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
    </mc:Choice>
  </mc:AlternateContent>
  <bookViews>
    <workbookView xWindow="-120" yWindow="-120" windowWidth="29040" windowHeight="15720" tabRatio="832" activeTab="6"/>
  </bookViews>
  <sheets>
    <sheet name="PL1 ODT" sheetId="1" r:id="rId1"/>
    <sheet name="PL1 ODT (2)" sheetId="2" state="hidden" r:id="rId2"/>
    <sheet name="PL2 ONT" sheetId="3" r:id="rId3"/>
    <sheet name="PL2 ONT (2)" sheetId="4" state="hidden" r:id="rId4"/>
    <sheet name="PL3 TMD" sheetId="5" r:id="rId5"/>
    <sheet name="PL4 SKC" sheetId="6" r:id="rId6"/>
    <sheet name="PL5 SKS" sheetId="7" r:id="rId7"/>
    <sheet name="PL6 SCC " sheetId="8" r:id="rId8"/>
    <sheet name="PL7 LUC" sheetId="10" r:id="rId9"/>
    <sheet name="PL4 SKC_2" sheetId="11" state="hidden" r:id="rId10"/>
    <sheet name="PL8 HNK" sheetId="12" r:id="rId11"/>
    <sheet name="PL9 CLN" sheetId="13" r:id="rId12"/>
    <sheet name="PL10 RSX" sheetId="14" r:id="rId13"/>
    <sheet name="PL11 NTS" sheetId="15" r:id="rId14"/>
    <sheet name="PL12 LMU" sheetId="16" state="hidden" r:id="rId15"/>
    <sheet name="PL13 CNT" sheetId="17" r:id="rId16"/>
    <sheet name="PL14 ĐẢO" sheetId="18" state="hidden" r:id="rId17"/>
  </sheets>
  <externalReferences>
    <externalReference r:id="rId18"/>
    <externalReference r:id="rId19"/>
    <externalReference r:id="rId20"/>
  </externalReferences>
  <definedNames>
    <definedName name="_xlnm._FilterDatabase" localSheetId="0" hidden="1">'PL1 ODT'!$A$6:$R$1513</definedName>
    <definedName name="_xlnm._FilterDatabase" localSheetId="1" hidden="1">'PL1 ODT (2)'!$A$7:$T$477</definedName>
    <definedName name="_xlnm._FilterDatabase" localSheetId="12" hidden="1">'PL10 RSX'!$A$6:$I$6</definedName>
    <definedName name="_xlnm._FilterDatabase" localSheetId="13" hidden="1">'PL11 NTS'!$A$6:$I$6</definedName>
    <definedName name="_xlnm._FilterDatabase" localSheetId="2" hidden="1">'PL2 ONT'!$A$7:$X$4166</definedName>
    <definedName name="_xlnm._FilterDatabase" localSheetId="3" hidden="1">'PL2 ONT (2)'!$A$7:$Q$113</definedName>
    <definedName name="_xlnm._FilterDatabase" localSheetId="4" hidden="1">'PL3 TMD'!$A$6:$H$4693</definedName>
    <definedName name="_xlnm._FilterDatabase" localSheetId="9" hidden="1">'PL4 SKC_2'!$A$7:$J$326</definedName>
    <definedName name="_xlnm._FilterDatabase" localSheetId="8" hidden="1">'PL7 LUC'!$A$6:$V$6</definedName>
    <definedName name="_xlnm._FilterDatabase" localSheetId="10" hidden="1">'PL8 HNK'!$A$6:$I$6</definedName>
    <definedName name="_xlnm._FilterDatabase" localSheetId="11" hidden="1">'PL9 CLN'!$A$6:$I$6</definedName>
    <definedName name="cumtu_10" localSheetId="8">'PL4 SKC_2'!#REF!</definedName>
    <definedName name="cumtu_10_name" localSheetId="8">'PL4 SKC_2'!#REF!</definedName>
    <definedName name="cumtu_11" localSheetId="8">'PL4 SKC_2'!#REF!</definedName>
    <definedName name="cumtu_11_name" localSheetId="8">'PL4 SKC_2'!#REF!</definedName>
    <definedName name="cumtu_6" localSheetId="0">'PL1 ODT'!#REF!</definedName>
    <definedName name="cumtu_6" localSheetId="1">'PL1 ODT (2)'!#REF!</definedName>
    <definedName name="cumtu_6_name" localSheetId="0">'PL1 ODT'!#REF!</definedName>
    <definedName name="cumtu_6_name" localSheetId="1">'PL1 ODT (2)'!#REF!</definedName>
    <definedName name="cumtu_7" localSheetId="4">'PL3 TMD'!#REF!</definedName>
    <definedName name="cumtu_7" localSheetId="5">'PL4 SKC'!#REF!</definedName>
    <definedName name="cumtu_7" localSheetId="6">'PL5 SKS'!#REF!</definedName>
    <definedName name="cumtu_7" localSheetId="7">'PL6 SCC '!#REF!</definedName>
    <definedName name="cumtu_7_name_name" localSheetId="4">'PL3 TMD'!#REF!</definedName>
    <definedName name="cumtu_7_name_name" localSheetId="5">'PL4 SKC'!#REF!</definedName>
    <definedName name="cumtu_7_name_name" localSheetId="6">'PL5 SKS'!#REF!</definedName>
    <definedName name="cumtu_7_name_name" localSheetId="7">'PL6 SCC '!#REF!</definedName>
    <definedName name="cumtu_8" localSheetId="8">'PL4 SKC_2'!#REF!</definedName>
    <definedName name="cumtu_8_name" localSheetId="8">'PL4 SKC_2'!#REF!</definedName>
    <definedName name="cumtu_9" localSheetId="8">'PL4 SKC_2'!#REF!</definedName>
    <definedName name="cumtu_9_name" localSheetId="8">'PL4 SKC_2'!#REF!</definedName>
    <definedName name="cumtu_c_5_pl4" localSheetId="8">'PL4 SKC_2'!#REF!</definedName>
    <definedName name="cumtu_c_5_pl4_name" localSheetId="8">'PL4 SKC_2'!#REF!</definedName>
    <definedName name="cumtu_c_5_pl5" localSheetId="8">'PL4 SKC_2'!#REF!</definedName>
    <definedName name="cumtu_c_5_pl5_name" localSheetId="8">'PL4 SKC_2'!#REF!</definedName>
    <definedName name="khoan_26_pl4" localSheetId="8">'PL4 SKC_2'!#REF!</definedName>
    <definedName name="khoan_26_pl4_name" localSheetId="8">'PL4 SKC_2'!#REF!</definedName>
    <definedName name="khoan_26_pl5" localSheetId="8">'PL4 SKC_2'!#REF!</definedName>
    <definedName name="khoan_26_pl5_name" localSheetId="8">'PL4 SKC_2'!#REF!</definedName>
    <definedName name="_xlnm.Print_Area" localSheetId="12">'PL10 RSX'!$A$1:$I$30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26" roundtripDataChecksum="8kib0b86DIHQ0kV/ooXOnMt6QGLD8CCHG4M456IMabA="/>
    </ext>
  </extLst>
</workbook>
</file>

<file path=xl/calcChain.xml><?xml version="1.0" encoding="utf-8"?>
<calcChain xmlns="http://schemas.openxmlformats.org/spreadsheetml/2006/main">
  <c r="F76" i="17" l="1"/>
  <c r="C76" i="17"/>
  <c r="I76" i="15"/>
  <c r="F76" i="15"/>
  <c r="G84" i="14"/>
  <c r="F84" i="14"/>
  <c r="I84" i="14"/>
  <c r="I76" i="13"/>
  <c r="F76" i="13"/>
  <c r="I76" i="12"/>
  <c r="I75" i="10"/>
  <c r="F76" i="12"/>
  <c r="F75" i="10"/>
  <c r="A3136" i="3" l="1"/>
  <c r="A3145" i="3" l="1"/>
  <c r="A3148" i="3" l="1"/>
  <c r="A3157" i="3" l="1"/>
  <c r="A3161" i="3" l="1"/>
  <c r="A3163" i="3" s="1"/>
  <c r="A3165" i="3" l="1"/>
  <c r="A3166" i="3" l="1"/>
  <c r="A3168" i="3" l="1"/>
  <c r="A3169" i="3" l="1"/>
  <c r="A3171" i="3" l="1"/>
  <c r="A3173" i="3" s="1"/>
  <c r="A3175" i="3" s="1"/>
  <c r="A3176" i="3" s="1"/>
  <c r="A3180" i="3" s="1"/>
  <c r="A3181" i="3" s="1"/>
  <c r="A3182" i="3" s="1"/>
  <c r="A3184" i="3" s="1"/>
  <c r="A3185" i="3" s="1"/>
  <c r="A3187" i="3" s="1"/>
  <c r="A3189" i="3" s="1"/>
  <c r="A3191" i="3" s="1"/>
  <c r="A3193" i="3" s="1"/>
  <c r="A3196" i="3" s="1"/>
  <c r="A3199" i="3" s="1"/>
  <c r="A3201" i="3" s="1"/>
  <c r="A3207" i="3" s="1"/>
  <c r="A3213" i="3" s="1"/>
  <c r="A3217" i="3" s="1"/>
  <c r="A3220" i="3" s="1"/>
  <c r="A3224" i="3" s="1"/>
  <c r="A3226" i="3" s="1"/>
  <c r="A3228" i="3" s="1"/>
  <c r="A3230" i="3" s="1"/>
  <c r="A3232" i="3" s="1"/>
  <c r="A3235" i="3" s="1"/>
  <c r="A3237" i="3" s="1"/>
  <c r="A3238" i="3" s="1"/>
  <c r="A3240" i="3" s="1"/>
  <c r="A3241" i="3" s="1"/>
  <c r="A3242" i="3" s="1"/>
  <c r="A3243" i="3" s="1"/>
  <c r="A3245" i="3" s="1"/>
  <c r="A3246" i="3" s="1"/>
  <c r="E67" i="10" l="1"/>
  <c r="D67" i="10"/>
  <c r="A4541" i="7" l="1"/>
  <c r="A3641" i="7"/>
  <c r="E6" i="7"/>
  <c r="F6" i="7" s="1"/>
  <c r="G6" i="7" s="1"/>
  <c r="A4486" i="6"/>
  <c r="A3586" i="6"/>
  <c r="A3595" i="6" s="1"/>
  <c r="E6" i="6"/>
  <c r="F6" i="6" s="1"/>
  <c r="G6" i="6" s="1"/>
  <c r="E6" i="5"/>
  <c r="F6" i="5" s="1"/>
  <c r="G6" i="5" s="1"/>
  <c r="A4343" i="5"/>
  <c r="A4344" i="5" s="1"/>
  <c r="A3443" i="5"/>
  <c r="A4487" i="6" l="1"/>
  <c r="A4488" i="6" s="1"/>
  <c r="A4542" i="7"/>
  <c r="A4543" i="7" s="1"/>
  <c r="A4545" i="7" s="1"/>
  <c r="A4548" i="7" s="1"/>
  <c r="A3650" i="7"/>
  <c r="A3598" i="6"/>
  <c r="A4345" i="5"/>
  <c r="A4347" i="5" s="1"/>
  <c r="A3452" i="5"/>
  <c r="A4490" i="6" l="1"/>
  <c r="A4493" i="6" s="1"/>
  <c r="A4549" i="7"/>
  <c r="A4550" i="7" s="1"/>
  <c r="A3653" i="7"/>
  <c r="A3607" i="6"/>
  <c r="A4350" i="5"/>
  <c r="A3455" i="5"/>
  <c r="A4551" i="7" l="1"/>
  <c r="A3662" i="7"/>
  <c r="A4494" i="6"/>
  <c r="A3611" i="6"/>
  <c r="A4351" i="5"/>
  <c r="A3464" i="5"/>
  <c r="A4552" i="7" l="1"/>
  <c r="A3666" i="7"/>
  <c r="A3613" i="6"/>
  <c r="A3615" i="6" s="1"/>
  <c r="A4495" i="6"/>
  <c r="A4496" i="6" s="1"/>
  <c r="A4352" i="5"/>
  <c r="A4353" i="5" s="1"/>
  <c r="A4354" i="5" s="1"/>
  <c r="A3468" i="5"/>
  <c r="A4553" i="7" l="1"/>
  <c r="A4555" i="7" s="1"/>
  <c r="A3668" i="7"/>
  <c r="A3616" i="6"/>
  <c r="A3618" i="6" s="1"/>
  <c r="A3619" i="6" s="1"/>
  <c r="A4497" i="6"/>
  <c r="A4498" i="6" s="1"/>
  <c r="A4355" i="5"/>
  <c r="A3470" i="5"/>
  <c r="A3472" i="5" s="1"/>
  <c r="A3473" i="5" s="1"/>
  <c r="A4556" i="7" l="1"/>
  <c r="A3670" i="7"/>
  <c r="A3621" i="6"/>
  <c r="A4500" i="6"/>
  <c r="A4501" i="6" s="1"/>
  <c r="A4503" i="6" s="1"/>
  <c r="A4508" i="6" s="1"/>
  <c r="A4357" i="5"/>
  <c r="A3475" i="5"/>
  <c r="A4558" i="7" l="1"/>
  <c r="A3671" i="7"/>
  <c r="A3623" i="6"/>
  <c r="A4509" i="6"/>
  <c r="A4512" i="6" s="1"/>
  <c r="A4515" i="6" s="1"/>
  <c r="A4516" i="6" s="1"/>
  <c r="A4517" i="6" s="1"/>
  <c r="A4518" i="6" s="1"/>
  <c r="A4519" i="6" s="1"/>
  <c r="A4520" i="6" s="1"/>
  <c r="A4521" i="6" s="1"/>
  <c r="A4522" i="6" s="1"/>
  <c r="A4523" i="6" s="1"/>
  <c r="A4524" i="6" s="1"/>
  <c r="A4525" i="6" s="1"/>
  <c r="A4526" i="6" s="1"/>
  <c r="A4527" i="6" s="1"/>
  <c r="A4528" i="6" s="1"/>
  <c r="A4529" i="6" s="1"/>
  <c r="A4530" i="6" s="1"/>
  <c r="A4531" i="6" s="1"/>
  <c r="A4532" i="6" s="1"/>
  <c r="A4533" i="6" s="1"/>
  <c r="A4534" i="6" s="1"/>
  <c r="A4535" i="6" s="1"/>
  <c r="A4536" i="6" s="1"/>
  <c r="A4537" i="6" s="1"/>
  <c r="A4538" i="6" s="1"/>
  <c r="A4539" i="6" s="1"/>
  <c r="A4540" i="6" s="1"/>
  <c r="A4542" i="6" s="1"/>
  <c r="A4543" i="6" s="1"/>
  <c r="A4544" i="6" s="1"/>
  <c r="A4545" i="6" s="1"/>
  <c r="A4547" i="6" s="1"/>
  <c r="A4548" i="6" s="1"/>
  <c r="A4549" i="6" s="1"/>
  <c r="A4551" i="6" s="1"/>
  <c r="A4553" i="6" s="1"/>
  <c r="A4555" i="6" s="1"/>
  <c r="A4556" i="6" s="1"/>
  <c r="A4557" i="6" s="1"/>
  <c r="A4558" i="6" s="1"/>
  <c r="A4559" i="6" s="1"/>
  <c r="A4560" i="6" s="1"/>
  <c r="A4561" i="6" s="1"/>
  <c r="A4562" i="6" s="1"/>
  <c r="A4563" i="6" s="1"/>
  <c r="A4564" i="6" s="1"/>
  <c r="A4565" i="6" s="1"/>
  <c r="A4566" i="6" s="1"/>
  <c r="A4567" i="6" s="1"/>
  <c r="A4568" i="6" s="1"/>
  <c r="A4573" i="6" s="1"/>
  <c r="A4579" i="6" s="1"/>
  <c r="A4580" i="6" s="1"/>
  <c r="A4581" i="6" s="1"/>
  <c r="A4582" i="6" s="1"/>
  <c r="A4583" i="6" s="1"/>
  <c r="A4584" i="6" s="1"/>
  <c r="A4585" i="6" s="1"/>
  <c r="A4586" i="6" s="1"/>
  <c r="A4587" i="6" s="1"/>
  <c r="A4588" i="6" s="1"/>
  <c r="A4589" i="6" s="1"/>
  <c r="A4590" i="6" s="1"/>
  <c r="A4591" i="6" s="1"/>
  <c r="A4592" i="6" s="1"/>
  <c r="A4593" i="6" s="1"/>
  <c r="A4594" i="6" s="1"/>
  <c r="A4595" i="6" s="1"/>
  <c r="A4599" i="6" s="1"/>
  <c r="A4605" i="6" s="1"/>
  <c r="A4610" i="6" s="1"/>
  <c r="A4611" i="6" s="1"/>
  <c r="A4612" i="6" s="1"/>
  <c r="A4614" i="6" s="1"/>
  <c r="A4615" i="6" s="1"/>
  <c r="A4616" i="6" s="1"/>
  <c r="A4617" i="6" s="1"/>
  <c r="A4618" i="6" s="1"/>
  <c r="A4621" i="6" s="1"/>
  <c r="A4624" i="6" s="1"/>
  <c r="A4625" i="6" s="1"/>
  <c r="A4626" i="6" s="1"/>
  <c r="A4629" i="6" s="1"/>
  <c r="A4632" i="6" s="1"/>
  <c r="A4643" i="6" s="1"/>
  <c r="A4645" i="6" s="1"/>
  <c r="A4646" i="6" s="1"/>
  <c r="A4648" i="6" s="1"/>
  <c r="A4652" i="6" s="1"/>
  <c r="A4653" i="6" s="1"/>
  <c r="A4655" i="6" s="1"/>
  <c r="A4656" i="6" s="1"/>
  <c r="A4658" i="6" s="1"/>
  <c r="A4659" i="6" s="1"/>
  <c r="A4661" i="6" s="1"/>
  <c r="A4662" i="6" s="1"/>
  <c r="A4664" i="6" s="1"/>
  <c r="A4665" i="6" s="1"/>
  <c r="A4666" i="6" s="1"/>
  <c r="A4668" i="6" s="1"/>
  <c r="A4669" i="6" s="1"/>
  <c r="A4670" i="6" s="1"/>
  <c r="A4671" i="6" s="1"/>
  <c r="A4672" i="6" s="1"/>
  <c r="A4673" i="6" s="1"/>
  <c r="A4674" i="6" s="1"/>
  <c r="A4675" i="6" s="1"/>
  <c r="A4677" i="6" s="1"/>
  <c r="A4678" i="6" s="1"/>
  <c r="A4679" i="6" s="1"/>
  <c r="A4680" i="6" s="1"/>
  <c r="A4681" i="6" s="1"/>
  <c r="A4682" i="6" s="1"/>
  <c r="A4683" i="6" s="1"/>
  <c r="A4684" i="6" s="1"/>
  <c r="A4685" i="6" s="1"/>
  <c r="A4686" i="6" s="1"/>
  <c r="A4687" i="6" s="1"/>
  <c r="A4688" i="6" s="1"/>
  <c r="A4689" i="6" s="1"/>
  <c r="A4690" i="6" s="1"/>
  <c r="A4691" i="6" s="1"/>
  <c r="A4692" i="6" s="1"/>
  <c r="A4696" i="6" s="1"/>
  <c r="A4697" i="6" s="1"/>
  <c r="A4699" i="6" s="1"/>
  <c r="A4700" i="6" s="1"/>
  <c r="A4701" i="6" s="1"/>
  <c r="A4702" i="6" s="1"/>
  <c r="A4703" i="6" s="1"/>
  <c r="A4704" i="6" s="1"/>
  <c r="A4705" i="6" s="1"/>
  <c r="A4707" i="6" s="1"/>
  <c r="A4708" i="6" s="1"/>
  <c r="A4709" i="6" s="1"/>
  <c r="A4710" i="6" s="1"/>
  <c r="A4711" i="6" s="1"/>
  <c r="A4712" i="6" s="1"/>
  <c r="A4713" i="6" s="1"/>
  <c r="A4714" i="6" s="1"/>
  <c r="A4715" i="6" s="1"/>
  <c r="A4717" i="6" s="1"/>
  <c r="A4719" i="6" s="1"/>
  <c r="A4723" i="6" s="1"/>
  <c r="A4725" i="6" s="1"/>
  <c r="A4729" i="6" s="1"/>
  <c r="A4730" i="6" s="1"/>
  <c r="A4731" i="6" s="1"/>
  <c r="A4732" i="6" s="1"/>
  <c r="A4733" i="6" s="1"/>
  <c r="A4734" i="6" s="1"/>
  <c r="A4735" i="6" s="1"/>
  <c r="A4736" i="6" s="1"/>
  <c r="A4738" i="6" s="1"/>
  <c r="A4746" i="6" s="1"/>
  <c r="A4749" i="6" s="1"/>
  <c r="A4752" i="6" s="1"/>
  <c r="A4758" i="6" s="1"/>
  <c r="A4759" i="6" s="1"/>
  <c r="A4760" i="6" s="1"/>
  <c r="A4761" i="6" s="1"/>
  <c r="A4762" i="6" s="1"/>
  <c r="A4763" i="6" s="1"/>
  <c r="A4765" i="6" s="1"/>
  <c r="A4766" i="6" s="1"/>
  <c r="A4767" i="6" s="1"/>
  <c r="A4768" i="6" s="1"/>
  <c r="A4769" i="6" s="1"/>
  <c r="A4770" i="6" s="1"/>
  <c r="A4771" i="6" s="1"/>
  <c r="A4772" i="6" s="1"/>
  <c r="A4773" i="6" s="1"/>
  <c r="A4774" i="6" s="1"/>
  <c r="A4775" i="6" s="1"/>
  <c r="A4776" i="6" s="1"/>
  <c r="A4777" i="6" s="1"/>
  <c r="A4780" i="6" s="1"/>
  <c r="A4781" i="6" s="1"/>
  <c r="A4783" i="6" s="1"/>
  <c r="A4784" i="6" s="1"/>
  <c r="A4785" i="6" s="1"/>
  <c r="A4787" i="6" s="1"/>
  <c r="A4788" i="6" s="1"/>
  <c r="A4789" i="6" s="1"/>
  <c r="A4791" i="6" s="1"/>
  <c r="A4793" i="6" s="1"/>
  <c r="A4795" i="6" s="1"/>
  <c r="A4796" i="6" s="1"/>
  <c r="A4798" i="6" s="1"/>
  <c r="A4800" i="6" s="1"/>
  <c r="A4801" i="6" s="1"/>
  <c r="A4802" i="6" s="1"/>
  <c r="A4803" i="6" s="1"/>
  <c r="A4804" i="6" s="1"/>
  <c r="A4806" i="6" s="1"/>
  <c r="A4807" i="6" s="1"/>
  <c r="A4808" i="6" s="1"/>
  <c r="A4810" i="6" s="1"/>
  <c r="A4814" i="6" s="1"/>
  <c r="A4817" i="6" s="1"/>
  <c r="A4819" i="6" s="1"/>
  <c r="A4823" i="6" s="1"/>
  <c r="A4824" i="6" s="1"/>
  <c r="A4825" i="6" s="1"/>
  <c r="A4826" i="6" s="1"/>
  <c r="A4827" i="6" s="1"/>
  <c r="A4828" i="6" s="1"/>
  <c r="A4829" i="6" s="1"/>
  <c r="A4830" i="6" s="1"/>
  <c r="A4831" i="6" s="1"/>
  <c r="A4832" i="6" s="1"/>
  <c r="A4833" i="6" s="1"/>
  <c r="A4834" i="6" s="1"/>
  <c r="A4835" i="6" s="1"/>
  <c r="A4836" i="6" s="1"/>
  <c r="A4358" i="5"/>
  <c r="A3476" i="5"/>
  <c r="A4563" i="7" l="1"/>
  <c r="A3673" i="7"/>
  <c r="A3674" i="7" s="1"/>
  <c r="A3676" i="7" s="1"/>
  <c r="A3678" i="7" s="1"/>
  <c r="A3680" i="7" s="1"/>
  <c r="A3681" i="7" s="1"/>
  <c r="A3685" i="7" s="1"/>
  <c r="A3686" i="7" s="1"/>
  <c r="A3687" i="7" s="1"/>
  <c r="A3689" i="7" s="1"/>
  <c r="A3690" i="7" s="1"/>
  <c r="A3692" i="7" s="1"/>
  <c r="A3694" i="7" s="1"/>
  <c r="A3696" i="7" s="1"/>
  <c r="A3698" i="7" s="1"/>
  <c r="A3700" i="7" s="1"/>
  <c r="A3703" i="7" s="1"/>
  <c r="A3705" i="7" s="1"/>
  <c r="A3711" i="7" s="1"/>
  <c r="A3717" i="7" s="1"/>
  <c r="A3721" i="7" s="1"/>
  <c r="A3724" i="7" s="1"/>
  <c r="A3728" i="7" s="1"/>
  <c r="A3729" i="7" s="1"/>
  <c r="A3731" i="7" s="1"/>
  <c r="A3733" i="7" s="1"/>
  <c r="A3735" i="7" s="1"/>
  <c r="A3738" i="7" s="1"/>
  <c r="A3740" i="7" s="1"/>
  <c r="A3741" i="7" s="1"/>
  <c r="A3743" i="7" s="1"/>
  <c r="A3744" i="7" s="1"/>
  <c r="A3745" i="7" s="1"/>
  <c r="A3746" i="7" s="1"/>
  <c r="A3748" i="7" s="1"/>
  <c r="A3749" i="7" s="1"/>
  <c r="A3625" i="6"/>
  <c r="A3626" i="6" s="1"/>
  <c r="A4360" i="5"/>
  <c r="A3478" i="5"/>
  <c r="A3480" i="5" s="1"/>
  <c r="A3630" i="6" l="1"/>
  <c r="A3631" i="6" s="1"/>
  <c r="A3632" i="6" s="1"/>
  <c r="A3634" i="6" s="1"/>
  <c r="A3635" i="6" s="1"/>
  <c r="A3637" i="6" s="1"/>
  <c r="A3639" i="6" s="1"/>
  <c r="A3641" i="6" s="1"/>
  <c r="A3643" i="6" s="1"/>
  <c r="A3645" i="6" s="1"/>
  <c r="A3648" i="6" s="1"/>
  <c r="A3650" i="6" s="1"/>
  <c r="A3656" i="6" s="1"/>
  <c r="A3662" i="6" s="1"/>
  <c r="A3666" i="6" s="1"/>
  <c r="A3669" i="6" s="1"/>
  <c r="A3673" i="6" s="1"/>
  <c r="A3674" i="6" s="1"/>
  <c r="A3676" i="6" s="1"/>
  <c r="A3678" i="6" s="1"/>
  <c r="A3680" i="6" s="1"/>
  <c r="A3683" i="6" s="1"/>
  <c r="A3685" i="6" s="1"/>
  <c r="A3686" i="6" s="1"/>
  <c r="A3688" i="6" s="1"/>
  <c r="A3689" i="6" s="1"/>
  <c r="A3690" i="6" s="1"/>
  <c r="A3691" i="6" s="1"/>
  <c r="A3693" i="6" s="1"/>
  <c r="A3694" i="6" s="1"/>
  <c r="A4564" i="7"/>
  <c r="A4567" i="7" s="1"/>
  <c r="A4570" i="7" s="1"/>
  <c r="A4571" i="7" s="1"/>
  <c r="A4572" i="7" s="1"/>
  <c r="A4573" i="7" s="1"/>
  <c r="A4574" i="7" s="1"/>
  <c r="A4575" i="7" s="1"/>
  <c r="A4576" i="7" s="1"/>
  <c r="A4577" i="7" s="1"/>
  <c r="A4578" i="7" s="1"/>
  <c r="A4579" i="7" s="1"/>
  <c r="A4580" i="7" s="1"/>
  <c r="A4581" i="7" s="1"/>
  <c r="A4582" i="7" s="1"/>
  <c r="A4583" i="7" s="1"/>
  <c r="A4584" i="7" s="1"/>
  <c r="A4585" i="7" s="1"/>
  <c r="A4586" i="7" s="1"/>
  <c r="A4587" i="7" s="1"/>
  <c r="A4588" i="7" s="1"/>
  <c r="A4589" i="7" s="1"/>
  <c r="A4590" i="7" s="1"/>
  <c r="A4591" i="7" s="1"/>
  <c r="A4592" i="7" s="1"/>
  <c r="A4593" i="7" s="1"/>
  <c r="A4594" i="7" s="1"/>
  <c r="A4595" i="7" s="1"/>
  <c r="A4597" i="7" s="1"/>
  <c r="A4598" i="7" s="1"/>
  <c r="A4599" i="7" s="1"/>
  <c r="A4600" i="7" s="1"/>
  <c r="A4602" i="7" s="1"/>
  <c r="A4603" i="7" s="1"/>
  <c r="A4604" i="7" s="1"/>
  <c r="A4606" i="7" s="1"/>
  <c r="A4608" i="7" s="1"/>
  <c r="A4610" i="7" s="1"/>
  <c r="A4611" i="7" s="1"/>
  <c r="A4612" i="7" s="1"/>
  <c r="A4613" i="7" s="1"/>
  <c r="A4614" i="7" s="1"/>
  <c r="A4615" i="7" s="1"/>
  <c r="A4616" i="7" s="1"/>
  <c r="A4617" i="7" s="1"/>
  <c r="A4618" i="7" s="1"/>
  <c r="A4619" i="7" s="1"/>
  <c r="A4620" i="7" s="1"/>
  <c r="A4621" i="7" s="1"/>
  <c r="A4622" i="7" s="1"/>
  <c r="A4623" i="7" s="1"/>
  <c r="A4628" i="7" s="1"/>
  <c r="A4634" i="7" s="1"/>
  <c r="A4635" i="7" s="1"/>
  <c r="A4636" i="7" s="1"/>
  <c r="A4637" i="7" s="1"/>
  <c r="A4638" i="7" s="1"/>
  <c r="A4639" i="7" s="1"/>
  <c r="A4640" i="7" s="1"/>
  <c r="A4641" i="7" s="1"/>
  <c r="A4642" i="7" s="1"/>
  <c r="A4643" i="7" s="1"/>
  <c r="A4644" i="7" s="1"/>
  <c r="A4645" i="7" s="1"/>
  <c r="A4646" i="7" s="1"/>
  <c r="A4647" i="7" s="1"/>
  <c r="A4648" i="7" s="1"/>
  <c r="A4649" i="7" s="1"/>
  <c r="A4650" i="7" s="1"/>
  <c r="A4654" i="7" s="1"/>
  <c r="A4660" i="7" s="1"/>
  <c r="A4665" i="7" s="1"/>
  <c r="A4666" i="7" s="1"/>
  <c r="A4667" i="7" s="1"/>
  <c r="A4669" i="7" s="1"/>
  <c r="A4670" i="7" s="1"/>
  <c r="A4671" i="7" s="1"/>
  <c r="A4672" i="7" s="1"/>
  <c r="A4673" i="7" s="1"/>
  <c r="A4676" i="7" s="1"/>
  <c r="A4679" i="7" s="1"/>
  <c r="A4680" i="7" s="1"/>
  <c r="A4681" i="7" s="1"/>
  <c r="A4684" i="7" s="1"/>
  <c r="A4687" i="7" s="1"/>
  <c r="A4698" i="7" s="1"/>
  <c r="A4700" i="7" s="1"/>
  <c r="A4701" i="7" s="1"/>
  <c r="A4703" i="7" s="1"/>
  <c r="A4707" i="7" s="1"/>
  <c r="A4708" i="7" s="1"/>
  <c r="A4710" i="7" s="1"/>
  <c r="A4711" i="7" s="1"/>
  <c r="A4713" i="7" s="1"/>
  <c r="A4714" i="7" s="1"/>
  <c r="A4716" i="7" s="1"/>
  <c r="A4717" i="7" s="1"/>
  <c r="A4719" i="7" s="1"/>
  <c r="A4720" i="7" s="1"/>
  <c r="A4721" i="7" s="1"/>
  <c r="A4723" i="7" s="1"/>
  <c r="A4724" i="7" s="1"/>
  <c r="A4725" i="7" s="1"/>
  <c r="A4726" i="7" s="1"/>
  <c r="A4727" i="7" s="1"/>
  <c r="A4728" i="7" s="1"/>
  <c r="A4729" i="7" s="1"/>
  <c r="A4730" i="7" s="1"/>
  <c r="A4732" i="7" s="1"/>
  <c r="A4733" i="7" s="1"/>
  <c r="A4734" i="7" s="1"/>
  <c r="A4735" i="7" s="1"/>
  <c r="A4736" i="7" s="1"/>
  <c r="A4737" i="7" s="1"/>
  <c r="A4738" i="7" s="1"/>
  <c r="A4739" i="7" s="1"/>
  <c r="A4740" i="7" s="1"/>
  <c r="A4741" i="7" s="1"/>
  <c r="A4742" i="7" s="1"/>
  <c r="A4743" i="7" s="1"/>
  <c r="A4744" i="7" s="1"/>
  <c r="A4745" i="7" s="1"/>
  <c r="A4746" i="7" s="1"/>
  <c r="A4747" i="7" s="1"/>
  <c r="A4751" i="7" s="1"/>
  <c r="A4752" i="7" s="1"/>
  <c r="A4754" i="7" s="1"/>
  <c r="A4755" i="7" s="1"/>
  <c r="A4756" i="7" s="1"/>
  <c r="A4757" i="7" s="1"/>
  <c r="A4758" i="7" s="1"/>
  <c r="A4759" i="7" s="1"/>
  <c r="A4760" i="7" s="1"/>
  <c r="A4762" i="7" s="1"/>
  <c r="A4763" i="7" s="1"/>
  <c r="A4764" i="7" s="1"/>
  <c r="A4765" i="7" s="1"/>
  <c r="A4766" i="7" s="1"/>
  <c r="A4767" i="7" s="1"/>
  <c r="A4768" i="7" s="1"/>
  <c r="A4769" i="7" s="1"/>
  <c r="A4770" i="7" s="1"/>
  <c r="A4772" i="7" s="1"/>
  <c r="A4774" i="7" s="1"/>
  <c r="A4778" i="7" s="1"/>
  <c r="A4780" i="7" s="1"/>
  <c r="A4784" i="7" s="1"/>
  <c r="A4785" i="7" s="1"/>
  <c r="A4786" i="7" s="1"/>
  <c r="A4787" i="7" s="1"/>
  <c r="A4788" i="7" s="1"/>
  <c r="A4789" i="7" s="1"/>
  <c r="A4790" i="7" s="1"/>
  <c r="A4791" i="7" s="1"/>
  <c r="A4793" i="7" s="1"/>
  <c r="A4801" i="7" s="1"/>
  <c r="A4804" i="7" s="1"/>
  <c r="A4807" i="7" s="1"/>
  <c r="A4813" i="7" s="1"/>
  <c r="A4814" i="7" s="1"/>
  <c r="A4815" i="7" s="1"/>
  <c r="A4816" i="7" s="1"/>
  <c r="A4817" i="7" s="1"/>
  <c r="A4818" i="7" s="1"/>
  <c r="A4820" i="7" s="1"/>
  <c r="A4821" i="7" s="1"/>
  <c r="A4822" i="7" s="1"/>
  <c r="A4823" i="7" s="1"/>
  <c r="A4824" i="7" s="1"/>
  <c r="A4825" i="7" s="1"/>
  <c r="A4826" i="7" s="1"/>
  <c r="A4827" i="7" s="1"/>
  <c r="A4828" i="7" s="1"/>
  <c r="A4829" i="7" s="1"/>
  <c r="A4830" i="7" s="1"/>
  <c r="A4831" i="7" s="1"/>
  <c r="A4832" i="7" s="1"/>
  <c r="A4835" i="7" s="1"/>
  <c r="A4836" i="7" s="1"/>
  <c r="A4838" i="7" s="1"/>
  <c r="A4839" i="7" s="1"/>
  <c r="A4840" i="7" s="1"/>
  <c r="A4842" i="7" s="1"/>
  <c r="A4843" i="7" s="1"/>
  <c r="A4844" i="7" s="1"/>
  <c r="A4846" i="7" s="1"/>
  <c r="A4848" i="7" s="1"/>
  <c r="A4850" i="7" s="1"/>
  <c r="A4851" i="7" s="1"/>
  <c r="A4853" i="7" s="1"/>
  <c r="A4855" i="7" s="1"/>
  <c r="A4856" i="7" s="1"/>
  <c r="A4857" i="7" s="1"/>
  <c r="A4858" i="7" s="1"/>
  <c r="A4859" i="7" s="1"/>
  <c r="A4861" i="7" s="1"/>
  <c r="A4862" i="7" s="1"/>
  <c r="A4863" i="7" s="1"/>
  <c r="A4865" i="7" s="1"/>
  <c r="A4869" i="7" s="1"/>
  <c r="A4872" i="7" s="1"/>
  <c r="A4874" i="7" s="1"/>
  <c r="A4878" i="7" s="1"/>
  <c r="A4879" i="7" s="1"/>
  <c r="A4880" i="7" s="1"/>
  <c r="A4881" i="7" s="1"/>
  <c r="A4882" i="7" s="1"/>
  <c r="A4883" i="7" s="1"/>
  <c r="A4884" i="7" s="1"/>
  <c r="A4885" i="7" s="1"/>
  <c r="A4886" i="7" s="1"/>
  <c r="A4887" i="7" s="1"/>
  <c r="A4888" i="7" s="1"/>
  <c r="A4889" i="7" s="1"/>
  <c r="A4890" i="7" s="1"/>
  <c r="A4891" i="7" s="1"/>
  <c r="A4365" i="5"/>
  <c r="A4366" i="5" s="1"/>
  <c r="A4369" i="5" s="1"/>
  <c r="A4372" i="5" s="1"/>
  <c r="A4373" i="5" s="1"/>
  <c r="A4374" i="5" s="1"/>
  <c r="A4375" i="5" s="1"/>
  <c r="A4376" i="5" s="1"/>
  <c r="A4377" i="5" s="1"/>
  <c r="A4378" i="5" s="1"/>
  <c r="A4379" i="5" s="1"/>
  <c r="A4380" i="5" s="1"/>
  <c r="A4381" i="5" s="1"/>
  <c r="A4382" i="5" s="1"/>
  <c r="A4383" i="5" s="1"/>
  <c r="A4384" i="5" s="1"/>
  <c r="A4385" i="5" s="1"/>
  <c r="A4386" i="5" s="1"/>
  <c r="A4387" i="5" s="1"/>
  <c r="A4388" i="5" s="1"/>
  <c r="A4389" i="5" s="1"/>
  <c r="A4390" i="5" s="1"/>
  <c r="A4391" i="5" s="1"/>
  <c r="A4392" i="5" s="1"/>
  <c r="A4393" i="5" s="1"/>
  <c r="A4394" i="5" s="1"/>
  <c r="A4395" i="5" s="1"/>
  <c r="A4396" i="5" s="1"/>
  <c r="A4397" i="5" s="1"/>
  <c r="A4399" i="5" s="1"/>
  <c r="A4400" i="5" s="1"/>
  <c r="A4401" i="5" s="1"/>
  <c r="A4402" i="5" s="1"/>
  <c r="A4404" i="5" s="1"/>
  <c r="A4405" i="5" s="1"/>
  <c r="A4406" i="5" s="1"/>
  <c r="A4408" i="5" s="1"/>
  <c r="A4410" i="5" s="1"/>
  <c r="A4412" i="5" s="1"/>
  <c r="A4413" i="5" s="1"/>
  <c r="A4414" i="5" s="1"/>
  <c r="A4415" i="5" s="1"/>
  <c r="A4416" i="5" s="1"/>
  <c r="A4417" i="5" s="1"/>
  <c r="A4418" i="5" s="1"/>
  <c r="A4419" i="5" s="1"/>
  <c r="A4420" i="5" s="1"/>
  <c r="A4421" i="5" s="1"/>
  <c r="A4422" i="5" s="1"/>
  <c r="A4423" i="5" s="1"/>
  <c r="A4424" i="5" s="1"/>
  <c r="A4425" i="5" s="1"/>
  <c r="A4430" i="5" s="1"/>
  <c r="A4436" i="5" s="1"/>
  <c r="A4437" i="5" s="1"/>
  <c r="A4438" i="5" s="1"/>
  <c r="A4439" i="5" s="1"/>
  <c r="A4440" i="5" s="1"/>
  <c r="A4441" i="5" s="1"/>
  <c r="A4442" i="5" s="1"/>
  <c r="A4443" i="5" s="1"/>
  <c r="A4444" i="5" s="1"/>
  <c r="A4445" i="5" s="1"/>
  <c r="A4446" i="5" s="1"/>
  <c r="A4447" i="5" s="1"/>
  <c r="A4448" i="5" s="1"/>
  <c r="A4449" i="5" s="1"/>
  <c r="A4450" i="5" s="1"/>
  <c r="A4451" i="5" s="1"/>
  <c r="A4452" i="5" s="1"/>
  <c r="A4456" i="5" s="1"/>
  <c r="A4462" i="5" s="1"/>
  <c r="A4467" i="5" s="1"/>
  <c r="A4468" i="5" s="1"/>
  <c r="A4469" i="5" s="1"/>
  <c r="A4471" i="5" s="1"/>
  <c r="A4472" i="5" s="1"/>
  <c r="A4473" i="5" s="1"/>
  <c r="A4474" i="5" s="1"/>
  <c r="A4475" i="5" s="1"/>
  <c r="A4478" i="5" s="1"/>
  <c r="A4481" i="5" s="1"/>
  <c r="A4482" i="5" s="1"/>
  <c r="A4483" i="5" s="1"/>
  <c r="A4486" i="5" s="1"/>
  <c r="A4489" i="5" s="1"/>
  <c r="A4500" i="5" s="1"/>
  <c r="A4502" i="5" s="1"/>
  <c r="A4503" i="5" s="1"/>
  <c r="A4505" i="5" s="1"/>
  <c r="A4509" i="5" s="1"/>
  <c r="A4510" i="5" s="1"/>
  <c r="A4512" i="5" s="1"/>
  <c r="A4513" i="5" s="1"/>
  <c r="A4515" i="5" s="1"/>
  <c r="A4516" i="5" s="1"/>
  <c r="A4518" i="5" s="1"/>
  <c r="A4519" i="5" s="1"/>
  <c r="A4521" i="5" s="1"/>
  <c r="A4522" i="5" s="1"/>
  <c r="A4523" i="5" s="1"/>
  <c r="A4525" i="5" s="1"/>
  <c r="A4526" i="5" s="1"/>
  <c r="A4527" i="5" s="1"/>
  <c r="A4528" i="5" s="1"/>
  <c r="A4529" i="5" s="1"/>
  <c r="A4530" i="5" s="1"/>
  <c r="A4531" i="5" s="1"/>
  <c r="A4532" i="5" s="1"/>
  <c r="A4534" i="5" s="1"/>
  <c r="A4535" i="5" s="1"/>
  <c r="A4536" i="5" s="1"/>
  <c r="A4537" i="5" s="1"/>
  <c r="A4538" i="5" s="1"/>
  <c r="A4539" i="5" s="1"/>
  <c r="A4540" i="5" s="1"/>
  <c r="A4541" i="5" s="1"/>
  <c r="A4542" i="5" s="1"/>
  <c r="A4543" i="5" s="1"/>
  <c r="A4544" i="5" s="1"/>
  <c r="A4545" i="5" s="1"/>
  <c r="A4546" i="5" s="1"/>
  <c r="A4547" i="5" s="1"/>
  <c r="A4548" i="5" s="1"/>
  <c r="A4549" i="5" s="1"/>
  <c r="A4553" i="5" s="1"/>
  <c r="A4554" i="5" s="1"/>
  <c r="A4556" i="5" s="1"/>
  <c r="A4557" i="5" s="1"/>
  <c r="A4558" i="5" s="1"/>
  <c r="A4559" i="5" s="1"/>
  <c r="A4560" i="5" s="1"/>
  <c r="A4561" i="5" s="1"/>
  <c r="A4562" i="5" s="1"/>
  <c r="A4564" i="5" s="1"/>
  <c r="A4565" i="5" s="1"/>
  <c r="A4566" i="5" s="1"/>
  <c r="A4567" i="5" s="1"/>
  <c r="A4568" i="5" s="1"/>
  <c r="A4569" i="5" s="1"/>
  <c r="A4570" i="5" s="1"/>
  <c r="A4571" i="5" s="1"/>
  <c r="A4572" i="5" s="1"/>
  <c r="A4574" i="5" s="1"/>
  <c r="A4576" i="5" s="1"/>
  <c r="A4580" i="5" s="1"/>
  <c r="A4582" i="5" s="1"/>
  <c r="A4586" i="5" s="1"/>
  <c r="A4587" i="5" s="1"/>
  <c r="A4588" i="5" s="1"/>
  <c r="A4589" i="5" s="1"/>
  <c r="A4590" i="5" s="1"/>
  <c r="A4591" i="5" s="1"/>
  <c r="A4592" i="5" s="1"/>
  <c r="A4593" i="5" s="1"/>
  <c r="A4595" i="5" s="1"/>
  <c r="A4603" i="5" s="1"/>
  <c r="A4606" i="5" s="1"/>
  <c r="A4609" i="5" s="1"/>
  <c r="A4615" i="5" s="1"/>
  <c r="A4616" i="5" s="1"/>
  <c r="A4617" i="5" s="1"/>
  <c r="A4618" i="5" s="1"/>
  <c r="A4619" i="5" s="1"/>
  <c r="A4620" i="5" s="1"/>
  <c r="A4622" i="5" s="1"/>
  <c r="A4623" i="5" s="1"/>
  <c r="A4624" i="5" s="1"/>
  <c r="A4625" i="5" s="1"/>
  <c r="A4626" i="5" s="1"/>
  <c r="A4627" i="5" s="1"/>
  <c r="A4628" i="5" s="1"/>
  <c r="A4629" i="5" s="1"/>
  <c r="A4630" i="5" s="1"/>
  <c r="A4631" i="5" s="1"/>
  <c r="A4632" i="5" s="1"/>
  <c r="A4633" i="5" s="1"/>
  <c r="A4634" i="5" s="1"/>
  <c r="A4637" i="5" s="1"/>
  <c r="A4638" i="5" s="1"/>
  <c r="A4640" i="5" s="1"/>
  <c r="A4641" i="5" s="1"/>
  <c r="A4642" i="5" s="1"/>
  <c r="A4644" i="5" s="1"/>
  <c r="A4645" i="5" s="1"/>
  <c r="A4646" i="5" s="1"/>
  <c r="A4648" i="5" s="1"/>
  <c r="A4650" i="5" s="1"/>
  <c r="A4652" i="5" s="1"/>
  <c r="A4653" i="5" s="1"/>
  <c r="A4655" i="5" s="1"/>
  <c r="A4657" i="5" s="1"/>
  <c r="A4658" i="5" s="1"/>
  <c r="A4659" i="5" s="1"/>
  <c r="A4660" i="5" s="1"/>
  <c r="A4661" i="5" s="1"/>
  <c r="A4663" i="5" s="1"/>
  <c r="A4664" i="5" s="1"/>
  <c r="A4665" i="5" s="1"/>
  <c r="A4667" i="5" s="1"/>
  <c r="A4671" i="5" s="1"/>
  <c r="A4674" i="5" s="1"/>
  <c r="A4676" i="5" s="1"/>
  <c r="A4680" i="5" s="1"/>
  <c r="A4681" i="5" s="1"/>
  <c r="A4682" i="5" s="1"/>
  <c r="A4683" i="5" s="1"/>
  <c r="A4684" i="5" s="1"/>
  <c r="A4685" i="5" s="1"/>
  <c r="A4686" i="5" s="1"/>
  <c r="A4687" i="5" s="1"/>
  <c r="A4688" i="5" s="1"/>
  <c r="A4689" i="5" s="1"/>
  <c r="A4690" i="5" s="1"/>
  <c r="A4691" i="5" s="1"/>
  <c r="A4692" i="5" s="1"/>
  <c r="A4693" i="5" s="1"/>
  <c r="A3482" i="5"/>
  <c r="A3483" i="5" s="1"/>
  <c r="A3487" i="5" s="1"/>
  <c r="A3488" i="5" s="1"/>
  <c r="A3489" i="5" s="1"/>
  <c r="A3491" i="5" s="1"/>
  <c r="A3492" i="5" s="1"/>
  <c r="A3494" i="5" s="1"/>
  <c r="A3496" i="5" s="1"/>
  <c r="A3498" i="5" s="1"/>
  <c r="A3500" i="5" s="1"/>
  <c r="A3502" i="5" s="1"/>
  <c r="A3505" i="5" s="1"/>
  <c r="A3507" i="5" s="1"/>
  <c r="A3513" i="5" s="1"/>
  <c r="A3519" i="5" s="1"/>
  <c r="A3523" i="5" s="1"/>
  <c r="A3526" i="5" s="1"/>
  <c r="A3530" i="5" s="1"/>
  <c r="A3531" i="5" s="1"/>
  <c r="A3533" i="5" s="1"/>
  <c r="A3535" i="5" s="1"/>
  <c r="A3537" i="5" s="1"/>
  <c r="A3540" i="5" s="1"/>
  <c r="A3542" i="5" s="1"/>
  <c r="A3543" i="5" s="1"/>
  <c r="A3545" i="5" s="1"/>
  <c r="A3546" i="5" s="1"/>
  <c r="A3547" i="5" s="1"/>
  <c r="A3548" i="5" s="1"/>
  <c r="A3550" i="5" s="1"/>
  <c r="A3551" i="5" s="1"/>
  <c r="F6" i="3" l="1"/>
  <c r="G6" i="3" s="1"/>
  <c r="H6" i="3" s="1"/>
  <c r="I6" i="3" s="1"/>
  <c r="G154" i="11"/>
  <c r="R113" i="4"/>
  <c r="R112" i="4"/>
  <c r="R111" i="4"/>
  <c r="R110" i="4"/>
  <c r="O110" i="4"/>
  <c r="P110" i="4" s="1"/>
  <c r="P112" i="4" s="1"/>
  <c r="R109" i="4"/>
  <c r="P109" i="4"/>
  <c r="R108" i="4"/>
  <c r="R107" i="4"/>
  <c r="R106" i="4"/>
  <c r="R105" i="4"/>
  <c r="O105" i="4"/>
  <c r="P105" i="4" s="1"/>
  <c r="K105" i="4" s="1"/>
  <c r="R104" i="4"/>
  <c r="P104" i="4"/>
  <c r="R103" i="4"/>
  <c r="R102" i="4"/>
  <c r="R101" i="4"/>
  <c r="O101" i="4"/>
  <c r="R100" i="4"/>
  <c r="P100" i="4"/>
  <c r="R99" i="4"/>
  <c r="O99" i="4"/>
  <c r="P99" i="4" s="1"/>
  <c r="M99" i="4" s="1"/>
  <c r="R98" i="4"/>
  <c r="R97" i="4"/>
  <c r="P97" i="4"/>
  <c r="L97" i="4" s="1"/>
  <c r="O97" i="4"/>
  <c r="R96" i="4"/>
  <c r="P96" i="4"/>
  <c r="R95" i="4"/>
  <c r="R94" i="4"/>
  <c r="O94" i="4"/>
  <c r="P94" i="4" s="1"/>
  <c r="M94" i="4" s="1"/>
  <c r="R93" i="4"/>
  <c r="R92" i="4"/>
  <c r="P92" i="4"/>
  <c r="R91" i="4"/>
  <c r="P91" i="4"/>
  <c r="R90" i="4"/>
  <c r="R89" i="4"/>
  <c r="R88" i="4"/>
  <c r="P88" i="4"/>
  <c r="R87" i="4"/>
  <c r="R86" i="4"/>
  <c r="R85" i="4"/>
  <c r="R84" i="4"/>
  <c r="P84" i="4"/>
  <c r="R83" i="4"/>
  <c r="R82" i="4"/>
  <c r="P82" i="4"/>
  <c r="R81" i="4"/>
  <c r="R80" i="4"/>
  <c r="R79" i="4"/>
  <c r="P79" i="4"/>
  <c r="R78" i="4"/>
  <c r="O78" i="4"/>
  <c r="P78" i="4" s="1"/>
  <c r="L78" i="4" s="1"/>
  <c r="R77" i="4"/>
  <c r="O77" i="4"/>
  <c r="R76" i="4"/>
  <c r="R75" i="4"/>
  <c r="O75" i="4"/>
  <c r="P75" i="4" s="1"/>
  <c r="N75" i="4" s="1"/>
  <c r="R74" i="4"/>
  <c r="R73" i="4"/>
  <c r="P73" i="4"/>
  <c r="R72" i="4"/>
  <c r="R71" i="4"/>
  <c r="R70" i="4"/>
  <c r="R69" i="4"/>
  <c r="P69" i="4"/>
  <c r="R68" i="4"/>
  <c r="R67" i="4"/>
  <c r="R66" i="4"/>
  <c r="P66" i="4"/>
  <c r="R65" i="4"/>
  <c r="R64" i="4"/>
  <c r="O64" i="4"/>
  <c r="P64" i="4" s="1"/>
  <c r="R63" i="4"/>
  <c r="R62" i="4"/>
  <c r="R61" i="4"/>
  <c r="P61" i="4"/>
  <c r="R60" i="4"/>
  <c r="R59" i="4"/>
  <c r="R58" i="4"/>
  <c r="P58" i="4"/>
  <c r="R57" i="4"/>
  <c r="O57" i="4"/>
  <c r="P57" i="4" s="1"/>
  <c r="M57" i="4" s="1"/>
  <c r="R56" i="4"/>
  <c r="P56" i="4"/>
  <c r="R55" i="4"/>
  <c r="R54" i="4"/>
  <c r="O54" i="4"/>
  <c r="P54" i="4" s="1"/>
  <c r="R53" i="4"/>
  <c r="P53" i="4"/>
  <c r="R52" i="4"/>
  <c r="O52" i="4"/>
  <c r="R51" i="4"/>
  <c r="R50" i="4"/>
  <c r="P50" i="4"/>
  <c r="R49" i="4"/>
  <c r="R48" i="4"/>
  <c r="O48" i="4"/>
  <c r="P48" i="4" s="1"/>
  <c r="P49" i="4" s="1"/>
  <c r="R47" i="4"/>
  <c r="O47" i="4"/>
  <c r="P47" i="4" s="1"/>
  <c r="R46" i="4"/>
  <c r="O46" i="4"/>
  <c r="P46" i="4" s="1"/>
  <c r="K46" i="4" s="1"/>
  <c r="R45" i="4"/>
  <c r="R44" i="4"/>
  <c r="R43" i="4"/>
  <c r="R42" i="4"/>
  <c r="P42" i="4"/>
  <c r="R41" i="4"/>
  <c r="R40" i="4"/>
  <c r="R39" i="4"/>
  <c r="R38" i="4"/>
  <c r="R37" i="4"/>
  <c r="P37" i="4"/>
  <c r="R36" i="4"/>
  <c r="O36" i="4"/>
  <c r="P36" i="4" s="1"/>
  <c r="R35" i="4"/>
  <c r="O35" i="4"/>
  <c r="R34" i="4"/>
  <c r="O34" i="4"/>
  <c r="P34" i="4" s="1"/>
  <c r="R33" i="4"/>
  <c r="P33" i="4"/>
  <c r="R32" i="4"/>
  <c r="R31" i="4"/>
  <c r="R30" i="4"/>
  <c r="R29" i="4"/>
  <c r="P29" i="4"/>
  <c r="R28" i="4"/>
  <c r="R27" i="4"/>
  <c r="O27" i="4"/>
  <c r="P27" i="4" s="1"/>
  <c r="N27" i="4" s="1"/>
  <c r="R26" i="4"/>
  <c r="O26" i="4"/>
  <c r="P26" i="4" s="1"/>
  <c r="R25" i="4"/>
  <c r="O25" i="4"/>
  <c r="P25" i="4" s="1"/>
  <c r="P13" i="4" s="1"/>
  <c r="R24" i="4"/>
  <c r="P24" i="4"/>
  <c r="R23" i="4"/>
  <c r="P23" i="4"/>
  <c r="R22" i="4"/>
  <c r="O22" i="4"/>
  <c r="R21" i="4"/>
  <c r="R20" i="4"/>
  <c r="R19" i="4"/>
  <c r="O19" i="4"/>
  <c r="P19" i="4" s="1"/>
  <c r="P106" i="4" s="1"/>
  <c r="R18" i="4"/>
  <c r="R17" i="4"/>
  <c r="O17" i="4"/>
  <c r="R16" i="4"/>
  <c r="P16" i="4"/>
  <c r="R15" i="4"/>
  <c r="R14" i="4"/>
  <c r="O14" i="4"/>
  <c r="R13" i="4"/>
  <c r="R12" i="4"/>
  <c r="R11" i="4"/>
  <c r="R10" i="4"/>
  <c r="S474" i="2"/>
  <c r="S473" i="2"/>
  <c r="S472" i="2"/>
  <c r="S471" i="2"/>
  <c r="S470" i="2"/>
  <c r="S469" i="2"/>
  <c r="N469" i="2"/>
  <c r="M469" i="2"/>
  <c r="L469" i="2"/>
  <c r="K469" i="2"/>
  <c r="S468" i="2"/>
  <c r="N468" i="2"/>
  <c r="M468" i="2"/>
  <c r="L468" i="2"/>
  <c r="K468" i="2"/>
  <c r="S467" i="2"/>
  <c r="S466" i="2"/>
  <c r="P466" i="2"/>
  <c r="O466" i="2"/>
  <c r="S465" i="2"/>
  <c r="P465" i="2"/>
  <c r="P473" i="2" s="1"/>
  <c r="O465" i="2"/>
  <c r="S464" i="2"/>
  <c r="P464" i="2"/>
  <c r="O464" i="2"/>
  <c r="N464" i="2"/>
  <c r="M464" i="2"/>
  <c r="L464" i="2"/>
  <c r="K464" i="2"/>
  <c r="S463" i="2"/>
  <c r="Q463" i="2"/>
  <c r="N463" i="2" s="1"/>
  <c r="S462" i="2"/>
  <c r="N462" i="2"/>
  <c r="M462" i="2"/>
  <c r="L462" i="2"/>
  <c r="K462" i="2"/>
  <c r="S461" i="2"/>
  <c r="S460" i="2"/>
  <c r="P460" i="2"/>
  <c r="O460" i="2"/>
  <c r="S459" i="2"/>
  <c r="P459" i="2"/>
  <c r="O459" i="2"/>
  <c r="S458" i="2"/>
  <c r="P458" i="2"/>
  <c r="O458" i="2"/>
  <c r="S457" i="2"/>
  <c r="P457" i="2"/>
  <c r="O457" i="2"/>
  <c r="S456" i="2"/>
  <c r="P456" i="2"/>
  <c r="O456" i="2"/>
  <c r="S455" i="2"/>
  <c r="P455" i="2"/>
  <c r="O455" i="2"/>
  <c r="S454" i="2"/>
  <c r="S453" i="2"/>
  <c r="P453" i="2"/>
  <c r="O453" i="2"/>
  <c r="S452" i="2"/>
  <c r="S451" i="2"/>
  <c r="S450" i="2"/>
  <c r="S449" i="2"/>
  <c r="S448" i="2"/>
  <c r="P448" i="2"/>
  <c r="O448" i="2"/>
  <c r="S447" i="2"/>
  <c r="N447" i="2"/>
  <c r="M447" i="2"/>
  <c r="L447" i="2"/>
  <c r="K447" i="2"/>
  <c r="S446" i="2"/>
  <c r="S445" i="2"/>
  <c r="S444" i="2"/>
  <c r="N444" i="2"/>
  <c r="M444" i="2"/>
  <c r="L444" i="2"/>
  <c r="K444" i="2"/>
  <c r="S443" i="2"/>
  <c r="Q443" i="2"/>
  <c r="M443" i="2" s="1"/>
  <c r="S442" i="2"/>
  <c r="N442" i="2"/>
  <c r="M442" i="2"/>
  <c r="L442" i="2"/>
  <c r="K442" i="2"/>
  <c r="S441" i="2"/>
  <c r="N441" i="2"/>
  <c r="M441" i="2"/>
  <c r="L441" i="2"/>
  <c r="K441" i="2"/>
  <c r="S440" i="2"/>
  <c r="S439" i="2"/>
  <c r="N439" i="2"/>
  <c r="M439" i="2"/>
  <c r="L439" i="2"/>
  <c r="K439" i="2"/>
  <c r="S438" i="2"/>
  <c r="N438" i="2"/>
  <c r="M438" i="2"/>
  <c r="L438" i="2"/>
  <c r="K438" i="2"/>
  <c r="S437" i="2"/>
  <c r="P437" i="2"/>
  <c r="P441" i="2" s="1"/>
  <c r="O437" i="2"/>
  <c r="N437" i="2"/>
  <c r="M437" i="2"/>
  <c r="L437" i="2"/>
  <c r="K437" i="2"/>
  <c r="S436" i="2"/>
  <c r="P436" i="2"/>
  <c r="O436" i="2"/>
  <c r="S435" i="2"/>
  <c r="O435" i="2"/>
  <c r="N435" i="2"/>
  <c r="M435" i="2"/>
  <c r="L435" i="2"/>
  <c r="K435" i="2"/>
  <c r="S434" i="2"/>
  <c r="Q434" i="2"/>
  <c r="K434" i="2" s="1"/>
  <c r="P434" i="2"/>
  <c r="O434" i="2"/>
  <c r="S433" i="2"/>
  <c r="N433" i="2"/>
  <c r="M433" i="2"/>
  <c r="L433" i="2"/>
  <c r="K433" i="2"/>
  <c r="S432" i="2"/>
  <c r="O432" i="2"/>
  <c r="N432" i="2"/>
  <c r="M432" i="2"/>
  <c r="L432" i="2"/>
  <c r="K432" i="2"/>
  <c r="S431" i="2"/>
  <c r="P431" i="2"/>
  <c r="O431" i="2"/>
  <c r="S430" i="2"/>
  <c r="N430" i="2"/>
  <c r="M430" i="2"/>
  <c r="L430" i="2"/>
  <c r="K430" i="2"/>
  <c r="S429" i="2"/>
  <c r="O429" i="2"/>
  <c r="N429" i="2"/>
  <c r="M429" i="2"/>
  <c r="L429" i="2"/>
  <c r="K429" i="2"/>
  <c r="S428" i="2"/>
  <c r="S427" i="2"/>
  <c r="O427" i="2"/>
  <c r="N427" i="2"/>
  <c r="M427" i="2"/>
  <c r="L427" i="2"/>
  <c r="K427" i="2"/>
  <c r="S426" i="2"/>
  <c r="P426" i="2"/>
  <c r="O426" i="2"/>
  <c r="N426" i="2"/>
  <c r="M426" i="2"/>
  <c r="L426" i="2"/>
  <c r="K426" i="2"/>
  <c r="S425" i="2"/>
  <c r="Q425" i="2"/>
  <c r="K425" i="2" s="1"/>
  <c r="P425" i="2"/>
  <c r="O425" i="2"/>
  <c r="S424" i="2"/>
  <c r="P424" i="2"/>
  <c r="O424" i="2"/>
  <c r="N424" i="2"/>
  <c r="M424" i="2"/>
  <c r="L424" i="2"/>
  <c r="K424" i="2"/>
  <c r="S423" i="2"/>
  <c r="Q423" i="2"/>
  <c r="N423" i="2" s="1"/>
  <c r="P423" i="2"/>
  <c r="O423" i="2"/>
  <c r="S422" i="2"/>
  <c r="N422" i="2"/>
  <c r="M422" i="2"/>
  <c r="L422" i="2"/>
  <c r="K422" i="2"/>
  <c r="S421" i="2"/>
  <c r="S420" i="2"/>
  <c r="N420" i="2"/>
  <c r="M420" i="2"/>
  <c r="L420" i="2"/>
  <c r="K420" i="2"/>
  <c r="S419" i="2"/>
  <c r="Q419" i="2"/>
  <c r="M419" i="2" s="1"/>
  <c r="S418" i="2"/>
  <c r="Q418" i="2"/>
  <c r="N418" i="2" s="1"/>
  <c r="S417" i="2"/>
  <c r="N417" i="2"/>
  <c r="M417" i="2"/>
  <c r="L417" i="2"/>
  <c r="K417" i="2"/>
  <c r="S416" i="2"/>
  <c r="N416" i="2"/>
  <c r="M416" i="2"/>
  <c r="L416" i="2"/>
  <c r="K416" i="2"/>
  <c r="S415" i="2"/>
  <c r="N415" i="2"/>
  <c r="M415" i="2"/>
  <c r="L415" i="2"/>
  <c r="K415" i="2"/>
  <c r="S414" i="2"/>
  <c r="Q414" i="2"/>
  <c r="L414" i="2" s="1"/>
  <c r="S413" i="2"/>
  <c r="N413" i="2"/>
  <c r="M413" i="2"/>
  <c r="L413" i="2"/>
  <c r="K413" i="2"/>
  <c r="S412" i="2"/>
  <c r="O412" i="2"/>
  <c r="N412" i="2"/>
  <c r="M412" i="2"/>
  <c r="L412" i="2"/>
  <c r="K412" i="2"/>
  <c r="S411" i="2"/>
  <c r="Q411" i="2"/>
  <c r="L411" i="2" s="1"/>
  <c r="P411" i="2"/>
  <c r="O411" i="2"/>
  <c r="S410" i="2"/>
  <c r="Q410" i="2"/>
  <c r="L410" i="2" s="1"/>
  <c r="P410" i="2"/>
  <c r="O410" i="2"/>
  <c r="S409" i="2"/>
  <c r="Q409" i="2"/>
  <c r="L409" i="2" s="1"/>
  <c r="P409" i="2"/>
  <c r="O409" i="2"/>
  <c r="M409" i="2"/>
  <c r="S408" i="2"/>
  <c r="N408" i="2"/>
  <c r="M408" i="2"/>
  <c r="L408" i="2"/>
  <c r="K408" i="2"/>
  <c r="S407" i="2"/>
  <c r="S406" i="2"/>
  <c r="Q406" i="2"/>
  <c r="N406" i="2" s="1"/>
  <c r="S405" i="2"/>
  <c r="N405" i="2"/>
  <c r="M405" i="2"/>
  <c r="L405" i="2"/>
  <c r="K405" i="2"/>
  <c r="S404" i="2"/>
  <c r="P404" i="2"/>
  <c r="O404" i="2"/>
  <c r="N404" i="2"/>
  <c r="M404" i="2"/>
  <c r="L404" i="2"/>
  <c r="K404" i="2"/>
  <c r="S403" i="2"/>
  <c r="S402" i="2"/>
  <c r="X401" i="2"/>
  <c r="S401" i="2"/>
  <c r="P401" i="2"/>
  <c r="O401" i="2"/>
  <c r="N401" i="2"/>
  <c r="M401" i="2"/>
  <c r="L401" i="2"/>
  <c r="K401" i="2"/>
  <c r="X400" i="2"/>
  <c r="S400" i="2"/>
  <c r="N400" i="2"/>
  <c r="M400" i="2"/>
  <c r="L400" i="2"/>
  <c r="K400" i="2"/>
  <c r="X399" i="2"/>
  <c r="S399" i="2"/>
  <c r="P399" i="2"/>
  <c r="O399" i="2"/>
  <c r="N399" i="2"/>
  <c r="M399" i="2"/>
  <c r="L399" i="2"/>
  <c r="K399" i="2"/>
  <c r="S398" i="2"/>
  <c r="Q398" i="2"/>
  <c r="K398" i="2" s="1"/>
  <c r="S397" i="2"/>
  <c r="P397" i="2"/>
  <c r="O397" i="2"/>
  <c r="N397" i="2"/>
  <c r="M397" i="2"/>
  <c r="L397" i="2"/>
  <c r="K397" i="2"/>
  <c r="S396" i="2"/>
  <c r="N396" i="2"/>
  <c r="M396" i="2"/>
  <c r="L396" i="2"/>
  <c r="K396" i="2"/>
  <c r="S395" i="2"/>
  <c r="S394" i="2"/>
  <c r="O394" i="2"/>
  <c r="N394" i="2"/>
  <c r="M394" i="2"/>
  <c r="L394" i="2"/>
  <c r="K394" i="2"/>
  <c r="S393" i="2"/>
  <c r="Q393" i="2"/>
  <c r="N393" i="2" s="1"/>
  <c r="S392" i="2"/>
  <c r="Q392" i="2"/>
  <c r="N392" i="2" s="1"/>
  <c r="S391" i="2"/>
  <c r="Q391" i="2"/>
  <c r="N391" i="2" s="1"/>
  <c r="S390" i="2"/>
  <c r="N390" i="2"/>
  <c r="M390" i="2"/>
  <c r="L390" i="2"/>
  <c r="K390" i="2"/>
  <c r="S389" i="2"/>
  <c r="N389" i="2"/>
  <c r="S388" i="2"/>
  <c r="Q388" i="2"/>
  <c r="M388" i="2" s="1"/>
  <c r="L388" i="2"/>
  <c r="S387" i="2"/>
  <c r="P387" i="2"/>
  <c r="O387" i="2"/>
  <c r="N387" i="2"/>
  <c r="M387" i="2"/>
  <c r="M389" i="2" s="1"/>
  <c r="L387" i="2"/>
  <c r="L389" i="2" s="1"/>
  <c r="K387" i="2"/>
  <c r="K389" i="2" s="1"/>
  <c r="S386" i="2"/>
  <c r="Q386" i="2"/>
  <c r="P386" i="2"/>
  <c r="O386" i="2"/>
  <c r="S385" i="2"/>
  <c r="S384" i="2"/>
  <c r="S383" i="2"/>
  <c r="N383" i="2"/>
  <c r="M383" i="2"/>
  <c r="L383" i="2"/>
  <c r="K383" i="2"/>
  <c r="S382" i="2"/>
  <c r="P382" i="2"/>
  <c r="O382" i="2"/>
  <c r="S381" i="2"/>
  <c r="S380" i="2"/>
  <c r="N380" i="2"/>
  <c r="M380" i="2"/>
  <c r="L380" i="2"/>
  <c r="K380" i="2"/>
  <c r="S379" i="2"/>
  <c r="S378" i="2"/>
  <c r="Q378" i="2"/>
  <c r="N378" i="2" s="1"/>
  <c r="S377" i="2"/>
  <c r="N377" i="2"/>
  <c r="M377" i="2"/>
  <c r="L377" i="2"/>
  <c r="K377" i="2"/>
  <c r="S376" i="2"/>
  <c r="P376" i="2"/>
  <c r="O376" i="2"/>
  <c r="N376" i="2"/>
  <c r="M376" i="2"/>
  <c r="L376" i="2"/>
  <c r="K376" i="2"/>
  <c r="S375" i="2"/>
  <c r="P375" i="2"/>
  <c r="P354" i="2" s="1"/>
  <c r="O375" i="2"/>
  <c r="N375" i="2"/>
  <c r="M375" i="2"/>
  <c r="L375" i="2"/>
  <c r="K375" i="2"/>
  <c r="S374" i="2"/>
  <c r="N374" i="2"/>
  <c r="M374" i="2"/>
  <c r="L374" i="2"/>
  <c r="K374" i="2"/>
  <c r="S373" i="2"/>
  <c r="O373" i="2"/>
  <c r="N373" i="2"/>
  <c r="M373" i="2"/>
  <c r="L373" i="2"/>
  <c r="K373" i="2"/>
  <c r="N372" i="2"/>
  <c r="M372" i="2"/>
  <c r="L372" i="2"/>
  <c r="K372" i="2"/>
  <c r="S371" i="2"/>
  <c r="O371" i="2"/>
  <c r="N371" i="2"/>
  <c r="M371" i="2"/>
  <c r="L371" i="2"/>
  <c r="K371" i="2"/>
  <c r="S370" i="2"/>
  <c r="N370" i="2"/>
  <c r="M370" i="2"/>
  <c r="L370" i="2"/>
  <c r="K370" i="2"/>
  <c r="S369" i="2"/>
  <c r="O369" i="2"/>
  <c r="N369" i="2"/>
  <c r="M369" i="2"/>
  <c r="L369" i="2"/>
  <c r="K369" i="2"/>
  <c r="S368" i="2"/>
  <c r="O368" i="2"/>
  <c r="S367" i="2"/>
  <c r="N367" i="2"/>
  <c r="M367" i="2"/>
  <c r="L367" i="2"/>
  <c r="K367" i="2"/>
  <c r="S366" i="2"/>
  <c r="N366" i="2"/>
  <c r="M366" i="2"/>
  <c r="L366" i="2"/>
  <c r="K366" i="2"/>
  <c r="S365" i="2"/>
  <c r="N365" i="2"/>
  <c r="M365" i="2"/>
  <c r="L365" i="2"/>
  <c r="K365" i="2"/>
  <c r="S364" i="2"/>
  <c r="N364" i="2"/>
  <c r="M364" i="2"/>
  <c r="L364" i="2"/>
  <c r="K364" i="2"/>
  <c r="S363" i="2"/>
  <c r="O363" i="2"/>
  <c r="N363" i="2"/>
  <c r="N477" i="2" s="1"/>
  <c r="M363" i="2"/>
  <c r="M200" i="2" s="1"/>
  <c r="L363" i="2"/>
  <c r="L71" i="2" s="1"/>
  <c r="K363" i="2"/>
  <c r="S362" i="2"/>
  <c r="P362" i="2"/>
  <c r="O362" i="2"/>
  <c r="N362" i="2"/>
  <c r="M362" i="2"/>
  <c r="L362" i="2"/>
  <c r="K362" i="2"/>
  <c r="N361" i="2"/>
  <c r="M361" i="2"/>
  <c r="L361" i="2"/>
  <c r="K361" i="2"/>
  <c r="S360" i="2"/>
  <c r="O360" i="2"/>
  <c r="N360" i="2"/>
  <c r="M360" i="2"/>
  <c r="L360" i="2"/>
  <c r="K360" i="2"/>
  <c r="P359" i="2"/>
  <c r="P150" i="2" s="1"/>
  <c r="O359" i="2"/>
  <c r="N359" i="2"/>
  <c r="M359" i="2"/>
  <c r="L359" i="2"/>
  <c r="K359" i="2"/>
  <c r="O358" i="2"/>
  <c r="N358" i="2"/>
  <c r="M358" i="2"/>
  <c r="L358" i="2"/>
  <c r="K358" i="2"/>
  <c r="S357" i="2"/>
  <c r="N357" i="2"/>
  <c r="M357" i="2"/>
  <c r="L357" i="2"/>
  <c r="K357" i="2"/>
  <c r="S356" i="2"/>
  <c r="O356" i="2"/>
  <c r="N356" i="2"/>
  <c r="M356" i="2"/>
  <c r="L356" i="2"/>
  <c r="K356" i="2"/>
  <c r="S355" i="2"/>
  <c r="N355" i="2"/>
  <c r="M355" i="2"/>
  <c r="L355" i="2"/>
  <c r="K355" i="2"/>
  <c r="S354" i="2"/>
  <c r="N354" i="2"/>
  <c r="M354" i="2"/>
  <c r="L354" i="2"/>
  <c r="K354" i="2"/>
  <c r="S353" i="2"/>
  <c r="O353" i="2"/>
  <c r="N353" i="2"/>
  <c r="M353" i="2"/>
  <c r="L353" i="2"/>
  <c r="K353" i="2"/>
  <c r="N352" i="2"/>
  <c r="M352" i="2"/>
  <c r="L352" i="2"/>
  <c r="K352" i="2"/>
  <c r="S351" i="2"/>
  <c r="O351" i="2"/>
  <c r="N351" i="2"/>
  <c r="M351" i="2"/>
  <c r="L351" i="2"/>
  <c r="K351" i="2"/>
  <c r="O350" i="2"/>
  <c r="P350" i="2" s="1"/>
  <c r="S349" i="2"/>
  <c r="O349" i="2"/>
  <c r="N349" i="2"/>
  <c r="M349" i="2"/>
  <c r="L349" i="2"/>
  <c r="K349" i="2"/>
  <c r="Q348" i="2"/>
  <c r="M348" i="2" s="1"/>
  <c r="P347" i="2"/>
  <c r="O347" i="2"/>
  <c r="S346" i="2"/>
  <c r="O346" i="2"/>
  <c r="N346" i="2"/>
  <c r="M346" i="2"/>
  <c r="L346" i="2"/>
  <c r="K346" i="2"/>
  <c r="S345" i="2"/>
  <c r="O345" i="2"/>
  <c r="S344" i="2"/>
  <c r="N344" i="2"/>
  <c r="M344" i="2"/>
  <c r="L344" i="2"/>
  <c r="K344" i="2"/>
  <c r="S343" i="2"/>
  <c r="Q343" i="2"/>
  <c r="N343" i="2" s="1"/>
  <c r="S342" i="2"/>
  <c r="N342" i="2"/>
  <c r="M342" i="2"/>
  <c r="L342" i="2"/>
  <c r="K342" i="2"/>
  <c r="N341" i="2"/>
  <c r="M341" i="2"/>
  <c r="L341" i="2"/>
  <c r="K341" i="2"/>
  <c r="S340" i="2"/>
  <c r="S339" i="2"/>
  <c r="N339" i="2"/>
  <c r="N476" i="2" s="1"/>
  <c r="M339" i="2"/>
  <c r="M476" i="2" s="1"/>
  <c r="L339" i="2"/>
  <c r="L476" i="2" s="1"/>
  <c r="K339" i="2"/>
  <c r="K476" i="2" s="1"/>
  <c r="N338" i="2"/>
  <c r="M338" i="2"/>
  <c r="L338" i="2"/>
  <c r="K338" i="2"/>
  <c r="Q337" i="2"/>
  <c r="M337" i="2" s="1"/>
  <c r="P337" i="2"/>
  <c r="P363" i="2" s="1"/>
  <c r="O337" i="2"/>
  <c r="N337" i="2"/>
  <c r="L337" i="2"/>
  <c r="S336" i="2"/>
  <c r="O336" i="2"/>
  <c r="N336" i="2"/>
  <c r="M336" i="2"/>
  <c r="L336" i="2"/>
  <c r="K336" i="2"/>
  <c r="S335" i="2"/>
  <c r="O335" i="2"/>
  <c r="O334" i="2"/>
  <c r="N333" i="2"/>
  <c r="M333" i="2"/>
  <c r="L333" i="2"/>
  <c r="K333" i="2"/>
  <c r="S332" i="2"/>
  <c r="P331" i="2"/>
  <c r="P192" i="2" s="1"/>
  <c r="O331" i="2"/>
  <c r="N331" i="2"/>
  <c r="M331" i="2"/>
  <c r="L331" i="2"/>
  <c r="K331" i="2"/>
  <c r="P330" i="2"/>
  <c r="Q284" i="2" s="1"/>
  <c r="O330" i="2"/>
  <c r="N330" i="2"/>
  <c r="M330" i="2"/>
  <c r="L330" i="2"/>
  <c r="K330" i="2"/>
  <c r="S329" i="2"/>
  <c r="S328" i="2"/>
  <c r="N328" i="2"/>
  <c r="M328" i="2"/>
  <c r="L328" i="2"/>
  <c r="K328" i="2"/>
  <c r="S327" i="2"/>
  <c r="S326" i="2"/>
  <c r="N326" i="2"/>
  <c r="M326" i="2"/>
  <c r="L326" i="2"/>
  <c r="K326" i="2"/>
  <c r="S325" i="2"/>
  <c r="N325" i="2"/>
  <c r="M325" i="2"/>
  <c r="L325" i="2"/>
  <c r="K325" i="2"/>
  <c r="S324" i="2"/>
  <c r="S323" i="2"/>
  <c r="Q323" i="2"/>
  <c r="L323" i="2" s="1"/>
  <c r="S322" i="2"/>
  <c r="N322" i="2"/>
  <c r="M322" i="2"/>
  <c r="L322" i="2"/>
  <c r="K322" i="2"/>
  <c r="S321" i="2"/>
  <c r="Q321" i="2"/>
  <c r="S320" i="2"/>
  <c r="S319" i="2"/>
  <c r="S318" i="2"/>
  <c r="N318" i="2"/>
  <c r="M318" i="2"/>
  <c r="L318" i="2"/>
  <c r="K318" i="2"/>
  <c r="S317" i="2"/>
  <c r="Q317" i="2"/>
  <c r="S316" i="2"/>
  <c r="N316" i="2"/>
  <c r="M316" i="2"/>
  <c r="L316" i="2"/>
  <c r="K316" i="2"/>
  <c r="S315" i="2"/>
  <c r="N315" i="2"/>
  <c r="M315" i="2"/>
  <c r="L315" i="2"/>
  <c r="K315" i="2"/>
  <c r="S314" i="2"/>
  <c r="N314" i="2"/>
  <c r="M314" i="2"/>
  <c r="L314" i="2"/>
  <c r="K314" i="2"/>
  <c r="S313" i="2"/>
  <c r="Q313" i="2"/>
  <c r="L313" i="2" s="1"/>
  <c r="P313" i="2"/>
  <c r="O313" i="2"/>
  <c r="M313" i="2"/>
  <c r="S312" i="2"/>
  <c r="S311" i="2"/>
  <c r="S310" i="2"/>
  <c r="P310" i="2"/>
  <c r="O310" i="2"/>
  <c r="S309" i="2"/>
  <c r="N309" i="2"/>
  <c r="M309" i="2"/>
  <c r="L309" i="2"/>
  <c r="K309" i="2"/>
  <c r="S308" i="2"/>
  <c r="S307" i="2"/>
  <c r="Q307" i="2"/>
  <c r="M307" i="2" s="1"/>
  <c r="P307" i="2"/>
  <c r="O307" i="2"/>
  <c r="S306" i="2"/>
  <c r="S305" i="2"/>
  <c r="N305" i="2"/>
  <c r="M305" i="2"/>
  <c r="L305" i="2"/>
  <c r="K305" i="2"/>
  <c r="S304" i="2"/>
  <c r="S303" i="2"/>
  <c r="S302" i="2"/>
  <c r="S301" i="2"/>
  <c r="S300" i="2"/>
  <c r="N300" i="2"/>
  <c r="M300" i="2"/>
  <c r="L300" i="2"/>
  <c r="K300" i="2"/>
  <c r="S299" i="2"/>
  <c r="N299" i="2"/>
  <c r="M299" i="2"/>
  <c r="L299" i="2"/>
  <c r="K299" i="2"/>
  <c r="S298" i="2"/>
  <c r="N298" i="2"/>
  <c r="M298" i="2"/>
  <c r="L298" i="2"/>
  <c r="K298" i="2"/>
  <c r="S297" i="2"/>
  <c r="P297" i="2"/>
  <c r="O297" i="2"/>
  <c r="S296" i="2"/>
  <c r="S295" i="2"/>
  <c r="N295" i="2"/>
  <c r="M295" i="2"/>
  <c r="L295" i="2"/>
  <c r="K295" i="2"/>
  <c r="S294" i="2"/>
  <c r="S293" i="2"/>
  <c r="S292" i="2"/>
  <c r="S291" i="2"/>
  <c r="S290" i="2"/>
  <c r="N290" i="2"/>
  <c r="M290" i="2"/>
  <c r="L290" i="2"/>
  <c r="K290" i="2"/>
  <c r="S289" i="2"/>
  <c r="S288" i="2"/>
  <c r="N288" i="2"/>
  <c r="M288" i="2"/>
  <c r="L288" i="2"/>
  <c r="K288" i="2"/>
  <c r="S287" i="2"/>
  <c r="P287" i="2"/>
  <c r="P269" i="2" s="1"/>
  <c r="O287" i="2"/>
  <c r="N287" i="2"/>
  <c r="M287" i="2"/>
  <c r="L287" i="2"/>
  <c r="K287" i="2"/>
  <c r="S286" i="2"/>
  <c r="Q286" i="2"/>
  <c r="L286" i="2" s="1"/>
  <c r="S285" i="2"/>
  <c r="S284" i="2"/>
  <c r="S283" i="2"/>
  <c r="S282" i="2"/>
  <c r="S281" i="2"/>
  <c r="N281" i="2"/>
  <c r="M281" i="2"/>
  <c r="L281" i="2"/>
  <c r="K281" i="2"/>
  <c r="S280" i="2"/>
  <c r="N280" i="2"/>
  <c r="M280" i="2"/>
  <c r="L280" i="2"/>
  <c r="K280" i="2"/>
  <c r="S279" i="2"/>
  <c r="N279" i="2"/>
  <c r="M279" i="2"/>
  <c r="L279" i="2"/>
  <c r="K279" i="2"/>
  <c r="S278" i="2"/>
  <c r="S277" i="2"/>
  <c r="P277" i="2"/>
  <c r="O277" i="2"/>
  <c r="S276" i="2"/>
  <c r="S275" i="2"/>
  <c r="P275" i="2"/>
  <c r="Q275" i="2" s="1"/>
  <c r="O275" i="2"/>
  <c r="S274" i="2"/>
  <c r="Q274" i="2"/>
  <c r="Q278" i="2" s="1"/>
  <c r="L278" i="2" s="1"/>
  <c r="M274" i="2"/>
  <c r="L274" i="2"/>
  <c r="K274" i="2"/>
  <c r="S273" i="2"/>
  <c r="N273" i="2"/>
  <c r="M273" i="2"/>
  <c r="L273" i="2"/>
  <c r="K273" i="2"/>
  <c r="S272" i="2"/>
  <c r="N272" i="2"/>
  <c r="M272" i="2"/>
  <c r="L272" i="2"/>
  <c r="K272" i="2"/>
  <c r="S271" i="2"/>
  <c r="N271" i="2"/>
  <c r="M271" i="2"/>
  <c r="L271" i="2"/>
  <c r="K271" i="2"/>
  <c r="S270" i="2"/>
  <c r="N270" i="2"/>
  <c r="M270" i="2"/>
  <c r="L270" i="2"/>
  <c r="K270" i="2"/>
  <c r="S269" i="2"/>
  <c r="N269" i="2"/>
  <c r="M269" i="2"/>
  <c r="L269" i="2"/>
  <c r="K269" i="2"/>
  <c r="S268" i="2"/>
  <c r="S267" i="2"/>
  <c r="S266" i="2"/>
  <c r="S265" i="2"/>
  <c r="S264" i="2"/>
  <c r="S263" i="2"/>
  <c r="N263" i="2"/>
  <c r="M263" i="2"/>
  <c r="L263" i="2"/>
  <c r="K263" i="2"/>
  <c r="S262" i="2"/>
  <c r="P262" i="2"/>
  <c r="O262" i="2"/>
  <c r="S261" i="2"/>
  <c r="S260" i="2"/>
  <c r="S259" i="2"/>
  <c r="Q259" i="2"/>
  <c r="S258" i="2"/>
  <c r="S257" i="2"/>
  <c r="N257" i="2"/>
  <c r="M257" i="2"/>
  <c r="L257" i="2"/>
  <c r="K257" i="2"/>
  <c r="S256" i="2"/>
  <c r="P256" i="2"/>
  <c r="O256" i="2"/>
  <c r="S255" i="2"/>
  <c r="P255" i="2"/>
  <c r="Q385" i="2" s="1"/>
  <c r="O255" i="2"/>
  <c r="N255" i="2"/>
  <c r="M255" i="2"/>
  <c r="L255" i="2"/>
  <c r="K255" i="2"/>
  <c r="S254" i="2"/>
  <c r="S253" i="2"/>
  <c r="N253" i="2"/>
  <c r="M253" i="2"/>
  <c r="L253" i="2"/>
  <c r="K253" i="2"/>
  <c r="S252" i="2"/>
  <c r="O252" i="2"/>
  <c r="N252" i="2"/>
  <c r="M252" i="2"/>
  <c r="L252" i="2"/>
  <c r="K252" i="2"/>
  <c r="S251" i="2"/>
  <c r="S250" i="2"/>
  <c r="P250" i="2"/>
  <c r="O250" i="2"/>
  <c r="N250" i="2"/>
  <c r="M250" i="2"/>
  <c r="L250" i="2"/>
  <c r="K250" i="2"/>
  <c r="S249" i="2"/>
  <c r="N249" i="2"/>
  <c r="M249" i="2"/>
  <c r="L249" i="2"/>
  <c r="K249" i="2"/>
  <c r="S248" i="2"/>
  <c r="S247" i="2"/>
  <c r="S246" i="2"/>
  <c r="S245" i="2"/>
  <c r="S244" i="2"/>
  <c r="S243" i="2"/>
  <c r="S242" i="2"/>
  <c r="S241" i="2"/>
  <c r="Q241" i="2"/>
  <c r="N241" i="2" s="1"/>
  <c r="S240" i="2"/>
  <c r="N240" i="2"/>
  <c r="M240" i="2"/>
  <c r="L240" i="2"/>
  <c r="K240" i="2"/>
  <c r="S239" i="2"/>
  <c r="S238" i="2"/>
  <c r="P238" i="2"/>
  <c r="O238" i="2"/>
  <c r="S237" i="2"/>
  <c r="S236" i="2"/>
  <c r="S235" i="2"/>
  <c r="S234" i="2"/>
  <c r="S233" i="2"/>
  <c r="N233" i="2"/>
  <c r="M233" i="2"/>
  <c r="L233" i="2"/>
  <c r="K233" i="2"/>
  <c r="S232" i="2"/>
  <c r="S231" i="2"/>
  <c r="S230" i="2"/>
  <c r="S229" i="2"/>
  <c r="S228" i="2"/>
  <c r="Q228" i="2"/>
  <c r="Q264" i="2" s="1"/>
  <c r="M264" i="2" s="1"/>
  <c r="S227" i="2"/>
  <c r="N227" i="2"/>
  <c r="M227" i="2"/>
  <c r="L227" i="2"/>
  <c r="K227" i="2"/>
  <c r="S226" i="2"/>
  <c r="N226" i="2"/>
  <c r="M226" i="2"/>
  <c r="L226" i="2"/>
  <c r="K226" i="2"/>
  <c r="S225" i="2"/>
  <c r="N225" i="2"/>
  <c r="M225" i="2"/>
  <c r="L225" i="2"/>
  <c r="K225" i="2"/>
  <c r="S224" i="2"/>
  <c r="S223" i="2"/>
  <c r="S222" i="2"/>
  <c r="N222" i="2"/>
  <c r="M222" i="2"/>
  <c r="L222" i="2"/>
  <c r="K222" i="2"/>
  <c r="S221" i="2"/>
  <c r="N221" i="2"/>
  <c r="M221" i="2"/>
  <c r="L221" i="2"/>
  <c r="K221" i="2"/>
  <c r="S220" i="2"/>
  <c r="N220" i="2"/>
  <c r="M220" i="2"/>
  <c r="L220" i="2"/>
  <c r="K220" i="2"/>
  <c r="S219" i="2"/>
  <c r="N219" i="2"/>
  <c r="M219" i="2"/>
  <c r="L219" i="2"/>
  <c r="K219" i="2"/>
  <c r="S218" i="2"/>
  <c r="P218" i="2"/>
  <c r="O218" i="2"/>
  <c r="N218" i="2"/>
  <c r="M218" i="2"/>
  <c r="L218" i="2"/>
  <c r="K218" i="2"/>
  <c r="S217" i="2"/>
  <c r="P217" i="2"/>
  <c r="O217" i="2"/>
  <c r="N217" i="2"/>
  <c r="M217" i="2"/>
  <c r="L217" i="2"/>
  <c r="K217" i="2"/>
  <c r="S216" i="2"/>
  <c r="N216" i="2"/>
  <c r="M216" i="2"/>
  <c r="L216" i="2"/>
  <c r="K216" i="2"/>
  <c r="S215" i="2"/>
  <c r="N215" i="2"/>
  <c r="M215" i="2"/>
  <c r="L215" i="2"/>
  <c r="K215" i="2"/>
  <c r="S214" i="2"/>
  <c r="N214" i="2"/>
  <c r="M214" i="2"/>
  <c r="L214" i="2"/>
  <c r="K214" i="2"/>
  <c r="S213" i="2"/>
  <c r="O213" i="2"/>
  <c r="N213" i="2"/>
  <c r="M213" i="2"/>
  <c r="L213" i="2"/>
  <c r="K213" i="2"/>
  <c r="S212" i="2"/>
  <c r="N212" i="2"/>
  <c r="M212" i="2"/>
  <c r="L212" i="2"/>
  <c r="K212" i="2"/>
  <c r="S211" i="2"/>
  <c r="N211" i="2"/>
  <c r="M211" i="2"/>
  <c r="K211" i="2"/>
  <c r="S210" i="2"/>
  <c r="S209" i="2"/>
  <c r="N209" i="2"/>
  <c r="M209" i="2"/>
  <c r="L209" i="2"/>
  <c r="K209" i="2"/>
  <c r="S208" i="2"/>
  <c r="S207" i="2"/>
  <c r="P207" i="2"/>
  <c r="O207" i="2"/>
  <c r="N207" i="2"/>
  <c r="M207" i="2"/>
  <c r="L207" i="2"/>
  <c r="K207" i="2"/>
  <c r="S206" i="2"/>
  <c r="N206" i="2"/>
  <c r="N208" i="2" s="1"/>
  <c r="M206" i="2"/>
  <c r="M208" i="2" s="1"/>
  <c r="L206" i="2"/>
  <c r="L208" i="2" s="1"/>
  <c r="K206" i="2"/>
  <c r="K208" i="2" s="1"/>
  <c r="S205" i="2"/>
  <c r="O205" i="2"/>
  <c r="N205" i="2"/>
  <c r="M205" i="2"/>
  <c r="L205" i="2"/>
  <c r="K205" i="2"/>
  <c r="S204" i="2"/>
  <c r="N204" i="2"/>
  <c r="M204" i="2"/>
  <c r="L204" i="2"/>
  <c r="K204" i="2"/>
  <c r="S203" i="2"/>
  <c r="N203" i="2"/>
  <c r="M203" i="2"/>
  <c r="L203" i="2"/>
  <c r="K203" i="2"/>
  <c r="S202" i="2"/>
  <c r="N202" i="2"/>
  <c r="M202" i="2"/>
  <c r="L202" i="2"/>
  <c r="K202" i="2"/>
  <c r="S201" i="2"/>
  <c r="N201" i="2"/>
  <c r="M201" i="2"/>
  <c r="L201" i="2"/>
  <c r="K201" i="2"/>
  <c r="S200" i="2"/>
  <c r="N200" i="2"/>
  <c r="K200" i="2"/>
  <c r="S199" i="2"/>
  <c r="P199" i="2"/>
  <c r="P126" i="2" s="1"/>
  <c r="O199" i="2"/>
  <c r="N199" i="2"/>
  <c r="M199" i="2"/>
  <c r="L199" i="2"/>
  <c r="K199" i="2"/>
  <c r="S198" i="2"/>
  <c r="N198" i="2"/>
  <c r="M198" i="2"/>
  <c r="L198" i="2"/>
  <c r="K198" i="2"/>
  <c r="S197" i="2"/>
  <c r="N197" i="2"/>
  <c r="M197" i="2"/>
  <c r="L197" i="2"/>
  <c r="K197" i="2"/>
  <c r="S196" i="2"/>
  <c r="O196" i="2"/>
  <c r="N196" i="2"/>
  <c r="M196" i="2"/>
  <c r="L196" i="2"/>
  <c r="K196" i="2"/>
  <c r="S195" i="2"/>
  <c r="N195" i="2"/>
  <c r="M195" i="2"/>
  <c r="L195" i="2"/>
  <c r="K195" i="2"/>
  <c r="S194" i="2"/>
  <c r="N194" i="2"/>
  <c r="M194" i="2"/>
  <c r="L194" i="2"/>
  <c r="K194" i="2"/>
  <c r="S193" i="2"/>
  <c r="N193" i="2"/>
  <c r="M193" i="2"/>
  <c r="L193" i="2"/>
  <c r="K193" i="2"/>
  <c r="S192" i="2"/>
  <c r="O192" i="2"/>
  <c r="N192" i="2"/>
  <c r="M192" i="2"/>
  <c r="L192" i="2"/>
  <c r="K192" i="2"/>
  <c r="S191" i="2"/>
  <c r="P191" i="2"/>
  <c r="P179" i="2" s="1"/>
  <c r="O191" i="2"/>
  <c r="N191" i="2"/>
  <c r="M191" i="2"/>
  <c r="L191" i="2"/>
  <c r="K191" i="2"/>
  <c r="S190" i="2"/>
  <c r="N190" i="2"/>
  <c r="M190" i="2"/>
  <c r="L190" i="2"/>
  <c r="K190" i="2"/>
  <c r="S189" i="2"/>
  <c r="N189" i="2"/>
  <c r="M189" i="2"/>
  <c r="L189" i="2"/>
  <c r="K189" i="2"/>
  <c r="S188" i="2"/>
  <c r="P188" i="2"/>
  <c r="Q223" i="2" s="1"/>
  <c r="O188" i="2"/>
  <c r="N188" i="2"/>
  <c r="M188" i="2"/>
  <c r="L188" i="2"/>
  <c r="K188" i="2"/>
  <c r="S187" i="2"/>
  <c r="S186" i="2"/>
  <c r="P186" i="2"/>
  <c r="P81" i="2" s="1"/>
  <c r="O186" i="2"/>
  <c r="N186" i="2"/>
  <c r="M186" i="2"/>
  <c r="L186" i="2"/>
  <c r="K186" i="2"/>
  <c r="S185" i="2"/>
  <c r="O185" i="2"/>
  <c r="N185" i="2"/>
  <c r="M185" i="2"/>
  <c r="L185" i="2"/>
  <c r="K185" i="2"/>
  <c r="S184" i="2"/>
  <c r="O184" i="2"/>
  <c r="N184" i="2"/>
  <c r="M184" i="2"/>
  <c r="L184" i="2"/>
  <c r="K184" i="2"/>
  <c r="S183" i="2"/>
  <c r="N183" i="2"/>
  <c r="M183" i="2"/>
  <c r="L183" i="2"/>
  <c r="K183" i="2"/>
  <c r="S182" i="2"/>
  <c r="O182" i="2"/>
  <c r="N182" i="2"/>
  <c r="M182" i="2"/>
  <c r="L182" i="2"/>
  <c r="K182" i="2"/>
  <c r="S181" i="2"/>
  <c r="N181" i="2"/>
  <c r="M181" i="2"/>
  <c r="L181" i="2"/>
  <c r="K181" i="2"/>
  <c r="S180" i="2"/>
  <c r="O180" i="2"/>
  <c r="N180" i="2"/>
  <c r="M180" i="2"/>
  <c r="L180" i="2"/>
  <c r="K180" i="2"/>
  <c r="S179" i="2"/>
  <c r="N179" i="2"/>
  <c r="M179" i="2"/>
  <c r="L179" i="2"/>
  <c r="K179" i="2"/>
  <c r="S178" i="2"/>
  <c r="O178" i="2"/>
  <c r="N178" i="2"/>
  <c r="M178" i="2"/>
  <c r="L178" i="2"/>
  <c r="K178" i="2"/>
  <c r="S177" i="2"/>
  <c r="O177" i="2"/>
  <c r="N177" i="2"/>
  <c r="M177" i="2"/>
  <c r="L177" i="2"/>
  <c r="K177" i="2"/>
  <c r="S176" i="2"/>
  <c r="N176" i="2"/>
  <c r="M176" i="2"/>
  <c r="L176" i="2"/>
  <c r="K176" i="2"/>
  <c r="S175" i="2"/>
  <c r="Q175" i="2"/>
  <c r="N175" i="2" s="1"/>
  <c r="S174" i="2"/>
  <c r="N174" i="2"/>
  <c r="M174" i="2"/>
  <c r="L174" i="2"/>
  <c r="K174" i="2"/>
  <c r="S173" i="2"/>
  <c r="P173" i="2"/>
  <c r="P204" i="2" s="1"/>
  <c r="O173" i="2"/>
  <c r="N173" i="2"/>
  <c r="M173" i="2"/>
  <c r="L173" i="2"/>
  <c r="K173" i="2"/>
  <c r="S172" i="2"/>
  <c r="S171" i="2"/>
  <c r="S170" i="2"/>
  <c r="S169" i="2"/>
  <c r="S168" i="2"/>
  <c r="N168" i="2"/>
  <c r="M168" i="2"/>
  <c r="L168" i="2"/>
  <c r="K168" i="2"/>
  <c r="S167" i="2"/>
  <c r="N167" i="2"/>
  <c r="M167" i="2"/>
  <c r="L167" i="2"/>
  <c r="K167" i="2"/>
  <c r="S166" i="2"/>
  <c r="N166" i="2"/>
  <c r="M166" i="2"/>
  <c r="L166" i="2"/>
  <c r="K166" i="2"/>
  <c r="S165" i="2"/>
  <c r="N165" i="2"/>
  <c r="M165" i="2"/>
  <c r="L165" i="2"/>
  <c r="K165" i="2"/>
  <c r="S164" i="2"/>
  <c r="N164" i="2"/>
  <c r="M164" i="2"/>
  <c r="L164" i="2"/>
  <c r="K164" i="2"/>
  <c r="S163" i="2"/>
  <c r="N163" i="2"/>
  <c r="M163" i="2"/>
  <c r="L163" i="2"/>
  <c r="K163" i="2"/>
  <c r="S162" i="2"/>
  <c r="O162" i="2"/>
  <c r="N162" i="2"/>
  <c r="M162" i="2"/>
  <c r="L162" i="2"/>
  <c r="K162" i="2"/>
  <c r="S161" i="2"/>
  <c r="N161" i="2"/>
  <c r="M161" i="2"/>
  <c r="L161" i="2"/>
  <c r="K161" i="2"/>
  <c r="S160" i="2"/>
  <c r="P160" i="2"/>
  <c r="O160" i="2"/>
  <c r="N160" i="2"/>
  <c r="M160" i="2"/>
  <c r="L160" i="2"/>
  <c r="K160" i="2"/>
  <c r="S159" i="2"/>
  <c r="O159" i="2"/>
  <c r="N159" i="2"/>
  <c r="M159" i="2"/>
  <c r="L159" i="2"/>
  <c r="K159" i="2"/>
  <c r="S158" i="2"/>
  <c r="N158" i="2"/>
  <c r="M158" i="2"/>
  <c r="L158" i="2"/>
  <c r="K158" i="2"/>
  <c r="S157" i="2"/>
  <c r="N157" i="2"/>
  <c r="M157" i="2"/>
  <c r="L157" i="2"/>
  <c r="K157" i="2"/>
  <c r="S156" i="2"/>
  <c r="N156" i="2"/>
  <c r="M156" i="2"/>
  <c r="L156" i="2"/>
  <c r="K156" i="2"/>
  <c r="S155" i="2"/>
  <c r="S154" i="2"/>
  <c r="N154" i="2"/>
  <c r="M154" i="2"/>
  <c r="L154" i="2"/>
  <c r="K154" i="2"/>
  <c r="S153" i="2"/>
  <c r="N153" i="2"/>
  <c r="M153" i="2"/>
  <c r="K171" i="2" s="1"/>
  <c r="L171" i="2" s="1"/>
  <c r="M171" i="2" s="1"/>
  <c r="N171" i="2" s="1"/>
  <c r="L153" i="2"/>
  <c r="K153" i="2"/>
  <c r="S152" i="2"/>
  <c r="N152" i="2"/>
  <c r="M152" i="2"/>
  <c r="L152" i="2"/>
  <c r="K152" i="2"/>
  <c r="S151" i="2"/>
  <c r="N151" i="2"/>
  <c r="M151" i="2"/>
  <c r="L151" i="2"/>
  <c r="K151" i="2"/>
  <c r="S150" i="2"/>
  <c r="N150" i="2"/>
  <c r="M150" i="2"/>
  <c r="L150" i="2"/>
  <c r="K150" i="2"/>
  <c r="S149" i="2"/>
  <c r="N149" i="2"/>
  <c r="M149" i="2"/>
  <c r="L149" i="2"/>
  <c r="K149" i="2"/>
  <c r="S148" i="2"/>
  <c r="N148" i="2"/>
  <c r="M148" i="2"/>
  <c r="L148" i="2"/>
  <c r="K148" i="2"/>
  <c r="S147" i="2"/>
  <c r="O147" i="2"/>
  <c r="N147" i="2"/>
  <c r="M147" i="2"/>
  <c r="L147" i="2"/>
  <c r="K147" i="2"/>
  <c r="S146" i="2"/>
  <c r="O146" i="2"/>
  <c r="N146" i="2"/>
  <c r="M146" i="2"/>
  <c r="L146" i="2"/>
  <c r="K146" i="2"/>
  <c r="S145" i="2"/>
  <c r="O145" i="2"/>
  <c r="N145" i="2"/>
  <c r="M145" i="2"/>
  <c r="L145" i="2"/>
  <c r="K145" i="2"/>
  <c r="S144" i="2"/>
  <c r="N144" i="2"/>
  <c r="M144" i="2"/>
  <c r="L144" i="2"/>
  <c r="K144" i="2"/>
  <c r="S143" i="2"/>
  <c r="N143" i="2"/>
  <c r="M143" i="2"/>
  <c r="L143" i="2"/>
  <c r="K143" i="2"/>
  <c r="S142" i="2"/>
  <c r="N142" i="2"/>
  <c r="M142" i="2"/>
  <c r="L142" i="2"/>
  <c r="K142" i="2"/>
  <c r="S141" i="2"/>
  <c r="N141" i="2"/>
  <c r="M141" i="2"/>
  <c r="L141" i="2"/>
  <c r="K141" i="2"/>
  <c r="S140" i="2"/>
  <c r="N140" i="2"/>
  <c r="M140" i="2"/>
  <c r="L140" i="2"/>
  <c r="K140" i="2"/>
  <c r="S139" i="2"/>
  <c r="Q139" i="2"/>
  <c r="N139" i="2" s="1"/>
  <c r="S138" i="2"/>
  <c r="O138" i="2"/>
  <c r="N138" i="2"/>
  <c r="M138" i="2"/>
  <c r="L138" i="2"/>
  <c r="K138" i="2"/>
  <c r="S137" i="2"/>
  <c r="P137" i="2"/>
  <c r="P183" i="2" s="1"/>
  <c r="O137" i="2"/>
  <c r="N137" i="2"/>
  <c r="M137" i="2"/>
  <c r="L137" i="2"/>
  <c r="K137" i="2"/>
  <c r="S136" i="2"/>
  <c r="N136" i="2"/>
  <c r="M136" i="2"/>
  <c r="L136" i="2"/>
  <c r="K136" i="2"/>
  <c r="S135" i="2"/>
  <c r="N135" i="2"/>
  <c r="M135" i="2"/>
  <c r="L135" i="2"/>
  <c r="K135" i="2"/>
  <c r="S134" i="2"/>
  <c r="O134" i="2"/>
  <c r="N134" i="2"/>
  <c r="M134" i="2"/>
  <c r="L134" i="2"/>
  <c r="K134" i="2"/>
  <c r="S133" i="2"/>
  <c r="N133" i="2"/>
  <c r="M133" i="2"/>
  <c r="L133" i="2"/>
  <c r="K133" i="2"/>
  <c r="S132" i="2"/>
  <c r="N132" i="2"/>
  <c r="M132" i="2"/>
  <c r="L132" i="2"/>
  <c r="K132" i="2"/>
  <c r="S131" i="2"/>
  <c r="P131" i="2"/>
  <c r="P184" i="2" s="1"/>
  <c r="O131" i="2"/>
  <c r="N131" i="2"/>
  <c r="M131" i="2"/>
  <c r="L131" i="2"/>
  <c r="K131" i="2"/>
  <c r="S130" i="2"/>
  <c r="N130" i="2"/>
  <c r="M130" i="2"/>
  <c r="L130" i="2"/>
  <c r="K130" i="2"/>
  <c r="S129" i="2"/>
  <c r="N129" i="2"/>
  <c r="M129" i="2"/>
  <c r="L129" i="2"/>
  <c r="K129" i="2"/>
  <c r="S128" i="2"/>
  <c r="N128" i="2"/>
  <c r="M128" i="2"/>
  <c r="L128" i="2"/>
  <c r="K128" i="2"/>
  <c r="S127" i="2"/>
  <c r="P127" i="2"/>
  <c r="O127" i="2"/>
  <c r="N127" i="2"/>
  <c r="M127" i="2"/>
  <c r="L127" i="2"/>
  <c r="K127" i="2"/>
  <c r="S126" i="2"/>
  <c r="N126" i="2"/>
  <c r="M126" i="2"/>
  <c r="L126" i="2"/>
  <c r="K126" i="2"/>
  <c r="S125" i="2"/>
  <c r="N125" i="2"/>
  <c r="M125" i="2"/>
  <c r="L125" i="2"/>
  <c r="K125" i="2"/>
  <c r="S124" i="2"/>
  <c r="O124" i="2"/>
  <c r="N124" i="2"/>
  <c r="M124" i="2"/>
  <c r="L124" i="2"/>
  <c r="K124" i="2"/>
  <c r="S123" i="2"/>
  <c r="O123" i="2"/>
  <c r="N123" i="2"/>
  <c r="M123" i="2"/>
  <c r="L123" i="2"/>
  <c r="K123" i="2"/>
  <c r="S122" i="2"/>
  <c r="O122" i="2"/>
  <c r="N122" i="2"/>
  <c r="M122" i="2"/>
  <c r="L122" i="2"/>
  <c r="K122" i="2"/>
  <c r="S121" i="2"/>
  <c r="O121" i="2"/>
  <c r="N121" i="2"/>
  <c r="M121" i="2"/>
  <c r="L121" i="2"/>
  <c r="K121" i="2"/>
  <c r="S120" i="2"/>
  <c r="N120" i="2"/>
  <c r="M120" i="2"/>
  <c r="L120" i="2"/>
  <c r="K120" i="2"/>
  <c r="S119" i="2"/>
  <c r="N119" i="2"/>
  <c r="M119" i="2"/>
  <c r="L119" i="2"/>
  <c r="K119" i="2"/>
  <c r="S118" i="2"/>
  <c r="N118" i="2"/>
  <c r="M118" i="2"/>
  <c r="L118" i="2"/>
  <c r="K118" i="2"/>
  <c r="S117" i="2"/>
  <c r="N117" i="2"/>
  <c r="M117" i="2"/>
  <c r="L117" i="2"/>
  <c r="K117" i="2"/>
  <c r="S116" i="2"/>
  <c r="N116" i="2"/>
  <c r="M116" i="2"/>
  <c r="L116" i="2"/>
  <c r="K116" i="2"/>
  <c r="S115" i="2"/>
  <c r="O115" i="2"/>
  <c r="N115" i="2"/>
  <c r="M115" i="2"/>
  <c r="L115" i="2"/>
  <c r="K115" i="2"/>
  <c r="S114" i="2"/>
  <c r="N114" i="2"/>
  <c r="M114" i="2"/>
  <c r="L114" i="2"/>
  <c r="K114" i="2"/>
  <c r="S113" i="2"/>
  <c r="N113" i="2"/>
  <c r="M113" i="2"/>
  <c r="L113" i="2"/>
  <c r="K113" i="2"/>
  <c r="S112" i="2"/>
  <c r="N112" i="2"/>
  <c r="M112" i="2"/>
  <c r="L112" i="2"/>
  <c r="K112" i="2"/>
  <c r="S111" i="2"/>
  <c r="N111" i="2"/>
  <c r="M111" i="2"/>
  <c r="L111" i="2"/>
  <c r="K111" i="2"/>
  <c r="S110" i="2"/>
  <c r="O110" i="2"/>
  <c r="N110" i="2"/>
  <c r="M110" i="2"/>
  <c r="L110" i="2"/>
  <c r="K110" i="2"/>
  <c r="S109" i="2"/>
  <c r="O109" i="2"/>
  <c r="N109" i="2"/>
  <c r="M109" i="2"/>
  <c r="L109" i="2"/>
  <c r="K109" i="2"/>
  <c r="S108" i="2"/>
  <c r="N108" i="2"/>
  <c r="M108" i="2"/>
  <c r="L108" i="2"/>
  <c r="K108" i="2"/>
  <c r="S107" i="2"/>
  <c r="N107" i="2"/>
  <c r="M107" i="2"/>
  <c r="L107" i="2"/>
  <c r="K107" i="2"/>
  <c r="S106" i="2"/>
  <c r="P106" i="2"/>
  <c r="P125" i="2" s="1"/>
  <c r="O106" i="2"/>
  <c r="N106" i="2"/>
  <c r="M106" i="2"/>
  <c r="L106" i="2"/>
  <c r="K106" i="2"/>
  <c r="S105" i="2"/>
  <c r="P105" i="2"/>
  <c r="P342" i="2" s="1"/>
  <c r="O105" i="2"/>
  <c r="N105" i="2"/>
  <c r="M105" i="2"/>
  <c r="L105" i="2"/>
  <c r="K105" i="2"/>
  <c r="S104" i="2"/>
  <c r="O104" i="2"/>
  <c r="N104" i="2"/>
  <c r="M104" i="2"/>
  <c r="K172" i="2" s="1"/>
  <c r="L172" i="2" s="1"/>
  <c r="M172" i="2" s="1"/>
  <c r="N172" i="2" s="1"/>
  <c r="L104" i="2"/>
  <c r="K104" i="2"/>
  <c r="S103" i="2"/>
  <c r="O103" i="2"/>
  <c r="N103" i="2"/>
  <c r="M103" i="2"/>
  <c r="L103" i="2"/>
  <c r="K103" i="2"/>
  <c r="S102" i="2"/>
  <c r="O102" i="2"/>
  <c r="N102" i="2"/>
  <c r="M102" i="2"/>
  <c r="L102" i="2"/>
  <c r="K102" i="2"/>
  <c r="S101" i="2"/>
  <c r="O101" i="2"/>
  <c r="N101" i="2"/>
  <c r="M101" i="2"/>
  <c r="L101" i="2"/>
  <c r="K101" i="2"/>
  <c r="S100" i="2"/>
  <c r="N100" i="2"/>
  <c r="M100" i="2"/>
  <c r="L100" i="2"/>
  <c r="K100" i="2"/>
  <c r="S99" i="2"/>
  <c r="N99" i="2"/>
  <c r="M99" i="2"/>
  <c r="L99" i="2"/>
  <c r="K99" i="2"/>
  <c r="S98" i="2"/>
  <c r="N98" i="2"/>
  <c r="M98" i="2"/>
  <c r="L98" i="2"/>
  <c r="K98" i="2"/>
  <c r="S97" i="2"/>
  <c r="P97" i="2"/>
  <c r="P226" i="2" s="1"/>
  <c r="P316" i="2" s="1"/>
  <c r="P322" i="2" s="1"/>
  <c r="P325" i="2" s="1"/>
  <c r="O97" i="2"/>
  <c r="N97" i="2"/>
  <c r="M97" i="2"/>
  <c r="L97" i="2"/>
  <c r="K97" i="2"/>
  <c r="S96" i="2"/>
  <c r="N96" i="2"/>
  <c r="M96" i="2"/>
  <c r="L96" i="2"/>
  <c r="K96" i="2"/>
  <c r="S95" i="2"/>
  <c r="O95" i="2"/>
  <c r="N95" i="2"/>
  <c r="M95" i="2"/>
  <c r="L95" i="2"/>
  <c r="K95" i="2"/>
  <c r="S94" i="2"/>
  <c r="N94" i="2"/>
  <c r="M94" i="2"/>
  <c r="L94" i="2"/>
  <c r="K94" i="2"/>
  <c r="S93" i="2"/>
  <c r="S92" i="2"/>
  <c r="O92" i="2"/>
  <c r="N92" i="2"/>
  <c r="M92" i="2"/>
  <c r="L92" i="2"/>
  <c r="K92" i="2"/>
  <c r="S91" i="2"/>
  <c r="N91" i="2"/>
  <c r="M91" i="2"/>
  <c r="L91" i="2"/>
  <c r="K91" i="2"/>
  <c r="S90" i="2"/>
  <c r="O90" i="2"/>
  <c r="N90" i="2"/>
  <c r="M90" i="2"/>
  <c r="L90" i="2"/>
  <c r="K90" i="2"/>
  <c r="S89" i="2"/>
  <c r="N89" i="2"/>
  <c r="M89" i="2"/>
  <c r="L89" i="2"/>
  <c r="K89" i="2"/>
  <c r="S88" i="2"/>
  <c r="P88" i="2"/>
  <c r="P91" i="2" s="1"/>
  <c r="O88" i="2"/>
  <c r="N88" i="2"/>
  <c r="M88" i="2"/>
  <c r="L88" i="2"/>
  <c r="K88" i="2"/>
  <c r="S87" i="2"/>
  <c r="O87" i="2"/>
  <c r="N87" i="2"/>
  <c r="M87" i="2"/>
  <c r="L87" i="2"/>
  <c r="K87" i="2"/>
  <c r="S86" i="2"/>
  <c r="P86" i="2"/>
  <c r="P138" i="2" s="1"/>
  <c r="O86" i="2"/>
  <c r="N86" i="2"/>
  <c r="M86" i="2"/>
  <c r="L86" i="2"/>
  <c r="K86" i="2"/>
  <c r="S85" i="2"/>
  <c r="N85" i="2"/>
  <c r="M85" i="2"/>
  <c r="L85" i="2"/>
  <c r="K85" i="2"/>
  <c r="S84" i="2"/>
  <c r="O84" i="2"/>
  <c r="N84" i="2"/>
  <c r="M84" i="2"/>
  <c r="L84" i="2"/>
  <c r="K84" i="2"/>
  <c r="S83" i="2"/>
  <c r="O83" i="2"/>
  <c r="N83" i="2"/>
  <c r="M83" i="2"/>
  <c r="L83" i="2"/>
  <c r="K83" i="2"/>
  <c r="S82" i="2"/>
  <c r="P82" i="2"/>
  <c r="Q82" i="2" s="1"/>
  <c r="O82" i="2"/>
  <c r="S81" i="2"/>
  <c r="O81" i="2"/>
  <c r="N81" i="2"/>
  <c r="M81" i="2"/>
  <c r="L81" i="2"/>
  <c r="K81" i="2"/>
  <c r="S80" i="2"/>
  <c r="N80" i="2"/>
  <c r="M80" i="2"/>
  <c r="L80" i="2"/>
  <c r="K80" i="2"/>
  <c r="S79" i="2"/>
  <c r="N79" i="2"/>
  <c r="M79" i="2"/>
  <c r="L79" i="2"/>
  <c r="K79" i="2"/>
  <c r="S78" i="2"/>
  <c r="O78" i="2"/>
  <c r="N78" i="2"/>
  <c r="M78" i="2"/>
  <c r="L78" i="2"/>
  <c r="K78" i="2"/>
  <c r="S77" i="2"/>
  <c r="N77" i="2"/>
  <c r="M77" i="2"/>
  <c r="L77" i="2"/>
  <c r="K77" i="2"/>
  <c r="S76" i="2"/>
  <c r="N76" i="2"/>
  <c r="M76" i="2"/>
  <c r="L76" i="2"/>
  <c r="K76" i="2"/>
  <c r="S75" i="2"/>
  <c r="N75" i="2"/>
  <c r="M75" i="2"/>
  <c r="L75" i="2"/>
  <c r="K75" i="2"/>
  <c r="S74" i="2"/>
  <c r="N74" i="2"/>
  <c r="M74" i="2"/>
  <c r="L74" i="2"/>
  <c r="K74" i="2"/>
  <c r="S73" i="2"/>
  <c r="O73" i="2"/>
  <c r="N73" i="2"/>
  <c r="M73" i="2"/>
  <c r="L73" i="2"/>
  <c r="K73" i="2"/>
  <c r="S72" i="2"/>
  <c r="N72" i="2"/>
  <c r="M72" i="2"/>
  <c r="L72" i="2"/>
  <c r="K72" i="2"/>
  <c r="S71" i="2"/>
  <c r="N71" i="2"/>
  <c r="K71" i="2"/>
  <c r="S70" i="2"/>
  <c r="N70" i="2"/>
  <c r="M70" i="2"/>
  <c r="L70" i="2"/>
  <c r="K70" i="2"/>
  <c r="S69" i="2"/>
  <c r="N69" i="2"/>
  <c r="M69" i="2"/>
  <c r="L69" i="2"/>
  <c r="K69" i="2"/>
  <c r="S68" i="2"/>
  <c r="N68" i="2"/>
  <c r="M68" i="2"/>
  <c r="L68" i="2"/>
  <c r="K68" i="2"/>
  <c r="S67" i="2"/>
  <c r="N67" i="2"/>
  <c r="M67" i="2"/>
  <c r="L67" i="2"/>
  <c r="K67" i="2"/>
  <c r="S66" i="2"/>
  <c r="N66" i="2"/>
  <c r="M66" i="2"/>
  <c r="L66" i="2"/>
  <c r="K66" i="2"/>
  <c r="S65" i="2"/>
  <c r="N65" i="2"/>
  <c r="M65" i="2"/>
  <c r="L65" i="2"/>
  <c r="K65" i="2"/>
  <c r="S64" i="2"/>
  <c r="N64" i="2"/>
  <c r="M64" i="2"/>
  <c r="L64" i="2"/>
  <c r="K64" i="2"/>
  <c r="S63" i="2"/>
  <c r="O63" i="2"/>
  <c r="N63" i="2"/>
  <c r="M63" i="2"/>
  <c r="L63" i="2"/>
  <c r="K63" i="2"/>
  <c r="S62" i="2"/>
  <c r="O62" i="2"/>
  <c r="N62" i="2"/>
  <c r="M62" i="2"/>
  <c r="L62" i="2"/>
  <c r="K62" i="2"/>
  <c r="S61" i="2"/>
  <c r="P61" i="2"/>
  <c r="N61" i="2"/>
  <c r="M61" i="2"/>
  <c r="L61" i="2"/>
  <c r="K61" i="2"/>
  <c r="S60" i="2"/>
  <c r="N60" i="2"/>
  <c r="M60" i="2"/>
  <c r="L60" i="2"/>
  <c r="K60" i="2"/>
  <c r="S59" i="2"/>
  <c r="O59" i="2"/>
  <c r="N59" i="2"/>
  <c r="M59" i="2"/>
  <c r="L59" i="2"/>
  <c r="K59" i="2"/>
  <c r="S58" i="2"/>
  <c r="N58" i="2"/>
  <c r="M58" i="2"/>
  <c r="L58" i="2"/>
  <c r="K58" i="2"/>
  <c r="S57" i="2"/>
  <c r="N57" i="2"/>
  <c r="M57" i="2"/>
  <c r="L57" i="2"/>
  <c r="K57" i="2"/>
  <c r="S56" i="2"/>
  <c r="P56" i="2"/>
  <c r="P55" i="2" s="1"/>
  <c r="O56" i="2"/>
  <c r="N56" i="2"/>
  <c r="M56" i="2"/>
  <c r="L56" i="2"/>
  <c r="K56" i="2"/>
  <c r="S55" i="2"/>
  <c r="O55" i="2"/>
  <c r="N55" i="2"/>
  <c r="M55" i="2"/>
  <c r="L55" i="2"/>
  <c r="K55" i="2"/>
  <c r="S54" i="2"/>
  <c r="N54" i="2"/>
  <c r="M54" i="2"/>
  <c r="L54" i="2"/>
  <c r="K54" i="2"/>
  <c r="S53" i="2"/>
  <c r="O53" i="2"/>
  <c r="N53" i="2"/>
  <c r="M53" i="2"/>
  <c r="L53" i="2"/>
  <c r="K53" i="2"/>
  <c r="S52" i="2"/>
  <c r="N52" i="2"/>
  <c r="M52" i="2"/>
  <c r="L52" i="2"/>
  <c r="K52" i="2"/>
  <c r="S51" i="2"/>
  <c r="N51" i="2"/>
  <c r="M51" i="2"/>
  <c r="L51" i="2"/>
  <c r="K51" i="2"/>
  <c r="S50" i="2"/>
  <c r="N50" i="2"/>
  <c r="M50" i="2"/>
  <c r="L50" i="2"/>
  <c r="K50" i="2"/>
  <c r="S49" i="2"/>
  <c r="N49" i="2"/>
  <c r="M49" i="2"/>
  <c r="L49" i="2"/>
  <c r="K49" i="2"/>
  <c r="S48" i="2"/>
  <c r="N48" i="2"/>
  <c r="M48" i="2"/>
  <c r="L48" i="2"/>
  <c r="K48" i="2"/>
  <c r="S47" i="2"/>
  <c r="O47" i="2"/>
  <c r="N47" i="2"/>
  <c r="M47" i="2"/>
  <c r="L47" i="2"/>
  <c r="K47" i="2"/>
  <c r="S46" i="2"/>
  <c r="O46" i="2"/>
  <c r="N46" i="2"/>
  <c r="M46" i="2"/>
  <c r="L46" i="2"/>
  <c r="K46" i="2"/>
  <c r="S45" i="2"/>
  <c r="N45" i="2"/>
  <c r="M45" i="2"/>
  <c r="L45" i="2"/>
  <c r="K45" i="2"/>
  <c r="S44" i="2"/>
  <c r="N44" i="2"/>
  <c r="M44" i="2"/>
  <c r="L44" i="2"/>
  <c r="K44" i="2"/>
  <c r="S43" i="2"/>
  <c r="P43" i="2"/>
  <c r="P335" i="2" s="1"/>
  <c r="Q335" i="2" s="1"/>
  <c r="N335" i="2" s="1"/>
  <c r="O43" i="2"/>
  <c r="N43" i="2"/>
  <c r="M43" i="2"/>
  <c r="L43" i="2"/>
  <c r="K43" i="2"/>
  <c r="S42" i="2"/>
  <c r="K42" i="2"/>
  <c r="S41" i="2"/>
  <c r="N41" i="2"/>
  <c r="N42" i="2" s="1"/>
  <c r="M41" i="2"/>
  <c r="M42" i="2" s="1"/>
  <c r="L41" i="2"/>
  <c r="L42" i="2" s="1"/>
  <c r="K41" i="2"/>
  <c r="S40" i="2"/>
  <c r="N40" i="2"/>
  <c r="M40" i="2"/>
  <c r="L40" i="2"/>
  <c r="K40" i="2"/>
  <c r="S39" i="2"/>
  <c r="O39" i="2"/>
  <c r="N39" i="2"/>
  <c r="M39" i="2"/>
  <c r="L39" i="2"/>
  <c r="K39" i="2"/>
  <c r="S38" i="2"/>
  <c r="N38" i="2"/>
  <c r="M38" i="2"/>
  <c r="L38" i="2"/>
  <c r="K38" i="2"/>
  <c r="S37" i="2"/>
  <c r="N37" i="2"/>
  <c r="M37" i="2"/>
  <c r="L37" i="2"/>
  <c r="K37" i="2"/>
  <c r="S36" i="2"/>
  <c r="O36" i="2"/>
  <c r="N36" i="2"/>
  <c r="M36" i="2"/>
  <c r="L36" i="2"/>
  <c r="K36" i="2"/>
  <c r="S35" i="2"/>
  <c r="P35" i="2"/>
  <c r="O35" i="2"/>
  <c r="N35" i="2"/>
  <c r="M35" i="2"/>
  <c r="L35" i="2"/>
  <c r="K35" i="2"/>
  <c r="S34" i="2"/>
  <c r="N34" i="2"/>
  <c r="M34" i="2"/>
  <c r="L34" i="2"/>
  <c r="K34" i="2"/>
  <c r="S33" i="2"/>
  <c r="O33" i="2"/>
  <c r="N33" i="2"/>
  <c r="M33" i="2"/>
  <c r="L33" i="2"/>
  <c r="K33" i="2"/>
  <c r="S32" i="2"/>
  <c r="N32" i="2"/>
  <c r="M32" i="2"/>
  <c r="L32" i="2"/>
  <c r="K32" i="2"/>
  <c r="S31" i="2"/>
  <c r="N31" i="2"/>
  <c r="M31" i="2"/>
  <c r="L31" i="2"/>
  <c r="K31" i="2"/>
  <c r="S30" i="2"/>
  <c r="N30" i="2"/>
  <c r="M30" i="2"/>
  <c r="L30" i="2"/>
  <c r="K30" i="2"/>
  <c r="S29" i="2"/>
  <c r="P29" i="2"/>
  <c r="O29" i="2"/>
  <c r="N29" i="2"/>
  <c r="M29" i="2"/>
  <c r="L29" i="2"/>
  <c r="K29" i="2"/>
  <c r="S28" i="2"/>
  <c r="N28" i="2"/>
  <c r="M28" i="2"/>
  <c r="L28" i="2"/>
  <c r="K28" i="2"/>
  <c r="S27" i="2"/>
  <c r="P27" i="2"/>
  <c r="O27" i="2"/>
  <c r="N27" i="2"/>
  <c r="M27" i="2"/>
  <c r="L27" i="2"/>
  <c r="K27" i="2"/>
  <c r="S26" i="2"/>
  <c r="N26" i="2"/>
  <c r="M26" i="2"/>
  <c r="L26" i="2"/>
  <c r="K26" i="2"/>
  <c r="S25" i="2"/>
  <c r="P25" i="2"/>
  <c r="O25" i="2"/>
  <c r="N25" i="2"/>
  <c r="M25" i="2"/>
  <c r="L25" i="2"/>
  <c r="K25" i="2"/>
  <c r="S24" i="2"/>
  <c r="P24" i="2"/>
  <c r="O24" i="2"/>
  <c r="N24" i="2"/>
  <c r="M24" i="2"/>
  <c r="L24" i="2"/>
  <c r="K24" i="2"/>
  <c r="S23" i="2"/>
  <c r="N23" i="2"/>
  <c r="M23" i="2"/>
  <c r="L23" i="2"/>
  <c r="K23" i="2"/>
  <c r="S22" i="2"/>
  <c r="P22" i="2"/>
  <c r="N22" i="2"/>
  <c r="M22" i="2"/>
  <c r="L22" i="2"/>
  <c r="K22" i="2"/>
  <c r="S21" i="2"/>
  <c r="N21" i="2"/>
  <c r="M21" i="2"/>
  <c r="L21" i="2"/>
  <c r="K21" i="2"/>
  <c r="S20" i="2"/>
  <c r="P20" i="2"/>
  <c r="P144" i="2" s="1"/>
  <c r="O20" i="2"/>
  <c r="N20" i="2"/>
  <c r="M20" i="2"/>
  <c r="L20" i="2"/>
  <c r="K20" i="2"/>
  <c r="S19" i="2"/>
  <c r="O19" i="2"/>
  <c r="N19" i="2"/>
  <c r="M19" i="2"/>
  <c r="L19" i="2"/>
  <c r="K19" i="2"/>
  <c r="S18" i="2"/>
  <c r="N18" i="2"/>
  <c r="M18" i="2"/>
  <c r="L18" i="2"/>
  <c r="K18" i="2"/>
  <c r="S17" i="2"/>
  <c r="N17" i="2"/>
  <c r="M17" i="2"/>
  <c r="L17" i="2"/>
  <c r="K17" i="2"/>
  <c r="S16" i="2"/>
  <c r="P16" i="2"/>
  <c r="P12" i="2" s="1"/>
  <c r="O16" i="2"/>
  <c r="N16" i="2"/>
  <c r="M16" i="2"/>
  <c r="L16" i="2"/>
  <c r="K16" i="2"/>
  <c r="S15" i="2"/>
  <c r="O15" i="2"/>
  <c r="N15" i="2"/>
  <c r="M15" i="2"/>
  <c r="L15" i="2"/>
  <c r="K15" i="2"/>
  <c r="S14" i="2"/>
  <c r="N14" i="2"/>
  <c r="M14" i="2"/>
  <c r="L14" i="2"/>
  <c r="K14" i="2"/>
  <c r="S13" i="2"/>
  <c r="P13" i="2"/>
  <c r="P185" i="2" s="1"/>
  <c r="O13" i="2"/>
  <c r="N13" i="2"/>
  <c r="M13" i="2"/>
  <c r="L13" i="2"/>
  <c r="K13" i="2"/>
  <c r="S12" i="2"/>
  <c r="N12" i="2"/>
  <c r="M12" i="2"/>
  <c r="L12" i="2"/>
  <c r="K12" i="2"/>
  <c r="S11" i="2"/>
  <c r="N11" i="2"/>
  <c r="M11" i="2"/>
  <c r="L11" i="2"/>
  <c r="K11" i="2"/>
  <c r="P69" i="2" l="1"/>
  <c r="P63" i="2"/>
  <c r="P151" i="2"/>
  <c r="P62" i="2"/>
  <c r="P34" i="2"/>
  <c r="P102" i="2"/>
  <c r="P14" i="2"/>
  <c r="P15" i="2"/>
  <c r="P75" i="2"/>
  <c r="M71" i="2"/>
  <c r="P353" i="2"/>
  <c r="Q379" i="2"/>
  <c r="K379" i="2" s="1"/>
  <c r="N388" i="2"/>
  <c r="L393" i="2"/>
  <c r="K414" i="2"/>
  <c r="K443" i="2"/>
  <c r="M393" i="2"/>
  <c r="P412" i="2"/>
  <c r="L425" i="2"/>
  <c r="L443" i="2"/>
  <c r="K418" i="2"/>
  <c r="N307" i="2"/>
  <c r="K313" i="2"/>
  <c r="K378" i="2"/>
  <c r="L418" i="2"/>
  <c r="L463" i="2"/>
  <c r="Q282" i="2"/>
  <c r="L282" i="2" s="1"/>
  <c r="L378" i="2"/>
  <c r="M418" i="2"/>
  <c r="M378" i="2"/>
  <c r="K388" i="2"/>
  <c r="L392" i="2"/>
  <c r="K406" i="2"/>
  <c r="L423" i="2"/>
  <c r="L434" i="2"/>
  <c r="N97" i="4"/>
  <c r="P343" i="2"/>
  <c r="K411" i="2"/>
  <c r="P435" i="2"/>
  <c r="P114" i="2"/>
  <c r="P101" i="2"/>
  <c r="Q256" i="2"/>
  <c r="M256" i="2" s="1"/>
  <c r="P109" i="2"/>
  <c r="P54" i="2"/>
  <c r="Q169" i="2"/>
  <c r="N169" i="2" s="1"/>
  <c r="P83" i="2"/>
  <c r="P32" i="2"/>
  <c r="P57" i="2"/>
  <c r="P11" i="2"/>
  <c r="P402" i="2"/>
  <c r="P403" i="2" s="1"/>
  <c r="Q403" i="2" s="1"/>
  <c r="K403" i="2" s="1"/>
  <c r="K282" i="2"/>
  <c r="P432" i="2"/>
  <c r="P122" i="2"/>
  <c r="P429" i="2"/>
  <c r="M78" i="4"/>
  <c r="P50" i="2"/>
  <c r="P84" i="2"/>
  <c r="P157" i="2"/>
  <c r="K175" i="2"/>
  <c r="M27" i="4"/>
  <c r="P118" i="2"/>
  <c r="Q224" i="2"/>
  <c r="N224" i="2" s="1"/>
  <c r="P79" i="2"/>
  <c r="P99" i="2"/>
  <c r="P178" i="2"/>
  <c r="P33" i="2"/>
  <c r="P64" i="2"/>
  <c r="P159" i="2"/>
  <c r="P77" i="4"/>
  <c r="K77" i="4" s="1"/>
  <c r="P59" i="2"/>
  <c r="P90" i="2"/>
  <c r="P168" i="2"/>
  <c r="P47" i="2"/>
  <c r="Q302" i="2"/>
  <c r="L302" i="2" s="1"/>
  <c r="P360" i="2"/>
  <c r="P46" i="2"/>
  <c r="P68" i="2"/>
  <c r="P110" i="2"/>
  <c r="P162" i="2"/>
  <c r="P356" i="2"/>
  <c r="P400" i="2"/>
  <c r="P366" i="2"/>
  <c r="P394" i="2"/>
  <c r="P221" i="2"/>
  <c r="P252" i="2"/>
  <c r="P35" i="4"/>
  <c r="M35" i="4" s="1"/>
  <c r="M36" i="4"/>
  <c r="L275" i="2"/>
  <c r="K275" i="2"/>
  <c r="P134" i="2"/>
  <c r="P142" i="2"/>
  <c r="P152" i="2"/>
  <c r="P164" i="2"/>
  <c r="P39" i="2"/>
  <c r="P195" i="2"/>
  <c r="P18" i="4"/>
  <c r="L18" i="4" s="1"/>
  <c r="P215" i="2"/>
  <c r="P121" i="2"/>
  <c r="P78" i="2"/>
  <c r="M19" i="4"/>
  <c r="P103" i="4"/>
  <c r="N103" i="4" s="1"/>
  <c r="P51" i="4"/>
  <c r="M51" i="4" s="1"/>
  <c r="L54" i="4"/>
  <c r="L26" i="4"/>
  <c r="M26" i="4"/>
  <c r="P51" i="2"/>
  <c r="L139" i="2"/>
  <c r="P146" i="2"/>
  <c r="P153" i="2"/>
  <c r="L264" i="2"/>
  <c r="N275" i="2"/>
  <c r="K392" i="2"/>
  <c r="N419" i="2"/>
  <c r="K463" i="2"/>
  <c r="M97" i="4"/>
  <c r="L200" i="2"/>
  <c r="P213" i="2"/>
  <c r="K228" i="2"/>
  <c r="K241" i="2"/>
  <c r="K337" i="2"/>
  <c r="L348" i="2"/>
  <c r="K391" i="2"/>
  <c r="M463" i="2"/>
  <c r="N475" i="2"/>
  <c r="P15" i="4"/>
  <c r="L15" i="4" s="1"/>
  <c r="P36" i="2"/>
  <c r="P73" i="2"/>
  <c r="L228" i="2"/>
  <c r="L391" i="2"/>
  <c r="P19" i="2"/>
  <c r="P49" i="2"/>
  <c r="P53" i="2"/>
  <c r="P66" i="2"/>
  <c r="L211" i="2"/>
  <c r="M228" i="2"/>
  <c r="Q267" i="2"/>
  <c r="N267" i="2" s="1"/>
  <c r="K343" i="2"/>
  <c r="M391" i="2"/>
  <c r="K393" i="2"/>
  <c r="L406" i="2"/>
  <c r="K410" i="2"/>
  <c r="M411" i="2"/>
  <c r="M425" i="2"/>
  <c r="M434" i="2"/>
  <c r="P41" i="4"/>
  <c r="P63" i="4"/>
  <c r="K63" i="4" s="1"/>
  <c r="P18" i="2"/>
  <c r="P30" i="2"/>
  <c r="P119" i="2"/>
  <c r="P124" i="2"/>
  <c r="N228" i="2"/>
  <c r="L343" i="2"/>
  <c r="K409" i="2"/>
  <c r="M410" i="2"/>
  <c r="N411" i="2"/>
  <c r="N425" i="2"/>
  <c r="N434" i="2"/>
  <c r="Q436" i="2"/>
  <c r="P45" i="4"/>
  <c r="K75" i="4"/>
  <c r="P108" i="2"/>
  <c r="M343" i="2"/>
  <c r="N410" i="2"/>
  <c r="K419" i="2"/>
  <c r="P86" i="4"/>
  <c r="P41" i="2"/>
  <c r="P95" i="2"/>
  <c r="K139" i="2"/>
  <c r="M275" i="2"/>
  <c r="Q276" i="2"/>
  <c r="M276" i="2" s="1"/>
  <c r="N313" i="2"/>
  <c r="N409" i="2"/>
  <c r="L419" i="2"/>
  <c r="M423" i="2"/>
  <c r="P439" i="2"/>
  <c r="P40" i="4"/>
  <c r="M40" i="4" s="1"/>
  <c r="K82" i="2"/>
  <c r="N82" i="2"/>
  <c r="M82" i="2"/>
  <c r="L82" i="2"/>
  <c r="L223" i="2"/>
  <c r="K223" i="2"/>
  <c r="N223" i="2"/>
  <c r="Q258" i="2"/>
  <c r="M223" i="2"/>
  <c r="N385" i="2"/>
  <c r="M385" i="2"/>
  <c r="Q384" i="2"/>
  <c r="L385" i="2"/>
  <c r="K385" i="2"/>
  <c r="Q350" i="2"/>
  <c r="P345" i="2"/>
  <c r="P77" i="2"/>
  <c r="P115" i="2"/>
  <c r="P117" i="2"/>
  <c r="P130" i="2"/>
  <c r="P147" i="2"/>
  <c r="P166" i="2"/>
  <c r="N259" i="2"/>
  <c r="Q260" i="2"/>
  <c r="M259" i="2"/>
  <c r="N284" i="2"/>
  <c r="M284" i="2"/>
  <c r="M317" i="2"/>
  <c r="L317" i="2"/>
  <c r="N321" i="2"/>
  <c r="M321" i="2"/>
  <c r="Q320" i="2"/>
  <c r="K335" i="2"/>
  <c r="P371" i="2"/>
  <c r="P358" i="2"/>
  <c r="Q347" i="2"/>
  <c r="M106" i="4"/>
  <c r="L106" i="4"/>
  <c r="K106" i="4"/>
  <c r="P83" i="4"/>
  <c r="P74" i="4"/>
  <c r="P68" i="4"/>
  <c r="M34" i="4"/>
  <c r="P31" i="4"/>
  <c r="L34" i="4"/>
  <c r="N34" i="4"/>
  <c r="P67" i="4"/>
  <c r="K34" i="4"/>
  <c r="P32" i="4"/>
  <c r="P81" i="4"/>
  <c r="P70" i="4"/>
  <c r="K47" i="4"/>
  <c r="P80" i="4"/>
  <c r="N47" i="4"/>
  <c r="P43" i="4"/>
  <c r="P71" i="4"/>
  <c r="M47" i="4"/>
  <c r="L47" i="4"/>
  <c r="M49" i="4"/>
  <c r="L49" i="4"/>
  <c r="N49" i="4"/>
  <c r="K49" i="4"/>
  <c r="L64" i="4"/>
  <c r="K64" i="4"/>
  <c r="N64" i="4"/>
  <c r="M64" i="4"/>
  <c r="L112" i="4"/>
  <c r="N112" i="4"/>
  <c r="M112" i="4"/>
  <c r="K112" i="4"/>
  <c r="P104" i="2"/>
  <c r="M139" i="2"/>
  <c r="L175" i="2"/>
  <c r="P177" i="2"/>
  <c r="P180" i="2"/>
  <c r="P182" i="2"/>
  <c r="P190" i="2"/>
  <c r="P193" i="2"/>
  <c r="P203" i="2"/>
  <c r="P209" i="2"/>
  <c r="Q234" i="2"/>
  <c r="L241" i="2"/>
  <c r="Q327" i="2"/>
  <c r="Q310" i="2"/>
  <c r="Q303" i="2"/>
  <c r="Q301" i="2"/>
  <c r="Q268" i="2"/>
  <c r="Q266" i="2"/>
  <c r="Q296" i="2"/>
  <c r="Q289" i="2"/>
  <c r="N282" i="2"/>
  <c r="M282" i="2"/>
  <c r="K286" i="2"/>
  <c r="N323" i="2"/>
  <c r="Q324" i="2"/>
  <c r="M323" i="2"/>
  <c r="Q285" i="2"/>
  <c r="Q283" i="2"/>
  <c r="L477" i="2"/>
  <c r="L475" i="2"/>
  <c r="P369" i="2"/>
  <c r="L386" i="2"/>
  <c r="K386" i="2"/>
  <c r="N386" i="2"/>
  <c r="N13" i="4"/>
  <c r="M13" i="4"/>
  <c r="L13" i="4"/>
  <c r="K13" i="4"/>
  <c r="P72" i="4"/>
  <c r="N46" i="4"/>
  <c r="P62" i="4"/>
  <c r="M46" i="4"/>
  <c r="P30" i="4"/>
  <c r="P11" i="4"/>
  <c r="L46" i="4"/>
  <c r="M110" i="4"/>
  <c r="L110" i="4"/>
  <c r="K110" i="4"/>
  <c r="P113" i="4"/>
  <c r="N110" i="4"/>
  <c r="P357" i="2"/>
  <c r="P346" i="2"/>
  <c r="P87" i="2"/>
  <c r="P92" i="2"/>
  <c r="P96" i="2"/>
  <c r="P103" i="2"/>
  <c r="P116" i="2"/>
  <c r="P123" i="2"/>
  <c r="P133" i="2"/>
  <c r="P141" i="2"/>
  <c r="P145" i="2"/>
  <c r="P148" i="2"/>
  <c r="Q155" i="2"/>
  <c r="P161" i="2"/>
  <c r="P165" i="2"/>
  <c r="P167" i="2"/>
  <c r="M175" i="2"/>
  <c r="P176" i="2"/>
  <c r="P205" i="2"/>
  <c r="P214" i="2"/>
  <c r="K264" i="2"/>
  <c r="N264" i="2"/>
  <c r="M241" i="2"/>
  <c r="K259" i="2"/>
  <c r="K278" i="2"/>
  <c r="N278" i="2"/>
  <c r="M278" i="2"/>
  <c r="K284" i="2"/>
  <c r="L307" i="2"/>
  <c r="Q308" i="2"/>
  <c r="K307" i="2"/>
  <c r="K317" i="2"/>
  <c r="K321" i="2"/>
  <c r="M477" i="2"/>
  <c r="M475" i="2"/>
  <c r="M386" i="2"/>
  <c r="P38" i="4"/>
  <c r="L48" i="4"/>
  <c r="K48" i="4"/>
  <c r="P93" i="4"/>
  <c r="N48" i="4"/>
  <c r="M48" i="4"/>
  <c r="P65" i="4"/>
  <c r="M88" i="4"/>
  <c r="N88" i="4"/>
  <c r="L88" i="4"/>
  <c r="K88" i="4"/>
  <c r="N106" i="4"/>
  <c r="M335" i="2"/>
  <c r="L335" i="2"/>
  <c r="P74" i="2"/>
  <c r="P196" i="2"/>
  <c r="L259" i="2"/>
  <c r="L284" i="2"/>
  <c r="N286" i="2"/>
  <c r="M286" i="2"/>
  <c r="Q291" i="2"/>
  <c r="N317" i="2"/>
  <c r="L321" i="2"/>
  <c r="K323" i="2"/>
  <c r="P365" i="2"/>
  <c r="P349" i="2"/>
  <c r="K348" i="2"/>
  <c r="N348" i="2"/>
  <c r="P351" i="2"/>
  <c r="P373" i="2"/>
  <c r="P370" i="2"/>
  <c r="P348" i="2"/>
  <c r="P339" i="2"/>
  <c r="P336" i="2"/>
  <c r="Q381" i="2"/>
  <c r="M379" i="2"/>
  <c r="L379" i="2"/>
  <c r="N398" i="2"/>
  <c r="M398" i="2"/>
  <c r="L398" i="2"/>
  <c r="N25" i="4"/>
  <c r="M25" i="4"/>
  <c r="L25" i="4"/>
  <c r="K25" i="4"/>
  <c r="P59" i="4"/>
  <c r="P98" i="4"/>
  <c r="N274" i="2"/>
  <c r="M392" i="2"/>
  <c r="M406" i="2"/>
  <c r="M414" i="2"/>
  <c r="N443" i="2"/>
  <c r="P470" i="2"/>
  <c r="N19" i="4"/>
  <c r="P111" i="4"/>
  <c r="K26" i="4"/>
  <c r="P14" i="4"/>
  <c r="N26" i="4"/>
  <c r="L27" i="4"/>
  <c r="K27" i="4"/>
  <c r="N78" i="4"/>
  <c r="K78" i="4"/>
  <c r="L94" i="4"/>
  <c r="K477" i="2"/>
  <c r="K475" i="2"/>
  <c r="N414" i="2"/>
  <c r="K423" i="2"/>
  <c r="K436" i="2"/>
  <c r="P471" i="2"/>
  <c r="P450" i="2"/>
  <c r="P472" i="2"/>
  <c r="P444" i="2"/>
  <c r="P427" i="2"/>
  <c r="P420" i="2"/>
  <c r="P21" i="4"/>
  <c r="L19" i="4"/>
  <c r="P108" i="4"/>
  <c r="P22" i="4"/>
  <c r="K19" i="4"/>
  <c r="P17" i="4"/>
  <c r="P20" i="4"/>
  <c r="P95" i="4"/>
  <c r="K36" i="4"/>
  <c r="P39" i="4"/>
  <c r="N36" i="4"/>
  <c r="N54" i="4"/>
  <c r="M54" i="4"/>
  <c r="K57" i="4"/>
  <c r="N57" i="4"/>
  <c r="M75" i="4"/>
  <c r="L75" i="4"/>
  <c r="P107" i="4"/>
  <c r="L105" i="4"/>
  <c r="N105" i="4"/>
  <c r="P55" i="4"/>
  <c r="M105" i="4"/>
  <c r="Q467" i="2"/>
  <c r="L36" i="4"/>
  <c r="P52" i="4"/>
  <c r="K54" i="4"/>
  <c r="L57" i="4"/>
  <c r="N94" i="4"/>
  <c r="K94" i="4"/>
  <c r="N99" i="4"/>
  <c r="P101" i="4"/>
  <c r="P102" i="4" s="1"/>
  <c r="L99" i="4"/>
  <c r="K99" i="4"/>
  <c r="K97" i="4"/>
  <c r="P89" i="4"/>
  <c r="P87" i="4"/>
  <c r="P85" i="4"/>
  <c r="L403" i="2" l="1"/>
  <c r="Q262" i="2"/>
  <c r="Q311" i="2"/>
  <c r="Q402" i="2"/>
  <c r="Q304" i="2"/>
  <c r="N304" i="2" s="1"/>
  <c r="N403" i="2"/>
  <c r="N256" i="2"/>
  <c r="Q292" i="2"/>
  <c r="L292" i="2" s="1"/>
  <c r="Q297" i="2"/>
  <c r="N297" i="2" s="1"/>
  <c r="Q294" i="2"/>
  <c r="K294" i="2" s="1"/>
  <c r="Q312" i="2"/>
  <c r="M403" i="2"/>
  <c r="M169" i="2"/>
  <c r="L169" i="2"/>
  <c r="L77" i="4"/>
  <c r="N77" i="4"/>
  <c r="K256" i="2"/>
  <c r="P76" i="4"/>
  <c r="M76" i="4" s="1"/>
  <c r="M77" i="4"/>
  <c r="Q229" i="2"/>
  <c r="N229" i="2" s="1"/>
  <c r="L51" i="4"/>
  <c r="N379" i="2"/>
  <c r="M15" i="4"/>
  <c r="K169" i="2"/>
  <c r="M302" i="2"/>
  <c r="Q306" i="2"/>
  <c r="Q251" i="2"/>
  <c r="Q231" i="2"/>
  <c r="L276" i="2"/>
  <c r="N302" i="2"/>
  <c r="L256" i="2"/>
  <c r="M224" i="2"/>
  <c r="L224" i="2"/>
  <c r="K267" i="2"/>
  <c r="K224" i="2"/>
  <c r="M18" i="4"/>
  <c r="N35" i="4"/>
  <c r="N18" i="4"/>
  <c r="K103" i="4"/>
  <c r="K302" i="2"/>
  <c r="K18" i="4"/>
  <c r="K35" i="4"/>
  <c r="M103" i="4"/>
  <c r="L103" i="4"/>
  <c r="L35" i="4"/>
  <c r="L41" i="4"/>
  <c r="K41" i="4"/>
  <c r="N41" i="4"/>
  <c r="M41" i="4"/>
  <c r="L45" i="4"/>
  <c r="N45" i="4"/>
  <c r="M45" i="4"/>
  <c r="K45" i="4"/>
  <c r="N40" i="4"/>
  <c r="L63" i="4"/>
  <c r="L267" i="2"/>
  <c r="L436" i="2"/>
  <c r="M436" i="2"/>
  <c r="N436" i="2"/>
  <c r="K402" i="2"/>
  <c r="L402" i="2"/>
  <c r="N402" i="2"/>
  <c r="M402" i="2"/>
  <c r="M63" i="4"/>
  <c r="M267" i="2"/>
  <c r="M86" i="4"/>
  <c r="N86" i="4"/>
  <c r="L86" i="4"/>
  <c r="K86" i="4"/>
  <c r="K40" i="4"/>
  <c r="L40" i="4"/>
  <c r="N63" i="4"/>
  <c r="K15" i="4"/>
  <c r="N15" i="4"/>
  <c r="N51" i="4"/>
  <c r="K51" i="4"/>
  <c r="N276" i="2"/>
  <c r="Q277" i="2"/>
  <c r="K276" i="2"/>
  <c r="K85" i="4"/>
  <c r="N85" i="4"/>
  <c r="M85" i="4"/>
  <c r="L85" i="4"/>
  <c r="K52" i="4"/>
  <c r="N52" i="4"/>
  <c r="M52" i="4"/>
  <c r="L52" i="4"/>
  <c r="N467" i="2"/>
  <c r="M467" i="2"/>
  <c r="L467" i="2"/>
  <c r="K467" i="2"/>
  <c r="K21" i="4"/>
  <c r="N21" i="4"/>
  <c r="M21" i="4"/>
  <c r="L21" i="4"/>
  <c r="L14" i="4"/>
  <c r="K14" i="4"/>
  <c r="N14" i="4"/>
  <c r="M14" i="4"/>
  <c r="N59" i="4"/>
  <c r="P60" i="4"/>
  <c r="M59" i="4"/>
  <c r="L59" i="4"/>
  <c r="K59" i="4"/>
  <c r="M311" i="2"/>
  <c r="L311" i="2"/>
  <c r="N311" i="2"/>
  <c r="K311" i="2"/>
  <c r="M291" i="2"/>
  <c r="L291" i="2"/>
  <c r="N291" i="2"/>
  <c r="K291" i="2"/>
  <c r="L155" i="2"/>
  <c r="K155" i="2"/>
  <c r="N155" i="2"/>
  <c r="M155" i="2"/>
  <c r="M30" i="4"/>
  <c r="L30" i="4"/>
  <c r="N30" i="4"/>
  <c r="K30" i="4"/>
  <c r="K72" i="4"/>
  <c r="K90" i="4" s="1"/>
  <c r="N72" i="4"/>
  <c r="N90" i="4" s="1"/>
  <c r="M72" i="4"/>
  <c r="M90" i="4" s="1"/>
  <c r="L72" i="4"/>
  <c r="L90" i="4" s="1"/>
  <c r="L285" i="2"/>
  <c r="K285" i="2"/>
  <c r="N285" i="2"/>
  <c r="M285" i="2"/>
  <c r="K266" i="2"/>
  <c r="N266" i="2"/>
  <c r="L266" i="2"/>
  <c r="M266" i="2"/>
  <c r="M310" i="2"/>
  <c r="L310" i="2"/>
  <c r="N310" i="2"/>
  <c r="K310" i="2"/>
  <c r="Q235" i="2"/>
  <c r="M234" i="2"/>
  <c r="Q242" i="2"/>
  <c r="L234" i="2"/>
  <c r="K234" i="2"/>
  <c r="N234" i="2"/>
  <c r="M71" i="4"/>
  <c r="L71" i="4"/>
  <c r="N71" i="4"/>
  <c r="K71" i="4"/>
  <c r="K31" i="4"/>
  <c r="N31" i="4"/>
  <c r="M31" i="4"/>
  <c r="L31" i="4"/>
  <c r="K83" i="4"/>
  <c r="K56" i="4" s="1"/>
  <c r="L56" i="4" s="1"/>
  <c r="M56" i="4" s="1"/>
  <c r="N56" i="4" s="1"/>
  <c r="M83" i="4"/>
  <c r="L83" i="4"/>
  <c r="N83" i="4"/>
  <c r="N347" i="2"/>
  <c r="M347" i="2"/>
  <c r="L347" i="2"/>
  <c r="K347" i="2"/>
  <c r="L320" i="2"/>
  <c r="K320" i="2"/>
  <c r="M320" i="2"/>
  <c r="Q319" i="2"/>
  <c r="N320" i="2"/>
  <c r="Q345" i="2"/>
  <c r="P334" i="2"/>
  <c r="Q334" i="2" s="1"/>
  <c r="P368" i="2"/>
  <c r="P187" i="2"/>
  <c r="Q187" i="2" s="1"/>
  <c r="K87" i="4"/>
  <c r="N87" i="4"/>
  <c r="M87" i="4"/>
  <c r="L87" i="4"/>
  <c r="K107" i="4"/>
  <c r="L107" i="4"/>
  <c r="M107" i="4"/>
  <c r="N107" i="4"/>
  <c r="K95" i="4"/>
  <c r="N95" i="4"/>
  <c r="M95" i="4"/>
  <c r="L95" i="4"/>
  <c r="M22" i="4"/>
  <c r="L22" i="4"/>
  <c r="K22" i="4"/>
  <c r="N22" i="4"/>
  <c r="M65" i="4"/>
  <c r="L65" i="4"/>
  <c r="N65" i="4"/>
  <c r="K65" i="4"/>
  <c r="L308" i="2"/>
  <c r="K308" i="2"/>
  <c r="N308" i="2"/>
  <c r="M308" i="2"/>
  <c r="L262" i="2"/>
  <c r="K262" i="2"/>
  <c r="N262" i="2"/>
  <c r="M262" i="2"/>
  <c r="K312" i="2"/>
  <c r="N312" i="2"/>
  <c r="M312" i="2"/>
  <c r="L312" i="2"/>
  <c r="K268" i="2"/>
  <c r="N268" i="2"/>
  <c r="M268" i="2"/>
  <c r="L268" i="2"/>
  <c r="K327" i="2"/>
  <c r="N327" i="2"/>
  <c r="M327" i="2"/>
  <c r="L327" i="2"/>
  <c r="L43" i="4"/>
  <c r="K43" i="4"/>
  <c r="N43" i="4"/>
  <c r="M43" i="4"/>
  <c r="K70" i="4"/>
  <c r="N70" i="4"/>
  <c r="M70" i="4"/>
  <c r="L70" i="4"/>
  <c r="M67" i="4"/>
  <c r="L67" i="4"/>
  <c r="N67" i="4"/>
  <c r="K67" i="4"/>
  <c r="N350" i="2"/>
  <c r="M350" i="2"/>
  <c r="L350" i="2"/>
  <c r="K350" i="2"/>
  <c r="K89" i="4"/>
  <c r="M89" i="4"/>
  <c r="L89" i="4"/>
  <c r="N89" i="4"/>
  <c r="N102" i="4"/>
  <c r="M102" i="4"/>
  <c r="L102" i="4"/>
  <c r="K102" i="4"/>
  <c r="K55" i="4"/>
  <c r="N55" i="4"/>
  <c r="M55" i="4"/>
  <c r="L55" i="4"/>
  <c r="M20" i="4"/>
  <c r="L20" i="4"/>
  <c r="N20" i="4"/>
  <c r="K20" i="4"/>
  <c r="M108" i="4"/>
  <c r="K108" i="4"/>
  <c r="N108" i="4"/>
  <c r="L108" i="4"/>
  <c r="N111" i="4"/>
  <c r="M111" i="4"/>
  <c r="L111" i="4"/>
  <c r="K111" i="4"/>
  <c r="Q382" i="2"/>
  <c r="K381" i="2"/>
  <c r="Q395" i="2"/>
  <c r="N381" i="2"/>
  <c r="M381" i="2"/>
  <c r="L381" i="2"/>
  <c r="M304" i="2"/>
  <c r="L304" i="2"/>
  <c r="N38" i="4"/>
  <c r="M38" i="4"/>
  <c r="L38" i="4"/>
  <c r="K38" i="4"/>
  <c r="N113" i="4"/>
  <c r="L113" i="4"/>
  <c r="K113" i="4"/>
  <c r="M113" i="4"/>
  <c r="L62" i="4"/>
  <c r="K62" i="4"/>
  <c r="M62" i="4"/>
  <c r="N62" i="4"/>
  <c r="L324" i="2"/>
  <c r="K324" i="2"/>
  <c r="M324" i="2"/>
  <c r="N324" i="2"/>
  <c r="L289" i="2"/>
  <c r="K289" i="2"/>
  <c r="N289" i="2"/>
  <c r="M289" i="2"/>
  <c r="K301" i="2"/>
  <c r="N301" i="2"/>
  <c r="L301" i="2"/>
  <c r="M301" i="2"/>
  <c r="K81" i="4"/>
  <c r="N81" i="4"/>
  <c r="M81" i="4"/>
  <c r="L81" i="4"/>
  <c r="K68" i="4"/>
  <c r="N68" i="4"/>
  <c r="M68" i="4"/>
  <c r="L68" i="4"/>
  <c r="L260" i="2"/>
  <c r="K260" i="2"/>
  <c r="N260" i="2"/>
  <c r="M260" i="2"/>
  <c r="L384" i="2"/>
  <c r="K384" i="2"/>
  <c r="N384" i="2"/>
  <c r="M384" i="2"/>
  <c r="Q261" i="2"/>
  <c r="N258" i="2"/>
  <c r="M258" i="2"/>
  <c r="L258" i="2"/>
  <c r="K258" i="2"/>
  <c r="L39" i="4"/>
  <c r="K39" i="4"/>
  <c r="N39" i="4"/>
  <c r="M39" i="4"/>
  <c r="P44" i="4"/>
  <c r="M17" i="4"/>
  <c r="L17" i="4"/>
  <c r="N17" i="4"/>
  <c r="K17" i="4"/>
  <c r="N76" i="4"/>
  <c r="L98" i="4"/>
  <c r="N98" i="4"/>
  <c r="M98" i="4"/>
  <c r="K98" i="4"/>
  <c r="L93" i="4"/>
  <c r="M93" i="4"/>
  <c r="K93" i="4"/>
  <c r="N93" i="4"/>
  <c r="M11" i="4"/>
  <c r="L11" i="4"/>
  <c r="K23" i="4" s="1"/>
  <c r="L23" i="4" s="1"/>
  <c r="M23" i="4" s="1"/>
  <c r="N23" i="4" s="1"/>
  <c r="N11" i="4"/>
  <c r="P28" i="4"/>
  <c r="K11" i="4"/>
  <c r="L283" i="2"/>
  <c r="K283" i="2"/>
  <c r="M283" i="2"/>
  <c r="N283" i="2"/>
  <c r="L296" i="2"/>
  <c r="K296" i="2"/>
  <c r="N296" i="2"/>
  <c r="M296" i="2"/>
  <c r="K303" i="2"/>
  <c r="N303" i="2"/>
  <c r="M303" i="2"/>
  <c r="L303" i="2"/>
  <c r="M80" i="4"/>
  <c r="K80" i="4"/>
  <c r="N80" i="4"/>
  <c r="L80" i="4"/>
  <c r="M32" i="4"/>
  <c r="L32" i="4"/>
  <c r="N32" i="4"/>
  <c r="K32" i="4"/>
  <c r="K74" i="4"/>
  <c r="N74" i="4"/>
  <c r="M74" i="4"/>
  <c r="L74" i="4"/>
  <c r="N292" i="2" l="1"/>
  <c r="L297" i="2"/>
  <c r="K297" i="2"/>
  <c r="M297" i="2"/>
  <c r="K304" i="2"/>
  <c r="M292" i="2"/>
  <c r="Q293" i="2"/>
  <c r="M293" i="2" s="1"/>
  <c r="L294" i="2"/>
  <c r="K76" i="4"/>
  <c r="M294" i="2"/>
  <c r="K292" i="2"/>
  <c r="L76" i="4"/>
  <c r="N294" i="2"/>
  <c r="K229" i="2"/>
  <c r="Q230" i="2"/>
  <c r="L229" i="2"/>
  <c r="M229" i="2"/>
  <c r="N231" i="2"/>
  <c r="M231" i="2"/>
  <c r="K231" i="2"/>
  <c r="Q232" i="2"/>
  <c r="L231" i="2"/>
  <c r="N251" i="2"/>
  <c r="K251" i="2"/>
  <c r="L251" i="2"/>
  <c r="M251" i="2"/>
  <c r="M306" i="2"/>
  <c r="K306" i="2"/>
  <c r="L306" i="2"/>
  <c r="N306" i="2"/>
  <c r="M277" i="2"/>
  <c r="L277" i="2"/>
  <c r="K277" i="2"/>
  <c r="N277" i="2"/>
  <c r="M28" i="4"/>
  <c r="L28" i="4"/>
  <c r="K28" i="4"/>
  <c r="N28" i="4"/>
  <c r="N44" i="4"/>
  <c r="M44" i="4"/>
  <c r="K44" i="4"/>
  <c r="L44" i="4"/>
  <c r="N261" i="2"/>
  <c r="M261" i="2"/>
  <c r="L261" i="2"/>
  <c r="Q265" i="2"/>
  <c r="K261" i="2"/>
  <c r="L187" i="2"/>
  <c r="K187" i="2"/>
  <c r="N187" i="2"/>
  <c r="M187" i="2"/>
  <c r="L242" i="2"/>
  <c r="K242" i="2"/>
  <c r="N242" i="2"/>
  <c r="Q243" i="2"/>
  <c r="M242" i="2"/>
  <c r="M382" i="2"/>
  <c r="L382" i="2"/>
  <c r="K382" i="2"/>
  <c r="N382" i="2"/>
  <c r="Q368" i="2"/>
  <c r="Q329" i="2"/>
  <c r="Q210" i="2"/>
  <c r="Q170" i="2"/>
  <c r="Q93" i="2"/>
  <c r="N319" i="2"/>
  <c r="M319" i="2"/>
  <c r="K319" i="2"/>
  <c r="L319" i="2"/>
  <c r="L334" i="2"/>
  <c r="K334" i="2"/>
  <c r="Q332" i="2"/>
  <c r="N334" i="2"/>
  <c r="M334" i="2"/>
  <c r="K235" i="2"/>
  <c r="N235" i="2"/>
  <c r="Q236" i="2"/>
  <c r="M235" i="2"/>
  <c r="L235" i="2"/>
  <c r="L60" i="4"/>
  <c r="K60" i="4"/>
  <c r="N60" i="4"/>
  <c r="M60" i="4"/>
  <c r="L395" i="2"/>
  <c r="K395" i="2"/>
  <c r="Q407" i="2"/>
  <c r="N395" i="2"/>
  <c r="M395" i="2"/>
  <c r="M345" i="2"/>
  <c r="L345" i="2"/>
  <c r="K345" i="2"/>
  <c r="N345" i="2"/>
  <c r="N293" i="2" l="1"/>
  <c r="L293" i="2"/>
  <c r="K293" i="2"/>
  <c r="L230" i="2"/>
  <c r="K230" i="2"/>
  <c r="N230" i="2"/>
  <c r="M230" i="2"/>
  <c r="L232" i="2"/>
  <c r="K232" i="2"/>
  <c r="N232" i="2"/>
  <c r="M232" i="2"/>
  <c r="N332" i="2"/>
  <c r="M332" i="2"/>
  <c r="L332" i="2"/>
  <c r="Q340" i="2"/>
  <c r="K332" i="2"/>
  <c r="L329" i="2"/>
  <c r="K329" i="2"/>
  <c r="N329" i="2"/>
  <c r="M329" i="2"/>
  <c r="N93" i="2"/>
  <c r="M93" i="2"/>
  <c r="L93" i="2"/>
  <c r="K93" i="2"/>
  <c r="K368" i="2"/>
  <c r="N368" i="2"/>
  <c r="M368" i="2"/>
  <c r="L368" i="2"/>
  <c r="M265" i="2"/>
  <c r="L265" i="2"/>
  <c r="K265" i="2"/>
  <c r="N265" i="2"/>
  <c r="Q421" i="2"/>
  <c r="M407" i="2"/>
  <c r="L407" i="2"/>
  <c r="K407" i="2"/>
  <c r="N407" i="2"/>
  <c r="N170" i="2"/>
  <c r="M170" i="2"/>
  <c r="L170" i="2"/>
  <c r="K170" i="2"/>
  <c r="Q237" i="2"/>
  <c r="M236" i="2"/>
  <c r="L236" i="2"/>
  <c r="K236" i="2"/>
  <c r="N236" i="2"/>
  <c r="K210" i="2"/>
  <c r="N210" i="2"/>
  <c r="M210" i="2"/>
  <c r="L210" i="2"/>
  <c r="N243" i="2"/>
  <c r="Q244" i="2"/>
  <c r="M243" i="2"/>
  <c r="L243" i="2"/>
  <c r="K243" i="2"/>
  <c r="L244" i="2" l="1"/>
  <c r="K244" i="2"/>
  <c r="N244" i="2"/>
  <c r="Q245" i="2"/>
  <c r="M244" i="2"/>
  <c r="M340" i="2"/>
  <c r="L340" i="2"/>
  <c r="N340" i="2"/>
  <c r="K340" i="2"/>
  <c r="M421" i="2"/>
  <c r="Q428" i="2"/>
  <c r="N421" i="2"/>
  <c r="L421" i="2"/>
  <c r="K421" i="2"/>
  <c r="Q238" i="2"/>
  <c r="K237" i="2"/>
  <c r="N237" i="2"/>
  <c r="M237" i="2"/>
  <c r="L237" i="2"/>
  <c r="M238" i="2" l="1"/>
  <c r="L238" i="2"/>
  <c r="Q239" i="2"/>
  <c r="K238" i="2"/>
  <c r="N238" i="2"/>
  <c r="M428" i="2"/>
  <c r="Q431" i="2"/>
  <c r="N428" i="2"/>
  <c r="L428" i="2"/>
  <c r="K428" i="2"/>
  <c r="N245" i="2"/>
  <c r="Q246" i="2"/>
  <c r="M245" i="2"/>
  <c r="L245" i="2"/>
  <c r="K245" i="2"/>
  <c r="M239" i="2" l="1"/>
  <c r="L239" i="2"/>
  <c r="K239" i="2"/>
  <c r="N239" i="2"/>
  <c r="K431" i="2"/>
  <c r="N431" i="2"/>
  <c r="Q440" i="2"/>
  <c r="M431" i="2"/>
  <c r="L431" i="2"/>
  <c r="L246" i="2"/>
  <c r="K246" i="2"/>
  <c r="N246" i="2"/>
  <c r="Q247" i="2"/>
  <c r="M246" i="2"/>
  <c r="N247" i="2" l="1"/>
  <c r="Q248" i="2"/>
  <c r="M247" i="2"/>
  <c r="L247" i="2"/>
  <c r="K247" i="2"/>
  <c r="N440" i="2"/>
  <c r="K440" i="2"/>
  <c r="M440" i="2"/>
  <c r="L440" i="2"/>
  <c r="Q445" i="2"/>
  <c r="L248" i="2" l="1"/>
  <c r="Q254" i="2"/>
  <c r="K248" i="2"/>
  <c r="N248" i="2"/>
  <c r="M248" i="2"/>
  <c r="Q446" i="2"/>
  <c r="M445" i="2"/>
  <c r="N445" i="2"/>
  <c r="Q449" i="2"/>
  <c r="L445" i="2"/>
  <c r="K445" i="2"/>
  <c r="K446" i="2" l="1"/>
  <c r="M446" i="2"/>
  <c r="L446" i="2"/>
  <c r="N446" i="2"/>
  <c r="L254" i="2"/>
  <c r="K254" i="2"/>
  <c r="N254" i="2"/>
  <c r="M254" i="2"/>
  <c r="M449" i="2"/>
  <c r="Q448" i="2"/>
  <c r="L449" i="2"/>
  <c r="Q450" i="2"/>
  <c r="N449" i="2"/>
  <c r="K449" i="2"/>
  <c r="K450" i="2" l="1"/>
  <c r="Q465" i="2"/>
  <c r="Q451" i="2"/>
  <c r="N450" i="2"/>
  <c r="M450" i="2"/>
  <c r="L450" i="2"/>
  <c r="M448" i="2"/>
  <c r="L448" i="2"/>
  <c r="K448" i="2"/>
  <c r="N448" i="2"/>
  <c r="L451" i="2" l="1"/>
  <c r="K451" i="2"/>
  <c r="Q452" i="2"/>
  <c r="N451" i="2"/>
  <c r="M451" i="2"/>
  <c r="N465" i="2"/>
  <c r="Q466" i="2"/>
  <c r="M465" i="2"/>
  <c r="K465" i="2"/>
  <c r="Q470" i="2"/>
  <c r="L465" i="2"/>
  <c r="N466" i="2" l="1"/>
  <c r="M466" i="2"/>
  <c r="L466" i="2"/>
  <c r="K466" i="2"/>
  <c r="N452" i="2"/>
  <c r="M452" i="2"/>
  <c r="Q453" i="2"/>
  <c r="K452" i="2"/>
  <c r="L452" i="2"/>
  <c r="N470" i="2"/>
  <c r="M470" i="2"/>
  <c r="K470" i="2"/>
  <c r="Q471" i="2"/>
  <c r="L470" i="2"/>
  <c r="L453" i="2" l="1"/>
  <c r="Q454" i="2"/>
  <c r="K453" i="2"/>
  <c r="M453" i="2"/>
  <c r="N453" i="2"/>
  <c r="Q472" i="2"/>
  <c r="K471" i="2"/>
  <c r="N471" i="2"/>
  <c r="M471" i="2"/>
  <c r="L471" i="2"/>
  <c r="L472" i="2" l="1"/>
  <c r="Q473" i="2"/>
  <c r="K472" i="2"/>
  <c r="N472" i="2"/>
  <c r="M472" i="2"/>
  <c r="L454" i="2"/>
  <c r="Q455" i="2"/>
  <c r="K454" i="2"/>
  <c r="N454" i="2"/>
  <c r="M454" i="2"/>
  <c r="N455" i="2" l="1"/>
  <c r="Q456" i="2"/>
  <c r="M455" i="2"/>
  <c r="L455" i="2"/>
  <c r="K455" i="2"/>
  <c r="M473" i="2"/>
  <c r="L473" i="2"/>
  <c r="K473" i="2"/>
  <c r="Q474" i="2"/>
  <c r="N473" i="2"/>
  <c r="N456" i="2" l="1"/>
  <c r="Q457" i="2"/>
  <c r="M456" i="2"/>
  <c r="L456" i="2"/>
  <c r="K456" i="2"/>
  <c r="N474" i="2"/>
  <c r="M474" i="2"/>
  <c r="K474" i="2"/>
  <c r="L474" i="2"/>
  <c r="N457" i="2" l="1"/>
  <c r="Q458" i="2"/>
  <c r="M457" i="2"/>
  <c r="L457" i="2"/>
  <c r="K457" i="2"/>
  <c r="N458" i="2" l="1"/>
  <c r="Q459" i="2"/>
  <c r="M458" i="2"/>
  <c r="K458" i="2"/>
  <c r="L458" i="2"/>
  <c r="N459" i="2" l="1"/>
  <c r="Q460" i="2"/>
  <c r="M459" i="2"/>
  <c r="L459" i="2"/>
  <c r="K459" i="2"/>
  <c r="N460" i="2" l="1"/>
  <c r="M460" i="2"/>
  <c r="L460" i="2"/>
  <c r="K460" i="2"/>
  <c r="Q461" i="2"/>
  <c r="N461" i="2" l="1"/>
  <c r="M461" i="2"/>
  <c r="L461" i="2"/>
  <c r="K461" i="2"/>
</calcChain>
</file>

<file path=xl/comments1.xml><?xml version="1.0" encoding="utf-8"?>
<comments xmlns="http://schemas.openxmlformats.org/spreadsheetml/2006/main">
  <authors>
    <author>Nguyen Ngoc</author>
    <author>BÍCH</author>
    <author>Van Thanh Dinh</author>
  </authors>
  <commentList>
    <comment ref="D527" authorId="0" shapeId="0">
      <text>
        <r>
          <rPr>
            <b/>
            <sz val="9"/>
            <color indexed="81"/>
            <rFont val="Tahoma"/>
            <family val="2"/>
          </rPr>
          <t>Nguyen Ngoc:</t>
        </r>
        <r>
          <rPr>
            <sz val="9"/>
            <color indexed="81"/>
            <rFont val="Tahoma"/>
            <family val="2"/>
          </rPr>
          <t xml:space="preserve">
Đồng Khởi</t>
        </r>
      </text>
    </comment>
    <comment ref="D529" authorId="0" shapeId="0">
      <text>
        <r>
          <rPr>
            <b/>
            <sz val="9"/>
            <color indexed="81"/>
            <rFont val="Tahoma"/>
            <family val="2"/>
          </rPr>
          <t>Nguyen Ngoc:</t>
        </r>
        <r>
          <rPr>
            <sz val="9"/>
            <color indexed="81"/>
            <rFont val="Tahoma"/>
            <family val="2"/>
          </rPr>
          <t xml:space="preserve">
Đồng Khởi</t>
        </r>
      </text>
    </comment>
    <comment ref="C530" authorId="0" shapeId="0">
      <text>
        <r>
          <rPr>
            <b/>
            <sz val="9"/>
            <color indexed="81"/>
            <rFont val="Tahoma"/>
            <family val="2"/>
          </rPr>
          <t>Nguyen Ngoc:</t>
        </r>
        <r>
          <rPr>
            <sz val="9"/>
            <color indexed="81"/>
            <rFont val="Tahoma"/>
            <family val="2"/>
          </rPr>
          <t xml:space="preserve">
Đồng Khởi</t>
        </r>
      </text>
    </comment>
    <comment ref="D531" authorId="0" shapeId="0">
      <text>
        <r>
          <rPr>
            <b/>
            <sz val="9"/>
            <color indexed="81"/>
            <rFont val="Tahoma"/>
            <family val="2"/>
          </rPr>
          <t>Nguyen Ngoc:</t>
        </r>
        <r>
          <rPr>
            <sz val="9"/>
            <color indexed="81"/>
            <rFont val="Tahoma"/>
            <family val="2"/>
          </rPr>
          <t xml:space="preserve">
Hết ranh giới phường Tân An (trừ cụm Công nghiệp Tân An)</t>
        </r>
      </text>
    </comment>
    <comment ref="C532" authorId="0" shapeId="0">
      <text>
        <r>
          <rPr>
            <b/>
            <sz val="9"/>
            <color indexed="81"/>
            <rFont val="Tahoma"/>
            <family val="2"/>
          </rPr>
          <t>Nguyen Ngoc:</t>
        </r>
        <r>
          <rPr>
            <sz val="9"/>
            <color indexed="81"/>
            <rFont val="Tahoma"/>
            <family val="2"/>
          </rPr>
          <t xml:space="preserve">
Hết ranh giới phường Tân An (trừ cụm Công nghiệp Tân An)</t>
        </r>
      </text>
    </comment>
    <comment ref="D535" authorId="1" shapeId="0">
      <text>
        <r>
          <rPr>
            <b/>
            <sz val="9"/>
            <color indexed="81"/>
            <rFont val="Tahoma"/>
            <family val="2"/>
          </rPr>
          <t>BÍCH:</t>
        </r>
        <r>
          <rPr>
            <sz val="9"/>
            <color indexed="81"/>
            <rFont val="Tahoma"/>
            <family val="2"/>
          </rPr>
          <t xml:space="preserve">
Đến hết địa bàn phường Tân Lợi</t>
        </r>
      </text>
    </comment>
    <comment ref="C536" authorId="1" shapeId="0">
      <text>
        <r>
          <rPr>
            <b/>
            <sz val="9"/>
            <color indexed="81"/>
            <rFont val="Tahoma"/>
            <family val="2"/>
          </rPr>
          <t>BÍCH:</t>
        </r>
        <r>
          <rPr>
            <sz val="9"/>
            <color indexed="81"/>
            <rFont val="Tahoma"/>
            <family val="2"/>
          </rPr>
          <t xml:space="preserve">
Đến hết địa bàn phường Tân Lợi</t>
        </r>
      </text>
    </comment>
    <comment ref="D536" authorId="1" shapeId="0">
      <text>
        <r>
          <rPr>
            <b/>
            <sz val="9"/>
            <color indexed="81"/>
            <rFont val="Tahoma"/>
            <family val="2"/>
          </rPr>
          <t>BÍCH:</t>
        </r>
        <r>
          <rPr>
            <sz val="9"/>
            <color indexed="81"/>
            <rFont val="Tahoma"/>
            <family val="2"/>
          </rPr>
          <t xml:space="preserve">
Đến hết địa bàn phường Tân Lợi</t>
        </r>
      </text>
    </comment>
    <comment ref="D539" authorId="1" shapeId="0">
      <text>
        <r>
          <rPr>
            <b/>
            <sz val="9"/>
            <color indexed="81"/>
            <rFont val="Tahoma"/>
            <family val="2"/>
          </rPr>
          <t>BÍCH:</t>
        </r>
        <r>
          <rPr>
            <sz val="9"/>
            <color indexed="81"/>
            <rFont val="Tahoma"/>
            <family val="2"/>
          </rPr>
          <t xml:space="preserve">
Trịnh Công Sơn</t>
        </r>
      </text>
    </comment>
    <comment ref="D553" authorId="1" shapeId="0">
      <text>
        <r>
          <rPr>
            <b/>
            <sz val="9"/>
            <color indexed="81"/>
            <rFont val="Tahoma"/>
            <family val="2"/>
          </rPr>
          <t>BÍCH:</t>
        </r>
        <r>
          <rPr>
            <sz val="9"/>
            <color indexed="81"/>
            <rFont val="Tahoma"/>
            <family val="2"/>
          </rPr>
          <t xml:space="preserve">
30 tháng 4</t>
        </r>
      </text>
    </comment>
    <comment ref="D554" authorId="1" shapeId="0">
      <text>
        <r>
          <rPr>
            <b/>
            <sz val="9"/>
            <color indexed="81"/>
            <rFont val="Tahoma"/>
            <family val="2"/>
          </rPr>
          <t>BÍCH:</t>
        </r>
        <r>
          <rPr>
            <sz val="9"/>
            <color indexed="81"/>
            <rFont val="Tahoma"/>
            <family val="2"/>
          </rPr>
          <t xml:space="preserve">
30 tháng 4</t>
        </r>
      </text>
    </comment>
    <comment ref="D623" authorId="1" shapeId="0">
      <text>
        <r>
          <rPr>
            <b/>
            <sz val="9"/>
            <color indexed="81"/>
            <rFont val="Tahoma"/>
            <family val="2"/>
          </rPr>
          <t>BÍCH:</t>
        </r>
        <r>
          <rPr>
            <sz val="9"/>
            <color indexed="81"/>
            <rFont val="Tahoma"/>
            <family val="2"/>
          </rPr>
          <t xml:space="preserve">
Cầu ranh giới xã Cư Êbur (Thửa 24; TBĐ số 102)</t>
        </r>
      </text>
    </comment>
    <comment ref="C624" authorId="1" shapeId="0">
      <text>
        <r>
          <rPr>
            <b/>
            <sz val="9"/>
            <color indexed="81"/>
            <rFont val="Tahoma"/>
            <family val="2"/>
          </rPr>
          <t>BÍCH:</t>
        </r>
        <r>
          <rPr>
            <sz val="9"/>
            <color indexed="81"/>
            <rFont val="Tahoma"/>
            <family val="2"/>
          </rPr>
          <t xml:space="preserve">
Cầu ranh giới xã Cư Êbur (Thửa 24; TBĐ số 102)</t>
        </r>
      </text>
    </comment>
    <comment ref="D624" authorId="1" shapeId="0">
      <text>
        <r>
          <rPr>
            <b/>
            <sz val="9"/>
            <color indexed="81"/>
            <rFont val="Tahoma"/>
            <family val="2"/>
          </rPr>
          <t>BÍCH:</t>
        </r>
        <r>
          <rPr>
            <sz val="9"/>
            <color indexed="81"/>
            <rFont val="Tahoma"/>
            <family val="2"/>
          </rPr>
          <t xml:space="preserve">
Hết trụ sở UBND xã (Hết thửa 51; TBĐ số 99)</t>
        </r>
      </text>
    </comment>
    <comment ref="C625" authorId="1" shapeId="0">
      <text>
        <r>
          <rPr>
            <b/>
            <sz val="9"/>
            <color indexed="81"/>
            <rFont val="Tahoma"/>
            <family val="2"/>
          </rPr>
          <t>BÍCH:</t>
        </r>
        <r>
          <rPr>
            <sz val="9"/>
            <color indexed="81"/>
            <rFont val="Tahoma"/>
            <family val="2"/>
          </rPr>
          <t xml:space="preserve">
Hết trụ sở UBND xã (Hết thửa 51; TBĐ số 99)</t>
        </r>
      </text>
    </comment>
    <comment ref="D631" authorId="1" shapeId="0">
      <text>
        <r>
          <rPr>
            <b/>
            <sz val="9"/>
            <color indexed="81"/>
            <rFont val="Tahoma"/>
            <family val="2"/>
          </rPr>
          <t>BÍCH:</t>
        </r>
        <r>
          <rPr>
            <sz val="9"/>
            <color indexed="81"/>
            <rFont val="Tahoma"/>
            <family val="2"/>
          </rPr>
          <t xml:space="preserve">
(Thửa 113; TBĐ số 13)</t>
        </r>
      </text>
    </comment>
    <comment ref="D643" authorId="1" shapeId="0">
      <text>
        <r>
          <rPr>
            <b/>
            <sz val="9"/>
            <color indexed="81"/>
            <rFont val="Tahoma"/>
            <family val="2"/>
          </rPr>
          <t>BÍCH:</t>
        </r>
        <r>
          <rPr>
            <sz val="9"/>
            <color indexed="81"/>
            <rFont val="Tahoma"/>
            <family val="2"/>
          </rPr>
          <t xml:space="preserve">
Mai Xuân Thưởng</t>
        </r>
      </text>
    </comment>
    <comment ref="D644" authorId="1" shapeId="0">
      <text>
        <r>
          <rPr>
            <b/>
            <sz val="9"/>
            <color indexed="81"/>
            <rFont val="Tahoma"/>
            <family val="2"/>
          </rPr>
          <t>BÍCH:</t>
        </r>
        <r>
          <rPr>
            <sz val="9"/>
            <color indexed="81"/>
            <rFont val="Tahoma"/>
            <family val="2"/>
          </rPr>
          <t xml:space="preserve">
Hết số nhà 78 Đinh Công Tráng (Thửa 6, TBĐ số 11)</t>
        </r>
      </text>
    </comment>
    <comment ref="C645" authorId="1" shapeId="0">
      <text>
        <r>
          <rPr>
            <b/>
            <sz val="9"/>
            <color indexed="81"/>
            <rFont val="Tahoma"/>
            <family val="2"/>
          </rPr>
          <t>BÍCH:</t>
        </r>
        <r>
          <rPr>
            <sz val="9"/>
            <color indexed="81"/>
            <rFont val="Tahoma"/>
            <family val="2"/>
          </rPr>
          <t xml:space="preserve">
Hết số nhà 78 Đinh Công Tráng (Thửa 6, TBĐ số 11)</t>
        </r>
      </text>
    </comment>
    <comment ref="C649" authorId="1" shapeId="0">
      <text>
        <r>
          <rPr>
            <b/>
            <sz val="9"/>
            <color indexed="81"/>
            <rFont val="Tahoma"/>
            <family val="2"/>
          </rPr>
          <t>BÍCH:</t>
        </r>
        <r>
          <rPr>
            <sz val="9"/>
            <color indexed="81"/>
            <rFont val="Tahoma"/>
            <family val="2"/>
          </rPr>
          <t xml:space="preserve">
13 Thành Nhất 173
37 Tân tiến 134</t>
        </r>
      </text>
    </comment>
    <comment ref="D649" authorId="1" shapeId="0">
      <text>
        <r>
          <rPr>
            <b/>
            <sz val="9"/>
            <color indexed="81"/>
            <rFont val="Tahoma"/>
            <family val="2"/>
          </rPr>
          <t>BÍCH:</t>
        </r>
        <r>
          <rPr>
            <sz val="9"/>
            <color indexed="81"/>
            <rFont val="Tahoma"/>
            <family val="2"/>
          </rPr>
          <t xml:space="preserve">
Hết thửa 219 và thửa 1046; TBĐ số 12</t>
        </r>
      </text>
    </comment>
    <comment ref="D655" authorId="1" shapeId="0">
      <text>
        <r>
          <rPr>
            <b/>
            <sz val="9"/>
            <color indexed="81"/>
            <rFont val="Tahoma"/>
            <family val="2"/>
          </rPr>
          <t>BÍCH:</t>
        </r>
        <r>
          <rPr>
            <sz val="9"/>
            <color indexed="81"/>
            <rFont val="Tahoma"/>
            <family val="2"/>
          </rPr>
          <t xml:space="preserve">
Hết đường (Hết thửa 11, 23; TBĐ số 26)</t>
        </r>
      </text>
    </comment>
    <comment ref="D676" authorId="1" shapeId="0">
      <text>
        <r>
          <rPr>
            <b/>
            <sz val="9"/>
            <color indexed="81"/>
            <rFont val="Tahoma"/>
            <family val="2"/>
          </rPr>
          <t>BÍCH:</t>
        </r>
        <r>
          <rPr>
            <sz val="9"/>
            <color indexed="81"/>
            <rFont val="Tahoma"/>
            <family val="2"/>
          </rPr>
          <t xml:space="preserve">
Giáp ranh xã Cư Ebur</t>
        </r>
      </text>
    </comment>
    <comment ref="C683" authorId="1" shapeId="0">
      <text>
        <r>
          <rPr>
            <b/>
            <sz val="9"/>
            <color indexed="81"/>
            <rFont val="Tahoma"/>
            <family val="2"/>
          </rPr>
          <t>BÍCH:</t>
        </r>
        <r>
          <rPr>
            <sz val="9"/>
            <color indexed="81"/>
            <rFont val="Tahoma"/>
            <family val="2"/>
          </rPr>
          <t xml:space="preserve">
Công an thành phố
</t>
        </r>
      </text>
    </comment>
    <comment ref="D683" authorId="1" shapeId="0">
      <text>
        <r>
          <rPr>
            <b/>
            <sz val="9"/>
            <color indexed="81"/>
            <rFont val="Tahoma"/>
            <family val="2"/>
          </rPr>
          <t>BÍCH:</t>
        </r>
        <r>
          <rPr>
            <sz val="9"/>
            <color indexed="81"/>
            <rFont val="Tahoma"/>
            <family val="2"/>
          </rPr>
          <t xml:space="preserve">
Ngô Gia Tự</t>
        </r>
      </text>
    </comment>
    <comment ref="D686" authorId="1" shapeId="0">
      <text>
        <r>
          <rPr>
            <b/>
            <sz val="9"/>
            <color indexed="81"/>
            <rFont val="Tahoma"/>
            <family val="2"/>
          </rPr>
          <t>BÍCH:</t>
        </r>
        <r>
          <rPr>
            <sz val="9"/>
            <color indexed="81"/>
            <rFont val="Tahoma"/>
            <family val="2"/>
          </rPr>
          <t xml:space="preserve">
Hết đường (Hết thửa 180, 190; TBĐ số 68)</t>
        </r>
      </text>
    </comment>
    <comment ref="D727" authorId="1" shapeId="0">
      <text>
        <r>
          <rPr>
            <b/>
            <sz val="9"/>
            <color indexed="81"/>
            <rFont val="Tahoma"/>
            <family val="2"/>
          </rPr>
          <t>BÍCH:</t>
        </r>
        <r>
          <rPr>
            <sz val="9"/>
            <color indexed="81"/>
            <rFont val="Tahoma"/>
            <family val="2"/>
          </rPr>
          <t xml:space="preserve">
Hết đường (Thửa 22; TBĐ số 31)</t>
        </r>
      </text>
    </comment>
    <comment ref="C728" authorId="1" shapeId="0">
      <text>
        <r>
          <rPr>
            <b/>
            <sz val="9"/>
            <color indexed="81"/>
            <rFont val="Tahoma"/>
            <family val="2"/>
          </rPr>
          <t>BÍCH:</t>
        </r>
        <r>
          <rPr>
            <sz val="9"/>
            <color indexed="81"/>
            <rFont val="Tahoma"/>
            <family val="2"/>
          </rPr>
          <t xml:space="preserve">
Trần Nhật Duật nối dài</t>
        </r>
      </text>
    </comment>
    <comment ref="D742" authorId="1" shapeId="0">
      <text>
        <r>
          <rPr>
            <b/>
            <sz val="9"/>
            <color indexed="81"/>
            <rFont val="Tahoma"/>
            <family val="2"/>
          </rPr>
          <t>BÍCH:</t>
        </r>
        <r>
          <rPr>
            <sz val="9"/>
            <color indexed="81"/>
            <rFont val="Tahoma"/>
            <family val="2"/>
          </rPr>
          <t xml:space="preserve">
Đường quy hoạch rộng 36m</t>
        </r>
      </text>
    </comment>
    <comment ref="D743" authorId="1" shapeId="0">
      <text>
        <r>
          <rPr>
            <b/>
            <sz val="9"/>
            <color indexed="81"/>
            <rFont val="Tahoma"/>
            <family val="2"/>
          </rPr>
          <t>BÍCH:Hết khu dân cư K7</t>
        </r>
      </text>
    </comment>
    <comment ref="C744" authorId="1" shapeId="0">
      <text>
        <r>
          <rPr>
            <b/>
            <sz val="9"/>
            <color indexed="81"/>
            <rFont val="Tahoma"/>
            <family val="2"/>
          </rPr>
          <t>BÍCH:Hết khu dân cư K7</t>
        </r>
      </text>
    </comment>
    <comment ref="D747" authorId="1" shapeId="0">
      <text>
        <r>
          <rPr>
            <b/>
            <sz val="9"/>
            <color indexed="81"/>
            <rFont val="Tahoma"/>
            <family val="2"/>
          </rPr>
          <t>BÍCH:</t>
        </r>
        <r>
          <rPr>
            <sz val="9"/>
            <color indexed="81"/>
            <rFont val="Tahoma"/>
            <family val="2"/>
          </rPr>
          <t xml:space="preserve">
Bên phải: Bế Văn Đàn; Bên trái: Thửa 45; TBĐ số 6 phường Tân Thành</t>
        </r>
      </text>
    </comment>
    <comment ref="C748" authorId="1" shapeId="0">
      <text>
        <r>
          <rPr>
            <b/>
            <sz val="9"/>
            <color indexed="81"/>
            <rFont val="Tahoma"/>
            <family val="2"/>
          </rPr>
          <t>BÍCH:</t>
        </r>
        <r>
          <rPr>
            <sz val="9"/>
            <color indexed="81"/>
            <rFont val="Tahoma"/>
            <family val="2"/>
          </rPr>
          <t xml:space="preserve">
Bên phải: Bế Văn Đàn; Bên trái: Thửa 45; TBĐ số 6 phường Tân Thành</t>
        </r>
      </text>
    </comment>
    <comment ref="D753" authorId="1" shapeId="0">
      <text>
        <r>
          <rPr>
            <b/>
            <sz val="9"/>
            <color indexed="81"/>
            <rFont val="Tahoma"/>
            <family val="2"/>
          </rPr>
          <t>BÍCH:</t>
        </r>
        <r>
          <rPr>
            <sz val="9"/>
            <color indexed="81"/>
            <rFont val="Tahoma"/>
            <family val="2"/>
          </rPr>
          <t xml:space="preserve">
Lê Duẩn</t>
        </r>
      </text>
    </comment>
    <comment ref="D758" authorId="1" shapeId="0">
      <text>
        <r>
          <rPr>
            <b/>
            <sz val="9"/>
            <color indexed="81"/>
            <rFont val="Tahoma"/>
            <family val="2"/>
          </rPr>
          <t>BÍCH:</t>
        </r>
        <r>
          <rPr>
            <sz val="9"/>
            <color indexed="81"/>
            <rFont val="Tahoma"/>
            <family val="2"/>
          </rPr>
          <t xml:space="preserve">
Tờ số 2 phường Tự An cũ
</t>
        </r>
      </text>
    </comment>
    <comment ref="C761" authorId="1" shapeId="0">
      <text>
        <r>
          <rPr>
            <b/>
            <sz val="9"/>
            <color indexed="81"/>
            <rFont val="Tahoma"/>
            <family val="2"/>
          </rPr>
          <t>BÍCH:</t>
        </r>
        <r>
          <rPr>
            <sz val="9"/>
            <color indexed="81"/>
            <rFont val="Tahoma"/>
            <family val="2"/>
          </rPr>
          <t xml:space="preserve">
Ama Khê</t>
        </r>
      </text>
    </comment>
    <comment ref="D761" authorId="1" shapeId="0">
      <text>
        <r>
          <rPr>
            <b/>
            <sz val="9"/>
            <color indexed="81"/>
            <rFont val="Tahoma"/>
            <family val="2"/>
          </rPr>
          <t>BÍCH:</t>
        </r>
        <r>
          <rPr>
            <sz val="9"/>
            <color indexed="81"/>
            <rFont val="Tahoma"/>
            <family val="2"/>
          </rPr>
          <t xml:space="preserve">
Sang 2 phía đường Ama Khê</t>
        </r>
      </text>
    </comment>
    <comment ref="C762" authorId="1" shapeId="0">
      <text>
        <r>
          <rPr>
            <b/>
            <sz val="9"/>
            <color indexed="81"/>
            <rFont val="Tahoma"/>
            <family val="2"/>
          </rPr>
          <t>BÍCH:</t>
        </r>
        <r>
          <rPr>
            <sz val="9"/>
            <color indexed="81"/>
            <rFont val="Tahoma"/>
            <family val="2"/>
          </rPr>
          <t xml:space="preserve">
Ama Khê</t>
        </r>
      </text>
    </comment>
    <comment ref="D762" authorId="1" shapeId="0">
      <text>
        <r>
          <rPr>
            <b/>
            <sz val="9"/>
            <color indexed="81"/>
            <rFont val="Tahoma"/>
            <family val="2"/>
          </rPr>
          <t>BÍCH:</t>
        </r>
        <r>
          <rPr>
            <sz val="9"/>
            <color indexed="81"/>
            <rFont val="Tahoma"/>
            <family val="2"/>
          </rPr>
          <t xml:space="preserve">
Sang 2 phía đường Ama Khê</t>
        </r>
      </text>
    </comment>
    <comment ref="C763" authorId="1" shapeId="0">
      <text>
        <r>
          <rPr>
            <b/>
            <sz val="9"/>
            <color indexed="81"/>
            <rFont val="Tahoma"/>
            <family val="2"/>
          </rPr>
          <t>BÍCH:</t>
        </r>
        <r>
          <rPr>
            <sz val="9"/>
            <color indexed="81"/>
            <rFont val="Tahoma"/>
            <family val="2"/>
          </rPr>
          <t xml:space="preserve">
Ama Khê</t>
        </r>
      </text>
    </comment>
    <comment ref="D763" authorId="1" shapeId="0">
      <text>
        <r>
          <rPr>
            <b/>
            <sz val="9"/>
            <color indexed="81"/>
            <rFont val="Tahoma"/>
            <family val="2"/>
          </rPr>
          <t>BÍCH:</t>
        </r>
        <r>
          <rPr>
            <sz val="9"/>
            <color indexed="81"/>
            <rFont val="Tahoma"/>
            <family val="2"/>
          </rPr>
          <t xml:space="preserve">
Sang 2 phía đường Ama Khê</t>
        </r>
      </text>
    </comment>
    <comment ref="C764" authorId="1" shapeId="0">
      <text>
        <r>
          <rPr>
            <b/>
            <sz val="9"/>
            <color indexed="81"/>
            <rFont val="Tahoma"/>
            <family val="2"/>
          </rPr>
          <t>BÍCH:</t>
        </r>
        <r>
          <rPr>
            <sz val="9"/>
            <color indexed="81"/>
            <rFont val="Tahoma"/>
            <family val="2"/>
          </rPr>
          <t xml:space="preserve">
Ama Khê</t>
        </r>
      </text>
    </comment>
    <comment ref="D764" authorId="1" shapeId="0">
      <text>
        <r>
          <rPr>
            <b/>
            <sz val="9"/>
            <color indexed="81"/>
            <rFont val="Tahoma"/>
            <family val="2"/>
          </rPr>
          <t>BÍCH:</t>
        </r>
        <r>
          <rPr>
            <sz val="9"/>
            <color indexed="81"/>
            <rFont val="Tahoma"/>
            <family val="2"/>
          </rPr>
          <t xml:space="preserve">
Sang 2 phía đường Ama Khê</t>
        </r>
      </text>
    </comment>
    <comment ref="C765" authorId="1" shapeId="0">
      <text>
        <r>
          <rPr>
            <b/>
            <sz val="9"/>
            <color indexed="81"/>
            <rFont val="Tahoma"/>
            <family val="2"/>
          </rPr>
          <t>BÍCH:</t>
        </r>
        <r>
          <rPr>
            <sz val="9"/>
            <color indexed="81"/>
            <rFont val="Tahoma"/>
            <family val="2"/>
          </rPr>
          <t xml:space="preserve">
Ama Khê</t>
        </r>
      </text>
    </comment>
    <comment ref="D767" authorId="1" shapeId="0">
      <text>
        <r>
          <rPr>
            <b/>
            <sz val="9"/>
            <color indexed="81"/>
            <rFont val="Tahoma"/>
            <family val="2"/>
          </rPr>
          <t>BÍCH:</t>
        </r>
        <r>
          <rPr>
            <sz val="9"/>
            <color indexed="81"/>
            <rFont val="Tahoma"/>
            <family val="2"/>
          </rPr>
          <t xml:space="preserve">
Hết đường (hết thửa 49 và 190; TBĐ số 24)</t>
        </r>
      </text>
    </comment>
    <comment ref="D769" authorId="1" shapeId="0">
      <text>
        <r>
          <rPr>
            <b/>
            <sz val="9"/>
            <color indexed="81"/>
            <rFont val="Tahoma"/>
            <family val="2"/>
          </rPr>
          <t>BÍCH:</t>
        </r>
        <r>
          <rPr>
            <sz val="9"/>
            <color indexed="81"/>
            <rFont val="Tahoma"/>
            <family val="2"/>
          </rPr>
          <t xml:space="preserve">
Đền ông Cảo (Thửa 47; TBĐ số 38)</t>
        </r>
      </text>
    </comment>
    <comment ref="D770" authorId="1" shapeId="0">
      <text>
        <r>
          <rPr>
            <b/>
            <sz val="9"/>
            <color indexed="81"/>
            <rFont val="Tahoma"/>
            <family val="2"/>
          </rPr>
          <t>BÍCH:</t>
        </r>
        <r>
          <rPr>
            <sz val="9"/>
            <color indexed="81"/>
            <rFont val="Tahoma"/>
            <family val="2"/>
          </rPr>
          <t xml:space="preserve">
Đinh Tiên Hoàng (Gần Cổng số 1)</t>
        </r>
      </text>
    </comment>
    <comment ref="D776" authorId="1" shapeId="0">
      <text>
        <r>
          <rPr>
            <b/>
            <sz val="9"/>
            <color indexed="81"/>
            <rFont val="Tahoma"/>
            <family val="2"/>
          </rPr>
          <t>BÍCH:</t>
        </r>
        <r>
          <rPr>
            <sz val="9"/>
            <color indexed="81"/>
            <rFont val="Tahoma"/>
            <family val="2"/>
          </rPr>
          <t xml:space="preserve">
(Đường Nguyễn Du)</t>
        </r>
      </text>
    </comment>
    <comment ref="C783" authorId="1" shapeId="0">
      <text>
        <r>
          <rPr>
            <b/>
            <sz val="9"/>
            <color indexed="81"/>
            <rFont val="Tahoma"/>
            <family val="2"/>
          </rPr>
          <t>BÍCH:</t>
        </r>
        <r>
          <rPr>
            <sz val="9"/>
            <color indexed="81"/>
            <rFont val="Tahoma"/>
            <family val="2"/>
          </rPr>
          <t xml:space="preserve">
sửa điểm đầu</t>
        </r>
      </text>
    </comment>
    <comment ref="D784" authorId="1" shapeId="0">
      <text>
        <r>
          <rPr>
            <b/>
            <sz val="9"/>
            <color indexed="81"/>
            <rFont val="Tahoma"/>
            <family val="2"/>
          </rPr>
          <t>BÍCH:</t>
        </r>
        <r>
          <rPr>
            <sz val="9"/>
            <color indexed="81"/>
            <rFont val="Tahoma"/>
            <family val="2"/>
          </rPr>
          <t xml:space="preserve">
Cổng sau Tỉnh ủy (Hết thửa 23; TBĐ số 22)</t>
        </r>
      </text>
    </comment>
    <comment ref="C785" authorId="1" shapeId="0">
      <text>
        <r>
          <rPr>
            <b/>
            <sz val="9"/>
            <color indexed="81"/>
            <rFont val="Tahoma"/>
            <family val="2"/>
          </rPr>
          <t>BÍCH:</t>
        </r>
        <r>
          <rPr>
            <sz val="9"/>
            <color indexed="81"/>
            <rFont val="Tahoma"/>
            <family val="2"/>
          </rPr>
          <t xml:space="preserve">
Cổng sau Tỉnh ủy (Hết thửa 23; TBĐ số 22)</t>
        </r>
      </text>
    </comment>
    <comment ref="C787" authorId="1" shapeId="0">
      <text>
        <r>
          <rPr>
            <b/>
            <sz val="9"/>
            <color indexed="81"/>
            <rFont val="Tahoma"/>
            <family val="2"/>
          </rPr>
          <t>BÍCH:</t>
        </r>
        <r>
          <rPr>
            <sz val="9"/>
            <color indexed="81"/>
            <rFont val="Tahoma"/>
            <family val="2"/>
          </rPr>
          <t xml:space="preserve">
Đinh Tiên Hoàng</t>
        </r>
      </text>
    </comment>
    <comment ref="D794" authorId="1" shapeId="0">
      <text>
        <r>
          <rPr>
            <b/>
            <sz val="9"/>
            <color indexed="81"/>
            <rFont val="Tahoma"/>
            <family val="2"/>
          </rPr>
          <t>BÍCH:</t>
        </r>
        <r>
          <rPr>
            <sz val="9"/>
            <color indexed="81"/>
            <rFont val="Tahoma"/>
            <family val="2"/>
          </rPr>
          <t xml:space="preserve">
Hết đường (Hết thửa 153; 155; TBĐ số 12)</t>
        </r>
      </text>
    </comment>
    <comment ref="D795" authorId="1" shapeId="0">
      <text>
        <r>
          <rPr>
            <b/>
            <sz val="9"/>
            <color indexed="81"/>
            <rFont val="Tahoma"/>
            <family val="2"/>
          </rPr>
          <t>BÍCH:</t>
        </r>
        <r>
          <rPr>
            <sz val="9"/>
            <color indexed="81"/>
            <rFont val="Tahoma"/>
            <family val="2"/>
          </rPr>
          <t xml:space="preserve">
Hết đường (Hết thửa 150; TBĐ số 13)</t>
        </r>
      </text>
    </comment>
    <comment ref="D796" authorId="1" shapeId="0">
      <text>
        <r>
          <rPr>
            <b/>
            <sz val="9"/>
            <color indexed="81"/>
            <rFont val="Tahoma"/>
            <family val="2"/>
          </rPr>
          <t>BÍCH:</t>
        </r>
        <r>
          <rPr>
            <sz val="9"/>
            <color indexed="81"/>
            <rFont val="Tahoma"/>
            <family val="2"/>
          </rPr>
          <t xml:space="preserve">
Hết đường (Thửa 56, 210; TBĐ số 13)</t>
        </r>
      </text>
    </comment>
    <comment ref="D797" authorId="1" shapeId="0">
      <text>
        <r>
          <rPr>
            <b/>
            <sz val="9"/>
            <color indexed="81"/>
            <rFont val="Tahoma"/>
            <family val="2"/>
          </rPr>
          <t>BÍCH:</t>
        </r>
        <r>
          <rPr>
            <sz val="9"/>
            <color indexed="81"/>
            <rFont val="Tahoma"/>
            <family val="2"/>
          </rPr>
          <t xml:space="preserve">
Hết đường (Hẻm 49 Y Ơn)</t>
        </r>
      </text>
    </comment>
    <comment ref="D802" authorId="1" shapeId="0">
      <text>
        <r>
          <rPr>
            <b/>
            <sz val="9"/>
            <color indexed="81"/>
            <rFont val="Tahoma"/>
            <family val="2"/>
          </rPr>
          <t>BÍCH:</t>
        </r>
        <r>
          <rPr>
            <sz val="9"/>
            <color indexed="81"/>
            <rFont val="Tahoma"/>
            <family val="2"/>
          </rPr>
          <t xml:space="preserve">
Hết thửa 455; TBĐ số 29</t>
        </r>
      </text>
    </comment>
    <comment ref="D804" authorId="1" shapeId="0">
      <text>
        <r>
          <rPr>
            <b/>
            <sz val="9"/>
            <color indexed="81"/>
            <rFont val="Tahoma"/>
            <family val="2"/>
          </rPr>
          <t>BÍCH:</t>
        </r>
        <r>
          <rPr>
            <sz val="9"/>
            <color indexed="81"/>
            <rFont val="Tahoma"/>
            <family val="2"/>
          </rPr>
          <t xml:space="preserve">
Hẻm 53 Giải Phóng</t>
        </r>
      </text>
    </comment>
    <comment ref="D808" authorId="1" shapeId="0">
      <text>
        <r>
          <rPr>
            <b/>
            <sz val="9"/>
            <color indexed="81"/>
            <rFont val="Tahoma"/>
            <family val="2"/>
          </rPr>
          <t>BÍCH:</t>
        </r>
        <r>
          <rPr>
            <sz val="9"/>
            <color indexed="81"/>
            <rFont val="Tahoma"/>
            <family val="2"/>
          </rPr>
          <t xml:space="preserve">
Hết thửa 190; TBĐ số 29</t>
        </r>
      </text>
    </comment>
    <comment ref="C809" authorId="1" shapeId="0">
      <text>
        <r>
          <rPr>
            <b/>
            <sz val="9"/>
            <color indexed="81"/>
            <rFont val="Tahoma"/>
            <family val="2"/>
          </rPr>
          <t>BÍCH:</t>
        </r>
        <r>
          <rPr>
            <sz val="9"/>
            <color indexed="81"/>
            <rFont val="Tahoma"/>
            <family val="2"/>
          </rPr>
          <t xml:space="preserve">
Hết thửa 190; TBĐ số 29</t>
        </r>
      </text>
    </comment>
    <comment ref="D811" authorId="1" shapeId="0">
      <text>
        <r>
          <rPr>
            <b/>
            <sz val="9"/>
            <color indexed="81"/>
            <rFont val="Tahoma"/>
            <family val="2"/>
          </rPr>
          <t>BÍCH:</t>
        </r>
        <r>
          <rPr>
            <sz val="9"/>
            <color indexed="81"/>
            <rFont val="Tahoma"/>
            <family val="2"/>
          </rPr>
          <t xml:space="preserve">
Hết đường (Hết thửa 241; TBĐ số 34).</t>
        </r>
      </text>
    </comment>
    <comment ref="C872" authorId="1" shapeId="0">
      <text>
        <r>
          <rPr>
            <b/>
            <sz val="9"/>
            <color indexed="81"/>
            <rFont val="Tahoma"/>
            <family val="2"/>
          </rPr>
          <t>BÍCH:</t>
        </r>
        <r>
          <rPr>
            <sz val="9"/>
            <color indexed="81"/>
            <rFont val="Tahoma"/>
            <family val="2"/>
          </rPr>
          <t xml:space="preserve">
10 tháng 3 (Thửa 171; TBĐ số 88)</t>
        </r>
      </text>
    </comment>
    <comment ref="D872" authorId="1" shapeId="0">
      <text>
        <r>
          <rPr>
            <b/>
            <sz val="9"/>
            <color indexed="81"/>
            <rFont val="Tahoma"/>
            <family val="2"/>
          </rPr>
          <t>BÍCH:</t>
        </r>
        <r>
          <rPr>
            <sz val="9"/>
            <color indexed="81"/>
            <rFont val="Tahoma"/>
            <family val="2"/>
          </rPr>
          <t xml:space="preserve">
Ngã ba đường vào thôn 8 (Hết thửa 147; TBĐ số 80)</t>
        </r>
      </text>
    </comment>
    <comment ref="C873" authorId="1" shapeId="0">
      <text>
        <r>
          <rPr>
            <b/>
            <sz val="9"/>
            <color indexed="81"/>
            <rFont val="Tahoma"/>
            <family val="2"/>
          </rPr>
          <t>BÍCH:</t>
        </r>
        <r>
          <rPr>
            <sz val="9"/>
            <color indexed="81"/>
            <rFont val="Tahoma"/>
            <family val="2"/>
          </rPr>
          <t xml:space="preserve">
Ngã ba đường vào thôn 8 (Hết thửa 147; TBĐ số 80)</t>
        </r>
      </text>
    </comment>
    <comment ref="D873" authorId="1" shapeId="0">
      <text>
        <r>
          <rPr>
            <b/>
            <sz val="9"/>
            <color indexed="81"/>
            <rFont val="Tahoma"/>
            <family val="2"/>
          </rPr>
          <t>BÍCH:</t>
        </r>
        <r>
          <rPr>
            <sz val="9"/>
            <color indexed="81"/>
            <rFont val="Tahoma"/>
            <family val="2"/>
          </rPr>
          <t xml:space="preserve">
Ranh giới huyện Buôn Đôn (Hết thửa 131; TBĐ số 11)</t>
        </r>
      </text>
    </comment>
    <comment ref="C875" authorId="1" shapeId="0">
      <text>
        <r>
          <rPr>
            <b/>
            <sz val="9"/>
            <color indexed="81"/>
            <rFont val="Tahoma"/>
            <family val="2"/>
          </rPr>
          <t>BÍCH:</t>
        </r>
        <r>
          <rPr>
            <sz val="9"/>
            <color indexed="81"/>
            <rFont val="Tahoma"/>
            <family val="2"/>
          </rPr>
          <t xml:space="preserve">
Tỉnh lộ 5 (Thửa 316; TBĐ số 93)</t>
        </r>
      </text>
    </comment>
    <comment ref="D875" authorId="1" shapeId="0">
      <text>
        <r>
          <rPr>
            <b/>
            <sz val="9"/>
            <color indexed="81"/>
            <rFont val="Tahoma"/>
            <family val="2"/>
          </rPr>
          <t>BÍCH:</t>
        </r>
        <r>
          <rPr>
            <sz val="9"/>
            <color indexed="81"/>
            <rFont val="Tahoma"/>
            <family val="2"/>
          </rPr>
          <t xml:space="preserve">
10 tháng 3 (Hết thửa 13; TBĐ số 92)</t>
        </r>
      </text>
    </comment>
    <comment ref="C876" authorId="1" shapeId="0">
      <text>
        <r>
          <rPr>
            <b/>
            <sz val="9"/>
            <color indexed="81"/>
            <rFont val="Tahoma"/>
            <family val="2"/>
          </rPr>
          <t>BÍCH:</t>
        </r>
        <r>
          <rPr>
            <sz val="9"/>
            <color indexed="81"/>
            <rFont val="Tahoma"/>
            <family val="2"/>
          </rPr>
          <t xml:space="preserve">
Tỉnh lộ 5 (Thửa 316; TBĐ số 93)</t>
        </r>
      </text>
    </comment>
    <comment ref="D876" authorId="1" shapeId="0">
      <text>
        <r>
          <rPr>
            <b/>
            <sz val="9"/>
            <color indexed="81"/>
            <rFont val="Tahoma"/>
            <family val="2"/>
          </rPr>
          <t>BÍCH:</t>
        </r>
        <r>
          <rPr>
            <sz val="9"/>
            <color indexed="81"/>
            <rFont val="Tahoma"/>
            <family val="2"/>
          </rPr>
          <t xml:space="preserve">
Đường giải phóng cũ (Hết thửa 62; TBĐ số 94)</t>
        </r>
      </text>
    </comment>
    <comment ref="C877" authorId="1" shapeId="0">
      <text>
        <r>
          <rPr>
            <b/>
            <sz val="9"/>
            <color indexed="81"/>
            <rFont val="Tahoma"/>
            <family val="2"/>
          </rPr>
          <t>BÍCH:</t>
        </r>
        <r>
          <rPr>
            <sz val="9"/>
            <color indexed="81"/>
            <rFont val="Tahoma"/>
            <family val="2"/>
          </rPr>
          <t xml:space="preserve">
Tỉnh lộ 5 (Thửa 183; TBĐ số 93)</t>
        </r>
      </text>
    </comment>
    <comment ref="D877" authorId="1" shapeId="0">
      <text>
        <r>
          <rPr>
            <b/>
            <sz val="9"/>
            <color indexed="81"/>
            <rFont val="Tahoma"/>
            <family val="2"/>
          </rPr>
          <t>BÍCH:</t>
        </r>
        <r>
          <rPr>
            <sz val="9"/>
            <color indexed="81"/>
            <rFont val="Tahoma"/>
            <family val="2"/>
          </rPr>
          <t xml:space="preserve">
10 tháng 3 (Hết thửa 26; TBĐ số 92)</t>
        </r>
      </text>
    </comment>
    <comment ref="C878" authorId="1" shapeId="0">
      <text>
        <r>
          <rPr>
            <b/>
            <sz val="9"/>
            <color indexed="81"/>
            <rFont val="Tahoma"/>
            <family val="2"/>
          </rPr>
          <t>BÍCH:</t>
        </r>
        <r>
          <rPr>
            <sz val="9"/>
            <color indexed="81"/>
            <rFont val="Tahoma"/>
            <family val="2"/>
          </rPr>
          <t xml:space="preserve">
10 tháng 3 (Thửa 217; TBĐ số 87)</t>
        </r>
      </text>
    </comment>
    <comment ref="D878" authorId="1" shapeId="0">
      <text>
        <r>
          <rPr>
            <b/>
            <sz val="9"/>
            <color indexed="81"/>
            <rFont val="Tahoma"/>
            <family val="2"/>
          </rPr>
          <t>BÍCH:</t>
        </r>
        <r>
          <rPr>
            <sz val="9"/>
            <color indexed="81"/>
            <rFont val="Tahoma"/>
            <family val="2"/>
          </rPr>
          <t xml:space="preserve">
Hết khu dân cư (Giáp đường dây 500KV - Hết thửa 19; TBĐ số 85)</t>
        </r>
      </text>
    </comment>
    <comment ref="C879" authorId="1" shapeId="0">
      <text>
        <r>
          <rPr>
            <b/>
            <sz val="9"/>
            <color indexed="81"/>
            <rFont val="Tahoma"/>
            <family val="2"/>
          </rPr>
          <t>BÍCH:</t>
        </r>
        <r>
          <rPr>
            <sz val="9"/>
            <color indexed="81"/>
            <rFont val="Tahoma"/>
            <family val="2"/>
          </rPr>
          <t xml:space="preserve">
Tỉnh lộ 5 (Thửa 66; TBĐ số 94)</t>
        </r>
      </text>
    </comment>
    <comment ref="D879" authorId="1" shapeId="0">
      <text>
        <r>
          <rPr>
            <b/>
            <sz val="9"/>
            <color indexed="81"/>
            <rFont val="Tahoma"/>
            <family val="2"/>
          </rPr>
          <t>BÍCH:</t>
        </r>
        <r>
          <rPr>
            <sz val="9"/>
            <color indexed="81"/>
            <rFont val="Tahoma"/>
            <family val="2"/>
          </rPr>
          <t xml:space="preserve">
Đường giải phóng cũ (Hết thửa 101; TBĐ số 94)</t>
        </r>
      </text>
    </comment>
    <comment ref="C880" authorId="1" shapeId="0">
      <text>
        <r>
          <rPr>
            <b/>
            <sz val="9"/>
            <color indexed="81"/>
            <rFont val="Tahoma"/>
            <family val="2"/>
          </rPr>
          <t>BÍCH:</t>
        </r>
        <r>
          <rPr>
            <sz val="9"/>
            <color indexed="81"/>
            <rFont val="Tahoma"/>
            <family val="2"/>
          </rPr>
          <t xml:space="preserve">
Tỉnh lộ 5 (Thửa 237; TBĐ số 93)</t>
        </r>
      </text>
    </comment>
    <comment ref="D880" authorId="1" shapeId="0">
      <text>
        <r>
          <rPr>
            <b/>
            <sz val="9"/>
            <color indexed="81"/>
            <rFont val="Tahoma"/>
            <family val="2"/>
          </rPr>
          <t>BÍCH:</t>
        </r>
        <r>
          <rPr>
            <sz val="9"/>
            <color indexed="81"/>
            <rFont val="Tahoma"/>
            <family val="2"/>
          </rPr>
          <t xml:space="preserve">
Cổng trước Nhà thờ Châu Sơn (Hết thửa 148; TBĐ số 93)</t>
        </r>
      </text>
    </comment>
    <comment ref="C881" authorId="1" shapeId="0">
      <text>
        <r>
          <rPr>
            <b/>
            <sz val="9"/>
            <color indexed="81"/>
            <rFont val="Tahoma"/>
            <family val="2"/>
          </rPr>
          <t>BÍCH:</t>
        </r>
        <r>
          <rPr>
            <sz val="9"/>
            <color indexed="81"/>
            <rFont val="Tahoma"/>
            <family val="2"/>
          </rPr>
          <t xml:space="preserve">
Cổng trước Nhà thờ Châu Sơn (Hết thửa 148; TBĐ số 93)</t>
        </r>
      </text>
    </comment>
    <comment ref="D881" authorId="1" shapeId="0">
      <text>
        <r>
          <rPr>
            <b/>
            <sz val="9"/>
            <color indexed="81"/>
            <rFont val="Tahoma"/>
            <family val="2"/>
          </rPr>
          <t>BÍCH:</t>
        </r>
        <r>
          <rPr>
            <sz val="9"/>
            <color indexed="81"/>
            <rFont val="Tahoma"/>
            <family val="2"/>
          </rPr>
          <t xml:space="preserve">
10 tháng 3 (Hết thửa 70; TBĐ số 92)</t>
        </r>
      </text>
    </comment>
    <comment ref="C882" authorId="1" shapeId="0">
      <text>
        <r>
          <rPr>
            <b/>
            <sz val="9"/>
            <color indexed="81"/>
            <rFont val="Tahoma"/>
            <family val="2"/>
          </rPr>
          <t>BÍCH:</t>
        </r>
        <r>
          <rPr>
            <sz val="9"/>
            <color indexed="81"/>
            <rFont val="Tahoma"/>
            <family val="2"/>
          </rPr>
          <t xml:space="preserve">
10 tháng 3 (Thửa 433; TBĐ số 92)</t>
        </r>
      </text>
    </comment>
    <comment ref="D882" authorId="1" shapeId="0">
      <text>
        <r>
          <rPr>
            <b/>
            <sz val="9"/>
            <color indexed="81"/>
            <rFont val="Tahoma"/>
            <family val="2"/>
          </rPr>
          <t>BÍCH:</t>
        </r>
        <r>
          <rPr>
            <sz val="9"/>
            <color indexed="81"/>
            <rFont val="Tahoma"/>
            <family val="2"/>
          </rPr>
          <t xml:space="preserve">
Hết địa bàn thôn 3 (Hết thửa 43; TBĐ số 85)</t>
        </r>
      </text>
    </comment>
    <comment ref="C883" authorId="1" shapeId="0">
      <text>
        <r>
          <rPr>
            <b/>
            <sz val="9"/>
            <color indexed="81"/>
            <rFont val="Tahoma"/>
            <family val="2"/>
          </rPr>
          <t>BÍCH:</t>
        </r>
        <r>
          <rPr>
            <sz val="9"/>
            <color indexed="81"/>
            <rFont val="Tahoma"/>
            <family val="2"/>
          </rPr>
          <t xml:space="preserve">
Tỉnh lộ 5 (Hết thửa 235; TBĐ số 94)</t>
        </r>
      </text>
    </comment>
    <comment ref="D883" authorId="1" shapeId="0">
      <text>
        <r>
          <rPr>
            <b/>
            <sz val="9"/>
            <color indexed="81"/>
            <rFont val="Tahoma"/>
            <family val="2"/>
          </rPr>
          <t>BÍCH:</t>
        </r>
        <r>
          <rPr>
            <sz val="9"/>
            <color indexed="81"/>
            <rFont val="Tahoma"/>
            <family val="2"/>
          </rPr>
          <t xml:space="preserve">
Hết khu dân cư (Giáp 10 tháng 3 - Hết thửa 110; TBĐ số 92)</t>
        </r>
      </text>
    </comment>
    <comment ref="C887" authorId="1" shapeId="0">
      <text>
        <r>
          <rPr>
            <b/>
            <sz val="9"/>
            <color indexed="81"/>
            <rFont val="Tahoma"/>
            <family val="2"/>
          </rPr>
          <t>BÍCH:</t>
        </r>
        <r>
          <rPr>
            <sz val="9"/>
            <color indexed="81"/>
            <rFont val="Tahoma"/>
            <family val="2"/>
          </rPr>
          <t xml:space="preserve">
Ngã ba tượng thánh Gioan (Thửa 177; TBĐ số 87)</t>
        </r>
      </text>
    </comment>
    <comment ref="D887" authorId="1" shapeId="0">
      <text>
        <r>
          <rPr>
            <b/>
            <sz val="9"/>
            <color indexed="81"/>
            <rFont val="Tahoma"/>
            <family val="2"/>
          </rPr>
          <t>BÍCH:</t>
        </r>
        <r>
          <rPr>
            <sz val="9"/>
            <color indexed="81"/>
            <rFont val="Tahoma"/>
            <family val="2"/>
          </rPr>
          <t xml:space="preserve">
Ngã ba tỉnh lộ 5 (Hết thửa 144; TBĐ số 83)</t>
        </r>
      </text>
    </comment>
    <comment ref="C889" authorId="1" shapeId="0">
      <text>
        <r>
          <rPr>
            <b/>
            <sz val="9"/>
            <color indexed="81"/>
            <rFont val="Tahoma"/>
            <family val="2"/>
          </rPr>
          <t>BÍCH:</t>
        </r>
        <r>
          <rPr>
            <sz val="9"/>
            <color indexed="81"/>
            <rFont val="Tahoma"/>
            <family val="2"/>
          </rPr>
          <t xml:space="preserve">
Y Moan Ênuôl về phía bên trái (Thửa 164; TBĐ số 70)</t>
        </r>
      </text>
    </comment>
    <comment ref="D889" authorId="1" shapeId="0">
      <text>
        <r>
          <rPr>
            <b/>
            <sz val="9"/>
            <color indexed="81"/>
            <rFont val="Tahoma"/>
            <family val="2"/>
          </rPr>
          <t>BÍCH:</t>
        </r>
        <r>
          <rPr>
            <sz val="9"/>
            <color indexed="81"/>
            <rFont val="Tahoma"/>
            <family val="2"/>
          </rPr>
          <t xml:space="preserve">
Hết thửa đất số 288, 315; TBĐ số 68</t>
        </r>
      </text>
    </comment>
    <comment ref="C890" authorId="1" shapeId="0">
      <text>
        <r>
          <rPr>
            <b/>
            <sz val="9"/>
            <color indexed="81"/>
            <rFont val="Tahoma"/>
            <family val="2"/>
          </rPr>
          <t>BÍCH:</t>
        </r>
        <r>
          <rPr>
            <sz val="9"/>
            <color indexed="81"/>
            <rFont val="Tahoma"/>
            <family val="2"/>
          </rPr>
          <t xml:space="preserve">
Y Moan Ênuôl về phía bên phải (Thửa 985; TBĐ số 70)</t>
        </r>
      </text>
    </comment>
    <comment ref="D890" authorId="1" shapeId="0">
      <text>
        <r>
          <rPr>
            <b/>
            <sz val="9"/>
            <color indexed="81"/>
            <rFont val="Tahoma"/>
            <family val="2"/>
          </rPr>
          <t>BÍCH:</t>
        </r>
        <r>
          <rPr>
            <sz val="9"/>
            <color indexed="81"/>
            <rFont val="Tahoma"/>
            <family val="2"/>
          </rPr>
          <t xml:space="preserve">
Hết thửa đất số 649; TBĐ số 37</t>
        </r>
      </text>
    </comment>
    <comment ref="C891" authorId="1" shapeId="0">
      <text>
        <r>
          <rPr>
            <b/>
            <sz val="9"/>
            <color indexed="81"/>
            <rFont val="Tahoma"/>
            <family val="2"/>
          </rPr>
          <t>BÍCH:</t>
        </r>
        <r>
          <rPr>
            <sz val="9"/>
            <color indexed="81"/>
            <rFont val="Tahoma"/>
            <family val="2"/>
          </rPr>
          <t xml:space="preserve">
Y Moan Ênuôl về phía bên trái (Thửa 22; TBĐ số 70)</t>
        </r>
      </text>
    </comment>
    <comment ref="D891" authorId="1" shapeId="0">
      <text>
        <r>
          <rPr>
            <b/>
            <sz val="9"/>
            <color indexed="81"/>
            <rFont val="Tahoma"/>
            <family val="2"/>
          </rPr>
          <t>BÍCH:</t>
        </r>
        <r>
          <rPr>
            <sz val="9"/>
            <color indexed="81"/>
            <rFont val="Tahoma"/>
            <family val="2"/>
          </rPr>
          <t xml:space="preserve">
Hết thửa đất số 181; TBĐ số 24 và thửa đất số 5; TBĐ số 35</t>
        </r>
      </text>
    </comment>
    <comment ref="C892" authorId="1" shapeId="0">
      <text>
        <r>
          <rPr>
            <b/>
            <sz val="9"/>
            <color indexed="81"/>
            <rFont val="Tahoma"/>
            <family val="2"/>
          </rPr>
          <t>BÍCH:</t>
        </r>
        <r>
          <rPr>
            <sz val="9"/>
            <color indexed="81"/>
            <rFont val="Tahoma"/>
            <family val="2"/>
          </rPr>
          <t xml:space="preserve">
Y Moan Ênuôl về phía bên phải (Thửa 923; TBĐ số 70)</t>
        </r>
      </text>
    </comment>
    <comment ref="D892" authorId="1" shapeId="0">
      <text>
        <r>
          <rPr>
            <b/>
            <sz val="9"/>
            <color indexed="81"/>
            <rFont val="Tahoma"/>
            <family val="2"/>
          </rPr>
          <t>BÍCH:</t>
        </r>
        <r>
          <rPr>
            <sz val="9"/>
            <color indexed="81"/>
            <rFont val="Tahoma"/>
            <family val="2"/>
          </rPr>
          <t xml:space="preserve">
Hết địa giới xã Cư Êbur (Hết thửa 108; TBĐ số 38)</t>
        </r>
      </text>
    </comment>
    <comment ref="D905" authorId="0" shapeId="0">
      <text>
        <r>
          <rPr>
            <b/>
            <sz val="9"/>
            <color indexed="81"/>
            <rFont val="Tahoma"/>
            <family val="2"/>
          </rPr>
          <t>Nguyen Ngoc:</t>
        </r>
        <r>
          <rPr>
            <sz val="9"/>
            <color indexed="81"/>
            <rFont val="Tahoma"/>
            <family val="2"/>
          </rPr>
          <t xml:space="preserve">
Đồng Khởi</t>
        </r>
      </text>
    </comment>
    <comment ref="C906" authorId="0" shapeId="0">
      <text>
        <r>
          <rPr>
            <b/>
            <sz val="9"/>
            <color indexed="81"/>
            <rFont val="Tahoma"/>
            <family val="2"/>
          </rPr>
          <t>Nguyen Ngoc:</t>
        </r>
        <r>
          <rPr>
            <sz val="9"/>
            <color indexed="81"/>
            <rFont val="Tahoma"/>
            <family val="2"/>
          </rPr>
          <t xml:space="preserve">
Đồng Khởi</t>
        </r>
      </text>
    </comment>
    <comment ref="D907" authorId="0" shapeId="0">
      <text>
        <r>
          <rPr>
            <b/>
            <sz val="9"/>
            <color indexed="81"/>
            <rFont val="Tahoma"/>
            <family val="2"/>
          </rPr>
          <t>Nguyen Ngoc:</t>
        </r>
        <r>
          <rPr>
            <sz val="9"/>
            <color indexed="81"/>
            <rFont val="Tahoma"/>
            <family val="2"/>
          </rPr>
          <t xml:space="preserve">
Hết ranh giới phường Tân An (trừ cụm Công nghiệp Tân An)</t>
        </r>
      </text>
    </comment>
    <comment ref="C908" authorId="0" shapeId="0">
      <text>
        <r>
          <rPr>
            <b/>
            <sz val="9"/>
            <color indexed="81"/>
            <rFont val="Tahoma"/>
            <family val="2"/>
          </rPr>
          <t>Nguyen Ngoc:</t>
        </r>
        <r>
          <rPr>
            <sz val="9"/>
            <color indexed="81"/>
            <rFont val="Tahoma"/>
            <family val="2"/>
          </rPr>
          <t xml:space="preserve">
Hết ranh giới phường Tân An (trừ cụm Công nghiệp Tân An)</t>
        </r>
      </text>
    </comment>
    <comment ref="C910" authorId="0" shapeId="0">
      <text>
        <r>
          <rPr>
            <b/>
            <sz val="9"/>
            <color indexed="81"/>
            <rFont val="Tahoma"/>
            <family val="2"/>
          </rPr>
          <t>Nguyen Ngoc:</t>
        </r>
        <r>
          <rPr>
            <sz val="9"/>
            <color indexed="81"/>
            <rFont val="Tahoma"/>
            <family val="2"/>
          </rPr>
          <t xml:space="preserve">
</t>
        </r>
      </text>
    </comment>
    <comment ref="D922" authorId="0" shapeId="0">
      <text>
        <r>
          <rPr>
            <b/>
            <sz val="9"/>
            <color indexed="81"/>
            <rFont val="Tahoma"/>
            <family val="2"/>
          </rPr>
          <t>Nguyen Ngoc:</t>
        </r>
        <r>
          <rPr>
            <sz val="9"/>
            <color indexed="81"/>
            <rFont val="Tahoma"/>
            <family val="2"/>
          </rPr>
          <t xml:space="preserve">
Trịnh Văn Cấn</t>
        </r>
      </text>
    </comment>
    <comment ref="C923" authorId="0" shapeId="0">
      <text>
        <r>
          <rPr>
            <b/>
            <sz val="9"/>
            <color indexed="81"/>
            <rFont val="Tahoma"/>
            <family val="2"/>
          </rPr>
          <t>Nguyen Ngoc:</t>
        </r>
        <r>
          <rPr>
            <sz val="9"/>
            <color indexed="81"/>
            <rFont val="Tahoma"/>
            <family val="2"/>
          </rPr>
          <t xml:space="preserve">
Trịnh Văn Cấn</t>
        </r>
      </text>
    </comment>
    <comment ref="D927" authorId="0" shapeId="0">
      <text>
        <r>
          <rPr>
            <b/>
            <sz val="9"/>
            <color indexed="81"/>
            <rFont val="Tahoma"/>
            <family val="2"/>
          </rPr>
          <t>Nguyen Ngoc:</t>
        </r>
        <r>
          <rPr>
            <sz val="9"/>
            <color indexed="81"/>
            <rFont val="Tahoma"/>
            <family val="2"/>
          </rPr>
          <t xml:space="preserve">
Ranh giới xã Ea Tu</t>
        </r>
      </text>
    </comment>
    <comment ref="C928" authorId="0" shapeId="0">
      <text>
        <r>
          <rPr>
            <b/>
            <sz val="9"/>
            <color indexed="81"/>
            <rFont val="Tahoma"/>
            <family val="2"/>
          </rPr>
          <t>Nguyen Ngoc:</t>
        </r>
        <r>
          <rPr>
            <sz val="9"/>
            <color indexed="81"/>
            <rFont val="Tahoma"/>
            <family val="2"/>
          </rPr>
          <t xml:space="preserve">
Bắt đầu từ ranh giới xã Ea Tu (Thửa 04; TBĐ số 12)</t>
        </r>
      </text>
    </comment>
    <comment ref="D928" authorId="0" shapeId="0">
      <text>
        <r>
          <rPr>
            <b/>
            <sz val="9"/>
            <color indexed="81"/>
            <rFont val="Tahoma"/>
            <family val="2"/>
          </rPr>
          <t>Nguyen Ngoc:</t>
        </r>
        <r>
          <rPr>
            <sz val="9"/>
            <color indexed="81"/>
            <rFont val="Tahoma"/>
            <family val="2"/>
          </rPr>
          <t xml:space="preserve">
Hết cầu Đạt lý (Thửa 27; TBĐ số 51)</t>
        </r>
      </text>
    </comment>
    <comment ref="C929" authorId="0" shapeId="0">
      <text>
        <r>
          <rPr>
            <b/>
            <sz val="9"/>
            <color indexed="81"/>
            <rFont val="Tahoma"/>
            <family val="2"/>
          </rPr>
          <t>Nguyen Ngoc:</t>
        </r>
        <r>
          <rPr>
            <sz val="9"/>
            <color indexed="81"/>
            <rFont val="Tahoma"/>
            <family val="2"/>
          </rPr>
          <t xml:space="preserve">
Hết cầu Đạt lý (Thửa 27; TBĐ số 51)</t>
        </r>
      </text>
    </comment>
    <comment ref="D930" authorId="0" shapeId="0">
      <text>
        <r>
          <rPr>
            <b/>
            <sz val="9"/>
            <color indexed="81"/>
            <rFont val="Tahoma"/>
            <family val="2"/>
          </rPr>
          <t>Nguyen Ngoc:</t>
        </r>
        <r>
          <rPr>
            <sz val="9"/>
            <color indexed="81"/>
            <rFont val="Tahoma"/>
            <family val="2"/>
          </rPr>
          <t xml:space="preserve">
Hết UBND xã Hòa Thuận (Hết thửa 55; TBĐ số 46)</t>
        </r>
      </text>
    </comment>
    <comment ref="C931" authorId="0" shapeId="0">
      <text>
        <r>
          <rPr>
            <b/>
            <sz val="9"/>
            <color indexed="81"/>
            <rFont val="Tahoma"/>
            <family val="2"/>
          </rPr>
          <t>Nguyen Ngoc:</t>
        </r>
        <r>
          <rPr>
            <sz val="9"/>
            <color indexed="81"/>
            <rFont val="Tahoma"/>
            <family val="2"/>
          </rPr>
          <t xml:space="preserve">
Hết UBND xã Hòa Thuận (Hết thửa 55; TBĐ số 46)</t>
        </r>
      </text>
    </comment>
    <comment ref="D931" authorId="0" shapeId="0">
      <text>
        <r>
          <rPr>
            <b/>
            <sz val="9"/>
            <color indexed="81"/>
            <rFont val="Tahoma"/>
            <family val="2"/>
          </rPr>
          <t>Nguyen Ngoc:</t>
        </r>
        <r>
          <rPr>
            <sz val="9"/>
            <color indexed="81"/>
            <rFont val="Tahoma"/>
            <family val="2"/>
          </rPr>
          <t xml:space="preserve">
Hết địa bàn TP. Buôn Ma Thuột (Thửa 22; TBĐ số 42)</t>
        </r>
      </text>
    </comment>
    <comment ref="C932" authorId="0" shapeId="0">
      <text>
        <r>
          <rPr>
            <b/>
            <sz val="9"/>
            <color indexed="81"/>
            <rFont val="Tahoma"/>
            <family val="2"/>
          </rPr>
          <t>Nguyen Ngoc:</t>
        </r>
        <r>
          <rPr>
            <sz val="9"/>
            <color indexed="81"/>
            <rFont val="Tahoma"/>
            <family val="2"/>
          </rPr>
          <t xml:space="preserve">
Hết địa bàn TP. Buôn Ma Thuột (Thửa 22; TBĐ số 42)</t>
        </r>
      </text>
    </comment>
    <comment ref="D932" authorId="0" shapeId="0">
      <text>
        <r>
          <rPr>
            <b/>
            <sz val="9"/>
            <color indexed="81"/>
            <rFont val="Tahoma"/>
            <family val="2"/>
          </rPr>
          <t>Nguyen Ngoc:</t>
        </r>
        <r>
          <rPr>
            <sz val="9"/>
            <color indexed="81"/>
            <rFont val="Tahoma"/>
            <family val="2"/>
          </rPr>
          <t xml:space="preserve">
Hết địa bàn TP. Buôn Ma Thuột (Thửa 22; TBĐ số 42)</t>
        </r>
      </text>
    </comment>
    <comment ref="D938" authorId="0" shapeId="0">
      <text>
        <r>
          <rPr>
            <b/>
            <sz val="9"/>
            <color indexed="81"/>
            <rFont val="Tahoma"/>
            <family val="2"/>
          </rPr>
          <t>Nguyen Ngoc:</t>
        </r>
        <r>
          <rPr>
            <sz val="9"/>
            <color indexed="81"/>
            <rFont val="Tahoma"/>
            <family val="2"/>
          </rPr>
          <t xml:space="preserve">
Phan Chu Trinh</t>
        </r>
      </text>
    </comment>
    <comment ref="D941" authorId="0" shapeId="0">
      <text>
        <r>
          <rPr>
            <b/>
            <sz val="9"/>
            <color indexed="81"/>
            <rFont val="Tahoma"/>
            <family val="2"/>
          </rPr>
          <t>Nguyen Ngoc:</t>
        </r>
        <r>
          <rPr>
            <sz val="9"/>
            <color indexed="81"/>
            <rFont val="Tahoma"/>
            <family val="2"/>
          </rPr>
          <t xml:space="preserve">
Lê Thị Hồng Gấm</t>
        </r>
      </text>
    </comment>
    <comment ref="D945" authorId="0" shapeId="0">
      <text>
        <r>
          <rPr>
            <b/>
            <sz val="9"/>
            <color indexed="81"/>
            <rFont val="Tahoma"/>
            <family val="2"/>
          </rPr>
          <t>Nguyen Ngoc:</t>
        </r>
        <r>
          <rPr>
            <sz val="9"/>
            <color indexed="81"/>
            <rFont val="Tahoma"/>
            <family val="2"/>
          </rPr>
          <t xml:space="preserve">
Hà Huy Tập</t>
        </r>
      </text>
    </comment>
    <comment ref="D953" authorId="0" shapeId="0">
      <text>
        <r>
          <rPr>
            <b/>
            <sz val="9"/>
            <color indexed="81"/>
            <rFont val="Tahoma"/>
            <family val="2"/>
          </rPr>
          <t>Nguyen Ngoc:</t>
        </r>
        <r>
          <rPr>
            <sz val="9"/>
            <color indexed="81"/>
            <rFont val="Tahoma"/>
            <family val="2"/>
          </rPr>
          <t xml:space="preserve">
Hẻm 51 Nguyễn Tất Thành</t>
        </r>
      </text>
    </comment>
    <comment ref="D987" authorId="0" shapeId="0">
      <text>
        <r>
          <rPr>
            <b/>
            <sz val="9"/>
            <color indexed="81"/>
            <rFont val="Tahoma"/>
            <family val="2"/>
          </rPr>
          <t>Nguyen Ngoc:</t>
        </r>
        <r>
          <rPr>
            <sz val="9"/>
            <color indexed="81"/>
            <rFont val="Tahoma"/>
            <family val="2"/>
          </rPr>
          <t xml:space="preserve">
Hết đường (Trương Quang Tuân)</t>
        </r>
      </text>
    </comment>
    <comment ref="D989" authorId="0" shapeId="0">
      <text>
        <r>
          <rPr>
            <b/>
            <sz val="9"/>
            <color indexed="81"/>
            <rFont val="Tahoma"/>
            <family val="2"/>
          </rPr>
          <t>Nguyen Ngoc:</t>
        </r>
        <r>
          <rPr>
            <sz val="9"/>
            <color indexed="81"/>
            <rFont val="Tahoma"/>
            <family val="2"/>
          </rPr>
          <t xml:space="preserve">
Hết đường (Hết thửa 91; TBĐ số 53)</t>
        </r>
      </text>
    </comment>
    <comment ref="C990" authorId="0" shapeId="0">
      <text>
        <r>
          <rPr>
            <b/>
            <sz val="9"/>
            <color indexed="81"/>
            <rFont val="Tahoma"/>
            <family val="2"/>
          </rPr>
          <t>Nguyen Ngoc:</t>
        </r>
        <r>
          <rPr>
            <sz val="9"/>
            <color indexed="81"/>
            <rFont val="Tahoma"/>
            <family val="2"/>
          </rPr>
          <t xml:space="preserve">
Hết đường (Hết thửa 91; TBĐ số 53)</t>
        </r>
      </text>
    </comment>
    <comment ref="D990" authorId="0" shapeId="0">
      <text>
        <r>
          <rPr>
            <b/>
            <sz val="9"/>
            <color indexed="81"/>
            <rFont val="Tahoma"/>
            <family val="2"/>
          </rPr>
          <t>Nguyen Ngoc:</t>
        </r>
        <r>
          <rPr>
            <sz val="9"/>
            <color indexed="81"/>
            <rFont val="Tahoma"/>
            <family val="2"/>
          </rPr>
          <t xml:space="preserve">
Hết đường (Hết thửa 91; TBĐ số 53)</t>
        </r>
      </text>
    </comment>
    <comment ref="C991" authorId="0" shapeId="0">
      <text>
        <r>
          <rPr>
            <b/>
            <sz val="9"/>
            <color indexed="81"/>
            <rFont val="Tahoma"/>
            <family val="2"/>
          </rPr>
          <t>Nguyen Ngoc:</t>
        </r>
        <r>
          <rPr>
            <sz val="9"/>
            <color indexed="81"/>
            <rFont val="Tahoma"/>
            <family val="2"/>
          </rPr>
          <t xml:space="preserve">
Nguyễn Hồng Ưng</t>
        </r>
      </text>
    </comment>
    <comment ref="D991" authorId="0" shapeId="0">
      <text>
        <r>
          <rPr>
            <b/>
            <sz val="9"/>
            <color indexed="81"/>
            <rFont val="Tahoma"/>
            <family val="2"/>
          </rPr>
          <t>Nguyen Ngoc:</t>
        </r>
        <r>
          <rPr>
            <sz val="9"/>
            <color indexed="81"/>
            <rFont val="Tahoma"/>
            <family val="2"/>
          </rPr>
          <t xml:space="preserve">
Hết đường (Hết thửa 33; TBĐ số 56 Tân An; Hết thửa 7; TBĐ số 78 phường Tân Lập)</t>
        </r>
      </text>
    </comment>
    <comment ref="C992" authorId="0" shapeId="0">
      <text>
        <r>
          <rPr>
            <b/>
            <sz val="9"/>
            <color indexed="81"/>
            <rFont val="Tahoma"/>
            <family val="2"/>
          </rPr>
          <t>Nguyen Ngoc:</t>
        </r>
        <r>
          <rPr>
            <sz val="9"/>
            <color indexed="81"/>
            <rFont val="Tahoma"/>
            <family val="2"/>
          </rPr>
          <t xml:space="preserve">
Hết đường (Hết thửa 33; TBĐ số 56 Tân An; Hết thửa 7; TBĐ số 78 phường Tân Lập)</t>
        </r>
      </text>
    </comment>
    <comment ref="D992" authorId="0" shapeId="0">
      <text>
        <r>
          <rPr>
            <b/>
            <sz val="9"/>
            <color indexed="81"/>
            <rFont val="Tahoma"/>
            <family val="2"/>
          </rPr>
          <t>Nguyen Ngoc:</t>
        </r>
        <r>
          <rPr>
            <sz val="9"/>
            <color indexed="81"/>
            <rFont val="Tahoma"/>
            <family val="2"/>
          </rPr>
          <t xml:space="preserve">
Hết đường (Hết thửa 33; TBĐ số 56 Tân An; Hết thửa 7; TBĐ số 78 phường Tân Lập)</t>
        </r>
      </text>
    </comment>
    <comment ref="D997" authorId="0" shapeId="0">
      <text>
        <r>
          <rPr>
            <b/>
            <sz val="9"/>
            <color indexed="81"/>
            <rFont val="Tahoma"/>
            <family val="2"/>
          </rPr>
          <t>Nguyen Ngoc:</t>
        </r>
        <r>
          <rPr>
            <sz val="9"/>
            <color indexed="81"/>
            <rFont val="Tahoma"/>
            <family val="2"/>
          </rPr>
          <t xml:space="preserve">
Hết đường (Hết thửa 133; TBĐ số 5 và hết thửa 120; TBĐ số 7)</t>
        </r>
      </text>
    </comment>
    <comment ref="D999" authorId="0" shapeId="0">
      <text>
        <r>
          <rPr>
            <b/>
            <sz val="9"/>
            <color indexed="81"/>
            <rFont val="Tahoma"/>
            <family val="2"/>
          </rPr>
          <t>Nguyen Ngoc:</t>
        </r>
        <r>
          <rPr>
            <sz val="9"/>
            <color indexed="81"/>
            <rFont val="Tahoma"/>
            <family val="2"/>
          </rPr>
          <t xml:space="preserve">
Hết địa bàn phường Tân An</t>
        </r>
      </text>
    </comment>
    <comment ref="D1000" authorId="0" shapeId="0">
      <text>
        <r>
          <rPr>
            <b/>
            <sz val="9"/>
            <color indexed="81"/>
            <rFont val="Tahoma"/>
            <family val="2"/>
          </rPr>
          <t>Nguyen Ngoc:</t>
        </r>
        <r>
          <rPr>
            <sz val="9"/>
            <color indexed="81"/>
            <rFont val="Tahoma"/>
            <family val="2"/>
          </rPr>
          <t xml:space="preserve">
Hẻm 266 Nguyễn Chí Thanh</t>
        </r>
      </text>
    </comment>
    <comment ref="C1001" authorId="0" shapeId="0">
      <text>
        <r>
          <rPr>
            <b/>
            <sz val="9"/>
            <color indexed="81"/>
            <rFont val="Tahoma"/>
            <family val="2"/>
          </rPr>
          <t>Nguyen Ngoc:</t>
        </r>
        <r>
          <rPr>
            <sz val="9"/>
            <color indexed="81"/>
            <rFont val="Tahoma"/>
            <family val="2"/>
          </rPr>
          <t xml:space="preserve">
Hẻm 266 Nguyễn Chí Thanh</t>
        </r>
      </text>
    </comment>
    <comment ref="D1001" authorId="0" shapeId="0">
      <text>
        <r>
          <rPr>
            <b/>
            <sz val="9"/>
            <color indexed="81"/>
            <rFont val="Tahoma"/>
            <family val="2"/>
          </rPr>
          <t>Nguyen Ngoc:</t>
        </r>
        <r>
          <rPr>
            <sz val="9"/>
            <color indexed="81"/>
            <rFont val="Tahoma"/>
            <family val="2"/>
          </rPr>
          <t xml:space="preserve">
Hết đường (Hết thửa 68, 87; TBĐ số 40)</t>
        </r>
      </text>
    </comment>
    <comment ref="C1002" authorId="0" shapeId="0">
      <text>
        <r>
          <rPr>
            <b/>
            <sz val="9"/>
            <color indexed="81"/>
            <rFont val="Tahoma"/>
            <family val="2"/>
          </rPr>
          <t>Nguyen Ngoc:</t>
        </r>
        <r>
          <rPr>
            <sz val="9"/>
            <color indexed="81"/>
            <rFont val="Tahoma"/>
            <family val="2"/>
          </rPr>
          <t xml:space="preserve">
Hết đường (Hết thửa 68, 87; TBĐ số 40)</t>
        </r>
      </text>
    </comment>
    <comment ref="D1004" authorId="0" shapeId="0">
      <text>
        <r>
          <rPr>
            <b/>
            <sz val="9"/>
            <color indexed="81"/>
            <rFont val="Tahoma"/>
            <family val="2"/>
          </rPr>
          <t>Nguyen Ngoc:</t>
        </r>
        <r>
          <rPr>
            <sz val="9"/>
            <color indexed="81"/>
            <rFont val="Tahoma"/>
            <family val="2"/>
          </rPr>
          <t xml:space="preserve">
Hết đường (Đường Dã Tượng) </t>
        </r>
      </text>
    </comment>
    <comment ref="C1005" authorId="0" shapeId="0">
      <text>
        <r>
          <rPr>
            <b/>
            <sz val="9"/>
            <color indexed="81"/>
            <rFont val="Tahoma"/>
            <family val="2"/>
          </rPr>
          <t>Nguyen Ngoc:</t>
        </r>
        <r>
          <rPr>
            <sz val="9"/>
            <color indexed="81"/>
            <rFont val="Tahoma"/>
            <family val="2"/>
          </rPr>
          <t xml:space="preserve">
Nguyễn Chí Thanh</t>
        </r>
      </text>
    </comment>
    <comment ref="D1008" authorId="0" shapeId="0">
      <text>
        <r>
          <rPr>
            <b/>
            <sz val="9"/>
            <color indexed="81"/>
            <rFont val="Tahoma"/>
            <family val="2"/>
          </rPr>
          <t>Nguyen Ngoc:</t>
        </r>
        <r>
          <rPr>
            <sz val="9"/>
            <color indexed="81"/>
            <rFont val="Tahoma"/>
            <family val="2"/>
          </rPr>
          <t xml:space="preserve">
Hết thửa 147; TBĐ số 48</t>
        </r>
      </text>
    </comment>
    <comment ref="C1009" authorId="0" shapeId="0">
      <text>
        <r>
          <rPr>
            <b/>
            <sz val="9"/>
            <color indexed="81"/>
            <rFont val="Tahoma"/>
            <family val="2"/>
          </rPr>
          <t>Nguyen Ngoc:</t>
        </r>
        <r>
          <rPr>
            <sz val="9"/>
            <color indexed="81"/>
            <rFont val="Tahoma"/>
            <family val="2"/>
          </rPr>
          <t xml:space="preserve">
Hết thửa 147; TBĐ số 48</t>
        </r>
      </text>
    </comment>
    <comment ref="B1012" authorId="0" shapeId="0">
      <text>
        <r>
          <rPr>
            <b/>
            <sz val="9"/>
            <color indexed="81"/>
            <rFont val="Tahoma"/>
            <family val="2"/>
          </rPr>
          <t>Nguyen Ngoc:</t>
        </r>
        <r>
          <rPr>
            <sz val="9"/>
            <color indexed="81"/>
            <rFont val="Tahoma"/>
            <family val="2"/>
          </rPr>
          <t xml:space="preserve">
Khu dân cư Tổ dân phố 1, phường Tân An (Khu đất đấu giá phía sau Sở Công Thương)</t>
        </r>
      </text>
    </comment>
    <comment ref="B1021" authorId="0" shapeId="0">
      <text>
        <r>
          <rPr>
            <b/>
            <sz val="9"/>
            <color indexed="81"/>
            <rFont val="Tahoma"/>
            <family val="2"/>
          </rPr>
          <t>Nguyen Ngoc:</t>
        </r>
        <r>
          <rPr>
            <sz val="9"/>
            <color indexed="81"/>
            <rFont val="Tahoma"/>
            <family val="2"/>
          </rPr>
          <t xml:space="preserve">
'- Đường song song với đường Lê Vụ quy hoạch 18m (Giao với hẻm 119 Nguyễn Văn Cừ)</t>
        </r>
      </text>
    </comment>
    <comment ref="C1117" authorId="0" shapeId="0">
      <text>
        <r>
          <rPr>
            <b/>
            <sz val="9"/>
            <color indexed="81"/>
            <rFont val="Tahoma"/>
            <family val="2"/>
          </rPr>
          <t>Nguyen Ngoc:</t>
        </r>
        <r>
          <rPr>
            <sz val="9"/>
            <color indexed="81"/>
            <rFont val="Tahoma"/>
            <family val="2"/>
          </rPr>
          <t xml:space="preserve">
Hết địa bàn phường Tân Hòa (Thửa 33; TBĐ số 40)</t>
        </r>
      </text>
    </comment>
    <comment ref="D1117" authorId="0" shapeId="0">
      <text>
        <r>
          <rPr>
            <b/>
            <sz val="9"/>
            <color indexed="81"/>
            <rFont val="Tahoma"/>
            <family val="2"/>
          </rPr>
          <t>Nguyen Ngoc:</t>
        </r>
        <r>
          <rPr>
            <sz val="9"/>
            <color indexed="81"/>
            <rFont val="Tahoma"/>
            <family val="2"/>
          </rPr>
          <t xml:space="preserve">
Hết địa bàn TP Buôn Ma Thuột (Hết thửa 36; TBĐ số 77)</t>
        </r>
      </text>
    </comment>
    <comment ref="B1119" authorId="0" shapeId="0">
      <text>
        <r>
          <rPr>
            <b/>
            <sz val="9"/>
            <color indexed="81"/>
            <rFont val="Tahoma"/>
            <family val="2"/>
          </rPr>
          <t>Nguyen Ngoc:</t>
        </r>
        <r>
          <rPr>
            <sz val="9"/>
            <color indexed="81"/>
            <rFont val="Tahoma"/>
            <family val="2"/>
          </rPr>
          <t xml:space="preserve">
Đường giao thông qua UBND xã Ea Tu</t>
        </r>
      </text>
    </comment>
    <comment ref="C1130" authorId="0" shapeId="0">
      <text>
        <r>
          <rPr>
            <b/>
            <sz val="9"/>
            <color indexed="81"/>
            <rFont val="Tahoma"/>
            <family val="2"/>
          </rPr>
          <t>Nguyen Ngoc:</t>
        </r>
        <r>
          <rPr>
            <sz val="9"/>
            <color indexed="81"/>
            <rFont val="Tahoma"/>
            <family val="2"/>
          </rPr>
          <t xml:space="preserve">
Quốc lộ 14 (Thửa 268; TBĐ số 43)</t>
        </r>
      </text>
    </comment>
    <comment ref="D1130" authorId="0" shapeId="0">
      <text>
        <r>
          <rPr>
            <b/>
            <sz val="9"/>
            <color indexed="81"/>
            <rFont val="Tahoma"/>
            <family val="2"/>
          </rPr>
          <t>Nguyen Ngoc:</t>
        </r>
        <r>
          <rPr>
            <sz val="9"/>
            <color indexed="81"/>
            <rFont val="Tahoma"/>
            <family val="2"/>
          </rPr>
          <t xml:space="preserve">
Đến đập hồ Đạt lý (Hết thửa 03; TBĐ số 32)</t>
        </r>
      </text>
    </comment>
    <comment ref="C1131" authorId="0" shapeId="0">
      <text>
        <r>
          <rPr>
            <b/>
            <sz val="9"/>
            <color indexed="81"/>
            <rFont val="Tahoma"/>
            <family val="2"/>
          </rPr>
          <t>Nguyen Ngoc:</t>
        </r>
        <r>
          <rPr>
            <sz val="9"/>
            <color indexed="81"/>
            <rFont val="Tahoma"/>
            <family val="2"/>
          </rPr>
          <t xml:space="preserve">
Đến đập hồ Đạt lý (Hết thửa 03; TBĐ số 32)</t>
        </r>
      </text>
    </comment>
    <comment ref="D1147" authorId="2" shapeId="0">
      <text>
        <r>
          <rPr>
            <b/>
            <sz val="9"/>
            <color indexed="81"/>
            <rFont val="Tahoma"/>
            <family val="2"/>
          </rPr>
          <t>Van Thanh Dinh:</t>
        </r>
        <r>
          <rPr>
            <sz val="9"/>
            <color indexed="81"/>
            <rFont val="Tahoma"/>
            <family val="2"/>
          </rPr>
          <t xml:space="preserve">
Trương Quang Giao</t>
        </r>
      </text>
    </comment>
    <comment ref="D1150" authorId="0" shapeId="0">
      <text>
        <r>
          <rPr>
            <b/>
            <sz val="9"/>
            <color indexed="81"/>
            <rFont val="Tahoma"/>
            <family val="2"/>
          </rPr>
          <t>Nguyen Ngoc:</t>
        </r>
        <r>
          <rPr>
            <sz val="9"/>
            <color indexed="81"/>
            <rFont val="Tahoma"/>
            <family val="2"/>
          </rPr>
          <t xml:space="preserve">
Hết Quỹ Tín dụng phường Tân Hòa</t>
        </r>
      </text>
    </comment>
    <comment ref="C1151" authorId="0" shapeId="0">
      <text>
        <r>
          <rPr>
            <b/>
            <sz val="9"/>
            <color indexed="81"/>
            <rFont val="Tahoma"/>
            <family val="2"/>
          </rPr>
          <t>Nguyen Ngoc:</t>
        </r>
        <r>
          <rPr>
            <sz val="9"/>
            <color indexed="81"/>
            <rFont val="Tahoma"/>
            <family val="2"/>
          </rPr>
          <t xml:space="preserve">
Hết Quỹ Tín dụng phường Tân Hòa</t>
        </r>
      </text>
    </comment>
    <comment ref="C1152" authorId="0" shapeId="0">
      <text>
        <r>
          <rPr>
            <b/>
            <sz val="9"/>
            <color indexed="81"/>
            <rFont val="Tahoma"/>
            <family val="2"/>
          </rPr>
          <t>Nguyen Ngoc:</t>
        </r>
        <r>
          <rPr>
            <sz val="9"/>
            <color indexed="81"/>
            <rFont val="Tahoma"/>
            <family val="2"/>
          </rPr>
          <t xml:space="preserve">
Hết Quỹ Tín dụng phường Tân Hòa</t>
        </r>
      </text>
    </comment>
    <comment ref="C1170" authorId="2" shapeId="0">
      <text>
        <r>
          <rPr>
            <b/>
            <sz val="9"/>
            <color indexed="81"/>
            <rFont val="Tahoma"/>
            <family val="2"/>
          </rPr>
          <t>Van Thanh Dinh:</t>
        </r>
        <r>
          <rPr>
            <sz val="9"/>
            <color indexed="81"/>
            <rFont val="Tahoma"/>
            <family val="2"/>
          </rPr>
          <t xml:space="preserve">
Cầu km5 (Thửa 78; TBĐ số 03)</t>
        </r>
      </text>
    </comment>
    <comment ref="D1170" authorId="2" shapeId="0">
      <text>
        <r>
          <rPr>
            <b/>
            <sz val="9"/>
            <color indexed="81"/>
            <rFont val="Tahoma"/>
            <family val="2"/>
          </rPr>
          <t>Van Thanh Dinh:</t>
        </r>
        <r>
          <rPr>
            <sz val="9"/>
            <color indexed="81"/>
            <rFont val="Tahoma"/>
            <family val="2"/>
          </rPr>
          <t xml:space="preserve">
Ngã ba Viện KH NLN Tây Nguyên (Cũ) - (Hết thửa 216; TBĐ số 52)</t>
        </r>
      </text>
    </comment>
    <comment ref="C1171" authorId="2" shapeId="0">
      <text>
        <r>
          <rPr>
            <b/>
            <sz val="9"/>
            <color indexed="81"/>
            <rFont val="Tahoma"/>
            <family val="2"/>
          </rPr>
          <t>Van Thanh Dinh:</t>
        </r>
        <r>
          <rPr>
            <sz val="9"/>
            <color indexed="81"/>
            <rFont val="Tahoma"/>
            <family val="2"/>
          </rPr>
          <t xml:space="preserve">
Ngã ba Viện KH NLN Tây Nguyên (Cũ) - (Hết thửa 216; TBĐ số 52)</t>
        </r>
      </text>
    </comment>
    <comment ref="D1171" authorId="2" shapeId="0">
      <text>
        <r>
          <rPr>
            <b/>
            <sz val="9"/>
            <color indexed="81"/>
            <rFont val="Tahoma"/>
            <family val="2"/>
          </rPr>
          <t>Van Thanh Dinh:</t>
        </r>
        <r>
          <rPr>
            <sz val="9"/>
            <color indexed="81"/>
            <rFont val="Tahoma"/>
            <family val="2"/>
          </rPr>
          <t xml:space="preserve">
Nguyễn Thái Bình (Hết thửa 80; TBĐ số 60)</t>
        </r>
      </text>
    </comment>
    <comment ref="C1172" authorId="2" shapeId="0">
      <text>
        <r>
          <rPr>
            <b/>
            <sz val="9"/>
            <color indexed="81"/>
            <rFont val="Tahoma"/>
            <family val="2"/>
          </rPr>
          <t>Van Thanh Dinh:</t>
        </r>
        <r>
          <rPr>
            <sz val="9"/>
            <color indexed="81"/>
            <rFont val="Tahoma"/>
            <family val="2"/>
          </rPr>
          <t xml:space="preserve">
Nguyễn Thái Bình (Hết thửa 80; TBĐ số 60)</t>
        </r>
      </text>
    </comment>
    <comment ref="D1172" authorId="2" shapeId="0">
      <text>
        <r>
          <rPr>
            <b/>
            <sz val="9"/>
            <color indexed="81"/>
            <rFont val="Tahoma"/>
            <family val="2"/>
          </rPr>
          <t>Van Thanh Dinh:</t>
        </r>
        <r>
          <rPr>
            <sz val="9"/>
            <color indexed="81"/>
            <rFont val="Tahoma"/>
            <family val="2"/>
          </rPr>
          <t xml:space="preserve">
Đường vào buôn Kom Leo (Hết thửa 50; TBĐ số 83)</t>
        </r>
      </text>
    </comment>
    <comment ref="C1173" authorId="2" shapeId="0">
      <text>
        <r>
          <rPr>
            <b/>
            <sz val="9"/>
            <color indexed="81"/>
            <rFont val="Tahoma"/>
            <family val="2"/>
          </rPr>
          <t>Van Thanh Dinh:</t>
        </r>
        <r>
          <rPr>
            <sz val="9"/>
            <color indexed="81"/>
            <rFont val="Tahoma"/>
            <family val="2"/>
          </rPr>
          <t xml:space="preserve">
Đường vào buôn Kom Leo (Hết thửa 50; TBĐ số 83)</t>
        </r>
      </text>
    </comment>
    <comment ref="D1173" authorId="2" shapeId="0">
      <text>
        <r>
          <rPr>
            <b/>
            <sz val="9"/>
            <color indexed="81"/>
            <rFont val="Tahoma"/>
            <family val="2"/>
          </rPr>
          <t>Van Thanh Dinh:</t>
        </r>
        <r>
          <rPr>
            <sz val="9"/>
            <color indexed="81"/>
            <rFont val="Tahoma"/>
            <family val="2"/>
          </rPr>
          <t xml:space="preserve">
Hết thửa đất số 397; 410, tờ bản đồ 83</t>
        </r>
      </text>
    </comment>
    <comment ref="C1174" authorId="2" shapeId="0">
      <text>
        <r>
          <rPr>
            <b/>
            <sz val="9"/>
            <color indexed="81"/>
            <rFont val="Tahoma"/>
            <family val="2"/>
          </rPr>
          <t>Van Thanh Dinh:</t>
        </r>
        <r>
          <rPr>
            <sz val="9"/>
            <color indexed="81"/>
            <rFont val="Tahoma"/>
            <family val="2"/>
          </rPr>
          <t xml:space="preserve">
Hết thửa đất số 397; 410, tờ bản đồ 83</t>
        </r>
      </text>
    </comment>
    <comment ref="D1174" authorId="2" shapeId="0">
      <text>
        <r>
          <rPr>
            <b/>
            <sz val="9"/>
            <color indexed="81"/>
            <rFont val="Tahoma"/>
            <family val="2"/>
          </rPr>
          <t>Van Thanh Dinh:</t>
        </r>
        <r>
          <rPr>
            <sz val="9"/>
            <color indexed="81"/>
            <rFont val="Tahoma"/>
            <family val="2"/>
          </rPr>
          <t xml:space="preserve">
Hết địa bàn thành phố Buôn Ma Thuột</t>
        </r>
      </text>
    </comment>
    <comment ref="D1179" authorId="2" shapeId="0">
      <text>
        <r>
          <rPr>
            <b/>
            <sz val="9"/>
            <color indexed="81"/>
            <rFont val="Tahoma"/>
            <family val="2"/>
          </rPr>
          <t>Van Thanh Dinh:</t>
        </r>
        <r>
          <rPr>
            <sz val="9"/>
            <color indexed="81"/>
            <rFont val="Tahoma"/>
            <family val="2"/>
          </rPr>
          <t xml:space="preserve">
Y Ni Ksơr</t>
        </r>
      </text>
    </comment>
    <comment ref="B1183" authorId="0" shapeId="0">
      <text>
        <r>
          <rPr>
            <b/>
            <sz val="9"/>
            <color indexed="81"/>
            <rFont val="Tahoma"/>
            <family val="2"/>
          </rPr>
          <t>Nguyen Ngoc:</t>
        </r>
        <r>
          <rPr>
            <sz val="9"/>
            <color indexed="81"/>
            <rFont val="Tahoma"/>
            <family val="2"/>
          </rPr>
          <t xml:space="preserve">
Y Som Êban</t>
        </r>
      </text>
    </comment>
    <comment ref="D1185" authorId="2" shapeId="0">
      <text>
        <r>
          <rPr>
            <b/>
            <sz val="9"/>
            <color indexed="81"/>
            <rFont val="Tahoma"/>
            <family val="2"/>
          </rPr>
          <t>Van Thanh Dinh:</t>
        </r>
        <r>
          <rPr>
            <sz val="9"/>
            <color indexed="81"/>
            <rFont val="Tahoma"/>
            <family val="2"/>
          </rPr>
          <t xml:space="preserve">
Hết đường (Hết thửa 107, 237; TBĐ 11)</t>
        </r>
      </text>
    </comment>
    <comment ref="D1188" authorId="2" shapeId="0">
      <text>
        <r>
          <rPr>
            <b/>
            <sz val="9"/>
            <color indexed="81"/>
            <rFont val="Tahoma"/>
            <family val="2"/>
          </rPr>
          <t>Van Thanh Dinh:</t>
        </r>
        <r>
          <rPr>
            <sz val="9"/>
            <color indexed="81"/>
            <rFont val="Tahoma"/>
            <family val="2"/>
          </rPr>
          <t xml:space="preserve">
 (Hẻm 79 Đinh Núp)</t>
        </r>
      </text>
    </comment>
    <comment ref="D1191" authorId="2" shapeId="0">
      <text>
        <r>
          <rPr>
            <b/>
            <sz val="9"/>
            <color indexed="81"/>
            <rFont val="Tahoma"/>
            <family val="2"/>
          </rPr>
          <t>Van Thanh Dinh:</t>
        </r>
        <r>
          <rPr>
            <sz val="9"/>
            <color indexed="81"/>
            <rFont val="Tahoma"/>
            <family val="2"/>
          </rPr>
          <t xml:space="preserve">
Lê Vụ</t>
        </r>
      </text>
    </comment>
    <comment ref="C1192" authorId="2" shapeId="0">
      <text>
        <r>
          <rPr>
            <b/>
            <sz val="9"/>
            <color indexed="81"/>
            <rFont val="Tahoma"/>
            <family val="2"/>
          </rPr>
          <t>Van Thanh Dinh:</t>
        </r>
        <r>
          <rPr>
            <sz val="9"/>
            <color indexed="81"/>
            <rFont val="Tahoma"/>
            <family val="2"/>
          </rPr>
          <t xml:space="preserve">
Nguyễn Chí Thanh</t>
        </r>
      </text>
    </comment>
    <comment ref="D1192" authorId="0" shapeId="0">
      <text>
        <r>
          <rPr>
            <b/>
            <sz val="9"/>
            <color indexed="81"/>
            <rFont val="Tahoma"/>
            <family val="2"/>
          </rPr>
          <t>Nguyen Ngoc:</t>
        </r>
        <r>
          <rPr>
            <sz val="9"/>
            <color indexed="81"/>
            <rFont val="Tahoma"/>
            <family val="2"/>
          </rPr>
          <t xml:space="preserve">
hết thửa 30, tờ 77 (Hẻm 193 Nguyễn Văn Cừ)</t>
        </r>
      </text>
    </comment>
    <comment ref="C1193" authorId="2" shapeId="0">
      <text>
        <r>
          <rPr>
            <b/>
            <sz val="9"/>
            <color indexed="81"/>
            <rFont val="Tahoma"/>
            <family val="2"/>
          </rPr>
          <t>Van Thanh Dinh:</t>
        </r>
        <r>
          <rPr>
            <sz val="9"/>
            <color indexed="81"/>
            <rFont val="Tahoma"/>
            <family val="2"/>
          </rPr>
          <t xml:space="preserve">
Nguyễn Chí Thanh</t>
        </r>
      </text>
    </comment>
    <comment ref="D1193" authorId="2" shapeId="0">
      <text>
        <r>
          <rPr>
            <b/>
            <sz val="9"/>
            <color indexed="81"/>
            <rFont val="Tahoma"/>
            <family val="2"/>
          </rPr>
          <t>Van Thanh Dinh:</t>
        </r>
        <r>
          <rPr>
            <sz val="9"/>
            <color indexed="81"/>
            <rFont val="Tahoma"/>
            <family val="2"/>
          </rPr>
          <t xml:space="preserve">
Hết đường (Trương Quang Tuân)</t>
        </r>
      </text>
    </comment>
    <comment ref="C1195" authorId="0" shapeId="0">
      <text>
        <r>
          <rPr>
            <b/>
            <sz val="9"/>
            <color indexed="81"/>
            <rFont val="Tahoma"/>
            <family val="2"/>
          </rPr>
          <t>Nguyen Ngoc:</t>
        </r>
        <r>
          <rPr>
            <sz val="9"/>
            <color indexed="81"/>
            <rFont val="Tahoma"/>
            <family val="2"/>
          </rPr>
          <t xml:space="preserve">
Nguyễn Hồng Ưng (Tiếp giáp phường Tân An)</t>
        </r>
      </text>
    </comment>
    <comment ref="D1202" authorId="2" shapeId="0">
      <text>
        <r>
          <rPr>
            <b/>
            <sz val="9"/>
            <color indexed="81"/>
            <rFont val="Tahoma"/>
            <family val="2"/>
          </rPr>
          <t>Van Thanh Dinh:</t>
        </r>
        <r>
          <rPr>
            <sz val="9"/>
            <color indexed="81"/>
            <rFont val="Tahoma"/>
            <family val="2"/>
          </rPr>
          <t xml:space="preserve">
Chợ Tân Phong</t>
        </r>
      </text>
    </comment>
    <comment ref="D1203" authorId="2" shapeId="0">
      <text>
        <r>
          <rPr>
            <b/>
            <sz val="9"/>
            <color indexed="81"/>
            <rFont val="Tahoma"/>
            <family val="2"/>
          </rPr>
          <t>Van Thanh Dinh:</t>
        </r>
        <r>
          <rPr>
            <sz val="9"/>
            <color indexed="81"/>
            <rFont val="Tahoma"/>
            <family val="2"/>
          </rPr>
          <t xml:space="preserve">
Hết đường (Hẻm 9 Nguyễn Lương Bằng)</t>
        </r>
      </text>
    </comment>
    <comment ref="C1204" authorId="2" shapeId="0">
      <text>
        <r>
          <rPr>
            <b/>
            <sz val="9"/>
            <color indexed="81"/>
            <rFont val="Tahoma"/>
            <family val="2"/>
          </rPr>
          <t>Van Thanh Dinh:</t>
        </r>
        <r>
          <rPr>
            <sz val="9"/>
            <color indexed="81"/>
            <rFont val="Tahoma"/>
            <family val="2"/>
          </rPr>
          <t xml:space="preserve">
Trường tiểu học Kim Đồng</t>
        </r>
      </text>
    </comment>
    <comment ref="D1205" authorId="2" shapeId="0">
      <text>
        <r>
          <rPr>
            <b/>
            <sz val="9"/>
            <color indexed="81"/>
            <rFont val="Tahoma"/>
            <family val="2"/>
          </rPr>
          <t>Van Thanh Dinh:</t>
        </r>
        <r>
          <rPr>
            <sz val="9"/>
            <color indexed="81"/>
            <rFont val="Tahoma"/>
            <family val="2"/>
          </rPr>
          <t xml:space="preserve">
Hết thửa 2, 14; TBĐ số 3</t>
        </r>
      </text>
    </comment>
    <comment ref="C1206" authorId="2" shapeId="0">
      <text>
        <r>
          <rPr>
            <b/>
            <sz val="9"/>
            <color indexed="81"/>
            <rFont val="Tahoma"/>
            <family val="2"/>
          </rPr>
          <t>Van Thanh Dinh:</t>
        </r>
        <r>
          <rPr>
            <sz val="9"/>
            <color indexed="81"/>
            <rFont val="Tahoma"/>
            <family val="2"/>
          </rPr>
          <t xml:space="preserve">
Hết thửa 2, 14; TBĐ số 3</t>
        </r>
      </text>
    </comment>
    <comment ref="D1207" authorId="2" shapeId="0">
      <text>
        <r>
          <rPr>
            <b/>
            <sz val="9"/>
            <color indexed="81"/>
            <rFont val="Tahoma"/>
            <family val="2"/>
          </rPr>
          <t>Van Thanh Dinh:</t>
        </r>
        <r>
          <rPr>
            <sz val="9"/>
            <color indexed="81"/>
            <rFont val="Tahoma"/>
            <family val="2"/>
          </rPr>
          <t xml:space="preserve">
Hết đường (Hết thửa 26; TBĐ số 66)</t>
        </r>
      </text>
    </comment>
    <comment ref="D1212" authorId="1" shapeId="0">
      <text>
        <r>
          <rPr>
            <b/>
            <sz val="9"/>
            <color indexed="81"/>
            <rFont val="Tahoma"/>
            <family val="2"/>
          </rPr>
          <t>BÍCH:</t>
        </r>
        <r>
          <rPr>
            <sz val="9"/>
            <color indexed="81"/>
            <rFont val="Tahoma"/>
            <family val="2"/>
          </rPr>
          <t xml:space="preserve">
Hết đường (Hết thửa 62, 66; TBĐ số 62)</t>
        </r>
      </text>
    </comment>
    <comment ref="D1215" authorId="2" shapeId="0">
      <text>
        <r>
          <rPr>
            <b/>
            <sz val="9"/>
            <color indexed="81"/>
            <rFont val="Tahoma"/>
            <family val="2"/>
          </rPr>
          <t>Van Thanh Dinh:</t>
        </r>
        <r>
          <rPr>
            <sz val="9"/>
            <color indexed="81"/>
            <rFont val="Tahoma"/>
            <family val="2"/>
          </rPr>
          <t xml:space="preserve">
(Hết thửa 102; TBĐ số 5)</t>
        </r>
      </text>
    </comment>
    <comment ref="D1240" authorId="2" shapeId="0">
      <text>
        <r>
          <rPr>
            <b/>
            <sz val="9"/>
            <color indexed="81"/>
            <rFont val="Tahoma"/>
            <family val="2"/>
          </rPr>
          <t>Van Thanh Dinh:</t>
        </r>
        <r>
          <rPr>
            <sz val="9"/>
            <color indexed="81"/>
            <rFont val="Tahoma"/>
            <family val="2"/>
          </rPr>
          <t xml:space="preserve">
thửa 36, tờ 85</t>
        </r>
      </text>
    </comment>
    <comment ref="D1246" authorId="2" shapeId="0">
      <text>
        <r>
          <rPr>
            <b/>
            <sz val="9"/>
            <color indexed="81"/>
            <rFont val="Tahoma"/>
            <family val="2"/>
          </rPr>
          <t>Van Thanh Dinh:</t>
        </r>
        <r>
          <rPr>
            <sz val="9"/>
            <color indexed="81"/>
            <rFont val="Tahoma"/>
            <family val="2"/>
          </rPr>
          <t xml:space="preserve">
Giáp với đường Võ Thị Sáu (thửa 77, tờ 80)</t>
        </r>
      </text>
    </comment>
    <comment ref="C1270" authorId="2" shapeId="0">
      <text>
        <r>
          <rPr>
            <b/>
            <sz val="9"/>
            <color indexed="81"/>
            <rFont val="Tahoma"/>
            <family val="2"/>
          </rPr>
          <t>Van Thanh Dinh:</t>
        </r>
        <r>
          <rPr>
            <sz val="9"/>
            <color indexed="81"/>
            <rFont val="Tahoma"/>
            <family val="2"/>
          </rPr>
          <t xml:space="preserve">
Nguyễn Thái Bình (Thửa 89; TBĐ số 60)</t>
        </r>
      </text>
    </comment>
    <comment ref="D1270" authorId="2" shapeId="0">
      <text>
        <r>
          <rPr>
            <b/>
            <sz val="9"/>
            <color indexed="81"/>
            <rFont val="Tahoma"/>
            <family val="2"/>
          </rPr>
          <t>Van Thanh Dinh:</t>
        </r>
        <r>
          <rPr>
            <sz val="9"/>
            <color indexed="81"/>
            <rFont val="Tahoma"/>
            <family val="2"/>
          </rPr>
          <t xml:space="preserve">
Cổng Sân bay Buôn Ma Thuột (Hết thửa 06; TBĐ số 62)</t>
        </r>
      </text>
    </comment>
    <comment ref="C1271" authorId="2" shapeId="0">
      <text>
        <r>
          <rPr>
            <b/>
            <sz val="9"/>
            <color indexed="81"/>
            <rFont val="Tahoma"/>
            <family val="2"/>
          </rPr>
          <t>Van Thanh Dinh:</t>
        </r>
        <r>
          <rPr>
            <sz val="9"/>
            <color indexed="81"/>
            <rFont val="Tahoma"/>
            <family val="2"/>
          </rPr>
          <t xml:space="preserve">
Nguyễn Lương Bằng (Thửa 507; TBĐ số 52)</t>
        </r>
      </text>
    </comment>
    <comment ref="D1271" authorId="2" shapeId="0">
      <text>
        <r>
          <rPr>
            <b/>
            <sz val="9"/>
            <color indexed="81"/>
            <rFont val="Tahoma"/>
            <family val="2"/>
          </rPr>
          <t>Van Thanh Dinh:</t>
        </r>
        <r>
          <rPr>
            <sz val="9"/>
            <color indexed="81"/>
            <rFont val="Tahoma"/>
            <family val="2"/>
          </rPr>
          <t xml:space="preserve">
Nhà bà Châu (Hết thửa 45; TBĐ số 50)</t>
        </r>
      </text>
    </comment>
    <comment ref="C1272" authorId="2" shapeId="0">
      <text>
        <r>
          <rPr>
            <b/>
            <sz val="9"/>
            <color indexed="81"/>
            <rFont val="Tahoma"/>
            <family val="2"/>
          </rPr>
          <t>Van Thanh Dinh:</t>
        </r>
        <r>
          <rPr>
            <sz val="9"/>
            <color indexed="81"/>
            <rFont val="Tahoma"/>
            <family val="2"/>
          </rPr>
          <t xml:space="preserve">
Doanh trại Bộ đội Thôn 5 (Thửa 48; TBĐ số 83)</t>
        </r>
      </text>
    </comment>
    <comment ref="D1272" authorId="2" shapeId="0">
      <text>
        <r>
          <rPr>
            <b/>
            <sz val="9"/>
            <color indexed="81"/>
            <rFont val="Tahoma"/>
            <family val="2"/>
          </rPr>
          <t>Van Thanh Dinh:</t>
        </r>
        <r>
          <rPr>
            <sz val="9"/>
            <color indexed="81"/>
            <rFont val="Tahoma"/>
            <family val="2"/>
          </rPr>
          <t xml:space="preserve">
Hết khu dân cư thôn 4 (Hết thửa 364; TBĐ số 27)</t>
        </r>
      </text>
    </comment>
    <comment ref="C1273" authorId="2" shapeId="0">
      <text>
        <r>
          <rPr>
            <b/>
            <sz val="9"/>
            <color indexed="81"/>
            <rFont val="Tahoma"/>
            <family val="2"/>
          </rPr>
          <t>Van Thanh Dinh:</t>
        </r>
        <r>
          <rPr>
            <sz val="9"/>
            <color indexed="81"/>
            <rFont val="Tahoma"/>
            <family val="2"/>
          </rPr>
          <t xml:space="preserve">
Hết khu dân cư thôn 4 (Hết thửa 364; TBĐ số 27)</t>
        </r>
      </text>
    </comment>
    <comment ref="C1276" authorId="2" shapeId="0">
      <text>
        <r>
          <rPr>
            <b/>
            <sz val="9"/>
            <color indexed="81"/>
            <rFont val="Tahoma"/>
            <family val="2"/>
          </rPr>
          <t>Van Thanh Dinh:</t>
        </r>
        <r>
          <rPr>
            <sz val="9"/>
            <color indexed="81"/>
            <rFont val="Tahoma"/>
            <family val="2"/>
          </rPr>
          <t xml:space="preserve">
Hết khu dân cư thôn 4 (Hết thửa 364; TBĐ số 27)</t>
        </r>
      </text>
    </comment>
    <comment ref="D1279" authorId="2" shapeId="0">
      <text>
        <r>
          <rPr>
            <b/>
            <sz val="9"/>
            <color indexed="81"/>
            <rFont val="Tahoma"/>
            <family val="2"/>
          </rPr>
          <t>Van Thanh Dinh:</t>
        </r>
        <r>
          <rPr>
            <sz val="9"/>
            <color indexed="81"/>
            <rFont val="Tahoma"/>
            <family val="2"/>
          </rPr>
          <t xml:space="preserve">
Ngã ba nhà ông Bùi Văn Hùng (Thửa 8, TBĐ số 74)</t>
        </r>
      </text>
    </comment>
    <comment ref="D1280" authorId="2" shapeId="0">
      <text>
        <r>
          <rPr>
            <b/>
            <sz val="9"/>
            <color indexed="81"/>
            <rFont val="Tahoma"/>
            <family val="2"/>
          </rPr>
          <t>Van Thanh Dinh:</t>
        </r>
        <r>
          <rPr>
            <sz val="9"/>
            <color indexed="81"/>
            <rFont val="Tahoma"/>
            <family val="2"/>
          </rPr>
          <t xml:space="preserve">
Đất nông nghiệp Công ty Việt Thắng cũ (Thửa 20, TBĐ số 28)</t>
        </r>
      </text>
    </comment>
    <comment ref="B1282" authorId="0" shapeId="0">
      <text>
        <r>
          <rPr>
            <b/>
            <sz val="9"/>
            <color indexed="81"/>
            <rFont val="Tahoma"/>
            <family val="2"/>
          </rPr>
          <t>Nguyen Ngoc:</t>
        </r>
        <r>
          <rPr>
            <sz val="9"/>
            <color indexed="81"/>
            <rFont val="Tahoma"/>
            <family val="2"/>
          </rPr>
          <t xml:space="preserve">
Các hẻm cấp 1 đường Nguyễn Lương Bằng (Cả 2 bên), đoạn từ Cầu km5 đến Ngã ba Viện KH NLN Tây Nguyên (Cũ)</t>
        </r>
      </text>
    </comment>
    <comment ref="C1310" authorId="1" shapeId="0">
      <text>
        <r>
          <rPr>
            <b/>
            <sz val="9"/>
            <color indexed="81"/>
            <rFont val="Tahoma"/>
            <family val="2"/>
            <charset val="163"/>
          </rPr>
          <t>BÍCH:</t>
        </r>
        <r>
          <rPr>
            <sz val="9"/>
            <color indexed="81"/>
            <rFont val="Tahoma"/>
            <family val="2"/>
            <charset val="163"/>
          </rPr>
          <t xml:space="preserve">
Nguyễn Tri Phương </t>
        </r>
      </text>
    </comment>
    <comment ref="D1312" authorId="1" shapeId="0">
      <text>
        <r>
          <rPr>
            <b/>
            <sz val="9"/>
            <color indexed="81"/>
            <rFont val="Tahoma"/>
            <family val="2"/>
          </rPr>
          <t>BÍCH:</t>
        </r>
        <r>
          <rPr>
            <sz val="9"/>
            <color indexed="81"/>
            <rFont val="Tahoma"/>
            <family val="2"/>
          </rPr>
          <t xml:space="preserve">
Đường trục 1 Buôn Ky (Hết thửa 205; TBĐ 13 phường Thành Nhất; Bên trái hết thửa 90; TBĐ số 37 phường Tân Tiến cũ)</t>
        </r>
      </text>
    </comment>
    <comment ref="C1313" authorId="1" shapeId="0">
      <text>
        <r>
          <rPr>
            <b/>
            <sz val="9"/>
            <color indexed="81"/>
            <rFont val="Tahoma"/>
            <family val="2"/>
          </rPr>
          <t>BÍCH:</t>
        </r>
        <r>
          <rPr>
            <sz val="9"/>
            <color indexed="81"/>
            <rFont val="Tahoma"/>
            <family val="2"/>
          </rPr>
          <t xml:space="preserve">
Đường trục 1 Buôn Ky (Hết thửa 205; TBĐ 13 phường Thành Nhất; Bên trái hết thửa 90; TBĐ số 37 phường Tân Tiến cũ)</t>
        </r>
      </text>
    </comment>
    <comment ref="D1313" authorId="1" shapeId="0">
      <text>
        <r>
          <rPr>
            <b/>
            <sz val="9"/>
            <color indexed="81"/>
            <rFont val="Tahoma"/>
            <family val="2"/>
          </rPr>
          <t>BÍCH:</t>
        </r>
        <r>
          <rPr>
            <sz val="9"/>
            <color indexed="81"/>
            <rFont val="Tahoma"/>
            <family val="2"/>
          </rPr>
          <t xml:space="preserve">
13 Thành Nhất 173
37 Tân tiến 134</t>
        </r>
      </text>
    </comment>
    <comment ref="C1314" authorId="1" shapeId="0">
      <text>
        <r>
          <rPr>
            <b/>
            <sz val="9"/>
            <color indexed="81"/>
            <rFont val="Tahoma"/>
            <family val="2"/>
          </rPr>
          <t>BÍCH:</t>
        </r>
        <r>
          <rPr>
            <sz val="9"/>
            <color indexed="81"/>
            <rFont val="Tahoma"/>
            <family val="2"/>
          </rPr>
          <t xml:space="preserve">
13 Thành Nhất 173
37 Tân tiến 134</t>
        </r>
      </text>
    </comment>
    <comment ref="D1314" authorId="1" shapeId="0">
      <text>
        <r>
          <rPr>
            <b/>
            <sz val="9"/>
            <color indexed="81"/>
            <rFont val="Tahoma"/>
            <family val="2"/>
          </rPr>
          <t>BÍCH:</t>
        </r>
        <r>
          <rPr>
            <sz val="9"/>
            <color indexed="81"/>
            <rFont val="Tahoma"/>
            <family val="2"/>
          </rPr>
          <t xml:space="preserve">
Hết thửa 219 và thửa 1046; TBĐ số 12</t>
        </r>
      </text>
    </comment>
    <comment ref="C1315" authorId="1" shapeId="0">
      <text>
        <r>
          <rPr>
            <b/>
            <sz val="9"/>
            <color indexed="81"/>
            <rFont val="Tahoma"/>
            <family val="2"/>
          </rPr>
          <t>BÍCH:</t>
        </r>
        <r>
          <rPr>
            <sz val="9"/>
            <color indexed="81"/>
            <rFont val="Tahoma"/>
            <family val="2"/>
          </rPr>
          <t xml:space="preserve">
Hết thửa 219 và thửa 1046; TBĐ số 12</t>
        </r>
      </text>
    </comment>
    <comment ref="D1337" authorId="0" shapeId="0">
      <text>
        <r>
          <rPr>
            <b/>
            <sz val="9"/>
            <color indexed="81"/>
            <rFont val="Tahoma"/>
            <family val="2"/>
          </rPr>
          <t>Nguyen Ngoc:</t>
        </r>
        <r>
          <rPr>
            <sz val="9"/>
            <color indexed="81"/>
            <rFont val="Tahoma"/>
            <family val="2"/>
          </rPr>
          <t xml:space="preserve">
Hết đường (Hết cánh đồng rẽ trái ra đường Nguyễn Thị Định)</t>
        </r>
      </text>
    </comment>
    <comment ref="C1338" authorId="0" shapeId="0">
      <text>
        <r>
          <rPr>
            <b/>
            <sz val="9"/>
            <color indexed="81"/>
            <rFont val="Tahoma"/>
            <family val="2"/>
          </rPr>
          <t>Nguyen Ngoc:</t>
        </r>
        <r>
          <rPr>
            <sz val="9"/>
            <color indexed="81"/>
            <rFont val="Tahoma"/>
            <family val="2"/>
          </rPr>
          <t xml:space="preserve">
Hết đường (Hết cánh đồng rẽ trái ra đường Nguyễn Thị Định)</t>
        </r>
      </text>
    </comment>
    <comment ref="D1338" authorId="0" shapeId="0">
      <text>
        <r>
          <rPr>
            <b/>
            <sz val="9"/>
            <color indexed="81"/>
            <rFont val="Tahoma"/>
            <family val="2"/>
          </rPr>
          <t>Nguyen Ngoc:</t>
        </r>
        <r>
          <rPr>
            <sz val="9"/>
            <color indexed="81"/>
            <rFont val="Tahoma"/>
            <family val="2"/>
          </rPr>
          <t xml:space="preserve">
Hết đường (Hết cánh đồng rẽ trái ra đường Nguyễn Thị Định)</t>
        </r>
      </text>
    </comment>
    <comment ref="C1344" authorId="1" shapeId="0">
      <text>
        <r>
          <rPr>
            <b/>
            <sz val="9"/>
            <color indexed="81"/>
            <rFont val="Tahoma"/>
            <family val="2"/>
            <charset val="163"/>
          </rPr>
          <t>BÍCH:</t>
        </r>
        <r>
          <rPr>
            <sz val="9"/>
            <color indexed="81"/>
            <rFont val="Tahoma"/>
            <family val="2"/>
            <charset val="163"/>
          </rPr>
          <t xml:space="preserve">
Quang Trung</t>
        </r>
      </text>
    </comment>
    <comment ref="D1354" authorId="1" shapeId="0">
      <text>
        <r>
          <rPr>
            <b/>
            <sz val="9"/>
            <color indexed="81"/>
            <rFont val="Tahoma"/>
            <family val="2"/>
            <charset val="163"/>
          </rPr>
          <t>BÍCH:</t>
        </r>
        <r>
          <rPr>
            <sz val="9"/>
            <color indexed="81"/>
            <rFont val="Tahoma"/>
            <family val="2"/>
            <charset val="163"/>
          </rPr>
          <t xml:space="preserve">
Hết đường (Hết thửa 642; TBĐ số 164)</t>
        </r>
      </text>
    </comment>
    <comment ref="D1355" authorId="1" shapeId="0">
      <text>
        <r>
          <rPr>
            <b/>
            <sz val="9"/>
            <color indexed="81"/>
            <rFont val="Tahoma"/>
            <family val="2"/>
          </rPr>
          <t>BÍCH:</t>
        </r>
        <r>
          <rPr>
            <sz val="9"/>
            <color indexed="81"/>
            <rFont val="Tahoma"/>
            <family val="2"/>
          </rPr>
          <t xml:space="preserve">
Tờ số 4 Phường Thành Nhất cũ
</t>
        </r>
      </text>
    </comment>
    <comment ref="D1356" authorId="1" shapeId="0">
      <text>
        <r>
          <rPr>
            <b/>
            <sz val="9"/>
            <color indexed="81"/>
            <rFont val="Tahoma"/>
            <family val="2"/>
            <charset val="163"/>
          </rPr>
          <t>BÍCH:</t>
        </r>
        <r>
          <rPr>
            <sz val="9"/>
            <color indexed="81"/>
            <rFont val="Tahoma"/>
            <family val="2"/>
            <charset val="163"/>
          </rPr>
          <t xml:space="preserve">
Hết đường (Hết thửa 450; TBĐ số 4)</t>
        </r>
      </text>
    </comment>
    <comment ref="D1357" authorId="1" shapeId="0">
      <text>
        <r>
          <rPr>
            <b/>
            <sz val="9"/>
            <color indexed="81"/>
            <rFont val="Tahoma"/>
            <family val="2"/>
            <charset val="163"/>
          </rPr>
          <t>BÍCH:</t>
        </r>
        <r>
          <rPr>
            <sz val="9"/>
            <color indexed="81"/>
            <rFont val="Tahoma"/>
            <family val="2"/>
            <charset val="163"/>
          </rPr>
          <t xml:space="preserve">
Hết đường (Hết thửa 303, 1108; TBĐ số 3)</t>
        </r>
      </text>
    </comment>
    <comment ref="C1358" authorId="1" shapeId="0">
      <text>
        <r>
          <rPr>
            <b/>
            <sz val="9"/>
            <color indexed="81"/>
            <rFont val="Tahoma"/>
            <family val="2"/>
            <charset val="163"/>
          </rPr>
          <t>BÍCH:</t>
        </r>
        <r>
          <rPr>
            <sz val="9"/>
            <color indexed="81"/>
            <rFont val="Tahoma"/>
            <family val="2"/>
            <charset val="163"/>
          </rPr>
          <t xml:space="preserve">
Hẻm 113 Nguyễn Cơ Thạch</t>
        </r>
      </text>
    </comment>
    <comment ref="D1370" authorId="0" shapeId="0">
      <text>
        <r>
          <rPr>
            <b/>
            <sz val="9"/>
            <color indexed="81"/>
            <rFont val="Tahoma"/>
            <family val="2"/>
          </rPr>
          <t>Nguyen Ngoc:</t>
        </r>
        <r>
          <rPr>
            <sz val="9"/>
            <color indexed="81"/>
            <rFont val="Tahoma"/>
            <family val="2"/>
          </rPr>
          <t xml:space="preserve">
Hoàng Hữu Nam</t>
        </r>
      </text>
    </comment>
    <comment ref="C1371" authorId="0" shapeId="0">
      <text>
        <r>
          <rPr>
            <b/>
            <sz val="9"/>
            <color indexed="81"/>
            <rFont val="Tahoma"/>
            <family val="2"/>
          </rPr>
          <t>Nguyen Ngoc:</t>
        </r>
        <r>
          <rPr>
            <sz val="9"/>
            <color indexed="81"/>
            <rFont val="Tahoma"/>
            <family val="2"/>
          </rPr>
          <t xml:space="preserve">
Hoàng Hữu Nam</t>
        </r>
      </text>
    </comment>
    <comment ref="D1372" authorId="1" shapeId="0">
      <text>
        <r>
          <rPr>
            <b/>
            <sz val="9"/>
            <color indexed="81"/>
            <rFont val="Tahoma"/>
            <family val="2"/>
            <charset val="163"/>
          </rPr>
          <t>BÍCH:</t>
        </r>
        <r>
          <rPr>
            <sz val="9"/>
            <color indexed="81"/>
            <rFont val="Tahoma"/>
            <family val="2"/>
            <charset val="163"/>
          </rPr>
          <t xml:space="preserve">
Hết địa bàn phường Khánh Xuân</t>
        </r>
      </text>
    </comment>
    <comment ref="C1373" authorId="1" shapeId="0">
      <text>
        <r>
          <rPr>
            <b/>
            <sz val="9"/>
            <color indexed="81"/>
            <rFont val="Tahoma"/>
            <family val="2"/>
            <charset val="163"/>
          </rPr>
          <t>BÍCH:</t>
        </r>
        <r>
          <rPr>
            <sz val="9"/>
            <color indexed="81"/>
            <rFont val="Tahoma"/>
            <family val="2"/>
            <charset val="163"/>
          </rPr>
          <t xml:space="preserve">
Hết địa bàn phường Khánh Xuân</t>
        </r>
      </text>
    </comment>
    <comment ref="D1373" authorId="1" shapeId="0">
      <text>
        <r>
          <rPr>
            <b/>
            <sz val="9"/>
            <color indexed="81"/>
            <rFont val="Tahoma"/>
            <family val="2"/>
            <charset val="163"/>
          </rPr>
          <t>BÍCH:</t>
        </r>
        <r>
          <rPr>
            <sz val="9"/>
            <color indexed="81"/>
            <rFont val="Tahoma"/>
            <family val="2"/>
            <charset val="163"/>
          </rPr>
          <t xml:space="preserve">
Hết địa bàn phường Khánh Xuân</t>
        </r>
      </text>
    </comment>
    <comment ref="C1375" authorId="1" shapeId="0">
      <text>
        <r>
          <rPr>
            <b/>
            <sz val="9"/>
            <color indexed="81"/>
            <rFont val="Tahoma"/>
            <family val="2"/>
            <charset val="163"/>
          </rPr>
          <t>BÍCH:</t>
        </r>
        <r>
          <rPr>
            <sz val="9"/>
            <color indexed="81"/>
            <rFont val="Tahoma"/>
            <family val="2"/>
            <charset val="163"/>
          </rPr>
          <t xml:space="preserve">
Hết địa bàn phường Khánh Xuân</t>
        </r>
      </text>
    </comment>
    <comment ref="D1375" authorId="1" shapeId="0">
      <text>
        <r>
          <rPr>
            <b/>
            <sz val="9"/>
            <color indexed="81"/>
            <rFont val="Tahoma"/>
            <family val="2"/>
            <charset val="163"/>
          </rPr>
          <t>BÍCH:</t>
        </r>
        <r>
          <rPr>
            <sz val="9"/>
            <color indexed="81"/>
            <rFont val="Tahoma"/>
            <family val="2"/>
            <charset val="163"/>
          </rPr>
          <t xml:space="preserve">
Hết địa bàn phường Khánh Xuân</t>
        </r>
      </text>
    </comment>
    <comment ref="D1391" authorId="0" shapeId="0">
      <text>
        <r>
          <rPr>
            <b/>
            <sz val="9"/>
            <color indexed="81"/>
            <rFont val="Tahoma"/>
            <family val="2"/>
          </rPr>
          <t>Nguyen Ngoc:</t>
        </r>
        <r>
          <rPr>
            <sz val="9"/>
            <color indexed="81"/>
            <rFont val="Tahoma"/>
            <family val="2"/>
          </rPr>
          <t xml:space="preserve">
Đào Duy Anh</t>
        </r>
      </text>
    </comment>
    <comment ref="C1392" authorId="0" shapeId="0">
      <text>
        <r>
          <rPr>
            <b/>
            <sz val="9"/>
            <color indexed="81"/>
            <rFont val="Tahoma"/>
            <family val="2"/>
          </rPr>
          <t>Nguyen Ngoc:</t>
        </r>
        <r>
          <rPr>
            <sz val="9"/>
            <color indexed="81"/>
            <rFont val="Tahoma"/>
            <family val="2"/>
          </rPr>
          <t xml:space="preserve">
Đào Duy Anh</t>
        </r>
      </text>
    </comment>
    <comment ref="D1393" authorId="0" shapeId="0">
      <text>
        <r>
          <rPr>
            <b/>
            <sz val="9"/>
            <color indexed="81"/>
            <rFont val="Tahoma"/>
            <family val="2"/>
          </rPr>
          <t>Nguyen Ngoc:</t>
        </r>
        <r>
          <rPr>
            <sz val="9"/>
            <color indexed="81"/>
            <rFont val="Tahoma"/>
            <family val="2"/>
          </rPr>
          <t xml:space="preserve">
Hết thửa 21; TBĐ số 90</t>
        </r>
      </text>
    </comment>
    <comment ref="C1394" authorId="0" shapeId="0">
      <text>
        <r>
          <rPr>
            <b/>
            <sz val="9"/>
            <color indexed="81"/>
            <rFont val="Tahoma"/>
            <family val="2"/>
          </rPr>
          <t>Nguyen Ngoc:</t>
        </r>
        <r>
          <rPr>
            <sz val="9"/>
            <color indexed="81"/>
            <rFont val="Tahoma"/>
            <family val="2"/>
          </rPr>
          <t xml:space="preserve">
Hết thửa 21; TBĐ số 90</t>
        </r>
      </text>
    </comment>
    <comment ref="D1394" authorId="0" shapeId="0">
      <text>
        <r>
          <rPr>
            <b/>
            <sz val="9"/>
            <color indexed="81"/>
            <rFont val="Tahoma"/>
            <family val="2"/>
          </rPr>
          <t>Nguyen Ngoc:</t>
        </r>
        <r>
          <rPr>
            <sz val="9"/>
            <color indexed="81"/>
            <rFont val="Tahoma"/>
            <family val="2"/>
          </rPr>
          <t xml:space="preserve">
Hết đường (Hết thửa 52; TBĐ số 90 và hết thửa 626; TBĐ số 55)</t>
        </r>
      </text>
    </comment>
    <comment ref="D1397" authorId="1" shapeId="0">
      <text>
        <r>
          <rPr>
            <b/>
            <sz val="9"/>
            <color indexed="81"/>
            <rFont val="Tahoma"/>
            <family val="2"/>
            <charset val="163"/>
          </rPr>
          <t>BÍCH:</t>
        </r>
        <r>
          <rPr>
            <sz val="9"/>
            <color indexed="81"/>
            <rFont val="Tahoma"/>
            <family val="2"/>
            <charset val="163"/>
          </rPr>
          <t xml:space="preserve">
Ngã 4 giao với đường rộng 8m (Cách Võ Văn Kiệt 50m) </t>
        </r>
      </text>
    </comment>
    <comment ref="C1398" authorId="1" shapeId="0">
      <text>
        <r>
          <rPr>
            <b/>
            <sz val="9"/>
            <color indexed="81"/>
            <rFont val="Tahoma"/>
            <family val="2"/>
            <charset val="163"/>
          </rPr>
          <t>BÍCH:</t>
        </r>
        <r>
          <rPr>
            <sz val="9"/>
            <color indexed="81"/>
            <rFont val="Tahoma"/>
            <family val="2"/>
            <charset val="163"/>
          </rPr>
          <t xml:space="preserve">
Ngã 4 giao với đường rộng 8m (Cách Võ Văn Kiệt 50m) </t>
        </r>
      </text>
    </comment>
    <comment ref="D1399" authorId="1" shapeId="0">
      <text>
        <r>
          <rPr>
            <b/>
            <sz val="9"/>
            <color indexed="81"/>
            <rFont val="Tahoma"/>
            <family val="2"/>
          </rPr>
          <t>BÍCH:</t>
        </r>
        <r>
          <rPr>
            <sz val="9"/>
            <color indexed="81"/>
            <rFont val="Tahoma"/>
            <family val="2"/>
          </rPr>
          <t xml:space="preserve">
Ngã tư hẻm 83 Tố Hữu (Hết thửa 48; TBĐ số 100)</t>
        </r>
      </text>
    </comment>
    <comment ref="C1400" authorId="1" shapeId="0">
      <text>
        <r>
          <rPr>
            <b/>
            <sz val="9"/>
            <color indexed="81"/>
            <rFont val="Tahoma"/>
            <family val="2"/>
          </rPr>
          <t>BÍCH:</t>
        </r>
        <r>
          <rPr>
            <sz val="9"/>
            <color indexed="81"/>
            <rFont val="Tahoma"/>
            <family val="2"/>
          </rPr>
          <t xml:space="preserve">
Ngã tư hẻm 83 Tố Hữu (Hết thửa 48; TBĐ số 100)</t>
        </r>
      </text>
    </comment>
    <comment ref="D1429" authorId="0" shapeId="0">
      <text>
        <r>
          <rPr>
            <b/>
            <sz val="9"/>
            <color indexed="81"/>
            <rFont val="Tahoma"/>
            <family val="2"/>
          </rPr>
          <t>Nguyen Ngoc:</t>
        </r>
        <r>
          <rPr>
            <sz val="9"/>
            <color indexed="81"/>
            <rFont val="Tahoma"/>
            <family val="2"/>
          </rPr>
          <t xml:space="preserve">
Bên phải hẻm 112 và bên trái hẻm 173 đường Y Wang </t>
        </r>
      </text>
    </comment>
    <comment ref="C1430" authorId="0" shapeId="0">
      <text>
        <r>
          <rPr>
            <b/>
            <sz val="9"/>
            <color indexed="81"/>
            <rFont val="Tahoma"/>
            <family val="2"/>
          </rPr>
          <t>Nguyen Ngoc:</t>
        </r>
        <r>
          <rPr>
            <sz val="9"/>
            <color indexed="81"/>
            <rFont val="Tahoma"/>
            <family val="2"/>
          </rPr>
          <t xml:space="preserve">
Bên phải hẻm 112 và bên trái hẻm 173 đường Y Wang </t>
        </r>
      </text>
    </comment>
    <comment ref="C1432" authorId="0" shapeId="0">
      <text>
        <r>
          <rPr>
            <b/>
            <sz val="9"/>
            <color indexed="81"/>
            <rFont val="Tahoma"/>
            <family val="2"/>
          </rPr>
          <t>Nguyen Ngoc:</t>
        </r>
        <r>
          <rPr>
            <sz val="9"/>
            <color indexed="81"/>
            <rFont val="Tahoma"/>
            <family val="2"/>
          </rPr>
          <t xml:space="preserve">
Bên phải hẻm 112 và bên trái hẻm 173 đường Y Wang</t>
        </r>
      </text>
    </comment>
    <comment ref="C1433" authorId="0" shapeId="0">
      <text>
        <r>
          <rPr>
            <b/>
            <sz val="9"/>
            <color indexed="81"/>
            <rFont val="Tahoma"/>
            <family val="2"/>
          </rPr>
          <t>Nguyen Ngoc:</t>
        </r>
        <r>
          <rPr>
            <sz val="9"/>
            <color indexed="81"/>
            <rFont val="Tahoma"/>
            <family val="2"/>
          </rPr>
          <t xml:space="preserve">
(Thửa 01; tờ BĐ số 65)</t>
        </r>
      </text>
    </comment>
    <comment ref="D1433" authorId="2" shapeId="0">
      <text>
        <r>
          <rPr>
            <b/>
            <sz val="9"/>
            <color indexed="81"/>
            <rFont val="Tahoma"/>
            <family val="2"/>
          </rPr>
          <t>Van Thanh Dinh:</t>
        </r>
        <r>
          <rPr>
            <sz val="9"/>
            <color indexed="81"/>
            <rFont val="Tahoma"/>
            <family val="2"/>
          </rPr>
          <t xml:space="preserve">
Hết Bưu điện (Ngã 3 đi Thôn 4, xã Ea Kao) - (Hết thửa 69; TBĐ số 75)</t>
        </r>
      </text>
    </comment>
    <comment ref="C1434" authorId="2" shapeId="0">
      <text>
        <r>
          <rPr>
            <b/>
            <sz val="9"/>
            <color indexed="81"/>
            <rFont val="Tahoma"/>
            <family val="2"/>
          </rPr>
          <t>Van Thanh Dinh:</t>
        </r>
        <r>
          <rPr>
            <sz val="9"/>
            <color indexed="81"/>
            <rFont val="Tahoma"/>
            <family val="2"/>
          </rPr>
          <t xml:space="preserve">
Hết Bưu điện (Ngã 3 đi Thôn 4, xã Ea Kao) - (Hết thửa 69; TBĐ số 75)</t>
        </r>
      </text>
    </comment>
    <comment ref="D1435" authorId="1" shapeId="0">
      <text>
        <r>
          <rPr>
            <b/>
            <sz val="9"/>
            <color indexed="81"/>
            <rFont val="Tahoma"/>
            <family val="2"/>
          </rPr>
          <t>BÍCH:</t>
        </r>
        <r>
          <rPr>
            <sz val="9"/>
            <color indexed="81"/>
            <rFont val="Tahoma"/>
            <family val="2"/>
          </rPr>
          <t xml:space="preserve">
Hết đường (Đường Trần Quý Cáp)</t>
        </r>
      </text>
    </comment>
    <comment ref="D1437" authorId="1" shapeId="0">
      <text>
        <r>
          <rPr>
            <b/>
            <sz val="9"/>
            <color indexed="81"/>
            <rFont val="Tahoma"/>
            <family val="2"/>
          </rPr>
          <t>BÍCH:</t>
        </r>
        <r>
          <rPr>
            <sz val="9"/>
            <color indexed="81"/>
            <rFont val="Tahoma"/>
            <family val="2"/>
          </rPr>
          <t xml:space="preserve">
Bên phải: Mai Thị Lựu; Bên trái: Hẻm 135 Trần Quý Cáp</t>
        </r>
      </text>
    </comment>
    <comment ref="D1438" authorId="1" shapeId="0">
      <text>
        <r>
          <rPr>
            <b/>
            <sz val="9"/>
            <color indexed="81"/>
            <rFont val="Tahoma"/>
            <family val="2"/>
          </rPr>
          <t>BÍCH:</t>
        </r>
        <r>
          <rPr>
            <sz val="9"/>
            <color indexed="81"/>
            <rFont val="Tahoma"/>
            <family val="2"/>
          </rPr>
          <t xml:space="preserve">
Hết đường (Hết thửa 641, 462; TBĐ số 75)</t>
        </r>
      </text>
    </comment>
    <comment ref="D1450" authorId="1" shapeId="0">
      <text>
        <r>
          <rPr>
            <b/>
            <sz val="9"/>
            <color indexed="81"/>
            <rFont val="Tahoma"/>
            <family val="2"/>
          </rPr>
          <t>BÍCH:</t>
        </r>
        <r>
          <rPr>
            <sz val="9"/>
            <color indexed="81"/>
            <rFont val="Tahoma"/>
            <family val="2"/>
          </rPr>
          <t xml:space="preserve">
(Thửa 31; TBĐ số 20)</t>
        </r>
      </text>
    </comment>
    <comment ref="D1454" authorId="0" shapeId="0">
      <text>
        <r>
          <rPr>
            <b/>
            <sz val="9"/>
            <color indexed="81"/>
            <rFont val="Tahoma"/>
            <family val="2"/>
          </rPr>
          <t>Nguyen Ngoc:</t>
        </r>
        <r>
          <rPr>
            <sz val="9"/>
            <color indexed="81"/>
            <rFont val="Tahoma"/>
            <family val="2"/>
          </rPr>
          <t xml:space="preserve">
Hết khu dân cư buôn Mduk</t>
        </r>
      </text>
    </comment>
    <comment ref="C1455" authorId="0" shapeId="0">
      <text>
        <r>
          <rPr>
            <b/>
            <sz val="9"/>
            <color indexed="81"/>
            <rFont val="Tahoma"/>
            <family val="2"/>
          </rPr>
          <t>Nguyen Ngoc:</t>
        </r>
        <r>
          <rPr>
            <sz val="9"/>
            <color indexed="81"/>
            <rFont val="Tahoma"/>
            <family val="2"/>
          </rPr>
          <t xml:space="preserve">
Hết khu dân cư buôn Mduk</t>
        </r>
      </text>
    </comment>
    <comment ref="D1455" authorId="0" shapeId="0">
      <text>
        <r>
          <rPr>
            <b/>
            <sz val="9"/>
            <color indexed="81"/>
            <rFont val="Tahoma"/>
            <family val="2"/>
          </rPr>
          <t>Nguyen Ngoc:</t>
        </r>
        <r>
          <rPr>
            <sz val="9"/>
            <color indexed="81"/>
            <rFont val="Tahoma"/>
            <family val="2"/>
          </rPr>
          <t xml:space="preserve">
Hết khu dân cư buôn Mduk</t>
        </r>
      </text>
    </comment>
    <comment ref="D1456" authorId="0" shapeId="0">
      <text>
        <r>
          <rPr>
            <b/>
            <sz val="9"/>
            <color indexed="81"/>
            <rFont val="Tahoma"/>
            <family val="2"/>
          </rPr>
          <t>Nguyen Ngoc:</t>
        </r>
        <r>
          <rPr>
            <sz val="9"/>
            <color indexed="81"/>
            <rFont val="Tahoma"/>
            <family val="2"/>
          </rPr>
          <t xml:space="preserve">
Thửa 22; TBĐ số 125</t>
        </r>
      </text>
    </comment>
    <comment ref="C1457" authorId="1" shapeId="0">
      <text>
        <r>
          <rPr>
            <b/>
            <sz val="9"/>
            <color indexed="81"/>
            <rFont val="Tahoma"/>
            <family val="2"/>
          </rPr>
          <t>BÍCH:</t>
        </r>
        <r>
          <rPr>
            <sz val="9"/>
            <color indexed="81"/>
            <rFont val="Tahoma"/>
            <family val="2"/>
          </rPr>
          <t xml:space="preserve">
Ranh giới phường Ea Kao (Thửa 224 tờ bản đồ số 107 Ea Tam cũ)</t>
        </r>
      </text>
    </comment>
    <comment ref="D1459" authorId="1" shapeId="0">
      <text>
        <r>
          <rPr>
            <b/>
            <sz val="9"/>
            <color indexed="81"/>
            <rFont val="Tahoma"/>
            <family val="2"/>
          </rPr>
          <t>BÍCH:</t>
        </r>
        <r>
          <rPr>
            <sz val="9"/>
            <color indexed="81"/>
            <rFont val="Tahoma"/>
            <family val="2"/>
          </rPr>
          <t xml:space="preserve">
Hết đường (Thửa 107; TBĐ số 25)</t>
        </r>
      </text>
    </comment>
    <comment ref="D1463" authorId="1" shapeId="0">
      <text>
        <r>
          <rPr>
            <b/>
            <sz val="9"/>
            <color indexed="81"/>
            <rFont val="Tahoma"/>
            <family val="2"/>
          </rPr>
          <t>BÍCH:</t>
        </r>
        <r>
          <rPr>
            <sz val="9"/>
            <color indexed="81"/>
            <rFont val="Tahoma"/>
            <family val="2"/>
          </rPr>
          <t xml:space="preserve">
Hết đường (Hết thửa 26; 28; TBĐ số 117)</t>
        </r>
      </text>
    </comment>
    <comment ref="D1467" authorId="2" shapeId="0">
      <text>
        <r>
          <rPr>
            <b/>
            <sz val="9"/>
            <color indexed="81"/>
            <rFont val="Tahoma"/>
            <family val="2"/>
          </rPr>
          <t>Van Thanh Dinh:</t>
        </r>
        <r>
          <rPr>
            <sz val="9"/>
            <color indexed="81"/>
            <rFont val="Tahoma"/>
            <family val="2"/>
          </rPr>
          <t xml:space="preserve">
Hết đường (Hết thửa 171, 254; TBĐ số 118)</t>
        </r>
      </text>
    </comment>
    <comment ref="D1473" authorId="0" shapeId="0">
      <text>
        <r>
          <rPr>
            <b/>
            <sz val="9"/>
            <color indexed="81"/>
            <rFont val="Tahoma"/>
            <family val="2"/>
          </rPr>
          <t>Nguyen Ngoc:</t>
        </r>
        <r>
          <rPr>
            <sz val="9"/>
            <color indexed="81"/>
            <rFont val="Tahoma"/>
            <family val="2"/>
          </rPr>
          <t xml:space="preserve">
Đào Duy Anh</t>
        </r>
      </text>
    </comment>
    <comment ref="C1474" authorId="0" shapeId="0">
      <text>
        <r>
          <rPr>
            <b/>
            <sz val="9"/>
            <color indexed="81"/>
            <rFont val="Tahoma"/>
            <family val="2"/>
          </rPr>
          <t>Nguyen Ngoc:</t>
        </r>
        <r>
          <rPr>
            <sz val="9"/>
            <color indexed="81"/>
            <rFont val="Tahoma"/>
            <family val="2"/>
          </rPr>
          <t xml:space="preserve">
Đào Duy Anh</t>
        </r>
      </text>
    </comment>
    <comment ref="C1475" authorId="2" shapeId="0">
      <text>
        <r>
          <rPr>
            <b/>
            <sz val="9"/>
            <color indexed="81"/>
            <rFont val="Tahoma"/>
            <family val="2"/>
          </rPr>
          <t>Van Thanh Dinh:</t>
        </r>
        <r>
          <rPr>
            <sz val="9"/>
            <color indexed="81"/>
            <rFont val="Tahoma"/>
            <family val="2"/>
          </rPr>
          <t xml:space="preserve">
Y Wang (Thửa 140; TBĐ số 39 và thửa 1; TBĐ số 40)</t>
        </r>
      </text>
    </comment>
    <comment ref="D1475" authorId="2" shapeId="0">
      <text>
        <r>
          <rPr>
            <b/>
            <sz val="9"/>
            <color indexed="81"/>
            <rFont val="Tahoma"/>
            <family val="2"/>
          </rPr>
          <t>Van Thanh Dinh:</t>
        </r>
        <r>
          <rPr>
            <sz val="9"/>
            <color indexed="81"/>
            <rFont val="Tahoma"/>
            <family val="2"/>
          </rPr>
          <t xml:space="preserve">
Cống thoát nước (Hết thửa 124, 309; TBĐ 116)</t>
        </r>
      </text>
    </comment>
    <comment ref="C1476" authorId="2" shapeId="0">
      <text>
        <r>
          <rPr>
            <b/>
            <sz val="9"/>
            <color indexed="81"/>
            <rFont val="Tahoma"/>
            <family val="2"/>
          </rPr>
          <t>Van Thanh Dinh:</t>
        </r>
        <r>
          <rPr>
            <sz val="9"/>
            <color indexed="81"/>
            <rFont val="Tahoma"/>
            <family val="2"/>
          </rPr>
          <t xml:space="preserve">
Cống thoát nước (Hết thửa 124, 309; TBĐ 116)</t>
        </r>
      </text>
    </comment>
    <comment ref="C1478" authorId="2" shapeId="0">
      <text>
        <r>
          <rPr>
            <b/>
            <sz val="9"/>
            <color indexed="81"/>
            <rFont val="Tahoma"/>
            <family val="2"/>
          </rPr>
          <t>Van Thanh Dinh:</t>
        </r>
        <r>
          <rPr>
            <sz val="9"/>
            <color indexed="81"/>
            <rFont val="Tahoma"/>
            <family val="2"/>
          </rPr>
          <t xml:space="preserve">
Hẻm 120 Y Wang</t>
        </r>
      </text>
    </comment>
    <comment ref="D1478" authorId="2" shapeId="0">
      <text>
        <r>
          <rPr>
            <b/>
            <sz val="9"/>
            <color indexed="81"/>
            <rFont val="Tahoma"/>
            <family val="2"/>
          </rPr>
          <t>Van Thanh Dinh:</t>
        </r>
        <r>
          <rPr>
            <sz val="9"/>
            <color indexed="81"/>
            <rFont val="Tahoma"/>
            <family val="2"/>
          </rPr>
          <t xml:space="preserve">
Hẻm 121 Nguyễn An Ninh</t>
        </r>
      </text>
    </comment>
    <comment ref="C1479" authorId="2" shapeId="0">
      <text>
        <r>
          <rPr>
            <b/>
            <sz val="9"/>
            <color indexed="81"/>
            <rFont val="Tahoma"/>
            <family val="2"/>
          </rPr>
          <t>Van Thanh Dinh:</t>
        </r>
        <r>
          <rPr>
            <sz val="9"/>
            <color indexed="81"/>
            <rFont val="Tahoma"/>
            <family val="2"/>
          </rPr>
          <t xml:space="preserve">
Hẻm 128 Y Wang</t>
        </r>
      </text>
    </comment>
    <comment ref="D1479" authorId="2" shapeId="0">
      <text>
        <r>
          <rPr>
            <b/>
            <sz val="9"/>
            <color indexed="81"/>
            <rFont val="Tahoma"/>
            <family val="2"/>
          </rPr>
          <t>Van Thanh Dinh:</t>
        </r>
        <r>
          <rPr>
            <sz val="9"/>
            <color indexed="81"/>
            <rFont val="Tahoma"/>
            <family val="2"/>
          </rPr>
          <t xml:space="preserve">
Hẻm 121 Nguyễn An Ninh</t>
        </r>
      </text>
    </comment>
    <comment ref="C1480" authorId="2" shapeId="0">
      <text>
        <r>
          <rPr>
            <b/>
            <sz val="9"/>
            <color indexed="81"/>
            <rFont val="Tahoma"/>
            <family val="2"/>
          </rPr>
          <t>Van Thanh Dinh:</t>
        </r>
        <r>
          <rPr>
            <sz val="9"/>
            <color indexed="81"/>
            <rFont val="Tahoma"/>
            <family val="2"/>
          </rPr>
          <t xml:space="preserve">
Hẻm 170 Y Wang</t>
        </r>
      </text>
    </comment>
    <comment ref="D1480" authorId="2" shapeId="0">
      <text>
        <r>
          <rPr>
            <b/>
            <sz val="9"/>
            <color indexed="81"/>
            <rFont val="Tahoma"/>
            <family val="2"/>
          </rPr>
          <t>Van Thanh Dinh:</t>
        </r>
        <r>
          <rPr>
            <sz val="9"/>
            <color indexed="81"/>
            <rFont val="Tahoma"/>
            <family val="2"/>
          </rPr>
          <t xml:space="preserve">
Hẻm 121 Nguyễn An Ninh</t>
        </r>
      </text>
    </comment>
    <comment ref="C1496" authorId="0" shapeId="0">
      <text>
        <r>
          <rPr>
            <b/>
            <sz val="9"/>
            <color indexed="81"/>
            <rFont val="Tahoma"/>
            <family val="2"/>
          </rPr>
          <t>Nguyen Ngoc:</t>
        </r>
        <r>
          <rPr>
            <sz val="9"/>
            <color indexed="81"/>
            <rFont val="Tahoma"/>
            <family val="2"/>
          </rPr>
          <t xml:space="preserve">
Y Wang (Hết thửa 77; TBĐ số 75)</t>
        </r>
      </text>
    </comment>
    <comment ref="D1496" authorId="0" shapeId="0">
      <text>
        <r>
          <rPr>
            <b/>
            <sz val="9"/>
            <color indexed="81"/>
            <rFont val="Tahoma"/>
            <family val="2"/>
          </rPr>
          <t>Nguyen Ngoc:</t>
        </r>
        <r>
          <rPr>
            <sz val="9"/>
            <color indexed="81"/>
            <rFont val="Tahoma"/>
            <family val="2"/>
          </rPr>
          <t xml:space="preserve">
Ngã ba đi Lâm Viên (Hết thửa 81; TBĐ số 92)</t>
        </r>
      </text>
    </comment>
    <comment ref="C1497" authorId="0" shapeId="0">
      <text>
        <r>
          <rPr>
            <b/>
            <sz val="9"/>
            <color indexed="81"/>
            <rFont val="Tahoma"/>
            <family val="2"/>
          </rPr>
          <t>Nguyen Ngoc:</t>
        </r>
        <r>
          <rPr>
            <sz val="9"/>
            <color indexed="81"/>
            <rFont val="Tahoma"/>
            <family val="2"/>
          </rPr>
          <t xml:space="preserve">
Ngã ba đi Lâm Viên (Hết thửa 81; TBĐ số 92)</t>
        </r>
      </text>
    </comment>
    <comment ref="D1497" authorId="0" shapeId="0">
      <text>
        <r>
          <rPr>
            <b/>
            <sz val="9"/>
            <color indexed="81"/>
            <rFont val="Tahoma"/>
            <family val="2"/>
          </rPr>
          <t>Nguyen Ngoc:</t>
        </r>
        <r>
          <rPr>
            <sz val="9"/>
            <color indexed="81"/>
            <rFont val="Tahoma"/>
            <family val="2"/>
          </rPr>
          <t xml:space="preserve">
Ngã ba đi Lâm Viên (Hết thửa 81; TBĐ số 92)</t>
        </r>
      </text>
    </comment>
    <comment ref="C1498" authorId="0" shapeId="0">
      <text>
        <r>
          <rPr>
            <b/>
            <sz val="9"/>
            <color indexed="81"/>
            <rFont val="Tahoma"/>
            <family val="2"/>
          </rPr>
          <t>Nguyen Ngoc:</t>
        </r>
        <r>
          <rPr>
            <sz val="9"/>
            <color indexed="81"/>
            <rFont val="Tahoma"/>
            <family val="2"/>
          </rPr>
          <t xml:space="preserve">
Ngã ba đi Lâm Viên (Hết thửa 81; TBĐ số 92)</t>
        </r>
      </text>
    </comment>
    <comment ref="D1498" authorId="0" shapeId="0">
      <text>
        <r>
          <rPr>
            <b/>
            <sz val="9"/>
            <color indexed="81"/>
            <rFont val="Tahoma"/>
            <family val="2"/>
          </rPr>
          <t>Nguyen Ngoc:</t>
        </r>
        <r>
          <rPr>
            <sz val="9"/>
            <color indexed="81"/>
            <rFont val="Tahoma"/>
            <family val="2"/>
          </rPr>
          <t xml:space="preserve">
Hết địa bàn TP Buôn Ma Thuột</t>
        </r>
      </text>
    </comment>
    <comment ref="C1499" authorId="0" shapeId="0">
      <text>
        <r>
          <rPr>
            <b/>
            <sz val="9"/>
            <color indexed="81"/>
            <rFont val="Tahoma"/>
            <family val="2"/>
          </rPr>
          <t>Nguyen Ngoc:</t>
        </r>
        <r>
          <rPr>
            <sz val="9"/>
            <color indexed="81"/>
            <rFont val="Tahoma"/>
            <family val="2"/>
          </rPr>
          <t xml:space="preserve">
Hết địa bàn TP Buôn Ma Thuột</t>
        </r>
      </text>
    </comment>
    <comment ref="D1499" authorId="0" shapeId="0">
      <text>
        <r>
          <rPr>
            <b/>
            <sz val="9"/>
            <color indexed="81"/>
            <rFont val="Tahoma"/>
            <family val="2"/>
          </rPr>
          <t>Nguyen Ngoc:</t>
        </r>
        <r>
          <rPr>
            <sz val="9"/>
            <color indexed="81"/>
            <rFont val="Tahoma"/>
            <family val="2"/>
          </rPr>
          <t xml:space="preserve">
Hết địa bàn TP Buôn Ma Thuột</t>
        </r>
      </text>
    </comment>
    <comment ref="B1500" authorId="0" shapeId="0">
      <text>
        <r>
          <rPr>
            <b/>
            <sz val="9"/>
            <color indexed="81"/>
            <rFont val="Tahoma"/>
            <family val="2"/>
          </rPr>
          <t>Nguyen Ngoc:</t>
        </r>
        <r>
          <rPr>
            <sz val="9"/>
            <color indexed="81"/>
            <rFont val="Tahoma"/>
            <family val="2"/>
          </rPr>
          <t xml:space="preserve">
Đường giao thông đi vào thôn Cao Thành</t>
        </r>
      </text>
    </comment>
    <comment ref="C1500" authorId="0" shapeId="0">
      <text>
        <r>
          <rPr>
            <b/>
            <sz val="9"/>
            <color indexed="81"/>
            <rFont val="Tahoma"/>
            <family val="2"/>
          </rPr>
          <t>Nguyen Ngoc:</t>
        </r>
        <r>
          <rPr>
            <sz val="9"/>
            <color indexed="81"/>
            <rFont val="Tahoma"/>
            <family val="2"/>
          </rPr>
          <t xml:space="preserve">
Y Wang (Thửa 528; TBĐ số 72)</t>
        </r>
      </text>
    </comment>
    <comment ref="D1500" authorId="0" shapeId="0">
      <text>
        <r>
          <rPr>
            <b/>
            <sz val="9"/>
            <color indexed="81"/>
            <rFont val="Tahoma"/>
            <family val="2"/>
          </rPr>
          <t>Nguyen Ngoc:</t>
        </r>
        <r>
          <rPr>
            <sz val="9"/>
            <color indexed="81"/>
            <rFont val="Tahoma"/>
            <family val="2"/>
          </rPr>
          <t xml:space="preserve">
Mương thủy lợi N2 (Hết thửa 08; TBĐ số 20)</t>
        </r>
      </text>
    </comment>
  </commentList>
</comments>
</file>

<file path=xl/comments2.xml><?xml version="1.0" encoding="utf-8"?>
<comments xmlns="http://schemas.openxmlformats.org/spreadsheetml/2006/main">
  <authors>
    <author>Thanh Duong</author>
    <author>Nguyen Ngoc</author>
    <author>Administrator</author>
    <author>BÍCH</author>
  </authors>
  <commentList>
    <comment ref="C746" authorId="0" shapeId="0">
      <text>
        <r>
          <rPr>
            <b/>
            <sz val="9"/>
            <color indexed="81"/>
            <rFont val="Tahoma"/>
            <family val="2"/>
          </rPr>
          <t>Thanh Duong:</t>
        </r>
        <r>
          <rPr>
            <sz val="9"/>
            <color indexed="81"/>
            <rFont val="Tahoma"/>
            <family val="2"/>
          </rPr>
          <t xml:space="preserve">
Cầu Giang Sơn (Giáp ranh huyện Cư Kuin)</t>
        </r>
      </text>
    </comment>
    <comment ref="D746" authorId="0" shapeId="0">
      <text>
        <r>
          <rPr>
            <b/>
            <sz val="9"/>
            <color indexed="81"/>
            <rFont val="Tahoma"/>
            <family val="2"/>
          </rPr>
          <t>Thanh Duong:</t>
        </r>
        <r>
          <rPr>
            <sz val="9"/>
            <color indexed="81"/>
            <rFont val="Tahoma"/>
            <family val="2"/>
          </rPr>
          <t xml:space="preserve">
Đầu nghĩa địa buôn Cuah A</t>
        </r>
      </text>
    </comment>
    <comment ref="C747" authorId="0" shapeId="0">
      <text>
        <r>
          <rPr>
            <b/>
            <sz val="9"/>
            <color indexed="81"/>
            <rFont val="Tahoma"/>
            <family val="2"/>
          </rPr>
          <t>Thanh Duong:</t>
        </r>
        <r>
          <rPr>
            <sz val="9"/>
            <color indexed="81"/>
            <rFont val="Tahoma"/>
            <family val="2"/>
          </rPr>
          <t xml:space="preserve">
Đầu nghĩa địa buôn Cuah A</t>
        </r>
      </text>
    </comment>
    <comment ref="D747" authorId="0" shapeId="0">
      <text>
        <r>
          <rPr>
            <b/>
            <sz val="9"/>
            <color indexed="81"/>
            <rFont val="Tahoma"/>
            <family val="2"/>
          </rPr>
          <t>Thanh Duong:</t>
        </r>
        <r>
          <rPr>
            <sz val="9"/>
            <color indexed="81"/>
            <rFont val="Tahoma"/>
            <family val="2"/>
          </rPr>
          <t xml:space="preserve">
Hết Trường Mẫu giáo buôn Cuah B</t>
        </r>
      </text>
    </comment>
    <comment ref="C748" authorId="0" shapeId="0">
      <text>
        <r>
          <rPr>
            <b/>
            <sz val="9"/>
            <color indexed="81"/>
            <rFont val="Tahoma"/>
            <family val="2"/>
          </rPr>
          <t>Thanh Duong:</t>
        </r>
        <r>
          <rPr>
            <sz val="9"/>
            <color indexed="81"/>
            <rFont val="Tahoma"/>
            <family val="2"/>
          </rPr>
          <t xml:space="preserve">
Hết Trường Mẫu giáo buôn Cuah B</t>
        </r>
      </text>
    </comment>
    <comment ref="D751" authorId="0" shapeId="0">
      <text>
        <r>
          <rPr>
            <b/>
            <sz val="9"/>
            <color indexed="81"/>
            <rFont val="Tahoma"/>
            <family val="2"/>
          </rPr>
          <t>Thanh Duong:</t>
        </r>
        <r>
          <rPr>
            <sz val="9"/>
            <color indexed="81"/>
            <rFont val="Tahoma"/>
            <family val="2"/>
          </rPr>
          <t xml:space="preserve">
Cầu Tân Đức</t>
        </r>
      </text>
    </comment>
    <comment ref="C752" authorId="0" shapeId="0">
      <text>
        <r>
          <rPr>
            <b/>
            <sz val="9"/>
            <color indexed="81"/>
            <rFont val="Tahoma"/>
            <family val="2"/>
          </rPr>
          <t>Thanh Duong:</t>
        </r>
        <r>
          <rPr>
            <sz val="9"/>
            <color indexed="81"/>
            <rFont val="Tahoma"/>
            <family val="2"/>
          </rPr>
          <t xml:space="preserve">
Cầu Tân Đức</t>
        </r>
      </text>
    </comment>
    <comment ref="D752" authorId="0" shapeId="0">
      <text>
        <r>
          <rPr>
            <b/>
            <sz val="9"/>
            <color indexed="81"/>
            <rFont val="Tahoma"/>
            <family val="2"/>
          </rPr>
          <t>Thanh Duong:</t>
        </r>
        <r>
          <rPr>
            <sz val="9"/>
            <color indexed="81"/>
            <rFont val="Tahoma"/>
            <family val="2"/>
          </rPr>
          <t xml:space="preserve">
Giáp ranh huyện Lăk</t>
        </r>
      </text>
    </comment>
    <comment ref="C753" authorId="0" shapeId="0">
      <text>
        <r>
          <rPr>
            <b/>
            <sz val="9"/>
            <color indexed="81"/>
            <rFont val="Tahoma"/>
            <family val="2"/>
          </rPr>
          <t>Thanh Duong:</t>
        </r>
        <r>
          <rPr>
            <sz val="9"/>
            <color indexed="81"/>
            <rFont val="Tahoma"/>
            <family val="2"/>
          </rPr>
          <t xml:space="preserve">
Giáp ngã ba Yang Reh</t>
        </r>
      </text>
    </comment>
    <comment ref="D754" authorId="0" shapeId="0">
      <text>
        <r>
          <rPr>
            <b/>
            <sz val="9"/>
            <color indexed="81"/>
            <rFont val="Tahoma"/>
            <family val="2"/>
          </rPr>
          <t>Thanh Duong:</t>
        </r>
        <r>
          <rPr>
            <sz val="9"/>
            <color indexed="81"/>
            <rFont val="Tahoma"/>
            <family val="2"/>
          </rPr>
          <t xml:space="preserve">
Giáp ranh xã Ea Trul</t>
        </r>
      </text>
    </comment>
    <comment ref="C755" authorId="0" shapeId="0">
      <text>
        <r>
          <rPr>
            <b/>
            <sz val="9"/>
            <color indexed="81"/>
            <rFont val="Tahoma"/>
            <family val="2"/>
          </rPr>
          <t>Thanh Duong:</t>
        </r>
        <r>
          <rPr>
            <sz val="9"/>
            <color indexed="81"/>
            <rFont val="Tahoma"/>
            <family val="2"/>
          </rPr>
          <t xml:space="preserve">
Giáp ranh xã Yang Reh</t>
        </r>
      </text>
    </comment>
    <comment ref="D755" authorId="0" shapeId="0">
      <text>
        <r>
          <rPr>
            <b/>
            <sz val="9"/>
            <color indexed="81"/>
            <rFont val="Tahoma"/>
            <family val="2"/>
          </rPr>
          <t>Thanh Duong:</t>
        </r>
        <r>
          <rPr>
            <sz val="9"/>
            <color indexed="81"/>
            <rFont val="Tahoma"/>
            <family val="2"/>
          </rPr>
          <t xml:space="preserve">
Hết ranh giới đất vườn nhà ông Y'Duyết</t>
        </r>
      </text>
    </comment>
    <comment ref="C756" authorId="0" shapeId="0">
      <text>
        <r>
          <rPr>
            <b/>
            <sz val="9"/>
            <color indexed="81"/>
            <rFont val="Tahoma"/>
            <family val="2"/>
          </rPr>
          <t>Thanh Duong:</t>
        </r>
        <r>
          <rPr>
            <sz val="9"/>
            <color indexed="81"/>
            <rFont val="Tahoma"/>
            <family val="2"/>
          </rPr>
          <t xml:space="preserve">
Hết ranh giới đất vườn nhà ông Y'Duyết</t>
        </r>
      </text>
    </comment>
    <comment ref="D756" authorId="0" shapeId="0">
      <text>
        <r>
          <rPr>
            <b/>
            <sz val="9"/>
            <color indexed="81"/>
            <rFont val="Tahoma"/>
            <family val="2"/>
          </rPr>
          <t>Thanh Duong:</t>
        </r>
        <r>
          <rPr>
            <sz val="9"/>
            <color indexed="81"/>
            <rFont val="Tahoma"/>
            <family val="2"/>
          </rPr>
          <t xml:space="preserve">
Hết đất vườn nhà ông Bùi Thắng Lực</t>
        </r>
      </text>
    </comment>
    <comment ref="C757" authorId="0" shapeId="0">
      <text>
        <r>
          <rPr>
            <b/>
            <sz val="9"/>
            <color indexed="81"/>
            <rFont val="Tahoma"/>
            <family val="2"/>
          </rPr>
          <t>Thanh Duong:</t>
        </r>
        <r>
          <rPr>
            <sz val="9"/>
            <color indexed="81"/>
            <rFont val="Tahoma"/>
            <family val="2"/>
          </rPr>
          <t xml:space="preserve">
Hết đất vườn nhà ông Bùi Thắng Lực</t>
        </r>
      </text>
    </comment>
    <comment ref="D758" authorId="0" shapeId="0">
      <text>
        <r>
          <rPr>
            <b/>
            <sz val="9"/>
            <color indexed="81"/>
            <rFont val="Tahoma"/>
            <family val="2"/>
          </rPr>
          <t>Thanh Duong:</t>
        </r>
        <r>
          <rPr>
            <sz val="9"/>
            <color indexed="81"/>
            <rFont val="Tahoma"/>
            <family val="2"/>
          </rPr>
          <t xml:space="preserve">
Giáp ranh xã Hoà Sơn</t>
        </r>
      </text>
    </comment>
    <comment ref="C759" authorId="0" shapeId="0">
      <text>
        <r>
          <rPr>
            <b/>
            <sz val="9"/>
            <color indexed="81"/>
            <rFont val="Tahoma"/>
            <family val="2"/>
          </rPr>
          <t>Thanh Duong:</t>
        </r>
        <r>
          <rPr>
            <sz val="9"/>
            <color indexed="81"/>
            <rFont val="Tahoma"/>
            <family val="2"/>
          </rPr>
          <t xml:space="preserve">
Giáp ranh xã Hoà Sơn</t>
        </r>
      </text>
    </comment>
    <comment ref="C760" authorId="0" shapeId="0">
      <text>
        <r>
          <rPr>
            <b/>
            <sz val="9"/>
            <color indexed="81"/>
            <rFont val="Tahoma"/>
            <family val="2"/>
          </rPr>
          <t>Thanh Duong:</t>
        </r>
        <r>
          <rPr>
            <sz val="9"/>
            <color indexed="81"/>
            <rFont val="Tahoma"/>
            <family val="2"/>
          </rPr>
          <t xml:space="preserve">
Hết nhà ông Trần Văn Lý (Bên cạnh nhà sinh hoạt cộng đồng thôn 1)</t>
        </r>
      </text>
    </comment>
    <comment ref="C761" authorId="0" shapeId="0">
      <text>
        <r>
          <rPr>
            <b/>
            <sz val="9"/>
            <color indexed="81"/>
            <rFont val="Tahoma"/>
            <family val="2"/>
          </rPr>
          <t>Thanh Duong:</t>
        </r>
        <r>
          <rPr>
            <sz val="9"/>
            <color indexed="81"/>
            <rFont val="Tahoma"/>
            <family val="2"/>
          </rPr>
          <t xml:space="preserve">
Cầu thôn 2 Hoà Sơn</t>
        </r>
      </text>
    </comment>
    <comment ref="D762" authorId="0" shapeId="0">
      <text>
        <r>
          <rPr>
            <b/>
            <sz val="9"/>
            <color indexed="81"/>
            <rFont val="Tahoma"/>
            <family val="2"/>
          </rPr>
          <t>Thanh Duong:</t>
        </r>
        <r>
          <rPr>
            <sz val="9"/>
            <color indexed="81"/>
            <rFont val="Tahoma"/>
            <family val="2"/>
          </rPr>
          <t xml:space="preserve">
Hết cây xăng Thành Tâm (Ông Tàu)</t>
        </r>
      </text>
    </comment>
    <comment ref="C763" authorId="0" shapeId="0">
      <text>
        <r>
          <rPr>
            <b/>
            <sz val="9"/>
            <color indexed="81"/>
            <rFont val="Tahoma"/>
            <family val="2"/>
          </rPr>
          <t>Thanh Duong:</t>
        </r>
        <r>
          <rPr>
            <sz val="9"/>
            <color indexed="81"/>
            <rFont val="Tahoma"/>
            <family val="2"/>
          </rPr>
          <t xml:space="preserve">
Hết cây xăng Thành Tâm (Ông Tàu)</t>
        </r>
      </text>
    </comment>
    <comment ref="D763" authorId="0" shapeId="0">
      <text>
        <r>
          <rPr>
            <b/>
            <sz val="9"/>
            <color indexed="81"/>
            <rFont val="Tahoma"/>
            <family val="2"/>
          </rPr>
          <t>Thanh Duong:</t>
        </r>
        <r>
          <rPr>
            <sz val="9"/>
            <color indexed="81"/>
            <rFont val="Tahoma"/>
            <family val="2"/>
          </rPr>
          <t xml:space="preserve">
Hết đất vườn nhà ông Hồ Mộng Linh</t>
        </r>
      </text>
    </comment>
    <comment ref="C764" authorId="0" shapeId="0">
      <text>
        <r>
          <rPr>
            <b/>
            <sz val="9"/>
            <color indexed="81"/>
            <rFont val="Tahoma"/>
            <family val="2"/>
          </rPr>
          <t>Thanh Duong:</t>
        </r>
        <r>
          <rPr>
            <sz val="9"/>
            <color indexed="81"/>
            <rFont val="Tahoma"/>
            <family val="2"/>
          </rPr>
          <t xml:space="preserve">
Hết đất vườn nhà ông Hồ Mộng Linh</t>
        </r>
      </text>
    </comment>
    <comment ref="C765" authorId="0" shapeId="0">
      <text>
        <r>
          <rPr>
            <b/>
            <sz val="9"/>
            <color indexed="81"/>
            <rFont val="Tahoma"/>
            <family val="2"/>
          </rPr>
          <t>Thanh Duong:</t>
        </r>
        <r>
          <rPr>
            <sz val="9"/>
            <color indexed="81"/>
            <rFont val="Tahoma"/>
            <family val="2"/>
          </rPr>
          <t xml:space="preserve">
Hết vườn nhà ông Nguyễn Trung Thành</t>
        </r>
      </text>
    </comment>
    <comment ref="D765" authorId="0" shapeId="0">
      <text>
        <r>
          <rPr>
            <b/>
            <sz val="9"/>
            <color indexed="81"/>
            <rFont val="Tahoma"/>
            <family val="2"/>
          </rPr>
          <t>Thanh Duong:</t>
        </r>
        <r>
          <rPr>
            <sz val="9"/>
            <color indexed="81"/>
            <rFont val="Tahoma"/>
            <family val="2"/>
          </rPr>
          <t xml:space="preserve">
Hết đất vườn nhà ông Đỗ Văn Ký</t>
        </r>
      </text>
    </comment>
    <comment ref="D766" authorId="0" shapeId="0">
      <text>
        <r>
          <rPr>
            <b/>
            <sz val="9"/>
            <color indexed="81"/>
            <rFont val="Tahoma"/>
            <family val="2"/>
          </rPr>
          <t>Thanh Duong:</t>
        </r>
        <r>
          <rPr>
            <sz val="9"/>
            <color indexed="81"/>
            <rFont val="Tahoma"/>
            <family val="2"/>
          </rPr>
          <t xml:space="preserve">
Ngã ba nhà Nguyễn Thị Hương</t>
        </r>
      </text>
    </comment>
    <comment ref="C767" authorId="0" shapeId="0">
      <text>
        <r>
          <rPr>
            <b/>
            <sz val="9"/>
            <color indexed="81"/>
            <rFont val="Tahoma"/>
            <family val="2"/>
          </rPr>
          <t>Thanh Duong:</t>
        </r>
        <r>
          <rPr>
            <sz val="9"/>
            <color indexed="81"/>
            <rFont val="Tahoma"/>
            <family val="2"/>
          </rPr>
          <t xml:space="preserve">
Ngã ba nhà Nguyễn Thị Hương</t>
        </r>
      </text>
    </comment>
    <comment ref="D767" authorId="0" shapeId="0">
      <text>
        <r>
          <rPr>
            <b/>
            <sz val="9"/>
            <color indexed="81"/>
            <rFont val="Tahoma"/>
            <family val="2"/>
          </rPr>
          <t>Thanh Duong:</t>
        </r>
        <r>
          <rPr>
            <sz val="9"/>
            <color indexed="81"/>
            <rFont val="Tahoma"/>
            <family val="2"/>
          </rPr>
          <t xml:space="preserve">
Giáp ranh thị trấn Krông Kmar</t>
        </r>
      </text>
    </comment>
    <comment ref="B768" authorId="0" shapeId="0">
      <text>
        <r>
          <rPr>
            <b/>
            <sz val="9"/>
            <color indexed="81"/>
            <rFont val="Tahoma"/>
            <family val="2"/>
          </rPr>
          <t>Thanh Duong:</t>
        </r>
        <r>
          <rPr>
            <sz val="9"/>
            <color indexed="81"/>
            <rFont val="Tahoma"/>
            <family val="2"/>
          </rPr>
          <t xml:space="preserve">
Đường giao thông nông thôn</t>
        </r>
      </text>
    </comment>
    <comment ref="C768" authorId="0" shapeId="0">
      <text>
        <r>
          <rPr>
            <b/>
            <sz val="9"/>
            <color indexed="81"/>
            <rFont val="Tahoma"/>
            <family val="2"/>
          </rPr>
          <t>Thanh Duong:</t>
        </r>
        <r>
          <rPr>
            <sz val="9"/>
            <color indexed="81"/>
            <rFont val="Tahoma"/>
            <family val="2"/>
          </rPr>
          <t xml:space="preserve">
Đầu ranh giới thửa đất ông Nguyễn Văn Thúy</t>
        </r>
      </text>
    </comment>
    <comment ref="D768" authorId="0" shapeId="0">
      <text>
        <r>
          <rPr>
            <b/>
            <sz val="9"/>
            <color indexed="81"/>
            <rFont val="Tahoma"/>
            <family val="2"/>
          </rPr>
          <t>Thanh Duong:</t>
        </r>
        <r>
          <rPr>
            <sz val="9"/>
            <color indexed="81"/>
            <rFont val="Tahoma"/>
            <family val="2"/>
          </rPr>
          <t xml:space="preserve">
Ngã ba nhà ông Lê Thân (Thửa 132, tờ 57)</t>
        </r>
      </text>
    </comment>
    <comment ref="C769" authorId="0" shapeId="0">
      <text>
        <r>
          <rPr>
            <b/>
            <sz val="9"/>
            <color indexed="81"/>
            <rFont val="Tahoma"/>
            <family val="2"/>
          </rPr>
          <t>Thanh Duong:</t>
        </r>
        <r>
          <rPr>
            <sz val="9"/>
            <color indexed="81"/>
            <rFont val="Tahoma"/>
            <family val="2"/>
          </rPr>
          <t xml:space="preserve">
Ngã ba nhà ông Lê Thân (Thửa 132, tờ 57)</t>
        </r>
      </text>
    </comment>
    <comment ref="D769" authorId="0" shapeId="0">
      <text>
        <r>
          <rPr>
            <b/>
            <sz val="9"/>
            <color indexed="81"/>
            <rFont val="Tahoma"/>
            <family val="2"/>
          </rPr>
          <t>Thanh Duong:</t>
        </r>
        <r>
          <rPr>
            <sz val="9"/>
            <color indexed="81"/>
            <rFont val="Tahoma"/>
            <family val="2"/>
          </rPr>
          <t xml:space="preserve">
Cuối đường đi thôn 7</t>
        </r>
      </text>
    </comment>
    <comment ref="C789" authorId="1" shapeId="0">
      <text>
        <r>
          <rPr>
            <b/>
            <sz val="9"/>
            <color indexed="81"/>
            <rFont val="Tahoma"/>
            <family val="2"/>
          </rPr>
          <t>Nguyen Ngoc:</t>
        </r>
        <r>
          <rPr>
            <sz val="9"/>
            <color indexed="81"/>
            <rFont val="Tahoma"/>
            <family val="2"/>
          </rPr>
          <t xml:space="preserve">
Ngã ba cầu Chử V về hướng Bắc</t>
        </r>
      </text>
    </comment>
    <comment ref="D789" authorId="1" shapeId="0">
      <text>
        <r>
          <rPr>
            <b/>
            <sz val="9"/>
            <color indexed="81"/>
            <rFont val="Tahoma"/>
            <family val="2"/>
          </rPr>
          <t>Nguyen Ngoc:</t>
        </r>
        <r>
          <rPr>
            <sz val="9"/>
            <color indexed="81"/>
            <rFont val="Tahoma"/>
            <family val="2"/>
          </rPr>
          <t xml:space="preserve">
Ngã ba nhà ông Trần Thanh Phục</t>
        </r>
      </text>
    </comment>
    <comment ref="D790" authorId="1" shapeId="0">
      <text>
        <r>
          <rPr>
            <b/>
            <sz val="9"/>
            <color indexed="81"/>
            <rFont val="Tahoma"/>
            <family val="2"/>
          </rPr>
          <t>Nguyen Ngoc:</t>
        </r>
        <r>
          <rPr>
            <sz val="9"/>
            <color indexed="81"/>
            <rFont val="Tahoma"/>
            <family val="2"/>
          </rPr>
          <t xml:space="preserve">
Cổng Văn hoá thôn 1</t>
        </r>
      </text>
    </comment>
    <comment ref="D791" authorId="1" shapeId="0">
      <text>
        <r>
          <rPr>
            <b/>
            <sz val="9"/>
            <color indexed="81"/>
            <rFont val="Tahoma"/>
            <family val="2"/>
          </rPr>
          <t>Nguyen Ngoc:</t>
        </r>
        <r>
          <rPr>
            <sz val="9"/>
            <color indexed="81"/>
            <rFont val="Tahoma"/>
            <family val="2"/>
          </rPr>
          <t xml:space="preserve">
Ngã ba nhà ông Võ Quốc Ước</t>
        </r>
      </text>
    </comment>
    <comment ref="D792" authorId="1" shapeId="0">
      <text>
        <r>
          <rPr>
            <b/>
            <sz val="9"/>
            <color indexed="81"/>
            <rFont val="Tahoma"/>
            <family val="2"/>
          </rPr>
          <t>Nguyen Ngoc:</t>
        </r>
        <r>
          <rPr>
            <sz val="9"/>
            <color indexed="81"/>
            <rFont val="Tahoma"/>
            <family val="2"/>
          </rPr>
          <t xml:space="preserve">
Hết đất nhà ông Huỳnh Lộc</t>
        </r>
      </text>
    </comment>
    <comment ref="D793" authorId="1" shapeId="0">
      <text>
        <r>
          <rPr>
            <b/>
            <sz val="9"/>
            <color indexed="81"/>
            <rFont val="Tahoma"/>
            <family val="2"/>
          </rPr>
          <t>Nguyen Ngoc:</t>
        </r>
        <r>
          <rPr>
            <sz val="9"/>
            <color indexed="81"/>
            <rFont val="Tahoma"/>
            <family val="2"/>
          </rPr>
          <t xml:space="preserve">
Ngã ba nhà ông Nguyễn Văn Hà</t>
        </r>
      </text>
    </comment>
    <comment ref="D794" authorId="1" shapeId="0">
      <text>
        <r>
          <rPr>
            <b/>
            <sz val="9"/>
            <color indexed="81"/>
            <rFont val="Tahoma"/>
            <family val="2"/>
          </rPr>
          <t>Nguyen Ngoc:</t>
        </r>
        <r>
          <rPr>
            <sz val="9"/>
            <color indexed="81"/>
            <rFont val="Tahoma"/>
            <family val="2"/>
          </rPr>
          <t xml:space="preserve">
Ngã ba nhà ông Nguyễn Công Lành</t>
        </r>
      </text>
    </comment>
    <comment ref="D795" authorId="1" shapeId="0">
      <text>
        <r>
          <rPr>
            <b/>
            <sz val="9"/>
            <color indexed="81"/>
            <rFont val="Tahoma"/>
            <family val="2"/>
          </rPr>
          <t>Nguyen Ngoc:</t>
        </r>
        <r>
          <rPr>
            <sz val="9"/>
            <color indexed="81"/>
            <rFont val="Tahoma"/>
            <family val="2"/>
          </rPr>
          <t xml:space="preserve">
Cống bà Nha</t>
        </r>
      </text>
    </comment>
    <comment ref="D796" authorId="1" shapeId="0">
      <text>
        <r>
          <rPr>
            <b/>
            <sz val="9"/>
            <color indexed="81"/>
            <rFont val="Tahoma"/>
            <family val="2"/>
          </rPr>
          <t>Nguyen Ngoc:</t>
        </r>
        <r>
          <rPr>
            <sz val="9"/>
            <color indexed="81"/>
            <rFont val="Tahoma"/>
            <family val="2"/>
          </rPr>
          <t xml:space="preserve">
Ngã ba nhà ông Nguyễn Văn Quang</t>
        </r>
      </text>
    </comment>
    <comment ref="D797" authorId="1" shapeId="0">
      <text>
        <r>
          <rPr>
            <b/>
            <sz val="9"/>
            <color indexed="81"/>
            <rFont val="Tahoma"/>
            <family val="2"/>
          </rPr>
          <t>Nguyen Ngoc:</t>
        </r>
        <r>
          <rPr>
            <sz val="9"/>
            <color indexed="81"/>
            <rFont val="Tahoma"/>
            <family val="2"/>
          </rPr>
          <t xml:space="preserve">
Ngã ba sân vận động thôn 6</t>
        </r>
      </text>
    </comment>
    <comment ref="C798" authorId="1" shapeId="0">
      <text>
        <r>
          <rPr>
            <b/>
            <sz val="9"/>
            <color indexed="81"/>
            <rFont val="Tahoma"/>
            <family val="2"/>
          </rPr>
          <t>Nguyen Ngoc:</t>
        </r>
        <r>
          <rPr>
            <sz val="9"/>
            <color indexed="81"/>
            <rFont val="Tahoma"/>
            <family val="2"/>
          </rPr>
          <t xml:space="preserve">
Ngã ba nhà ông Phan Thanh Min</t>
        </r>
      </text>
    </comment>
    <comment ref="D798" authorId="1" shapeId="0">
      <text>
        <r>
          <rPr>
            <b/>
            <sz val="9"/>
            <color indexed="81"/>
            <rFont val="Tahoma"/>
            <family val="2"/>
          </rPr>
          <t>Nguyen Ngoc:</t>
        </r>
        <r>
          <rPr>
            <sz val="9"/>
            <color indexed="81"/>
            <rFont val="Tahoma"/>
            <family val="2"/>
          </rPr>
          <t xml:space="preserve">
Cống đồng Ăng ten</t>
        </r>
      </text>
    </comment>
    <comment ref="D799" authorId="1" shapeId="0">
      <text>
        <r>
          <rPr>
            <b/>
            <sz val="9"/>
            <color indexed="81"/>
            <rFont val="Tahoma"/>
            <family val="2"/>
          </rPr>
          <t>Nguyen Ngoc:</t>
        </r>
        <r>
          <rPr>
            <sz val="9"/>
            <color indexed="81"/>
            <rFont val="Tahoma"/>
            <family val="2"/>
          </rPr>
          <t xml:space="preserve">
Ngã ba Rừng le</t>
        </r>
      </text>
    </comment>
    <comment ref="D800" authorId="1" shapeId="0">
      <text>
        <r>
          <rPr>
            <b/>
            <sz val="9"/>
            <color indexed="81"/>
            <rFont val="Tahoma"/>
            <family val="2"/>
          </rPr>
          <t>Nguyen Ngoc:</t>
        </r>
        <r>
          <rPr>
            <sz val="9"/>
            <color indexed="81"/>
            <rFont val="Tahoma"/>
            <family val="2"/>
          </rPr>
          <t xml:space="preserve">
Giáp ranh xã Hoà Thành</t>
        </r>
      </text>
    </comment>
    <comment ref="D815" authorId="1" shapeId="0">
      <text>
        <r>
          <rPr>
            <b/>
            <sz val="9"/>
            <color indexed="81"/>
            <rFont val="Tahoma"/>
            <family val="2"/>
          </rPr>
          <t>Nguyen Ngoc:</t>
        </r>
        <r>
          <rPr>
            <sz val="9"/>
            <color indexed="81"/>
            <rFont val="Tahoma"/>
            <family val="2"/>
          </rPr>
          <t xml:space="preserve">
Hết đất vườn ông Lưu Văn Thiên (Thôn 6)</t>
        </r>
      </text>
    </comment>
    <comment ref="C816" authorId="1" shapeId="0">
      <text>
        <r>
          <rPr>
            <b/>
            <sz val="9"/>
            <color indexed="81"/>
            <rFont val="Tahoma"/>
            <family val="2"/>
          </rPr>
          <t>Nguyen Ngoc:</t>
        </r>
        <r>
          <rPr>
            <sz val="9"/>
            <color indexed="81"/>
            <rFont val="Tahoma"/>
            <family val="2"/>
          </rPr>
          <t xml:space="preserve">
Ngã ba cầu Chử V về hướng Bắc</t>
        </r>
      </text>
    </comment>
    <comment ref="D816" authorId="1" shapeId="0">
      <text>
        <r>
          <rPr>
            <b/>
            <sz val="9"/>
            <color indexed="81"/>
            <rFont val="Tahoma"/>
            <family val="2"/>
          </rPr>
          <t>Nguyen Ngoc:</t>
        </r>
        <r>
          <rPr>
            <sz val="9"/>
            <color indexed="81"/>
            <rFont val="Tahoma"/>
            <family val="2"/>
          </rPr>
          <t xml:space="preserve">
Hết đất vườn ông Hoàng Ngọc Tâm</t>
        </r>
      </text>
    </comment>
    <comment ref="C817" authorId="1" shapeId="0">
      <text>
        <r>
          <rPr>
            <b/>
            <sz val="9"/>
            <color indexed="81"/>
            <rFont val="Tahoma"/>
            <family val="2"/>
          </rPr>
          <t>Nguyen Ngoc:</t>
        </r>
        <r>
          <rPr>
            <sz val="9"/>
            <color indexed="81"/>
            <rFont val="Tahoma"/>
            <family val="2"/>
          </rPr>
          <t xml:space="preserve">
Ngã ba trụ sở UBND xã Hoà Tân</t>
        </r>
      </text>
    </comment>
    <comment ref="D817" authorId="1" shapeId="0">
      <text>
        <r>
          <rPr>
            <b/>
            <sz val="9"/>
            <color indexed="81"/>
            <rFont val="Tahoma"/>
            <family val="2"/>
          </rPr>
          <t>Nguyen Ngoc:</t>
        </r>
        <r>
          <rPr>
            <sz val="9"/>
            <color indexed="81"/>
            <rFont val="Tahoma"/>
            <family val="2"/>
          </rPr>
          <t xml:space="preserve">
Hết đất vườn nhà ông Nguyễn Ngộ</t>
        </r>
      </text>
    </comment>
    <comment ref="D819" authorId="1" shapeId="0">
      <text>
        <r>
          <rPr>
            <b/>
            <sz val="9"/>
            <color indexed="81"/>
            <rFont val="Tahoma"/>
            <family val="2"/>
          </rPr>
          <t>Nguyen Ngoc:</t>
        </r>
        <r>
          <rPr>
            <sz val="9"/>
            <color indexed="81"/>
            <rFont val="Tahoma"/>
            <family val="2"/>
          </rPr>
          <t xml:space="preserve">
Hết thửa đất nhà ông Phạm Minh Hiếu</t>
        </r>
      </text>
    </comment>
    <comment ref="C820" authorId="1" shapeId="0">
      <text>
        <r>
          <rPr>
            <b/>
            <sz val="9"/>
            <color indexed="81"/>
            <rFont val="Tahoma"/>
            <family val="2"/>
          </rPr>
          <t>Nguyen Ngoc:</t>
        </r>
        <r>
          <rPr>
            <sz val="9"/>
            <color indexed="81"/>
            <rFont val="Tahoma"/>
            <family val="2"/>
          </rPr>
          <t xml:space="preserve">
Đầu ranh giới thửa đất nhà ông Đỗ Lá</t>
        </r>
      </text>
    </comment>
    <comment ref="D820" authorId="1" shapeId="0">
      <text>
        <r>
          <rPr>
            <b/>
            <sz val="9"/>
            <color indexed="81"/>
            <rFont val="Tahoma"/>
            <family val="2"/>
          </rPr>
          <t>Nguyen Ngoc:</t>
        </r>
        <r>
          <rPr>
            <sz val="9"/>
            <color indexed="81"/>
            <rFont val="Tahoma"/>
            <family val="2"/>
          </rPr>
          <t xml:space="preserve">
Hết vườn nhà ông Lê Viết Mạn</t>
        </r>
      </text>
    </comment>
    <comment ref="C830" authorId="0" shapeId="0">
      <text>
        <r>
          <rPr>
            <b/>
            <sz val="9"/>
            <color indexed="81"/>
            <rFont val="Tahoma"/>
            <family val="2"/>
          </rPr>
          <t>Thanh Duong:</t>
        </r>
        <r>
          <rPr>
            <sz val="9"/>
            <color indexed="81"/>
            <rFont val="Tahoma"/>
            <family val="2"/>
          </rPr>
          <t xml:space="preserve">
Giáp ranh xã Khuê Ngọc Điền</t>
        </r>
      </text>
    </comment>
    <comment ref="D849" authorId="0" shapeId="0">
      <text>
        <r>
          <rPr>
            <b/>
            <sz val="9"/>
            <color indexed="81"/>
            <rFont val="Tahoma"/>
            <family val="2"/>
          </rPr>
          <t>Thanh Duong:</t>
        </r>
        <r>
          <rPr>
            <sz val="9"/>
            <color indexed="81"/>
            <rFont val="Tahoma"/>
            <family val="2"/>
          </rPr>
          <t xml:space="preserve">
Hết thửa đất nhà ông Bùi Thanh Tịnh (Thửa 1, tờ 62) giáp đường đất</t>
        </r>
      </text>
    </comment>
    <comment ref="C850" authorId="0" shapeId="0">
      <text>
        <r>
          <rPr>
            <b/>
            <sz val="9"/>
            <color indexed="81"/>
            <rFont val="Tahoma"/>
            <family val="2"/>
          </rPr>
          <t>Thanh Duong:</t>
        </r>
        <r>
          <rPr>
            <sz val="9"/>
            <color indexed="81"/>
            <rFont val="Tahoma"/>
            <family val="2"/>
          </rPr>
          <t xml:space="preserve">
Hết thửa đất nhà ông Bùi Thanh Tịnh (Thửa 1, tờ 62), giáp đường đất</t>
        </r>
      </text>
    </comment>
    <comment ref="D850" authorId="0" shapeId="0">
      <text>
        <r>
          <rPr>
            <b/>
            <sz val="9"/>
            <color indexed="81"/>
            <rFont val="Tahoma"/>
            <family val="2"/>
          </rPr>
          <t>Thanh Duong:</t>
        </r>
        <r>
          <rPr>
            <sz val="9"/>
            <color indexed="81"/>
            <rFont val="Tahoma"/>
            <family val="2"/>
          </rPr>
          <t xml:space="preserve">
Hết đất vườn nhà ông Chiến (Giáp đường đất vào đường Má Hai)</t>
        </r>
      </text>
    </comment>
    <comment ref="D855" authorId="0" shapeId="0">
      <text>
        <r>
          <rPr>
            <b/>
            <sz val="9"/>
            <color indexed="81"/>
            <rFont val="Tahoma"/>
            <family val="2"/>
          </rPr>
          <t>Thanh Duong:</t>
        </r>
        <r>
          <rPr>
            <sz val="9"/>
            <color indexed="81"/>
            <rFont val="Tahoma"/>
            <family val="2"/>
          </rPr>
          <t xml:space="preserve">
Giáp ngã ba buôn Ja </t>
        </r>
      </text>
    </comment>
    <comment ref="C856" authorId="0" shapeId="0">
      <text>
        <r>
          <rPr>
            <b/>
            <sz val="9"/>
            <color indexed="81"/>
            <rFont val="Tahoma"/>
            <family val="2"/>
          </rPr>
          <t>Thanh Duong:</t>
        </r>
        <r>
          <rPr>
            <sz val="9"/>
            <color indexed="81"/>
            <rFont val="Tahoma"/>
            <family val="2"/>
          </rPr>
          <t xml:space="preserve">
Từ ngã ba buôn Ja</t>
        </r>
      </text>
    </comment>
    <comment ref="D883" authorId="0" shapeId="0">
      <text>
        <r>
          <rPr>
            <b/>
            <sz val="9"/>
            <color indexed="81"/>
            <rFont val="Tahoma"/>
            <family val="2"/>
          </rPr>
          <t>Thanh Duong:</t>
        </r>
        <r>
          <rPr>
            <sz val="9"/>
            <color indexed="81"/>
            <rFont val="Tahoma"/>
            <family val="2"/>
          </rPr>
          <t xml:space="preserve">
Hết thửa đất nhà ông Trần Văn Bạn</t>
        </r>
      </text>
    </comment>
    <comment ref="D889" authorId="0" shapeId="0">
      <text>
        <r>
          <rPr>
            <b/>
            <sz val="9"/>
            <color indexed="81"/>
            <rFont val="Tahoma"/>
            <family val="2"/>
          </rPr>
          <t>Thanh Duong:</t>
        </r>
        <r>
          <rPr>
            <sz val="9"/>
            <color indexed="81"/>
            <rFont val="Tahoma"/>
            <family val="2"/>
          </rPr>
          <t xml:space="preserve">
Ngã ba đường hẻm bên cạnh nhà ông Nguyễn Đông (Thửa 22, TBĐ 43)</t>
        </r>
      </text>
    </comment>
    <comment ref="C890" authorId="0" shapeId="0">
      <text>
        <r>
          <rPr>
            <b/>
            <sz val="9"/>
            <color indexed="81"/>
            <rFont val="Tahoma"/>
            <family val="2"/>
          </rPr>
          <t>Thanh Duong:</t>
        </r>
        <r>
          <rPr>
            <sz val="9"/>
            <color indexed="81"/>
            <rFont val="Tahoma"/>
            <family val="2"/>
          </rPr>
          <t xml:space="preserve">
Ngã ba đường hẻm bên cạnh nhà ông Nguyễn Đông (Thửa 22, TBĐ 43)</t>
        </r>
      </text>
    </comment>
    <comment ref="D892" authorId="2" shapeId="0">
      <text>
        <r>
          <rPr>
            <b/>
            <sz val="9"/>
            <color indexed="81"/>
            <rFont val="Tahoma"/>
            <family val="2"/>
          </rPr>
          <t xml:space="preserve">Dương:
</t>
        </r>
        <r>
          <rPr>
            <sz val="9"/>
            <color indexed="81"/>
            <rFont val="Tahoma"/>
            <family val="2"/>
          </rPr>
          <t xml:space="preserve">Đến hết đường (Thửa đất ông Bùi Đình Sơn)
</t>
        </r>
      </text>
    </comment>
    <comment ref="D894" authorId="2" shapeId="0">
      <text>
        <r>
          <rPr>
            <b/>
            <sz val="9"/>
            <color indexed="81"/>
            <rFont val="Tahoma"/>
            <family val="2"/>
          </rPr>
          <t>Dương:</t>
        </r>
        <r>
          <rPr>
            <sz val="9"/>
            <color indexed="81"/>
            <rFont val="Tahoma"/>
            <family val="2"/>
          </rPr>
          <t xml:space="preserve">
Hết thửa đất nhà ông Huỳnh Bổn</t>
        </r>
      </text>
    </comment>
    <comment ref="C953" authorId="0" shapeId="0">
      <text>
        <r>
          <rPr>
            <b/>
            <sz val="9"/>
            <color indexed="81"/>
            <rFont val="Tahoma"/>
            <family val="2"/>
          </rPr>
          <t>Thanh Duong:</t>
        </r>
        <r>
          <rPr>
            <sz val="9"/>
            <color indexed="81"/>
            <rFont val="Tahoma"/>
            <family val="2"/>
          </rPr>
          <t xml:space="preserve">
Cầu nhà bà Mí Tuấn</t>
        </r>
      </text>
    </comment>
    <comment ref="D953" authorId="0" shapeId="0">
      <text>
        <r>
          <rPr>
            <b/>
            <sz val="9"/>
            <color indexed="81"/>
            <rFont val="Tahoma"/>
            <family val="2"/>
          </rPr>
          <t>Thanh Duong:</t>
        </r>
        <r>
          <rPr>
            <sz val="9"/>
            <color indexed="81"/>
            <rFont val="Tahoma"/>
            <family val="2"/>
          </rPr>
          <t xml:space="preserve">
Đầu ranh giới thửa đất vườn nhà ông Lò Văn Mai</t>
        </r>
      </text>
    </comment>
    <comment ref="C954" authorId="0" shapeId="0">
      <text>
        <r>
          <rPr>
            <b/>
            <sz val="9"/>
            <color indexed="81"/>
            <rFont val="Tahoma"/>
            <family val="2"/>
          </rPr>
          <t>Thanh Duong:</t>
        </r>
        <r>
          <rPr>
            <sz val="9"/>
            <color indexed="81"/>
            <rFont val="Tahoma"/>
            <family val="2"/>
          </rPr>
          <t xml:space="preserve">
Đầu ranh giới thửa đất vườn nhà ông Lò Văn Mai</t>
        </r>
      </text>
    </comment>
    <comment ref="B956" authorId="0" shapeId="0">
      <text>
        <r>
          <rPr>
            <b/>
            <sz val="9"/>
            <color indexed="81"/>
            <rFont val="Tahoma"/>
            <family val="2"/>
          </rPr>
          <t xml:space="preserve">Thanh Duong:
</t>
        </r>
        <r>
          <rPr>
            <sz val="9"/>
            <color indexed="81"/>
            <rFont val="Tahoma"/>
            <family val="2"/>
          </rPr>
          <t>Đường đi Yang Mao</t>
        </r>
      </text>
    </comment>
    <comment ref="C956" authorId="0" shapeId="0">
      <text>
        <r>
          <rPr>
            <b/>
            <sz val="9"/>
            <color indexed="81"/>
            <rFont val="Tahoma"/>
            <family val="2"/>
          </rPr>
          <t>Thanh Duong:</t>
        </r>
        <r>
          <rPr>
            <sz val="9"/>
            <color indexed="81"/>
            <rFont val="Tahoma"/>
            <family val="2"/>
          </rPr>
          <t xml:space="preserve">
Ngã ba bà Lịch</t>
        </r>
      </text>
    </comment>
    <comment ref="D956" authorId="0" shapeId="0">
      <text>
        <r>
          <rPr>
            <b/>
            <sz val="9"/>
            <color indexed="81"/>
            <rFont val="Tahoma"/>
            <family val="2"/>
          </rPr>
          <t>Thanh Duong:</t>
        </r>
        <r>
          <rPr>
            <sz val="9"/>
            <color indexed="81"/>
            <rFont val="Tahoma"/>
            <family val="2"/>
          </rPr>
          <t xml:space="preserve">
Hết đất vườn nhà ông Dương Văn Tho</t>
        </r>
      </text>
    </comment>
    <comment ref="C957" authorId="0" shapeId="0">
      <text>
        <r>
          <rPr>
            <b/>
            <sz val="9"/>
            <color indexed="81"/>
            <rFont val="Tahoma"/>
            <family val="2"/>
          </rPr>
          <t>Thanh Duong:</t>
        </r>
        <r>
          <rPr>
            <sz val="9"/>
            <color indexed="81"/>
            <rFont val="Tahoma"/>
            <family val="2"/>
          </rPr>
          <t xml:space="preserve">
Hết đất vườn nhà ông Dương Văn Tho</t>
        </r>
      </text>
    </comment>
    <comment ref="D957" authorId="2" shapeId="0">
      <text>
        <r>
          <rPr>
            <b/>
            <sz val="9"/>
            <color indexed="81"/>
            <rFont val="Tahoma"/>
            <family val="2"/>
          </rPr>
          <t>Administrator:</t>
        </r>
        <r>
          <rPr>
            <sz val="9"/>
            <color indexed="81"/>
            <rFont val="Tahoma"/>
            <family val="2"/>
          </rPr>
          <t xml:space="preserve">
Hết đất vườn nhà ông Ama Hậu</t>
        </r>
      </text>
    </comment>
    <comment ref="D959" authorId="2" shapeId="0">
      <text>
        <r>
          <rPr>
            <b/>
            <sz val="9"/>
            <color indexed="81"/>
            <rFont val="Tahoma"/>
            <family val="2"/>
          </rPr>
          <t>Administrator:</t>
        </r>
        <r>
          <rPr>
            <sz val="9"/>
            <color indexed="81"/>
            <rFont val="Tahoma"/>
            <family val="2"/>
          </rPr>
          <t xml:space="preserve">
Giáp ranh xã Yang Mao</t>
        </r>
      </text>
    </comment>
    <comment ref="C960" authorId="0" shapeId="0">
      <text>
        <r>
          <rPr>
            <b/>
            <sz val="9"/>
            <color indexed="81"/>
            <rFont val="Tahoma"/>
            <family val="2"/>
          </rPr>
          <t>Thanh Duong:</t>
        </r>
        <r>
          <rPr>
            <sz val="9"/>
            <color indexed="81"/>
            <rFont val="Tahoma"/>
            <family val="2"/>
          </rPr>
          <t xml:space="preserve">
Đầu ranh giới thửa đất nhà ông Huỳnh Tấn Chín</t>
        </r>
      </text>
    </comment>
    <comment ref="D960" authorId="0" shapeId="0">
      <text>
        <r>
          <rPr>
            <b/>
            <sz val="9"/>
            <color indexed="81"/>
            <rFont val="Tahoma"/>
            <family val="2"/>
          </rPr>
          <t>Thanh Duong:</t>
        </r>
        <r>
          <rPr>
            <sz val="9"/>
            <color indexed="81"/>
            <rFont val="Tahoma"/>
            <family val="2"/>
          </rPr>
          <t xml:space="preserve">
Cầu Êa Mhăt</t>
        </r>
      </text>
    </comment>
    <comment ref="C961" authorId="0" shapeId="0">
      <text>
        <r>
          <rPr>
            <b/>
            <sz val="9"/>
            <color indexed="81"/>
            <rFont val="Tahoma"/>
            <family val="2"/>
          </rPr>
          <t>Thanh Duong:</t>
        </r>
        <r>
          <rPr>
            <sz val="9"/>
            <color indexed="81"/>
            <rFont val="Tahoma"/>
            <family val="2"/>
          </rPr>
          <t xml:space="preserve">
Cầu Êa Mhăt</t>
        </r>
      </text>
    </comment>
    <comment ref="D961" authorId="0" shapeId="0">
      <text>
        <r>
          <rPr>
            <b/>
            <sz val="9"/>
            <color indexed="81"/>
            <rFont val="Tahoma"/>
            <family val="2"/>
          </rPr>
          <t>Thanh Duong:</t>
        </r>
        <r>
          <rPr>
            <sz val="9"/>
            <color indexed="81"/>
            <rFont val="Tahoma"/>
            <family val="2"/>
          </rPr>
          <t xml:space="preserve">
Ngã ba đất vườn ông Ama Hin</t>
        </r>
      </text>
    </comment>
    <comment ref="C962" authorId="0" shapeId="0">
      <text>
        <r>
          <rPr>
            <b/>
            <sz val="9"/>
            <color indexed="81"/>
            <rFont val="Tahoma"/>
            <family val="2"/>
          </rPr>
          <t>Thanh Duong:</t>
        </r>
        <r>
          <rPr>
            <sz val="9"/>
            <color indexed="81"/>
            <rFont val="Tahoma"/>
            <family val="2"/>
          </rPr>
          <t xml:space="preserve">
Ngã ba đất vườn ông Ama Hin</t>
        </r>
      </text>
    </comment>
    <comment ref="D964" authorId="0" shapeId="0">
      <text>
        <r>
          <rPr>
            <b/>
            <sz val="9"/>
            <color indexed="81"/>
            <rFont val="Tahoma"/>
            <family val="2"/>
          </rPr>
          <t>Thanh Duong:</t>
        </r>
        <r>
          <rPr>
            <sz val="9"/>
            <color indexed="81"/>
            <rFont val="Tahoma"/>
            <family val="2"/>
          </rPr>
          <t xml:space="preserve">
Hết ranh giới thửa đất ông Ama Thìn (B.Kiều)</t>
        </r>
      </text>
    </comment>
    <comment ref="C965" authorId="0" shapeId="0">
      <text>
        <r>
          <rPr>
            <b/>
            <sz val="9"/>
            <color indexed="81"/>
            <rFont val="Tahoma"/>
            <family val="2"/>
          </rPr>
          <t>Thanh Duong:</t>
        </r>
        <r>
          <rPr>
            <sz val="9"/>
            <color indexed="81"/>
            <rFont val="Tahoma"/>
            <family val="2"/>
          </rPr>
          <t xml:space="preserve">
Hết ranh giới thửa đất ông Ama Thìn (B.Kiều)</t>
        </r>
      </text>
    </comment>
    <comment ref="D968" authorId="0" shapeId="0">
      <text>
        <r>
          <rPr>
            <b/>
            <sz val="9"/>
            <color indexed="81"/>
            <rFont val="Tahoma"/>
            <family val="2"/>
          </rPr>
          <t>Thanh Duong:</t>
        </r>
        <r>
          <rPr>
            <sz val="9"/>
            <color indexed="81"/>
            <rFont val="Tahoma"/>
            <family val="2"/>
          </rPr>
          <t xml:space="preserve">
Cầu ông Mười </t>
        </r>
      </text>
    </comment>
    <comment ref="C969" authorId="0" shapeId="0">
      <text>
        <r>
          <rPr>
            <b/>
            <sz val="9"/>
            <color indexed="81"/>
            <rFont val="Tahoma"/>
            <family val="2"/>
          </rPr>
          <t>Thanh Duong:</t>
        </r>
        <r>
          <rPr>
            <sz val="9"/>
            <color indexed="81"/>
            <rFont val="Tahoma"/>
            <family val="2"/>
          </rPr>
          <t xml:space="preserve">
Cầu ông Mười</t>
        </r>
      </text>
    </comment>
    <comment ref="D969" authorId="0" shapeId="0">
      <text>
        <r>
          <rPr>
            <b/>
            <sz val="9"/>
            <color indexed="81"/>
            <rFont val="Tahoma"/>
            <family val="2"/>
          </rPr>
          <t>Thanh Duong:</t>
        </r>
        <r>
          <rPr>
            <sz val="9"/>
            <color indexed="81"/>
            <rFont val="Tahoma"/>
            <family val="2"/>
          </rPr>
          <t xml:space="preserve">
Cầu ông Tám</t>
        </r>
      </text>
    </comment>
    <comment ref="C970" authorId="0" shapeId="0">
      <text>
        <r>
          <rPr>
            <b/>
            <sz val="9"/>
            <color indexed="81"/>
            <rFont val="Tahoma"/>
            <family val="2"/>
          </rPr>
          <t>Thanh Duong:</t>
        </r>
        <r>
          <rPr>
            <sz val="9"/>
            <color indexed="81"/>
            <rFont val="Tahoma"/>
            <family val="2"/>
          </rPr>
          <t xml:space="preserve">
Cầu ông Tám</t>
        </r>
      </text>
    </comment>
    <comment ref="C971" authorId="0" shapeId="0">
      <text>
        <r>
          <rPr>
            <b/>
            <sz val="9"/>
            <color indexed="81"/>
            <rFont val="Tahoma"/>
            <family val="2"/>
          </rPr>
          <t>Thanh Duong:</t>
        </r>
        <r>
          <rPr>
            <sz val="9"/>
            <color indexed="81"/>
            <rFont val="Tahoma"/>
            <family val="2"/>
          </rPr>
          <t xml:space="preserve">
Cống nhà ông Lâm</t>
        </r>
      </text>
    </comment>
    <comment ref="D971" authorId="2" shapeId="0">
      <text>
        <r>
          <rPr>
            <b/>
            <sz val="9"/>
            <color indexed="81"/>
            <rFont val="Tahoma"/>
            <family val="2"/>
          </rPr>
          <t>Administrator:
điều chỉnh tên</t>
        </r>
      </text>
    </comment>
    <comment ref="B972" authorId="0" shapeId="0">
      <text>
        <r>
          <rPr>
            <b/>
            <sz val="9"/>
            <color indexed="81"/>
            <rFont val="Tahoma"/>
            <family val="2"/>
          </rPr>
          <t>Thanh Duong:</t>
        </r>
        <r>
          <rPr>
            <sz val="9"/>
            <color indexed="81"/>
            <rFont val="Tahoma"/>
            <family val="2"/>
          </rPr>
          <t xml:space="preserve">
Đường liên xã</t>
        </r>
      </text>
    </comment>
    <comment ref="C972" authorId="0" shapeId="0">
      <text>
        <r>
          <rPr>
            <b/>
            <sz val="9"/>
            <color indexed="81"/>
            <rFont val="Tahoma"/>
            <family val="2"/>
          </rPr>
          <t>Thanh Duong:</t>
        </r>
        <r>
          <rPr>
            <sz val="9"/>
            <color indexed="81"/>
            <rFont val="Tahoma"/>
            <family val="2"/>
          </rPr>
          <t xml:space="preserve">
Ngã ba nhà bà Liễu</t>
        </r>
      </text>
    </comment>
    <comment ref="C973" authorId="0" shapeId="0">
      <text>
        <r>
          <rPr>
            <b/>
            <sz val="9"/>
            <color indexed="81"/>
            <rFont val="Tahoma"/>
            <family val="2"/>
          </rPr>
          <t>Thanh Duong:</t>
        </r>
        <r>
          <rPr>
            <sz val="9"/>
            <color indexed="81"/>
            <rFont val="Tahoma"/>
            <family val="2"/>
          </rPr>
          <t xml:space="preserve">
Hết đất vườn nhà ông Đinh Văn Quảng (Thôn 1)</t>
        </r>
      </text>
    </comment>
    <comment ref="D973" authorId="0" shapeId="0">
      <text>
        <r>
          <rPr>
            <b/>
            <sz val="9"/>
            <color indexed="81"/>
            <rFont val="Tahoma"/>
            <family val="2"/>
          </rPr>
          <t>Thanh Duong:</t>
        </r>
        <r>
          <rPr>
            <sz val="9"/>
            <color indexed="81"/>
            <rFont val="Tahoma"/>
            <family val="2"/>
          </rPr>
          <t xml:space="preserve">
Cống suối Êa Knơl</t>
        </r>
      </text>
    </comment>
    <comment ref="C974" authorId="0" shapeId="0">
      <text>
        <r>
          <rPr>
            <b/>
            <sz val="9"/>
            <color indexed="81"/>
            <rFont val="Tahoma"/>
            <family val="2"/>
          </rPr>
          <t>Thanh Duong:</t>
        </r>
        <r>
          <rPr>
            <sz val="9"/>
            <color indexed="81"/>
            <rFont val="Tahoma"/>
            <family val="2"/>
          </rPr>
          <t xml:space="preserve">
Cống suối Êa Knơl</t>
        </r>
      </text>
    </comment>
    <comment ref="D974" authorId="0" shapeId="0">
      <text>
        <r>
          <rPr>
            <b/>
            <sz val="9"/>
            <color indexed="81"/>
            <rFont val="Tahoma"/>
            <family val="2"/>
          </rPr>
          <t>Thanh Duong:</t>
        </r>
        <r>
          <rPr>
            <sz val="9"/>
            <color indexed="81"/>
            <rFont val="Tahoma"/>
            <family val="2"/>
          </rPr>
          <t xml:space="preserve">
Giáp ranh giới thửa đất nhà bà Tân (Thôn 3)</t>
        </r>
      </text>
    </comment>
    <comment ref="C975" authorId="0" shapeId="0">
      <text>
        <r>
          <rPr>
            <b/>
            <sz val="9"/>
            <color indexed="81"/>
            <rFont val="Tahoma"/>
            <family val="2"/>
          </rPr>
          <t>Thanh Duong:</t>
        </r>
        <r>
          <rPr>
            <sz val="9"/>
            <color indexed="81"/>
            <rFont val="Tahoma"/>
            <family val="2"/>
          </rPr>
          <t xml:space="preserve">
Hết đất vườn nhà bà Tân (Thôn 3)</t>
        </r>
      </text>
    </comment>
    <comment ref="D975" authorId="0" shapeId="0">
      <text>
        <r>
          <rPr>
            <b/>
            <sz val="9"/>
            <color indexed="81"/>
            <rFont val="Tahoma"/>
            <family val="2"/>
          </rPr>
          <t>Thanh Duong:</t>
        </r>
        <r>
          <rPr>
            <sz val="9"/>
            <color indexed="81"/>
            <rFont val="Tahoma"/>
            <family val="2"/>
          </rPr>
          <t xml:space="preserve">
Đầu ranh giới thửa đất nhà ông Ama Đung</t>
        </r>
      </text>
    </comment>
    <comment ref="C977" authorId="0" shapeId="0">
      <text>
        <r>
          <rPr>
            <b/>
            <sz val="9"/>
            <color indexed="81"/>
            <rFont val="Tahoma"/>
            <family val="2"/>
          </rPr>
          <t>Thanh Duong:</t>
        </r>
        <r>
          <rPr>
            <sz val="9"/>
            <color indexed="81"/>
            <rFont val="Tahoma"/>
            <family val="2"/>
          </rPr>
          <t xml:space="preserve">
Ranh giới thửa đất nhà ông Bình</t>
        </r>
      </text>
    </comment>
    <comment ref="D977" authorId="0" shapeId="0">
      <text>
        <r>
          <rPr>
            <b/>
            <sz val="9"/>
            <color indexed="81"/>
            <rFont val="Tahoma"/>
            <family val="2"/>
          </rPr>
          <t>Thanh Duong:</t>
        </r>
        <r>
          <rPr>
            <sz val="9"/>
            <color indexed="81"/>
            <rFont val="Tahoma"/>
            <family val="2"/>
          </rPr>
          <t xml:space="preserve">
Cầu Quang Vui</t>
        </r>
      </text>
    </comment>
    <comment ref="C980" authorId="0" shapeId="0">
      <text>
        <r>
          <rPr>
            <b/>
            <sz val="9"/>
            <color indexed="81"/>
            <rFont val="Tahoma"/>
            <family val="2"/>
          </rPr>
          <t>Thanh Duong:</t>
        </r>
        <r>
          <rPr>
            <sz val="9"/>
            <color indexed="81"/>
            <rFont val="Tahoma"/>
            <family val="2"/>
          </rPr>
          <t xml:space="preserve">
Cuối ranh giới thửa đất nhà bà Hiền Ty</t>
        </r>
      </text>
    </comment>
    <comment ref="D980" authorId="0" shapeId="0">
      <text>
        <r>
          <rPr>
            <b/>
            <sz val="9"/>
            <color indexed="81"/>
            <rFont val="Tahoma"/>
            <family val="2"/>
          </rPr>
          <t>Thanh Duong:</t>
        </r>
        <r>
          <rPr>
            <sz val="9"/>
            <color indexed="81"/>
            <rFont val="Tahoma"/>
            <family val="2"/>
          </rPr>
          <t xml:space="preserve">
Ngã ba nhà Ama Joét</t>
        </r>
      </text>
    </comment>
    <comment ref="C981" authorId="0" shapeId="0">
      <text>
        <r>
          <rPr>
            <b/>
            <sz val="9"/>
            <color indexed="81"/>
            <rFont val="Tahoma"/>
            <family val="2"/>
          </rPr>
          <t>Thanh Duong:</t>
        </r>
        <r>
          <rPr>
            <sz val="9"/>
            <color indexed="81"/>
            <rFont val="Tahoma"/>
            <family val="2"/>
          </rPr>
          <t xml:space="preserve">
Cuối ranh giới thửa đất nhà ông Thường</t>
        </r>
      </text>
    </comment>
    <comment ref="D981" authorId="0" shapeId="0">
      <text>
        <r>
          <rPr>
            <b/>
            <sz val="9"/>
            <color indexed="81"/>
            <rFont val="Tahoma"/>
            <family val="2"/>
          </rPr>
          <t>Thanh Duong:</t>
        </r>
        <r>
          <rPr>
            <sz val="9"/>
            <color indexed="81"/>
            <rFont val="Tahoma"/>
            <family val="2"/>
          </rPr>
          <t xml:space="preserve">
Ngã ba nhà Ama Châu</t>
        </r>
      </text>
    </comment>
    <comment ref="C982" authorId="0" shapeId="0">
      <text>
        <r>
          <rPr>
            <b/>
            <sz val="9"/>
            <color indexed="81"/>
            <rFont val="Tahoma"/>
            <family val="2"/>
          </rPr>
          <t>Thanh Duong:</t>
        </r>
        <r>
          <rPr>
            <sz val="9"/>
            <color indexed="81"/>
            <rFont val="Tahoma"/>
            <family val="2"/>
          </rPr>
          <t xml:space="preserve">
Cuối ranh giới thửa đất nhà ông Nhật</t>
        </r>
      </text>
    </comment>
    <comment ref="C983" authorId="0" shapeId="0">
      <text>
        <r>
          <rPr>
            <b/>
            <sz val="9"/>
            <color indexed="81"/>
            <rFont val="Tahoma"/>
            <family val="2"/>
          </rPr>
          <t>Thanh Duong:</t>
        </r>
        <r>
          <rPr>
            <sz val="9"/>
            <color indexed="81"/>
            <rFont val="Tahoma"/>
            <family val="2"/>
          </rPr>
          <t xml:space="preserve">
Cuối ranh giới thửa đất nhà ông Năm</t>
        </r>
      </text>
    </comment>
    <comment ref="D983" authorId="0" shapeId="0">
      <text>
        <r>
          <rPr>
            <b/>
            <sz val="9"/>
            <color indexed="81"/>
            <rFont val="Tahoma"/>
            <family val="2"/>
          </rPr>
          <t>Thanh Duong:</t>
        </r>
        <r>
          <rPr>
            <sz val="9"/>
            <color indexed="81"/>
            <rFont val="Tahoma"/>
            <family val="2"/>
          </rPr>
          <t xml:space="preserve">
Ngã ba nhà Y'Xíu Niê</t>
        </r>
      </text>
    </comment>
    <comment ref="C984" authorId="0" shapeId="0">
      <text>
        <r>
          <rPr>
            <b/>
            <sz val="9"/>
            <color indexed="81"/>
            <rFont val="Tahoma"/>
            <family val="2"/>
          </rPr>
          <t>Thanh Duong:</t>
        </r>
        <r>
          <rPr>
            <sz val="9"/>
            <color indexed="81"/>
            <rFont val="Tahoma"/>
            <family val="2"/>
          </rPr>
          <t xml:space="preserve">
Cuối ranh giới thửa đất nhà Vĩnh Hoàng</t>
        </r>
      </text>
    </comment>
    <comment ref="C985" authorId="0" shapeId="0">
      <text>
        <r>
          <rPr>
            <b/>
            <sz val="9"/>
            <color indexed="81"/>
            <rFont val="Tahoma"/>
            <family val="2"/>
          </rPr>
          <t>Thanh Duong:</t>
        </r>
        <r>
          <rPr>
            <sz val="9"/>
            <color indexed="81"/>
            <rFont val="Tahoma"/>
            <family val="2"/>
          </rPr>
          <t xml:space="preserve">
Cuối ranh giới thửa đất nhà Mí Phương</t>
        </r>
      </text>
    </comment>
    <comment ref="D985" authorId="0" shapeId="0">
      <text>
        <r>
          <rPr>
            <b/>
            <sz val="9"/>
            <color indexed="81"/>
            <rFont val="Tahoma"/>
            <family val="2"/>
          </rPr>
          <t>Thanh Duong:</t>
        </r>
        <r>
          <rPr>
            <sz val="9"/>
            <color indexed="81"/>
            <rFont val="Tahoma"/>
            <family val="2"/>
          </rPr>
          <t xml:space="preserve">
Ngã ba nhà bà H'Joen</t>
        </r>
      </text>
    </comment>
    <comment ref="C986" authorId="0" shapeId="0">
      <text>
        <r>
          <rPr>
            <b/>
            <sz val="9"/>
            <color indexed="81"/>
            <rFont val="Tahoma"/>
            <family val="2"/>
          </rPr>
          <t>Thanh Duong:</t>
        </r>
        <r>
          <rPr>
            <sz val="9"/>
            <color indexed="81"/>
            <rFont val="Tahoma"/>
            <family val="2"/>
          </rPr>
          <t xml:space="preserve">
Cuối ranh giới thửa đất nhà ông Thái</t>
        </r>
      </text>
    </comment>
    <comment ref="D986" authorId="0" shapeId="0">
      <text>
        <r>
          <rPr>
            <b/>
            <sz val="9"/>
            <color indexed="81"/>
            <rFont val="Tahoma"/>
            <family val="2"/>
          </rPr>
          <t>Thanh Duong:</t>
        </r>
        <r>
          <rPr>
            <sz val="9"/>
            <color indexed="81"/>
            <rFont val="Tahoma"/>
            <family val="2"/>
          </rPr>
          <t xml:space="preserve">
Hết đất vườn nhà ông Ama Khoát</t>
        </r>
      </text>
    </comment>
    <comment ref="C988" authorId="0" shapeId="0">
      <text>
        <r>
          <rPr>
            <b/>
            <sz val="9"/>
            <color indexed="81"/>
            <rFont val="Tahoma"/>
            <family val="2"/>
          </rPr>
          <t>Thanh Duong:</t>
        </r>
        <r>
          <rPr>
            <sz val="9"/>
            <color indexed="81"/>
            <rFont val="Tahoma"/>
            <family val="2"/>
          </rPr>
          <t xml:space="preserve">
Cuối ranh giới thửa đất nhà bà Lịch</t>
        </r>
      </text>
    </comment>
    <comment ref="D988" authorId="0" shapeId="0">
      <text>
        <r>
          <rPr>
            <b/>
            <sz val="9"/>
            <color indexed="81"/>
            <rFont val="Tahoma"/>
            <family val="2"/>
          </rPr>
          <t>Thanh Duong:</t>
        </r>
        <r>
          <rPr>
            <sz val="9"/>
            <color indexed="81"/>
            <rFont val="Tahoma"/>
            <family val="2"/>
          </rPr>
          <t xml:space="preserve">
Hết đất vườn nhà ông Ama Ku</t>
        </r>
      </text>
    </comment>
    <comment ref="C990" authorId="0" shapeId="0">
      <text>
        <r>
          <rPr>
            <b/>
            <sz val="9"/>
            <color indexed="81"/>
            <rFont val="Tahoma"/>
            <family val="2"/>
          </rPr>
          <t>Thanh Duong:</t>
        </r>
        <r>
          <rPr>
            <sz val="9"/>
            <color indexed="81"/>
            <rFont val="Tahoma"/>
            <family val="2"/>
          </rPr>
          <t xml:space="preserve">
Cuối ranh giới thửa đất nhà ông Ama Hin</t>
        </r>
      </text>
    </comment>
    <comment ref="C991" authorId="0" shapeId="0">
      <text>
        <r>
          <rPr>
            <b/>
            <sz val="9"/>
            <color indexed="81"/>
            <rFont val="Tahoma"/>
            <family val="2"/>
          </rPr>
          <t>Thanh Duong:</t>
        </r>
        <r>
          <rPr>
            <sz val="9"/>
            <color indexed="81"/>
            <rFont val="Tahoma"/>
            <family val="2"/>
          </rPr>
          <t xml:space="preserve">
Cuối ranh giới thửa đất ông Ama Kiệt</t>
        </r>
      </text>
    </comment>
    <comment ref="D991" authorId="0" shapeId="0">
      <text>
        <r>
          <rPr>
            <b/>
            <sz val="9"/>
            <color indexed="81"/>
            <rFont val="Tahoma"/>
            <family val="2"/>
          </rPr>
          <t>Thanh Duong:</t>
        </r>
        <r>
          <rPr>
            <sz val="9"/>
            <color indexed="81"/>
            <rFont val="Tahoma"/>
            <family val="2"/>
          </rPr>
          <t xml:space="preserve">
Giáp ranh giới thửa đất bà Trần Nhằm Sáu</t>
        </r>
      </text>
    </comment>
    <comment ref="B998" authorId="0" shapeId="0">
      <text>
        <r>
          <rPr>
            <b/>
            <sz val="9"/>
            <color indexed="81"/>
            <rFont val="Tahoma"/>
            <family val="2"/>
          </rPr>
          <t>Thanh Duong:</t>
        </r>
        <r>
          <rPr>
            <sz val="9"/>
            <color indexed="81"/>
            <rFont val="Tahoma"/>
            <family val="2"/>
          </rPr>
          <t xml:space="preserve">
Các trục đường giao thông nông thôn còn lại của buôn Cư Drăm</t>
        </r>
      </text>
    </comment>
    <comment ref="B999" authorId="0" shapeId="0">
      <text>
        <r>
          <rPr>
            <b/>
            <sz val="9"/>
            <color indexed="81"/>
            <rFont val="Tahoma"/>
            <family val="2"/>
          </rPr>
          <t>Thanh Duong:</t>
        </r>
        <r>
          <rPr>
            <sz val="9"/>
            <color indexed="81"/>
            <rFont val="Tahoma"/>
            <family val="2"/>
          </rPr>
          <t xml:space="preserve">
Các trục đường giao thông nông thôn còn lại của buôn Chàm A</t>
        </r>
      </text>
    </comment>
    <comment ref="D1009" authorId="0" shapeId="0">
      <text>
        <r>
          <rPr>
            <b/>
            <sz val="9"/>
            <color indexed="81"/>
            <rFont val="Tahoma"/>
            <family val="2"/>
          </rPr>
          <t>Thanh Duong:</t>
        </r>
        <r>
          <rPr>
            <sz val="9"/>
            <color indexed="81"/>
            <rFont val="Tahoma"/>
            <family val="2"/>
          </rPr>
          <t xml:space="preserve">
Hết đất vườn nhà ông Lê Yên</t>
        </r>
      </text>
    </comment>
    <comment ref="C1010" authorId="0" shapeId="0">
      <text>
        <r>
          <rPr>
            <b/>
            <sz val="9"/>
            <color indexed="81"/>
            <rFont val="Tahoma"/>
            <family val="2"/>
          </rPr>
          <t>Thanh Duong:</t>
        </r>
        <r>
          <rPr>
            <sz val="9"/>
            <color indexed="81"/>
            <rFont val="Tahoma"/>
            <family val="2"/>
          </rPr>
          <t xml:space="preserve">
Hết đất vườn nhà ông Lê Yên</t>
        </r>
      </text>
    </comment>
    <comment ref="D1010" authorId="0" shapeId="0">
      <text>
        <r>
          <rPr>
            <b/>
            <sz val="9"/>
            <color indexed="81"/>
            <rFont val="Tahoma"/>
            <family val="2"/>
          </rPr>
          <t>Thanh Duong:</t>
        </r>
        <r>
          <rPr>
            <sz val="9"/>
            <color indexed="81"/>
            <rFont val="Tahoma"/>
            <family val="2"/>
          </rPr>
          <t xml:space="preserve">
Hết đất vườn nhà ông Phạm Văn Năm</t>
        </r>
      </text>
    </comment>
    <comment ref="D1011" authorId="0" shapeId="0">
      <text>
        <r>
          <rPr>
            <b/>
            <sz val="9"/>
            <color indexed="81"/>
            <rFont val="Tahoma"/>
            <family val="2"/>
          </rPr>
          <t>Thanh Duong:</t>
        </r>
        <r>
          <rPr>
            <sz val="9"/>
            <color indexed="81"/>
            <rFont val="Tahoma"/>
            <family val="2"/>
          </rPr>
          <t xml:space="preserve">
Đầu ranh giới thửa đất nhà bà Vũ Thị Ong</t>
        </r>
      </text>
    </comment>
    <comment ref="C1012" authorId="0" shapeId="0">
      <text>
        <r>
          <rPr>
            <b/>
            <sz val="9"/>
            <color indexed="81"/>
            <rFont val="Tahoma"/>
            <family val="2"/>
          </rPr>
          <t>Thanh Duong:</t>
        </r>
        <r>
          <rPr>
            <sz val="9"/>
            <color indexed="81"/>
            <rFont val="Tahoma"/>
            <family val="2"/>
          </rPr>
          <t xml:space="preserve">
Đầu ranh giới thửa đất nhà Võ Văn Điệp, Trương thị Nhỏ (thửa 11, TBĐ số 62)</t>
        </r>
      </text>
    </comment>
    <comment ref="D1013" authorId="0" shapeId="0">
      <text>
        <r>
          <rPr>
            <b/>
            <sz val="9"/>
            <color indexed="81"/>
            <rFont val="Tahoma"/>
            <family val="2"/>
          </rPr>
          <t>Thanh Duong:</t>
        </r>
        <r>
          <rPr>
            <sz val="9"/>
            <color indexed="81"/>
            <rFont val="Tahoma"/>
            <family val="2"/>
          </rPr>
          <t xml:space="preserve">
</t>
        </r>
      </text>
    </comment>
    <comment ref="C1014" authorId="0" shapeId="0">
      <text>
        <r>
          <rPr>
            <b/>
            <sz val="9"/>
            <color indexed="81"/>
            <rFont val="Tahoma"/>
            <family val="2"/>
          </rPr>
          <t>Thanh Duong:</t>
        </r>
        <r>
          <rPr>
            <sz val="9"/>
            <color indexed="81"/>
            <rFont val="Tahoma"/>
            <family val="2"/>
          </rPr>
          <t xml:space="preserve">
Giáp ranh xã Hoà Phong</t>
        </r>
      </text>
    </comment>
    <comment ref="D1015" authorId="0" shapeId="0">
      <text>
        <r>
          <rPr>
            <b/>
            <sz val="9"/>
            <color indexed="81"/>
            <rFont val="Tahoma"/>
            <family val="2"/>
          </rPr>
          <t>Thanh Duong:</t>
        </r>
        <r>
          <rPr>
            <sz val="9"/>
            <color indexed="81"/>
            <rFont val="Tahoma"/>
            <family val="2"/>
          </rPr>
          <t xml:space="preserve">
Đầu ranh giới thửa đất nhà ông Y Khiêm (Buôn Lăk)</t>
        </r>
      </text>
    </comment>
    <comment ref="C1016" authorId="0" shapeId="0">
      <text>
        <r>
          <rPr>
            <b/>
            <sz val="9"/>
            <color indexed="81"/>
            <rFont val="Tahoma"/>
            <family val="2"/>
          </rPr>
          <t>Thanh Duong:</t>
        </r>
        <r>
          <rPr>
            <sz val="9"/>
            <color indexed="81"/>
            <rFont val="Tahoma"/>
            <family val="2"/>
          </rPr>
          <t xml:space="preserve">
Đầu ranh giới thửa đất nhà ông Y Khiêm (Buôn Lăk)</t>
        </r>
      </text>
    </comment>
    <comment ref="D1016" authorId="0" shapeId="0">
      <text>
        <r>
          <rPr>
            <b/>
            <sz val="9"/>
            <color indexed="81"/>
            <rFont val="Tahoma"/>
            <family val="2"/>
          </rPr>
          <t>Thanh Duong:</t>
        </r>
        <r>
          <rPr>
            <sz val="9"/>
            <color indexed="81"/>
            <rFont val="Tahoma"/>
            <family val="2"/>
          </rPr>
          <t xml:space="preserve">
Ngã ba nhà ông Bùi Sỹ Giỏi (Buôn Lăk)</t>
        </r>
      </text>
    </comment>
    <comment ref="D1017" authorId="0" shapeId="0">
      <text>
        <r>
          <rPr>
            <b/>
            <sz val="9"/>
            <color indexed="81"/>
            <rFont val="Tahoma"/>
            <family val="2"/>
          </rPr>
          <t>Thanh Duong:</t>
        </r>
        <r>
          <rPr>
            <sz val="9"/>
            <color indexed="81"/>
            <rFont val="Tahoma"/>
            <family val="2"/>
          </rPr>
          <t xml:space="preserve">
Đầu ranh giới thửa đất ông Nguyễn Trọng Hoàng (Điện Tân)</t>
        </r>
      </text>
    </comment>
    <comment ref="C1018" authorId="0" shapeId="0">
      <text>
        <r>
          <rPr>
            <b/>
            <sz val="9"/>
            <color indexed="81"/>
            <rFont val="Tahoma"/>
            <family val="2"/>
          </rPr>
          <t>Thanh Duong:</t>
        </r>
        <r>
          <rPr>
            <sz val="9"/>
            <color indexed="81"/>
            <rFont val="Tahoma"/>
            <family val="2"/>
          </rPr>
          <t xml:space="preserve">
Đầu ranh giới thửa đất ông Nguyễn Trọng Hoàng (Điện Tân)</t>
        </r>
      </text>
    </comment>
    <comment ref="D1019" authorId="3" shapeId="0">
      <text>
        <r>
          <rPr>
            <b/>
            <sz val="9"/>
            <color indexed="81"/>
            <rFont val="Tahoma"/>
            <family val="2"/>
          </rPr>
          <t>BÍCH:</t>
        </r>
        <r>
          <rPr>
            <sz val="9"/>
            <color indexed="81"/>
            <rFont val="Tahoma"/>
            <family val="2"/>
          </rPr>
          <t xml:space="preserve">
Giáp ranh xã Cư Đrăm</t>
        </r>
      </text>
    </comment>
    <comment ref="C1020" authorId="0" shapeId="0">
      <text>
        <r>
          <rPr>
            <b/>
            <sz val="9"/>
            <color indexed="81"/>
            <rFont val="Tahoma"/>
            <family val="2"/>
          </rPr>
          <t>Thanh Duong:</t>
        </r>
        <r>
          <rPr>
            <sz val="9"/>
            <color indexed="81"/>
            <rFont val="Tahoma"/>
            <family val="2"/>
          </rPr>
          <t xml:space="preserve">
Đầu ranh giới thửa đất ông Nguyễn Văn Tâm</t>
        </r>
      </text>
    </comment>
    <comment ref="D1020" authorId="0" shapeId="0">
      <text>
        <r>
          <rPr>
            <b/>
            <sz val="9"/>
            <color indexed="81"/>
            <rFont val="Tahoma"/>
            <family val="2"/>
          </rPr>
          <t>Thanh Duong:</t>
        </r>
        <r>
          <rPr>
            <sz val="9"/>
            <color indexed="81"/>
            <rFont val="Tahoma"/>
            <family val="2"/>
          </rPr>
          <t xml:space="preserve">
Hết đất vườn ông Mai Viết Tăng</t>
        </r>
      </text>
    </comment>
    <comment ref="C1021" authorId="0" shapeId="0">
      <text>
        <r>
          <rPr>
            <b/>
            <sz val="9"/>
            <color indexed="81"/>
            <rFont val="Tahoma"/>
            <family val="2"/>
          </rPr>
          <t>Thanh Duong:</t>
        </r>
        <r>
          <rPr>
            <sz val="9"/>
            <color indexed="81"/>
            <rFont val="Tahoma"/>
            <family val="2"/>
          </rPr>
          <t xml:space="preserve">
Hết đất vườn ông Mai Viết Tăng</t>
        </r>
      </text>
    </comment>
    <comment ref="C1022" authorId="0" shapeId="0">
      <text>
        <r>
          <rPr>
            <b/>
            <sz val="9"/>
            <color indexed="81"/>
            <rFont val="Tahoma"/>
            <family val="2"/>
          </rPr>
          <t>Thanh Duong:</t>
        </r>
        <r>
          <rPr>
            <sz val="9"/>
            <color indexed="81"/>
            <rFont val="Tahoma"/>
            <family val="2"/>
          </rPr>
          <t xml:space="preserve">
Cuối ranh giới thửa đất nhà ông Võ Văn Tư (Nga)</t>
        </r>
      </text>
    </comment>
    <comment ref="D1022" authorId="0" shapeId="0">
      <text>
        <r>
          <rPr>
            <b/>
            <sz val="9"/>
            <color indexed="81"/>
            <rFont val="Tahoma"/>
            <family val="2"/>
          </rPr>
          <t>Thanh Duong:</t>
        </r>
        <r>
          <rPr>
            <sz val="9"/>
            <color indexed="81"/>
            <rFont val="Tahoma"/>
            <family val="2"/>
          </rPr>
          <t xml:space="preserve">
Hết ranh giới thửa đất Trường Tiểu học buôn Tliêr</t>
        </r>
      </text>
    </comment>
    <comment ref="C1023" authorId="0" shapeId="0">
      <text>
        <r>
          <rPr>
            <b/>
            <sz val="9"/>
            <color indexed="81"/>
            <rFont val="Tahoma"/>
            <family val="2"/>
          </rPr>
          <t>Thanh Duong:</t>
        </r>
        <r>
          <rPr>
            <sz val="9"/>
            <color indexed="81"/>
            <rFont val="Tahoma"/>
            <family val="2"/>
          </rPr>
          <t xml:space="preserve">
Đầu ranh giới thửa đất nhà ông Ama Sinh (Ngô B)</t>
        </r>
      </text>
    </comment>
    <comment ref="D1028" authorId="0" shapeId="0">
      <text>
        <r>
          <rPr>
            <b/>
            <sz val="9"/>
            <color indexed="81"/>
            <rFont val="Tahoma"/>
            <family val="2"/>
          </rPr>
          <t>Thanh Duong:</t>
        </r>
        <r>
          <rPr>
            <sz val="9"/>
            <color indexed="81"/>
            <rFont val="Tahoma"/>
            <family val="2"/>
          </rPr>
          <t xml:space="preserve">
Đầu trường tiểu học thôn Noh Prông (cũ)</t>
        </r>
      </text>
    </comment>
    <comment ref="C1029" authorId="0" shapeId="0">
      <text>
        <r>
          <rPr>
            <b/>
            <sz val="9"/>
            <color indexed="81"/>
            <rFont val="Tahoma"/>
            <family val="2"/>
          </rPr>
          <t>Thanh Duong:</t>
        </r>
        <r>
          <rPr>
            <sz val="9"/>
            <color indexed="81"/>
            <rFont val="Tahoma"/>
            <family val="2"/>
          </rPr>
          <t xml:space="preserve">
Đầu trường tiểu học thôn Noh Prông (cũ)</t>
        </r>
      </text>
    </comment>
    <comment ref="D1029" authorId="0" shapeId="0">
      <text>
        <r>
          <rPr>
            <b/>
            <sz val="9"/>
            <color indexed="81"/>
            <rFont val="Tahoma"/>
            <family val="2"/>
          </rPr>
          <t>Thanh Duong:</t>
        </r>
        <r>
          <rPr>
            <sz val="9"/>
            <color indexed="81"/>
            <rFont val="Tahoma"/>
            <family val="2"/>
          </rPr>
          <t xml:space="preserve">
Hết vườn ông Hầu Văn Sinh</t>
        </r>
      </text>
    </comment>
    <comment ref="C1030" authorId="0" shapeId="0">
      <text>
        <r>
          <rPr>
            <b/>
            <sz val="9"/>
            <color indexed="81"/>
            <rFont val="Tahoma"/>
            <family val="2"/>
          </rPr>
          <t>Thanh Duong:</t>
        </r>
        <r>
          <rPr>
            <sz val="9"/>
            <color indexed="81"/>
            <rFont val="Tahoma"/>
            <family val="2"/>
          </rPr>
          <t xml:space="preserve">
Hết vườn ông Hầu Văn Sinh</t>
        </r>
      </text>
    </comment>
    <comment ref="C1031" authorId="0" shapeId="0">
      <text>
        <r>
          <rPr>
            <b/>
            <sz val="9"/>
            <color indexed="81"/>
            <rFont val="Tahoma"/>
            <family val="2"/>
          </rPr>
          <t>Thanh Duong:</t>
        </r>
        <r>
          <rPr>
            <sz val="9"/>
            <color indexed="81"/>
            <rFont val="Tahoma"/>
            <family val="2"/>
          </rPr>
          <t xml:space="preserve">
Cuối vườn ông Nguyễn Đăng Dũng</t>
        </r>
      </text>
    </comment>
    <comment ref="D1033" authorId="0" shapeId="0">
      <text>
        <r>
          <rPr>
            <b/>
            <sz val="9"/>
            <color indexed="81"/>
            <rFont val="Tahoma"/>
            <family val="2"/>
          </rPr>
          <t>Thanh Duong:</t>
        </r>
        <r>
          <rPr>
            <sz val="9"/>
            <color indexed="81"/>
            <rFont val="Tahoma"/>
            <family val="2"/>
          </rPr>
          <t xml:space="preserve">
Hết thửa đất nhà ông Y Tiên Byă</t>
        </r>
      </text>
    </comment>
    <comment ref="C1034" authorId="0" shapeId="0">
      <text>
        <r>
          <rPr>
            <b/>
            <sz val="9"/>
            <color indexed="81"/>
            <rFont val="Tahoma"/>
            <family val="2"/>
          </rPr>
          <t>Thanh Duong:</t>
        </r>
        <r>
          <rPr>
            <sz val="9"/>
            <color indexed="81"/>
            <rFont val="Tahoma"/>
            <family val="2"/>
          </rPr>
          <t xml:space="preserve">
Đầu vườn ông Ngô Hùng Sinh</t>
        </r>
      </text>
    </comment>
    <comment ref="D1041" authorId="0" shapeId="0">
      <text>
        <r>
          <rPr>
            <b/>
            <sz val="9"/>
            <color indexed="81"/>
            <rFont val="Tahoma"/>
            <family val="2"/>
          </rPr>
          <t>Thanh Duong:</t>
        </r>
        <r>
          <rPr>
            <sz val="9"/>
            <color indexed="81"/>
            <rFont val="Tahoma"/>
            <family val="2"/>
          </rPr>
          <t xml:space="preserve">
Hết đất vườn nhà ông Ama Hanh</t>
        </r>
      </text>
    </comment>
    <comment ref="D1042" authorId="0" shapeId="0">
      <text>
        <r>
          <rPr>
            <b/>
            <sz val="9"/>
            <color indexed="81"/>
            <rFont val="Tahoma"/>
            <family val="2"/>
          </rPr>
          <t>Thanh Duong:</t>
        </r>
        <r>
          <rPr>
            <sz val="9"/>
            <color indexed="81"/>
            <rFont val="Tahoma"/>
            <family val="2"/>
          </rPr>
          <t xml:space="preserve">
Hết đất vườn nhà bà H'Rung</t>
        </r>
      </text>
    </comment>
    <comment ref="D1043" authorId="0" shapeId="0">
      <text>
        <r>
          <rPr>
            <b/>
            <sz val="9"/>
            <color indexed="81"/>
            <rFont val="Tahoma"/>
            <family val="2"/>
          </rPr>
          <t>Thanh Duong:</t>
        </r>
        <r>
          <rPr>
            <sz val="9"/>
            <color indexed="81"/>
            <rFont val="Tahoma"/>
            <family val="2"/>
          </rPr>
          <t xml:space="preserve">
Hết ngã ba đầu buôn Ngô A, xã Hòa Phong</t>
        </r>
      </text>
    </comment>
    <comment ref="D1045" authorId="0" shapeId="0">
      <text>
        <r>
          <rPr>
            <b/>
            <sz val="9"/>
            <color indexed="81"/>
            <rFont val="Tahoma"/>
            <family val="2"/>
          </rPr>
          <t>Thanh Duong:</t>
        </r>
        <r>
          <rPr>
            <sz val="9"/>
            <color indexed="81"/>
            <rFont val="Tahoma"/>
            <family val="2"/>
          </rPr>
          <t xml:space="preserve">
Hết ranh giới vườn nhà ông Giàng A Xánh</t>
        </r>
      </text>
    </comment>
    <comment ref="C1046" authorId="0" shapeId="0">
      <text>
        <r>
          <rPr>
            <b/>
            <sz val="9"/>
            <color indexed="81"/>
            <rFont val="Tahoma"/>
            <family val="2"/>
          </rPr>
          <t>Thanh Duong:</t>
        </r>
        <r>
          <rPr>
            <sz val="9"/>
            <color indexed="81"/>
            <rFont val="Tahoma"/>
            <family val="2"/>
          </rPr>
          <t xml:space="preserve">
Hết ranh giới vườn nhà Ông Giàng A Xánh</t>
        </r>
      </text>
    </comment>
    <comment ref="D1046" authorId="0" shapeId="0">
      <text>
        <r>
          <rPr>
            <b/>
            <sz val="9"/>
            <color indexed="81"/>
            <rFont val="Tahoma"/>
            <family val="2"/>
          </rPr>
          <t>Thanh Duong:</t>
        </r>
        <r>
          <rPr>
            <sz val="9"/>
            <color indexed="81"/>
            <rFont val="Tahoma"/>
            <family val="2"/>
          </rPr>
          <t xml:space="preserve">
Hết ranh giới vườn ông Hoàng Trung Tiến</t>
        </r>
      </text>
    </comment>
    <comment ref="C1047" authorId="0" shapeId="0">
      <text>
        <r>
          <rPr>
            <b/>
            <sz val="9"/>
            <color indexed="81"/>
            <rFont val="Tahoma"/>
            <family val="2"/>
          </rPr>
          <t>Thanh Duong:</t>
        </r>
        <r>
          <rPr>
            <sz val="9"/>
            <color indexed="81"/>
            <rFont val="Tahoma"/>
            <family val="2"/>
          </rPr>
          <t xml:space="preserve">
</t>
        </r>
      </text>
    </comment>
    <comment ref="D1047" authorId="0" shapeId="0">
      <text>
        <r>
          <rPr>
            <b/>
            <sz val="9"/>
            <color indexed="81"/>
            <rFont val="Tahoma"/>
            <family val="2"/>
          </rPr>
          <t>Thanh Duong:</t>
        </r>
        <r>
          <rPr>
            <sz val="9"/>
            <color indexed="81"/>
            <rFont val="Tahoma"/>
            <family val="2"/>
          </rPr>
          <t xml:space="preserve">
Hết thôn Cư Tê, xã Cư Pui</t>
        </r>
      </text>
    </comment>
    <comment ref="D3136" authorId="1" shapeId="0">
      <text>
        <r>
          <rPr>
            <b/>
            <sz val="9"/>
            <color indexed="81"/>
            <rFont val="Tahoma"/>
            <family val="2"/>
          </rPr>
          <t>Nguyen Ngoc:</t>
        </r>
        <r>
          <rPr>
            <sz val="9"/>
            <color indexed="81"/>
            <rFont val="Tahoma"/>
            <family val="2"/>
          </rPr>
          <t xml:space="preserve">
Km 64 + 700 ( ngã ba đường B. Phao)</t>
        </r>
      </text>
    </comment>
    <comment ref="C3137" authorId="1" shapeId="0">
      <text>
        <r>
          <rPr>
            <b/>
            <sz val="9"/>
            <color indexed="81"/>
            <rFont val="Tahoma"/>
            <family val="2"/>
          </rPr>
          <t>Nguyen Ngoc:</t>
        </r>
        <r>
          <rPr>
            <sz val="9"/>
            <color indexed="81"/>
            <rFont val="Tahoma"/>
            <family val="2"/>
          </rPr>
          <t xml:space="preserve">
Km 64 + 700 ( ngã ba đường B. Phao)</t>
        </r>
      </text>
    </comment>
    <comment ref="D3137" authorId="1" shapeId="0">
      <text>
        <r>
          <rPr>
            <b/>
            <sz val="9"/>
            <color indexed="81"/>
            <rFont val="Tahoma"/>
            <family val="2"/>
          </rPr>
          <t>Nguyen Ngoc:</t>
        </r>
        <r>
          <rPr>
            <sz val="9"/>
            <color indexed="81"/>
            <rFont val="Tahoma"/>
            <family val="2"/>
          </rPr>
          <t xml:space="preserve">
Km 65 + 200 (giáp ranh giới đất Trường Mầm non)</t>
        </r>
      </text>
    </comment>
    <comment ref="C3138" authorId="1" shapeId="0">
      <text>
        <r>
          <rPr>
            <b/>
            <sz val="9"/>
            <color indexed="81"/>
            <rFont val="Tahoma"/>
            <family val="2"/>
          </rPr>
          <t>Nguyen Ngoc:</t>
        </r>
        <r>
          <rPr>
            <sz val="9"/>
            <color indexed="81"/>
            <rFont val="Tahoma"/>
            <family val="2"/>
          </rPr>
          <t xml:space="preserve">
Km 65 + 680 (hết ranh giới đất Bảo hiểm xã hội)</t>
        </r>
      </text>
    </comment>
    <comment ref="C3139" authorId="1" shapeId="0">
      <text>
        <r>
          <rPr>
            <b/>
            <sz val="9"/>
            <color indexed="81"/>
            <rFont val="Tahoma"/>
            <family val="2"/>
          </rPr>
          <t>Nguyen Ngoc:</t>
        </r>
        <r>
          <rPr>
            <sz val="9"/>
            <color indexed="81"/>
            <rFont val="Tahoma"/>
            <family val="2"/>
          </rPr>
          <t xml:space="preserve">
Km 65 + 760 (Cầu ông Tri)</t>
        </r>
      </text>
    </comment>
    <comment ref="D3139" authorId="1" shapeId="0">
      <text>
        <r>
          <rPr>
            <b/>
            <sz val="9"/>
            <color indexed="81"/>
            <rFont val="Tahoma"/>
            <family val="2"/>
          </rPr>
          <t>Nguyen Ngoc:</t>
        </r>
        <r>
          <rPr>
            <sz val="9"/>
            <color indexed="81"/>
            <rFont val="Tahoma"/>
            <family val="2"/>
          </rPr>
          <t xml:space="preserve">
Km 66 + 300 (giáp ranh xã Krông Jing)</t>
        </r>
      </text>
    </comment>
    <comment ref="C3140" authorId="1" shapeId="0">
      <text>
        <r>
          <rPr>
            <b/>
            <sz val="9"/>
            <color indexed="81"/>
            <rFont val="Tahoma"/>
            <family val="2"/>
          </rPr>
          <t>Nguyen Ngoc:</t>
        </r>
        <r>
          <rPr>
            <sz val="9"/>
            <color indexed="81"/>
            <rFont val="Tahoma"/>
            <family val="2"/>
          </rPr>
          <t xml:space="preserve">
Km 66 + 500 (hết đất UBKHHGĐ)</t>
        </r>
      </text>
    </comment>
    <comment ref="D3140" authorId="1" shapeId="0">
      <text>
        <r>
          <rPr>
            <b/>
            <sz val="9"/>
            <color indexed="81"/>
            <rFont val="Tahoma"/>
            <family val="2"/>
          </rPr>
          <t>Nguyen Ngoc:</t>
        </r>
        <r>
          <rPr>
            <sz val="9"/>
            <color indexed="81"/>
            <rFont val="Tahoma"/>
            <family val="2"/>
          </rPr>
          <t xml:space="preserve">
Km 66 + 850 (hết đất Lâm trường)</t>
        </r>
      </text>
    </comment>
    <comment ref="C3141" authorId="1" shapeId="0">
      <text>
        <r>
          <rPr>
            <b/>
            <sz val="9"/>
            <color indexed="81"/>
            <rFont val="Tahoma"/>
            <family val="2"/>
          </rPr>
          <t>Nguyen Ngoc:</t>
        </r>
        <r>
          <rPr>
            <sz val="9"/>
            <color indexed="81"/>
            <rFont val="Tahoma"/>
            <family val="2"/>
          </rPr>
          <t xml:space="preserve">
Km 66 + 850 (hết đất Lâm trường)</t>
        </r>
      </text>
    </comment>
    <comment ref="D3141" authorId="1" shapeId="0">
      <text>
        <r>
          <rPr>
            <b/>
            <sz val="9"/>
            <color indexed="81"/>
            <rFont val="Tahoma"/>
            <family val="2"/>
          </rPr>
          <t>Nguyen Ngoc:</t>
        </r>
        <r>
          <rPr>
            <sz val="9"/>
            <color indexed="81"/>
            <rFont val="Tahoma"/>
            <family val="2"/>
          </rPr>
          <t xml:space="preserve">
Km 67 + 800 (hết khu dân cư buôn Aê Lai)</t>
        </r>
      </text>
    </comment>
    <comment ref="C3142" authorId="1" shapeId="0">
      <text>
        <r>
          <rPr>
            <b/>
            <sz val="9"/>
            <color indexed="81"/>
            <rFont val="Tahoma"/>
            <family val="2"/>
          </rPr>
          <t>Nguyen Ngoc:</t>
        </r>
        <r>
          <rPr>
            <sz val="9"/>
            <color indexed="81"/>
            <rFont val="Tahoma"/>
            <family val="2"/>
          </rPr>
          <t xml:space="preserve">
Km 67 + 800 (hết khu dân cư buôn Aê Lai)</t>
        </r>
      </text>
    </comment>
    <comment ref="D3142" authorId="1" shapeId="0">
      <text>
        <r>
          <rPr>
            <b/>
            <sz val="9"/>
            <color indexed="81"/>
            <rFont val="Tahoma"/>
            <family val="2"/>
          </rPr>
          <t>Nguyen Ngoc:</t>
        </r>
        <r>
          <rPr>
            <sz val="9"/>
            <color indexed="81"/>
            <rFont val="Tahoma"/>
            <family val="2"/>
          </rPr>
          <t xml:space="preserve">
Km 69 + 500 (qua trại bò huyện)</t>
        </r>
      </text>
    </comment>
    <comment ref="C3143" authorId="1" shapeId="0">
      <text>
        <r>
          <rPr>
            <b/>
            <sz val="9"/>
            <color indexed="81"/>
            <rFont val="Tahoma"/>
            <family val="2"/>
          </rPr>
          <t>Nguyen Ngoc:</t>
        </r>
        <r>
          <rPr>
            <sz val="9"/>
            <color indexed="81"/>
            <rFont val="Tahoma"/>
            <family val="2"/>
          </rPr>
          <t xml:space="preserve">
Km 69 + 500 (qua trại bò huyện)</t>
        </r>
      </text>
    </comment>
    <comment ref="B3145" authorId="1" shapeId="0">
      <text>
        <r>
          <rPr>
            <b/>
            <sz val="9"/>
            <color indexed="81"/>
            <rFont val="Tahoma"/>
            <family val="2"/>
          </rPr>
          <t>Nguyen Ngoc:</t>
        </r>
        <r>
          <rPr>
            <sz val="9"/>
            <color indexed="81"/>
            <rFont val="Tahoma"/>
            <family val="2"/>
          </rPr>
          <t xml:space="preserve">
Đường đi 715</t>
        </r>
      </text>
    </comment>
    <comment ref="C3145" authorId="1" shapeId="0">
      <text>
        <r>
          <rPr>
            <b/>
            <sz val="9"/>
            <color indexed="81"/>
            <rFont val="Tahoma"/>
            <family val="2"/>
          </rPr>
          <t>Nguyen Ngoc:</t>
        </r>
        <r>
          <rPr>
            <sz val="9"/>
            <color indexed="81"/>
            <rFont val="Tahoma"/>
            <family val="2"/>
          </rPr>
          <t xml:space="preserve">
Km 0 (nhà ông Tiến Thảo)</t>
        </r>
      </text>
    </comment>
    <comment ref="D3146" authorId="1" shapeId="0">
      <text>
        <r>
          <rPr>
            <b/>
            <sz val="9"/>
            <color indexed="81"/>
            <rFont val="Tahoma"/>
            <family val="2"/>
          </rPr>
          <t>Nguyen Ngoc:</t>
        </r>
        <r>
          <rPr>
            <sz val="9"/>
            <color indexed="81"/>
            <rFont val="Tahoma"/>
            <family val="2"/>
          </rPr>
          <t xml:space="preserve">
Km 3 + 500 (buôn Choăh đường đi xã Ea Lai)</t>
        </r>
      </text>
    </comment>
    <comment ref="C3147" authorId="1" shapeId="0">
      <text>
        <r>
          <rPr>
            <b/>
            <sz val="9"/>
            <color indexed="81"/>
            <rFont val="Tahoma"/>
            <family val="2"/>
          </rPr>
          <t>Nguyen Ngoc:</t>
        </r>
        <r>
          <rPr>
            <sz val="9"/>
            <color indexed="81"/>
            <rFont val="Tahoma"/>
            <family val="2"/>
          </rPr>
          <t xml:space="preserve">
Ngã ba QL19C (TL13 cũ)</t>
        </r>
      </text>
    </comment>
    <comment ref="D3150" authorId="1" shapeId="0">
      <text>
        <r>
          <rPr>
            <b/>
            <sz val="9"/>
            <color indexed="81"/>
            <rFont val="Tahoma"/>
            <family val="2"/>
          </rPr>
          <t>Nguyen Ngoc:</t>
        </r>
        <r>
          <rPr>
            <sz val="9"/>
            <color indexed="81"/>
            <rFont val="Tahoma"/>
            <family val="2"/>
          </rPr>
          <t xml:space="preserve">
UBND xã Ea Lai + 500m</t>
        </r>
      </text>
    </comment>
    <comment ref="C3151" authorId="1" shapeId="0">
      <text>
        <r>
          <rPr>
            <b/>
            <sz val="9"/>
            <color indexed="81"/>
            <rFont val="Tahoma"/>
            <family val="2"/>
          </rPr>
          <t>Nguyen Ngoc:</t>
        </r>
        <r>
          <rPr>
            <sz val="9"/>
            <color indexed="81"/>
            <rFont val="Tahoma"/>
            <family val="2"/>
          </rPr>
          <t xml:space="preserve">
UBND xã Ea Lai + 500m</t>
        </r>
      </text>
    </comment>
    <comment ref="D3151" authorId="1" shapeId="0">
      <text>
        <r>
          <rPr>
            <b/>
            <sz val="9"/>
            <color indexed="81"/>
            <rFont val="Tahoma"/>
            <family val="2"/>
          </rPr>
          <t>Nguyen Ngoc:</t>
        </r>
        <r>
          <rPr>
            <sz val="9"/>
            <color indexed="81"/>
            <rFont val="Tahoma"/>
            <family val="2"/>
          </rPr>
          <t xml:space="preserve">
Ngã ba QL19C (TL13 cũ)</t>
        </r>
      </text>
    </comment>
    <comment ref="C3152" authorId="1" shapeId="0">
      <text>
        <r>
          <rPr>
            <b/>
            <sz val="9"/>
            <color indexed="81"/>
            <rFont val="Tahoma"/>
            <family val="2"/>
          </rPr>
          <t>Nguyen Ngoc:</t>
        </r>
        <r>
          <rPr>
            <sz val="9"/>
            <color indexed="81"/>
            <rFont val="Tahoma"/>
            <family val="2"/>
          </rPr>
          <t xml:space="preserve">
Ngã ba QL19C (TL13 cũ)</t>
        </r>
      </text>
    </comment>
    <comment ref="D3152" authorId="1" shapeId="0">
      <text>
        <r>
          <rPr>
            <b/>
            <sz val="9"/>
            <color indexed="81"/>
            <rFont val="Tahoma"/>
            <family val="2"/>
          </rPr>
          <t>Nguyen Ngoc:</t>
        </r>
        <r>
          <rPr>
            <sz val="9"/>
            <color indexed="81"/>
            <rFont val="Tahoma"/>
            <family val="2"/>
          </rPr>
          <t xml:space="preserve">
Km 519 (TL13 cũ)</t>
        </r>
      </text>
    </comment>
    <comment ref="C3153" authorId="1" shapeId="0">
      <text>
        <r>
          <rPr>
            <b/>
            <sz val="9"/>
            <color indexed="81"/>
            <rFont val="Tahoma"/>
            <family val="2"/>
          </rPr>
          <t>Nguyen Ngoc:</t>
        </r>
        <r>
          <rPr>
            <sz val="9"/>
            <color indexed="81"/>
            <rFont val="Tahoma"/>
            <family val="2"/>
          </rPr>
          <t xml:space="preserve">
Km 519 (TL13 cũ)</t>
        </r>
      </text>
    </comment>
    <comment ref="D3153" authorId="1" shapeId="0">
      <text>
        <r>
          <rPr>
            <b/>
            <sz val="9"/>
            <color indexed="81"/>
            <rFont val="Tahoma"/>
            <family val="2"/>
          </rPr>
          <t>Nguyen Ngoc:</t>
        </r>
        <r>
          <rPr>
            <sz val="9"/>
            <color indexed="81"/>
            <rFont val="Tahoma"/>
            <family val="2"/>
          </rPr>
          <t xml:space="preserve">
Km 521 (cầu M’ Năng)</t>
        </r>
      </text>
    </comment>
    <comment ref="C3154" authorId="1" shapeId="0">
      <text>
        <r>
          <rPr>
            <b/>
            <sz val="9"/>
            <color indexed="81"/>
            <rFont val="Tahoma"/>
            <family val="2"/>
          </rPr>
          <t>Nguyen Ngoc:</t>
        </r>
        <r>
          <rPr>
            <sz val="9"/>
            <color indexed="81"/>
            <rFont val="Tahoma"/>
            <family val="2"/>
          </rPr>
          <t xml:space="preserve">
Km 521 (cầu M’ Năng)</t>
        </r>
      </text>
    </comment>
    <comment ref="D3154" authorId="1" shapeId="0">
      <text>
        <r>
          <rPr>
            <b/>
            <sz val="9"/>
            <color indexed="81"/>
            <rFont val="Tahoma"/>
            <family val="2"/>
          </rPr>
          <t>Nguyen Ngoc:</t>
        </r>
        <r>
          <rPr>
            <sz val="9"/>
            <color indexed="81"/>
            <rFont val="Tahoma"/>
            <family val="2"/>
          </rPr>
          <t xml:space="preserve">
Km 521 (cầu M’ Năng)</t>
        </r>
      </text>
    </comment>
    <comment ref="C3155" authorId="1" shapeId="0">
      <text>
        <r>
          <rPr>
            <b/>
            <sz val="9"/>
            <color indexed="81"/>
            <rFont val="Tahoma"/>
            <family val="2"/>
          </rPr>
          <t>Nguyen Ngoc:</t>
        </r>
        <r>
          <rPr>
            <sz val="9"/>
            <color indexed="81"/>
            <rFont val="Tahoma"/>
            <family val="2"/>
          </rPr>
          <t xml:space="preserve">
Km 521 (cầu M’ Năng)</t>
        </r>
      </text>
    </comment>
    <comment ref="C3156" authorId="1" shapeId="0">
      <text>
        <r>
          <rPr>
            <b/>
            <sz val="9"/>
            <color indexed="81"/>
            <rFont val="Tahoma"/>
            <family val="2"/>
          </rPr>
          <t>Nguyen Ngoc:</t>
        </r>
        <r>
          <rPr>
            <sz val="9"/>
            <color indexed="81"/>
            <rFont val="Tahoma"/>
            <family val="2"/>
          </rPr>
          <t xml:space="preserve">
Giáp đường Trường sơn đông(buôn Um)</t>
        </r>
      </text>
    </comment>
    <comment ref="C3157" authorId="1" shapeId="0">
      <text>
        <r>
          <rPr>
            <b/>
            <sz val="9"/>
            <color indexed="81"/>
            <rFont val="Tahoma"/>
            <family val="2"/>
          </rPr>
          <t>Nguyen Ngoc:</t>
        </r>
        <r>
          <rPr>
            <sz val="9"/>
            <color indexed="81"/>
            <rFont val="Tahoma"/>
            <family val="2"/>
          </rPr>
          <t xml:space="preserve">
Km 0 (buôn M'Lốk)</t>
        </r>
      </text>
    </comment>
    <comment ref="D3158" authorId="1" shapeId="0">
      <text>
        <r>
          <rPr>
            <b/>
            <sz val="9"/>
            <color indexed="81"/>
            <rFont val="Tahoma"/>
            <family val="2"/>
          </rPr>
          <t>Nguyen Ngoc:</t>
        </r>
        <r>
          <rPr>
            <sz val="9"/>
            <color indexed="81"/>
            <rFont val="Tahoma"/>
            <family val="2"/>
          </rPr>
          <t xml:space="preserve">
Ngầm 4 giáp ranh xã Ea Lai</t>
        </r>
      </text>
    </comment>
    <comment ref="D3159" authorId="1" shapeId="0">
      <text>
        <r>
          <rPr>
            <b/>
            <sz val="9"/>
            <color indexed="81"/>
            <rFont val="Tahoma"/>
            <family val="2"/>
          </rPr>
          <t>Nguyen Ngoc:</t>
        </r>
        <r>
          <rPr>
            <sz val="9"/>
            <color indexed="81"/>
            <rFont val="Tahoma"/>
            <family val="2"/>
          </rPr>
          <t xml:space="preserve">
Hết ranh giới đất nhà ông Quang</t>
        </r>
      </text>
    </comment>
    <comment ref="C3160" authorId="1" shapeId="0">
      <text>
        <r>
          <rPr>
            <b/>
            <sz val="9"/>
            <color indexed="81"/>
            <rFont val="Tahoma"/>
            <family val="2"/>
          </rPr>
          <t>Nguyen Ngoc:</t>
        </r>
        <r>
          <rPr>
            <sz val="9"/>
            <color indexed="81"/>
            <rFont val="Tahoma"/>
            <family val="2"/>
          </rPr>
          <t xml:space="preserve">
Hết ranh giới đất nhà ông Quang</t>
        </r>
      </text>
    </comment>
    <comment ref="D3160" authorId="1" shapeId="0">
      <text>
        <r>
          <rPr>
            <b/>
            <sz val="9"/>
            <color indexed="81"/>
            <rFont val="Tahoma"/>
            <family val="2"/>
          </rPr>
          <t>Nguyen Ngoc:</t>
        </r>
        <r>
          <rPr>
            <sz val="9"/>
            <color indexed="81"/>
            <rFont val="Tahoma"/>
            <family val="2"/>
          </rPr>
          <t xml:space="preserve">
Ngầm số 5 (suối Ea Kô) giáp ranh giới xã Cư Prao</t>
        </r>
      </text>
    </comment>
    <comment ref="C3161" authorId="1" shapeId="0">
      <text>
        <r>
          <rPr>
            <b/>
            <sz val="9"/>
            <color indexed="81"/>
            <rFont val="Tahoma"/>
            <family val="2"/>
          </rPr>
          <t>Nguyen Ngoc:</t>
        </r>
        <r>
          <rPr>
            <sz val="9"/>
            <color indexed="81"/>
            <rFont val="Tahoma"/>
            <family val="2"/>
          </rPr>
          <t xml:space="preserve">
Đất ông Sơn (Công An) tại km 0</t>
        </r>
      </text>
    </comment>
    <comment ref="D3161" authorId="1" shapeId="0">
      <text>
        <r>
          <rPr>
            <b/>
            <sz val="9"/>
            <color indexed="81"/>
            <rFont val="Tahoma"/>
            <family val="2"/>
          </rPr>
          <t>Nguyen Ngoc:</t>
        </r>
        <r>
          <rPr>
            <sz val="9"/>
            <color indexed="81"/>
            <rFont val="Tahoma"/>
            <family val="2"/>
          </rPr>
          <t xml:space="preserve">
Phan Bội Châu</t>
        </r>
      </text>
    </comment>
    <comment ref="D3168" authorId="1" shapeId="0">
      <text>
        <r>
          <rPr>
            <b/>
            <sz val="9"/>
            <color indexed="81"/>
            <rFont val="Tahoma"/>
            <family val="2"/>
          </rPr>
          <t>Nguyen Ngoc:</t>
        </r>
        <r>
          <rPr>
            <sz val="9"/>
            <color indexed="81"/>
            <rFont val="Tahoma"/>
            <family val="2"/>
          </rPr>
          <t xml:space="preserve">
Km 0 + 110 (Hội trường khối 7)</t>
        </r>
      </text>
    </comment>
    <comment ref="C3172" authorId="1" shapeId="0">
      <text>
        <r>
          <rPr>
            <b/>
            <sz val="9"/>
            <color indexed="81"/>
            <rFont val="Tahoma"/>
            <family val="2"/>
          </rPr>
          <t>Nguyen Ngoc:</t>
        </r>
        <r>
          <rPr>
            <sz val="9"/>
            <color indexed="81"/>
            <rFont val="Tahoma"/>
            <family val="2"/>
          </rPr>
          <t xml:space="preserve">
Ranh giới đất nhà ông Vịnh (khối 1)</t>
        </r>
      </text>
    </comment>
    <comment ref="D3174" authorId="1" shapeId="0">
      <text>
        <r>
          <rPr>
            <b/>
            <sz val="9"/>
            <color indexed="81"/>
            <rFont val="Tahoma"/>
            <family val="2"/>
          </rPr>
          <t>Nguyen Ngoc:</t>
        </r>
        <r>
          <rPr>
            <sz val="9"/>
            <color indexed="81"/>
            <rFont val="Tahoma"/>
            <family val="2"/>
          </rPr>
          <t xml:space="preserve">
Hết đường</t>
        </r>
      </text>
    </comment>
    <comment ref="B3176" authorId="1" shapeId="0">
      <text>
        <r>
          <rPr>
            <b/>
            <sz val="9"/>
            <color indexed="81"/>
            <rFont val="Tahoma"/>
            <family val="2"/>
          </rPr>
          <t>Nguyen Ngoc:</t>
        </r>
        <r>
          <rPr>
            <sz val="9"/>
            <color indexed="81"/>
            <rFont val="Tahoma"/>
            <family val="2"/>
          </rPr>
          <t xml:space="preserve">
Đường mới phía Tây Nam thị trấn kéo dài</t>
        </r>
      </text>
    </comment>
    <comment ref="D3176" authorId="1" shapeId="0">
      <text>
        <r>
          <rPr>
            <b/>
            <sz val="9"/>
            <color indexed="81"/>
            <rFont val="Tahoma"/>
            <family val="2"/>
          </rPr>
          <t>Nguyen Ngoc:</t>
        </r>
        <r>
          <rPr>
            <sz val="9"/>
            <color indexed="81"/>
            <rFont val="Tahoma"/>
            <family val="2"/>
          </rPr>
          <t xml:space="preserve">
Hết đất nhà bà Hoàng Thị Phòng</t>
        </r>
      </text>
    </comment>
    <comment ref="C3177" authorId="1" shapeId="0">
      <text>
        <r>
          <rPr>
            <b/>
            <sz val="9"/>
            <color indexed="81"/>
            <rFont val="Tahoma"/>
            <family val="2"/>
          </rPr>
          <t>Nguyen Ngoc:</t>
        </r>
        <r>
          <rPr>
            <sz val="9"/>
            <color indexed="81"/>
            <rFont val="Tahoma"/>
            <family val="2"/>
          </rPr>
          <t xml:space="preserve">
Giáp ranh giới xã Krông Jing cũ; Hết đất nhà bà Hoàng Thị Phòng</t>
        </r>
      </text>
    </comment>
    <comment ref="D3179" authorId="1" shapeId="0">
      <text>
        <r>
          <rPr>
            <b/>
            <sz val="9"/>
            <color indexed="81"/>
            <rFont val="Tahoma"/>
            <family val="2"/>
          </rPr>
          <t>Nguyen Ngoc:</t>
        </r>
        <r>
          <rPr>
            <sz val="9"/>
            <color indexed="81"/>
            <rFont val="Tahoma"/>
            <family val="2"/>
          </rPr>
          <t xml:space="preserve">
Đầu ranh giới thửa đất nhà ông Hoa</t>
        </r>
      </text>
    </comment>
    <comment ref="D3182" authorId="1" shapeId="0">
      <text>
        <r>
          <rPr>
            <b/>
            <sz val="9"/>
            <color indexed="81"/>
            <rFont val="Tahoma"/>
            <family val="2"/>
          </rPr>
          <t>Nguyen Ngoc:</t>
        </r>
        <r>
          <rPr>
            <sz val="9"/>
            <color indexed="81"/>
            <rFont val="Tahoma"/>
            <family val="2"/>
          </rPr>
          <t xml:space="preserve">
Phan Bội Châu</t>
        </r>
      </text>
    </comment>
    <comment ref="C3183" authorId="1" shapeId="0">
      <text>
        <r>
          <rPr>
            <b/>
            <sz val="9"/>
            <color indexed="81"/>
            <rFont val="Tahoma"/>
            <family val="2"/>
          </rPr>
          <t>Nguyen Ngoc:</t>
        </r>
        <r>
          <rPr>
            <sz val="9"/>
            <color indexed="81"/>
            <rFont val="Tahoma"/>
            <family val="2"/>
          </rPr>
          <t xml:space="preserve">
Phan Bội Châu</t>
        </r>
      </text>
    </comment>
    <comment ref="D3184" authorId="1" shapeId="0">
      <text>
        <r>
          <rPr>
            <b/>
            <sz val="9"/>
            <color indexed="81"/>
            <rFont val="Tahoma"/>
            <family val="2"/>
          </rPr>
          <t>Nguyen Ngoc:</t>
        </r>
        <r>
          <rPr>
            <sz val="9"/>
            <color indexed="81"/>
            <rFont val="Tahoma"/>
            <family val="2"/>
          </rPr>
          <t xml:space="preserve">
Giáp đường Trần Hưng Đạo</t>
        </r>
      </text>
    </comment>
    <comment ref="D3187" authorId="1" shapeId="0">
      <text>
        <r>
          <rPr>
            <b/>
            <sz val="9"/>
            <color indexed="81"/>
            <rFont val="Tahoma"/>
            <family val="2"/>
          </rPr>
          <t>Nguyen Ngoc:</t>
        </r>
        <r>
          <rPr>
            <sz val="9"/>
            <color indexed="81"/>
            <rFont val="Tahoma"/>
            <family val="2"/>
          </rPr>
          <t xml:space="preserve">
Km 0 + 200 (hết đất nhà bà Cư)</t>
        </r>
      </text>
    </comment>
    <comment ref="D3189" authorId="1" shapeId="0">
      <text>
        <r>
          <rPr>
            <b/>
            <sz val="9"/>
            <color indexed="81"/>
            <rFont val="Tahoma"/>
            <family val="2"/>
          </rPr>
          <t>Nguyen Ngoc:</t>
        </r>
        <r>
          <rPr>
            <sz val="9"/>
            <color indexed="81"/>
            <rFont val="Tahoma"/>
            <family val="2"/>
          </rPr>
          <t xml:space="preserve">
Phan Bội Châu</t>
        </r>
      </text>
    </comment>
    <comment ref="C3190" authorId="1" shapeId="0">
      <text>
        <r>
          <rPr>
            <b/>
            <sz val="9"/>
            <color indexed="81"/>
            <rFont val="Tahoma"/>
            <family val="2"/>
          </rPr>
          <t>Nguyen Ngoc:</t>
        </r>
        <r>
          <rPr>
            <sz val="9"/>
            <color indexed="81"/>
            <rFont val="Tahoma"/>
            <family val="2"/>
          </rPr>
          <t xml:space="preserve">
Phan Bội Châu</t>
        </r>
      </text>
    </comment>
    <comment ref="C3191" authorId="1" shapeId="0">
      <text>
        <r>
          <rPr>
            <b/>
            <sz val="9"/>
            <color indexed="81"/>
            <rFont val="Tahoma"/>
            <family val="2"/>
          </rPr>
          <t>Nguyen Ngoc:</t>
        </r>
        <r>
          <rPr>
            <sz val="9"/>
            <color indexed="81"/>
            <rFont val="Tahoma"/>
            <family val="2"/>
          </rPr>
          <t xml:space="preserve">
Km 0</t>
        </r>
      </text>
    </comment>
    <comment ref="D3191" authorId="1" shapeId="0">
      <text>
        <r>
          <rPr>
            <b/>
            <sz val="9"/>
            <color indexed="81"/>
            <rFont val="Tahoma"/>
            <family val="2"/>
          </rPr>
          <t>Nguyen Ngoc:</t>
        </r>
        <r>
          <rPr>
            <sz val="9"/>
            <color indexed="81"/>
            <rFont val="Tahoma"/>
            <family val="2"/>
          </rPr>
          <t xml:space="preserve">
Hết đường Phan Bội Châu</t>
        </r>
      </text>
    </comment>
    <comment ref="C3192" authorId="1" shapeId="0">
      <text>
        <r>
          <rPr>
            <b/>
            <sz val="9"/>
            <color indexed="81"/>
            <rFont val="Tahoma"/>
            <family val="2"/>
          </rPr>
          <t>Nguyen Ngoc:</t>
        </r>
        <r>
          <rPr>
            <sz val="9"/>
            <color indexed="81"/>
            <rFont val="Tahoma"/>
            <family val="2"/>
          </rPr>
          <t xml:space="preserve">
Km 0</t>
        </r>
      </text>
    </comment>
    <comment ref="D3192" authorId="1" shapeId="0">
      <text>
        <r>
          <rPr>
            <b/>
            <sz val="9"/>
            <color indexed="81"/>
            <rFont val="Tahoma"/>
            <family val="2"/>
          </rPr>
          <t>Nguyen Ngoc:</t>
        </r>
        <r>
          <rPr>
            <sz val="9"/>
            <color indexed="81"/>
            <rFont val="Tahoma"/>
            <family val="2"/>
          </rPr>
          <t xml:space="preserve">
Ngã tư hết đất nhà ông Bình (thửa 101, tờ 37)</t>
        </r>
      </text>
    </comment>
    <comment ref="D3198" authorId="1" shapeId="0">
      <text>
        <r>
          <rPr>
            <b/>
            <sz val="9"/>
            <color indexed="81"/>
            <rFont val="Tahoma"/>
            <family val="2"/>
          </rPr>
          <t>Nguyen Ngoc:</t>
        </r>
        <r>
          <rPr>
            <sz val="9"/>
            <color indexed="81"/>
            <rFont val="Tahoma"/>
            <family val="2"/>
          </rPr>
          <t xml:space="preserve">
Đến đường trước Trường Hùng Vương</t>
        </r>
      </text>
    </comment>
    <comment ref="B3214" authorId="1" shapeId="0">
      <text>
        <r>
          <rPr>
            <b/>
            <sz val="9"/>
            <color indexed="81"/>
            <rFont val="Tahoma"/>
            <family val="2"/>
          </rPr>
          <t>Nguyen Ngoc:</t>
        </r>
        <r>
          <rPr>
            <sz val="9"/>
            <color indexed="81"/>
            <rFont val="Tahoma"/>
            <family val="2"/>
          </rPr>
          <t xml:space="preserve">
Đường QH mới
Đường ngang thông ra đường vành đai</t>
        </r>
      </text>
    </comment>
    <comment ref="D3220" authorId="1" shapeId="0">
      <text>
        <r>
          <rPr>
            <b/>
            <sz val="9"/>
            <color indexed="81"/>
            <rFont val="Tahoma"/>
            <family val="2"/>
          </rPr>
          <t>Nguyen Ngoc:</t>
        </r>
        <r>
          <rPr>
            <sz val="9"/>
            <color indexed="81"/>
            <rFont val="Tahoma"/>
            <family val="2"/>
          </rPr>
          <t xml:space="preserve">
Phan Bội Châu</t>
        </r>
      </text>
    </comment>
    <comment ref="B3224" authorId="1" shapeId="0">
      <text>
        <r>
          <rPr>
            <b/>
            <sz val="9"/>
            <color indexed="81"/>
            <rFont val="Tahoma"/>
            <family val="2"/>
          </rPr>
          <t>Nguyen Ngoc:</t>
        </r>
        <r>
          <rPr>
            <sz val="9"/>
            <color indexed="81"/>
            <rFont val="Tahoma"/>
            <family val="2"/>
          </rPr>
          <t xml:space="preserve">
Khu dân cư Tổ dân phố 3, Tổ dân phố 4 (trừ khu vực đã có)</t>
        </r>
      </text>
    </comment>
    <comment ref="C3229" authorId="1" shapeId="0">
      <text>
        <r>
          <rPr>
            <b/>
            <sz val="9"/>
            <color indexed="81"/>
            <rFont val="Tahoma"/>
            <family val="2"/>
          </rPr>
          <t>Nguyen Ngoc:</t>
        </r>
        <r>
          <rPr>
            <sz val="9"/>
            <color indexed="81"/>
            <rFont val="Tahoma"/>
            <family val="2"/>
          </rPr>
          <t xml:space="preserve">
Km 0</t>
        </r>
      </text>
    </comment>
    <comment ref="D3229" authorId="1" shapeId="0">
      <text>
        <r>
          <rPr>
            <b/>
            <sz val="9"/>
            <color indexed="81"/>
            <rFont val="Tahoma"/>
            <family val="2"/>
          </rPr>
          <t>Nguyen Ngoc:</t>
        </r>
        <r>
          <rPr>
            <sz val="9"/>
            <color indexed="81"/>
            <rFont val="Tahoma"/>
            <family val="2"/>
          </rPr>
          <t xml:space="preserve">
Hết đường Phan Bội Châu</t>
        </r>
      </text>
    </comment>
    <comment ref="C3231" authorId="1" shapeId="0">
      <text>
        <r>
          <rPr>
            <b/>
            <sz val="9"/>
            <color indexed="81"/>
            <rFont val="Tahoma"/>
            <family val="2"/>
          </rPr>
          <t>Nguyen Ngoc:</t>
        </r>
        <r>
          <rPr>
            <sz val="9"/>
            <color indexed="81"/>
            <rFont val="Tahoma"/>
            <family val="2"/>
          </rPr>
          <t xml:space="preserve">
Km 64 + 700 ( ngã ba đường B. Phao)</t>
        </r>
      </text>
    </comment>
    <comment ref="D3231" authorId="1" shapeId="0">
      <text>
        <r>
          <rPr>
            <b/>
            <sz val="9"/>
            <color indexed="81"/>
            <rFont val="Tahoma"/>
            <family val="2"/>
          </rPr>
          <t>Nguyen Ngoc:</t>
        </r>
        <r>
          <rPr>
            <sz val="9"/>
            <color indexed="81"/>
            <rFont val="Tahoma"/>
            <family val="2"/>
          </rPr>
          <t xml:space="preserve">
Km 65 + 200 (giáp ranh giới đất Trường Mầm non)</t>
        </r>
      </text>
    </comment>
    <comment ref="C3233" authorId="1" shapeId="0">
      <text>
        <r>
          <rPr>
            <b/>
            <sz val="9"/>
            <color indexed="81"/>
            <rFont val="Tahoma"/>
            <family val="2"/>
          </rPr>
          <t>Nguyen Ngoc:</t>
        </r>
        <r>
          <rPr>
            <sz val="9"/>
            <color indexed="81"/>
            <rFont val="Tahoma"/>
            <family val="2"/>
          </rPr>
          <t xml:space="preserve">
Km 65+760 (cầu ông Tri)</t>
        </r>
      </text>
    </comment>
    <comment ref="D3233" authorId="1" shapeId="0">
      <text>
        <r>
          <rPr>
            <b/>
            <sz val="9"/>
            <color indexed="81"/>
            <rFont val="Tahoma"/>
            <family val="2"/>
          </rPr>
          <t>Nguyen Ngoc:</t>
        </r>
        <r>
          <rPr>
            <sz val="9"/>
            <color indexed="81"/>
            <rFont val="Tahoma"/>
            <family val="2"/>
          </rPr>
          <t xml:space="preserve">
Km 66+300 (giáp ranh xã Krông Jing cũ)</t>
        </r>
      </text>
    </comment>
    <comment ref="D3235" authorId="1" shapeId="0">
      <text>
        <r>
          <rPr>
            <b/>
            <sz val="9"/>
            <color indexed="81"/>
            <rFont val="Tahoma"/>
            <family val="2"/>
          </rPr>
          <t>Nguyen Ngoc:</t>
        </r>
        <r>
          <rPr>
            <sz val="9"/>
            <color indexed="81"/>
            <rFont val="Tahoma"/>
            <family val="2"/>
          </rPr>
          <t xml:space="preserve">
Km 0 + 500 (Nhà ông Kiểm thửa đất số 1019 tờ 64 (cũ) - 204 mới )</t>
        </r>
      </text>
    </comment>
    <comment ref="C3236" authorId="1" shapeId="0">
      <text>
        <r>
          <rPr>
            <b/>
            <sz val="9"/>
            <color indexed="81"/>
            <rFont val="Tahoma"/>
            <family val="2"/>
          </rPr>
          <t>Nguyen Ngoc:</t>
        </r>
        <r>
          <rPr>
            <sz val="9"/>
            <color indexed="81"/>
            <rFont val="Tahoma"/>
            <family val="2"/>
          </rPr>
          <t xml:space="preserve">
Km 0 + 500 (Nhà ông Kiểm thửa đất số 1019 tờ 64 (cũ) - 204 mới )</t>
        </r>
      </text>
    </comment>
    <comment ref="D3236" authorId="1" shapeId="0">
      <text>
        <r>
          <rPr>
            <b/>
            <sz val="9"/>
            <color indexed="81"/>
            <rFont val="Tahoma"/>
            <family val="2"/>
          </rPr>
          <t>Nguyen Ngoc:</t>
        </r>
        <r>
          <rPr>
            <sz val="9"/>
            <color indexed="81"/>
            <rFont val="Tahoma"/>
            <family val="2"/>
          </rPr>
          <t xml:space="preserve">
Km 0 + 800 (giáp đất nhà ông Hàng buôn Trưng)</t>
        </r>
      </text>
    </comment>
    <comment ref="B3240" authorId="1" shapeId="0">
      <text>
        <r>
          <rPr>
            <b/>
            <sz val="9"/>
            <color indexed="81"/>
            <rFont val="Tahoma"/>
            <family val="2"/>
          </rPr>
          <t>Nguyen Ngoc:</t>
        </r>
        <r>
          <rPr>
            <sz val="9"/>
            <color indexed="81"/>
            <rFont val="Tahoma"/>
            <family val="2"/>
          </rPr>
          <t xml:space="preserve">
Đường liên xã</t>
        </r>
      </text>
    </comment>
    <comment ref="C3240" authorId="1" shapeId="0">
      <text>
        <r>
          <rPr>
            <b/>
            <sz val="9"/>
            <color indexed="81"/>
            <rFont val="Tahoma"/>
            <family val="2"/>
          </rPr>
          <t>Nguyen Ngoc:</t>
        </r>
        <r>
          <rPr>
            <sz val="9"/>
            <color indexed="81"/>
            <rFont val="Tahoma"/>
            <family val="2"/>
          </rPr>
          <t xml:space="preserve">
Ngã ba (quán bà Lý thôn 6)</t>
        </r>
      </text>
    </comment>
    <comment ref="D3240" authorId="1" shapeId="0">
      <text>
        <r>
          <rPr>
            <b/>
            <sz val="9"/>
            <color indexed="81"/>
            <rFont val="Tahoma"/>
            <family val="2"/>
          </rPr>
          <t>Nguyen Ngoc:</t>
        </r>
        <r>
          <rPr>
            <sz val="9"/>
            <color indexed="81"/>
            <rFont val="Tahoma"/>
            <family val="2"/>
          </rPr>
          <t xml:space="preserve">
Giáp ranh Tỉnh lộ 13 (đường đi xã Cư Prao)</t>
        </r>
      </text>
    </comment>
    <comment ref="B3241" authorId="1" shapeId="0">
      <text>
        <r>
          <rPr>
            <b/>
            <sz val="9"/>
            <color indexed="81"/>
            <rFont val="Tahoma"/>
            <family val="2"/>
          </rPr>
          <t>Nguyen Ngoc:</t>
        </r>
        <r>
          <rPr>
            <sz val="9"/>
            <color indexed="81"/>
            <rFont val="Tahoma"/>
            <family val="2"/>
          </rPr>
          <t xml:space="preserve">
Đường liên thôn (thôn 1 đi thôn 7)</t>
        </r>
      </text>
    </comment>
    <comment ref="C3241" authorId="1" shapeId="0">
      <text>
        <r>
          <rPr>
            <b/>
            <sz val="9"/>
            <color indexed="81"/>
            <rFont val="Tahoma"/>
            <family val="2"/>
          </rPr>
          <t>Nguyen Ngoc:</t>
        </r>
        <r>
          <rPr>
            <sz val="9"/>
            <color indexed="81"/>
            <rFont val="Tahoma"/>
            <family val="2"/>
          </rPr>
          <t xml:space="preserve">
Ngã ba nhà ông Hải</t>
        </r>
      </text>
    </comment>
    <comment ref="D3241" authorId="1" shapeId="0">
      <text>
        <r>
          <rPr>
            <b/>
            <sz val="9"/>
            <color indexed="81"/>
            <rFont val="Tahoma"/>
            <family val="2"/>
          </rPr>
          <t>Nguyen Ngoc:</t>
        </r>
        <r>
          <rPr>
            <sz val="9"/>
            <color indexed="81"/>
            <rFont val="Tahoma"/>
            <family val="2"/>
          </rPr>
          <t xml:space="preserve">
Đến hết thôn 7</t>
        </r>
      </text>
    </comment>
    <comment ref="B3242" authorId="1" shapeId="0">
      <text>
        <r>
          <rPr>
            <b/>
            <sz val="9"/>
            <color indexed="81"/>
            <rFont val="Tahoma"/>
            <family val="2"/>
          </rPr>
          <t>Nguyen Ngoc:</t>
        </r>
        <r>
          <rPr>
            <sz val="9"/>
            <color indexed="81"/>
            <rFont val="Tahoma"/>
            <family val="2"/>
          </rPr>
          <t xml:space="preserve">
Đường liên thôn (thôn 6 đi thôn 11)</t>
        </r>
      </text>
    </comment>
    <comment ref="C3242" authorId="1" shapeId="0">
      <text>
        <r>
          <rPr>
            <b/>
            <sz val="9"/>
            <color indexed="81"/>
            <rFont val="Tahoma"/>
            <family val="2"/>
          </rPr>
          <t>Nguyen Ngoc:</t>
        </r>
        <r>
          <rPr>
            <sz val="9"/>
            <color indexed="81"/>
            <rFont val="Tahoma"/>
            <family val="2"/>
          </rPr>
          <t xml:space="preserve">
Ngã ba Trạm Y tế</t>
        </r>
      </text>
    </comment>
    <comment ref="D3242" authorId="1" shapeId="0">
      <text>
        <r>
          <rPr>
            <b/>
            <sz val="9"/>
            <color indexed="81"/>
            <rFont val="Tahoma"/>
            <family val="2"/>
          </rPr>
          <t>Nguyen Ngoc:</t>
        </r>
        <r>
          <rPr>
            <sz val="9"/>
            <color indexed="81"/>
            <rFont val="Tahoma"/>
            <family val="2"/>
          </rPr>
          <t xml:space="preserve">
Đến hết thôn 11</t>
        </r>
      </text>
    </comment>
    <comment ref="C3243" authorId="1" shapeId="0">
      <text>
        <r>
          <rPr>
            <b/>
            <sz val="9"/>
            <color indexed="81"/>
            <rFont val="Tahoma"/>
            <family val="2"/>
          </rPr>
          <t>Nguyen Ngoc:</t>
        </r>
        <r>
          <rPr>
            <sz val="9"/>
            <color indexed="81"/>
            <rFont val="Tahoma"/>
            <family val="2"/>
          </rPr>
          <t xml:space="preserve">
Ngã ba nhà ông Thông</t>
        </r>
      </text>
    </comment>
    <comment ref="C3244" authorId="1" shapeId="0">
      <text>
        <r>
          <rPr>
            <b/>
            <sz val="9"/>
            <color indexed="81"/>
            <rFont val="Tahoma"/>
            <family val="2"/>
          </rPr>
          <t>Nguyen Ngoc:</t>
        </r>
        <r>
          <rPr>
            <sz val="9"/>
            <color indexed="81"/>
            <rFont val="Tahoma"/>
            <family val="2"/>
          </rPr>
          <t xml:space="preserve">
Nhà ông Nguyễn Văn Thắng (thôn 1)</t>
        </r>
      </text>
    </comment>
    <comment ref="B3248" authorId="1" shapeId="0">
      <text>
        <r>
          <rPr>
            <b/>
            <sz val="9"/>
            <color indexed="81"/>
            <rFont val="Tahoma"/>
            <family val="2"/>
          </rPr>
          <t>Nguyen Ngoc:</t>
        </r>
        <r>
          <rPr>
            <sz val="9"/>
            <color indexed="81"/>
            <rFont val="Tahoma"/>
            <family val="2"/>
          </rPr>
          <t xml:space="preserve">
 1. Đường 715 (đường LTL 13) Ea Riêng
1. Đường giao thông chính (Ea H'mlay)</t>
        </r>
      </text>
    </comment>
    <comment ref="C3248" authorId="1" shapeId="0">
      <text>
        <r>
          <rPr>
            <b/>
            <sz val="9"/>
            <color indexed="81"/>
            <rFont val="Tahoma"/>
            <family val="2"/>
          </rPr>
          <t>Nguyen Ngoc:</t>
        </r>
        <r>
          <rPr>
            <sz val="9"/>
            <color indexed="81"/>
            <rFont val="Tahoma"/>
            <family val="2"/>
          </rPr>
          <t xml:space="preserve">
Km 4 + 900 (giáp ranh với xã Krông Jing)</t>
        </r>
      </text>
    </comment>
    <comment ref="D3248" authorId="1" shapeId="0">
      <text>
        <r>
          <rPr>
            <b/>
            <sz val="9"/>
            <color indexed="81"/>
            <rFont val="Tahoma"/>
            <family val="2"/>
          </rPr>
          <t>Nguyen Ngoc:</t>
        </r>
        <r>
          <rPr>
            <sz val="9"/>
            <color indexed="81"/>
            <rFont val="Tahoma"/>
            <family val="2"/>
          </rPr>
          <t xml:space="preserve">
KM 11 + 50 (UBND xã)</t>
        </r>
      </text>
    </comment>
    <comment ref="C3251" authorId="1" shapeId="0">
      <text>
        <r>
          <rPr>
            <b/>
            <sz val="9"/>
            <color indexed="81"/>
            <rFont val="Tahoma"/>
            <family val="2"/>
          </rPr>
          <t>Nguyen Ngoc:</t>
        </r>
        <r>
          <rPr>
            <sz val="9"/>
            <color indexed="81"/>
            <rFont val="Tahoma"/>
            <family val="2"/>
          </rPr>
          <t xml:space="preserve">
Km 11 + 50 (UBND xã)</t>
        </r>
      </text>
    </comment>
    <comment ref="D3253" authorId="1" shapeId="0">
      <text>
        <r>
          <rPr>
            <b/>
            <sz val="9"/>
            <color indexed="81"/>
            <rFont val="Tahoma"/>
            <family val="2"/>
          </rPr>
          <t>Nguyen Ngoc:</t>
        </r>
        <r>
          <rPr>
            <sz val="9"/>
            <color indexed="81"/>
            <rFont val="Tahoma"/>
            <family val="2"/>
          </rPr>
          <t xml:space="preserve">
Km 13 + 600 (ngã ba kho chế biến Cổng Công ty TNHH MTV cà phê 715A + 100)</t>
        </r>
      </text>
    </comment>
    <comment ref="C3254" authorId="1" shapeId="0">
      <text>
        <r>
          <rPr>
            <b/>
            <sz val="9"/>
            <color indexed="81"/>
            <rFont val="Tahoma"/>
            <family val="2"/>
          </rPr>
          <t>Nguyen Ngoc:</t>
        </r>
        <r>
          <rPr>
            <sz val="9"/>
            <color indexed="81"/>
            <rFont val="Tahoma"/>
            <family val="2"/>
          </rPr>
          <t xml:space="preserve">
Km 13 + 600 (ngã ba kho chế biến Cổng Công ty TNHH MTV cà phê 715A + 100)</t>
        </r>
      </text>
    </comment>
    <comment ref="D3254" authorId="1" shapeId="0">
      <text>
        <r>
          <rPr>
            <b/>
            <sz val="9"/>
            <color indexed="81"/>
            <rFont val="Tahoma"/>
            <family val="2"/>
          </rPr>
          <t>Nguyen Ngoc:</t>
        </r>
        <r>
          <rPr>
            <sz val="9"/>
            <color indexed="81"/>
            <rFont val="Tahoma"/>
            <family val="2"/>
          </rPr>
          <t xml:space="preserve">
Km 14 + 500 (qua Phòng khám bệnh viện 100m)</t>
        </r>
      </text>
    </comment>
    <comment ref="C3255" authorId="1" shapeId="0">
      <text>
        <r>
          <rPr>
            <b/>
            <sz val="9"/>
            <color indexed="81"/>
            <rFont val="Tahoma"/>
            <family val="2"/>
          </rPr>
          <t>Nguyen Ngoc:</t>
        </r>
        <r>
          <rPr>
            <sz val="9"/>
            <color indexed="81"/>
            <rFont val="Tahoma"/>
            <family val="2"/>
          </rPr>
          <t xml:space="preserve">
Km 14 + 500 (qua Phòng khám bệnh viện 100m)</t>
        </r>
      </text>
    </comment>
    <comment ref="D3256" authorId="1" shapeId="0">
      <text>
        <r>
          <rPr>
            <b/>
            <sz val="9"/>
            <color indexed="81"/>
            <rFont val="Tahoma"/>
            <family val="2"/>
          </rPr>
          <t>Nguyen Ngoc:</t>
        </r>
        <r>
          <rPr>
            <sz val="9"/>
            <color indexed="81"/>
            <rFont val="Tahoma"/>
            <family val="2"/>
          </rPr>
          <t xml:space="preserve">
Hết ranh giới đất ông Cảnh (đường tránh vào thủy điện)</t>
        </r>
      </text>
    </comment>
    <comment ref="C3257" authorId="1" shapeId="0">
      <text>
        <r>
          <rPr>
            <b/>
            <sz val="9"/>
            <color indexed="81"/>
            <rFont val="Tahoma"/>
            <family val="2"/>
          </rPr>
          <t>Nguyen Ngoc:</t>
        </r>
        <r>
          <rPr>
            <sz val="9"/>
            <color indexed="81"/>
            <rFont val="Tahoma"/>
            <family val="2"/>
          </rPr>
          <t xml:space="preserve">
Hết ranh giới đất ông Cảnh (đường tránh vào thủy điện)</t>
        </r>
      </text>
    </comment>
    <comment ref="D3257" authorId="1" shapeId="0">
      <text>
        <r>
          <rPr>
            <b/>
            <sz val="9"/>
            <color indexed="81"/>
            <rFont val="Tahoma"/>
            <family val="2"/>
          </rPr>
          <t>Nguyen Ngoc:</t>
        </r>
        <r>
          <rPr>
            <sz val="9"/>
            <color indexed="81"/>
            <rFont val="Tahoma"/>
            <family val="2"/>
          </rPr>
          <t xml:space="preserve">
Hết ranh giới đất nhà ông Tâm</t>
        </r>
      </text>
    </comment>
    <comment ref="C3258" authorId="1" shapeId="0">
      <text>
        <r>
          <rPr>
            <b/>
            <sz val="9"/>
            <color indexed="81"/>
            <rFont val="Tahoma"/>
            <family val="2"/>
          </rPr>
          <t>Nguyen Ngoc:</t>
        </r>
        <r>
          <rPr>
            <sz val="9"/>
            <color indexed="81"/>
            <rFont val="Tahoma"/>
            <family val="2"/>
          </rPr>
          <t xml:space="preserve">
Hết ranh giới đất nhà ông Tâm</t>
        </r>
      </text>
    </comment>
    <comment ref="D3258" authorId="1" shapeId="0">
      <text>
        <r>
          <rPr>
            <b/>
            <sz val="9"/>
            <color indexed="81"/>
            <rFont val="Tahoma"/>
            <family val="2"/>
          </rPr>
          <t>Nguyen Ngoc:</t>
        </r>
        <r>
          <rPr>
            <sz val="9"/>
            <color indexed="81"/>
            <rFont val="Tahoma"/>
            <family val="2"/>
          </rPr>
          <t xml:space="preserve">
Hết ranh giới đất nhà ông Hiệu</t>
        </r>
      </text>
    </comment>
    <comment ref="C3259" authorId="1" shapeId="0">
      <text>
        <r>
          <rPr>
            <b/>
            <sz val="9"/>
            <color indexed="81"/>
            <rFont val="Tahoma"/>
            <family val="2"/>
          </rPr>
          <t>Nguyen Ngoc:</t>
        </r>
        <r>
          <rPr>
            <sz val="9"/>
            <color indexed="81"/>
            <rFont val="Tahoma"/>
            <family val="2"/>
          </rPr>
          <t xml:space="preserve">
Hết ranh giới đất nhà ông Hiệu</t>
        </r>
      </text>
    </comment>
    <comment ref="C3260" authorId="1" shapeId="0">
      <text>
        <r>
          <rPr>
            <b/>
            <sz val="9"/>
            <color indexed="81"/>
            <rFont val="Tahoma"/>
            <family val="2"/>
          </rPr>
          <t>Nguyen Ngoc:</t>
        </r>
        <r>
          <rPr>
            <sz val="9"/>
            <color indexed="81"/>
            <rFont val="Tahoma"/>
            <family val="2"/>
          </rPr>
          <t xml:space="preserve">
Cầu Ea Mdoal+ 500 m</t>
        </r>
      </text>
    </comment>
    <comment ref="D3260" authorId="1" shapeId="0">
      <text>
        <r>
          <rPr>
            <b/>
            <sz val="9"/>
            <color indexed="81"/>
            <rFont val="Tahoma"/>
            <family val="2"/>
          </rPr>
          <t>Nguyen Ngoc:</t>
        </r>
        <r>
          <rPr>
            <sz val="9"/>
            <color indexed="81"/>
            <rFont val="Tahoma"/>
            <family val="2"/>
          </rPr>
          <t xml:space="preserve">
Giáp ranh giới xã Sông Hinh (Phú Yên)</t>
        </r>
      </text>
    </comment>
    <comment ref="D3261" authorId="1" shapeId="0">
      <text>
        <r>
          <rPr>
            <b/>
            <sz val="9"/>
            <color indexed="81"/>
            <rFont val="Tahoma"/>
            <family val="2"/>
          </rPr>
          <t>Nguyen Ngoc:</t>
        </r>
        <r>
          <rPr>
            <sz val="9"/>
            <color indexed="81"/>
            <rFont val="Tahoma"/>
            <family val="2"/>
          </rPr>
          <t xml:space="preserve">
Hết ranh giới đất nhà ông Chiến Lâm</t>
        </r>
      </text>
    </comment>
    <comment ref="C3262" authorId="1" shapeId="0">
      <text>
        <r>
          <rPr>
            <b/>
            <sz val="9"/>
            <color indexed="81"/>
            <rFont val="Tahoma"/>
            <family val="2"/>
          </rPr>
          <t>Nguyen Ngoc:</t>
        </r>
        <r>
          <rPr>
            <sz val="9"/>
            <color indexed="81"/>
            <rFont val="Tahoma"/>
            <family val="2"/>
          </rPr>
          <t xml:space="preserve">
Hết ranh giới đất nhà ông Chiến Lâm</t>
        </r>
      </text>
    </comment>
    <comment ref="D3262" authorId="1" shapeId="0">
      <text>
        <r>
          <rPr>
            <b/>
            <sz val="9"/>
            <color indexed="81"/>
            <rFont val="Tahoma"/>
            <family val="2"/>
          </rPr>
          <t>Nguyen Ngoc:</t>
        </r>
        <r>
          <rPr>
            <sz val="9"/>
            <color indexed="81"/>
            <rFont val="Tahoma"/>
            <family val="2"/>
          </rPr>
          <t xml:space="preserve">
Giáp ranh giới xã Ea M'lây</t>
        </r>
      </text>
    </comment>
    <comment ref="C3263" authorId="1" shapeId="0">
      <text>
        <r>
          <rPr>
            <b/>
            <sz val="9"/>
            <color indexed="81"/>
            <rFont val="Tahoma"/>
            <family val="2"/>
          </rPr>
          <t>Nguyen Ngoc:</t>
        </r>
        <r>
          <rPr>
            <sz val="9"/>
            <color indexed="81"/>
            <rFont val="Tahoma"/>
            <family val="2"/>
          </rPr>
          <t xml:space="preserve">
Giáp ranh giới xã Ea M'lây</t>
        </r>
      </text>
    </comment>
    <comment ref="D3263" authorId="1" shapeId="0">
      <text>
        <r>
          <rPr>
            <b/>
            <sz val="9"/>
            <color indexed="81"/>
            <rFont val="Tahoma"/>
            <family val="2"/>
          </rPr>
          <t>Nguyen Ngoc:</t>
        </r>
        <r>
          <rPr>
            <sz val="9"/>
            <color indexed="81"/>
            <rFont val="Tahoma"/>
            <family val="2"/>
          </rPr>
          <t xml:space="preserve">
Tại ngã ba có đường xuống đập 36</t>
        </r>
      </text>
    </comment>
    <comment ref="C3264" authorId="1" shapeId="0">
      <text>
        <r>
          <rPr>
            <b/>
            <sz val="9"/>
            <color indexed="81"/>
            <rFont val="Tahoma"/>
            <family val="2"/>
          </rPr>
          <t>Nguyen Ngoc:</t>
        </r>
        <r>
          <rPr>
            <sz val="9"/>
            <color indexed="81"/>
            <rFont val="Tahoma"/>
            <family val="2"/>
          </rPr>
          <t xml:space="preserve">
Tại ngã ba có đường xuống đập 36</t>
        </r>
      </text>
    </comment>
    <comment ref="D3264" authorId="1" shapeId="0">
      <text>
        <r>
          <rPr>
            <b/>
            <sz val="9"/>
            <color indexed="81"/>
            <rFont val="Tahoma"/>
            <family val="2"/>
          </rPr>
          <t>Nguyen Ngoc:</t>
        </r>
        <r>
          <rPr>
            <sz val="9"/>
            <color indexed="81"/>
            <rFont val="Tahoma"/>
            <family val="2"/>
          </rPr>
          <t xml:space="preserve">
Cách ranh giới thửa đất nhà ông Lưu Minh Oai 100m</t>
        </r>
      </text>
    </comment>
    <comment ref="C3265" authorId="1" shapeId="0">
      <text>
        <r>
          <rPr>
            <b/>
            <sz val="9"/>
            <color indexed="81"/>
            <rFont val="Tahoma"/>
            <family val="2"/>
          </rPr>
          <t>Nguyen Ngoc:</t>
        </r>
        <r>
          <rPr>
            <sz val="9"/>
            <color indexed="81"/>
            <rFont val="Tahoma"/>
            <family val="2"/>
          </rPr>
          <t xml:space="preserve">
Cách ranh giới thửa đất nhà ông Lưu Minh Oai 100m</t>
        </r>
      </text>
    </comment>
    <comment ref="D3268" authorId="1" shapeId="0">
      <text>
        <r>
          <rPr>
            <b/>
            <sz val="9"/>
            <color indexed="81"/>
            <rFont val="Tahoma"/>
            <family val="2"/>
          </rPr>
          <t>Nguyen Ngoc:</t>
        </r>
        <r>
          <rPr>
            <sz val="9"/>
            <color indexed="81"/>
            <rFont val="Tahoma"/>
            <family val="2"/>
          </rPr>
          <t xml:space="preserve">
Hết ngã ba đường nhựa (nhà ông Lê văn Liên Thôn 10)</t>
        </r>
      </text>
    </comment>
    <comment ref="C3269" authorId="1" shapeId="0">
      <text>
        <r>
          <rPr>
            <b/>
            <sz val="9"/>
            <color indexed="81"/>
            <rFont val="Tahoma"/>
            <family val="2"/>
          </rPr>
          <t>Nguyen Ngoc:</t>
        </r>
        <r>
          <rPr>
            <sz val="9"/>
            <color indexed="81"/>
            <rFont val="Tahoma"/>
            <family val="2"/>
          </rPr>
          <t xml:space="preserve">
Hết ngã ba đường nhựa (nhà ông Lê văn Liên Thôn 10)</t>
        </r>
      </text>
    </comment>
    <comment ref="D3269" authorId="1" shapeId="0">
      <text>
        <r>
          <rPr>
            <b/>
            <sz val="9"/>
            <color indexed="81"/>
            <rFont val="Tahoma"/>
            <family val="2"/>
          </rPr>
          <t>Nguyen Ngoc:</t>
        </r>
        <r>
          <rPr>
            <sz val="9"/>
            <color indexed="81"/>
            <rFont val="Tahoma"/>
            <family val="2"/>
          </rPr>
          <t xml:space="preserve">
Thôn 10 (đường đi buôn Pa cũ)</t>
        </r>
      </text>
    </comment>
    <comment ref="C3270" authorId="1" shapeId="0">
      <text>
        <r>
          <rPr>
            <b/>
            <sz val="9"/>
            <color indexed="81"/>
            <rFont val="Tahoma"/>
            <family val="2"/>
          </rPr>
          <t>Nguyen Ngoc:</t>
        </r>
        <r>
          <rPr>
            <sz val="9"/>
            <color indexed="81"/>
            <rFont val="Tahoma"/>
            <family val="2"/>
          </rPr>
          <t xml:space="preserve">
Hết ngã ba đường nhựa (nhà ông Lê văn Liên Thôn 10)</t>
        </r>
      </text>
    </comment>
    <comment ref="D3270" authorId="1" shapeId="0">
      <text>
        <r>
          <rPr>
            <b/>
            <sz val="9"/>
            <color indexed="81"/>
            <rFont val="Tahoma"/>
            <family val="2"/>
          </rPr>
          <t>Nguyen Ngoc:</t>
        </r>
        <r>
          <rPr>
            <sz val="9"/>
            <color indexed="81"/>
            <rFont val="Tahoma"/>
            <family val="2"/>
          </rPr>
          <t xml:space="preserve">
Dốc đỏ (giáp ranh xã Ea Lai)</t>
        </r>
      </text>
    </comment>
    <comment ref="C3271" authorId="1" shapeId="0">
      <text>
        <r>
          <rPr>
            <b/>
            <sz val="9"/>
            <color indexed="81"/>
            <rFont val="Tahoma"/>
            <family val="2"/>
          </rPr>
          <t>Nguyen Ngoc:</t>
        </r>
        <r>
          <rPr>
            <sz val="9"/>
            <color indexed="81"/>
            <rFont val="Tahoma"/>
            <family val="2"/>
          </rPr>
          <t xml:space="preserve">
Ngã ba Công ty 715 B</t>
        </r>
      </text>
    </comment>
    <comment ref="D3271" authorId="1" shapeId="0">
      <text>
        <r>
          <rPr>
            <b/>
            <sz val="9"/>
            <color indexed="81"/>
            <rFont val="Tahoma"/>
            <family val="2"/>
          </rPr>
          <t>Nguyen Ngoc:</t>
        </r>
        <r>
          <rPr>
            <sz val="9"/>
            <color indexed="81"/>
            <rFont val="Tahoma"/>
            <family val="2"/>
          </rPr>
          <t xml:space="preserve">
Ngã ba nhà ông Khai</t>
        </r>
      </text>
    </comment>
    <comment ref="B3272" authorId="1" shapeId="0">
      <text>
        <r>
          <rPr>
            <b/>
            <sz val="9"/>
            <color indexed="81"/>
            <rFont val="Tahoma"/>
            <family val="2"/>
          </rPr>
          <t>Nguyen Ngoc: xã Ea Riêng cũ</t>
        </r>
        <r>
          <rPr>
            <sz val="9"/>
            <color indexed="81"/>
            <rFont val="Tahoma"/>
            <family val="2"/>
          </rPr>
          <t xml:space="preserve">
4. Đường đi xã Cư M'ta;
5. Đường đi xã Cư Kroá</t>
        </r>
      </text>
    </comment>
    <comment ref="C3272" authorId="1" shapeId="0">
      <text>
        <r>
          <rPr>
            <b/>
            <sz val="9"/>
            <color indexed="81"/>
            <rFont val="Tahoma"/>
            <family val="2"/>
          </rPr>
          <t>Nguyen Ngoc:</t>
        </r>
        <r>
          <rPr>
            <sz val="9"/>
            <color indexed="81"/>
            <rFont val="Tahoma"/>
            <family val="2"/>
          </rPr>
          <t xml:space="preserve">
Km 0 (Trạm biến áp )</t>
        </r>
      </text>
    </comment>
    <comment ref="D3272" authorId="1" shapeId="0">
      <text>
        <r>
          <rPr>
            <b/>
            <sz val="9"/>
            <color indexed="81"/>
            <rFont val="Tahoma"/>
            <family val="2"/>
          </rPr>
          <t>Nguyen Ngoc:</t>
        </r>
        <r>
          <rPr>
            <sz val="9"/>
            <color indexed="81"/>
            <rFont val="Tahoma"/>
            <family val="2"/>
          </rPr>
          <t xml:space="preserve">
Giáp ranh giới xã Cư M'ta</t>
        </r>
      </text>
    </comment>
    <comment ref="C3273" authorId="1" shapeId="0">
      <text>
        <r>
          <rPr>
            <b/>
            <sz val="9"/>
            <color indexed="81"/>
            <rFont val="Tahoma"/>
            <family val="2"/>
          </rPr>
          <t>Nguyen Ngoc:</t>
        </r>
        <r>
          <rPr>
            <sz val="9"/>
            <color indexed="81"/>
            <rFont val="Tahoma"/>
            <family val="2"/>
          </rPr>
          <t xml:space="preserve">
UBND xã</t>
        </r>
      </text>
    </comment>
    <comment ref="D3273" authorId="1" shapeId="0">
      <text>
        <r>
          <rPr>
            <b/>
            <sz val="9"/>
            <color indexed="81"/>
            <rFont val="Tahoma"/>
            <family val="2"/>
          </rPr>
          <t>Nguyen Ngoc:</t>
        </r>
        <r>
          <rPr>
            <sz val="9"/>
            <color indexed="81"/>
            <rFont val="Tahoma"/>
            <family val="2"/>
          </rPr>
          <t xml:space="preserve">
Giáp ranh giới xã Cư Kroá</t>
        </r>
      </text>
    </comment>
    <comment ref="C3276" authorId="1" shapeId="0">
      <text>
        <r>
          <rPr>
            <b/>
            <sz val="9"/>
            <color indexed="81"/>
            <rFont val="Tahoma"/>
            <family val="2"/>
          </rPr>
          <t>Nguyen Ngoc:</t>
        </r>
        <r>
          <rPr>
            <sz val="9"/>
            <color indexed="81"/>
            <rFont val="Tahoma"/>
            <family val="2"/>
          </rPr>
          <t xml:space="preserve">
Giáp thôn 6 xã Ea Riêng</t>
        </r>
      </text>
    </comment>
    <comment ref="D3276" authorId="1" shapeId="0">
      <text>
        <r>
          <rPr>
            <b/>
            <sz val="9"/>
            <color indexed="81"/>
            <rFont val="Tahoma"/>
            <family val="2"/>
          </rPr>
          <t>Nguyen Ngoc:</t>
        </r>
        <r>
          <rPr>
            <sz val="9"/>
            <color indexed="81"/>
            <rFont val="Tahoma"/>
            <family val="2"/>
          </rPr>
          <t xml:space="preserve">
Ngã ba thôn 4 (nhà ông Lê Văn Dũng)</t>
        </r>
      </text>
    </comment>
    <comment ref="C3293" authorId="1" shapeId="0">
      <text>
        <r>
          <rPr>
            <b/>
            <sz val="9"/>
            <color indexed="81"/>
            <rFont val="Tahoma"/>
            <family val="2"/>
          </rPr>
          <t>Nguyen Ngoc:</t>
        </r>
        <r>
          <rPr>
            <sz val="9"/>
            <color indexed="81"/>
            <rFont val="Tahoma"/>
            <family val="2"/>
          </rPr>
          <t xml:space="preserve">
Km 50 + 500 giáp xã Ea Trang</t>
        </r>
      </text>
    </comment>
    <comment ref="D3293" authorId="1" shapeId="0">
      <text>
        <r>
          <rPr>
            <b/>
            <sz val="9"/>
            <color indexed="81"/>
            <rFont val="Tahoma"/>
            <family val="2"/>
          </rPr>
          <t>Nguyen Ngoc:</t>
        </r>
        <r>
          <rPr>
            <sz val="9"/>
            <color indexed="81"/>
            <rFont val="Tahoma"/>
            <family val="2"/>
          </rPr>
          <t xml:space="preserve">
Km 56 + 400 (đường Bít cũ)</t>
        </r>
      </text>
    </comment>
    <comment ref="C3294" authorId="1" shapeId="0">
      <text>
        <r>
          <rPr>
            <b/>
            <sz val="9"/>
            <color indexed="81"/>
            <rFont val="Tahoma"/>
            <family val="2"/>
          </rPr>
          <t>Nguyen Ngoc:</t>
        </r>
        <r>
          <rPr>
            <sz val="9"/>
            <color indexed="81"/>
            <rFont val="Tahoma"/>
            <family val="2"/>
          </rPr>
          <t xml:space="preserve">
Km 56 + 400 (đường Bít cũ)</t>
        </r>
      </text>
    </comment>
    <comment ref="D3294" authorId="1" shapeId="0">
      <text>
        <r>
          <rPr>
            <b/>
            <sz val="9"/>
            <color indexed="81"/>
            <rFont val="Tahoma"/>
            <family val="2"/>
          </rPr>
          <t>Nguyen Ngoc:</t>
        </r>
        <r>
          <rPr>
            <sz val="9"/>
            <color indexed="81"/>
            <rFont val="Tahoma"/>
            <family val="2"/>
          </rPr>
          <t xml:space="preserve">
Km 59 + 400 (hết đất nhà ông Hồng,Th 19)</t>
        </r>
      </text>
    </comment>
    <comment ref="C3295" authorId="1" shapeId="0">
      <text>
        <r>
          <rPr>
            <b/>
            <sz val="9"/>
            <color indexed="81"/>
            <rFont val="Tahoma"/>
            <family val="2"/>
          </rPr>
          <t>Nguyen Ngoc:</t>
        </r>
        <r>
          <rPr>
            <sz val="9"/>
            <color indexed="81"/>
            <rFont val="Tahoma"/>
            <family val="2"/>
          </rPr>
          <t xml:space="preserve">
Km 59 + 400 (hết đất nhà ông Hồng,Th 19)</t>
        </r>
      </text>
    </comment>
    <comment ref="D3295" authorId="1" shapeId="0">
      <text>
        <r>
          <rPr>
            <b/>
            <sz val="9"/>
            <color indexed="81"/>
            <rFont val="Tahoma"/>
            <family val="2"/>
          </rPr>
          <t>Nguyen Ngoc:</t>
        </r>
        <r>
          <rPr>
            <sz val="9"/>
            <color indexed="81"/>
            <rFont val="Tahoma"/>
            <family val="2"/>
          </rPr>
          <t xml:space="preserve">
Km 61 + 400 (hết buôn Năng)</t>
        </r>
      </text>
    </comment>
    <comment ref="C3296" authorId="1" shapeId="0">
      <text>
        <r>
          <rPr>
            <b/>
            <sz val="9"/>
            <color indexed="81"/>
            <rFont val="Tahoma"/>
            <family val="2"/>
          </rPr>
          <t>Nguyen Ngoc:</t>
        </r>
        <r>
          <rPr>
            <sz val="9"/>
            <color indexed="81"/>
            <rFont val="Tahoma"/>
            <family val="2"/>
          </rPr>
          <t xml:space="preserve">
Km 61 + 400 (hết buôn Năng)</t>
        </r>
      </text>
    </comment>
    <comment ref="D3296" authorId="1" shapeId="0">
      <text>
        <r>
          <rPr>
            <b/>
            <sz val="9"/>
            <color indexed="81"/>
            <rFont val="Tahoma"/>
            <family val="2"/>
          </rPr>
          <t>Nguyen Ngoc:</t>
        </r>
        <r>
          <rPr>
            <sz val="9"/>
            <color indexed="81"/>
            <rFont val="Tahoma"/>
            <family val="2"/>
          </rPr>
          <t xml:space="preserve">
Km 62 + 100 (hết ranh giới đất nhà bà Tiềm, buôn 2)</t>
        </r>
      </text>
    </comment>
    <comment ref="C3297" authorId="1" shapeId="0">
      <text>
        <r>
          <rPr>
            <b/>
            <sz val="9"/>
            <color indexed="81"/>
            <rFont val="Tahoma"/>
            <family val="2"/>
          </rPr>
          <t>Nguyen Ngoc:</t>
        </r>
        <r>
          <rPr>
            <sz val="9"/>
            <color indexed="81"/>
            <rFont val="Tahoma"/>
            <family val="2"/>
          </rPr>
          <t xml:space="preserve">
Km 62 + 100 (hết ranh giới đất nhà bà Tiềm, buôn 2)</t>
        </r>
      </text>
    </comment>
    <comment ref="B3298" authorId="1" shapeId="0">
      <text>
        <r>
          <rPr>
            <b/>
            <sz val="9"/>
            <color indexed="81"/>
            <rFont val="Tahoma"/>
            <family val="2"/>
          </rPr>
          <t>Nguyen Ngoc:</t>
        </r>
        <r>
          <rPr>
            <sz val="9"/>
            <color indexed="81"/>
            <rFont val="Tahoma"/>
            <family val="2"/>
          </rPr>
          <t xml:space="preserve">
Các trục ngang cắt QL 26</t>
        </r>
      </text>
    </comment>
    <comment ref="C3298" authorId="1" shapeId="0">
      <text>
        <r>
          <rPr>
            <b/>
            <sz val="9"/>
            <color indexed="81"/>
            <rFont val="Tahoma"/>
            <family val="2"/>
          </rPr>
          <t>Nguyen Ngoc:</t>
        </r>
        <r>
          <rPr>
            <sz val="9"/>
            <color indexed="81"/>
            <rFont val="Tahoma"/>
            <family val="2"/>
          </rPr>
          <t xml:space="preserve">
Trục đường đi xã Cư Kroá, từ km 0</t>
        </r>
      </text>
    </comment>
    <comment ref="D3298" authorId="1" shapeId="0">
      <text>
        <r>
          <rPr>
            <b/>
            <sz val="9"/>
            <color indexed="81"/>
            <rFont val="Tahoma"/>
            <family val="2"/>
          </rPr>
          <t>Nguyen Ngoc:</t>
        </r>
        <r>
          <rPr>
            <sz val="9"/>
            <color indexed="81"/>
            <rFont val="Tahoma"/>
            <family val="2"/>
          </rPr>
          <t xml:space="preserve">
Km 1 giáp ranh xã Cư Kroá</t>
        </r>
      </text>
    </comment>
    <comment ref="C3299" authorId="1" shapeId="0">
      <text>
        <r>
          <rPr>
            <b/>
            <sz val="9"/>
            <color indexed="81"/>
            <rFont val="Tahoma"/>
            <family val="2"/>
          </rPr>
          <t>Nguyen Ngoc:</t>
        </r>
        <r>
          <rPr>
            <sz val="9"/>
            <color indexed="81"/>
            <rFont val="Tahoma"/>
            <family val="2"/>
          </rPr>
          <t xml:space="preserve">
Km 1 giáp ranh xã Cư Kroá</t>
        </r>
      </text>
    </comment>
    <comment ref="D3299" authorId="1" shapeId="0">
      <text>
        <r>
          <rPr>
            <b/>
            <sz val="9"/>
            <color indexed="81"/>
            <rFont val="Tahoma"/>
            <family val="2"/>
          </rPr>
          <t>Nguyen Ngoc:</t>
        </r>
        <r>
          <rPr>
            <sz val="9"/>
            <color indexed="81"/>
            <rFont val="Tahoma"/>
            <family val="2"/>
          </rPr>
          <t xml:space="preserve">
Km 1 giáp ranh xã Cư Kroá</t>
        </r>
      </text>
    </comment>
    <comment ref="C3300" authorId="1" shapeId="0">
      <text>
        <r>
          <rPr>
            <b/>
            <sz val="9"/>
            <color indexed="81"/>
            <rFont val="Tahoma"/>
            <family val="2"/>
          </rPr>
          <t>Nguyen Ngoc:</t>
        </r>
        <r>
          <rPr>
            <sz val="9"/>
            <color indexed="81"/>
            <rFont val="Tahoma"/>
            <family val="2"/>
          </rPr>
          <t xml:space="preserve">
Km 1 giáp ranh xã Cư Kroá</t>
        </r>
      </text>
    </comment>
    <comment ref="D3300" authorId="1" shapeId="0">
      <text>
        <r>
          <rPr>
            <b/>
            <sz val="9"/>
            <color indexed="81"/>
            <rFont val="Tahoma"/>
            <family val="2"/>
          </rPr>
          <t>Nguyen Ngoc:</t>
        </r>
        <r>
          <rPr>
            <sz val="9"/>
            <color indexed="81"/>
            <rFont val="Tahoma"/>
            <family val="2"/>
          </rPr>
          <t xml:space="preserve">
Km 1 giáp ranh xã Cư Kroá</t>
        </r>
      </text>
    </comment>
    <comment ref="B3301" authorId="1" shapeId="0">
      <text>
        <r>
          <rPr>
            <b/>
            <sz val="9"/>
            <color indexed="81"/>
            <rFont val="Tahoma"/>
            <family val="2"/>
          </rPr>
          <t>Nguyen Ngoc:</t>
        </r>
        <r>
          <rPr>
            <sz val="9"/>
            <color indexed="81"/>
            <rFont val="Tahoma"/>
            <family val="2"/>
          </rPr>
          <t xml:space="preserve">
Đường mới phía Tây Nam thị trấn kéo dài</t>
        </r>
      </text>
    </comment>
    <comment ref="D3301" authorId="1" shapeId="0">
      <text>
        <r>
          <rPr>
            <b/>
            <sz val="9"/>
            <color indexed="81"/>
            <rFont val="Tahoma"/>
            <family val="2"/>
          </rPr>
          <t>Nguyen Ngoc:</t>
        </r>
        <r>
          <rPr>
            <sz val="9"/>
            <color indexed="81"/>
            <rFont val="Tahoma"/>
            <family val="2"/>
          </rPr>
          <t xml:space="preserve">
Giáp ranh giới Thị trấn</t>
        </r>
      </text>
    </comment>
    <comment ref="D3302" authorId="1" shapeId="0">
      <text>
        <r>
          <rPr>
            <b/>
            <sz val="9"/>
            <color indexed="81"/>
            <rFont val="Tahoma"/>
            <family val="2"/>
          </rPr>
          <t>Nguyen Ngoc:</t>
        </r>
        <r>
          <rPr>
            <sz val="9"/>
            <color indexed="81"/>
            <rFont val="Tahoma"/>
            <family val="2"/>
          </rPr>
          <t xml:space="preserve">
Giáp ranh giới xã Ea Riêng</t>
        </r>
      </text>
    </comment>
    <comment ref="B3303" authorId="1" shapeId="0">
      <text>
        <r>
          <rPr>
            <b/>
            <sz val="9"/>
            <color indexed="81"/>
            <rFont val="Tahoma"/>
            <family val="2"/>
          </rPr>
          <t>Nguyen Ngoc:</t>
        </r>
        <r>
          <rPr>
            <sz val="9"/>
            <color indexed="81"/>
            <rFont val="Tahoma"/>
            <family val="2"/>
          </rPr>
          <t xml:space="preserve">
Trục ngang cắt QL 26</t>
        </r>
      </text>
    </comment>
    <comment ref="C3303" authorId="1" shapeId="0">
      <text>
        <r>
          <rPr>
            <b/>
            <sz val="9"/>
            <color indexed="81"/>
            <rFont val="Tahoma"/>
            <family val="2"/>
          </rPr>
          <t>Nguyen Ngoc:</t>
        </r>
        <r>
          <rPr>
            <sz val="9"/>
            <color indexed="81"/>
            <rFont val="Tahoma"/>
            <family val="2"/>
          </rPr>
          <t xml:space="preserve">
Trục thôn Tân Lập giáp Thị trấn </t>
        </r>
      </text>
    </comment>
    <comment ref="D3303" authorId="1" shapeId="0">
      <text>
        <r>
          <rPr>
            <b/>
            <sz val="9"/>
            <color indexed="81"/>
            <rFont val="Tahoma"/>
            <family val="2"/>
          </rPr>
          <t>Nguyen Ngoc:</t>
        </r>
        <r>
          <rPr>
            <sz val="9"/>
            <color indexed="81"/>
            <rFont val="Tahoma"/>
            <family val="2"/>
          </rPr>
          <t xml:space="preserve">
Giáp đường bao Thị trấn kéo dài</t>
        </r>
      </text>
    </comment>
    <comment ref="C3304" authorId="1" shapeId="0">
      <text>
        <r>
          <rPr>
            <b/>
            <sz val="9"/>
            <color indexed="81"/>
            <rFont val="Tahoma"/>
            <family val="2"/>
          </rPr>
          <t>Nguyen Ngoc:</t>
        </r>
        <r>
          <rPr>
            <sz val="9"/>
            <color indexed="81"/>
            <rFont val="Tahoma"/>
            <family val="2"/>
          </rPr>
          <t xml:space="preserve">
Giáp ranh giới xã Ea Riêng</t>
        </r>
      </text>
    </comment>
    <comment ref="D3304" authorId="1" shapeId="0">
      <text>
        <r>
          <rPr>
            <b/>
            <sz val="9"/>
            <color indexed="81"/>
            <rFont val="Tahoma"/>
            <family val="2"/>
          </rPr>
          <t>Nguyen Ngoc:</t>
        </r>
        <r>
          <rPr>
            <sz val="9"/>
            <color indexed="81"/>
            <rFont val="Tahoma"/>
            <family val="2"/>
          </rPr>
          <t xml:space="preserve">
Đến hết ranh giới đất nhà ông Nga thôn 1</t>
        </r>
      </text>
    </comment>
    <comment ref="C3305" authorId="1" shapeId="0">
      <text>
        <r>
          <rPr>
            <b/>
            <sz val="9"/>
            <color indexed="81"/>
            <rFont val="Tahoma"/>
            <family val="2"/>
          </rPr>
          <t>Nguyen Ngoc:</t>
        </r>
        <r>
          <rPr>
            <sz val="9"/>
            <color indexed="81"/>
            <rFont val="Tahoma"/>
            <family val="2"/>
          </rPr>
          <t xml:space="preserve">
Đến hết ranh giới đất nhà ông Nga thôn 1</t>
        </r>
      </text>
    </comment>
    <comment ref="D3305" authorId="1" shapeId="0">
      <text>
        <r>
          <rPr>
            <b/>
            <sz val="9"/>
            <color indexed="81"/>
            <rFont val="Tahoma"/>
            <family val="2"/>
          </rPr>
          <t>Nguyen Ngoc:</t>
        </r>
        <r>
          <rPr>
            <sz val="9"/>
            <color indexed="81"/>
            <rFont val="Tahoma"/>
            <family val="2"/>
          </rPr>
          <t xml:space="preserve">
Đến hết ranh giới đất nhà ông Nga thôn 1</t>
        </r>
      </text>
    </comment>
    <comment ref="C3318" authorId="1" shapeId="0">
      <text>
        <r>
          <rPr>
            <b/>
            <sz val="9"/>
            <color indexed="81"/>
            <rFont val="Tahoma"/>
            <family val="2"/>
          </rPr>
          <t>Nguyen Ngoc:</t>
        </r>
        <r>
          <rPr>
            <sz val="9"/>
            <color indexed="81"/>
            <rFont val="Tahoma"/>
            <family val="2"/>
          </rPr>
          <t xml:space="preserve">
Nhà ông Nguyễn Đình Hợi (thôn 2)</t>
        </r>
      </text>
    </comment>
    <comment ref="D3318" authorId="1" shapeId="0">
      <text>
        <r>
          <rPr>
            <b/>
            <sz val="9"/>
            <color indexed="81"/>
            <rFont val="Tahoma"/>
            <family val="2"/>
          </rPr>
          <t>Nguyen Ngoc:</t>
        </r>
        <r>
          <rPr>
            <sz val="9"/>
            <color indexed="81"/>
            <rFont val="Tahoma"/>
            <family val="2"/>
          </rPr>
          <t xml:space="preserve">
Ranh giới thôn Quyết Thắng xã Cư M'ta</t>
        </r>
      </text>
    </comment>
    <comment ref="B3319" authorId="1" shapeId="0">
      <text>
        <r>
          <rPr>
            <b/>
            <sz val="9"/>
            <color indexed="81"/>
            <rFont val="Tahoma"/>
            <family val="2"/>
          </rPr>
          <t>Nguyen Ngoc:</t>
        </r>
        <r>
          <rPr>
            <sz val="9"/>
            <color indexed="81"/>
            <rFont val="Tahoma"/>
            <family val="2"/>
          </rPr>
          <t xml:space="preserve">
Đường giao thông liên thôn</t>
        </r>
      </text>
    </comment>
    <comment ref="D3319" authorId="1" shapeId="0">
      <text>
        <r>
          <rPr>
            <b/>
            <sz val="9"/>
            <color indexed="81"/>
            <rFont val="Tahoma"/>
            <family val="2"/>
          </rPr>
          <t>Nguyen Ngoc:</t>
        </r>
        <r>
          <rPr>
            <sz val="9"/>
            <color indexed="81"/>
            <rFont val="Tahoma"/>
            <family val="2"/>
          </rPr>
          <t xml:space="preserve">
Hết đất nhà văn hoá (thôn 7)</t>
        </r>
      </text>
    </comment>
    <comment ref="B3321" authorId="1" shapeId="0">
      <text>
        <r>
          <rPr>
            <b/>
            <sz val="9"/>
            <color indexed="81"/>
            <rFont val="Tahoma"/>
            <family val="2"/>
          </rPr>
          <t>Nguyen Ngoc:</t>
        </r>
        <r>
          <rPr>
            <sz val="9"/>
            <color indexed="81"/>
            <rFont val="Tahoma"/>
            <family val="2"/>
          </rPr>
          <t xml:space="preserve">
Đường đi thôn 7</t>
        </r>
      </text>
    </comment>
    <comment ref="C3321" authorId="1" shapeId="0">
      <text>
        <r>
          <rPr>
            <b/>
            <sz val="9"/>
            <color indexed="81"/>
            <rFont val="Tahoma"/>
            <family val="2"/>
          </rPr>
          <t>Nguyen Ngoc:</t>
        </r>
        <r>
          <rPr>
            <sz val="9"/>
            <color indexed="81"/>
            <rFont val="Tahoma"/>
            <family val="2"/>
          </rPr>
          <t xml:space="preserve">
Nhà bà Nguyễn Thị Giang (thôn 6)</t>
        </r>
      </text>
    </comment>
    <comment ref="D3321" authorId="1" shapeId="0">
      <text>
        <r>
          <rPr>
            <b/>
            <sz val="9"/>
            <color indexed="81"/>
            <rFont val="Tahoma"/>
            <family val="2"/>
          </rPr>
          <t>Nguyen Ngoc:</t>
        </r>
        <r>
          <rPr>
            <sz val="9"/>
            <color indexed="81"/>
            <rFont val="Tahoma"/>
            <family val="2"/>
          </rPr>
          <t xml:space="preserve">
Hết đất nhà ông Nguyễn Ngọc Thuỷ (giáp xã Ea Riêng)</t>
        </r>
      </text>
    </comment>
    <comment ref="C3328" authorId="1" shapeId="0">
      <text>
        <r>
          <rPr>
            <b/>
            <sz val="9"/>
            <color indexed="81"/>
            <rFont val="Tahoma"/>
            <family val="2"/>
          </rPr>
          <t>Nguyen Ngoc:</t>
        </r>
        <r>
          <rPr>
            <sz val="9"/>
            <color indexed="81"/>
            <rFont val="Tahoma"/>
            <family val="2"/>
          </rPr>
          <t xml:space="preserve">
Tuyến đường đi từ giáp ranh xã Krông Jing</t>
        </r>
      </text>
    </comment>
    <comment ref="D3328" authorId="3" shapeId="0">
      <text>
        <r>
          <rPr>
            <b/>
            <sz val="9"/>
            <color indexed="81"/>
            <rFont val="Tahoma"/>
            <family val="2"/>
          </rPr>
          <t>BÍCH:</t>
        </r>
        <r>
          <rPr>
            <sz val="9"/>
            <color indexed="81"/>
            <rFont val="Tahoma"/>
            <family val="2"/>
          </rPr>
          <t xml:space="preserve">
Hết ranh giới đất nhà ông Cảm</t>
        </r>
      </text>
    </comment>
    <comment ref="C3329" authorId="3" shapeId="0">
      <text>
        <r>
          <rPr>
            <b/>
            <sz val="9"/>
            <color indexed="81"/>
            <rFont val="Tahoma"/>
            <family val="2"/>
          </rPr>
          <t>BÍCH:</t>
        </r>
        <r>
          <rPr>
            <sz val="9"/>
            <color indexed="81"/>
            <rFont val="Tahoma"/>
            <family val="2"/>
          </rPr>
          <t xml:space="preserve">
Hết ranh giới đất nhà ông Cảm</t>
        </r>
      </text>
    </comment>
    <comment ref="D3329" authorId="3" shapeId="0">
      <text>
        <r>
          <rPr>
            <b/>
            <sz val="9"/>
            <color indexed="81"/>
            <rFont val="Tahoma"/>
            <family val="2"/>
          </rPr>
          <t>BÍCH:</t>
        </r>
        <r>
          <rPr>
            <sz val="9"/>
            <color indexed="81"/>
            <rFont val="Tahoma"/>
            <family val="2"/>
          </rPr>
          <t xml:space="preserve">
Nhà ông Chu Văn Nổ (hết đường sân bay)</t>
        </r>
      </text>
    </comment>
    <comment ref="C3330" authorId="3" shapeId="0">
      <text>
        <r>
          <rPr>
            <b/>
            <sz val="9"/>
            <color indexed="81"/>
            <rFont val="Tahoma"/>
            <family val="2"/>
          </rPr>
          <t>BÍCH:</t>
        </r>
        <r>
          <rPr>
            <sz val="9"/>
            <color indexed="81"/>
            <rFont val="Tahoma"/>
            <family val="2"/>
          </rPr>
          <t xml:space="preserve">
Nhà ông Chu Văn Nổ (hết đường sân bay)</t>
        </r>
      </text>
    </comment>
    <comment ref="C3331" authorId="1" shapeId="0">
      <text>
        <r>
          <rPr>
            <b/>
            <sz val="9"/>
            <color indexed="81"/>
            <rFont val="Tahoma"/>
            <family val="2"/>
          </rPr>
          <t>Nguyen Ngoc:</t>
        </r>
        <r>
          <rPr>
            <sz val="9"/>
            <color indexed="81"/>
            <rFont val="Tahoma"/>
            <family val="2"/>
          </rPr>
          <t xml:space="preserve">
Cuối khu dân cư thôn 8</t>
        </r>
      </text>
    </comment>
    <comment ref="D3331" authorId="1" shapeId="0">
      <text>
        <r>
          <rPr>
            <b/>
            <sz val="9"/>
            <color indexed="81"/>
            <rFont val="Tahoma"/>
            <family val="2"/>
          </rPr>
          <t>Nguyen Ngoc:</t>
        </r>
        <r>
          <rPr>
            <sz val="9"/>
            <color indexed="81"/>
            <rFont val="Tahoma"/>
            <family val="2"/>
          </rPr>
          <t xml:space="preserve">
Cầu đi vào thôn 8</t>
        </r>
      </text>
    </comment>
    <comment ref="C3332" authorId="1" shapeId="0">
      <text>
        <r>
          <rPr>
            <b/>
            <sz val="9"/>
            <color indexed="81"/>
            <rFont val="Tahoma"/>
            <family val="2"/>
          </rPr>
          <t>Nguyen Ngoc:</t>
        </r>
        <r>
          <rPr>
            <sz val="9"/>
            <color indexed="81"/>
            <rFont val="Tahoma"/>
            <family val="2"/>
          </rPr>
          <t xml:space="preserve">
Cầu đi vào thôn 8</t>
        </r>
      </text>
    </comment>
    <comment ref="D3332" authorId="1" shapeId="0">
      <text>
        <r>
          <rPr>
            <b/>
            <sz val="9"/>
            <color indexed="81"/>
            <rFont val="Tahoma"/>
            <family val="2"/>
          </rPr>
          <t>Nguyen Ngoc:</t>
        </r>
        <r>
          <rPr>
            <sz val="9"/>
            <color indexed="81"/>
            <rFont val="Tahoma"/>
            <family val="2"/>
          </rPr>
          <t xml:space="preserve">
Ngã ba đường Tỉnh lộ 13B</t>
        </r>
      </text>
    </comment>
    <comment ref="C3333" authorId="1" shapeId="0">
      <text>
        <r>
          <rPr>
            <b/>
            <sz val="9"/>
            <color indexed="81"/>
            <rFont val="Tahoma"/>
            <family val="2"/>
          </rPr>
          <t>Nguyen Ngoc:</t>
        </r>
        <r>
          <rPr>
            <sz val="9"/>
            <color indexed="81"/>
            <rFont val="Tahoma"/>
            <family val="2"/>
          </rPr>
          <t xml:space="preserve">
Ngã ba đường lớn thôn 8 vào xã (nhà ông Tùng)</t>
        </r>
      </text>
    </comment>
    <comment ref="D3333" authorId="1" shapeId="0">
      <text>
        <r>
          <rPr>
            <b/>
            <sz val="9"/>
            <color indexed="81"/>
            <rFont val="Tahoma"/>
            <family val="2"/>
          </rPr>
          <t>Nguyen Ngoc:</t>
        </r>
        <r>
          <rPr>
            <sz val="9"/>
            <color indexed="81"/>
            <rFont val="Tahoma"/>
            <family val="2"/>
          </rPr>
          <t xml:space="preserve">
Đến hết đất Lý Thanh Tùng thôn 5</t>
        </r>
      </text>
    </comment>
    <comment ref="D3334" authorId="1" shapeId="0">
      <text>
        <r>
          <rPr>
            <b/>
            <sz val="9"/>
            <color indexed="81"/>
            <rFont val="Tahoma"/>
            <family val="2"/>
          </rPr>
          <t>Nguyen Ngoc:</t>
        </r>
        <r>
          <rPr>
            <sz val="9"/>
            <color indexed="81"/>
            <rFont val="Tahoma"/>
            <family val="2"/>
          </rPr>
          <t xml:space="preserve">
Đến hết đất Lý Thanh Tùng thôn 5</t>
        </r>
      </text>
    </comment>
    <comment ref="D3336" authorId="1" shapeId="0">
      <text>
        <r>
          <rPr>
            <b/>
            <sz val="9"/>
            <color indexed="81"/>
            <rFont val="Tahoma"/>
            <family val="2"/>
          </rPr>
          <t>Nguyen Ngoc:</t>
        </r>
        <r>
          <rPr>
            <sz val="9"/>
            <color indexed="81"/>
            <rFont val="Tahoma"/>
            <family val="2"/>
          </rPr>
          <t xml:space="preserve">
Đến ngã 3 thôn EA Krong</t>
        </r>
      </text>
    </comment>
    <comment ref="B3337" authorId="3" shapeId="0">
      <text>
        <r>
          <rPr>
            <b/>
            <sz val="9"/>
            <color indexed="81"/>
            <rFont val="Tahoma"/>
            <family val="2"/>
          </rPr>
          <t>BÍCH:</t>
        </r>
        <r>
          <rPr>
            <sz val="9"/>
            <color indexed="81"/>
            <rFont val="Tahoma"/>
            <family val="2"/>
          </rPr>
          <t xml:space="preserve">
Đường giao thông chính - Krong Á cũ</t>
        </r>
      </text>
    </comment>
    <comment ref="C3337" authorId="3" shapeId="0">
      <text>
        <r>
          <rPr>
            <b/>
            <sz val="9"/>
            <color indexed="81"/>
            <rFont val="Tahoma"/>
            <family val="2"/>
          </rPr>
          <t>BÍCH:</t>
        </r>
        <r>
          <rPr>
            <sz val="9"/>
            <color indexed="81"/>
            <rFont val="Tahoma"/>
            <family val="2"/>
          </rPr>
          <t xml:space="preserve">
Ngã ba đường đi thôn 4</t>
        </r>
      </text>
    </comment>
    <comment ref="D3337" authorId="3" shapeId="0">
      <text>
        <r>
          <rPr>
            <b/>
            <sz val="9"/>
            <color indexed="81"/>
            <rFont val="Tahoma"/>
            <family val="2"/>
          </rPr>
          <t>BÍCH:</t>
        </r>
        <r>
          <rPr>
            <sz val="9"/>
            <color indexed="81"/>
            <rFont val="Tahoma"/>
            <family val="2"/>
          </rPr>
          <t xml:space="preserve">
Ngã ba thôn 3 (nhà ông An) + 200</t>
        </r>
      </text>
    </comment>
    <comment ref="C3338" authorId="3" shapeId="0">
      <text>
        <r>
          <rPr>
            <b/>
            <sz val="9"/>
            <color indexed="81"/>
            <rFont val="Tahoma"/>
            <family val="2"/>
          </rPr>
          <t>BÍCH:</t>
        </r>
        <r>
          <rPr>
            <sz val="9"/>
            <color indexed="81"/>
            <rFont val="Tahoma"/>
            <family val="2"/>
          </rPr>
          <t xml:space="preserve">
Ngã ba thôn 3 (nhà ông An) + 200</t>
        </r>
      </text>
    </comment>
    <comment ref="C3341" authorId="3" shapeId="0">
      <text>
        <r>
          <rPr>
            <b/>
            <sz val="9"/>
            <color indexed="81"/>
            <rFont val="Tahoma"/>
            <family val="2"/>
          </rPr>
          <t>BÍCH:</t>
        </r>
        <r>
          <rPr>
            <sz val="9"/>
            <color indexed="81"/>
            <rFont val="Tahoma"/>
            <family val="2"/>
          </rPr>
          <t xml:space="preserve">
Hết ranh giới đất nhà ông Cảm</t>
        </r>
      </text>
    </comment>
    <comment ref="D3341" authorId="1" shapeId="0">
      <text>
        <r>
          <rPr>
            <b/>
            <sz val="9"/>
            <color indexed="81"/>
            <rFont val="Tahoma"/>
            <family val="2"/>
          </rPr>
          <t>Nguyen Ngoc:</t>
        </r>
        <r>
          <rPr>
            <sz val="9"/>
            <color indexed="81"/>
            <rFont val="Tahoma"/>
            <family val="2"/>
          </rPr>
          <t xml:space="preserve">
Hết ranh giới đất nhà bà Đang</t>
        </r>
      </text>
    </comment>
    <comment ref="C3342" authorId="1" shapeId="0">
      <text>
        <r>
          <rPr>
            <b/>
            <sz val="9"/>
            <color indexed="81"/>
            <rFont val="Tahoma"/>
            <family val="2"/>
          </rPr>
          <t>Nguyen Ngoc:</t>
        </r>
        <r>
          <rPr>
            <sz val="9"/>
            <color indexed="81"/>
            <rFont val="Tahoma"/>
            <family val="2"/>
          </rPr>
          <t xml:space="preserve">
Nhà ông Bùi Văn Tuấn (thôn 1)</t>
        </r>
      </text>
    </comment>
    <comment ref="C3343" authorId="1" shapeId="0">
      <text>
        <r>
          <rPr>
            <b/>
            <sz val="9"/>
            <color indexed="81"/>
            <rFont val="Tahoma"/>
            <family val="2"/>
          </rPr>
          <t>Nguyen Ngoc:</t>
        </r>
        <r>
          <rPr>
            <sz val="9"/>
            <color indexed="81"/>
            <rFont val="Tahoma"/>
            <family val="2"/>
          </rPr>
          <t xml:space="preserve">
Nhà ông Bùi Văn Tuấn (thôn 1)</t>
        </r>
      </text>
    </comment>
    <comment ref="D3343" authorId="1" shapeId="0">
      <text>
        <r>
          <rPr>
            <b/>
            <sz val="9"/>
            <color indexed="81"/>
            <rFont val="Tahoma"/>
            <family val="2"/>
          </rPr>
          <t>Nguyen Ngoc:</t>
        </r>
        <r>
          <rPr>
            <sz val="9"/>
            <color indexed="81"/>
            <rFont val="Tahoma"/>
            <family val="2"/>
          </rPr>
          <t xml:space="preserve">
Hết đất nhà ông Dương Văn Giang (thôn 6)</t>
        </r>
      </text>
    </comment>
    <comment ref="C3344" authorId="1" shapeId="0">
      <text>
        <r>
          <rPr>
            <b/>
            <sz val="9"/>
            <color indexed="81"/>
            <rFont val="Tahoma"/>
            <family val="2"/>
          </rPr>
          <t>Nguyen Ngoc:</t>
        </r>
        <r>
          <rPr>
            <sz val="9"/>
            <color indexed="81"/>
            <rFont val="Tahoma"/>
            <family val="2"/>
          </rPr>
          <t xml:space="preserve">
Đất ông Phạm Hồng Lan</t>
        </r>
      </text>
    </comment>
    <comment ref="C3345" authorId="1" shapeId="0">
      <text>
        <r>
          <rPr>
            <b/>
            <sz val="9"/>
            <color indexed="81"/>
            <rFont val="Tahoma"/>
            <family val="2"/>
          </rPr>
          <t>Nguyen Ngoc:</t>
        </r>
        <r>
          <rPr>
            <sz val="9"/>
            <color indexed="81"/>
            <rFont val="Tahoma"/>
            <family val="2"/>
          </rPr>
          <t xml:space="preserve">
Nhà ông Nguyễn Văn Tâm (thôn 2)</t>
        </r>
      </text>
    </comment>
    <comment ref="D3345" authorId="1" shapeId="0">
      <text>
        <r>
          <rPr>
            <b/>
            <sz val="9"/>
            <color indexed="81"/>
            <rFont val="Tahoma"/>
            <family val="2"/>
          </rPr>
          <t>Nguyen Ngoc:</t>
        </r>
        <r>
          <rPr>
            <sz val="9"/>
            <color indexed="81"/>
            <rFont val="Tahoma"/>
            <family val="2"/>
          </rPr>
          <t xml:space="preserve">
Hết đất nhà ông Nguyễn Lưu Dũng (thôn 2)</t>
        </r>
      </text>
    </comment>
    <comment ref="C3346" authorId="1" shapeId="0">
      <text>
        <r>
          <rPr>
            <b/>
            <sz val="9"/>
            <color indexed="81"/>
            <rFont val="Tahoma"/>
            <family val="2"/>
          </rPr>
          <t>Nguyen Ngoc:</t>
        </r>
        <r>
          <rPr>
            <sz val="9"/>
            <color indexed="81"/>
            <rFont val="Tahoma"/>
            <family val="2"/>
          </rPr>
          <t xml:space="preserve">
Nhà ông Vi Văn Tá (thôn 5)</t>
        </r>
      </text>
    </comment>
    <comment ref="D3356" authorId="1" shapeId="0">
      <text>
        <r>
          <rPr>
            <b/>
            <sz val="9"/>
            <color indexed="81"/>
            <rFont val="Tahoma"/>
            <family val="2"/>
          </rPr>
          <t>Nguyen Ngoc:</t>
        </r>
        <r>
          <rPr>
            <sz val="9"/>
            <color indexed="81"/>
            <rFont val="Tahoma"/>
            <family val="2"/>
          </rPr>
          <t xml:space="preserve">
Đến nhà ông Dương Trung Định</t>
        </r>
      </text>
    </comment>
    <comment ref="C3366" authorId="1" shapeId="0">
      <text>
        <r>
          <rPr>
            <b/>
            <sz val="9"/>
            <color indexed="81"/>
            <rFont val="Tahoma"/>
            <family val="2"/>
          </rPr>
          <t>Nguyen Ngoc:</t>
        </r>
        <r>
          <rPr>
            <sz val="9"/>
            <color indexed="81"/>
            <rFont val="Tahoma"/>
            <family val="2"/>
          </rPr>
          <t xml:space="preserve">
Km 76 + 650 (giáp ranh xã KrôngJing)</t>
        </r>
      </text>
    </comment>
    <comment ref="D3366" authorId="1" shapeId="0">
      <text>
        <r>
          <rPr>
            <b/>
            <sz val="9"/>
            <color indexed="81"/>
            <rFont val="Tahoma"/>
            <family val="2"/>
          </rPr>
          <t>Nguyen Ngoc:</t>
        </r>
        <r>
          <rPr>
            <sz val="9"/>
            <color indexed="81"/>
            <rFont val="Tahoma"/>
            <family val="2"/>
          </rPr>
          <t xml:space="preserve">
Hết ranh giới đất nhà ông Trí</t>
        </r>
      </text>
    </comment>
    <comment ref="C3367" authorId="1" shapeId="0">
      <text>
        <r>
          <rPr>
            <b/>
            <sz val="9"/>
            <color indexed="81"/>
            <rFont val="Tahoma"/>
            <family val="2"/>
          </rPr>
          <t>Nguyen Ngoc:</t>
        </r>
        <r>
          <rPr>
            <sz val="9"/>
            <color indexed="81"/>
            <rFont val="Tahoma"/>
            <family val="2"/>
          </rPr>
          <t xml:space="preserve">
Hết ranh giới đất nhà ông Trí</t>
        </r>
      </text>
    </comment>
    <comment ref="D3367" authorId="1" shapeId="0">
      <text>
        <r>
          <rPr>
            <b/>
            <sz val="9"/>
            <color indexed="81"/>
            <rFont val="Tahoma"/>
            <family val="2"/>
          </rPr>
          <t>Nguyen Ngoc:</t>
        </r>
        <r>
          <rPr>
            <sz val="9"/>
            <color indexed="81"/>
            <rFont val="Tahoma"/>
            <family val="2"/>
          </rPr>
          <t xml:space="preserve">
Km 79 + 200 (hết ranh giới đất nhà ông Nhiên) thôn 9</t>
        </r>
      </text>
    </comment>
    <comment ref="C3368" authorId="1" shapeId="0">
      <text>
        <r>
          <rPr>
            <b/>
            <sz val="9"/>
            <color indexed="81"/>
            <rFont val="Tahoma"/>
            <family val="2"/>
          </rPr>
          <t>Nguyen Ngoc:</t>
        </r>
        <r>
          <rPr>
            <sz val="9"/>
            <color indexed="81"/>
            <rFont val="Tahoma"/>
            <family val="2"/>
          </rPr>
          <t xml:space="preserve">
Km 79 + 200 (hết ranh giới đất nhà ông Nhiên) thôn 9</t>
        </r>
      </text>
    </comment>
    <comment ref="D3368" authorId="1" shapeId="0">
      <text>
        <r>
          <rPr>
            <b/>
            <sz val="9"/>
            <color indexed="81"/>
            <rFont val="Tahoma"/>
            <family val="2"/>
          </rPr>
          <t>Nguyen Ngoc:</t>
        </r>
        <r>
          <rPr>
            <sz val="9"/>
            <color indexed="81"/>
            <rFont val="Tahoma"/>
            <family val="2"/>
          </rPr>
          <t xml:space="preserve">
Km 80 + 600 (cây xăng Nguyệt Thoại) thôn 2</t>
        </r>
      </text>
    </comment>
    <comment ref="C3369" authorId="1" shapeId="0">
      <text>
        <r>
          <rPr>
            <b/>
            <sz val="9"/>
            <color indexed="81"/>
            <rFont val="Tahoma"/>
            <family val="2"/>
          </rPr>
          <t>Nguyen Ngoc:</t>
        </r>
        <r>
          <rPr>
            <sz val="9"/>
            <color indexed="81"/>
            <rFont val="Tahoma"/>
            <family val="2"/>
          </rPr>
          <t xml:space="preserve">
Km 80 + 600 (cây xăng Nguyệt Thoại) thôn 2</t>
        </r>
      </text>
    </comment>
    <comment ref="D3369" authorId="1" shapeId="0">
      <text>
        <r>
          <rPr>
            <b/>
            <sz val="9"/>
            <color indexed="81"/>
            <rFont val="Tahoma"/>
            <family val="2"/>
          </rPr>
          <t>Nguyen Ngoc:</t>
        </r>
        <r>
          <rPr>
            <sz val="9"/>
            <color indexed="81"/>
            <rFont val="Tahoma"/>
            <family val="2"/>
          </rPr>
          <t xml:space="preserve">
Km 81 + 50 (hết ranh giới đất bà Hiền Ngụ)</t>
        </r>
      </text>
    </comment>
    <comment ref="C3370" authorId="1" shapeId="0">
      <text>
        <r>
          <rPr>
            <b/>
            <sz val="9"/>
            <color indexed="81"/>
            <rFont val="Tahoma"/>
            <family val="2"/>
          </rPr>
          <t>Nguyen Ngoc:</t>
        </r>
        <r>
          <rPr>
            <sz val="9"/>
            <color indexed="81"/>
            <rFont val="Tahoma"/>
            <family val="2"/>
          </rPr>
          <t xml:space="preserve">
Km 81 + 50 (hết ranh giới đất bà Hiền Ngụ)</t>
        </r>
      </text>
    </comment>
    <comment ref="D3370" authorId="1" shapeId="0">
      <text>
        <r>
          <rPr>
            <b/>
            <sz val="9"/>
            <color indexed="81"/>
            <rFont val="Tahoma"/>
            <family val="2"/>
          </rPr>
          <t>Nguyen Ngoc:</t>
        </r>
        <r>
          <rPr>
            <sz val="9"/>
            <color indexed="81"/>
            <rFont val="Tahoma"/>
            <family val="2"/>
          </rPr>
          <t xml:space="preserve">
Hết ranh giới đất bà Dự (đường vào nghĩa địa)</t>
        </r>
      </text>
    </comment>
    <comment ref="C3371" authorId="1" shapeId="0">
      <text>
        <r>
          <rPr>
            <b/>
            <sz val="9"/>
            <color indexed="81"/>
            <rFont val="Tahoma"/>
            <family val="2"/>
          </rPr>
          <t>Nguyen Ngoc:</t>
        </r>
        <r>
          <rPr>
            <sz val="9"/>
            <color indexed="81"/>
            <rFont val="Tahoma"/>
            <family val="2"/>
          </rPr>
          <t xml:space="preserve">
Hết ranh giới đất bà Dự (đường vào nghĩa địa)</t>
        </r>
      </text>
    </comment>
    <comment ref="D3371" authorId="1" shapeId="0">
      <text>
        <r>
          <rPr>
            <b/>
            <sz val="9"/>
            <color indexed="81"/>
            <rFont val="Tahoma"/>
            <family val="2"/>
          </rPr>
          <t>Nguyen Ngoc:</t>
        </r>
        <r>
          <rPr>
            <sz val="9"/>
            <color indexed="81"/>
            <rFont val="Tahoma"/>
            <family val="2"/>
          </rPr>
          <t xml:space="preserve">
Km 84 (giáp ranh xã Ea Tý - Huyện Ea Kar)</t>
        </r>
      </text>
    </comment>
    <comment ref="D3374" authorId="1" shapeId="0">
      <text>
        <r>
          <rPr>
            <b/>
            <sz val="9"/>
            <color indexed="81"/>
            <rFont val="Tahoma"/>
            <family val="2"/>
          </rPr>
          <t>Nguyen Ngoc:</t>
        </r>
        <r>
          <rPr>
            <sz val="9"/>
            <color indexed="81"/>
            <rFont val="Tahoma"/>
            <family val="2"/>
          </rPr>
          <t xml:space="preserve">
Ranh giới Ea Kly - H. Sông Hinh - Phú Yên</t>
        </r>
      </text>
    </comment>
    <comment ref="B3375" authorId="1" shapeId="0">
      <text>
        <r>
          <rPr>
            <b/>
            <sz val="9"/>
            <color indexed="81"/>
            <rFont val="Tahoma"/>
            <family val="2"/>
          </rPr>
          <t>Nguyen Ngoc:</t>
        </r>
        <r>
          <rPr>
            <sz val="9"/>
            <color indexed="81"/>
            <rFont val="Tahoma"/>
            <family val="2"/>
          </rPr>
          <t xml:space="preserve">
Đường giao thông chính</t>
        </r>
      </text>
    </comment>
    <comment ref="C3375" authorId="1" shapeId="0">
      <text>
        <r>
          <rPr>
            <b/>
            <sz val="9"/>
            <color indexed="81"/>
            <rFont val="Tahoma"/>
            <family val="2"/>
          </rPr>
          <t>Nguyen Ngoc:</t>
        </r>
        <r>
          <rPr>
            <sz val="9"/>
            <color indexed="81"/>
            <rFont val="Tahoma"/>
            <family val="2"/>
          </rPr>
          <t xml:space="preserve">
Giáp ranh giới xã Ea Lai</t>
        </r>
      </text>
    </comment>
    <comment ref="D3375" authorId="1" shapeId="0">
      <text>
        <r>
          <rPr>
            <b/>
            <sz val="9"/>
            <color indexed="81"/>
            <rFont val="Tahoma"/>
            <family val="2"/>
          </rPr>
          <t>Nguyen Ngoc:</t>
        </r>
        <r>
          <rPr>
            <sz val="9"/>
            <color indexed="81"/>
            <rFont val="Tahoma"/>
            <family val="2"/>
          </rPr>
          <t xml:space="preserve">
Giáp ranh giới đất nhà bà Nhiên Siếu (thôn 5)</t>
        </r>
      </text>
    </comment>
    <comment ref="C3376" authorId="1" shapeId="0">
      <text>
        <r>
          <rPr>
            <b/>
            <sz val="9"/>
            <color indexed="81"/>
            <rFont val="Tahoma"/>
            <family val="2"/>
          </rPr>
          <t>Nguyen Ngoc:</t>
        </r>
        <r>
          <rPr>
            <sz val="9"/>
            <color indexed="81"/>
            <rFont val="Tahoma"/>
            <family val="2"/>
          </rPr>
          <t xml:space="preserve">
Giáp ranh giới đất nhà bà Nhiên Siếu (thôn 5)</t>
        </r>
      </text>
    </comment>
    <comment ref="D3376"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C3377"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D3377"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C3378"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D3378"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C3379"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D3379"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B3380" authorId="1" shapeId="0">
      <text>
        <r>
          <rPr>
            <b/>
            <sz val="9"/>
            <color indexed="81"/>
            <rFont val="Tahoma"/>
            <family val="2"/>
          </rPr>
          <t>Nguyen Ngoc:</t>
        </r>
        <r>
          <rPr>
            <sz val="9"/>
            <color indexed="81"/>
            <rFont val="Tahoma"/>
            <family val="2"/>
          </rPr>
          <t xml:space="preserve">
Trục ngang từ QL 26 đi thôn 8</t>
        </r>
      </text>
    </comment>
    <comment ref="D3380" authorId="1" shapeId="0">
      <text>
        <r>
          <rPr>
            <b/>
            <sz val="9"/>
            <color indexed="81"/>
            <rFont val="Tahoma"/>
            <family val="2"/>
          </rPr>
          <t>Nguyen Ngoc:</t>
        </r>
        <r>
          <rPr>
            <sz val="9"/>
            <color indexed="81"/>
            <rFont val="Tahoma"/>
            <family val="2"/>
          </rPr>
          <t xml:space="preserve">
Hết ranh giới đất nhà ông Hảo, thôn 11</t>
        </r>
      </text>
    </comment>
    <comment ref="C3381" authorId="1" shapeId="0">
      <text>
        <r>
          <rPr>
            <b/>
            <sz val="9"/>
            <color indexed="81"/>
            <rFont val="Tahoma"/>
            <family val="2"/>
          </rPr>
          <t>Nguyen Ngoc:</t>
        </r>
        <r>
          <rPr>
            <sz val="9"/>
            <color indexed="81"/>
            <rFont val="Tahoma"/>
            <family val="2"/>
          </rPr>
          <t xml:space="preserve">
Hết ranh giới đất nhà ông Hảo, thôn 11</t>
        </r>
      </text>
    </comment>
    <comment ref="D3382" authorId="1" shapeId="0">
      <text>
        <r>
          <rPr>
            <b/>
            <sz val="9"/>
            <color indexed="81"/>
            <rFont val="Tahoma"/>
            <family val="2"/>
          </rPr>
          <t>Nguyen Ngoc:</t>
        </r>
        <r>
          <rPr>
            <sz val="9"/>
            <color indexed="81"/>
            <rFont val="Tahoma"/>
            <family val="2"/>
          </rPr>
          <t xml:space="preserve">
Giáp ranh xã Ea Păl</t>
        </r>
      </text>
    </comment>
    <comment ref="B3383" authorId="1" shapeId="0">
      <text>
        <r>
          <rPr>
            <b/>
            <sz val="9"/>
            <color indexed="81"/>
            <rFont val="Tahoma"/>
            <family val="2"/>
          </rPr>
          <t>Nguyen Ngoc:</t>
        </r>
        <r>
          <rPr>
            <sz val="9"/>
            <color indexed="81"/>
            <rFont val="Tahoma"/>
            <family val="2"/>
          </rPr>
          <t xml:space="preserve">
Quốc lộ 26 nhà bà Dự thôn 3 đi dốc Nín thở</t>
        </r>
      </text>
    </comment>
    <comment ref="B3384" authorId="1" shapeId="0">
      <text>
        <r>
          <rPr>
            <b/>
            <sz val="9"/>
            <color indexed="81"/>
            <rFont val="Tahoma"/>
            <family val="2"/>
          </rPr>
          <t>Nguyen Ngoc:</t>
        </r>
        <r>
          <rPr>
            <sz val="9"/>
            <color indexed="81"/>
            <rFont val="Tahoma"/>
            <family val="2"/>
          </rPr>
          <t xml:space="preserve">
Đường nội thôn 1</t>
        </r>
      </text>
    </comment>
    <comment ref="C3384" authorId="1" shapeId="0">
      <text>
        <r>
          <rPr>
            <b/>
            <sz val="9"/>
            <color indexed="81"/>
            <rFont val="Tahoma"/>
            <family val="2"/>
          </rPr>
          <t>Nguyen Ngoc:</t>
        </r>
        <r>
          <rPr>
            <sz val="9"/>
            <color indexed="81"/>
            <rFont val="Tahoma"/>
            <family val="2"/>
          </rPr>
          <t xml:space="preserve">
Km 0 (cây gạo)</t>
        </r>
      </text>
    </comment>
    <comment ref="D3384" authorId="1" shapeId="0">
      <text>
        <r>
          <rPr>
            <b/>
            <sz val="9"/>
            <color indexed="81"/>
            <rFont val="Tahoma"/>
            <family val="2"/>
          </rPr>
          <t>Nguyen Ngoc:</t>
        </r>
        <r>
          <rPr>
            <sz val="9"/>
            <color indexed="81"/>
            <rFont val="Tahoma"/>
            <family val="2"/>
          </rPr>
          <t xml:space="preserve">
Giáp đường liên xã Cư Prao (nhà trẻ Đắk Tân)</t>
        </r>
      </text>
    </comment>
    <comment ref="D3385" authorId="1" shapeId="0">
      <text>
        <r>
          <rPr>
            <b/>
            <sz val="9"/>
            <color indexed="81"/>
            <rFont val="Tahoma"/>
            <family val="2"/>
          </rPr>
          <t>Nguyen Ngoc:</t>
        </r>
        <r>
          <rPr>
            <sz val="9"/>
            <color indexed="81"/>
            <rFont val="Tahoma"/>
            <family val="2"/>
          </rPr>
          <t xml:space="preserve">
Làng Thái thôn 1 (hết ranh giới đất nhà ông Khuê)</t>
        </r>
      </text>
    </comment>
    <comment ref="B3386" authorId="1" shapeId="0">
      <text>
        <r>
          <rPr>
            <b/>
            <sz val="9"/>
            <color indexed="81"/>
            <rFont val="Tahoma"/>
            <family val="2"/>
          </rPr>
          <t>Nguyen Ngoc:</t>
        </r>
        <r>
          <rPr>
            <sz val="9"/>
            <color indexed="81"/>
            <rFont val="Tahoma"/>
            <family val="2"/>
          </rPr>
          <t xml:space="preserve">
Đường đi xã Cư Prao</t>
        </r>
      </text>
    </comment>
    <comment ref="D3386" authorId="1" shapeId="0">
      <text>
        <r>
          <rPr>
            <b/>
            <sz val="9"/>
            <color indexed="81"/>
            <rFont val="Tahoma"/>
            <family val="2"/>
          </rPr>
          <t>Nguyen Ngoc:</t>
        </r>
        <r>
          <rPr>
            <sz val="9"/>
            <color indexed="81"/>
            <rFont val="Tahoma"/>
            <family val="2"/>
          </rPr>
          <t xml:space="preserve">
Km 0 + 600</t>
        </r>
      </text>
    </comment>
    <comment ref="C3387" authorId="1" shapeId="0">
      <text>
        <r>
          <rPr>
            <b/>
            <sz val="9"/>
            <color indexed="81"/>
            <rFont val="Tahoma"/>
            <family val="2"/>
          </rPr>
          <t>Nguyen Ngoc:</t>
        </r>
        <r>
          <rPr>
            <sz val="9"/>
            <color indexed="81"/>
            <rFont val="Tahoma"/>
            <family val="2"/>
          </rPr>
          <t xml:space="preserve">
Km 0 + 600</t>
        </r>
      </text>
    </comment>
    <comment ref="D3387" authorId="1" shapeId="0">
      <text>
        <r>
          <rPr>
            <b/>
            <sz val="9"/>
            <color indexed="81"/>
            <rFont val="Tahoma"/>
            <family val="2"/>
          </rPr>
          <t>Nguyen Ngoc:</t>
        </r>
        <r>
          <rPr>
            <sz val="9"/>
            <color indexed="81"/>
            <rFont val="Tahoma"/>
            <family val="2"/>
          </rPr>
          <t xml:space="preserve">
Giáp công ty Hưởng Toàn Lộc</t>
        </r>
      </text>
    </comment>
    <comment ref="C3388" authorId="1" shapeId="0">
      <text>
        <r>
          <rPr>
            <b/>
            <sz val="9"/>
            <color indexed="81"/>
            <rFont val="Tahoma"/>
            <family val="2"/>
          </rPr>
          <t>Nguyen Ngoc:</t>
        </r>
        <r>
          <rPr>
            <sz val="9"/>
            <color indexed="81"/>
            <rFont val="Tahoma"/>
            <family val="2"/>
          </rPr>
          <t xml:space="preserve">
Giáp công ty Hưởng Toàn Lộc</t>
        </r>
      </text>
    </comment>
    <comment ref="D3388" authorId="1" shapeId="0">
      <text>
        <r>
          <rPr>
            <b/>
            <sz val="9"/>
            <color indexed="81"/>
            <rFont val="Tahoma"/>
            <family val="2"/>
          </rPr>
          <t>Nguyen Ngoc:</t>
        </r>
        <r>
          <rPr>
            <sz val="9"/>
            <color indexed="81"/>
            <rFont val="Tahoma"/>
            <family val="2"/>
          </rPr>
          <t xml:space="preserve">
Ngã ba nhà ông Toàn</t>
        </r>
      </text>
    </comment>
    <comment ref="B3389" authorId="1" shapeId="0">
      <text>
        <r>
          <rPr>
            <b/>
            <sz val="9"/>
            <color indexed="81"/>
            <rFont val="Tahoma"/>
            <family val="2"/>
          </rPr>
          <t>Nguyen Ngoc:</t>
        </r>
        <r>
          <rPr>
            <sz val="9"/>
            <color indexed="81"/>
            <rFont val="Tahoma"/>
            <family val="2"/>
          </rPr>
          <t xml:space="preserve">
Đường liên thôn 9 đi thôn 13</t>
        </r>
      </text>
    </comment>
    <comment ref="C3389" authorId="1" shapeId="0">
      <text>
        <r>
          <rPr>
            <b/>
            <sz val="9"/>
            <color indexed="81"/>
            <rFont val="Tahoma"/>
            <family val="2"/>
          </rPr>
          <t>Nguyen Ngoc:</t>
        </r>
        <r>
          <rPr>
            <sz val="9"/>
            <color indexed="81"/>
            <rFont val="Tahoma"/>
            <family val="2"/>
          </rPr>
          <t xml:space="preserve">
Km 0 (QL 26)</t>
        </r>
      </text>
    </comment>
    <comment ref="D3389" authorId="1" shapeId="0">
      <text>
        <r>
          <rPr>
            <b/>
            <sz val="9"/>
            <color indexed="81"/>
            <rFont val="Tahoma"/>
            <family val="2"/>
          </rPr>
          <t>Nguyen Ngoc:</t>
        </r>
        <r>
          <rPr>
            <sz val="9"/>
            <color indexed="81"/>
            <rFont val="Tahoma"/>
            <family val="2"/>
          </rPr>
          <t xml:space="preserve">
Hết ranh giới hội trường thôn 13</t>
        </r>
      </text>
    </comment>
    <comment ref="B3390" authorId="1" shapeId="0">
      <text>
        <r>
          <rPr>
            <b/>
            <sz val="9"/>
            <color indexed="81"/>
            <rFont val="Tahoma"/>
            <family val="2"/>
          </rPr>
          <t>Nguyen Ngoc:</t>
        </r>
        <r>
          <rPr>
            <sz val="9"/>
            <color indexed="81"/>
            <rFont val="Tahoma"/>
            <family val="2"/>
          </rPr>
          <t xml:space="preserve">
Đường liên thôn 4 đi thôn 6</t>
        </r>
      </text>
    </comment>
    <comment ref="C3390" authorId="1" shapeId="0">
      <text>
        <r>
          <rPr>
            <b/>
            <sz val="9"/>
            <color indexed="81"/>
            <rFont val="Tahoma"/>
            <family val="2"/>
          </rPr>
          <t>Nguyen Ngoc:</t>
        </r>
        <r>
          <rPr>
            <sz val="9"/>
            <color indexed="81"/>
            <rFont val="Tahoma"/>
            <family val="2"/>
          </rPr>
          <t xml:space="preserve">
Km 0</t>
        </r>
      </text>
    </comment>
    <comment ref="D3390" authorId="1" shapeId="0">
      <text>
        <r>
          <rPr>
            <b/>
            <sz val="9"/>
            <color indexed="81"/>
            <rFont val="Tahoma"/>
            <family val="2"/>
          </rPr>
          <t>Nguyen Ngoc:</t>
        </r>
        <r>
          <rPr>
            <sz val="9"/>
            <color indexed="81"/>
            <rFont val="Tahoma"/>
            <family val="2"/>
          </rPr>
          <t xml:space="preserve">
Km 0 + 300 (hết đất ông Tiên)</t>
        </r>
      </text>
    </comment>
    <comment ref="C3391" authorId="1" shapeId="0">
      <text>
        <r>
          <rPr>
            <b/>
            <sz val="9"/>
            <color indexed="81"/>
            <rFont val="Tahoma"/>
            <family val="2"/>
          </rPr>
          <t>Nguyen Ngoc:</t>
        </r>
        <r>
          <rPr>
            <sz val="9"/>
            <color indexed="81"/>
            <rFont val="Tahoma"/>
            <family val="2"/>
          </rPr>
          <t xml:space="preserve">
Km 0 + 300 (hết đất ông Tiên)</t>
        </r>
      </text>
    </comment>
    <comment ref="D3391" authorId="1" shapeId="0">
      <text>
        <r>
          <rPr>
            <b/>
            <sz val="9"/>
            <color indexed="81"/>
            <rFont val="Tahoma"/>
            <family val="2"/>
          </rPr>
          <t>Nguyen Ngoc:</t>
        </r>
        <r>
          <rPr>
            <sz val="9"/>
            <color indexed="81"/>
            <rFont val="Tahoma"/>
            <family val="2"/>
          </rPr>
          <t xml:space="preserve">
Hết ranh giới đất nhà ông Thăng thôn 6</t>
        </r>
      </text>
    </comment>
    <comment ref="B3402" authorId="1" shapeId="0">
      <text>
        <r>
          <rPr>
            <b/>
            <sz val="9"/>
            <color indexed="81"/>
            <rFont val="Tahoma"/>
            <family val="2"/>
          </rPr>
          <t>Nguyen Ngoc:</t>
        </r>
        <r>
          <rPr>
            <sz val="9"/>
            <color indexed="81"/>
            <rFont val="Tahoma"/>
            <family val="2"/>
          </rPr>
          <t xml:space="preserve">
Trục đi thôn 10</t>
        </r>
      </text>
    </comment>
    <comment ref="C3402" authorId="1" shapeId="0">
      <text>
        <r>
          <rPr>
            <b/>
            <sz val="9"/>
            <color indexed="81"/>
            <rFont val="Tahoma"/>
            <family val="2"/>
          </rPr>
          <t>Nguyen Ngoc:</t>
        </r>
        <r>
          <rPr>
            <sz val="9"/>
            <color indexed="81"/>
            <rFont val="Tahoma"/>
            <family val="2"/>
          </rPr>
          <t xml:space="preserve">
Giáp đường bao Trung tâm cụm xã</t>
        </r>
      </text>
    </comment>
    <comment ref="C3403" authorId="1" shapeId="0">
      <text>
        <r>
          <rPr>
            <b/>
            <sz val="9"/>
            <color indexed="81"/>
            <rFont val="Tahoma"/>
            <family val="2"/>
          </rPr>
          <t>Nguyen Ngoc:</t>
        </r>
        <r>
          <rPr>
            <sz val="9"/>
            <color indexed="81"/>
            <rFont val="Tahoma"/>
            <family val="2"/>
          </rPr>
          <t xml:space="preserve">
Ngã ba nhà ông Toàn Hoài qua 100m</t>
        </r>
      </text>
    </comment>
    <comment ref="D3403" authorId="1" shapeId="0">
      <text>
        <r>
          <rPr>
            <b/>
            <sz val="9"/>
            <color indexed="81"/>
            <rFont val="Tahoma"/>
            <family val="2"/>
          </rPr>
          <t>Nguyen Ngoc:</t>
        </r>
        <r>
          <rPr>
            <sz val="9"/>
            <color indexed="81"/>
            <rFont val="Tahoma"/>
            <family val="2"/>
          </rPr>
          <t xml:space="preserve">
Ngã ba nhà ông Toàn Hoài qua 100m</t>
        </r>
      </text>
    </comment>
    <comment ref="C3404" authorId="1" shapeId="0">
      <text>
        <r>
          <rPr>
            <b/>
            <sz val="9"/>
            <color indexed="81"/>
            <rFont val="Tahoma"/>
            <family val="2"/>
          </rPr>
          <t>Nguyen Ngoc:</t>
        </r>
        <r>
          <rPr>
            <sz val="9"/>
            <color indexed="81"/>
            <rFont val="Tahoma"/>
            <family val="2"/>
          </rPr>
          <t xml:space="preserve">
Từ 600m trở đi</t>
        </r>
      </text>
    </comment>
    <comment ref="B3406" authorId="1" shapeId="0">
      <text>
        <r>
          <rPr>
            <b/>
            <sz val="9"/>
            <color indexed="81"/>
            <rFont val="Tahoma"/>
            <family val="2"/>
          </rPr>
          <t>Nguyen Ngoc:</t>
        </r>
        <r>
          <rPr>
            <sz val="9"/>
            <color indexed="81"/>
            <rFont val="Tahoma"/>
            <family val="2"/>
          </rPr>
          <t xml:space="preserve">
Đường mới khu tái định cư buôn Zô</t>
        </r>
      </text>
    </comment>
    <comment ref="D3406" authorId="1" shapeId="0">
      <text>
        <r>
          <rPr>
            <b/>
            <sz val="9"/>
            <color indexed="81"/>
            <rFont val="Tahoma"/>
            <family val="2"/>
          </rPr>
          <t>Nguyen Ngoc:</t>
        </r>
        <r>
          <rPr>
            <sz val="9"/>
            <color indexed="81"/>
            <rFont val="Tahoma"/>
            <family val="2"/>
          </rPr>
          <t xml:space="preserve">
Giáp đường buôn Pa cũ</t>
        </r>
      </text>
    </comment>
    <comment ref="D3410" authorId="1" shapeId="0">
      <text>
        <r>
          <rPr>
            <b/>
            <sz val="9"/>
            <color indexed="81"/>
            <rFont val="Tahoma"/>
            <family val="2"/>
          </rPr>
          <t>Nguyen Ngoc:</t>
        </r>
        <r>
          <rPr>
            <sz val="9"/>
            <color indexed="81"/>
            <rFont val="Tahoma"/>
            <family val="2"/>
          </rPr>
          <t xml:space="preserve">
Km 34 + 500 Trạm Phúc kiểm số 1</t>
        </r>
      </text>
    </comment>
    <comment ref="C3411" authorId="1" shapeId="0">
      <text>
        <r>
          <rPr>
            <b/>
            <sz val="9"/>
            <color indexed="81"/>
            <rFont val="Tahoma"/>
            <family val="2"/>
          </rPr>
          <t>Nguyen Ngoc:</t>
        </r>
        <r>
          <rPr>
            <sz val="9"/>
            <color indexed="81"/>
            <rFont val="Tahoma"/>
            <family val="2"/>
          </rPr>
          <t xml:space="preserve">
Km 34 + 500 Trạm Phúc kiểm số 1</t>
        </r>
      </text>
    </comment>
    <comment ref="D3411" authorId="1" shapeId="0">
      <text>
        <r>
          <rPr>
            <b/>
            <sz val="9"/>
            <color indexed="81"/>
            <rFont val="Tahoma"/>
            <family val="2"/>
          </rPr>
          <t>Nguyen Ngoc:</t>
        </r>
        <r>
          <rPr>
            <sz val="9"/>
            <color indexed="81"/>
            <rFont val="Tahoma"/>
            <family val="2"/>
          </rPr>
          <t xml:space="preserve">
Km 36 + 500 (ngã ba Ea Krông)
 (đầu ranh cửa hàng xăng Trinh Nguyên)</t>
        </r>
      </text>
    </comment>
    <comment ref="C3412" authorId="1" shapeId="0">
      <text>
        <r>
          <rPr>
            <b/>
            <sz val="9"/>
            <color indexed="81"/>
            <rFont val="Tahoma"/>
            <family val="2"/>
          </rPr>
          <t>Nguyen Ngoc:</t>
        </r>
        <r>
          <rPr>
            <sz val="9"/>
            <color indexed="81"/>
            <rFont val="Tahoma"/>
            <family val="2"/>
          </rPr>
          <t xml:space="preserve">
Km 36 + 500 (ngã ba Ea Krông)</t>
        </r>
      </text>
    </comment>
    <comment ref="D3412" authorId="1" shapeId="0">
      <text>
        <r>
          <rPr>
            <b/>
            <sz val="9"/>
            <color indexed="81"/>
            <rFont val="Tahoma"/>
            <family val="2"/>
          </rPr>
          <t>Nguyen Ngoc:</t>
        </r>
        <r>
          <rPr>
            <sz val="9"/>
            <color indexed="81"/>
            <rFont val="Tahoma"/>
            <family val="2"/>
          </rPr>
          <t xml:space="preserve">
Km 40 + 100 (Trạm Y tế xã)</t>
        </r>
      </text>
    </comment>
    <comment ref="C3413" authorId="1" shapeId="0">
      <text>
        <r>
          <rPr>
            <b/>
            <sz val="9"/>
            <color indexed="81"/>
            <rFont val="Tahoma"/>
            <family val="2"/>
          </rPr>
          <t>Nguyen Ngoc:</t>
        </r>
        <r>
          <rPr>
            <sz val="9"/>
            <color indexed="81"/>
            <rFont val="Tahoma"/>
            <family val="2"/>
          </rPr>
          <t xml:space="preserve">
Km 40 + 100 (Trạm Y tế xã)</t>
        </r>
      </text>
    </comment>
    <comment ref="D3414" authorId="1" shapeId="0">
      <text>
        <r>
          <rPr>
            <b/>
            <sz val="9"/>
            <color indexed="81"/>
            <rFont val="Tahoma"/>
            <family val="2"/>
          </rPr>
          <t>Nguyen Ngoc:</t>
        </r>
        <r>
          <rPr>
            <sz val="9"/>
            <color indexed="81"/>
            <rFont val="Tahoma"/>
            <family val="2"/>
          </rPr>
          <t xml:space="preserve">
Km 45 + 300 (cầu Ba Danh)</t>
        </r>
      </text>
    </comment>
    <comment ref="C3415" authorId="1" shapeId="0">
      <text>
        <r>
          <rPr>
            <b/>
            <sz val="9"/>
            <color indexed="81"/>
            <rFont val="Tahoma"/>
            <family val="2"/>
          </rPr>
          <t>Nguyen Ngoc:</t>
        </r>
        <r>
          <rPr>
            <sz val="9"/>
            <color indexed="81"/>
            <rFont val="Tahoma"/>
            <family val="2"/>
          </rPr>
          <t xml:space="preserve">
Km 45 + 300 (cầu Ba Danh)</t>
        </r>
      </text>
    </comment>
    <comment ref="D3416" authorId="1" shapeId="0">
      <text>
        <r>
          <rPr>
            <b/>
            <sz val="9"/>
            <color indexed="81"/>
            <rFont val="Tahoma"/>
            <family val="2"/>
          </rPr>
          <t>Nguyen Ngoc:</t>
        </r>
        <r>
          <rPr>
            <sz val="9"/>
            <color indexed="81"/>
            <rFont val="Tahoma"/>
            <family val="2"/>
          </rPr>
          <t xml:space="preserve">
gần Km51</t>
        </r>
      </text>
    </comment>
    <comment ref="C3417" authorId="1" shapeId="0">
      <text>
        <r>
          <rPr>
            <b/>
            <sz val="9"/>
            <color indexed="81"/>
            <rFont val="Tahoma"/>
            <family val="2"/>
          </rPr>
          <t>Nguyen Ngoc:</t>
        </r>
        <r>
          <rPr>
            <sz val="9"/>
            <color indexed="81"/>
            <rFont val="Tahoma"/>
            <family val="2"/>
          </rPr>
          <t xml:space="preserve">
Km 48 (buôn M'Guê)</t>
        </r>
      </text>
    </comment>
    <comment ref="D3417" authorId="1" shapeId="0">
      <text>
        <r>
          <rPr>
            <b/>
            <sz val="9"/>
            <color indexed="81"/>
            <rFont val="Tahoma"/>
            <family val="2"/>
          </rPr>
          <t>Nguyen Ngoc:</t>
        </r>
        <r>
          <rPr>
            <sz val="9"/>
            <color indexed="81"/>
            <rFont val="Tahoma"/>
            <family val="2"/>
          </rPr>
          <t xml:space="preserve">
gần Km52</t>
        </r>
      </text>
    </comment>
    <comment ref="C3418" authorId="1" shapeId="0">
      <text>
        <r>
          <rPr>
            <b/>
            <sz val="9"/>
            <color indexed="81"/>
            <rFont val="Tahoma"/>
            <family val="2"/>
          </rPr>
          <t>Nguyen Ngoc:</t>
        </r>
        <r>
          <rPr>
            <sz val="9"/>
            <color indexed="81"/>
            <rFont val="Tahoma"/>
            <family val="2"/>
          </rPr>
          <t xml:space="preserve">
gần Km52</t>
        </r>
      </text>
    </comment>
    <comment ref="D3418" authorId="1" shapeId="0">
      <text>
        <r>
          <rPr>
            <b/>
            <sz val="9"/>
            <color indexed="81"/>
            <rFont val="Tahoma"/>
            <family val="2"/>
          </rPr>
          <t>Nguyen Ngoc:</t>
        </r>
        <r>
          <rPr>
            <sz val="9"/>
            <color indexed="81"/>
            <rFont val="Tahoma"/>
            <family val="2"/>
          </rPr>
          <t xml:space="preserve">
Km 50 + 500 (giáp địa giới xã Cư M'Ta)</t>
        </r>
      </text>
    </comment>
    <comment ref="B3419" authorId="1" shapeId="0">
      <text>
        <r>
          <rPr>
            <b/>
            <sz val="9"/>
            <color indexed="81"/>
            <rFont val="Tahoma"/>
            <family val="2"/>
          </rPr>
          <t>Nguyen Ngoc:</t>
        </r>
        <r>
          <rPr>
            <sz val="9"/>
            <color indexed="81"/>
            <rFont val="Tahoma"/>
            <family val="2"/>
          </rPr>
          <t xml:space="preserve">
Đường vào Ea Krông</t>
        </r>
      </text>
    </comment>
    <comment ref="C3419" authorId="1" shapeId="0">
      <text>
        <r>
          <rPr>
            <b/>
            <sz val="9"/>
            <color indexed="81"/>
            <rFont val="Tahoma"/>
            <family val="2"/>
          </rPr>
          <t>Nguyen Ngoc:</t>
        </r>
        <r>
          <rPr>
            <sz val="9"/>
            <color indexed="81"/>
            <rFont val="Tahoma"/>
            <family val="2"/>
          </rPr>
          <t xml:space="preserve">
Km 0 (từ Đài Tưởng niệm )
Ngã ba Ea Krông (đầu ranh cửa hàng xăng Trinh Nguyên)</t>
        </r>
      </text>
    </comment>
    <comment ref="D3419" authorId="1" shapeId="0">
      <text>
        <r>
          <rPr>
            <b/>
            <sz val="9"/>
            <color indexed="81"/>
            <rFont val="Tahoma"/>
            <family val="2"/>
          </rPr>
          <t>Nguyen Ngoc:</t>
        </r>
        <r>
          <rPr>
            <sz val="9"/>
            <color indexed="81"/>
            <rFont val="Tahoma"/>
            <family val="2"/>
          </rPr>
          <t xml:space="preserve">
Km 2 (nhà Y Ngang)</t>
        </r>
      </text>
    </comment>
    <comment ref="C3420" authorId="1" shapeId="0">
      <text>
        <r>
          <rPr>
            <b/>
            <sz val="9"/>
            <color indexed="81"/>
            <rFont val="Tahoma"/>
            <family val="2"/>
          </rPr>
          <t>Nguyen Ngoc:</t>
        </r>
        <r>
          <rPr>
            <sz val="9"/>
            <color indexed="81"/>
            <rFont val="Tahoma"/>
            <family val="2"/>
          </rPr>
          <t xml:space="preserve">
Km 2 (nhà Y Ngang)</t>
        </r>
      </text>
    </comment>
    <comment ref="D3420" authorId="1" shapeId="0">
      <text>
        <r>
          <rPr>
            <b/>
            <sz val="9"/>
            <color indexed="81"/>
            <rFont val="Tahoma"/>
            <family val="2"/>
          </rPr>
          <t>Nguyen Ngoc:</t>
        </r>
        <r>
          <rPr>
            <sz val="9"/>
            <color indexed="81"/>
            <rFont val="Tahoma"/>
            <family val="2"/>
          </rPr>
          <t xml:space="preserve">
Hết buôn Ea Boa (Giáp xã Krông Á)</t>
        </r>
      </text>
    </comment>
    <comment ref="C3438" authorId="1" shapeId="0">
      <text>
        <r>
          <rPr>
            <b/>
            <sz val="9"/>
            <color indexed="81"/>
            <rFont val="Tahoma"/>
            <family val="2"/>
          </rPr>
          <t>Nguyen Ngoc:</t>
        </r>
        <r>
          <rPr>
            <sz val="9"/>
            <color indexed="81"/>
            <rFont val="Tahoma"/>
            <family val="2"/>
          </rPr>
          <t xml:space="preserve">
Quốc lộ 14 (Hết thửa 126; TBĐ số 104)</t>
        </r>
      </text>
    </comment>
    <comment ref="C3442" authorId="1" shapeId="0">
      <text>
        <r>
          <rPr>
            <b/>
            <sz val="9"/>
            <color indexed="81"/>
            <rFont val="Tahoma"/>
            <family val="2"/>
            <charset val="163"/>
          </rPr>
          <t>Nguyen Ngoc:</t>
        </r>
        <r>
          <rPr>
            <sz val="9"/>
            <color indexed="81"/>
            <rFont val="Tahoma"/>
            <family val="2"/>
            <charset val="163"/>
          </rPr>
          <t xml:space="preserve">
Cầu Buôn Cư Dluê (Thửa 669; TBĐ số 60)</t>
        </r>
      </text>
    </comment>
    <comment ref="C3444" authorId="1" shapeId="0">
      <text>
        <r>
          <rPr>
            <b/>
            <sz val="9"/>
            <color indexed="81"/>
            <rFont val="Tahoma"/>
            <family val="2"/>
            <charset val="163"/>
          </rPr>
          <t>Nguyen Ngoc:</t>
        </r>
        <r>
          <rPr>
            <sz val="9"/>
            <color indexed="81"/>
            <rFont val="Tahoma"/>
            <family val="2"/>
            <charset val="163"/>
          </rPr>
          <t xml:space="preserve">
Tỉnh lộ 2 (Thửa số 1128; 1137, tờ bản đồ sô 15)</t>
        </r>
      </text>
    </comment>
    <comment ref="B3446" authorId="1" shapeId="0">
      <text>
        <r>
          <rPr>
            <b/>
            <sz val="9"/>
            <color indexed="81"/>
            <rFont val="Tahoma"/>
            <family val="2"/>
            <charset val="163"/>
          </rPr>
          <t>Nguyen Ngoc:</t>
        </r>
        <r>
          <rPr>
            <sz val="9"/>
            <color indexed="81"/>
            <rFont val="Tahoma"/>
            <family val="2"/>
            <charset val="163"/>
          </rPr>
          <t xml:space="preserve">
Đường nối QL 14 với tỉnh lộ 2</t>
        </r>
      </text>
    </comment>
    <comment ref="C3446" authorId="1" shapeId="0">
      <text>
        <r>
          <rPr>
            <b/>
            <sz val="9"/>
            <color indexed="81"/>
            <rFont val="Tahoma"/>
            <family val="2"/>
            <charset val="163"/>
          </rPr>
          <t>Nguyen Ngoc:</t>
        </r>
        <r>
          <rPr>
            <sz val="9"/>
            <color indexed="81"/>
            <rFont val="Tahoma"/>
            <family val="2"/>
            <charset val="163"/>
          </rPr>
          <t xml:space="preserve">
Quốc lộ 14 (Thửa 95, TBĐ số 53)</t>
        </r>
      </text>
    </comment>
    <comment ref="D3446" authorId="1" shapeId="0">
      <text>
        <r>
          <rPr>
            <b/>
            <sz val="9"/>
            <color indexed="81"/>
            <rFont val="Tahoma"/>
            <family val="2"/>
            <charset val="163"/>
          </rPr>
          <t>Nguyen Ngoc:</t>
        </r>
        <r>
          <rPr>
            <sz val="9"/>
            <color indexed="81"/>
            <rFont val="Tahoma"/>
            <family val="2"/>
            <charset val="163"/>
          </rPr>
          <t xml:space="preserve">
Tỉnh lộ 2 (Hết thửa 1135; TBĐ số 15)</t>
        </r>
      </text>
    </comment>
  </commentList>
</comments>
</file>

<file path=xl/comments3.xml><?xml version="1.0" encoding="utf-8"?>
<comments xmlns="http://schemas.openxmlformats.org/spreadsheetml/2006/main">
  <authors>
    <author>Thanh Duong</author>
    <author>Nguyen Ngoc</author>
    <author>Administrator</author>
    <author>BÍCH</author>
    <author>Van Thanh Dinh</author>
  </authors>
  <commentList>
    <comment ref="C745" authorId="0" shapeId="0">
      <text>
        <r>
          <rPr>
            <b/>
            <sz val="9"/>
            <color indexed="81"/>
            <rFont val="Tahoma"/>
            <family val="2"/>
          </rPr>
          <t>Thanh Duong:</t>
        </r>
        <r>
          <rPr>
            <sz val="9"/>
            <color indexed="81"/>
            <rFont val="Tahoma"/>
            <family val="2"/>
          </rPr>
          <t xml:space="preserve">
Cầu Giang Sơn (Giáp ranh huyện Cư Kuin)</t>
        </r>
      </text>
    </comment>
    <comment ref="D745" authorId="0" shapeId="0">
      <text>
        <r>
          <rPr>
            <b/>
            <sz val="9"/>
            <color indexed="81"/>
            <rFont val="Tahoma"/>
            <family val="2"/>
          </rPr>
          <t>Thanh Duong:</t>
        </r>
        <r>
          <rPr>
            <sz val="9"/>
            <color indexed="81"/>
            <rFont val="Tahoma"/>
            <family val="2"/>
          </rPr>
          <t xml:space="preserve">
Đầu nghĩa địa buôn Cuah A</t>
        </r>
      </text>
    </comment>
    <comment ref="C746" authorId="0" shapeId="0">
      <text>
        <r>
          <rPr>
            <b/>
            <sz val="9"/>
            <color indexed="81"/>
            <rFont val="Tahoma"/>
            <family val="2"/>
          </rPr>
          <t>Thanh Duong:</t>
        </r>
        <r>
          <rPr>
            <sz val="9"/>
            <color indexed="81"/>
            <rFont val="Tahoma"/>
            <family val="2"/>
          </rPr>
          <t xml:space="preserve">
Đầu nghĩa địa buôn Cuah A</t>
        </r>
      </text>
    </comment>
    <comment ref="D746" authorId="0" shapeId="0">
      <text>
        <r>
          <rPr>
            <b/>
            <sz val="9"/>
            <color indexed="81"/>
            <rFont val="Tahoma"/>
            <family val="2"/>
          </rPr>
          <t>Thanh Duong:</t>
        </r>
        <r>
          <rPr>
            <sz val="9"/>
            <color indexed="81"/>
            <rFont val="Tahoma"/>
            <family val="2"/>
          </rPr>
          <t xml:space="preserve">
Hết Trường Mẫu giáo buôn Cuah B</t>
        </r>
      </text>
    </comment>
    <comment ref="C747" authorId="0" shapeId="0">
      <text>
        <r>
          <rPr>
            <b/>
            <sz val="9"/>
            <color indexed="81"/>
            <rFont val="Tahoma"/>
            <family val="2"/>
          </rPr>
          <t>Thanh Duong:</t>
        </r>
        <r>
          <rPr>
            <sz val="9"/>
            <color indexed="81"/>
            <rFont val="Tahoma"/>
            <family val="2"/>
          </rPr>
          <t xml:space="preserve">
Hết Trường Mẫu giáo buôn Cuah B</t>
        </r>
      </text>
    </comment>
    <comment ref="D750" authorId="0" shapeId="0">
      <text>
        <r>
          <rPr>
            <b/>
            <sz val="9"/>
            <color indexed="81"/>
            <rFont val="Tahoma"/>
            <family val="2"/>
          </rPr>
          <t>Thanh Duong:</t>
        </r>
        <r>
          <rPr>
            <sz val="9"/>
            <color indexed="81"/>
            <rFont val="Tahoma"/>
            <family val="2"/>
          </rPr>
          <t xml:space="preserve">
Cầu Tân Đức</t>
        </r>
      </text>
    </comment>
    <comment ref="C751" authorId="0" shapeId="0">
      <text>
        <r>
          <rPr>
            <b/>
            <sz val="9"/>
            <color indexed="81"/>
            <rFont val="Tahoma"/>
            <family val="2"/>
          </rPr>
          <t>Thanh Duong:</t>
        </r>
        <r>
          <rPr>
            <sz val="9"/>
            <color indexed="81"/>
            <rFont val="Tahoma"/>
            <family val="2"/>
          </rPr>
          <t xml:space="preserve">
Cầu Tân Đức</t>
        </r>
      </text>
    </comment>
    <comment ref="D751" authorId="0" shapeId="0">
      <text>
        <r>
          <rPr>
            <b/>
            <sz val="9"/>
            <color indexed="81"/>
            <rFont val="Tahoma"/>
            <family val="2"/>
          </rPr>
          <t>Thanh Duong:</t>
        </r>
        <r>
          <rPr>
            <sz val="9"/>
            <color indexed="81"/>
            <rFont val="Tahoma"/>
            <family val="2"/>
          </rPr>
          <t xml:space="preserve">
Giáp ranh huyện Lăk</t>
        </r>
      </text>
    </comment>
    <comment ref="C752" authorId="0" shapeId="0">
      <text>
        <r>
          <rPr>
            <b/>
            <sz val="9"/>
            <color indexed="81"/>
            <rFont val="Tahoma"/>
            <family val="2"/>
          </rPr>
          <t>Thanh Duong:</t>
        </r>
        <r>
          <rPr>
            <sz val="9"/>
            <color indexed="81"/>
            <rFont val="Tahoma"/>
            <family val="2"/>
          </rPr>
          <t xml:space="preserve">
Giáp ngã ba Yang Reh</t>
        </r>
      </text>
    </comment>
    <comment ref="D753" authorId="0" shapeId="0">
      <text>
        <r>
          <rPr>
            <b/>
            <sz val="9"/>
            <color indexed="81"/>
            <rFont val="Tahoma"/>
            <family val="2"/>
          </rPr>
          <t>Thanh Duong:</t>
        </r>
        <r>
          <rPr>
            <sz val="9"/>
            <color indexed="81"/>
            <rFont val="Tahoma"/>
            <family val="2"/>
          </rPr>
          <t xml:space="preserve">
Giáp ranh xã Ea Trul</t>
        </r>
      </text>
    </comment>
    <comment ref="C754" authorId="0" shapeId="0">
      <text>
        <r>
          <rPr>
            <b/>
            <sz val="9"/>
            <color indexed="81"/>
            <rFont val="Tahoma"/>
            <family val="2"/>
          </rPr>
          <t>Thanh Duong:</t>
        </r>
        <r>
          <rPr>
            <sz val="9"/>
            <color indexed="81"/>
            <rFont val="Tahoma"/>
            <family val="2"/>
          </rPr>
          <t xml:space="preserve">
Giáp ranh xã Yang Reh</t>
        </r>
      </text>
    </comment>
    <comment ref="D754" authorId="0" shapeId="0">
      <text>
        <r>
          <rPr>
            <b/>
            <sz val="9"/>
            <color indexed="81"/>
            <rFont val="Tahoma"/>
            <family val="2"/>
          </rPr>
          <t>Thanh Duong:</t>
        </r>
        <r>
          <rPr>
            <sz val="9"/>
            <color indexed="81"/>
            <rFont val="Tahoma"/>
            <family val="2"/>
          </rPr>
          <t xml:space="preserve">
Hết ranh giới đất vườn nhà ông Y'Duyết</t>
        </r>
      </text>
    </comment>
    <comment ref="C755" authorId="0" shapeId="0">
      <text>
        <r>
          <rPr>
            <b/>
            <sz val="9"/>
            <color indexed="81"/>
            <rFont val="Tahoma"/>
            <family val="2"/>
          </rPr>
          <t>Thanh Duong:</t>
        </r>
        <r>
          <rPr>
            <sz val="9"/>
            <color indexed="81"/>
            <rFont val="Tahoma"/>
            <family val="2"/>
          </rPr>
          <t xml:space="preserve">
Hết ranh giới đất vườn nhà ông Y'Duyết</t>
        </r>
      </text>
    </comment>
    <comment ref="D755" authorId="0" shapeId="0">
      <text>
        <r>
          <rPr>
            <b/>
            <sz val="9"/>
            <color indexed="81"/>
            <rFont val="Tahoma"/>
            <family val="2"/>
          </rPr>
          <t>Thanh Duong:</t>
        </r>
        <r>
          <rPr>
            <sz val="9"/>
            <color indexed="81"/>
            <rFont val="Tahoma"/>
            <family val="2"/>
          </rPr>
          <t xml:space="preserve">
Hết đất vườn nhà ông Bùi Thắng Lực</t>
        </r>
      </text>
    </comment>
    <comment ref="C756" authorId="0" shapeId="0">
      <text>
        <r>
          <rPr>
            <b/>
            <sz val="9"/>
            <color indexed="81"/>
            <rFont val="Tahoma"/>
            <family val="2"/>
          </rPr>
          <t>Thanh Duong:</t>
        </r>
        <r>
          <rPr>
            <sz val="9"/>
            <color indexed="81"/>
            <rFont val="Tahoma"/>
            <family val="2"/>
          </rPr>
          <t xml:space="preserve">
Hết đất vườn nhà ông Bùi Thắng Lực</t>
        </r>
      </text>
    </comment>
    <comment ref="D757" authorId="0" shapeId="0">
      <text>
        <r>
          <rPr>
            <b/>
            <sz val="9"/>
            <color indexed="81"/>
            <rFont val="Tahoma"/>
            <family val="2"/>
          </rPr>
          <t>Thanh Duong:</t>
        </r>
        <r>
          <rPr>
            <sz val="9"/>
            <color indexed="81"/>
            <rFont val="Tahoma"/>
            <family val="2"/>
          </rPr>
          <t xml:space="preserve">
Giáp ranh xã Hoà Sơn</t>
        </r>
      </text>
    </comment>
    <comment ref="C758" authorId="0" shapeId="0">
      <text>
        <r>
          <rPr>
            <b/>
            <sz val="9"/>
            <color indexed="81"/>
            <rFont val="Tahoma"/>
            <family val="2"/>
          </rPr>
          <t>Thanh Duong:</t>
        </r>
        <r>
          <rPr>
            <sz val="9"/>
            <color indexed="81"/>
            <rFont val="Tahoma"/>
            <family val="2"/>
          </rPr>
          <t xml:space="preserve">
Giáp ranh xã Hoà Sơn</t>
        </r>
      </text>
    </comment>
    <comment ref="C759" authorId="0" shapeId="0">
      <text>
        <r>
          <rPr>
            <b/>
            <sz val="9"/>
            <color indexed="81"/>
            <rFont val="Tahoma"/>
            <family val="2"/>
          </rPr>
          <t>Thanh Duong:</t>
        </r>
        <r>
          <rPr>
            <sz val="9"/>
            <color indexed="81"/>
            <rFont val="Tahoma"/>
            <family val="2"/>
          </rPr>
          <t xml:space="preserve">
Hết nhà ông Trần Văn Lý (Bên cạnh nhà sinh hoạt cộng đồng thôn 1)</t>
        </r>
      </text>
    </comment>
    <comment ref="C760" authorId="0" shapeId="0">
      <text>
        <r>
          <rPr>
            <b/>
            <sz val="9"/>
            <color indexed="81"/>
            <rFont val="Tahoma"/>
            <family val="2"/>
          </rPr>
          <t>Thanh Duong:</t>
        </r>
        <r>
          <rPr>
            <sz val="9"/>
            <color indexed="81"/>
            <rFont val="Tahoma"/>
            <family val="2"/>
          </rPr>
          <t xml:space="preserve">
Cầu thôn 2 Hoà Sơn</t>
        </r>
      </text>
    </comment>
    <comment ref="D761" authorId="0" shapeId="0">
      <text>
        <r>
          <rPr>
            <b/>
            <sz val="9"/>
            <color indexed="81"/>
            <rFont val="Tahoma"/>
            <family val="2"/>
          </rPr>
          <t>Thanh Duong:</t>
        </r>
        <r>
          <rPr>
            <sz val="9"/>
            <color indexed="81"/>
            <rFont val="Tahoma"/>
            <family val="2"/>
          </rPr>
          <t xml:space="preserve">
Hết cây xăng Thành Tâm (Ông Tàu)</t>
        </r>
      </text>
    </comment>
    <comment ref="C762" authorId="0" shapeId="0">
      <text>
        <r>
          <rPr>
            <b/>
            <sz val="9"/>
            <color indexed="81"/>
            <rFont val="Tahoma"/>
            <family val="2"/>
          </rPr>
          <t>Thanh Duong:</t>
        </r>
        <r>
          <rPr>
            <sz val="9"/>
            <color indexed="81"/>
            <rFont val="Tahoma"/>
            <family val="2"/>
          </rPr>
          <t xml:space="preserve">
Hết cây xăng Thành Tâm (Ông Tàu)</t>
        </r>
      </text>
    </comment>
    <comment ref="D762" authorId="0" shapeId="0">
      <text>
        <r>
          <rPr>
            <b/>
            <sz val="9"/>
            <color indexed="81"/>
            <rFont val="Tahoma"/>
            <family val="2"/>
          </rPr>
          <t>Thanh Duong:</t>
        </r>
        <r>
          <rPr>
            <sz val="9"/>
            <color indexed="81"/>
            <rFont val="Tahoma"/>
            <family val="2"/>
          </rPr>
          <t xml:space="preserve">
Hết đất vườn nhà ông Hồ Mộng Linh</t>
        </r>
      </text>
    </comment>
    <comment ref="C763" authorId="0" shapeId="0">
      <text>
        <r>
          <rPr>
            <b/>
            <sz val="9"/>
            <color indexed="81"/>
            <rFont val="Tahoma"/>
            <family val="2"/>
          </rPr>
          <t>Thanh Duong:</t>
        </r>
        <r>
          <rPr>
            <sz val="9"/>
            <color indexed="81"/>
            <rFont val="Tahoma"/>
            <family val="2"/>
          </rPr>
          <t xml:space="preserve">
Hết đất vườn nhà ông Hồ Mộng Linh</t>
        </r>
      </text>
    </comment>
    <comment ref="C764" authorId="0" shapeId="0">
      <text>
        <r>
          <rPr>
            <b/>
            <sz val="9"/>
            <color indexed="81"/>
            <rFont val="Tahoma"/>
            <family val="2"/>
          </rPr>
          <t>Thanh Duong:</t>
        </r>
        <r>
          <rPr>
            <sz val="9"/>
            <color indexed="81"/>
            <rFont val="Tahoma"/>
            <family val="2"/>
          </rPr>
          <t xml:space="preserve">
Hết vườn nhà ông Nguyễn Trung Thành</t>
        </r>
      </text>
    </comment>
    <comment ref="D764" authorId="0" shapeId="0">
      <text>
        <r>
          <rPr>
            <b/>
            <sz val="9"/>
            <color indexed="81"/>
            <rFont val="Tahoma"/>
            <family val="2"/>
          </rPr>
          <t>Thanh Duong:</t>
        </r>
        <r>
          <rPr>
            <sz val="9"/>
            <color indexed="81"/>
            <rFont val="Tahoma"/>
            <family val="2"/>
          </rPr>
          <t xml:space="preserve">
Hết đất vườn nhà ông Đỗ Văn Ký</t>
        </r>
      </text>
    </comment>
    <comment ref="D765" authorId="0" shapeId="0">
      <text>
        <r>
          <rPr>
            <b/>
            <sz val="9"/>
            <color indexed="81"/>
            <rFont val="Tahoma"/>
            <family val="2"/>
          </rPr>
          <t>Thanh Duong:</t>
        </r>
        <r>
          <rPr>
            <sz val="9"/>
            <color indexed="81"/>
            <rFont val="Tahoma"/>
            <family val="2"/>
          </rPr>
          <t xml:space="preserve">
Ngã ba nhà Nguyễn Thị Hương</t>
        </r>
      </text>
    </comment>
    <comment ref="C766" authorId="0" shapeId="0">
      <text>
        <r>
          <rPr>
            <b/>
            <sz val="9"/>
            <color indexed="81"/>
            <rFont val="Tahoma"/>
            <family val="2"/>
          </rPr>
          <t>Thanh Duong:</t>
        </r>
        <r>
          <rPr>
            <sz val="9"/>
            <color indexed="81"/>
            <rFont val="Tahoma"/>
            <family val="2"/>
          </rPr>
          <t xml:space="preserve">
Ngã ba nhà Nguyễn Thị Hương</t>
        </r>
      </text>
    </comment>
    <comment ref="D766" authorId="0" shapeId="0">
      <text>
        <r>
          <rPr>
            <b/>
            <sz val="9"/>
            <color indexed="81"/>
            <rFont val="Tahoma"/>
            <family val="2"/>
          </rPr>
          <t>Thanh Duong:</t>
        </r>
        <r>
          <rPr>
            <sz val="9"/>
            <color indexed="81"/>
            <rFont val="Tahoma"/>
            <family val="2"/>
          </rPr>
          <t xml:space="preserve">
Giáp ranh thị trấn Krông Kmar</t>
        </r>
      </text>
    </comment>
    <comment ref="B767" authorId="0" shapeId="0">
      <text>
        <r>
          <rPr>
            <b/>
            <sz val="9"/>
            <color indexed="81"/>
            <rFont val="Tahoma"/>
            <family val="2"/>
          </rPr>
          <t>Thanh Duong:</t>
        </r>
        <r>
          <rPr>
            <sz val="9"/>
            <color indexed="81"/>
            <rFont val="Tahoma"/>
            <family val="2"/>
          </rPr>
          <t xml:space="preserve">
Đường giao thông nông thôn</t>
        </r>
      </text>
    </comment>
    <comment ref="C767" authorId="0" shapeId="0">
      <text>
        <r>
          <rPr>
            <b/>
            <sz val="9"/>
            <color indexed="81"/>
            <rFont val="Tahoma"/>
            <family val="2"/>
          </rPr>
          <t>Thanh Duong:</t>
        </r>
        <r>
          <rPr>
            <sz val="9"/>
            <color indexed="81"/>
            <rFont val="Tahoma"/>
            <family val="2"/>
          </rPr>
          <t xml:space="preserve">
Đầu ranh giới thửa đất ông Nguyễn Văn Thúy</t>
        </r>
      </text>
    </comment>
    <comment ref="D767" authorId="0" shapeId="0">
      <text>
        <r>
          <rPr>
            <b/>
            <sz val="9"/>
            <color indexed="81"/>
            <rFont val="Tahoma"/>
            <family val="2"/>
          </rPr>
          <t>Thanh Duong:</t>
        </r>
        <r>
          <rPr>
            <sz val="9"/>
            <color indexed="81"/>
            <rFont val="Tahoma"/>
            <family val="2"/>
          </rPr>
          <t xml:space="preserve">
Ngã ba nhà ông Lê Thân (Thửa 132, tờ 57)</t>
        </r>
      </text>
    </comment>
    <comment ref="C768" authorId="0" shapeId="0">
      <text>
        <r>
          <rPr>
            <b/>
            <sz val="9"/>
            <color indexed="81"/>
            <rFont val="Tahoma"/>
            <family val="2"/>
          </rPr>
          <t>Thanh Duong:</t>
        </r>
        <r>
          <rPr>
            <sz val="9"/>
            <color indexed="81"/>
            <rFont val="Tahoma"/>
            <family val="2"/>
          </rPr>
          <t xml:space="preserve">
Ngã ba nhà ông Lê Thân (Thửa 132, tờ 57)</t>
        </r>
      </text>
    </comment>
    <comment ref="D768" authorId="0" shapeId="0">
      <text>
        <r>
          <rPr>
            <b/>
            <sz val="9"/>
            <color indexed="81"/>
            <rFont val="Tahoma"/>
            <family val="2"/>
          </rPr>
          <t>Thanh Duong:</t>
        </r>
        <r>
          <rPr>
            <sz val="9"/>
            <color indexed="81"/>
            <rFont val="Tahoma"/>
            <family val="2"/>
          </rPr>
          <t xml:space="preserve">
Cuối đường đi thôn 7</t>
        </r>
      </text>
    </comment>
    <comment ref="C784" authorId="1" shapeId="0">
      <text>
        <r>
          <rPr>
            <b/>
            <sz val="9"/>
            <color indexed="81"/>
            <rFont val="Tahoma"/>
            <family val="2"/>
          </rPr>
          <t>Nguyen Ngoc:</t>
        </r>
        <r>
          <rPr>
            <sz val="9"/>
            <color indexed="81"/>
            <rFont val="Tahoma"/>
            <family val="2"/>
          </rPr>
          <t xml:space="preserve">
Ngã ba cầu Chử V về hướng Bắc</t>
        </r>
      </text>
    </comment>
    <comment ref="D784" authorId="1" shapeId="0">
      <text>
        <r>
          <rPr>
            <b/>
            <sz val="9"/>
            <color indexed="81"/>
            <rFont val="Tahoma"/>
            <family val="2"/>
          </rPr>
          <t>Nguyen Ngoc:</t>
        </r>
        <r>
          <rPr>
            <sz val="9"/>
            <color indexed="81"/>
            <rFont val="Tahoma"/>
            <family val="2"/>
          </rPr>
          <t xml:space="preserve">
Ngã ba nhà ông Trần Thanh Phục</t>
        </r>
      </text>
    </comment>
    <comment ref="D785" authorId="1" shapeId="0">
      <text>
        <r>
          <rPr>
            <b/>
            <sz val="9"/>
            <color indexed="81"/>
            <rFont val="Tahoma"/>
            <family val="2"/>
          </rPr>
          <t>Nguyen Ngoc:</t>
        </r>
        <r>
          <rPr>
            <sz val="9"/>
            <color indexed="81"/>
            <rFont val="Tahoma"/>
            <family val="2"/>
          </rPr>
          <t xml:space="preserve">
Cổng Văn hoá thôn 1</t>
        </r>
      </text>
    </comment>
    <comment ref="D786" authorId="1" shapeId="0">
      <text>
        <r>
          <rPr>
            <b/>
            <sz val="9"/>
            <color indexed="81"/>
            <rFont val="Tahoma"/>
            <family val="2"/>
          </rPr>
          <t>Nguyen Ngoc:</t>
        </r>
        <r>
          <rPr>
            <sz val="9"/>
            <color indexed="81"/>
            <rFont val="Tahoma"/>
            <family val="2"/>
          </rPr>
          <t xml:space="preserve">
Ngã ba nhà ông Võ Quốc Ước</t>
        </r>
      </text>
    </comment>
    <comment ref="D787" authorId="1" shapeId="0">
      <text>
        <r>
          <rPr>
            <b/>
            <sz val="9"/>
            <color indexed="81"/>
            <rFont val="Tahoma"/>
            <family val="2"/>
          </rPr>
          <t>Nguyen Ngoc:</t>
        </r>
        <r>
          <rPr>
            <sz val="9"/>
            <color indexed="81"/>
            <rFont val="Tahoma"/>
            <family val="2"/>
          </rPr>
          <t xml:space="preserve">
Hết đất nhà ông Huỳnh Lộc</t>
        </r>
      </text>
    </comment>
    <comment ref="D788" authorId="1" shapeId="0">
      <text>
        <r>
          <rPr>
            <b/>
            <sz val="9"/>
            <color indexed="81"/>
            <rFont val="Tahoma"/>
            <family val="2"/>
          </rPr>
          <t>Nguyen Ngoc:</t>
        </r>
        <r>
          <rPr>
            <sz val="9"/>
            <color indexed="81"/>
            <rFont val="Tahoma"/>
            <family val="2"/>
          </rPr>
          <t xml:space="preserve">
Ngã ba nhà ông Nguyễn Văn Hà</t>
        </r>
      </text>
    </comment>
    <comment ref="D789" authorId="1" shapeId="0">
      <text>
        <r>
          <rPr>
            <b/>
            <sz val="9"/>
            <color indexed="81"/>
            <rFont val="Tahoma"/>
            <family val="2"/>
          </rPr>
          <t>Nguyen Ngoc:</t>
        </r>
        <r>
          <rPr>
            <sz val="9"/>
            <color indexed="81"/>
            <rFont val="Tahoma"/>
            <family val="2"/>
          </rPr>
          <t xml:space="preserve">
Ngã ba nhà ông Nguyễn Công Lành</t>
        </r>
      </text>
    </comment>
    <comment ref="D790" authorId="1" shapeId="0">
      <text>
        <r>
          <rPr>
            <b/>
            <sz val="9"/>
            <color indexed="81"/>
            <rFont val="Tahoma"/>
            <family val="2"/>
          </rPr>
          <t>Nguyen Ngoc:</t>
        </r>
        <r>
          <rPr>
            <sz val="9"/>
            <color indexed="81"/>
            <rFont val="Tahoma"/>
            <family val="2"/>
          </rPr>
          <t xml:space="preserve">
Cống bà Nha</t>
        </r>
      </text>
    </comment>
    <comment ref="D791" authorId="1" shapeId="0">
      <text>
        <r>
          <rPr>
            <b/>
            <sz val="9"/>
            <color indexed="81"/>
            <rFont val="Tahoma"/>
            <family val="2"/>
          </rPr>
          <t>Nguyen Ngoc:</t>
        </r>
        <r>
          <rPr>
            <sz val="9"/>
            <color indexed="81"/>
            <rFont val="Tahoma"/>
            <family val="2"/>
          </rPr>
          <t xml:space="preserve">
Ngã ba nhà ông Nguyễn Văn Quang</t>
        </r>
      </text>
    </comment>
    <comment ref="D792" authorId="1" shapeId="0">
      <text>
        <r>
          <rPr>
            <b/>
            <sz val="9"/>
            <color indexed="81"/>
            <rFont val="Tahoma"/>
            <family val="2"/>
          </rPr>
          <t>Nguyen Ngoc:</t>
        </r>
        <r>
          <rPr>
            <sz val="9"/>
            <color indexed="81"/>
            <rFont val="Tahoma"/>
            <family val="2"/>
          </rPr>
          <t xml:space="preserve">
Ngã ba sân vận động thôn 6</t>
        </r>
      </text>
    </comment>
    <comment ref="C793" authorId="1" shapeId="0">
      <text>
        <r>
          <rPr>
            <b/>
            <sz val="9"/>
            <color indexed="81"/>
            <rFont val="Tahoma"/>
            <family val="2"/>
          </rPr>
          <t>Nguyen Ngoc:</t>
        </r>
        <r>
          <rPr>
            <sz val="9"/>
            <color indexed="81"/>
            <rFont val="Tahoma"/>
            <family val="2"/>
          </rPr>
          <t xml:space="preserve">
Ngã ba nhà ông Phan Thanh Min</t>
        </r>
      </text>
    </comment>
    <comment ref="D793" authorId="1" shapeId="0">
      <text>
        <r>
          <rPr>
            <b/>
            <sz val="9"/>
            <color indexed="81"/>
            <rFont val="Tahoma"/>
            <family val="2"/>
          </rPr>
          <t>Nguyen Ngoc:</t>
        </r>
        <r>
          <rPr>
            <sz val="9"/>
            <color indexed="81"/>
            <rFont val="Tahoma"/>
            <family val="2"/>
          </rPr>
          <t xml:space="preserve">
Cống đồng Ăng ten</t>
        </r>
      </text>
    </comment>
    <comment ref="D794" authorId="1" shapeId="0">
      <text>
        <r>
          <rPr>
            <b/>
            <sz val="9"/>
            <color indexed="81"/>
            <rFont val="Tahoma"/>
            <family val="2"/>
          </rPr>
          <t>Nguyen Ngoc:</t>
        </r>
        <r>
          <rPr>
            <sz val="9"/>
            <color indexed="81"/>
            <rFont val="Tahoma"/>
            <family val="2"/>
          </rPr>
          <t xml:space="preserve">
Ngã ba Rừng le</t>
        </r>
      </text>
    </comment>
    <comment ref="D795" authorId="1" shapeId="0">
      <text>
        <r>
          <rPr>
            <b/>
            <sz val="9"/>
            <color indexed="81"/>
            <rFont val="Tahoma"/>
            <family val="2"/>
          </rPr>
          <t>Nguyen Ngoc:</t>
        </r>
        <r>
          <rPr>
            <sz val="9"/>
            <color indexed="81"/>
            <rFont val="Tahoma"/>
            <family val="2"/>
          </rPr>
          <t xml:space="preserve">
Giáp ranh xã Hoà Thành</t>
        </r>
      </text>
    </comment>
    <comment ref="D810" authorId="1" shapeId="0">
      <text>
        <r>
          <rPr>
            <b/>
            <sz val="9"/>
            <color indexed="81"/>
            <rFont val="Tahoma"/>
            <family val="2"/>
          </rPr>
          <t>Nguyen Ngoc:</t>
        </r>
        <r>
          <rPr>
            <sz val="9"/>
            <color indexed="81"/>
            <rFont val="Tahoma"/>
            <family val="2"/>
          </rPr>
          <t xml:space="preserve">
Hết đất vườn ông Lưu Văn Thiên (Thôn 6)</t>
        </r>
      </text>
    </comment>
    <comment ref="C811" authorId="1" shapeId="0">
      <text>
        <r>
          <rPr>
            <b/>
            <sz val="9"/>
            <color indexed="81"/>
            <rFont val="Tahoma"/>
            <family val="2"/>
          </rPr>
          <t>Nguyen Ngoc:</t>
        </r>
        <r>
          <rPr>
            <sz val="9"/>
            <color indexed="81"/>
            <rFont val="Tahoma"/>
            <family val="2"/>
          </rPr>
          <t xml:space="preserve">
Ngã ba cầu Chử V về hướng Bắc</t>
        </r>
      </text>
    </comment>
    <comment ref="D811" authorId="1" shapeId="0">
      <text>
        <r>
          <rPr>
            <b/>
            <sz val="9"/>
            <color indexed="81"/>
            <rFont val="Tahoma"/>
            <family val="2"/>
          </rPr>
          <t>Nguyen Ngoc:</t>
        </r>
        <r>
          <rPr>
            <sz val="9"/>
            <color indexed="81"/>
            <rFont val="Tahoma"/>
            <family val="2"/>
          </rPr>
          <t xml:space="preserve">
Hết đất vườn ông Hoàng Ngọc Tâm</t>
        </r>
      </text>
    </comment>
    <comment ref="C812" authorId="1" shapeId="0">
      <text>
        <r>
          <rPr>
            <b/>
            <sz val="9"/>
            <color indexed="81"/>
            <rFont val="Tahoma"/>
            <family val="2"/>
          </rPr>
          <t>Nguyen Ngoc:</t>
        </r>
        <r>
          <rPr>
            <sz val="9"/>
            <color indexed="81"/>
            <rFont val="Tahoma"/>
            <family val="2"/>
          </rPr>
          <t xml:space="preserve">
Ngã ba trụ sở UBND xã Hoà Tân</t>
        </r>
      </text>
    </comment>
    <comment ref="D812" authorId="1" shapeId="0">
      <text>
        <r>
          <rPr>
            <b/>
            <sz val="9"/>
            <color indexed="81"/>
            <rFont val="Tahoma"/>
            <family val="2"/>
          </rPr>
          <t>Nguyen Ngoc:</t>
        </r>
        <r>
          <rPr>
            <sz val="9"/>
            <color indexed="81"/>
            <rFont val="Tahoma"/>
            <family val="2"/>
          </rPr>
          <t xml:space="preserve">
Hết đất vườn nhà ông Nguyễn Ngộ</t>
        </r>
      </text>
    </comment>
    <comment ref="D814" authorId="1" shapeId="0">
      <text>
        <r>
          <rPr>
            <b/>
            <sz val="9"/>
            <color indexed="81"/>
            <rFont val="Tahoma"/>
            <family val="2"/>
          </rPr>
          <t>Nguyen Ngoc:</t>
        </r>
        <r>
          <rPr>
            <sz val="9"/>
            <color indexed="81"/>
            <rFont val="Tahoma"/>
            <family val="2"/>
          </rPr>
          <t xml:space="preserve">
Hết thửa đất nhà ông Phạm Minh Hiếu</t>
        </r>
      </text>
    </comment>
    <comment ref="C815" authorId="1" shapeId="0">
      <text>
        <r>
          <rPr>
            <b/>
            <sz val="9"/>
            <color indexed="81"/>
            <rFont val="Tahoma"/>
            <family val="2"/>
          </rPr>
          <t>Nguyen Ngoc:</t>
        </r>
        <r>
          <rPr>
            <sz val="9"/>
            <color indexed="81"/>
            <rFont val="Tahoma"/>
            <family val="2"/>
          </rPr>
          <t xml:space="preserve">
Đầu ranh giới thửa đất nhà ông Đỗ Lá</t>
        </r>
      </text>
    </comment>
    <comment ref="D815" authorId="1" shapeId="0">
      <text>
        <r>
          <rPr>
            <b/>
            <sz val="9"/>
            <color indexed="81"/>
            <rFont val="Tahoma"/>
            <family val="2"/>
          </rPr>
          <t>Nguyen Ngoc:</t>
        </r>
        <r>
          <rPr>
            <sz val="9"/>
            <color indexed="81"/>
            <rFont val="Tahoma"/>
            <family val="2"/>
          </rPr>
          <t xml:space="preserve">
Hết vườn nhà ông Lê Viết Mạn</t>
        </r>
      </text>
    </comment>
    <comment ref="C825" authorId="0" shapeId="0">
      <text>
        <r>
          <rPr>
            <b/>
            <sz val="9"/>
            <color indexed="81"/>
            <rFont val="Tahoma"/>
            <family val="2"/>
          </rPr>
          <t>Thanh Duong:</t>
        </r>
        <r>
          <rPr>
            <sz val="9"/>
            <color indexed="81"/>
            <rFont val="Tahoma"/>
            <family val="2"/>
          </rPr>
          <t xml:space="preserve">
Giáp ranh xã Khuê Ngọc Điền</t>
        </r>
      </text>
    </comment>
    <comment ref="D845" authorId="0" shapeId="0">
      <text>
        <r>
          <rPr>
            <b/>
            <sz val="9"/>
            <color indexed="81"/>
            <rFont val="Tahoma"/>
            <family val="2"/>
          </rPr>
          <t>Thanh Duong:</t>
        </r>
        <r>
          <rPr>
            <sz val="9"/>
            <color indexed="81"/>
            <rFont val="Tahoma"/>
            <family val="2"/>
          </rPr>
          <t xml:space="preserve">
Hết thửa đất nhà ông Bùi Thanh Tịnh (Thửa 1, tờ 62) giáp đường đất</t>
        </r>
      </text>
    </comment>
    <comment ref="C846" authorId="0" shapeId="0">
      <text>
        <r>
          <rPr>
            <b/>
            <sz val="9"/>
            <color indexed="81"/>
            <rFont val="Tahoma"/>
            <family val="2"/>
          </rPr>
          <t>Thanh Duong:</t>
        </r>
        <r>
          <rPr>
            <sz val="9"/>
            <color indexed="81"/>
            <rFont val="Tahoma"/>
            <family val="2"/>
          </rPr>
          <t xml:space="preserve">
Hết thửa đất nhà ông Bùi Thanh Tịnh (Thửa 1, tờ 62), giáp đường đất</t>
        </r>
      </text>
    </comment>
    <comment ref="D846" authorId="0" shapeId="0">
      <text>
        <r>
          <rPr>
            <b/>
            <sz val="9"/>
            <color indexed="81"/>
            <rFont val="Tahoma"/>
            <family val="2"/>
          </rPr>
          <t>Thanh Duong:</t>
        </r>
        <r>
          <rPr>
            <sz val="9"/>
            <color indexed="81"/>
            <rFont val="Tahoma"/>
            <family val="2"/>
          </rPr>
          <t xml:space="preserve">
Hết đất vườn nhà ông Chiến (Giáp đường đất vào đường Má Hai)</t>
        </r>
      </text>
    </comment>
    <comment ref="D851" authorId="0" shapeId="0">
      <text>
        <r>
          <rPr>
            <b/>
            <sz val="9"/>
            <color indexed="81"/>
            <rFont val="Tahoma"/>
            <family val="2"/>
          </rPr>
          <t>Thanh Duong:</t>
        </r>
        <r>
          <rPr>
            <sz val="9"/>
            <color indexed="81"/>
            <rFont val="Tahoma"/>
            <family val="2"/>
          </rPr>
          <t xml:space="preserve">
Giáp ngã ba buôn Ja </t>
        </r>
      </text>
    </comment>
    <comment ref="C852" authorId="0" shapeId="0">
      <text>
        <r>
          <rPr>
            <b/>
            <sz val="9"/>
            <color indexed="81"/>
            <rFont val="Tahoma"/>
            <family val="2"/>
          </rPr>
          <t>Thanh Duong:</t>
        </r>
        <r>
          <rPr>
            <sz val="9"/>
            <color indexed="81"/>
            <rFont val="Tahoma"/>
            <family val="2"/>
          </rPr>
          <t xml:space="preserve">
Từ ngã ba buôn Ja</t>
        </r>
      </text>
    </comment>
    <comment ref="D880" authorId="0" shapeId="0">
      <text>
        <r>
          <rPr>
            <b/>
            <sz val="9"/>
            <color indexed="81"/>
            <rFont val="Tahoma"/>
            <family val="2"/>
          </rPr>
          <t>Thanh Duong:</t>
        </r>
        <r>
          <rPr>
            <sz val="9"/>
            <color indexed="81"/>
            <rFont val="Tahoma"/>
            <family val="2"/>
          </rPr>
          <t xml:space="preserve">
Hết thửa đất nhà ông Trần Văn Bạn</t>
        </r>
      </text>
    </comment>
    <comment ref="D888" authorId="0" shapeId="0">
      <text>
        <r>
          <rPr>
            <b/>
            <sz val="9"/>
            <color indexed="81"/>
            <rFont val="Tahoma"/>
            <family val="2"/>
          </rPr>
          <t>Thanh Duong:</t>
        </r>
        <r>
          <rPr>
            <sz val="9"/>
            <color indexed="81"/>
            <rFont val="Tahoma"/>
            <family val="2"/>
          </rPr>
          <t xml:space="preserve">
Ngã ba đường hẻm bên cạnh nhà ông Nguyễn Đông (Thửa 22, TBĐ 43)</t>
        </r>
      </text>
    </comment>
    <comment ref="C889" authorId="0" shapeId="0">
      <text>
        <r>
          <rPr>
            <b/>
            <sz val="9"/>
            <color indexed="81"/>
            <rFont val="Tahoma"/>
            <family val="2"/>
          </rPr>
          <t>Thanh Duong:</t>
        </r>
        <r>
          <rPr>
            <sz val="9"/>
            <color indexed="81"/>
            <rFont val="Tahoma"/>
            <family val="2"/>
          </rPr>
          <t xml:space="preserve">
Ngã ba đường hẻm bên cạnh nhà ông Nguyễn Đông (Thửa 22, TBĐ 43)</t>
        </r>
      </text>
    </comment>
    <comment ref="D891" authorId="2" shapeId="0">
      <text>
        <r>
          <rPr>
            <b/>
            <sz val="9"/>
            <color indexed="81"/>
            <rFont val="Tahoma"/>
            <family val="2"/>
          </rPr>
          <t xml:space="preserve">Dương:
</t>
        </r>
        <r>
          <rPr>
            <sz val="9"/>
            <color indexed="81"/>
            <rFont val="Tahoma"/>
            <family val="2"/>
          </rPr>
          <t xml:space="preserve">Đến hết đường (Thửa đất ông Bùi Đình Sơn)
</t>
        </r>
      </text>
    </comment>
    <comment ref="D893" authorId="2" shapeId="0">
      <text>
        <r>
          <rPr>
            <b/>
            <sz val="9"/>
            <color indexed="81"/>
            <rFont val="Tahoma"/>
            <family val="2"/>
          </rPr>
          <t>Dương:</t>
        </r>
        <r>
          <rPr>
            <sz val="9"/>
            <color indexed="81"/>
            <rFont val="Tahoma"/>
            <family val="2"/>
          </rPr>
          <t xml:space="preserve">
Hết thửa đất nhà ông Huỳnh Bổn</t>
        </r>
      </text>
    </comment>
    <comment ref="C951" authorId="0" shapeId="0">
      <text>
        <r>
          <rPr>
            <b/>
            <sz val="9"/>
            <color indexed="81"/>
            <rFont val="Tahoma"/>
            <family val="2"/>
          </rPr>
          <t>Thanh Duong:</t>
        </r>
        <r>
          <rPr>
            <sz val="9"/>
            <color indexed="81"/>
            <rFont val="Tahoma"/>
            <family val="2"/>
          </rPr>
          <t xml:space="preserve">
Cầu nhà bà Mí Tuấn</t>
        </r>
      </text>
    </comment>
    <comment ref="D951" authorId="0" shapeId="0">
      <text>
        <r>
          <rPr>
            <b/>
            <sz val="9"/>
            <color indexed="81"/>
            <rFont val="Tahoma"/>
            <family val="2"/>
          </rPr>
          <t>Thanh Duong:</t>
        </r>
        <r>
          <rPr>
            <sz val="9"/>
            <color indexed="81"/>
            <rFont val="Tahoma"/>
            <family val="2"/>
          </rPr>
          <t xml:space="preserve">
Đầu ranh giới thửa đất vườn nhà ông Lò Văn Mai</t>
        </r>
      </text>
    </comment>
    <comment ref="C952" authorId="0" shapeId="0">
      <text>
        <r>
          <rPr>
            <b/>
            <sz val="9"/>
            <color indexed="81"/>
            <rFont val="Tahoma"/>
            <family val="2"/>
          </rPr>
          <t>Thanh Duong:</t>
        </r>
        <r>
          <rPr>
            <sz val="9"/>
            <color indexed="81"/>
            <rFont val="Tahoma"/>
            <family val="2"/>
          </rPr>
          <t xml:space="preserve">
Đầu ranh giới thửa đất vườn nhà ông Lò Văn Mai</t>
        </r>
      </text>
    </comment>
    <comment ref="B954" authorId="0" shapeId="0">
      <text>
        <r>
          <rPr>
            <b/>
            <sz val="9"/>
            <color indexed="81"/>
            <rFont val="Tahoma"/>
            <family val="2"/>
          </rPr>
          <t xml:space="preserve">Thanh Duong:
</t>
        </r>
        <r>
          <rPr>
            <sz val="9"/>
            <color indexed="81"/>
            <rFont val="Tahoma"/>
            <family val="2"/>
          </rPr>
          <t>Đường đi Yang Mao</t>
        </r>
      </text>
    </comment>
    <comment ref="C954" authorId="0" shapeId="0">
      <text>
        <r>
          <rPr>
            <b/>
            <sz val="9"/>
            <color indexed="81"/>
            <rFont val="Tahoma"/>
            <family val="2"/>
          </rPr>
          <t>Thanh Duong:</t>
        </r>
        <r>
          <rPr>
            <sz val="9"/>
            <color indexed="81"/>
            <rFont val="Tahoma"/>
            <family val="2"/>
          </rPr>
          <t xml:space="preserve">
Ngã ba bà Lịch</t>
        </r>
      </text>
    </comment>
    <comment ref="D954" authorId="0" shapeId="0">
      <text>
        <r>
          <rPr>
            <b/>
            <sz val="9"/>
            <color indexed="81"/>
            <rFont val="Tahoma"/>
            <family val="2"/>
          </rPr>
          <t>Thanh Duong:</t>
        </r>
        <r>
          <rPr>
            <sz val="9"/>
            <color indexed="81"/>
            <rFont val="Tahoma"/>
            <family val="2"/>
          </rPr>
          <t xml:space="preserve">
Hết đất vườn nhà ông Dương Văn Tho</t>
        </r>
      </text>
    </comment>
    <comment ref="C955" authorId="0" shapeId="0">
      <text>
        <r>
          <rPr>
            <b/>
            <sz val="9"/>
            <color indexed="81"/>
            <rFont val="Tahoma"/>
            <family val="2"/>
          </rPr>
          <t>Thanh Duong:</t>
        </r>
        <r>
          <rPr>
            <sz val="9"/>
            <color indexed="81"/>
            <rFont val="Tahoma"/>
            <family val="2"/>
          </rPr>
          <t xml:space="preserve">
Hết đất vườn nhà ông Dương Văn Tho</t>
        </r>
      </text>
    </comment>
    <comment ref="D955" authorId="2" shapeId="0">
      <text>
        <r>
          <rPr>
            <b/>
            <sz val="9"/>
            <color indexed="81"/>
            <rFont val="Tahoma"/>
            <family val="2"/>
          </rPr>
          <t>Administrator:</t>
        </r>
        <r>
          <rPr>
            <sz val="9"/>
            <color indexed="81"/>
            <rFont val="Tahoma"/>
            <family val="2"/>
          </rPr>
          <t xml:space="preserve">
Hết đất vườn nhà ông Ama Hậu</t>
        </r>
      </text>
    </comment>
    <comment ref="D957" authorId="2" shapeId="0">
      <text>
        <r>
          <rPr>
            <b/>
            <sz val="9"/>
            <color indexed="81"/>
            <rFont val="Tahoma"/>
            <family val="2"/>
          </rPr>
          <t>Administrator:</t>
        </r>
        <r>
          <rPr>
            <sz val="9"/>
            <color indexed="81"/>
            <rFont val="Tahoma"/>
            <family val="2"/>
          </rPr>
          <t xml:space="preserve">
Giáp ranh xã Yang Mao</t>
        </r>
      </text>
    </comment>
    <comment ref="C958" authorId="0" shapeId="0">
      <text>
        <r>
          <rPr>
            <b/>
            <sz val="9"/>
            <color indexed="81"/>
            <rFont val="Tahoma"/>
            <family val="2"/>
          </rPr>
          <t>Thanh Duong:</t>
        </r>
        <r>
          <rPr>
            <sz val="9"/>
            <color indexed="81"/>
            <rFont val="Tahoma"/>
            <family val="2"/>
          </rPr>
          <t xml:space="preserve">
Đầu ranh giới thửa đất nhà ông Huỳnh Tấn Chín</t>
        </r>
      </text>
    </comment>
    <comment ref="D958" authorId="0" shapeId="0">
      <text>
        <r>
          <rPr>
            <b/>
            <sz val="9"/>
            <color indexed="81"/>
            <rFont val="Tahoma"/>
            <family val="2"/>
          </rPr>
          <t>Thanh Duong:</t>
        </r>
        <r>
          <rPr>
            <sz val="9"/>
            <color indexed="81"/>
            <rFont val="Tahoma"/>
            <family val="2"/>
          </rPr>
          <t xml:space="preserve">
Cầu Êa Mhăt</t>
        </r>
      </text>
    </comment>
    <comment ref="C959" authorId="0" shapeId="0">
      <text>
        <r>
          <rPr>
            <b/>
            <sz val="9"/>
            <color indexed="81"/>
            <rFont val="Tahoma"/>
            <family val="2"/>
          </rPr>
          <t>Thanh Duong:</t>
        </r>
        <r>
          <rPr>
            <sz val="9"/>
            <color indexed="81"/>
            <rFont val="Tahoma"/>
            <family val="2"/>
          </rPr>
          <t xml:space="preserve">
Cầu Êa Mhăt</t>
        </r>
      </text>
    </comment>
    <comment ref="D959" authorId="0" shapeId="0">
      <text>
        <r>
          <rPr>
            <b/>
            <sz val="9"/>
            <color indexed="81"/>
            <rFont val="Tahoma"/>
            <family val="2"/>
          </rPr>
          <t>Thanh Duong:</t>
        </r>
        <r>
          <rPr>
            <sz val="9"/>
            <color indexed="81"/>
            <rFont val="Tahoma"/>
            <family val="2"/>
          </rPr>
          <t xml:space="preserve">
Ngã ba đất vườn ông Ama Hin</t>
        </r>
      </text>
    </comment>
    <comment ref="C960" authorId="0" shapeId="0">
      <text>
        <r>
          <rPr>
            <b/>
            <sz val="9"/>
            <color indexed="81"/>
            <rFont val="Tahoma"/>
            <family val="2"/>
          </rPr>
          <t>Thanh Duong:</t>
        </r>
        <r>
          <rPr>
            <sz val="9"/>
            <color indexed="81"/>
            <rFont val="Tahoma"/>
            <family val="2"/>
          </rPr>
          <t xml:space="preserve">
Ngã ba đất vườn ông Ama Hin</t>
        </r>
      </text>
    </comment>
    <comment ref="D962" authorId="0" shapeId="0">
      <text>
        <r>
          <rPr>
            <b/>
            <sz val="9"/>
            <color indexed="81"/>
            <rFont val="Tahoma"/>
            <family val="2"/>
          </rPr>
          <t>Thanh Duong:</t>
        </r>
        <r>
          <rPr>
            <sz val="9"/>
            <color indexed="81"/>
            <rFont val="Tahoma"/>
            <family val="2"/>
          </rPr>
          <t xml:space="preserve">
Hết ranh giới thửa đất ông Ama Thìn (B.Kiều)</t>
        </r>
      </text>
    </comment>
    <comment ref="C963" authorId="0" shapeId="0">
      <text>
        <r>
          <rPr>
            <b/>
            <sz val="9"/>
            <color indexed="81"/>
            <rFont val="Tahoma"/>
            <family val="2"/>
          </rPr>
          <t>Thanh Duong:</t>
        </r>
        <r>
          <rPr>
            <sz val="9"/>
            <color indexed="81"/>
            <rFont val="Tahoma"/>
            <family val="2"/>
          </rPr>
          <t xml:space="preserve">
Hết ranh giới thửa đất ông Ama Thìn (B.Kiều)</t>
        </r>
      </text>
    </comment>
    <comment ref="D966" authorId="0" shapeId="0">
      <text>
        <r>
          <rPr>
            <b/>
            <sz val="9"/>
            <color indexed="81"/>
            <rFont val="Tahoma"/>
            <family val="2"/>
          </rPr>
          <t>Thanh Duong:</t>
        </r>
        <r>
          <rPr>
            <sz val="9"/>
            <color indexed="81"/>
            <rFont val="Tahoma"/>
            <family val="2"/>
          </rPr>
          <t xml:space="preserve">
Cầu ông Mười </t>
        </r>
      </text>
    </comment>
    <comment ref="C967" authorId="0" shapeId="0">
      <text>
        <r>
          <rPr>
            <b/>
            <sz val="9"/>
            <color indexed="81"/>
            <rFont val="Tahoma"/>
            <family val="2"/>
          </rPr>
          <t>Thanh Duong:</t>
        </r>
        <r>
          <rPr>
            <sz val="9"/>
            <color indexed="81"/>
            <rFont val="Tahoma"/>
            <family val="2"/>
          </rPr>
          <t xml:space="preserve">
Cầu ông Mười</t>
        </r>
      </text>
    </comment>
    <comment ref="D967" authorId="0" shapeId="0">
      <text>
        <r>
          <rPr>
            <b/>
            <sz val="9"/>
            <color indexed="81"/>
            <rFont val="Tahoma"/>
            <family val="2"/>
          </rPr>
          <t>Thanh Duong:</t>
        </r>
        <r>
          <rPr>
            <sz val="9"/>
            <color indexed="81"/>
            <rFont val="Tahoma"/>
            <family val="2"/>
          </rPr>
          <t xml:space="preserve">
Cầu ông Tám</t>
        </r>
      </text>
    </comment>
    <comment ref="C968" authorId="0" shapeId="0">
      <text>
        <r>
          <rPr>
            <b/>
            <sz val="9"/>
            <color indexed="81"/>
            <rFont val="Tahoma"/>
            <family val="2"/>
          </rPr>
          <t>Thanh Duong:</t>
        </r>
        <r>
          <rPr>
            <sz val="9"/>
            <color indexed="81"/>
            <rFont val="Tahoma"/>
            <family val="2"/>
          </rPr>
          <t xml:space="preserve">
Cầu ông Tám</t>
        </r>
      </text>
    </comment>
    <comment ref="C969" authorId="0" shapeId="0">
      <text>
        <r>
          <rPr>
            <b/>
            <sz val="9"/>
            <color indexed="81"/>
            <rFont val="Tahoma"/>
            <family val="2"/>
          </rPr>
          <t>Thanh Duong:</t>
        </r>
        <r>
          <rPr>
            <sz val="9"/>
            <color indexed="81"/>
            <rFont val="Tahoma"/>
            <family val="2"/>
          </rPr>
          <t xml:space="preserve">
Cống nhà ông Lâm</t>
        </r>
      </text>
    </comment>
    <comment ref="D969" authorId="2" shapeId="0">
      <text>
        <r>
          <rPr>
            <b/>
            <sz val="9"/>
            <color indexed="81"/>
            <rFont val="Tahoma"/>
            <family val="2"/>
          </rPr>
          <t>Administrator:
điều chỉnh tên</t>
        </r>
      </text>
    </comment>
    <comment ref="B970" authorId="0" shapeId="0">
      <text>
        <r>
          <rPr>
            <b/>
            <sz val="9"/>
            <color indexed="81"/>
            <rFont val="Tahoma"/>
            <family val="2"/>
          </rPr>
          <t>Thanh Duong:</t>
        </r>
        <r>
          <rPr>
            <sz val="9"/>
            <color indexed="81"/>
            <rFont val="Tahoma"/>
            <family val="2"/>
          </rPr>
          <t xml:space="preserve">
Đường liên xã</t>
        </r>
      </text>
    </comment>
    <comment ref="C970" authorId="0" shapeId="0">
      <text>
        <r>
          <rPr>
            <b/>
            <sz val="9"/>
            <color indexed="81"/>
            <rFont val="Tahoma"/>
            <family val="2"/>
          </rPr>
          <t>Thanh Duong:</t>
        </r>
        <r>
          <rPr>
            <sz val="9"/>
            <color indexed="81"/>
            <rFont val="Tahoma"/>
            <family val="2"/>
          </rPr>
          <t xml:space="preserve">
Ngã ba nhà bà Liễu</t>
        </r>
      </text>
    </comment>
    <comment ref="C971" authorId="0" shapeId="0">
      <text>
        <r>
          <rPr>
            <b/>
            <sz val="9"/>
            <color indexed="81"/>
            <rFont val="Tahoma"/>
            <family val="2"/>
          </rPr>
          <t>Thanh Duong:</t>
        </r>
        <r>
          <rPr>
            <sz val="9"/>
            <color indexed="81"/>
            <rFont val="Tahoma"/>
            <family val="2"/>
          </rPr>
          <t xml:space="preserve">
Hết đất vườn nhà ông Đinh Văn Quảng (Thôn 1)</t>
        </r>
      </text>
    </comment>
    <comment ref="D971" authorId="0" shapeId="0">
      <text>
        <r>
          <rPr>
            <b/>
            <sz val="9"/>
            <color indexed="81"/>
            <rFont val="Tahoma"/>
            <family val="2"/>
          </rPr>
          <t>Thanh Duong:</t>
        </r>
        <r>
          <rPr>
            <sz val="9"/>
            <color indexed="81"/>
            <rFont val="Tahoma"/>
            <family val="2"/>
          </rPr>
          <t xml:space="preserve">
Cống suối Êa Knơl</t>
        </r>
      </text>
    </comment>
    <comment ref="C972" authorId="0" shapeId="0">
      <text>
        <r>
          <rPr>
            <b/>
            <sz val="9"/>
            <color indexed="81"/>
            <rFont val="Tahoma"/>
            <family val="2"/>
          </rPr>
          <t>Thanh Duong:</t>
        </r>
        <r>
          <rPr>
            <sz val="9"/>
            <color indexed="81"/>
            <rFont val="Tahoma"/>
            <family val="2"/>
          </rPr>
          <t xml:space="preserve">
Cống suối Êa Knơl</t>
        </r>
      </text>
    </comment>
    <comment ref="D972" authorId="0" shapeId="0">
      <text>
        <r>
          <rPr>
            <b/>
            <sz val="9"/>
            <color indexed="81"/>
            <rFont val="Tahoma"/>
            <family val="2"/>
          </rPr>
          <t>Thanh Duong:</t>
        </r>
        <r>
          <rPr>
            <sz val="9"/>
            <color indexed="81"/>
            <rFont val="Tahoma"/>
            <family val="2"/>
          </rPr>
          <t xml:space="preserve">
Giáp ranh giới thửa đất nhà bà Tân (Thôn 3)</t>
        </r>
      </text>
    </comment>
    <comment ref="C973" authorId="0" shapeId="0">
      <text>
        <r>
          <rPr>
            <b/>
            <sz val="9"/>
            <color indexed="81"/>
            <rFont val="Tahoma"/>
            <family val="2"/>
          </rPr>
          <t>Thanh Duong:</t>
        </r>
        <r>
          <rPr>
            <sz val="9"/>
            <color indexed="81"/>
            <rFont val="Tahoma"/>
            <family val="2"/>
          </rPr>
          <t xml:space="preserve">
Hết đất vườn nhà bà Tân (Thôn 3)</t>
        </r>
      </text>
    </comment>
    <comment ref="D973" authorId="0" shapeId="0">
      <text>
        <r>
          <rPr>
            <b/>
            <sz val="9"/>
            <color indexed="81"/>
            <rFont val="Tahoma"/>
            <family val="2"/>
          </rPr>
          <t>Thanh Duong:</t>
        </r>
        <r>
          <rPr>
            <sz val="9"/>
            <color indexed="81"/>
            <rFont val="Tahoma"/>
            <family val="2"/>
          </rPr>
          <t xml:space="preserve">
Đầu ranh giới thửa đất nhà ông Ama Đung</t>
        </r>
      </text>
    </comment>
    <comment ref="C975" authorId="0" shapeId="0">
      <text>
        <r>
          <rPr>
            <b/>
            <sz val="9"/>
            <color indexed="81"/>
            <rFont val="Tahoma"/>
            <family val="2"/>
          </rPr>
          <t>Thanh Duong:</t>
        </r>
        <r>
          <rPr>
            <sz val="9"/>
            <color indexed="81"/>
            <rFont val="Tahoma"/>
            <family val="2"/>
          </rPr>
          <t xml:space="preserve">
Ranh giới thửa đất nhà ông Bình</t>
        </r>
      </text>
    </comment>
    <comment ref="D975" authorId="0" shapeId="0">
      <text>
        <r>
          <rPr>
            <b/>
            <sz val="9"/>
            <color indexed="81"/>
            <rFont val="Tahoma"/>
            <family val="2"/>
          </rPr>
          <t>Thanh Duong:</t>
        </r>
        <r>
          <rPr>
            <sz val="9"/>
            <color indexed="81"/>
            <rFont val="Tahoma"/>
            <family val="2"/>
          </rPr>
          <t xml:space="preserve">
Cầu Quang Vui</t>
        </r>
      </text>
    </comment>
    <comment ref="C978" authorId="0" shapeId="0">
      <text>
        <r>
          <rPr>
            <b/>
            <sz val="9"/>
            <color indexed="81"/>
            <rFont val="Tahoma"/>
            <family val="2"/>
          </rPr>
          <t>Thanh Duong:</t>
        </r>
        <r>
          <rPr>
            <sz val="9"/>
            <color indexed="81"/>
            <rFont val="Tahoma"/>
            <family val="2"/>
          </rPr>
          <t xml:space="preserve">
Cuối ranh giới thửa đất nhà bà Hiền Ty</t>
        </r>
      </text>
    </comment>
    <comment ref="D978" authorId="0" shapeId="0">
      <text>
        <r>
          <rPr>
            <b/>
            <sz val="9"/>
            <color indexed="81"/>
            <rFont val="Tahoma"/>
            <family val="2"/>
          </rPr>
          <t>Thanh Duong:</t>
        </r>
        <r>
          <rPr>
            <sz val="9"/>
            <color indexed="81"/>
            <rFont val="Tahoma"/>
            <family val="2"/>
          </rPr>
          <t xml:space="preserve">
Ngã ba nhà Ama Joét</t>
        </r>
      </text>
    </comment>
    <comment ref="C979" authorId="0" shapeId="0">
      <text>
        <r>
          <rPr>
            <b/>
            <sz val="9"/>
            <color indexed="81"/>
            <rFont val="Tahoma"/>
            <family val="2"/>
          </rPr>
          <t>Thanh Duong:</t>
        </r>
        <r>
          <rPr>
            <sz val="9"/>
            <color indexed="81"/>
            <rFont val="Tahoma"/>
            <family val="2"/>
          </rPr>
          <t xml:space="preserve">
Cuối ranh giới thửa đất nhà ông Thường</t>
        </r>
      </text>
    </comment>
    <comment ref="D979" authorId="0" shapeId="0">
      <text>
        <r>
          <rPr>
            <b/>
            <sz val="9"/>
            <color indexed="81"/>
            <rFont val="Tahoma"/>
            <family val="2"/>
          </rPr>
          <t>Thanh Duong:</t>
        </r>
        <r>
          <rPr>
            <sz val="9"/>
            <color indexed="81"/>
            <rFont val="Tahoma"/>
            <family val="2"/>
          </rPr>
          <t xml:space="preserve">
Ngã ba nhà Ama Châu</t>
        </r>
      </text>
    </comment>
    <comment ref="C980" authorId="0" shapeId="0">
      <text>
        <r>
          <rPr>
            <b/>
            <sz val="9"/>
            <color indexed="81"/>
            <rFont val="Tahoma"/>
            <family val="2"/>
          </rPr>
          <t>Thanh Duong:</t>
        </r>
        <r>
          <rPr>
            <sz val="9"/>
            <color indexed="81"/>
            <rFont val="Tahoma"/>
            <family val="2"/>
          </rPr>
          <t xml:space="preserve">
Cuối ranh giới thửa đất nhà ông Nhật</t>
        </r>
      </text>
    </comment>
    <comment ref="C981" authorId="0" shapeId="0">
      <text>
        <r>
          <rPr>
            <b/>
            <sz val="9"/>
            <color indexed="81"/>
            <rFont val="Tahoma"/>
            <family val="2"/>
          </rPr>
          <t>Thanh Duong:</t>
        </r>
        <r>
          <rPr>
            <sz val="9"/>
            <color indexed="81"/>
            <rFont val="Tahoma"/>
            <family val="2"/>
          </rPr>
          <t xml:space="preserve">
Cuối ranh giới thửa đất nhà ông Năm</t>
        </r>
      </text>
    </comment>
    <comment ref="D981" authorId="0" shapeId="0">
      <text>
        <r>
          <rPr>
            <b/>
            <sz val="9"/>
            <color indexed="81"/>
            <rFont val="Tahoma"/>
            <family val="2"/>
          </rPr>
          <t>Thanh Duong:</t>
        </r>
        <r>
          <rPr>
            <sz val="9"/>
            <color indexed="81"/>
            <rFont val="Tahoma"/>
            <family val="2"/>
          </rPr>
          <t xml:space="preserve">
Ngã ba nhà Y'Xíu Niê</t>
        </r>
      </text>
    </comment>
    <comment ref="C982" authorId="0" shapeId="0">
      <text>
        <r>
          <rPr>
            <b/>
            <sz val="9"/>
            <color indexed="81"/>
            <rFont val="Tahoma"/>
            <family val="2"/>
          </rPr>
          <t>Thanh Duong:</t>
        </r>
        <r>
          <rPr>
            <sz val="9"/>
            <color indexed="81"/>
            <rFont val="Tahoma"/>
            <family val="2"/>
          </rPr>
          <t xml:space="preserve">
Cuối ranh giới thửa đất nhà Vĩnh Hoàng</t>
        </r>
      </text>
    </comment>
    <comment ref="C983" authorId="0" shapeId="0">
      <text>
        <r>
          <rPr>
            <b/>
            <sz val="9"/>
            <color indexed="81"/>
            <rFont val="Tahoma"/>
            <family val="2"/>
          </rPr>
          <t>Thanh Duong:</t>
        </r>
        <r>
          <rPr>
            <sz val="9"/>
            <color indexed="81"/>
            <rFont val="Tahoma"/>
            <family val="2"/>
          </rPr>
          <t xml:space="preserve">
Cuối ranh giới thửa đất nhà Mí Phương</t>
        </r>
      </text>
    </comment>
    <comment ref="D983" authorId="0" shapeId="0">
      <text>
        <r>
          <rPr>
            <b/>
            <sz val="9"/>
            <color indexed="81"/>
            <rFont val="Tahoma"/>
            <family val="2"/>
          </rPr>
          <t>Thanh Duong:</t>
        </r>
        <r>
          <rPr>
            <sz val="9"/>
            <color indexed="81"/>
            <rFont val="Tahoma"/>
            <family val="2"/>
          </rPr>
          <t xml:space="preserve">
Ngã ba nhà bà H'Joen</t>
        </r>
      </text>
    </comment>
    <comment ref="C984" authorId="0" shapeId="0">
      <text>
        <r>
          <rPr>
            <b/>
            <sz val="9"/>
            <color indexed="81"/>
            <rFont val="Tahoma"/>
            <family val="2"/>
          </rPr>
          <t>Thanh Duong:</t>
        </r>
        <r>
          <rPr>
            <sz val="9"/>
            <color indexed="81"/>
            <rFont val="Tahoma"/>
            <family val="2"/>
          </rPr>
          <t xml:space="preserve">
Cuối ranh giới thửa đất nhà ông Thái</t>
        </r>
      </text>
    </comment>
    <comment ref="D984" authorId="0" shapeId="0">
      <text>
        <r>
          <rPr>
            <b/>
            <sz val="9"/>
            <color indexed="81"/>
            <rFont val="Tahoma"/>
            <family val="2"/>
          </rPr>
          <t>Thanh Duong:</t>
        </r>
        <r>
          <rPr>
            <sz val="9"/>
            <color indexed="81"/>
            <rFont val="Tahoma"/>
            <family val="2"/>
          </rPr>
          <t xml:space="preserve">
Hết đất vườn nhà ông Ama Khoát</t>
        </r>
      </text>
    </comment>
    <comment ref="C986" authorId="0" shapeId="0">
      <text>
        <r>
          <rPr>
            <b/>
            <sz val="9"/>
            <color indexed="81"/>
            <rFont val="Tahoma"/>
            <family val="2"/>
          </rPr>
          <t>Thanh Duong:</t>
        </r>
        <r>
          <rPr>
            <sz val="9"/>
            <color indexed="81"/>
            <rFont val="Tahoma"/>
            <family val="2"/>
          </rPr>
          <t xml:space="preserve">
Cuối ranh giới thửa đất nhà bà Lịch</t>
        </r>
      </text>
    </comment>
    <comment ref="D986" authorId="0" shapeId="0">
      <text>
        <r>
          <rPr>
            <b/>
            <sz val="9"/>
            <color indexed="81"/>
            <rFont val="Tahoma"/>
            <family val="2"/>
          </rPr>
          <t>Thanh Duong:</t>
        </r>
        <r>
          <rPr>
            <sz val="9"/>
            <color indexed="81"/>
            <rFont val="Tahoma"/>
            <family val="2"/>
          </rPr>
          <t xml:space="preserve">
Hết đất vườn nhà ông Ama Ku</t>
        </r>
      </text>
    </comment>
    <comment ref="C988" authorId="0" shapeId="0">
      <text>
        <r>
          <rPr>
            <b/>
            <sz val="9"/>
            <color indexed="81"/>
            <rFont val="Tahoma"/>
            <family val="2"/>
          </rPr>
          <t>Thanh Duong:</t>
        </r>
        <r>
          <rPr>
            <sz val="9"/>
            <color indexed="81"/>
            <rFont val="Tahoma"/>
            <family val="2"/>
          </rPr>
          <t xml:space="preserve">
Cuối ranh giới thửa đất nhà ông Ama Hin</t>
        </r>
      </text>
    </comment>
    <comment ref="C989" authorId="0" shapeId="0">
      <text>
        <r>
          <rPr>
            <b/>
            <sz val="9"/>
            <color indexed="81"/>
            <rFont val="Tahoma"/>
            <family val="2"/>
          </rPr>
          <t>Thanh Duong:</t>
        </r>
        <r>
          <rPr>
            <sz val="9"/>
            <color indexed="81"/>
            <rFont val="Tahoma"/>
            <family val="2"/>
          </rPr>
          <t xml:space="preserve">
Cuối ranh giới thửa đất ông Ama Kiệt</t>
        </r>
      </text>
    </comment>
    <comment ref="D989" authorId="0" shapeId="0">
      <text>
        <r>
          <rPr>
            <b/>
            <sz val="9"/>
            <color indexed="81"/>
            <rFont val="Tahoma"/>
            <family val="2"/>
          </rPr>
          <t>Thanh Duong:</t>
        </r>
        <r>
          <rPr>
            <sz val="9"/>
            <color indexed="81"/>
            <rFont val="Tahoma"/>
            <family val="2"/>
          </rPr>
          <t xml:space="preserve">
Giáp ranh giới thửa đất bà Trần Nhằm Sáu</t>
        </r>
      </text>
    </comment>
    <comment ref="B996" authorId="0" shapeId="0">
      <text>
        <r>
          <rPr>
            <b/>
            <sz val="9"/>
            <color indexed="81"/>
            <rFont val="Tahoma"/>
            <family val="2"/>
          </rPr>
          <t>Thanh Duong:</t>
        </r>
        <r>
          <rPr>
            <sz val="9"/>
            <color indexed="81"/>
            <rFont val="Tahoma"/>
            <family val="2"/>
          </rPr>
          <t xml:space="preserve">
Các trục đường giao thông nông thôn còn lại của buôn Cư Drăm</t>
        </r>
      </text>
    </comment>
    <comment ref="B997" authorId="0" shapeId="0">
      <text>
        <r>
          <rPr>
            <b/>
            <sz val="9"/>
            <color indexed="81"/>
            <rFont val="Tahoma"/>
            <family val="2"/>
          </rPr>
          <t>Thanh Duong:</t>
        </r>
        <r>
          <rPr>
            <sz val="9"/>
            <color indexed="81"/>
            <rFont val="Tahoma"/>
            <family val="2"/>
          </rPr>
          <t xml:space="preserve">
Các trục đường giao thông nông thôn còn lại của buôn Chàm A</t>
        </r>
      </text>
    </comment>
    <comment ref="D1007" authorId="0" shapeId="0">
      <text>
        <r>
          <rPr>
            <b/>
            <sz val="9"/>
            <color indexed="81"/>
            <rFont val="Tahoma"/>
            <family val="2"/>
          </rPr>
          <t>Thanh Duong:</t>
        </r>
        <r>
          <rPr>
            <sz val="9"/>
            <color indexed="81"/>
            <rFont val="Tahoma"/>
            <family val="2"/>
          </rPr>
          <t xml:space="preserve">
Hết đất vườn nhà ông Lê Yên</t>
        </r>
      </text>
    </comment>
    <comment ref="C1008" authorId="0" shapeId="0">
      <text>
        <r>
          <rPr>
            <b/>
            <sz val="9"/>
            <color indexed="81"/>
            <rFont val="Tahoma"/>
            <family val="2"/>
          </rPr>
          <t>Thanh Duong:</t>
        </r>
        <r>
          <rPr>
            <sz val="9"/>
            <color indexed="81"/>
            <rFont val="Tahoma"/>
            <family val="2"/>
          </rPr>
          <t xml:space="preserve">
Hết đất vườn nhà ông Lê Yên</t>
        </r>
      </text>
    </comment>
    <comment ref="D1008" authorId="0" shapeId="0">
      <text>
        <r>
          <rPr>
            <b/>
            <sz val="9"/>
            <color indexed="81"/>
            <rFont val="Tahoma"/>
            <family val="2"/>
          </rPr>
          <t>Thanh Duong:</t>
        </r>
        <r>
          <rPr>
            <sz val="9"/>
            <color indexed="81"/>
            <rFont val="Tahoma"/>
            <family val="2"/>
          </rPr>
          <t xml:space="preserve">
Hết đất vườn nhà ông Phạm Văn Năm</t>
        </r>
      </text>
    </comment>
    <comment ref="D1009" authorId="0" shapeId="0">
      <text>
        <r>
          <rPr>
            <b/>
            <sz val="9"/>
            <color indexed="81"/>
            <rFont val="Tahoma"/>
            <family val="2"/>
          </rPr>
          <t>Thanh Duong:</t>
        </r>
        <r>
          <rPr>
            <sz val="9"/>
            <color indexed="81"/>
            <rFont val="Tahoma"/>
            <family val="2"/>
          </rPr>
          <t xml:space="preserve">
Đầu ranh giới thửa đất nhà bà Vũ Thị Ong</t>
        </r>
      </text>
    </comment>
    <comment ref="C1010" authorId="0" shapeId="0">
      <text>
        <r>
          <rPr>
            <b/>
            <sz val="9"/>
            <color indexed="81"/>
            <rFont val="Tahoma"/>
            <family val="2"/>
          </rPr>
          <t>Thanh Duong:</t>
        </r>
        <r>
          <rPr>
            <sz val="9"/>
            <color indexed="81"/>
            <rFont val="Tahoma"/>
            <family val="2"/>
          </rPr>
          <t xml:space="preserve">
Đầu ranh giới thửa đất nhà Võ Văn Điệp, Trương thị Nhỏ (thửa 11, TBĐ số 62)</t>
        </r>
      </text>
    </comment>
    <comment ref="D1011" authorId="0" shapeId="0">
      <text>
        <r>
          <rPr>
            <b/>
            <sz val="9"/>
            <color indexed="81"/>
            <rFont val="Tahoma"/>
            <family val="2"/>
          </rPr>
          <t>Thanh Duong:</t>
        </r>
        <r>
          <rPr>
            <sz val="9"/>
            <color indexed="81"/>
            <rFont val="Tahoma"/>
            <family val="2"/>
          </rPr>
          <t xml:space="preserve">
</t>
        </r>
      </text>
    </comment>
    <comment ref="C1012" authorId="0" shapeId="0">
      <text>
        <r>
          <rPr>
            <b/>
            <sz val="9"/>
            <color indexed="81"/>
            <rFont val="Tahoma"/>
            <family val="2"/>
          </rPr>
          <t>Thanh Duong:</t>
        </r>
        <r>
          <rPr>
            <sz val="9"/>
            <color indexed="81"/>
            <rFont val="Tahoma"/>
            <family val="2"/>
          </rPr>
          <t xml:space="preserve">
Giáp ranh xã Hoà Phong</t>
        </r>
      </text>
    </comment>
    <comment ref="D1013" authorId="0" shapeId="0">
      <text>
        <r>
          <rPr>
            <b/>
            <sz val="9"/>
            <color indexed="81"/>
            <rFont val="Tahoma"/>
            <family val="2"/>
          </rPr>
          <t>Thanh Duong:</t>
        </r>
        <r>
          <rPr>
            <sz val="9"/>
            <color indexed="81"/>
            <rFont val="Tahoma"/>
            <family val="2"/>
          </rPr>
          <t xml:space="preserve">
Đầu ranh giới thửa đất nhà ông Y Khiêm (Buôn Lăk)</t>
        </r>
      </text>
    </comment>
    <comment ref="C1014" authorId="0" shapeId="0">
      <text>
        <r>
          <rPr>
            <b/>
            <sz val="9"/>
            <color indexed="81"/>
            <rFont val="Tahoma"/>
            <family val="2"/>
          </rPr>
          <t>Thanh Duong:</t>
        </r>
        <r>
          <rPr>
            <sz val="9"/>
            <color indexed="81"/>
            <rFont val="Tahoma"/>
            <family val="2"/>
          </rPr>
          <t xml:space="preserve">
Đầu ranh giới thửa đất nhà ông Y Khiêm (Buôn Lăk)</t>
        </r>
      </text>
    </comment>
    <comment ref="D1014" authorId="0" shapeId="0">
      <text>
        <r>
          <rPr>
            <b/>
            <sz val="9"/>
            <color indexed="81"/>
            <rFont val="Tahoma"/>
            <family val="2"/>
          </rPr>
          <t>Thanh Duong:</t>
        </r>
        <r>
          <rPr>
            <sz val="9"/>
            <color indexed="81"/>
            <rFont val="Tahoma"/>
            <family val="2"/>
          </rPr>
          <t xml:space="preserve">
Ngã ba nhà ông Bùi Sỹ Giỏi (Buôn Lăk)</t>
        </r>
      </text>
    </comment>
    <comment ref="D1015" authorId="0" shapeId="0">
      <text>
        <r>
          <rPr>
            <b/>
            <sz val="9"/>
            <color indexed="81"/>
            <rFont val="Tahoma"/>
            <family val="2"/>
          </rPr>
          <t>Thanh Duong:</t>
        </r>
        <r>
          <rPr>
            <sz val="9"/>
            <color indexed="81"/>
            <rFont val="Tahoma"/>
            <family val="2"/>
          </rPr>
          <t xml:space="preserve">
Đầu ranh giới thửa đất ông Nguyễn Trọng Hoàng (Điện Tân)</t>
        </r>
      </text>
    </comment>
    <comment ref="C1016" authorId="0" shapeId="0">
      <text>
        <r>
          <rPr>
            <b/>
            <sz val="9"/>
            <color indexed="81"/>
            <rFont val="Tahoma"/>
            <family val="2"/>
          </rPr>
          <t>Thanh Duong:</t>
        </r>
        <r>
          <rPr>
            <sz val="9"/>
            <color indexed="81"/>
            <rFont val="Tahoma"/>
            <family val="2"/>
          </rPr>
          <t xml:space="preserve">
Đầu ranh giới thửa đất ông Nguyễn Trọng Hoàng (Điện Tân)</t>
        </r>
      </text>
    </comment>
    <comment ref="D1017" authorId="3" shapeId="0">
      <text>
        <r>
          <rPr>
            <b/>
            <sz val="9"/>
            <color indexed="81"/>
            <rFont val="Tahoma"/>
            <family val="2"/>
          </rPr>
          <t>BÍCH:</t>
        </r>
        <r>
          <rPr>
            <sz val="9"/>
            <color indexed="81"/>
            <rFont val="Tahoma"/>
            <family val="2"/>
          </rPr>
          <t xml:space="preserve">
Giáp ranh xã Cư Đrăm</t>
        </r>
      </text>
    </comment>
    <comment ref="C1018" authorId="0" shapeId="0">
      <text>
        <r>
          <rPr>
            <b/>
            <sz val="9"/>
            <color indexed="81"/>
            <rFont val="Tahoma"/>
            <family val="2"/>
          </rPr>
          <t>Thanh Duong:</t>
        </r>
        <r>
          <rPr>
            <sz val="9"/>
            <color indexed="81"/>
            <rFont val="Tahoma"/>
            <family val="2"/>
          </rPr>
          <t xml:space="preserve">
Đầu ranh giới thửa đất ông Nguyễn Văn Tâm</t>
        </r>
      </text>
    </comment>
    <comment ref="D1018" authorId="0" shapeId="0">
      <text>
        <r>
          <rPr>
            <b/>
            <sz val="9"/>
            <color indexed="81"/>
            <rFont val="Tahoma"/>
            <family val="2"/>
          </rPr>
          <t>Thanh Duong:</t>
        </r>
        <r>
          <rPr>
            <sz val="9"/>
            <color indexed="81"/>
            <rFont val="Tahoma"/>
            <family val="2"/>
          </rPr>
          <t xml:space="preserve">
Hết đất vườn ông Mai Viết Tăng</t>
        </r>
      </text>
    </comment>
    <comment ref="C1019" authorId="0" shapeId="0">
      <text>
        <r>
          <rPr>
            <b/>
            <sz val="9"/>
            <color indexed="81"/>
            <rFont val="Tahoma"/>
            <family val="2"/>
          </rPr>
          <t>Thanh Duong:</t>
        </r>
        <r>
          <rPr>
            <sz val="9"/>
            <color indexed="81"/>
            <rFont val="Tahoma"/>
            <family val="2"/>
          </rPr>
          <t xml:space="preserve">
Hết đất vườn ông Mai Viết Tăng</t>
        </r>
      </text>
    </comment>
    <comment ref="C1020" authorId="0" shapeId="0">
      <text>
        <r>
          <rPr>
            <b/>
            <sz val="9"/>
            <color indexed="81"/>
            <rFont val="Tahoma"/>
            <family val="2"/>
          </rPr>
          <t>Thanh Duong:</t>
        </r>
        <r>
          <rPr>
            <sz val="9"/>
            <color indexed="81"/>
            <rFont val="Tahoma"/>
            <family val="2"/>
          </rPr>
          <t xml:space="preserve">
Cuối ranh giới thửa đất nhà ông Võ Văn Tư (Nga)</t>
        </r>
      </text>
    </comment>
    <comment ref="D1020" authorId="0" shapeId="0">
      <text>
        <r>
          <rPr>
            <b/>
            <sz val="9"/>
            <color indexed="81"/>
            <rFont val="Tahoma"/>
            <family val="2"/>
          </rPr>
          <t>Thanh Duong:</t>
        </r>
        <r>
          <rPr>
            <sz val="9"/>
            <color indexed="81"/>
            <rFont val="Tahoma"/>
            <family val="2"/>
          </rPr>
          <t xml:space="preserve">
Hết ranh giới thửa đất Trường Tiểu học buôn Tliêr</t>
        </r>
      </text>
    </comment>
    <comment ref="C1021" authorId="0" shapeId="0">
      <text>
        <r>
          <rPr>
            <b/>
            <sz val="9"/>
            <color indexed="81"/>
            <rFont val="Tahoma"/>
            <family val="2"/>
          </rPr>
          <t>Thanh Duong:</t>
        </r>
        <r>
          <rPr>
            <sz val="9"/>
            <color indexed="81"/>
            <rFont val="Tahoma"/>
            <family val="2"/>
          </rPr>
          <t xml:space="preserve">
Đầu ranh giới thửa đất nhà ông Ama Sinh (Ngô B)</t>
        </r>
      </text>
    </comment>
    <comment ref="D1026" authorId="0" shapeId="0">
      <text>
        <r>
          <rPr>
            <b/>
            <sz val="9"/>
            <color indexed="81"/>
            <rFont val="Tahoma"/>
            <family val="2"/>
          </rPr>
          <t>Thanh Duong:</t>
        </r>
        <r>
          <rPr>
            <sz val="9"/>
            <color indexed="81"/>
            <rFont val="Tahoma"/>
            <family val="2"/>
          </rPr>
          <t xml:space="preserve">
Đầu trường tiểu học thôn Noh Prông (cũ)</t>
        </r>
      </text>
    </comment>
    <comment ref="C1027" authorId="0" shapeId="0">
      <text>
        <r>
          <rPr>
            <b/>
            <sz val="9"/>
            <color indexed="81"/>
            <rFont val="Tahoma"/>
            <family val="2"/>
          </rPr>
          <t>Thanh Duong:</t>
        </r>
        <r>
          <rPr>
            <sz val="9"/>
            <color indexed="81"/>
            <rFont val="Tahoma"/>
            <family val="2"/>
          </rPr>
          <t xml:space="preserve">
Đầu trường tiểu học thôn Noh Prông (cũ)</t>
        </r>
      </text>
    </comment>
    <comment ref="D1027" authorId="0" shapeId="0">
      <text>
        <r>
          <rPr>
            <b/>
            <sz val="9"/>
            <color indexed="81"/>
            <rFont val="Tahoma"/>
            <family val="2"/>
          </rPr>
          <t>Thanh Duong:</t>
        </r>
        <r>
          <rPr>
            <sz val="9"/>
            <color indexed="81"/>
            <rFont val="Tahoma"/>
            <family val="2"/>
          </rPr>
          <t xml:space="preserve">
Hết vườn ông Hầu Văn Sinh</t>
        </r>
      </text>
    </comment>
    <comment ref="C1028" authorId="0" shapeId="0">
      <text>
        <r>
          <rPr>
            <b/>
            <sz val="9"/>
            <color indexed="81"/>
            <rFont val="Tahoma"/>
            <family val="2"/>
          </rPr>
          <t>Thanh Duong:</t>
        </r>
        <r>
          <rPr>
            <sz val="9"/>
            <color indexed="81"/>
            <rFont val="Tahoma"/>
            <family val="2"/>
          </rPr>
          <t xml:space="preserve">
Hết vườn ông Hầu Văn Sinh</t>
        </r>
      </text>
    </comment>
    <comment ref="C1029" authorId="0" shapeId="0">
      <text>
        <r>
          <rPr>
            <b/>
            <sz val="9"/>
            <color indexed="81"/>
            <rFont val="Tahoma"/>
            <family val="2"/>
          </rPr>
          <t>Thanh Duong:</t>
        </r>
        <r>
          <rPr>
            <sz val="9"/>
            <color indexed="81"/>
            <rFont val="Tahoma"/>
            <family val="2"/>
          </rPr>
          <t xml:space="preserve">
Cuối vườn ông Nguyễn Đăng Dũng</t>
        </r>
      </text>
    </comment>
    <comment ref="D1031" authorId="0" shapeId="0">
      <text>
        <r>
          <rPr>
            <b/>
            <sz val="9"/>
            <color indexed="81"/>
            <rFont val="Tahoma"/>
            <family val="2"/>
          </rPr>
          <t>Thanh Duong:</t>
        </r>
        <r>
          <rPr>
            <sz val="9"/>
            <color indexed="81"/>
            <rFont val="Tahoma"/>
            <family val="2"/>
          </rPr>
          <t xml:space="preserve">
Hết thửa đất nhà ông Y Tiên Byă</t>
        </r>
      </text>
    </comment>
    <comment ref="C1032" authorId="0" shapeId="0">
      <text>
        <r>
          <rPr>
            <b/>
            <sz val="9"/>
            <color indexed="81"/>
            <rFont val="Tahoma"/>
            <family val="2"/>
          </rPr>
          <t>Thanh Duong:</t>
        </r>
        <r>
          <rPr>
            <sz val="9"/>
            <color indexed="81"/>
            <rFont val="Tahoma"/>
            <family val="2"/>
          </rPr>
          <t xml:space="preserve">
Đầu vườn ông Ngô Hùng Sinh</t>
        </r>
      </text>
    </comment>
    <comment ref="D1039" authorId="0" shapeId="0">
      <text>
        <r>
          <rPr>
            <b/>
            <sz val="9"/>
            <color indexed="81"/>
            <rFont val="Tahoma"/>
            <family val="2"/>
          </rPr>
          <t>Thanh Duong:</t>
        </r>
        <r>
          <rPr>
            <sz val="9"/>
            <color indexed="81"/>
            <rFont val="Tahoma"/>
            <family val="2"/>
          </rPr>
          <t xml:space="preserve">
Hết đất vườn nhà ông Ama Hanh</t>
        </r>
      </text>
    </comment>
    <comment ref="D1040" authorId="0" shapeId="0">
      <text>
        <r>
          <rPr>
            <b/>
            <sz val="9"/>
            <color indexed="81"/>
            <rFont val="Tahoma"/>
            <family val="2"/>
          </rPr>
          <t>Thanh Duong:</t>
        </r>
        <r>
          <rPr>
            <sz val="9"/>
            <color indexed="81"/>
            <rFont val="Tahoma"/>
            <family val="2"/>
          </rPr>
          <t xml:space="preserve">
Hết đất vườn nhà bà H'Rung</t>
        </r>
      </text>
    </comment>
    <comment ref="D1041" authorId="0" shapeId="0">
      <text>
        <r>
          <rPr>
            <b/>
            <sz val="9"/>
            <color indexed="81"/>
            <rFont val="Tahoma"/>
            <family val="2"/>
          </rPr>
          <t>Thanh Duong:</t>
        </r>
        <r>
          <rPr>
            <sz val="9"/>
            <color indexed="81"/>
            <rFont val="Tahoma"/>
            <family val="2"/>
          </rPr>
          <t xml:space="preserve">
Hết ngã ba đầu buôn Ngô A, xã Hòa Phong</t>
        </r>
      </text>
    </comment>
    <comment ref="D1043" authorId="0" shapeId="0">
      <text>
        <r>
          <rPr>
            <b/>
            <sz val="9"/>
            <color indexed="81"/>
            <rFont val="Tahoma"/>
            <family val="2"/>
          </rPr>
          <t>Thanh Duong:</t>
        </r>
        <r>
          <rPr>
            <sz val="9"/>
            <color indexed="81"/>
            <rFont val="Tahoma"/>
            <family val="2"/>
          </rPr>
          <t xml:space="preserve">
Hết ranh giới vườn nhà ông Giàng A Xánh</t>
        </r>
      </text>
    </comment>
    <comment ref="C1044" authorId="0" shapeId="0">
      <text>
        <r>
          <rPr>
            <b/>
            <sz val="9"/>
            <color indexed="81"/>
            <rFont val="Tahoma"/>
            <family val="2"/>
          </rPr>
          <t>Thanh Duong:</t>
        </r>
        <r>
          <rPr>
            <sz val="9"/>
            <color indexed="81"/>
            <rFont val="Tahoma"/>
            <family val="2"/>
          </rPr>
          <t xml:space="preserve">
Hết ranh giới vườn nhà Ông Giàng A Xánh</t>
        </r>
      </text>
    </comment>
    <comment ref="D1044" authorId="0" shapeId="0">
      <text>
        <r>
          <rPr>
            <b/>
            <sz val="9"/>
            <color indexed="81"/>
            <rFont val="Tahoma"/>
            <family val="2"/>
          </rPr>
          <t>Thanh Duong:</t>
        </r>
        <r>
          <rPr>
            <sz val="9"/>
            <color indexed="81"/>
            <rFont val="Tahoma"/>
            <family val="2"/>
          </rPr>
          <t xml:space="preserve">
Hết ranh giới vườn ông Hoàng Trung Tiến</t>
        </r>
      </text>
    </comment>
    <comment ref="C1045" authorId="0" shapeId="0">
      <text>
        <r>
          <rPr>
            <b/>
            <sz val="9"/>
            <color indexed="81"/>
            <rFont val="Tahoma"/>
            <family val="2"/>
          </rPr>
          <t>Thanh Duong:</t>
        </r>
        <r>
          <rPr>
            <sz val="9"/>
            <color indexed="81"/>
            <rFont val="Tahoma"/>
            <family val="2"/>
          </rPr>
          <t xml:space="preserve">
</t>
        </r>
      </text>
    </comment>
    <comment ref="D1045" authorId="0" shapeId="0">
      <text>
        <r>
          <rPr>
            <b/>
            <sz val="9"/>
            <color indexed="81"/>
            <rFont val="Tahoma"/>
            <family val="2"/>
          </rPr>
          <t>Thanh Duong:</t>
        </r>
        <r>
          <rPr>
            <sz val="9"/>
            <color indexed="81"/>
            <rFont val="Tahoma"/>
            <family val="2"/>
          </rPr>
          <t xml:space="preserve">
Hết thôn Cư Tê, xã Cư Pui</t>
        </r>
      </text>
    </comment>
    <comment ref="D3443" authorId="1" shapeId="0">
      <text>
        <r>
          <rPr>
            <b/>
            <sz val="9"/>
            <color indexed="81"/>
            <rFont val="Tahoma"/>
            <family val="2"/>
          </rPr>
          <t>Nguyen Ngoc:</t>
        </r>
        <r>
          <rPr>
            <sz val="9"/>
            <color indexed="81"/>
            <rFont val="Tahoma"/>
            <family val="2"/>
          </rPr>
          <t xml:space="preserve">
Km 64 + 700 ( ngã ba đường B. Phao)</t>
        </r>
      </text>
    </comment>
    <comment ref="C3444" authorId="1" shapeId="0">
      <text>
        <r>
          <rPr>
            <b/>
            <sz val="9"/>
            <color indexed="81"/>
            <rFont val="Tahoma"/>
            <family val="2"/>
          </rPr>
          <t>Nguyen Ngoc:</t>
        </r>
        <r>
          <rPr>
            <sz val="9"/>
            <color indexed="81"/>
            <rFont val="Tahoma"/>
            <family val="2"/>
          </rPr>
          <t xml:space="preserve">
Km 64 + 700 ( ngã ba đường B. Phao)</t>
        </r>
      </text>
    </comment>
    <comment ref="D3444" authorId="1" shapeId="0">
      <text>
        <r>
          <rPr>
            <b/>
            <sz val="9"/>
            <color indexed="81"/>
            <rFont val="Tahoma"/>
            <family val="2"/>
          </rPr>
          <t>Nguyen Ngoc:</t>
        </r>
        <r>
          <rPr>
            <sz val="9"/>
            <color indexed="81"/>
            <rFont val="Tahoma"/>
            <family val="2"/>
          </rPr>
          <t xml:space="preserve">
Km 65 + 200 (giáp ranh giới đất Trường Mầm non)</t>
        </r>
      </text>
    </comment>
    <comment ref="C3445" authorId="1" shapeId="0">
      <text>
        <r>
          <rPr>
            <b/>
            <sz val="9"/>
            <color indexed="81"/>
            <rFont val="Tahoma"/>
            <family val="2"/>
          </rPr>
          <t>Nguyen Ngoc:</t>
        </r>
        <r>
          <rPr>
            <sz val="9"/>
            <color indexed="81"/>
            <rFont val="Tahoma"/>
            <family val="2"/>
          </rPr>
          <t xml:space="preserve">
Km 65 + 680 (hết ranh giới đất Bảo hiểm xã hội)</t>
        </r>
      </text>
    </comment>
    <comment ref="C3446" authorId="1" shapeId="0">
      <text>
        <r>
          <rPr>
            <b/>
            <sz val="9"/>
            <color indexed="81"/>
            <rFont val="Tahoma"/>
            <family val="2"/>
          </rPr>
          <t>Nguyen Ngoc:</t>
        </r>
        <r>
          <rPr>
            <sz val="9"/>
            <color indexed="81"/>
            <rFont val="Tahoma"/>
            <family val="2"/>
          </rPr>
          <t xml:space="preserve">
Km 65 + 760 (Cầu ông Tri)</t>
        </r>
      </text>
    </comment>
    <comment ref="D3446" authorId="1" shapeId="0">
      <text>
        <r>
          <rPr>
            <b/>
            <sz val="9"/>
            <color indexed="81"/>
            <rFont val="Tahoma"/>
            <family val="2"/>
          </rPr>
          <t>Nguyen Ngoc:</t>
        </r>
        <r>
          <rPr>
            <sz val="9"/>
            <color indexed="81"/>
            <rFont val="Tahoma"/>
            <family val="2"/>
          </rPr>
          <t xml:space="preserve">
Km 66 + 300 (giáp ranh xã Krông Jing)</t>
        </r>
      </text>
    </comment>
    <comment ref="C3447" authorId="1" shapeId="0">
      <text>
        <r>
          <rPr>
            <b/>
            <sz val="9"/>
            <color indexed="81"/>
            <rFont val="Tahoma"/>
            <family val="2"/>
          </rPr>
          <t>Nguyen Ngoc:</t>
        </r>
        <r>
          <rPr>
            <sz val="9"/>
            <color indexed="81"/>
            <rFont val="Tahoma"/>
            <family val="2"/>
          </rPr>
          <t xml:space="preserve">
Km 66 + 500 (hết đất UBKHHGĐ)</t>
        </r>
      </text>
    </comment>
    <comment ref="D3447" authorId="1" shapeId="0">
      <text>
        <r>
          <rPr>
            <b/>
            <sz val="9"/>
            <color indexed="81"/>
            <rFont val="Tahoma"/>
            <family val="2"/>
          </rPr>
          <t>Nguyen Ngoc:</t>
        </r>
        <r>
          <rPr>
            <sz val="9"/>
            <color indexed="81"/>
            <rFont val="Tahoma"/>
            <family val="2"/>
          </rPr>
          <t xml:space="preserve">
Km 66 + 850 (hết đất Lâm trường)</t>
        </r>
      </text>
    </comment>
    <comment ref="C3448" authorId="1" shapeId="0">
      <text>
        <r>
          <rPr>
            <b/>
            <sz val="9"/>
            <color indexed="81"/>
            <rFont val="Tahoma"/>
            <family val="2"/>
          </rPr>
          <t>Nguyen Ngoc:</t>
        </r>
        <r>
          <rPr>
            <sz val="9"/>
            <color indexed="81"/>
            <rFont val="Tahoma"/>
            <family val="2"/>
          </rPr>
          <t xml:space="preserve">
Km 66 + 850 (hết đất Lâm trường)</t>
        </r>
      </text>
    </comment>
    <comment ref="D3448" authorId="1" shapeId="0">
      <text>
        <r>
          <rPr>
            <b/>
            <sz val="9"/>
            <color indexed="81"/>
            <rFont val="Tahoma"/>
            <family val="2"/>
          </rPr>
          <t>Nguyen Ngoc:</t>
        </r>
        <r>
          <rPr>
            <sz val="9"/>
            <color indexed="81"/>
            <rFont val="Tahoma"/>
            <family val="2"/>
          </rPr>
          <t xml:space="preserve">
Km 67 + 800 (hết khu dân cư buôn Aê Lai)</t>
        </r>
      </text>
    </comment>
    <comment ref="C3449" authorId="1" shapeId="0">
      <text>
        <r>
          <rPr>
            <b/>
            <sz val="9"/>
            <color indexed="81"/>
            <rFont val="Tahoma"/>
            <family val="2"/>
          </rPr>
          <t>Nguyen Ngoc:</t>
        </r>
        <r>
          <rPr>
            <sz val="9"/>
            <color indexed="81"/>
            <rFont val="Tahoma"/>
            <family val="2"/>
          </rPr>
          <t xml:space="preserve">
Km 67 + 800 (hết khu dân cư buôn Aê Lai)</t>
        </r>
      </text>
    </comment>
    <comment ref="D3449" authorId="1" shapeId="0">
      <text>
        <r>
          <rPr>
            <b/>
            <sz val="9"/>
            <color indexed="81"/>
            <rFont val="Tahoma"/>
            <family val="2"/>
          </rPr>
          <t>Nguyen Ngoc:</t>
        </r>
        <r>
          <rPr>
            <sz val="9"/>
            <color indexed="81"/>
            <rFont val="Tahoma"/>
            <family val="2"/>
          </rPr>
          <t xml:space="preserve">
Km 69 + 500 (qua trại bò huyện)</t>
        </r>
      </text>
    </comment>
    <comment ref="C3450" authorId="1" shapeId="0">
      <text>
        <r>
          <rPr>
            <b/>
            <sz val="9"/>
            <color indexed="81"/>
            <rFont val="Tahoma"/>
            <family val="2"/>
          </rPr>
          <t>Nguyen Ngoc:</t>
        </r>
        <r>
          <rPr>
            <sz val="9"/>
            <color indexed="81"/>
            <rFont val="Tahoma"/>
            <family val="2"/>
          </rPr>
          <t xml:space="preserve">
Km 69 + 500 (qua trại bò huyện)</t>
        </r>
      </text>
    </comment>
    <comment ref="B3452" authorId="1" shapeId="0">
      <text>
        <r>
          <rPr>
            <b/>
            <sz val="9"/>
            <color indexed="81"/>
            <rFont val="Tahoma"/>
            <family val="2"/>
          </rPr>
          <t>Nguyen Ngoc:</t>
        </r>
        <r>
          <rPr>
            <sz val="9"/>
            <color indexed="81"/>
            <rFont val="Tahoma"/>
            <family val="2"/>
          </rPr>
          <t xml:space="preserve">
Đường đi 715</t>
        </r>
      </text>
    </comment>
    <comment ref="C3452" authorId="1" shapeId="0">
      <text>
        <r>
          <rPr>
            <b/>
            <sz val="9"/>
            <color indexed="81"/>
            <rFont val="Tahoma"/>
            <family val="2"/>
          </rPr>
          <t>Nguyen Ngoc:</t>
        </r>
        <r>
          <rPr>
            <sz val="9"/>
            <color indexed="81"/>
            <rFont val="Tahoma"/>
            <family val="2"/>
          </rPr>
          <t xml:space="preserve">
Km 0 (nhà ông Tiến Thảo)</t>
        </r>
      </text>
    </comment>
    <comment ref="D3453" authorId="1" shapeId="0">
      <text>
        <r>
          <rPr>
            <b/>
            <sz val="9"/>
            <color indexed="81"/>
            <rFont val="Tahoma"/>
            <family val="2"/>
          </rPr>
          <t>Nguyen Ngoc:</t>
        </r>
        <r>
          <rPr>
            <sz val="9"/>
            <color indexed="81"/>
            <rFont val="Tahoma"/>
            <family val="2"/>
          </rPr>
          <t xml:space="preserve">
Km 3 + 500 (buôn Choăh đường đi xã Ea Lai)</t>
        </r>
      </text>
    </comment>
    <comment ref="C3454" authorId="1" shapeId="0">
      <text>
        <r>
          <rPr>
            <b/>
            <sz val="9"/>
            <color indexed="81"/>
            <rFont val="Tahoma"/>
            <family val="2"/>
          </rPr>
          <t>Nguyen Ngoc:</t>
        </r>
        <r>
          <rPr>
            <sz val="9"/>
            <color indexed="81"/>
            <rFont val="Tahoma"/>
            <family val="2"/>
          </rPr>
          <t xml:space="preserve">
Ngã ba QL19C (TL13 cũ)</t>
        </r>
      </text>
    </comment>
    <comment ref="D3457" authorId="1" shapeId="0">
      <text>
        <r>
          <rPr>
            <b/>
            <sz val="9"/>
            <color indexed="81"/>
            <rFont val="Tahoma"/>
            <family val="2"/>
          </rPr>
          <t>Nguyen Ngoc:</t>
        </r>
        <r>
          <rPr>
            <sz val="9"/>
            <color indexed="81"/>
            <rFont val="Tahoma"/>
            <family val="2"/>
          </rPr>
          <t xml:space="preserve">
UBND xã Ea Lai + 500m</t>
        </r>
      </text>
    </comment>
    <comment ref="C3458" authorId="1" shapeId="0">
      <text>
        <r>
          <rPr>
            <b/>
            <sz val="9"/>
            <color indexed="81"/>
            <rFont val="Tahoma"/>
            <family val="2"/>
          </rPr>
          <t>Nguyen Ngoc:</t>
        </r>
        <r>
          <rPr>
            <sz val="9"/>
            <color indexed="81"/>
            <rFont val="Tahoma"/>
            <family val="2"/>
          </rPr>
          <t xml:space="preserve">
UBND xã Ea Lai + 500m</t>
        </r>
      </text>
    </comment>
    <comment ref="D3458" authorId="1" shapeId="0">
      <text>
        <r>
          <rPr>
            <b/>
            <sz val="9"/>
            <color indexed="81"/>
            <rFont val="Tahoma"/>
            <family val="2"/>
          </rPr>
          <t>Nguyen Ngoc:</t>
        </r>
        <r>
          <rPr>
            <sz val="9"/>
            <color indexed="81"/>
            <rFont val="Tahoma"/>
            <family val="2"/>
          </rPr>
          <t xml:space="preserve">
Ngã ba QL19C (TL13 cũ)</t>
        </r>
      </text>
    </comment>
    <comment ref="C3459" authorId="1" shapeId="0">
      <text>
        <r>
          <rPr>
            <b/>
            <sz val="9"/>
            <color indexed="81"/>
            <rFont val="Tahoma"/>
            <family val="2"/>
          </rPr>
          <t>Nguyen Ngoc:</t>
        </r>
        <r>
          <rPr>
            <sz val="9"/>
            <color indexed="81"/>
            <rFont val="Tahoma"/>
            <family val="2"/>
          </rPr>
          <t xml:space="preserve">
Ngã ba QL19C (TL13 cũ)</t>
        </r>
      </text>
    </comment>
    <comment ref="D3459" authorId="1" shapeId="0">
      <text>
        <r>
          <rPr>
            <b/>
            <sz val="9"/>
            <color indexed="81"/>
            <rFont val="Tahoma"/>
            <family val="2"/>
          </rPr>
          <t>Nguyen Ngoc:</t>
        </r>
        <r>
          <rPr>
            <sz val="9"/>
            <color indexed="81"/>
            <rFont val="Tahoma"/>
            <family val="2"/>
          </rPr>
          <t xml:space="preserve">
Km 519 (TL13 cũ)</t>
        </r>
      </text>
    </comment>
    <comment ref="C3460" authorId="1" shapeId="0">
      <text>
        <r>
          <rPr>
            <b/>
            <sz val="9"/>
            <color indexed="81"/>
            <rFont val="Tahoma"/>
            <family val="2"/>
          </rPr>
          <t>Nguyen Ngoc:</t>
        </r>
        <r>
          <rPr>
            <sz val="9"/>
            <color indexed="81"/>
            <rFont val="Tahoma"/>
            <family val="2"/>
          </rPr>
          <t xml:space="preserve">
Km 519 (TL13 cũ)</t>
        </r>
      </text>
    </comment>
    <comment ref="D3460" authorId="1" shapeId="0">
      <text>
        <r>
          <rPr>
            <b/>
            <sz val="9"/>
            <color indexed="81"/>
            <rFont val="Tahoma"/>
            <family val="2"/>
          </rPr>
          <t>Nguyen Ngoc:</t>
        </r>
        <r>
          <rPr>
            <sz val="9"/>
            <color indexed="81"/>
            <rFont val="Tahoma"/>
            <family val="2"/>
          </rPr>
          <t xml:space="preserve">
Km 521 (cầu M’ Năng)</t>
        </r>
      </text>
    </comment>
    <comment ref="C3461" authorId="1" shapeId="0">
      <text>
        <r>
          <rPr>
            <b/>
            <sz val="9"/>
            <color indexed="81"/>
            <rFont val="Tahoma"/>
            <family val="2"/>
          </rPr>
          <t>Nguyen Ngoc:</t>
        </r>
        <r>
          <rPr>
            <sz val="9"/>
            <color indexed="81"/>
            <rFont val="Tahoma"/>
            <family val="2"/>
          </rPr>
          <t xml:space="preserve">
Km 521 (cầu M’ Năng)</t>
        </r>
      </text>
    </comment>
    <comment ref="D3461" authorId="1" shapeId="0">
      <text>
        <r>
          <rPr>
            <b/>
            <sz val="9"/>
            <color indexed="81"/>
            <rFont val="Tahoma"/>
            <family val="2"/>
          </rPr>
          <t>Nguyen Ngoc:</t>
        </r>
        <r>
          <rPr>
            <sz val="9"/>
            <color indexed="81"/>
            <rFont val="Tahoma"/>
            <family val="2"/>
          </rPr>
          <t xml:space="preserve">
Km 521 (cầu M’ Năng)</t>
        </r>
      </text>
    </comment>
    <comment ref="C3462" authorId="1" shapeId="0">
      <text>
        <r>
          <rPr>
            <b/>
            <sz val="9"/>
            <color indexed="81"/>
            <rFont val="Tahoma"/>
            <family val="2"/>
          </rPr>
          <t>Nguyen Ngoc:</t>
        </r>
        <r>
          <rPr>
            <sz val="9"/>
            <color indexed="81"/>
            <rFont val="Tahoma"/>
            <family val="2"/>
          </rPr>
          <t xml:space="preserve">
Km 521 (cầu M’ Năng)</t>
        </r>
      </text>
    </comment>
    <comment ref="C3463" authorId="1" shapeId="0">
      <text>
        <r>
          <rPr>
            <b/>
            <sz val="9"/>
            <color indexed="81"/>
            <rFont val="Tahoma"/>
            <family val="2"/>
          </rPr>
          <t>Nguyen Ngoc:</t>
        </r>
        <r>
          <rPr>
            <sz val="9"/>
            <color indexed="81"/>
            <rFont val="Tahoma"/>
            <family val="2"/>
          </rPr>
          <t xml:space="preserve">
Giáp đường Trường sơn đông(buôn Um)</t>
        </r>
      </text>
    </comment>
    <comment ref="C3464" authorId="1" shapeId="0">
      <text>
        <r>
          <rPr>
            <b/>
            <sz val="9"/>
            <color indexed="81"/>
            <rFont val="Tahoma"/>
            <family val="2"/>
          </rPr>
          <t>Nguyen Ngoc:</t>
        </r>
        <r>
          <rPr>
            <sz val="9"/>
            <color indexed="81"/>
            <rFont val="Tahoma"/>
            <family val="2"/>
          </rPr>
          <t xml:space="preserve">
Km 0 (buôn M'Lốk)</t>
        </r>
      </text>
    </comment>
    <comment ref="D3465" authorId="1" shapeId="0">
      <text>
        <r>
          <rPr>
            <b/>
            <sz val="9"/>
            <color indexed="81"/>
            <rFont val="Tahoma"/>
            <family val="2"/>
          </rPr>
          <t>Nguyen Ngoc:</t>
        </r>
        <r>
          <rPr>
            <sz val="9"/>
            <color indexed="81"/>
            <rFont val="Tahoma"/>
            <family val="2"/>
          </rPr>
          <t xml:space="preserve">
Ngầm 4 giáp ranh xã Ea Lai</t>
        </r>
      </text>
    </comment>
    <comment ref="D3466" authorId="1" shapeId="0">
      <text>
        <r>
          <rPr>
            <b/>
            <sz val="9"/>
            <color indexed="81"/>
            <rFont val="Tahoma"/>
            <family val="2"/>
          </rPr>
          <t>Nguyen Ngoc:</t>
        </r>
        <r>
          <rPr>
            <sz val="9"/>
            <color indexed="81"/>
            <rFont val="Tahoma"/>
            <family val="2"/>
          </rPr>
          <t xml:space="preserve">
Hết ranh giới đất nhà ông Quang</t>
        </r>
      </text>
    </comment>
    <comment ref="C3467" authorId="1" shapeId="0">
      <text>
        <r>
          <rPr>
            <b/>
            <sz val="9"/>
            <color indexed="81"/>
            <rFont val="Tahoma"/>
            <family val="2"/>
          </rPr>
          <t>Nguyen Ngoc:</t>
        </r>
        <r>
          <rPr>
            <sz val="9"/>
            <color indexed="81"/>
            <rFont val="Tahoma"/>
            <family val="2"/>
          </rPr>
          <t xml:space="preserve">
Hết ranh giới đất nhà ông Quang</t>
        </r>
      </text>
    </comment>
    <comment ref="D3467" authorId="1" shapeId="0">
      <text>
        <r>
          <rPr>
            <b/>
            <sz val="9"/>
            <color indexed="81"/>
            <rFont val="Tahoma"/>
            <family val="2"/>
          </rPr>
          <t>Nguyen Ngoc:</t>
        </r>
        <r>
          <rPr>
            <sz val="9"/>
            <color indexed="81"/>
            <rFont val="Tahoma"/>
            <family val="2"/>
          </rPr>
          <t xml:space="preserve">
Ngầm số 5 (suối Ea Kô) giáp ranh giới xã Cư Prao</t>
        </r>
      </text>
    </comment>
    <comment ref="C3468" authorId="1" shapeId="0">
      <text>
        <r>
          <rPr>
            <b/>
            <sz val="9"/>
            <color indexed="81"/>
            <rFont val="Tahoma"/>
            <family val="2"/>
          </rPr>
          <t>Nguyen Ngoc:</t>
        </r>
        <r>
          <rPr>
            <sz val="9"/>
            <color indexed="81"/>
            <rFont val="Tahoma"/>
            <family val="2"/>
          </rPr>
          <t xml:space="preserve">
Đất ông Sơn (Công An) tại km 0</t>
        </r>
      </text>
    </comment>
    <comment ref="D3468" authorId="1" shapeId="0">
      <text>
        <r>
          <rPr>
            <b/>
            <sz val="9"/>
            <color indexed="81"/>
            <rFont val="Tahoma"/>
            <family val="2"/>
          </rPr>
          <t>Nguyen Ngoc:</t>
        </r>
        <r>
          <rPr>
            <sz val="9"/>
            <color indexed="81"/>
            <rFont val="Tahoma"/>
            <family val="2"/>
          </rPr>
          <t xml:space="preserve">
Phan Bội Châu</t>
        </r>
      </text>
    </comment>
    <comment ref="D3475" authorId="1" shapeId="0">
      <text>
        <r>
          <rPr>
            <b/>
            <sz val="9"/>
            <color indexed="81"/>
            <rFont val="Tahoma"/>
            <family val="2"/>
          </rPr>
          <t>Nguyen Ngoc:</t>
        </r>
        <r>
          <rPr>
            <sz val="9"/>
            <color indexed="81"/>
            <rFont val="Tahoma"/>
            <family val="2"/>
          </rPr>
          <t xml:space="preserve">
Km 0 + 110 (Hội trường khối 7)</t>
        </r>
      </text>
    </comment>
    <comment ref="C3479" authorId="1" shapeId="0">
      <text>
        <r>
          <rPr>
            <b/>
            <sz val="9"/>
            <color indexed="81"/>
            <rFont val="Tahoma"/>
            <family val="2"/>
          </rPr>
          <t>Nguyen Ngoc:</t>
        </r>
        <r>
          <rPr>
            <sz val="9"/>
            <color indexed="81"/>
            <rFont val="Tahoma"/>
            <family val="2"/>
          </rPr>
          <t xml:space="preserve">
Ranh giới đất nhà ông Vịnh (khối 1)</t>
        </r>
      </text>
    </comment>
    <comment ref="D3481" authorId="1" shapeId="0">
      <text>
        <r>
          <rPr>
            <b/>
            <sz val="9"/>
            <color indexed="81"/>
            <rFont val="Tahoma"/>
            <family val="2"/>
          </rPr>
          <t>Nguyen Ngoc:</t>
        </r>
        <r>
          <rPr>
            <sz val="9"/>
            <color indexed="81"/>
            <rFont val="Tahoma"/>
            <family val="2"/>
          </rPr>
          <t xml:space="preserve">
Hết đường</t>
        </r>
      </text>
    </comment>
    <comment ref="B3483" authorId="1" shapeId="0">
      <text>
        <r>
          <rPr>
            <b/>
            <sz val="9"/>
            <color indexed="81"/>
            <rFont val="Tahoma"/>
            <family val="2"/>
          </rPr>
          <t>Nguyen Ngoc:</t>
        </r>
        <r>
          <rPr>
            <sz val="9"/>
            <color indexed="81"/>
            <rFont val="Tahoma"/>
            <family val="2"/>
          </rPr>
          <t xml:space="preserve">
Đường mới phía Tây Nam thị trấn kéo dài</t>
        </r>
      </text>
    </comment>
    <comment ref="D3483" authorId="1" shapeId="0">
      <text>
        <r>
          <rPr>
            <b/>
            <sz val="9"/>
            <color indexed="81"/>
            <rFont val="Tahoma"/>
            <family val="2"/>
          </rPr>
          <t>Nguyen Ngoc:</t>
        </r>
        <r>
          <rPr>
            <sz val="9"/>
            <color indexed="81"/>
            <rFont val="Tahoma"/>
            <family val="2"/>
          </rPr>
          <t xml:space="preserve">
Hết đất nhà bà Hoàng Thị Phòng</t>
        </r>
      </text>
    </comment>
    <comment ref="C3484" authorId="1" shapeId="0">
      <text>
        <r>
          <rPr>
            <b/>
            <sz val="9"/>
            <color indexed="81"/>
            <rFont val="Tahoma"/>
            <family val="2"/>
          </rPr>
          <t>Nguyen Ngoc:</t>
        </r>
        <r>
          <rPr>
            <sz val="9"/>
            <color indexed="81"/>
            <rFont val="Tahoma"/>
            <family val="2"/>
          </rPr>
          <t xml:space="preserve">
Giáp ranh giới xã Krông Jing cũ; Hết đất nhà bà Hoàng Thị Phòng</t>
        </r>
      </text>
    </comment>
    <comment ref="D3486" authorId="1" shapeId="0">
      <text>
        <r>
          <rPr>
            <b/>
            <sz val="9"/>
            <color indexed="81"/>
            <rFont val="Tahoma"/>
            <family val="2"/>
          </rPr>
          <t>Nguyen Ngoc:</t>
        </r>
        <r>
          <rPr>
            <sz val="9"/>
            <color indexed="81"/>
            <rFont val="Tahoma"/>
            <family val="2"/>
          </rPr>
          <t xml:space="preserve">
Đầu ranh giới thửa đất nhà ông Hoa</t>
        </r>
      </text>
    </comment>
    <comment ref="D3489" authorId="1" shapeId="0">
      <text>
        <r>
          <rPr>
            <b/>
            <sz val="9"/>
            <color indexed="81"/>
            <rFont val="Tahoma"/>
            <family val="2"/>
          </rPr>
          <t>Nguyen Ngoc:</t>
        </r>
        <r>
          <rPr>
            <sz val="9"/>
            <color indexed="81"/>
            <rFont val="Tahoma"/>
            <family val="2"/>
          </rPr>
          <t xml:space="preserve">
Phan Bội Châu</t>
        </r>
      </text>
    </comment>
    <comment ref="C3490" authorId="1" shapeId="0">
      <text>
        <r>
          <rPr>
            <b/>
            <sz val="9"/>
            <color indexed="81"/>
            <rFont val="Tahoma"/>
            <family val="2"/>
          </rPr>
          <t>Nguyen Ngoc:</t>
        </r>
        <r>
          <rPr>
            <sz val="9"/>
            <color indexed="81"/>
            <rFont val="Tahoma"/>
            <family val="2"/>
          </rPr>
          <t xml:space="preserve">
Phan Bội Châu</t>
        </r>
      </text>
    </comment>
    <comment ref="D3491" authorId="1" shapeId="0">
      <text>
        <r>
          <rPr>
            <b/>
            <sz val="9"/>
            <color indexed="81"/>
            <rFont val="Tahoma"/>
            <family val="2"/>
          </rPr>
          <t>Nguyen Ngoc:</t>
        </r>
        <r>
          <rPr>
            <sz val="9"/>
            <color indexed="81"/>
            <rFont val="Tahoma"/>
            <family val="2"/>
          </rPr>
          <t xml:space="preserve">
Giáp đường Trần Hưng Đạo</t>
        </r>
      </text>
    </comment>
    <comment ref="D3494" authorId="1" shapeId="0">
      <text>
        <r>
          <rPr>
            <b/>
            <sz val="9"/>
            <color indexed="81"/>
            <rFont val="Tahoma"/>
            <family val="2"/>
          </rPr>
          <t>Nguyen Ngoc:</t>
        </r>
        <r>
          <rPr>
            <sz val="9"/>
            <color indexed="81"/>
            <rFont val="Tahoma"/>
            <family val="2"/>
          </rPr>
          <t xml:space="preserve">
Km 0 + 200 (hết đất nhà bà Cư)</t>
        </r>
      </text>
    </comment>
    <comment ref="D3496" authorId="1" shapeId="0">
      <text>
        <r>
          <rPr>
            <b/>
            <sz val="9"/>
            <color indexed="81"/>
            <rFont val="Tahoma"/>
            <family val="2"/>
          </rPr>
          <t>Nguyen Ngoc:</t>
        </r>
        <r>
          <rPr>
            <sz val="9"/>
            <color indexed="81"/>
            <rFont val="Tahoma"/>
            <family val="2"/>
          </rPr>
          <t xml:space="preserve">
Phan Bội Châu</t>
        </r>
      </text>
    </comment>
    <comment ref="C3497" authorId="1" shapeId="0">
      <text>
        <r>
          <rPr>
            <b/>
            <sz val="9"/>
            <color indexed="81"/>
            <rFont val="Tahoma"/>
            <family val="2"/>
          </rPr>
          <t>Nguyen Ngoc:</t>
        </r>
        <r>
          <rPr>
            <sz val="9"/>
            <color indexed="81"/>
            <rFont val="Tahoma"/>
            <family val="2"/>
          </rPr>
          <t xml:space="preserve">
Phan Bội Châu</t>
        </r>
      </text>
    </comment>
    <comment ref="C3498" authorId="1" shapeId="0">
      <text>
        <r>
          <rPr>
            <b/>
            <sz val="9"/>
            <color indexed="81"/>
            <rFont val="Tahoma"/>
            <family val="2"/>
          </rPr>
          <t>Nguyen Ngoc:</t>
        </r>
        <r>
          <rPr>
            <sz val="9"/>
            <color indexed="81"/>
            <rFont val="Tahoma"/>
            <family val="2"/>
          </rPr>
          <t xml:space="preserve">
Km 0</t>
        </r>
      </text>
    </comment>
    <comment ref="D3498" authorId="1" shapeId="0">
      <text>
        <r>
          <rPr>
            <b/>
            <sz val="9"/>
            <color indexed="81"/>
            <rFont val="Tahoma"/>
            <family val="2"/>
          </rPr>
          <t>Nguyen Ngoc:</t>
        </r>
        <r>
          <rPr>
            <sz val="9"/>
            <color indexed="81"/>
            <rFont val="Tahoma"/>
            <family val="2"/>
          </rPr>
          <t xml:space="preserve">
Hết đường Phan Bội Châu</t>
        </r>
      </text>
    </comment>
    <comment ref="C3499" authorId="1" shapeId="0">
      <text>
        <r>
          <rPr>
            <b/>
            <sz val="9"/>
            <color indexed="81"/>
            <rFont val="Tahoma"/>
            <family val="2"/>
          </rPr>
          <t>Nguyen Ngoc:</t>
        </r>
        <r>
          <rPr>
            <sz val="9"/>
            <color indexed="81"/>
            <rFont val="Tahoma"/>
            <family val="2"/>
          </rPr>
          <t xml:space="preserve">
Km 0</t>
        </r>
      </text>
    </comment>
    <comment ref="D3499" authorId="1" shapeId="0">
      <text>
        <r>
          <rPr>
            <b/>
            <sz val="9"/>
            <color indexed="81"/>
            <rFont val="Tahoma"/>
            <family val="2"/>
          </rPr>
          <t>Nguyen Ngoc:</t>
        </r>
        <r>
          <rPr>
            <sz val="9"/>
            <color indexed="81"/>
            <rFont val="Tahoma"/>
            <family val="2"/>
          </rPr>
          <t xml:space="preserve">
Ngã tư hết đất nhà ông Bình (thửa 101, tờ 37)</t>
        </r>
      </text>
    </comment>
    <comment ref="D3504" authorId="1" shapeId="0">
      <text>
        <r>
          <rPr>
            <b/>
            <sz val="9"/>
            <color indexed="81"/>
            <rFont val="Tahoma"/>
            <family val="2"/>
          </rPr>
          <t>Nguyen Ngoc:</t>
        </r>
        <r>
          <rPr>
            <sz val="9"/>
            <color indexed="81"/>
            <rFont val="Tahoma"/>
            <family val="2"/>
          </rPr>
          <t xml:space="preserve">
Đến đường trước Trường Hùng Vương</t>
        </r>
      </text>
    </comment>
    <comment ref="B3520" authorId="1" shapeId="0">
      <text>
        <r>
          <rPr>
            <b/>
            <sz val="9"/>
            <color indexed="81"/>
            <rFont val="Tahoma"/>
            <family val="2"/>
          </rPr>
          <t>Nguyen Ngoc:</t>
        </r>
        <r>
          <rPr>
            <sz val="9"/>
            <color indexed="81"/>
            <rFont val="Tahoma"/>
            <family val="2"/>
          </rPr>
          <t xml:space="preserve">
Đường QH mới
Đường ngang thông ra đường vành đai</t>
        </r>
      </text>
    </comment>
    <comment ref="D3526" authorId="1" shapeId="0">
      <text>
        <r>
          <rPr>
            <b/>
            <sz val="9"/>
            <color indexed="81"/>
            <rFont val="Tahoma"/>
            <family val="2"/>
          </rPr>
          <t>Nguyen Ngoc:</t>
        </r>
        <r>
          <rPr>
            <sz val="9"/>
            <color indexed="81"/>
            <rFont val="Tahoma"/>
            <family val="2"/>
          </rPr>
          <t xml:space="preserve">
Phan Bội Châu</t>
        </r>
      </text>
    </comment>
    <comment ref="B3530" authorId="1" shapeId="0">
      <text>
        <r>
          <rPr>
            <b/>
            <sz val="9"/>
            <color indexed="81"/>
            <rFont val="Tahoma"/>
            <family val="2"/>
          </rPr>
          <t>Nguyen Ngoc:</t>
        </r>
        <r>
          <rPr>
            <sz val="9"/>
            <color indexed="81"/>
            <rFont val="Tahoma"/>
            <family val="2"/>
          </rPr>
          <t xml:space="preserve">
Khu dân cư Tổ dân phố 3, Tổ dân phố 4 (trừ khu vực đã có)</t>
        </r>
      </text>
    </comment>
    <comment ref="C3534" authorId="1" shapeId="0">
      <text>
        <r>
          <rPr>
            <b/>
            <sz val="9"/>
            <color indexed="81"/>
            <rFont val="Tahoma"/>
            <family val="2"/>
          </rPr>
          <t>Nguyen Ngoc:</t>
        </r>
        <r>
          <rPr>
            <sz val="9"/>
            <color indexed="81"/>
            <rFont val="Tahoma"/>
            <family val="2"/>
          </rPr>
          <t xml:space="preserve">
Km 0</t>
        </r>
      </text>
    </comment>
    <comment ref="D3534" authorId="1" shapeId="0">
      <text>
        <r>
          <rPr>
            <b/>
            <sz val="9"/>
            <color indexed="81"/>
            <rFont val="Tahoma"/>
            <family val="2"/>
          </rPr>
          <t>Nguyen Ngoc:</t>
        </r>
        <r>
          <rPr>
            <sz val="9"/>
            <color indexed="81"/>
            <rFont val="Tahoma"/>
            <family val="2"/>
          </rPr>
          <t xml:space="preserve">
Hết đường Phan Bội Châu</t>
        </r>
      </text>
    </comment>
    <comment ref="C3536" authorId="1" shapeId="0">
      <text>
        <r>
          <rPr>
            <b/>
            <sz val="9"/>
            <color indexed="81"/>
            <rFont val="Tahoma"/>
            <family val="2"/>
          </rPr>
          <t>Nguyen Ngoc:</t>
        </r>
        <r>
          <rPr>
            <sz val="9"/>
            <color indexed="81"/>
            <rFont val="Tahoma"/>
            <family val="2"/>
          </rPr>
          <t xml:space="preserve">
Km 64 + 700 ( ngã ba đường B. Phao)</t>
        </r>
      </text>
    </comment>
    <comment ref="D3536" authorId="1" shapeId="0">
      <text>
        <r>
          <rPr>
            <b/>
            <sz val="9"/>
            <color indexed="81"/>
            <rFont val="Tahoma"/>
            <family val="2"/>
          </rPr>
          <t>Nguyen Ngoc:</t>
        </r>
        <r>
          <rPr>
            <sz val="9"/>
            <color indexed="81"/>
            <rFont val="Tahoma"/>
            <family val="2"/>
          </rPr>
          <t xml:space="preserve">
Km 65 + 200 (giáp ranh giới đất Trường Mầm non)</t>
        </r>
      </text>
    </comment>
    <comment ref="C3538" authorId="1" shapeId="0">
      <text>
        <r>
          <rPr>
            <b/>
            <sz val="9"/>
            <color indexed="81"/>
            <rFont val="Tahoma"/>
            <family val="2"/>
          </rPr>
          <t>Nguyen Ngoc:</t>
        </r>
        <r>
          <rPr>
            <sz val="9"/>
            <color indexed="81"/>
            <rFont val="Tahoma"/>
            <family val="2"/>
          </rPr>
          <t xml:space="preserve">
Km 65+760 (cầu ông Tri)</t>
        </r>
      </text>
    </comment>
    <comment ref="D3538" authorId="1" shapeId="0">
      <text>
        <r>
          <rPr>
            <b/>
            <sz val="9"/>
            <color indexed="81"/>
            <rFont val="Tahoma"/>
            <family val="2"/>
          </rPr>
          <t>Nguyen Ngoc:</t>
        </r>
        <r>
          <rPr>
            <sz val="9"/>
            <color indexed="81"/>
            <rFont val="Tahoma"/>
            <family val="2"/>
          </rPr>
          <t xml:space="preserve">
Km 66+300 (giáp ranh xã Krông Jing cũ)</t>
        </r>
      </text>
    </comment>
    <comment ref="D3540" authorId="1" shapeId="0">
      <text>
        <r>
          <rPr>
            <b/>
            <sz val="9"/>
            <color indexed="81"/>
            <rFont val="Tahoma"/>
            <family val="2"/>
          </rPr>
          <t>Nguyen Ngoc:</t>
        </r>
        <r>
          <rPr>
            <sz val="9"/>
            <color indexed="81"/>
            <rFont val="Tahoma"/>
            <family val="2"/>
          </rPr>
          <t xml:space="preserve">
Km 0 + 500 (Nhà ông Kiểm thửa đất số 1019 tờ 64 (cũ) - 204 mới )</t>
        </r>
      </text>
    </comment>
    <comment ref="C3541" authorId="1" shapeId="0">
      <text>
        <r>
          <rPr>
            <b/>
            <sz val="9"/>
            <color indexed="81"/>
            <rFont val="Tahoma"/>
            <family val="2"/>
          </rPr>
          <t>Nguyen Ngoc:</t>
        </r>
        <r>
          <rPr>
            <sz val="9"/>
            <color indexed="81"/>
            <rFont val="Tahoma"/>
            <family val="2"/>
          </rPr>
          <t xml:space="preserve">
Km 0 + 500 (Nhà ông Kiểm thửa đất số 1019 tờ 64 (cũ) - 204 mới )</t>
        </r>
      </text>
    </comment>
    <comment ref="D3541" authorId="1" shapeId="0">
      <text>
        <r>
          <rPr>
            <b/>
            <sz val="9"/>
            <color indexed="81"/>
            <rFont val="Tahoma"/>
            <family val="2"/>
          </rPr>
          <t>Nguyen Ngoc:</t>
        </r>
        <r>
          <rPr>
            <sz val="9"/>
            <color indexed="81"/>
            <rFont val="Tahoma"/>
            <family val="2"/>
          </rPr>
          <t xml:space="preserve">
Km 0 + 800 (giáp đất nhà ông Hàng buôn Trưng)</t>
        </r>
      </text>
    </comment>
    <comment ref="B3545" authorId="1" shapeId="0">
      <text>
        <r>
          <rPr>
            <b/>
            <sz val="9"/>
            <color indexed="81"/>
            <rFont val="Tahoma"/>
            <family val="2"/>
          </rPr>
          <t>Nguyen Ngoc:</t>
        </r>
        <r>
          <rPr>
            <sz val="9"/>
            <color indexed="81"/>
            <rFont val="Tahoma"/>
            <family val="2"/>
          </rPr>
          <t xml:space="preserve">
Đường liên xã</t>
        </r>
      </text>
    </comment>
    <comment ref="C3545" authorId="1" shapeId="0">
      <text>
        <r>
          <rPr>
            <b/>
            <sz val="9"/>
            <color indexed="81"/>
            <rFont val="Tahoma"/>
            <family val="2"/>
          </rPr>
          <t>Nguyen Ngoc:</t>
        </r>
        <r>
          <rPr>
            <sz val="9"/>
            <color indexed="81"/>
            <rFont val="Tahoma"/>
            <family val="2"/>
          </rPr>
          <t xml:space="preserve">
Ngã ba (quán bà Lý thôn 6)</t>
        </r>
      </text>
    </comment>
    <comment ref="D3545" authorId="1" shapeId="0">
      <text>
        <r>
          <rPr>
            <b/>
            <sz val="9"/>
            <color indexed="81"/>
            <rFont val="Tahoma"/>
            <family val="2"/>
          </rPr>
          <t>Nguyen Ngoc:</t>
        </r>
        <r>
          <rPr>
            <sz val="9"/>
            <color indexed="81"/>
            <rFont val="Tahoma"/>
            <family val="2"/>
          </rPr>
          <t xml:space="preserve">
Giáp ranh Tỉnh lộ 13 (đường đi xã Cư Prao)</t>
        </r>
      </text>
    </comment>
    <comment ref="B3546" authorId="1" shapeId="0">
      <text>
        <r>
          <rPr>
            <b/>
            <sz val="9"/>
            <color indexed="81"/>
            <rFont val="Tahoma"/>
            <family val="2"/>
          </rPr>
          <t>Nguyen Ngoc:</t>
        </r>
        <r>
          <rPr>
            <sz val="9"/>
            <color indexed="81"/>
            <rFont val="Tahoma"/>
            <family val="2"/>
          </rPr>
          <t xml:space="preserve">
Đường liên thôn (thôn 1 đi thôn 7)</t>
        </r>
      </text>
    </comment>
    <comment ref="C3546" authorId="1" shapeId="0">
      <text>
        <r>
          <rPr>
            <b/>
            <sz val="9"/>
            <color indexed="81"/>
            <rFont val="Tahoma"/>
            <family val="2"/>
          </rPr>
          <t>Nguyen Ngoc:</t>
        </r>
        <r>
          <rPr>
            <sz val="9"/>
            <color indexed="81"/>
            <rFont val="Tahoma"/>
            <family val="2"/>
          </rPr>
          <t xml:space="preserve">
Ngã ba nhà ông Hải</t>
        </r>
      </text>
    </comment>
    <comment ref="D3546" authorId="1" shapeId="0">
      <text>
        <r>
          <rPr>
            <b/>
            <sz val="9"/>
            <color indexed="81"/>
            <rFont val="Tahoma"/>
            <family val="2"/>
          </rPr>
          <t>Nguyen Ngoc:</t>
        </r>
        <r>
          <rPr>
            <sz val="9"/>
            <color indexed="81"/>
            <rFont val="Tahoma"/>
            <family val="2"/>
          </rPr>
          <t xml:space="preserve">
Đến hết thôn 7</t>
        </r>
      </text>
    </comment>
    <comment ref="B3547" authorId="1" shapeId="0">
      <text>
        <r>
          <rPr>
            <b/>
            <sz val="9"/>
            <color indexed="81"/>
            <rFont val="Tahoma"/>
            <family val="2"/>
          </rPr>
          <t>Nguyen Ngoc:</t>
        </r>
        <r>
          <rPr>
            <sz val="9"/>
            <color indexed="81"/>
            <rFont val="Tahoma"/>
            <family val="2"/>
          </rPr>
          <t xml:space="preserve">
Đường liên thôn (thôn 6 đi thôn 11)</t>
        </r>
      </text>
    </comment>
    <comment ref="C3547" authorId="1" shapeId="0">
      <text>
        <r>
          <rPr>
            <b/>
            <sz val="9"/>
            <color indexed="81"/>
            <rFont val="Tahoma"/>
            <family val="2"/>
          </rPr>
          <t>Nguyen Ngoc:</t>
        </r>
        <r>
          <rPr>
            <sz val="9"/>
            <color indexed="81"/>
            <rFont val="Tahoma"/>
            <family val="2"/>
          </rPr>
          <t xml:space="preserve">
Ngã ba Trạm Y tế</t>
        </r>
      </text>
    </comment>
    <comment ref="D3547" authorId="1" shapeId="0">
      <text>
        <r>
          <rPr>
            <b/>
            <sz val="9"/>
            <color indexed="81"/>
            <rFont val="Tahoma"/>
            <family val="2"/>
          </rPr>
          <t>Nguyen Ngoc:</t>
        </r>
        <r>
          <rPr>
            <sz val="9"/>
            <color indexed="81"/>
            <rFont val="Tahoma"/>
            <family val="2"/>
          </rPr>
          <t xml:space="preserve">
Đến hết thôn 11</t>
        </r>
      </text>
    </comment>
    <comment ref="C3548" authorId="1" shapeId="0">
      <text>
        <r>
          <rPr>
            <b/>
            <sz val="9"/>
            <color indexed="81"/>
            <rFont val="Tahoma"/>
            <family val="2"/>
          </rPr>
          <t>Nguyen Ngoc:</t>
        </r>
        <r>
          <rPr>
            <sz val="9"/>
            <color indexed="81"/>
            <rFont val="Tahoma"/>
            <family val="2"/>
          </rPr>
          <t xml:space="preserve">
Ngã ba nhà ông Thông</t>
        </r>
      </text>
    </comment>
    <comment ref="C3549" authorId="1" shapeId="0">
      <text>
        <r>
          <rPr>
            <b/>
            <sz val="9"/>
            <color indexed="81"/>
            <rFont val="Tahoma"/>
            <family val="2"/>
          </rPr>
          <t>Nguyen Ngoc:</t>
        </r>
        <r>
          <rPr>
            <sz val="9"/>
            <color indexed="81"/>
            <rFont val="Tahoma"/>
            <family val="2"/>
          </rPr>
          <t xml:space="preserve">
Nhà ông Nguyễn Văn Thắng (thôn 1)</t>
        </r>
      </text>
    </comment>
    <comment ref="B3553" authorId="1" shapeId="0">
      <text>
        <r>
          <rPr>
            <b/>
            <sz val="9"/>
            <color indexed="81"/>
            <rFont val="Tahoma"/>
            <family val="2"/>
          </rPr>
          <t>Nguyen Ngoc:</t>
        </r>
        <r>
          <rPr>
            <sz val="9"/>
            <color indexed="81"/>
            <rFont val="Tahoma"/>
            <family val="2"/>
          </rPr>
          <t xml:space="preserve">
 1. Đường 715 (đường LTL 13) Ea Riêng
1. Đường giao thông chính (Ea H'mlay)</t>
        </r>
      </text>
    </comment>
    <comment ref="C3553" authorId="1" shapeId="0">
      <text>
        <r>
          <rPr>
            <b/>
            <sz val="9"/>
            <color indexed="81"/>
            <rFont val="Tahoma"/>
            <family val="2"/>
          </rPr>
          <t>Nguyen Ngoc:</t>
        </r>
        <r>
          <rPr>
            <sz val="9"/>
            <color indexed="81"/>
            <rFont val="Tahoma"/>
            <family val="2"/>
          </rPr>
          <t xml:space="preserve">
Km 4 + 900 (giáp ranh với xã Krông Jing)</t>
        </r>
      </text>
    </comment>
    <comment ref="D3553" authorId="1" shapeId="0">
      <text>
        <r>
          <rPr>
            <b/>
            <sz val="9"/>
            <color indexed="81"/>
            <rFont val="Tahoma"/>
            <family val="2"/>
          </rPr>
          <t>Nguyen Ngoc:</t>
        </r>
        <r>
          <rPr>
            <sz val="9"/>
            <color indexed="81"/>
            <rFont val="Tahoma"/>
            <family val="2"/>
          </rPr>
          <t xml:space="preserve">
KM 11 + 50 (UBND xã)</t>
        </r>
      </text>
    </comment>
    <comment ref="C3556" authorId="1" shapeId="0">
      <text>
        <r>
          <rPr>
            <b/>
            <sz val="9"/>
            <color indexed="81"/>
            <rFont val="Tahoma"/>
            <family val="2"/>
          </rPr>
          <t>Nguyen Ngoc:</t>
        </r>
        <r>
          <rPr>
            <sz val="9"/>
            <color indexed="81"/>
            <rFont val="Tahoma"/>
            <family val="2"/>
          </rPr>
          <t xml:space="preserve">
Km 11 + 50 (UBND xã)</t>
        </r>
      </text>
    </comment>
    <comment ref="D3558" authorId="1" shapeId="0">
      <text>
        <r>
          <rPr>
            <b/>
            <sz val="9"/>
            <color indexed="81"/>
            <rFont val="Tahoma"/>
            <family val="2"/>
          </rPr>
          <t>Nguyen Ngoc:</t>
        </r>
        <r>
          <rPr>
            <sz val="9"/>
            <color indexed="81"/>
            <rFont val="Tahoma"/>
            <family val="2"/>
          </rPr>
          <t xml:space="preserve">
Km 13 + 600 (ngã ba kho chế biến Cổng Công ty TNHH MTV cà phê 715A + 100)</t>
        </r>
      </text>
    </comment>
    <comment ref="C3559" authorId="1" shapeId="0">
      <text>
        <r>
          <rPr>
            <b/>
            <sz val="9"/>
            <color indexed="81"/>
            <rFont val="Tahoma"/>
            <family val="2"/>
          </rPr>
          <t>Nguyen Ngoc:</t>
        </r>
        <r>
          <rPr>
            <sz val="9"/>
            <color indexed="81"/>
            <rFont val="Tahoma"/>
            <family val="2"/>
          </rPr>
          <t xml:space="preserve">
Km 13 + 600 (ngã ba kho chế biến Cổng Công ty TNHH MTV cà phê 715A + 100)</t>
        </r>
      </text>
    </comment>
    <comment ref="D3559" authorId="1" shapeId="0">
      <text>
        <r>
          <rPr>
            <b/>
            <sz val="9"/>
            <color indexed="81"/>
            <rFont val="Tahoma"/>
            <family val="2"/>
          </rPr>
          <t>Nguyen Ngoc:</t>
        </r>
        <r>
          <rPr>
            <sz val="9"/>
            <color indexed="81"/>
            <rFont val="Tahoma"/>
            <family val="2"/>
          </rPr>
          <t xml:space="preserve">
Km 14 + 500 (qua Phòng khám bệnh viện 100m)</t>
        </r>
      </text>
    </comment>
    <comment ref="C3560" authorId="1" shapeId="0">
      <text>
        <r>
          <rPr>
            <b/>
            <sz val="9"/>
            <color indexed="81"/>
            <rFont val="Tahoma"/>
            <family val="2"/>
          </rPr>
          <t>Nguyen Ngoc:</t>
        </r>
        <r>
          <rPr>
            <sz val="9"/>
            <color indexed="81"/>
            <rFont val="Tahoma"/>
            <family val="2"/>
          </rPr>
          <t xml:space="preserve">
Km 14 + 500 (qua Phòng khám bệnh viện 100m)</t>
        </r>
      </text>
    </comment>
    <comment ref="D3561" authorId="1" shapeId="0">
      <text>
        <r>
          <rPr>
            <b/>
            <sz val="9"/>
            <color indexed="81"/>
            <rFont val="Tahoma"/>
            <family val="2"/>
          </rPr>
          <t>Nguyen Ngoc:</t>
        </r>
        <r>
          <rPr>
            <sz val="9"/>
            <color indexed="81"/>
            <rFont val="Tahoma"/>
            <family val="2"/>
          </rPr>
          <t xml:space="preserve">
Hết ranh giới đất ông Cảnh (đường tránh vào thủy điện)</t>
        </r>
      </text>
    </comment>
    <comment ref="C3562" authorId="1" shapeId="0">
      <text>
        <r>
          <rPr>
            <b/>
            <sz val="9"/>
            <color indexed="81"/>
            <rFont val="Tahoma"/>
            <family val="2"/>
          </rPr>
          <t>Nguyen Ngoc:</t>
        </r>
        <r>
          <rPr>
            <sz val="9"/>
            <color indexed="81"/>
            <rFont val="Tahoma"/>
            <family val="2"/>
          </rPr>
          <t xml:space="preserve">
Hết ranh giới đất ông Cảnh (đường tránh vào thủy điện)</t>
        </r>
      </text>
    </comment>
    <comment ref="D3562" authorId="1" shapeId="0">
      <text>
        <r>
          <rPr>
            <b/>
            <sz val="9"/>
            <color indexed="81"/>
            <rFont val="Tahoma"/>
            <family val="2"/>
          </rPr>
          <t>Nguyen Ngoc:</t>
        </r>
        <r>
          <rPr>
            <sz val="9"/>
            <color indexed="81"/>
            <rFont val="Tahoma"/>
            <family val="2"/>
          </rPr>
          <t xml:space="preserve">
Hết ranh giới đất nhà ông Tâm</t>
        </r>
      </text>
    </comment>
    <comment ref="C3563" authorId="1" shapeId="0">
      <text>
        <r>
          <rPr>
            <b/>
            <sz val="9"/>
            <color indexed="81"/>
            <rFont val="Tahoma"/>
            <family val="2"/>
          </rPr>
          <t>Nguyen Ngoc:</t>
        </r>
        <r>
          <rPr>
            <sz val="9"/>
            <color indexed="81"/>
            <rFont val="Tahoma"/>
            <family val="2"/>
          </rPr>
          <t xml:space="preserve">
Hết ranh giới đất nhà ông Tâm</t>
        </r>
      </text>
    </comment>
    <comment ref="D3563" authorId="1" shapeId="0">
      <text>
        <r>
          <rPr>
            <b/>
            <sz val="9"/>
            <color indexed="81"/>
            <rFont val="Tahoma"/>
            <family val="2"/>
          </rPr>
          <t>Nguyen Ngoc:</t>
        </r>
        <r>
          <rPr>
            <sz val="9"/>
            <color indexed="81"/>
            <rFont val="Tahoma"/>
            <family val="2"/>
          </rPr>
          <t xml:space="preserve">
Hết ranh giới đất nhà ông Hiệu</t>
        </r>
      </text>
    </comment>
    <comment ref="C3564" authorId="1" shapeId="0">
      <text>
        <r>
          <rPr>
            <b/>
            <sz val="9"/>
            <color indexed="81"/>
            <rFont val="Tahoma"/>
            <family val="2"/>
          </rPr>
          <t>Nguyen Ngoc:</t>
        </r>
        <r>
          <rPr>
            <sz val="9"/>
            <color indexed="81"/>
            <rFont val="Tahoma"/>
            <family val="2"/>
          </rPr>
          <t xml:space="preserve">
Hết ranh giới đất nhà ông Hiệu</t>
        </r>
      </text>
    </comment>
    <comment ref="C3565" authorId="1" shapeId="0">
      <text>
        <r>
          <rPr>
            <b/>
            <sz val="9"/>
            <color indexed="81"/>
            <rFont val="Tahoma"/>
            <family val="2"/>
          </rPr>
          <t>Nguyen Ngoc:</t>
        </r>
        <r>
          <rPr>
            <sz val="9"/>
            <color indexed="81"/>
            <rFont val="Tahoma"/>
            <family val="2"/>
          </rPr>
          <t xml:space="preserve">
Cầu Ea Mdoal+ 500 m</t>
        </r>
      </text>
    </comment>
    <comment ref="D3565" authorId="1" shapeId="0">
      <text>
        <r>
          <rPr>
            <b/>
            <sz val="9"/>
            <color indexed="81"/>
            <rFont val="Tahoma"/>
            <family val="2"/>
          </rPr>
          <t>Nguyen Ngoc:</t>
        </r>
        <r>
          <rPr>
            <sz val="9"/>
            <color indexed="81"/>
            <rFont val="Tahoma"/>
            <family val="2"/>
          </rPr>
          <t xml:space="preserve">
Giáp ranh giới xã Sông Hinh (Phú Yên)</t>
        </r>
      </text>
    </comment>
    <comment ref="D3566" authorId="1" shapeId="0">
      <text>
        <r>
          <rPr>
            <b/>
            <sz val="9"/>
            <color indexed="81"/>
            <rFont val="Tahoma"/>
            <family val="2"/>
          </rPr>
          <t>Nguyen Ngoc:</t>
        </r>
        <r>
          <rPr>
            <sz val="9"/>
            <color indexed="81"/>
            <rFont val="Tahoma"/>
            <family val="2"/>
          </rPr>
          <t xml:space="preserve">
Hết ranh giới đất nhà ông Chiến Lâm</t>
        </r>
      </text>
    </comment>
    <comment ref="C3567" authorId="1" shapeId="0">
      <text>
        <r>
          <rPr>
            <b/>
            <sz val="9"/>
            <color indexed="81"/>
            <rFont val="Tahoma"/>
            <family val="2"/>
          </rPr>
          <t>Nguyen Ngoc:</t>
        </r>
        <r>
          <rPr>
            <sz val="9"/>
            <color indexed="81"/>
            <rFont val="Tahoma"/>
            <family val="2"/>
          </rPr>
          <t xml:space="preserve">
Hết ranh giới đất nhà ông Chiến Lâm</t>
        </r>
      </text>
    </comment>
    <comment ref="D3567" authorId="1" shapeId="0">
      <text>
        <r>
          <rPr>
            <b/>
            <sz val="9"/>
            <color indexed="81"/>
            <rFont val="Tahoma"/>
            <family val="2"/>
          </rPr>
          <t>Nguyen Ngoc:</t>
        </r>
        <r>
          <rPr>
            <sz val="9"/>
            <color indexed="81"/>
            <rFont val="Tahoma"/>
            <family val="2"/>
          </rPr>
          <t xml:space="preserve">
Giáp ranh giới xã Ea M'lây</t>
        </r>
      </text>
    </comment>
    <comment ref="C3568" authorId="1" shapeId="0">
      <text>
        <r>
          <rPr>
            <b/>
            <sz val="9"/>
            <color indexed="81"/>
            <rFont val="Tahoma"/>
            <family val="2"/>
          </rPr>
          <t>Nguyen Ngoc:</t>
        </r>
        <r>
          <rPr>
            <sz val="9"/>
            <color indexed="81"/>
            <rFont val="Tahoma"/>
            <family val="2"/>
          </rPr>
          <t xml:space="preserve">
Giáp ranh giới xã Ea M'lây</t>
        </r>
      </text>
    </comment>
    <comment ref="D3568" authorId="1" shapeId="0">
      <text>
        <r>
          <rPr>
            <b/>
            <sz val="9"/>
            <color indexed="81"/>
            <rFont val="Tahoma"/>
            <family val="2"/>
          </rPr>
          <t>Nguyen Ngoc:</t>
        </r>
        <r>
          <rPr>
            <sz val="9"/>
            <color indexed="81"/>
            <rFont val="Tahoma"/>
            <family val="2"/>
          </rPr>
          <t xml:space="preserve">
Tại ngã ba có đường xuống đập 36</t>
        </r>
      </text>
    </comment>
    <comment ref="C3569" authorId="1" shapeId="0">
      <text>
        <r>
          <rPr>
            <b/>
            <sz val="9"/>
            <color indexed="81"/>
            <rFont val="Tahoma"/>
            <family val="2"/>
          </rPr>
          <t>Nguyen Ngoc:</t>
        </r>
        <r>
          <rPr>
            <sz val="9"/>
            <color indexed="81"/>
            <rFont val="Tahoma"/>
            <family val="2"/>
          </rPr>
          <t xml:space="preserve">
Tại ngã ba có đường xuống đập 36</t>
        </r>
      </text>
    </comment>
    <comment ref="D3569" authorId="1" shapeId="0">
      <text>
        <r>
          <rPr>
            <b/>
            <sz val="9"/>
            <color indexed="81"/>
            <rFont val="Tahoma"/>
            <family val="2"/>
          </rPr>
          <t>Nguyen Ngoc:</t>
        </r>
        <r>
          <rPr>
            <sz val="9"/>
            <color indexed="81"/>
            <rFont val="Tahoma"/>
            <family val="2"/>
          </rPr>
          <t xml:space="preserve">
Cách ranh giới thửa đất nhà ông Lưu Minh Oai 100m</t>
        </r>
      </text>
    </comment>
    <comment ref="C3570" authorId="1" shapeId="0">
      <text>
        <r>
          <rPr>
            <b/>
            <sz val="9"/>
            <color indexed="81"/>
            <rFont val="Tahoma"/>
            <family val="2"/>
          </rPr>
          <t>Nguyen Ngoc:</t>
        </r>
        <r>
          <rPr>
            <sz val="9"/>
            <color indexed="81"/>
            <rFont val="Tahoma"/>
            <family val="2"/>
          </rPr>
          <t xml:space="preserve">
Cách ranh giới thửa đất nhà ông Lưu Minh Oai 100m</t>
        </r>
      </text>
    </comment>
    <comment ref="D3573" authorId="1" shapeId="0">
      <text>
        <r>
          <rPr>
            <b/>
            <sz val="9"/>
            <color indexed="81"/>
            <rFont val="Tahoma"/>
            <family val="2"/>
          </rPr>
          <t>Nguyen Ngoc:</t>
        </r>
        <r>
          <rPr>
            <sz val="9"/>
            <color indexed="81"/>
            <rFont val="Tahoma"/>
            <family val="2"/>
          </rPr>
          <t xml:space="preserve">
Hết ngã ba đường nhựa (nhà ông Lê văn Liên Thôn 10)</t>
        </r>
      </text>
    </comment>
    <comment ref="C3574" authorId="1" shapeId="0">
      <text>
        <r>
          <rPr>
            <b/>
            <sz val="9"/>
            <color indexed="81"/>
            <rFont val="Tahoma"/>
            <family val="2"/>
          </rPr>
          <t>Nguyen Ngoc:</t>
        </r>
        <r>
          <rPr>
            <sz val="9"/>
            <color indexed="81"/>
            <rFont val="Tahoma"/>
            <family val="2"/>
          </rPr>
          <t xml:space="preserve">
Hết ngã ba đường nhựa (nhà ông Lê văn Liên Thôn 10)</t>
        </r>
      </text>
    </comment>
    <comment ref="D3574" authorId="1" shapeId="0">
      <text>
        <r>
          <rPr>
            <b/>
            <sz val="9"/>
            <color indexed="81"/>
            <rFont val="Tahoma"/>
            <family val="2"/>
          </rPr>
          <t>Nguyen Ngoc:</t>
        </r>
        <r>
          <rPr>
            <sz val="9"/>
            <color indexed="81"/>
            <rFont val="Tahoma"/>
            <family val="2"/>
          </rPr>
          <t xml:space="preserve">
Thôn 10 (đường đi buôn Pa cũ)</t>
        </r>
      </text>
    </comment>
    <comment ref="C3575" authorId="1" shapeId="0">
      <text>
        <r>
          <rPr>
            <b/>
            <sz val="9"/>
            <color indexed="81"/>
            <rFont val="Tahoma"/>
            <family val="2"/>
          </rPr>
          <t>Nguyen Ngoc:</t>
        </r>
        <r>
          <rPr>
            <sz val="9"/>
            <color indexed="81"/>
            <rFont val="Tahoma"/>
            <family val="2"/>
          </rPr>
          <t xml:space="preserve">
Hết ngã ba đường nhựa (nhà ông Lê văn Liên Thôn 10)</t>
        </r>
      </text>
    </comment>
    <comment ref="D3575" authorId="1" shapeId="0">
      <text>
        <r>
          <rPr>
            <b/>
            <sz val="9"/>
            <color indexed="81"/>
            <rFont val="Tahoma"/>
            <family val="2"/>
          </rPr>
          <t>Nguyen Ngoc:</t>
        </r>
        <r>
          <rPr>
            <sz val="9"/>
            <color indexed="81"/>
            <rFont val="Tahoma"/>
            <family val="2"/>
          </rPr>
          <t xml:space="preserve">
Dốc đỏ (giáp ranh xã Ea Lai)</t>
        </r>
      </text>
    </comment>
    <comment ref="C3576" authorId="1" shapeId="0">
      <text>
        <r>
          <rPr>
            <b/>
            <sz val="9"/>
            <color indexed="81"/>
            <rFont val="Tahoma"/>
            <family val="2"/>
          </rPr>
          <t>Nguyen Ngoc:</t>
        </r>
        <r>
          <rPr>
            <sz val="9"/>
            <color indexed="81"/>
            <rFont val="Tahoma"/>
            <family val="2"/>
          </rPr>
          <t xml:space="preserve">
Ngã ba Công ty 715 B</t>
        </r>
      </text>
    </comment>
    <comment ref="D3576" authorId="1" shapeId="0">
      <text>
        <r>
          <rPr>
            <b/>
            <sz val="9"/>
            <color indexed="81"/>
            <rFont val="Tahoma"/>
            <family val="2"/>
          </rPr>
          <t>Nguyen Ngoc:</t>
        </r>
        <r>
          <rPr>
            <sz val="9"/>
            <color indexed="81"/>
            <rFont val="Tahoma"/>
            <family val="2"/>
          </rPr>
          <t xml:space="preserve">
Ngã ba nhà ông Khai</t>
        </r>
      </text>
    </comment>
    <comment ref="B3577" authorId="1" shapeId="0">
      <text>
        <r>
          <rPr>
            <b/>
            <sz val="9"/>
            <color indexed="81"/>
            <rFont val="Tahoma"/>
            <family val="2"/>
          </rPr>
          <t>Nguyen Ngoc: xã Ea Riêng cũ</t>
        </r>
        <r>
          <rPr>
            <sz val="9"/>
            <color indexed="81"/>
            <rFont val="Tahoma"/>
            <family val="2"/>
          </rPr>
          <t xml:space="preserve">
4. Đường đi xã Cư M'ta;
5. Đường đi xã Cư Kroá</t>
        </r>
      </text>
    </comment>
    <comment ref="C3577" authorId="1" shapeId="0">
      <text>
        <r>
          <rPr>
            <b/>
            <sz val="9"/>
            <color indexed="81"/>
            <rFont val="Tahoma"/>
            <family val="2"/>
          </rPr>
          <t>Nguyen Ngoc:</t>
        </r>
        <r>
          <rPr>
            <sz val="9"/>
            <color indexed="81"/>
            <rFont val="Tahoma"/>
            <family val="2"/>
          </rPr>
          <t xml:space="preserve">
Km 0 (Trạm biến áp )</t>
        </r>
      </text>
    </comment>
    <comment ref="D3577" authorId="1" shapeId="0">
      <text>
        <r>
          <rPr>
            <b/>
            <sz val="9"/>
            <color indexed="81"/>
            <rFont val="Tahoma"/>
            <family val="2"/>
          </rPr>
          <t>Nguyen Ngoc:</t>
        </r>
        <r>
          <rPr>
            <sz val="9"/>
            <color indexed="81"/>
            <rFont val="Tahoma"/>
            <family val="2"/>
          </rPr>
          <t xml:space="preserve">
Giáp ranh giới xã Cư M'ta</t>
        </r>
      </text>
    </comment>
    <comment ref="C3578" authorId="1" shapeId="0">
      <text>
        <r>
          <rPr>
            <b/>
            <sz val="9"/>
            <color indexed="81"/>
            <rFont val="Tahoma"/>
            <family val="2"/>
          </rPr>
          <t>Nguyen Ngoc:</t>
        </r>
        <r>
          <rPr>
            <sz val="9"/>
            <color indexed="81"/>
            <rFont val="Tahoma"/>
            <family val="2"/>
          </rPr>
          <t xml:space="preserve">
UBND xã</t>
        </r>
      </text>
    </comment>
    <comment ref="D3578" authorId="1" shapeId="0">
      <text>
        <r>
          <rPr>
            <b/>
            <sz val="9"/>
            <color indexed="81"/>
            <rFont val="Tahoma"/>
            <family val="2"/>
          </rPr>
          <t>Nguyen Ngoc:</t>
        </r>
        <r>
          <rPr>
            <sz val="9"/>
            <color indexed="81"/>
            <rFont val="Tahoma"/>
            <family val="2"/>
          </rPr>
          <t xml:space="preserve">
Giáp ranh giới xã Cư Kroá</t>
        </r>
      </text>
    </comment>
    <comment ref="C3581" authorId="1" shapeId="0">
      <text>
        <r>
          <rPr>
            <b/>
            <sz val="9"/>
            <color indexed="81"/>
            <rFont val="Tahoma"/>
            <family val="2"/>
          </rPr>
          <t>Nguyen Ngoc:</t>
        </r>
        <r>
          <rPr>
            <sz val="9"/>
            <color indexed="81"/>
            <rFont val="Tahoma"/>
            <family val="2"/>
          </rPr>
          <t xml:space="preserve">
Giáp thôn 6 xã Ea Riêng</t>
        </r>
      </text>
    </comment>
    <comment ref="D3581" authorId="1" shapeId="0">
      <text>
        <r>
          <rPr>
            <b/>
            <sz val="9"/>
            <color indexed="81"/>
            <rFont val="Tahoma"/>
            <family val="2"/>
          </rPr>
          <t>Nguyen Ngoc:</t>
        </r>
        <r>
          <rPr>
            <sz val="9"/>
            <color indexed="81"/>
            <rFont val="Tahoma"/>
            <family val="2"/>
          </rPr>
          <t xml:space="preserve">
Ngã ba thôn 4 (nhà ông Lê Văn Dũng)</t>
        </r>
      </text>
    </comment>
    <comment ref="C3597" authorId="1" shapeId="0">
      <text>
        <r>
          <rPr>
            <b/>
            <sz val="9"/>
            <color indexed="81"/>
            <rFont val="Tahoma"/>
            <family val="2"/>
          </rPr>
          <t>Nguyen Ngoc:</t>
        </r>
        <r>
          <rPr>
            <sz val="9"/>
            <color indexed="81"/>
            <rFont val="Tahoma"/>
            <family val="2"/>
          </rPr>
          <t xml:space="preserve">
Km 50 + 500 giáp xã Ea Trang</t>
        </r>
      </text>
    </comment>
    <comment ref="D3597" authorId="1" shapeId="0">
      <text>
        <r>
          <rPr>
            <b/>
            <sz val="9"/>
            <color indexed="81"/>
            <rFont val="Tahoma"/>
            <family val="2"/>
          </rPr>
          <t>Nguyen Ngoc:</t>
        </r>
        <r>
          <rPr>
            <sz val="9"/>
            <color indexed="81"/>
            <rFont val="Tahoma"/>
            <family val="2"/>
          </rPr>
          <t xml:space="preserve">
Km 56 + 400 (đường Bít cũ)</t>
        </r>
      </text>
    </comment>
    <comment ref="C3598" authorId="1" shapeId="0">
      <text>
        <r>
          <rPr>
            <b/>
            <sz val="9"/>
            <color indexed="81"/>
            <rFont val="Tahoma"/>
            <family val="2"/>
          </rPr>
          <t>Nguyen Ngoc:</t>
        </r>
        <r>
          <rPr>
            <sz val="9"/>
            <color indexed="81"/>
            <rFont val="Tahoma"/>
            <family val="2"/>
          </rPr>
          <t xml:space="preserve">
Km 56 + 400 (đường Bít cũ)</t>
        </r>
      </text>
    </comment>
    <comment ref="D3598" authorId="1" shapeId="0">
      <text>
        <r>
          <rPr>
            <b/>
            <sz val="9"/>
            <color indexed="81"/>
            <rFont val="Tahoma"/>
            <family val="2"/>
          </rPr>
          <t>Nguyen Ngoc:</t>
        </r>
        <r>
          <rPr>
            <sz val="9"/>
            <color indexed="81"/>
            <rFont val="Tahoma"/>
            <family val="2"/>
          </rPr>
          <t xml:space="preserve">
Km 59 + 400 (hết đất nhà ông Hồng,Th 19)</t>
        </r>
      </text>
    </comment>
    <comment ref="C3599" authorId="1" shapeId="0">
      <text>
        <r>
          <rPr>
            <b/>
            <sz val="9"/>
            <color indexed="81"/>
            <rFont val="Tahoma"/>
            <family val="2"/>
          </rPr>
          <t>Nguyen Ngoc:</t>
        </r>
        <r>
          <rPr>
            <sz val="9"/>
            <color indexed="81"/>
            <rFont val="Tahoma"/>
            <family val="2"/>
          </rPr>
          <t xml:space="preserve">
Km 59 + 400 (hết đất nhà ông Hồng,Th 19)</t>
        </r>
      </text>
    </comment>
    <comment ref="D3599" authorId="1" shapeId="0">
      <text>
        <r>
          <rPr>
            <b/>
            <sz val="9"/>
            <color indexed="81"/>
            <rFont val="Tahoma"/>
            <family val="2"/>
          </rPr>
          <t>Nguyen Ngoc:</t>
        </r>
        <r>
          <rPr>
            <sz val="9"/>
            <color indexed="81"/>
            <rFont val="Tahoma"/>
            <family val="2"/>
          </rPr>
          <t xml:space="preserve">
Km 61 + 400 (hết buôn Năng)</t>
        </r>
      </text>
    </comment>
    <comment ref="C3600" authorId="1" shapeId="0">
      <text>
        <r>
          <rPr>
            <b/>
            <sz val="9"/>
            <color indexed="81"/>
            <rFont val="Tahoma"/>
            <family val="2"/>
          </rPr>
          <t>Nguyen Ngoc:</t>
        </r>
        <r>
          <rPr>
            <sz val="9"/>
            <color indexed="81"/>
            <rFont val="Tahoma"/>
            <family val="2"/>
          </rPr>
          <t xml:space="preserve">
Km 61 + 400 (hết buôn Năng)</t>
        </r>
      </text>
    </comment>
    <comment ref="D3600" authorId="1" shapeId="0">
      <text>
        <r>
          <rPr>
            <b/>
            <sz val="9"/>
            <color indexed="81"/>
            <rFont val="Tahoma"/>
            <family val="2"/>
          </rPr>
          <t>Nguyen Ngoc:</t>
        </r>
        <r>
          <rPr>
            <sz val="9"/>
            <color indexed="81"/>
            <rFont val="Tahoma"/>
            <family val="2"/>
          </rPr>
          <t xml:space="preserve">
Km 62 + 100 (hết ranh giới đất nhà bà Tiềm, buôn 2)</t>
        </r>
      </text>
    </comment>
    <comment ref="C3601" authorId="1" shapeId="0">
      <text>
        <r>
          <rPr>
            <b/>
            <sz val="9"/>
            <color indexed="81"/>
            <rFont val="Tahoma"/>
            <family val="2"/>
          </rPr>
          <t>Nguyen Ngoc:</t>
        </r>
        <r>
          <rPr>
            <sz val="9"/>
            <color indexed="81"/>
            <rFont val="Tahoma"/>
            <family val="2"/>
          </rPr>
          <t xml:space="preserve">
Km 62 + 100 (hết ranh giới đất nhà bà Tiềm, buôn 2)</t>
        </r>
      </text>
    </comment>
    <comment ref="B3602" authorId="1" shapeId="0">
      <text>
        <r>
          <rPr>
            <b/>
            <sz val="9"/>
            <color indexed="81"/>
            <rFont val="Tahoma"/>
            <family val="2"/>
          </rPr>
          <t>Nguyen Ngoc:</t>
        </r>
        <r>
          <rPr>
            <sz val="9"/>
            <color indexed="81"/>
            <rFont val="Tahoma"/>
            <family val="2"/>
          </rPr>
          <t xml:space="preserve">
Các trục ngang cắt QL 26</t>
        </r>
      </text>
    </comment>
    <comment ref="C3602" authorId="1" shapeId="0">
      <text>
        <r>
          <rPr>
            <b/>
            <sz val="9"/>
            <color indexed="81"/>
            <rFont val="Tahoma"/>
            <family val="2"/>
          </rPr>
          <t>Nguyen Ngoc:</t>
        </r>
        <r>
          <rPr>
            <sz val="9"/>
            <color indexed="81"/>
            <rFont val="Tahoma"/>
            <family val="2"/>
          </rPr>
          <t xml:space="preserve">
Trục đường đi xã Cư Kroá, từ km 0</t>
        </r>
      </text>
    </comment>
    <comment ref="D3602" authorId="1" shapeId="0">
      <text>
        <r>
          <rPr>
            <b/>
            <sz val="9"/>
            <color indexed="81"/>
            <rFont val="Tahoma"/>
            <family val="2"/>
          </rPr>
          <t>Nguyen Ngoc:</t>
        </r>
        <r>
          <rPr>
            <sz val="9"/>
            <color indexed="81"/>
            <rFont val="Tahoma"/>
            <family val="2"/>
          </rPr>
          <t xml:space="preserve">
Km 1 giáp ranh xã Cư Kroá</t>
        </r>
      </text>
    </comment>
    <comment ref="C3603" authorId="1" shapeId="0">
      <text>
        <r>
          <rPr>
            <b/>
            <sz val="9"/>
            <color indexed="81"/>
            <rFont val="Tahoma"/>
            <family val="2"/>
          </rPr>
          <t>Nguyen Ngoc:</t>
        </r>
        <r>
          <rPr>
            <sz val="9"/>
            <color indexed="81"/>
            <rFont val="Tahoma"/>
            <family val="2"/>
          </rPr>
          <t xml:space="preserve">
Km 1 giáp ranh xã Cư Kroá</t>
        </r>
      </text>
    </comment>
    <comment ref="D3603" authorId="1" shapeId="0">
      <text>
        <r>
          <rPr>
            <b/>
            <sz val="9"/>
            <color indexed="81"/>
            <rFont val="Tahoma"/>
            <family val="2"/>
          </rPr>
          <t>Nguyen Ngoc:</t>
        </r>
        <r>
          <rPr>
            <sz val="9"/>
            <color indexed="81"/>
            <rFont val="Tahoma"/>
            <family val="2"/>
          </rPr>
          <t xml:space="preserve">
Km 1 giáp ranh xã Cư Kroá</t>
        </r>
      </text>
    </comment>
    <comment ref="C3604" authorId="1" shapeId="0">
      <text>
        <r>
          <rPr>
            <b/>
            <sz val="9"/>
            <color indexed="81"/>
            <rFont val="Tahoma"/>
            <family val="2"/>
          </rPr>
          <t>Nguyen Ngoc:</t>
        </r>
        <r>
          <rPr>
            <sz val="9"/>
            <color indexed="81"/>
            <rFont val="Tahoma"/>
            <family val="2"/>
          </rPr>
          <t xml:space="preserve">
Km 1 giáp ranh xã Cư Kroá</t>
        </r>
      </text>
    </comment>
    <comment ref="D3604" authorId="1" shapeId="0">
      <text>
        <r>
          <rPr>
            <b/>
            <sz val="9"/>
            <color indexed="81"/>
            <rFont val="Tahoma"/>
            <family val="2"/>
          </rPr>
          <t>Nguyen Ngoc:</t>
        </r>
        <r>
          <rPr>
            <sz val="9"/>
            <color indexed="81"/>
            <rFont val="Tahoma"/>
            <family val="2"/>
          </rPr>
          <t xml:space="preserve">
Km 1 giáp ranh xã Cư Kroá</t>
        </r>
      </text>
    </comment>
    <comment ref="B3605" authorId="1" shapeId="0">
      <text>
        <r>
          <rPr>
            <b/>
            <sz val="9"/>
            <color indexed="81"/>
            <rFont val="Tahoma"/>
            <family val="2"/>
          </rPr>
          <t>Nguyen Ngoc:</t>
        </r>
        <r>
          <rPr>
            <sz val="9"/>
            <color indexed="81"/>
            <rFont val="Tahoma"/>
            <family val="2"/>
          </rPr>
          <t xml:space="preserve">
Đường mới phía Tây Nam thị trấn kéo dài</t>
        </r>
      </text>
    </comment>
    <comment ref="D3605" authorId="1" shapeId="0">
      <text>
        <r>
          <rPr>
            <b/>
            <sz val="9"/>
            <color indexed="81"/>
            <rFont val="Tahoma"/>
            <family val="2"/>
          </rPr>
          <t>Nguyen Ngoc:</t>
        </r>
        <r>
          <rPr>
            <sz val="9"/>
            <color indexed="81"/>
            <rFont val="Tahoma"/>
            <family val="2"/>
          </rPr>
          <t xml:space="preserve">
Giáp ranh giới Thị trấn</t>
        </r>
      </text>
    </comment>
    <comment ref="D3606" authorId="1" shapeId="0">
      <text>
        <r>
          <rPr>
            <b/>
            <sz val="9"/>
            <color indexed="81"/>
            <rFont val="Tahoma"/>
            <family val="2"/>
          </rPr>
          <t>Nguyen Ngoc:</t>
        </r>
        <r>
          <rPr>
            <sz val="9"/>
            <color indexed="81"/>
            <rFont val="Tahoma"/>
            <family val="2"/>
          </rPr>
          <t xml:space="preserve">
Giáp ranh giới xã Ea Riêng</t>
        </r>
      </text>
    </comment>
    <comment ref="B3607" authorId="1" shapeId="0">
      <text>
        <r>
          <rPr>
            <b/>
            <sz val="9"/>
            <color indexed="81"/>
            <rFont val="Tahoma"/>
            <family val="2"/>
          </rPr>
          <t>Nguyen Ngoc:</t>
        </r>
        <r>
          <rPr>
            <sz val="9"/>
            <color indexed="81"/>
            <rFont val="Tahoma"/>
            <family val="2"/>
          </rPr>
          <t xml:space="preserve">
Trục ngang cắt QL 26</t>
        </r>
      </text>
    </comment>
    <comment ref="C3607" authorId="1" shapeId="0">
      <text>
        <r>
          <rPr>
            <b/>
            <sz val="9"/>
            <color indexed="81"/>
            <rFont val="Tahoma"/>
            <family val="2"/>
          </rPr>
          <t>Nguyen Ngoc:</t>
        </r>
        <r>
          <rPr>
            <sz val="9"/>
            <color indexed="81"/>
            <rFont val="Tahoma"/>
            <family val="2"/>
          </rPr>
          <t xml:space="preserve">
Trục thôn Tân Lập giáp Thị trấn </t>
        </r>
      </text>
    </comment>
    <comment ref="D3607" authorId="1" shapeId="0">
      <text>
        <r>
          <rPr>
            <b/>
            <sz val="9"/>
            <color indexed="81"/>
            <rFont val="Tahoma"/>
            <family val="2"/>
          </rPr>
          <t>Nguyen Ngoc:</t>
        </r>
        <r>
          <rPr>
            <sz val="9"/>
            <color indexed="81"/>
            <rFont val="Tahoma"/>
            <family val="2"/>
          </rPr>
          <t xml:space="preserve">
Giáp đường bao Thị trấn kéo dài</t>
        </r>
      </text>
    </comment>
    <comment ref="C3608" authorId="1" shapeId="0">
      <text>
        <r>
          <rPr>
            <b/>
            <sz val="9"/>
            <color indexed="81"/>
            <rFont val="Tahoma"/>
            <family val="2"/>
          </rPr>
          <t>Nguyen Ngoc:</t>
        </r>
        <r>
          <rPr>
            <sz val="9"/>
            <color indexed="81"/>
            <rFont val="Tahoma"/>
            <family val="2"/>
          </rPr>
          <t xml:space="preserve">
Giáp ranh giới xã Ea Riêng</t>
        </r>
      </text>
    </comment>
    <comment ref="D3608" authorId="1" shapeId="0">
      <text>
        <r>
          <rPr>
            <b/>
            <sz val="9"/>
            <color indexed="81"/>
            <rFont val="Tahoma"/>
            <family val="2"/>
          </rPr>
          <t>Nguyen Ngoc:</t>
        </r>
        <r>
          <rPr>
            <sz val="9"/>
            <color indexed="81"/>
            <rFont val="Tahoma"/>
            <family val="2"/>
          </rPr>
          <t xml:space="preserve">
Đến hết ranh giới đất nhà ông Nga thôn 1</t>
        </r>
      </text>
    </comment>
    <comment ref="C3609" authorId="1" shapeId="0">
      <text>
        <r>
          <rPr>
            <b/>
            <sz val="9"/>
            <color indexed="81"/>
            <rFont val="Tahoma"/>
            <family val="2"/>
          </rPr>
          <t>Nguyen Ngoc:</t>
        </r>
        <r>
          <rPr>
            <sz val="9"/>
            <color indexed="81"/>
            <rFont val="Tahoma"/>
            <family val="2"/>
          </rPr>
          <t xml:space="preserve">
Đến hết ranh giới đất nhà ông Nga thôn 1</t>
        </r>
      </text>
    </comment>
    <comment ref="D3609" authorId="1" shapeId="0">
      <text>
        <r>
          <rPr>
            <b/>
            <sz val="9"/>
            <color indexed="81"/>
            <rFont val="Tahoma"/>
            <family val="2"/>
          </rPr>
          <t>Nguyen Ngoc:</t>
        </r>
        <r>
          <rPr>
            <sz val="9"/>
            <color indexed="81"/>
            <rFont val="Tahoma"/>
            <family val="2"/>
          </rPr>
          <t xml:space="preserve">
Đến hết ranh giới đất nhà ông Nga thôn 1</t>
        </r>
      </text>
    </comment>
    <comment ref="C3622" authorId="1" shapeId="0">
      <text>
        <r>
          <rPr>
            <b/>
            <sz val="9"/>
            <color indexed="81"/>
            <rFont val="Tahoma"/>
            <family val="2"/>
          </rPr>
          <t>Nguyen Ngoc:</t>
        </r>
        <r>
          <rPr>
            <sz val="9"/>
            <color indexed="81"/>
            <rFont val="Tahoma"/>
            <family val="2"/>
          </rPr>
          <t xml:space="preserve">
Nhà ông Nguyễn Đình Hợi (thôn 2)</t>
        </r>
      </text>
    </comment>
    <comment ref="D3622" authorId="1" shapeId="0">
      <text>
        <r>
          <rPr>
            <b/>
            <sz val="9"/>
            <color indexed="81"/>
            <rFont val="Tahoma"/>
            <family val="2"/>
          </rPr>
          <t>Nguyen Ngoc:</t>
        </r>
        <r>
          <rPr>
            <sz val="9"/>
            <color indexed="81"/>
            <rFont val="Tahoma"/>
            <family val="2"/>
          </rPr>
          <t xml:space="preserve">
Ranh giới thôn Quyết Thắng xã Cư M'ta</t>
        </r>
      </text>
    </comment>
    <comment ref="B3623" authorId="1" shapeId="0">
      <text>
        <r>
          <rPr>
            <b/>
            <sz val="9"/>
            <color indexed="81"/>
            <rFont val="Tahoma"/>
            <family val="2"/>
          </rPr>
          <t>Nguyen Ngoc:</t>
        </r>
        <r>
          <rPr>
            <sz val="9"/>
            <color indexed="81"/>
            <rFont val="Tahoma"/>
            <family val="2"/>
          </rPr>
          <t xml:space="preserve">
Đường giao thông liên thôn</t>
        </r>
      </text>
    </comment>
    <comment ref="D3623" authorId="1" shapeId="0">
      <text>
        <r>
          <rPr>
            <b/>
            <sz val="9"/>
            <color indexed="81"/>
            <rFont val="Tahoma"/>
            <family val="2"/>
          </rPr>
          <t>Nguyen Ngoc:</t>
        </r>
        <r>
          <rPr>
            <sz val="9"/>
            <color indexed="81"/>
            <rFont val="Tahoma"/>
            <family val="2"/>
          </rPr>
          <t xml:space="preserve">
Hết đất nhà văn hoá (thôn 7)</t>
        </r>
      </text>
    </comment>
    <comment ref="B3625" authorId="1" shapeId="0">
      <text>
        <r>
          <rPr>
            <b/>
            <sz val="9"/>
            <color indexed="81"/>
            <rFont val="Tahoma"/>
            <family val="2"/>
          </rPr>
          <t>Nguyen Ngoc:</t>
        </r>
        <r>
          <rPr>
            <sz val="9"/>
            <color indexed="81"/>
            <rFont val="Tahoma"/>
            <family val="2"/>
          </rPr>
          <t xml:space="preserve">
Đường đi thôn 7</t>
        </r>
      </text>
    </comment>
    <comment ref="C3625" authorId="1" shapeId="0">
      <text>
        <r>
          <rPr>
            <b/>
            <sz val="9"/>
            <color indexed="81"/>
            <rFont val="Tahoma"/>
            <family val="2"/>
          </rPr>
          <t>Nguyen Ngoc:</t>
        </r>
        <r>
          <rPr>
            <sz val="9"/>
            <color indexed="81"/>
            <rFont val="Tahoma"/>
            <family val="2"/>
          </rPr>
          <t xml:space="preserve">
Nhà bà Nguyễn Thị Giang (thôn 6)</t>
        </r>
      </text>
    </comment>
    <comment ref="D3625" authorId="1" shapeId="0">
      <text>
        <r>
          <rPr>
            <b/>
            <sz val="9"/>
            <color indexed="81"/>
            <rFont val="Tahoma"/>
            <family val="2"/>
          </rPr>
          <t>Nguyen Ngoc:</t>
        </r>
        <r>
          <rPr>
            <sz val="9"/>
            <color indexed="81"/>
            <rFont val="Tahoma"/>
            <family val="2"/>
          </rPr>
          <t xml:space="preserve">
Hết đất nhà ông Nguyễn Ngọc Thuỷ (giáp xã Ea Riêng)</t>
        </r>
      </text>
    </comment>
    <comment ref="C3631" authorId="1" shapeId="0">
      <text>
        <r>
          <rPr>
            <b/>
            <sz val="9"/>
            <color indexed="81"/>
            <rFont val="Tahoma"/>
            <family val="2"/>
          </rPr>
          <t>Nguyen Ngoc:</t>
        </r>
        <r>
          <rPr>
            <sz val="9"/>
            <color indexed="81"/>
            <rFont val="Tahoma"/>
            <family val="2"/>
          </rPr>
          <t xml:space="preserve">
Tuyến đường đi từ giáp ranh xã Krông Jing</t>
        </r>
      </text>
    </comment>
    <comment ref="D3631" authorId="3" shapeId="0">
      <text>
        <r>
          <rPr>
            <b/>
            <sz val="9"/>
            <color indexed="81"/>
            <rFont val="Tahoma"/>
            <family val="2"/>
          </rPr>
          <t>BÍCH:</t>
        </r>
        <r>
          <rPr>
            <sz val="9"/>
            <color indexed="81"/>
            <rFont val="Tahoma"/>
            <family val="2"/>
          </rPr>
          <t xml:space="preserve">
Hết ranh giới đất nhà ông Cảm</t>
        </r>
      </text>
    </comment>
    <comment ref="C3632" authorId="3" shapeId="0">
      <text>
        <r>
          <rPr>
            <b/>
            <sz val="9"/>
            <color indexed="81"/>
            <rFont val="Tahoma"/>
            <family val="2"/>
          </rPr>
          <t>BÍCH:</t>
        </r>
        <r>
          <rPr>
            <sz val="9"/>
            <color indexed="81"/>
            <rFont val="Tahoma"/>
            <family val="2"/>
          </rPr>
          <t xml:space="preserve">
Hết ranh giới đất nhà ông Cảm</t>
        </r>
      </text>
    </comment>
    <comment ref="D3632" authorId="3" shapeId="0">
      <text>
        <r>
          <rPr>
            <b/>
            <sz val="9"/>
            <color indexed="81"/>
            <rFont val="Tahoma"/>
            <family val="2"/>
          </rPr>
          <t>BÍCH:</t>
        </r>
        <r>
          <rPr>
            <sz val="9"/>
            <color indexed="81"/>
            <rFont val="Tahoma"/>
            <family val="2"/>
          </rPr>
          <t xml:space="preserve">
Nhà ông Chu Văn Nổ (hết đường sân bay)</t>
        </r>
      </text>
    </comment>
    <comment ref="C3633" authorId="3" shapeId="0">
      <text>
        <r>
          <rPr>
            <b/>
            <sz val="9"/>
            <color indexed="81"/>
            <rFont val="Tahoma"/>
            <family val="2"/>
          </rPr>
          <t>BÍCH:</t>
        </r>
        <r>
          <rPr>
            <sz val="9"/>
            <color indexed="81"/>
            <rFont val="Tahoma"/>
            <family val="2"/>
          </rPr>
          <t xml:space="preserve">
Nhà ông Chu Văn Nổ (hết đường sân bay)</t>
        </r>
      </text>
    </comment>
    <comment ref="C3634" authorId="1" shapeId="0">
      <text>
        <r>
          <rPr>
            <b/>
            <sz val="9"/>
            <color indexed="81"/>
            <rFont val="Tahoma"/>
            <family val="2"/>
          </rPr>
          <t>Nguyen Ngoc:</t>
        </r>
        <r>
          <rPr>
            <sz val="9"/>
            <color indexed="81"/>
            <rFont val="Tahoma"/>
            <family val="2"/>
          </rPr>
          <t xml:space="preserve">
Cuối khu dân cư thôn 8</t>
        </r>
      </text>
    </comment>
    <comment ref="D3634" authorId="1" shapeId="0">
      <text>
        <r>
          <rPr>
            <b/>
            <sz val="9"/>
            <color indexed="81"/>
            <rFont val="Tahoma"/>
            <family val="2"/>
          </rPr>
          <t>Nguyen Ngoc:</t>
        </r>
        <r>
          <rPr>
            <sz val="9"/>
            <color indexed="81"/>
            <rFont val="Tahoma"/>
            <family val="2"/>
          </rPr>
          <t xml:space="preserve">
Cầu đi vào thôn 8</t>
        </r>
      </text>
    </comment>
    <comment ref="C3635" authorId="1" shapeId="0">
      <text>
        <r>
          <rPr>
            <b/>
            <sz val="9"/>
            <color indexed="81"/>
            <rFont val="Tahoma"/>
            <family val="2"/>
          </rPr>
          <t>Nguyen Ngoc:</t>
        </r>
        <r>
          <rPr>
            <sz val="9"/>
            <color indexed="81"/>
            <rFont val="Tahoma"/>
            <family val="2"/>
          </rPr>
          <t xml:space="preserve">
Cầu đi vào thôn 8</t>
        </r>
      </text>
    </comment>
    <comment ref="D3635" authorId="1" shapeId="0">
      <text>
        <r>
          <rPr>
            <b/>
            <sz val="9"/>
            <color indexed="81"/>
            <rFont val="Tahoma"/>
            <family val="2"/>
          </rPr>
          <t>Nguyen Ngoc:</t>
        </r>
        <r>
          <rPr>
            <sz val="9"/>
            <color indexed="81"/>
            <rFont val="Tahoma"/>
            <family val="2"/>
          </rPr>
          <t xml:space="preserve">
Ngã ba đường Tỉnh lộ 13B</t>
        </r>
      </text>
    </comment>
    <comment ref="C3636" authorId="1" shapeId="0">
      <text>
        <r>
          <rPr>
            <b/>
            <sz val="9"/>
            <color indexed="81"/>
            <rFont val="Tahoma"/>
            <family val="2"/>
          </rPr>
          <t>Nguyen Ngoc:</t>
        </r>
        <r>
          <rPr>
            <sz val="9"/>
            <color indexed="81"/>
            <rFont val="Tahoma"/>
            <family val="2"/>
          </rPr>
          <t xml:space="preserve">
Ngã ba đường lớn thôn 8 vào xã (nhà ông Tùng)</t>
        </r>
      </text>
    </comment>
    <comment ref="D3636" authorId="1" shapeId="0">
      <text>
        <r>
          <rPr>
            <b/>
            <sz val="9"/>
            <color indexed="81"/>
            <rFont val="Tahoma"/>
            <family val="2"/>
          </rPr>
          <t>Nguyen Ngoc:</t>
        </r>
        <r>
          <rPr>
            <sz val="9"/>
            <color indexed="81"/>
            <rFont val="Tahoma"/>
            <family val="2"/>
          </rPr>
          <t xml:space="preserve">
Đến hết đất Lý Thanh Tùng thôn 5</t>
        </r>
      </text>
    </comment>
    <comment ref="D3637" authorId="1" shapeId="0">
      <text>
        <r>
          <rPr>
            <b/>
            <sz val="9"/>
            <color indexed="81"/>
            <rFont val="Tahoma"/>
            <family val="2"/>
          </rPr>
          <t>Nguyen Ngoc:</t>
        </r>
        <r>
          <rPr>
            <sz val="9"/>
            <color indexed="81"/>
            <rFont val="Tahoma"/>
            <family val="2"/>
          </rPr>
          <t xml:space="preserve">
Đến hết đất Lý Thanh Tùng thôn 5</t>
        </r>
      </text>
    </comment>
    <comment ref="D3639" authorId="1" shapeId="0">
      <text>
        <r>
          <rPr>
            <b/>
            <sz val="9"/>
            <color indexed="81"/>
            <rFont val="Tahoma"/>
            <family val="2"/>
          </rPr>
          <t>Nguyen Ngoc:</t>
        </r>
        <r>
          <rPr>
            <sz val="9"/>
            <color indexed="81"/>
            <rFont val="Tahoma"/>
            <family val="2"/>
          </rPr>
          <t xml:space="preserve">
Đến ngã 3 thôn EA Krong</t>
        </r>
      </text>
    </comment>
    <comment ref="B3640" authorId="3" shapeId="0">
      <text>
        <r>
          <rPr>
            <b/>
            <sz val="9"/>
            <color indexed="81"/>
            <rFont val="Tahoma"/>
            <family val="2"/>
          </rPr>
          <t>BÍCH:</t>
        </r>
        <r>
          <rPr>
            <sz val="9"/>
            <color indexed="81"/>
            <rFont val="Tahoma"/>
            <family val="2"/>
          </rPr>
          <t xml:space="preserve">
Đường giao thông chính - Krong Á cũ</t>
        </r>
      </text>
    </comment>
    <comment ref="C3640" authorId="3" shapeId="0">
      <text>
        <r>
          <rPr>
            <b/>
            <sz val="9"/>
            <color indexed="81"/>
            <rFont val="Tahoma"/>
            <family val="2"/>
          </rPr>
          <t>BÍCH:</t>
        </r>
        <r>
          <rPr>
            <sz val="9"/>
            <color indexed="81"/>
            <rFont val="Tahoma"/>
            <family val="2"/>
          </rPr>
          <t xml:space="preserve">
Ngã ba đường đi thôn 4</t>
        </r>
      </text>
    </comment>
    <comment ref="D3640" authorId="3" shapeId="0">
      <text>
        <r>
          <rPr>
            <b/>
            <sz val="9"/>
            <color indexed="81"/>
            <rFont val="Tahoma"/>
            <family val="2"/>
          </rPr>
          <t>BÍCH:</t>
        </r>
        <r>
          <rPr>
            <sz val="9"/>
            <color indexed="81"/>
            <rFont val="Tahoma"/>
            <family val="2"/>
          </rPr>
          <t xml:space="preserve">
Ngã ba thôn 3 (nhà ông An) + 200</t>
        </r>
      </text>
    </comment>
    <comment ref="C3641" authorId="3" shapeId="0">
      <text>
        <r>
          <rPr>
            <b/>
            <sz val="9"/>
            <color indexed="81"/>
            <rFont val="Tahoma"/>
            <family val="2"/>
          </rPr>
          <t>BÍCH:</t>
        </r>
        <r>
          <rPr>
            <sz val="9"/>
            <color indexed="81"/>
            <rFont val="Tahoma"/>
            <family val="2"/>
          </rPr>
          <t xml:space="preserve">
Ngã ba thôn 3 (nhà ông An) + 200</t>
        </r>
      </text>
    </comment>
    <comment ref="C3644" authorId="3" shapeId="0">
      <text>
        <r>
          <rPr>
            <b/>
            <sz val="9"/>
            <color indexed="81"/>
            <rFont val="Tahoma"/>
            <family val="2"/>
          </rPr>
          <t>BÍCH:</t>
        </r>
        <r>
          <rPr>
            <sz val="9"/>
            <color indexed="81"/>
            <rFont val="Tahoma"/>
            <family val="2"/>
          </rPr>
          <t xml:space="preserve">
Hết ranh giới đất nhà ông Cảm</t>
        </r>
      </text>
    </comment>
    <comment ref="D3644" authorId="1" shapeId="0">
      <text>
        <r>
          <rPr>
            <b/>
            <sz val="9"/>
            <color indexed="81"/>
            <rFont val="Tahoma"/>
            <family val="2"/>
          </rPr>
          <t>Nguyen Ngoc:</t>
        </r>
        <r>
          <rPr>
            <sz val="9"/>
            <color indexed="81"/>
            <rFont val="Tahoma"/>
            <family val="2"/>
          </rPr>
          <t xml:space="preserve">
Hết ranh giới đất nhà bà Đang</t>
        </r>
      </text>
    </comment>
    <comment ref="C3645" authorId="1" shapeId="0">
      <text>
        <r>
          <rPr>
            <b/>
            <sz val="9"/>
            <color indexed="81"/>
            <rFont val="Tahoma"/>
            <family val="2"/>
          </rPr>
          <t>Nguyen Ngoc:</t>
        </r>
        <r>
          <rPr>
            <sz val="9"/>
            <color indexed="81"/>
            <rFont val="Tahoma"/>
            <family val="2"/>
          </rPr>
          <t xml:space="preserve">
Nhà ông Bùi Văn Tuấn (thôn 1)</t>
        </r>
      </text>
    </comment>
    <comment ref="C3646" authorId="1" shapeId="0">
      <text>
        <r>
          <rPr>
            <b/>
            <sz val="9"/>
            <color indexed="81"/>
            <rFont val="Tahoma"/>
            <family val="2"/>
          </rPr>
          <t>Nguyen Ngoc:</t>
        </r>
        <r>
          <rPr>
            <sz val="9"/>
            <color indexed="81"/>
            <rFont val="Tahoma"/>
            <family val="2"/>
          </rPr>
          <t xml:space="preserve">
Nhà ông Bùi Văn Tuấn (thôn 1)</t>
        </r>
      </text>
    </comment>
    <comment ref="D3646" authorId="1" shapeId="0">
      <text>
        <r>
          <rPr>
            <b/>
            <sz val="9"/>
            <color indexed="81"/>
            <rFont val="Tahoma"/>
            <family val="2"/>
          </rPr>
          <t>Nguyen Ngoc:</t>
        </r>
        <r>
          <rPr>
            <sz val="9"/>
            <color indexed="81"/>
            <rFont val="Tahoma"/>
            <family val="2"/>
          </rPr>
          <t xml:space="preserve">
Hết đất nhà ông Dương Văn Giang (thôn 6)</t>
        </r>
      </text>
    </comment>
    <comment ref="C3647" authorId="1" shapeId="0">
      <text>
        <r>
          <rPr>
            <b/>
            <sz val="9"/>
            <color indexed="81"/>
            <rFont val="Tahoma"/>
            <family val="2"/>
          </rPr>
          <t>Nguyen Ngoc:</t>
        </r>
        <r>
          <rPr>
            <sz val="9"/>
            <color indexed="81"/>
            <rFont val="Tahoma"/>
            <family val="2"/>
          </rPr>
          <t xml:space="preserve">
Đất ông Phạm Hồng Lan</t>
        </r>
      </text>
    </comment>
    <comment ref="C3648" authorId="1" shapeId="0">
      <text>
        <r>
          <rPr>
            <b/>
            <sz val="9"/>
            <color indexed="81"/>
            <rFont val="Tahoma"/>
            <family val="2"/>
          </rPr>
          <t>Nguyen Ngoc:</t>
        </r>
        <r>
          <rPr>
            <sz val="9"/>
            <color indexed="81"/>
            <rFont val="Tahoma"/>
            <family val="2"/>
          </rPr>
          <t xml:space="preserve">
Nhà ông Nguyễn Văn Tâm (thôn 2)</t>
        </r>
      </text>
    </comment>
    <comment ref="D3648" authorId="1" shapeId="0">
      <text>
        <r>
          <rPr>
            <b/>
            <sz val="9"/>
            <color indexed="81"/>
            <rFont val="Tahoma"/>
            <family val="2"/>
          </rPr>
          <t>Nguyen Ngoc:</t>
        </r>
        <r>
          <rPr>
            <sz val="9"/>
            <color indexed="81"/>
            <rFont val="Tahoma"/>
            <family val="2"/>
          </rPr>
          <t xml:space="preserve">
Hết đất nhà ông Nguyễn Lưu Dũng (thôn 2)</t>
        </r>
      </text>
    </comment>
    <comment ref="C3649" authorId="1" shapeId="0">
      <text>
        <r>
          <rPr>
            <b/>
            <sz val="9"/>
            <color indexed="81"/>
            <rFont val="Tahoma"/>
            <family val="2"/>
          </rPr>
          <t>Nguyen Ngoc:</t>
        </r>
        <r>
          <rPr>
            <sz val="9"/>
            <color indexed="81"/>
            <rFont val="Tahoma"/>
            <family val="2"/>
          </rPr>
          <t xml:space="preserve">
Nhà ông Vi Văn Tá (thôn 5)</t>
        </r>
      </text>
    </comment>
    <comment ref="D3659" authorId="1" shapeId="0">
      <text>
        <r>
          <rPr>
            <b/>
            <sz val="9"/>
            <color indexed="81"/>
            <rFont val="Tahoma"/>
            <family val="2"/>
          </rPr>
          <t>Nguyen Ngoc:</t>
        </r>
        <r>
          <rPr>
            <sz val="9"/>
            <color indexed="81"/>
            <rFont val="Tahoma"/>
            <family val="2"/>
          </rPr>
          <t xml:space="preserve">
Đến nhà ông Dương Trung Định</t>
        </r>
      </text>
    </comment>
    <comment ref="C3668" authorId="1" shapeId="0">
      <text>
        <r>
          <rPr>
            <b/>
            <sz val="9"/>
            <color indexed="81"/>
            <rFont val="Tahoma"/>
            <family val="2"/>
          </rPr>
          <t>Nguyen Ngoc:</t>
        </r>
        <r>
          <rPr>
            <sz val="9"/>
            <color indexed="81"/>
            <rFont val="Tahoma"/>
            <family val="2"/>
          </rPr>
          <t xml:space="preserve">
Km 76 + 650 (giáp ranh xã KrôngJing)</t>
        </r>
      </text>
    </comment>
    <comment ref="D3668" authorId="1" shapeId="0">
      <text>
        <r>
          <rPr>
            <b/>
            <sz val="9"/>
            <color indexed="81"/>
            <rFont val="Tahoma"/>
            <family val="2"/>
          </rPr>
          <t>Nguyen Ngoc:</t>
        </r>
        <r>
          <rPr>
            <sz val="9"/>
            <color indexed="81"/>
            <rFont val="Tahoma"/>
            <family val="2"/>
          </rPr>
          <t xml:space="preserve">
Hết ranh giới đất nhà ông Trí</t>
        </r>
      </text>
    </comment>
    <comment ref="C3669" authorId="1" shapeId="0">
      <text>
        <r>
          <rPr>
            <b/>
            <sz val="9"/>
            <color indexed="81"/>
            <rFont val="Tahoma"/>
            <family val="2"/>
          </rPr>
          <t>Nguyen Ngoc:</t>
        </r>
        <r>
          <rPr>
            <sz val="9"/>
            <color indexed="81"/>
            <rFont val="Tahoma"/>
            <family val="2"/>
          </rPr>
          <t xml:space="preserve">
Hết ranh giới đất nhà ông Trí</t>
        </r>
      </text>
    </comment>
    <comment ref="D3669" authorId="1" shapeId="0">
      <text>
        <r>
          <rPr>
            <b/>
            <sz val="9"/>
            <color indexed="81"/>
            <rFont val="Tahoma"/>
            <family val="2"/>
          </rPr>
          <t>Nguyen Ngoc:</t>
        </r>
        <r>
          <rPr>
            <sz val="9"/>
            <color indexed="81"/>
            <rFont val="Tahoma"/>
            <family val="2"/>
          </rPr>
          <t xml:space="preserve">
Km 79 + 200 (hết ranh giới đất nhà ông Nhiên) thôn 9</t>
        </r>
      </text>
    </comment>
    <comment ref="C3670" authorId="1" shapeId="0">
      <text>
        <r>
          <rPr>
            <b/>
            <sz val="9"/>
            <color indexed="81"/>
            <rFont val="Tahoma"/>
            <family val="2"/>
          </rPr>
          <t>Nguyen Ngoc:</t>
        </r>
        <r>
          <rPr>
            <sz val="9"/>
            <color indexed="81"/>
            <rFont val="Tahoma"/>
            <family val="2"/>
          </rPr>
          <t xml:space="preserve">
Km 79 + 200 (hết ranh giới đất nhà ông Nhiên) thôn 9</t>
        </r>
      </text>
    </comment>
    <comment ref="D3670" authorId="1" shapeId="0">
      <text>
        <r>
          <rPr>
            <b/>
            <sz val="9"/>
            <color indexed="81"/>
            <rFont val="Tahoma"/>
            <family val="2"/>
          </rPr>
          <t>Nguyen Ngoc:</t>
        </r>
        <r>
          <rPr>
            <sz val="9"/>
            <color indexed="81"/>
            <rFont val="Tahoma"/>
            <family val="2"/>
          </rPr>
          <t xml:space="preserve">
Km 80 + 600 (cây xăng Nguyệt Thoại) thôn 2</t>
        </r>
      </text>
    </comment>
    <comment ref="C3671" authorId="1" shapeId="0">
      <text>
        <r>
          <rPr>
            <b/>
            <sz val="9"/>
            <color indexed="81"/>
            <rFont val="Tahoma"/>
            <family val="2"/>
          </rPr>
          <t>Nguyen Ngoc:</t>
        </r>
        <r>
          <rPr>
            <sz val="9"/>
            <color indexed="81"/>
            <rFont val="Tahoma"/>
            <family val="2"/>
          </rPr>
          <t xml:space="preserve">
Km 80 + 600 (cây xăng Nguyệt Thoại) thôn 2</t>
        </r>
      </text>
    </comment>
    <comment ref="D3671" authorId="1" shapeId="0">
      <text>
        <r>
          <rPr>
            <b/>
            <sz val="9"/>
            <color indexed="81"/>
            <rFont val="Tahoma"/>
            <family val="2"/>
          </rPr>
          <t>Nguyen Ngoc:</t>
        </r>
        <r>
          <rPr>
            <sz val="9"/>
            <color indexed="81"/>
            <rFont val="Tahoma"/>
            <family val="2"/>
          </rPr>
          <t xml:space="preserve">
Km 81 + 50 (hết ranh giới đất bà Hiền Ngụ)</t>
        </r>
      </text>
    </comment>
    <comment ref="C3672" authorId="1" shapeId="0">
      <text>
        <r>
          <rPr>
            <b/>
            <sz val="9"/>
            <color indexed="81"/>
            <rFont val="Tahoma"/>
            <family val="2"/>
          </rPr>
          <t>Nguyen Ngoc:</t>
        </r>
        <r>
          <rPr>
            <sz val="9"/>
            <color indexed="81"/>
            <rFont val="Tahoma"/>
            <family val="2"/>
          </rPr>
          <t xml:space="preserve">
Km 81 + 50 (hết ranh giới đất bà Hiền Ngụ)</t>
        </r>
      </text>
    </comment>
    <comment ref="D3672" authorId="1" shapeId="0">
      <text>
        <r>
          <rPr>
            <b/>
            <sz val="9"/>
            <color indexed="81"/>
            <rFont val="Tahoma"/>
            <family val="2"/>
          </rPr>
          <t>Nguyen Ngoc:</t>
        </r>
        <r>
          <rPr>
            <sz val="9"/>
            <color indexed="81"/>
            <rFont val="Tahoma"/>
            <family val="2"/>
          </rPr>
          <t xml:space="preserve">
Hết ranh giới đất bà Dự (đường vào nghĩa địa)</t>
        </r>
      </text>
    </comment>
    <comment ref="C3673" authorId="1" shapeId="0">
      <text>
        <r>
          <rPr>
            <b/>
            <sz val="9"/>
            <color indexed="81"/>
            <rFont val="Tahoma"/>
            <family val="2"/>
          </rPr>
          <t>Nguyen Ngoc:</t>
        </r>
        <r>
          <rPr>
            <sz val="9"/>
            <color indexed="81"/>
            <rFont val="Tahoma"/>
            <family val="2"/>
          </rPr>
          <t xml:space="preserve">
Hết ranh giới đất bà Dự (đường vào nghĩa địa)</t>
        </r>
      </text>
    </comment>
    <comment ref="D3673" authorId="1" shapeId="0">
      <text>
        <r>
          <rPr>
            <b/>
            <sz val="9"/>
            <color indexed="81"/>
            <rFont val="Tahoma"/>
            <family val="2"/>
          </rPr>
          <t>Nguyen Ngoc:</t>
        </r>
        <r>
          <rPr>
            <sz val="9"/>
            <color indexed="81"/>
            <rFont val="Tahoma"/>
            <family val="2"/>
          </rPr>
          <t xml:space="preserve">
Km 84 (giáp ranh xã Ea Tý - Huyện Ea Kar)</t>
        </r>
      </text>
    </comment>
    <comment ref="D3676" authorId="1" shapeId="0">
      <text>
        <r>
          <rPr>
            <b/>
            <sz val="9"/>
            <color indexed="81"/>
            <rFont val="Tahoma"/>
            <family val="2"/>
          </rPr>
          <t>Nguyen Ngoc:</t>
        </r>
        <r>
          <rPr>
            <sz val="9"/>
            <color indexed="81"/>
            <rFont val="Tahoma"/>
            <family val="2"/>
          </rPr>
          <t xml:space="preserve">
Ranh giới Ea Kly - H. Sông Hinh - Phú Yên</t>
        </r>
      </text>
    </comment>
    <comment ref="B3677" authorId="1" shapeId="0">
      <text>
        <r>
          <rPr>
            <b/>
            <sz val="9"/>
            <color indexed="81"/>
            <rFont val="Tahoma"/>
            <family val="2"/>
          </rPr>
          <t>Nguyen Ngoc:</t>
        </r>
        <r>
          <rPr>
            <sz val="9"/>
            <color indexed="81"/>
            <rFont val="Tahoma"/>
            <family val="2"/>
          </rPr>
          <t xml:space="preserve">
Đường giao thông chính</t>
        </r>
      </text>
    </comment>
    <comment ref="C3677" authorId="1" shapeId="0">
      <text>
        <r>
          <rPr>
            <b/>
            <sz val="9"/>
            <color indexed="81"/>
            <rFont val="Tahoma"/>
            <family val="2"/>
          </rPr>
          <t>Nguyen Ngoc:</t>
        </r>
        <r>
          <rPr>
            <sz val="9"/>
            <color indexed="81"/>
            <rFont val="Tahoma"/>
            <family val="2"/>
          </rPr>
          <t xml:space="preserve">
Giáp ranh giới xã Ea Lai</t>
        </r>
      </text>
    </comment>
    <comment ref="D3677" authorId="1" shapeId="0">
      <text>
        <r>
          <rPr>
            <b/>
            <sz val="9"/>
            <color indexed="81"/>
            <rFont val="Tahoma"/>
            <family val="2"/>
          </rPr>
          <t>Nguyen Ngoc:</t>
        </r>
        <r>
          <rPr>
            <sz val="9"/>
            <color indexed="81"/>
            <rFont val="Tahoma"/>
            <family val="2"/>
          </rPr>
          <t xml:space="preserve">
Giáp ranh giới đất nhà bà Nhiên Siếu (thôn 5)</t>
        </r>
      </text>
    </comment>
    <comment ref="C3678" authorId="1" shapeId="0">
      <text>
        <r>
          <rPr>
            <b/>
            <sz val="9"/>
            <color indexed="81"/>
            <rFont val="Tahoma"/>
            <family val="2"/>
          </rPr>
          <t>Nguyen Ngoc:</t>
        </r>
        <r>
          <rPr>
            <sz val="9"/>
            <color indexed="81"/>
            <rFont val="Tahoma"/>
            <family val="2"/>
          </rPr>
          <t xml:space="preserve">
Giáp ranh giới đất nhà bà Nhiên Siếu (thôn 5)</t>
        </r>
      </text>
    </comment>
    <comment ref="D3678"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C3679"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D3679"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C3680"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D3680"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C3681"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D3681"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B3682" authorId="1" shapeId="0">
      <text>
        <r>
          <rPr>
            <b/>
            <sz val="9"/>
            <color indexed="81"/>
            <rFont val="Tahoma"/>
            <family val="2"/>
          </rPr>
          <t>Nguyen Ngoc:</t>
        </r>
        <r>
          <rPr>
            <sz val="9"/>
            <color indexed="81"/>
            <rFont val="Tahoma"/>
            <family val="2"/>
          </rPr>
          <t xml:space="preserve">
Trục ngang từ QL 26 đi thôn 8</t>
        </r>
      </text>
    </comment>
    <comment ref="D3682" authorId="1" shapeId="0">
      <text>
        <r>
          <rPr>
            <b/>
            <sz val="9"/>
            <color indexed="81"/>
            <rFont val="Tahoma"/>
            <family val="2"/>
          </rPr>
          <t>Nguyen Ngoc:</t>
        </r>
        <r>
          <rPr>
            <sz val="9"/>
            <color indexed="81"/>
            <rFont val="Tahoma"/>
            <family val="2"/>
          </rPr>
          <t xml:space="preserve">
Hết ranh giới đất nhà ông Hảo, thôn 11</t>
        </r>
      </text>
    </comment>
    <comment ref="C3683" authorId="1" shapeId="0">
      <text>
        <r>
          <rPr>
            <b/>
            <sz val="9"/>
            <color indexed="81"/>
            <rFont val="Tahoma"/>
            <family val="2"/>
          </rPr>
          <t>Nguyen Ngoc:</t>
        </r>
        <r>
          <rPr>
            <sz val="9"/>
            <color indexed="81"/>
            <rFont val="Tahoma"/>
            <family val="2"/>
          </rPr>
          <t xml:space="preserve">
Hết ranh giới đất nhà ông Hảo, thôn 11</t>
        </r>
      </text>
    </comment>
    <comment ref="D3684" authorId="1" shapeId="0">
      <text>
        <r>
          <rPr>
            <b/>
            <sz val="9"/>
            <color indexed="81"/>
            <rFont val="Tahoma"/>
            <family val="2"/>
          </rPr>
          <t>Nguyen Ngoc:</t>
        </r>
        <r>
          <rPr>
            <sz val="9"/>
            <color indexed="81"/>
            <rFont val="Tahoma"/>
            <family val="2"/>
          </rPr>
          <t xml:space="preserve">
Giáp ranh xã Ea Păl</t>
        </r>
      </text>
    </comment>
    <comment ref="B3685" authorId="1" shapeId="0">
      <text>
        <r>
          <rPr>
            <b/>
            <sz val="9"/>
            <color indexed="81"/>
            <rFont val="Tahoma"/>
            <family val="2"/>
          </rPr>
          <t>Nguyen Ngoc:</t>
        </r>
        <r>
          <rPr>
            <sz val="9"/>
            <color indexed="81"/>
            <rFont val="Tahoma"/>
            <family val="2"/>
          </rPr>
          <t xml:space="preserve">
Quốc lộ 26 nhà bà Dự thôn 3 đi dốc Nín thở</t>
        </r>
      </text>
    </comment>
    <comment ref="B3686" authorId="1" shapeId="0">
      <text>
        <r>
          <rPr>
            <b/>
            <sz val="9"/>
            <color indexed="81"/>
            <rFont val="Tahoma"/>
            <family val="2"/>
          </rPr>
          <t>Nguyen Ngoc:</t>
        </r>
        <r>
          <rPr>
            <sz val="9"/>
            <color indexed="81"/>
            <rFont val="Tahoma"/>
            <family val="2"/>
          </rPr>
          <t xml:space="preserve">
Đường nội thôn 1</t>
        </r>
      </text>
    </comment>
    <comment ref="C3686" authorId="1" shapeId="0">
      <text>
        <r>
          <rPr>
            <b/>
            <sz val="9"/>
            <color indexed="81"/>
            <rFont val="Tahoma"/>
            <family val="2"/>
          </rPr>
          <t>Nguyen Ngoc:</t>
        </r>
        <r>
          <rPr>
            <sz val="9"/>
            <color indexed="81"/>
            <rFont val="Tahoma"/>
            <family val="2"/>
          </rPr>
          <t xml:space="preserve">
Km 0 (cây gạo)</t>
        </r>
      </text>
    </comment>
    <comment ref="D3686" authorId="1" shapeId="0">
      <text>
        <r>
          <rPr>
            <b/>
            <sz val="9"/>
            <color indexed="81"/>
            <rFont val="Tahoma"/>
            <family val="2"/>
          </rPr>
          <t>Nguyen Ngoc:</t>
        </r>
        <r>
          <rPr>
            <sz val="9"/>
            <color indexed="81"/>
            <rFont val="Tahoma"/>
            <family val="2"/>
          </rPr>
          <t xml:space="preserve">
Giáp đường liên xã Cư Prao (nhà trẻ Đắk Tân)</t>
        </r>
      </text>
    </comment>
    <comment ref="D3687" authorId="1" shapeId="0">
      <text>
        <r>
          <rPr>
            <b/>
            <sz val="9"/>
            <color indexed="81"/>
            <rFont val="Tahoma"/>
            <family val="2"/>
          </rPr>
          <t>Nguyen Ngoc:</t>
        </r>
        <r>
          <rPr>
            <sz val="9"/>
            <color indexed="81"/>
            <rFont val="Tahoma"/>
            <family val="2"/>
          </rPr>
          <t xml:space="preserve">
Làng Thái thôn 1 (hết ranh giới đất nhà ông Khuê)</t>
        </r>
      </text>
    </comment>
    <comment ref="B3688" authorId="1" shapeId="0">
      <text>
        <r>
          <rPr>
            <b/>
            <sz val="9"/>
            <color indexed="81"/>
            <rFont val="Tahoma"/>
            <family val="2"/>
          </rPr>
          <t>Nguyen Ngoc:</t>
        </r>
        <r>
          <rPr>
            <sz val="9"/>
            <color indexed="81"/>
            <rFont val="Tahoma"/>
            <family val="2"/>
          </rPr>
          <t xml:space="preserve">
Đường đi xã Cư Prao</t>
        </r>
      </text>
    </comment>
    <comment ref="D3688" authorId="1" shapeId="0">
      <text>
        <r>
          <rPr>
            <b/>
            <sz val="9"/>
            <color indexed="81"/>
            <rFont val="Tahoma"/>
            <family val="2"/>
          </rPr>
          <t>Nguyen Ngoc:</t>
        </r>
        <r>
          <rPr>
            <sz val="9"/>
            <color indexed="81"/>
            <rFont val="Tahoma"/>
            <family val="2"/>
          </rPr>
          <t xml:space="preserve">
Km 0 + 600</t>
        </r>
      </text>
    </comment>
    <comment ref="C3689" authorId="1" shapeId="0">
      <text>
        <r>
          <rPr>
            <b/>
            <sz val="9"/>
            <color indexed="81"/>
            <rFont val="Tahoma"/>
            <family val="2"/>
          </rPr>
          <t>Nguyen Ngoc:</t>
        </r>
        <r>
          <rPr>
            <sz val="9"/>
            <color indexed="81"/>
            <rFont val="Tahoma"/>
            <family val="2"/>
          </rPr>
          <t xml:space="preserve">
Km 0 + 600</t>
        </r>
      </text>
    </comment>
    <comment ref="D3689" authorId="1" shapeId="0">
      <text>
        <r>
          <rPr>
            <b/>
            <sz val="9"/>
            <color indexed="81"/>
            <rFont val="Tahoma"/>
            <family val="2"/>
          </rPr>
          <t>Nguyen Ngoc:</t>
        </r>
        <r>
          <rPr>
            <sz val="9"/>
            <color indexed="81"/>
            <rFont val="Tahoma"/>
            <family val="2"/>
          </rPr>
          <t xml:space="preserve">
Giáp công ty Hưởng Toàn Lộc</t>
        </r>
      </text>
    </comment>
    <comment ref="C3690" authorId="1" shapeId="0">
      <text>
        <r>
          <rPr>
            <b/>
            <sz val="9"/>
            <color indexed="81"/>
            <rFont val="Tahoma"/>
            <family val="2"/>
          </rPr>
          <t>Nguyen Ngoc:</t>
        </r>
        <r>
          <rPr>
            <sz val="9"/>
            <color indexed="81"/>
            <rFont val="Tahoma"/>
            <family val="2"/>
          </rPr>
          <t xml:space="preserve">
Giáp công ty Hưởng Toàn Lộc</t>
        </r>
      </text>
    </comment>
    <comment ref="D3690" authorId="1" shapeId="0">
      <text>
        <r>
          <rPr>
            <b/>
            <sz val="9"/>
            <color indexed="81"/>
            <rFont val="Tahoma"/>
            <family val="2"/>
          </rPr>
          <t>Nguyen Ngoc:</t>
        </r>
        <r>
          <rPr>
            <sz val="9"/>
            <color indexed="81"/>
            <rFont val="Tahoma"/>
            <family val="2"/>
          </rPr>
          <t xml:space="preserve">
Ngã ba nhà ông Toàn</t>
        </r>
      </text>
    </comment>
    <comment ref="B3691" authorId="1" shapeId="0">
      <text>
        <r>
          <rPr>
            <b/>
            <sz val="9"/>
            <color indexed="81"/>
            <rFont val="Tahoma"/>
            <family val="2"/>
          </rPr>
          <t>Nguyen Ngoc:</t>
        </r>
        <r>
          <rPr>
            <sz val="9"/>
            <color indexed="81"/>
            <rFont val="Tahoma"/>
            <family val="2"/>
          </rPr>
          <t xml:space="preserve">
Đường liên thôn 9 đi thôn 13</t>
        </r>
      </text>
    </comment>
    <comment ref="C3691" authorId="1" shapeId="0">
      <text>
        <r>
          <rPr>
            <b/>
            <sz val="9"/>
            <color indexed="81"/>
            <rFont val="Tahoma"/>
            <family val="2"/>
          </rPr>
          <t>Nguyen Ngoc:</t>
        </r>
        <r>
          <rPr>
            <sz val="9"/>
            <color indexed="81"/>
            <rFont val="Tahoma"/>
            <family val="2"/>
          </rPr>
          <t xml:space="preserve">
Km 0 (QL 26)</t>
        </r>
      </text>
    </comment>
    <comment ref="D3691" authorId="1" shapeId="0">
      <text>
        <r>
          <rPr>
            <b/>
            <sz val="9"/>
            <color indexed="81"/>
            <rFont val="Tahoma"/>
            <family val="2"/>
          </rPr>
          <t>Nguyen Ngoc:</t>
        </r>
        <r>
          <rPr>
            <sz val="9"/>
            <color indexed="81"/>
            <rFont val="Tahoma"/>
            <family val="2"/>
          </rPr>
          <t xml:space="preserve">
Hết ranh giới hội trường thôn 13</t>
        </r>
      </text>
    </comment>
    <comment ref="B3692" authorId="1" shapeId="0">
      <text>
        <r>
          <rPr>
            <b/>
            <sz val="9"/>
            <color indexed="81"/>
            <rFont val="Tahoma"/>
            <family val="2"/>
          </rPr>
          <t>Nguyen Ngoc:</t>
        </r>
        <r>
          <rPr>
            <sz val="9"/>
            <color indexed="81"/>
            <rFont val="Tahoma"/>
            <family val="2"/>
          </rPr>
          <t xml:space="preserve">
Đường liên thôn 4 đi thôn 6</t>
        </r>
      </text>
    </comment>
    <comment ref="C3692" authorId="1" shapeId="0">
      <text>
        <r>
          <rPr>
            <b/>
            <sz val="9"/>
            <color indexed="81"/>
            <rFont val="Tahoma"/>
            <family val="2"/>
          </rPr>
          <t>Nguyen Ngoc:</t>
        </r>
        <r>
          <rPr>
            <sz val="9"/>
            <color indexed="81"/>
            <rFont val="Tahoma"/>
            <family val="2"/>
          </rPr>
          <t xml:space="preserve">
Km 0</t>
        </r>
      </text>
    </comment>
    <comment ref="D3692" authorId="1" shapeId="0">
      <text>
        <r>
          <rPr>
            <b/>
            <sz val="9"/>
            <color indexed="81"/>
            <rFont val="Tahoma"/>
            <family val="2"/>
          </rPr>
          <t>Nguyen Ngoc:</t>
        </r>
        <r>
          <rPr>
            <sz val="9"/>
            <color indexed="81"/>
            <rFont val="Tahoma"/>
            <family val="2"/>
          </rPr>
          <t xml:space="preserve">
Km 0 + 300 (hết đất ông Tiên)</t>
        </r>
      </text>
    </comment>
    <comment ref="C3693" authorId="1" shapeId="0">
      <text>
        <r>
          <rPr>
            <b/>
            <sz val="9"/>
            <color indexed="81"/>
            <rFont val="Tahoma"/>
            <family val="2"/>
          </rPr>
          <t>Nguyen Ngoc:</t>
        </r>
        <r>
          <rPr>
            <sz val="9"/>
            <color indexed="81"/>
            <rFont val="Tahoma"/>
            <family val="2"/>
          </rPr>
          <t xml:space="preserve">
Km 0 + 300 (hết đất ông Tiên)</t>
        </r>
      </text>
    </comment>
    <comment ref="D3693" authorId="1" shapeId="0">
      <text>
        <r>
          <rPr>
            <b/>
            <sz val="9"/>
            <color indexed="81"/>
            <rFont val="Tahoma"/>
            <family val="2"/>
          </rPr>
          <t>Nguyen Ngoc:</t>
        </r>
        <r>
          <rPr>
            <sz val="9"/>
            <color indexed="81"/>
            <rFont val="Tahoma"/>
            <family val="2"/>
          </rPr>
          <t xml:space="preserve">
Hết ranh giới đất nhà ông Thăng thôn 6</t>
        </r>
      </text>
    </comment>
    <comment ref="B3704" authorId="1" shapeId="0">
      <text>
        <r>
          <rPr>
            <b/>
            <sz val="9"/>
            <color indexed="81"/>
            <rFont val="Tahoma"/>
            <family val="2"/>
          </rPr>
          <t>Nguyen Ngoc:</t>
        </r>
        <r>
          <rPr>
            <sz val="9"/>
            <color indexed="81"/>
            <rFont val="Tahoma"/>
            <family val="2"/>
          </rPr>
          <t xml:space="preserve">
Trục đi thôn 10</t>
        </r>
      </text>
    </comment>
    <comment ref="C3704" authorId="1" shapeId="0">
      <text>
        <r>
          <rPr>
            <b/>
            <sz val="9"/>
            <color indexed="81"/>
            <rFont val="Tahoma"/>
            <family val="2"/>
          </rPr>
          <t>Nguyen Ngoc:</t>
        </r>
        <r>
          <rPr>
            <sz val="9"/>
            <color indexed="81"/>
            <rFont val="Tahoma"/>
            <family val="2"/>
          </rPr>
          <t xml:space="preserve">
Giáp đường bao Trung tâm cụm xã</t>
        </r>
      </text>
    </comment>
    <comment ref="C3705" authorId="1" shapeId="0">
      <text>
        <r>
          <rPr>
            <b/>
            <sz val="9"/>
            <color indexed="81"/>
            <rFont val="Tahoma"/>
            <family val="2"/>
          </rPr>
          <t>Nguyen Ngoc:</t>
        </r>
        <r>
          <rPr>
            <sz val="9"/>
            <color indexed="81"/>
            <rFont val="Tahoma"/>
            <family val="2"/>
          </rPr>
          <t xml:space="preserve">
Ngã ba nhà ông Toàn Hoài qua 100m</t>
        </r>
      </text>
    </comment>
    <comment ref="D3705" authorId="1" shapeId="0">
      <text>
        <r>
          <rPr>
            <b/>
            <sz val="9"/>
            <color indexed="81"/>
            <rFont val="Tahoma"/>
            <family val="2"/>
          </rPr>
          <t>Nguyen Ngoc:</t>
        </r>
        <r>
          <rPr>
            <sz val="9"/>
            <color indexed="81"/>
            <rFont val="Tahoma"/>
            <family val="2"/>
          </rPr>
          <t xml:space="preserve">
Ngã ba nhà ông Toàn Hoài qua 100m</t>
        </r>
      </text>
    </comment>
    <comment ref="C3706" authorId="1" shapeId="0">
      <text>
        <r>
          <rPr>
            <b/>
            <sz val="9"/>
            <color indexed="81"/>
            <rFont val="Tahoma"/>
            <family val="2"/>
          </rPr>
          <t>Nguyen Ngoc:</t>
        </r>
        <r>
          <rPr>
            <sz val="9"/>
            <color indexed="81"/>
            <rFont val="Tahoma"/>
            <family val="2"/>
          </rPr>
          <t xml:space="preserve">
Từ 600m trở đi</t>
        </r>
      </text>
    </comment>
    <comment ref="B3708" authorId="1" shapeId="0">
      <text>
        <r>
          <rPr>
            <b/>
            <sz val="9"/>
            <color indexed="81"/>
            <rFont val="Tahoma"/>
            <family val="2"/>
          </rPr>
          <t>Nguyen Ngoc:</t>
        </r>
        <r>
          <rPr>
            <sz val="9"/>
            <color indexed="81"/>
            <rFont val="Tahoma"/>
            <family val="2"/>
          </rPr>
          <t xml:space="preserve">
Đường mới khu tái định cư buôn Zô</t>
        </r>
      </text>
    </comment>
    <comment ref="D3708" authorId="1" shapeId="0">
      <text>
        <r>
          <rPr>
            <b/>
            <sz val="9"/>
            <color indexed="81"/>
            <rFont val="Tahoma"/>
            <family val="2"/>
          </rPr>
          <t>Nguyen Ngoc:</t>
        </r>
        <r>
          <rPr>
            <sz val="9"/>
            <color indexed="81"/>
            <rFont val="Tahoma"/>
            <family val="2"/>
          </rPr>
          <t xml:space="preserve">
Giáp đường buôn Pa cũ</t>
        </r>
      </text>
    </comment>
    <comment ref="D3711" authorId="1" shapeId="0">
      <text>
        <r>
          <rPr>
            <b/>
            <sz val="9"/>
            <color indexed="81"/>
            <rFont val="Tahoma"/>
            <family val="2"/>
          </rPr>
          <t>Nguyen Ngoc:</t>
        </r>
        <r>
          <rPr>
            <sz val="9"/>
            <color indexed="81"/>
            <rFont val="Tahoma"/>
            <family val="2"/>
          </rPr>
          <t xml:space="preserve">
Km 34 + 500 Trạm Phúc kiểm số 1</t>
        </r>
      </text>
    </comment>
    <comment ref="C3712" authorId="1" shapeId="0">
      <text>
        <r>
          <rPr>
            <b/>
            <sz val="9"/>
            <color indexed="81"/>
            <rFont val="Tahoma"/>
            <family val="2"/>
          </rPr>
          <t>Nguyen Ngoc:</t>
        </r>
        <r>
          <rPr>
            <sz val="9"/>
            <color indexed="81"/>
            <rFont val="Tahoma"/>
            <family val="2"/>
          </rPr>
          <t xml:space="preserve">
Km 34 + 500 Trạm Phúc kiểm số 1</t>
        </r>
      </text>
    </comment>
    <comment ref="D3712" authorId="1" shapeId="0">
      <text>
        <r>
          <rPr>
            <b/>
            <sz val="9"/>
            <color indexed="81"/>
            <rFont val="Tahoma"/>
            <family val="2"/>
          </rPr>
          <t>Nguyen Ngoc:</t>
        </r>
        <r>
          <rPr>
            <sz val="9"/>
            <color indexed="81"/>
            <rFont val="Tahoma"/>
            <family val="2"/>
          </rPr>
          <t xml:space="preserve">
Km 36 + 500 (ngã ba Ea Krông)
 (đầu ranh cửa hàng xăng Trinh Nguyên)</t>
        </r>
      </text>
    </comment>
    <comment ref="C3713" authorId="1" shapeId="0">
      <text>
        <r>
          <rPr>
            <b/>
            <sz val="9"/>
            <color indexed="81"/>
            <rFont val="Tahoma"/>
            <family val="2"/>
          </rPr>
          <t>Nguyen Ngoc:</t>
        </r>
        <r>
          <rPr>
            <sz val="9"/>
            <color indexed="81"/>
            <rFont val="Tahoma"/>
            <family val="2"/>
          </rPr>
          <t xml:space="preserve">
Km 36 + 500 (ngã ba Ea Krông)</t>
        </r>
      </text>
    </comment>
    <comment ref="D3713" authorId="1" shapeId="0">
      <text>
        <r>
          <rPr>
            <b/>
            <sz val="9"/>
            <color indexed="81"/>
            <rFont val="Tahoma"/>
            <family val="2"/>
          </rPr>
          <t>Nguyen Ngoc:</t>
        </r>
        <r>
          <rPr>
            <sz val="9"/>
            <color indexed="81"/>
            <rFont val="Tahoma"/>
            <family val="2"/>
          </rPr>
          <t xml:space="preserve">
Km 40 + 100 (Trạm Y tế xã)</t>
        </r>
      </text>
    </comment>
    <comment ref="C3714" authorId="1" shapeId="0">
      <text>
        <r>
          <rPr>
            <b/>
            <sz val="9"/>
            <color indexed="81"/>
            <rFont val="Tahoma"/>
            <family val="2"/>
          </rPr>
          <t>Nguyen Ngoc:</t>
        </r>
        <r>
          <rPr>
            <sz val="9"/>
            <color indexed="81"/>
            <rFont val="Tahoma"/>
            <family val="2"/>
          </rPr>
          <t xml:space="preserve">
Km 40 + 100 (Trạm Y tế xã)</t>
        </r>
      </text>
    </comment>
    <comment ref="D3715" authorId="1" shapeId="0">
      <text>
        <r>
          <rPr>
            <b/>
            <sz val="9"/>
            <color indexed="81"/>
            <rFont val="Tahoma"/>
            <family val="2"/>
          </rPr>
          <t>Nguyen Ngoc:</t>
        </r>
        <r>
          <rPr>
            <sz val="9"/>
            <color indexed="81"/>
            <rFont val="Tahoma"/>
            <family val="2"/>
          </rPr>
          <t xml:space="preserve">
Km 45 + 300 (cầu Ba Danh)</t>
        </r>
      </text>
    </comment>
    <comment ref="C3716" authorId="1" shapeId="0">
      <text>
        <r>
          <rPr>
            <b/>
            <sz val="9"/>
            <color indexed="81"/>
            <rFont val="Tahoma"/>
            <family val="2"/>
          </rPr>
          <t>Nguyen Ngoc:</t>
        </r>
        <r>
          <rPr>
            <sz val="9"/>
            <color indexed="81"/>
            <rFont val="Tahoma"/>
            <family val="2"/>
          </rPr>
          <t xml:space="preserve">
Km 45 + 300 (cầu Ba Danh)</t>
        </r>
      </text>
    </comment>
    <comment ref="D3717" authorId="1" shapeId="0">
      <text>
        <r>
          <rPr>
            <b/>
            <sz val="9"/>
            <color indexed="81"/>
            <rFont val="Tahoma"/>
            <family val="2"/>
          </rPr>
          <t>Nguyen Ngoc:</t>
        </r>
        <r>
          <rPr>
            <sz val="9"/>
            <color indexed="81"/>
            <rFont val="Tahoma"/>
            <family val="2"/>
          </rPr>
          <t xml:space="preserve">
gần Km51</t>
        </r>
      </text>
    </comment>
    <comment ref="C3718" authorId="1" shapeId="0">
      <text>
        <r>
          <rPr>
            <b/>
            <sz val="9"/>
            <color indexed="81"/>
            <rFont val="Tahoma"/>
            <family val="2"/>
          </rPr>
          <t>Nguyen Ngoc:</t>
        </r>
        <r>
          <rPr>
            <sz val="9"/>
            <color indexed="81"/>
            <rFont val="Tahoma"/>
            <family val="2"/>
          </rPr>
          <t xml:space="preserve">
Km 48 (buôn M'Guê)</t>
        </r>
      </text>
    </comment>
    <comment ref="D3718" authorId="1" shapeId="0">
      <text>
        <r>
          <rPr>
            <b/>
            <sz val="9"/>
            <color indexed="81"/>
            <rFont val="Tahoma"/>
            <family val="2"/>
          </rPr>
          <t>Nguyen Ngoc:</t>
        </r>
        <r>
          <rPr>
            <sz val="9"/>
            <color indexed="81"/>
            <rFont val="Tahoma"/>
            <family val="2"/>
          </rPr>
          <t xml:space="preserve">
gần Km52</t>
        </r>
      </text>
    </comment>
    <comment ref="C3719" authorId="1" shapeId="0">
      <text>
        <r>
          <rPr>
            <b/>
            <sz val="9"/>
            <color indexed="81"/>
            <rFont val="Tahoma"/>
            <family val="2"/>
          </rPr>
          <t>Nguyen Ngoc:</t>
        </r>
        <r>
          <rPr>
            <sz val="9"/>
            <color indexed="81"/>
            <rFont val="Tahoma"/>
            <family val="2"/>
          </rPr>
          <t xml:space="preserve">
gần Km52</t>
        </r>
      </text>
    </comment>
    <comment ref="D3719" authorId="1" shapeId="0">
      <text>
        <r>
          <rPr>
            <b/>
            <sz val="9"/>
            <color indexed="81"/>
            <rFont val="Tahoma"/>
            <family val="2"/>
          </rPr>
          <t>Nguyen Ngoc:</t>
        </r>
        <r>
          <rPr>
            <sz val="9"/>
            <color indexed="81"/>
            <rFont val="Tahoma"/>
            <family val="2"/>
          </rPr>
          <t xml:space="preserve">
Km 50 + 500 (giáp địa giới xã Cư M'Ta)</t>
        </r>
      </text>
    </comment>
    <comment ref="B3720" authorId="1" shapeId="0">
      <text>
        <r>
          <rPr>
            <b/>
            <sz val="9"/>
            <color indexed="81"/>
            <rFont val="Tahoma"/>
            <family val="2"/>
          </rPr>
          <t>Nguyen Ngoc:</t>
        </r>
        <r>
          <rPr>
            <sz val="9"/>
            <color indexed="81"/>
            <rFont val="Tahoma"/>
            <family val="2"/>
          </rPr>
          <t xml:space="preserve">
Đường vào Ea Krông</t>
        </r>
      </text>
    </comment>
    <comment ref="C3720" authorId="1" shapeId="0">
      <text>
        <r>
          <rPr>
            <b/>
            <sz val="9"/>
            <color indexed="81"/>
            <rFont val="Tahoma"/>
            <family val="2"/>
          </rPr>
          <t>Nguyen Ngoc:</t>
        </r>
        <r>
          <rPr>
            <sz val="9"/>
            <color indexed="81"/>
            <rFont val="Tahoma"/>
            <family val="2"/>
          </rPr>
          <t xml:space="preserve">
Km 0 (từ Đài Tưởng niệm )
Ngã ba Ea Krông (đầu ranh cửa hàng xăng Trinh Nguyên)</t>
        </r>
      </text>
    </comment>
    <comment ref="D3720" authorId="1" shapeId="0">
      <text>
        <r>
          <rPr>
            <b/>
            <sz val="9"/>
            <color indexed="81"/>
            <rFont val="Tahoma"/>
            <family val="2"/>
          </rPr>
          <t>Nguyen Ngoc:</t>
        </r>
        <r>
          <rPr>
            <sz val="9"/>
            <color indexed="81"/>
            <rFont val="Tahoma"/>
            <family val="2"/>
          </rPr>
          <t xml:space="preserve">
Km 2 (nhà Y Ngang)</t>
        </r>
      </text>
    </comment>
    <comment ref="C3721" authorId="1" shapeId="0">
      <text>
        <r>
          <rPr>
            <b/>
            <sz val="9"/>
            <color indexed="81"/>
            <rFont val="Tahoma"/>
            <family val="2"/>
          </rPr>
          <t>Nguyen Ngoc:</t>
        </r>
        <r>
          <rPr>
            <sz val="9"/>
            <color indexed="81"/>
            <rFont val="Tahoma"/>
            <family val="2"/>
          </rPr>
          <t xml:space="preserve">
Km 2 (nhà Y Ngang)</t>
        </r>
      </text>
    </comment>
    <comment ref="D3721" authorId="1" shapeId="0">
      <text>
        <r>
          <rPr>
            <b/>
            <sz val="9"/>
            <color indexed="81"/>
            <rFont val="Tahoma"/>
            <family val="2"/>
          </rPr>
          <t>Nguyen Ngoc:</t>
        </r>
        <r>
          <rPr>
            <sz val="9"/>
            <color indexed="81"/>
            <rFont val="Tahoma"/>
            <family val="2"/>
          </rPr>
          <t xml:space="preserve">
Hết buôn Ea Boa (Giáp xã Krông Á)</t>
        </r>
      </text>
    </comment>
    <comment ref="C3739" authorId="1" shapeId="0">
      <text>
        <r>
          <rPr>
            <b/>
            <sz val="9"/>
            <color indexed="81"/>
            <rFont val="Tahoma"/>
            <family val="2"/>
          </rPr>
          <t>Nguyen Ngoc:</t>
        </r>
        <r>
          <rPr>
            <sz val="9"/>
            <color indexed="81"/>
            <rFont val="Tahoma"/>
            <family val="2"/>
          </rPr>
          <t xml:space="preserve">
Quốc lộ 14 (Hết thửa 126; TBĐ số 104)</t>
        </r>
      </text>
    </comment>
    <comment ref="C3743" authorId="1" shapeId="0">
      <text>
        <r>
          <rPr>
            <b/>
            <sz val="9"/>
            <color indexed="81"/>
            <rFont val="Tahoma"/>
            <family val="2"/>
            <charset val="163"/>
          </rPr>
          <t>Nguyen Ngoc:</t>
        </r>
        <r>
          <rPr>
            <sz val="9"/>
            <color indexed="81"/>
            <rFont val="Tahoma"/>
            <family val="2"/>
            <charset val="163"/>
          </rPr>
          <t xml:space="preserve">
Cầu Buôn Cư Dluê (Thửa 669; TBĐ số 60)</t>
        </r>
      </text>
    </comment>
    <comment ref="C3745" authorId="1" shapeId="0">
      <text>
        <r>
          <rPr>
            <b/>
            <sz val="9"/>
            <color indexed="81"/>
            <rFont val="Tahoma"/>
            <family val="2"/>
            <charset val="163"/>
          </rPr>
          <t>Nguyen Ngoc:</t>
        </r>
        <r>
          <rPr>
            <sz val="9"/>
            <color indexed="81"/>
            <rFont val="Tahoma"/>
            <family val="2"/>
            <charset val="163"/>
          </rPr>
          <t xml:space="preserve">
Tỉnh lộ 2 (Thửa số 1128; 1137, tờ bản đồ sô 15)</t>
        </r>
      </text>
    </comment>
    <comment ref="B3746" authorId="1" shapeId="0">
      <text>
        <r>
          <rPr>
            <b/>
            <sz val="9"/>
            <color indexed="81"/>
            <rFont val="Tahoma"/>
            <family val="2"/>
            <charset val="163"/>
          </rPr>
          <t>Nguyen Ngoc:</t>
        </r>
        <r>
          <rPr>
            <sz val="9"/>
            <color indexed="81"/>
            <rFont val="Tahoma"/>
            <family val="2"/>
            <charset val="163"/>
          </rPr>
          <t xml:space="preserve">
Đường nối QL 14 với tỉnh lộ 2</t>
        </r>
      </text>
    </comment>
    <comment ref="C3746" authorId="1" shapeId="0">
      <text>
        <r>
          <rPr>
            <b/>
            <sz val="9"/>
            <color indexed="81"/>
            <rFont val="Tahoma"/>
            <family val="2"/>
            <charset val="163"/>
          </rPr>
          <t>Nguyen Ngoc:</t>
        </r>
        <r>
          <rPr>
            <sz val="9"/>
            <color indexed="81"/>
            <rFont val="Tahoma"/>
            <family val="2"/>
            <charset val="163"/>
          </rPr>
          <t xml:space="preserve">
Quốc lộ 14 (Thửa 95, TBĐ số 53)</t>
        </r>
      </text>
    </comment>
    <comment ref="D3746" authorId="1" shapeId="0">
      <text>
        <r>
          <rPr>
            <b/>
            <sz val="9"/>
            <color indexed="81"/>
            <rFont val="Tahoma"/>
            <family val="2"/>
            <charset val="163"/>
          </rPr>
          <t>Nguyen Ngoc:</t>
        </r>
        <r>
          <rPr>
            <sz val="9"/>
            <color indexed="81"/>
            <rFont val="Tahoma"/>
            <family val="2"/>
            <charset val="163"/>
          </rPr>
          <t xml:space="preserve">
Tỉnh lộ 2 (Hết thửa 1135; TBĐ số 15)</t>
        </r>
      </text>
    </comment>
    <comment ref="D3766" authorId="3" shapeId="0">
      <text>
        <r>
          <rPr>
            <b/>
            <sz val="9"/>
            <color indexed="81"/>
            <rFont val="Tahoma"/>
            <family val="2"/>
          </rPr>
          <t>BÍCH:</t>
        </r>
        <r>
          <rPr>
            <sz val="9"/>
            <color indexed="81"/>
            <rFont val="Tahoma"/>
            <family val="2"/>
          </rPr>
          <t xml:space="preserve">
Đến hết địa bàn phường Tân Lợi</t>
        </r>
      </text>
    </comment>
    <comment ref="D3769" authorId="3" shapeId="0">
      <text>
        <r>
          <rPr>
            <b/>
            <sz val="9"/>
            <color indexed="81"/>
            <rFont val="Tahoma"/>
            <family val="2"/>
          </rPr>
          <t>BÍCH:</t>
        </r>
        <r>
          <rPr>
            <sz val="9"/>
            <color indexed="81"/>
            <rFont val="Tahoma"/>
            <family val="2"/>
          </rPr>
          <t xml:space="preserve">
Trịnh Công Sơn</t>
        </r>
      </text>
    </comment>
    <comment ref="D3783" authorId="3" shapeId="0">
      <text>
        <r>
          <rPr>
            <b/>
            <sz val="9"/>
            <color indexed="81"/>
            <rFont val="Tahoma"/>
            <family val="2"/>
          </rPr>
          <t>BÍCH:</t>
        </r>
        <r>
          <rPr>
            <sz val="9"/>
            <color indexed="81"/>
            <rFont val="Tahoma"/>
            <family val="2"/>
          </rPr>
          <t xml:space="preserve">
30 tháng 4</t>
        </r>
      </text>
    </comment>
    <comment ref="D3784" authorId="3" shapeId="0">
      <text>
        <r>
          <rPr>
            <b/>
            <sz val="9"/>
            <color indexed="81"/>
            <rFont val="Tahoma"/>
            <family val="2"/>
          </rPr>
          <t>BÍCH:</t>
        </r>
        <r>
          <rPr>
            <sz val="9"/>
            <color indexed="81"/>
            <rFont val="Tahoma"/>
            <family val="2"/>
          </rPr>
          <t xml:space="preserve">
30 tháng 4</t>
        </r>
      </text>
    </comment>
    <comment ref="D3853" authorId="3" shapeId="0">
      <text>
        <r>
          <rPr>
            <b/>
            <sz val="9"/>
            <color indexed="81"/>
            <rFont val="Tahoma"/>
            <family val="2"/>
          </rPr>
          <t>BÍCH:</t>
        </r>
        <r>
          <rPr>
            <sz val="9"/>
            <color indexed="81"/>
            <rFont val="Tahoma"/>
            <family val="2"/>
          </rPr>
          <t xml:space="preserve">
Cầu ranh giới xã Cư Êbur (Thửa 24; TBĐ số 102)</t>
        </r>
      </text>
    </comment>
    <comment ref="C3854" authorId="3" shapeId="0">
      <text>
        <r>
          <rPr>
            <b/>
            <sz val="9"/>
            <color indexed="81"/>
            <rFont val="Tahoma"/>
            <family val="2"/>
          </rPr>
          <t>BÍCH:</t>
        </r>
        <r>
          <rPr>
            <sz val="9"/>
            <color indexed="81"/>
            <rFont val="Tahoma"/>
            <family val="2"/>
          </rPr>
          <t xml:space="preserve">
Cầu ranh giới xã Cư Êbur (Thửa 24; TBĐ số 102)</t>
        </r>
      </text>
    </comment>
    <comment ref="D3854" authorId="3" shapeId="0">
      <text>
        <r>
          <rPr>
            <b/>
            <sz val="9"/>
            <color indexed="81"/>
            <rFont val="Tahoma"/>
            <family val="2"/>
          </rPr>
          <t>BÍCH:</t>
        </r>
        <r>
          <rPr>
            <sz val="9"/>
            <color indexed="81"/>
            <rFont val="Tahoma"/>
            <family val="2"/>
          </rPr>
          <t xml:space="preserve">
Hết trụ sở UBND xã (Hết thửa 51; TBĐ số 99)</t>
        </r>
      </text>
    </comment>
    <comment ref="C3855" authorId="3" shapeId="0">
      <text>
        <r>
          <rPr>
            <b/>
            <sz val="9"/>
            <color indexed="81"/>
            <rFont val="Tahoma"/>
            <family val="2"/>
          </rPr>
          <t>BÍCH:</t>
        </r>
        <r>
          <rPr>
            <sz val="9"/>
            <color indexed="81"/>
            <rFont val="Tahoma"/>
            <family val="2"/>
          </rPr>
          <t xml:space="preserve">
Hết trụ sở UBND xã (Hết thửa 51; TBĐ số 99)</t>
        </r>
      </text>
    </comment>
    <comment ref="D3861" authorId="3" shapeId="0">
      <text>
        <r>
          <rPr>
            <b/>
            <sz val="9"/>
            <color indexed="81"/>
            <rFont val="Tahoma"/>
            <family val="2"/>
          </rPr>
          <t>BÍCH:</t>
        </r>
        <r>
          <rPr>
            <sz val="9"/>
            <color indexed="81"/>
            <rFont val="Tahoma"/>
            <family val="2"/>
          </rPr>
          <t xml:space="preserve">
(Thửa 113; TBĐ số 13)</t>
        </r>
      </text>
    </comment>
    <comment ref="D3873" authorId="3" shapeId="0">
      <text>
        <r>
          <rPr>
            <b/>
            <sz val="9"/>
            <color indexed="81"/>
            <rFont val="Tahoma"/>
            <family val="2"/>
          </rPr>
          <t>BÍCH:</t>
        </r>
        <r>
          <rPr>
            <sz val="9"/>
            <color indexed="81"/>
            <rFont val="Tahoma"/>
            <family val="2"/>
          </rPr>
          <t xml:space="preserve">
Mai Xuân Thưởng</t>
        </r>
      </text>
    </comment>
    <comment ref="D3874" authorId="3" shapeId="0">
      <text>
        <r>
          <rPr>
            <b/>
            <sz val="9"/>
            <color indexed="81"/>
            <rFont val="Tahoma"/>
            <family val="2"/>
          </rPr>
          <t>BÍCH:</t>
        </r>
        <r>
          <rPr>
            <sz val="9"/>
            <color indexed="81"/>
            <rFont val="Tahoma"/>
            <family val="2"/>
          </rPr>
          <t xml:space="preserve">
Hết số nhà 78 Đinh Công Tráng (Thửa 6, TBĐ số 11)</t>
        </r>
      </text>
    </comment>
    <comment ref="C3875" authorId="3" shapeId="0">
      <text>
        <r>
          <rPr>
            <b/>
            <sz val="9"/>
            <color indexed="81"/>
            <rFont val="Tahoma"/>
            <family val="2"/>
          </rPr>
          <t>BÍCH:</t>
        </r>
        <r>
          <rPr>
            <sz val="9"/>
            <color indexed="81"/>
            <rFont val="Tahoma"/>
            <family val="2"/>
          </rPr>
          <t xml:space="preserve">
Hết số nhà 78 Đinh Công Tráng (Thửa 6, TBĐ số 11)</t>
        </r>
      </text>
    </comment>
    <comment ref="D3884" authorId="3" shapeId="0">
      <text>
        <r>
          <rPr>
            <b/>
            <sz val="9"/>
            <color indexed="81"/>
            <rFont val="Tahoma"/>
            <family val="2"/>
          </rPr>
          <t>BÍCH:</t>
        </r>
        <r>
          <rPr>
            <sz val="9"/>
            <color indexed="81"/>
            <rFont val="Tahoma"/>
            <family val="2"/>
          </rPr>
          <t xml:space="preserve">
Hết đường (Hết thửa 11, 23; TBĐ số 26)</t>
        </r>
      </text>
    </comment>
    <comment ref="D3905" authorId="3" shapeId="0">
      <text>
        <r>
          <rPr>
            <b/>
            <sz val="9"/>
            <color indexed="81"/>
            <rFont val="Tahoma"/>
            <family val="2"/>
          </rPr>
          <t>BÍCH:</t>
        </r>
        <r>
          <rPr>
            <sz val="9"/>
            <color indexed="81"/>
            <rFont val="Tahoma"/>
            <family val="2"/>
          </rPr>
          <t xml:space="preserve">
Giáp ranh xã Cư Ebur</t>
        </r>
      </text>
    </comment>
    <comment ref="C3912" authorId="3" shapeId="0">
      <text>
        <r>
          <rPr>
            <b/>
            <sz val="9"/>
            <color indexed="81"/>
            <rFont val="Tahoma"/>
            <family val="2"/>
          </rPr>
          <t>BÍCH:</t>
        </r>
        <r>
          <rPr>
            <sz val="9"/>
            <color indexed="81"/>
            <rFont val="Tahoma"/>
            <family val="2"/>
          </rPr>
          <t xml:space="preserve">
Công an thành phố
</t>
        </r>
      </text>
    </comment>
    <comment ref="D3912" authorId="3" shapeId="0">
      <text>
        <r>
          <rPr>
            <b/>
            <sz val="9"/>
            <color indexed="81"/>
            <rFont val="Tahoma"/>
            <family val="2"/>
          </rPr>
          <t>BÍCH:</t>
        </r>
        <r>
          <rPr>
            <sz val="9"/>
            <color indexed="81"/>
            <rFont val="Tahoma"/>
            <family val="2"/>
          </rPr>
          <t xml:space="preserve">
Ngô Gia Tự</t>
        </r>
      </text>
    </comment>
    <comment ref="D3915" authorId="3" shapeId="0">
      <text>
        <r>
          <rPr>
            <b/>
            <sz val="9"/>
            <color indexed="81"/>
            <rFont val="Tahoma"/>
            <family val="2"/>
          </rPr>
          <t>BÍCH:</t>
        </r>
        <r>
          <rPr>
            <sz val="9"/>
            <color indexed="81"/>
            <rFont val="Tahoma"/>
            <family val="2"/>
          </rPr>
          <t xml:space="preserve">
Hết đường (Hết thửa 180, 190; TBĐ số 68)</t>
        </r>
      </text>
    </comment>
    <comment ref="D3956" authorId="3" shapeId="0">
      <text>
        <r>
          <rPr>
            <b/>
            <sz val="9"/>
            <color indexed="81"/>
            <rFont val="Tahoma"/>
            <family val="2"/>
          </rPr>
          <t>BÍCH:</t>
        </r>
        <r>
          <rPr>
            <sz val="9"/>
            <color indexed="81"/>
            <rFont val="Tahoma"/>
            <family val="2"/>
          </rPr>
          <t xml:space="preserve">
Hết đường (Thửa 22; TBĐ số 31)</t>
        </r>
      </text>
    </comment>
    <comment ref="C3957" authorId="3" shapeId="0">
      <text>
        <r>
          <rPr>
            <b/>
            <sz val="9"/>
            <color indexed="81"/>
            <rFont val="Tahoma"/>
            <family val="2"/>
          </rPr>
          <t>BÍCH:</t>
        </r>
        <r>
          <rPr>
            <sz val="9"/>
            <color indexed="81"/>
            <rFont val="Tahoma"/>
            <family val="2"/>
          </rPr>
          <t xml:space="preserve">
Trần Nhật Duật nối dài</t>
        </r>
      </text>
    </comment>
    <comment ref="D3971" authorId="3" shapeId="0">
      <text>
        <r>
          <rPr>
            <b/>
            <sz val="9"/>
            <color indexed="81"/>
            <rFont val="Tahoma"/>
            <family val="2"/>
          </rPr>
          <t>BÍCH:</t>
        </r>
        <r>
          <rPr>
            <sz val="9"/>
            <color indexed="81"/>
            <rFont val="Tahoma"/>
            <family val="2"/>
          </rPr>
          <t xml:space="preserve">
Đường quy hoạch rộng 36m</t>
        </r>
      </text>
    </comment>
    <comment ref="D3972" authorId="3" shapeId="0">
      <text>
        <r>
          <rPr>
            <b/>
            <sz val="9"/>
            <color indexed="81"/>
            <rFont val="Tahoma"/>
            <family val="2"/>
          </rPr>
          <t>BÍCH:Hết khu dân cư K7</t>
        </r>
      </text>
    </comment>
    <comment ref="C3973" authorId="3" shapeId="0">
      <text>
        <r>
          <rPr>
            <b/>
            <sz val="9"/>
            <color indexed="81"/>
            <rFont val="Tahoma"/>
            <family val="2"/>
          </rPr>
          <t>BÍCH:Hết khu dân cư K7</t>
        </r>
      </text>
    </comment>
    <comment ref="D3976" authorId="3" shapeId="0">
      <text>
        <r>
          <rPr>
            <b/>
            <sz val="9"/>
            <color indexed="81"/>
            <rFont val="Tahoma"/>
            <family val="2"/>
          </rPr>
          <t>BÍCH:</t>
        </r>
        <r>
          <rPr>
            <sz val="9"/>
            <color indexed="81"/>
            <rFont val="Tahoma"/>
            <family val="2"/>
          </rPr>
          <t xml:space="preserve">
Bên phải: Bế Văn Đàn; Bên trái: Thửa 45; TBĐ số 6 phường Tân Thành</t>
        </r>
      </text>
    </comment>
    <comment ref="C3977" authorId="3" shapeId="0">
      <text>
        <r>
          <rPr>
            <b/>
            <sz val="9"/>
            <color indexed="81"/>
            <rFont val="Tahoma"/>
            <family val="2"/>
          </rPr>
          <t>BÍCH:</t>
        </r>
        <r>
          <rPr>
            <sz val="9"/>
            <color indexed="81"/>
            <rFont val="Tahoma"/>
            <family val="2"/>
          </rPr>
          <t xml:space="preserve">
Bên phải: Bế Văn Đàn; Bên trái: Thửa 45; TBĐ số 6 phường Tân Thành</t>
        </r>
      </text>
    </comment>
    <comment ref="D3980" authorId="3" shapeId="0">
      <text>
        <r>
          <rPr>
            <b/>
            <sz val="9"/>
            <color indexed="81"/>
            <rFont val="Tahoma"/>
            <family val="2"/>
          </rPr>
          <t>BÍCH:</t>
        </r>
        <r>
          <rPr>
            <sz val="9"/>
            <color indexed="81"/>
            <rFont val="Tahoma"/>
            <family val="2"/>
          </rPr>
          <t xml:space="preserve">
Lê Duẩn</t>
        </r>
      </text>
    </comment>
    <comment ref="D3985" authorId="3" shapeId="0">
      <text>
        <r>
          <rPr>
            <b/>
            <sz val="9"/>
            <color indexed="81"/>
            <rFont val="Tahoma"/>
            <family val="2"/>
          </rPr>
          <t>BÍCH:</t>
        </r>
        <r>
          <rPr>
            <sz val="9"/>
            <color indexed="81"/>
            <rFont val="Tahoma"/>
            <family val="2"/>
          </rPr>
          <t xml:space="preserve">
Tờ số 2 phường Tự An cũ
</t>
        </r>
      </text>
    </comment>
    <comment ref="C3988" authorId="3" shapeId="0">
      <text>
        <r>
          <rPr>
            <b/>
            <sz val="9"/>
            <color indexed="81"/>
            <rFont val="Tahoma"/>
            <family val="2"/>
          </rPr>
          <t>BÍCH:</t>
        </r>
        <r>
          <rPr>
            <sz val="9"/>
            <color indexed="81"/>
            <rFont val="Tahoma"/>
            <family val="2"/>
          </rPr>
          <t xml:space="preserve">
Ama Khê</t>
        </r>
      </text>
    </comment>
    <comment ref="D3988" authorId="3" shapeId="0">
      <text>
        <r>
          <rPr>
            <b/>
            <sz val="9"/>
            <color indexed="81"/>
            <rFont val="Tahoma"/>
            <family val="2"/>
          </rPr>
          <t>BÍCH:</t>
        </r>
        <r>
          <rPr>
            <sz val="9"/>
            <color indexed="81"/>
            <rFont val="Tahoma"/>
            <family val="2"/>
          </rPr>
          <t xml:space="preserve">
Sang 2 phía đường Ama Khê</t>
        </r>
      </text>
    </comment>
    <comment ref="C3989" authorId="3" shapeId="0">
      <text>
        <r>
          <rPr>
            <b/>
            <sz val="9"/>
            <color indexed="81"/>
            <rFont val="Tahoma"/>
            <family val="2"/>
          </rPr>
          <t>BÍCH:</t>
        </r>
        <r>
          <rPr>
            <sz val="9"/>
            <color indexed="81"/>
            <rFont val="Tahoma"/>
            <family val="2"/>
          </rPr>
          <t xml:space="preserve">
Ama Khê</t>
        </r>
      </text>
    </comment>
    <comment ref="D3989" authorId="3" shapeId="0">
      <text>
        <r>
          <rPr>
            <b/>
            <sz val="9"/>
            <color indexed="81"/>
            <rFont val="Tahoma"/>
            <family val="2"/>
          </rPr>
          <t>BÍCH:</t>
        </r>
        <r>
          <rPr>
            <sz val="9"/>
            <color indexed="81"/>
            <rFont val="Tahoma"/>
            <family val="2"/>
          </rPr>
          <t xml:space="preserve">
Sang 2 phía đường Ama Khê</t>
        </r>
      </text>
    </comment>
    <comment ref="C3990" authorId="3" shapeId="0">
      <text>
        <r>
          <rPr>
            <b/>
            <sz val="9"/>
            <color indexed="81"/>
            <rFont val="Tahoma"/>
            <family val="2"/>
          </rPr>
          <t>BÍCH:</t>
        </r>
        <r>
          <rPr>
            <sz val="9"/>
            <color indexed="81"/>
            <rFont val="Tahoma"/>
            <family val="2"/>
          </rPr>
          <t xml:space="preserve">
Ama Khê</t>
        </r>
      </text>
    </comment>
    <comment ref="D3990" authorId="3" shapeId="0">
      <text>
        <r>
          <rPr>
            <b/>
            <sz val="9"/>
            <color indexed="81"/>
            <rFont val="Tahoma"/>
            <family val="2"/>
          </rPr>
          <t>BÍCH:</t>
        </r>
        <r>
          <rPr>
            <sz val="9"/>
            <color indexed="81"/>
            <rFont val="Tahoma"/>
            <family val="2"/>
          </rPr>
          <t xml:space="preserve">
Sang 2 phía đường Ama Khê</t>
        </r>
      </text>
    </comment>
    <comment ref="C3991" authorId="3" shapeId="0">
      <text>
        <r>
          <rPr>
            <b/>
            <sz val="9"/>
            <color indexed="81"/>
            <rFont val="Tahoma"/>
            <family val="2"/>
          </rPr>
          <t>BÍCH:</t>
        </r>
        <r>
          <rPr>
            <sz val="9"/>
            <color indexed="81"/>
            <rFont val="Tahoma"/>
            <family val="2"/>
          </rPr>
          <t xml:space="preserve">
Ama Khê</t>
        </r>
      </text>
    </comment>
    <comment ref="D3991" authorId="3" shapeId="0">
      <text>
        <r>
          <rPr>
            <b/>
            <sz val="9"/>
            <color indexed="81"/>
            <rFont val="Tahoma"/>
            <family val="2"/>
          </rPr>
          <t>BÍCH:</t>
        </r>
        <r>
          <rPr>
            <sz val="9"/>
            <color indexed="81"/>
            <rFont val="Tahoma"/>
            <family val="2"/>
          </rPr>
          <t xml:space="preserve">
Sang 2 phía đường Ama Khê</t>
        </r>
      </text>
    </comment>
    <comment ref="C3992" authorId="3" shapeId="0">
      <text>
        <r>
          <rPr>
            <b/>
            <sz val="9"/>
            <color indexed="81"/>
            <rFont val="Tahoma"/>
            <family val="2"/>
          </rPr>
          <t>BÍCH:</t>
        </r>
        <r>
          <rPr>
            <sz val="9"/>
            <color indexed="81"/>
            <rFont val="Tahoma"/>
            <family val="2"/>
          </rPr>
          <t xml:space="preserve">
Ama Khê</t>
        </r>
      </text>
    </comment>
    <comment ref="D3994" authorId="3" shapeId="0">
      <text>
        <r>
          <rPr>
            <b/>
            <sz val="9"/>
            <color indexed="81"/>
            <rFont val="Tahoma"/>
            <family val="2"/>
          </rPr>
          <t>BÍCH:</t>
        </r>
        <r>
          <rPr>
            <sz val="9"/>
            <color indexed="81"/>
            <rFont val="Tahoma"/>
            <family val="2"/>
          </rPr>
          <t xml:space="preserve">
Hết đường (hết thửa 49 và 190; TBĐ số 24)</t>
        </r>
      </text>
    </comment>
    <comment ref="D3996" authorId="3" shapeId="0">
      <text>
        <r>
          <rPr>
            <b/>
            <sz val="9"/>
            <color indexed="81"/>
            <rFont val="Tahoma"/>
            <family val="2"/>
          </rPr>
          <t>BÍCH:</t>
        </r>
        <r>
          <rPr>
            <sz val="9"/>
            <color indexed="81"/>
            <rFont val="Tahoma"/>
            <family val="2"/>
          </rPr>
          <t xml:space="preserve">
Đền ông Cảo (Thửa 47; TBĐ số 38)</t>
        </r>
      </text>
    </comment>
    <comment ref="C3997" authorId="3" shapeId="0">
      <text>
        <r>
          <rPr>
            <b/>
            <sz val="9"/>
            <color indexed="81"/>
            <rFont val="Tahoma"/>
            <family val="2"/>
          </rPr>
          <t>BÍCH:</t>
        </r>
        <r>
          <rPr>
            <sz val="9"/>
            <color indexed="81"/>
            <rFont val="Tahoma"/>
            <family val="2"/>
          </rPr>
          <t xml:space="preserve">
Đền ông Cảo (Thửa 47; TBĐ số 38)</t>
        </r>
      </text>
    </comment>
    <comment ref="D3998" authorId="3" shapeId="0">
      <text>
        <r>
          <rPr>
            <b/>
            <sz val="9"/>
            <color indexed="81"/>
            <rFont val="Tahoma"/>
            <family val="2"/>
          </rPr>
          <t>BÍCH:</t>
        </r>
        <r>
          <rPr>
            <sz val="9"/>
            <color indexed="81"/>
            <rFont val="Tahoma"/>
            <family val="2"/>
          </rPr>
          <t xml:space="preserve">
Đinh Tiên Hoàng (Gần Cổng số 1)</t>
        </r>
      </text>
    </comment>
    <comment ref="D4004" authorId="3" shapeId="0">
      <text>
        <r>
          <rPr>
            <b/>
            <sz val="9"/>
            <color indexed="81"/>
            <rFont val="Tahoma"/>
            <family val="2"/>
          </rPr>
          <t>BÍCH:</t>
        </r>
        <r>
          <rPr>
            <sz val="9"/>
            <color indexed="81"/>
            <rFont val="Tahoma"/>
            <family val="2"/>
          </rPr>
          <t xml:space="preserve">
(Đường Nguyễn Du)</t>
        </r>
      </text>
    </comment>
    <comment ref="C4011" authorId="3" shapeId="0">
      <text>
        <r>
          <rPr>
            <b/>
            <sz val="9"/>
            <color indexed="81"/>
            <rFont val="Tahoma"/>
            <family val="2"/>
          </rPr>
          <t>BÍCH:</t>
        </r>
        <r>
          <rPr>
            <sz val="9"/>
            <color indexed="81"/>
            <rFont val="Tahoma"/>
            <family val="2"/>
          </rPr>
          <t xml:space="preserve">
sửa điểm đầu</t>
        </r>
      </text>
    </comment>
    <comment ref="D4012" authorId="3" shapeId="0">
      <text>
        <r>
          <rPr>
            <b/>
            <sz val="9"/>
            <color indexed="81"/>
            <rFont val="Tahoma"/>
            <family val="2"/>
          </rPr>
          <t>BÍCH:</t>
        </r>
        <r>
          <rPr>
            <sz val="9"/>
            <color indexed="81"/>
            <rFont val="Tahoma"/>
            <family val="2"/>
          </rPr>
          <t xml:space="preserve">
Cổng sau Tỉnh ủy (Hết thửa 23; TBĐ số 22)</t>
        </r>
      </text>
    </comment>
    <comment ref="C4013" authorId="3" shapeId="0">
      <text>
        <r>
          <rPr>
            <b/>
            <sz val="9"/>
            <color indexed="81"/>
            <rFont val="Tahoma"/>
            <family val="2"/>
          </rPr>
          <t>BÍCH:</t>
        </r>
        <r>
          <rPr>
            <sz val="9"/>
            <color indexed="81"/>
            <rFont val="Tahoma"/>
            <family val="2"/>
          </rPr>
          <t xml:space="preserve">
Cổng sau Tỉnh ủy (Hết thửa 23; TBĐ số 22)</t>
        </r>
      </text>
    </comment>
    <comment ref="C4015" authorId="3" shapeId="0">
      <text>
        <r>
          <rPr>
            <b/>
            <sz val="9"/>
            <color indexed="81"/>
            <rFont val="Tahoma"/>
            <family val="2"/>
          </rPr>
          <t>BÍCH:</t>
        </r>
        <r>
          <rPr>
            <sz val="9"/>
            <color indexed="81"/>
            <rFont val="Tahoma"/>
            <family val="2"/>
          </rPr>
          <t xml:space="preserve">
Đinh Tiên Hoàng</t>
        </r>
      </text>
    </comment>
    <comment ref="D4022" authorId="3" shapeId="0">
      <text>
        <r>
          <rPr>
            <b/>
            <sz val="9"/>
            <color indexed="81"/>
            <rFont val="Tahoma"/>
            <family val="2"/>
          </rPr>
          <t>BÍCH:</t>
        </r>
        <r>
          <rPr>
            <sz val="9"/>
            <color indexed="81"/>
            <rFont val="Tahoma"/>
            <family val="2"/>
          </rPr>
          <t xml:space="preserve">
Hết đường (Hết thửa 153; 155; TBĐ số 12)</t>
        </r>
      </text>
    </comment>
    <comment ref="D4023" authorId="3" shapeId="0">
      <text>
        <r>
          <rPr>
            <b/>
            <sz val="9"/>
            <color indexed="81"/>
            <rFont val="Tahoma"/>
            <family val="2"/>
          </rPr>
          <t>BÍCH:</t>
        </r>
        <r>
          <rPr>
            <sz val="9"/>
            <color indexed="81"/>
            <rFont val="Tahoma"/>
            <family val="2"/>
          </rPr>
          <t xml:space="preserve">
Hết đường (Hết thửa 150; TBĐ số 13)</t>
        </r>
      </text>
    </comment>
    <comment ref="D4024" authorId="3" shapeId="0">
      <text>
        <r>
          <rPr>
            <b/>
            <sz val="9"/>
            <color indexed="81"/>
            <rFont val="Tahoma"/>
            <family val="2"/>
          </rPr>
          <t>BÍCH:</t>
        </r>
        <r>
          <rPr>
            <sz val="9"/>
            <color indexed="81"/>
            <rFont val="Tahoma"/>
            <family val="2"/>
          </rPr>
          <t xml:space="preserve">
Hết đường (Thửa 56, 210; TBĐ số 13)</t>
        </r>
      </text>
    </comment>
    <comment ref="D4025" authorId="3" shapeId="0">
      <text>
        <r>
          <rPr>
            <b/>
            <sz val="9"/>
            <color indexed="81"/>
            <rFont val="Tahoma"/>
            <family val="2"/>
          </rPr>
          <t>BÍCH:</t>
        </r>
        <r>
          <rPr>
            <sz val="9"/>
            <color indexed="81"/>
            <rFont val="Tahoma"/>
            <family val="2"/>
          </rPr>
          <t xml:space="preserve">
Hết đường (Hẻm 49 Y Ơn)</t>
        </r>
      </text>
    </comment>
    <comment ref="D4030" authorId="3" shapeId="0">
      <text>
        <r>
          <rPr>
            <b/>
            <sz val="9"/>
            <color indexed="81"/>
            <rFont val="Tahoma"/>
            <family val="2"/>
          </rPr>
          <t>BÍCH:</t>
        </r>
        <r>
          <rPr>
            <sz val="9"/>
            <color indexed="81"/>
            <rFont val="Tahoma"/>
            <family val="2"/>
          </rPr>
          <t xml:space="preserve">
Hết thửa 455; TBĐ số 29</t>
        </r>
      </text>
    </comment>
    <comment ref="D4032" authorId="3" shapeId="0">
      <text>
        <r>
          <rPr>
            <b/>
            <sz val="9"/>
            <color indexed="81"/>
            <rFont val="Tahoma"/>
            <family val="2"/>
          </rPr>
          <t>BÍCH:</t>
        </r>
        <r>
          <rPr>
            <sz val="9"/>
            <color indexed="81"/>
            <rFont val="Tahoma"/>
            <family val="2"/>
          </rPr>
          <t xml:space="preserve">
Hẻm 53 Giải Phóng</t>
        </r>
      </text>
    </comment>
    <comment ref="D4036" authorId="3" shapeId="0">
      <text>
        <r>
          <rPr>
            <b/>
            <sz val="9"/>
            <color indexed="81"/>
            <rFont val="Tahoma"/>
            <family val="2"/>
          </rPr>
          <t>BÍCH:</t>
        </r>
        <r>
          <rPr>
            <sz val="9"/>
            <color indexed="81"/>
            <rFont val="Tahoma"/>
            <family val="2"/>
          </rPr>
          <t xml:space="preserve">
Hết thửa 190; TBĐ số 29</t>
        </r>
      </text>
    </comment>
    <comment ref="C4037" authorId="3" shapeId="0">
      <text>
        <r>
          <rPr>
            <b/>
            <sz val="9"/>
            <color indexed="81"/>
            <rFont val="Tahoma"/>
            <family val="2"/>
          </rPr>
          <t>BÍCH:</t>
        </r>
        <r>
          <rPr>
            <sz val="9"/>
            <color indexed="81"/>
            <rFont val="Tahoma"/>
            <family val="2"/>
          </rPr>
          <t xml:space="preserve">
Hết thửa 190; TBĐ số 29</t>
        </r>
      </text>
    </comment>
    <comment ref="D4038" authorId="3" shapeId="0">
      <text>
        <r>
          <rPr>
            <b/>
            <sz val="9"/>
            <color indexed="81"/>
            <rFont val="Tahoma"/>
            <family val="2"/>
          </rPr>
          <t>BÍCH:</t>
        </r>
        <r>
          <rPr>
            <sz val="9"/>
            <color indexed="81"/>
            <rFont val="Tahoma"/>
            <family val="2"/>
          </rPr>
          <t xml:space="preserve">
Hết đường (Hết thửa 241; TBĐ số 34).</t>
        </r>
      </text>
    </comment>
    <comment ref="C4099" authorId="3" shapeId="0">
      <text>
        <r>
          <rPr>
            <b/>
            <sz val="9"/>
            <color indexed="81"/>
            <rFont val="Tahoma"/>
            <family val="2"/>
          </rPr>
          <t>BÍCH:</t>
        </r>
        <r>
          <rPr>
            <sz val="9"/>
            <color indexed="81"/>
            <rFont val="Tahoma"/>
            <family val="2"/>
          </rPr>
          <t xml:space="preserve">
10 tháng 3 (Thửa 171; TBĐ số 88)</t>
        </r>
      </text>
    </comment>
    <comment ref="D4099" authorId="3" shapeId="0">
      <text>
        <r>
          <rPr>
            <b/>
            <sz val="9"/>
            <color indexed="81"/>
            <rFont val="Tahoma"/>
            <family val="2"/>
          </rPr>
          <t>BÍCH:</t>
        </r>
        <r>
          <rPr>
            <sz val="9"/>
            <color indexed="81"/>
            <rFont val="Tahoma"/>
            <family val="2"/>
          </rPr>
          <t xml:space="preserve">
Ngã ba đường vào thôn 8 (Hết thửa 147; TBĐ số 80)</t>
        </r>
      </text>
    </comment>
    <comment ref="C4100" authorId="3" shapeId="0">
      <text>
        <r>
          <rPr>
            <b/>
            <sz val="9"/>
            <color indexed="81"/>
            <rFont val="Tahoma"/>
            <family val="2"/>
          </rPr>
          <t>BÍCH:</t>
        </r>
        <r>
          <rPr>
            <sz val="9"/>
            <color indexed="81"/>
            <rFont val="Tahoma"/>
            <family val="2"/>
          </rPr>
          <t xml:space="preserve">
Ngã ba đường vào thôn 8 (Hết thửa 147; TBĐ số 80)</t>
        </r>
      </text>
    </comment>
    <comment ref="D4100" authorId="3" shapeId="0">
      <text>
        <r>
          <rPr>
            <b/>
            <sz val="9"/>
            <color indexed="81"/>
            <rFont val="Tahoma"/>
            <family val="2"/>
          </rPr>
          <t>BÍCH:</t>
        </r>
        <r>
          <rPr>
            <sz val="9"/>
            <color indexed="81"/>
            <rFont val="Tahoma"/>
            <family val="2"/>
          </rPr>
          <t xml:space="preserve">
Ranh giới huyện Buôn Đôn (Hết thửa 131; TBĐ số 11)</t>
        </r>
      </text>
    </comment>
    <comment ref="C4102" authorId="3" shapeId="0">
      <text>
        <r>
          <rPr>
            <b/>
            <sz val="9"/>
            <color indexed="81"/>
            <rFont val="Tahoma"/>
            <family val="2"/>
          </rPr>
          <t>BÍCH:</t>
        </r>
        <r>
          <rPr>
            <sz val="9"/>
            <color indexed="81"/>
            <rFont val="Tahoma"/>
            <family val="2"/>
          </rPr>
          <t xml:space="preserve">
Tỉnh lộ 5 (Thửa 316; TBĐ số 93)</t>
        </r>
      </text>
    </comment>
    <comment ref="D4102" authorId="3" shapeId="0">
      <text>
        <r>
          <rPr>
            <b/>
            <sz val="9"/>
            <color indexed="81"/>
            <rFont val="Tahoma"/>
            <family val="2"/>
          </rPr>
          <t>BÍCH:</t>
        </r>
        <r>
          <rPr>
            <sz val="9"/>
            <color indexed="81"/>
            <rFont val="Tahoma"/>
            <family val="2"/>
          </rPr>
          <t xml:space="preserve">
10 tháng 3 (Hết thửa 13; TBĐ số 92)</t>
        </r>
      </text>
    </comment>
    <comment ref="C4103" authorId="3" shapeId="0">
      <text>
        <r>
          <rPr>
            <b/>
            <sz val="9"/>
            <color indexed="81"/>
            <rFont val="Tahoma"/>
            <family val="2"/>
          </rPr>
          <t>BÍCH:</t>
        </r>
        <r>
          <rPr>
            <sz val="9"/>
            <color indexed="81"/>
            <rFont val="Tahoma"/>
            <family val="2"/>
          </rPr>
          <t xml:space="preserve">
Tỉnh lộ 5 (Thửa 316; TBĐ số 93)</t>
        </r>
      </text>
    </comment>
    <comment ref="D4103" authorId="3" shapeId="0">
      <text>
        <r>
          <rPr>
            <b/>
            <sz val="9"/>
            <color indexed="81"/>
            <rFont val="Tahoma"/>
            <family val="2"/>
          </rPr>
          <t>BÍCH:</t>
        </r>
        <r>
          <rPr>
            <sz val="9"/>
            <color indexed="81"/>
            <rFont val="Tahoma"/>
            <family val="2"/>
          </rPr>
          <t xml:space="preserve">
Đường giải phóng cũ (Hết thửa 62; TBĐ số 94)</t>
        </r>
      </text>
    </comment>
    <comment ref="C4104" authorId="3" shapeId="0">
      <text>
        <r>
          <rPr>
            <b/>
            <sz val="9"/>
            <color indexed="81"/>
            <rFont val="Tahoma"/>
            <family val="2"/>
          </rPr>
          <t>BÍCH:</t>
        </r>
        <r>
          <rPr>
            <sz val="9"/>
            <color indexed="81"/>
            <rFont val="Tahoma"/>
            <family val="2"/>
          </rPr>
          <t xml:space="preserve">
Tỉnh lộ 5 (Thửa 183; TBĐ số 93)</t>
        </r>
      </text>
    </comment>
    <comment ref="D4104" authorId="3" shapeId="0">
      <text>
        <r>
          <rPr>
            <b/>
            <sz val="9"/>
            <color indexed="81"/>
            <rFont val="Tahoma"/>
            <family val="2"/>
          </rPr>
          <t>BÍCH:</t>
        </r>
        <r>
          <rPr>
            <sz val="9"/>
            <color indexed="81"/>
            <rFont val="Tahoma"/>
            <family val="2"/>
          </rPr>
          <t xml:space="preserve">
10 tháng 3 (Hết thửa 26; TBĐ số 92)</t>
        </r>
      </text>
    </comment>
    <comment ref="C4105" authorId="3" shapeId="0">
      <text>
        <r>
          <rPr>
            <b/>
            <sz val="9"/>
            <color indexed="81"/>
            <rFont val="Tahoma"/>
            <family val="2"/>
          </rPr>
          <t>BÍCH:</t>
        </r>
        <r>
          <rPr>
            <sz val="9"/>
            <color indexed="81"/>
            <rFont val="Tahoma"/>
            <family val="2"/>
          </rPr>
          <t xml:space="preserve">
10 tháng 3 (Thửa 217; TBĐ số 87)</t>
        </r>
      </text>
    </comment>
    <comment ref="D4105" authorId="3" shapeId="0">
      <text>
        <r>
          <rPr>
            <b/>
            <sz val="9"/>
            <color indexed="81"/>
            <rFont val="Tahoma"/>
            <family val="2"/>
          </rPr>
          <t>BÍCH:</t>
        </r>
        <r>
          <rPr>
            <sz val="9"/>
            <color indexed="81"/>
            <rFont val="Tahoma"/>
            <family val="2"/>
          </rPr>
          <t xml:space="preserve">
Hết khu dân cư (Giáp đường dây 500KV - Hết thửa 19; TBĐ số 85)</t>
        </r>
      </text>
    </comment>
    <comment ref="C4106" authorId="3" shapeId="0">
      <text>
        <r>
          <rPr>
            <b/>
            <sz val="9"/>
            <color indexed="81"/>
            <rFont val="Tahoma"/>
            <family val="2"/>
          </rPr>
          <t>BÍCH:</t>
        </r>
        <r>
          <rPr>
            <sz val="9"/>
            <color indexed="81"/>
            <rFont val="Tahoma"/>
            <family val="2"/>
          </rPr>
          <t xml:space="preserve">
Tỉnh lộ 5 (Thửa 66; TBĐ số 94)</t>
        </r>
      </text>
    </comment>
    <comment ref="D4106" authorId="3" shapeId="0">
      <text>
        <r>
          <rPr>
            <b/>
            <sz val="9"/>
            <color indexed="81"/>
            <rFont val="Tahoma"/>
            <family val="2"/>
          </rPr>
          <t>BÍCH:</t>
        </r>
        <r>
          <rPr>
            <sz val="9"/>
            <color indexed="81"/>
            <rFont val="Tahoma"/>
            <family val="2"/>
          </rPr>
          <t xml:space="preserve">
Đường giải phóng cũ (Hết thửa 101; TBĐ số 94)</t>
        </r>
      </text>
    </comment>
    <comment ref="C4107" authorId="3" shapeId="0">
      <text>
        <r>
          <rPr>
            <b/>
            <sz val="9"/>
            <color indexed="81"/>
            <rFont val="Tahoma"/>
            <family val="2"/>
          </rPr>
          <t>BÍCH:</t>
        </r>
        <r>
          <rPr>
            <sz val="9"/>
            <color indexed="81"/>
            <rFont val="Tahoma"/>
            <family val="2"/>
          </rPr>
          <t xml:space="preserve">
Tỉnh lộ 5 (Thửa 237; TBĐ số 93)</t>
        </r>
      </text>
    </comment>
    <comment ref="D4107" authorId="3" shapeId="0">
      <text>
        <r>
          <rPr>
            <b/>
            <sz val="9"/>
            <color indexed="81"/>
            <rFont val="Tahoma"/>
            <family val="2"/>
          </rPr>
          <t>BÍCH:</t>
        </r>
        <r>
          <rPr>
            <sz val="9"/>
            <color indexed="81"/>
            <rFont val="Tahoma"/>
            <family val="2"/>
          </rPr>
          <t xml:space="preserve">
Cổng trước Nhà thờ Châu Sơn (Hết thửa 148; TBĐ số 93)</t>
        </r>
      </text>
    </comment>
    <comment ref="C4108" authorId="3" shapeId="0">
      <text>
        <r>
          <rPr>
            <b/>
            <sz val="9"/>
            <color indexed="81"/>
            <rFont val="Tahoma"/>
            <family val="2"/>
          </rPr>
          <t>BÍCH:</t>
        </r>
        <r>
          <rPr>
            <sz val="9"/>
            <color indexed="81"/>
            <rFont val="Tahoma"/>
            <family val="2"/>
          </rPr>
          <t xml:space="preserve">
Cổng trước Nhà thờ Châu Sơn (Hết thửa 148; TBĐ số 93)</t>
        </r>
      </text>
    </comment>
    <comment ref="D4108" authorId="3" shapeId="0">
      <text>
        <r>
          <rPr>
            <b/>
            <sz val="9"/>
            <color indexed="81"/>
            <rFont val="Tahoma"/>
            <family val="2"/>
          </rPr>
          <t>BÍCH:</t>
        </r>
        <r>
          <rPr>
            <sz val="9"/>
            <color indexed="81"/>
            <rFont val="Tahoma"/>
            <family val="2"/>
          </rPr>
          <t xml:space="preserve">
10 tháng 3 (Hết thửa 70; TBĐ số 92)</t>
        </r>
      </text>
    </comment>
    <comment ref="C4109" authorId="3" shapeId="0">
      <text>
        <r>
          <rPr>
            <b/>
            <sz val="9"/>
            <color indexed="81"/>
            <rFont val="Tahoma"/>
            <family val="2"/>
          </rPr>
          <t>BÍCH:</t>
        </r>
        <r>
          <rPr>
            <sz val="9"/>
            <color indexed="81"/>
            <rFont val="Tahoma"/>
            <family val="2"/>
          </rPr>
          <t xml:space="preserve">
10 tháng 3 (Thửa 433; TBĐ số 92)</t>
        </r>
      </text>
    </comment>
    <comment ref="D4109" authorId="3" shapeId="0">
      <text>
        <r>
          <rPr>
            <b/>
            <sz val="9"/>
            <color indexed="81"/>
            <rFont val="Tahoma"/>
            <family val="2"/>
          </rPr>
          <t>BÍCH:</t>
        </r>
        <r>
          <rPr>
            <sz val="9"/>
            <color indexed="81"/>
            <rFont val="Tahoma"/>
            <family val="2"/>
          </rPr>
          <t xml:space="preserve">
Hết địa bàn thôn 3 (Hết thửa 43; TBĐ số 85)</t>
        </r>
      </text>
    </comment>
    <comment ref="C4110" authorId="3" shapeId="0">
      <text>
        <r>
          <rPr>
            <b/>
            <sz val="9"/>
            <color indexed="81"/>
            <rFont val="Tahoma"/>
            <family val="2"/>
          </rPr>
          <t>BÍCH:</t>
        </r>
        <r>
          <rPr>
            <sz val="9"/>
            <color indexed="81"/>
            <rFont val="Tahoma"/>
            <family val="2"/>
          </rPr>
          <t xml:space="preserve">
Tỉnh lộ 5 (Hết thửa 235; TBĐ số 94)</t>
        </r>
      </text>
    </comment>
    <comment ref="D4110" authorId="3" shapeId="0">
      <text>
        <r>
          <rPr>
            <b/>
            <sz val="9"/>
            <color indexed="81"/>
            <rFont val="Tahoma"/>
            <family val="2"/>
          </rPr>
          <t>BÍCH:</t>
        </r>
        <r>
          <rPr>
            <sz val="9"/>
            <color indexed="81"/>
            <rFont val="Tahoma"/>
            <family val="2"/>
          </rPr>
          <t xml:space="preserve">
Hết khu dân cư (Giáp 10 tháng 3 - Hết thửa 110; TBĐ số 92)</t>
        </r>
      </text>
    </comment>
    <comment ref="C4114" authorId="3" shapeId="0">
      <text>
        <r>
          <rPr>
            <b/>
            <sz val="9"/>
            <color indexed="81"/>
            <rFont val="Tahoma"/>
            <family val="2"/>
          </rPr>
          <t>BÍCH:</t>
        </r>
        <r>
          <rPr>
            <sz val="9"/>
            <color indexed="81"/>
            <rFont val="Tahoma"/>
            <family val="2"/>
          </rPr>
          <t xml:space="preserve">
Ngã ba tượng thánh Gioan (Thửa 177; TBĐ số 87)</t>
        </r>
      </text>
    </comment>
    <comment ref="D4114" authorId="3" shapeId="0">
      <text>
        <r>
          <rPr>
            <b/>
            <sz val="9"/>
            <color indexed="81"/>
            <rFont val="Tahoma"/>
            <family val="2"/>
          </rPr>
          <t>BÍCH:</t>
        </r>
        <r>
          <rPr>
            <sz val="9"/>
            <color indexed="81"/>
            <rFont val="Tahoma"/>
            <family val="2"/>
          </rPr>
          <t xml:space="preserve">
Ngã ba tỉnh lộ 5 (Hết thửa 144; TBĐ số 83)</t>
        </r>
      </text>
    </comment>
    <comment ref="C4116" authorId="3" shapeId="0">
      <text>
        <r>
          <rPr>
            <b/>
            <sz val="9"/>
            <color indexed="81"/>
            <rFont val="Tahoma"/>
            <family val="2"/>
          </rPr>
          <t>BÍCH:</t>
        </r>
        <r>
          <rPr>
            <sz val="9"/>
            <color indexed="81"/>
            <rFont val="Tahoma"/>
            <family val="2"/>
          </rPr>
          <t xml:space="preserve">
Y Moan Ênuôl về phía bên trái (Thửa 164; TBĐ số 70)</t>
        </r>
      </text>
    </comment>
    <comment ref="D4116" authorId="3" shapeId="0">
      <text>
        <r>
          <rPr>
            <b/>
            <sz val="9"/>
            <color indexed="81"/>
            <rFont val="Tahoma"/>
            <family val="2"/>
          </rPr>
          <t>BÍCH:</t>
        </r>
        <r>
          <rPr>
            <sz val="9"/>
            <color indexed="81"/>
            <rFont val="Tahoma"/>
            <family val="2"/>
          </rPr>
          <t xml:space="preserve">
Hết thửa đất số 288, 315; TBĐ số 68</t>
        </r>
      </text>
    </comment>
    <comment ref="C4117" authorId="3" shapeId="0">
      <text>
        <r>
          <rPr>
            <b/>
            <sz val="9"/>
            <color indexed="81"/>
            <rFont val="Tahoma"/>
            <family val="2"/>
          </rPr>
          <t>BÍCH:</t>
        </r>
        <r>
          <rPr>
            <sz val="9"/>
            <color indexed="81"/>
            <rFont val="Tahoma"/>
            <family val="2"/>
          </rPr>
          <t xml:space="preserve">
Y Moan Ênuôl về phía bên phải (Thửa 985; TBĐ số 70)</t>
        </r>
      </text>
    </comment>
    <comment ref="D4117" authorId="3" shapeId="0">
      <text>
        <r>
          <rPr>
            <b/>
            <sz val="9"/>
            <color indexed="81"/>
            <rFont val="Tahoma"/>
            <family val="2"/>
          </rPr>
          <t>BÍCH:</t>
        </r>
        <r>
          <rPr>
            <sz val="9"/>
            <color indexed="81"/>
            <rFont val="Tahoma"/>
            <family val="2"/>
          </rPr>
          <t xml:space="preserve">
Hết thửa đất số 649; TBĐ số 37</t>
        </r>
      </text>
    </comment>
    <comment ref="C4118" authorId="3" shapeId="0">
      <text>
        <r>
          <rPr>
            <b/>
            <sz val="9"/>
            <color indexed="81"/>
            <rFont val="Tahoma"/>
            <family val="2"/>
          </rPr>
          <t>BÍCH:</t>
        </r>
        <r>
          <rPr>
            <sz val="9"/>
            <color indexed="81"/>
            <rFont val="Tahoma"/>
            <family val="2"/>
          </rPr>
          <t xml:space="preserve">
Y Moan Ênuôl về phía bên trái (Thửa 22; TBĐ số 70)</t>
        </r>
      </text>
    </comment>
    <comment ref="D4118" authorId="3" shapeId="0">
      <text>
        <r>
          <rPr>
            <b/>
            <sz val="9"/>
            <color indexed="81"/>
            <rFont val="Tahoma"/>
            <family val="2"/>
          </rPr>
          <t>BÍCH:</t>
        </r>
        <r>
          <rPr>
            <sz val="9"/>
            <color indexed="81"/>
            <rFont val="Tahoma"/>
            <family val="2"/>
          </rPr>
          <t xml:space="preserve">
Hết thửa đất số 181; TBĐ số 24 và thửa đất số 5; TBĐ số 35</t>
        </r>
      </text>
    </comment>
    <comment ref="C4119" authorId="3" shapeId="0">
      <text>
        <r>
          <rPr>
            <b/>
            <sz val="9"/>
            <color indexed="81"/>
            <rFont val="Tahoma"/>
            <family val="2"/>
          </rPr>
          <t>BÍCH:</t>
        </r>
        <r>
          <rPr>
            <sz val="9"/>
            <color indexed="81"/>
            <rFont val="Tahoma"/>
            <family val="2"/>
          </rPr>
          <t xml:space="preserve">
Y Moan Ênuôl về phía bên phải (Thửa 923; TBĐ số 70)</t>
        </r>
      </text>
    </comment>
    <comment ref="D4119" authorId="3" shapeId="0">
      <text>
        <r>
          <rPr>
            <b/>
            <sz val="9"/>
            <color indexed="81"/>
            <rFont val="Tahoma"/>
            <family val="2"/>
          </rPr>
          <t>BÍCH:</t>
        </r>
        <r>
          <rPr>
            <sz val="9"/>
            <color indexed="81"/>
            <rFont val="Tahoma"/>
            <family val="2"/>
          </rPr>
          <t xml:space="preserve">
Hết địa giới xã Cư Êbur (Hết thửa 108; TBĐ số 38)</t>
        </r>
      </text>
    </comment>
    <comment ref="D4136" authorId="1" shapeId="0">
      <text>
        <r>
          <rPr>
            <b/>
            <sz val="9"/>
            <color indexed="81"/>
            <rFont val="Tahoma"/>
            <family val="2"/>
          </rPr>
          <t>Nguyen Ngoc:</t>
        </r>
        <r>
          <rPr>
            <sz val="9"/>
            <color indexed="81"/>
            <rFont val="Tahoma"/>
            <family val="2"/>
          </rPr>
          <t xml:space="preserve">
Hẻm 266 Nguyễn Chí Thanh</t>
        </r>
      </text>
    </comment>
    <comment ref="C4137" authorId="1" shapeId="0">
      <text>
        <r>
          <rPr>
            <b/>
            <sz val="9"/>
            <color indexed="81"/>
            <rFont val="Tahoma"/>
            <family val="2"/>
          </rPr>
          <t>Nguyen Ngoc:</t>
        </r>
        <r>
          <rPr>
            <sz val="9"/>
            <color indexed="81"/>
            <rFont val="Tahoma"/>
            <family val="2"/>
          </rPr>
          <t xml:space="preserve">
Hẻm 266 Nguyễn Chí Thanh</t>
        </r>
      </text>
    </comment>
    <comment ref="D4137" authorId="1" shapeId="0">
      <text>
        <r>
          <rPr>
            <b/>
            <sz val="9"/>
            <color indexed="81"/>
            <rFont val="Tahoma"/>
            <family val="2"/>
          </rPr>
          <t>Nguyen Ngoc:</t>
        </r>
        <r>
          <rPr>
            <sz val="9"/>
            <color indexed="81"/>
            <rFont val="Tahoma"/>
            <family val="2"/>
          </rPr>
          <t xml:space="preserve">
Hết đường (Hết thửa 68, 87; TBĐ số 40)</t>
        </r>
      </text>
    </comment>
    <comment ref="C4138" authorId="1" shapeId="0">
      <text>
        <r>
          <rPr>
            <b/>
            <sz val="9"/>
            <color indexed="81"/>
            <rFont val="Tahoma"/>
            <family val="2"/>
          </rPr>
          <t>Nguyen Ngoc:</t>
        </r>
        <r>
          <rPr>
            <sz val="9"/>
            <color indexed="81"/>
            <rFont val="Tahoma"/>
            <family val="2"/>
          </rPr>
          <t xml:space="preserve">
Hết đường (Hết thửa 68, 87; TBĐ số 40)</t>
        </r>
      </text>
    </comment>
    <comment ref="C4140" authorId="1" shapeId="0">
      <text>
        <r>
          <rPr>
            <b/>
            <sz val="9"/>
            <color indexed="81"/>
            <rFont val="Tahoma"/>
            <family val="2"/>
          </rPr>
          <t>Nguyen Ngoc:</t>
        </r>
        <r>
          <rPr>
            <sz val="9"/>
            <color indexed="81"/>
            <rFont val="Tahoma"/>
            <family val="2"/>
          </rPr>
          <t xml:space="preserve">
Nguyễn Chí Thanh</t>
        </r>
      </text>
    </comment>
    <comment ref="D4153" authorId="1" shapeId="0">
      <text>
        <r>
          <rPr>
            <b/>
            <sz val="9"/>
            <color indexed="81"/>
            <rFont val="Tahoma"/>
            <family val="2"/>
          </rPr>
          <t>Nguyen Ngoc:</t>
        </r>
        <r>
          <rPr>
            <sz val="9"/>
            <color indexed="81"/>
            <rFont val="Tahoma"/>
            <family val="2"/>
          </rPr>
          <t xml:space="preserve">
Phan Chu Trinh</t>
        </r>
      </text>
    </comment>
    <comment ref="C4155" authorId="1" shapeId="0">
      <text>
        <r>
          <rPr>
            <b/>
            <sz val="9"/>
            <color indexed="81"/>
            <rFont val="Tahoma"/>
            <family val="2"/>
          </rPr>
          <t>Nguyen Ngoc:</t>
        </r>
        <r>
          <rPr>
            <sz val="9"/>
            <color indexed="81"/>
            <rFont val="Tahoma"/>
            <family val="2"/>
          </rPr>
          <t xml:space="preserve">
Nguyễn Hồng Ưng</t>
        </r>
      </text>
    </comment>
    <comment ref="D4155" authorId="1" shapeId="0">
      <text>
        <r>
          <rPr>
            <b/>
            <sz val="9"/>
            <color indexed="81"/>
            <rFont val="Tahoma"/>
            <family val="2"/>
          </rPr>
          <t>Nguyen Ngoc:</t>
        </r>
        <r>
          <rPr>
            <sz val="9"/>
            <color indexed="81"/>
            <rFont val="Tahoma"/>
            <family val="2"/>
          </rPr>
          <t xml:space="preserve">
Hết đường (Hết thửa 33; TBĐ số 56 Tân An; Hết thửa 7; TBĐ số 78 phường Tân Lập)</t>
        </r>
      </text>
    </comment>
    <comment ref="D4156" authorId="1" shapeId="0">
      <text>
        <r>
          <rPr>
            <b/>
            <sz val="9"/>
            <color indexed="81"/>
            <rFont val="Tahoma"/>
            <family val="2"/>
          </rPr>
          <t>Nguyen Ngoc:</t>
        </r>
        <r>
          <rPr>
            <sz val="9"/>
            <color indexed="81"/>
            <rFont val="Tahoma"/>
            <family val="2"/>
          </rPr>
          <t xml:space="preserve">
Hết đường (Trương Quang Tuân)</t>
        </r>
      </text>
    </comment>
    <comment ref="D4162" authorId="1" shapeId="0">
      <text>
        <r>
          <rPr>
            <b/>
            <sz val="9"/>
            <color indexed="81"/>
            <rFont val="Tahoma"/>
            <family val="2"/>
          </rPr>
          <t>Nguyen Ngoc:</t>
        </r>
        <r>
          <rPr>
            <sz val="9"/>
            <color indexed="81"/>
            <rFont val="Tahoma"/>
            <family val="2"/>
          </rPr>
          <t xml:space="preserve">
Lê Thị Hồng Gấm</t>
        </r>
      </text>
    </comment>
    <comment ref="D4165" authorId="1" shapeId="0">
      <text>
        <r>
          <rPr>
            <b/>
            <sz val="9"/>
            <color indexed="81"/>
            <rFont val="Tahoma"/>
            <family val="2"/>
          </rPr>
          <t>Nguyen Ngoc:</t>
        </r>
        <r>
          <rPr>
            <sz val="9"/>
            <color indexed="81"/>
            <rFont val="Tahoma"/>
            <family val="2"/>
          </rPr>
          <t xml:space="preserve">
Hà Huy Tập</t>
        </r>
      </text>
    </comment>
    <comment ref="C4166" authorId="1" shapeId="0">
      <text>
        <r>
          <rPr>
            <b/>
            <sz val="9"/>
            <color indexed="81"/>
            <rFont val="Tahoma"/>
            <family val="2"/>
          </rPr>
          <t>Nguyen Ngoc:</t>
        </r>
        <r>
          <rPr>
            <sz val="9"/>
            <color indexed="81"/>
            <rFont val="Tahoma"/>
            <family val="2"/>
          </rPr>
          <t xml:space="preserve">
</t>
        </r>
      </text>
    </comment>
    <comment ref="D4169" authorId="1" shapeId="0">
      <text>
        <r>
          <rPr>
            <b/>
            <sz val="9"/>
            <color indexed="81"/>
            <rFont val="Tahoma"/>
            <family val="2"/>
          </rPr>
          <t>Nguyen Ngoc:</t>
        </r>
        <r>
          <rPr>
            <sz val="9"/>
            <color indexed="81"/>
            <rFont val="Tahoma"/>
            <family val="2"/>
          </rPr>
          <t xml:space="preserve">
Hẻm 51 Nguyễn Tất Thành</t>
        </r>
      </text>
    </comment>
    <comment ref="D4177" authorId="1" shapeId="0">
      <text>
        <r>
          <rPr>
            <b/>
            <sz val="9"/>
            <color indexed="81"/>
            <rFont val="Tahoma"/>
            <family val="2"/>
          </rPr>
          <t>Nguyen Ngoc:</t>
        </r>
        <r>
          <rPr>
            <sz val="9"/>
            <color indexed="81"/>
            <rFont val="Tahoma"/>
            <family val="2"/>
          </rPr>
          <t xml:space="preserve">
Ranh giới xã Ea Tu</t>
        </r>
      </text>
    </comment>
    <comment ref="C4178" authorId="1" shapeId="0">
      <text>
        <r>
          <rPr>
            <b/>
            <sz val="9"/>
            <color indexed="81"/>
            <rFont val="Tahoma"/>
            <family val="2"/>
          </rPr>
          <t>Nguyen Ngoc:</t>
        </r>
        <r>
          <rPr>
            <sz val="9"/>
            <color indexed="81"/>
            <rFont val="Tahoma"/>
            <family val="2"/>
          </rPr>
          <t xml:space="preserve">
Bắt đầu từ ranh giới xã Ea Tu (Thửa 04; TBĐ số 12)</t>
        </r>
      </text>
    </comment>
    <comment ref="D4178" authorId="1" shapeId="0">
      <text>
        <r>
          <rPr>
            <b/>
            <sz val="9"/>
            <color indexed="81"/>
            <rFont val="Tahoma"/>
            <family val="2"/>
          </rPr>
          <t>Nguyen Ngoc:</t>
        </r>
        <r>
          <rPr>
            <sz val="9"/>
            <color indexed="81"/>
            <rFont val="Tahoma"/>
            <family val="2"/>
          </rPr>
          <t xml:space="preserve">
Hết cầu Đạt lý (Thửa 27; TBĐ số 51)</t>
        </r>
      </text>
    </comment>
    <comment ref="C4179" authorId="1" shapeId="0">
      <text>
        <r>
          <rPr>
            <b/>
            <sz val="9"/>
            <color indexed="81"/>
            <rFont val="Tahoma"/>
            <family val="2"/>
          </rPr>
          <t>Nguyen Ngoc:</t>
        </r>
        <r>
          <rPr>
            <sz val="9"/>
            <color indexed="81"/>
            <rFont val="Tahoma"/>
            <family val="2"/>
          </rPr>
          <t xml:space="preserve">
Hết cầu Đạt lý (Thửa 27; TBĐ số 51)</t>
        </r>
      </text>
    </comment>
    <comment ref="D4180" authorId="1" shapeId="0">
      <text>
        <r>
          <rPr>
            <b/>
            <sz val="9"/>
            <color indexed="81"/>
            <rFont val="Tahoma"/>
            <family val="2"/>
          </rPr>
          <t>Nguyen Ngoc:</t>
        </r>
        <r>
          <rPr>
            <sz val="9"/>
            <color indexed="81"/>
            <rFont val="Tahoma"/>
            <family val="2"/>
          </rPr>
          <t xml:space="preserve">
Hết UBND xã Hòa Thuận (Hết thửa 55; TBĐ số 46)</t>
        </r>
      </text>
    </comment>
    <comment ref="C4181" authorId="1" shapeId="0">
      <text>
        <r>
          <rPr>
            <b/>
            <sz val="9"/>
            <color indexed="81"/>
            <rFont val="Tahoma"/>
            <family val="2"/>
          </rPr>
          <t>Nguyen Ngoc:</t>
        </r>
        <r>
          <rPr>
            <sz val="9"/>
            <color indexed="81"/>
            <rFont val="Tahoma"/>
            <family val="2"/>
          </rPr>
          <t xml:space="preserve">
Hết UBND xã Hòa Thuận (Hết thửa 55; TBĐ số 46)</t>
        </r>
      </text>
    </comment>
    <comment ref="D4181" authorId="1" shapeId="0">
      <text>
        <r>
          <rPr>
            <b/>
            <sz val="9"/>
            <color indexed="81"/>
            <rFont val="Tahoma"/>
            <family val="2"/>
          </rPr>
          <t>Nguyen Ngoc:</t>
        </r>
        <r>
          <rPr>
            <sz val="9"/>
            <color indexed="81"/>
            <rFont val="Tahoma"/>
            <family val="2"/>
          </rPr>
          <t xml:space="preserve">
Hết địa bàn TP. Buôn Ma Thuột (Thửa 22; TBĐ số 42)</t>
        </r>
      </text>
    </comment>
    <comment ref="D4189" authorId="1" shapeId="0">
      <text>
        <r>
          <rPr>
            <b/>
            <sz val="9"/>
            <color indexed="81"/>
            <rFont val="Tahoma"/>
            <family val="2"/>
          </rPr>
          <t>Nguyen Ngoc:</t>
        </r>
        <r>
          <rPr>
            <sz val="9"/>
            <color indexed="81"/>
            <rFont val="Tahoma"/>
            <family val="2"/>
          </rPr>
          <t xml:space="preserve">
Hết địa bàn phường Tân An</t>
        </r>
      </text>
    </comment>
    <comment ref="D4193" authorId="1" shapeId="0">
      <text>
        <r>
          <rPr>
            <b/>
            <sz val="9"/>
            <color indexed="81"/>
            <rFont val="Tahoma"/>
            <family val="2"/>
          </rPr>
          <t>Nguyen Ngoc:</t>
        </r>
        <r>
          <rPr>
            <sz val="9"/>
            <color indexed="81"/>
            <rFont val="Tahoma"/>
            <family val="2"/>
          </rPr>
          <t xml:space="preserve">
Hết đường (Đường Dã Tượng) </t>
        </r>
      </text>
    </comment>
    <comment ref="D4208" authorId="1" shapeId="0">
      <text>
        <r>
          <rPr>
            <b/>
            <sz val="9"/>
            <color indexed="81"/>
            <rFont val="Tahoma"/>
            <family val="2"/>
          </rPr>
          <t>Nguyen Ngoc:</t>
        </r>
        <r>
          <rPr>
            <sz val="9"/>
            <color indexed="81"/>
            <rFont val="Tahoma"/>
            <family val="2"/>
          </rPr>
          <t xml:space="preserve">
Hết đường (Hết thửa 133; TBĐ số 5 và hết thửa 120; TBĐ số 7)</t>
        </r>
      </text>
    </comment>
    <comment ref="D4209" authorId="1" shapeId="0">
      <text>
        <r>
          <rPr>
            <b/>
            <sz val="9"/>
            <color indexed="81"/>
            <rFont val="Tahoma"/>
            <family val="2"/>
          </rPr>
          <t>Nguyen Ngoc:</t>
        </r>
        <r>
          <rPr>
            <sz val="9"/>
            <color indexed="81"/>
            <rFont val="Tahoma"/>
            <family val="2"/>
          </rPr>
          <t xml:space="preserve">
Hết đường (Hết thửa 91; TBĐ số 53)</t>
        </r>
      </text>
    </comment>
    <comment ref="D4215" authorId="1" shapeId="0">
      <text>
        <r>
          <rPr>
            <b/>
            <sz val="9"/>
            <color indexed="81"/>
            <rFont val="Tahoma"/>
            <family val="2"/>
          </rPr>
          <t>Nguyen Ngoc:</t>
        </r>
        <r>
          <rPr>
            <sz val="9"/>
            <color indexed="81"/>
            <rFont val="Tahoma"/>
            <family val="2"/>
          </rPr>
          <t xml:space="preserve">
Hết thửa 147; TBĐ số 48</t>
        </r>
      </text>
    </comment>
    <comment ref="C4216" authorId="1" shapeId="0">
      <text>
        <r>
          <rPr>
            <b/>
            <sz val="9"/>
            <color indexed="81"/>
            <rFont val="Tahoma"/>
            <family val="2"/>
          </rPr>
          <t>Nguyen Ngoc:</t>
        </r>
        <r>
          <rPr>
            <sz val="9"/>
            <color indexed="81"/>
            <rFont val="Tahoma"/>
            <family val="2"/>
          </rPr>
          <t xml:space="preserve">
Hết thửa 147; TBĐ số 48</t>
        </r>
      </text>
    </comment>
    <comment ref="B4219" authorId="1" shapeId="0">
      <text>
        <r>
          <rPr>
            <b/>
            <sz val="9"/>
            <color indexed="81"/>
            <rFont val="Tahoma"/>
            <family val="2"/>
          </rPr>
          <t>Nguyen Ngoc:</t>
        </r>
        <r>
          <rPr>
            <sz val="9"/>
            <color indexed="81"/>
            <rFont val="Tahoma"/>
            <family val="2"/>
          </rPr>
          <t xml:space="preserve">
Khu dân cư Tổ dân phố 1, phường Tân An (Khu đất đấu giá phía sau Sở Công Thương)</t>
        </r>
      </text>
    </comment>
    <comment ref="C4324" authorId="1" shapeId="0">
      <text>
        <r>
          <rPr>
            <b/>
            <sz val="9"/>
            <color indexed="81"/>
            <rFont val="Tahoma"/>
            <family val="2"/>
          </rPr>
          <t>Nguyen Ngoc:</t>
        </r>
        <r>
          <rPr>
            <sz val="9"/>
            <color indexed="81"/>
            <rFont val="Tahoma"/>
            <family val="2"/>
          </rPr>
          <t xml:space="preserve">
Hết địa bàn phường Tân Hòa (Thửa 33; TBĐ số 40)</t>
        </r>
      </text>
    </comment>
    <comment ref="D4324" authorId="1" shapeId="0">
      <text>
        <r>
          <rPr>
            <b/>
            <sz val="9"/>
            <color indexed="81"/>
            <rFont val="Tahoma"/>
            <family val="2"/>
          </rPr>
          <t>Nguyen Ngoc:</t>
        </r>
        <r>
          <rPr>
            <sz val="9"/>
            <color indexed="81"/>
            <rFont val="Tahoma"/>
            <family val="2"/>
          </rPr>
          <t xml:space="preserve">
Hết địa bàn TP Buôn Ma Thuột (Hết thửa 36; TBĐ số 77)</t>
        </r>
      </text>
    </comment>
    <comment ref="B4325" authorId="1" shapeId="0">
      <text>
        <r>
          <rPr>
            <b/>
            <sz val="9"/>
            <color indexed="81"/>
            <rFont val="Tahoma"/>
            <family val="2"/>
          </rPr>
          <t>Nguyen Ngoc:</t>
        </r>
        <r>
          <rPr>
            <sz val="9"/>
            <color indexed="81"/>
            <rFont val="Tahoma"/>
            <family val="2"/>
          </rPr>
          <t xml:space="preserve">
Đường giao thông qua UBND xã Ea Tu</t>
        </r>
      </text>
    </comment>
    <comment ref="C4333" authorId="1" shapeId="0">
      <text>
        <r>
          <rPr>
            <b/>
            <sz val="9"/>
            <color indexed="81"/>
            <rFont val="Tahoma"/>
            <family val="2"/>
          </rPr>
          <t>Nguyen Ngoc:</t>
        </r>
        <r>
          <rPr>
            <sz val="9"/>
            <color indexed="81"/>
            <rFont val="Tahoma"/>
            <family val="2"/>
          </rPr>
          <t xml:space="preserve">
Quốc lộ 14 (Thửa 268; TBĐ số 43)</t>
        </r>
      </text>
    </comment>
    <comment ref="D4333" authorId="1" shapeId="0">
      <text>
        <r>
          <rPr>
            <b/>
            <sz val="9"/>
            <color indexed="81"/>
            <rFont val="Tahoma"/>
            <family val="2"/>
          </rPr>
          <t>Nguyen Ngoc:</t>
        </r>
        <r>
          <rPr>
            <sz val="9"/>
            <color indexed="81"/>
            <rFont val="Tahoma"/>
            <family val="2"/>
          </rPr>
          <t xml:space="preserve">
Đến đập hồ Đạt lý (Hết thửa 03; TBĐ số 32)</t>
        </r>
      </text>
    </comment>
    <comment ref="C4334" authorId="1" shapeId="0">
      <text>
        <r>
          <rPr>
            <b/>
            <sz val="9"/>
            <color indexed="81"/>
            <rFont val="Tahoma"/>
            <family val="2"/>
          </rPr>
          <t>Nguyen Ngoc:</t>
        </r>
        <r>
          <rPr>
            <sz val="9"/>
            <color indexed="81"/>
            <rFont val="Tahoma"/>
            <family val="2"/>
          </rPr>
          <t xml:space="preserve">
Đến đập hồ Đạt lý (Hết thửa 03; TBĐ số 32)</t>
        </r>
      </text>
    </comment>
    <comment ref="D4344" authorId="4" shapeId="0">
      <text>
        <r>
          <rPr>
            <b/>
            <sz val="9"/>
            <color indexed="81"/>
            <rFont val="Tahoma"/>
            <family val="2"/>
          </rPr>
          <t>Van Thanh Dinh:</t>
        </r>
        <r>
          <rPr>
            <sz val="9"/>
            <color indexed="81"/>
            <rFont val="Tahoma"/>
            <family val="2"/>
          </rPr>
          <t xml:space="preserve">
Trương Quang Giao</t>
        </r>
      </text>
    </comment>
    <comment ref="D4347" authorId="1" shapeId="0">
      <text>
        <r>
          <rPr>
            <b/>
            <sz val="9"/>
            <color indexed="81"/>
            <rFont val="Tahoma"/>
            <family val="2"/>
          </rPr>
          <t>Nguyen Ngoc:</t>
        </r>
        <r>
          <rPr>
            <sz val="9"/>
            <color indexed="81"/>
            <rFont val="Tahoma"/>
            <family val="2"/>
          </rPr>
          <t xml:space="preserve">
Hết Quỹ Tín dụng phường Tân Hòa</t>
        </r>
      </text>
    </comment>
    <comment ref="C4348" authorId="1" shapeId="0">
      <text>
        <r>
          <rPr>
            <b/>
            <sz val="9"/>
            <color indexed="81"/>
            <rFont val="Tahoma"/>
            <family val="2"/>
          </rPr>
          <t>Nguyen Ngoc:</t>
        </r>
        <r>
          <rPr>
            <sz val="9"/>
            <color indexed="81"/>
            <rFont val="Tahoma"/>
            <family val="2"/>
          </rPr>
          <t xml:space="preserve">
Hết Quỹ Tín dụng phường Tân Hòa</t>
        </r>
      </text>
    </comment>
    <comment ref="C4349" authorId="1" shapeId="0">
      <text>
        <r>
          <rPr>
            <b/>
            <sz val="9"/>
            <color indexed="81"/>
            <rFont val="Tahoma"/>
            <family val="2"/>
          </rPr>
          <t>Nguyen Ngoc:</t>
        </r>
        <r>
          <rPr>
            <sz val="9"/>
            <color indexed="81"/>
            <rFont val="Tahoma"/>
            <family val="2"/>
          </rPr>
          <t xml:space="preserve">
Hết Quỹ Tín dụng phường Tân Hòa</t>
        </r>
      </text>
    </comment>
    <comment ref="C4367" authorId="4" shapeId="0">
      <text>
        <r>
          <rPr>
            <b/>
            <sz val="9"/>
            <color indexed="81"/>
            <rFont val="Tahoma"/>
            <family val="2"/>
          </rPr>
          <t>Van Thanh Dinh:</t>
        </r>
        <r>
          <rPr>
            <sz val="9"/>
            <color indexed="81"/>
            <rFont val="Tahoma"/>
            <family val="2"/>
          </rPr>
          <t xml:space="preserve">
Cầu km5 (Thửa 78; TBĐ số 03)</t>
        </r>
      </text>
    </comment>
    <comment ref="D4367" authorId="4" shapeId="0">
      <text>
        <r>
          <rPr>
            <b/>
            <sz val="9"/>
            <color indexed="81"/>
            <rFont val="Tahoma"/>
            <family val="2"/>
          </rPr>
          <t>Van Thanh Dinh:</t>
        </r>
        <r>
          <rPr>
            <sz val="9"/>
            <color indexed="81"/>
            <rFont val="Tahoma"/>
            <family val="2"/>
          </rPr>
          <t xml:space="preserve">
Ngã ba Viện KH NLN Tây Nguyên (Cũ) - (Hết thửa 216; TBĐ số 52)</t>
        </r>
      </text>
    </comment>
    <comment ref="C4368" authorId="4" shapeId="0">
      <text>
        <r>
          <rPr>
            <b/>
            <sz val="9"/>
            <color indexed="81"/>
            <rFont val="Tahoma"/>
            <family val="2"/>
          </rPr>
          <t>Van Thanh Dinh:</t>
        </r>
        <r>
          <rPr>
            <sz val="9"/>
            <color indexed="81"/>
            <rFont val="Tahoma"/>
            <family val="2"/>
          </rPr>
          <t xml:space="preserve">
Ngã ba Viện KH NLN Tây Nguyên (Cũ) - (Hết thửa 216; TBĐ số 52)</t>
        </r>
      </text>
    </comment>
    <comment ref="D4368" authorId="4" shapeId="0">
      <text>
        <r>
          <rPr>
            <b/>
            <sz val="9"/>
            <color indexed="81"/>
            <rFont val="Tahoma"/>
            <family val="2"/>
          </rPr>
          <t>Van Thanh Dinh:</t>
        </r>
        <r>
          <rPr>
            <sz val="9"/>
            <color indexed="81"/>
            <rFont val="Tahoma"/>
            <family val="2"/>
          </rPr>
          <t xml:space="preserve">
Nguyễn Thái Bình (Hết thửa 80; TBĐ số 60)</t>
        </r>
      </text>
    </comment>
    <comment ref="C4369" authorId="4" shapeId="0">
      <text>
        <r>
          <rPr>
            <b/>
            <sz val="9"/>
            <color indexed="81"/>
            <rFont val="Tahoma"/>
            <family val="2"/>
          </rPr>
          <t>Van Thanh Dinh:</t>
        </r>
        <r>
          <rPr>
            <sz val="9"/>
            <color indexed="81"/>
            <rFont val="Tahoma"/>
            <family val="2"/>
          </rPr>
          <t xml:space="preserve">
Nguyễn Thái Bình (Hết thửa 80; TBĐ số 60)</t>
        </r>
      </text>
    </comment>
    <comment ref="D4369" authorId="4" shapeId="0">
      <text>
        <r>
          <rPr>
            <b/>
            <sz val="9"/>
            <color indexed="81"/>
            <rFont val="Tahoma"/>
            <family val="2"/>
          </rPr>
          <t>Van Thanh Dinh:</t>
        </r>
        <r>
          <rPr>
            <sz val="9"/>
            <color indexed="81"/>
            <rFont val="Tahoma"/>
            <family val="2"/>
          </rPr>
          <t xml:space="preserve">
Đường vào buôn Kom Leo (Hết thửa 50; TBĐ số 83)</t>
        </r>
      </text>
    </comment>
    <comment ref="C4370" authorId="4" shapeId="0">
      <text>
        <r>
          <rPr>
            <b/>
            <sz val="9"/>
            <color indexed="81"/>
            <rFont val="Tahoma"/>
            <family val="2"/>
          </rPr>
          <t>Van Thanh Dinh:</t>
        </r>
        <r>
          <rPr>
            <sz val="9"/>
            <color indexed="81"/>
            <rFont val="Tahoma"/>
            <family val="2"/>
          </rPr>
          <t xml:space="preserve">
Đường vào buôn Kom Leo (Hết thửa 50; TBĐ số 83)</t>
        </r>
      </text>
    </comment>
    <comment ref="D4370" authorId="4" shapeId="0">
      <text>
        <r>
          <rPr>
            <b/>
            <sz val="9"/>
            <color indexed="81"/>
            <rFont val="Tahoma"/>
            <family val="2"/>
          </rPr>
          <t>Van Thanh Dinh:</t>
        </r>
        <r>
          <rPr>
            <sz val="9"/>
            <color indexed="81"/>
            <rFont val="Tahoma"/>
            <family val="2"/>
          </rPr>
          <t xml:space="preserve">
Hết thửa đất số 397; 410, tờ bản đồ 83</t>
        </r>
      </text>
    </comment>
    <comment ref="C4371" authorId="4" shapeId="0">
      <text>
        <r>
          <rPr>
            <b/>
            <sz val="9"/>
            <color indexed="81"/>
            <rFont val="Tahoma"/>
            <family val="2"/>
          </rPr>
          <t>Van Thanh Dinh:</t>
        </r>
        <r>
          <rPr>
            <sz val="9"/>
            <color indexed="81"/>
            <rFont val="Tahoma"/>
            <family val="2"/>
          </rPr>
          <t xml:space="preserve">
Hết thửa đất số 397; 410, tờ bản đồ 83</t>
        </r>
      </text>
    </comment>
    <comment ref="D4371" authorId="4" shapeId="0">
      <text>
        <r>
          <rPr>
            <b/>
            <sz val="9"/>
            <color indexed="81"/>
            <rFont val="Tahoma"/>
            <family val="2"/>
          </rPr>
          <t>Van Thanh Dinh:</t>
        </r>
        <r>
          <rPr>
            <sz val="9"/>
            <color indexed="81"/>
            <rFont val="Tahoma"/>
            <family val="2"/>
          </rPr>
          <t xml:space="preserve">
Hết địa bàn thành phố Buôn Ma Thuột</t>
        </r>
      </text>
    </comment>
    <comment ref="D4376" authorId="4" shapeId="0">
      <text>
        <r>
          <rPr>
            <b/>
            <sz val="9"/>
            <color indexed="81"/>
            <rFont val="Tahoma"/>
            <family val="2"/>
          </rPr>
          <t>Van Thanh Dinh:</t>
        </r>
        <r>
          <rPr>
            <sz val="9"/>
            <color indexed="81"/>
            <rFont val="Tahoma"/>
            <family val="2"/>
          </rPr>
          <t xml:space="preserve">
Y Ni Ksơr</t>
        </r>
      </text>
    </comment>
    <comment ref="B4380" authorId="1" shapeId="0">
      <text>
        <r>
          <rPr>
            <b/>
            <sz val="9"/>
            <color indexed="81"/>
            <rFont val="Tahoma"/>
            <family val="2"/>
          </rPr>
          <t>Nguyen Ngoc:</t>
        </r>
        <r>
          <rPr>
            <sz val="9"/>
            <color indexed="81"/>
            <rFont val="Tahoma"/>
            <family val="2"/>
          </rPr>
          <t xml:space="preserve">
Y Som Êban</t>
        </r>
      </text>
    </comment>
    <comment ref="D4382" authorId="4" shapeId="0">
      <text>
        <r>
          <rPr>
            <b/>
            <sz val="9"/>
            <color indexed="81"/>
            <rFont val="Tahoma"/>
            <family val="2"/>
          </rPr>
          <t>Van Thanh Dinh:</t>
        </r>
        <r>
          <rPr>
            <sz val="9"/>
            <color indexed="81"/>
            <rFont val="Tahoma"/>
            <family val="2"/>
          </rPr>
          <t xml:space="preserve">
Hết đường (Hết thửa 107, 237; TBĐ 11)</t>
        </r>
      </text>
    </comment>
    <comment ref="D4385" authorId="4" shapeId="0">
      <text>
        <r>
          <rPr>
            <b/>
            <sz val="9"/>
            <color indexed="81"/>
            <rFont val="Tahoma"/>
            <family val="2"/>
          </rPr>
          <t>Van Thanh Dinh:</t>
        </r>
        <r>
          <rPr>
            <sz val="9"/>
            <color indexed="81"/>
            <rFont val="Tahoma"/>
            <family val="2"/>
          </rPr>
          <t xml:space="preserve">
 (Hẻm 79 Đinh Núp)</t>
        </r>
      </text>
    </comment>
    <comment ref="D4388" authorId="4" shapeId="0">
      <text>
        <r>
          <rPr>
            <b/>
            <sz val="9"/>
            <color indexed="81"/>
            <rFont val="Tahoma"/>
            <family val="2"/>
          </rPr>
          <t>Van Thanh Dinh:</t>
        </r>
        <r>
          <rPr>
            <sz val="9"/>
            <color indexed="81"/>
            <rFont val="Tahoma"/>
            <family val="2"/>
          </rPr>
          <t xml:space="preserve">
Lê Vụ</t>
        </r>
      </text>
    </comment>
    <comment ref="C4389" authorId="4" shapeId="0">
      <text>
        <r>
          <rPr>
            <b/>
            <sz val="9"/>
            <color indexed="81"/>
            <rFont val="Tahoma"/>
            <family val="2"/>
          </rPr>
          <t>Van Thanh Dinh:</t>
        </r>
        <r>
          <rPr>
            <sz val="9"/>
            <color indexed="81"/>
            <rFont val="Tahoma"/>
            <family val="2"/>
          </rPr>
          <t xml:space="preserve">
Nguyễn Chí Thanh</t>
        </r>
      </text>
    </comment>
    <comment ref="D4389" authorId="1" shapeId="0">
      <text>
        <r>
          <rPr>
            <b/>
            <sz val="9"/>
            <color indexed="81"/>
            <rFont val="Tahoma"/>
            <family val="2"/>
          </rPr>
          <t>Nguyen Ngoc:</t>
        </r>
        <r>
          <rPr>
            <sz val="9"/>
            <color indexed="81"/>
            <rFont val="Tahoma"/>
            <family val="2"/>
          </rPr>
          <t xml:space="preserve">
hết thửa 30, tờ 77 (Hẻm 193 Nguyễn Văn Cừ)</t>
        </r>
      </text>
    </comment>
    <comment ref="C4390" authorId="4" shapeId="0">
      <text>
        <r>
          <rPr>
            <b/>
            <sz val="9"/>
            <color indexed="81"/>
            <rFont val="Tahoma"/>
            <family val="2"/>
          </rPr>
          <t>Van Thanh Dinh:</t>
        </r>
        <r>
          <rPr>
            <sz val="9"/>
            <color indexed="81"/>
            <rFont val="Tahoma"/>
            <family val="2"/>
          </rPr>
          <t xml:space="preserve">
Nguyễn Chí Thanh</t>
        </r>
      </text>
    </comment>
    <comment ref="D4390" authorId="4" shapeId="0">
      <text>
        <r>
          <rPr>
            <b/>
            <sz val="9"/>
            <color indexed="81"/>
            <rFont val="Tahoma"/>
            <family val="2"/>
          </rPr>
          <t>Van Thanh Dinh:</t>
        </r>
        <r>
          <rPr>
            <sz val="9"/>
            <color indexed="81"/>
            <rFont val="Tahoma"/>
            <family val="2"/>
          </rPr>
          <t xml:space="preserve">
Hết đường (Trương Quang Tuân)</t>
        </r>
      </text>
    </comment>
    <comment ref="C4392" authorId="1" shapeId="0">
      <text>
        <r>
          <rPr>
            <b/>
            <sz val="9"/>
            <color indexed="81"/>
            <rFont val="Tahoma"/>
            <family val="2"/>
          </rPr>
          <t>Nguyen Ngoc:</t>
        </r>
        <r>
          <rPr>
            <sz val="9"/>
            <color indexed="81"/>
            <rFont val="Tahoma"/>
            <family val="2"/>
          </rPr>
          <t xml:space="preserve">
Nguyễn Hồng Ưng (Tiếp giáp phường Tân An)</t>
        </r>
      </text>
    </comment>
    <comment ref="D4399" authorId="4" shapeId="0">
      <text>
        <r>
          <rPr>
            <b/>
            <sz val="9"/>
            <color indexed="81"/>
            <rFont val="Tahoma"/>
            <family val="2"/>
          </rPr>
          <t>Van Thanh Dinh:</t>
        </r>
        <r>
          <rPr>
            <sz val="9"/>
            <color indexed="81"/>
            <rFont val="Tahoma"/>
            <family val="2"/>
          </rPr>
          <t xml:space="preserve">
Chợ Tân Phong</t>
        </r>
      </text>
    </comment>
    <comment ref="D4400" authorId="4" shapeId="0">
      <text>
        <r>
          <rPr>
            <b/>
            <sz val="9"/>
            <color indexed="81"/>
            <rFont val="Tahoma"/>
            <family val="2"/>
          </rPr>
          <t>Van Thanh Dinh:</t>
        </r>
        <r>
          <rPr>
            <sz val="9"/>
            <color indexed="81"/>
            <rFont val="Tahoma"/>
            <family val="2"/>
          </rPr>
          <t xml:space="preserve">
Hết đường (Hẻm 9 Nguyễn Lương Bằng)</t>
        </r>
      </text>
    </comment>
    <comment ref="C4401" authorId="4" shapeId="0">
      <text>
        <r>
          <rPr>
            <b/>
            <sz val="9"/>
            <color indexed="81"/>
            <rFont val="Tahoma"/>
            <family val="2"/>
          </rPr>
          <t>Van Thanh Dinh:</t>
        </r>
        <r>
          <rPr>
            <sz val="9"/>
            <color indexed="81"/>
            <rFont val="Tahoma"/>
            <family val="2"/>
          </rPr>
          <t xml:space="preserve">
Trường tiểu học Kim Đồng</t>
        </r>
      </text>
    </comment>
    <comment ref="D4402" authorId="4" shapeId="0">
      <text>
        <r>
          <rPr>
            <b/>
            <sz val="9"/>
            <color indexed="81"/>
            <rFont val="Tahoma"/>
            <family val="2"/>
          </rPr>
          <t>Van Thanh Dinh:</t>
        </r>
        <r>
          <rPr>
            <sz val="9"/>
            <color indexed="81"/>
            <rFont val="Tahoma"/>
            <family val="2"/>
          </rPr>
          <t xml:space="preserve">
Hết thửa 2, 14; TBĐ số 3</t>
        </r>
      </text>
    </comment>
    <comment ref="C4403" authorId="4" shapeId="0">
      <text>
        <r>
          <rPr>
            <b/>
            <sz val="9"/>
            <color indexed="81"/>
            <rFont val="Tahoma"/>
            <family val="2"/>
          </rPr>
          <t>Van Thanh Dinh:</t>
        </r>
        <r>
          <rPr>
            <sz val="9"/>
            <color indexed="81"/>
            <rFont val="Tahoma"/>
            <family val="2"/>
          </rPr>
          <t xml:space="preserve">
Hết thửa 2, 14; TBĐ số 3</t>
        </r>
      </text>
    </comment>
    <comment ref="D4404" authorId="4" shapeId="0">
      <text>
        <r>
          <rPr>
            <b/>
            <sz val="9"/>
            <color indexed="81"/>
            <rFont val="Tahoma"/>
            <family val="2"/>
          </rPr>
          <t>Van Thanh Dinh:</t>
        </r>
        <r>
          <rPr>
            <sz val="9"/>
            <color indexed="81"/>
            <rFont val="Tahoma"/>
            <family val="2"/>
          </rPr>
          <t xml:space="preserve">
Hết đường (Hết thửa 26; TBĐ số 66)</t>
        </r>
      </text>
    </comment>
    <comment ref="D4409" authorId="3" shapeId="0">
      <text>
        <r>
          <rPr>
            <b/>
            <sz val="9"/>
            <color indexed="81"/>
            <rFont val="Tahoma"/>
            <family val="2"/>
          </rPr>
          <t>BÍCH:</t>
        </r>
        <r>
          <rPr>
            <sz val="9"/>
            <color indexed="81"/>
            <rFont val="Tahoma"/>
            <family val="2"/>
          </rPr>
          <t xml:space="preserve">
Hết đường (Hết thửa 62, 66; TBĐ số 62)</t>
        </r>
      </text>
    </comment>
    <comment ref="D4412" authorId="4" shapeId="0">
      <text>
        <r>
          <rPr>
            <b/>
            <sz val="9"/>
            <color indexed="81"/>
            <rFont val="Tahoma"/>
            <family val="2"/>
          </rPr>
          <t>Van Thanh Dinh:</t>
        </r>
        <r>
          <rPr>
            <sz val="9"/>
            <color indexed="81"/>
            <rFont val="Tahoma"/>
            <family val="2"/>
          </rPr>
          <t xml:space="preserve">
(Hết thửa 102; TBĐ số 5)</t>
        </r>
      </text>
    </comment>
    <comment ref="D4437" authorId="4" shapeId="0">
      <text>
        <r>
          <rPr>
            <b/>
            <sz val="9"/>
            <color indexed="81"/>
            <rFont val="Tahoma"/>
            <family val="2"/>
          </rPr>
          <t>Van Thanh Dinh:</t>
        </r>
        <r>
          <rPr>
            <sz val="9"/>
            <color indexed="81"/>
            <rFont val="Tahoma"/>
            <family val="2"/>
          </rPr>
          <t xml:space="preserve">
thửa 36, tờ 85</t>
        </r>
      </text>
    </comment>
    <comment ref="D4443" authorId="4" shapeId="0">
      <text>
        <r>
          <rPr>
            <b/>
            <sz val="9"/>
            <color indexed="81"/>
            <rFont val="Tahoma"/>
            <family val="2"/>
          </rPr>
          <t>Van Thanh Dinh:</t>
        </r>
        <r>
          <rPr>
            <sz val="9"/>
            <color indexed="81"/>
            <rFont val="Tahoma"/>
            <family val="2"/>
          </rPr>
          <t xml:space="preserve">
Giáp với đường Võ Thị Sáu (thửa 77, tờ 80)</t>
        </r>
      </text>
    </comment>
    <comment ref="C4467" authorId="4" shapeId="0">
      <text>
        <r>
          <rPr>
            <b/>
            <sz val="9"/>
            <color indexed="81"/>
            <rFont val="Tahoma"/>
            <family val="2"/>
          </rPr>
          <t>Van Thanh Dinh:</t>
        </r>
        <r>
          <rPr>
            <sz val="9"/>
            <color indexed="81"/>
            <rFont val="Tahoma"/>
            <family val="2"/>
          </rPr>
          <t xml:space="preserve">
Nguyễn Thái Bình (Thửa 89; TBĐ số 60)</t>
        </r>
      </text>
    </comment>
    <comment ref="D4467" authorId="4" shapeId="0">
      <text>
        <r>
          <rPr>
            <b/>
            <sz val="9"/>
            <color indexed="81"/>
            <rFont val="Tahoma"/>
            <family val="2"/>
          </rPr>
          <t>Van Thanh Dinh:</t>
        </r>
        <r>
          <rPr>
            <sz val="9"/>
            <color indexed="81"/>
            <rFont val="Tahoma"/>
            <family val="2"/>
          </rPr>
          <t xml:space="preserve">
Cổng Sân bay Buôn Ma Thuột (Hết thửa 06; TBĐ số 62)</t>
        </r>
      </text>
    </comment>
    <comment ref="C4468" authorId="4" shapeId="0">
      <text>
        <r>
          <rPr>
            <b/>
            <sz val="9"/>
            <color indexed="81"/>
            <rFont val="Tahoma"/>
            <family val="2"/>
          </rPr>
          <t>Van Thanh Dinh:</t>
        </r>
        <r>
          <rPr>
            <sz val="9"/>
            <color indexed="81"/>
            <rFont val="Tahoma"/>
            <family val="2"/>
          </rPr>
          <t xml:space="preserve">
Nguyễn Lương Bằng (Thửa 507; TBĐ số 52)</t>
        </r>
      </text>
    </comment>
    <comment ref="D4468" authorId="4" shapeId="0">
      <text>
        <r>
          <rPr>
            <b/>
            <sz val="9"/>
            <color indexed="81"/>
            <rFont val="Tahoma"/>
            <family val="2"/>
          </rPr>
          <t>Van Thanh Dinh:</t>
        </r>
        <r>
          <rPr>
            <sz val="9"/>
            <color indexed="81"/>
            <rFont val="Tahoma"/>
            <family val="2"/>
          </rPr>
          <t xml:space="preserve">
Nhà bà Châu (Hết thửa 45; TBĐ số 50)</t>
        </r>
      </text>
    </comment>
    <comment ref="C4469" authorId="4" shapeId="0">
      <text>
        <r>
          <rPr>
            <b/>
            <sz val="9"/>
            <color indexed="81"/>
            <rFont val="Tahoma"/>
            <family val="2"/>
          </rPr>
          <t>Van Thanh Dinh:</t>
        </r>
        <r>
          <rPr>
            <sz val="9"/>
            <color indexed="81"/>
            <rFont val="Tahoma"/>
            <family val="2"/>
          </rPr>
          <t xml:space="preserve">
Doanh trại Bộ đội Thôn 5 (Thửa 48; TBĐ số 83)</t>
        </r>
      </text>
    </comment>
    <comment ref="D4469" authorId="4" shapeId="0">
      <text>
        <r>
          <rPr>
            <b/>
            <sz val="9"/>
            <color indexed="81"/>
            <rFont val="Tahoma"/>
            <family val="2"/>
          </rPr>
          <t>Van Thanh Dinh:</t>
        </r>
        <r>
          <rPr>
            <sz val="9"/>
            <color indexed="81"/>
            <rFont val="Tahoma"/>
            <family val="2"/>
          </rPr>
          <t xml:space="preserve">
Hết khu dân cư thôn 4 (Hết thửa 364; TBĐ số 27)</t>
        </r>
      </text>
    </comment>
    <comment ref="C4470" authorId="4" shapeId="0">
      <text>
        <r>
          <rPr>
            <b/>
            <sz val="9"/>
            <color indexed="81"/>
            <rFont val="Tahoma"/>
            <family val="2"/>
          </rPr>
          <t>Van Thanh Dinh:</t>
        </r>
        <r>
          <rPr>
            <sz val="9"/>
            <color indexed="81"/>
            <rFont val="Tahoma"/>
            <family val="2"/>
          </rPr>
          <t xml:space="preserve">
Hết khu dân cư thôn 4 (Hết thửa 364; TBĐ số 27)</t>
        </r>
      </text>
    </comment>
    <comment ref="C4471" authorId="4" shapeId="0">
      <text>
        <r>
          <rPr>
            <b/>
            <sz val="9"/>
            <color indexed="81"/>
            <rFont val="Tahoma"/>
            <family val="2"/>
          </rPr>
          <t>Van Thanh Dinh:</t>
        </r>
        <r>
          <rPr>
            <sz val="9"/>
            <color indexed="81"/>
            <rFont val="Tahoma"/>
            <family val="2"/>
          </rPr>
          <t xml:space="preserve">
Hết khu dân cư thôn 4 (Hết thửa 364; TBĐ số 27)</t>
        </r>
      </text>
    </comment>
    <comment ref="D4472" authorId="4" shapeId="0">
      <text>
        <r>
          <rPr>
            <b/>
            <sz val="9"/>
            <color indexed="81"/>
            <rFont val="Tahoma"/>
            <family val="2"/>
          </rPr>
          <t>Van Thanh Dinh:</t>
        </r>
        <r>
          <rPr>
            <sz val="9"/>
            <color indexed="81"/>
            <rFont val="Tahoma"/>
            <family val="2"/>
          </rPr>
          <t xml:space="preserve">
Ngã ba nhà ông Bùi Văn Hùng (Thửa 8, TBĐ số 74)</t>
        </r>
      </text>
    </comment>
    <comment ref="D4473" authorId="4" shapeId="0">
      <text>
        <r>
          <rPr>
            <b/>
            <sz val="9"/>
            <color indexed="81"/>
            <rFont val="Tahoma"/>
            <family val="2"/>
          </rPr>
          <t>Van Thanh Dinh:</t>
        </r>
        <r>
          <rPr>
            <sz val="9"/>
            <color indexed="81"/>
            <rFont val="Tahoma"/>
            <family val="2"/>
          </rPr>
          <t xml:space="preserve">
Đất nông nghiệp Công ty Việt Thắng cũ (Thửa 20, TBĐ số 28)</t>
        </r>
      </text>
    </comment>
    <comment ref="B4474" authorId="1" shapeId="0">
      <text>
        <r>
          <rPr>
            <b/>
            <sz val="9"/>
            <color indexed="81"/>
            <rFont val="Tahoma"/>
            <family val="2"/>
          </rPr>
          <t>Nguyen Ngoc:</t>
        </r>
        <r>
          <rPr>
            <sz val="9"/>
            <color indexed="81"/>
            <rFont val="Tahoma"/>
            <family val="2"/>
          </rPr>
          <t xml:space="preserve">
Các hẻm cấp 1 đường Nguyễn Lương Bằng (Cả 2 bên), đoạn từ Cầu km5 đến Ngã ba Viện KH NLN Tây Nguyên (Cũ)</t>
        </r>
      </text>
    </comment>
    <comment ref="C4503" authorId="3" shapeId="0">
      <text>
        <r>
          <rPr>
            <b/>
            <sz val="9"/>
            <color indexed="81"/>
            <rFont val="Tahoma"/>
            <family val="2"/>
            <charset val="163"/>
          </rPr>
          <t>BÍCH:</t>
        </r>
        <r>
          <rPr>
            <sz val="9"/>
            <color indexed="81"/>
            <rFont val="Tahoma"/>
            <family val="2"/>
            <charset val="163"/>
          </rPr>
          <t xml:space="preserve">
Nguyễn Tri Phương </t>
        </r>
      </text>
    </comment>
    <comment ref="D4505" authorId="3" shapeId="0">
      <text>
        <r>
          <rPr>
            <b/>
            <sz val="9"/>
            <color indexed="81"/>
            <rFont val="Tahoma"/>
            <family val="2"/>
          </rPr>
          <t>BÍCH:</t>
        </r>
        <r>
          <rPr>
            <sz val="9"/>
            <color indexed="81"/>
            <rFont val="Tahoma"/>
            <family val="2"/>
          </rPr>
          <t xml:space="preserve">
Đường trục 1 Buôn Ky (Hết thửa 205; TBĐ 13 phường Thành Nhất; Bên trái hết thửa 90; TBĐ số 37 phường Tân Tiến cũ)</t>
        </r>
      </text>
    </comment>
    <comment ref="C4506" authorId="3" shapeId="0">
      <text>
        <r>
          <rPr>
            <b/>
            <sz val="9"/>
            <color indexed="81"/>
            <rFont val="Tahoma"/>
            <family val="2"/>
          </rPr>
          <t>BÍCH:</t>
        </r>
        <r>
          <rPr>
            <sz val="9"/>
            <color indexed="81"/>
            <rFont val="Tahoma"/>
            <family val="2"/>
          </rPr>
          <t xml:space="preserve">
Đường trục 1 Buôn Ky (Hết thửa 205; TBĐ 13 phường Thành Nhất; Bên trái hết thửa 90; TBĐ số 37 phường Tân Tiến cũ)</t>
        </r>
      </text>
    </comment>
    <comment ref="D4506" authorId="3" shapeId="0">
      <text>
        <r>
          <rPr>
            <b/>
            <sz val="9"/>
            <color indexed="81"/>
            <rFont val="Tahoma"/>
            <family val="2"/>
          </rPr>
          <t>BÍCH:</t>
        </r>
        <r>
          <rPr>
            <sz val="9"/>
            <color indexed="81"/>
            <rFont val="Tahoma"/>
            <family val="2"/>
          </rPr>
          <t xml:space="preserve">
13 Thành Nhất 173
37 Tân tiến 134</t>
        </r>
      </text>
    </comment>
    <comment ref="C4507" authorId="3" shapeId="0">
      <text>
        <r>
          <rPr>
            <b/>
            <sz val="9"/>
            <color indexed="81"/>
            <rFont val="Tahoma"/>
            <family val="2"/>
          </rPr>
          <t>BÍCH:</t>
        </r>
        <r>
          <rPr>
            <sz val="9"/>
            <color indexed="81"/>
            <rFont val="Tahoma"/>
            <family val="2"/>
          </rPr>
          <t xml:space="preserve">
13 Thành Nhất 173
37 Tân tiến 134</t>
        </r>
      </text>
    </comment>
    <comment ref="D4507" authorId="3" shapeId="0">
      <text>
        <r>
          <rPr>
            <b/>
            <sz val="9"/>
            <color indexed="81"/>
            <rFont val="Tahoma"/>
            <family val="2"/>
          </rPr>
          <t>BÍCH:</t>
        </r>
        <r>
          <rPr>
            <sz val="9"/>
            <color indexed="81"/>
            <rFont val="Tahoma"/>
            <family val="2"/>
          </rPr>
          <t xml:space="preserve">
Hết thửa 219 và thửa 1046; TBĐ số 12</t>
        </r>
      </text>
    </comment>
    <comment ref="C4508" authorId="3" shapeId="0">
      <text>
        <r>
          <rPr>
            <b/>
            <sz val="9"/>
            <color indexed="81"/>
            <rFont val="Tahoma"/>
            <family val="2"/>
          </rPr>
          <t>BÍCH:</t>
        </r>
        <r>
          <rPr>
            <sz val="9"/>
            <color indexed="81"/>
            <rFont val="Tahoma"/>
            <family val="2"/>
          </rPr>
          <t xml:space="preserve">
Hết thửa 219 và thửa 1046; TBĐ số 12</t>
        </r>
      </text>
    </comment>
    <comment ref="C4530" authorId="3" shapeId="0">
      <text>
        <r>
          <rPr>
            <b/>
            <sz val="9"/>
            <color indexed="81"/>
            <rFont val="Tahoma"/>
            <family val="2"/>
            <charset val="163"/>
          </rPr>
          <t>BÍCH:</t>
        </r>
        <r>
          <rPr>
            <sz val="9"/>
            <color indexed="81"/>
            <rFont val="Tahoma"/>
            <family val="2"/>
            <charset val="163"/>
          </rPr>
          <t xml:space="preserve">
Quang Trung</t>
        </r>
      </text>
    </comment>
    <comment ref="D4540" authorId="3" shapeId="0">
      <text>
        <r>
          <rPr>
            <b/>
            <sz val="9"/>
            <color indexed="81"/>
            <rFont val="Tahoma"/>
            <family val="2"/>
            <charset val="163"/>
          </rPr>
          <t>BÍCH:</t>
        </r>
        <r>
          <rPr>
            <sz val="9"/>
            <color indexed="81"/>
            <rFont val="Tahoma"/>
            <family val="2"/>
            <charset val="163"/>
          </rPr>
          <t xml:space="preserve">
Hết đường (Hết thửa 642; TBĐ số 164)</t>
        </r>
      </text>
    </comment>
    <comment ref="D4541" authorId="3" shapeId="0">
      <text>
        <r>
          <rPr>
            <b/>
            <sz val="9"/>
            <color indexed="81"/>
            <rFont val="Tahoma"/>
            <family val="2"/>
          </rPr>
          <t>BÍCH:</t>
        </r>
        <r>
          <rPr>
            <sz val="9"/>
            <color indexed="81"/>
            <rFont val="Tahoma"/>
            <family val="2"/>
          </rPr>
          <t xml:space="preserve">
Tờ số 4 Phường Thành Nhất cũ
</t>
        </r>
      </text>
    </comment>
    <comment ref="D4542" authorId="3" shapeId="0">
      <text>
        <r>
          <rPr>
            <b/>
            <sz val="9"/>
            <color indexed="81"/>
            <rFont val="Tahoma"/>
            <family val="2"/>
            <charset val="163"/>
          </rPr>
          <t>BÍCH:</t>
        </r>
        <r>
          <rPr>
            <sz val="9"/>
            <color indexed="81"/>
            <rFont val="Tahoma"/>
            <family val="2"/>
            <charset val="163"/>
          </rPr>
          <t xml:space="preserve">
Hết đường (Hết thửa 450; TBĐ số 4)</t>
        </r>
      </text>
    </comment>
    <comment ref="D4543" authorId="3" shapeId="0">
      <text>
        <r>
          <rPr>
            <b/>
            <sz val="9"/>
            <color indexed="81"/>
            <rFont val="Tahoma"/>
            <family val="2"/>
            <charset val="163"/>
          </rPr>
          <t>BÍCH:</t>
        </r>
        <r>
          <rPr>
            <sz val="9"/>
            <color indexed="81"/>
            <rFont val="Tahoma"/>
            <family val="2"/>
            <charset val="163"/>
          </rPr>
          <t xml:space="preserve">
Hết đường (Hết thửa 303, 1108; TBĐ số 3)</t>
        </r>
      </text>
    </comment>
    <comment ref="C4544" authorId="3" shapeId="0">
      <text>
        <r>
          <rPr>
            <b/>
            <sz val="9"/>
            <color indexed="81"/>
            <rFont val="Tahoma"/>
            <family val="2"/>
            <charset val="163"/>
          </rPr>
          <t>BÍCH:</t>
        </r>
        <r>
          <rPr>
            <sz val="9"/>
            <color indexed="81"/>
            <rFont val="Tahoma"/>
            <family val="2"/>
            <charset val="163"/>
          </rPr>
          <t xml:space="preserve">
Hẻm 113 Nguyễn Cơ Thạch</t>
        </r>
      </text>
    </comment>
    <comment ref="D4555" authorId="3" shapeId="0">
      <text>
        <r>
          <rPr>
            <b/>
            <sz val="9"/>
            <color indexed="81"/>
            <rFont val="Tahoma"/>
            <family val="2"/>
            <charset val="163"/>
          </rPr>
          <t>BÍCH:</t>
        </r>
        <r>
          <rPr>
            <sz val="9"/>
            <color indexed="81"/>
            <rFont val="Tahoma"/>
            <family val="2"/>
            <charset val="163"/>
          </rPr>
          <t xml:space="preserve">
Hết địa bàn phường Khánh Xuân</t>
        </r>
      </text>
    </comment>
    <comment ref="D4576" authorId="3" shapeId="0">
      <text>
        <r>
          <rPr>
            <b/>
            <sz val="9"/>
            <color indexed="81"/>
            <rFont val="Tahoma"/>
            <family val="2"/>
            <charset val="163"/>
          </rPr>
          <t>BÍCH:</t>
        </r>
        <r>
          <rPr>
            <sz val="9"/>
            <color indexed="81"/>
            <rFont val="Tahoma"/>
            <family val="2"/>
            <charset val="163"/>
          </rPr>
          <t xml:space="preserve">
Ngã 4 giao với đường rộng 8m (Cách Võ Văn Kiệt 50m) </t>
        </r>
      </text>
    </comment>
    <comment ref="C4577" authorId="3" shapeId="0">
      <text>
        <r>
          <rPr>
            <b/>
            <sz val="9"/>
            <color indexed="81"/>
            <rFont val="Tahoma"/>
            <family val="2"/>
            <charset val="163"/>
          </rPr>
          <t>BÍCH:</t>
        </r>
        <r>
          <rPr>
            <sz val="9"/>
            <color indexed="81"/>
            <rFont val="Tahoma"/>
            <family val="2"/>
            <charset val="163"/>
          </rPr>
          <t xml:space="preserve">
Ngã 4 giao với đường rộng 8m (Cách Võ Văn Kiệt 50m) </t>
        </r>
      </text>
    </comment>
    <comment ref="D4578" authorId="3" shapeId="0">
      <text>
        <r>
          <rPr>
            <b/>
            <sz val="9"/>
            <color indexed="81"/>
            <rFont val="Tahoma"/>
            <family val="2"/>
          </rPr>
          <t>BÍCH:</t>
        </r>
        <r>
          <rPr>
            <sz val="9"/>
            <color indexed="81"/>
            <rFont val="Tahoma"/>
            <family val="2"/>
          </rPr>
          <t xml:space="preserve">
Ngã tư hẻm 83 Tố Hữu (Hết thửa 48; TBĐ số 100)</t>
        </r>
      </text>
    </comment>
    <comment ref="C4579" authorId="3" shapeId="0">
      <text>
        <r>
          <rPr>
            <b/>
            <sz val="9"/>
            <color indexed="81"/>
            <rFont val="Tahoma"/>
            <family val="2"/>
          </rPr>
          <t>BÍCH:</t>
        </r>
        <r>
          <rPr>
            <sz val="9"/>
            <color indexed="81"/>
            <rFont val="Tahoma"/>
            <family val="2"/>
          </rPr>
          <t xml:space="preserve">
Ngã tư hẻm 83 Tố Hữu (Hết thửa 48; TBĐ số 100)</t>
        </r>
      </text>
    </comment>
    <comment ref="D4609" authorId="1" shapeId="0">
      <text>
        <r>
          <rPr>
            <b/>
            <sz val="9"/>
            <color indexed="81"/>
            <rFont val="Tahoma"/>
            <family val="2"/>
          </rPr>
          <t>Nguyen Ngoc:</t>
        </r>
        <r>
          <rPr>
            <sz val="9"/>
            <color indexed="81"/>
            <rFont val="Tahoma"/>
            <family val="2"/>
          </rPr>
          <t xml:space="preserve">
Bên phải hẻm 112 và bên trái hẻm 173 đường Y Wang </t>
        </r>
      </text>
    </comment>
    <comment ref="C4610" authorId="1" shapeId="0">
      <text>
        <r>
          <rPr>
            <b/>
            <sz val="9"/>
            <color indexed="81"/>
            <rFont val="Tahoma"/>
            <family val="2"/>
          </rPr>
          <t>Nguyen Ngoc:</t>
        </r>
        <r>
          <rPr>
            <sz val="9"/>
            <color indexed="81"/>
            <rFont val="Tahoma"/>
            <family val="2"/>
          </rPr>
          <t xml:space="preserve">
Bên phải hẻm 112 và bên trái hẻm 173 đường Y Wang </t>
        </r>
      </text>
    </comment>
    <comment ref="C4612" authorId="1" shapeId="0">
      <text>
        <r>
          <rPr>
            <b/>
            <sz val="9"/>
            <color indexed="81"/>
            <rFont val="Tahoma"/>
            <charset val="1"/>
          </rPr>
          <t>Nguyen Ngoc:</t>
        </r>
        <r>
          <rPr>
            <sz val="9"/>
            <color indexed="81"/>
            <rFont val="Tahoma"/>
            <charset val="1"/>
          </rPr>
          <t xml:space="preserve">
Bên phải hẻm 112 và bên trái hẻm 173 đường Y Wang</t>
        </r>
      </text>
    </comment>
    <comment ref="C4613" authorId="1" shapeId="0">
      <text>
        <r>
          <rPr>
            <b/>
            <sz val="9"/>
            <color indexed="81"/>
            <rFont val="Tahoma"/>
            <family val="2"/>
          </rPr>
          <t>Nguyen Ngoc:</t>
        </r>
        <r>
          <rPr>
            <sz val="9"/>
            <color indexed="81"/>
            <rFont val="Tahoma"/>
            <family val="2"/>
          </rPr>
          <t xml:space="preserve">
(Thửa 01; tờ BĐ số 65)</t>
        </r>
      </text>
    </comment>
    <comment ref="D4613" authorId="4" shapeId="0">
      <text>
        <r>
          <rPr>
            <b/>
            <sz val="9"/>
            <color indexed="81"/>
            <rFont val="Tahoma"/>
            <family val="2"/>
          </rPr>
          <t>Van Thanh Dinh:</t>
        </r>
        <r>
          <rPr>
            <sz val="9"/>
            <color indexed="81"/>
            <rFont val="Tahoma"/>
            <family val="2"/>
          </rPr>
          <t xml:space="preserve">
Hết Bưu điện (Ngã 3 đi Thôn 4, xã Ea Kao) - (Hết thửa 69; TBĐ số 75)</t>
        </r>
      </text>
    </comment>
    <comment ref="C4614" authorId="4" shapeId="0">
      <text>
        <r>
          <rPr>
            <b/>
            <sz val="9"/>
            <color indexed="81"/>
            <rFont val="Tahoma"/>
            <family val="2"/>
          </rPr>
          <t>Van Thanh Dinh:</t>
        </r>
        <r>
          <rPr>
            <sz val="9"/>
            <color indexed="81"/>
            <rFont val="Tahoma"/>
            <family val="2"/>
          </rPr>
          <t xml:space="preserve">
Hết Bưu điện (Ngã 3 đi Thôn 4, xã Ea Kao) - (Hết thửa 69; TBĐ số 75)</t>
        </r>
      </text>
    </comment>
    <comment ref="D4615" authorId="3" shapeId="0">
      <text>
        <r>
          <rPr>
            <b/>
            <sz val="9"/>
            <color indexed="81"/>
            <rFont val="Tahoma"/>
            <family val="2"/>
          </rPr>
          <t>BÍCH:</t>
        </r>
        <r>
          <rPr>
            <sz val="9"/>
            <color indexed="81"/>
            <rFont val="Tahoma"/>
            <family val="2"/>
          </rPr>
          <t xml:space="preserve">
Hết đường (Đường Trần Quý Cáp)</t>
        </r>
      </text>
    </comment>
    <comment ref="D4617" authorId="3" shapeId="0">
      <text>
        <r>
          <rPr>
            <b/>
            <sz val="9"/>
            <color indexed="81"/>
            <rFont val="Tahoma"/>
            <family val="2"/>
          </rPr>
          <t>BÍCH:</t>
        </r>
        <r>
          <rPr>
            <sz val="9"/>
            <color indexed="81"/>
            <rFont val="Tahoma"/>
            <family val="2"/>
          </rPr>
          <t xml:space="preserve">
Bên phải: Mai Thị Lựu; Bên trái: Hẻm 135 Trần Quý Cáp</t>
        </r>
      </text>
    </comment>
    <comment ref="D4618" authorId="3" shapeId="0">
      <text>
        <r>
          <rPr>
            <b/>
            <sz val="9"/>
            <color indexed="81"/>
            <rFont val="Tahoma"/>
            <family val="2"/>
          </rPr>
          <t>BÍCH:</t>
        </r>
        <r>
          <rPr>
            <sz val="9"/>
            <color indexed="81"/>
            <rFont val="Tahoma"/>
            <family val="2"/>
          </rPr>
          <t xml:space="preserve">
Hết đường (Hết thửa 641, 462; TBĐ số 75)</t>
        </r>
      </text>
    </comment>
    <comment ref="D4630" authorId="3" shapeId="0">
      <text>
        <r>
          <rPr>
            <b/>
            <sz val="9"/>
            <color indexed="81"/>
            <rFont val="Tahoma"/>
            <family val="2"/>
          </rPr>
          <t>BÍCH:</t>
        </r>
        <r>
          <rPr>
            <sz val="9"/>
            <color indexed="81"/>
            <rFont val="Tahoma"/>
            <family val="2"/>
          </rPr>
          <t xml:space="preserve">
(Thửa 31; TBĐ số 20)</t>
        </r>
      </text>
    </comment>
    <comment ref="D4634" authorId="1" shapeId="0">
      <text>
        <r>
          <rPr>
            <b/>
            <sz val="9"/>
            <color indexed="81"/>
            <rFont val="Tahoma"/>
            <family val="2"/>
          </rPr>
          <t>Nguyen Ngoc:</t>
        </r>
        <r>
          <rPr>
            <sz val="9"/>
            <color indexed="81"/>
            <rFont val="Tahoma"/>
            <family val="2"/>
          </rPr>
          <t xml:space="preserve">
Hết khu dân cư buôn Mduk</t>
        </r>
      </text>
    </comment>
    <comment ref="C4635" authorId="1" shapeId="0">
      <text>
        <r>
          <rPr>
            <b/>
            <sz val="9"/>
            <color indexed="81"/>
            <rFont val="Tahoma"/>
            <family val="2"/>
          </rPr>
          <t>Nguyen Ngoc:</t>
        </r>
        <r>
          <rPr>
            <sz val="9"/>
            <color indexed="81"/>
            <rFont val="Tahoma"/>
            <family val="2"/>
          </rPr>
          <t xml:space="preserve">
Hết khu dân cư buôn Mduk</t>
        </r>
      </text>
    </comment>
    <comment ref="D4635" authorId="1" shapeId="0">
      <text>
        <r>
          <rPr>
            <b/>
            <sz val="9"/>
            <color indexed="81"/>
            <rFont val="Tahoma"/>
            <family val="2"/>
          </rPr>
          <t>Nguyen Ngoc:</t>
        </r>
        <r>
          <rPr>
            <sz val="9"/>
            <color indexed="81"/>
            <rFont val="Tahoma"/>
            <family val="2"/>
          </rPr>
          <t xml:space="preserve">
Hết khu dân cư buôn Mduk</t>
        </r>
      </text>
    </comment>
    <comment ref="D4636" authorId="1" shapeId="0">
      <text>
        <r>
          <rPr>
            <b/>
            <sz val="9"/>
            <color indexed="81"/>
            <rFont val="Tahoma"/>
            <family val="2"/>
          </rPr>
          <t>Nguyen Ngoc:</t>
        </r>
        <r>
          <rPr>
            <sz val="9"/>
            <color indexed="81"/>
            <rFont val="Tahoma"/>
            <family val="2"/>
          </rPr>
          <t xml:space="preserve">
Thửa 22; TBĐ số 125</t>
        </r>
      </text>
    </comment>
    <comment ref="C4637" authorId="3" shapeId="0">
      <text>
        <r>
          <rPr>
            <b/>
            <sz val="9"/>
            <color indexed="81"/>
            <rFont val="Tahoma"/>
            <family val="2"/>
          </rPr>
          <t>BÍCH:</t>
        </r>
        <r>
          <rPr>
            <sz val="9"/>
            <color indexed="81"/>
            <rFont val="Tahoma"/>
            <family val="2"/>
          </rPr>
          <t xml:space="preserve">
Ranh giới phường Ea Kao (Thửa 224 tờ bản đồ số 107 Ea Tam cũ)</t>
        </r>
      </text>
    </comment>
    <comment ref="D4639" authorId="3" shapeId="0">
      <text>
        <r>
          <rPr>
            <b/>
            <sz val="9"/>
            <color indexed="81"/>
            <rFont val="Tahoma"/>
            <family val="2"/>
          </rPr>
          <t>BÍCH:</t>
        </r>
        <r>
          <rPr>
            <sz val="9"/>
            <color indexed="81"/>
            <rFont val="Tahoma"/>
            <family val="2"/>
          </rPr>
          <t xml:space="preserve">
Hết đường (Thửa 107; TBĐ số 25)</t>
        </r>
      </text>
    </comment>
    <comment ref="D4643" authorId="3" shapeId="0">
      <text>
        <r>
          <rPr>
            <b/>
            <sz val="9"/>
            <color indexed="81"/>
            <rFont val="Tahoma"/>
            <family val="2"/>
          </rPr>
          <t>BÍCH:</t>
        </r>
        <r>
          <rPr>
            <sz val="9"/>
            <color indexed="81"/>
            <rFont val="Tahoma"/>
            <family val="2"/>
          </rPr>
          <t xml:space="preserve">
Hết đường (Hết thửa 26; 28; TBĐ số 117)</t>
        </r>
      </text>
    </comment>
    <comment ref="D4647" authorId="4" shapeId="0">
      <text>
        <r>
          <rPr>
            <b/>
            <sz val="9"/>
            <color indexed="81"/>
            <rFont val="Tahoma"/>
            <family val="2"/>
          </rPr>
          <t>Van Thanh Dinh:</t>
        </r>
        <r>
          <rPr>
            <sz val="9"/>
            <color indexed="81"/>
            <rFont val="Tahoma"/>
            <family val="2"/>
          </rPr>
          <t xml:space="preserve">
Hết đường (Hết thửa 171, 254; TBĐ số 118)</t>
        </r>
      </text>
    </comment>
    <comment ref="D4653" authorId="1" shapeId="0">
      <text>
        <r>
          <rPr>
            <b/>
            <sz val="9"/>
            <color indexed="81"/>
            <rFont val="Tahoma"/>
            <family val="2"/>
          </rPr>
          <t>Nguyen Ngoc:</t>
        </r>
        <r>
          <rPr>
            <sz val="9"/>
            <color indexed="81"/>
            <rFont val="Tahoma"/>
            <family val="2"/>
          </rPr>
          <t xml:space="preserve">
Đào Duy Anh</t>
        </r>
      </text>
    </comment>
    <comment ref="C4654" authorId="1" shapeId="0">
      <text>
        <r>
          <rPr>
            <b/>
            <sz val="9"/>
            <color indexed="81"/>
            <rFont val="Tahoma"/>
            <family val="2"/>
          </rPr>
          <t>Nguyen Ngoc:</t>
        </r>
        <r>
          <rPr>
            <sz val="9"/>
            <color indexed="81"/>
            <rFont val="Tahoma"/>
            <family val="2"/>
          </rPr>
          <t xml:space="preserve">
Đào Duy Anh</t>
        </r>
      </text>
    </comment>
    <comment ref="C4655" authorId="4" shapeId="0">
      <text>
        <r>
          <rPr>
            <b/>
            <sz val="9"/>
            <color indexed="81"/>
            <rFont val="Tahoma"/>
            <family val="2"/>
          </rPr>
          <t>Van Thanh Dinh:</t>
        </r>
        <r>
          <rPr>
            <sz val="9"/>
            <color indexed="81"/>
            <rFont val="Tahoma"/>
            <family val="2"/>
          </rPr>
          <t xml:space="preserve">
Y Wang (Thửa 140; TBĐ số 39 và thửa 1; TBĐ số 40)</t>
        </r>
      </text>
    </comment>
    <comment ref="D4655" authorId="4" shapeId="0">
      <text>
        <r>
          <rPr>
            <b/>
            <sz val="9"/>
            <color indexed="81"/>
            <rFont val="Tahoma"/>
            <family val="2"/>
          </rPr>
          <t>Van Thanh Dinh:</t>
        </r>
        <r>
          <rPr>
            <sz val="9"/>
            <color indexed="81"/>
            <rFont val="Tahoma"/>
            <family val="2"/>
          </rPr>
          <t xml:space="preserve">
Cống thoát nước (Hết thửa 124, 309; TBĐ 116)</t>
        </r>
      </text>
    </comment>
    <comment ref="C4656" authorId="4" shapeId="0">
      <text>
        <r>
          <rPr>
            <b/>
            <sz val="9"/>
            <color indexed="81"/>
            <rFont val="Tahoma"/>
            <family val="2"/>
          </rPr>
          <t>Van Thanh Dinh:</t>
        </r>
        <r>
          <rPr>
            <sz val="9"/>
            <color indexed="81"/>
            <rFont val="Tahoma"/>
            <family val="2"/>
          </rPr>
          <t xml:space="preserve">
Cống thoát nước (Hết thửa 124, 309; TBĐ 116)</t>
        </r>
      </text>
    </comment>
    <comment ref="C4658" authorId="4" shapeId="0">
      <text>
        <r>
          <rPr>
            <b/>
            <sz val="9"/>
            <color indexed="81"/>
            <rFont val="Tahoma"/>
            <family val="2"/>
          </rPr>
          <t>Van Thanh Dinh:</t>
        </r>
        <r>
          <rPr>
            <sz val="9"/>
            <color indexed="81"/>
            <rFont val="Tahoma"/>
            <family val="2"/>
          </rPr>
          <t xml:space="preserve">
Hẻm 120 Y Wang</t>
        </r>
      </text>
    </comment>
    <comment ref="D4658" authorId="4" shapeId="0">
      <text>
        <r>
          <rPr>
            <b/>
            <sz val="9"/>
            <color indexed="81"/>
            <rFont val="Tahoma"/>
            <family val="2"/>
          </rPr>
          <t>Van Thanh Dinh:</t>
        </r>
        <r>
          <rPr>
            <sz val="9"/>
            <color indexed="81"/>
            <rFont val="Tahoma"/>
            <family val="2"/>
          </rPr>
          <t xml:space="preserve">
Hẻm 121 Nguyễn An Ninh</t>
        </r>
      </text>
    </comment>
    <comment ref="C4659" authorId="4" shapeId="0">
      <text>
        <r>
          <rPr>
            <b/>
            <sz val="9"/>
            <color indexed="81"/>
            <rFont val="Tahoma"/>
            <family val="2"/>
          </rPr>
          <t>Van Thanh Dinh:</t>
        </r>
        <r>
          <rPr>
            <sz val="9"/>
            <color indexed="81"/>
            <rFont val="Tahoma"/>
            <family val="2"/>
          </rPr>
          <t xml:space="preserve">
Hẻm 128 Y Wang</t>
        </r>
      </text>
    </comment>
    <comment ref="D4659" authorId="4" shapeId="0">
      <text>
        <r>
          <rPr>
            <b/>
            <sz val="9"/>
            <color indexed="81"/>
            <rFont val="Tahoma"/>
            <family val="2"/>
          </rPr>
          <t>Van Thanh Dinh:</t>
        </r>
        <r>
          <rPr>
            <sz val="9"/>
            <color indexed="81"/>
            <rFont val="Tahoma"/>
            <family val="2"/>
          </rPr>
          <t xml:space="preserve">
Hẻm 121 Nguyễn An Ninh</t>
        </r>
      </text>
    </comment>
    <comment ref="C4660" authorId="4" shapeId="0">
      <text>
        <r>
          <rPr>
            <b/>
            <sz val="9"/>
            <color indexed="81"/>
            <rFont val="Tahoma"/>
            <family val="2"/>
          </rPr>
          <t>Van Thanh Dinh:</t>
        </r>
        <r>
          <rPr>
            <sz val="9"/>
            <color indexed="81"/>
            <rFont val="Tahoma"/>
            <family val="2"/>
          </rPr>
          <t xml:space="preserve">
Hẻm 170 Y Wang</t>
        </r>
      </text>
    </comment>
    <comment ref="D4660" authorId="4" shapeId="0">
      <text>
        <r>
          <rPr>
            <b/>
            <sz val="9"/>
            <color indexed="81"/>
            <rFont val="Tahoma"/>
            <family val="2"/>
          </rPr>
          <t>Van Thanh Dinh:</t>
        </r>
        <r>
          <rPr>
            <sz val="9"/>
            <color indexed="81"/>
            <rFont val="Tahoma"/>
            <family val="2"/>
          </rPr>
          <t xml:space="preserve">
Hẻm 121 Nguyễn An Ninh</t>
        </r>
      </text>
    </comment>
    <comment ref="C4676" authorId="1" shapeId="0">
      <text>
        <r>
          <rPr>
            <b/>
            <sz val="9"/>
            <color indexed="81"/>
            <rFont val="Tahoma"/>
            <family val="2"/>
          </rPr>
          <t>Nguyen Ngoc:</t>
        </r>
        <r>
          <rPr>
            <sz val="9"/>
            <color indexed="81"/>
            <rFont val="Tahoma"/>
            <family val="2"/>
          </rPr>
          <t xml:space="preserve">
Y Wang (Hết thửa 77; TBĐ số 75)</t>
        </r>
      </text>
    </comment>
    <comment ref="D4676" authorId="1" shapeId="0">
      <text>
        <r>
          <rPr>
            <b/>
            <sz val="9"/>
            <color indexed="81"/>
            <rFont val="Tahoma"/>
            <family val="2"/>
          </rPr>
          <t>Nguyen Ngoc:</t>
        </r>
        <r>
          <rPr>
            <sz val="9"/>
            <color indexed="81"/>
            <rFont val="Tahoma"/>
            <family val="2"/>
          </rPr>
          <t xml:space="preserve">
Ngã ba đi Lâm Viên (Hết thửa 81; TBĐ số 92)</t>
        </r>
      </text>
    </comment>
    <comment ref="C4677" authorId="1" shapeId="0">
      <text>
        <r>
          <rPr>
            <b/>
            <sz val="9"/>
            <color indexed="81"/>
            <rFont val="Tahoma"/>
            <family val="2"/>
          </rPr>
          <t>Nguyen Ngoc:</t>
        </r>
        <r>
          <rPr>
            <sz val="9"/>
            <color indexed="81"/>
            <rFont val="Tahoma"/>
            <family val="2"/>
          </rPr>
          <t xml:space="preserve">
Ngã ba đi Lâm Viên (Hết thửa 81; TBĐ số 92)</t>
        </r>
      </text>
    </comment>
    <comment ref="D4677" authorId="1" shapeId="0">
      <text>
        <r>
          <rPr>
            <b/>
            <sz val="9"/>
            <color indexed="81"/>
            <rFont val="Tahoma"/>
            <family val="2"/>
          </rPr>
          <t>Nguyen Ngoc:</t>
        </r>
        <r>
          <rPr>
            <sz val="9"/>
            <color indexed="81"/>
            <rFont val="Tahoma"/>
            <family val="2"/>
          </rPr>
          <t xml:space="preserve">
Ngã ba đi Lâm Viên (Hết thửa 81; TBĐ số 92)</t>
        </r>
      </text>
    </comment>
    <comment ref="C4678" authorId="1" shapeId="0">
      <text>
        <r>
          <rPr>
            <b/>
            <sz val="9"/>
            <color indexed="81"/>
            <rFont val="Tahoma"/>
            <family val="2"/>
          </rPr>
          <t>Nguyen Ngoc:</t>
        </r>
        <r>
          <rPr>
            <sz val="9"/>
            <color indexed="81"/>
            <rFont val="Tahoma"/>
            <family val="2"/>
          </rPr>
          <t xml:space="preserve">
Ngã ba đi Lâm Viên (Hết thửa 81; TBĐ số 92)</t>
        </r>
      </text>
    </comment>
    <comment ref="D4678" authorId="1" shapeId="0">
      <text>
        <r>
          <rPr>
            <b/>
            <sz val="9"/>
            <color indexed="81"/>
            <rFont val="Tahoma"/>
            <family val="2"/>
          </rPr>
          <t>Nguyen Ngoc:</t>
        </r>
        <r>
          <rPr>
            <sz val="9"/>
            <color indexed="81"/>
            <rFont val="Tahoma"/>
            <family val="2"/>
          </rPr>
          <t xml:space="preserve">
Hết địa bàn TP Buôn Ma Thuột</t>
        </r>
      </text>
    </comment>
    <comment ref="C4679" authorId="1" shapeId="0">
      <text>
        <r>
          <rPr>
            <b/>
            <sz val="9"/>
            <color indexed="81"/>
            <rFont val="Tahoma"/>
            <family val="2"/>
          </rPr>
          <t>Nguyen Ngoc:</t>
        </r>
        <r>
          <rPr>
            <sz val="9"/>
            <color indexed="81"/>
            <rFont val="Tahoma"/>
            <family val="2"/>
          </rPr>
          <t xml:space="preserve">
Hết địa bàn TP Buôn Ma Thuột</t>
        </r>
      </text>
    </comment>
    <comment ref="D4679" authorId="1" shapeId="0">
      <text>
        <r>
          <rPr>
            <b/>
            <sz val="9"/>
            <color indexed="81"/>
            <rFont val="Tahoma"/>
            <family val="2"/>
          </rPr>
          <t>Nguyen Ngoc:</t>
        </r>
        <r>
          <rPr>
            <sz val="9"/>
            <color indexed="81"/>
            <rFont val="Tahoma"/>
            <family val="2"/>
          </rPr>
          <t xml:space="preserve">
Hết địa bàn TP Buôn Ma Thuột</t>
        </r>
      </text>
    </comment>
    <comment ref="B4680" authorId="1" shapeId="0">
      <text>
        <r>
          <rPr>
            <b/>
            <sz val="9"/>
            <color indexed="81"/>
            <rFont val="Tahoma"/>
            <family val="2"/>
          </rPr>
          <t>Nguyen Ngoc:</t>
        </r>
        <r>
          <rPr>
            <sz val="9"/>
            <color indexed="81"/>
            <rFont val="Tahoma"/>
            <family val="2"/>
          </rPr>
          <t xml:space="preserve">
Đường giao thông đi vào thôn Cao Thành</t>
        </r>
      </text>
    </comment>
    <comment ref="C4680" authorId="1" shapeId="0">
      <text>
        <r>
          <rPr>
            <b/>
            <sz val="9"/>
            <color indexed="81"/>
            <rFont val="Tahoma"/>
            <family val="2"/>
          </rPr>
          <t>Nguyen Ngoc:</t>
        </r>
        <r>
          <rPr>
            <sz val="9"/>
            <color indexed="81"/>
            <rFont val="Tahoma"/>
            <family val="2"/>
          </rPr>
          <t xml:space="preserve">
Y Wang (Thửa 528; TBĐ số 72)</t>
        </r>
      </text>
    </comment>
    <comment ref="D4680" authorId="1" shapeId="0">
      <text>
        <r>
          <rPr>
            <b/>
            <sz val="9"/>
            <color indexed="81"/>
            <rFont val="Tahoma"/>
            <family val="2"/>
          </rPr>
          <t>Nguyen Ngoc:</t>
        </r>
        <r>
          <rPr>
            <sz val="9"/>
            <color indexed="81"/>
            <rFont val="Tahoma"/>
            <family val="2"/>
          </rPr>
          <t xml:space="preserve">
Mương thủy lợi N2 (Hết thửa 08; TBĐ số 20)</t>
        </r>
      </text>
    </comment>
  </commentList>
</comments>
</file>

<file path=xl/comments4.xml><?xml version="1.0" encoding="utf-8"?>
<comments xmlns="http://schemas.openxmlformats.org/spreadsheetml/2006/main">
  <authors>
    <author>Thanh Duong</author>
    <author>Nguyen Ngoc</author>
    <author>Administrator</author>
    <author>BÍCH</author>
    <author>Van Thanh Dinh</author>
  </authors>
  <commentList>
    <comment ref="C745" authorId="0" shapeId="0">
      <text>
        <r>
          <rPr>
            <b/>
            <sz val="9"/>
            <color indexed="81"/>
            <rFont val="Tahoma"/>
            <family val="2"/>
          </rPr>
          <t>Thanh Duong:</t>
        </r>
        <r>
          <rPr>
            <sz val="9"/>
            <color indexed="81"/>
            <rFont val="Tahoma"/>
            <family val="2"/>
          </rPr>
          <t xml:space="preserve">
Cầu Giang Sơn (Giáp ranh huyện Cư Kuin)</t>
        </r>
      </text>
    </comment>
    <comment ref="D745" authorId="0" shapeId="0">
      <text>
        <r>
          <rPr>
            <b/>
            <sz val="9"/>
            <color indexed="81"/>
            <rFont val="Tahoma"/>
            <family val="2"/>
          </rPr>
          <t>Thanh Duong:</t>
        </r>
        <r>
          <rPr>
            <sz val="9"/>
            <color indexed="81"/>
            <rFont val="Tahoma"/>
            <family val="2"/>
          </rPr>
          <t xml:space="preserve">
Đầu nghĩa địa buôn Cuah A</t>
        </r>
      </text>
    </comment>
    <comment ref="C746" authorId="0" shapeId="0">
      <text>
        <r>
          <rPr>
            <b/>
            <sz val="9"/>
            <color indexed="81"/>
            <rFont val="Tahoma"/>
            <family val="2"/>
          </rPr>
          <t>Thanh Duong:</t>
        </r>
        <r>
          <rPr>
            <sz val="9"/>
            <color indexed="81"/>
            <rFont val="Tahoma"/>
            <family val="2"/>
          </rPr>
          <t xml:space="preserve">
Đầu nghĩa địa buôn Cuah A</t>
        </r>
      </text>
    </comment>
    <comment ref="D746" authorId="0" shapeId="0">
      <text>
        <r>
          <rPr>
            <b/>
            <sz val="9"/>
            <color indexed="81"/>
            <rFont val="Tahoma"/>
            <family val="2"/>
          </rPr>
          <t>Thanh Duong:</t>
        </r>
        <r>
          <rPr>
            <sz val="9"/>
            <color indexed="81"/>
            <rFont val="Tahoma"/>
            <family val="2"/>
          </rPr>
          <t xml:space="preserve">
Hết Trường Mẫu giáo buôn Cuah B</t>
        </r>
      </text>
    </comment>
    <comment ref="C747" authorId="0" shapeId="0">
      <text>
        <r>
          <rPr>
            <b/>
            <sz val="9"/>
            <color indexed="81"/>
            <rFont val="Tahoma"/>
            <family val="2"/>
          </rPr>
          <t>Thanh Duong:</t>
        </r>
        <r>
          <rPr>
            <sz val="9"/>
            <color indexed="81"/>
            <rFont val="Tahoma"/>
            <family val="2"/>
          </rPr>
          <t xml:space="preserve">
Hết Trường Mẫu giáo buôn Cuah B</t>
        </r>
      </text>
    </comment>
    <comment ref="D750" authorId="0" shapeId="0">
      <text>
        <r>
          <rPr>
            <b/>
            <sz val="9"/>
            <color indexed="81"/>
            <rFont val="Tahoma"/>
            <family val="2"/>
          </rPr>
          <t>Thanh Duong:</t>
        </r>
        <r>
          <rPr>
            <sz val="9"/>
            <color indexed="81"/>
            <rFont val="Tahoma"/>
            <family val="2"/>
          </rPr>
          <t xml:space="preserve">
Cầu Tân Đức</t>
        </r>
      </text>
    </comment>
    <comment ref="C751" authorId="0" shapeId="0">
      <text>
        <r>
          <rPr>
            <b/>
            <sz val="9"/>
            <color indexed="81"/>
            <rFont val="Tahoma"/>
            <family val="2"/>
          </rPr>
          <t>Thanh Duong:</t>
        </r>
        <r>
          <rPr>
            <sz val="9"/>
            <color indexed="81"/>
            <rFont val="Tahoma"/>
            <family val="2"/>
          </rPr>
          <t xml:space="preserve">
Cầu Tân Đức</t>
        </r>
      </text>
    </comment>
    <comment ref="D751" authorId="0" shapeId="0">
      <text>
        <r>
          <rPr>
            <b/>
            <sz val="9"/>
            <color indexed="81"/>
            <rFont val="Tahoma"/>
            <family val="2"/>
          </rPr>
          <t>Thanh Duong:</t>
        </r>
        <r>
          <rPr>
            <sz val="9"/>
            <color indexed="81"/>
            <rFont val="Tahoma"/>
            <family val="2"/>
          </rPr>
          <t xml:space="preserve">
Giáp ranh huyện Lăk</t>
        </r>
      </text>
    </comment>
    <comment ref="C752" authorId="0" shapeId="0">
      <text>
        <r>
          <rPr>
            <b/>
            <sz val="9"/>
            <color indexed="81"/>
            <rFont val="Tahoma"/>
            <family val="2"/>
          </rPr>
          <t>Thanh Duong:</t>
        </r>
        <r>
          <rPr>
            <sz val="9"/>
            <color indexed="81"/>
            <rFont val="Tahoma"/>
            <family val="2"/>
          </rPr>
          <t xml:space="preserve">
Giáp ngã ba Yang Reh</t>
        </r>
      </text>
    </comment>
    <comment ref="D753" authorId="0" shapeId="0">
      <text>
        <r>
          <rPr>
            <b/>
            <sz val="9"/>
            <color indexed="81"/>
            <rFont val="Tahoma"/>
            <family val="2"/>
          </rPr>
          <t>Thanh Duong:</t>
        </r>
        <r>
          <rPr>
            <sz val="9"/>
            <color indexed="81"/>
            <rFont val="Tahoma"/>
            <family val="2"/>
          </rPr>
          <t xml:space="preserve">
Giáp ranh xã Ea Trul</t>
        </r>
      </text>
    </comment>
    <comment ref="C754" authorId="0" shapeId="0">
      <text>
        <r>
          <rPr>
            <b/>
            <sz val="9"/>
            <color indexed="81"/>
            <rFont val="Tahoma"/>
            <family val="2"/>
          </rPr>
          <t>Thanh Duong:</t>
        </r>
        <r>
          <rPr>
            <sz val="9"/>
            <color indexed="81"/>
            <rFont val="Tahoma"/>
            <family val="2"/>
          </rPr>
          <t xml:space="preserve">
Giáp ranh xã Yang Reh</t>
        </r>
      </text>
    </comment>
    <comment ref="D754" authorId="0" shapeId="0">
      <text>
        <r>
          <rPr>
            <b/>
            <sz val="9"/>
            <color indexed="81"/>
            <rFont val="Tahoma"/>
            <family val="2"/>
          </rPr>
          <t>Thanh Duong:</t>
        </r>
        <r>
          <rPr>
            <sz val="9"/>
            <color indexed="81"/>
            <rFont val="Tahoma"/>
            <family val="2"/>
          </rPr>
          <t xml:space="preserve">
Hết ranh giới đất vườn nhà ông Y'Duyết</t>
        </r>
      </text>
    </comment>
    <comment ref="C755" authorId="0" shapeId="0">
      <text>
        <r>
          <rPr>
            <b/>
            <sz val="9"/>
            <color indexed="81"/>
            <rFont val="Tahoma"/>
            <family val="2"/>
          </rPr>
          <t>Thanh Duong:</t>
        </r>
        <r>
          <rPr>
            <sz val="9"/>
            <color indexed="81"/>
            <rFont val="Tahoma"/>
            <family val="2"/>
          </rPr>
          <t xml:space="preserve">
Hết ranh giới đất vườn nhà ông Y'Duyết</t>
        </r>
      </text>
    </comment>
    <comment ref="D755" authorId="0" shapeId="0">
      <text>
        <r>
          <rPr>
            <b/>
            <sz val="9"/>
            <color indexed="81"/>
            <rFont val="Tahoma"/>
            <family val="2"/>
          </rPr>
          <t>Thanh Duong:</t>
        </r>
        <r>
          <rPr>
            <sz val="9"/>
            <color indexed="81"/>
            <rFont val="Tahoma"/>
            <family val="2"/>
          </rPr>
          <t xml:space="preserve">
Hết đất vườn nhà ông Bùi Thắng Lực</t>
        </r>
      </text>
    </comment>
    <comment ref="C756" authorId="0" shapeId="0">
      <text>
        <r>
          <rPr>
            <b/>
            <sz val="9"/>
            <color indexed="81"/>
            <rFont val="Tahoma"/>
            <family val="2"/>
          </rPr>
          <t>Thanh Duong:</t>
        </r>
        <r>
          <rPr>
            <sz val="9"/>
            <color indexed="81"/>
            <rFont val="Tahoma"/>
            <family val="2"/>
          </rPr>
          <t xml:space="preserve">
Hết đất vườn nhà ông Bùi Thắng Lực</t>
        </r>
      </text>
    </comment>
    <comment ref="D757" authorId="0" shapeId="0">
      <text>
        <r>
          <rPr>
            <b/>
            <sz val="9"/>
            <color indexed="81"/>
            <rFont val="Tahoma"/>
            <family val="2"/>
          </rPr>
          <t>Thanh Duong:</t>
        </r>
        <r>
          <rPr>
            <sz val="9"/>
            <color indexed="81"/>
            <rFont val="Tahoma"/>
            <family val="2"/>
          </rPr>
          <t xml:space="preserve">
Giáp ranh xã Hoà Sơn</t>
        </r>
      </text>
    </comment>
    <comment ref="C758" authorId="0" shapeId="0">
      <text>
        <r>
          <rPr>
            <b/>
            <sz val="9"/>
            <color indexed="81"/>
            <rFont val="Tahoma"/>
            <family val="2"/>
          </rPr>
          <t>Thanh Duong:</t>
        </r>
        <r>
          <rPr>
            <sz val="9"/>
            <color indexed="81"/>
            <rFont val="Tahoma"/>
            <family val="2"/>
          </rPr>
          <t xml:space="preserve">
Giáp ranh xã Hoà Sơn</t>
        </r>
      </text>
    </comment>
    <comment ref="C759" authorId="0" shapeId="0">
      <text>
        <r>
          <rPr>
            <b/>
            <sz val="9"/>
            <color indexed="81"/>
            <rFont val="Tahoma"/>
            <family val="2"/>
          </rPr>
          <t>Thanh Duong:</t>
        </r>
        <r>
          <rPr>
            <sz val="9"/>
            <color indexed="81"/>
            <rFont val="Tahoma"/>
            <family val="2"/>
          </rPr>
          <t xml:space="preserve">
Hết nhà ông Trần Văn Lý (Bên cạnh nhà sinh hoạt cộng đồng thôn 1)</t>
        </r>
      </text>
    </comment>
    <comment ref="C760" authorId="0" shapeId="0">
      <text>
        <r>
          <rPr>
            <b/>
            <sz val="9"/>
            <color indexed="81"/>
            <rFont val="Tahoma"/>
            <family val="2"/>
          </rPr>
          <t>Thanh Duong:</t>
        </r>
        <r>
          <rPr>
            <sz val="9"/>
            <color indexed="81"/>
            <rFont val="Tahoma"/>
            <family val="2"/>
          </rPr>
          <t xml:space="preserve">
Cầu thôn 2 Hoà Sơn</t>
        </r>
      </text>
    </comment>
    <comment ref="D761" authorId="0" shapeId="0">
      <text>
        <r>
          <rPr>
            <b/>
            <sz val="9"/>
            <color indexed="81"/>
            <rFont val="Tahoma"/>
            <family val="2"/>
          </rPr>
          <t>Thanh Duong:</t>
        </r>
        <r>
          <rPr>
            <sz val="9"/>
            <color indexed="81"/>
            <rFont val="Tahoma"/>
            <family val="2"/>
          </rPr>
          <t xml:space="preserve">
Hết cây xăng Thành Tâm (Ông Tàu)</t>
        </r>
      </text>
    </comment>
    <comment ref="C762" authorId="0" shapeId="0">
      <text>
        <r>
          <rPr>
            <b/>
            <sz val="9"/>
            <color indexed="81"/>
            <rFont val="Tahoma"/>
            <family val="2"/>
          </rPr>
          <t>Thanh Duong:</t>
        </r>
        <r>
          <rPr>
            <sz val="9"/>
            <color indexed="81"/>
            <rFont val="Tahoma"/>
            <family val="2"/>
          </rPr>
          <t xml:space="preserve">
Hết cây xăng Thành Tâm (Ông Tàu)</t>
        </r>
      </text>
    </comment>
    <comment ref="D762" authorId="0" shapeId="0">
      <text>
        <r>
          <rPr>
            <b/>
            <sz val="9"/>
            <color indexed="81"/>
            <rFont val="Tahoma"/>
            <family val="2"/>
          </rPr>
          <t>Thanh Duong:</t>
        </r>
        <r>
          <rPr>
            <sz val="9"/>
            <color indexed="81"/>
            <rFont val="Tahoma"/>
            <family val="2"/>
          </rPr>
          <t xml:space="preserve">
Hết đất vườn nhà ông Hồ Mộng Linh</t>
        </r>
      </text>
    </comment>
    <comment ref="C763" authorId="0" shapeId="0">
      <text>
        <r>
          <rPr>
            <b/>
            <sz val="9"/>
            <color indexed="81"/>
            <rFont val="Tahoma"/>
            <family val="2"/>
          </rPr>
          <t>Thanh Duong:</t>
        </r>
        <r>
          <rPr>
            <sz val="9"/>
            <color indexed="81"/>
            <rFont val="Tahoma"/>
            <family val="2"/>
          </rPr>
          <t xml:space="preserve">
Hết đất vườn nhà ông Hồ Mộng Linh</t>
        </r>
      </text>
    </comment>
    <comment ref="C764" authorId="0" shapeId="0">
      <text>
        <r>
          <rPr>
            <b/>
            <sz val="9"/>
            <color indexed="81"/>
            <rFont val="Tahoma"/>
            <family val="2"/>
          </rPr>
          <t>Thanh Duong:</t>
        </r>
        <r>
          <rPr>
            <sz val="9"/>
            <color indexed="81"/>
            <rFont val="Tahoma"/>
            <family val="2"/>
          </rPr>
          <t xml:space="preserve">
Hết vườn nhà ông Nguyễn Trung Thành</t>
        </r>
      </text>
    </comment>
    <comment ref="D764" authorId="0" shapeId="0">
      <text>
        <r>
          <rPr>
            <b/>
            <sz val="9"/>
            <color indexed="81"/>
            <rFont val="Tahoma"/>
            <family val="2"/>
          </rPr>
          <t>Thanh Duong:</t>
        </r>
        <r>
          <rPr>
            <sz val="9"/>
            <color indexed="81"/>
            <rFont val="Tahoma"/>
            <family val="2"/>
          </rPr>
          <t xml:space="preserve">
Hết đất vườn nhà ông Đỗ Văn Ký</t>
        </r>
      </text>
    </comment>
    <comment ref="D765" authorId="0" shapeId="0">
      <text>
        <r>
          <rPr>
            <b/>
            <sz val="9"/>
            <color indexed="81"/>
            <rFont val="Tahoma"/>
            <family val="2"/>
          </rPr>
          <t>Thanh Duong:</t>
        </r>
        <r>
          <rPr>
            <sz val="9"/>
            <color indexed="81"/>
            <rFont val="Tahoma"/>
            <family val="2"/>
          </rPr>
          <t xml:space="preserve">
Ngã ba nhà Nguyễn Thị Hương</t>
        </r>
      </text>
    </comment>
    <comment ref="C766" authorId="0" shapeId="0">
      <text>
        <r>
          <rPr>
            <b/>
            <sz val="9"/>
            <color indexed="81"/>
            <rFont val="Tahoma"/>
            <family val="2"/>
          </rPr>
          <t>Thanh Duong:</t>
        </r>
        <r>
          <rPr>
            <sz val="9"/>
            <color indexed="81"/>
            <rFont val="Tahoma"/>
            <family val="2"/>
          </rPr>
          <t xml:space="preserve">
Ngã ba nhà Nguyễn Thị Hương</t>
        </r>
      </text>
    </comment>
    <comment ref="D766" authorId="0" shapeId="0">
      <text>
        <r>
          <rPr>
            <b/>
            <sz val="9"/>
            <color indexed="81"/>
            <rFont val="Tahoma"/>
            <family val="2"/>
          </rPr>
          <t>Thanh Duong:</t>
        </r>
        <r>
          <rPr>
            <sz val="9"/>
            <color indexed="81"/>
            <rFont val="Tahoma"/>
            <family val="2"/>
          </rPr>
          <t xml:space="preserve">
Giáp ranh thị trấn Krông Kmar</t>
        </r>
      </text>
    </comment>
    <comment ref="B767" authorId="0" shapeId="0">
      <text>
        <r>
          <rPr>
            <b/>
            <sz val="9"/>
            <color indexed="81"/>
            <rFont val="Tahoma"/>
            <family val="2"/>
          </rPr>
          <t>Thanh Duong:</t>
        </r>
        <r>
          <rPr>
            <sz val="9"/>
            <color indexed="81"/>
            <rFont val="Tahoma"/>
            <family val="2"/>
          </rPr>
          <t xml:space="preserve">
Đường giao thông nông thôn</t>
        </r>
      </text>
    </comment>
    <comment ref="C767" authorId="0" shapeId="0">
      <text>
        <r>
          <rPr>
            <b/>
            <sz val="9"/>
            <color indexed="81"/>
            <rFont val="Tahoma"/>
            <family val="2"/>
          </rPr>
          <t>Thanh Duong:</t>
        </r>
        <r>
          <rPr>
            <sz val="9"/>
            <color indexed="81"/>
            <rFont val="Tahoma"/>
            <family val="2"/>
          </rPr>
          <t xml:space="preserve">
Đầu ranh giới thửa đất ông Nguyễn Văn Thúy</t>
        </r>
      </text>
    </comment>
    <comment ref="D767" authorId="0" shapeId="0">
      <text>
        <r>
          <rPr>
            <b/>
            <sz val="9"/>
            <color indexed="81"/>
            <rFont val="Tahoma"/>
            <family val="2"/>
          </rPr>
          <t>Thanh Duong:</t>
        </r>
        <r>
          <rPr>
            <sz val="9"/>
            <color indexed="81"/>
            <rFont val="Tahoma"/>
            <family val="2"/>
          </rPr>
          <t xml:space="preserve">
Ngã ba nhà ông Lê Thân (Thửa 132, tờ 57)</t>
        </r>
      </text>
    </comment>
    <comment ref="C768" authorId="0" shapeId="0">
      <text>
        <r>
          <rPr>
            <b/>
            <sz val="9"/>
            <color indexed="81"/>
            <rFont val="Tahoma"/>
            <family val="2"/>
          </rPr>
          <t>Thanh Duong:</t>
        </r>
        <r>
          <rPr>
            <sz val="9"/>
            <color indexed="81"/>
            <rFont val="Tahoma"/>
            <family val="2"/>
          </rPr>
          <t xml:space="preserve">
Ngã ba nhà ông Lê Thân (Thửa 132, tờ 57)</t>
        </r>
      </text>
    </comment>
    <comment ref="D768" authorId="0" shapeId="0">
      <text>
        <r>
          <rPr>
            <b/>
            <sz val="9"/>
            <color indexed="81"/>
            <rFont val="Tahoma"/>
            <family val="2"/>
          </rPr>
          <t>Thanh Duong:</t>
        </r>
        <r>
          <rPr>
            <sz val="9"/>
            <color indexed="81"/>
            <rFont val="Tahoma"/>
            <family val="2"/>
          </rPr>
          <t xml:space="preserve">
Cuối đường đi thôn 7</t>
        </r>
      </text>
    </comment>
    <comment ref="C784" authorId="1" shapeId="0">
      <text>
        <r>
          <rPr>
            <b/>
            <sz val="9"/>
            <color indexed="81"/>
            <rFont val="Tahoma"/>
            <family val="2"/>
          </rPr>
          <t>Nguyen Ngoc:</t>
        </r>
        <r>
          <rPr>
            <sz val="9"/>
            <color indexed="81"/>
            <rFont val="Tahoma"/>
            <family val="2"/>
          </rPr>
          <t xml:space="preserve">
Ngã ba cầu Chử V về hướng Bắc</t>
        </r>
      </text>
    </comment>
    <comment ref="D784" authorId="1" shapeId="0">
      <text>
        <r>
          <rPr>
            <b/>
            <sz val="9"/>
            <color indexed="81"/>
            <rFont val="Tahoma"/>
            <family val="2"/>
          </rPr>
          <t>Nguyen Ngoc:</t>
        </r>
        <r>
          <rPr>
            <sz val="9"/>
            <color indexed="81"/>
            <rFont val="Tahoma"/>
            <family val="2"/>
          </rPr>
          <t xml:space="preserve">
Ngã ba nhà ông Trần Thanh Phục</t>
        </r>
      </text>
    </comment>
    <comment ref="D785" authorId="1" shapeId="0">
      <text>
        <r>
          <rPr>
            <b/>
            <sz val="9"/>
            <color indexed="81"/>
            <rFont val="Tahoma"/>
            <family val="2"/>
          </rPr>
          <t>Nguyen Ngoc:</t>
        </r>
        <r>
          <rPr>
            <sz val="9"/>
            <color indexed="81"/>
            <rFont val="Tahoma"/>
            <family val="2"/>
          </rPr>
          <t xml:space="preserve">
Cổng Văn hoá thôn 1</t>
        </r>
      </text>
    </comment>
    <comment ref="D786" authorId="1" shapeId="0">
      <text>
        <r>
          <rPr>
            <b/>
            <sz val="9"/>
            <color indexed="81"/>
            <rFont val="Tahoma"/>
            <family val="2"/>
          </rPr>
          <t>Nguyen Ngoc:</t>
        </r>
        <r>
          <rPr>
            <sz val="9"/>
            <color indexed="81"/>
            <rFont val="Tahoma"/>
            <family val="2"/>
          </rPr>
          <t xml:space="preserve">
Ngã ba nhà ông Võ Quốc Ước</t>
        </r>
      </text>
    </comment>
    <comment ref="D787" authorId="1" shapeId="0">
      <text>
        <r>
          <rPr>
            <b/>
            <sz val="9"/>
            <color indexed="81"/>
            <rFont val="Tahoma"/>
            <family val="2"/>
          </rPr>
          <t>Nguyen Ngoc:</t>
        </r>
        <r>
          <rPr>
            <sz val="9"/>
            <color indexed="81"/>
            <rFont val="Tahoma"/>
            <family val="2"/>
          </rPr>
          <t xml:space="preserve">
Hết đất nhà ông Huỳnh Lộc</t>
        </r>
      </text>
    </comment>
    <comment ref="D788" authorId="1" shapeId="0">
      <text>
        <r>
          <rPr>
            <b/>
            <sz val="9"/>
            <color indexed="81"/>
            <rFont val="Tahoma"/>
            <family val="2"/>
          </rPr>
          <t>Nguyen Ngoc:</t>
        </r>
        <r>
          <rPr>
            <sz val="9"/>
            <color indexed="81"/>
            <rFont val="Tahoma"/>
            <family val="2"/>
          </rPr>
          <t xml:space="preserve">
Ngã ba nhà ông Nguyễn Văn Hà</t>
        </r>
      </text>
    </comment>
    <comment ref="D789" authorId="1" shapeId="0">
      <text>
        <r>
          <rPr>
            <b/>
            <sz val="9"/>
            <color indexed="81"/>
            <rFont val="Tahoma"/>
            <family val="2"/>
          </rPr>
          <t>Nguyen Ngoc:</t>
        </r>
        <r>
          <rPr>
            <sz val="9"/>
            <color indexed="81"/>
            <rFont val="Tahoma"/>
            <family val="2"/>
          </rPr>
          <t xml:space="preserve">
Ngã ba nhà ông Nguyễn Công Lành</t>
        </r>
      </text>
    </comment>
    <comment ref="D790" authorId="1" shapeId="0">
      <text>
        <r>
          <rPr>
            <b/>
            <sz val="9"/>
            <color indexed="81"/>
            <rFont val="Tahoma"/>
            <family val="2"/>
          </rPr>
          <t>Nguyen Ngoc:</t>
        </r>
        <r>
          <rPr>
            <sz val="9"/>
            <color indexed="81"/>
            <rFont val="Tahoma"/>
            <family val="2"/>
          </rPr>
          <t xml:space="preserve">
Cống bà Nha</t>
        </r>
      </text>
    </comment>
    <comment ref="D791" authorId="1" shapeId="0">
      <text>
        <r>
          <rPr>
            <b/>
            <sz val="9"/>
            <color indexed="81"/>
            <rFont val="Tahoma"/>
            <family val="2"/>
          </rPr>
          <t>Nguyen Ngoc:</t>
        </r>
        <r>
          <rPr>
            <sz val="9"/>
            <color indexed="81"/>
            <rFont val="Tahoma"/>
            <family val="2"/>
          </rPr>
          <t xml:space="preserve">
Ngã ba nhà ông Nguyễn Văn Quang</t>
        </r>
      </text>
    </comment>
    <comment ref="D792" authorId="1" shapeId="0">
      <text>
        <r>
          <rPr>
            <b/>
            <sz val="9"/>
            <color indexed="81"/>
            <rFont val="Tahoma"/>
            <family val="2"/>
          </rPr>
          <t>Nguyen Ngoc:</t>
        </r>
        <r>
          <rPr>
            <sz val="9"/>
            <color indexed="81"/>
            <rFont val="Tahoma"/>
            <family val="2"/>
          </rPr>
          <t xml:space="preserve">
Ngã ba sân vận động thôn 6</t>
        </r>
      </text>
    </comment>
    <comment ref="C793" authorId="1" shapeId="0">
      <text>
        <r>
          <rPr>
            <b/>
            <sz val="9"/>
            <color indexed="81"/>
            <rFont val="Tahoma"/>
            <family val="2"/>
          </rPr>
          <t>Nguyen Ngoc:</t>
        </r>
        <r>
          <rPr>
            <sz val="9"/>
            <color indexed="81"/>
            <rFont val="Tahoma"/>
            <family val="2"/>
          </rPr>
          <t xml:space="preserve">
Ngã ba nhà ông Phan Thanh Min</t>
        </r>
      </text>
    </comment>
    <comment ref="D793" authorId="1" shapeId="0">
      <text>
        <r>
          <rPr>
            <b/>
            <sz val="9"/>
            <color indexed="81"/>
            <rFont val="Tahoma"/>
            <family val="2"/>
          </rPr>
          <t>Nguyen Ngoc:</t>
        </r>
        <r>
          <rPr>
            <sz val="9"/>
            <color indexed="81"/>
            <rFont val="Tahoma"/>
            <family val="2"/>
          </rPr>
          <t xml:space="preserve">
Cống đồng Ăng ten</t>
        </r>
      </text>
    </comment>
    <comment ref="D794" authorId="1" shapeId="0">
      <text>
        <r>
          <rPr>
            <b/>
            <sz val="9"/>
            <color indexed="81"/>
            <rFont val="Tahoma"/>
            <family val="2"/>
          </rPr>
          <t>Nguyen Ngoc:</t>
        </r>
        <r>
          <rPr>
            <sz val="9"/>
            <color indexed="81"/>
            <rFont val="Tahoma"/>
            <family val="2"/>
          </rPr>
          <t xml:space="preserve">
Ngã ba Rừng le</t>
        </r>
      </text>
    </comment>
    <comment ref="D795" authorId="1" shapeId="0">
      <text>
        <r>
          <rPr>
            <b/>
            <sz val="9"/>
            <color indexed="81"/>
            <rFont val="Tahoma"/>
            <family val="2"/>
          </rPr>
          <t>Nguyen Ngoc:</t>
        </r>
        <r>
          <rPr>
            <sz val="9"/>
            <color indexed="81"/>
            <rFont val="Tahoma"/>
            <family val="2"/>
          </rPr>
          <t xml:space="preserve">
Giáp ranh xã Hoà Thành</t>
        </r>
      </text>
    </comment>
    <comment ref="D810" authorId="1" shapeId="0">
      <text>
        <r>
          <rPr>
            <b/>
            <sz val="9"/>
            <color indexed="81"/>
            <rFont val="Tahoma"/>
            <family val="2"/>
          </rPr>
          <t>Nguyen Ngoc:</t>
        </r>
        <r>
          <rPr>
            <sz val="9"/>
            <color indexed="81"/>
            <rFont val="Tahoma"/>
            <family val="2"/>
          </rPr>
          <t xml:space="preserve">
Hết đất vườn ông Lưu Văn Thiên (Thôn 6)</t>
        </r>
      </text>
    </comment>
    <comment ref="C811" authorId="1" shapeId="0">
      <text>
        <r>
          <rPr>
            <b/>
            <sz val="9"/>
            <color indexed="81"/>
            <rFont val="Tahoma"/>
            <family val="2"/>
          </rPr>
          <t>Nguyen Ngoc:</t>
        </r>
        <r>
          <rPr>
            <sz val="9"/>
            <color indexed="81"/>
            <rFont val="Tahoma"/>
            <family val="2"/>
          </rPr>
          <t xml:space="preserve">
Ngã ba cầu Chử V về hướng Bắc</t>
        </r>
      </text>
    </comment>
    <comment ref="D811" authorId="1" shapeId="0">
      <text>
        <r>
          <rPr>
            <b/>
            <sz val="9"/>
            <color indexed="81"/>
            <rFont val="Tahoma"/>
            <family val="2"/>
          </rPr>
          <t>Nguyen Ngoc:</t>
        </r>
        <r>
          <rPr>
            <sz val="9"/>
            <color indexed="81"/>
            <rFont val="Tahoma"/>
            <family val="2"/>
          </rPr>
          <t xml:space="preserve">
Hết đất vườn ông Hoàng Ngọc Tâm</t>
        </r>
      </text>
    </comment>
    <comment ref="C812" authorId="1" shapeId="0">
      <text>
        <r>
          <rPr>
            <b/>
            <sz val="9"/>
            <color indexed="81"/>
            <rFont val="Tahoma"/>
            <family val="2"/>
          </rPr>
          <t>Nguyen Ngoc:</t>
        </r>
        <r>
          <rPr>
            <sz val="9"/>
            <color indexed="81"/>
            <rFont val="Tahoma"/>
            <family val="2"/>
          </rPr>
          <t xml:space="preserve">
Ngã ba trụ sở UBND xã Hoà Tân</t>
        </r>
      </text>
    </comment>
    <comment ref="D812" authorId="1" shapeId="0">
      <text>
        <r>
          <rPr>
            <b/>
            <sz val="9"/>
            <color indexed="81"/>
            <rFont val="Tahoma"/>
            <family val="2"/>
          </rPr>
          <t>Nguyen Ngoc:</t>
        </r>
        <r>
          <rPr>
            <sz val="9"/>
            <color indexed="81"/>
            <rFont val="Tahoma"/>
            <family val="2"/>
          </rPr>
          <t xml:space="preserve">
Hết đất vườn nhà ông Nguyễn Ngộ</t>
        </r>
      </text>
    </comment>
    <comment ref="D814" authorId="1" shapeId="0">
      <text>
        <r>
          <rPr>
            <b/>
            <sz val="9"/>
            <color indexed="81"/>
            <rFont val="Tahoma"/>
            <family val="2"/>
          </rPr>
          <t>Nguyen Ngoc:</t>
        </r>
        <r>
          <rPr>
            <sz val="9"/>
            <color indexed="81"/>
            <rFont val="Tahoma"/>
            <family val="2"/>
          </rPr>
          <t xml:space="preserve">
Hết thửa đất nhà ông Phạm Minh Hiếu</t>
        </r>
      </text>
    </comment>
    <comment ref="C815" authorId="1" shapeId="0">
      <text>
        <r>
          <rPr>
            <b/>
            <sz val="9"/>
            <color indexed="81"/>
            <rFont val="Tahoma"/>
            <family val="2"/>
          </rPr>
          <t>Nguyen Ngoc:</t>
        </r>
        <r>
          <rPr>
            <sz val="9"/>
            <color indexed="81"/>
            <rFont val="Tahoma"/>
            <family val="2"/>
          </rPr>
          <t xml:space="preserve">
Đầu ranh giới thửa đất nhà ông Đỗ Lá</t>
        </r>
      </text>
    </comment>
    <comment ref="D815" authorId="1" shapeId="0">
      <text>
        <r>
          <rPr>
            <b/>
            <sz val="9"/>
            <color indexed="81"/>
            <rFont val="Tahoma"/>
            <family val="2"/>
          </rPr>
          <t>Nguyen Ngoc:</t>
        </r>
        <r>
          <rPr>
            <sz val="9"/>
            <color indexed="81"/>
            <rFont val="Tahoma"/>
            <family val="2"/>
          </rPr>
          <t xml:space="preserve">
Hết vườn nhà ông Lê Viết Mạn</t>
        </r>
      </text>
    </comment>
    <comment ref="C825" authorId="0" shapeId="0">
      <text>
        <r>
          <rPr>
            <b/>
            <sz val="9"/>
            <color indexed="81"/>
            <rFont val="Tahoma"/>
            <family val="2"/>
          </rPr>
          <t>Thanh Duong:</t>
        </r>
        <r>
          <rPr>
            <sz val="9"/>
            <color indexed="81"/>
            <rFont val="Tahoma"/>
            <family val="2"/>
          </rPr>
          <t xml:space="preserve">
Giáp ranh xã Khuê Ngọc Điền</t>
        </r>
      </text>
    </comment>
    <comment ref="D845" authorId="0" shapeId="0">
      <text>
        <r>
          <rPr>
            <b/>
            <sz val="9"/>
            <color indexed="81"/>
            <rFont val="Tahoma"/>
            <family val="2"/>
          </rPr>
          <t>Thanh Duong:</t>
        </r>
        <r>
          <rPr>
            <sz val="9"/>
            <color indexed="81"/>
            <rFont val="Tahoma"/>
            <family val="2"/>
          </rPr>
          <t xml:space="preserve">
Hết thửa đất nhà ông Bùi Thanh Tịnh (Thửa 1, tờ 62) giáp đường đất</t>
        </r>
      </text>
    </comment>
    <comment ref="C846" authorId="0" shapeId="0">
      <text>
        <r>
          <rPr>
            <b/>
            <sz val="9"/>
            <color indexed="81"/>
            <rFont val="Tahoma"/>
            <family val="2"/>
          </rPr>
          <t>Thanh Duong:</t>
        </r>
        <r>
          <rPr>
            <sz val="9"/>
            <color indexed="81"/>
            <rFont val="Tahoma"/>
            <family val="2"/>
          </rPr>
          <t xml:space="preserve">
Hết thửa đất nhà ông Bùi Thanh Tịnh (Thửa 1, tờ 62), giáp đường đất</t>
        </r>
      </text>
    </comment>
    <comment ref="D846" authorId="0" shapeId="0">
      <text>
        <r>
          <rPr>
            <b/>
            <sz val="9"/>
            <color indexed="81"/>
            <rFont val="Tahoma"/>
            <family val="2"/>
          </rPr>
          <t>Thanh Duong:</t>
        </r>
        <r>
          <rPr>
            <sz val="9"/>
            <color indexed="81"/>
            <rFont val="Tahoma"/>
            <family val="2"/>
          </rPr>
          <t xml:space="preserve">
Hết đất vườn nhà ông Chiến (Giáp đường đất vào đường Má Hai)</t>
        </r>
      </text>
    </comment>
    <comment ref="D851" authorId="0" shapeId="0">
      <text>
        <r>
          <rPr>
            <b/>
            <sz val="9"/>
            <color indexed="81"/>
            <rFont val="Tahoma"/>
            <family val="2"/>
          </rPr>
          <t>Thanh Duong:</t>
        </r>
        <r>
          <rPr>
            <sz val="9"/>
            <color indexed="81"/>
            <rFont val="Tahoma"/>
            <family val="2"/>
          </rPr>
          <t xml:space="preserve">
Giáp ngã ba buôn Ja </t>
        </r>
      </text>
    </comment>
    <comment ref="C852" authorId="0" shapeId="0">
      <text>
        <r>
          <rPr>
            <b/>
            <sz val="9"/>
            <color indexed="81"/>
            <rFont val="Tahoma"/>
            <family val="2"/>
          </rPr>
          <t>Thanh Duong:</t>
        </r>
        <r>
          <rPr>
            <sz val="9"/>
            <color indexed="81"/>
            <rFont val="Tahoma"/>
            <family val="2"/>
          </rPr>
          <t xml:space="preserve">
Từ ngã ba buôn Ja</t>
        </r>
      </text>
    </comment>
    <comment ref="D880" authorId="0" shapeId="0">
      <text>
        <r>
          <rPr>
            <b/>
            <sz val="9"/>
            <color indexed="81"/>
            <rFont val="Tahoma"/>
            <family val="2"/>
          </rPr>
          <t>Thanh Duong:</t>
        </r>
        <r>
          <rPr>
            <sz val="9"/>
            <color indexed="81"/>
            <rFont val="Tahoma"/>
            <family val="2"/>
          </rPr>
          <t xml:space="preserve">
Hết thửa đất nhà ông Trần Văn Bạn</t>
        </r>
      </text>
    </comment>
    <comment ref="D888" authorId="0" shapeId="0">
      <text>
        <r>
          <rPr>
            <b/>
            <sz val="9"/>
            <color indexed="81"/>
            <rFont val="Tahoma"/>
            <family val="2"/>
          </rPr>
          <t>Thanh Duong:</t>
        </r>
        <r>
          <rPr>
            <sz val="9"/>
            <color indexed="81"/>
            <rFont val="Tahoma"/>
            <family val="2"/>
          </rPr>
          <t xml:space="preserve">
Ngã ba đường hẻm bên cạnh nhà ông Nguyễn Đông (Thửa 22, TBĐ 43)</t>
        </r>
      </text>
    </comment>
    <comment ref="C889" authorId="0" shapeId="0">
      <text>
        <r>
          <rPr>
            <b/>
            <sz val="9"/>
            <color indexed="81"/>
            <rFont val="Tahoma"/>
            <family val="2"/>
          </rPr>
          <t>Thanh Duong:</t>
        </r>
        <r>
          <rPr>
            <sz val="9"/>
            <color indexed="81"/>
            <rFont val="Tahoma"/>
            <family val="2"/>
          </rPr>
          <t xml:space="preserve">
Ngã ba đường hẻm bên cạnh nhà ông Nguyễn Đông (Thửa 22, TBĐ 43)</t>
        </r>
      </text>
    </comment>
    <comment ref="D891" authorId="2" shapeId="0">
      <text>
        <r>
          <rPr>
            <b/>
            <sz val="9"/>
            <color indexed="81"/>
            <rFont val="Tahoma"/>
            <family val="2"/>
          </rPr>
          <t xml:space="preserve">Dương:
</t>
        </r>
        <r>
          <rPr>
            <sz val="9"/>
            <color indexed="81"/>
            <rFont val="Tahoma"/>
            <family val="2"/>
          </rPr>
          <t xml:space="preserve">Đến hết đường (Thửa đất ông Bùi Đình Sơn)
</t>
        </r>
      </text>
    </comment>
    <comment ref="D893" authorId="2" shapeId="0">
      <text>
        <r>
          <rPr>
            <b/>
            <sz val="9"/>
            <color indexed="81"/>
            <rFont val="Tahoma"/>
            <family val="2"/>
          </rPr>
          <t>Dương:</t>
        </r>
        <r>
          <rPr>
            <sz val="9"/>
            <color indexed="81"/>
            <rFont val="Tahoma"/>
            <family val="2"/>
          </rPr>
          <t xml:space="preserve">
Hết thửa đất nhà ông Huỳnh Bổn</t>
        </r>
      </text>
    </comment>
    <comment ref="D951" authorId="0" shapeId="0">
      <text>
        <r>
          <rPr>
            <b/>
            <sz val="9"/>
            <color indexed="81"/>
            <rFont val="Tahoma"/>
            <family val="2"/>
          </rPr>
          <t>Thanh Duong:</t>
        </r>
        <r>
          <rPr>
            <sz val="9"/>
            <color indexed="81"/>
            <rFont val="Tahoma"/>
            <family val="2"/>
          </rPr>
          <t xml:space="preserve">
Hết đất vườn nhà ông Lê Yên</t>
        </r>
      </text>
    </comment>
    <comment ref="C952" authorId="0" shapeId="0">
      <text>
        <r>
          <rPr>
            <b/>
            <sz val="9"/>
            <color indexed="81"/>
            <rFont val="Tahoma"/>
            <family val="2"/>
          </rPr>
          <t>Thanh Duong:</t>
        </r>
        <r>
          <rPr>
            <sz val="9"/>
            <color indexed="81"/>
            <rFont val="Tahoma"/>
            <family val="2"/>
          </rPr>
          <t xml:space="preserve">
Hết đất vườn nhà ông Lê Yên</t>
        </r>
      </text>
    </comment>
    <comment ref="D952" authorId="0" shapeId="0">
      <text>
        <r>
          <rPr>
            <b/>
            <sz val="9"/>
            <color indexed="81"/>
            <rFont val="Tahoma"/>
            <family val="2"/>
          </rPr>
          <t>Thanh Duong:</t>
        </r>
        <r>
          <rPr>
            <sz val="9"/>
            <color indexed="81"/>
            <rFont val="Tahoma"/>
            <family val="2"/>
          </rPr>
          <t xml:space="preserve">
Hết đất vườn nhà ông Phạm Văn Năm</t>
        </r>
      </text>
    </comment>
    <comment ref="D953" authorId="0" shapeId="0">
      <text>
        <r>
          <rPr>
            <b/>
            <sz val="9"/>
            <color indexed="81"/>
            <rFont val="Tahoma"/>
            <family val="2"/>
          </rPr>
          <t>Thanh Duong:</t>
        </r>
        <r>
          <rPr>
            <sz val="9"/>
            <color indexed="81"/>
            <rFont val="Tahoma"/>
            <family val="2"/>
          </rPr>
          <t xml:space="preserve">
Đầu ranh giới thửa đất nhà bà Vũ Thị Ong</t>
        </r>
      </text>
    </comment>
    <comment ref="C954" authorId="0" shapeId="0">
      <text>
        <r>
          <rPr>
            <b/>
            <sz val="9"/>
            <color indexed="81"/>
            <rFont val="Tahoma"/>
            <family val="2"/>
          </rPr>
          <t>Thanh Duong:</t>
        </r>
        <r>
          <rPr>
            <sz val="9"/>
            <color indexed="81"/>
            <rFont val="Tahoma"/>
            <family val="2"/>
          </rPr>
          <t xml:space="preserve">
Đầu ranh giới thửa đất nhà Võ Văn Điệp, Trương thị Nhỏ (thửa 11, TBĐ số 62)</t>
        </r>
      </text>
    </comment>
    <comment ref="D955" authorId="0" shapeId="0">
      <text>
        <r>
          <rPr>
            <b/>
            <sz val="9"/>
            <color indexed="81"/>
            <rFont val="Tahoma"/>
            <family val="2"/>
          </rPr>
          <t>Thanh Duong:</t>
        </r>
        <r>
          <rPr>
            <sz val="9"/>
            <color indexed="81"/>
            <rFont val="Tahoma"/>
            <family val="2"/>
          </rPr>
          <t xml:space="preserve">
</t>
        </r>
      </text>
    </comment>
    <comment ref="C956" authorId="0" shapeId="0">
      <text>
        <r>
          <rPr>
            <b/>
            <sz val="9"/>
            <color indexed="81"/>
            <rFont val="Tahoma"/>
            <family val="2"/>
          </rPr>
          <t>Thanh Duong:</t>
        </r>
        <r>
          <rPr>
            <sz val="9"/>
            <color indexed="81"/>
            <rFont val="Tahoma"/>
            <family val="2"/>
          </rPr>
          <t xml:space="preserve">
Giáp ranh xã Hoà Phong</t>
        </r>
      </text>
    </comment>
    <comment ref="D957" authorId="0" shapeId="0">
      <text>
        <r>
          <rPr>
            <b/>
            <sz val="9"/>
            <color indexed="81"/>
            <rFont val="Tahoma"/>
            <family val="2"/>
          </rPr>
          <t>Thanh Duong:</t>
        </r>
        <r>
          <rPr>
            <sz val="9"/>
            <color indexed="81"/>
            <rFont val="Tahoma"/>
            <family val="2"/>
          </rPr>
          <t xml:space="preserve">
Đầu ranh giới thửa đất nhà ông Y Khiêm (Buôn Lăk)</t>
        </r>
      </text>
    </comment>
    <comment ref="C958" authorId="0" shapeId="0">
      <text>
        <r>
          <rPr>
            <b/>
            <sz val="9"/>
            <color indexed="81"/>
            <rFont val="Tahoma"/>
            <family val="2"/>
          </rPr>
          <t>Thanh Duong:</t>
        </r>
        <r>
          <rPr>
            <sz val="9"/>
            <color indexed="81"/>
            <rFont val="Tahoma"/>
            <family val="2"/>
          </rPr>
          <t xml:space="preserve">
Đầu ranh giới thửa đất nhà ông Y Khiêm (Buôn Lăk)</t>
        </r>
      </text>
    </comment>
    <comment ref="D958" authorId="0" shapeId="0">
      <text>
        <r>
          <rPr>
            <b/>
            <sz val="9"/>
            <color indexed="81"/>
            <rFont val="Tahoma"/>
            <family val="2"/>
          </rPr>
          <t>Thanh Duong:</t>
        </r>
        <r>
          <rPr>
            <sz val="9"/>
            <color indexed="81"/>
            <rFont val="Tahoma"/>
            <family val="2"/>
          </rPr>
          <t xml:space="preserve">
Ngã ba nhà ông Bùi Sỹ Giỏi (Buôn Lăk)</t>
        </r>
      </text>
    </comment>
    <comment ref="D959" authorId="0" shapeId="0">
      <text>
        <r>
          <rPr>
            <b/>
            <sz val="9"/>
            <color indexed="81"/>
            <rFont val="Tahoma"/>
            <family val="2"/>
          </rPr>
          <t>Thanh Duong:</t>
        </r>
        <r>
          <rPr>
            <sz val="9"/>
            <color indexed="81"/>
            <rFont val="Tahoma"/>
            <family val="2"/>
          </rPr>
          <t xml:space="preserve">
Đầu ranh giới thửa đất ông Nguyễn Trọng Hoàng (Điện Tân)</t>
        </r>
      </text>
    </comment>
    <comment ref="C960" authorId="0" shapeId="0">
      <text>
        <r>
          <rPr>
            <b/>
            <sz val="9"/>
            <color indexed="81"/>
            <rFont val="Tahoma"/>
            <family val="2"/>
          </rPr>
          <t>Thanh Duong:</t>
        </r>
        <r>
          <rPr>
            <sz val="9"/>
            <color indexed="81"/>
            <rFont val="Tahoma"/>
            <family val="2"/>
          </rPr>
          <t xml:space="preserve">
Đầu ranh giới thửa đất ông Nguyễn Trọng Hoàng (Điện Tân)</t>
        </r>
      </text>
    </comment>
    <comment ref="D961" authorId="3" shapeId="0">
      <text>
        <r>
          <rPr>
            <b/>
            <sz val="9"/>
            <color indexed="81"/>
            <rFont val="Tahoma"/>
            <family val="2"/>
          </rPr>
          <t>BÍCH:</t>
        </r>
        <r>
          <rPr>
            <sz val="9"/>
            <color indexed="81"/>
            <rFont val="Tahoma"/>
            <family val="2"/>
          </rPr>
          <t xml:space="preserve">
Giáp ranh xã Cư Đrăm</t>
        </r>
      </text>
    </comment>
    <comment ref="C962" authorId="0" shapeId="0">
      <text>
        <r>
          <rPr>
            <b/>
            <sz val="9"/>
            <color indexed="81"/>
            <rFont val="Tahoma"/>
            <family val="2"/>
          </rPr>
          <t>Thanh Duong:</t>
        </r>
        <r>
          <rPr>
            <sz val="9"/>
            <color indexed="81"/>
            <rFont val="Tahoma"/>
            <family val="2"/>
          </rPr>
          <t xml:space="preserve">
Đầu ranh giới thửa đất ông Nguyễn Văn Tâm</t>
        </r>
      </text>
    </comment>
    <comment ref="D962" authorId="0" shapeId="0">
      <text>
        <r>
          <rPr>
            <b/>
            <sz val="9"/>
            <color indexed="81"/>
            <rFont val="Tahoma"/>
            <family val="2"/>
          </rPr>
          <t>Thanh Duong:</t>
        </r>
        <r>
          <rPr>
            <sz val="9"/>
            <color indexed="81"/>
            <rFont val="Tahoma"/>
            <family val="2"/>
          </rPr>
          <t xml:space="preserve">
Hết đất vườn ông Mai Viết Tăng</t>
        </r>
      </text>
    </comment>
    <comment ref="C963" authorId="0" shapeId="0">
      <text>
        <r>
          <rPr>
            <b/>
            <sz val="9"/>
            <color indexed="81"/>
            <rFont val="Tahoma"/>
            <family val="2"/>
          </rPr>
          <t>Thanh Duong:</t>
        </r>
        <r>
          <rPr>
            <sz val="9"/>
            <color indexed="81"/>
            <rFont val="Tahoma"/>
            <family val="2"/>
          </rPr>
          <t xml:space="preserve">
Hết đất vườn ông Mai Viết Tăng</t>
        </r>
      </text>
    </comment>
    <comment ref="C964" authorId="0" shapeId="0">
      <text>
        <r>
          <rPr>
            <b/>
            <sz val="9"/>
            <color indexed="81"/>
            <rFont val="Tahoma"/>
            <family val="2"/>
          </rPr>
          <t>Thanh Duong:</t>
        </r>
        <r>
          <rPr>
            <sz val="9"/>
            <color indexed="81"/>
            <rFont val="Tahoma"/>
            <family val="2"/>
          </rPr>
          <t xml:space="preserve">
Cuối ranh giới thửa đất nhà ông Võ Văn Tư (Nga)</t>
        </r>
      </text>
    </comment>
    <comment ref="D964" authorId="0" shapeId="0">
      <text>
        <r>
          <rPr>
            <b/>
            <sz val="9"/>
            <color indexed="81"/>
            <rFont val="Tahoma"/>
            <family val="2"/>
          </rPr>
          <t>Thanh Duong:</t>
        </r>
        <r>
          <rPr>
            <sz val="9"/>
            <color indexed="81"/>
            <rFont val="Tahoma"/>
            <family val="2"/>
          </rPr>
          <t xml:space="preserve">
Hết ranh giới thửa đất Trường Tiểu học buôn Tliêr</t>
        </r>
      </text>
    </comment>
    <comment ref="C965" authorId="0" shapeId="0">
      <text>
        <r>
          <rPr>
            <b/>
            <sz val="9"/>
            <color indexed="81"/>
            <rFont val="Tahoma"/>
            <family val="2"/>
          </rPr>
          <t>Thanh Duong:</t>
        </r>
        <r>
          <rPr>
            <sz val="9"/>
            <color indexed="81"/>
            <rFont val="Tahoma"/>
            <family val="2"/>
          </rPr>
          <t xml:space="preserve">
Đầu ranh giới thửa đất nhà ông Ama Sinh (Ngô B)</t>
        </r>
      </text>
    </comment>
    <comment ref="D970" authorId="0" shapeId="0">
      <text>
        <r>
          <rPr>
            <b/>
            <sz val="9"/>
            <color indexed="81"/>
            <rFont val="Tahoma"/>
            <family val="2"/>
          </rPr>
          <t>Thanh Duong:</t>
        </r>
        <r>
          <rPr>
            <sz val="9"/>
            <color indexed="81"/>
            <rFont val="Tahoma"/>
            <family val="2"/>
          </rPr>
          <t xml:space="preserve">
Đầu trường tiểu học thôn Noh Prông (cũ)</t>
        </r>
      </text>
    </comment>
    <comment ref="C971" authorId="0" shapeId="0">
      <text>
        <r>
          <rPr>
            <b/>
            <sz val="9"/>
            <color indexed="81"/>
            <rFont val="Tahoma"/>
            <family val="2"/>
          </rPr>
          <t>Thanh Duong:</t>
        </r>
        <r>
          <rPr>
            <sz val="9"/>
            <color indexed="81"/>
            <rFont val="Tahoma"/>
            <family val="2"/>
          </rPr>
          <t xml:space="preserve">
Đầu trường tiểu học thôn Noh Prông (cũ)</t>
        </r>
      </text>
    </comment>
    <comment ref="D971" authorId="0" shapeId="0">
      <text>
        <r>
          <rPr>
            <b/>
            <sz val="9"/>
            <color indexed="81"/>
            <rFont val="Tahoma"/>
            <family val="2"/>
          </rPr>
          <t>Thanh Duong:</t>
        </r>
        <r>
          <rPr>
            <sz val="9"/>
            <color indexed="81"/>
            <rFont val="Tahoma"/>
            <family val="2"/>
          </rPr>
          <t xml:space="preserve">
Hết vườn ông Hầu Văn Sinh</t>
        </r>
      </text>
    </comment>
    <comment ref="C972" authorId="0" shapeId="0">
      <text>
        <r>
          <rPr>
            <b/>
            <sz val="9"/>
            <color indexed="81"/>
            <rFont val="Tahoma"/>
            <family val="2"/>
          </rPr>
          <t>Thanh Duong:</t>
        </r>
        <r>
          <rPr>
            <sz val="9"/>
            <color indexed="81"/>
            <rFont val="Tahoma"/>
            <family val="2"/>
          </rPr>
          <t xml:space="preserve">
Hết vườn ông Hầu Văn Sinh</t>
        </r>
      </text>
    </comment>
    <comment ref="C973" authorId="0" shapeId="0">
      <text>
        <r>
          <rPr>
            <b/>
            <sz val="9"/>
            <color indexed="81"/>
            <rFont val="Tahoma"/>
            <family val="2"/>
          </rPr>
          <t>Thanh Duong:</t>
        </r>
        <r>
          <rPr>
            <sz val="9"/>
            <color indexed="81"/>
            <rFont val="Tahoma"/>
            <family val="2"/>
          </rPr>
          <t xml:space="preserve">
Cuối vườn ông Nguyễn Đăng Dũng</t>
        </r>
      </text>
    </comment>
    <comment ref="D975" authorId="0" shapeId="0">
      <text>
        <r>
          <rPr>
            <b/>
            <sz val="9"/>
            <color indexed="81"/>
            <rFont val="Tahoma"/>
            <family val="2"/>
          </rPr>
          <t>Thanh Duong:</t>
        </r>
        <r>
          <rPr>
            <sz val="9"/>
            <color indexed="81"/>
            <rFont val="Tahoma"/>
            <family val="2"/>
          </rPr>
          <t xml:space="preserve">
Hết thửa đất nhà ông Y Tiên Byă</t>
        </r>
      </text>
    </comment>
    <comment ref="C976" authorId="0" shapeId="0">
      <text>
        <r>
          <rPr>
            <b/>
            <sz val="9"/>
            <color indexed="81"/>
            <rFont val="Tahoma"/>
            <family val="2"/>
          </rPr>
          <t>Thanh Duong:</t>
        </r>
        <r>
          <rPr>
            <sz val="9"/>
            <color indexed="81"/>
            <rFont val="Tahoma"/>
            <family val="2"/>
          </rPr>
          <t xml:space="preserve">
Đầu vườn ông Ngô Hùng Sinh</t>
        </r>
      </text>
    </comment>
    <comment ref="D983" authorId="0" shapeId="0">
      <text>
        <r>
          <rPr>
            <b/>
            <sz val="9"/>
            <color indexed="81"/>
            <rFont val="Tahoma"/>
            <family val="2"/>
          </rPr>
          <t>Thanh Duong:</t>
        </r>
        <r>
          <rPr>
            <sz val="9"/>
            <color indexed="81"/>
            <rFont val="Tahoma"/>
            <family val="2"/>
          </rPr>
          <t xml:space="preserve">
Hết đất vườn nhà ông Ama Hanh</t>
        </r>
      </text>
    </comment>
    <comment ref="D984" authorId="0" shapeId="0">
      <text>
        <r>
          <rPr>
            <b/>
            <sz val="9"/>
            <color indexed="81"/>
            <rFont val="Tahoma"/>
            <family val="2"/>
          </rPr>
          <t>Thanh Duong:</t>
        </r>
        <r>
          <rPr>
            <sz val="9"/>
            <color indexed="81"/>
            <rFont val="Tahoma"/>
            <family val="2"/>
          </rPr>
          <t xml:space="preserve">
Hết đất vườn nhà bà H'Rung</t>
        </r>
      </text>
    </comment>
    <comment ref="D985" authorId="0" shapeId="0">
      <text>
        <r>
          <rPr>
            <b/>
            <sz val="9"/>
            <color indexed="81"/>
            <rFont val="Tahoma"/>
            <family val="2"/>
          </rPr>
          <t>Thanh Duong:</t>
        </r>
        <r>
          <rPr>
            <sz val="9"/>
            <color indexed="81"/>
            <rFont val="Tahoma"/>
            <family val="2"/>
          </rPr>
          <t xml:space="preserve">
Hết ngã ba đầu buôn Ngô A, xã Hòa Phong</t>
        </r>
      </text>
    </comment>
    <comment ref="D987" authorId="0" shapeId="0">
      <text>
        <r>
          <rPr>
            <b/>
            <sz val="9"/>
            <color indexed="81"/>
            <rFont val="Tahoma"/>
            <family val="2"/>
          </rPr>
          <t>Thanh Duong:</t>
        </r>
        <r>
          <rPr>
            <sz val="9"/>
            <color indexed="81"/>
            <rFont val="Tahoma"/>
            <family val="2"/>
          </rPr>
          <t xml:space="preserve">
Hết ranh giới vườn nhà ông Giàng A Xánh</t>
        </r>
      </text>
    </comment>
    <comment ref="C988" authorId="0" shapeId="0">
      <text>
        <r>
          <rPr>
            <b/>
            <sz val="9"/>
            <color indexed="81"/>
            <rFont val="Tahoma"/>
            <family val="2"/>
          </rPr>
          <t>Thanh Duong:</t>
        </r>
        <r>
          <rPr>
            <sz val="9"/>
            <color indexed="81"/>
            <rFont val="Tahoma"/>
            <family val="2"/>
          </rPr>
          <t xml:space="preserve">
Hết ranh giới vườn nhà Ông Giàng A Xánh</t>
        </r>
      </text>
    </comment>
    <comment ref="D988" authorId="0" shapeId="0">
      <text>
        <r>
          <rPr>
            <b/>
            <sz val="9"/>
            <color indexed="81"/>
            <rFont val="Tahoma"/>
            <family val="2"/>
          </rPr>
          <t>Thanh Duong:</t>
        </r>
        <r>
          <rPr>
            <sz val="9"/>
            <color indexed="81"/>
            <rFont val="Tahoma"/>
            <family val="2"/>
          </rPr>
          <t xml:space="preserve">
Hết ranh giới vườn ông Hoàng Trung Tiến</t>
        </r>
      </text>
    </comment>
    <comment ref="C989" authorId="0" shapeId="0">
      <text>
        <r>
          <rPr>
            <b/>
            <sz val="9"/>
            <color indexed="81"/>
            <rFont val="Tahoma"/>
            <family val="2"/>
          </rPr>
          <t>Thanh Duong:</t>
        </r>
        <r>
          <rPr>
            <sz val="9"/>
            <color indexed="81"/>
            <rFont val="Tahoma"/>
            <family val="2"/>
          </rPr>
          <t xml:space="preserve">
</t>
        </r>
      </text>
    </comment>
    <comment ref="D989" authorId="0" shapeId="0">
      <text>
        <r>
          <rPr>
            <b/>
            <sz val="9"/>
            <color indexed="81"/>
            <rFont val="Tahoma"/>
            <family val="2"/>
          </rPr>
          <t>Thanh Duong:</t>
        </r>
        <r>
          <rPr>
            <sz val="9"/>
            <color indexed="81"/>
            <rFont val="Tahoma"/>
            <family val="2"/>
          </rPr>
          <t xml:space="preserve">
Hết thôn Cư Tê, xã Cư Pui</t>
        </r>
      </text>
    </comment>
    <comment ref="D3586" authorId="1" shapeId="0">
      <text>
        <r>
          <rPr>
            <b/>
            <sz val="9"/>
            <color indexed="81"/>
            <rFont val="Tahoma"/>
            <family val="2"/>
          </rPr>
          <t>Nguyen Ngoc:</t>
        </r>
        <r>
          <rPr>
            <sz val="9"/>
            <color indexed="81"/>
            <rFont val="Tahoma"/>
            <family val="2"/>
          </rPr>
          <t xml:space="preserve">
Km 64 + 700 ( ngã ba đường B. Phao)</t>
        </r>
      </text>
    </comment>
    <comment ref="C3587" authorId="1" shapeId="0">
      <text>
        <r>
          <rPr>
            <b/>
            <sz val="9"/>
            <color indexed="81"/>
            <rFont val="Tahoma"/>
            <family val="2"/>
          </rPr>
          <t>Nguyen Ngoc:</t>
        </r>
        <r>
          <rPr>
            <sz val="9"/>
            <color indexed="81"/>
            <rFont val="Tahoma"/>
            <family val="2"/>
          </rPr>
          <t xml:space="preserve">
Km 64 + 700 ( ngã ba đường B. Phao)</t>
        </r>
      </text>
    </comment>
    <comment ref="D3587" authorId="1" shapeId="0">
      <text>
        <r>
          <rPr>
            <b/>
            <sz val="9"/>
            <color indexed="81"/>
            <rFont val="Tahoma"/>
            <family val="2"/>
          </rPr>
          <t>Nguyen Ngoc:</t>
        </r>
        <r>
          <rPr>
            <sz val="9"/>
            <color indexed="81"/>
            <rFont val="Tahoma"/>
            <family val="2"/>
          </rPr>
          <t xml:space="preserve">
Km 65 + 200 (giáp ranh giới đất Trường Mầm non)</t>
        </r>
      </text>
    </comment>
    <comment ref="C3588" authorId="1" shapeId="0">
      <text>
        <r>
          <rPr>
            <b/>
            <sz val="9"/>
            <color indexed="81"/>
            <rFont val="Tahoma"/>
            <family val="2"/>
          </rPr>
          <t>Nguyen Ngoc:</t>
        </r>
        <r>
          <rPr>
            <sz val="9"/>
            <color indexed="81"/>
            <rFont val="Tahoma"/>
            <family val="2"/>
          </rPr>
          <t xml:space="preserve">
Km 65 + 680 (hết ranh giới đất Bảo hiểm xã hội)</t>
        </r>
      </text>
    </comment>
    <comment ref="C3589" authorId="1" shapeId="0">
      <text>
        <r>
          <rPr>
            <b/>
            <sz val="9"/>
            <color indexed="81"/>
            <rFont val="Tahoma"/>
            <family val="2"/>
          </rPr>
          <t>Nguyen Ngoc:</t>
        </r>
        <r>
          <rPr>
            <sz val="9"/>
            <color indexed="81"/>
            <rFont val="Tahoma"/>
            <family val="2"/>
          </rPr>
          <t xml:space="preserve">
Km 65 + 760 (Cầu ông Tri)</t>
        </r>
      </text>
    </comment>
    <comment ref="D3589" authorId="1" shapeId="0">
      <text>
        <r>
          <rPr>
            <b/>
            <sz val="9"/>
            <color indexed="81"/>
            <rFont val="Tahoma"/>
            <family val="2"/>
          </rPr>
          <t>Nguyen Ngoc:</t>
        </r>
        <r>
          <rPr>
            <sz val="9"/>
            <color indexed="81"/>
            <rFont val="Tahoma"/>
            <family val="2"/>
          </rPr>
          <t xml:space="preserve">
Km 66 + 300 (giáp ranh xã Krông Jing)</t>
        </r>
      </text>
    </comment>
    <comment ref="C3590" authorId="1" shapeId="0">
      <text>
        <r>
          <rPr>
            <b/>
            <sz val="9"/>
            <color indexed="81"/>
            <rFont val="Tahoma"/>
            <family val="2"/>
          </rPr>
          <t>Nguyen Ngoc:</t>
        </r>
        <r>
          <rPr>
            <sz val="9"/>
            <color indexed="81"/>
            <rFont val="Tahoma"/>
            <family val="2"/>
          </rPr>
          <t xml:space="preserve">
Km 66 + 500 (hết đất UBKHHGĐ)</t>
        </r>
      </text>
    </comment>
    <comment ref="D3590" authorId="1" shapeId="0">
      <text>
        <r>
          <rPr>
            <b/>
            <sz val="9"/>
            <color indexed="81"/>
            <rFont val="Tahoma"/>
            <family val="2"/>
          </rPr>
          <t>Nguyen Ngoc:</t>
        </r>
        <r>
          <rPr>
            <sz val="9"/>
            <color indexed="81"/>
            <rFont val="Tahoma"/>
            <family val="2"/>
          </rPr>
          <t xml:space="preserve">
Km 66 + 850 (hết đất Lâm trường)</t>
        </r>
      </text>
    </comment>
    <comment ref="C3591" authorId="1" shapeId="0">
      <text>
        <r>
          <rPr>
            <b/>
            <sz val="9"/>
            <color indexed="81"/>
            <rFont val="Tahoma"/>
            <family val="2"/>
          </rPr>
          <t>Nguyen Ngoc:</t>
        </r>
        <r>
          <rPr>
            <sz val="9"/>
            <color indexed="81"/>
            <rFont val="Tahoma"/>
            <family val="2"/>
          </rPr>
          <t xml:space="preserve">
Km 66 + 850 (hết đất Lâm trường)</t>
        </r>
      </text>
    </comment>
    <comment ref="D3591" authorId="1" shapeId="0">
      <text>
        <r>
          <rPr>
            <b/>
            <sz val="9"/>
            <color indexed="81"/>
            <rFont val="Tahoma"/>
            <family val="2"/>
          </rPr>
          <t>Nguyen Ngoc:</t>
        </r>
        <r>
          <rPr>
            <sz val="9"/>
            <color indexed="81"/>
            <rFont val="Tahoma"/>
            <family val="2"/>
          </rPr>
          <t xml:space="preserve">
Km 67 + 800 (hết khu dân cư buôn Aê Lai)</t>
        </r>
      </text>
    </comment>
    <comment ref="C3592" authorId="1" shapeId="0">
      <text>
        <r>
          <rPr>
            <b/>
            <sz val="9"/>
            <color indexed="81"/>
            <rFont val="Tahoma"/>
            <family val="2"/>
          </rPr>
          <t>Nguyen Ngoc:</t>
        </r>
        <r>
          <rPr>
            <sz val="9"/>
            <color indexed="81"/>
            <rFont val="Tahoma"/>
            <family val="2"/>
          </rPr>
          <t xml:space="preserve">
Km 67 + 800 (hết khu dân cư buôn Aê Lai)</t>
        </r>
      </text>
    </comment>
    <comment ref="D3592" authorId="1" shapeId="0">
      <text>
        <r>
          <rPr>
            <b/>
            <sz val="9"/>
            <color indexed="81"/>
            <rFont val="Tahoma"/>
            <family val="2"/>
          </rPr>
          <t>Nguyen Ngoc:</t>
        </r>
        <r>
          <rPr>
            <sz val="9"/>
            <color indexed="81"/>
            <rFont val="Tahoma"/>
            <family val="2"/>
          </rPr>
          <t xml:space="preserve">
Km 69 + 500 (qua trại bò huyện)</t>
        </r>
      </text>
    </comment>
    <comment ref="C3593" authorId="1" shapeId="0">
      <text>
        <r>
          <rPr>
            <b/>
            <sz val="9"/>
            <color indexed="81"/>
            <rFont val="Tahoma"/>
            <family val="2"/>
          </rPr>
          <t>Nguyen Ngoc:</t>
        </r>
        <r>
          <rPr>
            <sz val="9"/>
            <color indexed="81"/>
            <rFont val="Tahoma"/>
            <family val="2"/>
          </rPr>
          <t xml:space="preserve">
Km 69 + 500 (qua trại bò huyện)</t>
        </r>
      </text>
    </comment>
    <comment ref="B3595" authorId="1" shapeId="0">
      <text>
        <r>
          <rPr>
            <b/>
            <sz val="9"/>
            <color indexed="81"/>
            <rFont val="Tahoma"/>
            <family val="2"/>
          </rPr>
          <t>Nguyen Ngoc:</t>
        </r>
        <r>
          <rPr>
            <sz val="9"/>
            <color indexed="81"/>
            <rFont val="Tahoma"/>
            <family val="2"/>
          </rPr>
          <t xml:space="preserve">
Đường đi 715</t>
        </r>
      </text>
    </comment>
    <comment ref="C3595" authorId="1" shapeId="0">
      <text>
        <r>
          <rPr>
            <b/>
            <sz val="9"/>
            <color indexed="81"/>
            <rFont val="Tahoma"/>
            <family val="2"/>
          </rPr>
          <t>Nguyen Ngoc:</t>
        </r>
        <r>
          <rPr>
            <sz val="9"/>
            <color indexed="81"/>
            <rFont val="Tahoma"/>
            <family val="2"/>
          </rPr>
          <t xml:space="preserve">
Km 0 (nhà ông Tiến Thảo)</t>
        </r>
      </text>
    </comment>
    <comment ref="D3596" authorId="1" shapeId="0">
      <text>
        <r>
          <rPr>
            <b/>
            <sz val="9"/>
            <color indexed="81"/>
            <rFont val="Tahoma"/>
            <family val="2"/>
          </rPr>
          <t>Nguyen Ngoc:</t>
        </r>
        <r>
          <rPr>
            <sz val="9"/>
            <color indexed="81"/>
            <rFont val="Tahoma"/>
            <family val="2"/>
          </rPr>
          <t xml:space="preserve">
Km 3 + 500 (buôn Choăh đường đi xã Ea Lai)</t>
        </r>
      </text>
    </comment>
    <comment ref="C3597" authorId="1" shapeId="0">
      <text>
        <r>
          <rPr>
            <b/>
            <sz val="9"/>
            <color indexed="81"/>
            <rFont val="Tahoma"/>
            <family val="2"/>
          </rPr>
          <t>Nguyen Ngoc:</t>
        </r>
        <r>
          <rPr>
            <sz val="9"/>
            <color indexed="81"/>
            <rFont val="Tahoma"/>
            <family val="2"/>
          </rPr>
          <t xml:space="preserve">
Ngã ba QL19C (TL13 cũ)</t>
        </r>
      </text>
    </comment>
    <comment ref="D3600" authorId="1" shapeId="0">
      <text>
        <r>
          <rPr>
            <b/>
            <sz val="9"/>
            <color indexed="81"/>
            <rFont val="Tahoma"/>
            <family val="2"/>
          </rPr>
          <t>Nguyen Ngoc:</t>
        </r>
        <r>
          <rPr>
            <sz val="9"/>
            <color indexed="81"/>
            <rFont val="Tahoma"/>
            <family val="2"/>
          </rPr>
          <t xml:space="preserve">
UBND xã Ea Lai + 500m</t>
        </r>
      </text>
    </comment>
    <comment ref="C3601" authorId="1" shapeId="0">
      <text>
        <r>
          <rPr>
            <b/>
            <sz val="9"/>
            <color indexed="81"/>
            <rFont val="Tahoma"/>
            <family val="2"/>
          </rPr>
          <t>Nguyen Ngoc:</t>
        </r>
        <r>
          <rPr>
            <sz val="9"/>
            <color indexed="81"/>
            <rFont val="Tahoma"/>
            <family val="2"/>
          </rPr>
          <t xml:space="preserve">
UBND xã Ea Lai + 500m</t>
        </r>
      </text>
    </comment>
    <comment ref="D3601" authorId="1" shapeId="0">
      <text>
        <r>
          <rPr>
            <b/>
            <sz val="9"/>
            <color indexed="81"/>
            <rFont val="Tahoma"/>
            <family val="2"/>
          </rPr>
          <t>Nguyen Ngoc:</t>
        </r>
        <r>
          <rPr>
            <sz val="9"/>
            <color indexed="81"/>
            <rFont val="Tahoma"/>
            <family val="2"/>
          </rPr>
          <t xml:space="preserve">
Ngã ba QL19C (TL13 cũ)</t>
        </r>
      </text>
    </comment>
    <comment ref="C3602" authorId="1" shapeId="0">
      <text>
        <r>
          <rPr>
            <b/>
            <sz val="9"/>
            <color indexed="81"/>
            <rFont val="Tahoma"/>
            <family val="2"/>
          </rPr>
          <t>Nguyen Ngoc:</t>
        </r>
        <r>
          <rPr>
            <sz val="9"/>
            <color indexed="81"/>
            <rFont val="Tahoma"/>
            <family val="2"/>
          </rPr>
          <t xml:space="preserve">
Ngã ba QL19C (TL13 cũ)</t>
        </r>
      </text>
    </comment>
    <comment ref="D3602" authorId="1" shapeId="0">
      <text>
        <r>
          <rPr>
            <b/>
            <sz val="9"/>
            <color indexed="81"/>
            <rFont val="Tahoma"/>
            <family val="2"/>
          </rPr>
          <t>Nguyen Ngoc:</t>
        </r>
        <r>
          <rPr>
            <sz val="9"/>
            <color indexed="81"/>
            <rFont val="Tahoma"/>
            <family val="2"/>
          </rPr>
          <t xml:space="preserve">
Km 519 (TL13 cũ)</t>
        </r>
      </text>
    </comment>
    <comment ref="C3603" authorId="1" shapeId="0">
      <text>
        <r>
          <rPr>
            <b/>
            <sz val="9"/>
            <color indexed="81"/>
            <rFont val="Tahoma"/>
            <family val="2"/>
          </rPr>
          <t>Nguyen Ngoc:</t>
        </r>
        <r>
          <rPr>
            <sz val="9"/>
            <color indexed="81"/>
            <rFont val="Tahoma"/>
            <family val="2"/>
          </rPr>
          <t xml:space="preserve">
Km 519 (TL13 cũ)</t>
        </r>
      </text>
    </comment>
    <comment ref="D3603" authorId="1" shapeId="0">
      <text>
        <r>
          <rPr>
            <b/>
            <sz val="9"/>
            <color indexed="81"/>
            <rFont val="Tahoma"/>
            <family val="2"/>
          </rPr>
          <t>Nguyen Ngoc:</t>
        </r>
        <r>
          <rPr>
            <sz val="9"/>
            <color indexed="81"/>
            <rFont val="Tahoma"/>
            <family val="2"/>
          </rPr>
          <t xml:space="preserve">
Km 521 (cầu M’ Năng)</t>
        </r>
      </text>
    </comment>
    <comment ref="C3604" authorId="1" shapeId="0">
      <text>
        <r>
          <rPr>
            <b/>
            <sz val="9"/>
            <color indexed="81"/>
            <rFont val="Tahoma"/>
            <family val="2"/>
          </rPr>
          <t>Nguyen Ngoc:</t>
        </r>
        <r>
          <rPr>
            <sz val="9"/>
            <color indexed="81"/>
            <rFont val="Tahoma"/>
            <family val="2"/>
          </rPr>
          <t xml:space="preserve">
Km 521 (cầu M’ Năng)</t>
        </r>
      </text>
    </comment>
    <comment ref="D3604" authorId="1" shapeId="0">
      <text>
        <r>
          <rPr>
            <b/>
            <sz val="9"/>
            <color indexed="81"/>
            <rFont val="Tahoma"/>
            <family val="2"/>
          </rPr>
          <t>Nguyen Ngoc:</t>
        </r>
        <r>
          <rPr>
            <sz val="9"/>
            <color indexed="81"/>
            <rFont val="Tahoma"/>
            <family val="2"/>
          </rPr>
          <t xml:space="preserve">
Km 521 (cầu M’ Năng)</t>
        </r>
      </text>
    </comment>
    <comment ref="C3605" authorId="1" shapeId="0">
      <text>
        <r>
          <rPr>
            <b/>
            <sz val="9"/>
            <color indexed="81"/>
            <rFont val="Tahoma"/>
            <family val="2"/>
          </rPr>
          <t>Nguyen Ngoc:</t>
        </r>
        <r>
          <rPr>
            <sz val="9"/>
            <color indexed="81"/>
            <rFont val="Tahoma"/>
            <family val="2"/>
          </rPr>
          <t xml:space="preserve">
Km 521 (cầu M’ Năng)</t>
        </r>
      </text>
    </comment>
    <comment ref="C3606" authorId="1" shapeId="0">
      <text>
        <r>
          <rPr>
            <b/>
            <sz val="9"/>
            <color indexed="81"/>
            <rFont val="Tahoma"/>
            <family val="2"/>
          </rPr>
          <t>Nguyen Ngoc:</t>
        </r>
        <r>
          <rPr>
            <sz val="9"/>
            <color indexed="81"/>
            <rFont val="Tahoma"/>
            <family val="2"/>
          </rPr>
          <t xml:space="preserve">
Giáp đường Trường sơn đông(buôn Um)</t>
        </r>
      </text>
    </comment>
    <comment ref="C3607" authorId="1" shapeId="0">
      <text>
        <r>
          <rPr>
            <b/>
            <sz val="9"/>
            <color indexed="81"/>
            <rFont val="Tahoma"/>
            <family val="2"/>
          </rPr>
          <t>Nguyen Ngoc:</t>
        </r>
        <r>
          <rPr>
            <sz val="9"/>
            <color indexed="81"/>
            <rFont val="Tahoma"/>
            <family val="2"/>
          </rPr>
          <t xml:space="preserve">
Km 0 (buôn M'Lốk)</t>
        </r>
      </text>
    </comment>
    <comment ref="D3608" authorId="1" shapeId="0">
      <text>
        <r>
          <rPr>
            <b/>
            <sz val="9"/>
            <color indexed="81"/>
            <rFont val="Tahoma"/>
            <family val="2"/>
          </rPr>
          <t>Nguyen Ngoc:</t>
        </r>
        <r>
          <rPr>
            <sz val="9"/>
            <color indexed="81"/>
            <rFont val="Tahoma"/>
            <family val="2"/>
          </rPr>
          <t xml:space="preserve">
Ngầm 4 giáp ranh xã Ea Lai</t>
        </r>
      </text>
    </comment>
    <comment ref="D3609" authorId="1" shapeId="0">
      <text>
        <r>
          <rPr>
            <b/>
            <sz val="9"/>
            <color indexed="81"/>
            <rFont val="Tahoma"/>
            <family val="2"/>
          </rPr>
          <t>Nguyen Ngoc:</t>
        </r>
        <r>
          <rPr>
            <sz val="9"/>
            <color indexed="81"/>
            <rFont val="Tahoma"/>
            <family val="2"/>
          </rPr>
          <t xml:space="preserve">
Hết ranh giới đất nhà ông Quang</t>
        </r>
      </text>
    </comment>
    <comment ref="C3610" authorId="1" shapeId="0">
      <text>
        <r>
          <rPr>
            <b/>
            <sz val="9"/>
            <color indexed="81"/>
            <rFont val="Tahoma"/>
            <family val="2"/>
          </rPr>
          <t>Nguyen Ngoc:</t>
        </r>
        <r>
          <rPr>
            <sz val="9"/>
            <color indexed="81"/>
            <rFont val="Tahoma"/>
            <family val="2"/>
          </rPr>
          <t xml:space="preserve">
Hết ranh giới đất nhà ông Quang</t>
        </r>
      </text>
    </comment>
    <comment ref="D3610" authorId="1" shapeId="0">
      <text>
        <r>
          <rPr>
            <b/>
            <sz val="9"/>
            <color indexed="81"/>
            <rFont val="Tahoma"/>
            <family val="2"/>
          </rPr>
          <t>Nguyen Ngoc:</t>
        </r>
        <r>
          <rPr>
            <sz val="9"/>
            <color indexed="81"/>
            <rFont val="Tahoma"/>
            <family val="2"/>
          </rPr>
          <t xml:space="preserve">
Ngầm số 5 (suối Ea Kô) giáp ranh giới xã Cư Prao</t>
        </r>
      </text>
    </comment>
    <comment ref="C3611" authorId="1" shapeId="0">
      <text>
        <r>
          <rPr>
            <b/>
            <sz val="9"/>
            <color indexed="81"/>
            <rFont val="Tahoma"/>
            <family val="2"/>
          </rPr>
          <t>Nguyen Ngoc:</t>
        </r>
        <r>
          <rPr>
            <sz val="9"/>
            <color indexed="81"/>
            <rFont val="Tahoma"/>
            <family val="2"/>
          </rPr>
          <t xml:space="preserve">
Đất ông Sơn (Công An) tại km 0</t>
        </r>
      </text>
    </comment>
    <comment ref="D3611" authorId="1" shapeId="0">
      <text>
        <r>
          <rPr>
            <b/>
            <sz val="9"/>
            <color indexed="81"/>
            <rFont val="Tahoma"/>
            <family val="2"/>
          </rPr>
          <t>Nguyen Ngoc:</t>
        </r>
        <r>
          <rPr>
            <sz val="9"/>
            <color indexed="81"/>
            <rFont val="Tahoma"/>
            <family val="2"/>
          </rPr>
          <t xml:space="preserve">
Phan Bội Châu</t>
        </r>
      </text>
    </comment>
    <comment ref="D3618" authorId="1" shapeId="0">
      <text>
        <r>
          <rPr>
            <b/>
            <sz val="9"/>
            <color indexed="81"/>
            <rFont val="Tahoma"/>
            <family val="2"/>
          </rPr>
          <t>Nguyen Ngoc:</t>
        </r>
        <r>
          <rPr>
            <sz val="9"/>
            <color indexed="81"/>
            <rFont val="Tahoma"/>
            <family val="2"/>
          </rPr>
          <t xml:space="preserve">
Km 0 + 110 (Hội trường khối 7)</t>
        </r>
      </text>
    </comment>
    <comment ref="C3622" authorId="1" shapeId="0">
      <text>
        <r>
          <rPr>
            <b/>
            <sz val="9"/>
            <color indexed="81"/>
            <rFont val="Tahoma"/>
            <family val="2"/>
          </rPr>
          <t>Nguyen Ngoc:</t>
        </r>
        <r>
          <rPr>
            <sz val="9"/>
            <color indexed="81"/>
            <rFont val="Tahoma"/>
            <family val="2"/>
          </rPr>
          <t xml:space="preserve">
Ranh giới đất nhà ông Vịnh (khối 1)</t>
        </r>
      </text>
    </comment>
    <comment ref="D3624" authorId="1" shapeId="0">
      <text>
        <r>
          <rPr>
            <b/>
            <sz val="9"/>
            <color indexed="81"/>
            <rFont val="Tahoma"/>
            <family val="2"/>
          </rPr>
          <t>Nguyen Ngoc:</t>
        </r>
        <r>
          <rPr>
            <sz val="9"/>
            <color indexed="81"/>
            <rFont val="Tahoma"/>
            <family val="2"/>
          </rPr>
          <t xml:space="preserve">
Hết đường</t>
        </r>
      </text>
    </comment>
    <comment ref="B3626" authorId="1" shapeId="0">
      <text>
        <r>
          <rPr>
            <b/>
            <sz val="9"/>
            <color indexed="81"/>
            <rFont val="Tahoma"/>
            <family val="2"/>
          </rPr>
          <t>Nguyen Ngoc:</t>
        </r>
        <r>
          <rPr>
            <sz val="9"/>
            <color indexed="81"/>
            <rFont val="Tahoma"/>
            <family val="2"/>
          </rPr>
          <t xml:space="preserve">
Đường mới phía Tây Nam thị trấn kéo dài</t>
        </r>
      </text>
    </comment>
    <comment ref="D3626" authorId="1" shapeId="0">
      <text>
        <r>
          <rPr>
            <b/>
            <sz val="9"/>
            <color indexed="81"/>
            <rFont val="Tahoma"/>
            <family val="2"/>
          </rPr>
          <t>Nguyen Ngoc:</t>
        </r>
        <r>
          <rPr>
            <sz val="9"/>
            <color indexed="81"/>
            <rFont val="Tahoma"/>
            <family val="2"/>
          </rPr>
          <t xml:space="preserve">
Hết đất nhà bà Hoàng Thị Phòng</t>
        </r>
      </text>
    </comment>
    <comment ref="C3627" authorId="1" shapeId="0">
      <text>
        <r>
          <rPr>
            <b/>
            <sz val="9"/>
            <color indexed="81"/>
            <rFont val="Tahoma"/>
            <family val="2"/>
          </rPr>
          <t>Nguyen Ngoc:</t>
        </r>
        <r>
          <rPr>
            <sz val="9"/>
            <color indexed="81"/>
            <rFont val="Tahoma"/>
            <family val="2"/>
          </rPr>
          <t xml:space="preserve">
Giáp ranh giới xã Krông Jing cũ; Hết đất nhà bà Hoàng Thị Phòng</t>
        </r>
      </text>
    </comment>
    <comment ref="D3629" authorId="1" shapeId="0">
      <text>
        <r>
          <rPr>
            <b/>
            <sz val="9"/>
            <color indexed="81"/>
            <rFont val="Tahoma"/>
            <family val="2"/>
          </rPr>
          <t>Nguyen Ngoc:</t>
        </r>
        <r>
          <rPr>
            <sz val="9"/>
            <color indexed="81"/>
            <rFont val="Tahoma"/>
            <family val="2"/>
          </rPr>
          <t xml:space="preserve">
Đầu ranh giới thửa đất nhà ông Hoa</t>
        </r>
      </text>
    </comment>
    <comment ref="D3632" authorId="1" shapeId="0">
      <text>
        <r>
          <rPr>
            <b/>
            <sz val="9"/>
            <color indexed="81"/>
            <rFont val="Tahoma"/>
            <family val="2"/>
          </rPr>
          <t>Nguyen Ngoc:</t>
        </r>
        <r>
          <rPr>
            <sz val="9"/>
            <color indexed="81"/>
            <rFont val="Tahoma"/>
            <family val="2"/>
          </rPr>
          <t xml:space="preserve">
Phan Bội Châu</t>
        </r>
      </text>
    </comment>
    <comment ref="C3633" authorId="1" shapeId="0">
      <text>
        <r>
          <rPr>
            <b/>
            <sz val="9"/>
            <color indexed="81"/>
            <rFont val="Tahoma"/>
            <family val="2"/>
          </rPr>
          <t>Nguyen Ngoc:</t>
        </r>
        <r>
          <rPr>
            <sz val="9"/>
            <color indexed="81"/>
            <rFont val="Tahoma"/>
            <family val="2"/>
          </rPr>
          <t xml:space="preserve">
Phan Bội Châu</t>
        </r>
      </text>
    </comment>
    <comment ref="D3634" authorId="1" shapeId="0">
      <text>
        <r>
          <rPr>
            <b/>
            <sz val="9"/>
            <color indexed="81"/>
            <rFont val="Tahoma"/>
            <family val="2"/>
          </rPr>
          <t>Nguyen Ngoc:</t>
        </r>
        <r>
          <rPr>
            <sz val="9"/>
            <color indexed="81"/>
            <rFont val="Tahoma"/>
            <family val="2"/>
          </rPr>
          <t xml:space="preserve">
Giáp đường Trần Hưng Đạo</t>
        </r>
      </text>
    </comment>
    <comment ref="D3637" authorId="1" shapeId="0">
      <text>
        <r>
          <rPr>
            <b/>
            <sz val="9"/>
            <color indexed="81"/>
            <rFont val="Tahoma"/>
            <family val="2"/>
          </rPr>
          <t>Nguyen Ngoc:</t>
        </r>
        <r>
          <rPr>
            <sz val="9"/>
            <color indexed="81"/>
            <rFont val="Tahoma"/>
            <family val="2"/>
          </rPr>
          <t xml:space="preserve">
Km 0 + 200 (hết đất nhà bà Cư)</t>
        </r>
      </text>
    </comment>
    <comment ref="D3639" authorId="1" shapeId="0">
      <text>
        <r>
          <rPr>
            <b/>
            <sz val="9"/>
            <color indexed="81"/>
            <rFont val="Tahoma"/>
            <family val="2"/>
          </rPr>
          <t>Nguyen Ngoc:</t>
        </r>
        <r>
          <rPr>
            <sz val="9"/>
            <color indexed="81"/>
            <rFont val="Tahoma"/>
            <family val="2"/>
          </rPr>
          <t xml:space="preserve">
Phan Bội Châu</t>
        </r>
      </text>
    </comment>
    <comment ref="C3640" authorId="1" shapeId="0">
      <text>
        <r>
          <rPr>
            <b/>
            <sz val="9"/>
            <color indexed="81"/>
            <rFont val="Tahoma"/>
            <family val="2"/>
          </rPr>
          <t>Nguyen Ngoc:</t>
        </r>
        <r>
          <rPr>
            <sz val="9"/>
            <color indexed="81"/>
            <rFont val="Tahoma"/>
            <family val="2"/>
          </rPr>
          <t xml:space="preserve">
Phan Bội Châu</t>
        </r>
      </text>
    </comment>
    <comment ref="C3641" authorId="1" shapeId="0">
      <text>
        <r>
          <rPr>
            <b/>
            <sz val="9"/>
            <color indexed="81"/>
            <rFont val="Tahoma"/>
            <family val="2"/>
          </rPr>
          <t>Nguyen Ngoc:</t>
        </r>
        <r>
          <rPr>
            <sz val="9"/>
            <color indexed="81"/>
            <rFont val="Tahoma"/>
            <family val="2"/>
          </rPr>
          <t xml:space="preserve">
Km 0</t>
        </r>
      </text>
    </comment>
    <comment ref="D3641" authorId="1" shapeId="0">
      <text>
        <r>
          <rPr>
            <b/>
            <sz val="9"/>
            <color indexed="81"/>
            <rFont val="Tahoma"/>
            <family val="2"/>
          </rPr>
          <t>Nguyen Ngoc:</t>
        </r>
        <r>
          <rPr>
            <sz val="9"/>
            <color indexed="81"/>
            <rFont val="Tahoma"/>
            <family val="2"/>
          </rPr>
          <t xml:space="preserve">
Hết đường Phan Bội Châu</t>
        </r>
      </text>
    </comment>
    <comment ref="C3642" authorId="1" shapeId="0">
      <text>
        <r>
          <rPr>
            <b/>
            <sz val="9"/>
            <color indexed="81"/>
            <rFont val="Tahoma"/>
            <family val="2"/>
          </rPr>
          <t>Nguyen Ngoc:</t>
        </r>
        <r>
          <rPr>
            <sz val="9"/>
            <color indexed="81"/>
            <rFont val="Tahoma"/>
            <family val="2"/>
          </rPr>
          <t xml:space="preserve">
Km 0</t>
        </r>
      </text>
    </comment>
    <comment ref="D3642" authorId="1" shapeId="0">
      <text>
        <r>
          <rPr>
            <b/>
            <sz val="9"/>
            <color indexed="81"/>
            <rFont val="Tahoma"/>
            <family val="2"/>
          </rPr>
          <t>Nguyen Ngoc:</t>
        </r>
        <r>
          <rPr>
            <sz val="9"/>
            <color indexed="81"/>
            <rFont val="Tahoma"/>
            <family val="2"/>
          </rPr>
          <t xml:space="preserve">
Ngã tư hết đất nhà ông Bình (thửa 101, tờ 37)</t>
        </r>
      </text>
    </comment>
    <comment ref="D3647" authorId="1" shapeId="0">
      <text>
        <r>
          <rPr>
            <b/>
            <sz val="9"/>
            <color indexed="81"/>
            <rFont val="Tahoma"/>
            <family val="2"/>
          </rPr>
          <t>Nguyen Ngoc:</t>
        </r>
        <r>
          <rPr>
            <sz val="9"/>
            <color indexed="81"/>
            <rFont val="Tahoma"/>
            <family val="2"/>
          </rPr>
          <t xml:space="preserve">
Đến đường trước Trường Hùng Vương</t>
        </r>
      </text>
    </comment>
    <comment ref="B3663" authorId="1" shapeId="0">
      <text>
        <r>
          <rPr>
            <b/>
            <sz val="9"/>
            <color indexed="81"/>
            <rFont val="Tahoma"/>
            <family val="2"/>
          </rPr>
          <t>Nguyen Ngoc:</t>
        </r>
        <r>
          <rPr>
            <sz val="9"/>
            <color indexed="81"/>
            <rFont val="Tahoma"/>
            <family val="2"/>
          </rPr>
          <t xml:space="preserve">
Đường QH mới
Đường ngang thông ra đường vành đai</t>
        </r>
      </text>
    </comment>
    <comment ref="D3669" authorId="1" shapeId="0">
      <text>
        <r>
          <rPr>
            <b/>
            <sz val="9"/>
            <color indexed="81"/>
            <rFont val="Tahoma"/>
            <family val="2"/>
          </rPr>
          <t>Nguyen Ngoc:</t>
        </r>
        <r>
          <rPr>
            <sz val="9"/>
            <color indexed="81"/>
            <rFont val="Tahoma"/>
            <family val="2"/>
          </rPr>
          <t xml:space="preserve">
Phan Bội Châu</t>
        </r>
      </text>
    </comment>
    <comment ref="B3673" authorId="1" shapeId="0">
      <text>
        <r>
          <rPr>
            <b/>
            <sz val="9"/>
            <color indexed="81"/>
            <rFont val="Tahoma"/>
            <family val="2"/>
          </rPr>
          <t>Nguyen Ngoc:</t>
        </r>
        <r>
          <rPr>
            <sz val="9"/>
            <color indexed="81"/>
            <rFont val="Tahoma"/>
            <family val="2"/>
          </rPr>
          <t xml:space="preserve">
Khu dân cư Tổ dân phố 3, Tổ dân phố 4 (trừ khu vực đã có)</t>
        </r>
      </text>
    </comment>
    <comment ref="C3677" authorId="1" shapeId="0">
      <text>
        <r>
          <rPr>
            <b/>
            <sz val="9"/>
            <color indexed="81"/>
            <rFont val="Tahoma"/>
            <family val="2"/>
          </rPr>
          <t>Nguyen Ngoc:</t>
        </r>
        <r>
          <rPr>
            <sz val="9"/>
            <color indexed="81"/>
            <rFont val="Tahoma"/>
            <family val="2"/>
          </rPr>
          <t xml:space="preserve">
Km 0</t>
        </r>
      </text>
    </comment>
    <comment ref="D3677" authorId="1" shapeId="0">
      <text>
        <r>
          <rPr>
            <b/>
            <sz val="9"/>
            <color indexed="81"/>
            <rFont val="Tahoma"/>
            <family val="2"/>
          </rPr>
          <t>Nguyen Ngoc:</t>
        </r>
        <r>
          <rPr>
            <sz val="9"/>
            <color indexed="81"/>
            <rFont val="Tahoma"/>
            <family val="2"/>
          </rPr>
          <t xml:space="preserve">
Hết đường Phan Bội Châu</t>
        </r>
      </text>
    </comment>
    <comment ref="C3679" authorId="1" shapeId="0">
      <text>
        <r>
          <rPr>
            <b/>
            <sz val="9"/>
            <color indexed="81"/>
            <rFont val="Tahoma"/>
            <family val="2"/>
          </rPr>
          <t>Nguyen Ngoc:</t>
        </r>
        <r>
          <rPr>
            <sz val="9"/>
            <color indexed="81"/>
            <rFont val="Tahoma"/>
            <family val="2"/>
          </rPr>
          <t xml:space="preserve">
Km 64 + 700 ( ngã ba đường B. Phao)</t>
        </r>
      </text>
    </comment>
    <comment ref="D3679" authorId="1" shapeId="0">
      <text>
        <r>
          <rPr>
            <b/>
            <sz val="9"/>
            <color indexed="81"/>
            <rFont val="Tahoma"/>
            <family val="2"/>
          </rPr>
          <t>Nguyen Ngoc:</t>
        </r>
        <r>
          <rPr>
            <sz val="9"/>
            <color indexed="81"/>
            <rFont val="Tahoma"/>
            <family val="2"/>
          </rPr>
          <t xml:space="preserve">
Km 65 + 200 (giáp ranh giới đất Trường Mầm non)</t>
        </r>
      </text>
    </comment>
    <comment ref="C3681" authorId="1" shapeId="0">
      <text>
        <r>
          <rPr>
            <b/>
            <sz val="9"/>
            <color indexed="81"/>
            <rFont val="Tahoma"/>
            <family val="2"/>
          </rPr>
          <t>Nguyen Ngoc:</t>
        </r>
        <r>
          <rPr>
            <sz val="9"/>
            <color indexed="81"/>
            <rFont val="Tahoma"/>
            <family val="2"/>
          </rPr>
          <t xml:space="preserve">
Km 65+760 (cầu ông Tri)</t>
        </r>
      </text>
    </comment>
    <comment ref="D3681" authorId="1" shapeId="0">
      <text>
        <r>
          <rPr>
            <b/>
            <sz val="9"/>
            <color indexed="81"/>
            <rFont val="Tahoma"/>
            <family val="2"/>
          </rPr>
          <t>Nguyen Ngoc:</t>
        </r>
        <r>
          <rPr>
            <sz val="9"/>
            <color indexed="81"/>
            <rFont val="Tahoma"/>
            <family val="2"/>
          </rPr>
          <t xml:space="preserve">
Km 66+300 (giáp ranh xã Krông Jing cũ)</t>
        </r>
      </text>
    </comment>
    <comment ref="D3683" authorId="1" shapeId="0">
      <text>
        <r>
          <rPr>
            <b/>
            <sz val="9"/>
            <color indexed="81"/>
            <rFont val="Tahoma"/>
            <family val="2"/>
          </rPr>
          <t>Nguyen Ngoc:</t>
        </r>
        <r>
          <rPr>
            <sz val="9"/>
            <color indexed="81"/>
            <rFont val="Tahoma"/>
            <family val="2"/>
          </rPr>
          <t xml:space="preserve">
Km 0 + 500 (Nhà ông Kiểm thửa đất số 1019 tờ 64 (cũ) - 204 mới )</t>
        </r>
      </text>
    </comment>
    <comment ref="C3684" authorId="1" shapeId="0">
      <text>
        <r>
          <rPr>
            <b/>
            <sz val="9"/>
            <color indexed="81"/>
            <rFont val="Tahoma"/>
            <family val="2"/>
          </rPr>
          <t>Nguyen Ngoc:</t>
        </r>
        <r>
          <rPr>
            <sz val="9"/>
            <color indexed="81"/>
            <rFont val="Tahoma"/>
            <family val="2"/>
          </rPr>
          <t xml:space="preserve">
Km 0 + 500 (Nhà ông Kiểm thửa đất số 1019 tờ 64 (cũ) - 204 mới )</t>
        </r>
      </text>
    </comment>
    <comment ref="D3684" authorId="1" shapeId="0">
      <text>
        <r>
          <rPr>
            <b/>
            <sz val="9"/>
            <color indexed="81"/>
            <rFont val="Tahoma"/>
            <family val="2"/>
          </rPr>
          <t>Nguyen Ngoc:</t>
        </r>
        <r>
          <rPr>
            <sz val="9"/>
            <color indexed="81"/>
            <rFont val="Tahoma"/>
            <family val="2"/>
          </rPr>
          <t xml:space="preserve">
Km 0 + 800 (giáp đất nhà ông Hàng buôn Trưng)</t>
        </r>
      </text>
    </comment>
    <comment ref="B3688" authorId="1" shapeId="0">
      <text>
        <r>
          <rPr>
            <b/>
            <sz val="9"/>
            <color indexed="81"/>
            <rFont val="Tahoma"/>
            <family val="2"/>
          </rPr>
          <t>Nguyen Ngoc:</t>
        </r>
        <r>
          <rPr>
            <sz val="9"/>
            <color indexed="81"/>
            <rFont val="Tahoma"/>
            <family val="2"/>
          </rPr>
          <t xml:space="preserve">
Đường liên xã</t>
        </r>
      </text>
    </comment>
    <comment ref="C3688" authorId="1" shapeId="0">
      <text>
        <r>
          <rPr>
            <b/>
            <sz val="9"/>
            <color indexed="81"/>
            <rFont val="Tahoma"/>
            <family val="2"/>
          </rPr>
          <t>Nguyen Ngoc:</t>
        </r>
        <r>
          <rPr>
            <sz val="9"/>
            <color indexed="81"/>
            <rFont val="Tahoma"/>
            <family val="2"/>
          </rPr>
          <t xml:space="preserve">
Ngã ba (quán bà Lý thôn 6)</t>
        </r>
      </text>
    </comment>
    <comment ref="D3688" authorId="1" shapeId="0">
      <text>
        <r>
          <rPr>
            <b/>
            <sz val="9"/>
            <color indexed="81"/>
            <rFont val="Tahoma"/>
            <family val="2"/>
          </rPr>
          <t>Nguyen Ngoc:</t>
        </r>
        <r>
          <rPr>
            <sz val="9"/>
            <color indexed="81"/>
            <rFont val="Tahoma"/>
            <family val="2"/>
          </rPr>
          <t xml:space="preserve">
Giáp ranh Tỉnh lộ 13 (đường đi xã Cư Prao)</t>
        </r>
      </text>
    </comment>
    <comment ref="B3689" authorId="1" shapeId="0">
      <text>
        <r>
          <rPr>
            <b/>
            <sz val="9"/>
            <color indexed="81"/>
            <rFont val="Tahoma"/>
            <family val="2"/>
          </rPr>
          <t>Nguyen Ngoc:</t>
        </r>
        <r>
          <rPr>
            <sz val="9"/>
            <color indexed="81"/>
            <rFont val="Tahoma"/>
            <family val="2"/>
          </rPr>
          <t xml:space="preserve">
Đường liên thôn (thôn 1 đi thôn 7)</t>
        </r>
      </text>
    </comment>
    <comment ref="C3689" authorId="1" shapeId="0">
      <text>
        <r>
          <rPr>
            <b/>
            <sz val="9"/>
            <color indexed="81"/>
            <rFont val="Tahoma"/>
            <family val="2"/>
          </rPr>
          <t>Nguyen Ngoc:</t>
        </r>
        <r>
          <rPr>
            <sz val="9"/>
            <color indexed="81"/>
            <rFont val="Tahoma"/>
            <family val="2"/>
          </rPr>
          <t xml:space="preserve">
Ngã ba nhà ông Hải</t>
        </r>
      </text>
    </comment>
    <comment ref="D3689" authorId="1" shapeId="0">
      <text>
        <r>
          <rPr>
            <b/>
            <sz val="9"/>
            <color indexed="81"/>
            <rFont val="Tahoma"/>
            <family val="2"/>
          </rPr>
          <t>Nguyen Ngoc:</t>
        </r>
        <r>
          <rPr>
            <sz val="9"/>
            <color indexed="81"/>
            <rFont val="Tahoma"/>
            <family val="2"/>
          </rPr>
          <t xml:space="preserve">
Đến hết thôn 7</t>
        </r>
      </text>
    </comment>
    <comment ref="B3690" authorId="1" shapeId="0">
      <text>
        <r>
          <rPr>
            <b/>
            <sz val="9"/>
            <color indexed="81"/>
            <rFont val="Tahoma"/>
            <family val="2"/>
          </rPr>
          <t>Nguyen Ngoc:</t>
        </r>
        <r>
          <rPr>
            <sz val="9"/>
            <color indexed="81"/>
            <rFont val="Tahoma"/>
            <family val="2"/>
          </rPr>
          <t xml:space="preserve">
Đường liên thôn (thôn 6 đi thôn 11)</t>
        </r>
      </text>
    </comment>
    <comment ref="C3690" authorId="1" shapeId="0">
      <text>
        <r>
          <rPr>
            <b/>
            <sz val="9"/>
            <color indexed="81"/>
            <rFont val="Tahoma"/>
            <family val="2"/>
          </rPr>
          <t>Nguyen Ngoc:</t>
        </r>
        <r>
          <rPr>
            <sz val="9"/>
            <color indexed="81"/>
            <rFont val="Tahoma"/>
            <family val="2"/>
          </rPr>
          <t xml:space="preserve">
Ngã ba Trạm Y tế</t>
        </r>
      </text>
    </comment>
    <comment ref="D3690" authorId="1" shapeId="0">
      <text>
        <r>
          <rPr>
            <b/>
            <sz val="9"/>
            <color indexed="81"/>
            <rFont val="Tahoma"/>
            <family val="2"/>
          </rPr>
          <t>Nguyen Ngoc:</t>
        </r>
        <r>
          <rPr>
            <sz val="9"/>
            <color indexed="81"/>
            <rFont val="Tahoma"/>
            <family val="2"/>
          </rPr>
          <t xml:space="preserve">
Đến hết thôn 11</t>
        </r>
      </text>
    </comment>
    <comment ref="C3691" authorId="1" shapeId="0">
      <text>
        <r>
          <rPr>
            <b/>
            <sz val="9"/>
            <color indexed="81"/>
            <rFont val="Tahoma"/>
            <family val="2"/>
          </rPr>
          <t>Nguyen Ngoc:</t>
        </r>
        <r>
          <rPr>
            <sz val="9"/>
            <color indexed="81"/>
            <rFont val="Tahoma"/>
            <family val="2"/>
          </rPr>
          <t xml:space="preserve">
Ngã ba nhà ông Thông</t>
        </r>
      </text>
    </comment>
    <comment ref="C3692" authorId="1" shapeId="0">
      <text>
        <r>
          <rPr>
            <b/>
            <sz val="9"/>
            <color indexed="81"/>
            <rFont val="Tahoma"/>
            <family val="2"/>
          </rPr>
          <t>Nguyen Ngoc:</t>
        </r>
        <r>
          <rPr>
            <sz val="9"/>
            <color indexed="81"/>
            <rFont val="Tahoma"/>
            <family val="2"/>
          </rPr>
          <t xml:space="preserve">
Nhà ông Nguyễn Văn Thắng (thôn 1)</t>
        </r>
      </text>
    </comment>
    <comment ref="B3696" authorId="1" shapeId="0">
      <text>
        <r>
          <rPr>
            <b/>
            <sz val="9"/>
            <color indexed="81"/>
            <rFont val="Tahoma"/>
            <family val="2"/>
          </rPr>
          <t>Nguyen Ngoc:</t>
        </r>
        <r>
          <rPr>
            <sz val="9"/>
            <color indexed="81"/>
            <rFont val="Tahoma"/>
            <family val="2"/>
          </rPr>
          <t xml:space="preserve">
 1. Đường 715 (đường LTL 13) Ea Riêng
1. Đường giao thông chính (Ea H'mlay)</t>
        </r>
      </text>
    </comment>
    <comment ref="C3696" authorId="1" shapeId="0">
      <text>
        <r>
          <rPr>
            <b/>
            <sz val="9"/>
            <color indexed="81"/>
            <rFont val="Tahoma"/>
            <family val="2"/>
          </rPr>
          <t>Nguyen Ngoc:</t>
        </r>
        <r>
          <rPr>
            <sz val="9"/>
            <color indexed="81"/>
            <rFont val="Tahoma"/>
            <family val="2"/>
          </rPr>
          <t xml:space="preserve">
Km 4 + 900 (giáp ranh với xã Krông Jing)</t>
        </r>
      </text>
    </comment>
    <comment ref="D3696" authorId="1" shapeId="0">
      <text>
        <r>
          <rPr>
            <b/>
            <sz val="9"/>
            <color indexed="81"/>
            <rFont val="Tahoma"/>
            <family val="2"/>
          </rPr>
          <t>Nguyen Ngoc:</t>
        </r>
        <r>
          <rPr>
            <sz val="9"/>
            <color indexed="81"/>
            <rFont val="Tahoma"/>
            <family val="2"/>
          </rPr>
          <t xml:space="preserve">
KM 11 + 50 (UBND xã)</t>
        </r>
      </text>
    </comment>
    <comment ref="C3699" authorId="1" shapeId="0">
      <text>
        <r>
          <rPr>
            <b/>
            <sz val="9"/>
            <color indexed="81"/>
            <rFont val="Tahoma"/>
            <family val="2"/>
          </rPr>
          <t>Nguyen Ngoc:</t>
        </r>
        <r>
          <rPr>
            <sz val="9"/>
            <color indexed="81"/>
            <rFont val="Tahoma"/>
            <family val="2"/>
          </rPr>
          <t xml:space="preserve">
Km 11 + 50 (UBND xã)</t>
        </r>
      </text>
    </comment>
    <comment ref="D3701" authorId="1" shapeId="0">
      <text>
        <r>
          <rPr>
            <b/>
            <sz val="9"/>
            <color indexed="81"/>
            <rFont val="Tahoma"/>
            <family val="2"/>
          </rPr>
          <t>Nguyen Ngoc:</t>
        </r>
        <r>
          <rPr>
            <sz val="9"/>
            <color indexed="81"/>
            <rFont val="Tahoma"/>
            <family val="2"/>
          </rPr>
          <t xml:space="preserve">
Km 13 + 600 (ngã ba kho chế biến Cổng Công ty TNHH MTV cà phê 715A + 100)</t>
        </r>
      </text>
    </comment>
    <comment ref="C3702" authorId="1" shapeId="0">
      <text>
        <r>
          <rPr>
            <b/>
            <sz val="9"/>
            <color indexed="81"/>
            <rFont val="Tahoma"/>
            <family val="2"/>
          </rPr>
          <t>Nguyen Ngoc:</t>
        </r>
        <r>
          <rPr>
            <sz val="9"/>
            <color indexed="81"/>
            <rFont val="Tahoma"/>
            <family val="2"/>
          </rPr>
          <t xml:space="preserve">
Km 13 + 600 (ngã ba kho chế biến Cổng Công ty TNHH MTV cà phê 715A + 100)</t>
        </r>
      </text>
    </comment>
    <comment ref="D3702" authorId="1" shapeId="0">
      <text>
        <r>
          <rPr>
            <b/>
            <sz val="9"/>
            <color indexed="81"/>
            <rFont val="Tahoma"/>
            <family val="2"/>
          </rPr>
          <t>Nguyen Ngoc:</t>
        </r>
        <r>
          <rPr>
            <sz val="9"/>
            <color indexed="81"/>
            <rFont val="Tahoma"/>
            <family val="2"/>
          </rPr>
          <t xml:space="preserve">
Km 14 + 500 (qua Phòng khám bệnh viện 100m)</t>
        </r>
      </text>
    </comment>
    <comment ref="C3703" authorId="1" shapeId="0">
      <text>
        <r>
          <rPr>
            <b/>
            <sz val="9"/>
            <color indexed="81"/>
            <rFont val="Tahoma"/>
            <family val="2"/>
          </rPr>
          <t>Nguyen Ngoc:</t>
        </r>
        <r>
          <rPr>
            <sz val="9"/>
            <color indexed="81"/>
            <rFont val="Tahoma"/>
            <family val="2"/>
          </rPr>
          <t xml:space="preserve">
Km 14 + 500 (qua Phòng khám bệnh viện 100m)</t>
        </r>
      </text>
    </comment>
    <comment ref="D3704" authorId="1" shapeId="0">
      <text>
        <r>
          <rPr>
            <b/>
            <sz val="9"/>
            <color indexed="81"/>
            <rFont val="Tahoma"/>
            <family val="2"/>
          </rPr>
          <t>Nguyen Ngoc:</t>
        </r>
        <r>
          <rPr>
            <sz val="9"/>
            <color indexed="81"/>
            <rFont val="Tahoma"/>
            <family val="2"/>
          </rPr>
          <t xml:space="preserve">
Hết ranh giới đất ông Cảnh (đường tránh vào thủy điện)</t>
        </r>
      </text>
    </comment>
    <comment ref="C3705" authorId="1" shapeId="0">
      <text>
        <r>
          <rPr>
            <b/>
            <sz val="9"/>
            <color indexed="81"/>
            <rFont val="Tahoma"/>
            <family val="2"/>
          </rPr>
          <t>Nguyen Ngoc:</t>
        </r>
        <r>
          <rPr>
            <sz val="9"/>
            <color indexed="81"/>
            <rFont val="Tahoma"/>
            <family val="2"/>
          </rPr>
          <t xml:space="preserve">
Hết ranh giới đất ông Cảnh (đường tránh vào thủy điện)</t>
        </r>
      </text>
    </comment>
    <comment ref="D3705" authorId="1" shapeId="0">
      <text>
        <r>
          <rPr>
            <b/>
            <sz val="9"/>
            <color indexed="81"/>
            <rFont val="Tahoma"/>
            <family val="2"/>
          </rPr>
          <t>Nguyen Ngoc:</t>
        </r>
        <r>
          <rPr>
            <sz val="9"/>
            <color indexed="81"/>
            <rFont val="Tahoma"/>
            <family val="2"/>
          </rPr>
          <t xml:space="preserve">
Hết ranh giới đất nhà ông Tâm</t>
        </r>
      </text>
    </comment>
    <comment ref="C3706" authorId="1" shapeId="0">
      <text>
        <r>
          <rPr>
            <b/>
            <sz val="9"/>
            <color indexed="81"/>
            <rFont val="Tahoma"/>
            <family val="2"/>
          </rPr>
          <t>Nguyen Ngoc:</t>
        </r>
        <r>
          <rPr>
            <sz val="9"/>
            <color indexed="81"/>
            <rFont val="Tahoma"/>
            <family val="2"/>
          </rPr>
          <t xml:space="preserve">
Hết ranh giới đất nhà ông Tâm</t>
        </r>
      </text>
    </comment>
    <comment ref="D3706" authorId="1" shapeId="0">
      <text>
        <r>
          <rPr>
            <b/>
            <sz val="9"/>
            <color indexed="81"/>
            <rFont val="Tahoma"/>
            <family val="2"/>
          </rPr>
          <t>Nguyen Ngoc:</t>
        </r>
        <r>
          <rPr>
            <sz val="9"/>
            <color indexed="81"/>
            <rFont val="Tahoma"/>
            <family val="2"/>
          </rPr>
          <t xml:space="preserve">
Hết ranh giới đất nhà ông Hiệu</t>
        </r>
      </text>
    </comment>
    <comment ref="C3707" authorId="1" shapeId="0">
      <text>
        <r>
          <rPr>
            <b/>
            <sz val="9"/>
            <color indexed="81"/>
            <rFont val="Tahoma"/>
            <family val="2"/>
          </rPr>
          <t>Nguyen Ngoc:</t>
        </r>
        <r>
          <rPr>
            <sz val="9"/>
            <color indexed="81"/>
            <rFont val="Tahoma"/>
            <family val="2"/>
          </rPr>
          <t xml:space="preserve">
Hết ranh giới đất nhà ông Hiệu</t>
        </r>
      </text>
    </comment>
    <comment ref="C3708" authorId="1" shapeId="0">
      <text>
        <r>
          <rPr>
            <b/>
            <sz val="9"/>
            <color indexed="81"/>
            <rFont val="Tahoma"/>
            <family val="2"/>
          </rPr>
          <t>Nguyen Ngoc:</t>
        </r>
        <r>
          <rPr>
            <sz val="9"/>
            <color indexed="81"/>
            <rFont val="Tahoma"/>
            <family val="2"/>
          </rPr>
          <t xml:space="preserve">
Cầu Ea Mdoal+ 500 m</t>
        </r>
      </text>
    </comment>
    <comment ref="D3708" authorId="1" shapeId="0">
      <text>
        <r>
          <rPr>
            <b/>
            <sz val="9"/>
            <color indexed="81"/>
            <rFont val="Tahoma"/>
            <family val="2"/>
          </rPr>
          <t>Nguyen Ngoc:</t>
        </r>
        <r>
          <rPr>
            <sz val="9"/>
            <color indexed="81"/>
            <rFont val="Tahoma"/>
            <family val="2"/>
          </rPr>
          <t xml:space="preserve">
Giáp ranh giới xã Sông Hinh (Phú Yên)</t>
        </r>
      </text>
    </comment>
    <comment ref="D3709" authorId="1" shapeId="0">
      <text>
        <r>
          <rPr>
            <b/>
            <sz val="9"/>
            <color indexed="81"/>
            <rFont val="Tahoma"/>
            <family val="2"/>
          </rPr>
          <t>Nguyen Ngoc:</t>
        </r>
        <r>
          <rPr>
            <sz val="9"/>
            <color indexed="81"/>
            <rFont val="Tahoma"/>
            <family val="2"/>
          </rPr>
          <t xml:space="preserve">
Hết ranh giới đất nhà ông Chiến Lâm</t>
        </r>
      </text>
    </comment>
    <comment ref="C3710" authorId="1" shapeId="0">
      <text>
        <r>
          <rPr>
            <b/>
            <sz val="9"/>
            <color indexed="81"/>
            <rFont val="Tahoma"/>
            <family val="2"/>
          </rPr>
          <t>Nguyen Ngoc:</t>
        </r>
        <r>
          <rPr>
            <sz val="9"/>
            <color indexed="81"/>
            <rFont val="Tahoma"/>
            <family val="2"/>
          </rPr>
          <t xml:space="preserve">
Hết ranh giới đất nhà ông Chiến Lâm</t>
        </r>
      </text>
    </comment>
    <comment ref="D3710" authorId="1" shapeId="0">
      <text>
        <r>
          <rPr>
            <b/>
            <sz val="9"/>
            <color indexed="81"/>
            <rFont val="Tahoma"/>
            <family val="2"/>
          </rPr>
          <t>Nguyen Ngoc:</t>
        </r>
        <r>
          <rPr>
            <sz val="9"/>
            <color indexed="81"/>
            <rFont val="Tahoma"/>
            <family val="2"/>
          </rPr>
          <t xml:space="preserve">
Giáp ranh giới xã Ea M'lây</t>
        </r>
      </text>
    </comment>
    <comment ref="C3711" authorId="1" shapeId="0">
      <text>
        <r>
          <rPr>
            <b/>
            <sz val="9"/>
            <color indexed="81"/>
            <rFont val="Tahoma"/>
            <family val="2"/>
          </rPr>
          <t>Nguyen Ngoc:</t>
        </r>
        <r>
          <rPr>
            <sz val="9"/>
            <color indexed="81"/>
            <rFont val="Tahoma"/>
            <family val="2"/>
          </rPr>
          <t xml:space="preserve">
Giáp ranh giới xã Ea M'lây</t>
        </r>
      </text>
    </comment>
    <comment ref="D3711" authorId="1" shapeId="0">
      <text>
        <r>
          <rPr>
            <b/>
            <sz val="9"/>
            <color indexed="81"/>
            <rFont val="Tahoma"/>
            <family val="2"/>
          </rPr>
          <t>Nguyen Ngoc:</t>
        </r>
        <r>
          <rPr>
            <sz val="9"/>
            <color indexed="81"/>
            <rFont val="Tahoma"/>
            <family val="2"/>
          </rPr>
          <t xml:space="preserve">
Tại ngã ba có đường xuống đập 36</t>
        </r>
      </text>
    </comment>
    <comment ref="C3712" authorId="1" shapeId="0">
      <text>
        <r>
          <rPr>
            <b/>
            <sz val="9"/>
            <color indexed="81"/>
            <rFont val="Tahoma"/>
            <family val="2"/>
          </rPr>
          <t>Nguyen Ngoc:</t>
        </r>
        <r>
          <rPr>
            <sz val="9"/>
            <color indexed="81"/>
            <rFont val="Tahoma"/>
            <family val="2"/>
          </rPr>
          <t xml:space="preserve">
Tại ngã ba có đường xuống đập 36</t>
        </r>
      </text>
    </comment>
    <comment ref="D3712" authorId="1" shapeId="0">
      <text>
        <r>
          <rPr>
            <b/>
            <sz val="9"/>
            <color indexed="81"/>
            <rFont val="Tahoma"/>
            <family val="2"/>
          </rPr>
          <t>Nguyen Ngoc:</t>
        </r>
        <r>
          <rPr>
            <sz val="9"/>
            <color indexed="81"/>
            <rFont val="Tahoma"/>
            <family val="2"/>
          </rPr>
          <t xml:space="preserve">
Cách ranh giới thửa đất nhà ông Lưu Minh Oai 100m</t>
        </r>
      </text>
    </comment>
    <comment ref="C3713" authorId="1" shapeId="0">
      <text>
        <r>
          <rPr>
            <b/>
            <sz val="9"/>
            <color indexed="81"/>
            <rFont val="Tahoma"/>
            <family val="2"/>
          </rPr>
          <t>Nguyen Ngoc:</t>
        </r>
        <r>
          <rPr>
            <sz val="9"/>
            <color indexed="81"/>
            <rFont val="Tahoma"/>
            <family val="2"/>
          </rPr>
          <t xml:space="preserve">
Cách ranh giới thửa đất nhà ông Lưu Minh Oai 100m</t>
        </r>
      </text>
    </comment>
    <comment ref="D3716" authorId="1" shapeId="0">
      <text>
        <r>
          <rPr>
            <b/>
            <sz val="9"/>
            <color indexed="81"/>
            <rFont val="Tahoma"/>
            <family val="2"/>
          </rPr>
          <t>Nguyen Ngoc:</t>
        </r>
        <r>
          <rPr>
            <sz val="9"/>
            <color indexed="81"/>
            <rFont val="Tahoma"/>
            <family val="2"/>
          </rPr>
          <t xml:space="preserve">
Hết ngã ba đường nhựa (nhà ông Lê văn Liên Thôn 10)</t>
        </r>
      </text>
    </comment>
    <comment ref="C3717" authorId="1" shapeId="0">
      <text>
        <r>
          <rPr>
            <b/>
            <sz val="9"/>
            <color indexed="81"/>
            <rFont val="Tahoma"/>
            <family val="2"/>
          </rPr>
          <t>Nguyen Ngoc:</t>
        </r>
        <r>
          <rPr>
            <sz val="9"/>
            <color indexed="81"/>
            <rFont val="Tahoma"/>
            <family val="2"/>
          </rPr>
          <t xml:space="preserve">
Hết ngã ba đường nhựa (nhà ông Lê văn Liên Thôn 10)</t>
        </r>
      </text>
    </comment>
    <comment ref="D3717" authorId="1" shapeId="0">
      <text>
        <r>
          <rPr>
            <b/>
            <sz val="9"/>
            <color indexed="81"/>
            <rFont val="Tahoma"/>
            <family val="2"/>
          </rPr>
          <t>Nguyen Ngoc:</t>
        </r>
        <r>
          <rPr>
            <sz val="9"/>
            <color indexed="81"/>
            <rFont val="Tahoma"/>
            <family val="2"/>
          </rPr>
          <t xml:space="preserve">
Thôn 10 (đường đi buôn Pa cũ)</t>
        </r>
      </text>
    </comment>
    <comment ref="C3718" authorId="1" shapeId="0">
      <text>
        <r>
          <rPr>
            <b/>
            <sz val="9"/>
            <color indexed="81"/>
            <rFont val="Tahoma"/>
            <family val="2"/>
          </rPr>
          <t>Nguyen Ngoc:</t>
        </r>
        <r>
          <rPr>
            <sz val="9"/>
            <color indexed="81"/>
            <rFont val="Tahoma"/>
            <family val="2"/>
          </rPr>
          <t xml:space="preserve">
Hết ngã ba đường nhựa (nhà ông Lê văn Liên Thôn 10)</t>
        </r>
      </text>
    </comment>
    <comment ref="D3718" authorId="1" shapeId="0">
      <text>
        <r>
          <rPr>
            <b/>
            <sz val="9"/>
            <color indexed="81"/>
            <rFont val="Tahoma"/>
            <family val="2"/>
          </rPr>
          <t>Nguyen Ngoc:</t>
        </r>
        <r>
          <rPr>
            <sz val="9"/>
            <color indexed="81"/>
            <rFont val="Tahoma"/>
            <family val="2"/>
          </rPr>
          <t xml:space="preserve">
Dốc đỏ (giáp ranh xã Ea Lai)</t>
        </r>
      </text>
    </comment>
    <comment ref="C3719" authorId="1" shapeId="0">
      <text>
        <r>
          <rPr>
            <b/>
            <sz val="9"/>
            <color indexed="81"/>
            <rFont val="Tahoma"/>
            <family val="2"/>
          </rPr>
          <t>Nguyen Ngoc:</t>
        </r>
        <r>
          <rPr>
            <sz val="9"/>
            <color indexed="81"/>
            <rFont val="Tahoma"/>
            <family val="2"/>
          </rPr>
          <t xml:space="preserve">
Ngã ba Công ty 715 B</t>
        </r>
      </text>
    </comment>
    <comment ref="D3719" authorId="1" shapeId="0">
      <text>
        <r>
          <rPr>
            <b/>
            <sz val="9"/>
            <color indexed="81"/>
            <rFont val="Tahoma"/>
            <family val="2"/>
          </rPr>
          <t>Nguyen Ngoc:</t>
        </r>
        <r>
          <rPr>
            <sz val="9"/>
            <color indexed="81"/>
            <rFont val="Tahoma"/>
            <family val="2"/>
          </rPr>
          <t xml:space="preserve">
Ngã ba nhà ông Khai</t>
        </r>
      </text>
    </comment>
    <comment ref="B3720" authorId="1" shapeId="0">
      <text>
        <r>
          <rPr>
            <b/>
            <sz val="9"/>
            <color indexed="81"/>
            <rFont val="Tahoma"/>
            <family val="2"/>
          </rPr>
          <t>Nguyen Ngoc: xã Ea Riêng cũ</t>
        </r>
        <r>
          <rPr>
            <sz val="9"/>
            <color indexed="81"/>
            <rFont val="Tahoma"/>
            <family val="2"/>
          </rPr>
          <t xml:space="preserve">
4. Đường đi xã Cư M'ta;
5. Đường đi xã Cư Kroá</t>
        </r>
      </text>
    </comment>
    <comment ref="C3720" authorId="1" shapeId="0">
      <text>
        <r>
          <rPr>
            <b/>
            <sz val="9"/>
            <color indexed="81"/>
            <rFont val="Tahoma"/>
            <family val="2"/>
          </rPr>
          <t>Nguyen Ngoc:</t>
        </r>
        <r>
          <rPr>
            <sz val="9"/>
            <color indexed="81"/>
            <rFont val="Tahoma"/>
            <family val="2"/>
          </rPr>
          <t xml:space="preserve">
Km 0 (Trạm biến áp )</t>
        </r>
      </text>
    </comment>
    <comment ref="D3720" authorId="1" shapeId="0">
      <text>
        <r>
          <rPr>
            <b/>
            <sz val="9"/>
            <color indexed="81"/>
            <rFont val="Tahoma"/>
            <family val="2"/>
          </rPr>
          <t>Nguyen Ngoc:</t>
        </r>
        <r>
          <rPr>
            <sz val="9"/>
            <color indexed="81"/>
            <rFont val="Tahoma"/>
            <family val="2"/>
          </rPr>
          <t xml:space="preserve">
Giáp ranh giới xã Cư M'ta</t>
        </r>
      </text>
    </comment>
    <comment ref="C3721" authorId="1" shapeId="0">
      <text>
        <r>
          <rPr>
            <b/>
            <sz val="9"/>
            <color indexed="81"/>
            <rFont val="Tahoma"/>
            <family val="2"/>
          </rPr>
          <t>Nguyen Ngoc:</t>
        </r>
        <r>
          <rPr>
            <sz val="9"/>
            <color indexed="81"/>
            <rFont val="Tahoma"/>
            <family val="2"/>
          </rPr>
          <t xml:space="preserve">
UBND xã</t>
        </r>
      </text>
    </comment>
    <comment ref="D3721" authorId="1" shapeId="0">
      <text>
        <r>
          <rPr>
            <b/>
            <sz val="9"/>
            <color indexed="81"/>
            <rFont val="Tahoma"/>
            <family val="2"/>
          </rPr>
          <t>Nguyen Ngoc:</t>
        </r>
        <r>
          <rPr>
            <sz val="9"/>
            <color indexed="81"/>
            <rFont val="Tahoma"/>
            <family val="2"/>
          </rPr>
          <t xml:space="preserve">
Giáp ranh giới xã Cư Kroá</t>
        </r>
      </text>
    </comment>
    <comment ref="C3724" authorId="1" shapeId="0">
      <text>
        <r>
          <rPr>
            <b/>
            <sz val="9"/>
            <color indexed="81"/>
            <rFont val="Tahoma"/>
            <family val="2"/>
          </rPr>
          <t>Nguyen Ngoc:</t>
        </r>
        <r>
          <rPr>
            <sz val="9"/>
            <color indexed="81"/>
            <rFont val="Tahoma"/>
            <family val="2"/>
          </rPr>
          <t xml:space="preserve">
Giáp thôn 6 xã Ea Riêng</t>
        </r>
      </text>
    </comment>
    <comment ref="D3724" authorId="1" shapeId="0">
      <text>
        <r>
          <rPr>
            <b/>
            <sz val="9"/>
            <color indexed="81"/>
            <rFont val="Tahoma"/>
            <family val="2"/>
          </rPr>
          <t>Nguyen Ngoc:</t>
        </r>
        <r>
          <rPr>
            <sz val="9"/>
            <color indexed="81"/>
            <rFont val="Tahoma"/>
            <family val="2"/>
          </rPr>
          <t xml:space="preserve">
Ngã ba thôn 4 (nhà ông Lê Văn Dũng)</t>
        </r>
      </text>
    </comment>
    <comment ref="C3740" authorId="1" shapeId="0">
      <text>
        <r>
          <rPr>
            <b/>
            <sz val="9"/>
            <color indexed="81"/>
            <rFont val="Tahoma"/>
            <family val="2"/>
          </rPr>
          <t>Nguyen Ngoc:</t>
        </r>
        <r>
          <rPr>
            <sz val="9"/>
            <color indexed="81"/>
            <rFont val="Tahoma"/>
            <family val="2"/>
          </rPr>
          <t xml:space="preserve">
Km 50 + 500 giáp xã Ea Trang</t>
        </r>
      </text>
    </comment>
    <comment ref="D3740" authorId="1" shapeId="0">
      <text>
        <r>
          <rPr>
            <b/>
            <sz val="9"/>
            <color indexed="81"/>
            <rFont val="Tahoma"/>
            <family val="2"/>
          </rPr>
          <t>Nguyen Ngoc:</t>
        </r>
        <r>
          <rPr>
            <sz val="9"/>
            <color indexed="81"/>
            <rFont val="Tahoma"/>
            <family val="2"/>
          </rPr>
          <t xml:space="preserve">
Km 56 + 400 (đường Bít cũ)</t>
        </r>
      </text>
    </comment>
    <comment ref="C3741" authorId="1" shapeId="0">
      <text>
        <r>
          <rPr>
            <b/>
            <sz val="9"/>
            <color indexed="81"/>
            <rFont val="Tahoma"/>
            <family val="2"/>
          </rPr>
          <t>Nguyen Ngoc:</t>
        </r>
        <r>
          <rPr>
            <sz val="9"/>
            <color indexed="81"/>
            <rFont val="Tahoma"/>
            <family val="2"/>
          </rPr>
          <t xml:space="preserve">
Km 56 + 400 (đường Bít cũ)</t>
        </r>
      </text>
    </comment>
    <comment ref="D3741" authorId="1" shapeId="0">
      <text>
        <r>
          <rPr>
            <b/>
            <sz val="9"/>
            <color indexed="81"/>
            <rFont val="Tahoma"/>
            <family val="2"/>
          </rPr>
          <t>Nguyen Ngoc:</t>
        </r>
        <r>
          <rPr>
            <sz val="9"/>
            <color indexed="81"/>
            <rFont val="Tahoma"/>
            <family val="2"/>
          </rPr>
          <t xml:space="preserve">
Km 59 + 400 (hết đất nhà ông Hồng,Th 19)</t>
        </r>
      </text>
    </comment>
    <comment ref="C3742" authorId="1" shapeId="0">
      <text>
        <r>
          <rPr>
            <b/>
            <sz val="9"/>
            <color indexed="81"/>
            <rFont val="Tahoma"/>
            <family val="2"/>
          </rPr>
          <t>Nguyen Ngoc:</t>
        </r>
        <r>
          <rPr>
            <sz val="9"/>
            <color indexed="81"/>
            <rFont val="Tahoma"/>
            <family val="2"/>
          </rPr>
          <t xml:space="preserve">
Km 59 + 400 (hết đất nhà ông Hồng,Th 19)</t>
        </r>
      </text>
    </comment>
    <comment ref="D3742" authorId="1" shapeId="0">
      <text>
        <r>
          <rPr>
            <b/>
            <sz val="9"/>
            <color indexed="81"/>
            <rFont val="Tahoma"/>
            <family val="2"/>
          </rPr>
          <t>Nguyen Ngoc:</t>
        </r>
        <r>
          <rPr>
            <sz val="9"/>
            <color indexed="81"/>
            <rFont val="Tahoma"/>
            <family val="2"/>
          </rPr>
          <t xml:space="preserve">
Km 61 + 400 (hết buôn Năng)</t>
        </r>
      </text>
    </comment>
    <comment ref="C3743" authorId="1" shapeId="0">
      <text>
        <r>
          <rPr>
            <b/>
            <sz val="9"/>
            <color indexed="81"/>
            <rFont val="Tahoma"/>
            <family val="2"/>
          </rPr>
          <t>Nguyen Ngoc:</t>
        </r>
        <r>
          <rPr>
            <sz val="9"/>
            <color indexed="81"/>
            <rFont val="Tahoma"/>
            <family val="2"/>
          </rPr>
          <t xml:space="preserve">
Km 61 + 400 (hết buôn Năng)</t>
        </r>
      </text>
    </comment>
    <comment ref="D3743" authorId="1" shapeId="0">
      <text>
        <r>
          <rPr>
            <b/>
            <sz val="9"/>
            <color indexed="81"/>
            <rFont val="Tahoma"/>
            <family val="2"/>
          </rPr>
          <t>Nguyen Ngoc:</t>
        </r>
        <r>
          <rPr>
            <sz val="9"/>
            <color indexed="81"/>
            <rFont val="Tahoma"/>
            <family val="2"/>
          </rPr>
          <t xml:space="preserve">
Km 62 + 100 (hết ranh giới đất nhà bà Tiềm, buôn 2)</t>
        </r>
      </text>
    </comment>
    <comment ref="C3744" authorId="1" shapeId="0">
      <text>
        <r>
          <rPr>
            <b/>
            <sz val="9"/>
            <color indexed="81"/>
            <rFont val="Tahoma"/>
            <family val="2"/>
          </rPr>
          <t>Nguyen Ngoc:</t>
        </r>
        <r>
          <rPr>
            <sz val="9"/>
            <color indexed="81"/>
            <rFont val="Tahoma"/>
            <family val="2"/>
          </rPr>
          <t xml:space="preserve">
Km 62 + 100 (hết ranh giới đất nhà bà Tiềm, buôn 2)</t>
        </r>
      </text>
    </comment>
    <comment ref="B3745" authorId="1" shapeId="0">
      <text>
        <r>
          <rPr>
            <b/>
            <sz val="9"/>
            <color indexed="81"/>
            <rFont val="Tahoma"/>
            <family val="2"/>
          </rPr>
          <t>Nguyen Ngoc:</t>
        </r>
        <r>
          <rPr>
            <sz val="9"/>
            <color indexed="81"/>
            <rFont val="Tahoma"/>
            <family val="2"/>
          </rPr>
          <t xml:space="preserve">
Các trục ngang cắt QL 26</t>
        </r>
      </text>
    </comment>
    <comment ref="C3745" authorId="1" shapeId="0">
      <text>
        <r>
          <rPr>
            <b/>
            <sz val="9"/>
            <color indexed="81"/>
            <rFont val="Tahoma"/>
            <family val="2"/>
          </rPr>
          <t>Nguyen Ngoc:</t>
        </r>
        <r>
          <rPr>
            <sz val="9"/>
            <color indexed="81"/>
            <rFont val="Tahoma"/>
            <family val="2"/>
          </rPr>
          <t xml:space="preserve">
Trục đường đi xã Cư Kroá, từ km 0</t>
        </r>
      </text>
    </comment>
    <comment ref="D3745" authorId="1" shapeId="0">
      <text>
        <r>
          <rPr>
            <b/>
            <sz val="9"/>
            <color indexed="81"/>
            <rFont val="Tahoma"/>
            <family val="2"/>
          </rPr>
          <t>Nguyen Ngoc:</t>
        </r>
        <r>
          <rPr>
            <sz val="9"/>
            <color indexed="81"/>
            <rFont val="Tahoma"/>
            <family val="2"/>
          </rPr>
          <t xml:space="preserve">
Km 1 giáp ranh xã Cư Kroá</t>
        </r>
      </text>
    </comment>
    <comment ref="C3746" authorId="1" shapeId="0">
      <text>
        <r>
          <rPr>
            <b/>
            <sz val="9"/>
            <color indexed="81"/>
            <rFont val="Tahoma"/>
            <family val="2"/>
          </rPr>
          <t>Nguyen Ngoc:</t>
        </r>
        <r>
          <rPr>
            <sz val="9"/>
            <color indexed="81"/>
            <rFont val="Tahoma"/>
            <family val="2"/>
          </rPr>
          <t xml:space="preserve">
Km 1 giáp ranh xã Cư Kroá</t>
        </r>
      </text>
    </comment>
    <comment ref="D3746" authorId="1" shapeId="0">
      <text>
        <r>
          <rPr>
            <b/>
            <sz val="9"/>
            <color indexed="81"/>
            <rFont val="Tahoma"/>
            <family val="2"/>
          </rPr>
          <t>Nguyen Ngoc:</t>
        </r>
        <r>
          <rPr>
            <sz val="9"/>
            <color indexed="81"/>
            <rFont val="Tahoma"/>
            <family val="2"/>
          </rPr>
          <t xml:space="preserve">
Km 1 giáp ranh xã Cư Kroá</t>
        </r>
      </text>
    </comment>
    <comment ref="C3747" authorId="1" shapeId="0">
      <text>
        <r>
          <rPr>
            <b/>
            <sz val="9"/>
            <color indexed="81"/>
            <rFont val="Tahoma"/>
            <family val="2"/>
          </rPr>
          <t>Nguyen Ngoc:</t>
        </r>
        <r>
          <rPr>
            <sz val="9"/>
            <color indexed="81"/>
            <rFont val="Tahoma"/>
            <family val="2"/>
          </rPr>
          <t xml:space="preserve">
Km 1 giáp ranh xã Cư Kroá</t>
        </r>
      </text>
    </comment>
    <comment ref="D3747" authorId="1" shapeId="0">
      <text>
        <r>
          <rPr>
            <b/>
            <sz val="9"/>
            <color indexed="81"/>
            <rFont val="Tahoma"/>
            <family val="2"/>
          </rPr>
          <t>Nguyen Ngoc:</t>
        </r>
        <r>
          <rPr>
            <sz val="9"/>
            <color indexed="81"/>
            <rFont val="Tahoma"/>
            <family val="2"/>
          </rPr>
          <t xml:space="preserve">
Km 1 giáp ranh xã Cư Kroá</t>
        </r>
      </text>
    </comment>
    <comment ref="B3748" authorId="1" shapeId="0">
      <text>
        <r>
          <rPr>
            <b/>
            <sz val="9"/>
            <color indexed="81"/>
            <rFont val="Tahoma"/>
            <family val="2"/>
          </rPr>
          <t>Nguyen Ngoc:</t>
        </r>
        <r>
          <rPr>
            <sz val="9"/>
            <color indexed="81"/>
            <rFont val="Tahoma"/>
            <family val="2"/>
          </rPr>
          <t xml:space="preserve">
Đường mới phía Tây Nam thị trấn kéo dài</t>
        </r>
      </text>
    </comment>
    <comment ref="D3748" authorId="1" shapeId="0">
      <text>
        <r>
          <rPr>
            <b/>
            <sz val="9"/>
            <color indexed="81"/>
            <rFont val="Tahoma"/>
            <family val="2"/>
          </rPr>
          <t>Nguyen Ngoc:</t>
        </r>
        <r>
          <rPr>
            <sz val="9"/>
            <color indexed="81"/>
            <rFont val="Tahoma"/>
            <family val="2"/>
          </rPr>
          <t xml:space="preserve">
Giáp ranh giới Thị trấn</t>
        </r>
      </text>
    </comment>
    <comment ref="D3749" authorId="1" shapeId="0">
      <text>
        <r>
          <rPr>
            <b/>
            <sz val="9"/>
            <color indexed="81"/>
            <rFont val="Tahoma"/>
            <family val="2"/>
          </rPr>
          <t>Nguyen Ngoc:</t>
        </r>
        <r>
          <rPr>
            <sz val="9"/>
            <color indexed="81"/>
            <rFont val="Tahoma"/>
            <family val="2"/>
          </rPr>
          <t xml:space="preserve">
Giáp ranh giới xã Ea Riêng</t>
        </r>
      </text>
    </comment>
    <comment ref="B3750" authorId="1" shapeId="0">
      <text>
        <r>
          <rPr>
            <b/>
            <sz val="9"/>
            <color indexed="81"/>
            <rFont val="Tahoma"/>
            <family val="2"/>
          </rPr>
          <t>Nguyen Ngoc:</t>
        </r>
        <r>
          <rPr>
            <sz val="9"/>
            <color indexed="81"/>
            <rFont val="Tahoma"/>
            <family val="2"/>
          </rPr>
          <t xml:space="preserve">
Trục ngang cắt QL 26</t>
        </r>
      </text>
    </comment>
    <comment ref="C3750" authorId="1" shapeId="0">
      <text>
        <r>
          <rPr>
            <b/>
            <sz val="9"/>
            <color indexed="81"/>
            <rFont val="Tahoma"/>
            <family val="2"/>
          </rPr>
          <t>Nguyen Ngoc:</t>
        </r>
        <r>
          <rPr>
            <sz val="9"/>
            <color indexed="81"/>
            <rFont val="Tahoma"/>
            <family val="2"/>
          </rPr>
          <t xml:space="preserve">
Trục thôn Tân Lập giáp Thị trấn </t>
        </r>
      </text>
    </comment>
    <comment ref="D3750" authorId="1" shapeId="0">
      <text>
        <r>
          <rPr>
            <b/>
            <sz val="9"/>
            <color indexed="81"/>
            <rFont val="Tahoma"/>
            <family val="2"/>
          </rPr>
          <t>Nguyen Ngoc:</t>
        </r>
        <r>
          <rPr>
            <sz val="9"/>
            <color indexed="81"/>
            <rFont val="Tahoma"/>
            <family val="2"/>
          </rPr>
          <t xml:space="preserve">
Giáp đường bao Thị trấn kéo dài</t>
        </r>
      </text>
    </comment>
    <comment ref="C3751" authorId="1" shapeId="0">
      <text>
        <r>
          <rPr>
            <b/>
            <sz val="9"/>
            <color indexed="81"/>
            <rFont val="Tahoma"/>
            <family val="2"/>
          </rPr>
          <t>Nguyen Ngoc:</t>
        </r>
        <r>
          <rPr>
            <sz val="9"/>
            <color indexed="81"/>
            <rFont val="Tahoma"/>
            <family val="2"/>
          </rPr>
          <t xml:space="preserve">
Giáp ranh giới xã Ea Riêng</t>
        </r>
      </text>
    </comment>
    <comment ref="D3751" authorId="1" shapeId="0">
      <text>
        <r>
          <rPr>
            <b/>
            <sz val="9"/>
            <color indexed="81"/>
            <rFont val="Tahoma"/>
            <family val="2"/>
          </rPr>
          <t>Nguyen Ngoc:</t>
        </r>
        <r>
          <rPr>
            <sz val="9"/>
            <color indexed="81"/>
            <rFont val="Tahoma"/>
            <family val="2"/>
          </rPr>
          <t xml:space="preserve">
Đến hết ranh giới đất nhà ông Nga thôn 1</t>
        </r>
      </text>
    </comment>
    <comment ref="C3752" authorId="1" shapeId="0">
      <text>
        <r>
          <rPr>
            <b/>
            <sz val="9"/>
            <color indexed="81"/>
            <rFont val="Tahoma"/>
            <family val="2"/>
          </rPr>
          <t>Nguyen Ngoc:</t>
        </r>
        <r>
          <rPr>
            <sz val="9"/>
            <color indexed="81"/>
            <rFont val="Tahoma"/>
            <family val="2"/>
          </rPr>
          <t xml:space="preserve">
Đến hết ranh giới đất nhà ông Nga thôn 1</t>
        </r>
      </text>
    </comment>
    <comment ref="D3752" authorId="1" shapeId="0">
      <text>
        <r>
          <rPr>
            <b/>
            <sz val="9"/>
            <color indexed="81"/>
            <rFont val="Tahoma"/>
            <family val="2"/>
          </rPr>
          <t>Nguyen Ngoc:</t>
        </r>
        <r>
          <rPr>
            <sz val="9"/>
            <color indexed="81"/>
            <rFont val="Tahoma"/>
            <family val="2"/>
          </rPr>
          <t xml:space="preserve">
Đến hết ranh giới đất nhà ông Nga thôn 1</t>
        </r>
      </text>
    </comment>
    <comment ref="C3765" authorId="1" shapeId="0">
      <text>
        <r>
          <rPr>
            <b/>
            <sz val="9"/>
            <color indexed="81"/>
            <rFont val="Tahoma"/>
            <family val="2"/>
          </rPr>
          <t>Nguyen Ngoc:</t>
        </r>
        <r>
          <rPr>
            <sz val="9"/>
            <color indexed="81"/>
            <rFont val="Tahoma"/>
            <family val="2"/>
          </rPr>
          <t xml:space="preserve">
Nhà ông Nguyễn Đình Hợi (thôn 2)</t>
        </r>
      </text>
    </comment>
    <comment ref="D3765" authorId="1" shapeId="0">
      <text>
        <r>
          <rPr>
            <b/>
            <sz val="9"/>
            <color indexed="81"/>
            <rFont val="Tahoma"/>
            <family val="2"/>
          </rPr>
          <t>Nguyen Ngoc:</t>
        </r>
        <r>
          <rPr>
            <sz val="9"/>
            <color indexed="81"/>
            <rFont val="Tahoma"/>
            <family val="2"/>
          </rPr>
          <t xml:space="preserve">
Ranh giới thôn Quyết Thắng xã Cư M'ta</t>
        </r>
      </text>
    </comment>
    <comment ref="B3766" authorId="1" shapeId="0">
      <text>
        <r>
          <rPr>
            <b/>
            <sz val="9"/>
            <color indexed="81"/>
            <rFont val="Tahoma"/>
            <family val="2"/>
          </rPr>
          <t>Nguyen Ngoc:</t>
        </r>
        <r>
          <rPr>
            <sz val="9"/>
            <color indexed="81"/>
            <rFont val="Tahoma"/>
            <family val="2"/>
          </rPr>
          <t xml:space="preserve">
Đường giao thông liên thôn</t>
        </r>
      </text>
    </comment>
    <comment ref="D3766" authorId="1" shapeId="0">
      <text>
        <r>
          <rPr>
            <b/>
            <sz val="9"/>
            <color indexed="81"/>
            <rFont val="Tahoma"/>
            <family val="2"/>
          </rPr>
          <t>Nguyen Ngoc:</t>
        </r>
        <r>
          <rPr>
            <sz val="9"/>
            <color indexed="81"/>
            <rFont val="Tahoma"/>
            <family val="2"/>
          </rPr>
          <t xml:space="preserve">
Hết đất nhà văn hoá (thôn 7)</t>
        </r>
      </text>
    </comment>
    <comment ref="B3768" authorId="1" shapeId="0">
      <text>
        <r>
          <rPr>
            <b/>
            <sz val="9"/>
            <color indexed="81"/>
            <rFont val="Tahoma"/>
            <family val="2"/>
          </rPr>
          <t>Nguyen Ngoc:</t>
        </r>
        <r>
          <rPr>
            <sz val="9"/>
            <color indexed="81"/>
            <rFont val="Tahoma"/>
            <family val="2"/>
          </rPr>
          <t xml:space="preserve">
Đường đi thôn 7</t>
        </r>
      </text>
    </comment>
    <comment ref="C3768" authorId="1" shapeId="0">
      <text>
        <r>
          <rPr>
            <b/>
            <sz val="9"/>
            <color indexed="81"/>
            <rFont val="Tahoma"/>
            <family val="2"/>
          </rPr>
          <t>Nguyen Ngoc:</t>
        </r>
        <r>
          <rPr>
            <sz val="9"/>
            <color indexed="81"/>
            <rFont val="Tahoma"/>
            <family val="2"/>
          </rPr>
          <t xml:space="preserve">
Nhà bà Nguyễn Thị Giang (thôn 6)</t>
        </r>
      </text>
    </comment>
    <comment ref="D3768" authorId="1" shapeId="0">
      <text>
        <r>
          <rPr>
            <b/>
            <sz val="9"/>
            <color indexed="81"/>
            <rFont val="Tahoma"/>
            <family val="2"/>
          </rPr>
          <t>Nguyen Ngoc:</t>
        </r>
        <r>
          <rPr>
            <sz val="9"/>
            <color indexed="81"/>
            <rFont val="Tahoma"/>
            <family val="2"/>
          </rPr>
          <t xml:space="preserve">
Hết đất nhà ông Nguyễn Ngọc Thuỷ (giáp xã Ea Riêng)</t>
        </r>
      </text>
    </comment>
    <comment ref="C3774" authorId="1" shapeId="0">
      <text>
        <r>
          <rPr>
            <b/>
            <sz val="9"/>
            <color indexed="81"/>
            <rFont val="Tahoma"/>
            <family val="2"/>
          </rPr>
          <t>Nguyen Ngoc:</t>
        </r>
        <r>
          <rPr>
            <sz val="9"/>
            <color indexed="81"/>
            <rFont val="Tahoma"/>
            <family val="2"/>
          </rPr>
          <t xml:space="preserve">
Tuyến đường đi từ giáp ranh xã Krông Jing</t>
        </r>
      </text>
    </comment>
    <comment ref="D3774" authorId="3" shapeId="0">
      <text>
        <r>
          <rPr>
            <b/>
            <sz val="9"/>
            <color indexed="81"/>
            <rFont val="Tahoma"/>
            <family val="2"/>
          </rPr>
          <t>BÍCH:</t>
        </r>
        <r>
          <rPr>
            <sz val="9"/>
            <color indexed="81"/>
            <rFont val="Tahoma"/>
            <family val="2"/>
          </rPr>
          <t xml:space="preserve">
Hết ranh giới đất nhà ông Cảm</t>
        </r>
      </text>
    </comment>
    <comment ref="C3775" authorId="3" shapeId="0">
      <text>
        <r>
          <rPr>
            <b/>
            <sz val="9"/>
            <color indexed="81"/>
            <rFont val="Tahoma"/>
            <family val="2"/>
          </rPr>
          <t>BÍCH:</t>
        </r>
        <r>
          <rPr>
            <sz val="9"/>
            <color indexed="81"/>
            <rFont val="Tahoma"/>
            <family val="2"/>
          </rPr>
          <t xml:space="preserve">
Hết ranh giới đất nhà ông Cảm</t>
        </r>
      </text>
    </comment>
    <comment ref="D3775" authorId="3" shapeId="0">
      <text>
        <r>
          <rPr>
            <b/>
            <sz val="9"/>
            <color indexed="81"/>
            <rFont val="Tahoma"/>
            <family val="2"/>
          </rPr>
          <t>BÍCH:</t>
        </r>
        <r>
          <rPr>
            <sz val="9"/>
            <color indexed="81"/>
            <rFont val="Tahoma"/>
            <family val="2"/>
          </rPr>
          <t xml:space="preserve">
Nhà ông Chu Văn Nổ (hết đường sân bay)</t>
        </r>
      </text>
    </comment>
    <comment ref="C3776" authorId="3" shapeId="0">
      <text>
        <r>
          <rPr>
            <b/>
            <sz val="9"/>
            <color indexed="81"/>
            <rFont val="Tahoma"/>
            <family val="2"/>
          </rPr>
          <t>BÍCH:</t>
        </r>
        <r>
          <rPr>
            <sz val="9"/>
            <color indexed="81"/>
            <rFont val="Tahoma"/>
            <family val="2"/>
          </rPr>
          <t xml:space="preserve">
Nhà ông Chu Văn Nổ (hết đường sân bay)</t>
        </r>
      </text>
    </comment>
    <comment ref="C3777" authorId="1" shapeId="0">
      <text>
        <r>
          <rPr>
            <b/>
            <sz val="9"/>
            <color indexed="81"/>
            <rFont val="Tahoma"/>
            <family val="2"/>
          </rPr>
          <t>Nguyen Ngoc:</t>
        </r>
        <r>
          <rPr>
            <sz val="9"/>
            <color indexed="81"/>
            <rFont val="Tahoma"/>
            <family val="2"/>
          </rPr>
          <t xml:space="preserve">
Cuối khu dân cư thôn 8</t>
        </r>
      </text>
    </comment>
    <comment ref="D3777" authorId="1" shapeId="0">
      <text>
        <r>
          <rPr>
            <b/>
            <sz val="9"/>
            <color indexed="81"/>
            <rFont val="Tahoma"/>
            <family val="2"/>
          </rPr>
          <t>Nguyen Ngoc:</t>
        </r>
        <r>
          <rPr>
            <sz val="9"/>
            <color indexed="81"/>
            <rFont val="Tahoma"/>
            <family val="2"/>
          </rPr>
          <t xml:space="preserve">
Cầu đi vào thôn 8</t>
        </r>
      </text>
    </comment>
    <comment ref="C3778" authorId="1" shapeId="0">
      <text>
        <r>
          <rPr>
            <b/>
            <sz val="9"/>
            <color indexed="81"/>
            <rFont val="Tahoma"/>
            <family val="2"/>
          </rPr>
          <t>Nguyen Ngoc:</t>
        </r>
        <r>
          <rPr>
            <sz val="9"/>
            <color indexed="81"/>
            <rFont val="Tahoma"/>
            <family val="2"/>
          </rPr>
          <t xml:space="preserve">
Cầu đi vào thôn 8</t>
        </r>
      </text>
    </comment>
    <comment ref="D3778" authorId="1" shapeId="0">
      <text>
        <r>
          <rPr>
            <b/>
            <sz val="9"/>
            <color indexed="81"/>
            <rFont val="Tahoma"/>
            <family val="2"/>
          </rPr>
          <t>Nguyen Ngoc:</t>
        </r>
        <r>
          <rPr>
            <sz val="9"/>
            <color indexed="81"/>
            <rFont val="Tahoma"/>
            <family val="2"/>
          </rPr>
          <t xml:space="preserve">
Ngã ba đường Tỉnh lộ 13B</t>
        </r>
      </text>
    </comment>
    <comment ref="C3779" authorId="1" shapeId="0">
      <text>
        <r>
          <rPr>
            <b/>
            <sz val="9"/>
            <color indexed="81"/>
            <rFont val="Tahoma"/>
            <family val="2"/>
          </rPr>
          <t>Nguyen Ngoc:</t>
        </r>
        <r>
          <rPr>
            <sz val="9"/>
            <color indexed="81"/>
            <rFont val="Tahoma"/>
            <family val="2"/>
          </rPr>
          <t xml:space="preserve">
Ngã ba đường lớn thôn 8 vào xã (nhà ông Tùng)</t>
        </r>
      </text>
    </comment>
    <comment ref="D3779" authorId="1" shapeId="0">
      <text>
        <r>
          <rPr>
            <b/>
            <sz val="9"/>
            <color indexed="81"/>
            <rFont val="Tahoma"/>
            <family val="2"/>
          </rPr>
          <t>Nguyen Ngoc:</t>
        </r>
        <r>
          <rPr>
            <sz val="9"/>
            <color indexed="81"/>
            <rFont val="Tahoma"/>
            <family val="2"/>
          </rPr>
          <t xml:space="preserve">
Đến hết đất Lý Thanh Tùng thôn 5</t>
        </r>
      </text>
    </comment>
    <comment ref="D3780" authorId="1" shapeId="0">
      <text>
        <r>
          <rPr>
            <b/>
            <sz val="9"/>
            <color indexed="81"/>
            <rFont val="Tahoma"/>
            <family val="2"/>
          </rPr>
          <t>Nguyen Ngoc:</t>
        </r>
        <r>
          <rPr>
            <sz val="9"/>
            <color indexed="81"/>
            <rFont val="Tahoma"/>
            <family val="2"/>
          </rPr>
          <t xml:space="preserve">
Đến hết đất Lý Thanh Tùng thôn 5</t>
        </r>
      </text>
    </comment>
    <comment ref="D3782" authorId="1" shapeId="0">
      <text>
        <r>
          <rPr>
            <b/>
            <sz val="9"/>
            <color indexed="81"/>
            <rFont val="Tahoma"/>
            <family val="2"/>
          </rPr>
          <t>Nguyen Ngoc:</t>
        </r>
        <r>
          <rPr>
            <sz val="9"/>
            <color indexed="81"/>
            <rFont val="Tahoma"/>
            <family val="2"/>
          </rPr>
          <t xml:space="preserve">
Đến ngã 3 thôn EA Krong</t>
        </r>
      </text>
    </comment>
    <comment ref="B3783" authorId="3" shapeId="0">
      <text>
        <r>
          <rPr>
            <b/>
            <sz val="9"/>
            <color indexed="81"/>
            <rFont val="Tahoma"/>
            <family val="2"/>
          </rPr>
          <t>BÍCH:</t>
        </r>
        <r>
          <rPr>
            <sz val="9"/>
            <color indexed="81"/>
            <rFont val="Tahoma"/>
            <family val="2"/>
          </rPr>
          <t xml:space="preserve">
Đường giao thông chính - Krong Á cũ</t>
        </r>
      </text>
    </comment>
    <comment ref="C3783" authorId="3" shapeId="0">
      <text>
        <r>
          <rPr>
            <b/>
            <sz val="9"/>
            <color indexed="81"/>
            <rFont val="Tahoma"/>
            <family val="2"/>
          </rPr>
          <t>BÍCH:</t>
        </r>
        <r>
          <rPr>
            <sz val="9"/>
            <color indexed="81"/>
            <rFont val="Tahoma"/>
            <family val="2"/>
          </rPr>
          <t xml:space="preserve">
Ngã ba đường đi thôn 4</t>
        </r>
      </text>
    </comment>
    <comment ref="D3783" authorId="3" shapeId="0">
      <text>
        <r>
          <rPr>
            <b/>
            <sz val="9"/>
            <color indexed="81"/>
            <rFont val="Tahoma"/>
            <family val="2"/>
          </rPr>
          <t>BÍCH:</t>
        </r>
        <r>
          <rPr>
            <sz val="9"/>
            <color indexed="81"/>
            <rFont val="Tahoma"/>
            <family val="2"/>
          </rPr>
          <t xml:space="preserve">
Ngã ba thôn 3 (nhà ông An) + 200</t>
        </r>
      </text>
    </comment>
    <comment ref="C3784" authorId="3" shapeId="0">
      <text>
        <r>
          <rPr>
            <b/>
            <sz val="9"/>
            <color indexed="81"/>
            <rFont val="Tahoma"/>
            <family val="2"/>
          </rPr>
          <t>BÍCH:</t>
        </r>
        <r>
          <rPr>
            <sz val="9"/>
            <color indexed="81"/>
            <rFont val="Tahoma"/>
            <family val="2"/>
          </rPr>
          <t xml:space="preserve">
Ngã ba thôn 3 (nhà ông An) + 200</t>
        </r>
      </text>
    </comment>
    <comment ref="C3787" authorId="3" shapeId="0">
      <text>
        <r>
          <rPr>
            <b/>
            <sz val="9"/>
            <color indexed="81"/>
            <rFont val="Tahoma"/>
            <family val="2"/>
          </rPr>
          <t>BÍCH:</t>
        </r>
        <r>
          <rPr>
            <sz val="9"/>
            <color indexed="81"/>
            <rFont val="Tahoma"/>
            <family val="2"/>
          </rPr>
          <t xml:space="preserve">
Hết ranh giới đất nhà ông Cảm</t>
        </r>
      </text>
    </comment>
    <comment ref="D3787" authorId="1" shapeId="0">
      <text>
        <r>
          <rPr>
            <b/>
            <sz val="9"/>
            <color indexed="81"/>
            <rFont val="Tahoma"/>
            <family val="2"/>
          </rPr>
          <t>Nguyen Ngoc:</t>
        </r>
        <r>
          <rPr>
            <sz val="9"/>
            <color indexed="81"/>
            <rFont val="Tahoma"/>
            <family val="2"/>
          </rPr>
          <t xml:space="preserve">
Hết ranh giới đất nhà bà Đang</t>
        </r>
      </text>
    </comment>
    <comment ref="C3788" authorId="1" shapeId="0">
      <text>
        <r>
          <rPr>
            <b/>
            <sz val="9"/>
            <color indexed="81"/>
            <rFont val="Tahoma"/>
            <family val="2"/>
          </rPr>
          <t>Nguyen Ngoc:</t>
        </r>
        <r>
          <rPr>
            <sz val="9"/>
            <color indexed="81"/>
            <rFont val="Tahoma"/>
            <family val="2"/>
          </rPr>
          <t xml:space="preserve">
Nhà ông Bùi Văn Tuấn (thôn 1)</t>
        </r>
      </text>
    </comment>
    <comment ref="C3789" authorId="1" shapeId="0">
      <text>
        <r>
          <rPr>
            <b/>
            <sz val="9"/>
            <color indexed="81"/>
            <rFont val="Tahoma"/>
            <family val="2"/>
          </rPr>
          <t>Nguyen Ngoc:</t>
        </r>
        <r>
          <rPr>
            <sz val="9"/>
            <color indexed="81"/>
            <rFont val="Tahoma"/>
            <family val="2"/>
          </rPr>
          <t xml:space="preserve">
Nhà ông Bùi Văn Tuấn (thôn 1)</t>
        </r>
      </text>
    </comment>
    <comment ref="D3789" authorId="1" shapeId="0">
      <text>
        <r>
          <rPr>
            <b/>
            <sz val="9"/>
            <color indexed="81"/>
            <rFont val="Tahoma"/>
            <family val="2"/>
          </rPr>
          <t>Nguyen Ngoc:</t>
        </r>
        <r>
          <rPr>
            <sz val="9"/>
            <color indexed="81"/>
            <rFont val="Tahoma"/>
            <family val="2"/>
          </rPr>
          <t xml:space="preserve">
Hết đất nhà ông Dương Văn Giang (thôn 6)</t>
        </r>
      </text>
    </comment>
    <comment ref="C3790" authorId="1" shapeId="0">
      <text>
        <r>
          <rPr>
            <b/>
            <sz val="9"/>
            <color indexed="81"/>
            <rFont val="Tahoma"/>
            <family val="2"/>
          </rPr>
          <t>Nguyen Ngoc:</t>
        </r>
        <r>
          <rPr>
            <sz val="9"/>
            <color indexed="81"/>
            <rFont val="Tahoma"/>
            <family val="2"/>
          </rPr>
          <t xml:space="preserve">
Đất ông Phạm Hồng Lan</t>
        </r>
      </text>
    </comment>
    <comment ref="C3791" authorId="1" shapeId="0">
      <text>
        <r>
          <rPr>
            <b/>
            <sz val="9"/>
            <color indexed="81"/>
            <rFont val="Tahoma"/>
            <family val="2"/>
          </rPr>
          <t>Nguyen Ngoc:</t>
        </r>
        <r>
          <rPr>
            <sz val="9"/>
            <color indexed="81"/>
            <rFont val="Tahoma"/>
            <family val="2"/>
          </rPr>
          <t xml:space="preserve">
Nhà ông Nguyễn Văn Tâm (thôn 2)</t>
        </r>
      </text>
    </comment>
    <comment ref="D3791" authorId="1" shapeId="0">
      <text>
        <r>
          <rPr>
            <b/>
            <sz val="9"/>
            <color indexed="81"/>
            <rFont val="Tahoma"/>
            <family val="2"/>
          </rPr>
          <t>Nguyen Ngoc:</t>
        </r>
        <r>
          <rPr>
            <sz val="9"/>
            <color indexed="81"/>
            <rFont val="Tahoma"/>
            <family val="2"/>
          </rPr>
          <t xml:space="preserve">
Hết đất nhà ông Nguyễn Lưu Dũng (thôn 2)</t>
        </r>
      </text>
    </comment>
    <comment ref="C3792" authorId="1" shapeId="0">
      <text>
        <r>
          <rPr>
            <b/>
            <sz val="9"/>
            <color indexed="81"/>
            <rFont val="Tahoma"/>
            <family val="2"/>
          </rPr>
          <t>Nguyen Ngoc:</t>
        </r>
        <r>
          <rPr>
            <sz val="9"/>
            <color indexed="81"/>
            <rFont val="Tahoma"/>
            <family val="2"/>
          </rPr>
          <t xml:space="preserve">
Nhà ông Vi Văn Tá (thôn 5)</t>
        </r>
      </text>
    </comment>
    <comment ref="D3802" authorId="1" shapeId="0">
      <text>
        <r>
          <rPr>
            <b/>
            <sz val="9"/>
            <color indexed="81"/>
            <rFont val="Tahoma"/>
            <family val="2"/>
          </rPr>
          <t>Nguyen Ngoc:</t>
        </r>
        <r>
          <rPr>
            <sz val="9"/>
            <color indexed="81"/>
            <rFont val="Tahoma"/>
            <family val="2"/>
          </rPr>
          <t xml:space="preserve">
Đến nhà ông Dương Trung Định</t>
        </r>
      </text>
    </comment>
    <comment ref="C3811" authorId="1" shapeId="0">
      <text>
        <r>
          <rPr>
            <b/>
            <sz val="9"/>
            <color indexed="81"/>
            <rFont val="Tahoma"/>
            <family val="2"/>
          </rPr>
          <t>Nguyen Ngoc:</t>
        </r>
        <r>
          <rPr>
            <sz val="9"/>
            <color indexed="81"/>
            <rFont val="Tahoma"/>
            <family val="2"/>
          </rPr>
          <t xml:space="preserve">
Km 76 + 650 (giáp ranh xã KrôngJing)</t>
        </r>
      </text>
    </comment>
    <comment ref="D3811" authorId="1" shapeId="0">
      <text>
        <r>
          <rPr>
            <b/>
            <sz val="9"/>
            <color indexed="81"/>
            <rFont val="Tahoma"/>
            <family val="2"/>
          </rPr>
          <t>Nguyen Ngoc:</t>
        </r>
        <r>
          <rPr>
            <sz val="9"/>
            <color indexed="81"/>
            <rFont val="Tahoma"/>
            <family val="2"/>
          </rPr>
          <t xml:space="preserve">
Hết ranh giới đất nhà ông Trí</t>
        </r>
      </text>
    </comment>
    <comment ref="C3812" authorId="1" shapeId="0">
      <text>
        <r>
          <rPr>
            <b/>
            <sz val="9"/>
            <color indexed="81"/>
            <rFont val="Tahoma"/>
            <family val="2"/>
          </rPr>
          <t>Nguyen Ngoc:</t>
        </r>
        <r>
          <rPr>
            <sz val="9"/>
            <color indexed="81"/>
            <rFont val="Tahoma"/>
            <family val="2"/>
          </rPr>
          <t xml:space="preserve">
Hết ranh giới đất nhà ông Trí</t>
        </r>
      </text>
    </comment>
    <comment ref="D3812" authorId="1" shapeId="0">
      <text>
        <r>
          <rPr>
            <b/>
            <sz val="9"/>
            <color indexed="81"/>
            <rFont val="Tahoma"/>
            <family val="2"/>
          </rPr>
          <t>Nguyen Ngoc:</t>
        </r>
        <r>
          <rPr>
            <sz val="9"/>
            <color indexed="81"/>
            <rFont val="Tahoma"/>
            <family val="2"/>
          </rPr>
          <t xml:space="preserve">
Km 79 + 200 (hết ranh giới đất nhà ông Nhiên) thôn 9</t>
        </r>
      </text>
    </comment>
    <comment ref="C3813" authorId="1" shapeId="0">
      <text>
        <r>
          <rPr>
            <b/>
            <sz val="9"/>
            <color indexed="81"/>
            <rFont val="Tahoma"/>
            <family val="2"/>
          </rPr>
          <t>Nguyen Ngoc:</t>
        </r>
        <r>
          <rPr>
            <sz val="9"/>
            <color indexed="81"/>
            <rFont val="Tahoma"/>
            <family val="2"/>
          </rPr>
          <t xml:space="preserve">
Km 79 + 200 (hết ranh giới đất nhà ông Nhiên) thôn 9</t>
        </r>
      </text>
    </comment>
    <comment ref="D3813" authorId="1" shapeId="0">
      <text>
        <r>
          <rPr>
            <b/>
            <sz val="9"/>
            <color indexed="81"/>
            <rFont val="Tahoma"/>
            <family val="2"/>
          </rPr>
          <t>Nguyen Ngoc:</t>
        </r>
        <r>
          <rPr>
            <sz val="9"/>
            <color indexed="81"/>
            <rFont val="Tahoma"/>
            <family val="2"/>
          </rPr>
          <t xml:space="preserve">
Km 80 + 600 (cây xăng Nguyệt Thoại) thôn 2</t>
        </r>
      </text>
    </comment>
    <comment ref="C3814" authorId="1" shapeId="0">
      <text>
        <r>
          <rPr>
            <b/>
            <sz val="9"/>
            <color indexed="81"/>
            <rFont val="Tahoma"/>
            <family val="2"/>
          </rPr>
          <t>Nguyen Ngoc:</t>
        </r>
        <r>
          <rPr>
            <sz val="9"/>
            <color indexed="81"/>
            <rFont val="Tahoma"/>
            <family val="2"/>
          </rPr>
          <t xml:space="preserve">
Km 80 + 600 (cây xăng Nguyệt Thoại) thôn 2</t>
        </r>
      </text>
    </comment>
    <comment ref="D3814" authorId="1" shapeId="0">
      <text>
        <r>
          <rPr>
            <b/>
            <sz val="9"/>
            <color indexed="81"/>
            <rFont val="Tahoma"/>
            <family val="2"/>
          </rPr>
          <t>Nguyen Ngoc:</t>
        </r>
        <r>
          <rPr>
            <sz val="9"/>
            <color indexed="81"/>
            <rFont val="Tahoma"/>
            <family val="2"/>
          </rPr>
          <t xml:space="preserve">
Km 81 + 50 (hết ranh giới đất bà Hiền Ngụ)</t>
        </r>
      </text>
    </comment>
    <comment ref="C3815" authorId="1" shapeId="0">
      <text>
        <r>
          <rPr>
            <b/>
            <sz val="9"/>
            <color indexed="81"/>
            <rFont val="Tahoma"/>
            <family val="2"/>
          </rPr>
          <t>Nguyen Ngoc:</t>
        </r>
        <r>
          <rPr>
            <sz val="9"/>
            <color indexed="81"/>
            <rFont val="Tahoma"/>
            <family val="2"/>
          </rPr>
          <t xml:space="preserve">
Km 81 + 50 (hết ranh giới đất bà Hiền Ngụ)</t>
        </r>
      </text>
    </comment>
    <comment ref="D3815" authorId="1" shapeId="0">
      <text>
        <r>
          <rPr>
            <b/>
            <sz val="9"/>
            <color indexed="81"/>
            <rFont val="Tahoma"/>
            <family val="2"/>
          </rPr>
          <t>Nguyen Ngoc:</t>
        </r>
        <r>
          <rPr>
            <sz val="9"/>
            <color indexed="81"/>
            <rFont val="Tahoma"/>
            <family val="2"/>
          </rPr>
          <t xml:space="preserve">
Hết ranh giới đất bà Dự (đường vào nghĩa địa)</t>
        </r>
      </text>
    </comment>
    <comment ref="C3816" authorId="1" shapeId="0">
      <text>
        <r>
          <rPr>
            <b/>
            <sz val="9"/>
            <color indexed="81"/>
            <rFont val="Tahoma"/>
            <family val="2"/>
          </rPr>
          <t>Nguyen Ngoc:</t>
        </r>
        <r>
          <rPr>
            <sz val="9"/>
            <color indexed="81"/>
            <rFont val="Tahoma"/>
            <family val="2"/>
          </rPr>
          <t xml:space="preserve">
Hết ranh giới đất bà Dự (đường vào nghĩa địa)</t>
        </r>
      </text>
    </comment>
    <comment ref="D3816" authorId="1" shapeId="0">
      <text>
        <r>
          <rPr>
            <b/>
            <sz val="9"/>
            <color indexed="81"/>
            <rFont val="Tahoma"/>
            <family val="2"/>
          </rPr>
          <t>Nguyen Ngoc:</t>
        </r>
        <r>
          <rPr>
            <sz val="9"/>
            <color indexed="81"/>
            <rFont val="Tahoma"/>
            <family val="2"/>
          </rPr>
          <t xml:space="preserve">
Km 84 (giáp ranh xã Ea Tý - Huyện Ea Kar)</t>
        </r>
      </text>
    </comment>
    <comment ref="D3819" authorId="1" shapeId="0">
      <text>
        <r>
          <rPr>
            <b/>
            <sz val="9"/>
            <color indexed="81"/>
            <rFont val="Tahoma"/>
            <family val="2"/>
          </rPr>
          <t>Nguyen Ngoc:</t>
        </r>
        <r>
          <rPr>
            <sz val="9"/>
            <color indexed="81"/>
            <rFont val="Tahoma"/>
            <family val="2"/>
          </rPr>
          <t xml:space="preserve">
Ranh giới Ea Kly - H. Sông Hinh - Phú Yên</t>
        </r>
      </text>
    </comment>
    <comment ref="B3820" authorId="1" shapeId="0">
      <text>
        <r>
          <rPr>
            <b/>
            <sz val="9"/>
            <color indexed="81"/>
            <rFont val="Tahoma"/>
            <family val="2"/>
          </rPr>
          <t>Nguyen Ngoc:</t>
        </r>
        <r>
          <rPr>
            <sz val="9"/>
            <color indexed="81"/>
            <rFont val="Tahoma"/>
            <family val="2"/>
          </rPr>
          <t xml:space="preserve">
Đường giao thông chính</t>
        </r>
      </text>
    </comment>
    <comment ref="C3820" authorId="1" shapeId="0">
      <text>
        <r>
          <rPr>
            <b/>
            <sz val="9"/>
            <color indexed="81"/>
            <rFont val="Tahoma"/>
            <family val="2"/>
          </rPr>
          <t>Nguyen Ngoc:</t>
        </r>
        <r>
          <rPr>
            <sz val="9"/>
            <color indexed="81"/>
            <rFont val="Tahoma"/>
            <family val="2"/>
          </rPr>
          <t xml:space="preserve">
Giáp ranh giới xã Ea Lai</t>
        </r>
      </text>
    </comment>
    <comment ref="D3820" authorId="1" shapeId="0">
      <text>
        <r>
          <rPr>
            <b/>
            <sz val="9"/>
            <color indexed="81"/>
            <rFont val="Tahoma"/>
            <family val="2"/>
          </rPr>
          <t>Nguyen Ngoc:</t>
        </r>
        <r>
          <rPr>
            <sz val="9"/>
            <color indexed="81"/>
            <rFont val="Tahoma"/>
            <family val="2"/>
          </rPr>
          <t xml:space="preserve">
Giáp ranh giới đất nhà bà Nhiên Siếu (thôn 5)</t>
        </r>
      </text>
    </comment>
    <comment ref="C3821" authorId="1" shapeId="0">
      <text>
        <r>
          <rPr>
            <b/>
            <sz val="9"/>
            <color indexed="81"/>
            <rFont val="Tahoma"/>
            <family val="2"/>
          </rPr>
          <t>Nguyen Ngoc:</t>
        </r>
        <r>
          <rPr>
            <sz val="9"/>
            <color indexed="81"/>
            <rFont val="Tahoma"/>
            <family val="2"/>
          </rPr>
          <t xml:space="preserve">
Giáp ranh giới đất nhà bà Nhiên Siếu (thôn 5)</t>
        </r>
      </text>
    </comment>
    <comment ref="D3821"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C3822"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D3822"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C3823"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D3823"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C3824"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D3824"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B3825" authorId="1" shapeId="0">
      <text>
        <r>
          <rPr>
            <b/>
            <sz val="9"/>
            <color indexed="81"/>
            <rFont val="Tahoma"/>
            <family val="2"/>
          </rPr>
          <t>Nguyen Ngoc:</t>
        </r>
        <r>
          <rPr>
            <sz val="9"/>
            <color indexed="81"/>
            <rFont val="Tahoma"/>
            <family val="2"/>
          </rPr>
          <t xml:space="preserve">
Trục ngang từ QL 26 đi thôn 8</t>
        </r>
      </text>
    </comment>
    <comment ref="D3825" authorId="1" shapeId="0">
      <text>
        <r>
          <rPr>
            <b/>
            <sz val="9"/>
            <color indexed="81"/>
            <rFont val="Tahoma"/>
            <family val="2"/>
          </rPr>
          <t>Nguyen Ngoc:</t>
        </r>
        <r>
          <rPr>
            <sz val="9"/>
            <color indexed="81"/>
            <rFont val="Tahoma"/>
            <family val="2"/>
          </rPr>
          <t xml:space="preserve">
Hết ranh giới đất nhà ông Hảo, thôn 11</t>
        </r>
      </text>
    </comment>
    <comment ref="C3826" authorId="1" shapeId="0">
      <text>
        <r>
          <rPr>
            <b/>
            <sz val="9"/>
            <color indexed="81"/>
            <rFont val="Tahoma"/>
            <family val="2"/>
          </rPr>
          <t>Nguyen Ngoc:</t>
        </r>
        <r>
          <rPr>
            <sz val="9"/>
            <color indexed="81"/>
            <rFont val="Tahoma"/>
            <family val="2"/>
          </rPr>
          <t xml:space="preserve">
Hết ranh giới đất nhà ông Hảo, thôn 11</t>
        </r>
      </text>
    </comment>
    <comment ref="D3827" authorId="1" shapeId="0">
      <text>
        <r>
          <rPr>
            <b/>
            <sz val="9"/>
            <color indexed="81"/>
            <rFont val="Tahoma"/>
            <family val="2"/>
          </rPr>
          <t>Nguyen Ngoc:</t>
        </r>
        <r>
          <rPr>
            <sz val="9"/>
            <color indexed="81"/>
            <rFont val="Tahoma"/>
            <family val="2"/>
          </rPr>
          <t xml:space="preserve">
Giáp ranh xã Ea Păl</t>
        </r>
      </text>
    </comment>
    <comment ref="B3828" authorId="1" shapeId="0">
      <text>
        <r>
          <rPr>
            <b/>
            <sz val="9"/>
            <color indexed="81"/>
            <rFont val="Tahoma"/>
            <family val="2"/>
          </rPr>
          <t>Nguyen Ngoc:</t>
        </r>
        <r>
          <rPr>
            <sz val="9"/>
            <color indexed="81"/>
            <rFont val="Tahoma"/>
            <family val="2"/>
          </rPr>
          <t xml:space="preserve">
Quốc lộ 26 nhà bà Dự thôn 3 đi dốc Nín thở</t>
        </r>
      </text>
    </comment>
    <comment ref="B3829" authorId="1" shapeId="0">
      <text>
        <r>
          <rPr>
            <b/>
            <sz val="9"/>
            <color indexed="81"/>
            <rFont val="Tahoma"/>
            <family val="2"/>
          </rPr>
          <t>Nguyen Ngoc:</t>
        </r>
        <r>
          <rPr>
            <sz val="9"/>
            <color indexed="81"/>
            <rFont val="Tahoma"/>
            <family val="2"/>
          </rPr>
          <t xml:space="preserve">
Đường nội thôn 1</t>
        </r>
      </text>
    </comment>
    <comment ref="C3829" authorId="1" shapeId="0">
      <text>
        <r>
          <rPr>
            <b/>
            <sz val="9"/>
            <color indexed="81"/>
            <rFont val="Tahoma"/>
            <family val="2"/>
          </rPr>
          <t>Nguyen Ngoc:</t>
        </r>
        <r>
          <rPr>
            <sz val="9"/>
            <color indexed="81"/>
            <rFont val="Tahoma"/>
            <family val="2"/>
          </rPr>
          <t xml:space="preserve">
Km 0 (cây gạo)</t>
        </r>
      </text>
    </comment>
    <comment ref="D3829" authorId="1" shapeId="0">
      <text>
        <r>
          <rPr>
            <b/>
            <sz val="9"/>
            <color indexed="81"/>
            <rFont val="Tahoma"/>
            <family val="2"/>
          </rPr>
          <t>Nguyen Ngoc:</t>
        </r>
        <r>
          <rPr>
            <sz val="9"/>
            <color indexed="81"/>
            <rFont val="Tahoma"/>
            <family val="2"/>
          </rPr>
          <t xml:space="preserve">
Giáp đường liên xã Cư Prao (nhà trẻ Đắk Tân)</t>
        </r>
      </text>
    </comment>
    <comment ref="D3830" authorId="1" shapeId="0">
      <text>
        <r>
          <rPr>
            <b/>
            <sz val="9"/>
            <color indexed="81"/>
            <rFont val="Tahoma"/>
            <family val="2"/>
          </rPr>
          <t>Nguyen Ngoc:</t>
        </r>
        <r>
          <rPr>
            <sz val="9"/>
            <color indexed="81"/>
            <rFont val="Tahoma"/>
            <family val="2"/>
          </rPr>
          <t xml:space="preserve">
Làng Thái thôn 1 (hết ranh giới đất nhà ông Khuê)</t>
        </r>
      </text>
    </comment>
    <comment ref="B3831" authorId="1" shapeId="0">
      <text>
        <r>
          <rPr>
            <b/>
            <sz val="9"/>
            <color indexed="81"/>
            <rFont val="Tahoma"/>
            <family val="2"/>
          </rPr>
          <t>Nguyen Ngoc:</t>
        </r>
        <r>
          <rPr>
            <sz val="9"/>
            <color indexed="81"/>
            <rFont val="Tahoma"/>
            <family val="2"/>
          </rPr>
          <t xml:space="preserve">
Đường đi xã Cư Prao</t>
        </r>
      </text>
    </comment>
    <comment ref="D3831" authorId="1" shapeId="0">
      <text>
        <r>
          <rPr>
            <b/>
            <sz val="9"/>
            <color indexed="81"/>
            <rFont val="Tahoma"/>
            <family val="2"/>
          </rPr>
          <t>Nguyen Ngoc:</t>
        </r>
        <r>
          <rPr>
            <sz val="9"/>
            <color indexed="81"/>
            <rFont val="Tahoma"/>
            <family val="2"/>
          </rPr>
          <t xml:space="preserve">
Km 0 + 600</t>
        </r>
      </text>
    </comment>
    <comment ref="C3832" authorId="1" shapeId="0">
      <text>
        <r>
          <rPr>
            <b/>
            <sz val="9"/>
            <color indexed="81"/>
            <rFont val="Tahoma"/>
            <family val="2"/>
          </rPr>
          <t>Nguyen Ngoc:</t>
        </r>
        <r>
          <rPr>
            <sz val="9"/>
            <color indexed="81"/>
            <rFont val="Tahoma"/>
            <family val="2"/>
          </rPr>
          <t xml:space="preserve">
Km 0 + 600</t>
        </r>
      </text>
    </comment>
    <comment ref="D3832" authorId="1" shapeId="0">
      <text>
        <r>
          <rPr>
            <b/>
            <sz val="9"/>
            <color indexed="81"/>
            <rFont val="Tahoma"/>
            <family val="2"/>
          </rPr>
          <t>Nguyen Ngoc:</t>
        </r>
        <r>
          <rPr>
            <sz val="9"/>
            <color indexed="81"/>
            <rFont val="Tahoma"/>
            <family val="2"/>
          </rPr>
          <t xml:space="preserve">
Giáp công ty Hưởng Toàn Lộc</t>
        </r>
      </text>
    </comment>
    <comment ref="C3833" authorId="1" shapeId="0">
      <text>
        <r>
          <rPr>
            <b/>
            <sz val="9"/>
            <color indexed="81"/>
            <rFont val="Tahoma"/>
            <family val="2"/>
          </rPr>
          <t>Nguyen Ngoc:</t>
        </r>
        <r>
          <rPr>
            <sz val="9"/>
            <color indexed="81"/>
            <rFont val="Tahoma"/>
            <family val="2"/>
          </rPr>
          <t xml:space="preserve">
Giáp công ty Hưởng Toàn Lộc</t>
        </r>
      </text>
    </comment>
    <comment ref="D3833" authorId="1" shapeId="0">
      <text>
        <r>
          <rPr>
            <b/>
            <sz val="9"/>
            <color indexed="81"/>
            <rFont val="Tahoma"/>
            <family val="2"/>
          </rPr>
          <t>Nguyen Ngoc:</t>
        </r>
        <r>
          <rPr>
            <sz val="9"/>
            <color indexed="81"/>
            <rFont val="Tahoma"/>
            <family val="2"/>
          </rPr>
          <t xml:space="preserve">
Ngã ba nhà ông Toàn</t>
        </r>
      </text>
    </comment>
    <comment ref="B3834" authorId="1" shapeId="0">
      <text>
        <r>
          <rPr>
            <b/>
            <sz val="9"/>
            <color indexed="81"/>
            <rFont val="Tahoma"/>
            <family val="2"/>
          </rPr>
          <t>Nguyen Ngoc:</t>
        </r>
        <r>
          <rPr>
            <sz val="9"/>
            <color indexed="81"/>
            <rFont val="Tahoma"/>
            <family val="2"/>
          </rPr>
          <t xml:space="preserve">
Đường liên thôn 9 đi thôn 13</t>
        </r>
      </text>
    </comment>
    <comment ref="C3834" authorId="1" shapeId="0">
      <text>
        <r>
          <rPr>
            <b/>
            <sz val="9"/>
            <color indexed="81"/>
            <rFont val="Tahoma"/>
            <family val="2"/>
          </rPr>
          <t>Nguyen Ngoc:</t>
        </r>
        <r>
          <rPr>
            <sz val="9"/>
            <color indexed="81"/>
            <rFont val="Tahoma"/>
            <family val="2"/>
          </rPr>
          <t xml:space="preserve">
Km 0 (QL 26)</t>
        </r>
      </text>
    </comment>
    <comment ref="D3834" authorId="1" shapeId="0">
      <text>
        <r>
          <rPr>
            <b/>
            <sz val="9"/>
            <color indexed="81"/>
            <rFont val="Tahoma"/>
            <family val="2"/>
          </rPr>
          <t>Nguyen Ngoc:</t>
        </r>
        <r>
          <rPr>
            <sz val="9"/>
            <color indexed="81"/>
            <rFont val="Tahoma"/>
            <family val="2"/>
          </rPr>
          <t xml:space="preserve">
Hết ranh giới hội trường thôn 13</t>
        </r>
      </text>
    </comment>
    <comment ref="B3835" authorId="1" shapeId="0">
      <text>
        <r>
          <rPr>
            <b/>
            <sz val="9"/>
            <color indexed="81"/>
            <rFont val="Tahoma"/>
            <family val="2"/>
          </rPr>
          <t>Nguyen Ngoc:</t>
        </r>
        <r>
          <rPr>
            <sz val="9"/>
            <color indexed="81"/>
            <rFont val="Tahoma"/>
            <family val="2"/>
          </rPr>
          <t xml:space="preserve">
Đường liên thôn 4 đi thôn 6</t>
        </r>
      </text>
    </comment>
    <comment ref="C3835" authorId="1" shapeId="0">
      <text>
        <r>
          <rPr>
            <b/>
            <sz val="9"/>
            <color indexed="81"/>
            <rFont val="Tahoma"/>
            <family val="2"/>
          </rPr>
          <t>Nguyen Ngoc:</t>
        </r>
        <r>
          <rPr>
            <sz val="9"/>
            <color indexed="81"/>
            <rFont val="Tahoma"/>
            <family val="2"/>
          </rPr>
          <t xml:space="preserve">
Km 0</t>
        </r>
      </text>
    </comment>
    <comment ref="D3835" authorId="1" shapeId="0">
      <text>
        <r>
          <rPr>
            <b/>
            <sz val="9"/>
            <color indexed="81"/>
            <rFont val="Tahoma"/>
            <family val="2"/>
          </rPr>
          <t>Nguyen Ngoc:</t>
        </r>
        <r>
          <rPr>
            <sz val="9"/>
            <color indexed="81"/>
            <rFont val="Tahoma"/>
            <family val="2"/>
          </rPr>
          <t xml:space="preserve">
Km 0 + 300 (hết đất ông Tiên)</t>
        </r>
      </text>
    </comment>
    <comment ref="C3836" authorId="1" shapeId="0">
      <text>
        <r>
          <rPr>
            <b/>
            <sz val="9"/>
            <color indexed="81"/>
            <rFont val="Tahoma"/>
            <family val="2"/>
          </rPr>
          <t>Nguyen Ngoc:</t>
        </r>
        <r>
          <rPr>
            <sz val="9"/>
            <color indexed="81"/>
            <rFont val="Tahoma"/>
            <family val="2"/>
          </rPr>
          <t xml:space="preserve">
Km 0 + 300 (hết đất ông Tiên)</t>
        </r>
      </text>
    </comment>
    <comment ref="D3836" authorId="1" shapeId="0">
      <text>
        <r>
          <rPr>
            <b/>
            <sz val="9"/>
            <color indexed="81"/>
            <rFont val="Tahoma"/>
            <family val="2"/>
          </rPr>
          <t>Nguyen Ngoc:</t>
        </r>
        <r>
          <rPr>
            <sz val="9"/>
            <color indexed="81"/>
            <rFont val="Tahoma"/>
            <family val="2"/>
          </rPr>
          <t xml:space="preserve">
Hết ranh giới đất nhà ông Thăng thôn 6</t>
        </r>
      </text>
    </comment>
    <comment ref="B3847" authorId="1" shapeId="0">
      <text>
        <r>
          <rPr>
            <b/>
            <sz val="9"/>
            <color indexed="81"/>
            <rFont val="Tahoma"/>
            <family val="2"/>
          </rPr>
          <t>Nguyen Ngoc:</t>
        </r>
        <r>
          <rPr>
            <sz val="9"/>
            <color indexed="81"/>
            <rFont val="Tahoma"/>
            <family val="2"/>
          </rPr>
          <t xml:space="preserve">
Trục đi thôn 10</t>
        </r>
      </text>
    </comment>
    <comment ref="C3847" authorId="1" shapeId="0">
      <text>
        <r>
          <rPr>
            <b/>
            <sz val="9"/>
            <color indexed="81"/>
            <rFont val="Tahoma"/>
            <family val="2"/>
          </rPr>
          <t>Nguyen Ngoc:</t>
        </r>
        <r>
          <rPr>
            <sz val="9"/>
            <color indexed="81"/>
            <rFont val="Tahoma"/>
            <family val="2"/>
          </rPr>
          <t xml:space="preserve">
Giáp đường bao Trung tâm cụm xã</t>
        </r>
      </text>
    </comment>
    <comment ref="C3848" authorId="1" shapeId="0">
      <text>
        <r>
          <rPr>
            <b/>
            <sz val="9"/>
            <color indexed="81"/>
            <rFont val="Tahoma"/>
            <family val="2"/>
          </rPr>
          <t>Nguyen Ngoc:</t>
        </r>
        <r>
          <rPr>
            <sz val="9"/>
            <color indexed="81"/>
            <rFont val="Tahoma"/>
            <family val="2"/>
          </rPr>
          <t xml:space="preserve">
Ngã ba nhà ông Toàn Hoài qua 100m</t>
        </r>
      </text>
    </comment>
    <comment ref="D3848" authorId="1" shapeId="0">
      <text>
        <r>
          <rPr>
            <b/>
            <sz val="9"/>
            <color indexed="81"/>
            <rFont val="Tahoma"/>
            <family val="2"/>
          </rPr>
          <t>Nguyen Ngoc:</t>
        </r>
        <r>
          <rPr>
            <sz val="9"/>
            <color indexed="81"/>
            <rFont val="Tahoma"/>
            <family val="2"/>
          </rPr>
          <t xml:space="preserve">
Ngã ba nhà ông Toàn Hoài qua 100m</t>
        </r>
      </text>
    </comment>
    <comment ref="C3849" authorId="1" shapeId="0">
      <text>
        <r>
          <rPr>
            <b/>
            <sz val="9"/>
            <color indexed="81"/>
            <rFont val="Tahoma"/>
            <family val="2"/>
          </rPr>
          <t>Nguyen Ngoc:</t>
        </r>
        <r>
          <rPr>
            <sz val="9"/>
            <color indexed="81"/>
            <rFont val="Tahoma"/>
            <family val="2"/>
          </rPr>
          <t xml:space="preserve">
Từ 600m trở đi</t>
        </r>
      </text>
    </comment>
    <comment ref="B3851" authorId="1" shapeId="0">
      <text>
        <r>
          <rPr>
            <b/>
            <sz val="9"/>
            <color indexed="81"/>
            <rFont val="Tahoma"/>
            <family val="2"/>
          </rPr>
          <t>Nguyen Ngoc:</t>
        </r>
        <r>
          <rPr>
            <sz val="9"/>
            <color indexed="81"/>
            <rFont val="Tahoma"/>
            <family val="2"/>
          </rPr>
          <t xml:space="preserve">
Đường mới khu tái định cư buôn Zô</t>
        </r>
      </text>
    </comment>
    <comment ref="D3851" authorId="1" shapeId="0">
      <text>
        <r>
          <rPr>
            <b/>
            <sz val="9"/>
            <color indexed="81"/>
            <rFont val="Tahoma"/>
            <family val="2"/>
          </rPr>
          <t>Nguyen Ngoc:</t>
        </r>
        <r>
          <rPr>
            <sz val="9"/>
            <color indexed="81"/>
            <rFont val="Tahoma"/>
            <family val="2"/>
          </rPr>
          <t xml:space="preserve">
Giáp đường buôn Pa cũ</t>
        </r>
      </text>
    </comment>
    <comment ref="D3854" authorId="1" shapeId="0">
      <text>
        <r>
          <rPr>
            <b/>
            <sz val="9"/>
            <color indexed="81"/>
            <rFont val="Tahoma"/>
            <family val="2"/>
          </rPr>
          <t>Nguyen Ngoc:</t>
        </r>
        <r>
          <rPr>
            <sz val="9"/>
            <color indexed="81"/>
            <rFont val="Tahoma"/>
            <family val="2"/>
          </rPr>
          <t xml:space="preserve">
Km 34 + 500 Trạm Phúc kiểm số 1</t>
        </r>
      </text>
    </comment>
    <comment ref="C3855" authorId="1" shapeId="0">
      <text>
        <r>
          <rPr>
            <b/>
            <sz val="9"/>
            <color indexed="81"/>
            <rFont val="Tahoma"/>
            <family val="2"/>
          </rPr>
          <t>Nguyen Ngoc:</t>
        </r>
        <r>
          <rPr>
            <sz val="9"/>
            <color indexed="81"/>
            <rFont val="Tahoma"/>
            <family val="2"/>
          </rPr>
          <t xml:space="preserve">
Km 34 + 500 Trạm Phúc kiểm số 1</t>
        </r>
      </text>
    </comment>
    <comment ref="D3855" authorId="1" shapeId="0">
      <text>
        <r>
          <rPr>
            <b/>
            <sz val="9"/>
            <color indexed="81"/>
            <rFont val="Tahoma"/>
            <family val="2"/>
          </rPr>
          <t>Nguyen Ngoc:</t>
        </r>
        <r>
          <rPr>
            <sz val="9"/>
            <color indexed="81"/>
            <rFont val="Tahoma"/>
            <family val="2"/>
          </rPr>
          <t xml:space="preserve">
Km 36 + 500 (ngã ba Ea Krông)
 (đầu ranh cửa hàng xăng Trinh Nguyên)</t>
        </r>
      </text>
    </comment>
    <comment ref="C3856" authorId="1" shapeId="0">
      <text>
        <r>
          <rPr>
            <b/>
            <sz val="9"/>
            <color indexed="81"/>
            <rFont val="Tahoma"/>
            <family val="2"/>
          </rPr>
          <t>Nguyen Ngoc:</t>
        </r>
        <r>
          <rPr>
            <sz val="9"/>
            <color indexed="81"/>
            <rFont val="Tahoma"/>
            <family val="2"/>
          </rPr>
          <t xml:space="preserve">
Km 36 + 500 (ngã ba Ea Krông)</t>
        </r>
      </text>
    </comment>
    <comment ref="D3856" authorId="1" shapeId="0">
      <text>
        <r>
          <rPr>
            <b/>
            <sz val="9"/>
            <color indexed="81"/>
            <rFont val="Tahoma"/>
            <family val="2"/>
          </rPr>
          <t>Nguyen Ngoc:</t>
        </r>
        <r>
          <rPr>
            <sz val="9"/>
            <color indexed="81"/>
            <rFont val="Tahoma"/>
            <family val="2"/>
          </rPr>
          <t xml:space="preserve">
Km 40 + 100 (Trạm Y tế xã)</t>
        </r>
      </text>
    </comment>
    <comment ref="C3857" authorId="1" shapeId="0">
      <text>
        <r>
          <rPr>
            <b/>
            <sz val="9"/>
            <color indexed="81"/>
            <rFont val="Tahoma"/>
            <family val="2"/>
          </rPr>
          <t>Nguyen Ngoc:</t>
        </r>
        <r>
          <rPr>
            <sz val="9"/>
            <color indexed="81"/>
            <rFont val="Tahoma"/>
            <family val="2"/>
          </rPr>
          <t xml:space="preserve">
Km 40 + 100 (Trạm Y tế xã)</t>
        </r>
      </text>
    </comment>
    <comment ref="D3858" authorId="1" shapeId="0">
      <text>
        <r>
          <rPr>
            <b/>
            <sz val="9"/>
            <color indexed="81"/>
            <rFont val="Tahoma"/>
            <family val="2"/>
          </rPr>
          <t>Nguyen Ngoc:</t>
        </r>
        <r>
          <rPr>
            <sz val="9"/>
            <color indexed="81"/>
            <rFont val="Tahoma"/>
            <family val="2"/>
          </rPr>
          <t xml:space="preserve">
Km 45 + 300 (cầu Ba Danh)</t>
        </r>
      </text>
    </comment>
    <comment ref="C3859" authorId="1" shapeId="0">
      <text>
        <r>
          <rPr>
            <b/>
            <sz val="9"/>
            <color indexed="81"/>
            <rFont val="Tahoma"/>
            <family val="2"/>
          </rPr>
          <t>Nguyen Ngoc:</t>
        </r>
        <r>
          <rPr>
            <sz val="9"/>
            <color indexed="81"/>
            <rFont val="Tahoma"/>
            <family val="2"/>
          </rPr>
          <t xml:space="preserve">
Km 45 + 300 (cầu Ba Danh)</t>
        </r>
      </text>
    </comment>
    <comment ref="D3860" authorId="1" shapeId="0">
      <text>
        <r>
          <rPr>
            <b/>
            <sz val="9"/>
            <color indexed="81"/>
            <rFont val="Tahoma"/>
            <family val="2"/>
          </rPr>
          <t>Nguyen Ngoc:</t>
        </r>
        <r>
          <rPr>
            <sz val="9"/>
            <color indexed="81"/>
            <rFont val="Tahoma"/>
            <family val="2"/>
          </rPr>
          <t xml:space="preserve">
gần Km51</t>
        </r>
      </text>
    </comment>
    <comment ref="C3861" authorId="1" shapeId="0">
      <text>
        <r>
          <rPr>
            <b/>
            <sz val="9"/>
            <color indexed="81"/>
            <rFont val="Tahoma"/>
            <family val="2"/>
          </rPr>
          <t>Nguyen Ngoc:</t>
        </r>
        <r>
          <rPr>
            <sz val="9"/>
            <color indexed="81"/>
            <rFont val="Tahoma"/>
            <family val="2"/>
          </rPr>
          <t xml:space="preserve">
Km 48 (buôn M'Guê)</t>
        </r>
      </text>
    </comment>
    <comment ref="D3861" authorId="1" shapeId="0">
      <text>
        <r>
          <rPr>
            <b/>
            <sz val="9"/>
            <color indexed="81"/>
            <rFont val="Tahoma"/>
            <family val="2"/>
          </rPr>
          <t>Nguyen Ngoc:</t>
        </r>
        <r>
          <rPr>
            <sz val="9"/>
            <color indexed="81"/>
            <rFont val="Tahoma"/>
            <family val="2"/>
          </rPr>
          <t xml:space="preserve">
gần Km52</t>
        </r>
      </text>
    </comment>
    <comment ref="C3862" authorId="1" shapeId="0">
      <text>
        <r>
          <rPr>
            <b/>
            <sz val="9"/>
            <color indexed="81"/>
            <rFont val="Tahoma"/>
            <family val="2"/>
          </rPr>
          <t>Nguyen Ngoc:</t>
        </r>
        <r>
          <rPr>
            <sz val="9"/>
            <color indexed="81"/>
            <rFont val="Tahoma"/>
            <family val="2"/>
          </rPr>
          <t xml:space="preserve">
gần Km52</t>
        </r>
      </text>
    </comment>
    <comment ref="D3862" authorId="1" shapeId="0">
      <text>
        <r>
          <rPr>
            <b/>
            <sz val="9"/>
            <color indexed="81"/>
            <rFont val="Tahoma"/>
            <family val="2"/>
          </rPr>
          <t>Nguyen Ngoc:</t>
        </r>
        <r>
          <rPr>
            <sz val="9"/>
            <color indexed="81"/>
            <rFont val="Tahoma"/>
            <family val="2"/>
          </rPr>
          <t xml:space="preserve">
Km 50 + 500 (giáp địa giới xã Cư M'Ta)</t>
        </r>
      </text>
    </comment>
    <comment ref="B3863" authorId="1" shapeId="0">
      <text>
        <r>
          <rPr>
            <b/>
            <sz val="9"/>
            <color indexed="81"/>
            <rFont val="Tahoma"/>
            <family val="2"/>
          </rPr>
          <t>Nguyen Ngoc:</t>
        </r>
        <r>
          <rPr>
            <sz val="9"/>
            <color indexed="81"/>
            <rFont val="Tahoma"/>
            <family val="2"/>
          </rPr>
          <t xml:space="preserve">
Đường vào Ea Krông</t>
        </r>
      </text>
    </comment>
    <comment ref="C3863" authorId="1" shapeId="0">
      <text>
        <r>
          <rPr>
            <b/>
            <sz val="9"/>
            <color indexed="81"/>
            <rFont val="Tahoma"/>
            <family val="2"/>
          </rPr>
          <t>Nguyen Ngoc:</t>
        </r>
        <r>
          <rPr>
            <sz val="9"/>
            <color indexed="81"/>
            <rFont val="Tahoma"/>
            <family val="2"/>
          </rPr>
          <t xml:space="preserve">
Km 0 (từ Đài Tưởng niệm )
Ngã ba Ea Krông (đầu ranh cửa hàng xăng Trinh Nguyên)</t>
        </r>
      </text>
    </comment>
    <comment ref="D3863" authorId="1" shapeId="0">
      <text>
        <r>
          <rPr>
            <b/>
            <sz val="9"/>
            <color indexed="81"/>
            <rFont val="Tahoma"/>
            <family val="2"/>
          </rPr>
          <t>Nguyen Ngoc:</t>
        </r>
        <r>
          <rPr>
            <sz val="9"/>
            <color indexed="81"/>
            <rFont val="Tahoma"/>
            <family val="2"/>
          </rPr>
          <t xml:space="preserve">
Km 2 (nhà Y Ngang)</t>
        </r>
      </text>
    </comment>
    <comment ref="C3864" authorId="1" shapeId="0">
      <text>
        <r>
          <rPr>
            <b/>
            <sz val="9"/>
            <color indexed="81"/>
            <rFont val="Tahoma"/>
            <family val="2"/>
          </rPr>
          <t>Nguyen Ngoc:</t>
        </r>
        <r>
          <rPr>
            <sz val="9"/>
            <color indexed="81"/>
            <rFont val="Tahoma"/>
            <family val="2"/>
          </rPr>
          <t xml:space="preserve">
Km 2 (nhà Y Ngang)</t>
        </r>
      </text>
    </comment>
    <comment ref="D3864" authorId="1" shapeId="0">
      <text>
        <r>
          <rPr>
            <b/>
            <sz val="9"/>
            <color indexed="81"/>
            <rFont val="Tahoma"/>
            <family val="2"/>
          </rPr>
          <t>Nguyen Ngoc:</t>
        </r>
        <r>
          <rPr>
            <sz val="9"/>
            <color indexed="81"/>
            <rFont val="Tahoma"/>
            <family val="2"/>
          </rPr>
          <t xml:space="preserve">
Hết buôn Ea Boa (Giáp xã Krông Á)</t>
        </r>
      </text>
    </comment>
    <comment ref="C3882" authorId="1" shapeId="0">
      <text>
        <r>
          <rPr>
            <b/>
            <sz val="9"/>
            <color indexed="81"/>
            <rFont val="Tahoma"/>
            <family val="2"/>
          </rPr>
          <t>Nguyen Ngoc:</t>
        </r>
        <r>
          <rPr>
            <sz val="9"/>
            <color indexed="81"/>
            <rFont val="Tahoma"/>
            <family val="2"/>
          </rPr>
          <t xml:space="preserve">
Quốc lộ 14 (Hết thửa 126; TBĐ số 104)</t>
        </r>
      </text>
    </comment>
    <comment ref="C3886" authorId="1" shapeId="0">
      <text>
        <r>
          <rPr>
            <b/>
            <sz val="9"/>
            <color indexed="81"/>
            <rFont val="Tahoma"/>
            <family val="2"/>
            <charset val="163"/>
          </rPr>
          <t>Nguyen Ngoc:</t>
        </r>
        <r>
          <rPr>
            <sz val="9"/>
            <color indexed="81"/>
            <rFont val="Tahoma"/>
            <family val="2"/>
            <charset val="163"/>
          </rPr>
          <t xml:space="preserve">
Cầu Buôn Cư Dluê (Thửa 669; TBĐ số 60)</t>
        </r>
      </text>
    </comment>
    <comment ref="C3888" authorId="1" shapeId="0">
      <text>
        <r>
          <rPr>
            <b/>
            <sz val="9"/>
            <color indexed="81"/>
            <rFont val="Tahoma"/>
            <family val="2"/>
            <charset val="163"/>
          </rPr>
          <t>Nguyen Ngoc:</t>
        </r>
        <r>
          <rPr>
            <sz val="9"/>
            <color indexed="81"/>
            <rFont val="Tahoma"/>
            <family val="2"/>
            <charset val="163"/>
          </rPr>
          <t xml:space="preserve">
Tỉnh lộ 2 (Thửa số 1128; 1137, tờ bản đồ sô 15)</t>
        </r>
      </text>
    </comment>
    <comment ref="B3889" authorId="1" shapeId="0">
      <text>
        <r>
          <rPr>
            <b/>
            <sz val="9"/>
            <color indexed="81"/>
            <rFont val="Tahoma"/>
            <family val="2"/>
            <charset val="163"/>
          </rPr>
          <t>Nguyen Ngoc:</t>
        </r>
        <r>
          <rPr>
            <sz val="9"/>
            <color indexed="81"/>
            <rFont val="Tahoma"/>
            <family val="2"/>
            <charset val="163"/>
          </rPr>
          <t xml:space="preserve">
Đường nối QL 14 với tỉnh lộ 2</t>
        </r>
      </text>
    </comment>
    <comment ref="C3889" authorId="1" shapeId="0">
      <text>
        <r>
          <rPr>
            <b/>
            <sz val="9"/>
            <color indexed="81"/>
            <rFont val="Tahoma"/>
            <family val="2"/>
            <charset val="163"/>
          </rPr>
          <t>Nguyen Ngoc:</t>
        </r>
        <r>
          <rPr>
            <sz val="9"/>
            <color indexed="81"/>
            <rFont val="Tahoma"/>
            <family val="2"/>
            <charset val="163"/>
          </rPr>
          <t xml:space="preserve">
Quốc lộ 14 (Thửa 95, TBĐ số 53)</t>
        </r>
      </text>
    </comment>
    <comment ref="D3889" authorId="1" shapeId="0">
      <text>
        <r>
          <rPr>
            <b/>
            <sz val="9"/>
            <color indexed="81"/>
            <rFont val="Tahoma"/>
            <family val="2"/>
            <charset val="163"/>
          </rPr>
          <t>Nguyen Ngoc:</t>
        </r>
        <r>
          <rPr>
            <sz val="9"/>
            <color indexed="81"/>
            <rFont val="Tahoma"/>
            <family val="2"/>
            <charset val="163"/>
          </rPr>
          <t xml:space="preserve">
Tỉnh lộ 2 (Hết thửa 1135; TBĐ số 15)</t>
        </r>
      </text>
    </comment>
    <comment ref="D3909" authorId="3" shapeId="0">
      <text>
        <r>
          <rPr>
            <b/>
            <sz val="9"/>
            <color indexed="81"/>
            <rFont val="Tahoma"/>
            <family val="2"/>
          </rPr>
          <t>BÍCH:</t>
        </r>
        <r>
          <rPr>
            <sz val="9"/>
            <color indexed="81"/>
            <rFont val="Tahoma"/>
            <family val="2"/>
          </rPr>
          <t xml:space="preserve">
Đến hết địa bàn phường Tân Lợi</t>
        </r>
      </text>
    </comment>
    <comment ref="D3912" authorId="3" shapeId="0">
      <text>
        <r>
          <rPr>
            <b/>
            <sz val="9"/>
            <color indexed="81"/>
            <rFont val="Tahoma"/>
            <family val="2"/>
          </rPr>
          <t>BÍCH:</t>
        </r>
        <r>
          <rPr>
            <sz val="9"/>
            <color indexed="81"/>
            <rFont val="Tahoma"/>
            <family val="2"/>
          </rPr>
          <t xml:space="preserve">
Trịnh Công Sơn</t>
        </r>
      </text>
    </comment>
    <comment ref="D3926" authorId="3" shapeId="0">
      <text>
        <r>
          <rPr>
            <b/>
            <sz val="9"/>
            <color indexed="81"/>
            <rFont val="Tahoma"/>
            <family val="2"/>
          </rPr>
          <t>BÍCH:</t>
        </r>
        <r>
          <rPr>
            <sz val="9"/>
            <color indexed="81"/>
            <rFont val="Tahoma"/>
            <family val="2"/>
          </rPr>
          <t xml:space="preserve">
30 tháng 4</t>
        </r>
      </text>
    </comment>
    <comment ref="D3927" authorId="3" shapeId="0">
      <text>
        <r>
          <rPr>
            <b/>
            <sz val="9"/>
            <color indexed="81"/>
            <rFont val="Tahoma"/>
            <family val="2"/>
          </rPr>
          <t>BÍCH:</t>
        </r>
        <r>
          <rPr>
            <sz val="9"/>
            <color indexed="81"/>
            <rFont val="Tahoma"/>
            <family val="2"/>
          </rPr>
          <t xml:space="preserve">
30 tháng 4</t>
        </r>
      </text>
    </comment>
    <comment ref="D3996" authorId="3" shapeId="0">
      <text>
        <r>
          <rPr>
            <b/>
            <sz val="9"/>
            <color indexed="81"/>
            <rFont val="Tahoma"/>
            <family val="2"/>
          </rPr>
          <t>BÍCH:</t>
        </r>
        <r>
          <rPr>
            <sz val="9"/>
            <color indexed="81"/>
            <rFont val="Tahoma"/>
            <family val="2"/>
          </rPr>
          <t xml:space="preserve">
Cầu ranh giới xã Cư Êbur (Thửa 24; TBĐ số 102)</t>
        </r>
      </text>
    </comment>
    <comment ref="C3997" authorId="3" shapeId="0">
      <text>
        <r>
          <rPr>
            <b/>
            <sz val="9"/>
            <color indexed="81"/>
            <rFont val="Tahoma"/>
            <family val="2"/>
          </rPr>
          <t>BÍCH:</t>
        </r>
        <r>
          <rPr>
            <sz val="9"/>
            <color indexed="81"/>
            <rFont val="Tahoma"/>
            <family val="2"/>
          </rPr>
          <t xml:space="preserve">
Cầu ranh giới xã Cư Êbur (Thửa 24; TBĐ số 102)</t>
        </r>
      </text>
    </comment>
    <comment ref="D3997" authorId="3" shapeId="0">
      <text>
        <r>
          <rPr>
            <b/>
            <sz val="9"/>
            <color indexed="81"/>
            <rFont val="Tahoma"/>
            <family val="2"/>
          </rPr>
          <t>BÍCH:</t>
        </r>
        <r>
          <rPr>
            <sz val="9"/>
            <color indexed="81"/>
            <rFont val="Tahoma"/>
            <family val="2"/>
          </rPr>
          <t xml:space="preserve">
Hết trụ sở UBND xã (Hết thửa 51; TBĐ số 99)</t>
        </r>
      </text>
    </comment>
    <comment ref="C3998" authorId="3" shapeId="0">
      <text>
        <r>
          <rPr>
            <b/>
            <sz val="9"/>
            <color indexed="81"/>
            <rFont val="Tahoma"/>
            <family val="2"/>
          </rPr>
          <t>BÍCH:</t>
        </r>
        <r>
          <rPr>
            <sz val="9"/>
            <color indexed="81"/>
            <rFont val="Tahoma"/>
            <family val="2"/>
          </rPr>
          <t xml:space="preserve">
Hết trụ sở UBND xã (Hết thửa 51; TBĐ số 99)</t>
        </r>
      </text>
    </comment>
    <comment ref="D4004" authorId="3" shapeId="0">
      <text>
        <r>
          <rPr>
            <b/>
            <sz val="9"/>
            <color indexed="81"/>
            <rFont val="Tahoma"/>
            <family val="2"/>
          </rPr>
          <t>BÍCH:</t>
        </r>
        <r>
          <rPr>
            <sz val="9"/>
            <color indexed="81"/>
            <rFont val="Tahoma"/>
            <family val="2"/>
          </rPr>
          <t xml:space="preserve">
(Thửa 113; TBĐ số 13)</t>
        </r>
      </text>
    </comment>
    <comment ref="D4016" authorId="3" shapeId="0">
      <text>
        <r>
          <rPr>
            <b/>
            <sz val="9"/>
            <color indexed="81"/>
            <rFont val="Tahoma"/>
            <family val="2"/>
          </rPr>
          <t>BÍCH:</t>
        </r>
        <r>
          <rPr>
            <sz val="9"/>
            <color indexed="81"/>
            <rFont val="Tahoma"/>
            <family val="2"/>
          </rPr>
          <t xml:space="preserve">
Mai Xuân Thưởng</t>
        </r>
      </text>
    </comment>
    <comment ref="D4017" authorId="3" shapeId="0">
      <text>
        <r>
          <rPr>
            <b/>
            <sz val="9"/>
            <color indexed="81"/>
            <rFont val="Tahoma"/>
            <family val="2"/>
          </rPr>
          <t>BÍCH:</t>
        </r>
        <r>
          <rPr>
            <sz val="9"/>
            <color indexed="81"/>
            <rFont val="Tahoma"/>
            <family val="2"/>
          </rPr>
          <t xml:space="preserve">
Hết số nhà 78 Đinh Công Tráng (Thửa 6, TBĐ số 11)</t>
        </r>
      </text>
    </comment>
    <comment ref="C4018" authorId="3" shapeId="0">
      <text>
        <r>
          <rPr>
            <b/>
            <sz val="9"/>
            <color indexed="81"/>
            <rFont val="Tahoma"/>
            <family val="2"/>
          </rPr>
          <t>BÍCH:</t>
        </r>
        <r>
          <rPr>
            <sz val="9"/>
            <color indexed="81"/>
            <rFont val="Tahoma"/>
            <family val="2"/>
          </rPr>
          <t xml:space="preserve">
Hết số nhà 78 Đinh Công Tráng (Thửa 6, TBĐ số 11)</t>
        </r>
      </text>
    </comment>
    <comment ref="D4027" authorId="3" shapeId="0">
      <text>
        <r>
          <rPr>
            <b/>
            <sz val="9"/>
            <color indexed="81"/>
            <rFont val="Tahoma"/>
            <family val="2"/>
          </rPr>
          <t>BÍCH:</t>
        </r>
        <r>
          <rPr>
            <sz val="9"/>
            <color indexed="81"/>
            <rFont val="Tahoma"/>
            <family val="2"/>
          </rPr>
          <t xml:space="preserve">
Hết đường (Hết thửa 11, 23; TBĐ số 26)</t>
        </r>
      </text>
    </comment>
    <comment ref="D4048" authorId="3" shapeId="0">
      <text>
        <r>
          <rPr>
            <b/>
            <sz val="9"/>
            <color indexed="81"/>
            <rFont val="Tahoma"/>
            <family val="2"/>
          </rPr>
          <t>BÍCH:</t>
        </r>
        <r>
          <rPr>
            <sz val="9"/>
            <color indexed="81"/>
            <rFont val="Tahoma"/>
            <family val="2"/>
          </rPr>
          <t xml:space="preserve">
Giáp ranh xã Cư Ebur</t>
        </r>
      </text>
    </comment>
    <comment ref="C4055" authorId="3" shapeId="0">
      <text>
        <r>
          <rPr>
            <b/>
            <sz val="9"/>
            <color indexed="81"/>
            <rFont val="Tahoma"/>
            <family val="2"/>
          </rPr>
          <t>BÍCH:</t>
        </r>
        <r>
          <rPr>
            <sz val="9"/>
            <color indexed="81"/>
            <rFont val="Tahoma"/>
            <family val="2"/>
          </rPr>
          <t xml:space="preserve">
Công an thành phố
</t>
        </r>
      </text>
    </comment>
    <comment ref="D4055" authorId="3" shapeId="0">
      <text>
        <r>
          <rPr>
            <b/>
            <sz val="9"/>
            <color indexed="81"/>
            <rFont val="Tahoma"/>
            <family val="2"/>
          </rPr>
          <t>BÍCH:</t>
        </r>
        <r>
          <rPr>
            <sz val="9"/>
            <color indexed="81"/>
            <rFont val="Tahoma"/>
            <family val="2"/>
          </rPr>
          <t xml:space="preserve">
Ngô Gia Tự</t>
        </r>
      </text>
    </comment>
    <comment ref="D4058" authorId="3" shapeId="0">
      <text>
        <r>
          <rPr>
            <b/>
            <sz val="9"/>
            <color indexed="81"/>
            <rFont val="Tahoma"/>
            <family val="2"/>
          </rPr>
          <t>BÍCH:</t>
        </r>
        <r>
          <rPr>
            <sz val="9"/>
            <color indexed="81"/>
            <rFont val="Tahoma"/>
            <family val="2"/>
          </rPr>
          <t xml:space="preserve">
Hết đường (Hết thửa 180, 190; TBĐ số 68)</t>
        </r>
      </text>
    </comment>
    <comment ref="D4099" authorId="3" shapeId="0">
      <text>
        <r>
          <rPr>
            <b/>
            <sz val="9"/>
            <color indexed="81"/>
            <rFont val="Tahoma"/>
            <family val="2"/>
          </rPr>
          <t>BÍCH:</t>
        </r>
        <r>
          <rPr>
            <sz val="9"/>
            <color indexed="81"/>
            <rFont val="Tahoma"/>
            <family val="2"/>
          </rPr>
          <t xml:space="preserve">
Hết đường (Thửa 22; TBĐ số 31)</t>
        </r>
      </text>
    </comment>
    <comment ref="C4100" authorId="3" shapeId="0">
      <text>
        <r>
          <rPr>
            <b/>
            <sz val="9"/>
            <color indexed="81"/>
            <rFont val="Tahoma"/>
            <family val="2"/>
          </rPr>
          <t>BÍCH:</t>
        </r>
        <r>
          <rPr>
            <sz val="9"/>
            <color indexed="81"/>
            <rFont val="Tahoma"/>
            <family val="2"/>
          </rPr>
          <t xml:space="preserve">
Trần Nhật Duật nối dài</t>
        </r>
      </text>
    </comment>
    <comment ref="D4114" authorId="3" shapeId="0">
      <text>
        <r>
          <rPr>
            <b/>
            <sz val="9"/>
            <color indexed="81"/>
            <rFont val="Tahoma"/>
            <family val="2"/>
          </rPr>
          <t>BÍCH:</t>
        </r>
        <r>
          <rPr>
            <sz val="9"/>
            <color indexed="81"/>
            <rFont val="Tahoma"/>
            <family val="2"/>
          </rPr>
          <t xml:space="preserve">
Đường quy hoạch rộng 36m</t>
        </r>
      </text>
    </comment>
    <comment ref="D4115" authorId="3" shapeId="0">
      <text>
        <r>
          <rPr>
            <b/>
            <sz val="9"/>
            <color indexed="81"/>
            <rFont val="Tahoma"/>
            <family val="2"/>
          </rPr>
          <t>BÍCH:Hết khu dân cư K7</t>
        </r>
      </text>
    </comment>
    <comment ref="C4116" authorId="3" shapeId="0">
      <text>
        <r>
          <rPr>
            <b/>
            <sz val="9"/>
            <color indexed="81"/>
            <rFont val="Tahoma"/>
            <family val="2"/>
          </rPr>
          <t>BÍCH:Hết khu dân cư K7</t>
        </r>
      </text>
    </comment>
    <comment ref="D4119" authorId="3" shapeId="0">
      <text>
        <r>
          <rPr>
            <b/>
            <sz val="9"/>
            <color indexed="81"/>
            <rFont val="Tahoma"/>
            <family val="2"/>
          </rPr>
          <t>BÍCH:</t>
        </r>
        <r>
          <rPr>
            <sz val="9"/>
            <color indexed="81"/>
            <rFont val="Tahoma"/>
            <family val="2"/>
          </rPr>
          <t xml:space="preserve">
Bên phải: Bế Văn Đàn; Bên trái: Thửa 45; TBĐ số 6 phường Tân Thành</t>
        </r>
      </text>
    </comment>
    <comment ref="C4120" authorId="3" shapeId="0">
      <text>
        <r>
          <rPr>
            <b/>
            <sz val="9"/>
            <color indexed="81"/>
            <rFont val="Tahoma"/>
            <family val="2"/>
          </rPr>
          <t>BÍCH:</t>
        </r>
        <r>
          <rPr>
            <sz val="9"/>
            <color indexed="81"/>
            <rFont val="Tahoma"/>
            <family val="2"/>
          </rPr>
          <t xml:space="preserve">
Bên phải: Bế Văn Đàn; Bên trái: Thửa 45; TBĐ số 6 phường Tân Thành</t>
        </r>
      </text>
    </comment>
    <comment ref="D4123" authorId="3" shapeId="0">
      <text>
        <r>
          <rPr>
            <b/>
            <sz val="9"/>
            <color indexed="81"/>
            <rFont val="Tahoma"/>
            <family val="2"/>
          </rPr>
          <t>BÍCH:</t>
        </r>
        <r>
          <rPr>
            <sz val="9"/>
            <color indexed="81"/>
            <rFont val="Tahoma"/>
            <family val="2"/>
          </rPr>
          <t xml:space="preserve">
Lê Duẩn</t>
        </r>
      </text>
    </comment>
    <comment ref="D4128" authorId="3" shapeId="0">
      <text>
        <r>
          <rPr>
            <b/>
            <sz val="9"/>
            <color indexed="81"/>
            <rFont val="Tahoma"/>
            <family val="2"/>
          </rPr>
          <t>BÍCH:</t>
        </r>
        <r>
          <rPr>
            <sz val="9"/>
            <color indexed="81"/>
            <rFont val="Tahoma"/>
            <family val="2"/>
          </rPr>
          <t xml:space="preserve">
Tờ số 2 phường Tự An cũ
</t>
        </r>
      </text>
    </comment>
    <comment ref="C4131" authorId="3" shapeId="0">
      <text>
        <r>
          <rPr>
            <b/>
            <sz val="9"/>
            <color indexed="81"/>
            <rFont val="Tahoma"/>
            <family val="2"/>
          </rPr>
          <t>BÍCH:</t>
        </r>
        <r>
          <rPr>
            <sz val="9"/>
            <color indexed="81"/>
            <rFont val="Tahoma"/>
            <family val="2"/>
          </rPr>
          <t xml:space="preserve">
Ama Khê</t>
        </r>
      </text>
    </comment>
    <comment ref="D4131" authorId="3" shapeId="0">
      <text>
        <r>
          <rPr>
            <b/>
            <sz val="9"/>
            <color indexed="81"/>
            <rFont val="Tahoma"/>
            <family val="2"/>
          </rPr>
          <t>BÍCH:</t>
        </r>
        <r>
          <rPr>
            <sz val="9"/>
            <color indexed="81"/>
            <rFont val="Tahoma"/>
            <family val="2"/>
          </rPr>
          <t xml:space="preserve">
Sang 2 phía đường Ama Khê</t>
        </r>
      </text>
    </comment>
    <comment ref="C4132" authorId="3" shapeId="0">
      <text>
        <r>
          <rPr>
            <b/>
            <sz val="9"/>
            <color indexed="81"/>
            <rFont val="Tahoma"/>
            <family val="2"/>
          </rPr>
          <t>BÍCH:</t>
        </r>
        <r>
          <rPr>
            <sz val="9"/>
            <color indexed="81"/>
            <rFont val="Tahoma"/>
            <family val="2"/>
          </rPr>
          <t xml:space="preserve">
Ama Khê</t>
        </r>
      </text>
    </comment>
    <comment ref="D4132" authorId="3" shapeId="0">
      <text>
        <r>
          <rPr>
            <b/>
            <sz val="9"/>
            <color indexed="81"/>
            <rFont val="Tahoma"/>
            <family val="2"/>
          </rPr>
          <t>BÍCH:</t>
        </r>
        <r>
          <rPr>
            <sz val="9"/>
            <color indexed="81"/>
            <rFont val="Tahoma"/>
            <family val="2"/>
          </rPr>
          <t xml:space="preserve">
Sang 2 phía đường Ama Khê</t>
        </r>
      </text>
    </comment>
    <comment ref="C4133" authorId="3" shapeId="0">
      <text>
        <r>
          <rPr>
            <b/>
            <sz val="9"/>
            <color indexed="81"/>
            <rFont val="Tahoma"/>
            <family val="2"/>
          </rPr>
          <t>BÍCH:</t>
        </r>
        <r>
          <rPr>
            <sz val="9"/>
            <color indexed="81"/>
            <rFont val="Tahoma"/>
            <family val="2"/>
          </rPr>
          <t xml:space="preserve">
Ama Khê</t>
        </r>
      </text>
    </comment>
    <comment ref="D4133" authorId="3" shapeId="0">
      <text>
        <r>
          <rPr>
            <b/>
            <sz val="9"/>
            <color indexed="81"/>
            <rFont val="Tahoma"/>
            <family val="2"/>
          </rPr>
          <t>BÍCH:</t>
        </r>
        <r>
          <rPr>
            <sz val="9"/>
            <color indexed="81"/>
            <rFont val="Tahoma"/>
            <family val="2"/>
          </rPr>
          <t xml:space="preserve">
Sang 2 phía đường Ama Khê</t>
        </r>
      </text>
    </comment>
    <comment ref="C4134" authorId="3" shapeId="0">
      <text>
        <r>
          <rPr>
            <b/>
            <sz val="9"/>
            <color indexed="81"/>
            <rFont val="Tahoma"/>
            <family val="2"/>
          </rPr>
          <t>BÍCH:</t>
        </r>
        <r>
          <rPr>
            <sz val="9"/>
            <color indexed="81"/>
            <rFont val="Tahoma"/>
            <family val="2"/>
          </rPr>
          <t xml:space="preserve">
Ama Khê</t>
        </r>
      </text>
    </comment>
    <comment ref="D4134" authorId="3" shapeId="0">
      <text>
        <r>
          <rPr>
            <b/>
            <sz val="9"/>
            <color indexed="81"/>
            <rFont val="Tahoma"/>
            <family val="2"/>
          </rPr>
          <t>BÍCH:</t>
        </r>
        <r>
          <rPr>
            <sz val="9"/>
            <color indexed="81"/>
            <rFont val="Tahoma"/>
            <family val="2"/>
          </rPr>
          <t xml:space="preserve">
Sang 2 phía đường Ama Khê</t>
        </r>
      </text>
    </comment>
    <comment ref="C4135" authorId="3" shapeId="0">
      <text>
        <r>
          <rPr>
            <b/>
            <sz val="9"/>
            <color indexed="81"/>
            <rFont val="Tahoma"/>
            <family val="2"/>
          </rPr>
          <t>BÍCH:</t>
        </r>
        <r>
          <rPr>
            <sz val="9"/>
            <color indexed="81"/>
            <rFont val="Tahoma"/>
            <family val="2"/>
          </rPr>
          <t xml:space="preserve">
Ama Khê</t>
        </r>
      </text>
    </comment>
    <comment ref="D4137" authorId="3" shapeId="0">
      <text>
        <r>
          <rPr>
            <b/>
            <sz val="9"/>
            <color indexed="81"/>
            <rFont val="Tahoma"/>
            <family val="2"/>
          </rPr>
          <t>BÍCH:</t>
        </r>
        <r>
          <rPr>
            <sz val="9"/>
            <color indexed="81"/>
            <rFont val="Tahoma"/>
            <family val="2"/>
          </rPr>
          <t xml:space="preserve">
Hết đường (hết thửa 49 và 190; TBĐ số 24)</t>
        </r>
      </text>
    </comment>
    <comment ref="D4139" authorId="3" shapeId="0">
      <text>
        <r>
          <rPr>
            <b/>
            <sz val="9"/>
            <color indexed="81"/>
            <rFont val="Tahoma"/>
            <family val="2"/>
          </rPr>
          <t>BÍCH:</t>
        </r>
        <r>
          <rPr>
            <sz val="9"/>
            <color indexed="81"/>
            <rFont val="Tahoma"/>
            <family val="2"/>
          </rPr>
          <t xml:space="preserve">
Đền ông Cảo (Thửa 47; TBĐ số 38)</t>
        </r>
      </text>
    </comment>
    <comment ref="C4140" authorId="3" shapeId="0">
      <text>
        <r>
          <rPr>
            <b/>
            <sz val="9"/>
            <color indexed="81"/>
            <rFont val="Tahoma"/>
            <family val="2"/>
          </rPr>
          <t>BÍCH:</t>
        </r>
        <r>
          <rPr>
            <sz val="9"/>
            <color indexed="81"/>
            <rFont val="Tahoma"/>
            <family val="2"/>
          </rPr>
          <t xml:space="preserve">
Đền ông Cảo (Thửa 47; TBĐ số 38)</t>
        </r>
      </text>
    </comment>
    <comment ref="D4141" authorId="3" shapeId="0">
      <text>
        <r>
          <rPr>
            <b/>
            <sz val="9"/>
            <color indexed="81"/>
            <rFont val="Tahoma"/>
            <family val="2"/>
          </rPr>
          <t>BÍCH:</t>
        </r>
        <r>
          <rPr>
            <sz val="9"/>
            <color indexed="81"/>
            <rFont val="Tahoma"/>
            <family val="2"/>
          </rPr>
          <t xml:space="preserve">
Đinh Tiên Hoàng (Gần Cổng số 1)</t>
        </r>
      </text>
    </comment>
    <comment ref="D4147" authorId="3" shapeId="0">
      <text>
        <r>
          <rPr>
            <b/>
            <sz val="9"/>
            <color indexed="81"/>
            <rFont val="Tahoma"/>
            <family val="2"/>
          </rPr>
          <t>BÍCH:</t>
        </r>
        <r>
          <rPr>
            <sz val="9"/>
            <color indexed="81"/>
            <rFont val="Tahoma"/>
            <family val="2"/>
          </rPr>
          <t xml:space="preserve">
(Đường Nguyễn Du)</t>
        </r>
      </text>
    </comment>
    <comment ref="C4154" authorId="3" shapeId="0">
      <text>
        <r>
          <rPr>
            <b/>
            <sz val="9"/>
            <color indexed="81"/>
            <rFont val="Tahoma"/>
            <family val="2"/>
          </rPr>
          <t>BÍCH:</t>
        </r>
        <r>
          <rPr>
            <sz val="9"/>
            <color indexed="81"/>
            <rFont val="Tahoma"/>
            <family val="2"/>
          </rPr>
          <t xml:space="preserve">
sửa điểm đầu</t>
        </r>
      </text>
    </comment>
    <comment ref="D4155" authorId="3" shapeId="0">
      <text>
        <r>
          <rPr>
            <b/>
            <sz val="9"/>
            <color indexed="81"/>
            <rFont val="Tahoma"/>
            <family val="2"/>
          </rPr>
          <t>BÍCH:</t>
        </r>
        <r>
          <rPr>
            <sz val="9"/>
            <color indexed="81"/>
            <rFont val="Tahoma"/>
            <family val="2"/>
          </rPr>
          <t xml:space="preserve">
Cổng sau Tỉnh ủy (Hết thửa 23; TBĐ số 22)</t>
        </r>
      </text>
    </comment>
    <comment ref="C4156" authorId="3" shapeId="0">
      <text>
        <r>
          <rPr>
            <b/>
            <sz val="9"/>
            <color indexed="81"/>
            <rFont val="Tahoma"/>
            <family val="2"/>
          </rPr>
          <t>BÍCH:</t>
        </r>
        <r>
          <rPr>
            <sz val="9"/>
            <color indexed="81"/>
            <rFont val="Tahoma"/>
            <family val="2"/>
          </rPr>
          <t xml:space="preserve">
Cổng sau Tỉnh ủy (Hết thửa 23; TBĐ số 22)</t>
        </r>
      </text>
    </comment>
    <comment ref="C4158" authorId="3" shapeId="0">
      <text>
        <r>
          <rPr>
            <b/>
            <sz val="9"/>
            <color indexed="81"/>
            <rFont val="Tahoma"/>
            <family val="2"/>
          </rPr>
          <t>BÍCH:</t>
        </r>
        <r>
          <rPr>
            <sz val="9"/>
            <color indexed="81"/>
            <rFont val="Tahoma"/>
            <family val="2"/>
          </rPr>
          <t xml:space="preserve">
Đinh Tiên Hoàng</t>
        </r>
      </text>
    </comment>
    <comment ref="D4165" authorId="3" shapeId="0">
      <text>
        <r>
          <rPr>
            <b/>
            <sz val="9"/>
            <color indexed="81"/>
            <rFont val="Tahoma"/>
            <family val="2"/>
          </rPr>
          <t>BÍCH:</t>
        </r>
        <r>
          <rPr>
            <sz val="9"/>
            <color indexed="81"/>
            <rFont val="Tahoma"/>
            <family val="2"/>
          </rPr>
          <t xml:space="preserve">
Hết đường (Hết thửa 153; 155; TBĐ số 12)</t>
        </r>
      </text>
    </comment>
    <comment ref="D4166" authorId="3" shapeId="0">
      <text>
        <r>
          <rPr>
            <b/>
            <sz val="9"/>
            <color indexed="81"/>
            <rFont val="Tahoma"/>
            <family val="2"/>
          </rPr>
          <t>BÍCH:</t>
        </r>
        <r>
          <rPr>
            <sz val="9"/>
            <color indexed="81"/>
            <rFont val="Tahoma"/>
            <family val="2"/>
          </rPr>
          <t xml:space="preserve">
Hết đường (Hết thửa 150; TBĐ số 13)</t>
        </r>
      </text>
    </comment>
    <comment ref="D4167" authorId="3" shapeId="0">
      <text>
        <r>
          <rPr>
            <b/>
            <sz val="9"/>
            <color indexed="81"/>
            <rFont val="Tahoma"/>
            <family val="2"/>
          </rPr>
          <t>BÍCH:</t>
        </r>
        <r>
          <rPr>
            <sz val="9"/>
            <color indexed="81"/>
            <rFont val="Tahoma"/>
            <family val="2"/>
          </rPr>
          <t xml:space="preserve">
Hết đường (Thửa 56, 210; TBĐ số 13)</t>
        </r>
      </text>
    </comment>
    <comment ref="D4168" authorId="3" shapeId="0">
      <text>
        <r>
          <rPr>
            <b/>
            <sz val="9"/>
            <color indexed="81"/>
            <rFont val="Tahoma"/>
            <family val="2"/>
          </rPr>
          <t>BÍCH:</t>
        </r>
        <r>
          <rPr>
            <sz val="9"/>
            <color indexed="81"/>
            <rFont val="Tahoma"/>
            <family val="2"/>
          </rPr>
          <t xml:space="preserve">
Hết đường (Hẻm 49 Y Ơn)</t>
        </r>
      </text>
    </comment>
    <comment ref="D4173" authorId="3" shapeId="0">
      <text>
        <r>
          <rPr>
            <b/>
            <sz val="9"/>
            <color indexed="81"/>
            <rFont val="Tahoma"/>
            <family val="2"/>
          </rPr>
          <t>BÍCH:</t>
        </r>
        <r>
          <rPr>
            <sz val="9"/>
            <color indexed="81"/>
            <rFont val="Tahoma"/>
            <family val="2"/>
          </rPr>
          <t xml:space="preserve">
Hết thửa 455; TBĐ số 29</t>
        </r>
      </text>
    </comment>
    <comment ref="D4175" authorId="3" shapeId="0">
      <text>
        <r>
          <rPr>
            <b/>
            <sz val="9"/>
            <color indexed="81"/>
            <rFont val="Tahoma"/>
            <family val="2"/>
          </rPr>
          <t>BÍCH:</t>
        </r>
        <r>
          <rPr>
            <sz val="9"/>
            <color indexed="81"/>
            <rFont val="Tahoma"/>
            <family val="2"/>
          </rPr>
          <t xml:space="preserve">
Hẻm 53 Giải Phóng</t>
        </r>
      </text>
    </comment>
    <comment ref="D4179" authorId="3" shapeId="0">
      <text>
        <r>
          <rPr>
            <b/>
            <sz val="9"/>
            <color indexed="81"/>
            <rFont val="Tahoma"/>
            <family val="2"/>
          </rPr>
          <t>BÍCH:</t>
        </r>
        <r>
          <rPr>
            <sz val="9"/>
            <color indexed="81"/>
            <rFont val="Tahoma"/>
            <family val="2"/>
          </rPr>
          <t xml:space="preserve">
Hết thửa 190; TBĐ số 29</t>
        </r>
      </text>
    </comment>
    <comment ref="C4180" authorId="3" shapeId="0">
      <text>
        <r>
          <rPr>
            <b/>
            <sz val="9"/>
            <color indexed="81"/>
            <rFont val="Tahoma"/>
            <family val="2"/>
          </rPr>
          <t>BÍCH:</t>
        </r>
        <r>
          <rPr>
            <sz val="9"/>
            <color indexed="81"/>
            <rFont val="Tahoma"/>
            <family val="2"/>
          </rPr>
          <t xml:space="preserve">
Hết thửa 190; TBĐ số 29</t>
        </r>
      </text>
    </comment>
    <comment ref="D4181" authorId="3" shapeId="0">
      <text>
        <r>
          <rPr>
            <b/>
            <sz val="9"/>
            <color indexed="81"/>
            <rFont val="Tahoma"/>
            <family val="2"/>
          </rPr>
          <t>BÍCH:</t>
        </r>
        <r>
          <rPr>
            <sz val="9"/>
            <color indexed="81"/>
            <rFont val="Tahoma"/>
            <family val="2"/>
          </rPr>
          <t xml:space="preserve">
Hết đường (Hết thửa 241; TBĐ số 34).</t>
        </r>
      </text>
    </comment>
    <comment ref="C4242" authorId="3" shapeId="0">
      <text>
        <r>
          <rPr>
            <b/>
            <sz val="9"/>
            <color indexed="81"/>
            <rFont val="Tahoma"/>
            <family val="2"/>
          </rPr>
          <t>BÍCH:</t>
        </r>
        <r>
          <rPr>
            <sz val="9"/>
            <color indexed="81"/>
            <rFont val="Tahoma"/>
            <family val="2"/>
          </rPr>
          <t xml:space="preserve">
10 tháng 3 (Thửa 171; TBĐ số 88)</t>
        </r>
      </text>
    </comment>
    <comment ref="D4242" authorId="3" shapeId="0">
      <text>
        <r>
          <rPr>
            <b/>
            <sz val="9"/>
            <color indexed="81"/>
            <rFont val="Tahoma"/>
            <family val="2"/>
          </rPr>
          <t>BÍCH:</t>
        </r>
        <r>
          <rPr>
            <sz val="9"/>
            <color indexed="81"/>
            <rFont val="Tahoma"/>
            <family val="2"/>
          </rPr>
          <t xml:space="preserve">
Ngã ba đường vào thôn 8 (Hết thửa 147; TBĐ số 80)</t>
        </r>
      </text>
    </comment>
    <comment ref="C4243" authorId="3" shapeId="0">
      <text>
        <r>
          <rPr>
            <b/>
            <sz val="9"/>
            <color indexed="81"/>
            <rFont val="Tahoma"/>
            <family val="2"/>
          </rPr>
          <t>BÍCH:</t>
        </r>
        <r>
          <rPr>
            <sz val="9"/>
            <color indexed="81"/>
            <rFont val="Tahoma"/>
            <family val="2"/>
          </rPr>
          <t xml:space="preserve">
Ngã ba đường vào thôn 8 (Hết thửa 147; TBĐ số 80)</t>
        </r>
      </text>
    </comment>
    <comment ref="D4243" authorId="3" shapeId="0">
      <text>
        <r>
          <rPr>
            <b/>
            <sz val="9"/>
            <color indexed="81"/>
            <rFont val="Tahoma"/>
            <family val="2"/>
          </rPr>
          <t>BÍCH:</t>
        </r>
        <r>
          <rPr>
            <sz val="9"/>
            <color indexed="81"/>
            <rFont val="Tahoma"/>
            <family val="2"/>
          </rPr>
          <t xml:space="preserve">
Ranh giới huyện Buôn Đôn (Hết thửa 131; TBĐ số 11)</t>
        </r>
      </text>
    </comment>
    <comment ref="C4245" authorId="3" shapeId="0">
      <text>
        <r>
          <rPr>
            <b/>
            <sz val="9"/>
            <color indexed="81"/>
            <rFont val="Tahoma"/>
            <family val="2"/>
          </rPr>
          <t>BÍCH:</t>
        </r>
        <r>
          <rPr>
            <sz val="9"/>
            <color indexed="81"/>
            <rFont val="Tahoma"/>
            <family val="2"/>
          </rPr>
          <t xml:space="preserve">
Tỉnh lộ 5 (Thửa 316; TBĐ số 93)</t>
        </r>
      </text>
    </comment>
    <comment ref="D4245" authorId="3" shapeId="0">
      <text>
        <r>
          <rPr>
            <b/>
            <sz val="9"/>
            <color indexed="81"/>
            <rFont val="Tahoma"/>
            <family val="2"/>
          </rPr>
          <t>BÍCH:</t>
        </r>
        <r>
          <rPr>
            <sz val="9"/>
            <color indexed="81"/>
            <rFont val="Tahoma"/>
            <family val="2"/>
          </rPr>
          <t xml:space="preserve">
10 tháng 3 (Hết thửa 13; TBĐ số 92)</t>
        </r>
      </text>
    </comment>
    <comment ref="C4246" authorId="3" shapeId="0">
      <text>
        <r>
          <rPr>
            <b/>
            <sz val="9"/>
            <color indexed="81"/>
            <rFont val="Tahoma"/>
            <family val="2"/>
          </rPr>
          <t>BÍCH:</t>
        </r>
        <r>
          <rPr>
            <sz val="9"/>
            <color indexed="81"/>
            <rFont val="Tahoma"/>
            <family val="2"/>
          </rPr>
          <t xml:space="preserve">
Tỉnh lộ 5 (Thửa 316; TBĐ số 93)</t>
        </r>
      </text>
    </comment>
    <comment ref="D4246" authorId="3" shapeId="0">
      <text>
        <r>
          <rPr>
            <b/>
            <sz val="9"/>
            <color indexed="81"/>
            <rFont val="Tahoma"/>
            <family val="2"/>
          </rPr>
          <t>BÍCH:</t>
        </r>
        <r>
          <rPr>
            <sz val="9"/>
            <color indexed="81"/>
            <rFont val="Tahoma"/>
            <family val="2"/>
          </rPr>
          <t xml:space="preserve">
Đường giải phóng cũ (Hết thửa 62; TBĐ số 94)</t>
        </r>
      </text>
    </comment>
    <comment ref="C4247" authorId="3" shapeId="0">
      <text>
        <r>
          <rPr>
            <b/>
            <sz val="9"/>
            <color indexed="81"/>
            <rFont val="Tahoma"/>
            <family val="2"/>
          </rPr>
          <t>BÍCH:</t>
        </r>
        <r>
          <rPr>
            <sz val="9"/>
            <color indexed="81"/>
            <rFont val="Tahoma"/>
            <family val="2"/>
          </rPr>
          <t xml:space="preserve">
Tỉnh lộ 5 (Thửa 183; TBĐ số 93)</t>
        </r>
      </text>
    </comment>
    <comment ref="D4247" authorId="3" shapeId="0">
      <text>
        <r>
          <rPr>
            <b/>
            <sz val="9"/>
            <color indexed="81"/>
            <rFont val="Tahoma"/>
            <family val="2"/>
          </rPr>
          <t>BÍCH:</t>
        </r>
        <r>
          <rPr>
            <sz val="9"/>
            <color indexed="81"/>
            <rFont val="Tahoma"/>
            <family val="2"/>
          </rPr>
          <t xml:space="preserve">
10 tháng 3 (Hết thửa 26; TBĐ số 92)</t>
        </r>
      </text>
    </comment>
    <comment ref="C4248" authorId="3" shapeId="0">
      <text>
        <r>
          <rPr>
            <b/>
            <sz val="9"/>
            <color indexed="81"/>
            <rFont val="Tahoma"/>
            <family val="2"/>
          </rPr>
          <t>BÍCH:</t>
        </r>
        <r>
          <rPr>
            <sz val="9"/>
            <color indexed="81"/>
            <rFont val="Tahoma"/>
            <family val="2"/>
          </rPr>
          <t xml:space="preserve">
10 tháng 3 (Thửa 217; TBĐ số 87)</t>
        </r>
      </text>
    </comment>
    <comment ref="D4248" authorId="3" shapeId="0">
      <text>
        <r>
          <rPr>
            <b/>
            <sz val="9"/>
            <color indexed="81"/>
            <rFont val="Tahoma"/>
            <family val="2"/>
          </rPr>
          <t>BÍCH:</t>
        </r>
        <r>
          <rPr>
            <sz val="9"/>
            <color indexed="81"/>
            <rFont val="Tahoma"/>
            <family val="2"/>
          </rPr>
          <t xml:space="preserve">
Hết khu dân cư (Giáp đường dây 500KV - Hết thửa 19; TBĐ số 85)</t>
        </r>
      </text>
    </comment>
    <comment ref="C4249" authorId="3" shapeId="0">
      <text>
        <r>
          <rPr>
            <b/>
            <sz val="9"/>
            <color indexed="81"/>
            <rFont val="Tahoma"/>
            <family val="2"/>
          </rPr>
          <t>BÍCH:</t>
        </r>
        <r>
          <rPr>
            <sz val="9"/>
            <color indexed="81"/>
            <rFont val="Tahoma"/>
            <family val="2"/>
          </rPr>
          <t xml:space="preserve">
Tỉnh lộ 5 (Thửa 66; TBĐ số 94)</t>
        </r>
      </text>
    </comment>
    <comment ref="D4249" authorId="3" shapeId="0">
      <text>
        <r>
          <rPr>
            <b/>
            <sz val="9"/>
            <color indexed="81"/>
            <rFont val="Tahoma"/>
            <family val="2"/>
          </rPr>
          <t>BÍCH:</t>
        </r>
        <r>
          <rPr>
            <sz val="9"/>
            <color indexed="81"/>
            <rFont val="Tahoma"/>
            <family val="2"/>
          </rPr>
          <t xml:space="preserve">
Đường giải phóng cũ (Hết thửa 101; TBĐ số 94)</t>
        </r>
      </text>
    </comment>
    <comment ref="C4250" authorId="3" shapeId="0">
      <text>
        <r>
          <rPr>
            <b/>
            <sz val="9"/>
            <color indexed="81"/>
            <rFont val="Tahoma"/>
            <family val="2"/>
          </rPr>
          <t>BÍCH:</t>
        </r>
        <r>
          <rPr>
            <sz val="9"/>
            <color indexed="81"/>
            <rFont val="Tahoma"/>
            <family val="2"/>
          </rPr>
          <t xml:space="preserve">
Tỉnh lộ 5 (Thửa 237; TBĐ số 93)</t>
        </r>
      </text>
    </comment>
    <comment ref="D4250" authorId="3" shapeId="0">
      <text>
        <r>
          <rPr>
            <b/>
            <sz val="9"/>
            <color indexed="81"/>
            <rFont val="Tahoma"/>
            <family val="2"/>
          </rPr>
          <t>BÍCH:</t>
        </r>
        <r>
          <rPr>
            <sz val="9"/>
            <color indexed="81"/>
            <rFont val="Tahoma"/>
            <family val="2"/>
          </rPr>
          <t xml:space="preserve">
Cổng trước Nhà thờ Châu Sơn (Hết thửa 148; TBĐ số 93)</t>
        </r>
      </text>
    </comment>
    <comment ref="C4251" authorId="3" shapeId="0">
      <text>
        <r>
          <rPr>
            <b/>
            <sz val="9"/>
            <color indexed="81"/>
            <rFont val="Tahoma"/>
            <family val="2"/>
          </rPr>
          <t>BÍCH:</t>
        </r>
        <r>
          <rPr>
            <sz val="9"/>
            <color indexed="81"/>
            <rFont val="Tahoma"/>
            <family val="2"/>
          </rPr>
          <t xml:space="preserve">
Cổng trước Nhà thờ Châu Sơn (Hết thửa 148; TBĐ số 93)</t>
        </r>
      </text>
    </comment>
    <comment ref="D4251" authorId="3" shapeId="0">
      <text>
        <r>
          <rPr>
            <b/>
            <sz val="9"/>
            <color indexed="81"/>
            <rFont val="Tahoma"/>
            <family val="2"/>
          </rPr>
          <t>BÍCH:</t>
        </r>
        <r>
          <rPr>
            <sz val="9"/>
            <color indexed="81"/>
            <rFont val="Tahoma"/>
            <family val="2"/>
          </rPr>
          <t xml:space="preserve">
10 tháng 3 (Hết thửa 70; TBĐ số 92)</t>
        </r>
      </text>
    </comment>
    <comment ref="C4252" authorId="3" shapeId="0">
      <text>
        <r>
          <rPr>
            <b/>
            <sz val="9"/>
            <color indexed="81"/>
            <rFont val="Tahoma"/>
            <family val="2"/>
          </rPr>
          <t>BÍCH:</t>
        </r>
        <r>
          <rPr>
            <sz val="9"/>
            <color indexed="81"/>
            <rFont val="Tahoma"/>
            <family val="2"/>
          </rPr>
          <t xml:space="preserve">
10 tháng 3 (Thửa 433; TBĐ số 92)</t>
        </r>
      </text>
    </comment>
    <comment ref="D4252" authorId="3" shapeId="0">
      <text>
        <r>
          <rPr>
            <b/>
            <sz val="9"/>
            <color indexed="81"/>
            <rFont val="Tahoma"/>
            <family val="2"/>
          </rPr>
          <t>BÍCH:</t>
        </r>
        <r>
          <rPr>
            <sz val="9"/>
            <color indexed="81"/>
            <rFont val="Tahoma"/>
            <family val="2"/>
          </rPr>
          <t xml:space="preserve">
Hết địa bàn thôn 3 (Hết thửa 43; TBĐ số 85)</t>
        </r>
      </text>
    </comment>
    <comment ref="C4253" authorId="3" shapeId="0">
      <text>
        <r>
          <rPr>
            <b/>
            <sz val="9"/>
            <color indexed="81"/>
            <rFont val="Tahoma"/>
            <family val="2"/>
          </rPr>
          <t>BÍCH:</t>
        </r>
        <r>
          <rPr>
            <sz val="9"/>
            <color indexed="81"/>
            <rFont val="Tahoma"/>
            <family val="2"/>
          </rPr>
          <t xml:space="preserve">
Tỉnh lộ 5 (Hết thửa 235; TBĐ số 94)</t>
        </r>
      </text>
    </comment>
    <comment ref="D4253" authorId="3" shapeId="0">
      <text>
        <r>
          <rPr>
            <b/>
            <sz val="9"/>
            <color indexed="81"/>
            <rFont val="Tahoma"/>
            <family val="2"/>
          </rPr>
          <t>BÍCH:</t>
        </r>
        <r>
          <rPr>
            <sz val="9"/>
            <color indexed="81"/>
            <rFont val="Tahoma"/>
            <family val="2"/>
          </rPr>
          <t xml:space="preserve">
Hết khu dân cư (Giáp 10 tháng 3 - Hết thửa 110; TBĐ số 92)</t>
        </r>
      </text>
    </comment>
    <comment ref="C4257" authorId="3" shapeId="0">
      <text>
        <r>
          <rPr>
            <b/>
            <sz val="9"/>
            <color indexed="81"/>
            <rFont val="Tahoma"/>
            <family val="2"/>
          </rPr>
          <t>BÍCH:</t>
        </r>
        <r>
          <rPr>
            <sz val="9"/>
            <color indexed="81"/>
            <rFont val="Tahoma"/>
            <family val="2"/>
          </rPr>
          <t xml:space="preserve">
Ngã ba tượng thánh Gioan (Thửa 177; TBĐ số 87)</t>
        </r>
      </text>
    </comment>
    <comment ref="D4257" authorId="3" shapeId="0">
      <text>
        <r>
          <rPr>
            <b/>
            <sz val="9"/>
            <color indexed="81"/>
            <rFont val="Tahoma"/>
            <family val="2"/>
          </rPr>
          <t>BÍCH:</t>
        </r>
        <r>
          <rPr>
            <sz val="9"/>
            <color indexed="81"/>
            <rFont val="Tahoma"/>
            <family val="2"/>
          </rPr>
          <t xml:space="preserve">
Ngã ba tỉnh lộ 5 (Hết thửa 144; TBĐ số 83)</t>
        </r>
      </text>
    </comment>
    <comment ref="C4259" authorId="3" shapeId="0">
      <text>
        <r>
          <rPr>
            <b/>
            <sz val="9"/>
            <color indexed="81"/>
            <rFont val="Tahoma"/>
            <family val="2"/>
          </rPr>
          <t>BÍCH:</t>
        </r>
        <r>
          <rPr>
            <sz val="9"/>
            <color indexed="81"/>
            <rFont val="Tahoma"/>
            <family val="2"/>
          </rPr>
          <t xml:space="preserve">
Y Moan Ênuôl về phía bên trái (Thửa 164; TBĐ số 70)</t>
        </r>
      </text>
    </comment>
    <comment ref="D4259" authorId="3" shapeId="0">
      <text>
        <r>
          <rPr>
            <b/>
            <sz val="9"/>
            <color indexed="81"/>
            <rFont val="Tahoma"/>
            <family val="2"/>
          </rPr>
          <t>BÍCH:</t>
        </r>
        <r>
          <rPr>
            <sz val="9"/>
            <color indexed="81"/>
            <rFont val="Tahoma"/>
            <family val="2"/>
          </rPr>
          <t xml:space="preserve">
Hết thửa đất số 288, 315; TBĐ số 68</t>
        </r>
      </text>
    </comment>
    <comment ref="C4260" authorId="3" shapeId="0">
      <text>
        <r>
          <rPr>
            <b/>
            <sz val="9"/>
            <color indexed="81"/>
            <rFont val="Tahoma"/>
            <family val="2"/>
          </rPr>
          <t>BÍCH:</t>
        </r>
        <r>
          <rPr>
            <sz val="9"/>
            <color indexed="81"/>
            <rFont val="Tahoma"/>
            <family val="2"/>
          </rPr>
          <t xml:space="preserve">
Y Moan Ênuôl về phía bên phải (Thửa 985; TBĐ số 70)</t>
        </r>
      </text>
    </comment>
    <comment ref="D4260" authorId="3" shapeId="0">
      <text>
        <r>
          <rPr>
            <b/>
            <sz val="9"/>
            <color indexed="81"/>
            <rFont val="Tahoma"/>
            <family val="2"/>
          </rPr>
          <t>BÍCH:</t>
        </r>
        <r>
          <rPr>
            <sz val="9"/>
            <color indexed="81"/>
            <rFont val="Tahoma"/>
            <family val="2"/>
          </rPr>
          <t xml:space="preserve">
Hết thửa đất số 649; TBĐ số 37</t>
        </r>
      </text>
    </comment>
    <comment ref="C4261" authorId="3" shapeId="0">
      <text>
        <r>
          <rPr>
            <b/>
            <sz val="9"/>
            <color indexed="81"/>
            <rFont val="Tahoma"/>
            <family val="2"/>
          </rPr>
          <t>BÍCH:</t>
        </r>
        <r>
          <rPr>
            <sz val="9"/>
            <color indexed="81"/>
            <rFont val="Tahoma"/>
            <family val="2"/>
          </rPr>
          <t xml:space="preserve">
Y Moan Ênuôl về phía bên trái (Thửa 22; TBĐ số 70)</t>
        </r>
      </text>
    </comment>
    <comment ref="D4261" authorId="3" shapeId="0">
      <text>
        <r>
          <rPr>
            <b/>
            <sz val="9"/>
            <color indexed="81"/>
            <rFont val="Tahoma"/>
            <family val="2"/>
          </rPr>
          <t>BÍCH:</t>
        </r>
        <r>
          <rPr>
            <sz val="9"/>
            <color indexed="81"/>
            <rFont val="Tahoma"/>
            <family val="2"/>
          </rPr>
          <t xml:space="preserve">
Hết thửa đất số 181; TBĐ số 24 và thửa đất số 5; TBĐ số 35</t>
        </r>
      </text>
    </comment>
    <comment ref="C4262" authorId="3" shapeId="0">
      <text>
        <r>
          <rPr>
            <b/>
            <sz val="9"/>
            <color indexed="81"/>
            <rFont val="Tahoma"/>
            <family val="2"/>
          </rPr>
          <t>BÍCH:</t>
        </r>
        <r>
          <rPr>
            <sz val="9"/>
            <color indexed="81"/>
            <rFont val="Tahoma"/>
            <family val="2"/>
          </rPr>
          <t xml:space="preserve">
Y Moan Ênuôl về phía bên phải (Thửa 923; TBĐ số 70)</t>
        </r>
      </text>
    </comment>
    <comment ref="D4262" authorId="3" shapeId="0">
      <text>
        <r>
          <rPr>
            <b/>
            <sz val="9"/>
            <color indexed="81"/>
            <rFont val="Tahoma"/>
            <family val="2"/>
          </rPr>
          <t>BÍCH:</t>
        </r>
        <r>
          <rPr>
            <sz val="9"/>
            <color indexed="81"/>
            <rFont val="Tahoma"/>
            <family val="2"/>
          </rPr>
          <t xml:space="preserve">
Hết địa giới xã Cư Êbur (Hết thửa 108; TBĐ số 38)</t>
        </r>
      </text>
    </comment>
    <comment ref="D4279" authorId="1" shapeId="0">
      <text>
        <r>
          <rPr>
            <b/>
            <sz val="9"/>
            <color indexed="81"/>
            <rFont val="Tahoma"/>
            <family val="2"/>
          </rPr>
          <t>Nguyen Ngoc:</t>
        </r>
        <r>
          <rPr>
            <sz val="9"/>
            <color indexed="81"/>
            <rFont val="Tahoma"/>
            <family val="2"/>
          </rPr>
          <t xml:space="preserve">
Hẻm 266 Nguyễn Chí Thanh</t>
        </r>
      </text>
    </comment>
    <comment ref="C4280" authorId="1" shapeId="0">
      <text>
        <r>
          <rPr>
            <b/>
            <sz val="9"/>
            <color indexed="81"/>
            <rFont val="Tahoma"/>
            <family val="2"/>
          </rPr>
          <t>Nguyen Ngoc:</t>
        </r>
        <r>
          <rPr>
            <sz val="9"/>
            <color indexed="81"/>
            <rFont val="Tahoma"/>
            <family val="2"/>
          </rPr>
          <t xml:space="preserve">
Hẻm 266 Nguyễn Chí Thanh</t>
        </r>
      </text>
    </comment>
    <comment ref="D4280" authorId="1" shapeId="0">
      <text>
        <r>
          <rPr>
            <b/>
            <sz val="9"/>
            <color indexed="81"/>
            <rFont val="Tahoma"/>
            <family val="2"/>
          </rPr>
          <t>Nguyen Ngoc:</t>
        </r>
        <r>
          <rPr>
            <sz val="9"/>
            <color indexed="81"/>
            <rFont val="Tahoma"/>
            <family val="2"/>
          </rPr>
          <t xml:space="preserve">
Hết đường (Hết thửa 68, 87; TBĐ số 40)</t>
        </r>
      </text>
    </comment>
    <comment ref="C4281" authorId="1" shapeId="0">
      <text>
        <r>
          <rPr>
            <b/>
            <sz val="9"/>
            <color indexed="81"/>
            <rFont val="Tahoma"/>
            <family val="2"/>
          </rPr>
          <t>Nguyen Ngoc:</t>
        </r>
        <r>
          <rPr>
            <sz val="9"/>
            <color indexed="81"/>
            <rFont val="Tahoma"/>
            <family val="2"/>
          </rPr>
          <t xml:space="preserve">
Hết đường (Hết thửa 68, 87; TBĐ số 40)</t>
        </r>
      </text>
    </comment>
    <comment ref="C4283" authorId="1" shapeId="0">
      <text>
        <r>
          <rPr>
            <b/>
            <sz val="9"/>
            <color indexed="81"/>
            <rFont val="Tahoma"/>
            <family val="2"/>
          </rPr>
          <t>Nguyen Ngoc:</t>
        </r>
        <r>
          <rPr>
            <sz val="9"/>
            <color indexed="81"/>
            <rFont val="Tahoma"/>
            <family val="2"/>
          </rPr>
          <t xml:space="preserve">
Nguyễn Chí Thanh</t>
        </r>
      </text>
    </comment>
    <comment ref="D4296" authorId="1" shapeId="0">
      <text>
        <r>
          <rPr>
            <b/>
            <sz val="9"/>
            <color indexed="81"/>
            <rFont val="Tahoma"/>
            <family val="2"/>
          </rPr>
          <t>Nguyen Ngoc:</t>
        </r>
        <r>
          <rPr>
            <sz val="9"/>
            <color indexed="81"/>
            <rFont val="Tahoma"/>
            <family val="2"/>
          </rPr>
          <t xml:space="preserve">
Phan Chu Trinh</t>
        </r>
      </text>
    </comment>
    <comment ref="C4298" authorId="1" shapeId="0">
      <text>
        <r>
          <rPr>
            <b/>
            <sz val="9"/>
            <color indexed="81"/>
            <rFont val="Tahoma"/>
            <family val="2"/>
          </rPr>
          <t>Nguyen Ngoc:</t>
        </r>
        <r>
          <rPr>
            <sz val="9"/>
            <color indexed="81"/>
            <rFont val="Tahoma"/>
            <family val="2"/>
          </rPr>
          <t xml:space="preserve">
Nguyễn Hồng Ưng</t>
        </r>
      </text>
    </comment>
    <comment ref="D4298" authorId="1" shapeId="0">
      <text>
        <r>
          <rPr>
            <b/>
            <sz val="9"/>
            <color indexed="81"/>
            <rFont val="Tahoma"/>
            <family val="2"/>
          </rPr>
          <t>Nguyen Ngoc:</t>
        </r>
        <r>
          <rPr>
            <sz val="9"/>
            <color indexed="81"/>
            <rFont val="Tahoma"/>
            <family val="2"/>
          </rPr>
          <t xml:space="preserve">
Hết đường (Hết thửa 33; TBĐ số 56 Tân An; Hết thửa 7; TBĐ số 78 phường Tân Lập)</t>
        </r>
      </text>
    </comment>
    <comment ref="D4299" authorId="1" shapeId="0">
      <text>
        <r>
          <rPr>
            <b/>
            <sz val="9"/>
            <color indexed="81"/>
            <rFont val="Tahoma"/>
            <family val="2"/>
          </rPr>
          <t>Nguyen Ngoc:</t>
        </r>
        <r>
          <rPr>
            <sz val="9"/>
            <color indexed="81"/>
            <rFont val="Tahoma"/>
            <family val="2"/>
          </rPr>
          <t xml:space="preserve">
Hết đường (Trương Quang Tuân)</t>
        </r>
      </text>
    </comment>
    <comment ref="D4305" authorId="1" shapeId="0">
      <text>
        <r>
          <rPr>
            <b/>
            <sz val="9"/>
            <color indexed="81"/>
            <rFont val="Tahoma"/>
            <family val="2"/>
          </rPr>
          <t>Nguyen Ngoc:</t>
        </r>
        <r>
          <rPr>
            <sz val="9"/>
            <color indexed="81"/>
            <rFont val="Tahoma"/>
            <family val="2"/>
          </rPr>
          <t xml:space="preserve">
Lê Thị Hồng Gấm</t>
        </r>
      </text>
    </comment>
    <comment ref="D4308" authorId="1" shapeId="0">
      <text>
        <r>
          <rPr>
            <b/>
            <sz val="9"/>
            <color indexed="81"/>
            <rFont val="Tahoma"/>
            <family val="2"/>
          </rPr>
          <t>Nguyen Ngoc:</t>
        </r>
        <r>
          <rPr>
            <sz val="9"/>
            <color indexed="81"/>
            <rFont val="Tahoma"/>
            <family val="2"/>
          </rPr>
          <t xml:space="preserve">
Hà Huy Tập</t>
        </r>
      </text>
    </comment>
    <comment ref="C4309" authorId="1" shapeId="0">
      <text>
        <r>
          <rPr>
            <b/>
            <sz val="9"/>
            <color indexed="81"/>
            <rFont val="Tahoma"/>
            <family val="2"/>
          </rPr>
          <t>Nguyen Ngoc:</t>
        </r>
        <r>
          <rPr>
            <sz val="9"/>
            <color indexed="81"/>
            <rFont val="Tahoma"/>
            <family val="2"/>
          </rPr>
          <t xml:space="preserve">
</t>
        </r>
      </text>
    </comment>
    <comment ref="D4312" authorId="1" shapeId="0">
      <text>
        <r>
          <rPr>
            <b/>
            <sz val="9"/>
            <color indexed="81"/>
            <rFont val="Tahoma"/>
            <family val="2"/>
          </rPr>
          <t>Nguyen Ngoc:</t>
        </r>
        <r>
          <rPr>
            <sz val="9"/>
            <color indexed="81"/>
            <rFont val="Tahoma"/>
            <family val="2"/>
          </rPr>
          <t xml:space="preserve">
Hẻm 51 Nguyễn Tất Thành</t>
        </r>
      </text>
    </comment>
    <comment ref="D4320" authorId="1" shapeId="0">
      <text>
        <r>
          <rPr>
            <b/>
            <sz val="9"/>
            <color indexed="81"/>
            <rFont val="Tahoma"/>
            <family val="2"/>
          </rPr>
          <t>Nguyen Ngoc:</t>
        </r>
        <r>
          <rPr>
            <sz val="9"/>
            <color indexed="81"/>
            <rFont val="Tahoma"/>
            <family val="2"/>
          </rPr>
          <t xml:space="preserve">
Ranh giới xã Ea Tu</t>
        </r>
      </text>
    </comment>
    <comment ref="C4321" authorId="1" shapeId="0">
      <text>
        <r>
          <rPr>
            <b/>
            <sz val="9"/>
            <color indexed="81"/>
            <rFont val="Tahoma"/>
            <family val="2"/>
          </rPr>
          <t>Nguyen Ngoc:</t>
        </r>
        <r>
          <rPr>
            <sz val="9"/>
            <color indexed="81"/>
            <rFont val="Tahoma"/>
            <family val="2"/>
          </rPr>
          <t xml:space="preserve">
Bắt đầu từ ranh giới xã Ea Tu (Thửa 04; TBĐ số 12)</t>
        </r>
      </text>
    </comment>
    <comment ref="D4321" authorId="1" shapeId="0">
      <text>
        <r>
          <rPr>
            <b/>
            <sz val="9"/>
            <color indexed="81"/>
            <rFont val="Tahoma"/>
            <family val="2"/>
          </rPr>
          <t>Nguyen Ngoc:</t>
        </r>
        <r>
          <rPr>
            <sz val="9"/>
            <color indexed="81"/>
            <rFont val="Tahoma"/>
            <family val="2"/>
          </rPr>
          <t xml:space="preserve">
Hết cầu Đạt lý (Thửa 27; TBĐ số 51)</t>
        </r>
      </text>
    </comment>
    <comment ref="C4322" authorId="1" shapeId="0">
      <text>
        <r>
          <rPr>
            <b/>
            <sz val="9"/>
            <color indexed="81"/>
            <rFont val="Tahoma"/>
            <family val="2"/>
          </rPr>
          <t>Nguyen Ngoc:</t>
        </r>
        <r>
          <rPr>
            <sz val="9"/>
            <color indexed="81"/>
            <rFont val="Tahoma"/>
            <family val="2"/>
          </rPr>
          <t xml:space="preserve">
Hết cầu Đạt lý (Thửa 27; TBĐ số 51)</t>
        </r>
      </text>
    </comment>
    <comment ref="D4323" authorId="1" shapeId="0">
      <text>
        <r>
          <rPr>
            <b/>
            <sz val="9"/>
            <color indexed="81"/>
            <rFont val="Tahoma"/>
            <family val="2"/>
          </rPr>
          <t>Nguyen Ngoc:</t>
        </r>
        <r>
          <rPr>
            <sz val="9"/>
            <color indexed="81"/>
            <rFont val="Tahoma"/>
            <family val="2"/>
          </rPr>
          <t xml:space="preserve">
Hết UBND xã Hòa Thuận (Hết thửa 55; TBĐ số 46)</t>
        </r>
      </text>
    </comment>
    <comment ref="C4324" authorId="1" shapeId="0">
      <text>
        <r>
          <rPr>
            <b/>
            <sz val="9"/>
            <color indexed="81"/>
            <rFont val="Tahoma"/>
            <family val="2"/>
          </rPr>
          <t>Nguyen Ngoc:</t>
        </r>
        <r>
          <rPr>
            <sz val="9"/>
            <color indexed="81"/>
            <rFont val="Tahoma"/>
            <family val="2"/>
          </rPr>
          <t xml:space="preserve">
Hết UBND xã Hòa Thuận (Hết thửa 55; TBĐ số 46)</t>
        </r>
      </text>
    </comment>
    <comment ref="D4324" authorId="1" shapeId="0">
      <text>
        <r>
          <rPr>
            <b/>
            <sz val="9"/>
            <color indexed="81"/>
            <rFont val="Tahoma"/>
            <family val="2"/>
          </rPr>
          <t>Nguyen Ngoc:</t>
        </r>
        <r>
          <rPr>
            <sz val="9"/>
            <color indexed="81"/>
            <rFont val="Tahoma"/>
            <family val="2"/>
          </rPr>
          <t xml:space="preserve">
Hết địa bàn TP. Buôn Ma Thuột (Thửa 22; TBĐ số 42)</t>
        </r>
      </text>
    </comment>
    <comment ref="D4332" authorId="1" shapeId="0">
      <text>
        <r>
          <rPr>
            <b/>
            <sz val="9"/>
            <color indexed="81"/>
            <rFont val="Tahoma"/>
            <family val="2"/>
          </rPr>
          <t>Nguyen Ngoc:</t>
        </r>
        <r>
          <rPr>
            <sz val="9"/>
            <color indexed="81"/>
            <rFont val="Tahoma"/>
            <family val="2"/>
          </rPr>
          <t xml:space="preserve">
Hết địa bàn phường Tân An</t>
        </r>
      </text>
    </comment>
    <comment ref="D4336" authorId="1" shapeId="0">
      <text>
        <r>
          <rPr>
            <b/>
            <sz val="9"/>
            <color indexed="81"/>
            <rFont val="Tahoma"/>
            <family val="2"/>
          </rPr>
          <t>Nguyen Ngoc:</t>
        </r>
        <r>
          <rPr>
            <sz val="9"/>
            <color indexed="81"/>
            <rFont val="Tahoma"/>
            <family val="2"/>
          </rPr>
          <t xml:space="preserve">
Hết đường (Đường Dã Tượng) </t>
        </r>
      </text>
    </comment>
    <comment ref="D4351" authorId="1" shapeId="0">
      <text>
        <r>
          <rPr>
            <b/>
            <sz val="9"/>
            <color indexed="81"/>
            <rFont val="Tahoma"/>
            <family val="2"/>
          </rPr>
          <t>Nguyen Ngoc:</t>
        </r>
        <r>
          <rPr>
            <sz val="9"/>
            <color indexed="81"/>
            <rFont val="Tahoma"/>
            <family val="2"/>
          </rPr>
          <t xml:space="preserve">
Hết đường (Hết thửa 133; TBĐ số 5 và hết thửa 120; TBĐ số 7)</t>
        </r>
      </text>
    </comment>
    <comment ref="D4352" authorId="1" shapeId="0">
      <text>
        <r>
          <rPr>
            <b/>
            <sz val="9"/>
            <color indexed="81"/>
            <rFont val="Tahoma"/>
            <family val="2"/>
          </rPr>
          <t>Nguyen Ngoc:</t>
        </r>
        <r>
          <rPr>
            <sz val="9"/>
            <color indexed="81"/>
            <rFont val="Tahoma"/>
            <family val="2"/>
          </rPr>
          <t xml:space="preserve">
Hết đường (Hết thửa 91; TBĐ số 53)</t>
        </r>
      </text>
    </comment>
    <comment ref="D4358" authorId="1" shapeId="0">
      <text>
        <r>
          <rPr>
            <b/>
            <sz val="9"/>
            <color indexed="81"/>
            <rFont val="Tahoma"/>
            <family val="2"/>
          </rPr>
          <t>Nguyen Ngoc:</t>
        </r>
        <r>
          <rPr>
            <sz val="9"/>
            <color indexed="81"/>
            <rFont val="Tahoma"/>
            <family val="2"/>
          </rPr>
          <t xml:space="preserve">
Hết thửa 147; TBĐ số 48</t>
        </r>
      </text>
    </comment>
    <comment ref="C4359" authorId="1" shapeId="0">
      <text>
        <r>
          <rPr>
            <b/>
            <sz val="9"/>
            <color indexed="81"/>
            <rFont val="Tahoma"/>
            <family val="2"/>
          </rPr>
          <t>Nguyen Ngoc:</t>
        </r>
        <r>
          <rPr>
            <sz val="9"/>
            <color indexed="81"/>
            <rFont val="Tahoma"/>
            <family val="2"/>
          </rPr>
          <t xml:space="preserve">
Hết thửa 147; TBĐ số 48</t>
        </r>
      </text>
    </comment>
    <comment ref="B4362" authorId="1" shapeId="0">
      <text>
        <r>
          <rPr>
            <b/>
            <sz val="9"/>
            <color indexed="81"/>
            <rFont val="Tahoma"/>
            <family val="2"/>
          </rPr>
          <t>Nguyen Ngoc:</t>
        </r>
        <r>
          <rPr>
            <sz val="9"/>
            <color indexed="81"/>
            <rFont val="Tahoma"/>
            <family val="2"/>
          </rPr>
          <t xml:space="preserve">
Khu dân cư Tổ dân phố 1, phường Tân An (Khu đất đấu giá phía sau Sở Công Thương)</t>
        </r>
      </text>
    </comment>
    <comment ref="C4467" authorId="1" shapeId="0">
      <text>
        <r>
          <rPr>
            <b/>
            <sz val="9"/>
            <color indexed="81"/>
            <rFont val="Tahoma"/>
            <family val="2"/>
          </rPr>
          <t>Nguyen Ngoc:</t>
        </r>
        <r>
          <rPr>
            <sz val="9"/>
            <color indexed="81"/>
            <rFont val="Tahoma"/>
            <family val="2"/>
          </rPr>
          <t xml:space="preserve">
Hết địa bàn phường Tân Hòa (Thửa 33; TBĐ số 40)</t>
        </r>
      </text>
    </comment>
    <comment ref="D4467" authorId="1" shapeId="0">
      <text>
        <r>
          <rPr>
            <b/>
            <sz val="9"/>
            <color indexed="81"/>
            <rFont val="Tahoma"/>
            <family val="2"/>
          </rPr>
          <t>Nguyen Ngoc:</t>
        </r>
        <r>
          <rPr>
            <sz val="9"/>
            <color indexed="81"/>
            <rFont val="Tahoma"/>
            <family val="2"/>
          </rPr>
          <t xml:space="preserve">
Hết địa bàn TP Buôn Ma Thuột (Hết thửa 36; TBĐ số 77)</t>
        </r>
      </text>
    </comment>
    <comment ref="B4468" authorId="1" shapeId="0">
      <text>
        <r>
          <rPr>
            <b/>
            <sz val="9"/>
            <color indexed="81"/>
            <rFont val="Tahoma"/>
            <family val="2"/>
          </rPr>
          <t>Nguyen Ngoc:</t>
        </r>
        <r>
          <rPr>
            <sz val="9"/>
            <color indexed="81"/>
            <rFont val="Tahoma"/>
            <family val="2"/>
          </rPr>
          <t xml:space="preserve">
Đường giao thông qua UBND xã Ea Tu</t>
        </r>
      </text>
    </comment>
    <comment ref="C4476" authorId="1" shapeId="0">
      <text>
        <r>
          <rPr>
            <b/>
            <sz val="9"/>
            <color indexed="81"/>
            <rFont val="Tahoma"/>
            <family val="2"/>
          </rPr>
          <t>Nguyen Ngoc:</t>
        </r>
        <r>
          <rPr>
            <sz val="9"/>
            <color indexed="81"/>
            <rFont val="Tahoma"/>
            <family val="2"/>
          </rPr>
          <t xml:space="preserve">
Quốc lộ 14 (Thửa 268; TBĐ số 43)</t>
        </r>
      </text>
    </comment>
    <comment ref="D4476" authorId="1" shapeId="0">
      <text>
        <r>
          <rPr>
            <b/>
            <sz val="9"/>
            <color indexed="81"/>
            <rFont val="Tahoma"/>
            <family val="2"/>
          </rPr>
          <t>Nguyen Ngoc:</t>
        </r>
        <r>
          <rPr>
            <sz val="9"/>
            <color indexed="81"/>
            <rFont val="Tahoma"/>
            <family val="2"/>
          </rPr>
          <t xml:space="preserve">
Đến đập hồ Đạt lý (Hết thửa 03; TBĐ số 32)</t>
        </r>
      </text>
    </comment>
    <comment ref="C4477" authorId="1" shapeId="0">
      <text>
        <r>
          <rPr>
            <b/>
            <sz val="9"/>
            <color indexed="81"/>
            <rFont val="Tahoma"/>
            <family val="2"/>
          </rPr>
          <t>Nguyen Ngoc:</t>
        </r>
        <r>
          <rPr>
            <sz val="9"/>
            <color indexed="81"/>
            <rFont val="Tahoma"/>
            <family val="2"/>
          </rPr>
          <t xml:space="preserve">
Đến đập hồ Đạt lý (Hết thửa 03; TBĐ số 32)</t>
        </r>
      </text>
    </comment>
    <comment ref="D4487" authorId="4" shapeId="0">
      <text>
        <r>
          <rPr>
            <b/>
            <sz val="9"/>
            <color indexed="81"/>
            <rFont val="Tahoma"/>
            <family val="2"/>
          </rPr>
          <t>Van Thanh Dinh:</t>
        </r>
        <r>
          <rPr>
            <sz val="9"/>
            <color indexed="81"/>
            <rFont val="Tahoma"/>
            <family val="2"/>
          </rPr>
          <t xml:space="preserve">
Trương Quang Giao</t>
        </r>
      </text>
    </comment>
    <comment ref="D4490" authorId="1" shapeId="0">
      <text>
        <r>
          <rPr>
            <b/>
            <sz val="9"/>
            <color indexed="81"/>
            <rFont val="Tahoma"/>
            <family val="2"/>
          </rPr>
          <t>Nguyen Ngoc:</t>
        </r>
        <r>
          <rPr>
            <sz val="9"/>
            <color indexed="81"/>
            <rFont val="Tahoma"/>
            <family val="2"/>
          </rPr>
          <t xml:space="preserve">
Hết Quỹ Tín dụng phường Tân Hòa</t>
        </r>
      </text>
    </comment>
    <comment ref="C4491" authorId="1" shapeId="0">
      <text>
        <r>
          <rPr>
            <b/>
            <sz val="9"/>
            <color indexed="81"/>
            <rFont val="Tahoma"/>
            <family val="2"/>
          </rPr>
          <t>Nguyen Ngoc:</t>
        </r>
        <r>
          <rPr>
            <sz val="9"/>
            <color indexed="81"/>
            <rFont val="Tahoma"/>
            <family val="2"/>
          </rPr>
          <t xml:space="preserve">
Hết Quỹ Tín dụng phường Tân Hòa</t>
        </r>
      </text>
    </comment>
    <comment ref="C4492" authorId="1" shapeId="0">
      <text>
        <r>
          <rPr>
            <b/>
            <sz val="9"/>
            <color indexed="81"/>
            <rFont val="Tahoma"/>
            <family val="2"/>
          </rPr>
          <t>Nguyen Ngoc:</t>
        </r>
        <r>
          <rPr>
            <sz val="9"/>
            <color indexed="81"/>
            <rFont val="Tahoma"/>
            <family val="2"/>
          </rPr>
          <t xml:space="preserve">
Hết Quỹ Tín dụng phường Tân Hòa</t>
        </r>
      </text>
    </comment>
    <comment ref="C4510" authorId="4" shapeId="0">
      <text>
        <r>
          <rPr>
            <b/>
            <sz val="9"/>
            <color indexed="81"/>
            <rFont val="Tahoma"/>
            <family val="2"/>
          </rPr>
          <t>Van Thanh Dinh:</t>
        </r>
        <r>
          <rPr>
            <sz val="9"/>
            <color indexed="81"/>
            <rFont val="Tahoma"/>
            <family val="2"/>
          </rPr>
          <t xml:space="preserve">
Cầu km5 (Thửa 78; TBĐ số 03)</t>
        </r>
      </text>
    </comment>
    <comment ref="D4510" authorId="4" shapeId="0">
      <text>
        <r>
          <rPr>
            <b/>
            <sz val="9"/>
            <color indexed="81"/>
            <rFont val="Tahoma"/>
            <family val="2"/>
          </rPr>
          <t>Van Thanh Dinh:</t>
        </r>
        <r>
          <rPr>
            <sz val="9"/>
            <color indexed="81"/>
            <rFont val="Tahoma"/>
            <family val="2"/>
          </rPr>
          <t xml:space="preserve">
Ngã ba Viện KH NLN Tây Nguyên (Cũ) - (Hết thửa 216; TBĐ số 52)</t>
        </r>
      </text>
    </comment>
    <comment ref="C4511" authorId="4" shapeId="0">
      <text>
        <r>
          <rPr>
            <b/>
            <sz val="9"/>
            <color indexed="81"/>
            <rFont val="Tahoma"/>
            <family val="2"/>
          </rPr>
          <t>Van Thanh Dinh:</t>
        </r>
        <r>
          <rPr>
            <sz val="9"/>
            <color indexed="81"/>
            <rFont val="Tahoma"/>
            <family val="2"/>
          </rPr>
          <t xml:space="preserve">
Ngã ba Viện KH NLN Tây Nguyên (Cũ) - (Hết thửa 216; TBĐ số 52)</t>
        </r>
      </text>
    </comment>
    <comment ref="D4511" authorId="4" shapeId="0">
      <text>
        <r>
          <rPr>
            <b/>
            <sz val="9"/>
            <color indexed="81"/>
            <rFont val="Tahoma"/>
            <family val="2"/>
          </rPr>
          <t>Van Thanh Dinh:</t>
        </r>
        <r>
          <rPr>
            <sz val="9"/>
            <color indexed="81"/>
            <rFont val="Tahoma"/>
            <family val="2"/>
          </rPr>
          <t xml:space="preserve">
Nguyễn Thái Bình (Hết thửa 80; TBĐ số 60)</t>
        </r>
      </text>
    </comment>
    <comment ref="C4512" authorId="4" shapeId="0">
      <text>
        <r>
          <rPr>
            <b/>
            <sz val="9"/>
            <color indexed="81"/>
            <rFont val="Tahoma"/>
            <family val="2"/>
          </rPr>
          <t>Van Thanh Dinh:</t>
        </r>
        <r>
          <rPr>
            <sz val="9"/>
            <color indexed="81"/>
            <rFont val="Tahoma"/>
            <family val="2"/>
          </rPr>
          <t xml:space="preserve">
Nguyễn Thái Bình (Hết thửa 80; TBĐ số 60)</t>
        </r>
      </text>
    </comment>
    <comment ref="D4512" authorId="4" shapeId="0">
      <text>
        <r>
          <rPr>
            <b/>
            <sz val="9"/>
            <color indexed="81"/>
            <rFont val="Tahoma"/>
            <family val="2"/>
          </rPr>
          <t>Van Thanh Dinh:</t>
        </r>
        <r>
          <rPr>
            <sz val="9"/>
            <color indexed="81"/>
            <rFont val="Tahoma"/>
            <family val="2"/>
          </rPr>
          <t xml:space="preserve">
Đường vào buôn Kom Leo (Hết thửa 50; TBĐ số 83)</t>
        </r>
      </text>
    </comment>
    <comment ref="C4513" authorId="4" shapeId="0">
      <text>
        <r>
          <rPr>
            <b/>
            <sz val="9"/>
            <color indexed="81"/>
            <rFont val="Tahoma"/>
            <family val="2"/>
          </rPr>
          <t>Van Thanh Dinh:</t>
        </r>
        <r>
          <rPr>
            <sz val="9"/>
            <color indexed="81"/>
            <rFont val="Tahoma"/>
            <family val="2"/>
          </rPr>
          <t xml:space="preserve">
Đường vào buôn Kom Leo (Hết thửa 50; TBĐ số 83)</t>
        </r>
      </text>
    </comment>
    <comment ref="D4513" authorId="4" shapeId="0">
      <text>
        <r>
          <rPr>
            <b/>
            <sz val="9"/>
            <color indexed="81"/>
            <rFont val="Tahoma"/>
            <family val="2"/>
          </rPr>
          <t>Van Thanh Dinh:</t>
        </r>
        <r>
          <rPr>
            <sz val="9"/>
            <color indexed="81"/>
            <rFont val="Tahoma"/>
            <family val="2"/>
          </rPr>
          <t xml:space="preserve">
Hết thửa đất số 397; 410, tờ bản đồ 83</t>
        </r>
      </text>
    </comment>
    <comment ref="C4514" authorId="4" shapeId="0">
      <text>
        <r>
          <rPr>
            <b/>
            <sz val="9"/>
            <color indexed="81"/>
            <rFont val="Tahoma"/>
            <family val="2"/>
          </rPr>
          <t>Van Thanh Dinh:</t>
        </r>
        <r>
          <rPr>
            <sz val="9"/>
            <color indexed="81"/>
            <rFont val="Tahoma"/>
            <family val="2"/>
          </rPr>
          <t xml:space="preserve">
Hết thửa đất số 397; 410, tờ bản đồ 83</t>
        </r>
      </text>
    </comment>
    <comment ref="D4514" authorId="4" shapeId="0">
      <text>
        <r>
          <rPr>
            <b/>
            <sz val="9"/>
            <color indexed="81"/>
            <rFont val="Tahoma"/>
            <family val="2"/>
          </rPr>
          <t>Van Thanh Dinh:</t>
        </r>
        <r>
          <rPr>
            <sz val="9"/>
            <color indexed="81"/>
            <rFont val="Tahoma"/>
            <family val="2"/>
          </rPr>
          <t xml:space="preserve">
Hết địa bàn thành phố Buôn Ma Thuột</t>
        </r>
      </text>
    </comment>
    <comment ref="D4519" authorId="4" shapeId="0">
      <text>
        <r>
          <rPr>
            <b/>
            <sz val="9"/>
            <color indexed="81"/>
            <rFont val="Tahoma"/>
            <family val="2"/>
          </rPr>
          <t>Van Thanh Dinh:</t>
        </r>
        <r>
          <rPr>
            <sz val="9"/>
            <color indexed="81"/>
            <rFont val="Tahoma"/>
            <family val="2"/>
          </rPr>
          <t xml:space="preserve">
Y Ni Ksơr</t>
        </r>
      </text>
    </comment>
    <comment ref="B4523" authorId="1" shapeId="0">
      <text>
        <r>
          <rPr>
            <b/>
            <sz val="9"/>
            <color indexed="81"/>
            <rFont val="Tahoma"/>
            <family val="2"/>
          </rPr>
          <t>Nguyen Ngoc:</t>
        </r>
        <r>
          <rPr>
            <sz val="9"/>
            <color indexed="81"/>
            <rFont val="Tahoma"/>
            <family val="2"/>
          </rPr>
          <t xml:space="preserve">
Y Som Êban</t>
        </r>
      </text>
    </comment>
    <comment ref="D4525" authorId="4" shapeId="0">
      <text>
        <r>
          <rPr>
            <b/>
            <sz val="9"/>
            <color indexed="81"/>
            <rFont val="Tahoma"/>
            <family val="2"/>
          </rPr>
          <t>Van Thanh Dinh:</t>
        </r>
        <r>
          <rPr>
            <sz val="9"/>
            <color indexed="81"/>
            <rFont val="Tahoma"/>
            <family val="2"/>
          </rPr>
          <t xml:space="preserve">
Hết đường (Hết thửa 107, 237; TBĐ 11)</t>
        </r>
      </text>
    </comment>
    <comment ref="D4528" authorId="4" shapeId="0">
      <text>
        <r>
          <rPr>
            <b/>
            <sz val="9"/>
            <color indexed="81"/>
            <rFont val="Tahoma"/>
            <family val="2"/>
          </rPr>
          <t>Van Thanh Dinh:</t>
        </r>
        <r>
          <rPr>
            <sz val="9"/>
            <color indexed="81"/>
            <rFont val="Tahoma"/>
            <family val="2"/>
          </rPr>
          <t xml:space="preserve">
 (Hẻm 79 Đinh Núp)</t>
        </r>
      </text>
    </comment>
    <comment ref="D4531" authorId="4" shapeId="0">
      <text>
        <r>
          <rPr>
            <b/>
            <sz val="9"/>
            <color indexed="81"/>
            <rFont val="Tahoma"/>
            <family val="2"/>
          </rPr>
          <t>Van Thanh Dinh:</t>
        </r>
        <r>
          <rPr>
            <sz val="9"/>
            <color indexed="81"/>
            <rFont val="Tahoma"/>
            <family val="2"/>
          </rPr>
          <t xml:space="preserve">
Lê Vụ</t>
        </r>
      </text>
    </comment>
    <comment ref="C4532" authorId="4" shapeId="0">
      <text>
        <r>
          <rPr>
            <b/>
            <sz val="9"/>
            <color indexed="81"/>
            <rFont val="Tahoma"/>
            <family val="2"/>
          </rPr>
          <t>Van Thanh Dinh:</t>
        </r>
        <r>
          <rPr>
            <sz val="9"/>
            <color indexed="81"/>
            <rFont val="Tahoma"/>
            <family val="2"/>
          </rPr>
          <t xml:space="preserve">
Nguyễn Chí Thanh</t>
        </r>
      </text>
    </comment>
    <comment ref="D4532" authorId="1" shapeId="0">
      <text>
        <r>
          <rPr>
            <b/>
            <sz val="9"/>
            <color indexed="81"/>
            <rFont val="Tahoma"/>
            <family val="2"/>
          </rPr>
          <t>Nguyen Ngoc:</t>
        </r>
        <r>
          <rPr>
            <sz val="9"/>
            <color indexed="81"/>
            <rFont val="Tahoma"/>
            <family val="2"/>
          </rPr>
          <t xml:space="preserve">
hết thửa 30, tờ 77 (Hẻm 193 Nguyễn Văn Cừ)</t>
        </r>
      </text>
    </comment>
    <comment ref="C4533" authorId="4" shapeId="0">
      <text>
        <r>
          <rPr>
            <b/>
            <sz val="9"/>
            <color indexed="81"/>
            <rFont val="Tahoma"/>
            <family val="2"/>
          </rPr>
          <t>Van Thanh Dinh:</t>
        </r>
        <r>
          <rPr>
            <sz val="9"/>
            <color indexed="81"/>
            <rFont val="Tahoma"/>
            <family val="2"/>
          </rPr>
          <t xml:space="preserve">
Nguyễn Chí Thanh</t>
        </r>
      </text>
    </comment>
    <comment ref="D4533" authorId="4" shapeId="0">
      <text>
        <r>
          <rPr>
            <b/>
            <sz val="9"/>
            <color indexed="81"/>
            <rFont val="Tahoma"/>
            <family val="2"/>
          </rPr>
          <t>Van Thanh Dinh:</t>
        </r>
        <r>
          <rPr>
            <sz val="9"/>
            <color indexed="81"/>
            <rFont val="Tahoma"/>
            <family val="2"/>
          </rPr>
          <t xml:space="preserve">
Hết đường (Trương Quang Tuân)</t>
        </r>
      </text>
    </comment>
    <comment ref="C4535" authorId="1" shapeId="0">
      <text>
        <r>
          <rPr>
            <b/>
            <sz val="9"/>
            <color indexed="81"/>
            <rFont val="Tahoma"/>
            <family val="2"/>
          </rPr>
          <t>Nguyen Ngoc:</t>
        </r>
        <r>
          <rPr>
            <sz val="9"/>
            <color indexed="81"/>
            <rFont val="Tahoma"/>
            <family val="2"/>
          </rPr>
          <t xml:space="preserve">
Nguyễn Hồng Ưng (Tiếp giáp phường Tân An)</t>
        </r>
      </text>
    </comment>
    <comment ref="D4542" authorId="4" shapeId="0">
      <text>
        <r>
          <rPr>
            <b/>
            <sz val="9"/>
            <color indexed="81"/>
            <rFont val="Tahoma"/>
            <family val="2"/>
          </rPr>
          <t>Van Thanh Dinh:</t>
        </r>
        <r>
          <rPr>
            <sz val="9"/>
            <color indexed="81"/>
            <rFont val="Tahoma"/>
            <family val="2"/>
          </rPr>
          <t xml:space="preserve">
Chợ Tân Phong</t>
        </r>
      </text>
    </comment>
    <comment ref="D4543" authorId="4" shapeId="0">
      <text>
        <r>
          <rPr>
            <b/>
            <sz val="9"/>
            <color indexed="81"/>
            <rFont val="Tahoma"/>
            <family val="2"/>
          </rPr>
          <t>Van Thanh Dinh:</t>
        </r>
        <r>
          <rPr>
            <sz val="9"/>
            <color indexed="81"/>
            <rFont val="Tahoma"/>
            <family val="2"/>
          </rPr>
          <t xml:space="preserve">
Hết đường (Hẻm 9 Nguyễn Lương Bằng)</t>
        </r>
      </text>
    </comment>
    <comment ref="C4544" authorId="4" shapeId="0">
      <text>
        <r>
          <rPr>
            <b/>
            <sz val="9"/>
            <color indexed="81"/>
            <rFont val="Tahoma"/>
            <family val="2"/>
          </rPr>
          <t>Van Thanh Dinh:</t>
        </r>
        <r>
          <rPr>
            <sz val="9"/>
            <color indexed="81"/>
            <rFont val="Tahoma"/>
            <family val="2"/>
          </rPr>
          <t xml:space="preserve">
Trường tiểu học Kim Đồng</t>
        </r>
      </text>
    </comment>
    <comment ref="D4545" authorId="4" shapeId="0">
      <text>
        <r>
          <rPr>
            <b/>
            <sz val="9"/>
            <color indexed="81"/>
            <rFont val="Tahoma"/>
            <family val="2"/>
          </rPr>
          <t>Van Thanh Dinh:</t>
        </r>
        <r>
          <rPr>
            <sz val="9"/>
            <color indexed="81"/>
            <rFont val="Tahoma"/>
            <family val="2"/>
          </rPr>
          <t xml:space="preserve">
Hết thửa 2, 14; TBĐ số 3</t>
        </r>
      </text>
    </comment>
    <comment ref="C4546" authorId="4" shapeId="0">
      <text>
        <r>
          <rPr>
            <b/>
            <sz val="9"/>
            <color indexed="81"/>
            <rFont val="Tahoma"/>
            <family val="2"/>
          </rPr>
          <t>Van Thanh Dinh:</t>
        </r>
        <r>
          <rPr>
            <sz val="9"/>
            <color indexed="81"/>
            <rFont val="Tahoma"/>
            <family val="2"/>
          </rPr>
          <t xml:space="preserve">
Hết thửa 2, 14; TBĐ số 3</t>
        </r>
      </text>
    </comment>
    <comment ref="D4547" authorId="4" shapeId="0">
      <text>
        <r>
          <rPr>
            <b/>
            <sz val="9"/>
            <color indexed="81"/>
            <rFont val="Tahoma"/>
            <family val="2"/>
          </rPr>
          <t>Van Thanh Dinh:</t>
        </r>
        <r>
          <rPr>
            <sz val="9"/>
            <color indexed="81"/>
            <rFont val="Tahoma"/>
            <family val="2"/>
          </rPr>
          <t xml:space="preserve">
Hết đường (Hết thửa 26; TBĐ số 66)</t>
        </r>
      </text>
    </comment>
    <comment ref="D4552" authorId="3" shapeId="0">
      <text>
        <r>
          <rPr>
            <b/>
            <sz val="9"/>
            <color indexed="81"/>
            <rFont val="Tahoma"/>
            <family val="2"/>
          </rPr>
          <t>BÍCH:</t>
        </r>
        <r>
          <rPr>
            <sz val="9"/>
            <color indexed="81"/>
            <rFont val="Tahoma"/>
            <family val="2"/>
          </rPr>
          <t xml:space="preserve">
Hết đường (Hết thửa 62, 66; TBĐ số 62)</t>
        </r>
      </text>
    </comment>
    <comment ref="D4555" authorId="4" shapeId="0">
      <text>
        <r>
          <rPr>
            <b/>
            <sz val="9"/>
            <color indexed="81"/>
            <rFont val="Tahoma"/>
            <family val="2"/>
          </rPr>
          <t>Van Thanh Dinh:</t>
        </r>
        <r>
          <rPr>
            <sz val="9"/>
            <color indexed="81"/>
            <rFont val="Tahoma"/>
            <family val="2"/>
          </rPr>
          <t xml:space="preserve">
(Hết thửa 102; TBĐ số 5)</t>
        </r>
      </text>
    </comment>
    <comment ref="D4580" authorId="4" shapeId="0">
      <text>
        <r>
          <rPr>
            <b/>
            <sz val="9"/>
            <color indexed="81"/>
            <rFont val="Tahoma"/>
            <family val="2"/>
          </rPr>
          <t>Van Thanh Dinh:</t>
        </r>
        <r>
          <rPr>
            <sz val="9"/>
            <color indexed="81"/>
            <rFont val="Tahoma"/>
            <family val="2"/>
          </rPr>
          <t xml:space="preserve">
thửa 36, tờ 85</t>
        </r>
      </text>
    </comment>
    <comment ref="D4586" authorId="4" shapeId="0">
      <text>
        <r>
          <rPr>
            <b/>
            <sz val="9"/>
            <color indexed="81"/>
            <rFont val="Tahoma"/>
            <family val="2"/>
          </rPr>
          <t>Van Thanh Dinh:</t>
        </r>
        <r>
          <rPr>
            <sz val="9"/>
            <color indexed="81"/>
            <rFont val="Tahoma"/>
            <family val="2"/>
          </rPr>
          <t xml:space="preserve">
Giáp với đường Võ Thị Sáu (thửa 77, tờ 80)</t>
        </r>
      </text>
    </comment>
    <comment ref="C4610" authorId="4" shapeId="0">
      <text>
        <r>
          <rPr>
            <b/>
            <sz val="9"/>
            <color indexed="81"/>
            <rFont val="Tahoma"/>
            <family val="2"/>
          </rPr>
          <t>Van Thanh Dinh:</t>
        </r>
        <r>
          <rPr>
            <sz val="9"/>
            <color indexed="81"/>
            <rFont val="Tahoma"/>
            <family val="2"/>
          </rPr>
          <t xml:space="preserve">
Nguyễn Thái Bình (Thửa 89; TBĐ số 60)</t>
        </r>
      </text>
    </comment>
    <comment ref="D4610" authorId="4" shapeId="0">
      <text>
        <r>
          <rPr>
            <b/>
            <sz val="9"/>
            <color indexed="81"/>
            <rFont val="Tahoma"/>
            <family val="2"/>
          </rPr>
          <t>Van Thanh Dinh:</t>
        </r>
        <r>
          <rPr>
            <sz val="9"/>
            <color indexed="81"/>
            <rFont val="Tahoma"/>
            <family val="2"/>
          </rPr>
          <t xml:space="preserve">
Cổng Sân bay Buôn Ma Thuột (Hết thửa 06; TBĐ số 62)</t>
        </r>
      </text>
    </comment>
    <comment ref="C4611" authorId="4" shapeId="0">
      <text>
        <r>
          <rPr>
            <b/>
            <sz val="9"/>
            <color indexed="81"/>
            <rFont val="Tahoma"/>
            <family val="2"/>
          </rPr>
          <t>Van Thanh Dinh:</t>
        </r>
        <r>
          <rPr>
            <sz val="9"/>
            <color indexed="81"/>
            <rFont val="Tahoma"/>
            <family val="2"/>
          </rPr>
          <t xml:space="preserve">
Nguyễn Lương Bằng (Thửa 507; TBĐ số 52)</t>
        </r>
      </text>
    </comment>
    <comment ref="D4611" authorId="4" shapeId="0">
      <text>
        <r>
          <rPr>
            <b/>
            <sz val="9"/>
            <color indexed="81"/>
            <rFont val="Tahoma"/>
            <family val="2"/>
          </rPr>
          <t>Van Thanh Dinh:</t>
        </r>
        <r>
          <rPr>
            <sz val="9"/>
            <color indexed="81"/>
            <rFont val="Tahoma"/>
            <family val="2"/>
          </rPr>
          <t xml:space="preserve">
Nhà bà Châu (Hết thửa 45; TBĐ số 50)</t>
        </r>
      </text>
    </comment>
    <comment ref="C4612" authorId="4" shapeId="0">
      <text>
        <r>
          <rPr>
            <b/>
            <sz val="9"/>
            <color indexed="81"/>
            <rFont val="Tahoma"/>
            <family val="2"/>
          </rPr>
          <t>Van Thanh Dinh:</t>
        </r>
        <r>
          <rPr>
            <sz val="9"/>
            <color indexed="81"/>
            <rFont val="Tahoma"/>
            <family val="2"/>
          </rPr>
          <t xml:space="preserve">
Doanh trại Bộ đội Thôn 5 (Thửa 48; TBĐ số 83)</t>
        </r>
      </text>
    </comment>
    <comment ref="D4612" authorId="4" shapeId="0">
      <text>
        <r>
          <rPr>
            <b/>
            <sz val="9"/>
            <color indexed="81"/>
            <rFont val="Tahoma"/>
            <family val="2"/>
          </rPr>
          <t>Van Thanh Dinh:</t>
        </r>
        <r>
          <rPr>
            <sz val="9"/>
            <color indexed="81"/>
            <rFont val="Tahoma"/>
            <family val="2"/>
          </rPr>
          <t xml:space="preserve">
Hết khu dân cư thôn 4 (Hết thửa 364; TBĐ số 27)</t>
        </r>
      </text>
    </comment>
    <comment ref="C4613" authorId="4" shapeId="0">
      <text>
        <r>
          <rPr>
            <b/>
            <sz val="9"/>
            <color indexed="81"/>
            <rFont val="Tahoma"/>
            <family val="2"/>
          </rPr>
          <t>Van Thanh Dinh:</t>
        </r>
        <r>
          <rPr>
            <sz val="9"/>
            <color indexed="81"/>
            <rFont val="Tahoma"/>
            <family val="2"/>
          </rPr>
          <t xml:space="preserve">
Hết khu dân cư thôn 4 (Hết thửa 364; TBĐ số 27)</t>
        </r>
      </text>
    </comment>
    <comment ref="C4614" authorId="4" shapeId="0">
      <text>
        <r>
          <rPr>
            <b/>
            <sz val="9"/>
            <color indexed="81"/>
            <rFont val="Tahoma"/>
            <family val="2"/>
          </rPr>
          <t>Van Thanh Dinh:</t>
        </r>
        <r>
          <rPr>
            <sz val="9"/>
            <color indexed="81"/>
            <rFont val="Tahoma"/>
            <family val="2"/>
          </rPr>
          <t xml:space="preserve">
Hết khu dân cư thôn 4 (Hết thửa 364; TBĐ số 27)</t>
        </r>
      </text>
    </comment>
    <comment ref="D4615" authorId="4" shapeId="0">
      <text>
        <r>
          <rPr>
            <b/>
            <sz val="9"/>
            <color indexed="81"/>
            <rFont val="Tahoma"/>
            <family val="2"/>
          </rPr>
          <t>Van Thanh Dinh:</t>
        </r>
        <r>
          <rPr>
            <sz val="9"/>
            <color indexed="81"/>
            <rFont val="Tahoma"/>
            <family val="2"/>
          </rPr>
          <t xml:space="preserve">
Ngã ba nhà ông Bùi Văn Hùng (Thửa 8, TBĐ số 74)</t>
        </r>
      </text>
    </comment>
    <comment ref="D4616" authorId="4" shapeId="0">
      <text>
        <r>
          <rPr>
            <b/>
            <sz val="9"/>
            <color indexed="81"/>
            <rFont val="Tahoma"/>
            <family val="2"/>
          </rPr>
          <t>Van Thanh Dinh:</t>
        </r>
        <r>
          <rPr>
            <sz val="9"/>
            <color indexed="81"/>
            <rFont val="Tahoma"/>
            <family val="2"/>
          </rPr>
          <t xml:space="preserve">
Đất nông nghiệp Công ty Việt Thắng cũ (Thửa 20, TBĐ số 28)</t>
        </r>
      </text>
    </comment>
    <comment ref="B4617" authorId="1" shapeId="0">
      <text>
        <r>
          <rPr>
            <b/>
            <sz val="9"/>
            <color indexed="81"/>
            <rFont val="Tahoma"/>
            <family val="2"/>
          </rPr>
          <t>Nguyen Ngoc:</t>
        </r>
        <r>
          <rPr>
            <sz val="9"/>
            <color indexed="81"/>
            <rFont val="Tahoma"/>
            <family val="2"/>
          </rPr>
          <t xml:space="preserve">
Các hẻm cấp 1 đường Nguyễn Lương Bằng (Cả 2 bên), đoạn từ Cầu km5 đến Ngã ba Viện KH NLN Tây Nguyên (Cũ)</t>
        </r>
      </text>
    </comment>
    <comment ref="C4646" authorId="3" shapeId="0">
      <text>
        <r>
          <rPr>
            <b/>
            <sz val="9"/>
            <color indexed="81"/>
            <rFont val="Tahoma"/>
            <family val="2"/>
            <charset val="163"/>
          </rPr>
          <t>BÍCH:</t>
        </r>
        <r>
          <rPr>
            <sz val="9"/>
            <color indexed="81"/>
            <rFont val="Tahoma"/>
            <family val="2"/>
            <charset val="163"/>
          </rPr>
          <t xml:space="preserve">
Nguyễn Tri Phương </t>
        </r>
      </text>
    </comment>
    <comment ref="D4648" authorId="3" shapeId="0">
      <text>
        <r>
          <rPr>
            <b/>
            <sz val="9"/>
            <color indexed="81"/>
            <rFont val="Tahoma"/>
            <family val="2"/>
          </rPr>
          <t>BÍCH:</t>
        </r>
        <r>
          <rPr>
            <sz val="9"/>
            <color indexed="81"/>
            <rFont val="Tahoma"/>
            <family val="2"/>
          </rPr>
          <t xml:space="preserve">
Đường trục 1 Buôn Ky (Hết thửa 205; TBĐ 13 phường Thành Nhất; Bên trái hết thửa 90; TBĐ số 37 phường Tân Tiến cũ)</t>
        </r>
      </text>
    </comment>
    <comment ref="C4649" authorId="3" shapeId="0">
      <text>
        <r>
          <rPr>
            <b/>
            <sz val="9"/>
            <color indexed="81"/>
            <rFont val="Tahoma"/>
            <family val="2"/>
          </rPr>
          <t>BÍCH:</t>
        </r>
        <r>
          <rPr>
            <sz val="9"/>
            <color indexed="81"/>
            <rFont val="Tahoma"/>
            <family val="2"/>
          </rPr>
          <t xml:space="preserve">
Đường trục 1 Buôn Ky (Hết thửa 205; TBĐ 13 phường Thành Nhất; Bên trái hết thửa 90; TBĐ số 37 phường Tân Tiến cũ)</t>
        </r>
      </text>
    </comment>
    <comment ref="D4649" authorId="3" shapeId="0">
      <text>
        <r>
          <rPr>
            <b/>
            <sz val="9"/>
            <color indexed="81"/>
            <rFont val="Tahoma"/>
            <family val="2"/>
          </rPr>
          <t>BÍCH:</t>
        </r>
        <r>
          <rPr>
            <sz val="9"/>
            <color indexed="81"/>
            <rFont val="Tahoma"/>
            <family val="2"/>
          </rPr>
          <t xml:space="preserve">
13 Thành Nhất 173
37 Tân tiến 134</t>
        </r>
      </text>
    </comment>
    <comment ref="C4650" authorId="3" shapeId="0">
      <text>
        <r>
          <rPr>
            <b/>
            <sz val="9"/>
            <color indexed="81"/>
            <rFont val="Tahoma"/>
            <family val="2"/>
          </rPr>
          <t>BÍCH:</t>
        </r>
        <r>
          <rPr>
            <sz val="9"/>
            <color indexed="81"/>
            <rFont val="Tahoma"/>
            <family val="2"/>
          </rPr>
          <t xml:space="preserve">
13 Thành Nhất 173
37 Tân tiến 134</t>
        </r>
      </text>
    </comment>
    <comment ref="D4650" authorId="3" shapeId="0">
      <text>
        <r>
          <rPr>
            <b/>
            <sz val="9"/>
            <color indexed="81"/>
            <rFont val="Tahoma"/>
            <family val="2"/>
          </rPr>
          <t>BÍCH:</t>
        </r>
        <r>
          <rPr>
            <sz val="9"/>
            <color indexed="81"/>
            <rFont val="Tahoma"/>
            <family val="2"/>
          </rPr>
          <t xml:space="preserve">
Hết thửa 219 và thửa 1046; TBĐ số 12</t>
        </r>
      </text>
    </comment>
    <comment ref="C4651" authorId="3" shapeId="0">
      <text>
        <r>
          <rPr>
            <b/>
            <sz val="9"/>
            <color indexed="81"/>
            <rFont val="Tahoma"/>
            <family val="2"/>
          </rPr>
          <t>BÍCH:</t>
        </r>
        <r>
          <rPr>
            <sz val="9"/>
            <color indexed="81"/>
            <rFont val="Tahoma"/>
            <family val="2"/>
          </rPr>
          <t xml:space="preserve">
Hết thửa 219 và thửa 1046; TBĐ số 12</t>
        </r>
      </text>
    </comment>
    <comment ref="C4673" authorId="3" shapeId="0">
      <text>
        <r>
          <rPr>
            <b/>
            <sz val="9"/>
            <color indexed="81"/>
            <rFont val="Tahoma"/>
            <family val="2"/>
            <charset val="163"/>
          </rPr>
          <t>BÍCH:</t>
        </r>
        <r>
          <rPr>
            <sz val="9"/>
            <color indexed="81"/>
            <rFont val="Tahoma"/>
            <family val="2"/>
            <charset val="163"/>
          </rPr>
          <t xml:space="preserve">
Quang Trung</t>
        </r>
      </text>
    </comment>
    <comment ref="D4683" authorId="3" shapeId="0">
      <text>
        <r>
          <rPr>
            <b/>
            <sz val="9"/>
            <color indexed="81"/>
            <rFont val="Tahoma"/>
            <family val="2"/>
            <charset val="163"/>
          </rPr>
          <t>BÍCH:</t>
        </r>
        <r>
          <rPr>
            <sz val="9"/>
            <color indexed="81"/>
            <rFont val="Tahoma"/>
            <family val="2"/>
            <charset val="163"/>
          </rPr>
          <t xml:space="preserve">
Hết đường (Hết thửa 642; TBĐ số 164)</t>
        </r>
      </text>
    </comment>
    <comment ref="D4684" authorId="3" shapeId="0">
      <text>
        <r>
          <rPr>
            <b/>
            <sz val="9"/>
            <color indexed="81"/>
            <rFont val="Tahoma"/>
            <family val="2"/>
          </rPr>
          <t>BÍCH:</t>
        </r>
        <r>
          <rPr>
            <sz val="9"/>
            <color indexed="81"/>
            <rFont val="Tahoma"/>
            <family val="2"/>
          </rPr>
          <t xml:space="preserve">
Tờ số 4 Phường Thành Nhất cũ
</t>
        </r>
      </text>
    </comment>
    <comment ref="D4685" authorId="3" shapeId="0">
      <text>
        <r>
          <rPr>
            <b/>
            <sz val="9"/>
            <color indexed="81"/>
            <rFont val="Tahoma"/>
            <family val="2"/>
            <charset val="163"/>
          </rPr>
          <t>BÍCH:</t>
        </r>
        <r>
          <rPr>
            <sz val="9"/>
            <color indexed="81"/>
            <rFont val="Tahoma"/>
            <family val="2"/>
            <charset val="163"/>
          </rPr>
          <t xml:space="preserve">
Hết đường (Hết thửa 450; TBĐ số 4)</t>
        </r>
      </text>
    </comment>
    <comment ref="D4686" authorId="3" shapeId="0">
      <text>
        <r>
          <rPr>
            <b/>
            <sz val="9"/>
            <color indexed="81"/>
            <rFont val="Tahoma"/>
            <family val="2"/>
            <charset val="163"/>
          </rPr>
          <t>BÍCH:</t>
        </r>
        <r>
          <rPr>
            <sz val="9"/>
            <color indexed="81"/>
            <rFont val="Tahoma"/>
            <family val="2"/>
            <charset val="163"/>
          </rPr>
          <t xml:space="preserve">
Hết đường (Hết thửa 303, 1108; TBĐ số 3)</t>
        </r>
      </text>
    </comment>
    <comment ref="C4687" authorId="3" shapeId="0">
      <text>
        <r>
          <rPr>
            <b/>
            <sz val="9"/>
            <color indexed="81"/>
            <rFont val="Tahoma"/>
            <family val="2"/>
            <charset val="163"/>
          </rPr>
          <t>BÍCH:</t>
        </r>
        <r>
          <rPr>
            <sz val="9"/>
            <color indexed="81"/>
            <rFont val="Tahoma"/>
            <family val="2"/>
            <charset val="163"/>
          </rPr>
          <t xml:space="preserve">
Hẻm 113 Nguyễn Cơ Thạch</t>
        </r>
      </text>
    </comment>
    <comment ref="D4698" authorId="3" shapeId="0">
      <text>
        <r>
          <rPr>
            <b/>
            <sz val="9"/>
            <color indexed="81"/>
            <rFont val="Tahoma"/>
            <family val="2"/>
            <charset val="163"/>
          </rPr>
          <t>BÍCH:</t>
        </r>
        <r>
          <rPr>
            <sz val="9"/>
            <color indexed="81"/>
            <rFont val="Tahoma"/>
            <family val="2"/>
            <charset val="163"/>
          </rPr>
          <t xml:space="preserve">
Hết địa bàn phường Khánh Xuân</t>
        </r>
      </text>
    </comment>
    <comment ref="D4719" authorId="3" shapeId="0">
      <text>
        <r>
          <rPr>
            <b/>
            <sz val="9"/>
            <color indexed="81"/>
            <rFont val="Tahoma"/>
            <family val="2"/>
            <charset val="163"/>
          </rPr>
          <t>BÍCH:</t>
        </r>
        <r>
          <rPr>
            <sz val="9"/>
            <color indexed="81"/>
            <rFont val="Tahoma"/>
            <family val="2"/>
            <charset val="163"/>
          </rPr>
          <t xml:space="preserve">
Ngã 4 giao với đường rộng 8m (Cách Võ Văn Kiệt 50m) </t>
        </r>
      </text>
    </comment>
    <comment ref="C4720" authorId="3" shapeId="0">
      <text>
        <r>
          <rPr>
            <b/>
            <sz val="9"/>
            <color indexed="81"/>
            <rFont val="Tahoma"/>
            <family val="2"/>
            <charset val="163"/>
          </rPr>
          <t>BÍCH:</t>
        </r>
        <r>
          <rPr>
            <sz val="9"/>
            <color indexed="81"/>
            <rFont val="Tahoma"/>
            <family val="2"/>
            <charset val="163"/>
          </rPr>
          <t xml:space="preserve">
Ngã 4 giao với đường rộng 8m (Cách Võ Văn Kiệt 50m) </t>
        </r>
      </text>
    </comment>
    <comment ref="D4721" authorId="3" shapeId="0">
      <text>
        <r>
          <rPr>
            <b/>
            <sz val="9"/>
            <color indexed="81"/>
            <rFont val="Tahoma"/>
            <family val="2"/>
          </rPr>
          <t>BÍCH:</t>
        </r>
        <r>
          <rPr>
            <sz val="9"/>
            <color indexed="81"/>
            <rFont val="Tahoma"/>
            <family val="2"/>
          </rPr>
          <t xml:space="preserve">
Ngã tư hẻm 83 Tố Hữu (Hết thửa 48; TBĐ số 100)</t>
        </r>
      </text>
    </comment>
    <comment ref="C4722" authorId="3" shapeId="0">
      <text>
        <r>
          <rPr>
            <b/>
            <sz val="9"/>
            <color indexed="81"/>
            <rFont val="Tahoma"/>
            <family val="2"/>
          </rPr>
          <t>BÍCH:</t>
        </r>
        <r>
          <rPr>
            <sz val="9"/>
            <color indexed="81"/>
            <rFont val="Tahoma"/>
            <family val="2"/>
          </rPr>
          <t xml:space="preserve">
Ngã tư hẻm 83 Tố Hữu (Hết thửa 48; TBĐ số 100)</t>
        </r>
      </text>
    </comment>
    <comment ref="D4752" authorId="1" shapeId="0">
      <text>
        <r>
          <rPr>
            <b/>
            <sz val="9"/>
            <color indexed="81"/>
            <rFont val="Tahoma"/>
            <family val="2"/>
          </rPr>
          <t>Nguyen Ngoc:</t>
        </r>
        <r>
          <rPr>
            <sz val="9"/>
            <color indexed="81"/>
            <rFont val="Tahoma"/>
            <family val="2"/>
          </rPr>
          <t xml:space="preserve">
Bên phải hẻm 112 và bên trái hẻm 173 đường Y Wang </t>
        </r>
      </text>
    </comment>
    <comment ref="C4753" authorId="1" shapeId="0">
      <text>
        <r>
          <rPr>
            <b/>
            <sz val="9"/>
            <color indexed="81"/>
            <rFont val="Tahoma"/>
            <family val="2"/>
          </rPr>
          <t>Nguyen Ngoc:</t>
        </r>
        <r>
          <rPr>
            <sz val="9"/>
            <color indexed="81"/>
            <rFont val="Tahoma"/>
            <family val="2"/>
          </rPr>
          <t xml:space="preserve">
Bên phải hẻm 112 và bên trái hẻm 173 đường Y Wang </t>
        </r>
      </text>
    </comment>
    <comment ref="C4755" authorId="1" shapeId="0">
      <text>
        <r>
          <rPr>
            <b/>
            <sz val="9"/>
            <color indexed="81"/>
            <rFont val="Tahoma"/>
            <charset val="1"/>
          </rPr>
          <t>Nguyen Ngoc:</t>
        </r>
        <r>
          <rPr>
            <sz val="9"/>
            <color indexed="81"/>
            <rFont val="Tahoma"/>
            <charset val="1"/>
          </rPr>
          <t xml:space="preserve">
Bên phải hẻm 112 và bên trái hẻm 173 đường Y Wang</t>
        </r>
      </text>
    </comment>
    <comment ref="C4756" authorId="1" shapeId="0">
      <text>
        <r>
          <rPr>
            <b/>
            <sz val="9"/>
            <color indexed="81"/>
            <rFont val="Tahoma"/>
            <family val="2"/>
          </rPr>
          <t>Nguyen Ngoc:</t>
        </r>
        <r>
          <rPr>
            <sz val="9"/>
            <color indexed="81"/>
            <rFont val="Tahoma"/>
            <family val="2"/>
          </rPr>
          <t xml:space="preserve">
(Thửa 01; tờ BĐ số 65)</t>
        </r>
      </text>
    </comment>
    <comment ref="D4756" authorId="4" shapeId="0">
      <text>
        <r>
          <rPr>
            <b/>
            <sz val="9"/>
            <color indexed="81"/>
            <rFont val="Tahoma"/>
            <family val="2"/>
          </rPr>
          <t>Van Thanh Dinh:</t>
        </r>
        <r>
          <rPr>
            <sz val="9"/>
            <color indexed="81"/>
            <rFont val="Tahoma"/>
            <family val="2"/>
          </rPr>
          <t xml:space="preserve">
Hết Bưu điện (Ngã 3 đi Thôn 4, xã Ea Kao) - (Hết thửa 69; TBĐ số 75)</t>
        </r>
      </text>
    </comment>
    <comment ref="C4757" authorId="4" shapeId="0">
      <text>
        <r>
          <rPr>
            <b/>
            <sz val="9"/>
            <color indexed="81"/>
            <rFont val="Tahoma"/>
            <family val="2"/>
          </rPr>
          <t>Van Thanh Dinh:</t>
        </r>
        <r>
          <rPr>
            <sz val="9"/>
            <color indexed="81"/>
            <rFont val="Tahoma"/>
            <family val="2"/>
          </rPr>
          <t xml:space="preserve">
Hết Bưu điện (Ngã 3 đi Thôn 4, xã Ea Kao) - (Hết thửa 69; TBĐ số 75)</t>
        </r>
      </text>
    </comment>
    <comment ref="D4758" authorId="3" shapeId="0">
      <text>
        <r>
          <rPr>
            <b/>
            <sz val="9"/>
            <color indexed="81"/>
            <rFont val="Tahoma"/>
            <family val="2"/>
          </rPr>
          <t>BÍCH:</t>
        </r>
        <r>
          <rPr>
            <sz val="9"/>
            <color indexed="81"/>
            <rFont val="Tahoma"/>
            <family val="2"/>
          </rPr>
          <t xml:space="preserve">
Hết đường (Đường Trần Quý Cáp)</t>
        </r>
      </text>
    </comment>
    <comment ref="D4760" authorId="3" shapeId="0">
      <text>
        <r>
          <rPr>
            <b/>
            <sz val="9"/>
            <color indexed="81"/>
            <rFont val="Tahoma"/>
            <family val="2"/>
          </rPr>
          <t>BÍCH:</t>
        </r>
        <r>
          <rPr>
            <sz val="9"/>
            <color indexed="81"/>
            <rFont val="Tahoma"/>
            <family val="2"/>
          </rPr>
          <t xml:space="preserve">
Bên phải: Mai Thị Lựu; Bên trái: Hẻm 135 Trần Quý Cáp</t>
        </r>
      </text>
    </comment>
    <comment ref="D4761" authorId="3" shapeId="0">
      <text>
        <r>
          <rPr>
            <b/>
            <sz val="9"/>
            <color indexed="81"/>
            <rFont val="Tahoma"/>
            <family val="2"/>
          </rPr>
          <t>BÍCH:</t>
        </r>
        <r>
          <rPr>
            <sz val="9"/>
            <color indexed="81"/>
            <rFont val="Tahoma"/>
            <family val="2"/>
          </rPr>
          <t xml:space="preserve">
Hết đường (Hết thửa 641, 462; TBĐ số 75)</t>
        </r>
      </text>
    </comment>
    <comment ref="D4773" authorId="3" shapeId="0">
      <text>
        <r>
          <rPr>
            <b/>
            <sz val="9"/>
            <color indexed="81"/>
            <rFont val="Tahoma"/>
            <family val="2"/>
          </rPr>
          <t>BÍCH:</t>
        </r>
        <r>
          <rPr>
            <sz val="9"/>
            <color indexed="81"/>
            <rFont val="Tahoma"/>
            <family val="2"/>
          </rPr>
          <t xml:space="preserve">
(Thửa 31; TBĐ số 20)</t>
        </r>
      </text>
    </comment>
    <comment ref="D4777" authorId="1" shapeId="0">
      <text>
        <r>
          <rPr>
            <b/>
            <sz val="9"/>
            <color indexed="81"/>
            <rFont val="Tahoma"/>
            <family val="2"/>
          </rPr>
          <t>Nguyen Ngoc:</t>
        </r>
        <r>
          <rPr>
            <sz val="9"/>
            <color indexed="81"/>
            <rFont val="Tahoma"/>
            <family val="2"/>
          </rPr>
          <t xml:space="preserve">
Hết khu dân cư buôn Mduk</t>
        </r>
      </text>
    </comment>
    <comment ref="C4778" authorId="1" shapeId="0">
      <text>
        <r>
          <rPr>
            <b/>
            <sz val="9"/>
            <color indexed="81"/>
            <rFont val="Tahoma"/>
            <family val="2"/>
          </rPr>
          <t>Nguyen Ngoc:</t>
        </r>
        <r>
          <rPr>
            <sz val="9"/>
            <color indexed="81"/>
            <rFont val="Tahoma"/>
            <family val="2"/>
          </rPr>
          <t xml:space="preserve">
Hết khu dân cư buôn Mduk</t>
        </r>
      </text>
    </comment>
    <comment ref="D4778" authorId="1" shapeId="0">
      <text>
        <r>
          <rPr>
            <b/>
            <sz val="9"/>
            <color indexed="81"/>
            <rFont val="Tahoma"/>
            <family val="2"/>
          </rPr>
          <t>Nguyen Ngoc:</t>
        </r>
        <r>
          <rPr>
            <sz val="9"/>
            <color indexed="81"/>
            <rFont val="Tahoma"/>
            <family val="2"/>
          </rPr>
          <t xml:space="preserve">
Hết khu dân cư buôn Mduk</t>
        </r>
      </text>
    </comment>
    <comment ref="D4779" authorId="1" shapeId="0">
      <text>
        <r>
          <rPr>
            <b/>
            <sz val="9"/>
            <color indexed="81"/>
            <rFont val="Tahoma"/>
            <family val="2"/>
          </rPr>
          <t>Nguyen Ngoc:</t>
        </r>
        <r>
          <rPr>
            <sz val="9"/>
            <color indexed="81"/>
            <rFont val="Tahoma"/>
            <family val="2"/>
          </rPr>
          <t xml:space="preserve">
Thửa 22; TBĐ số 125</t>
        </r>
      </text>
    </comment>
    <comment ref="C4780" authorId="3" shapeId="0">
      <text>
        <r>
          <rPr>
            <b/>
            <sz val="9"/>
            <color indexed="81"/>
            <rFont val="Tahoma"/>
            <family val="2"/>
          </rPr>
          <t>BÍCH:</t>
        </r>
        <r>
          <rPr>
            <sz val="9"/>
            <color indexed="81"/>
            <rFont val="Tahoma"/>
            <family val="2"/>
          </rPr>
          <t xml:space="preserve">
Ranh giới phường Ea Kao (Thửa 224 tờ bản đồ số 107 Ea Tam cũ)</t>
        </r>
      </text>
    </comment>
    <comment ref="D4782" authorId="3" shapeId="0">
      <text>
        <r>
          <rPr>
            <b/>
            <sz val="9"/>
            <color indexed="81"/>
            <rFont val="Tahoma"/>
            <family val="2"/>
          </rPr>
          <t>BÍCH:</t>
        </r>
        <r>
          <rPr>
            <sz val="9"/>
            <color indexed="81"/>
            <rFont val="Tahoma"/>
            <family val="2"/>
          </rPr>
          <t xml:space="preserve">
Hết đường (Thửa 107; TBĐ số 25)</t>
        </r>
      </text>
    </comment>
    <comment ref="D4786" authorId="3" shapeId="0">
      <text>
        <r>
          <rPr>
            <b/>
            <sz val="9"/>
            <color indexed="81"/>
            <rFont val="Tahoma"/>
            <family val="2"/>
          </rPr>
          <t>BÍCH:</t>
        </r>
        <r>
          <rPr>
            <sz val="9"/>
            <color indexed="81"/>
            <rFont val="Tahoma"/>
            <family val="2"/>
          </rPr>
          <t xml:space="preserve">
Hết đường (Hết thửa 26; 28; TBĐ số 117)</t>
        </r>
      </text>
    </comment>
    <comment ref="D4790" authorId="4" shapeId="0">
      <text>
        <r>
          <rPr>
            <b/>
            <sz val="9"/>
            <color indexed="81"/>
            <rFont val="Tahoma"/>
            <family val="2"/>
          </rPr>
          <t>Van Thanh Dinh:</t>
        </r>
        <r>
          <rPr>
            <sz val="9"/>
            <color indexed="81"/>
            <rFont val="Tahoma"/>
            <family val="2"/>
          </rPr>
          <t xml:space="preserve">
Hết đường (Hết thửa 171, 254; TBĐ số 118)</t>
        </r>
      </text>
    </comment>
    <comment ref="D4796" authorId="1" shapeId="0">
      <text>
        <r>
          <rPr>
            <b/>
            <sz val="9"/>
            <color indexed="81"/>
            <rFont val="Tahoma"/>
            <family val="2"/>
          </rPr>
          <t>Nguyen Ngoc:</t>
        </r>
        <r>
          <rPr>
            <sz val="9"/>
            <color indexed="81"/>
            <rFont val="Tahoma"/>
            <family val="2"/>
          </rPr>
          <t xml:space="preserve">
Đào Duy Anh</t>
        </r>
      </text>
    </comment>
    <comment ref="C4797" authorId="1" shapeId="0">
      <text>
        <r>
          <rPr>
            <b/>
            <sz val="9"/>
            <color indexed="81"/>
            <rFont val="Tahoma"/>
            <family val="2"/>
          </rPr>
          <t>Nguyen Ngoc:</t>
        </r>
        <r>
          <rPr>
            <sz val="9"/>
            <color indexed="81"/>
            <rFont val="Tahoma"/>
            <family val="2"/>
          </rPr>
          <t xml:space="preserve">
Đào Duy Anh</t>
        </r>
      </text>
    </comment>
    <comment ref="C4798" authorId="4" shapeId="0">
      <text>
        <r>
          <rPr>
            <b/>
            <sz val="9"/>
            <color indexed="81"/>
            <rFont val="Tahoma"/>
            <family val="2"/>
          </rPr>
          <t>Van Thanh Dinh:</t>
        </r>
        <r>
          <rPr>
            <sz val="9"/>
            <color indexed="81"/>
            <rFont val="Tahoma"/>
            <family val="2"/>
          </rPr>
          <t xml:space="preserve">
Y Wang (Thửa 140; TBĐ số 39 và thửa 1; TBĐ số 40)</t>
        </r>
      </text>
    </comment>
    <comment ref="D4798" authorId="4" shapeId="0">
      <text>
        <r>
          <rPr>
            <b/>
            <sz val="9"/>
            <color indexed="81"/>
            <rFont val="Tahoma"/>
            <family val="2"/>
          </rPr>
          <t>Van Thanh Dinh:</t>
        </r>
        <r>
          <rPr>
            <sz val="9"/>
            <color indexed="81"/>
            <rFont val="Tahoma"/>
            <family val="2"/>
          </rPr>
          <t xml:space="preserve">
Cống thoát nước (Hết thửa 124, 309; TBĐ 116)</t>
        </r>
      </text>
    </comment>
    <comment ref="C4799" authorId="4" shapeId="0">
      <text>
        <r>
          <rPr>
            <b/>
            <sz val="9"/>
            <color indexed="81"/>
            <rFont val="Tahoma"/>
            <family val="2"/>
          </rPr>
          <t>Van Thanh Dinh:</t>
        </r>
        <r>
          <rPr>
            <sz val="9"/>
            <color indexed="81"/>
            <rFont val="Tahoma"/>
            <family val="2"/>
          </rPr>
          <t xml:space="preserve">
Cống thoát nước (Hết thửa 124, 309; TBĐ 116)</t>
        </r>
      </text>
    </comment>
    <comment ref="C4801" authorId="4" shapeId="0">
      <text>
        <r>
          <rPr>
            <b/>
            <sz val="9"/>
            <color indexed="81"/>
            <rFont val="Tahoma"/>
            <family val="2"/>
          </rPr>
          <t>Van Thanh Dinh:</t>
        </r>
        <r>
          <rPr>
            <sz val="9"/>
            <color indexed="81"/>
            <rFont val="Tahoma"/>
            <family val="2"/>
          </rPr>
          <t xml:space="preserve">
Hẻm 120 Y Wang</t>
        </r>
      </text>
    </comment>
    <comment ref="D4801" authorId="4" shapeId="0">
      <text>
        <r>
          <rPr>
            <b/>
            <sz val="9"/>
            <color indexed="81"/>
            <rFont val="Tahoma"/>
            <family val="2"/>
          </rPr>
          <t>Van Thanh Dinh:</t>
        </r>
        <r>
          <rPr>
            <sz val="9"/>
            <color indexed="81"/>
            <rFont val="Tahoma"/>
            <family val="2"/>
          </rPr>
          <t xml:space="preserve">
Hẻm 121 Nguyễn An Ninh</t>
        </r>
      </text>
    </comment>
    <comment ref="C4802" authorId="4" shapeId="0">
      <text>
        <r>
          <rPr>
            <b/>
            <sz val="9"/>
            <color indexed="81"/>
            <rFont val="Tahoma"/>
            <family val="2"/>
          </rPr>
          <t>Van Thanh Dinh:</t>
        </r>
        <r>
          <rPr>
            <sz val="9"/>
            <color indexed="81"/>
            <rFont val="Tahoma"/>
            <family val="2"/>
          </rPr>
          <t xml:space="preserve">
Hẻm 128 Y Wang</t>
        </r>
      </text>
    </comment>
    <comment ref="D4802" authorId="4" shapeId="0">
      <text>
        <r>
          <rPr>
            <b/>
            <sz val="9"/>
            <color indexed="81"/>
            <rFont val="Tahoma"/>
            <family val="2"/>
          </rPr>
          <t>Van Thanh Dinh:</t>
        </r>
        <r>
          <rPr>
            <sz val="9"/>
            <color indexed="81"/>
            <rFont val="Tahoma"/>
            <family val="2"/>
          </rPr>
          <t xml:space="preserve">
Hẻm 121 Nguyễn An Ninh</t>
        </r>
      </text>
    </comment>
    <comment ref="C4803" authorId="4" shapeId="0">
      <text>
        <r>
          <rPr>
            <b/>
            <sz val="9"/>
            <color indexed="81"/>
            <rFont val="Tahoma"/>
            <family val="2"/>
          </rPr>
          <t>Van Thanh Dinh:</t>
        </r>
        <r>
          <rPr>
            <sz val="9"/>
            <color indexed="81"/>
            <rFont val="Tahoma"/>
            <family val="2"/>
          </rPr>
          <t xml:space="preserve">
Hẻm 170 Y Wang</t>
        </r>
      </text>
    </comment>
    <comment ref="D4803" authorId="4" shapeId="0">
      <text>
        <r>
          <rPr>
            <b/>
            <sz val="9"/>
            <color indexed="81"/>
            <rFont val="Tahoma"/>
            <family val="2"/>
          </rPr>
          <t>Van Thanh Dinh:</t>
        </r>
        <r>
          <rPr>
            <sz val="9"/>
            <color indexed="81"/>
            <rFont val="Tahoma"/>
            <family val="2"/>
          </rPr>
          <t xml:space="preserve">
Hẻm 121 Nguyễn An Ninh</t>
        </r>
      </text>
    </comment>
    <comment ref="C4819" authorId="1" shapeId="0">
      <text>
        <r>
          <rPr>
            <b/>
            <sz val="9"/>
            <color indexed="81"/>
            <rFont val="Tahoma"/>
            <family val="2"/>
          </rPr>
          <t>Nguyen Ngoc:</t>
        </r>
        <r>
          <rPr>
            <sz val="9"/>
            <color indexed="81"/>
            <rFont val="Tahoma"/>
            <family val="2"/>
          </rPr>
          <t xml:space="preserve">
Y Wang (Hết thửa 77; TBĐ số 75)</t>
        </r>
      </text>
    </comment>
    <comment ref="D4819" authorId="1" shapeId="0">
      <text>
        <r>
          <rPr>
            <b/>
            <sz val="9"/>
            <color indexed="81"/>
            <rFont val="Tahoma"/>
            <family val="2"/>
          </rPr>
          <t>Nguyen Ngoc:</t>
        </r>
        <r>
          <rPr>
            <sz val="9"/>
            <color indexed="81"/>
            <rFont val="Tahoma"/>
            <family val="2"/>
          </rPr>
          <t xml:space="preserve">
Ngã ba đi Lâm Viên (Hết thửa 81; TBĐ số 92)</t>
        </r>
      </text>
    </comment>
    <comment ref="C4820" authorId="1" shapeId="0">
      <text>
        <r>
          <rPr>
            <b/>
            <sz val="9"/>
            <color indexed="81"/>
            <rFont val="Tahoma"/>
            <family val="2"/>
          </rPr>
          <t>Nguyen Ngoc:</t>
        </r>
        <r>
          <rPr>
            <sz val="9"/>
            <color indexed="81"/>
            <rFont val="Tahoma"/>
            <family val="2"/>
          </rPr>
          <t xml:space="preserve">
Ngã ba đi Lâm Viên (Hết thửa 81; TBĐ số 92)</t>
        </r>
      </text>
    </comment>
    <comment ref="D4820" authorId="1" shapeId="0">
      <text>
        <r>
          <rPr>
            <b/>
            <sz val="9"/>
            <color indexed="81"/>
            <rFont val="Tahoma"/>
            <family val="2"/>
          </rPr>
          <t>Nguyen Ngoc:</t>
        </r>
        <r>
          <rPr>
            <sz val="9"/>
            <color indexed="81"/>
            <rFont val="Tahoma"/>
            <family val="2"/>
          </rPr>
          <t xml:space="preserve">
Ngã ba đi Lâm Viên (Hết thửa 81; TBĐ số 92)</t>
        </r>
      </text>
    </comment>
    <comment ref="C4821" authorId="1" shapeId="0">
      <text>
        <r>
          <rPr>
            <b/>
            <sz val="9"/>
            <color indexed="81"/>
            <rFont val="Tahoma"/>
            <family val="2"/>
          </rPr>
          <t>Nguyen Ngoc:</t>
        </r>
        <r>
          <rPr>
            <sz val="9"/>
            <color indexed="81"/>
            <rFont val="Tahoma"/>
            <family val="2"/>
          </rPr>
          <t xml:space="preserve">
Ngã ba đi Lâm Viên (Hết thửa 81; TBĐ số 92)</t>
        </r>
      </text>
    </comment>
    <comment ref="D4821" authorId="1" shapeId="0">
      <text>
        <r>
          <rPr>
            <b/>
            <sz val="9"/>
            <color indexed="81"/>
            <rFont val="Tahoma"/>
            <family val="2"/>
          </rPr>
          <t>Nguyen Ngoc:</t>
        </r>
        <r>
          <rPr>
            <sz val="9"/>
            <color indexed="81"/>
            <rFont val="Tahoma"/>
            <family val="2"/>
          </rPr>
          <t xml:space="preserve">
Hết địa bàn TP Buôn Ma Thuột</t>
        </r>
      </text>
    </comment>
    <comment ref="C4822" authorId="1" shapeId="0">
      <text>
        <r>
          <rPr>
            <b/>
            <sz val="9"/>
            <color indexed="81"/>
            <rFont val="Tahoma"/>
            <family val="2"/>
          </rPr>
          <t>Nguyen Ngoc:</t>
        </r>
        <r>
          <rPr>
            <sz val="9"/>
            <color indexed="81"/>
            <rFont val="Tahoma"/>
            <family val="2"/>
          </rPr>
          <t xml:space="preserve">
Hết địa bàn TP Buôn Ma Thuột</t>
        </r>
      </text>
    </comment>
    <comment ref="D4822" authorId="1" shapeId="0">
      <text>
        <r>
          <rPr>
            <b/>
            <sz val="9"/>
            <color indexed="81"/>
            <rFont val="Tahoma"/>
            <family val="2"/>
          </rPr>
          <t>Nguyen Ngoc:</t>
        </r>
        <r>
          <rPr>
            <sz val="9"/>
            <color indexed="81"/>
            <rFont val="Tahoma"/>
            <family val="2"/>
          </rPr>
          <t xml:space="preserve">
Hết địa bàn TP Buôn Ma Thuột</t>
        </r>
      </text>
    </comment>
    <comment ref="B4823" authorId="1" shapeId="0">
      <text>
        <r>
          <rPr>
            <b/>
            <sz val="9"/>
            <color indexed="81"/>
            <rFont val="Tahoma"/>
            <family val="2"/>
          </rPr>
          <t>Nguyen Ngoc:</t>
        </r>
        <r>
          <rPr>
            <sz val="9"/>
            <color indexed="81"/>
            <rFont val="Tahoma"/>
            <family val="2"/>
          </rPr>
          <t xml:space="preserve">
Đường giao thông đi vào thôn Cao Thành</t>
        </r>
      </text>
    </comment>
    <comment ref="C4823" authorId="1" shapeId="0">
      <text>
        <r>
          <rPr>
            <b/>
            <sz val="9"/>
            <color indexed="81"/>
            <rFont val="Tahoma"/>
            <family val="2"/>
          </rPr>
          <t>Nguyen Ngoc:</t>
        </r>
        <r>
          <rPr>
            <sz val="9"/>
            <color indexed="81"/>
            <rFont val="Tahoma"/>
            <family val="2"/>
          </rPr>
          <t xml:space="preserve">
Y Wang (Thửa 528; TBĐ số 72)</t>
        </r>
      </text>
    </comment>
    <comment ref="D4823" authorId="1" shapeId="0">
      <text>
        <r>
          <rPr>
            <b/>
            <sz val="9"/>
            <color indexed="81"/>
            <rFont val="Tahoma"/>
            <family val="2"/>
          </rPr>
          <t>Nguyen Ngoc:</t>
        </r>
        <r>
          <rPr>
            <sz val="9"/>
            <color indexed="81"/>
            <rFont val="Tahoma"/>
            <family val="2"/>
          </rPr>
          <t xml:space="preserve">
Mương thủy lợi N2 (Hết thửa 08; TBĐ số 20)</t>
        </r>
      </text>
    </comment>
  </commentList>
</comments>
</file>

<file path=xl/comments5.xml><?xml version="1.0" encoding="utf-8"?>
<comments xmlns="http://schemas.openxmlformats.org/spreadsheetml/2006/main">
  <authors>
    <author>Thanh Duong</author>
    <author>Nguyen Ngoc</author>
    <author>Administrator</author>
    <author>BÍCH</author>
    <author>Van Thanh Dinh</author>
  </authors>
  <commentList>
    <comment ref="C745" authorId="0" shapeId="0">
      <text>
        <r>
          <rPr>
            <b/>
            <sz val="9"/>
            <color indexed="81"/>
            <rFont val="Tahoma"/>
            <family val="2"/>
          </rPr>
          <t>Thanh Duong:</t>
        </r>
        <r>
          <rPr>
            <sz val="9"/>
            <color indexed="81"/>
            <rFont val="Tahoma"/>
            <family val="2"/>
          </rPr>
          <t xml:space="preserve">
Cầu Giang Sơn (Giáp ranh huyện Cư Kuin)</t>
        </r>
      </text>
    </comment>
    <comment ref="D745" authorId="0" shapeId="0">
      <text>
        <r>
          <rPr>
            <b/>
            <sz val="9"/>
            <color indexed="81"/>
            <rFont val="Tahoma"/>
            <family val="2"/>
          </rPr>
          <t>Thanh Duong:</t>
        </r>
        <r>
          <rPr>
            <sz val="9"/>
            <color indexed="81"/>
            <rFont val="Tahoma"/>
            <family val="2"/>
          </rPr>
          <t xml:space="preserve">
Đầu nghĩa địa buôn Cuah A</t>
        </r>
      </text>
    </comment>
    <comment ref="C746" authorId="0" shapeId="0">
      <text>
        <r>
          <rPr>
            <b/>
            <sz val="9"/>
            <color indexed="81"/>
            <rFont val="Tahoma"/>
            <family val="2"/>
          </rPr>
          <t>Thanh Duong:</t>
        </r>
        <r>
          <rPr>
            <sz val="9"/>
            <color indexed="81"/>
            <rFont val="Tahoma"/>
            <family val="2"/>
          </rPr>
          <t xml:space="preserve">
Đầu nghĩa địa buôn Cuah A</t>
        </r>
      </text>
    </comment>
    <comment ref="D746" authorId="0" shapeId="0">
      <text>
        <r>
          <rPr>
            <b/>
            <sz val="9"/>
            <color indexed="81"/>
            <rFont val="Tahoma"/>
            <family val="2"/>
          </rPr>
          <t>Thanh Duong:</t>
        </r>
        <r>
          <rPr>
            <sz val="9"/>
            <color indexed="81"/>
            <rFont val="Tahoma"/>
            <family val="2"/>
          </rPr>
          <t xml:space="preserve">
Hết Trường Mẫu giáo buôn Cuah B</t>
        </r>
      </text>
    </comment>
    <comment ref="C747" authorId="0" shapeId="0">
      <text>
        <r>
          <rPr>
            <b/>
            <sz val="9"/>
            <color indexed="81"/>
            <rFont val="Tahoma"/>
            <family val="2"/>
          </rPr>
          <t>Thanh Duong:</t>
        </r>
        <r>
          <rPr>
            <sz val="9"/>
            <color indexed="81"/>
            <rFont val="Tahoma"/>
            <family val="2"/>
          </rPr>
          <t xml:space="preserve">
Hết Trường Mẫu giáo buôn Cuah B</t>
        </r>
      </text>
    </comment>
    <comment ref="D750" authorId="0" shapeId="0">
      <text>
        <r>
          <rPr>
            <b/>
            <sz val="9"/>
            <color indexed="81"/>
            <rFont val="Tahoma"/>
            <family val="2"/>
          </rPr>
          <t>Thanh Duong:</t>
        </r>
        <r>
          <rPr>
            <sz val="9"/>
            <color indexed="81"/>
            <rFont val="Tahoma"/>
            <family val="2"/>
          </rPr>
          <t xml:space="preserve">
Cầu Tân Đức</t>
        </r>
      </text>
    </comment>
    <comment ref="C751" authorId="0" shapeId="0">
      <text>
        <r>
          <rPr>
            <b/>
            <sz val="9"/>
            <color indexed="81"/>
            <rFont val="Tahoma"/>
            <family val="2"/>
          </rPr>
          <t>Thanh Duong:</t>
        </r>
        <r>
          <rPr>
            <sz val="9"/>
            <color indexed="81"/>
            <rFont val="Tahoma"/>
            <family val="2"/>
          </rPr>
          <t xml:space="preserve">
Cầu Tân Đức</t>
        </r>
      </text>
    </comment>
    <comment ref="D751" authorId="0" shapeId="0">
      <text>
        <r>
          <rPr>
            <b/>
            <sz val="9"/>
            <color indexed="81"/>
            <rFont val="Tahoma"/>
            <family val="2"/>
          </rPr>
          <t>Thanh Duong:</t>
        </r>
        <r>
          <rPr>
            <sz val="9"/>
            <color indexed="81"/>
            <rFont val="Tahoma"/>
            <family val="2"/>
          </rPr>
          <t xml:space="preserve">
Giáp ranh huyện Lăk</t>
        </r>
      </text>
    </comment>
    <comment ref="C752" authorId="0" shapeId="0">
      <text>
        <r>
          <rPr>
            <b/>
            <sz val="9"/>
            <color indexed="81"/>
            <rFont val="Tahoma"/>
            <family val="2"/>
          </rPr>
          <t>Thanh Duong:</t>
        </r>
        <r>
          <rPr>
            <sz val="9"/>
            <color indexed="81"/>
            <rFont val="Tahoma"/>
            <family val="2"/>
          </rPr>
          <t xml:space="preserve">
Giáp ngã ba Yang Reh</t>
        </r>
      </text>
    </comment>
    <comment ref="D753" authorId="0" shapeId="0">
      <text>
        <r>
          <rPr>
            <b/>
            <sz val="9"/>
            <color indexed="81"/>
            <rFont val="Tahoma"/>
            <family val="2"/>
          </rPr>
          <t>Thanh Duong:</t>
        </r>
        <r>
          <rPr>
            <sz val="9"/>
            <color indexed="81"/>
            <rFont val="Tahoma"/>
            <family val="2"/>
          </rPr>
          <t xml:space="preserve">
Giáp ranh xã Ea Trul</t>
        </r>
      </text>
    </comment>
    <comment ref="C754" authorId="0" shapeId="0">
      <text>
        <r>
          <rPr>
            <b/>
            <sz val="9"/>
            <color indexed="81"/>
            <rFont val="Tahoma"/>
            <family val="2"/>
          </rPr>
          <t>Thanh Duong:</t>
        </r>
        <r>
          <rPr>
            <sz val="9"/>
            <color indexed="81"/>
            <rFont val="Tahoma"/>
            <family val="2"/>
          </rPr>
          <t xml:space="preserve">
Giáp ranh xã Yang Reh</t>
        </r>
      </text>
    </comment>
    <comment ref="D754" authorId="0" shapeId="0">
      <text>
        <r>
          <rPr>
            <b/>
            <sz val="9"/>
            <color indexed="81"/>
            <rFont val="Tahoma"/>
            <family val="2"/>
          </rPr>
          <t>Thanh Duong:</t>
        </r>
        <r>
          <rPr>
            <sz val="9"/>
            <color indexed="81"/>
            <rFont val="Tahoma"/>
            <family val="2"/>
          </rPr>
          <t xml:space="preserve">
Hết ranh giới đất vườn nhà ông Y'Duyết</t>
        </r>
      </text>
    </comment>
    <comment ref="C755" authorId="0" shapeId="0">
      <text>
        <r>
          <rPr>
            <b/>
            <sz val="9"/>
            <color indexed="81"/>
            <rFont val="Tahoma"/>
            <family val="2"/>
          </rPr>
          <t>Thanh Duong:</t>
        </r>
        <r>
          <rPr>
            <sz val="9"/>
            <color indexed="81"/>
            <rFont val="Tahoma"/>
            <family val="2"/>
          </rPr>
          <t xml:space="preserve">
Hết ranh giới đất vườn nhà ông Y'Duyết</t>
        </r>
      </text>
    </comment>
    <comment ref="D755" authorId="0" shapeId="0">
      <text>
        <r>
          <rPr>
            <b/>
            <sz val="9"/>
            <color indexed="81"/>
            <rFont val="Tahoma"/>
            <family val="2"/>
          </rPr>
          <t>Thanh Duong:</t>
        </r>
        <r>
          <rPr>
            <sz val="9"/>
            <color indexed="81"/>
            <rFont val="Tahoma"/>
            <family val="2"/>
          </rPr>
          <t xml:space="preserve">
Hết đất vườn nhà ông Bùi Thắng Lực</t>
        </r>
      </text>
    </comment>
    <comment ref="C756" authorId="0" shapeId="0">
      <text>
        <r>
          <rPr>
            <b/>
            <sz val="9"/>
            <color indexed="81"/>
            <rFont val="Tahoma"/>
            <family val="2"/>
          </rPr>
          <t>Thanh Duong:</t>
        </r>
        <r>
          <rPr>
            <sz val="9"/>
            <color indexed="81"/>
            <rFont val="Tahoma"/>
            <family val="2"/>
          </rPr>
          <t xml:space="preserve">
Hết đất vườn nhà ông Bùi Thắng Lực</t>
        </r>
      </text>
    </comment>
    <comment ref="D757" authorId="0" shapeId="0">
      <text>
        <r>
          <rPr>
            <b/>
            <sz val="9"/>
            <color indexed="81"/>
            <rFont val="Tahoma"/>
            <family val="2"/>
          </rPr>
          <t>Thanh Duong:</t>
        </r>
        <r>
          <rPr>
            <sz val="9"/>
            <color indexed="81"/>
            <rFont val="Tahoma"/>
            <family val="2"/>
          </rPr>
          <t xml:space="preserve">
Giáp ranh xã Hoà Sơn</t>
        </r>
      </text>
    </comment>
    <comment ref="C758" authorId="0" shapeId="0">
      <text>
        <r>
          <rPr>
            <b/>
            <sz val="9"/>
            <color indexed="81"/>
            <rFont val="Tahoma"/>
            <family val="2"/>
          </rPr>
          <t>Thanh Duong:</t>
        </r>
        <r>
          <rPr>
            <sz val="9"/>
            <color indexed="81"/>
            <rFont val="Tahoma"/>
            <family val="2"/>
          </rPr>
          <t xml:space="preserve">
Giáp ranh xã Hoà Sơn</t>
        </r>
      </text>
    </comment>
    <comment ref="C759" authorId="0" shapeId="0">
      <text>
        <r>
          <rPr>
            <b/>
            <sz val="9"/>
            <color indexed="81"/>
            <rFont val="Tahoma"/>
            <family val="2"/>
          </rPr>
          <t>Thanh Duong:</t>
        </r>
        <r>
          <rPr>
            <sz val="9"/>
            <color indexed="81"/>
            <rFont val="Tahoma"/>
            <family val="2"/>
          </rPr>
          <t xml:space="preserve">
Hết nhà ông Trần Văn Lý (Bên cạnh nhà sinh hoạt cộng đồng thôn 1)</t>
        </r>
      </text>
    </comment>
    <comment ref="C760" authorId="0" shapeId="0">
      <text>
        <r>
          <rPr>
            <b/>
            <sz val="9"/>
            <color indexed="81"/>
            <rFont val="Tahoma"/>
            <family val="2"/>
          </rPr>
          <t>Thanh Duong:</t>
        </r>
        <r>
          <rPr>
            <sz val="9"/>
            <color indexed="81"/>
            <rFont val="Tahoma"/>
            <family val="2"/>
          </rPr>
          <t xml:space="preserve">
Cầu thôn 2 Hoà Sơn</t>
        </r>
      </text>
    </comment>
    <comment ref="D761" authorId="0" shapeId="0">
      <text>
        <r>
          <rPr>
            <b/>
            <sz val="9"/>
            <color indexed="81"/>
            <rFont val="Tahoma"/>
            <family val="2"/>
          </rPr>
          <t>Thanh Duong:</t>
        </r>
        <r>
          <rPr>
            <sz val="9"/>
            <color indexed="81"/>
            <rFont val="Tahoma"/>
            <family val="2"/>
          </rPr>
          <t xml:space="preserve">
Hết cây xăng Thành Tâm (Ông Tàu)</t>
        </r>
      </text>
    </comment>
    <comment ref="C762" authorId="0" shapeId="0">
      <text>
        <r>
          <rPr>
            <b/>
            <sz val="9"/>
            <color indexed="81"/>
            <rFont val="Tahoma"/>
            <family val="2"/>
          </rPr>
          <t>Thanh Duong:</t>
        </r>
        <r>
          <rPr>
            <sz val="9"/>
            <color indexed="81"/>
            <rFont val="Tahoma"/>
            <family val="2"/>
          </rPr>
          <t xml:space="preserve">
Hết cây xăng Thành Tâm (Ông Tàu)</t>
        </r>
      </text>
    </comment>
    <comment ref="D762" authorId="0" shapeId="0">
      <text>
        <r>
          <rPr>
            <b/>
            <sz val="9"/>
            <color indexed="81"/>
            <rFont val="Tahoma"/>
            <family val="2"/>
          </rPr>
          <t>Thanh Duong:</t>
        </r>
        <r>
          <rPr>
            <sz val="9"/>
            <color indexed="81"/>
            <rFont val="Tahoma"/>
            <family val="2"/>
          </rPr>
          <t xml:space="preserve">
Hết đất vườn nhà ông Hồ Mộng Linh</t>
        </r>
      </text>
    </comment>
    <comment ref="C763" authorId="0" shapeId="0">
      <text>
        <r>
          <rPr>
            <b/>
            <sz val="9"/>
            <color indexed="81"/>
            <rFont val="Tahoma"/>
            <family val="2"/>
          </rPr>
          <t>Thanh Duong:</t>
        </r>
        <r>
          <rPr>
            <sz val="9"/>
            <color indexed="81"/>
            <rFont val="Tahoma"/>
            <family val="2"/>
          </rPr>
          <t xml:space="preserve">
Hết đất vườn nhà ông Hồ Mộng Linh</t>
        </r>
      </text>
    </comment>
    <comment ref="C764" authorId="0" shapeId="0">
      <text>
        <r>
          <rPr>
            <b/>
            <sz val="9"/>
            <color indexed="81"/>
            <rFont val="Tahoma"/>
            <family val="2"/>
          </rPr>
          <t>Thanh Duong:</t>
        </r>
        <r>
          <rPr>
            <sz val="9"/>
            <color indexed="81"/>
            <rFont val="Tahoma"/>
            <family val="2"/>
          </rPr>
          <t xml:space="preserve">
Hết vườn nhà ông Nguyễn Trung Thành</t>
        </r>
      </text>
    </comment>
    <comment ref="D764" authorId="0" shapeId="0">
      <text>
        <r>
          <rPr>
            <b/>
            <sz val="9"/>
            <color indexed="81"/>
            <rFont val="Tahoma"/>
            <family val="2"/>
          </rPr>
          <t>Thanh Duong:</t>
        </r>
        <r>
          <rPr>
            <sz val="9"/>
            <color indexed="81"/>
            <rFont val="Tahoma"/>
            <family val="2"/>
          </rPr>
          <t xml:space="preserve">
Hết đất vườn nhà ông Đỗ Văn Ký</t>
        </r>
      </text>
    </comment>
    <comment ref="D765" authorId="0" shapeId="0">
      <text>
        <r>
          <rPr>
            <b/>
            <sz val="9"/>
            <color indexed="81"/>
            <rFont val="Tahoma"/>
            <family val="2"/>
          </rPr>
          <t>Thanh Duong:</t>
        </r>
        <r>
          <rPr>
            <sz val="9"/>
            <color indexed="81"/>
            <rFont val="Tahoma"/>
            <family val="2"/>
          </rPr>
          <t xml:space="preserve">
Ngã ba nhà Nguyễn Thị Hương</t>
        </r>
      </text>
    </comment>
    <comment ref="C766" authorId="0" shapeId="0">
      <text>
        <r>
          <rPr>
            <b/>
            <sz val="9"/>
            <color indexed="81"/>
            <rFont val="Tahoma"/>
            <family val="2"/>
          </rPr>
          <t>Thanh Duong:</t>
        </r>
        <r>
          <rPr>
            <sz val="9"/>
            <color indexed="81"/>
            <rFont val="Tahoma"/>
            <family val="2"/>
          </rPr>
          <t xml:space="preserve">
Ngã ba nhà Nguyễn Thị Hương</t>
        </r>
      </text>
    </comment>
    <comment ref="D766" authorId="0" shapeId="0">
      <text>
        <r>
          <rPr>
            <b/>
            <sz val="9"/>
            <color indexed="81"/>
            <rFont val="Tahoma"/>
            <family val="2"/>
          </rPr>
          <t>Thanh Duong:</t>
        </r>
        <r>
          <rPr>
            <sz val="9"/>
            <color indexed="81"/>
            <rFont val="Tahoma"/>
            <family val="2"/>
          </rPr>
          <t xml:space="preserve">
Giáp ranh thị trấn Krông Kmar</t>
        </r>
      </text>
    </comment>
    <comment ref="B767" authorId="0" shapeId="0">
      <text>
        <r>
          <rPr>
            <b/>
            <sz val="9"/>
            <color indexed="81"/>
            <rFont val="Tahoma"/>
            <family val="2"/>
          </rPr>
          <t>Thanh Duong:</t>
        </r>
        <r>
          <rPr>
            <sz val="9"/>
            <color indexed="81"/>
            <rFont val="Tahoma"/>
            <family val="2"/>
          </rPr>
          <t xml:space="preserve">
Đường giao thông nông thôn</t>
        </r>
      </text>
    </comment>
    <comment ref="C767" authorId="0" shapeId="0">
      <text>
        <r>
          <rPr>
            <b/>
            <sz val="9"/>
            <color indexed="81"/>
            <rFont val="Tahoma"/>
            <family val="2"/>
          </rPr>
          <t>Thanh Duong:</t>
        </r>
        <r>
          <rPr>
            <sz val="9"/>
            <color indexed="81"/>
            <rFont val="Tahoma"/>
            <family val="2"/>
          </rPr>
          <t xml:space="preserve">
Đầu ranh giới thửa đất ông Nguyễn Văn Thúy</t>
        </r>
      </text>
    </comment>
    <comment ref="D767" authorId="0" shapeId="0">
      <text>
        <r>
          <rPr>
            <b/>
            <sz val="9"/>
            <color indexed="81"/>
            <rFont val="Tahoma"/>
            <family val="2"/>
          </rPr>
          <t>Thanh Duong:</t>
        </r>
        <r>
          <rPr>
            <sz val="9"/>
            <color indexed="81"/>
            <rFont val="Tahoma"/>
            <family val="2"/>
          </rPr>
          <t xml:space="preserve">
Ngã ba nhà ông Lê Thân (Thửa 132, tờ 57)</t>
        </r>
      </text>
    </comment>
    <comment ref="C768" authorId="0" shapeId="0">
      <text>
        <r>
          <rPr>
            <b/>
            <sz val="9"/>
            <color indexed="81"/>
            <rFont val="Tahoma"/>
            <family val="2"/>
          </rPr>
          <t>Thanh Duong:</t>
        </r>
        <r>
          <rPr>
            <sz val="9"/>
            <color indexed="81"/>
            <rFont val="Tahoma"/>
            <family val="2"/>
          </rPr>
          <t xml:space="preserve">
Ngã ba nhà ông Lê Thân (Thửa 132, tờ 57)</t>
        </r>
      </text>
    </comment>
    <comment ref="D768" authorId="0" shapeId="0">
      <text>
        <r>
          <rPr>
            <b/>
            <sz val="9"/>
            <color indexed="81"/>
            <rFont val="Tahoma"/>
            <family val="2"/>
          </rPr>
          <t>Thanh Duong:</t>
        </r>
        <r>
          <rPr>
            <sz val="9"/>
            <color indexed="81"/>
            <rFont val="Tahoma"/>
            <family val="2"/>
          </rPr>
          <t xml:space="preserve">
Cuối đường đi thôn 7</t>
        </r>
      </text>
    </comment>
    <comment ref="C784" authorId="1" shapeId="0">
      <text>
        <r>
          <rPr>
            <b/>
            <sz val="9"/>
            <color indexed="81"/>
            <rFont val="Tahoma"/>
            <family val="2"/>
          </rPr>
          <t>Nguyen Ngoc:</t>
        </r>
        <r>
          <rPr>
            <sz val="9"/>
            <color indexed="81"/>
            <rFont val="Tahoma"/>
            <family val="2"/>
          </rPr>
          <t xml:space="preserve">
Ngã ba cầu Chử V về hướng Bắc</t>
        </r>
      </text>
    </comment>
    <comment ref="D784" authorId="1" shapeId="0">
      <text>
        <r>
          <rPr>
            <b/>
            <sz val="9"/>
            <color indexed="81"/>
            <rFont val="Tahoma"/>
            <family val="2"/>
          </rPr>
          <t>Nguyen Ngoc:</t>
        </r>
        <r>
          <rPr>
            <sz val="9"/>
            <color indexed="81"/>
            <rFont val="Tahoma"/>
            <family val="2"/>
          </rPr>
          <t xml:space="preserve">
Ngã ba nhà ông Trần Thanh Phục</t>
        </r>
      </text>
    </comment>
    <comment ref="D785" authorId="1" shapeId="0">
      <text>
        <r>
          <rPr>
            <b/>
            <sz val="9"/>
            <color indexed="81"/>
            <rFont val="Tahoma"/>
            <family val="2"/>
          </rPr>
          <t>Nguyen Ngoc:</t>
        </r>
        <r>
          <rPr>
            <sz val="9"/>
            <color indexed="81"/>
            <rFont val="Tahoma"/>
            <family val="2"/>
          </rPr>
          <t xml:space="preserve">
Cổng Văn hoá thôn 1</t>
        </r>
      </text>
    </comment>
    <comment ref="D786" authorId="1" shapeId="0">
      <text>
        <r>
          <rPr>
            <b/>
            <sz val="9"/>
            <color indexed="81"/>
            <rFont val="Tahoma"/>
            <family val="2"/>
          </rPr>
          <t>Nguyen Ngoc:</t>
        </r>
        <r>
          <rPr>
            <sz val="9"/>
            <color indexed="81"/>
            <rFont val="Tahoma"/>
            <family val="2"/>
          </rPr>
          <t xml:space="preserve">
Ngã ba nhà ông Võ Quốc Ước</t>
        </r>
      </text>
    </comment>
    <comment ref="D787" authorId="1" shapeId="0">
      <text>
        <r>
          <rPr>
            <b/>
            <sz val="9"/>
            <color indexed="81"/>
            <rFont val="Tahoma"/>
            <family val="2"/>
          </rPr>
          <t>Nguyen Ngoc:</t>
        </r>
        <r>
          <rPr>
            <sz val="9"/>
            <color indexed="81"/>
            <rFont val="Tahoma"/>
            <family val="2"/>
          </rPr>
          <t xml:space="preserve">
Hết đất nhà ông Huỳnh Lộc</t>
        </r>
      </text>
    </comment>
    <comment ref="D788" authorId="1" shapeId="0">
      <text>
        <r>
          <rPr>
            <b/>
            <sz val="9"/>
            <color indexed="81"/>
            <rFont val="Tahoma"/>
            <family val="2"/>
          </rPr>
          <t>Nguyen Ngoc:</t>
        </r>
        <r>
          <rPr>
            <sz val="9"/>
            <color indexed="81"/>
            <rFont val="Tahoma"/>
            <family val="2"/>
          </rPr>
          <t xml:space="preserve">
Ngã ba nhà ông Nguyễn Văn Hà</t>
        </r>
      </text>
    </comment>
    <comment ref="D789" authorId="1" shapeId="0">
      <text>
        <r>
          <rPr>
            <b/>
            <sz val="9"/>
            <color indexed="81"/>
            <rFont val="Tahoma"/>
            <family val="2"/>
          </rPr>
          <t>Nguyen Ngoc:</t>
        </r>
        <r>
          <rPr>
            <sz val="9"/>
            <color indexed="81"/>
            <rFont val="Tahoma"/>
            <family val="2"/>
          </rPr>
          <t xml:space="preserve">
Ngã ba nhà ông Nguyễn Công Lành</t>
        </r>
      </text>
    </comment>
    <comment ref="D790" authorId="1" shapeId="0">
      <text>
        <r>
          <rPr>
            <b/>
            <sz val="9"/>
            <color indexed="81"/>
            <rFont val="Tahoma"/>
            <family val="2"/>
          </rPr>
          <t>Nguyen Ngoc:</t>
        </r>
        <r>
          <rPr>
            <sz val="9"/>
            <color indexed="81"/>
            <rFont val="Tahoma"/>
            <family val="2"/>
          </rPr>
          <t xml:space="preserve">
Cống bà Nha</t>
        </r>
      </text>
    </comment>
    <comment ref="D791" authorId="1" shapeId="0">
      <text>
        <r>
          <rPr>
            <b/>
            <sz val="9"/>
            <color indexed="81"/>
            <rFont val="Tahoma"/>
            <family val="2"/>
          </rPr>
          <t>Nguyen Ngoc:</t>
        </r>
        <r>
          <rPr>
            <sz val="9"/>
            <color indexed="81"/>
            <rFont val="Tahoma"/>
            <family val="2"/>
          </rPr>
          <t xml:space="preserve">
Ngã ba nhà ông Nguyễn Văn Quang</t>
        </r>
      </text>
    </comment>
    <comment ref="D792" authorId="1" shapeId="0">
      <text>
        <r>
          <rPr>
            <b/>
            <sz val="9"/>
            <color indexed="81"/>
            <rFont val="Tahoma"/>
            <family val="2"/>
          </rPr>
          <t>Nguyen Ngoc:</t>
        </r>
        <r>
          <rPr>
            <sz val="9"/>
            <color indexed="81"/>
            <rFont val="Tahoma"/>
            <family val="2"/>
          </rPr>
          <t xml:space="preserve">
Ngã ba sân vận động thôn 6</t>
        </r>
      </text>
    </comment>
    <comment ref="C793" authorId="1" shapeId="0">
      <text>
        <r>
          <rPr>
            <b/>
            <sz val="9"/>
            <color indexed="81"/>
            <rFont val="Tahoma"/>
            <family val="2"/>
          </rPr>
          <t>Nguyen Ngoc:</t>
        </r>
        <r>
          <rPr>
            <sz val="9"/>
            <color indexed="81"/>
            <rFont val="Tahoma"/>
            <family val="2"/>
          </rPr>
          <t xml:space="preserve">
Ngã ba nhà ông Phan Thanh Min</t>
        </r>
      </text>
    </comment>
    <comment ref="D793" authorId="1" shapeId="0">
      <text>
        <r>
          <rPr>
            <b/>
            <sz val="9"/>
            <color indexed="81"/>
            <rFont val="Tahoma"/>
            <family val="2"/>
          </rPr>
          <t>Nguyen Ngoc:</t>
        </r>
        <r>
          <rPr>
            <sz val="9"/>
            <color indexed="81"/>
            <rFont val="Tahoma"/>
            <family val="2"/>
          </rPr>
          <t xml:space="preserve">
Cống đồng Ăng ten</t>
        </r>
      </text>
    </comment>
    <comment ref="D794" authorId="1" shapeId="0">
      <text>
        <r>
          <rPr>
            <b/>
            <sz val="9"/>
            <color indexed="81"/>
            <rFont val="Tahoma"/>
            <family val="2"/>
          </rPr>
          <t>Nguyen Ngoc:</t>
        </r>
        <r>
          <rPr>
            <sz val="9"/>
            <color indexed="81"/>
            <rFont val="Tahoma"/>
            <family val="2"/>
          </rPr>
          <t xml:space="preserve">
Ngã ba Rừng le</t>
        </r>
      </text>
    </comment>
    <comment ref="D795" authorId="1" shapeId="0">
      <text>
        <r>
          <rPr>
            <b/>
            <sz val="9"/>
            <color indexed="81"/>
            <rFont val="Tahoma"/>
            <family val="2"/>
          </rPr>
          <t>Nguyen Ngoc:</t>
        </r>
        <r>
          <rPr>
            <sz val="9"/>
            <color indexed="81"/>
            <rFont val="Tahoma"/>
            <family val="2"/>
          </rPr>
          <t xml:space="preserve">
Giáp ranh xã Hoà Thành</t>
        </r>
      </text>
    </comment>
    <comment ref="D810" authorId="1" shapeId="0">
      <text>
        <r>
          <rPr>
            <b/>
            <sz val="9"/>
            <color indexed="81"/>
            <rFont val="Tahoma"/>
            <family val="2"/>
          </rPr>
          <t>Nguyen Ngoc:</t>
        </r>
        <r>
          <rPr>
            <sz val="9"/>
            <color indexed="81"/>
            <rFont val="Tahoma"/>
            <family val="2"/>
          </rPr>
          <t xml:space="preserve">
Hết đất vườn ông Lưu Văn Thiên (Thôn 6)</t>
        </r>
      </text>
    </comment>
    <comment ref="C811" authorId="1" shapeId="0">
      <text>
        <r>
          <rPr>
            <b/>
            <sz val="9"/>
            <color indexed="81"/>
            <rFont val="Tahoma"/>
            <family val="2"/>
          </rPr>
          <t>Nguyen Ngoc:</t>
        </r>
        <r>
          <rPr>
            <sz val="9"/>
            <color indexed="81"/>
            <rFont val="Tahoma"/>
            <family val="2"/>
          </rPr>
          <t xml:space="preserve">
Ngã ba cầu Chử V về hướng Bắc</t>
        </r>
      </text>
    </comment>
    <comment ref="D811" authorId="1" shapeId="0">
      <text>
        <r>
          <rPr>
            <b/>
            <sz val="9"/>
            <color indexed="81"/>
            <rFont val="Tahoma"/>
            <family val="2"/>
          </rPr>
          <t>Nguyen Ngoc:</t>
        </r>
        <r>
          <rPr>
            <sz val="9"/>
            <color indexed="81"/>
            <rFont val="Tahoma"/>
            <family val="2"/>
          </rPr>
          <t xml:space="preserve">
Hết đất vườn ông Hoàng Ngọc Tâm</t>
        </r>
      </text>
    </comment>
    <comment ref="C812" authorId="1" shapeId="0">
      <text>
        <r>
          <rPr>
            <b/>
            <sz val="9"/>
            <color indexed="81"/>
            <rFont val="Tahoma"/>
            <family val="2"/>
          </rPr>
          <t>Nguyen Ngoc:</t>
        </r>
        <r>
          <rPr>
            <sz val="9"/>
            <color indexed="81"/>
            <rFont val="Tahoma"/>
            <family val="2"/>
          </rPr>
          <t xml:space="preserve">
Ngã ba trụ sở UBND xã Hoà Tân</t>
        </r>
      </text>
    </comment>
    <comment ref="D812" authorId="1" shapeId="0">
      <text>
        <r>
          <rPr>
            <b/>
            <sz val="9"/>
            <color indexed="81"/>
            <rFont val="Tahoma"/>
            <family val="2"/>
          </rPr>
          <t>Nguyen Ngoc:</t>
        </r>
        <r>
          <rPr>
            <sz val="9"/>
            <color indexed="81"/>
            <rFont val="Tahoma"/>
            <family val="2"/>
          </rPr>
          <t xml:space="preserve">
Hết đất vườn nhà ông Nguyễn Ngộ</t>
        </r>
      </text>
    </comment>
    <comment ref="D814" authorId="1" shapeId="0">
      <text>
        <r>
          <rPr>
            <b/>
            <sz val="9"/>
            <color indexed="81"/>
            <rFont val="Tahoma"/>
            <family val="2"/>
          </rPr>
          <t>Nguyen Ngoc:</t>
        </r>
        <r>
          <rPr>
            <sz val="9"/>
            <color indexed="81"/>
            <rFont val="Tahoma"/>
            <family val="2"/>
          </rPr>
          <t xml:space="preserve">
Hết thửa đất nhà ông Phạm Minh Hiếu</t>
        </r>
      </text>
    </comment>
    <comment ref="C815" authorId="1" shapeId="0">
      <text>
        <r>
          <rPr>
            <b/>
            <sz val="9"/>
            <color indexed="81"/>
            <rFont val="Tahoma"/>
            <family val="2"/>
          </rPr>
          <t>Nguyen Ngoc:</t>
        </r>
        <r>
          <rPr>
            <sz val="9"/>
            <color indexed="81"/>
            <rFont val="Tahoma"/>
            <family val="2"/>
          </rPr>
          <t xml:space="preserve">
Đầu ranh giới thửa đất nhà ông Đỗ Lá</t>
        </r>
      </text>
    </comment>
    <comment ref="D815" authorId="1" shapeId="0">
      <text>
        <r>
          <rPr>
            <b/>
            <sz val="9"/>
            <color indexed="81"/>
            <rFont val="Tahoma"/>
            <family val="2"/>
          </rPr>
          <t>Nguyen Ngoc:</t>
        </r>
        <r>
          <rPr>
            <sz val="9"/>
            <color indexed="81"/>
            <rFont val="Tahoma"/>
            <family val="2"/>
          </rPr>
          <t xml:space="preserve">
Hết vườn nhà ông Lê Viết Mạn</t>
        </r>
      </text>
    </comment>
    <comment ref="C825" authorId="0" shapeId="0">
      <text>
        <r>
          <rPr>
            <b/>
            <sz val="9"/>
            <color indexed="81"/>
            <rFont val="Tahoma"/>
            <family val="2"/>
          </rPr>
          <t>Thanh Duong:</t>
        </r>
        <r>
          <rPr>
            <sz val="9"/>
            <color indexed="81"/>
            <rFont val="Tahoma"/>
            <family val="2"/>
          </rPr>
          <t xml:space="preserve">
Giáp ranh xã Khuê Ngọc Điền</t>
        </r>
      </text>
    </comment>
    <comment ref="D845" authorId="0" shapeId="0">
      <text>
        <r>
          <rPr>
            <b/>
            <sz val="9"/>
            <color indexed="81"/>
            <rFont val="Tahoma"/>
            <family val="2"/>
          </rPr>
          <t>Thanh Duong:</t>
        </r>
        <r>
          <rPr>
            <sz val="9"/>
            <color indexed="81"/>
            <rFont val="Tahoma"/>
            <family val="2"/>
          </rPr>
          <t xml:space="preserve">
Hết thửa đất nhà ông Bùi Thanh Tịnh (Thửa 1, tờ 62) giáp đường đất</t>
        </r>
      </text>
    </comment>
    <comment ref="C846" authorId="0" shapeId="0">
      <text>
        <r>
          <rPr>
            <b/>
            <sz val="9"/>
            <color indexed="81"/>
            <rFont val="Tahoma"/>
            <family val="2"/>
          </rPr>
          <t>Thanh Duong:</t>
        </r>
        <r>
          <rPr>
            <sz val="9"/>
            <color indexed="81"/>
            <rFont val="Tahoma"/>
            <family val="2"/>
          </rPr>
          <t xml:space="preserve">
Hết thửa đất nhà ông Bùi Thanh Tịnh (Thửa 1, tờ 62), giáp đường đất</t>
        </r>
      </text>
    </comment>
    <comment ref="D846" authorId="0" shapeId="0">
      <text>
        <r>
          <rPr>
            <b/>
            <sz val="9"/>
            <color indexed="81"/>
            <rFont val="Tahoma"/>
            <family val="2"/>
          </rPr>
          <t>Thanh Duong:</t>
        </r>
        <r>
          <rPr>
            <sz val="9"/>
            <color indexed="81"/>
            <rFont val="Tahoma"/>
            <family val="2"/>
          </rPr>
          <t xml:space="preserve">
Hết đất vườn nhà ông Chiến (Giáp đường đất vào đường Má Hai)</t>
        </r>
      </text>
    </comment>
    <comment ref="D851" authorId="0" shapeId="0">
      <text>
        <r>
          <rPr>
            <b/>
            <sz val="9"/>
            <color indexed="81"/>
            <rFont val="Tahoma"/>
            <family val="2"/>
          </rPr>
          <t>Thanh Duong:</t>
        </r>
        <r>
          <rPr>
            <sz val="9"/>
            <color indexed="81"/>
            <rFont val="Tahoma"/>
            <family val="2"/>
          </rPr>
          <t xml:space="preserve">
Giáp ngã ba buôn Ja </t>
        </r>
      </text>
    </comment>
    <comment ref="C852" authorId="0" shapeId="0">
      <text>
        <r>
          <rPr>
            <b/>
            <sz val="9"/>
            <color indexed="81"/>
            <rFont val="Tahoma"/>
            <family val="2"/>
          </rPr>
          <t>Thanh Duong:</t>
        </r>
        <r>
          <rPr>
            <sz val="9"/>
            <color indexed="81"/>
            <rFont val="Tahoma"/>
            <family val="2"/>
          </rPr>
          <t xml:space="preserve">
Từ ngã ba buôn Ja</t>
        </r>
      </text>
    </comment>
    <comment ref="D880" authorId="0" shapeId="0">
      <text>
        <r>
          <rPr>
            <b/>
            <sz val="9"/>
            <color indexed="81"/>
            <rFont val="Tahoma"/>
            <family val="2"/>
          </rPr>
          <t>Thanh Duong:</t>
        </r>
        <r>
          <rPr>
            <sz val="9"/>
            <color indexed="81"/>
            <rFont val="Tahoma"/>
            <family val="2"/>
          </rPr>
          <t xml:space="preserve">
Hết thửa đất nhà ông Trần Văn Bạn</t>
        </r>
      </text>
    </comment>
    <comment ref="D888" authorId="0" shapeId="0">
      <text>
        <r>
          <rPr>
            <b/>
            <sz val="9"/>
            <color indexed="81"/>
            <rFont val="Tahoma"/>
            <family val="2"/>
          </rPr>
          <t>Thanh Duong:</t>
        </r>
        <r>
          <rPr>
            <sz val="9"/>
            <color indexed="81"/>
            <rFont val="Tahoma"/>
            <family val="2"/>
          </rPr>
          <t xml:space="preserve">
Ngã ba đường hẻm bên cạnh nhà ông Nguyễn Đông (Thửa 22, TBĐ 43)</t>
        </r>
      </text>
    </comment>
    <comment ref="C889" authorId="0" shapeId="0">
      <text>
        <r>
          <rPr>
            <b/>
            <sz val="9"/>
            <color indexed="81"/>
            <rFont val="Tahoma"/>
            <family val="2"/>
          </rPr>
          <t>Thanh Duong:</t>
        </r>
        <r>
          <rPr>
            <sz val="9"/>
            <color indexed="81"/>
            <rFont val="Tahoma"/>
            <family val="2"/>
          </rPr>
          <t xml:space="preserve">
Ngã ba đường hẻm bên cạnh nhà ông Nguyễn Đông (Thửa 22, TBĐ 43)</t>
        </r>
      </text>
    </comment>
    <comment ref="D891" authorId="2" shapeId="0">
      <text>
        <r>
          <rPr>
            <b/>
            <sz val="9"/>
            <color indexed="81"/>
            <rFont val="Tahoma"/>
            <family val="2"/>
          </rPr>
          <t xml:space="preserve">Dương:
</t>
        </r>
        <r>
          <rPr>
            <sz val="9"/>
            <color indexed="81"/>
            <rFont val="Tahoma"/>
            <family val="2"/>
          </rPr>
          <t xml:space="preserve">Đến hết đường (Thửa đất ông Bùi Đình Sơn)
</t>
        </r>
      </text>
    </comment>
    <comment ref="D893" authorId="2" shapeId="0">
      <text>
        <r>
          <rPr>
            <b/>
            <sz val="9"/>
            <color indexed="81"/>
            <rFont val="Tahoma"/>
            <family val="2"/>
          </rPr>
          <t>Dương:</t>
        </r>
        <r>
          <rPr>
            <sz val="9"/>
            <color indexed="81"/>
            <rFont val="Tahoma"/>
            <family val="2"/>
          </rPr>
          <t xml:space="preserve">
Hết thửa đất nhà ông Huỳnh Bổn</t>
        </r>
      </text>
    </comment>
    <comment ref="C951" authorId="0" shapeId="0">
      <text>
        <r>
          <rPr>
            <b/>
            <sz val="9"/>
            <color indexed="81"/>
            <rFont val="Tahoma"/>
            <family val="2"/>
          </rPr>
          <t>Thanh Duong:</t>
        </r>
        <r>
          <rPr>
            <sz val="9"/>
            <color indexed="81"/>
            <rFont val="Tahoma"/>
            <family val="2"/>
          </rPr>
          <t xml:space="preserve">
Cầu nhà bà Mí Tuấn</t>
        </r>
      </text>
    </comment>
    <comment ref="D951" authorId="0" shapeId="0">
      <text>
        <r>
          <rPr>
            <b/>
            <sz val="9"/>
            <color indexed="81"/>
            <rFont val="Tahoma"/>
            <family val="2"/>
          </rPr>
          <t>Thanh Duong:</t>
        </r>
        <r>
          <rPr>
            <sz val="9"/>
            <color indexed="81"/>
            <rFont val="Tahoma"/>
            <family val="2"/>
          </rPr>
          <t xml:space="preserve">
Đầu ranh giới thửa đất vườn nhà ông Lò Văn Mai</t>
        </r>
      </text>
    </comment>
    <comment ref="C952" authorId="0" shapeId="0">
      <text>
        <r>
          <rPr>
            <b/>
            <sz val="9"/>
            <color indexed="81"/>
            <rFont val="Tahoma"/>
            <family val="2"/>
          </rPr>
          <t>Thanh Duong:</t>
        </r>
        <r>
          <rPr>
            <sz val="9"/>
            <color indexed="81"/>
            <rFont val="Tahoma"/>
            <family val="2"/>
          </rPr>
          <t xml:space="preserve">
Đầu ranh giới thửa đất vườn nhà ông Lò Văn Mai</t>
        </r>
      </text>
    </comment>
    <comment ref="B954" authorId="0" shapeId="0">
      <text>
        <r>
          <rPr>
            <b/>
            <sz val="9"/>
            <color indexed="81"/>
            <rFont val="Tahoma"/>
            <family val="2"/>
          </rPr>
          <t xml:space="preserve">Thanh Duong:
</t>
        </r>
        <r>
          <rPr>
            <sz val="9"/>
            <color indexed="81"/>
            <rFont val="Tahoma"/>
            <family val="2"/>
          </rPr>
          <t>Đường đi Yang Mao</t>
        </r>
      </text>
    </comment>
    <comment ref="C954" authorId="0" shapeId="0">
      <text>
        <r>
          <rPr>
            <b/>
            <sz val="9"/>
            <color indexed="81"/>
            <rFont val="Tahoma"/>
            <family val="2"/>
          </rPr>
          <t>Thanh Duong:</t>
        </r>
        <r>
          <rPr>
            <sz val="9"/>
            <color indexed="81"/>
            <rFont val="Tahoma"/>
            <family val="2"/>
          </rPr>
          <t xml:space="preserve">
Ngã ba bà Lịch</t>
        </r>
      </text>
    </comment>
    <comment ref="D954" authorId="0" shapeId="0">
      <text>
        <r>
          <rPr>
            <b/>
            <sz val="9"/>
            <color indexed="81"/>
            <rFont val="Tahoma"/>
            <family val="2"/>
          </rPr>
          <t>Thanh Duong:</t>
        </r>
        <r>
          <rPr>
            <sz val="9"/>
            <color indexed="81"/>
            <rFont val="Tahoma"/>
            <family val="2"/>
          </rPr>
          <t xml:space="preserve">
Hết đất vườn nhà ông Dương Văn Tho</t>
        </r>
      </text>
    </comment>
    <comment ref="C955" authorId="0" shapeId="0">
      <text>
        <r>
          <rPr>
            <b/>
            <sz val="9"/>
            <color indexed="81"/>
            <rFont val="Tahoma"/>
            <family val="2"/>
          </rPr>
          <t>Thanh Duong:</t>
        </r>
        <r>
          <rPr>
            <sz val="9"/>
            <color indexed="81"/>
            <rFont val="Tahoma"/>
            <family val="2"/>
          </rPr>
          <t xml:space="preserve">
Hết đất vườn nhà ông Dương Văn Tho</t>
        </r>
      </text>
    </comment>
    <comment ref="D955" authorId="2" shapeId="0">
      <text>
        <r>
          <rPr>
            <b/>
            <sz val="9"/>
            <color indexed="81"/>
            <rFont val="Tahoma"/>
            <family val="2"/>
          </rPr>
          <t>Administrator:</t>
        </r>
        <r>
          <rPr>
            <sz val="9"/>
            <color indexed="81"/>
            <rFont val="Tahoma"/>
            <family val="2"/>
          </rPr>
          <t xml:space="preserve">
Hết đất vườn nhà ông Ama Hậu</t>
        </r>
      </text>
    </comment>
    <comment ref="D957" authorId="2" shapeId="0">
      <text>
        <r>
          <rPr>
            <b/>
            <sz val="9"/>
            <color indexed="81"/>
            <rFont val="Tahoma"/>
            <family val="2"/>
          </rPr>
          <t>Administrator:</t>
        </r>
        <r>
          <rPr>
            <sz val="9"/>
            <color indexed="81"/>
            <rFont val="Tahoma"/>
            <family val="2"/>
          </rPr>
          <t xml:space="preserve">
Giáp ranh xã Yang Mao</t>
        </r>
      </text>
    </comment>
    <comment ref="C958" authorId="0" shapeId="0">
      <text>
        <r>
          <rPr>
            <b/>
            <sz val="9"/>
            <color indexed="81"/>
            <rFont val="Tahoma"/>
            <family val="2"/>
          </rPr>
          <t>Thanh Duong:</t>
        </r>
        <r>
          <rPr>
            <sz val="9"/>
            <color indexed="81"/>
            <rFont val="Tahoma"/>
            <family val="2"/>
          </rPr>
          <t xml:space="preserve">
Đầu ranh giới thửa đất nhà ông Huỳnh Tấn Chín</t>
        </r>
      </text>
    </comment>
    <comment ref="D958" authorId="0" shapeId="0">
      <text>
        <r>
          <rPr>
            <b/>
            <sz val="9"/>
            <color indexed="81"/>
            <rFont val="Tahoma"/>
            <family val="2"/>
          </rPr>
          <t>Thanh Duong:</t>
        </r>
        <r>
          <rPr>
            <sz val="9"/>
            <color indexed="81"/>
            <rFont val="Tahoma"/>
            <family val="2"/>
          </rPr>
          <t xml:space="preserve">
Cầu Êa Mhăt</t>
        </r>
      </text>
    </comment>
    <comment ref="C959" authorId="0" shapeId="0">
      <text>
        <r>
          <rPr>
            <b/>
            <sz val="9"/>
            <color indexed="81"/>
            <rFont val="Tahoma"/>
            <family val="2"/>
          </rPr>
          <t>Thanh Duong:</t>
        </r>
        <r>
          <rPr>
            <sz val="9"/>
            <color indexed="81"/>
            <rFont val="Tahoma"/>
            <family val="2"/>
          </rPr>
          <t xml:space="preserve">
Cầu Êa Mhăt</t>
        </r>
      </text>
    </comment>
    <comment ref="D959" authorId="0" shapeId="0">
      <text>
        <r>
          <rPr>
            <b/>
            <sz val="9"/>
            <color indexed="81"/>
            <rFont val="Tahoma"/>
            <family val="2"/>
          </rPr>
          <t>Thanh Duong:</t>
        </r>
        <r>
          <rPr>
            <sz val="9"/>
            <color indexed="81"/>
            <rFont val="Tahoma"/>
            <family val="2"/>
          </rPr>
          <t xml:space="preserve">
Ngã ba đất vườn ông Ama Hin</t>
        </r>
      </text>
    </comment>
    <comment ref="C960" authorId="0" shapeId="0">
      <text>
        <r>
          <rPr>
            <b/>
            <sz val="9"/>
            <color indexed="81"/>
            <rFont val="Tahoma"/>
            <family val="2"/>
          </rPr>
          <t>Thanh Duong:</t>
        </r>
        <r>
          <rPr>
            <sz val="9"/>
            <color indexed="81"/>
            <rFont val="Tahoma"/>
            <family val="2"/>
          </rPr>
          <t xml:space="preserve">
Ngã ba đất vườn ông Ama Hin</t>
        </r>
      </text>
    </comment>
    <comment ref="D962" authorId="0" shapeId="0">
      <text>
        <r>
          <rPr>
            <b/>
            <sz val="9"/>
            <color indexed="81"/>
            <rFont val="Tahoma"/>
            <family val="2"/>
          </rPr>
          <t>Thanh Duong:</t>
        </r>
        <r>
          <rPr>
            <sz val="9"/>
            <color indexed="81"/>
            <rFont val="Tahoma"/>
            <family val="2"/>
          </rPr>
          <t xml:space="preserve">
Hết ranh giới thửa đất ông Ama Thìn (B.Kiều)</t>
        </r>
      </text>
    </comment>
    <comment ref="C963" authorId="0" shapeId="0">
      <text>
        <r>
          <rPr>
            <b/>
            <sz val="9"/>
            <color indexed="81"/>
            <rFont val="Tahoma"/>
            <family val="2"/>
          </rPr>
          <t>Thanh Duong:</t>
        </r>
        <r>
          <rPr>
            <sz val="9"/>
            <color indexed="81"/>
            <rFont val="Tahoma"/>
            <family val="2"/>
          </rPr>
          <t xml:space="preserve">
Hết ranh giới thửa đất ông Ama Thìn (B.Kiều)</t>
        </r>
      </text>
    </comment>
    <comment ref="D966" authorId="0" shapeId="0">
      <text>
        <r>
          <rPr>
            <b/>
            <sz val="9"/>
            <color indexed="81"/>
            <rFont val="Tahoma"/>
            <family val="2"/>
          </rPr>
          <t>Thanh Duong:</t>
        </r>
        <r>
          <rPr>
            <sz val="9"/>
            <color indexed="81"/>
            <rFont val="Tahoma"/>
            <family val="2"/>
          </rPr>
          <t xml:space="preserve">
Cầu ông Mười </t>
        </r>
      </text>
    </comment>
    <comment ref="C967" authorId="0" shapeId="0">
      <text>
        <r>
          <rPr>
            <b/>
            <sz val="9"/>
            <color indexed="81"/>
            <rFont val="Tahoma"/>
            <family val="2"/>
          </rPr>
          <t>Thanh Duong:</t>
        </r>
        <r>
          <rPr>
            <sz val="9"/>
            <color indexed="81"/>
            <rFont val="Tahoma"/>
            <family val="2"/>
          </rPr>
          <t xml:space="preserve">
Cầu ông Mười</t>
        </r>
      </text>
    </comment>
    <comment ref="D967" authorId="0" shapeId="0">
      <text>
        <r>
          <rPr>
            <b/>
            <sz val="9"/>
            <color indexed="81"/>
            <rFont val="Tahoma"/>
            <family val="2"/>
          </rPr>
          <t>Thanh Duong:</t>
        </r>
        <r>
          <rPr>
            <sz val="9"/>
            <color indexed="81"/>
            <rFont val="Tahoma"/>
            <family val="2"/>
          </rPr>
          <t xml:space="preserve">
Cầu ông Tám</t>
        </r>
      </text>
    </comment>
    <comment ref="C968" authorId="0" shapeId="0">
      <text>
        <r>
          <rPr>
            <b/>
            <sz val="9"/>
            <color indexed="81"/>
            <rFont val="Tahoma"/>
            <family val="2"/>
          </rPr>
          <t>Thanh Duong:</t>
        </r>
        <r>
          <rPr>
            <sz val="9"/>
            <color indexed="81"/>
            <rFont val="Tahoma"/>
            <family val="2"/>
          </rPr>
          <t xml:space="preserve">
Cầu ông Tám</t>
        </r>
      </text>
    </comment>
    <comment ref="C969" authorId="0" shapeId="0">
      <text>
        <r>
          <rPr>
            <b/>
            <sz val="9"/>
            <color indexed="81"/>
            <rFont val="Tahoma"/>
            <family val="2"/>
          </rPr>
          <t>Thanh Duong:</t>
        </r>
        <r>
          <rPr>
            <sz val="9"/>
            <color indexed="81"/>
            <rFont val="Tahoma"/>
            <family val="2"/>
          </rPr>
          <t xml:space="preserve">
Cống nhà ông Lâm</t>
        </r>
      </text>
    </comment>
    <comment ref="D969" authorId="2" shapeId="0">
      <text>
        <r>
          <rPr>
            <b/>
            <sz val="9"/>
            <color indexed="81"/>
            <rFont val="Tahoma"/>
            <family val="2"/>
          </rPr>
          <t>Administrator:
điều chỉnh tên</t>
        </r>
      </text>
    </comment>
    <comment ref="B970" authorId="0" shapeId="0">
      <text>
        <r>
          <rPr>
            <b/>
            <sz val="9"/>
            <color indexed="81"/>
            <rFont val="Tahoma"/>
            <family val="2"/>
          </rPr>
          <t>Thanh Duong:</t>
        </r>
        <r>
          <rPr>
            <sz val="9"/>
            <color indexed="81"/>
            <rFont val="Tahoma"/>
            <family val="2"/>
          </rPr>
          <t xml:space="preserve">
Đường liên xã</t>
        </r>
      </text>
    </comment>
    <comment ref="C970" authorId="0" shapeId="0">
      <text>
        <r>
          <rPr>
            <b/>
            <sz val="9"/>
            <color indexed="81"/>
            <rFont val="Tahoma"/>
            <family val="2"/>
          </rPr>
          <t>Thanh Duong:</t>
        </r>
        <r>
          <rPr>
            <sz val="9"/>
            <color indexed="81"/>
            <rFont val="Tahoma"/>
            <family val="2"/>
          </rPr>
          <t xml:space="preserve">
Ngã ba nhà bà Liễu</t>
        </r>
      </text>
    </comment>
    <comment ref="C971" authorId="0" shapeId="0">
      <text>
        <r>
          <rPr>
            <b/>
            <sz val="9"/>
            <color indexed="81"/>
            <rFont val="Tahoma"/>
            <family val="2"/>
          </rPr>
          <t>Thanh Duong:</t>
        </r>
        <r>
          <rPr>
            <sz val="9"/>
            <color indexed="81"/>
            <rFont val="Tahoma"/>
            <family val="2"/>
          </rPr>
          <t xml:space="preserve">
Hết đất vườn nhà ông Đinh Văn Quảng (Thôn 1)</t>
        </r>
      </text>
    </comment>
    <comment ref="D971" authorId="0" shapeId="0">
      <text>
        <r>
          <rPr>
            <b/>
            <sz val="9"/>
            <color indexed="81"/>
            <rFont val="Tahoma"/>
            <family val="2"/>
          </rPr>
          <t>Thanh Duong:</t>
        </r>
        <r>
          <rPr>
            <sz val="9"/>
            <color indexed="81"/>
            <rFont val="Tahoma"/>
            <family val="2"/>
          </rPr>
          <t xml:space="preserve">
Cống suối Êa Knơl</t>
        </r>
      </text>
    </comment>
    <comment ref="C972" authorId="0" shapeId="0">
      <text>
        <r>
          <rPr>
            <b/>
            <sz val="9"/>
            <color indexed="81"/>
            <rFont val="Tahoma"/>
            <family val="2"/>
          </rPr>
          <t>Thanh Duong:</t>
        </r>
        <r>
          <rPr>
            <sz val="9"/>
            <color indexed="81"/>
            <rFont val="Tahoma"/>
            <family val="2"/>
          </rPr>
          <t xml:space="preserve">
Cống suối Êa Knơl</t>
        </r>
      </text>
    </comment>
    <comment ref="D972" authorId="0" shapeId="0">
      <text>
        <r>
          <rPr>
            <b/>
            <sz val="9"/>
            <color indexed="81"/>
            <rFont val="Tahoma"/>
            <family val="2"/>
          </rPr>
          <t>Thanh Duong:</t>
        </r>
        <r>
          <rPr>
            <sz val="9"/>
            <color indexed="81"/>
            <rFont val="Tahoma"/>
            <family val="2"/>
          </rPr>
          <t xml:space="preserve">
Giáp ranh giới thửa đất nhà bà Tân (Thôn 3)</t>
        </r>
      </text>
    </comment>
    <comment ref="C973" authorId="0" shapeId="0">
      <text>
        <r>
          <rPr>
            <b/>
            <sz val="9"/>
            <color indexed="81"/>
            <rFont val="Tahoma"/>
            <family val="2"/>
          </rPr>
          <t>Thanh Duong:</t>
        </r>
        <r>
          <rPr>
            <sz val="9"/>
            <color indexed="81"/>
            <rFont val="Tahoma"/>
            <family val="2"/>
          </rPr>
          <t xml:space="preserve">
Hết đất vườn nhà bà Tân (Thôn 3)</t>
        </r>
      </text>
    </comment>
    <comment ref="D973" authorId="0" shapeId="0">
      <text>
        <r>
          <rPr>
            <b/>
            <sz val="9"/>
            <color indexed="81"/>
            <rFont val="Tahoma"/>
            <family val="2"/>
          </rPr>
          <t>Thanh Duong:</t>
        </r>
        <r>
          <rPr>
            <sz val="9"/>
            <color indexed="81"/>
            <rFont val="Tahoma"/>
            <family val="2"/>
          </rPr>
          <t xml:space="preserve">
Đầu ranh giới thửa đất nhà ông Ama Đung</t>
        </r>
      </text>
    </comment>
    <comment ref="C975" authorId="0" shapeId="0">
      <text>
        <r>
          <rPr>
            <b/>
            <sz val="9"/>
            <color indexed="81"/>
            <rFont val="Tahoma"/>
            <family val="2"/>
          </rPr>
          <t>Thanh Duong:</t>
        </r>
        <r>
          <rPr>
            <sz val="9"/>
            <color indexed="81"/>
            <rFont val="Tahoma"/>
            <family val="2"/>
          </rPr>
          <t xml:space="preserve">
Ranh giới thửa đất nhà ông Bình</t>
        </r>
      </text>
    </comment>
    <comment ref="D975" authorId="0" shapeId="0">
      <text>
        <r>
          <rPr>
            <b/>
            <sz val="9"/>
            <color indexed="81"/>
            <rFont val="Tahoma"/>
            <family val="2"/>
          </rPr>
          <t>Thanh Duong:</t>
        </r>
        <r>
          <rPr>
            <sz val="9"/>
            <color indexed="81"/>
            <rFont val="Tahoma"/>
            <family val="2"/>
          </rPr>
          <t xml:space="preserve">
Cầu Quang Vui</t>
        </r>
      </text>
    </comment>
    <comment ref="C978" authorId="0" shapeId="0">
      <text>
        <r>
          <rPr>
            <b/>
            <sz val="9"/>
            <color indexed="81"/>
            <rFont val="Tahoma"/>
            <family val="2"/>
          </rPr>
          <t>Thanh Duong:</t>
        </r>
        <r>
          <rPr>
            <sz val="9"/>
            <color indexed="81"/>
            <rFont val="Tahoma"/>
            <family val="2"/>
          </rPr>
          <t xml:space="preserve">
Cuối ranh giới thửa đất nhà bà Hiền Ty</t>
        </r>
      </text>
    </comment>
    <comment ref="D978" authorId="0" shapeId="0">
      <text>
        <r>
          <rPr>
            <b/>
            <sz val="9"/>
            <color indexed="81"/>
            <rFont val="Tahoma"/>
            <family val="2"/>
          </rPr>
          <t>Thanh Duong:</t>
        </r>
        <r>
          <rPr>
            <sz val="9"/>
            <color indexed="81"/>
            <rFont val="Tahoma"/>
            <family val="2"/>
          </rPr>
          <t xml:space="preserve">
Ngã ba nhà Ama Joét</t>
        </r>
      </text>
    </comment>
    <comment ref="C979" authorId="0" shapeId="0">
      <text>
        <r>
          <rPr>
            <b/>
            <sz val="9"/>
            <color indexed="81"/>
            <rFont val="Tahoma"/>
            <family val="2"/>
          </rPr>
          <t>Thanh Duong:</t>
        </r>
        <r>
          <rPr>
            <sz val="9"/>
            <color indexed="81"/>
            <rFont val="Tahoma"/>
            <family val="2"/>
          </rPr>
          <t xml:space="preserve">
Cuối ranh giới thửa đất nhà ông Thường</t>
        </r>
      </text>
    </comment>
    <comment ref="D979" authorId="0" shapeId="0">
      <text>
        <r>
          <rPr>
            <b/>
            <sz val="9"/>
            <color indexed="81"/>
            <rFont val="Tahoma"/>
            <family val="2"/>
          </rPr>
          <t>Thanh Duong:</t>
        </r>
        <r>
          <rPr>
            <sz val="9"/>
            <color indexed="81"/>
            <rFont val="Tahoma"/>
            <family val="2"/>
          </rPr>
          <t xml:space="preserve">
Ngã ba nhà Ama Châu</t>
        </r>
      </text>
    </comment>
    <comment ref="C980" authorId="0" shapeId="0">
      <text>
        <r>
          <rPr>
            <b/>
            <sz val="9"/>
            <color indexed="81"/>
            <rFont val="Tahoma"/>
            <family val="2"/>
          </rPr>
          <t>Thanh Duong:</t>
        </r>
        <r>
          <rPr>
            <sz val="9"/>
            <color indexed="81"/>
            <rFont val="Tahoma"/>
            <family val="2"/>
          </rPr>
          <t xml:space="preserve">
Cuối ranh giới thửa đất nhà ông Nhật</t>
        </r>
      </text>
    </comment>
    <comment ref="C981" authorId="0" shapeId="0">
      <text>
        <r>
          <rPr>
            <b/>
            <sz val="9"/>
            <color indexed="81"/>
            <rFont val="Tahoma"/>
            <family val="2"/>
          </rPr>
          <t>Thanh Duong:</t>
        </r>
        <r>
          <rPr>
            <sz val="9"/>
            <color indexed="81"/>
            <rFont val="Tahoma"/>
            <family val="2"/>
          </rPr>
          <t xml:space="preserve">
Cuối ranh giới thửa đất nhà ông Năm</t>
        </r>
      </text>
    </comment>
    <comment ref="D981" authorId="0" shapeId="0">
      <text>
        <r>
          <rPr>
            <b/>
            <sz val="9"/>
            <color indexed="81"/>
            <rFont val="Tahoma"/>
            <family val="2"/>
          </rPr>
          <t>Thanh Duong:</t>
        </r>
        <r>
          <rPr>
            <sz val="9"/>
            <color indexed="81"/>
            <rFont val="Tahoma"/>
            <family val="2"/>
          </rPr>
          <t xml:space="preserve">
Ngã ba nhà Y'Xíu Niê</t>
        </r>
      </text>
    </comment>
    <comment ref="C982" authorId="0" shapeId="0">
      <text>
        <r>
          <rPr>
            <b/>
            <sz val="9"/>
            <color indexed="81"/>
            <rFont val="Tahoma"/>
            <family val="2"/>
          </rPr>
          <t>Thanh Duong:</t>
        </r>
        <r>
          <rPr>
            <sz val="9"/>
            <color indexed="81"/>
            <rFont val="Tahoma"/>
            <family val="2"/>
          </rPr>
          <t xml:space="preserve">
Cuối ranh giới thửa đất nhà Vĩnh Hoàng</t>
        </r>
      </text>
    </comment>
    <comment ref="C983" authorId="0" shapeId="0">
      <text>
        <r>
          <rPr>
            <b/>
            <sz val="9"/>
            <color indexed="81"/>
            <rFont val="Tahoma"/>
            <family val="2"/>
          </rPr>
          <t>Thanh Duong:</t>
        </r>
        <r>
          <rPr>
            <sz val="9"/>
            <color indexed="81"/>
            <rFont val="Tahoma"/>
            <family val="2"/>
          </rPr>
          <t xml:space="preserve">
Cuối ranh giới thửa đất nhà Mí Phương</t>
        </r>
      </text>
    </comment>
    <comment ref="D983" authorId="0" shapeId="0">
      <text>
        <r>
          <rPr>
            <b/>
            <sz val="9"/>
            <color indexed="81"/>
            <rFont val="Tahoma"/>
            <family val="2"/>
          </rPr>
          <t>Thanh Duong:</t>
        </r>
        <r>
          <rPr>
            <sz val="9"/>
            <color indexed="81"/>
            <rFont val="Tahoma"/>
            <family val="2"/>
          </rPr>
          <t xml:space="preserve">
Ngã ba nhà bà H'Joen</t>
        </r>
      </text>
    </comment>
    <comment ref="C984" authorId="0" shapeId="0">
      <text>
        <r>
          <rPr>
            <b/>
            <sz val="9"/>
            <color indexed="81"/>
            <rFont val="Tahoma"/>
            <family val="2"/>
          </rPr>
          <t>Thanh Duong:</t>
        </r>
        <r>
          <rPr>
            <sz val="9"/>
            <color indexed="81"/>
            <rFont val="Tahoma"/>
            <family val="2"/>
          </rPr>
          <t xml:space="preserve">
Cuối ranh giới thửa đất nhà ông Thái</t>
        </r>
      </text>
    </comment>
    <comment ref="D984" authorId="0" shapeId="0">
      <text>
        <r>
          <rPr>
            <b/>
            <sz val="9"/>
            <color indexed="81"/>
            <rFont val="Tahoma"/>
            <family val="2"/>
          </rPr>
          <t>Thanh Duong:</t>
        </r>
        <r>
          <rPr>
            <sz val="9"/>
            <color indexed="81"/>
            <rFont val="Tahoma"/>
            <family val="2"/>
          </rPr>
          <t xml:space="preserve">
Hết đất vườn nhà ông Ama Khoát</t>
        </r>
      </text>
    </comment>
    <comment ref="C986" authorId="0" shapeId="0">
      <text>
        <r>
          <rPr>
            <b/>
            <sz val="9"/>
            <color indexed="81"/>
            <rFont val="Tahoma"/>
            <family val="2"/>
          </rPr>
          <t>Thanh Duong:</t>
        </r>
        <r>
          <rPr>
            <sz val="9"/>
            <color indexed="81"/>
            <rFont val="Tahoma"/>
            <family val="2"/>
          </rPr>
          <t xml:space="preserve">
Cuối ranh giới thửa đất nhà bà Lịch</t>
        </r>
      </text>
    </comment>
    <comment ref="D986" authorId="0" shapeId="0">
      <text>
        <r>
          <rPr>
            <b/>
            <sz val="9"/>
            <color indexed="81"/>
            <rFont val="Tahoma"/>
            <family val="2"/>
          </rPr>
          <t>Thanh Duong:</t>
        </r>
        <r>
          <rPr>
            <sz val="9"/>
            <color indexed="81"/>
            <rFont val="Tahoma"/>
            <family val="2"/>
          </rPr>
          <t xml:space="preserve">
Hết đất vườn nhà ông Ama Ku</t>
        </r>
      </text>
    </comment>
    <comment ref="C988" authorId="0" shapeId="0">
      <text>
        <r>
          <rPr>
            <b/>
            <sz val="9"/>
            <color indexed="81"/>
            <rFont val="Tahoma"/>
            <family val="2"/>
          </rPr>
          <t>Thanh Duong:</t>
        </r>
        <r>
          <rPr>
            <sz val="9"/>
            <color indexed="81"/>
            <rFont val="Tahoma"/>
            <family val="2"/>
          </rPr>
          <t xml:space="preserve">
Cuối ranh giới thửa đất nhà ông Ama Hin</t>
        </r>
      </text>
    </comment>
    <comment ref="C989" authorId="0" shapeId="0">
      <text>
        <r>
          <rPr>
            <b/>
            <sz val="9"/>
            <color indexed="81"/>
            <rFont val="Tahoma"/>
            <family val="2"/>
          </rPr>
          <t>Thanh Duong:</t>
        </r>
        <r>
          <rPr>
            <sz val="9"/>
            <color indexed="81"/>
            <rFont val="Tahoma"/>
            <family val="2"/>
          </rPr>
          <t xml:space="preserve">
Cuối ranh giới thửa đất ông Ama Kiệt</t>
        </r>
      </text>
    </comment>
    <comment ref="D989" authorId="0" shapeId="0">
      <text>
        <r>
          <rPr>
            <b/>
            <sz val="9"/>
            <color indexed="81"/>
            <rFont val="Tahoma"/>
            <family val="2"/>
          </rPr>
          <t>Thanh Duong:</t>
        </r>
        <r>
          <rPr>
            <sz val="9"/>
            <color indexed="81"/>
            <rFont val="Tahoma"/>
            <family val="2"/>
          </rPr>
          <t xml:space="preserve">
Giáp ranh giới thửa đất bà Trần Nhằm Sáu</t>
        </r>
      </text>
    </comment>
    <comment ref="B996" authorId="0" shapeId="0">
      <text>
        <r>
          <rPr>
            <b/>
            <sz val="9"/>
            <color indexed="81"/>
            <rFont val="Tahoma"/>
            <family val="2"/>
          </rPr>
          <t>Thanh Duong:</t>
        </r>
        <r>
          <rPr>
            <sz val="9"/>
            <color indexed="81"/>
            <rFont val="Tahoma"/>
            <family val="2"/>
          </rPr>
          <t xml:space="preserve">
Các trục đường giao thông nông thôn còn lại của buôn Cư Drăm</t>
        </r>
      </text>
    </comment>
    <comment ref="B997" authorId="0" shapeId="0">
      <text>
        <r>
          <rPr>
            <b/>
            <sz val="9"/>
            <color indexed="81"/>
            <rFont val="Tahoma"/>
            <family val="2"/>
          </rPr>
          <t>Thanh Duong:</t>
        </r>
        <r>
          <rPr>
            <sz val="9"/>
            <color indexed="81"/>
            <rFont val="Tahoma"/>
            <family val="2"/>
          </rPr>
          <t xml:space="preserve">
Các trục đường giao thông nông thôn còn lại của buôn Chàm A</t>
        </r>
      </text>
    </comment>
    <comment ref="D1007" authorId="0" shapeId="0">
      <text>
        <r>
          <rPr>
            <b/>
            <sz val="9"/>
            <color indexed="81"/>
            <rFont val="Tahoma"/>
            <family val="2"/>
          </rPr>
          <t>Thanh Duong:</t>
        </r>
        <r>
          <rPr>
            <sz val="9"/>
            <color indexed="81"/>
            <rFont val="Tahoma"/>
            <family val="2"/>
          </rPr>
          <t xml:space="preserve">
Hết đất vườn nhà ông Lê Yên</t>
        </r>
      </text>
    </comment>
    <comment ref="C1008" authorId="0" shapeId="0">
      <text>
        <r>
          <rPr>
            <b/>
            <sz val="9"/>
            <color indexed="81"/>
            <rFont val="Tahoma"/>
            <family val="2"/>
          </rPr>
          <t>Thanh Duong:</t>
        </r>
        <r>
          <rPr>
            <sz val="9"/>
            <color indexed="81"/>
            <rFont val="Tahoma"/>
            <family val="2"/>
          </rPr>
          <t xml:space="preserve">
Hết đất vườn nhà ông Lê Yên</t>
        </r>
      </text>
    </comment>
    <comment ref="D1008" authorId="0" shapeId="0">
      <text>
        <r>
          <rPr>
            <b/>
            <sz val="9"/>
            <color indexed="81"/>
            <rFont val="Tahoma"/>
            <family val="2"/>
          </rPr>
          <t>Thanh Duong:</t>
        </r>
        <r>
          <rPr>
            <sz val="9"/>
            <color indexed="81"/>
            <rFont val="Tahoma"/>
            <family val="2"/>
          </rPr>
          <t xml:space="preserve">
Hết đất vườn nhà ông Phạm Văn Năm</t>
        </r>
      </text>
    </comment>
    <comment ref="D1009" authorId="0" shapeId="0">
      <text>
        <r>
          <rPr>
            <b/>
            <sz val="9"/>
            <color indexed="81"/>
            <rFont val="Tahoma"/>
            <family val="2"/>
          </rPr>
          <t>Thanh Duong:</t>
        </r>
        <r>
          <rPr>
            <sz val="9"/>
            <color indexed="81"/>
            <rFont val="Tahoma"/>
            <family val="2"/>
          </rPr>
          <t xml:space="preserve">
Đầu ranh giới thửa đất nhà bà Vũ Thị Ong</t>
        </r>
      </text>
    </comment>
    <comment ref="C1010" authorId="0" shapeId="0">
      <text>
        <r>
          <rPr>
            <b/>
            <sz val="9"/>
            <color indexed="81"/>
            <rFont val="Tahoma"/>
            <family val="2"/>
          </rPr>
          <t>Thanh Duong:</t>
        </r>
        <r>
          <rPr>
            <sz val="9"/>
            <color indexed="81"/>
            <rFont val="Tahoma"/>
            <family val="2"/>
          </rPr>
          <t xml:space="preserve">
Đầu ranh giới thửa đất nhà Võ Văn Điệp, Trương thị Nhỏ (thửa 11, TBĐ số 62)</t>
        </r>
      </text>
    </comment>
    <comment ref="D1011" authorId="0" shapeId="0">
      <text>
        <r>
          <rPr>
            <b/>
            <sz val="9"/>
            <color indexed="81"/>
            <rFont val="Tahoma"/>
            <family val="2"/>
          </rPr>
          <t>Thanh Duong:</t>
        </r>
        <r>
          <rPr>
            <sz val="9"/>
            <color indexed="81"/>
            <rFont val="Tahoma"/>
            <family val="2"/>
          </rPr>
          <t xml:space="preserve">
</t>
        </r>
      </text>
    </comment>
    <comment ref="C1012" authorId="0" shapeId="0">
      <text>
        <r>
          <rPr>
            <b/>
            <sz val="9"/>
            <color indexed="81"/>
            <rFont val="Tahoma"/>
            <family val="2"/>
          </rPr>
          <t>Thanh Duong:</t>
        </r>
        <r>
          <rPr>
            <sz val="9"/>
            <color indexed="81"/>
            <rFont val="Tahoma"/>
            <family val="2"/>
          </rPr>
          <t xml:space="preserve">
Giáp ranh xã Hoà Phong</t>
        </r>
      </text>
    </comment>
    <comment ref="D1013" authorId="0" shapeId="0">
      <text>
        <r>
          <rPr>
            <b/>
            <sz val="9"/>
            <color indexed="81"/>
            <rFont val="Tahoma"/>
            <family val="2"/>
          </rPr>
          <t>Thanh Duong:</t>
        </r>
        <r>
          <rPr>
            <sz val="9"/>
            <color indexed="81"/>
            <rFont val="Tahoma"/>
            <family val="2"/>
          </rPr>
          <t xml:space="preserve">
Đầu ranh giới thửa đất nhà ông Y Khiêm (Buôn Lăk)</t>
        </r>
      </text>
    </comment>
    <comment ref="C1014" authorId="0" shapeId="0">
      <text>
        <r>
          <rPr>
            <b/>
            <sz val="9"/>
            <color indexed="81"/>
            <rFont val="Tahoma"/>
            <family val="2"/>
          </rPr>
          <t>Thanh Duong:</t>
        </r>
        <r>
          <rPr>
            <sz val="9"/>
            <color indexed="81"/>
            <rFont val="Tahoma"/>
            <family val="2"/>
          </rPr>
          <t xml:space="preserve">
Đầu ranh giới thửa đất nhà ông Y Khiêm (Buôn Lăk)</t>
        </r>
      </text>
    </comment>
    <comment ref="D1014" authorId="0" shapeId="0">
      <text>
        <r>
          <rPr>
            <b/>
            <sz val="9"/>
            <color indexed="81"/>
            <rFont val="Tahoma"/>
            <family val="2"/>
          </rPr>
          <t>Thanh Duong:</t>
        </r>
        <r>
          <rPr>
            <sz val="9"/>
            <color indexed="81"/>
            <rFont val="Tahoma"/>
            <family val="2"/>
          </rPr>
          <t xml:space="preserve">
Ngã ba nhà ông Bùi Sỹ Giỏi (Buôn Lăk)</t>
        </r>
      </text>
    </comment>
    <comment ref="D1015" authorId="0" shapeId="0">
      <text>
        <r>
          <rPr>
            <b/>
            <sz val="9"/>
            <color indexed="81"/>
            <rFont val="Tahoma"/>
            <family val="2"/>
          </rPr>
          <t>Thanh Duong:</t>
        </r>
        <r>
          <rPr>
            <sz val="9"/>
            <color indexed="81"/>
            <rFont val="Tahoma"/>
            <family val="2"/>
          </rPr>
          <t xml:space="preserve">
Đầu ranh giới thửa đất ông Nguyễn Trọng Hoàng (Điện Tân)</t>
        </r>
      </text>
    </comment>
    <comment ref="C1016" authorId="0" shapeId="0">
      <text>
        <r>
          <rPr>
            <b/>
            <sz val="9"/>
            <color indexed="81"/>
            <rFont val="Tahoma"/>
            <family val="2"/>
          </rPr>
          <t>Thanh Duong:</t>
        </r>
        <r>
          <rPr>
            <sz val="9"/>
            <color indexed="81"/>
            <rFont val="Tahoma"/>
            <family val="2"/>
          </rPr>
          <t xml:space="preserve">
Đầu ranh giới thửa đất ông Nguyễn Trọng Hoàng (Điện Tân)</t>
        </r>
      </text>
    </comment>
    <comment ref="D1017" authorId="3" shapeId="0">
      <text>
        <r>
          <rPr>
            <b/>
            <sz val="9"/>
            <color indexed="81"/>
            <rFont val="Tahoma"/>
            <family val="2"/>
          </rPr>
          <t>BÍCH:</t>
        </r>
        <r>
          <rPr>
            <sz val="9"/>
            <color indexed="81"/>
            <rFont val="Tahoma"/>
            <family val="2"/>
          </rPr>
          <t xml:space="preserve">
Giáp ranh xã Cư Đrăm</t>
        </r>
      </text>
    </comment>
    <comment ref="C1018" authorId="0" shapeId="0">
      <text>
        <r>
          <rPr>
            <b/>
            <sz val="9"/>
            <color indexed="81"/>
            <rFont val="Tahoma"/>
            <family val="2"/>
          </rPr>
          <t>Thanh Duong:</t>
        </r>
        <r>
          <rPr>
            <sz val="9"/>
            <color indexed="81"/>
            <rFont val="Tahoma"/>
            <family val="2"/>
          </rPr>
          <t xml:space="preserve">
Đầu ranh giới thửa đất ông Nguyễn Văn Tâm</t>
        </r>
      </text>
    </comment>
    <comment ref="D1018" authorId="0" shapeId="0">
      <text>
        <r>
          <rPr>
            <b/>
            <sz val="9"/>
            <color indexed="81"/>
            <rFont val="Tahoma"/>
            <family val="2"/>
          </rPr>
          <t>Thanh Duong:</t>
        </r>
        <r>
          <rPr>
            <sz val="9"/>
            <color indexed="81"/>
            <rFont val="Tahoma"/>
            <family val="2"/>
          </rPr>
          <t xml:space="preserve">
Hết đất vườn ông Mai Viết Tăng</t>
        </r>
      </text>
    </comment>
    <comment ref="C1019" authorId="0" shapeId="0">
      <text>
        <r>
          <rPr>
            <b/>
            <sz val="9"/>
            <color indexed="81"/>
            <rFont val="Tahoma"/>
            <family val="2"/>
          </rPr>
          <t>Thanh Duong:</t>
        </r>
        <r>
          <rPr>
            <sz val="9"/>
            <color indexed="81"/>
            <rFont val="Tahoma"/>
            <family val="2"/>
          </rPr>
          <t xml:space="preserve">
Hết đất vườn ông Mai Viết Tăng</t>
        </r>
      </text>
    </comment>
    <comment ref="C1020" authorId="0" shapeId="0">
      <text>
        <r>
          <rPr>
            <b/>
            <sz val="9"/>
            <color indexed="81"/>
            <rFont val="Tahoma"/>
            <family val="2"/>
          </rPr>
          <t>Thanh Duong:</t>
        </r>
        <r>
          <rPr>
            <sz val="9"/>
            <color indexed="81"/>
            <rFont val="Tahoma"/>
            <family val="2"/>
          </rPr>
          <t xml:space="preserve">
Cuối ranh giới thửa đất nhà ông Võ Văn Tư (Nga)</t>
        </r>
      </text>
    </comment>
    <comment ref="D1020" authorId="0" shapeId="0">
      <text>
        <r>
          <rPr>
            <b/>
            <sz val="9"/>
            <color indexed="81"/>
            <rFont val="Tahoma"/>
            <family val="2"/>
          </rPr>
          <t>Thanh Duong:</t>
        </r>
        <r>
          <rPr>
            <sz val="9"/>
            <color indexed="81"/>
            <rFont val="Tahoma"/>
            <family val="2"/>
          </rPr>
          <t xml:space="preserve">
Hết ranh giới thửa đất Trường Tiểu học buôn Tliêr</t>
        </r>
      </text>
    </comment>
    <comment ref="C1021" authorId="0" shapeId="0">
      <text>
        <r>
          <rPr>
            <b/>
            <sz val="9"/>
            <color indexed="81"/>
            <rFont val="Tahoma"/>
            <family val="2"/>
          </rPr>
          <t>Thanh Duong:</t>
        </r>
        <r>
          <rPr>
            <sz val="9"/>
            <color indexed="81"/>
            <rFont val="Tahoma"/>
            <family val="2"/>
          </rPr>
          <t xml:space="preserve">
Đầu ranh giới thửa đất nhà ông Ama Sinh (Ngô B)</t>
        </r>
      </text>
    </comment>
    <comment ref="D1026" authorId="0" shapeId="0">
      <text>
        <r>
          <rPr>
            <b/>
            <sz val="9"/>
            <color indexed="81"/>
            <rFont val="Tahoma"/>
            <family val="2"/>
          </rPr>
          <t>Thanh Duong:</t>
        </r>
        <r>
          <rPr>
            <sz val="9"/>
            <color indexed="81"/>
            <rFont val="Tahoma"/>
            <family val="2"/>
          </rPr>
          <t xml:space="preserve">
Đầu trường tiểu học thôn Noh Prông (cũ)</t>
        </r>
      </text>
    </comment>
    <comment ref="C1027" authorId="0" shapeId="0">
      <text>
        <r>
          <rPr>
            <b/>
            <sz val="9"/>
            <color indexed="81"/>
            <rFont val="Tahoma"/>
            <family val="2"/>
          </rPr>
          <t>Thanh Duong:</t>
        </r>
        <r>
          <rPr>
            <sz val="9"/>
            <color indexed="81"/>
            <rFont val="Tahoma"/>
            <family val="2"/>
          </rPr>
          <t xml:space="preserve">
Đầu trường tiểu học thôn Noh Prông (cũ)</t>
        </r>
      </text>
    </comment>
    <comment ref="D1027" authorId="0" shapeId="0">
      <text>
        <r>
          <rPr>
            <b/>
            <sz val="9"/>
            <color indexed="81"/>
            <rFont val="Tahoma"/>
            <family val="2"/>
          </rPr>
          <t>Thanh Duong:</t>
        </r>
        <r>
          <rPr>
            <sz val="9"/>
            <color indexed="81"/>
            <rFont val="Tahoma"/>
            <family val="2"/>
          </rPr>
          <t xml:space="preserve">
Hết vườn ông Hầu Văn Sinh</t>
        </r>
      </text>
    </comment>
    <comment ref="C1028" authorId="0" shapeId="0">
      <text>
        <r>
          <rPr>
            <b/>
            <sz val="9"/>
            <color indexed="81"/>
            <rFont val="Tahoma"/>
            <family val="2"/>
          </rPr>
          <t>Thanh Duong:</t>
        </r>
        <r>
          <rPr>
            <sz val="9"/>
            <color indexed="81"/>
            <rFont val="Tahoma"/>
            <family val="2"/>
          </rPr>
          <t xml:space="preserve">
Hết vườn ông Hầu Văn Sinh</t>
        </r>
      </text>
    </comment>
    <comment ref="C1029" authorId="0" shapeId="0">
      <text>
        <r>
          <rPr>
            <b/>
            <sz val="9"/>
            <color indexed="81"/>
            <rFont val="Tahoma"/>
            <family val="2"/>
          </rPr>
          <t>Thanh Duong:</t>
        </r>
        <r>
          <rPr>
            <sz val="9"/>
            <color indexed="81"/>
            <rFont val="Tahoma"/>
            <family val="2"/>
          </rPr>
          <t xml:space="preserve">
Cuối vườn ông Nguyễn Đăng Dũng</t>
        </r>
      </text>
    </comment>
    <comment ref="D1031" authorId="0" shapeId="0">
      <text>
        <r>
          <rPr>
            <b/>
            <sz val="9"/>
            <color indexed="81"/>
            <rFont val="Tahoma"/>
            <family val="2"/>
          </rPr>
          <t>Thanh Duong:</t>
        </r>
        <r>
          <rPr>
            <sz val="9"/>
            <color indexed="81"/>
            <rFont val="Tahoma"/>
            <family val="2"/>
          </rPr>
          <t xml:space="preserve">
Hết thửa đất nhà ông Y Tiên Byă</t>
        </r>
      </text>
    </comment>
    <comment ref="C1032" authorId="0" shapeId="0">
      <text>
        <r>
          <rPr>
            <b/>
            <sz val="9"/>
            <color indexed="81"/>
            <rFont val="Tahoma"/>
            <family val="2"/>
          </rPr>
          <t>Thanh Duong:</t>
        </r>
        <r>
          <rPr>
            <sz val="9"/>
            <color indexed="81"/>
            <rFont val="Tahoma"/>
            <family val="2"/>
          </rPr>
          <t xml:space="preserve">
Đầu vườn ông Ngô Hùng Sinh</t>
        </r>
      </text>
    </comment>
    <comment ref="D1039" authorId="0" shapeId="0">
      <text>
        <r>
          <rPr>
            <b/>
            <sz val="9"/>
            <color indexed="81"/>
            <rFont val="Tahoma"/>
            <family val="2"/>
          </rPr>
          <t>Thanh Duong:</t>
        </r>
        <r>
          <rPr>
            <sz val="9"/>
            <color indexed="81"/>
            <rFont val="Tahoma"/>
            <family val="2"/>
          </rPr>
          <t xml:space="preserve">
Hết đất vườn nhà ông Ama Hanh</t>
        </r>
      </text>
    </comment>
    <comment ref="D1040" authorId="0" shapeId="0">
      <text>
        <r>
          <rPr>
            <b/>
            <sz val="9"/>
            <color indexed="81"/>
            <rFont val="Tahoma"/>
            <family val="2"/>
          </rPr>
          <t>Thanh Duong:</t>
        </r>
        <r>
          <rPr>
            <sz val="9"/>
            <color indexed="81"/>
            <rFont val="Tahoma"/>
            <family val="2"/>
          </rPr>
          <t xml:space="preserve">
Hết đất vườn nhà bà H'Rung</t>
        </r>
      </text>
    </comment>
    <comment ref="D1041" authorId="0" shapeId="0">
      <text>
        <r>
          <rPr>
            <b/>
            <sz val="9"/>
            <color indexed="81"/>
            <rFont val="Tahoma"/>
            <family val="2"/>
          </rPr>
          <t>Thanh Duong:</t>
        </r>
        <r>
          <rPr>
            <sz val="9"/>
            <color indexed="81"/>
            <rFont val="Tahoma"/>
            <family val="2"/>
          </rPr>
          <t xml:space="preserve">
Hết ngã ba đầu buôn Ngô A, xã Hòa Phong</t>
        </r>
      </text>
    </comment>
    <comment ref="D1043" authorId="0" shapeId="0">
      <text>
        <r>
          <rPr>
            <b/>
            <sz val="9"/>
            <color indexed="81"/>
            <rFont val="Tahoma"/>
            <family val="2"/>
          </rPr>
          <t>Thanh Duong:</t>
        </r>
        <r>
          <rPr>
            <sz val="9"/>
            <color indexed="81"/>
            <rFont val="Tahoma"/>
            <family val="2"/>
          </rPr>
          <t xml:space="preserve">
Hết ranh giới vườn nhà ông Giàng A Xánh</t>
        </r>
      </text>
    </comment>
    <comment ref="C1044" authorId="0" shapeId="0">
      <text>
        <r>
          <rPr>
            <b/>
            <sz val="9"/>
            <color indexed="81"/>
            <rFont val="Tahoma"/>
            <family val="2"/>
          </rPr>
          <t>Thanh Duong:</t>
        </r>
        <r>
          <rPr>
            <sz val="9"/>
            <color indexed="81"/>
            <rFont val="Tahoma"/>
            <family val="2"/>
          </rPr>
          <t xml:space="preserve">
Hết ranh giới vườn nhà Ông Giàng A Xánh</t>
        </r>
      </text>
    </comment>
    <comment ref="D1044" authorId="0" shapeId="0">
      <text>
        <r>
          <rPr>
            <b/>
            <sz val="9"/>
            <color indexed="81"/>
            <rFont val="Tahoma"/>
            <family val="2"/>
          </rPr>
          <t>Thanh Duong:</t>
        </r>
        <r>
          <rPr>
            <sz val="9"/>
            <color indexed="81"/>
            <rFont val="Tahoma"/>
            <family val="2"/>
          </rPr>
          <t xml:space="preserve">
Hết ranh giới vườn ông Hoàng Trung Tiến</t>
        </r>
      </text>
    </comment>
    <comment ref="C1045" authorId="0" shapeId="0">
      <text>
        <r>
          <rPr>
            <b/>
            <sz val="9"/>
            <color indexed="81"/>
            <rFont val="Tahoma"/>
            <family val="2"/>
          </rPr>
          <t>Thanh Duong:</t>
        </r>
        <r>
          <rPr>
            <sz val="9"/>
            <color indexed="81"/>
            <rFont val="Tahoma"/>
            <family val="2"/>
          </rPr>
          <t xml:space="preserve">
</t>
        </r>
      </text>
    </comment>
    <comment ref="D1045" authorId="0" shapeId="0">
      <text>
        <r>
          <rPr>
            <b/>
            <sz val="9"/>
            <color indexed="81"/>
            <rFont val="Tahoma"/>
            <family val="2"/>
          </rPr>
          <t>Thanh Duong:</t>
        </r>
        <r>
          <rPr>
            <sz val="9"/>
            <color indexed="81"/>
            <rFont val="Tahoma"/>
            <family val="2"/>
          </rPr>
          <t xml:space="preserve">
Hết thôn Cư Tê, xã Cư Pui</t>
        </r>
      </text>
    </comment>
    <comment ref="D3641" authorId="1" shapeId="0">
      <text>
        <r>
          <rPr>
            <b/>
            <sz val="9"/>
            <color indexed="81"/>
            <rFont val="Tahoma"/>
            <family val="2"/>
          </rPr>
          <t>Nguyen Ngoc:</t>
        </r>
        <r>
          <rPr>
            <sz val="9"/>
            <color indexed="81"/>
            <rFont val="Tahoma"/>
            <family val="2"/>
          </rPr>
          <t xml:space="preserve">
Km 64 + 700 ( ngã ba đường B. Phao)</t>
        </r>
      </text>
    </comment>
    <comment ref="C3642" authorId="1" shapeId="0">
      <text>
        <r>
          <rPr>
            <b/>
            <sz val="9"/>
            <color indexed="81"/>
            <rFont val="Tahoma"/>
            <family val="2"/>
          </rPr>
          <t>Nguyen Ngoc:</t>
        </r>
        <r>
          <rPr>
            <sz val="9"/>
            <color indexed="81"/>
            <rFont val="Tahoma"/>
            <family val="2"/>
          </rPr>
          <t xml:space="preserve">
Km 64 + 700 ( ngã ba đường B. Phao)</t>
        </r>
      </text>
    </comment>
    <comment ref="D3642" authorId="1" shapeId="0">
      <text>
        <r>
          <rPr>
            <b/>
            <sz val="9"/>
            <color indexed="81"/>
            <rFont val="Tahoma"/>
            <family val="2"/>
          </rPr>
          <t>Nguyen Ngoc:</t>
        </r>
        <r>
          <rPr>
            <sz val="9"/>
            <color indexed="81"/>
            <rFont val="Tahoma"/>
            <family val="2"/>
          </rPr>
          <t xml:space="preserve">
Km 65 + 200 (giáp ranh giới đất Trường Mầm non)</t>
        </r>
      </text>
    </comment>
    <comment ref="C3643" authorId="1" shapeId="0">
      <text>
        <r>
          <rPr>
            <b/>
            <sz val="9"/>
            <color indexed="81"/>
            <rFont val="Tahoma"/>
            <family val="2"/>
          </rPr>
          <t>Nguyen Ngoc:</t>
        </r>
        <r>
          <rPr>
            <sz val="9"/>
            <color indexed="81"/>
            <rFont val="Tahoma"/>
            <family val="2"/>
          </rPr>
          <t xml:space="preserve">
Km 65 + 680 (hết ranh giới đất Bảo hiểm xã hội)</t>
        </r>
      </text>
    </comment>
    <comment ref="C3644" authorId="1" shapeId="0">
      <text>
        <r>
          <rPr>
            <b/>
            <sz val="9"/>
            <color indexed="81"/>
            <rFont val="Tahoma"/>
            <family val="2"/>
          </rPr>
          <t>Nguyen Ngoc:</t>
        </r>
        <r>
          <rPr>
            <sz val="9"/>
            <color indexed="81"/>
            <rFont val="Tahoma"/>
            <family val="2"/>
          </rPr>
          <t xml:space="preserve">
Km 65 + 760 (Cầu ông Tri)</t>
        </r>
      </text>
    </comment>
    <comment ref="D3644" authorId="1" shapeId="0">
      <text>
        <r>
          <rPr>
            <b/>
            <sz val="9"/>
            <color indexed="81"/>
            <rFont val="Tahoma"/>
            <family val="2"/>
          </rPr>
          <t>Nguyen Ngoc:</t>
        </r>
        <r>
          <rPr>
            <sz val="9"/>
            <color indexed="81"/>
            <rFont val="Tahoma"/>
            <family val="2"/>
          </rPr>
          <t xml:space="preserve">
Km 66 + 300 (giáp ranh xã Krông Jing)</t>
        </r>
      </text>
    </comment>
    <comment ref="C3645" authorId="1" shapeId="0">
      <text>
        <r>
          <rPr>
            <b/>
            <sz val="9"/>
            <color indexed="81"/>
            <rFont val="Tahoma"/>
            <family val="2"/>
          </rPr>
          <t>Nguyen Ngoc:</t>
        </r>
        <r>
          <rPr>
            <sz val="9"/>
            <color indexed="81"/>
            <rFont val="Tahoma"/>
            <family val="2"/>
          </rPr>
          <t xml:space="preserve">
Km 66 + 500 (hết đất UBKHHGĐ)</t>
        </r>
      </text>
    </comment>
    <comment ref="D3645" authorId="1" shapeId="0">
      <text>
        <r>
          <rPr>
            <b/>
            <sz val="9"/>
            <color indexed="81"/>
            <rFont val="Tahoma"/>
            <family val="2"/>
          </rPr>
          <t>Nguyen Ngoc:</t>
        </r>
        <r>
          <rPr>
            <sz val="9"/>
            <color indexed="81"/>
            <rFont val="Tahoma"/>
            <family val="2"/>
          </rPr>
          <t xml:space="preserve">
Km 66 + 850 (hết đất Lâm trường)</t>
        </r>
      </text>
    </comment>
    <comment ref="C3646" authorId="1" shapeId="0">
      <text>
        <r>
          <rPr>
            <b/>
            <sz val="9"/>
            <color indexed="81"/>
            <rFont val="Tahoma"/>
            <family val="2"/>
          </rPr>
          <t>Nguyen Ngoc:</t>
        </r>
        <r>
          <rPr>
            <sz val="9"/>
            <color indexed="81"/>
            <rFont val="Tahoma"/>
            <family val="2"/>
          </rPr>
          <t xml:space="preserve">
Km 66 + 850 (hết đất Lâm trường)</t>
        </r>
      </text>
    </comment>
    <comment ref="D3646" authorId="1" shapeId="0">
      <text>
        <r>
          <rPr>
            <b/>
            <sz val="9"/>
            <color indexed="81"/>
            <rFont val="Tahoma"/>
            <family val="2"/>
          </rPr>
          <t>Nguyen Ngoc:</t>
        </r>
        <r>
          <rPr>
            <sz val="9"/>
            <color indexed="81"/>
            <rFont val="Tahoma"/>
            <family val="2"/>
          </rPr>
          <t xml:space="preserve">
Km 67 + 800 (hết khu dân cư buôn Aê Lai)</t>
        </r>
      </text>
    </comment>
    <comment ref="C3647" authorId="1" shapeId="0">
      <text>
        <r>
          <rPr>
            <b/>
            <sz val="9"/>
            <color indexed="81"/>
            <rFont val="Tahoma"/>
            <family val="2"/>
          </rPr>
          <t>Nguyen Ngoc:</t>
        </r>
        <r>
          <rPr>
            <sz val="9"/>
            <color indexed="81"/>
            <rFont val="Tahoma"/>
            <family val="2"/>
          </rPr>
          <t xml:space="preserve">
Km 67 + 800 (hết khu dân cư buôn Aê Lai)</t>
        </r>
      </text>
    </comment>
    <comment ref="D3647" authorId="1" shapeId="0">
      <text>
        <r>
          <rPr>
            <b/>
            <sz val="9"/>
            <color indexed="81"/>
            <rFont val="Tahoma"/>
            <family val="2"/>
          </rPr>
          <t>Nguyen Ngoc:</t>
        </r>
        <r>
          <rPr>
            <sz val="9"/>
            <color indexed="81"/>
            <rFont val="Tahoma"/>
            <family val="2"/>
          </rPr>
          <t xml:space="preserve">
Km 69 + 500 (qua trại bò huyện)</t>
        </r>
      </text>
    </comment>
    <comment ref="C3648" authorId="1" shapeId="0">
      <text>
        <r>
          <rPr>
            <b/>
            <sz val="9"/>
            <color indexed="81"/>
            <rFont val="Tahoma"/>
            <family val="2"/>
          </rPr>
          <t>Nguyen Ngoc:</t>
        </r>
        <r>
          <rPr>
            <sz val="9"/>
            <color indexed="81"/>
            <rFont val="Tahoma"/>
            <family val="2"/>
          </rPr>
          <t xml:space="preserve">
Km 69 + 500 (qua trại bò huyện)</t>
        </r>
      </text>
    </comment>
    <comment ref="B3650" authorId="1" shapeId="0">
      <text>
        <r>
          <rPr>
            <b/>
            <sz val="9"/>
            <color indexed="81"/>
            <rFont val="Tahoma"/>
            <family val="2"/>
          </rPr>
          <t>Nguyen Ngoc:</t>
        </r>
        <r>
          <rPr>
            <sz val="9"/>
            <color indexed="81"/>
            <rFont val="Tahoma"/>
            <family val="2"/>
          </rPr>
          <t xml:space="preserve">
Đường đi 715</t>
        </r>
      </text>
    </comment>
    <comment ref="C3650" authorId="1" shapeId="0">
      <text>
        <r>
          <rPr>
            <b/>
            <sz val="9"/>
            <color indexed="81"/>
            <rFont val="Tahoma"/>
            <family val="2"/>
          </rPr>
          <t>Nguyen Ngoc:</t>
        </r>
        <r>
          <rPr>
            <sz val="9"/>
            <color indexed="81"/>
            <rFont val="Tahoma"/>
            <family val="2"/>
          </rPr>
          <t xml:space="preserve">
Km 0 (nhà ông Tiến Thảo)</t>
        </r>
      </text>
    </comment>
    <comment ref="D3651" authorId="1" shapeId="0">
      <text>
        <r>
          <rPr>
            <b/>
            <sz val="9"/>
            <color indexed="81"/>
            <rFont val="Tahoma"/>
            <family val="2"/>
          </rPr>
          <t>Nguyen Ngoc:</t>
        </r>
        <r>
          <rPr>
            <sz val="9"/>
            <color indexed="81"/>
            <rFont val="Tahoma"/>
            <family val="2"/>
          </rPr>
          <t xml:space="preserve">
Km 3 + 500 (buôn Choăh đường đi xã Ea Lai)</t>
        </r>
      </text>
    </comment>
    <comment ref="C3652" authorId="1" shapeId="0">
      <text>
        <r>
          <rPr>
            <b/>
            <sz val="9"/>
            <color indexed="81"/>
            <rFont val="Tahoma"/>
            <family val="2"/>
          </rPr>
          <t>Nguyen Ngoc:</t>
        </r>
        <r>
          <rPr>
            <sz val="9"/>
            <color indexed="81"/>
            <rFont val="Tahoma"/>
            <family val="2"/>
          </rPr>
          <t xml:space="preserve">
Ngã ba QL19C (TL13 cũ)</t>
        </r>
      </text>
    </comment>
    <comment ref="D3655" authorId="1" shapeId="0">
      <text>
        <r>
          <rPr>
            <b/>
            <sz val="9"/>
            <color indexed="81"/>
            <rFont val="Tahoma"/>
            <family val="2"/>
          </rPr>
          <t>Nguyen Ngoc:</t>
        </r>
        <r>
          <rPr>
            <sz val="9"/>
            <color indexed="81"/>
            <rFont val="Tahoma"/>
            <family val="2"/>
          </rPr>
          <t xml:space="preserve">
UBND xã Ea Lai + 500m</t>
        </r>
      </text>
    </comment>
    <comment ref="C3656" authorId="1" shapeId="0">
      <text>
        <r>
          <rPr>
            <b/>
            <sz val="9"/>
            <color indexed="81"/>
            <rFont val="Tahoma"/>
            <family val="2"/>
          </rPr>
          <t>Nguyen Ngoc:</t>
        </r>
        <r>
          <rPr>
            <sz val="9"/>
            <color indexed="81"/>
            <rFont val="Tahoma"/>
            <family val="2"/>
          </rPr>
          <t xml:space="preserve">
UBND xã Ea Lai + 500m</t>
        </r>
      </text>
    </comment>
    <comment ref="D3656" authorId="1" shapeId="0">
      <text>
        <r>
          <rPr>
            <b/>
            <sz val="9"/>
            <color indexed="81"/>
            <rFont val="Tahoma"/>
            <family val="2"/>
          </rPr>
          <t>Nguyen Ngoc:</t>
        </r>
        <r>
          <rPr>
            <sz val="9"/>
            <color indexed="81"/>
            <rFont val="Tahoma"/>
            <family val="2"/>
          </rPr>
          <t xml:space="preserve">
Ngã ba QL19C (TL13 cũ)</t>
        </r>
      </text>
    </comment>
    <comment ref="C3657" authorId="1" shapeId="0">
      <text>
        <r>
          <rPr>
            <b/>
            <sz val="9"/>
            <color indexed="81"/>
            <rFont val="Tahoma"/>
            <family val="2"/>
          </rPr>
          <t>Nguyen Ngoc:</t>
        </r>
        <r>
          <rPr>
            <sz val="9"/>
            <color indexed="81"/>
            <rFont val="Tahoma"/>
            <family val="2"/>
          </rPr>
          <t xml:space="preserve">
Ngã ba QL19C (TL13 cũ)</t>
        </r>
      </text>
    </comment>
    <comment ref="D3657" authorId="1" shapeId="0">
      <text>
        <r>
          <rPr>
            <b/>
            <sz val="9"/>
            <color indexed="81"/>
            <rFont val="Tahoma"/>
            <family val="2"/>
          </rPr>
          <t>Nguyen Ngoc:</t>
        </r>
        <r>
          <rPr>
            <sz val="9"/>
            <color indexed="81"/>
            <rFont val="Tahoma"/>
            <family val="2"/>
          </rPr>
          <t xml:space="preserve">
Km 519 (TL13 cũ)</t>
        </r>
      </text>
    </comment>
    <comment ref="C3658" authorId="1" shapeId="0">
      <text>
        <r>
          <rPr>
            <b/>
            <sz val="9"/>
            <color indexed="81"/>
            <rFont val="Tahoma"/>
            <family val="2"/>
          </rPr>
          <t>Nguyen Ngoc:</t>
        </r>
        <r>
          <rPr>
            <sz val="9"/>
            <color indexed="81"/>
            <rFont val="Tahoma"/>
            <family val="2"/>
          </rPr>
          <t xml:space="preserve">
Km 519 (TL13 cũ)</t>
        </r>
      </text>
    </comment>
    <comment ref="D3658" authorId="1" shapeId="0">
      <text>
        <r>
          <rPr>
            <b/>
            <sz val="9"/>
            <color indexed="81"/>
            <rFont val="Tahoma"/>
            <family val="2"/>
          </rPr>
          <t>Nguyen Ngoc:</t>
        </r>
        <r>
          <rPr>
            <sz val="9"/>
            <color indexed="81"/>
            <rFont val="Tahoma"/>
            <family val="2"/>
          </rPr>
          <t xml:space="preserve">
Km 521 (cầu M’ Năng)</t>
        </r>
      </text>
    </comment>
    <comment ref="C3659" authorId="1" shapeId="0">
      <text>
        <r>
          <rPr>
            <b/>
            <sz val="9"/>
            <color indexed="81"/>
            <rFont val="Tahoma"/>
            <family val="2"/>
          </rPr>
          <t>Nguyen Ngoc:</t>
        </r>
        <r>
          <rPr>
            <sz val="9"/>
            <color indexed="81"/>
            <rFont val="Tahoma"/>
            <family val="2"/>
          </rPr>
          <t xml:space="preserve">
Km 521 (cầu M’ Năng)</t>
        </r>
      </text>
    </comment>
    <comment ref="D3659" authorId="1" shapeId="0">
      <text>
        <r>
          <rPr>
            <b/>
            <sz val="9"/>
            <color indexed="81"/>
            <rFont val="Tahoma"/>
            <family val="2"/>
          </rPr>
          <t>Nguyen Ngoc:</t>
        </r>
        <r>
          <rPr>
            <sz val="9"/>
            <color indexed="81"/>
            <rFont val="Tahoma"/>
            <family val="2"/>
          </rPr>
          <t xml:space="preserve">
Km 521 (cầu M’ Năng)</t>
        </r>
      </text>
    </comment>
    <comment ref="C3660" authorId="1" shapeId="0">
      <text>
        <r>
          <rPr>
            <b/>
            <sz val="9"/>
            <color indexed="81"/>
            <rFont val="Tahoma"/>
            <family val="2"/>
          </rPr>
          <t>Nguyen Ngoc:</t>
        </r>
        <r>
          <rPr>
            <sz val="9"/>
            <color indexed="81"/>
            <rFont val="Tahoma"/>
            <family val="2"/>
          </rPr>
          <t xml:space="preserve">
Km 521 (cầu M’ Năng)</t>
        </r>
      </text>
    </comment>
    <comment ref="C3661" authorId="1" shapeId="0">
      <text>
        <r>
          <rPr>
            <b/>
            <sz val="9"/>
            <color indexed="81"/>
            <rFont val="Tahoma"/>
            <family val="2"/>
          </rPr>
          <t>Nguyen Ngoc:</t>
        </r>
        <r>
          <rPr>
            <sz val="9"/>
            <color indexed="81"/>
            <rFont val="Tahoma"/>
            <family val="2"/>
          </rPr>
          <t xml:space="preserve">
Giáp đường Trường sơn đông(buôn Um)</t>
        </r>
      </text>
    </comment>
    <comment ref="C3662" authorId="1" shapeId="0">
      <text>
        <r>
          <rPr>
            <b/>
            <sz val="9"/>
            <color indexed="81"/>
            <rFont val="Tahoma"/>
            <family val="2"/>
          </rPr>
          <t>Nguyen Ngoc:</t>
        </r>
        <r>
          <rPr>
            <sz val="9"/>
            <color indexed="81"/>
            <rFont val="Tahoma"/>
            <family val="2"/>
          </rPr>
          <t xml:space="preserve">
Km 0 (buôn M'Lốk)</t>
        </r>
      </text>
    </comment>
    <comment ref="D3663" authorId="1" shapeId="0">
      <text>
        <r>
          <rPr>
            <b/>
            <sz val="9"/>
            <color indexed="81"/>
            <rFont val="Tahoma"/>
            <family val="2"/>
          </rPr>
          <t>Nguyen Ngoc:</t>
        </r>
        <r>
          <rPr>
            <sz val="9"/>
            <color indexed="81"/>
            <rFont val="Tahoma"/>
            <family val="2"/>
          </rPr>
          <t xml:space="preserve">
Ngầm 4 giáp ranh xã Ea Lai</t>
        </r>
      </text>
    </comment>
    <comment ref="D3664" authorId="1" shapeId="0">
      <text>
        <r>
          <rPr>
            <b/>
            <sz val="9"/>
            <color indexed="81"/>
            <rFont val="Tahoma"/>
            <family val="2"/>
          </rPr>
          <t>Nguyen Ngoc:</t>
        </r>
        <r>
          <rPr>
            <sz val="9"/>
            <color indexed="81"/>
            <rFont val="Tahoma"/>
            <family val="2"/>
          </rPr>
          <t xml:space="preserve">
Hết ranh giới đất nhà ông Quang</t>
        </r>
      </text>
    </comment>
    <comment ref="C3665" authorId="1" shapeId="0">
      <text>
        <r>
          <rPr>
            <b/>
            <sz val="9"/>
            <color indexed="81"/>
            <rFont val="Tahoma"/>
            <family val="2"/>
          </rPr>
          <t>Nguyen Ngoc:</t>
        </r>
        <r>
          <rPr>
            <sz val="9"/>
            <color indexed="81"/>
            <rFont val="Tahoma"/>
            <family val="2"/>
          </rPr>
          <t xml:space="preserve">
Hết ranh giới đất nhà ông Quang</t>
        </r>
      </text>
    </comment>
    <comment ref="D3665" authorId="1" shapeId="0">
      <text>
        <r>
          <rPr>
            <b/>
            <sz val="9"/>
            <color indexed="81"/>
            <rFont val="Tahoma"/>
            <family val="2"/>
          </rPr>
          <t>Nguyen Ngoc:</t>
        </r>
        <r>
          <rPr>
            <sz val="9"/>
            <color indexed="81"/>
            <rFont val="Tahoma"/>
            <family val="2"/>
          </rPr>
          <t xml:space="preserve">
Ngầm số 5 (suối Ea Kô) giáp ranh giới xã Cư Prao</t>
        </r>
      </text>
    </comment>
    <comment ref="C3666" authorId="1" shapeId="0">
      <text>
        <r>
          <rPr>
            <b/>
            <sz val="9"/>
            <color indexed="81"/>
            <rFont val="Tahoma"/>
            <family val="2"/>
          </rPr>
          <t>Nguyen Ngoc:</t>
        </r>
        <r>
          <rPr>
            <sz val="9"/>
            <color indexed="81"/>
            <rFont val="Tahoma"/>
            <family val="2"/>
          </rPr>
          <t xml:space="preserve">
Đất ông Sơn (Công An) tại km 0</t>
        </r>
      </text>
    </comment>
    <comment ref="D3666" authorId="1" shapeId="0">
      <text>
        <r>
          <rPr>
            <b/>
            <sz val="9"/>
            <color indexed="81"/>
            <rFont val="Tahoma"/>
            <family val="2"/>
          </rPr>
          <t>Nguyen Ngoc:</t>
        </r>
        <r>
          <rPr>
            <sz val="9"/>
            <color indexed="81"/>
            <rFont val="Tahoma"/>
            <family val="2"/>
          </rPr>
          <t xml:space="preserve">
Phan Bội Châu</t>
        </r>
      </text>
    </comment>
    <comment ref="D3673" authorId="1" shapeId="0">
      <text>
        <r>
          <rPr>
            <b/>
            <sz val="9"/>
            <color indexed="81"/>
            <rFont val="Tahoma"/>
            <family val="2"/>
          </rPr>
          <t>Nguyen Ngoc:</t>
        </r>
        <r>
          <rPr>
            <sz val="9"/>
            <color indexed="81"/>
            <rFont val="Tahoma"/>
            <family val="2"/>
          </rPr>
          <t xml:space="preserve">
Km 0 + 110 (Hội trường khối 7)</t>
        </r>
      </text>
    </comment>
    <comment ref="C3677" authorId="1" shapeId="0">
      <text>
        <r>
          <rPr>
            <b/>
            <sz val="9"/>
            <color indexed="81"/>
            <rFont val="Tahoma"/>
            <family val="2"/>
          </rPr>
          <t>Nguyen Ngoc:</t>
        </r>
        <r>
          <rPr>
            <sz val="9"/>
            <color indexed="81"/>
            <rFont val="Tahoma"/>
            <family val="2"/>
          </rPr>
          <t xml:space="preserve">
Ranh giới đất nhà ông Vịnh (khối 1)</t>
        </r>
      </text>
    </comment>
    <comment ref="D3679" authorId="1" shapeId="0">
      <text>
        <r>
          <rPr>
            <b/>
            <sz val="9"/>
            <color indexed="81"/>
            <rFont val="Tahoma"/>
            <family val="2"/>
          </rPr>
          <t>Nguyen Ngoc:</t>
        </r>
        <r>
          <rPr>
            <sz val="9"/>
            <color indexed="81"/>
            <rFont val="Tahoma"/>
            <family val="2"/>
          </rPr>
          <t xml:space="preserve">
Hết đường</t>
        </r>
      </text>
    </comment>
    <comment ref="B3681" authorId="1" shapeId="0">
      <text>
        <r>
          <rPr>
            <b/>
            <sz val="9"/>
            <color indexed="81"/>
            <rFont val="Tahoma"/>
            <family val="2"/>
          </rPr>
          <t>Nguyen Ngoc:</t>
        </r>
        <r>
          <rPr>
            <sz val="9"/>
            <color indexed="81"/>
            <rFont val="Tahoma"/>
            <family val="2"/>
          </rPr>
          <t xml:space="preserve">
Đường mới phía Tây Nam thị trấn kéo dài</t>
        </r>
      </text>
    </comment>
    <comment ref="D3681" authorId="1" shapeId="0">
      <text>
        <r>
          <rPr>
            <b/>
            <sz val="9"/>
            <color indexed="81"/>
            <rFont val="Tahoma"/>
            <family val="2"/>
          </rPr>
          <t>Nguyen Ngoc:</t>
        </r>
        <r>
          <rPr>
            <sz val="9"/>
            <color indexed="81"/>
            <rFont val="Tahoma"/>
            <family val="2"/>
          </rPr>
          <t xml:space="preserve">
Hết đất nhà bà Hoàng Thị Phòng</t>
        </r>
      </text>
    </comment>
    <comment ref="C3682" authorId="1" shapeId="0">
      <text>
        <r>
          <rPr>
            <b/>
            <sz val="9"/>
            <color indexed="81"/>
            <rFont val="Tahoma"/>
            <family val="2"/>
          </rPr>
          <t>Nguyen Ngoc:</t>
        </r>
        <r>
          <rPr>
            <sz val="9"/>
            <color indexed="81"/>
            <rFont val="Tahoma"/>
            <family val="2"/>
          </rPr>
          <t xml:space="preserve">
Giáp ranh giới xã Krông Jing cũ; Hết đất nhà bà Hoàng Thị Phòng</t>
        </r>
      </text>
    </comment>
    <comment ref="D3684" authorId="1" shapeId="0">
      <text>
        <r>
          <rPr>
            <b/>
            <sz val="9"/>
            <color indexed="81"/>
            <rFont val="Tahoma"/>
            <family val="2"/>
          </rPr>
          <t>Nguyen Ngoc:</t>
        </r>
        <r>
          <rPr>
            <sz val="9"/>
            <color indexed="81"/>
            <rFont val="Tahoma"/>
            <family val="2"/>
          </rPr>
          <t xml:space="preserve">
Đầu ranh giới thửa đất nhà ông Hoa</t>
        </r>
      </text>
    </comment>
    <comment ref="D3687" authorId="1" shapeId="0">
      <text>
        <r>
          <rPr>
            <b/>
            <sz val="9"/>
            <color indexed="81"/>
            <rFont val="Tahoma"/>
            <family val="2"/>
          </rPr>
          <t>Nguyen Ngoc:</t>
        </r>
        <r>
          <rPr>
            <sz val="9"/>
            <color indexed="81"/>
            <rFont val="Tahoma"/>
            <family val="2"/>
          </rPr>
          <t xml:space="preserve">
Phan Bội Châu</t>
        </r>
      </text>
    </comment>
    <comment ref="C3688" authorId="1" shapeId="0">
      <text>
        <r>
          <rPr>
            <b/>
            <sz val="9"/>
            <color indexed="81"/>
            <rFont val="Tahoma"/>
            <family val="2"/>
          </rPr>
          <t>Nguyen Ngoc:</t>
        </r>
        <r>
          <rPr>
            <sz val="9"/>
            <color indexed="81"/>
            <rFont val="Tahoma"/>
            <family val="2"/>
          </rPr>
          <t xml:space="preserve">
Phan Bội Châu</t>
        </r>
      </text>
    </comment>
    <comment ref="D3689" authorId="1" shapeId="0">
      <text>
        <r>
          <rPr>
            <b/>
            <sz val="9"/>
            <color indexed="81"/>
            <rFont val="Tahoma"/>
            <family val="2"/>
          </rPr>
          <t>Nguyen Ngoc:</t>
        </r>
        <r>
          <rPr>
            <sz val="9"/>
            <color indexed="81"/>
            <rFont val="Tahoma"/>
            <family val="2"/>
          </rPr>
          <t xml:space="preserve">
Giáp đường Trần Hưng Đạo</t>
        </r>
      </text>
    </comment>
    <comment ref="D3692" authorId="1" shapeId="0">
      <text>
        <r>
          <rPr>
            <b/>
            <sz val="9"/>
            <color indexed="81"/>
            <rFont val="Tahoma"/>
            <family val="2"/>
          </rPr>
          <t>Nguyen Ngoc:</t>
        </r>
        <r>
          <rPr>
            <sz val="9"/>
            <color indexed="81"/>
            <rFont val="Tahoma"/>
            <family val="2"/>
          </rPr>
          <t xml:space="preserve">
Km 0 + 200 (hết đất nhà bà Cư)</t>
        </r>
      </text>
    </comment>
    <comment ref="D3694" authorId="1" shapeId="0">
      <text>
        <r>
          <rPr>
            <b/>
            <sz val="9"/>
            <color indexed="81"/>
            <rFont val="Tahoma"/>
            <family val="2"/>
          </rPr>
          <t>Nguyen Ngoc:</t>
        </r>
        <r>
          <rPr>
            <sz val="9"/>
            <color indexed="81"/>
            <rFont val="Tahoma"/>
            <family val="2"/>
          </rPr>
          <t xml:space="preserve">
Phan Bội Châu</t>
        </r>
      </text>
    </comment>
    <comment ref="C3695" authorId="1" shapeId="0">
      <text>
        <r>
          <rPr>
            <b/>
            <sz val="9"/>
            <color indexed="81"/>
            <rFont val="Tahoma"/>
            <family val="2"/>
          </rPr>
          <t>Nguyen Ngoc:</t>
        </r>
        <r>
          <rPr>
            <sz val="9"/>
            <color indexed="81"/>
            <rFont val="Tahoma"/>
            <family val="2"/>
          </rPr>
          <t xml:space="preserve">
Phan Bội Châu</t>
        </r>
      </text>
    </comment>
    <comment ref="C3696" authorId="1" shapeId="0">
      <text>
        <r>
          <rPr>
            <b/>
            <sz val="9"/>
            <color indexed="81"/>
            <rFont val="Tahoma"/>
            <family val="2"/>
          </rPr>
          <t>Nguyen Ngoc:</t>
        </r>
        <r>
          <rPr>
            <sz val="9"/>
            <color indexed="81"/>
            <rFont val="Tahoma"/>
            <family val="2"/>
          </rPr>
          <t xml:space="preserve">
Km 0</t>
        </r>
      </text>
    </comment>
    <comment ref="D3696" authorId="1" shapeId="0">
      <text>
        <r>
          <rPr>
            <b/>
            <sz val="9"/>
            <color indexed="81"/>
            <rFont val="Tahoma"/>
            <family val="2"/>
          </rPr>
          <t>Nguyen Ngoc:</t>
        </r>
        <r>
          <rPr>
            <sz val="9"/>
            <color indexed="81"/>
            <rFont val="Tahoma"/>
            <family val="2"/>
          </rPr>
          <t xml:space="preserve">
Hết đường Phan Bội Châu</t>
        </r>
      </text>
    </comment>
    <comment ref="C3697" authorId="1" shapeId="0">
      <text>
        <r>
          <rPr>
            <b/>
            <sz val="9"/>
            <color indexed="81"/>
            <rFont val="Tahoma"/>
            <family val="2"/>
          </rPr>
          <t>Nguyen Ngoc:</t>
        </r>
        <r>
          <rPr>
            <sz val="9"/>
            <color indexed="81"/>
            <rFont val="Tahoma"/>
            <family val="2"/>
          </rPr>
          <t xml:space="preserve">
Km 0</t>
        </r>
      </text>
    </comment>
    <comment ref="D3697" authorId="1" shapeId="0">
      <text>
        <r>
          <rPr>
            <b/>
            <sz val="9"/>
            <color indexed="81"/>
            <rFont val="Tahoma"/>
            <family val="2"/>
          </rPr>
          <t>Nguyen Ngoc:</t>
        </r>
        <r>
          <rPr>
            <sz val="9"/>
            <color indexed="81"/>
            <rFont val="Tahoma"/>
            <family val="2"/>
          </rPr>
          <t xml:space="preserve">
Ngã tư hết đất nhà ông Bình (thửa 101, tờ 37)</t>
        </r>
      </text>
    </comment>
    <comment ref="D3702" authorId="1" shapeId="0">
      <text>
        <r>
          <rPr>
            <b/>
            <sz val="9"/>
            <color indexed="81"/>
            <rFont val="Tahoma"/>
            <family val="2"/>
          </rPr>
          <t>Nguyen Ngoc:</t>
        </r>
        <r>
          <rPr>
            <sz val="9"/>
            <color indexed="81"/>
            <rFont val="Tahoma"/>
            <family val="2"/>
          </rPr>
          <t xml:space="preserve">
Đến đường trước Trường Hùng Vương</t>
        </r>
      </text>
    </comment>
    <comment ref="B3718" authorId="1" shapeId="0">
      <text>
        <r>
          <rPr>
            <b/>
            <sz val="9"/>
            <color indexed="81"/>
            <rFont val="Tahoma"/>
            <family val="2"/>
          </rPr>
          <t>Nguyen Ngoc:</t>
        </r>
        <r>
          <rPr>
            <sz val="9"/>
            <color indexed="81"/>
            <rFont val="Tahoma"/>
            <family val="2"/>
          </rPr>
          <t xml:space="preserve">
Đường QH mới
Đường ngang thông ra đường vành đai</t>
        </r>
      </text>
    </comment>
    <comment ref="D3724" authorId="1" shapeId="0">
      <text>
        <r>
          <rPr>
            <b/>
            <sz val="9"/>
            <color indexed="81"/>
            <rFont val="Tahoma"/>
            <family val="2"/>
          </rPr>
          <t>Nguyen Ngoc:</t>
        </r>
        <r>
          <rPr>
            <sz val="9"/>
            <color indexed="81"/>
            <rFont val="Tahoma"/>
            <family val="2"/>
          </rPr>
          <t xml:space="preserve">
Phan Bội Châu</t>
        </r>
      </text>
    </comment>
    <comment ref="B3728" authorId="1" shapeId="0">
      <text>
        <r>
          <rPr>
            <b/>
            <sz val="9"/>
            <color indexed="81"/>
            <rFont val="Tahoma"/>
            <family val="2"/>
          </rPr>
          <t>Nguyen Ngoc:</t>
        </r>
        <r>
          <rPr>
            <sz val="9"/>
            <color indexed="81"/>
            <rFont val="Tahoma"/>
            <family val="2"/>
          </rPr>
          <t xml:space="preserve">
Khu dân cư Tổ dân phố 3, Tổ dân phố 4 (trừ khu vực đã có)</t>
        </r>
      </text>
    </comment>
    <comment ref="C3732" authorId="1" shapeId="0">
      <text>
        <r>
          <rPr>
            <b/>
            <sz val="9"/>
            <color indexed="81"/>
            <rFont val="Tahoma"/>
            <family val="2"/>
          </rPr>
          <t>Nguyen Ngoc:</t>
        </r>
        <r>
          <rPr>
            <sz val="9"/>
            <color indexed="81"/>
            <rFont val="Tahoma"/>
            <family val="2"/>
          </rPr>
          <t xml:space="preserve">
Km 0</t>
        </r>
      </text>
    </comment>
    <comment ref="D3732" authorId="1" shapeId="0">
      <text>
        <r>
          <rPr>
            <b/>
            <sz val="9"/>
            <color indexed="81"/>
            <rFont val="Tahoma"/>
            <family val="2"/>
          </rPr>
          <t>Nguyen Ngoc:</t>
        </r>
        <r>
          <rPr>
            <sz val="9"/>
            <color indexed="81"/>
            <rFont val="Tahoma"/>
            <family val="2"/>
          </rPr>
          <t xml:space="preserve">
Hết đường Phan Bội Châu</t>
        </r>
      </text>
    </comment>
    <comment ref="C3734" authorId="1" shapeId="0">
      <text>
        <r>
          <rPr>
            <b/>
            <sz val="9"/>
            <color indexed="81"/>
            <rFont val="Tahoma"/>
            <family val="2"/>
          </rPr>
          <t>Nguyen Ngoc:</t>
        </r>
        <r>
          <rPr>
            <sz val="9"/>
            <color indexed="81"/>
            <rFont val="Tahoma"/>
            <family val="2"/>
          </rPr>
          <t xml:space="preserve">
Km 64 + 700 ( ngã ba đường B. Phao)</t>
        </r>
      </text>
    </comment>
    <comment ref="D3734" authorId="1" shapeId="0">
      <text>
        <r>
          <rPr>
            <b/>
            <sz val="9"/>
            <color indexed="81"/>
            <rFont val="Tahoma"/>
            <family val="2"/>
          </rPr>
          <t>Nguyen Ngoc:</t>
        </r>
        <r>
          <rPr>
            <sz val="9"/>
            <color indexed="81"/>
            <rFont val="Tahoma"/>
            <family val="2"/>
          </rPr>
          <t xml:space="preserve">
Km 65 + 200 (giáp ranh giới đất Trường Mầm non)</t>
        </r>
      </text>
    </comment>
    <comment ref="C3736" authorId="1" shapeId="0">
      <text>
        <r>
          <rPr>
            <b/>
            <sz val="9"/>
            <color indexed="81"/>
            <rFont val="Tahoma"/>
            <family val="2"/>
          </rPr>
          <t>Nguyen Ngoc:</t>
        </r>
        <r>
          <rPr>
            <sz val="9"/>
            <color indexed="81"/>
            <rFont val="Tahoma"/>
            <family val="2"/>
          </rPr>
          <t xml:space="preserve">
Km 65+760 (cầu ông Tri)</t>
        </r>
      </text>
    </comment>
    <comment ref="D3736" authorId="1" shapeId="0">
      <text>
        <r>
          <rPr>
            <b/>
            <sz val="9"/>
            <color indexed="81"/>
            <rFont val="Tahoma"/>
            <family val="2"/>
          </rPr>
          <t>Nguyen Ngoc:</t>
        </r>
        <r>
          <rPr>
            <sz val="9"/>
            <color indexed="81"/>
            <rFont val="Tahoma"/>
            <family val="2"/>
          </rPr>
          <t xml:space="preserve">
Km 66+300 (giáp ranh xã Krông Jing cũ)</t>
        </r>
      </text>
    </comment>
    <comment ref="D3738" authorId="1" shapeId="0">
      <text>
        <r>
          <rPr>
            <b/>
            <sz val="9"/>
            <color indexed="81"/>
            <rFont val="Tahoma"/>
            <family val="2"/>
          </rPr>
          <t>Nguyen Ngoc:</t>
        </r>
        <r>
          <rPr>
            <sz val="9"/>
            <color indexed="81"/>
            <rFont val="Tahoma"/>
            <family val="2"/>
          </rPr>
          <t xml:space="preserve">
Km 0 + 500 (Nhà ông Kiểm thửa đất số 1019 tờ 64 (cũ) - 204 mới )</t>
        </r>
      </text>
    </comment>
    <comment ref="C3739" authorId="1" shapeId="0">
      <text>
        <r>
          <rPr>
            <b/>
            <sz val="9"/>
            <color indexed="81"/>
            <rFont val="Tahoma"/>
            <family val="2"/>
          </rPr>
          <t>Nguyen Ngoc:</t>
        </r>
        <r>
          <rPr>
            <sz val="9"/>
            <color indexed="81"/>
            <rFont val="Tahoma"/>
            <family val="2"/>
          </rPr>
          <t xml:space="preserve">
Km 0 + 500 (Nhà ông Kiểm thửa đất số 1019 tờ 64 (cũ) - 204 mới )</t>
        </r>
      </text>
    </comment>
    <comment ref="D3739" authorId="1" shapeId="0">
      <text>
        <r>
          <rPr>
            <b/>
            <sz val="9"/>
            <color indexed="81"/>
            <rFont val="Tahoma"/>
            <family val="2"/>
          </rPr>
          <t>Nguyen Ngoc:</t>
        </r>
        <r>
          <rPr>
            <sz val="9"/>
            <color indexed="81"/>
            <rFont val="Tahoma"/>
            <family val="2"/>
          </rPr>
          <t xml:space="preserve">
Km 0 + 800 (giáp đất nhà ông Hàng buôn Trưng)</t>
        </r>
      </text>
    </comment>
    <comment ref="B3743" authorId="1" shapeId="0">
      <text>
        <r>
          <rPr>
            <b/>
            <sz val="9"/>
            <color indexed="81"/>
            <rFont val="Tahoma"/>
            <family val="2"/>
          </rPr>
          <t>Nguyen Ngoc:</t>
        </r>
        <r>
          <rPr>
            <sz val="9"/>
            <color indexed="81"/>
            <rFont val="Tahoma"/>
            <family val="2"/>
          </rPr>
          <t xml:space="preserve">
Đường liên xã</t>
        </r>
      </text>
    </comment>
    <comment ref="C3743" authorId="1" shapeId="0">
      <text>
        <r>
          <rPr>
            <b/>
            <sz val="9"/>
            <color indexed="81"/>
            <rFont val="Tahoma"/>
            <family val="2"/>
          </rPr>
          <t>Nguyen Ngoc:</t>
        </r>
        <r>
          <rPr>
            <sz val="9"/>
            <color indexed="81"/>
            <rFont val="Tahoma"/>
            <family val="2"/>
          </rPr>
          <t xml:space="preserve">
Ngã ba (quán bà Lý thôn 6)</t>
        </r>
      </text>
    </comment>
    <comment ref="D3743" authorId="1" shapeId="0">
      <text>
        <r>
          <rPr>
            <b/>
            <sz val="9"/>
            <color indexed="81"/>
            <rFont val="Tahoma"/>
            <family val="2"/>
          </rPr>
          <t>Nguyen Ngoc:</t>
        </r>
        <r>
          <rPr>
            <sz val="9"/>
            <color indexed="81"/>
            <rFont val="Tahoma"/>
            <family val="2"/>
          </rPr>
          <t xml:space="preserve">
Giáp ranh Tỉnh lộ 13 (đường đi xã Cư Prao)</t>
        </r>
      </text>
    </comment>
    <comment ref="B3744" authorId="1" shapeId="0">
      <text>
        <r>
          <rPr>
            <b/>
            <sz val="9"/>
            <color indexed="81"/>
            <rFont val="Tahoma"/>
            <family val="2"/>
          </rPr>
          <t>Nguyen Ngoc:</t>
        </r>
        <r>
          <rPr>
            <sz val="9"/>
            <color indexed="81"/>
            <rFont val="Tahoma"/>
            <family val="2"/>
          </rPr>
          <t xml:space="preserve">
Đường liên thôn (thôn 1 đi thôn 7)</t>
        </r>
      </text>
    </comment>
    <comment ref="C3744" authorId="1" shapeId="0">
      <text>
        <r>
          <rPr>
            <b/>
            <sz val="9"/>
            <color indexed="81"/>
            <rFont val="Tahoma"/>
            <family val="2"/>
          </rPr>
          <t>Nguyen Ngoc:</t>
        </r>
        <r>
          <rPr>
            <sz val="9"/>
            <color indexed="81"/>
            <rFont val="Tahoma"/>
            <family val="2"/>
          </rPr>
          <t xml:space="preserve">
Ngã ba nhà ông Hải</t>
        </r>
      </text>
    </comment>
    <comment ref="D3744" authorId="1" shapeId="0">
      <text>
        <r>
          <rPr>
            <b/>
            <sz val="9"/>
            <color indexed="81"/>
            <rFont val="Tahoma"/>
            <family val="2"/>
          </rPr>
          <t>Nguyen Ngoc:</t>
        </r>
        <r>
          <rPr>
            <sz val="9"/>
            <color indexed="81"/>
            <rFont val="Tahoma"/>
            <family val="2"/>
          </rPr>
          <t xml:space="preserve">
Đến hết thôn 7</t>
        </r>
      </text>
    </comment>
    <comment ref="B3745" authorId="1" shapeId="0">
      <text>
        <r>
          <rPr>
            <b/>
            <sz val="9"/>
            <color indexed="81"/>
            <rFont val="Tahoma"/>
            <family val="2"/>
          </rPr>
          <t>Nguyen Ngoc:</t>
        </r>
        <r>
          <rPr>
            <sz val="9"/>
            <color indexed="81"/>
            <rFont val="Tahoma"/>
            <family val="2"/>
          </rPr>
          <t xml:space="preserve">
Đường liên thôn (thôn 6 đi thôn 11)</t>
        </r>
      </text>
    </comment>
    <comment ref="C3745" authorId="1" shapeId="0">
      <text>
        <r>
          <rPr>
            <b/>
            <sz val="9"/>
            <color indexed="81"/>
            <rFont val="Tahoma"/>
            <family val="2"/>
          </rPr>
          <t>Nguyen Ngoc:</t>
        </r>
        <r>
          <rPr>
            <sz val="9"/>
            <color indexed="81"/>
            <rFont val="Tahoma"/>
            <family val="2"/>
          </rPr>
          <t xml:space="preserve">
Ngã ba Trạm Y tế</t>
        </r>
      </text>
    </comment>
    <comment ref="D3745" authorId="1" shapeId="0">
      <text>
        <r>
          <rPr>
            <b/>
            <sz val="9"/>
            <color indexed="81"/>
            <rFont val="Tahoma"/>
            <family val="2"/>
          </rPr>
          <t>Nguyen Ngoc:</t>
        </r>
        <r>
          <rPr>
            <sz val="9"/>
            <color indexed="81"/>
            <rFont val="Tahoma"/>
            <family val="2"/>
          </rPr>
          <t xml:space="preserve">
Đến hết thôn 11</t>
        </r>
      </text>
    </comment>
    <comment ref="C3746" authorId="1" shapeId="0">
      <text>
        <r>
          <rPr>
            <b/>
            <sz val="9"/>
            <color indexed="81"/>
            <rFont val="Tahoma"/>
            <family val="2"/>
          </rPr>
          <t>Nguyen Ngoc:</t>
        </r>
        <r>
          <rPr>
            <sz val="9"/>
            <color indexed="81"/>
            <rFont val="Tahoma"/>
            <family val="2"/>
          </rPr>
          <t xml:space="preserve">
Ngã ba nhà ông Thông</t>
        </r>
      </text>
    </comment>
    <comment ref="C3747" authorId="1" shapeId="0">
      <text>
        <r>
          <rPr>
            <b/>
            <sz val="9"/>
            <color indexed="81"/>
            <rFont val="Tahoma"/>
            <family val="2"/>
          </rPr>
          <t>Nguyen Ngoc:</t>
        </r>
        <r>
          <rPr>
            <sz val="9"/>
            <color indexed="81"/>
            <rFont val="Tahoma"/>
            <family val="2"/>
          </rPr>
          <t xml:space="preserve">
Nhà ông Nguyễn Văn Thắng (thôn 1)</t>
        </r>
      </text>
    </comment>
    <comment ref="B3751" authorId="1" shapeId="0">
      <text>
        <r>
          <rPr>
            <b/>
            <sz val="9"/>
            <color indexed="81"/>
            <rFont val="Tahoma"/>
            <family val="2"/>
          </rPr>
          <t>Nguyen Ngoc:</t>
        </r>
        <r>
          <rPr>
            <sz val="9"/>
            <color indexed="81"/>
            <rFont val="Tahoma"/>
            <family val="2"/>
          </rPr>
          <t xml:space="preserve">
 1. Đường 715 (đường LTL 13) Ea Riêng
1. Đường giao thông chính (Ea H'mlay)</t>
        </r>
      </text>
    </comment>
    <comment ref="C3751" authorId="1" shapeId="0">
      <text>
        <r>
          <rPr>
            <b/>
            <sz val="9"/>
            <color indexed="81"/>
            <rFont val="Tahoma"/>
            <family val="2"/>
          </rPr>
          <t>Nguyen Ngoc:</t>
        </r>
        <r>
          <rPr>
            <sz val="9"/>
            <color indexed="81"/>
            <rFont val="Tahoma"/>
            <family val="2"/>
          </rPr>
          <t xml:space="preserve">
Km 4 + 900 (giáp ranh với xã Krông Jing)</t>
        </r>
      </text>
    </comment>
    <comment ref="D3751" authorId="1" shapeId="0">
      <text>
        <r>
          <rPr>
            <b/>
            <sz val="9"/>
            <color indexed="81"/>
            <rFont val="Tahoma"/>
            <family val="2"/>
          </rPr>
          <t>Nguyen Ngoc:</t>
        </r>
        <r>
          <rPr>
            <sz val="9"/>
            <color indexed="81"/>
            <rFont val="Tahoma"/>
            <family val="2"/>
          </rPr>
          <t xml:space="preserve">
KM 11 + 50 (UBND xã)</t>
        </r>
      </text>
    </comment>
    <comment ref="C3754" authorId="1" shapeId="0">
      <text>
        <r>
          <rPr>
            <b/>
            <sz val="9"/>
            <color indexed="81"/>
            <rFont val="Tahoma"/>
            <family val="2"/>
          </rPr>
          <t>Nguyen Ngoc:</t>
        </r>
        <r>
          <rPr>
            <sz val="9"/>
            <color indexed="81"/>
            <rFont val="Tahoma"/>
            <family val="2"/>
          </rPr>
          <t xml:space="preserve">
Km 11 + 50 (UBND xã)</t>
        </r>
      </text>
    </comment>
    <comment ref="D3756" authorId="1" shapeId="0">
      <text>
        <r>
          <rPr>
            <b/>
            <sz val="9"/>
            <color indexed="81"/>
            <rFont val="Tahoma"/>
            <family val="2"/>
          </rPr>
          <t>Nguyen Ngoc:</t>
        </r>
        <r>
          <rPr>
            <sz val="9"/>
            <color indexed="81"/>
            <rFont val="Tahoma"/>
            <family val="2"/>
          </rPr>
          <t xml:space="preserve">
Km 13 + 600 (ngã ba kho chế biến Cổng Công ty TNHH MTV cà phê 715A + 100)</t>
        </r>
      </text>
    </comment>
    <comment ref="C3757" authorId="1" shapeId="0">
      <text>
        <r>
          <rPr>
            <b/>
            <sz val="9"/>
            <color indexed="81"/>
            <rFont val="Tahoma"/>
            <family val="2"/>
          </rPr>
          <t>Nguyen Ngoc:</t>
        </r>
        <r>
          <rPr>
            <sz val="9"/>
            <color indexed="81"/>
            <rFont val="Tahoma"/>
            <family val="2"/>
          </rPr>
          <t xml:space="preserve">
Km 13 + 600 (ngã ba kho chế biến Cổng Công ty TNHH MTV cà phê 715A + 100)</t>
        </r>
      </text>
    </comment>
    <comment ref="D3757" authorId="1" shapeId="0">
      <text>
        <r>
          <rPr>
            <b/>
            <sz val="9"/>
            <color indexed="81"/>
            <rFont val="Tahoma"/>
            <family val="2"/>
          </rPr>
          <t>Nguyen Ngoc:</t>
        </r>
        <r>
          <rPr>
            <sz val="9"/>
            <color indexed="81"/>
            <rFont val="Tahoma"/>
            <family val="2"/>
          </rPr>
          <t xml:space="preserve">
Km 14 + 500 (qua Phòng khám bệnh viện 100m)</t>
        </r>
      </text>
    </comment>
    <comment ref="C3758" authorId="1" shapeId="0">
      <text>
        <r>
          <rPr>
            <b/>
            <sz val="9"/>
            <color indexed="81"/>
            <rFont val="Tahoma"/>
            <family val="2"/>
          </rPr>
          <t>Nguyen Ngoc:</t>
        </r>
        <r>
          <rPr>
            <sz val="9"/>
            <color indexed="81"/>
            <rFont val="Tahoma"/>
            <family val="2"/>
          </rPr>
          <t xml:space="preserve">
Km 14 + 500 (qua Phòng khám bệnh viện 100m)</t>
        </r>
      </text>
    </comment>
    <comment ref="D3759" authorId="1" shapeId="0">
      <text>
        <r>
          <rPr>
            <b/>
            <sz val="9"/>
            <color indexed="81"/>
            <rFont val="Tahoma"/>
            <family val="2"/>
          </rPr>
          <t>Nguyen Ngoc:</t>
        </r>
        <r>
          <rPr>
            <sz val="9"/>
            <color indexed="81"/>
            <rFont val="Tahoma"/>
            <family val="2"/>
          </rPr>
          <t xml:space="preserve">
Hết ranh giới đất ông Cảnh (đường tránh vào thủy điện)</t>
        </r>
      </text>
    </comment>
    <comment ref="C3760" authorId="1" shapeId="0">
      <text>
        <r>
          <rPr>
            <b/>
            <sz val="9"/>
            <color indexed="81"/>
            <rFont val="Tahoma"/>
            <family val="2"/>
          </rPr>
          <t>Nguyen Ngoc:</t>
        </r>
        <r>
          <rPr>
            <sz val="9"/>
            <color indexed="81"/>
            <rFont val="Tahoma"/>
            <family val="2"/>
          </rPr>
          <t xml:space="preserve">
Hết ranh giới đất ông Cảnh (đường tránh vào thủy điện)</t>
        </r>
      </text>
    </comment>
    <comment ref="D3760" authorId="1" shapeId="0">
      <text>
        <r>
          <rPr>
            <b/>
            <sz val="9"/>
            <color indexed="81"/>
            <rFont val="Tahoma"/>
            <family val="2"/>
          </rPr>
          <t>Nguyen Ngoc:</t>
        </r>
        <r>
          <rPr>
            <sz val="9"/>
            <color indexed="81"/>
            <rFont val="Tahoma"/>
            <family val="2"/>
          </rPr>
          <t xml:space="preserve">
Hết ranh giới đất nhà ông Tâm</t>
        </r>
      </text>
    </comment>
    <comment ref="C3761" authorId="1" shapeId="0">
      <text>
        <r>
          <rPr>
            <b/>
            <sz val="9"/>
            <color indexed="81"/>
            <rFont val="Tahoma"/>
            <family val="2"/>
          </rPr>
          <t>Nguyen Ngoc:</t>
        </r>
        <r>
          <rPr>
            <sz val="9"/>
            <color indexed="81"/>
            <rFont val="Tahoma"/>
            <family val="2"/>
          </rPr>
          <t xml:space="preserve">
Hết ranh giới đất nhà ông Tâm</t>
        </r>
      </text>
    </comment>
    <comment ref="D3761" authorId="1" shapeId="0">
      <text>
        <r>
          <rPr>
            <b/>
            <sz val="9"/>
            <color indexed="81"/>
            <rFont val="Tahoma"/>
            <family val="2"/>
          </rPr>
          <t>Nguyen Ngoc:</t>
        </r>
        <r>
          <rPr>
            <sz val="9"/>
            <color indexed="81"/>
            <rFont val="Tahoma"/>
            <family val="2"/>
          </rPr>
          <t xml:space="preserve">
Hết ranh giới đất nhà ông Hiệu</t>
        </r>
      </text>
    </comment>
    <comment ref="C3762" authorId="1" shapeId="0">
      <text>
        <r>
          <rPr>
            <b/>
            <sz val="9"/>
            <color indexed="81"/>
            <rFont val="Tahoma"/>
            <family val="2"/>
          </rPr>
          <t>Nguyen Ngoc:</t>
        </r>
        <r>
          <rPr>
            <sz val="9"/>
            <color indexed="81"/>
            <rFont val="Tahoma"/>
            <family val="2"/>
          </rPr>
          <t xml:space="preserve">
Hết ranh giới đất nhà ông Hiệu</t>
        </r>
      </text>
    </comment>
    <comment ref="C3763" authorId="1" shapeId="0">
      <text>
        <r>
          <rPr>
            <b/>
            <sz val="9"/>
            <color indexed="81"/>
            <rFont val="Tahoma"/>
            <family val="2"/>
          </rPr>
          <t>Nguyen Ngoc:</t>
        </r>
        <r>
          <rPr>
            <sz val="9"/>
            <color indexed="81"/>
            <rFont val="Tahoma"/>
            <family val="2"/>
          </rPr>
          <t xml:space="preserve">
Cầu Ea Mdoal+ 500 m</t>
        </r>
      </text>
    </comment>
    <comment ref="D3763" authorId="1" shapeId="0">
      <text>
        <r>
          <rPr>
            <b/>
            <sz val="9"/>
            <color indexed="81"/>
            <rFont val="Tahoma"/>
            <family val="2"/>
          </rPr>
          <t>Nguyen Ngoc:</t>
        </r>
        <r>
          <rPr>
            <sz val="9"/>
            <color indexed="81"/>
            <rFont val="Tahoma"/>
            <family val="2"/>
          </rPr>
          <t xml:space="preserve">
Giáp ranh giới xã Sông Hinh (Phú Yên)</t>
        </r>
      </text>
    </comment>
    <comment ref="D3764" authorId="1" shapeId="0">
      <text>
        <r>
          <rPr>
            <b/>
            <sz val="9"/>
            <color indexed="81"/>
            <rFont val="Tahoma"/>
            <family val="2"/>
          </rPr>
          <t>Nguyen Ngoc:</t>
        </r>
        <r>
          <rPr>
            <sz val="9"/>
            <color indexed="81"/>
            <rFont val="Tahoma"/>
            <family val="2"/>
          </rPr>
          <t xml:space="preserve">
Hết ranh giới đất nhà ông Chiến Lâm</t>
        </r>
      </text>
    </comment>
    <comment ref="C3765" authorId="1" shapeId="0">
      <text>
        <r>
          <rPr>
            <b/>
            <sz val="9"/>
            <color indexed="81"/>
            <rFont val="Tahoma"/>
            <family val="2"/>
          </rPr>
          <t>Nguyen Ngoc:</t>
        </r>
        <r>
          <rPr>
            <sz val="9"/>
            <color indexed="81"/>
            <rFont val="Tahoma"/>
            <family val="2"/>
          </rPr>
          <t xml:space="preserve">
Hết ranh giới đất nhà ông Chiến Lâm</t>
        </r>
      </text>
    </comment>
    <comment ref="D3765" authorId="1" shapeId="0">
      <text>
        <r>
          <rPr>
            <b/>
            <sz val="9"/>
            <color indexed="81"/>
            <rFont val="Tahoma"/>
            <family val="2"/>
          </rPr>
          <t>Nguyen Ngoc:</t>
        </r>
        <r>
          <rPr>
            <sz val="9"/>
            <color indexed="81"/>
            <rFont val="Tahoma"/>
            <family val="2"/>
          </rPr>
          <t xml:space="preserve">
Giáp ranh giới xã Ea M'lây</t>
        </r>
      </text>
    </comment>
    <comment ref="C3766" authorId="1" shapeId="0">
      <text>
        <r>
          <rPr>
            <b/>
            <sz val="9"/>
            <color indexed="81"/>
            <rFont val="Tahoma"/>
            <family val="2"/>
          </rPr>
          <t>Nguyen Ngoc:</t>
        </r>
        <r>
          <rPr>
            <sz val="9"/>
            <color indexed="81"/>
            <rFont val="Tahoma"/>
            <family val="2"/>
          </rPr>
          <t xml:space="preserve">
Giáp ranh giới xã Ea M'lây</t>
        </r>
      </text>
    </comment>
    <comment ref="D3766" authorId="1" shapeId="0">
      <text>
        <r>
          <rPr>
            <b/>
            <sz val="9"/>
            <color indexed="81"/>
            <rFont val="Tahoma"/>
            <family val="2"/>
          </rPr>
          <t>Nguyen Ngoc:</t>
        </r>
        <r>
          <rPr>
            <sz val="9"/>
            <color indexed="81"/>
            <rFont val="Tahoma"/>
            <family val="2"/>
          </rPr>
          <t xml:space="preserve">
Tại ngã ba có đường xuống đập 36</t>
        </r>
      </text>
    </comment>
    <comment ref="C3767" authorId="1" shapeId="0">
      <text>
        <r>
          <rPr>
            <b/>
            <sz val="9"/>
            <color indexed="81"/>
            <rFont val="Tahoma"/>
            <family val="2"/>
          </rPr>
          <t>Nguyen Ngoc:</t>
        </r>
        <r>
          <rPr>
            <sz val="9"/>
            <color indexed="81"/>
            <rFont val="Tahoma"/>
            <family val="2"/>
          </rPr>
          <t xml:space="preserve">
Tại ngã ba có đường xuống đập 36</t>
        </r>
      </text>
    </comment>
    <comment ref="D3767" authorId="1" shapeId="0">
      <text>
        <r>
          <rPr>
            <b/>
            <sz val="9"/>
            <color indexed="81"/>
            <rFont val="Tahoma"/>
            <family val="2"/>
          </rPr>
          <t>Nguyen Ngoc:</t>
        </r>
        <r>
          <rPr>
            <sz val="9"/>
            <color indexed="81"/>
            <rFont val="Tahoma"/>
            <family val="2"/>
          </rPr>
          <t xml:space="preserve">
Cách ranh giới thửa đất nhà ông Lưu Minh Oai 100m</t>
        </r>
      </text>
    </comment>
    <comment ref="C3768" authorId="1" shapeId="0">
      <text>
        <r>
          <rPr>
            <b/>
            <sz val="9"/>
            <color indexed="81"/>
            <rFont val="Tahoma"/>
            <family val="2"/>
          </rPr>
          <t>Nguyen Ngoc:</t>
        </r>
        <r>
          <rPr>
            <sz val="9"/>
            <color indexed="81"/>
            <rFont val="Tahoma"/>
            <family val="2"/>
          </rPr>
          <t xml:space="preserve">
Cách ranh giới thửa đất nhà ông Lưu Minh Oai 100m</t>
        </r>
      </text>
    </comment>
    <comment ref="D3771" authorId="1" shapeId="0">
      <text>
        <r>
          <rPr>
            <b/>
            <sz val="9"/>
            <color indexed="81"/>
            <rFont val="Tahoma"/>
            <family val="2"/>
          </rPr>
          <t>Nguyen Ngoc:</t>
        </r>
        <r>
          <rPr>
            <sz val="9"/>
            <color indexed="81"/>
            <rFont val="Tahoma"/>
            <family val="2"/>
          </rPr>
          <t xml:space="preserve">
Hết ngã ba đường nhựa (nhà ông Lê văn Liên Thôn 10)</t>
        </r>
      </text>
    </comment>
    <comment ref="C3772" authorId="1" shapeId="0">
      <text>
        <r>
          <rPr>
            <b/>
            <sz val="9"/>
            <color indexed="81"/>
            <rFont val="Tahoma"/>
            <family val="2"/>
          </rPr>
          <t>Nguyen Ngoc:</t>
        </r>
        <r>
          <rPr>
            <sz val="9"/>
            <color indexed="81"/>
            <rFont val="Tahoma"/>
            <family val="2"/>
          </rPr>
          <t xml:space="preserve">
Hết ngã ba đường nhựa (nhà ông Lê văn Liên Thôn 10)</t>
        </r>
      </text>
    </comment>
    <comment ref="D3772" authorId="1" shapeId="0">
      <text>
        <r>
          <rPr>
            <b/>
            <sz val="9"/>
            <color indexed="81"/>
            <rFont val="Tahoma"/>
            <family val="2"/>
          </rPr>
          <t>Nguyen Ngoc:</t>
        </r>
        <r>
          <rPr>
            <sz val="9"/>
            <color indexed="81"/>
            <rFont val="Tahoma"/>
            <family val="2"/>
          </rPr>
          <t xml:space="preserve">
Thôn 10 (đường đi buôn Pa cũ)</t>
        </r>
      </text>
    </comment>
    <comment ref="C3773" authorId="1" shapeId="0">
      <text>
        <r>
          <rPr>
            <b/>
            <sz val="9"/>
            <color indexed="81"/>
            <rFont val="Tahoma"/>
            <family val="2"/>
          </rPr>
          <t>Nguyen Ngoc:</t>
        </r>
        <r>
          <rPr>
            <sz val="9"/>
            <color indexed="81"/>
            <rFont val="Tahoma"/>
            <family val="2"/>
          </rPr>
          <t xml:space="preserve">
Hết ngã ba đường nhựa (nhà ông Lê văn Liên Thôn 10)</t>
        </r>
      </text>
    </comment>
    <comment ref="D3773" authorId="1" shapeId="0">
      <text>
        <r>
          <rPr>
            <b/>
            <sz val="9"/>
            <color indexed="81"/>
            <rFont val="Tahoma"/>
            <family val="2"/>
          </rPr>
          <t>Nguyen Ngoc:</t>
        </r>
        <r>
          <rPr>
            <sz val="9"/>
            <color indexed="81"/>
            <rFont val="Tahoma"/>
            <family val="2"/>
          </rPr>
          <t xml:space="preserve">
Dốc đỏ (giáp ranh xã Ea Lai)</t>
        </r>
      </text>
    </comment>
    <comment ref="C3774" authorId="1" shapeId="0">
      <text>
        <r>
          <rPr>
            <b/>
            <sz val="9"/>
            <color indexed="81"/>
            <rFont val="Tahoma"/>
            <family val="2"/>
          </rPr>
          <t>Nguyen Ngoc:</t>
        </r>
        <r>
          <rPr>
            <sz val="9"/>
            <color indexed="81"/>
            <rFont val="Tahoma"/>
            <family val="2"/>
          </rPr>
          <t xml:space="preserve">
Ngã ba Công ty 715 B</t>
        </r>
      </text>
    </comment>
    <comment ref="D3774" authorId="1" shapeId="0">
      <text>
        <r>
          <rPr>
            <b/>
            <sz val="9"/>
            <color indexed="81"/>
            <rFont val="Tahoma"/>
            <family val="2"/>
          </rPr>
          <t>Nguyen Ngoc:</t>
        </r>
        <r>
          <rPr>
            <sz val="9"/>
            <color indexed="81"/>
            <rFont val="Tahoma"/>
            <family val="2"/>
          </rPr>
          <t xml:space="preserve">
Ngã ba nhà ông Khai</t>
        </r>
      </text>
    </comment>
    <comment ref="B3775" authorId="1" shapeId="0">
      <text>
        <r>
          <rPr>
            <b/>
            <sz val="9"/>
            <color indexed="81"/>
            <rFont val="Tahoma"/>
            <family val="2"/>
          </rPr>
          <t>Nguyen Ngoc: xã Ea Riêng cũ</t>
        </r>
        <r>
          <rPr>
            <sz val="9"/>
            <color indexed="81"/>
            <rFont val="Tahoma"/>
            <family val="2"/>
          </rPr>
          <t xml:space="preserve">
4. Đường đi xã Cư M'ta;
5. Đường đi xã Cư Kroá</t>
        </r>
      </text>
    </comment>
    <comment ref="C3775" authorId="1" shapeId="0">
      <text>
        <r>
          <rPr>
            <b/>
            <sz val="9"/>
            <color indexed="81"/>
            <rFont val="Tahoma"/>
            <family val="2"/>
          </rPr>
          <t>Nguyen Ngoc:</t>
        </r>
        <r>
          <rPr>
            <sz val="9"/>
            <color indexed="81"/>
            <rFont val="Tahoma"/>
            <family val="2"/>
          </rPr>
          <t xml:space="preserve">
Km 0 (Trạm biến áp )</t>
        </r>
      </text>
    </comment>
    <comment ref="D3775" authorId="1" shapeId="0">
      <text>
        <r>
          <rPr>
            <b/>
            <sz val="9"/>
            <color indexed="81"/>
            <rFont val="Tahoma"/>
            <family val="2"/>
          </rPr>
          <t>Nguyen Ngoc:</t>
        </r>
        <r>
          <rPr>
            <sz val="9"/>
            <color indexed="81"/>
            <rFont val="Tahoma"/>
            <family val="2"/>
          </rPr>
          <t xml:space="preserve">
Giáp ranh giới xã Cư M'ta</t>
        </r>
      </text>
    </comment>
    <comment ref="C3776" authorId="1" shapeId="0">
      <text>
        <r>
          <rPr>
            <b/>
            <sz val="9"/>
            <color indexed="81"/>
            <rFont val="Tahoma"/>
            <family val="2"/>
          </rPr>
          <t>Nguyen Ngoc:</t>
        </r>
        <r>
          <rPr>
            <sz val="9"/>
            <color indexed="81"/>
            <rFont val="Tahoma"/>
            <family val="2"/>
          </rPr>
          <t xml:space="preserve">
UBND xã</t>
        </r>
      </text>
    </comment>
    <comment ref="D3776" authorId="1" shapeId="0">
      <text>
        <r>
          <rPr>
            <b/>
            <sz val="9"/>
            <color indexed="81"/>
            <rFont val="Tahoma"/>
            <family val="2"/>
          </rPr>
          <t>Nguyen Ngoc:</t>
        </r>
        <r>
          <rPr>
            <sz val="9"/>
            <color indexed="81"/>
            <rFont val="Tahoma"/>
            <family val="2"/>
          </rPr>
          <t xml:space="preserve">
Giáp ranh giới xã Cư Kroá</t>
        </r>
      </text>
    </comment>
    <comment ref="C3779" authorId="1" shapeId="0">
      <text>
        <r>
          <rPr>
            <b/>
            <sz val="9"/>
            <color indexed="81"/>
            <rFont val="Tahoma"/>
            <family val="2"/>
          </rPr>
          <t>Nguyen Ngoc:</t>
        </r>
        <r>
          <rPr>
            <sz val="9"/>
            <color indexed="81"/>
            <rFont val="Tahoma"/>
            <family val="2"/>
          </rPr>
          <t xml:space="preserve">
Giáp thôn 6 xã Ea Riêng</t>
        </r>
      </text>
    </comment>
    <comment ref="D3779" authorId="1" shapeId="0">
      <text>
        <r>
          <rPr>
            <b/>
            <sz val="9"/>
            <color indexed="81"/>
            <rFont val="Tahoma"/>
            <family val="2"/>
          </rPr>
          <t>Nguyen Ngoc:</t>
        </r>
        <r>
          <rPr>
            <sz val="9"/>
            <color indexed="81"/>
            <rFont val="Tahoma"/>
            <family val="2"/>
          </rPr>
          <t xml:space="preserve">
Ngã ba thôn 4 (nhà ông Lê Văn Dũng)</t>
        </r>
      </text>
    </comment>
    <comment ref="C3795" authorId="1" shapeId="0">
      <text>
        <r>
          <rPr>
            <b/>
            <sz val="9"/>
            <color indexed="81"/>
            <rFont val="Tahoma"/>
            <family val="2"/>
          </rPr>
          <t>Nguyen Ngoc:</t>
        </r>
        <r>
          <rPr>
            <sz val="9"/>
            <color indexed="81"/>
            <rFont val="Tahoma"/>
            <family val="2"/>
          </rPr>
          <t xml:space="preserve">
Km 50 + 500 giáp xã Ea Trang</t>
        </r>
      </text>
    </comment>
    <comment ref="D3795" authorId="1" shapeId="0">
      <text>
        <r>
          <rPr>
            <b/>
            <sz val="9"/>
            <color indexed="81"/>
            <rFont val="Tahoma"/>
            <family val="2"/>
          </rPr>
          <t>Nguyen Ngoc:</t>
        </r>
        <r>
          <rPr>
            <sz val="9"/>
            <color indexed="81"/>
            <rFont val="Tahoma"/>
            <family val="2"/>
          </rPr>
          <t xml:space="preserve">
Km 56 + 400 (đường Bít cũ)</t>
        </r>
      </text>
    </comment>
    <comment ref="C3796" authorId="1" shapeId="0">
      <text>
        <r>
          <rPr>
            <b/>
            <sz val="9"/>
            <color indexed="81"/>
            <rFont val="Tahoma"/>
            <family val="2"/>
          </rPr>
          <t>Nguyen Ngoc:</t>
        </r>
        <r>
          <rPr>
            <sz val="9"/>
            <color indexed="81"/>
            <rFont val="Tahoma"/>
            <family val="2"/>
          </rPr>
          <t xml:space="preserve">
Km 56 + 400 (đường Bít cũ)</t>
        </r>
      </text>
    </comment>
    <comment ref="D3796" authorId="1" shapeId="0">
      <text>
        <r>
          <rPr>
            <b/>
            <sz val="9"/>
            <color indexed="81"/>
            <rFont val="Tahoma"/>
            <family val="2"/>
          </rPr>
          <t>Nguyen Ngoc:</t>
        </r>
        <r>
          <rPr>
            <sz val="9"/>
            <color indexed="81"/>
            <rFont val="Tahoma"/>
            <family val="2"/>
          </rPr>
          <t xml:space="preserve">
Km 59 + 400 (hết đất nhà ông Hồng,Th 19)</t>
        </r>
      </text>
    </comment>
    <comment ref="C3797" authorId="1" shapeId="0">
      <text>
        <r>
          <rPr>
            <b/>
            <sz val="9"/>
            <color indexed="81"/>
            <rFont val="Tahoma"/>
            <family val="2"/>
          </rPr>
          <t>Nguyen Ngoc:</t>
        </r>
        <r>
          <rPr>
            <sz val="9"/>
            <color indexed="81"/>
            <rFont val="Tahoma"/>
            <family val="2"/>
          </rPr>
          <t xml:space="preserve">
Km 59 + 400 (hết đất nhà ông Hồng,Th 19)</t>
        </r>
      </text>
    </comment>
    <comment ref="D3797" authorId="1" shapeId="0">
      <text>
        <r>
          <rPr>
            <b/>
            <sz val="9"/>
            <color indexed="81"/>
            <rFont val="Tahoma"/>
            <family val="2"/>
          </rPr>
          <t>Nguyen Ngoc:</t>
        </r>
        <r>
          <rPr>
            <sz val="9"/>
            <color indexed="81"/>
            <rFont val="Tahoma"/>
            <family val="2"/>
          </rPr>
          <t xml:space="preserve">
Km 61 + 400 (hết buôn Năng)</t>
        </r>
      </text>
    </comment>
    <comment ref="C3798" authorId="1" shapeId="0">
      <text>
        <r>
          <rPr>
            <b/>
            <sz val="9"/>
            <color indexed="81"/>
            <rFont val="Tahoma"/>
            <family val="2"/>
          </rPr>
          <t>Nguyen Ngoc:</t>
        </r>
        <r>
          <rPr>
            <sz val="9"/>
            <color indexed="81"/>
            <rFont val="Tahoma"/>
            <family val="2"/>
          </rPr>
          <t xml:space="preserve">
Km 61 + 400 (hết buôn Năng)</t>
        </r>
      </text>
    </comment>
    <comment ref="D3798" authorId="1" shapeId="0">
      <text>
        <r>
          <rPr>
            <b/>
            <sz val="9"/>
            <color indexed="81"/>
            <rFont val="Tahoma"/>
            <family val="2"/>
          </rPr>
          <t>Nguyen Ngoc:</t>
        </r>
        <r>
          <rPr>
            <sz val="9"/>
            <color indexed="81"/>
            <rFont val="Tahoma"/>
            <family val="2"/>
          </rPr>
          <t xml:space="preserve">
Km 62 + 100 (hết ranh giới đất nhà bà Tiềm, buôn 2)</t>
        </r>
      </text>
    </comment>
    <comment ref="C3799" authorId="1" shapeId="0">
      <text>
        <r>
          <rPr>
            <b/>
            <sz val="9"/>
            <color indexed="81"/>
            <rFont val="Tahoma"/>
            <family val="2"/>
          </rPr>
          <t>Nguyen Ngoc:</t>
        </r>
        <r>
          <rPr>
            <sz val="9"/>
            <color indexed="81"/>
            <rFont val="Tahoma"/>
            <family val="2"/>
          </rPr>
          <t xml:space="preserve">
Km 62 + 100 (hết ranh giới đất nhà bà Tiềm, buôn 2)</t>
        </r>
      </text>
    </comment>
    <comment ref="B3800" authorId="1" shapeId="0">
      <text>
        <r>
          <rPr>
            <b/>
            <sz val="9"/>
            <color indexed="81"/>
            <rFont val="Tahoma"/>
            <family val="2"/>
          </rPr>
          <t>Nguyen Ngoc:</t>
        </r>
        <r>
          <rPr>
            <sz val="9"/>
            <color indexed="81"/>
            <rFont val="Tahoma"/>
            <family val="2"/>
          </rPr>
          <t xml:space="preserve">
Các trục ngang cắt QL 26</t>
        </r>
      </text>
    </comment>
    <comment ref="C3800" authorId="1" shapeId="0">
      <text>
        <r>
          <rPr>
            <b/>
            <sz val="9"/>
            <color indexed="81"/>
            <rFont val="Tahoma"/>
            <family val="2"/>
          </rPr>
          <t>Nguyen Ngoc:</t>
        </r>
        <r>
          <rPr>
            <sz val="9"/>
            <color indexed="81"/>
            <rFont val="Tahoma"/>
            <family val="2"/>
          </rPr>
          <t xml:space="preserve">
Trục đường đi xã Cư Kroá, từ km 0</t>
        </r>
      </text>
    </comment>
    <comment ref="D3800" authorId="1" shapeId="0">
      <text>
        <r>
          <rPr>
            <b/>
            <sz val="9"/>
            <color indexed="81"/>
            <rFont val="Tahoma"/>
            <family val="2"/>
          </rPr>
          <t>Nguyen Ngoc:</t>
        </r>
        <r>
          <rPr>
            <sz val="9"/>
            <color indexed="81"/>
            <rFont val="Tahoma"/>
            <family val="2"/>
          </rPr>
          <t xml:space="preserve">
Km 1 giáp ranh xã Cư Kroá</t>
        </r>
      </text>
    </comment>
    <comment ref="C3801" authorId="1" shapeId="0">
      <text>
        <r>
          <rPr>
            <b/>
            <sz val="9"/>
            <color indexed="81"/>
            <rFont val="Tahoma"/>
            <family val="2"/>
          </rPr>
          <t>Nguyen Ngoc:</t>
        </r>
        <r>
          <rPr>
            <sz val="9"/>
            <color indexed="81"/>
            <rFont val="Tahoma"/>
            <family val="2"/>
          </rPr>
          <t xml:space="preserve">
Km 1 giáp ranh xã Cư Kroá</t>
        </r>
      </text>
    </comment>
    <comment ref="D3801" authorId="1" shapeId="0">
      <text>
        <r>
          <rPr>
            <b/>
            <sz val="9"/>
            <color indexed="81"/>
            <rFont val="Tahoma"/>
            <family val="2"/>
          </rPr>
          <t>Nguyen Ngoc:</t>
        </r>
        <r>
          <rPr>
            <sz val="9"/>
            <color indexed="81"/>
            <rFont val="Tahoma"/>
            <family val="2"/>
          </rPr>
          <t xml:space="preserve">
Km 1 giáp ranh xã Cư Kroá</t>
        </r>
      </text>
    </comment>
    <comment ref="C3802" authorId="1" shapeId="0">
      <text>
        <r>
          <rPr>
            <b/>
            <sz val="9"/>
            <color indexed="81"/>
            <rFont val="Tahoma"/>
            <family val="2"/>
          </rPr>
          <t>Nguyen Ngoc:</t>
        </r>
        <r>
          <rPr>
            <sz val="9"/>
            <color indexed="81"/>
            <rFont val="Tahoma"/>
            <family val="2"/>
          </rPr>
          <t xml:space="preserve">
Km 1 giáp ranh xã Cư Kroá</t>
        </r>
      </text>
    </comment>
    <comment ref="D3802" authorId="1" shapeId="0">
      <text>
        <r>
          <rPr>
            <b/>
            <sz val="9"/>
            <color indexed="81"/>
            <rFont val="Tahoma"/>
            <family val="2"/>
          </rPr>
          <t>Nguyen Ngoc:</t>
        </r>
        <r>
          <rPr>
            <sz val="9"/>
            <color indexed="81"/>
            <rFont val="Tahoma"/>
            <family val="2"/>
          </rPr>
          <t xml:space="preserve">
Km 1 giáp ranh xã Cư Kroá</t>
        </r>
      </text>
    </comment>
    <comment ref="B3803" authorId="1" shapeId="0">
      <text>
        <r>
          <rPr>
            <b/>
            <sz val="9"/>
            <color indexed="81"/>
            <rFont val="Tahoma"/>
            <family val="2"/>
          </rPr>
          <t>Nguyen Ngoc:</t>
        </r>
        <r>
          <rPr>
            <sz val="9"/>
            <color indexed="81"/>
            <rFont val="Tahoma"/>
            <family val="2"/>
          </rPr>
          <t xml:space="preserve">
Đường mới phía Tây Nam thị trấn kéo dài</t>
        </r>
      </text>
    </comment>
    <comment ref="D3803" authorId="1" shapeId="0">
      <text>
        <r>
          <rPr>
            <b/>
            <sz val="9"/>
            <color indexed="81"/>
            <rFont val="Tahoma"/>
            <family val="2"/>
          </rPr>
          <t>Nguyen Ngoc:</t>
        </r>
        <r>
          <rPr>
            <sz val="9"/>
            <color indexed="81"/>
            <rFont val="Tahoma"/>
            <family val="2"/>
          </rPr>
          <t xml:space="preserve">
Giáp ranh giới Thị trấn</t>
        </r>
      </text>
    </comment>
    <comment ref="D3804" authorId="1" shapeId="0">
      <text>
        <r>
          <rPr>
            <b/>
            <sz val="9"/>
            <color indexed="81"/>
            <rFont val="Tahoma"/>
            <family val="2"/>
          </rPr>
          <t>Nguyen Ngoc:</t>
        </r>
        <r>
          <rPr>
            <sz val="9"/>
            <color indexed="81"/>
            <rFont val="Tahoma"/>
            <family val="2"/>
          </rPr>
          <t xml:space="preserve">
Giáp ranh giới xã Ea Riêng</t>
        </r>
      </text>
    </comment>
    <comment ref="B3805" authorId="1" shapeId="0">
      <text>
        <r>
          <rPr>
            <b/>
            <sz val="9"/>
            <color indexed="81"/>
            <rFont val="Tahoma"/>
            <family val="2"/>
          </rPr>
          <t>Nguyen Ngoc:</t>
        </r>
        <r>
          <rPr>
            <sz val="9"/>
            <color indexed="81"/>
            <rFont val="Tahoma"/>
            <family val="2"/>
          </rPr>
          <t xml:space="preserve">
Trục ngang cắt QL 26</t>
        </r>
      </text>
    </comment>
    <comment ref="C3805" authorId="1" shapeId="0">
      <text>
        <r>
          <rPr>
            <b/>
            <sz val="9"/>
            <color indexed="81"/>
            <rFont val="Tahoma"/>
            <family val="2"/>
          </rPr>
          <t>Nguyen Ngoc:</t>
        </r>
        <r>
          <rPr>
            <sz val="9"/>
            <color indexed="81"/>
            <rFont val="Tahoma"/>
            <family val="2"/>
          </rPr>
          <t xml:space="preserve">
Trục thôn Tân Lập giáp Thị trấn </t>
        </r>
      </text>
    </comment>
    <comment ref="D3805" authorId="1" shapeId="0">
      <text>
        <r>
          <rPr>
            <b/>
            <sz val="9"/>
            <color indexed="81"/>
            <rFont val="Tahoma"/>
            <family val="2"/>
          </rPr>
          <t>Nguyen Ngoc:</t>
        </r>
        <r>
          <rPr>
            <sz val="9"/>
            <color indexed="81"/>
            <rFont val="Tahoma"/>
            <family val="2"/>
          </rPr>
          <t xml:space="preserve">
Giáp đường bao Thị trấn kéo dài</t>
        </r>
      </text>
    </comment>
    <comment ref="C3806" authorId="1" shapeId="0">
      <text>
        <r>
          <rPr>
            <b/>
            <sz val="9"/>
            <color indexed="81"/>
            <rFont val="Tahoma"/>
            <family val="2"/>
          </rPr>
          <t>Nguyen Ngoc:</t>
        </r>
        <r>
          <rPr>
            <sz val="9"/>
            <color indexed="81"/>
            <rFont val="Tahoma"/>
            <family val="2"/>
          </rPr>
          <t xml:space="preserve">
Giáp ranh giới xã Ea Riêng</t>
        </r>
      </text>
    </comment>
    <comment ref="D3806" authorId="1" shapeId="0">
      <text>
        <r>
          <rPr>
            <b/>
            <sz val="9"/>
            <color indexed="81"/>
            <rFont val="Tahoma"/>
            <family val="2"/>
          </rPr>
          <t>Nguyen Ngoc:</t>
        </r>
        <r>
          <rPr>
            <sz val="9"/>
            <color indexed="81"/>
            <rFont val="Tahoma"/>
            <family val="2"/>
          </rPr>
          <t xml:space="preserve">
Đến hết ranh giới đất nhà ông Nga thôn 1</t>
        </r>
      </text>
    </comment>
    <comment ref="C3807" authorId="1" shapeId="0">
      <text>
        <r>
          <rPr>
            <b/>
            <sz val="9"/>
            <color indexed="81"/>
            <rFont val="Tahoma"/>
            <family val="2"/>
          </rPr>
          <t>Nguyen Ngoc:</t>
        </r>
        <r>
          <rPr>
            <sz val="9"/>
            <color indexed="81"/>
            <rFont val="Tahoma"/>
            <family val="2"/>
          </rPr>
          <t xml:space="preserve">
Đến hết ranh giới đất nhà ông Nga thôn 1</t>
        </r>
      </text>
    </comment>
    <comment ref="D3807" authorId="1" shapeId="0">
      <text>
        <r>
          <rPr>
            <b/>
            <sz val="9"/>
            <color indexed="81"/>
            <rFont val="Tahoma"/>
            <family val="2"/>
          </rPr>
          <t>Nguyen Ngoc:</t>
        </r>
        <r>
          <rPr>
            <sz val="9"/>
            <color indexed="81"/>
            <rFont val="Tahoma"/>
            <family val="2"/>
          </rPr>
          <t xml:space="preserve">
Đến hết ranh giới đất nhà ông Nga thôn 1</t>
        </r>
      </text>
    </comment>
    <comment ref="C3820" authorId="1" shapeId="0">
      <text>
        <r>
          <rPr>
            <b/>
            <sz val="9"/>
            <color indexed="81"/>
            <rFont val="Tahoma"/>
            <family val="2"/>
          </rPr>
          <t>Nguyen Ngoc:</t>
        </r>
        <r>
          <rPr>
            <sz val="9"/>
            <color indexed="81"/>
            <rFont val="Tahoma"/>
            <family val="2"/>
          </rPr>
          <t xml:space="preserve">
Nhà ông Nguyễn Đình Hợi (thôn 2)</t>
        </r>
      </text>
    </comment>
    <comment ref="D3820" authorId="1" shapeId="0">
      <text>
        <r>
          <rPr>
            <b/>
            <sz val="9"/>
            <color indexed="81"/>
            <rFont val="Tahoma"/>
            <family val="2"/>
          </rPr>
          <t>Nguyen Ngoc:</t>
        </r>
        <r>
          <rPr>
            <sz val="9"/>
            <color indexed="81"/>
            <rFont val="Tahoma"/>
            <family val="2"/>
          </rPr>
          <t xml:space="preserve">
Ranh giới thôn Quyết Thắng xã Cư M'ta</t>
        </r>
      </text>
    </comment>
    <comment ref="B3821" authorId="1" shapeId="0">
      <text>
        <r>
          <rPr>
            <b/>
            <sz val="9"/>
            <color indexed="81"/>
            <rFont val="Tahoma"/>
            <family val="2"/>
          </rPr>
          <t>Nguyen Ngoc:</t>
        </r>
        <r>
          <rPr>
            <sz val="9"/>
            <color indexed="81"/>
            <rFont val="Tahoma"/>
            <family val="2"/>
          </rPr>
          <t xml:space="preserve">
Đường giao thông liên thôn</t>
        </r>
      </text>
    </comment>
    <comment ref="D3821" authorId="1" shapeId="0">
      <text>
        <r>
          <rPr>
            <b/>
            <sz val="9"/>
            <color indexed="81"/>
            <rFont val="Tahoma"/>
            <family val="2"/>
          </rPr>
          <t>Nguyen Ngoc:</t>
        </r>
        <r>
          <rPr>
            <sz val="9"/>
            <color indexed="81"/>
            <rFont val="Tahoma"/>
            <family val="2"/>
          </rPr>
          <t xml:space="preserve">
Hết đất nhà văn hoá (thôn 7)</t>
        </r>
      </text>
    </comment>
    <comment ref="B3823" authorId="1" shapeId="0">
      <text>
        <r>
          <rPr>
            <b/>
            <sz val="9"/>
            <color indexed="81"/>
            <rFont val="Tahoma"/>
            <family val="2"/>
          </rPr>
          <t>Nguyen Ngoc:</t>
        </r>
        <r>
          <rPr>
            <sz val="9"/>
            <color indexed="81"/>
            <rFont val="Tahoma"/>
            <family val="2"/>
          </rPr>
          <t xml:space="preserve">
Đường đi thôn 7</t>
        </r>
      </text>
    </comment>
    <comment ref="C3823" authorId="1" shapeId="0">
      <text>
        <r>
          <rPr>
            <b/>
            <sz val="9"/>
            <color indexed="81"/>
            <rFont val="Tahoma"/>
            <family val="2"/>
          </rPr>
          <t>Nguyen Ngoc:</t>
        </r>
        <r>
          <rPr>
            <sz val="9"/>
            <color indexed="81"/>
            <rFont val="Tahoma"/>
            <family val="2"/>
          </rPr>
          <t xml:space="preserve">
Nhà bà Nguyễn Thị Giang (thôn 6)</t>
        </r>
      </text>
    </comment>
    <comment ref="D3823" authorId="1" shapeId="0">
      <text>
        <r>
          <rPr>
            <b/>
            <sz val="9"/>
            <color indexed="81"/>
            <rFont val="Tahoma"/>
            <family val="2"/>
          </rPr>
          <t>Nguyen Ngoc:</t>
        </r>
        <r>
          <rPr>
            <sz val="9"/>
            <color indexed="81"/>
            <rFont val="Tahoma"/>
            <family val="2"/>
          </rPr>
          <t xml:space="preserve">
Hết đất nhà ông Nguyễn Ngọc Thuỷ (giáp xã Ea Riêng)</t>
        </r>
      </text>
    </comment>
    <comment ref="C3829" authorId="1" shapeId="0">
      <text>
        <r>
          <rPr>
            <b/>
            <sz val="9"/>
            <color indexed="81"/>
            <rFont val="Tahoma"/>
            <family val="2"/>
          </rPr>
          <t>Nguyen Ngoc:</t>
        </r>
        <r>
          <rPr>
            <sz val="9"/>
            <color indexed="81"/>
            <rFont val="Tahoma"/>
            <family val="2"/>
          </rPr>
          <t xml:space="preserve">
Tuyến đường đi từ giáp ranh xã Krông Jing</t>
        </r>
      </text>
    </comment>
    <comment ref="D3829" authorId="3" shapeId="0">
      <text>
        <r>
          <rPr>
            <b/>
            <sz val="9"/>
            <color indexed="81"/>
            <rFont val="Tahoma"/>
            <family val="2"/>
          </rPr>
          <t>BÍCH:</t>
        </r>
        <r>
          <rPr>
            <sz val="9"/>
            <color indexed="81"/>
            <rFont val="Tahoma"/>
            <family val="2"/>
          </rPr>
          <t xml:space="preserve">
Hết ranh giới đất nhà ông Cảm</t>
        </r>
      </text>
    </comment>
    <comment ref="C3830" authorId="3" shapeId="0">
      <text>
        <r>
          <rPr>
            <b/>
            <sz val="9"/>
            <color indexed="81"/>
            <rFont val="Tahoma"/>
            <family val="2"/>
          </rPr>
          <t>BÍCH:</t>
        </r>
        <r>
          <rPr>
            <sz val="9"/>
            <color indexed="81"/>
            <rFont val="Tahoma"/>
            <family val="2"/>
          </rPr>
          <t xml:space="preserve">
Hết ranh giới đất nhà ông Cảm</t>
        </r>
      </text>
    </comment>
    <comment ref="D3830" authorId="3" shapeId="0">
      <text>
        <r>
          <rPr>
            <b/>
            <sz val="9"/>
            <color indexed="81"/>
            <rFont val="Tahoma"/>
            <family val="2"/>
          </rPr>
          <t>BÍCH:</t>
        </r>
        <r>
          <rPr>
            <sz val="9"/>
            <color indexed="81"/>
            <rFont val="Tahoma"/>
            <family val="2"/>
          </rPr>
          <t xml:space="preserve">
Nhà ông Chu Văn Nổ (hết đường sân bay)</t>
        </r>
      </text>
    </comment>
    <comment ref="C3831" authorId="3" shapeId="0">
      <text>
        <r>
          <rPr>
            <b/>
            <sz val="9"/>
            <color indexed="81"/>
            <rFont val="Tahoma"/>
            <family val="2"/>
          </rPr>
          <t>BÍCH:</t>
        </r>
        <r>
          <rPr>
            <sz val="9"/>
            <color indexed="81"/>
            <rFont val="Tahoma"/>
            <family val="2"/>
          </rPr>
          <t xml:space="preserve">
Nhà ông Chu Văn Nổ (hết đường sân bay)</t>
        </r>
      </text>
    </comment>
    <comment ref="C3832" authorId="1" shapeId="0">
      <text>
        <r>
          <rPr>
            <b/>
            <sz val="9"/>
            <color indexed="81"/>
            <rFont val="Tahoma"/>
            <family val="2"/>
          </rPr>
          <t>Nguyen Ngoc:</t>
        </r>
        <r>
          <rPr>
            <sz val="9"/>
            <color indexed="81"/>
            <rFont val="Tahoma"/>
            <family val="2"/>
          </rPr>
          <t xml:space="preserve">
Cuối khu dân cư thôn 8</t>
        </r>
      </text>
    </comment>
    <comment ref="D3832" authorId="1" shapeId="0">
      <text>
        <r>
          <rPr>
            <b/>
            <sz val="9"/>
            <color indexed="81"/>
            <rFont val="Tahoma"/>
            <family val="2"/>
          </rPr>
          <t>Nguyen Ngoc:</t>
        </r>
        <r>
          <rPr>
            <sz val="9"/>
            <color indexed="81"/>
            <rFont val="Tahoma"/>
            <family val="2"/>
          </rPr>
          <t xml:space="preserve">
Cầu đi vào thôn 8</t>
        </r>
      </text>
    </comment>
    <comment ref="C3833" authorId="1" shapeId="0">
      <text>
        <r>
          <rPr>
            <b/>
            <sz val="9"/>
            <color indexed="81"/>
            <rFont val="Tahoma"/>
            <family val="2"/>
          </rPr>
          <t>Nguyen Ngoc:</t>
        </r>
        <r>
          <rPr>
            <sz val="9"/>
            <color indexed="81"/>
            <rFont val="Tahoma"/>
            <family val="2"/>
          </rPr>
          <t xml:space="preserve">
Cầu đi vào thôn 8</t>
        </r>
      </text>
    </comment>
    <comment ref="D3833" authorId="1" shapeId="0">
      <text>
        <r>
          <rPr>
            <b/>
            <sz val="9"/>
            <color indexed="81"/>
            <rFont val="Tahoma"/>
            <family val="2"/>
          </rPr>
          <t>Nguyen Ngoc:</t>
        </r>
        <r>
          <rPr>
            <sz val="9"/>
            <color indexed="81"/>
            <rFont val="Tahoma"/>
            <family val="2"/>
          </rPr>
          <t xml:space="preserve">
Ngã ba đường Tỉnh lộ 13B</t>
        </r>
      </text>
    </comment>
    <comment ref="C3834" authorId="1" shapeId="0">
      <text>
        <r>
          <rPr>
            <b/>
            <sz val="9"/>
            <color indexed="81"/>
            <rFont val="Tahoma"/>
            <family val="2"/>
          </rPr>
          <t>Nguyen Ngoc:</t>
        </r>
        <r>
          <rPr>
            <sz val="9"/>
            <color indexed="81"/>
            <rFont val="Tahoma"/>
            <family val="2"/>
          </rPr>
          <t xml:space="preserve">
Ngã ba đường lớn thôn 8 vào xã (nhà ông Tùng)</t>
        </r>
      </text>
    </comment>
    <comment ref="D3834" authorId="1" shapeId="0">
      <text>
        <r>
          <rPr>
            <b/>
            <sz val="9"/>
            <color indexed="81"/>
            <rFont val="Tahoma"/>
            <family val="2"/>
          </rPr>
          <t>Nguyen Ngoc:</t>
        </r>
        <r>
          <rPr>
            <sz val="9"/>
            <color indexed="81"/>
            <rFont val="Tahoma"/>
            <family val="2"/>
          </rPr>
          <t xml:space="preserve">
Đến hết đất Lý Thanh Tùng thôn 5</t>
        </r>
      </text>
    </comment>
    <comment ref="D3835" authorId="1" shapeId="0">
      <text>
        <r>
          <rPr>
            <b/>
            <sz val="9"/>
            <color indexed="81"/>
            <rFont val="Tahoma"/>
            <family val="2"/>
          </rPr>
          <t>Nguyen Ngoc:</t>
        </r>
        <r>
          <rPr>
            <sz val="9"/>
            <color indexed="81"/>
            <rFont val="Tahoma"/>
            <family val="2"/>
          </rPr>
          <t xml:space="preserve">
Đến hết đất Lý Thanh Tùng thôn 5</t>
        </r>
      </text>
    </comment>
    <comment ref="D3837" authorId="1" shapeId="0">
      <text>
        <r>
          <rPr>
            <b/>
            <sz val="9"/>
            <color indexed="81"/>
            <rFont val="Tahoma"/>
            <family val="2"/>
          </rPr>
          <t>Nguyen Ngoc:</t>
        </r>
        <r>
          <rPr>
            <sz val="9"/>
            <color indexed="81"/>
            <rFont val="Tahoma"/>
            <family val="2"/>
          </rPr>
          <t xml:space="preserve">
Đến ngã 3 thôn EA Krong</t>
        </r>
      </text>
    </comment>
    <comment ref="B3838" authorId="3" shapeId="0">
      <text>
        <r>
          <rPr>
            <b/>
            <sz val="9"/>
            <color indexed="81"/>
            <rFont val="Tahoma"/>
            <family val="2"/>
          </rPr>
          <t>BÍCH:</t>
        </r>
        <r>
          <rPr>
            <sz val="9"/>
            <color indexed="81"/>
            <rFont val="Tahoma"/>
            <family val="2"/>
          </rPr>
          <t xml:space="preserve">
Đường giao thông chính - Krong Á cũ</t>
        </r>
      </text>
    </comment>
    <comment ref="C3838" authorId="3" shapeId="0">
      <text>
        <r>
          <rPr>
            <b/>
            <sz val="9"/>
            <color indexed="81"/>
            <rFont val="Tahoma"/>
            <family val="2"/>
          </rPr>
          <t>BÍCH:</t>
        </r>
        <r>
          <rPr>
            <sz val="9"/>
            <color indexed="81"/>
            <rFont val="Tahoma"/>
            <family val="2"/>
          </rPr>
          <t xml:space="preserve">
Ngã ba đường đi thôn 4</t>
        </r>
      </text>
    </comment>
    <comment ref="D3838" authorId="3" shapeId="0">
      <text>
        <r>
          <rPr>
            <b/>
            <sz val="9"/>
            <color indexed="81"/>
            <rFont val="Tahoma"/>
            <family val="2"/>
          </rPr>
          <t>BÍCH:</t>
        </r>
        <r>
          <rPr>
            <sz val="9"/>
            <color indexed="81"/>
            <rFont val="Tahoma"/>
            <family val="2"/>
          </rPr>
          <t xml:space="preserve">
Ngã ba thôn 3 (nhà ông An) + 200</t>
        </r>
      </text>
    </comment>
    <comment ref="C3839" authorId="3" shapeId="0">
      <text>
        <r>
          <rPr>
            <b/>
            <sz val="9"/>
            <color indexed="81"/>
            <rFont val="Tahoma"/>
            <family val="2"/>
          </rPr>
          <t>BÍCH:</t>
        </r>
        <r>
          <rPr>
            <sz val="9"/>
            <color indexed="81"/>
            <rFont val="Tahoma"/>
            <family val="2"/>
          </rPr>
          <t xml:space="preserve">
Ngã ba thôn 3 (nhà ông An) + 200</t>
        </r>
      </text>
    </comment>
    <comment ref="C3842" authorId="3" shapeId="0">
      <text>
        <r>
          <rPr>
            <b/>
            <sz val="9"/>
            <color indexed="81"/>
            <rFont val="Tahoma"/>
            <family val="2"/>
          </rPr>
          <t>BÍCH:</t>
        </r>
        <r>
          <rPr>
            <sz val="9"/>
            <color indexed="81"/>
            <rFont val="Tahoma"/>
            <family val="2"/>
          </rPr>
          <t xml:space="preserve">
Hết ranh giới đất nhà ông Cảm</t>
        </r>
      </text>
    </comment>
    <comment ref="D3842" authorId="1" shapeId="0">
      <text>
        <r>
          <rPr>
            <b/>
            <sz val="9"/>
            <color indexed="81"/>
            <rFont val="Tahoma"/>
            <family val="2"/>
          </rPr>
          <t>Nguyen Ngoc:</t>
        </r>
        <r>
          <rPr>
            <sz val="9"/>
            <color indexed="81"/>
            <rFont val="Tahoma"/>
            <family val="2"/>
          </rPr>
          <t xml:space="preserve">
Hết ranh giới đất nhà bà Đang</t>
        </r>
      </text>
    </comment>
    <comment ref="C3843" authorId="1" shapeId="0">
      <text>
        <r>
          <rPr>
            <b/>
            <sz val="9"/>
            <color indexed="81"/>
            <rFont val="Tahoma"/>
            <family val="2"/>
          </rPr>
          <t>Nguyen Ngoc:</t>
        </r>
        <r>
          <rPr>
            <sz val="9"/>
            <color indexed="81"/>
            <rFont val="Tahoma"/>
            <family val="2"/>
          </rPr>
          <t xml:space="preserve">
Nhà ông Bùi Văn Tuấn (thôn 1)</t>
        </r>
      </text>
    </comment>
    <comment ref="C3844" authorId="1" shapeId="0">
      <text>
        <r>
          <rPr>
            <b/>
            <sz val="9"/>
            <color indexed="81"/>
            <rFont val="Tahoma"/>
            <family val="2"/>
          </rPr>
          <t>Nguyen Ngoc:</t>
        </r>
        <r>
          <rPr>
            <sz val="9"/>
            <color indexed="81"/>
            <rFont val="Tahoma"/>
            <family val="2"/>
          </rPr>
          <t xml:space="preserve">
Nhà ông Bùi Văn Tuấn (thôn 1)</t>
        </r>
      </text>
    </comment>
    <comment ref="D3844" authorId="1" shapeId="0">
      <text>
        <r>
          <rPr>
            <b/>
            <sz val="9"/>
            <color indexed="81"/>
            <rFont val="Tahoma"/>
            <family val="2"/>
          </rPr>
          <t>Nguyen Ngoc:</t>
        </r>
        <r>
          <rPr>
            <sz val="9"/>
            <color indexed="81"/>
            <rFont val="Tahoma"/>
            <family val="2"/>
          </rPr>
          <t xml:space="preserve">
Hết đất nhà ông Dương Văn Giang (thôn 6)</t>
        </r>
      </text>
    </comment>
    <comment ref="C3845" authorId="1" shapeId="0">
      <text>
        <r>
          <rPr>
            <b/>
            <sz val="9"/>
            <color indexed="81"/>
            <rFont val="Tahoma"/>
            <family val="2"/>
          </rPr>
          <t>Nguyen Ngoc:</t>
        </r>
        <r>
          <rPr>
            <sz val="9"/>
            <color indexed="81"/>
            <rFont val="Tahoma"/>
            <family val="2"/>
          </rPr>
          <t xml:space="preserve">
Đất ông Phạm Hồng Lan</t>
        </r>
      </text>
    </comment>
    <comment ref="C3846" authorId="1" shapeId="0">
      <text>
        <r>
          <rPr>
            <b/>
            <sz val="9"/>
            <color indexed="81"/>
            <rFont val="Tahoma"/>
            <family val="2"/>
          </rPr>
          <t>Nguyen Ngoc:</t>
        </r>
        <r>
          <rPr>
            <sz val="9"/>
            <color indexed="81"/>
            <rFont val="Tahoma"/>
            <family val="2"/>
          </rPr>
          <t xml:space="preserve">
Nhà ông Nguyễn Văn Tâm (thôn 2)</t>
        </r>
      </text>
    </comment>
    <comment ref="D3846" authorId="1" shapeId="0">
      <text>
        <r>
          <rPr>
            <b/>
            <sz val="9"/>
            <color indexed="81"/>
            <rFont val="Tahoma"/>
            <family val="2"/>
          </rPr>
          <t>Nguyen Ngoc:</t>
        </r>
        <r>
          <rPr>
            <sz val="9"/>
            <color indexed="81"/>
            <rFont val="Tahoma"/>
            <family val="2"/>
          </rPr>
          <t xml:space="preserve">
Hết đất nhà ông Nguyễn Lưu Dũng (thôn 2)</t>
        </r>
      </text>
    </comment>
    <comment ref="C3847" authorId="1" shapeId="0">
      <text>
        <r>
          <rPr>
            <b/>
            <sz val="9"/>
            <color indexed="81"/>
            <rFont val="Tahoma"/>
            <family val="2"/>
          </rPr>
          <t>Nguyen Ngoc:</t>
        </r>
        <r>
          <rPr>
            <sz val="9"/>
            <color indexed="81"/>
            <rFont val="Tahoma"/>
            <family val="2"/>
          </rPr>
          <t xml:space="preserve">
Nhà ông Vi Văn Tá (thôn 5)</t>
        </r>
      </text>
    </comment>
    <comment ref="D3857" authorId="1" shapeId="0">
      <text>
        <r>
          <rPr>
            <b/>
            <sz val="9"/>
            <color indexed="81"/>
            <rFont val="Tahoma"/>
            <family val="2"/>
          </rPr>
          <t>Nguyen Ngoc:</t>
        </r>
        <r>
          <rPr>
            <sz val="9"/>
            <color indexed="81"/>
            <rFont val="Tahoma"/>
            <family val="2"/>
          </rPr>
          <t xml:space="preserve">
Đến nhà ông Dương Trung Định</t>
        </r>
      </text>
    </comment>
    <comment ref="C3866" authorId="1" shapeId="0">
      <text>
        <r>
          <rPr>
            <b/>
            <sz val="9"/>
            <color indexed="81"/>
            <rFont val="Tahoma"/>
            <family val="2"/>
          </rPr>
          <t>Nguyen Ngoc:</t>
        </r>
        <r>
          <rPr>
            <sz val="9"/>
            <color indexed="81"/>
            <rFont val="Tahoma"/>
            <family val="2"/>
          </rPr>
          <t xml:space="preserve">
Km 76 + 650 (giáp ranh xã KrôngJing)</t>
        </r>
      </text>
    </comment>
    <comment ref="D3866" authorId="1" shapeId="0">
      <text>
        <r>
          <rPr>
            <b/>
            <sz val="9"/>
            <color indexed="81"/>
            <rFont val="Tahoma"/>
            <family val="2"/>
          </rPr>
          <t>Nguyen Ngoc:</t>
        </r>
        <r>
          <rPr>
            <sz val="9"/>
            <color indexed="81"/>
            <rFont val="Tahoma"/>
            <family val="2"/>
          </rPr>
          <t xml:space="preserve">
Hết ranh giới đất nhà ông Trí</t>
        </r>
      </text>
    </comment>
    <comment ref="C3867" authorId="1" shapeId="0">
      <text>
        <r>
          <rPr>
            <b/>
            <sz val="9"/>
            <color indexed="81"/>
            <rFont val="Tahoma"/>
            <family val="2"/>
          </rPr>
          <t>Nguyen Ngoc:</t>
        </r>
        <r>
          <rPr>
            <sz val="9"/>
            <color indexed="81"/>
            <rFont val="Tahoma"/>
            <family val="2"/>
          </rPr>
          <t xml:space="preserve">
Hết ranh giới đất nhà ông Trí</t>
        </r>
      </text>
    </comment>
    <comment ref="D3867" authorId="1" shapeId="0">
      <text>
        <r>
          <rPr>
            <b/>
            <sz val="9"/>
            <color indexed="81"/>
            <rFont val="Tahoma"/>
            <family val="2"/>
          </rPr>
          <t>Nguyen Ngoc:</t>
        </r>
        <r>
          <rPr>
            <sz val="9"/>
            <color indexed="81"/>
            <rFont val="Tahoma"/>
            <family val="2"/>
          </rPr>
          <t xml:space="preserve">
Km 79 + 200 (hết ranh giới đất nhà ông Nhiên) thôn 9</t>
        </r>
      </text>
    </comment>
    <comment ref="C3868" authorId="1" shapeId="0">
      <text>
        <r>
          <rPr>
            <b/>
            <sz val="9"/>
            <color indexed="81"/>
            <rFont val="Tahoma"/>
            <family val="2"/>
          </rPr>
          <t>Nguyen Ngoc:</t>
        </r>
        <r>
          <rPr>
            <sz val="9"/>
            <color indexed="81"/>
            <rFont val="Tahoma"/>
            <family val="2"/>
          </rPr>
          <t xml:space="preserve">
Km 79 + 200 (hết ranh giới đất nhà ông Nhiên) thôn 9</t>
        </r>
      </text>
    </comment>
    <comment ref="D3868" authorId="1" shapeId="0">
      <text>
        <r>
          <rPr>
            <b/>
            <sz val="9"/>
            <color indexed="81"/>
            <rFont val="Tahoma"/>
            <family val="2"/>
          </rPr>
          <t>Nguyen Ngoc:</t>
        </r>
        <r>
          <rPr>
            <sz val="9"/>
            <color indexed="81"/>
            <rFont val="Tahoma"/>
            <family val="2"/>
          </rPr>
          <t xml:space="preserve">
Km 80 + 600 (cây xăng Nguyệt Thoại) thôn 2</t>
        </r>
      </text>
    </comment>
    <comment ref="C3869" authorId="1" shapeId="0">
      <text>
        <r>
          <rPr>
            <b/>
            <sz val="9"/>
            <color indexed="81"/>
            <rFont val="Tahoma"/>
            <family val="2"/>
          </rPr>
          <t>Nguyen Ngoc:</t>
        </r>
        <r>
          <rPr>
            <sz val="9"/>
            <color indexed="81"/>
            <rFont val="Tahoma"/>
            <family val="2"/>
          </rPr>
          <t xml:space="preserve">
Km 80 + 600 (cây xăng Nguyệt Thoại) thôn 2</t>
        </r>
      </text>
    </comment>
    <comment ref="D3869" authorId="1" shapeId="0">
      <text>
        <r>
          <rPr>
            <b/>
            <sz val="9"/>
            <color indexed="81"/>
            <rFont val="Tahoma"/>
            <family val="2"/>
          </rPr>
          <t>Nguyen Ngoc:</t>
        </r>
        <r>
          <rPr>
            <sz val="9"/>
            <color indexed="81"/>
            <rFont val="Tahoma"/>
            <family val="2"/>
          </rPr>
          <t xml:space="preserve">
Km 81 + 50 (hết ranh giới đất bà Hiền Ngụ)</t>
        </r>
      </text>
    </comment>
    <comment ref="C3870" authorId="1" shapeId="0">
      <text>
        <r>
          <rPr>
            <b/>
            <sz val="9"/>
            <color indexed="81"/>
            <rFont val="Tahoma"/>
            <family val="2"/>
          </rPr>
          <t>Nguyen Ngoc:</t>
        </r>
        <r>
          <rPr>
            <sz val="9"/>
            <color indexed="81"/>
            <rFont val="Tahoma"/>
            <family val="2"/>
          </rPr>
          <t xml:space="preserve">
Km 81 + 50 (hết ranh giới đất bà Hiền Ngụ)</t>
        </r>
      </text>
    </comment>
    <comment ref="D3870" authorId="1" shapeId="0">
      <text>
        <r>
          <rPr>
            <b/>
            <sz val="9"/>
            <color indexed="81"/>
            <rFont val="Tahoma"/>
            <family val="2"/>
          </rPr>
          <t>Nguyen Ngoc:</t>
        </r>
        <r>
          <rPr>
            <sz val="9"/>
            <color indexed="81"/>
            <rFont val="Tahoma"/>
            <family val="2"/>
          </rPr>
          <t xml:space="preserve">
Hết ranh giới đất bà Dự (đường vào nghĩa địa)</t>
        </r>
      </text>
    </comment>
    <comment ref="C3871" authorId="1" shapeId="0">
      <text>
        <r>
          <rPr>
            <b/>
            <sz val="9"/>
            <color indexed="81"/>
            <rFont val="Tahoma"/>
            <family val="2"/>
          </rPr>
          <t>Nguyen Ngoc:</t>
        </r>
        <r>
          <rPr>
            <sz val="9"/>
            <color indexed="81"/>
            <rFont val="Tahoma"/>
            <family val="2"/>
          </rPr>
          <t xml:space="preserve">
Hết ranh giới đất bà Dự (đường vào nghĩa địa)</t>
        </r>
      </text>
    </comment>
    <comment ref="D3871" authorId="1" shapeId="0">
      <text>
        <r>
          <rPr>
            <b/>
            <sz val="9"/>
            <color indexed="81"/>
            <rFont val="Tahoma"/>
            <family val="2"/>
          </rPr>
          <t>Nguyen Ngoc:</t>
        </r>
        <r>
          <rPr>
            <sz val="9"/>
            <color indexed="81"/>
            <rFont val="Tahoma"/>
            <family val="2"/>
          </rPr>
          <t xml:space="preserve">
Km 84 (giáp ranh xã Ea Tý - Huyện Ea Kar)</t>
        </r>
      </text>
    </comment>
    <comment ref="D3874" authorId="1" shapeId="0">
      <text>
        <r>
          <rPr>
            <b/>
            <sz val="9"/>
            <color indexed="81"/>
            <rFont val="Tahoma"/>
            <family val="2"/>
          </rPr>
          <t>Nguyen Ngoc:</t>
        </r>
        <r>
          <rPr>
            <sz val="9"/>
            <color indexed="81"/>
            <rFont val="Tahoma"/>
            <family val="2"/>
          </rPr>
          <t xml:space="preserve">
Ranh giới Ea Kly - H. Sông Hinh - Phú Yên</t>
        </r>
      </text>
    </comment>
    <comment ref="B3875" authorId="1" shapeId="0">
      <text>
        <r>
          <rPr>
            <b/>
            <sz val="9"/>
            <color indexed="81"/>
            <rFont val="Tahoma"/>
            <family val="2"/>
          </rPr>
          <t>Nguyen Ngoc:</t>
        </r>
        <r>
          <rPr>
            <sz val="9"/>
            <color indexed="81"/>
            <rFont val="Tahoma"/>
            <family val="2"/>
          </rPr>
          <t xml:space="preserve">
Đường giao thông chính</t>
        </r>
      </text>
    </comment>
    <comment ref="C3875" authorId="1" shapeId="0">
      <text>
        <r>
          <rPr>
            <b/>
            <sz val="9"/>
            <color indexed="81"/>
            <rFont val="Tahoma"/>
            <family val="2"/>
          </rPr>
          <t>Nguyen Ngoc:</t>
        </r>
        <r>
          <rPr>
            <sz val="9"/>
            <color indexed="81"/>
            <rFont val="Tahoma"/>
            <family val="2"/>
          </rPr>
          <t xml:space="preserve">
Giáp ranh giới xã Ea Lai</t>
        </r>
      </text>
    </comment>
    <comment ref="D3875" authorId="1" shapeId="0">
      <text>
        <r>
          <rPr>
            <b/>
            <sz val="9"/>
            <color indexed="81"/>
            <rFont val="Tahoma"/>
            <family val="2"/>
          </rPr>
          <t>Nguyen Ngoc:</t>
        </r>
        <r>
          <rPr>
            <sz val="9"/>
            <color indexed="81"/>
            <rFont val="Tahoma"/>
            <family val="2"/>
          </rPr>
          <t xml:space="preserve">
Giáp ranh giới đất nhà bà Nhiên Siếu (thôn 5)</t>
        </r>
      </text>
    </comment>
    <comment ref="C3876" authorId="1" shapeId="0">
      <text>
        <r>
          <rPr>
            <b/>
            <sz val="9"/>
            <color indexed="81"/>
            <rFont val="Tahoma"/>
            <family val="2"/>
          </rPr>
          <t>Nguyen Ngoc:</t>
        </r>
        <r>
          <rPr>
            <sz val="9"/>
            <color indexed="81"/>
            <rFont val="Tahoma"/>
            <family val="2"/>
          </rPr>
          <t xml:space="preserve">
Giáp ranh giới đất nhà bà Nhiên Siếu (thôn 5)</t>
        </r>
      </text>
    </comment>
    <comment ref="D3876"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C3877"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D3877"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C3878"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D3878"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C3879"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D3879" authorId="1" shapeId="0">
      <text>
        <r>
          <rPr>
            <b/>
            <sz val="9"/>
            <color indexed="81"/>
            <rFont val="Tahoma"/>
            <family val="2"/>
          </rPr>
          <t>Nguyen Ngoc:</t>
        </r>
        <r>
          <rPr>
            <sz val="9"/>
            <color indexed="81"/>
            <rFont val="Tahoma"/>
            <family val="2"/>
          </rPr>
          <t xml:space="preserve">
Giáp khu Trung tâm cụm xã (giáp đầu đường bao Quy hoạch khu trung tâm)</t>
        </r>
      </text>
    </comment>
    <comment ref="B3880" authorId="1" shapeId="0">
      <text>
        <r>
          <rPr>
            <b/>
            <sz val="9"/>
            <color indexed="81"/>
            <rFont val="Tahoma"/>
            <family val="2"/>
          </rPr>
          <t>Nguyen Ngoc:</t>
        </r>
        <r>
          <rPr>
            <sz val="9"/>
            <color indexed="81"/>
            <rFont val="Tahoma"/>
            <family val="2"/>
          </rPr>
          <t xml:space="preserve">
Trục ngang từ QL 26 đi thôn 8</t>
        </r>
      </text>
    </comment>
    <comment ref="D3880" authorId="1" shapeId="0">
      <text>
        <r>
          <rPr>
            <b/>
            <sz val="9"/>
            <color indexed="81"/>
            <rFont val="Tahoma"/>
            <family val="2"/>
          </rPr>
          <t>Nguyen Ngoc:</t>
        </r>
        <r>
          <rPr>
            <sz val="9"/>
            <color indexed="81"/>
            <rFont val="Tahoma"/>
            <family val="2"/>
          </rPr>
          <t xml:space="preserve">
Hết ranh giới đất nhà ông Hảo, thôn 11</t>
        </r>
      </text>
    </comment>
    <comment ref="C3881" authorId="1" shapeId="0">
      <text>
        <r>
          <rPr>
            <b/>
            <sz val="9"/>
            <color indexed="81"/>
            <rFont val="Tahoma"/>
            <family val="2"/>
          </rPr>
          <t>Nguyen Ngoc:</t>
        </r>
        <r>
          <rPr>
            <sz val="9"/>
            <color indexed="81"/>
            <rFont val="Tahoma"/>
            <family val="2"/>
          </rPr>
          <t xml:space="preserve">
Hết ranh giới đất nhà ông Hảo, thôn 11</t>
        </r>
      </text>
    </comment>
    <comment ref="D3882" authorId="1" shapeId="0">
      <text>
        <r>
          <rPr>
            <b/>
            <sz val="9"/>
            <color indexed="81"/>
            <rFont val="Tahoma"/>
            <family val="2"/>
          </rPr>
          <t>Nguyen Ngoc:</t>
        </r>
        <r>
          <rPr>
            <sz val="9"/>
            <color indexed="81"/>
            <rFont val="Tahoma"/>
            <family val="2"/>
          </rPr>
          <t xml:space="preserve">
Giáp ranh xã Ea Păl</t>
        </r>
      </text>
    </comment>
    <comment ref="B3883" authorId="1" shapeId="0">
      <text>
        <r>
          <rPr>
            <b/>
            <sz val="9"/>
            <color indexed="81"/>
            <rFont val="Tahoma"/>
            <family val="2"/>
          </rPr>
          <t>Nguyen Ngoc:</t>
        </r>
        <r>
          <rPr>
            <sz val="9"/>
            <color indexed="81"/>
            <rFont val="Tahoma"/>
            <family val="2"/>
          </rPr>
          <t xml:space="preserve">
Quốc lộ 26 nhà bà Dự thôn 3 đi dốc Nín thở</t>
        </r>
      </text>
    </comment>
    <comment ref="B3884" authorId="1" shapeId="0">
      <text>
        <r>
          <rPr>
            <b/>
            <sz val="9"/>
            <color indexed="81"/>
            <rFont val="Tahoma"/>
            <family val="2"/>
          </rPr>
          <t>Nguyen Ngoc:</t>
        </r>
        <r>
          <rPr>
            <sz val="9"/>
            <color indexed="81"/>
            <rFont val="Tahoma"/>
            <family val="2"/>
          </rPr>
          <t xml:space="preserve">
Đường nội thôn 1</t>
        </r>
      </text>
    </comment>
    <comment ref="C3884" authorId="1" shapeId="0">
      <text>
        <r>
          <rPr>
            <b/>
            <sz val="9"/>
            <color indexed="81"/>
            <rFont val="Tahoma"/>
            <family val="2"/>
          </rPr>
          <t>Nguyen Ngoc:</t>
        </r>
        <r>
          <rPr>
            <sz val="9"/>
            <color indexed="81"/>
            <rFont val="Tahoma"/>
            <family val="2"/>
          </rPr>
          <t xml:space="preserve">
Km 0 (cây gạo)</t>
        </r>
      </text>
    </comment>
    <comment ref="D3884" authorId="1" shapeId="0">
      <text>
        <r>
          <rPr>
            <b/>
            <sz val="9"/>
            <color indexed="81"/>
            <rFont val="Tahoma"/>
            <family val="2"/>
          </rPr>
          <t>Nguyen Ngoc:</t>
        </r>
        <r>
          <rPr>
            <sz val="9"/>
            <color indexed="81"/>
            <rFont val="Tahoma"/>
            <family val="2"/>
          </rPr>
          <t xml:space="preserve">
Giáp đường liên xã Cư Prao (nhà trẻ Đắk Tân)</t>
        </r>
      </text>
    </comment>
    <comment ref="D3885" authorId="1" shapeId="0">
      <text>
        <r>
          <rPr>
            <b/>
            <sz val="9"/>
            <color indexed="81"/>
            <rFont val="Tahoma"/>
            <family val="2"/>
          </rPr>
          <t>Nguyen Ngoc:</t>
        </r>
        <r>
          <rPr>
            <sz val="9"/>
            <color indexed="81"/>
            <rFont val="Tahoma"/>
            <family val="2"/>
          </rPr>
          <t xml:space="preserve">
Làng Thái thôn 1 (hết ranh giới đất nhà ông Khuê)</t>
        </r>
      </text>
    </comment>
    <comment ref="B3886" authorId="1" shapeId="0">
      <text>
        <r>
          <rPr>
            <b/>
            <sz val="9"/>
            <color indexed="81"/>
            <rFont val="Tahoma"/>
            <family val="2"/>
          </rPr>
          <t>Nguyen Ngoc:</t>
        </r>
        <r>
          <rPr>
            <sz val="9"/>
            <color indexed="81"/>
            <rFont val="Tahoma"/>
            <family val="2"/>
          </rPr>
          <t xml:space="preserve">
Đường đi xã Cư Prao</t>
        </r>
      </text>
    </comment>
    <comment ref="D3886" authorId="1" shapeId="0">
      <text>
        <r>
          <rPr>
            <b/>
            <sz val="9"/>
            <color indexed="81"/>
            <rFont val="Tahoma"/>
            <family val="2"/>
          </rPr>
          <t>Nguyen Ngoc:</t>
        </r>
        <r>
          <rPr>
            <sz val="9"/>
            <color indexed="81"/>
            <rFont val="Tahoma"/>
            <family val="2"/>
          </rPr>
          <t xml:space="preserve">
Km 0 + 600</t>
        </r>
      </text>
    </comment>
    <comment ref="C3887" authorId="1" shapeId="0">
      <text>
        <r>
          <rPr>
            <b/>
            <sz val="9"/>
            <color indexed="81"/>
            <rFont val="Tahoma"/>
            <family val="2"/>
          </rPr>
          <t>Nguyen Ngoc:</t>
        </r>
        <r>
          <rPr>
            <sz val="9"/>
            <color indexed="81"/>
            <rFont val="Tahoma"/>
            <family val="2"/>
          </rPr>
          <t xml:space="preserve">
Km 0 + 600</t>
        </r>
      </text>
    </comment>
    <comment ref="D3887" authorId="1" shapeId="0">
      <text>
        <r>
          <rPr>
            <b/>
            <sz val="9"/>
            <color indexed="81"/>
            <rFont val="Tahoma"/>
            <family val="2"/>
          </rPr>
          <t>Nguyen Ngoc:</t>
        </r>
        <r>
          <rPr>
            <sz val="9"/>
            <color indexed="81"/>
            <rFont val="Tahoma"/>
            <family val="2"/>
          </rPr>
          <t xml:space="preserve">
Giáp công ty Hưởng Toàn Lộc</t>
        </r>
      </text>
    </comment>
    <comment ref="C3888" authorId="1" shapeId="0">
      <text>
        <r>
          <rPr>
            <b/>
            <sz val="9"/>
            <color indexed="81"/>
            <rFont val="Tahoma"/>
            <family val="2"/>
          </rPr>
          <t>Nguyen Ngoc:</t>
        </r>
        <r>
          <rPr>
            <sz val="9"/>
            <color indexed="81"/>
            <rFont val="Tahoma"/>
            <family val="2"/>
          </rPr>
          <t xml:space="preserve">
Giáp công ty Hưởng Toàn Lộc</t>
        </r>
      </text>
    </comment>
    <comment ref="D3888" authorId="1" shapeId="0">
      <text>
        <r>
          <rPr>
            <b/>
            <sz val="9"/>
            <color indexed="81"/>
            <rFont val="Tahoma"/>
            <family val="2"/>
          </rPr>
          <t>Nguyen Ngoc:</t>
        </r>
        <r>
          <rPr>
            <sz val="9"/>
            <color indexed="81"/>
            <rFont val="Tahoma"/>
            <family val="2"/>
          </rPr>
          <t xml:space="preserve">
Ngã ba nhà ông Toàn</t>
        </r>
      </text>
    </comment>
    <comment ref="B3889" authorId="1" shapeId="0">
      <text>
        <r>
          <rPr>
            <b/>
            <sz val="9"/>
            <color indexed="81"/>
            <rFont val="Tahoma"/>
            <family val="2"/>
          </rPr>
          <t>Nguyen Ngoc:</t>
        </r>
        <r>
          <rPr>
            <sz val="9"/>
            <color indexed="81"/>
            <rFont val="Tahoma"/>
            <family val="2"/>
          </rPr>
          <t xml:space="preserve">
Đường liên thôn 9 đi thôn 13</t>
        </r>
      </text>
    </comment>
    <comment ref="C3889" authorId="1" shapeId="0">
      <text>
        <r>
          <rPr>
            <b/>
            <sz val="9"/>
            <color indexed="81"/>
            <rFont val="Tahoma"/>
            <family val="2"/>
          </rPr>
          <t>Nguyen Ngoc:</t>
        </r>
        <r>
          <rPr>
            <sz val="9"/>
            <color indexed="81"/>
            <rFont val="Tahoma"/>
            <family val="2"/>
          </rPr>
          <t xml:space="preserve">
Km 0 (QL 26)</t>
        </r>
      </text>
    </comment>
    <comment ref="D3889" authorId="1" shapeId="0">
      <text>
        <r>
          <rPr>
            <b/>
            <sz val="9"/>
            <color indexed="81"/>
            <rFont val="Tahoma"/>
            <family val="2"/>
          </rPr>
          <t>Nguyen Ngoc:</t>
        </r>
        <r>
          <rPr>
            <sz val="9"/>
            <color indexed="81"/>
            <rFont val="Tahoma"/>
            <family val="2"/>
          </rPr>
          <t xml:space="preserve">
Hết ranh giới hội trường thôn 13</t>
        </r>
      </text>
    </comment>
    <comment ref="B3890" authorId="1" shapeId="0">
      <text>
        <r>
          <rPr>
            <b/>
            <sz val="9"/>
            <color indexed="81"/>
            <rFont val="Tahoma"/>
            <family val="2"/>
          </rPr>
          <t>Nguyen Ngoc:</t>
        </r>
        <r>
          <rPr>
            <sz val="9"/>
            <color indexed="81"/>
            <rFont val="Tahoma"/>
            <family val="2"/>
          </rPr>
          <t xml:space="preserve">
Đường liên thôn 4 đi thôn 6</t>
        </r>
      </text>
    </comment>
    <comment ref="C3890" authorId="1" shapeId="0">
      <text>
        <r>
          <rPr>
            <b/>
            <sz val="9"/>
            <color indexed="81"/>
            <rFont val="Tahoma"/>
            <family val="2"/>
          </rPr>
          <t>Nguyen Ngoc:</t>
        </r>
        <r>
          <rPr>
            <sz val="9"/>
            <color indexed="81"/>
            <rFont val="Tahoma"/>
            <family val="2"/>
          </rPr>
          <t xml:space="preserve">
Km 0</t>
        </r>
      </text>
    </comment>
    <comment ref="D3890" authorId="1" shapeId="0">
      <text>
        <r>
          <rPr>
            <b/>
            <sz val="9"/>
            <color indexed="81"/>
            <rFont val="Tahoma"/>
            <family val="2"/>
          </rPr>
          <t>Nguyen Ngoc:</t>
        </r>
        <r>
          <rPr>
            <sz val="9"/>
            <color indexed="81"/>
            <rFont val="Tahoma"/>
            <family val="2"/>
          </rPr>
          <t xml:space="preserve">
Km 0 + 300 (hết đất ông Tiên)</t>
        </r>
      </text>
    </comment>
    <comment ref="C3891" authorId="1" shapeId="0">
      <text>
        <r>
          <rPr>
            <b/>
            <sz val="9"/>
            <color indexed="81"/>
            <rFont val="Tahoma"/>
            <family val="2"/>
          </rPr>
          <t>Nguyen Ngoc:</t>
        </r>
        <r>
          <rPr>
            <sz val="9"/>
            <color indexed="81"/>
            <rFont val="Tahoma"/>
            <family val="2"/>
          </rPr>
          <t xml:space="preserve">
Km 0 + 300 (hết đất ông Tiên)</t>
        </r>
      </text>
    </comment>
    <comment ref="D3891" authorId="1" shapeId="0">
      <text>
        <r>
          <rPr>
            <b/>
            <sz val="9"/>
            <color indexed="81"/>
            <rFont val="Tahoma"/>
            <family val="2"/>
          </rPr>
          <t>Nguyen Ngoc:</t>
        </r>
        <r>
          <rPr>
            <sz val="9"/>
            <color indexed="81"/>
            <rFont val="Tahoma"/>
            <family val="2"/>
          </rPr>
          <t xml:space="preserve">
Hết ranh giới đất nhà ông Thăng thôn 6</t>
        </r>
      </text>
    </comment>
    <comment ref="B3902" authorId="1" shapeId="0">
      <text>
        <r>
          <rPr>
            <b/>
            <sz val="9"/>
            <color indexed="81"/>
            <rFont val="Tahoma"/>
            <family val="2"/>
          </rPr>
          <t>Nguyen Ngoc:</t>
        </r>
        <r>
          <rPr>
            <sz val="9"/>
            <color indexed="81"/>
            <rFont val="Tahoma"/>
            <family val="2"/>
          </rPr>
          <t xml:space="preserve">
Trục đi thôn 10</t>
        </r>
      </text>
    </comment>
    <comment ref="C3902" authorId="1" shapeId="0">
      <text>
        <r>
          <rPr>
            <b/>
            <sz val="9"/>
            <color indexed="81"/>
            <rFont val="Tahoma"/>
            <family val="2"/>
          </rPr>
          <t>Nguyen Ngoc:</t>
        </r>
        <r>
          <rPr>
            <sz val="9"/>
            <color indexed="81"/>
            <rFont val="Tahoma"/>
            <family val="2"/>
          </rPr>
          <t xml:space="preserve">
Giáp đường bao Trung tâm cụm xã</t>
        </r>
      </text>
    </comment>
    <comment ref="C3903" authorId="1" shapeId="0">
      <text>
        <r>
          <rPr>
            <b/>
            <sz val="9"/>
            <color indexed="81"/>
            <rFont val="Tahoma"/>
            <family val="2"/>
          </rPr>
          <t>Nguyen Ngoc:</t>
        </r>
        <r>
          <rPr>
            <sz val="9"/>
            <color indexed="81"/>
            <rFont val="Tahoma"/>
            <family val="2"/>
          </rPr>
          <t xml:space="preserve">
Ngã ba nhà ông Toàn Hoài qua 100m</t>
        </r>
      </text>
    </comment>
    <comment ref="D3903" authorId="1" shapeId="0">
      <text>
        <r>
          <rPr>
            <b/>
            <sz val="9"/>
            <color indexed="81"/>
            <rFont val="Tahoma"/>
            <family val="2"/>
          </rPr>
          <t>Nguyen Ngoc:</t>
        </r>
        <r>
          <rPr>
            <sz val="9"/>
            <color indexed="81"/>
            <rFont val="Tahoma"/>
            <family val="2"/>
          </rPr>
          <t xml:space="preserve">
Ngã ba nhà ông Toàn Hoài qua 100m</t>
        </r>
      </text>
    </comment>
    <comment ref="C3904" authorId="1" shapeId="0">
      <text>
        <r>
          <rPr>
            <b/>
            <sz val="9"/>
            <color indexed="81"/>
            <rFont val="Tahoma"/>
            <family val="2"/>
          </rPr>
          <t>Nguyen Ngoc:</t>
        </r>
        <r>
          <rPr>
            <sz val="9"/>
            <color indexed="81"/>
            <rFont val="Tahoma"/>
            <family val="2"/>
          </rPr>
          <t xml:space="preserve">
Từ 600m trở đi</t>
        </r>
      </text>
    </comment>
    <comment ref="B3906" authorId="1" shapeId="0">
      <text>
        <r>
          <rPr>
            <b/>
            <sz val="9"/>
            <color indexed="81"/>
            <rFont val="Tahoma"/>
            <family val="2"/>
          </rPr>
          <t>Nguyen Ngoc:</t>
        </r>
        <r>
          <rPr>
            <sz val="9"/>
            <color indexed="81"/>
            <rFont val="Tahoma"/>
            <family val="2"/>
          </rPr>
          <t xml:space="preserve">
Đường mới khu tái định cư buôn Zô</t>
        </r>
      </text>
    </comment>
    <comment ref="D3906" authorId="1" shapeId="0">
      <text>
        <r>
          <rPr>
            <b/>
            <sz val="9"/>
            <color indexed="81"/>
            <rFont val="Tahoma"/>
            <family val="2"/>
          </rPr>
          <t>Nguyen Ngoc:</t>
        </r>
        <r>
          <rPr>
            <sz val="9"/>
            <color indexed="81"/>
            <rFont val="Tahoma"/>
            <family val="2"/>
          </rPr>
          <t xml:space="preserve">
Giáp đường buôn Pa cũ</t>
        </r>
      </text>
    </comment>
    <comment ref="D3909" authorId="1" shapeId="0">
      <text>
        <r>
          <rPr>
            <b/>
            <sz val="9"/>
            <color indexed="81"/>
            <rFont val="Tahoma"/>
            <family val="2"/>
          </rPr>
          <t>Nguyen Ngoc:</t>
        </r>
        <r>
          <rPr>
            <sz val="9"/>
            <color indexed="81"/>
            <rFont val="Tahoma"/>
            <family val="2"/>
          </rPr>
          <t xml:space="preserve">
Km 34 + 500 Trạm Phúc kiểm số 1</t>
        </r>
      </text>
    </comment>
    <comment ref="C3910" authorId="1" shapeId="0">
      <text>
        <r>
          <rPr>
            <b/>
            <sz val="9"/>
            <color indexed="81"/>
            <rFont val="Tahoma"/>
            <family val="2"/>
          </rPr>
          <t>Nguyen Ngoc:</t>
        </r>
        <r>
          <rPr>
            <sz val="9"/>
            <color indexed="81"/>
            <rFont val="Tahoma"/>
            <family val="2"/>
          </rPr>
          <t xml:space="preserve">
Km 34 + 500 Trạm Phúc kiểm số 1</t>
        </r>
      </text>
    </comment>
    <comment ref="D3910" authorId="1" shapeId="0">
      <text>
        <r>
          <rPr>
            <b/>
            <sz val="9"/>
            <color indexed="81"/>
            <rFont val="Tahoma"/>
            <family val="2"/>
          </rPr>
          <t>Nguyen Ngoc:</t>
        </r>
        <r>
          <rPr>
            <sz val="9"/>
            <color indexed="81"/>
            <rFont val="Tahoma"/>
            <family val="2"/>
          </rPr>
          <t xml:space="preserve">
Km 36 + 500 (ngã ba Ea Krông)
 (đầu ranh cửa hàng xăng Trinh Nguyên)</t>
        </r>
      </text>
    </comment>
    <comment ref="C3911" authorId="1" shapeId="0">
      <text>
        <r>
          <rPr>
            <b/>
            <sz val="9"/>
            <color indexed="81"/>
            <rFont val="Tahoma"/>
            <family val="2"/>
          </rPr>
          <t>Nguyen Ngoc:</t>
        </r>
        <r>
          <rPr>
            <sz val="9"/>
            <color indexed="81"/>
            <rFont val="Tahoma"/>
            <family val="2"/>
          </rPr>
          <t xml:space="preserve">
Km 36 + 500 (ngã ba Ea Krông)</t>
        </r>
      </text>
    </comment>
    <comment ref="D3911" authorId="1" shapeId="0">
      <text>
        <r>
          <rPr>
            <b/>
            <sz val="9"/>
            <color indexed="81"/>
            <rFont val="Tahoma"/>
            <family val="2"/>
          </rPr>
          <t>Nguyen Ngoc:</t>
        </r>
        <r>
          <rPr>
            <sz val="9"/>
            <color indexed="81"/>
            <rFont val="Tahoma"/>
            <family val="2"/>
          </rPr>
          <t xml:space="preserve">
Km 40 + 100 (Trạm Y tế xã)</t>
        </r>
      </text>
    </comment>
    <comment ref="C3912" authorId="1" shapeId="0">
      <text>
        <r>
          <rPr>
            <b/>
            <sz val="9"/>
            <color indexed="81"/>
            <rFont val="Tahoma"/>
            <family val="2"/>
          </rPr>
          <t>Nguyen Ngoc:</t>
        </r>
        <r>
          <rPr>
            <sz val="9"/>
            <color indexed="81"/>
            <rFont val="Tahoma"/>
            <family val="2"/>
          </rPr>
          <t xml:space="preserve">
Km 40 + 100 (Trạm Y tế xã)</t>
        </r>
      </text>
    </comment>
    <comment ref="D3913" authorId="1" shapeId="0">
      <text>
        <r>
          <rPr>
            <b/>
            <sz val="9"/>
            <color indexed="81"/>
            <rFont val="Tahoma"/>
            <family val="2"/>
          </rPr>
          <t>Nguyen Ngoc:</t>
        </r>
        <r>
          <rPr>
            <sz val="9"/>
            <color indexed="81"/>
            <rFont val="Tahoma"/>
            <family val="2"/>
          </rPr>
          <t xml:space="preserve">
Km 45 + 300 (cầu Ba Danh)</t>
        </r>
      </text>
    </comment>
    <comment ref="C3914" authorId="1" shapeId="0">
      <text>
        <r>
          <rPr>
            <b/>
            <sz val="9"/>
            <color indexed="81"/>
            <rFont val="Tahoma"/>
            <family val="2"/>
          </rPr>
          <t>Nguyen Ngoc:</t>
        </r>
        <r>
          <rPr>
            <sz val="9"/>
            <color indexed="81"/>
            <rFont val="Tahoma"/>
            <family val="2"/>
          </rPr>
          <t xml:space="preserve">
Km 45 + 300 (cầu Ba Danh)</t>
        </r>
      </text>
    </comment>
    <comment ref="D3915" authorId="1" shapeId="0">
      <text>
        <r>
          <rPr>
            <b/>
            <sz val="9"/>
            <color indexed="81"/>
            <rFont val="Tahoma"/>
            <family val="2"/>
          </rPr>
          <t>Nguyen Ngoc:</t>
        </r>
        <r>
          <rPr>
            <sz val="9"/>
            <color indexed="81"/>
            <rFont val="Tahoma"/>
            <family val="2"/>
          </rPr>
          <t xml:space="preserve">
gần Km51</t>
        </r>
      </text>
    </comment>
    <comment ref="C3916" authorId="1" shapeId="0">
      <text>
        <r>
          <rPr>
            <b/>
            <sz val="9"/>
            <color indexed="81"/>
            <rFont val="Tahoma"/>
            <family val="2"/>
          </rPr>
          <t>Nguyen Ngoc:</t>
        </r>
        <r>
          <rPr>
            <sz val="9"/>
            <color indexed="81"/>
            <rFont val="Tahoma"/>
            <family val="2"/>
          </rPr>
          <t xml:space="preserve">
Km 48 (buôn M'Guê)</t>
        </r>
      </text>
    </comment>
    <comment ref="D3916" authorId="1" shapeId="0">
      <text>
        <r>
          <rPr>
            <b/>
            <sz val="9"/>
            <color indexed="81"/>
            <rFont val="Tahoma"/>
            <family val="2"/>
          </rPr>
          <t>Nguyen Ngoc:</t>
        </r>
        <r>
          <rPr>
            <sz val="9"/>
            <color indexed="81"/>
            <rFont val="Tahoma"/>
            <family val="2"/>
          </rPr>
          <t xml:space="preserve">
gần Km52</t>
        </r>
      </text>
    </comment>
    <comment ref="C3917" authorId="1" shapeId="0">
      <text>
        <r>
          <rPr>
            <b/>
            <sz val="9"/>
            <color indexed="81"/>
            <rFont val="Tahoma"/>
            <family val="2"/>
          </rPr>
          <t>Nguyen Ngoc:</t>
        </r>
        <r>
          <rPr>
            <sz val="9"/>
            <color indexed="81"/>
            <rFont val="Tahoma"/>
            <family val="2"/>
          </rPr>
          <t xml:space="preserve">
gần Km52</t>
        </r>
      </text>
    </comment>
    <comment ref="D3917" authorId="1" shapeId="0">
      <text>
        <r>
          <rPr>
            <b/>
            <sz val="9"/>
            <color indexed="81"/>
            <rFont val="Tahoma"/>
            <family val="2"/>
          </rPr>
          <t>Nguyen Ngoc:</t>
        </r>
        <r>
          <rPr>
            <sz val="9"/>
            <color indexed="81"/>
            <rFont val="Tahoma"/>
            <family val="2"/>
          </rPr>
          <t xml:space="preserve">
Km 50 + 500 (giáp địa giới xã Cư M'Ta)</t>
        </r>
      </text>
    </comment>
    <comment ref="B3918" authorId="1" shapeId="0">
      <text>
        <r>
          <rPr>
            <b/>
            <sz val="9"/>
            <color indexed="81"/>
            <rFont val="Tahoma"/>
            <family val="2"/>
          </rPr>
          <t>Nguyen Ngoc:</t>
        </r>
        <r>
          <rPr>
            <sz val="9"/>
            <color indexed="81"/>
            <rFont val="Tahoma"/>
            <family val="2"/>
          </rPr>
          <t xml:space="preserve">
Đường vào Ea Krông</t>
        </r>
      </text>
    </comment>
    <comment ref="C3918" authorId="1" shapeId="0">
      <text>
        <r>
          <rPr>
            <b/>
            <sz val="9"/>
            <color indexed="81"/>
            <rFont val="Tahoma"/>
            <family val="2"/>
          </rPr>
          <t>Nguyen Ngoc:</t>
        </r>
        <r>
          <rPr>
            <sz val="9"/>
            <color indexed="81"/>
            <rFont val="Tahoma"/>
            <family val="2"/>
          </rPr>
          <t xml:space="preserve">
Km 0 (từ Đài Tưởng niệm )
Ngã ba Ea Krông (đầu ranh cửa hàng xăng Trinh Nguyên)</t>
        </r>
      </text>
    </comment>
    <comment ref="D3918" authorId="1" shapeId="0">
      <text>
        <r>
          <rPr>
            <b/>
            <sz val="9"/>
            <color indexed="81"/>
            <rFont val="Tahoma"/>
            <family val="2"/>
          </rPr>
          <t>Nguyen Ngoc:</t>
        </r>
        <r>
          <rPr>
            <sz val="9"/>
            <color indexed="81"/>
            <rFont val="Tahoma"/>
            <family val="2"/>
          </rPr>
          <t xml:space="preserve">
Km 2 (nhà Y Ngang)</t>
        </r>
      </text>
    </comment>
    <comment ref="C3919" authorId="1" shapeId="0">
      <text>
        <r>
          <rPr>
            <b/>
            <sz val="9"/>
            <color indexed="81"/>
            <rFont val="Tahoma"/>
            <family val="2"/>
          </rPr>
          <t>Nguyen Ngoc:</t>
        </r>
        <r>
          <rPr>
            <sz val="9"/>
            <color indexed="81"/>
            <rFont val="Tahoma"/>
            <family val="2"/>
          </rPr>
          <t xml:space="preserve">
Km 2 (nhà Y Ngang)</t>
        </r>
      </text>
    </comment>
    <comment ref="D3919" authorId="1" shapeId="0">
      <text>
        <r>
          <rPr>
            <b/>
            <sz val="9"/>
            <color indexed="81"/>
            <rFont val="Tahoma"/>
            <family val="2"/>
          </rPr>
          <t>Nguyen Ngoc:</t>
        </r>
        <r>
          <rPr>
            <sz val="9"/>
            <color indexed="81"/>
            <rFont val="Tahoma"/>
            <family val="2"/>
          </rPr>
          <t xml:space="preserve">
Hết buôn Ea Boa (Giáp xã Krông Á)</t>
        </r>
      </text>
    </comment>
    <comment ref="C3937" authorId="1" shapeId="0">
      <text>
        <r>
          <rPr>
            <b/>
            <sz val="9"/>
            <color indexed="81"/>
            <rFont val="Tahoma"/>
            <family val="2"/>
          </rPr>
          <t>Nguyen Ngoc:</t>
        </r>
        <r>
          <rPr>
            <sz val="9"/>
            <color indexed="81"/>
            <rFont val="Tahoma"/>
            <family val="2"/>
          </rPr>
          <t xml:space="preserve">
Quốc lộ 14 (Hết thửa 126; TBĐ số 104)</t>
        </r>
      </text>
    </comment>
    <comment ref="C3941" authorId="1" shapeId="0">
      <text>
        <r>
          <rPr>
            <b/>
            <sz val="9"/>
            <color indexed="81"/>
            <rFont val="Tahoma"/>
            <family val="2"/>
            <charset val="163"/>
          </rPr>
          <t>Nguyen Ngoc:</t>
        </r>
        <r>
          <rPr>
            <sz val="9"/>
            <color indexed="81"/>
            <rFont val="Tahoma"/>
            <family val="2"/>
            <charset val="163"/>
          </rPr>
          <t xml:space="preserve">
Cầu Buôn Cư Dluê (Thửa 669; TBĐ số 60)</t>
        </r>
      </text>
    </comment>
    <comment ref="C3943" authorId="1" shapeId="0">
      <text>
        <r>
          <rPr>
            <b/>
            <sz val="9"/>
            <color indexed="81"/>
            <rFont val="Tahoma"/>
            <family val="2"/>
            <charset val="163"/>
          </rPr>
          <t>Nguyen Ngoc:</t>
        </r>
        <r>
          <rPr>
            <sz val="9"/>
            <color indexed="81"/>
            <rFont val="Tahoma"/>
            <family val="2"/>
            <charset val="163"/>
          </rPr>
          <t xml:space="preserve">
Tỉnh lộ 2 (Thửa số 1128; 1137, tờ bản đồ sô 15)</t>
        </r>
      </text>
    </comment>
    <comment ref="B3944" authorId="1" shapeId="0">
      <text>
        <r>
          <rPr>
            <b/>
            <sz val="9"/>
            <color indexed="81"/>
            <rFont val="Tahoma"/>
            <family val="2"/>
            <charset val="163"/>
          </rPr>
          <t>Nguyen Ngoc:</t>
        </r>
        <r>
          <rPr>
            <sz val="9"/>
            <color indexed="81"/>
            <rFont val="Tahoma"/>
            <family val="2"/>
            <charset val="163"/>
          </rPr>
          <t xml:space="preserve">
Đường nối QL 14 với tỉnh lộ 2</t>
        </r>
      </text>
    </comment>
    <comment ref="C3944" authorId="1" shapeId="0">
      <text>
        <r>
          <rPr>
            <b/>
            <sz val="9"/>
            <color indexed="81"/>
            <rFont val="Tahoma"/>
            <family val="2"/>
            <charset val="163"/>
          </rPr>
          <t>Nguyen Ngoc:</t>
        </r>
        <r>
          <rPr>
            <sz val="9"/>
            <color indexed="81"/>
            <rFont val="Tahoma"/>
            <family val="2"/>
            <charset val="163"/>
          </rPr>
          <t xml:space="preserve">
Quốc lộ 14 (Thửa 95, TBĐ số 53)</t>
        </r>
      </text>
    </comment>
    <comment ref="D3944" authorId="1" shapeId="0">
      <text>
        <r>
          <rPr>
            <b/>
            <sz val="9"/>
            <color indexed="81"/>
            <rFont val="Tahoma"/>
            <family val="2"/>
            <charset val="163"/>
          </rPr>
          <t>Nguyen Ngoc:</t>
        </r>
        <r>
          <rPr>
            <sz val="9"/>
            <color indexed="81"/>
            <rFont val="Tahoma"/>
            <family val="2"/>
            <charset val="163"/>
          </rPr>
          <t xml:space="preserve">
Tỉnh lộ 2 (Hết thửa 1135; TBĐ số 15)</t>
        </r>
      </text>
    </comment>
    <comment ref="D3964" authorId="3" shapeId="0">
      <text>
        <r>
          <rPr>
            <b/>
            <sz val="9"/>
            <color indexed="81"/>
            <rFont val="Tahoma"/>
            <family val="2"/>
          </rPr>
          <t>BÍCH:</t>
        </r>
        <r>
          <rPr>
            <sz val="9"/>
            <color indexed="81"/>
            <rFont val="Tahoma"/>
            <family val="2"/>
          </rPr>
          <t xml:space="preserve">
Đến hết địa bàn phường Tân Lợi</t>
        </r>
      </text>
    </comment>
    <comment ref="D3967" authorId="3" shapeId="0">
      <text>
        <r>
          <rPr>
            <b/>
            <sz val="9"/>
            <color indexed="81"/>
            <rFont val="Tahoma"/>
            <family val="2"/>
          </rPr>
          <t>BÍCH:</t>
        </r>
        <r>
          <rPr>
            <sz val="9"/>
            <color indexed="81"/>
            <rFont val="Tahoma"/>
            <family val="2"/>
          </rPr>
          <t xml:space="preserve">
Trịnh Công Sơn</t>
        </r>
      </text>
    </comment>
    <comment ref="D3981" authorId="3" shapeId="0">
      <text>
        <r>
          <rPr>
            <b/>
            <sz val="9"/>
            <color indexed="81"/>
            <rFont val="Tahoma"/>
            <family val="2"/>
          </rPr>
          <t>BÍCH:</t>
        </r>
        <r>
          <rPr>
            <sz val="9"/>
            <color indexed="81"/>
            <rFont val="Tahoma"/>
            <family val="2"/>
          </rPr>
          <t xml:space="preserve">
30 tháng 4</t>
        </r>
      </text>
    </comment>
    <comment ref="D3982" authorId="3" shapeId="0">
      <text>
        <r>
          <rPr>
            <b/>
            <sz val="9"/>
            <color indexed="81"/>
            <rFont val="Tahoma"/>
            <family val="2"/>
          </rPr>
          <t>BÍCH:</t>
        </r>
        <r>
          <rPr>
            <sz val="9"/>
            <color indexed="81"/>
            <rFont val="Tahoma"/>
            <family val="2"/>
          </rPr>
          <t xml:space="preserve">
30 tháng 4</t>
        </r>
      </text>
    </comment>
    <comment ref="D4051" authorId="3" shapeId="0">
      <text>
        <r>
          <rPr>
            <b/>
            <sz val="9"/>
            <color indexed="81"/>
            <rFont val="Tahoma"/>
            <family val="2"/>
          </rPr>
          <t>BÍCH:</t>
        </r>
        <r>
          <rPr>
            <sz val="9"/>
            <color indexed="81"/>
            <rFont val="Tahoma"/>
            <family val="2"/>
          </rPr>
          <t xml:space="preserve">
Cầu ranh giới xã Cư Êbur (Thửa 24; TBĐ số 102)</t>
        </r>
      </text>
    </comment>
    <comment ref="C4052" authorId="3" shapeId="0">
      <text>
        <r>
          <rPr>
            <b/>
            <sz val="9"/>
            <color indexed="81"/>
            <rFont val="Tahoma"/>
            <family val="2"/>
          </rPr>
          <t>BÍCH:</t>
        </r>
        <r>
          <rPr>
            <sz val="9"/>
            <color indexed="81"/>
            <rFont val="Tahoma"/>
            <family val="2"/>
          </rPr>
          <t xml:space="preserve">
Cầu ranh giới xã Cư Êbur (Thửa 24; TBĐ số 102)</t>
        </r>
      </text>
    </comment>
    <comment ref="D4052" authorId="3" shapeId="0">
      <text>
        <r>
          <rPr>
            <b/>
            <sz val="9"/>
            <color indexed="81"/>
            <rFont val="Tahoma"/>
            <family val="2"/>
          </rPr>
          <t>BÍCH:</t>
        </r>
        <r>
          <rPr>
            <sz val="9"/>
            <color indexed="81"/>
            <rFont val="Tahoma"/>
            <family val="2"/>
          </rPr>
          <t xml:space="preserve">
Hết trụ sở UBND xã (Hết thửa 51; TBĐ số 99)</t>
        </r>
      </text>
    </comment>
    <comment ref="C4053" authorId="3" shapeId="0">
      <text>
        <r>
          <rPr>
            <b/>
            <sz val="9"/>
            <color indexed="81"/>
            <rFont val="Tahoma"/>
            <family val="2"/>
          </rPr>
          <t>BÍCH:</t>
        </r>
        <r>
          <rPr>
            <sz val="9"/>
            <color indexed="81"/>
            <rFont val="Tahoma"/>
            <family val="2"/>
          </rPr>
          <t xml:space="preserve">
Hết trụ sở UBND xã (Hết thửa 51; TBĐ số 99)</t>
        </r>
      </text>
    </comment>
    <comment ref="D4059" authorId="3" shapeId="0">
      <text>
        <r>
          <rPr>
            <b/>
            <sz val="9"/>
            <color indexed="81"/>
            <rFont val="Tahoma"/>
            <family val="2"/>
          </rPr>
          <t>BÍCH:</t>
        </r>
        <r>
          <rPr>
            <sz val="9"/>
            <color indexed="81"/>
            <rFont val="Tahoma"/>
            <family val="2"/>
          </rPr>
          <t xml:space="preserve">
(Thửa 113; TBĐ số 13)</t>
        </r>
      </text>
    </comment>
    <comment ref="D4071" authorId="3" shapeId="0">
      <text>
        <r>
          <rPr>
            <b/>
            <sz val="9"/>
            <color indexed="81"/>
            <rFont val="Tahoma"/>
            <family val="2"/>
          </rPr>
          <t>BÍCH:</t>
        </r>
        <r>
          <rPr>
            <sz val="9"/>
            <color indexed="81"/>
            <rFont val="Tahoma"/>
            <family val="2"/>
          </rPr>
          <t xml:space="preserve">
Mai Xuân Thưởng</t>
        </r>
      </text>
    </comment>
    <comment ref="D4072" authorId="3" shapeId="0">
      <text>
        <r>
          <rPr>
            <b/>
            <sz val="9"/>
            <color indexed="81"/>
            <rFont val="Tahoma"/>
            <family val="2"/>
          </rPr>
          <t>BÍCH:</t>
        </r>
        <r>
          <rPr>
            <sz val="9"/>
            <color indexed="81"/>
            <rFont val="Tahoma"/>
            <family val="2"/>
          </rPr>
          <t xml:space="preserve">
Hết số nhà 78 Đinh Công Tráng (Thửa 6, TBĐ số 11)</t>
        </r>
      </text>
    </comment>
    <comment ref="C4073" authorId="3" shapeId="0">
      <text>
        <r>
          <rPr>
            <b/>
            <sz val="9"/>
            <color indexed="81"/>
            <rFont val="Tahoma"/>
            <family val="2"/>
          </rPr>
          <t>BÍCH:</t>
        </r>
        <r>
          <rPr>
            <sz val="9"/>
            <color indexed="81"/>
            <rFont val="Tahoma"/>
            <family val="2"/>
          </rPr>
          <t xml:space="preserve">
Hết số nhà 78 Đinh Công Tráng (Thửa 6, TBĐ số 11)</t>
        </r>
      </text>
    </comment>
    <comment ref="D4082" authorId="3" shapeId="0">
      <text>
        <r>
          <rPr>
            <b/>
            <sz val="9"/>
            <color indexed="81"/>
            <rFont val="Tahoma"/>
            <family val="2"/>
          </rPr>
          <t>BÍCH:</t>
        </r>
        <r>
          <rPr>
            <sz val="9"/>
            <color indexed="81"/>
            <rFont val="Tahoma"/>
            <family val="2"/>
          </rPr>
          <t xml:space="preserve">
Hết đường (Hết thửa 11, 23; TBĐ số 26)</t>
        </r>
      </text>
    </comment>
    <comment ref="D4103" authorId="3" shapeId="0">
      <text>
        <r>
          <rPr>
            <b/>
            <sz val="9"/>
            <color indexed="81"/>
            <rFont val="Tahoma"/>
            <family val="2"/>
          </rPr>
          <t>BÍCH:</t>
        </r>
        <r>
          <rPr>
            <sz val="9"/>
            <color indexed="81"/>
            <rFont val="Tahoma"/>
            <family val="2"/>
          </rPr>
          <t xml:space="preserve">
Giáp ranh xã Cư Ebur</t>
        </r>
      </text>
    </comment>
    <comment ref="C4110" authorId="3" shapeId="0">
      <text>
        <r>
          <rPr>
            <b/>
            <sz val="9"/>
            <color indexed="81"/>
            <rFont val="Tahoma"/>
            <family val="2"/>
          </rPr>
          <t>BÍCH:</t>
        </r>
        <r>
          <rPr>
            <sz val="9"/>
            <color indexed="81"/>
            <rFont val="Tahoma"/>
            <family val="2"/>
          </rPr>
          <t xml:space="preserve">
Công an thành phố
</t>
        </r>
      </text>
    </comment>
    <comment ref="D4110" authorId="3" shapeId="0">
      <text>
        <r>
          <rPr>
            <b/>
            <sz val="9"/>
            <color indexed="81"/>
            <rFont val="Tahoma"/>
            <family val="2"/>
          </rPr>
          <t>BÍCH:</t>
        </r>
        <r>
          <rPr>
            <sz val="9"/>
            <color indexed="81"/>
            <rFont val="Tahoma"/>
            <family val="2"/>
          </rPr>
          <t xml:space="preserve">
Ngô Gia Tự</t>
        </r>
      </text>
    </comment>
    <comment ref="D4113" authorId="3" shapeId="0">
      <text>
        <r>
          <rPr>
            <b/>
            <sz val="9"/>
            <color indexed="81"/>
            <rFont val="Tahoma"/>
            <family val="2"/>
          </rPr>
          <t>BÍCH:</t>
        </r>
        <r>
          <rPr>
            <sz val="9"/>
            <color indexed="81"/>
            <rFont val="Tahoma"/>
            <family val="2"/>
          </rPr>
          <t xml:space="preserve">
Hết đường (Hết thửa 180, 190; TBĐ số 68)</t>
        </r>
      </text>
    </comment>
    <comment ref="D4154" authorId="3" shapeId="0">
      <text>
        <r>
          <rPr>
            <b/>
            <sz val="9"/>
            <color indexed="81"/>
            <rFont val="Tahoma"/>
            <family val="2"/>
          </rPr>
          <t>BÍCH:</t>
        </r>
        <r>
          <rPr>
            <sz val="9"/>
            <color indexed="81"/>
            <rFont val="Tahoma"/>
            <family val="2"/>
          </rPr>
          <t xml:space="preserve">
Hết đường (Thửa 22; TBĐ số 31)</t>
        </r>
      </text>
    </comment>
    <comment ref="C4155" authorId="3" shapeId="0">
      <text>
        <r>
          <rPr>
            <b/>
            <sz val="9"/>
            <color indexed="81"/>
            <rFont val="Tahoma"/>
            <family val="2"/>
          </rPr>
          <t>BÍCH:</t>
        </r>
        <r>
          <rPr>
            <sz val="9"/>
            <color indexed="81"/>
            <rFont val="Tahoma"/>
            <family val="2"/>
          </rPr>
          <t xml:space="preserve">
Trần Nhật Duật nối dài</t>
        </r>
      </text>
    </comment>
    <comment ref="D4169" authorId="3" shapeId="0">
      <text>
        <r>
          <rPr>
            <b/>
            <sz val="9"/>
            <color indexed="81"/>
            <rFont val="Tahoma"/>
            <family val="2"/>
          </rPr>
          <t>BÍCH:</t>
        </r>
        <r>
          <rPr>
            <sz val="9"/>
            <color indexed="81"/>
            <rFont val="Tahoma"/>
            <family val="2"/>
          </rPr>
          <t xml:space="preserve">
Đường quy hoạch rộng 36m</t>
        </r>
      </text>
    </comment>
    <comment ref="D4170" authorId="3" shapeId="0">
      <text>
        <r>
          <rPr>
            <b/>
            <sz val="9"/>
            <color indexed="81"/>
            <rFont val="Tahoma"/>
            <family val="2"/>
          </rPr>
          <t>BÍCH:Hết khu dân cư K7</t>
        </r>
      </text>
    </comment>
    <comment ref="C4171" authorId="3" shapeId="0">
      <text>
        <r>
          <rPr>
            <b/>
            <sz val="9"/>
            <color indexed="81"/>
            <rFont val="Tahoma"/>
            <family val="2"/>
          </rPr>
          <t>BÍCH:Hết khu dân cư K7</t>
        </r>
      </text>
    </comment>
    <comment ref="D4174" authorId="3" shapeId="0">
      <text>
        <r>
          <rPr>
            <b/>
            <sz val="9"/>
            <color indexed="81"/>
            <rFont val="Tahoma"/>
            <family val="2"/>
          </rPr>
          <t>BÍCH:</t>
        </r>
        <r>
          <rPr>
            <sz val="9"/>
            <color indexed="81"/>
            <rFont val="Tahoma"/>
            <family val="2"/>
          </rPr>
          <t xml:space="preserve">
Bên phải: Bế Văn Đàn; Bên trái: Thửa 45; TBĐ số 6 phường Tân Thành</t>
        </r>
      </text>
    </comment>
    <comment ref="C4175" authorId="3" shapeId="0">
      <text>
        <r>
          <rPr>
            <b/>
            <sz val="9"/>
            <color indexed="81"/>
            <rFont val="Tahoma"/>
            <family val="2"/>
          </rPr>
          <t>BÍCH:</t>
        </r>
        <r>
          <rPr>
            <sz val="9"/>
            <color indexed="81"/>
            <rFont val="Tahoma"/>
            <family val="2"/>
          </rPr>
          <t xml:space="preserve">
Bên phải: Bế Văn Đàn; Bên trái: Thửa 45; TBĐ số 6 phường Tân Thành</t>
        </r>
      </text>
    </comment>
    <comment ref="D4178" authorId="3" shapeId="0">
      <text>
        <r>
          <rPr>
            <b/>
            <sz val="9"/>
            <color indexed="81"/>
            <rFont val="Tahoma"/>
            <family val="2"/>
          </rPr>
          <t>BÍCH:</t>
        </r>
        <r>
          <rPr>
            <sz val="9"/>
            <color indexed="81"/>
            <rFont val="Tahoma"/>
            <family val="2"/>
          </rPr>
          <t xml:space="preserve">
Lê Duẩn</t>
        </r>
      </text>
    </comment>
    <comment ref="D4183" authorId="3" shapeId="0">
      <text>
        <r>
          <rPr>
            <b/>
            <sz val="9"/>
            <color indexed="81"/>
            <rFont val="Tahoma"/>
            <family val="2"/>
          </rPr>
          <t>BÍCH:</t>
        </r>
        <r>
          <rPr>
            <sz val="9"/>
            <color indexed="81"/>
            <rFont val="Tahoma"/>
            <family val="2"/>
          </rPr>
          <t xml:space="preserve">
Tờ số 2 phường Tự An cũ
</t>
        </r>
      </text>
    </comment>
    <comment ref="C4186" authorId="3" shapeId="0">
      <text>
        <r>
          <rPr>
            <b/>
            <sz val="9"/>
            <color indexed="81"/>
            <rFont val="Tahoma"/>
            <family val="2"/>
          </rPr>
          <t>BÍCH:</t>
        </r>
        <r>
          <rPr>
            <sz val="9"/>
            <color indexed="81"/>
            <rFont val="Tahoma"/>
            <family val="2"/>
          </rPr>
          <t xml:space="preserve">
Ama Khê</t>
        </r>
      </text>
    </comment>
    <comment ref="D4186" authorId="3" shapeId="0">
      <text>
        <r>
          <rPr>
            <b/>
            <sz val="9"/>
            <color indexed="81"/>
            <rFont val="Tahoma"/>
            <family val="2"/>
          </rPr>
          <t>BÍCH:</t>
        </r>
        <r>
          <rPr>
            <sz val="9"/>
            <color indexed="81"/>
            <rFont val="Tahoma"/>
            <family val="2"/>
          </rPr>
          <t xml:space="preserve">
Sang 2 phía đường Ama Khê</t>
        </r>
      </text>
    </comment>
    <comment ref="C4187" authorId="3" shapeId="0">
      <text>
        <r>
          <rPr>
            <b/>
            <sz val="9"/>
            <color indexed="81"/>
            <rFont val="Tahoma"/>
            <family val="2"/>
          </rPr>
          <t>BÍCH:</t>
        </r>
        <r>
          <rPr>
            <sz val="9"/>
            <color indexed="81"/>
            <rFont val="Tahoma"/>
            <family val="2"/>
          </rPr>
          <t xml:space="preserve">
Ama Khê</t>
        </r>
      </text>
    </comment>
    <comment ref="D4187" authorId="3" shapeId="0">
      <text>
        <r>
          <rPr>
            <b/>
            <sz val="9"/>
            <color indexed="81"/>
            <rFont val="Tahoma"/>
            <family val="2"/>
          </rPr>
          <t>BÍCH:</t>
        </r>
        <r>
          <rPr>
            <sz val="9"/>
            <color indexed="81"/>
            <rFont val="Tahoma"/>
            <family val="2"/>
          </rPr>
          <t xml:space="preserve">
Sang 2 phía đường Ama Khê</t>
        </r>
      </text>
    </comment>
    <comment ref="C4188" authorId="3" shapeId="0">
      <text>
        <r>
          <rPr>
            <b/>
            <sz val="9"/>
            <color indexed="81"/>
            <rFont val="Tahoma"/>
            <family val="2"/>
          </rPr>
          <t>BÍCH:</t>
        </r>
        <r>
          <rPr>
            <sz val="9"/>
            <color indexed="81"/>
            <rFont val="Tahoma"/>
            <family val="2"/>
          </rPr>
          <t xml:space="preserve">
Ama Khê</t>
        </r>
      </text>
    </comment>
    <comment ref="D4188" authorId="3" shapeId="0">
      <text>
        <r>
          <rPr>
            <b/>
            <sz val="9"/>
            <color indexed="81"/>
            <rFont val="Tahoma"/>
            <family val="2"/>
          </rPr>
          <t>BÍCH:</t>
        </r>
        <r>
          <rPr>
            <sz val="9"/>
            <color indexed="81"/>
            <rFont val="Tahoma"/>
            <family val="2"/>
          </rPr>
          <t xml:space="preserve">
Sang 2 phía đường Ama Khê</t>
        </r>
      </text>
    </comment>
    <comment ref="C4189" authorId="3" shapeId="0">
      <text>
        <r>
          <rPr>
            <b/>
            <sz val="9"/>
            <color indexed="81"/>
            <rFont val="Tahoma"/>
            <family val="2"/>
          </rPr>
          <t>BÍCH:</t>
        </r>
        <r>
          <rPr>
            <sz val="9"/>
            <color indexed="81"/>
            <rFont val="Tahoma"/>
            <family val="2"/>
          </rPr>
          <t xml:space="preserve">
Ama Khê</t>
        </r>
      </text>
    </comment>
    <comment ref="D4189" authorId="3" shapeId="0">
      <text>
        <r>
          <rPr>
            <b/>
            <sz val="9"/>
            <color indexed="81"/>
            <rFont val="Tahoma"/>
            <family val="2"/>
          </rPr>
          <t>BÍCH:</t>
        </r>
        <r>
          <rPr>
            <sz val="9"/>
            <color indexed="81"/>
            <rFont val="Tahoma"/>
            <family val="2"/>
          </rPr>
          <t xml:space="preserve">
Sang 2 phía đường Ama Khê</t>
        </r>
      </text>
    </comment>
    <comment ref="C4190" authorId="3" shapeId="0">
      <text>
        <r>
          <rPr>
            <b/>
            <sz val="9"/>
            <color indexed="81"/>
            <rFont val="Tahoma"/>
            <family val="2"/>
          </rPr>
          <t>BÍCH:</t>
        </r>
        <r>
          <rPr>
            <sz val="9"/>
            <color indexed="81"/>
            <rFont val="Tahoma"/>
            <family val="2"/>
          </rPr>
          <t xml:space="preserve">
Ama Khê</t>
        </r>
      </text>
    </comment>
    <comment ref="D4192" authorId="3" shapeId="0">
      <text>
        <r>
          <rPr>
            <b/>
            <sz val="9"/>
            <color indexed="81"/>
            <rFont val="Tahoma"/>
            <family val="2"/>
          </rPr>
          <t>BÍCH:</t>
        </r>
        <r>
          <rPr>
            <sz val="9"/>
            <color indexed="81"/>
            <rFont val="Tahoma"/>
            <family val="2"/>
          </rPr>
          <t xml:space="preserve">
Hết đường (hết thửa 49 và 190; TBĐ số 24)</t>
        </r>
      </text>
    </comment>
    <comment ref="D4194" authorId="3" shapeId="0">
      <text>
        <r>
          <rPr>
            <b/>
            <sz val="9"/>
            <color indexed="81"/>
            <rFont val="Tahoma"/>
            <family val="2"/>
          </rPr>
          <t>BÍCH:</t>
        </r>
        <r>
          <rPr>
            <sz val="9"/>
            <color indexed="81"/>
            <rFont val="Tahoma"/>
            <family val="2"/>
          </rPr>
          <t xml:space="preserve">
Đền ông Cảo (Thửa 47; TBĐ số 38)</t>
        </r>
      </text>
    </comment>
    <comment ref="C4195" authorId="3" shapeId="0">
      <text>
        <r>
          <rPr>
            <b/>
            <sz val="9"/>
            <color indexed="81"/>
            <rFont val="Tahoma"/>
            <family val="2"/>
          </rPr>
          <t>BÍCH:</t>
        </r>
        <r>
          <rPr>
            <sz val="9"/>
            <color indexed="81"/>
            <rFont val="Tahoma"/>
            <family val="2"/>
          </rPr>
          <t xml:space="preserve">
Đền ông Cảo (Thửa 47; TBĐ số 38)</t>
        </r>
      </text>
    </comment>
    <comment ref="D4196" authorId="3" shapeId="0">
      <text>
        <r>
          <rPr>
            <b/>
            <sz val="9"/>
            <color indexed="81"/>
            <rFont val="Tahoma"/>
            <family val="2"/>
          </rPr>
          <t>BÍCH:</t>
        </r>
        <r>
          <rPr>
            <sz val="9"/>
            <color indexed="81"/>
            <rFont val="Tahoma"/>
            <family val="2"/>
          </rPr>
          <t xml:space="preserve">
Đinh Tiên Hoàng (Gần Cổng số 1)</t>
        </r>
      </text>
    </comment>
    <comment ref="D4202" authorId="3" shapeId="0">
      <text>
        <r>
          <rPr>
            <b/>
            <sz val="9"/>
            <color indexed="81"/>
            <rFont val="Tahoma"/>
            <family val="2"/>
          </rPr>
          <t>BÍCH:</t>
        </r>
        <r>
          <rPr>
            <sz val="9"/>
            <color indexed="81"/>
            <rFont val="Tahoma"/>
            <family val="2"/>
          </rPr>
          <t xml:space="preserve">
(Đường Nguyễn Du)</t>
        </r>
      </text>
    </comment>
    <comment ref="C4209" authorId="3" shapeId="0">
      <text>
        <r>
          <rPr>
            <b/>
            <sz val="9"/>
            <color indexed="81"/>
            <rFont val="Tahoma"/>
            <family val="2"/>
          </rPr>
          <t>BÍCH:</t>
        </r>
        <r>
          <rPr>
            <sz val="9"/>
            <color indexed="81"/>
            <rFont val="Tahoma"/>
            <family val="2"/>
          </rPr>
          <t xml:space="preserve">
sửa điểm đầu</t>
        </r>
      </text>
    </comment>
    <comment ref="D4210" authorId="3" shapeId="0">
      <text>
        <r>
          <rPr>
            <b/>
            <sz val="9"/>
            <color indexed="81"/>
            <rFont val="Tahoma"/>
            <family val="2"/>
          </rPr>
          <t>BÍCH:</t>
        </r>
        <r>
          <rPr>
            <sz val="9"/>
            <color indexed="81"/>
            <rFont val="Tahoma"/>
            <family val="2"/>
          </rPr>
          <t xml:space="preserve">
Cổng sau Tỉnh ủy (Hết thửa 23; TBĐ số 22)</t>
        </r>
      </text>
    </comment>
    <comment ref="C4211" authorId="3" shapeId="0">
      <text>
        <r>
          <rPr>
            <b/>
            <sz val="9"/>
            <color indexed="81"/>
            <rFont val="Tahoma"/>
            <family val="2"/>
          </rPr>
          <t>BÍCH:</t>
        </r>
        <r>
          <rPr>
            <sz val="9"/>
            <color indexed="81"/>
            <rFont val="Tahoma"/>
            <family val="2"/>
          </rPr>
          <t xml:space="preserve">
Cổng sau Tỉnh ủy (Hết thửa 23; TBĐ số 22)</t>
        </r>
      </text>
    </comment>
    <comment ref="C4213" authorId="3" shapeId="0">
      <text>
        <r>
          <rPr>
            <b/>
            <sz val="9"/>
            <color indexed="81"/>
            <rFont val="Tahoma"/>
            <family val="2"/>
          </rPr>
          <t>BÍCH:</t>
        </r>
        <r>
          <rPr>
            <sz val="9"/>
            <color indexed="81"/>
            <rFont val="Tahoma"/>
            <family val="2"/>
          </rPr>
          <t xml:space="preserve">
Đinh Tiên Hoàng</t>
        </r>
      </text>
    </comment>
    <comment ref="D4220" authorId="3" shapeId="0">
      <text>
        <r>
          <rPr>
            <b/>
            <sz val="9"/>
            <color indexed="81"/>
            <rFont val="Tahoma"/>
            <family val="2"/>
          </rPr>
          <t>BÍCH:</t>
        </r>
        <r>
          <rPr>
            <sz val="9"/>
            <color indexed="81"/>
            <rFont val="Tahoma"/>
            <family val="2"/>
          </rPr>
          <t xml:space="preserve">
Hết đường (Hết thửa 153; 155; TBĐ số 12)</t>
        </r>
      </text>
    </comment>
    <comment ref="D4221" authorId="3" shapeId="0">
      <text>
        <r>
          <rPr>
            <b/>
            <sz val="9"/>
            <color indexed="81"/>
            <rFont val="Tahoma"/>
            <family val="2"/>
          </rPr>
          <t>BÍCH:</t>
        </r>
        <r>
          <rPr>
            <sz val="9"/>
            <color indexed="81"/>
            <rFont val="Tahoma"/>
            <family val="2"/>
          </rPr>
          <t xml:space="preserve">
Hết đường (Hết thửa 150; TBĐ số 13)</t>
        </r>
      </text>
    </comment>
    <comment ref="D4222" authorId="3" shapeId="0">
      <text>
        <r>
          <rPr>
            <b/>
            <sz val="9"/>
            <color indexed="81"/>
            <rFont val="Tahoma"/>
            <family val="2"/>
          </rPr>
          <t>BÍCH:</t>
        </r>
        <r>
          <rPr>
            <sz val="9"/>
            <color indexed="81"/>
            <rFont val="Tahoma"/>
            <family val="2"/>
          </rPr>
          <t xml:space="preserve">
Hết đường (Thửa 56, 210; TBĐ số 13)</t>
        </r>
      </text>
    </comment>
    <comment ref="D4223" authorId="3" shapeId="0">
      <text>
        <r>
          <rPr>
            <b/>
            <sz val="9"/>
            <color indexed="81"/>
            <rFont val="Tahoma"/>
            <family val="2"/>
          </rPr>
          <t>BÍCH:</t>
        </r>
        <r>
          <rPr>
            <sz val="9"/>
            <color indexed="81"/>
            <rFont val="Tahoma"/>
            <family val="2"/>
          </rPr>
          <t xml:space="preserve">
Hết đường (Hẻm 49 Y Ơn)</t>
        </r>
      </text>
    </comment>
    <comment ref="D4228" authorId="3" shapeId="0">
      <text>
        <r>
          <rPr>
            <b/>
            <sz val="9"/>
            <color indexed="81"/>
            <rFont val="Tahoma"/>
            <family val="2"/>
          </rPr>
          <t>BÍCH:</t>
        </r>
        <r>
          <rPr>
            <sz val="9"/>
            <color indexed="81"/>
            <rFont val="Tahoma"/>
            <family val="2"/>
          </rPr>
          <t xml:space="preserve">
Hết thửa 455; TBĐ số 29</t>
        </r>
      </text>
    </comment>
    <comment ref="D4230" authorId="3" shapeId="0">
      <text>
        <r>
          <rPr>
            <b/>
            <sz val="9"/>
            <color indexed="81"/>
            <rFont val="Tahoma"/>
            <family val="2"/>
          </rPr>
          <t>BÍCH:</t>
        </r>
        <r>
          <rPr>
            <sz val="9"/>
            <color indexed="81"/>
            <rFont val="Tahoma"/>
            <family val="2"/>
          </rPr>
          <t xml:space="preserve">
Hẻm 53 Giải Phóng</t>
        </r>
      </text>
    </comment>
    <comment ref="D4234" authorId="3" shapeId="0">
      <text>
        <r>
          <rPr>
            <b/>
            <sz val="9"/>
            <color indexed="81"/>
            <rFont val="Tahoma"/>
            <family val="2"/>
          </rPr>
          <t>BÍCH:</t>
        </r>
        <r>
          <rPr>
            <sz val="9"/>
            <color indexed="81"/>
            <rFont val="Tahoma"/>
            <family val="2"/>
          </rPr>
          <t xml:space="preserve">
Hết thửa 190; TBĐ số 29</t>
        </r>
      </text>
    </comment>
    <comment ref="C4235" authorId="3" shapeId="0">
      <text>
        <r>
          <rPr>
            <b/>
            <sz val="9"/>
            <color indexed="81"/>
            <rFont val="Tahoma"/>
            <family val="2"/>
          </rPr>
          <t>BÍCH:</t>
        </r>
        <r>
          <rPr>
            <sz val="9"/>
            <color indexed="81"/>
            <rFont val="Tahoma"/>
            <family val="2"/>
          </rPr>
          <t xml:space="preserve">
Hết thửa 190; TBĐ số 29</t>
        </r>
      </text>
    </comment>
    <comment ref="D4236" authorId="3" shapeId="0">
      <text>
        <r>
          <rPr>
            <b/>
            <sz val="9"/>
            <color indexed="81"/>
            <rFont val="Tahoma"/>
            <family val="2"/>
          </rPr>
          <t>BÍCH:</t>
        </r>
        <r>
          <rPr>
            <sz val="9"/>
            <color indexed="81"/>
            <rFont val="Tahoma"/>
            <family val="2"/>
          </rPr>
          <t xml:space="preserve">
Hết đường (Hết thửa 241; TBĐ số 34).</t>
        </r>
      </text>
    </comment>
    <comment ref="C4297" authorId="3" shapeId="0">
      <text>
        <r>
          <rPr>
            <b/>
            <sz val="9"/>
            <color indexed="81"/>
            <rFont val="Tahoma"/>
            <family val="2"/>
          </rPr>
          <t>BÍCH:</t>
        </r>
        <r>
          <rPr>
            <sz val="9"/>
            <color indexed="81"/>
            <rFont val="Tahoma"/>
            <family val="2"/>
          </rPr>
          <t xml:space="preserve">
10 tháng 3 (Thửa 171; TBĐ số 88)</t>
        </r>
      </text>
    </comment>
    <comment ref="D4297" authorId="3" shapeId="0">
      <text>
        <r>
          <rPr>
            <b/>
            <sz val="9"/>
            <color indexed="81"/>
            <rFont val="Tahoma"/>
            <family val="2"/>
          </rPr>
          <t>BÍCH:</t>
        </r>
        <r>
          <rPr>
            <sz val="9"/>
            <color indexed="81"/>
            <rFont val="Tahoma"/>
            <family val="2"/>
          </rPr>
          <t xml:space="preserve">
Ngã ba đường vào thôn 8 (Hết thửa 147; TBĐ số 80)</t>
        </r>
      </text>
    </comment>
    <comment ref="C4298" authorId="3" shapeId="0">
      <text>
        <r>
          <rPr>
            <b/>
            <sz val="9"/>
            <color indexed="81"/>
            <rFont val="Tahoma"/>
            <family val="2"/>
          </rPr>
          <t>BÍCH:</t>
        </r>
        <r>
          <rPr>
            <sz val="9"/>
            <color indexed="81"/>
            <rFont val="Tahoma"/>
            <family val="2"/>
          </rPr>
          <t xml:space="preserve">
Ngã ba đường vào thôn 8 (Hết thửa 147; TBĐ số 80)</t>
        </r>
      </text>
    </comment>
    <comment ref="D4298" authorId="3" shapeId="0">
      <text>
        <r>
          <rPr>
            <b/>
            <sz val="9"/>
            <color indexed="81"/>
            <rFont val="Tahoma"/>
            <family val="2"/>
          </rPr>
          <t>BÍCH:</t>
        </r>
        <r>
          <rPr>
            <sz val="9"/>
            <color indexed="81"/>
            <rFont val="Tahoma"/>
            <family val="2"/>
          </rPr>
          <t xml:space="preserve">
Ranh giới huyện Buôn Đôn (Hết thửa 131; TBĐ số 11)</t>
        </r>
      </text>
    </comment>
    <comment ref="C4300" authorId="3" shapeId="0">
      <text>
        <r>
          <rPr>
            <b/>
            <sz val="9"/>
            <color indexed="81"/>
            <rFont val="Tahoma"/>
            <family val="2"/>
          </rPr>
          <t>BÍCH:</t>
        </r>
        <r>
          <rPr>
            <sz val="9"/>
            <color indexed="81"/>
            <rFont val="Tahoma"/>
            <family val="2"/>
          </rPr>
          <t xml:space="preserve">
Tỉnh lộ 5 (Thửa 316; TBĐ số 93)</t>
        </r>
      </text>
    </comment>
    <comment ref="D4300" authorId="3" shapeId="0">
      <text>
        <r>
          <rPr>
            <b/>
            <sz val="9"/>
            <color indexed="81"/>
            <rFont val="Tahoma"/>
            <family val="2"/>
          </rPr>
          <t>BÍCH:</t>
        </r>
        <r>
          <rPr>
            <sz val="9"/>
            <color indexed="81"/>
            <rFont val="Tahoma"/>
            <family val="2"/>
          </rPr>
          <t xml:space="preserve">
10 tháng 3 (Hết thửa 13; TBĐ số 92)</t>
        </r>
      </text>
    </comment>
    <comment ref="C4301" authorId="3" shapeId="0">
      <text>
        <r>
          <rPr>
            <b/>
            <sz val="9"/>
            <color indexed="81"/>
            <rFont val="Tahoma"/>
            <family val="2"/>
          </rPr>
          <t>BÍCH:</t>
        </r>
        <r>
          <rPr>
            <sz val="9"/>
            <color indexed="81"/>
            <rFont val="Tahoma"/>
            <family val="2"/>
          </rPr>
          <t xml:space="preserve">
Tỉnh lộ 5 (Thửa 316; TBĐ số 93)</t>
        </r>
      </text>
    </comment>
    <comment ref="D4301" authorId="3" shapeId="0">
      <text>
        <r>
          <rPr>
            <b/>
            <sz val="9"/>
            <color indexed="81"/>
            <rFont val="Tahoma"/>
            <family val="2"/>
          </rPr>
          <t>BÍCH:</t>
        </r>
        <r>
          <rPr>
            <sz val="9"/>
            <color indexed="81"/>
            <rFont val="Tahoma"/>
            <family val="2"/>
          </rPr>
          <t xml:space="preserve">
Đường giải phóng cũ (Hết thửa 62; TBĐ số 94)</t>
        </r>
      </text>
    </comment>
    <comment ref="C4302" authorId="3" shapeId="0">
      <text>
        <r>
          <rPr>
            <b/>
            <sz val="9"/>
            <color indexed="81"/>
            <rFont val="Tahoma"/>
            <family val="2"/>
          </rPr>
          <t>BÍCH:</t>
        </r>
        <r>
          <rPr>
            <sz val="9"/>
            <color indexed="81"/>
            <rFont val="Tahoma"/>
            <family val="2"/>
          </rPr>
          <t xml:space="preserve">
Tỉnh lộ 5 (Thửa 183; TBĐ số 93)</t>
        </r>
      </text>
    </comment>
    <comment ref="D4302" authorId="3" shapeId="0">
      <text>
        <r>
          <rPr>
            <b/>
            <sz val="9"/>
            <color indexed="81"/>
            <rFont val="Tahoma"/>
            <family val="2"/>
          </rPr>
          <t>BÍCH:</t>
        </r>
        <r>
          <rPr>
            <sz val="9"/>
            <color indexed="81"/>
            <rFont val="Tahoma"/>
            <family val="2"/>
          </rPr>
          <t xml:space="preserve">
10 tháng 3 (Hết thửa 26; TBĐ số 92)</t>
        </r>
      </text>
    </comment>
    <comment ref="C4303" authorId="3" shapeId="0">
      <text>
        <r>
          <rPr>
            <b/>
            <sz val="9"/>
            <color indexed="81"/>
            <rFont val="Tahoma"/>
            <family val="2"/>
          </rPr>
          <t>BÍCH:</t>
        </r>
        <r>
          <rPr>
            <sz val="9"/>
            <color indexed="81"/>
            <rFont val="Tahoma"/>
            <family val="2"/>
          </rPr>
          <t xml:space="preserve">
10 tháng 3 (Thửa 217; TBĐ số 87)</t>
        </r>
      </text>
    </comment>
    <comment ref="D4303" authorId="3" shapeId="0">
      <text>
        <r>
          <rPr>
            <b/>
            <sz val="9"/>
            <color indexed="81"/>
            <rFont val="Tahoma"/>
            <family val="2"/>
          </rPr>
          <t>BÍCH:</t>
        </r>
        <r>
          <rPr>
            <sz val="9"/>
            <color indexed="81"/>
            <rFont val="Tahoma"/>
            <family val="2"/>
          </rPr>
          <t xml:space="preserve">
Hết khu dân cư (Giáp đường dây 500KV - Hết thửa 19; TBĐ số 85)</t>
        </r>
      </text>
    </comment>
    <comment ref="C4304" authorId="3" shapeId="0">
      <text>
        <r>
          <rPr>
            <b/>
            <sz val="9"/>
            <color indexed="81"/>
            <rFont val="Tahoma"/>
            <family val="2"/>
          </rPr>
          <t>BÍCH:</t>
        </r>
        <r>
          <rPr>
            <sz val="9"/>
            <color indexed="81"/>
            <rFont val="Tahoma"/>
            <family val="2"/>
          </rPr>
          <t xml:space="preserve">
Tỉnh lộ 5 (Thửa 66; TBĐ số 94)</t>
        </r>
      </text>
    </comment>
    <comment ref="D4304" authorId="3" shapeId="0">
      <text>
        <r>
          <rPr>
            <b/>
            <sz val="9"/>
            <color indexed="81"/>
            <rFont val="Tahoma"/>
            <family val="2"/>
          </rPr>
          <t>BÍCH:</t>
        </r>
        <r>
          <rPr>
            <sz val="9"/>
            <color indexed="81"/>
            <rFont val="Tahoma"/>
            <family val="2"/>
          </rPr>
          <t xml:space="preserve">
Đường giải phóng cũ (Hết thửa 101; TBĐ số 94)</t>
        </r>
      </text>
    </comment>
    <comment ref="C4305" authorId="3" shapeId="0">
      <text>
        <r>
          <rPr>
            <b/>
            <sz val="9"/>
            <color indexed="81"/>
            <rFont val="Tahoma"/>
            <family val="2"/>
          </rPr>
          <t>BÍCH:</t>
        </r>
        <r>
          <rPr>
            <sz val="9"/>
            <color indexed="81"/>
            <rFont val="Tahoma"/>
            <family val="2"/>
          </rPr>
          <t xml:space="preserve">
Tỉnh lộ 5 (Thửa 237; TBĐ số 93)</t>
        </r>
      </text>
    </comment>
    <comment ref="D4305" authorId="3" shapeId="0">
      <text>
        <r>
          <rPr>
            <b/>
            <sz val="9"/>
            <color indexed="81"/>
            <rFont val="Tahoma"/>
            <family val="2"/>
          </rPr>
          <t>BÍCH:</t>
        </r>
        <r>
          <rPr>
            <sz val="9"/>
            <color indexed="81"/>
            <rFont val="Tahoma"/>
            <family val="2"/>
          </rPr>
          <t xml:space="preserve">
Cổng trước Nhà thờ Châu Sơn (Hết thửa 148; TBĐ số 93)</t>
        </r>
      </text>
    </comment>
    <comment ref="C4306" authorId="3" shapeId="0">
      <text>
        <r>
          <rPr>
            <b/>
            <sz val="9"/>
            <color indexed="81"/>
            <rFont val="Tahoma"/>
            <family val="2"/>
          </rPr>
          <t>BÍCH:</t>
        </r>
        <r>
          <rPr>
            <sz val="9"/>
            <color indexed="81"/>
            <rFont val="Tahoma"/>
            <family val="2"/>
          </rPr>
          <t xml:space="preserve">
Cổng trước Nhà thờ Châu Sơn (Hết thửa 148; TBĐ số 93)</t>
        </r>
      </text>
    </comment>
    <comment ref="D4306" authorId="3" shapeId="0">
      <text>
        <r>
          <rPr>
            <b/>
            <sz val="9"/>
            <color indexed="81"/>
            <rFont val="Tahoma"/>
            <family val="2"/>
          </rPr>
          <t>BÍCH:</t>
        </r>
        <r>
          <rPr>
            <sz val="9"/>
            <color indexed="81"/>
            <rFont val="Tahoma"/>
            <family val="2"/>
          </rPr>
          <t xml:space="preserve">
10 tháng 3 (Hết thửa 70; TBĐ số 92)</t>
        </r>
      </text>
    </comment>
    <comment ref="C4307" authorId="3" shapeId="0">
      <text>
        <r>
          <rPr>
            <b/>
            <sz val="9"/>
            <color indexed="81"/>
            <rFont val="Tahoma"/>
            <family val="2"/>
          </rPr>
          <t>BÍCH:</t>
        </r>
        <r>
          <rPr>
            <sz val="9"/>
            <color indexed="81"/>
            <rFont val="Tahoma"/>
            <family val="2"/>
          </rPr>
          <t xml:space="preserve">
10 tháng 3 (Thửa 433; TBĐ số 92)</t>
        </r>
      </text>
    </comment>
    <comment ref="D4307" authorId="3" shapeId="0">
      <text>
        <r>
          <rPr>
            <b/>
            <sz val="9"/>
            <color indexed="81"/>
            <rFont val="Tahoma"/>
            <family val="2"/>
          </rPr>
          <t>BÍCH:</t>
        </r>
        <r>
          <rPr>
            <sz val="9"/>
            <color indexed="81"/>
            <rFont val="Tahoma"/>
            <family val="2"/>
          </rPr>
          <t xml:space="preserve">
Hết địa bàn thôn 3 (Hết thửa 43; TBĐ số 85)</t>
        </r>
      </text>
    </comment>
    <comment ref="C4308" authorId="3" shapeId="0">
      <text>
        <r>
          <rPr>
            <b/>
            <sz val="9"/>
            <color indexed="81"/>
            <rFont val="Tahoma"/>
            <family val="2"/>
          </rPr>
          <t>BÍCH:</t>
        </r>
        <r>
          <rPr>
            <sz val="9"/>
            <color indexed="81"/>
            <rFont val="Tahoma"/>
            <family val="2"/>
          </rPr>
          <t xml:space="preserve">
Tỉnh lộ 5 (Hết thửa 235; TBĐ số 94)</t>
        </r>
      </text>
    </comment>
    <comment ref="D4308" authorId="3" shapeId="0">
      <text>
        <r>
          <rPr>
            <b/>
            <sz val="9"/>
            <color indexed="81"/>
            <rFont val="Tahoma"/>
            <family val="2"/>
          </rPr>
          <t>BÍCH:</t>
        </r>
        <r>
          <rPr>
            <sz val="9"/>
            <color indexed="81"/>
            <rFont val="Tahoma"/>
            <family val="2"/>
          </rPr>
          <t xml:space="preserve">
Hết khu dân cư (Giáp 10 tháng 3 - Hết thửa 110; TBĐ số 92)</t>
        </r>
      </text>
    </comment>
    <comment ref="C4312" authorId="3" shapeId="0">
      <text>
        <r>
          <rPr>
            <b/>
            <sz val="9"/>
            <color indexed="81"/>
            <rFont val="Tahoma"/>
            <family val="2"/>
          </rPr>
          <t>BÍCH:</t>
        </r>
        <r>
          <rPr>
            <sz val="9"/>
            <color indexed="81"/>
            <rFont val="Tahoma"/>
            <family val="2"/>
          </rPr>
          <t xml:space="preserve">
Ngã ba tượng thánh Gioan (Thửa 177; TBĐ số 87)</t>
        </r>
      </text>
    </comment>
    <comment ref="D4312" authorId="3" shapeId="0">
      <text>
        <r>
          <rPr>
            <b/>
            <sz val="9"/>
            <color indexed="81"/>
            <rFont val="Tahoma"/>
            <family val="2"/>
          </rPr>
          <t>BÍCH:</t>
        </r>
        <r>
          <rPr>
            <sz val="9"/>
            <color indexed="81"/>
            <rFont val="Tahoma"/>
            <family val="2"/>
          </rPr>
          <t xml:space="preserve">
Ngã ba tỉnh lộ 5 (Hết thửa 144; TBĐ số 83)</t>
        </r>
      </text>
    </comment>
    <comment ref="C4314" authorId="3" shapeId="0">
      <text>
        <r>
          <rPr>
            <b/>
            <sz val="9"/>
            <color indexed="81"/>
            <rFont val="Tahoma"/>
            <family val="2"/>
          </rPr>
          <t>BÍCH:</t>
        </r>
        <r>
          <rPr>
            <sz val="9"/>
            <color indexed="81"/>
            <rFont val="Tahoma"/>
            <family val="2"/>
          </rPr>
          <t xml:space="preserve">
Y Moan Ênuôl về phía bên trái (Thửa 164; TBĐ số 70)</t>
        </r>
      </text>
    </comment>
    <comment ref="D4314" authorId="3" shapeId="0">
      <text>
        <r>
          <rPr>
            <b/>
            <sz val="9"/>
            <color indexed="81"/>
            <rFont val="Tahoma"/>
            <family val="2"/>
          </rPr>
          <t>BÍCH:</t>
        </r>
        <r>
          <rPr>
            <sz val="9"/>
            <color indexed="81"/>
            <rFont val="Tahoma"/>
            <family val="2"/>
          </rPr>
          <t xml:space="preserve">
Hết thửa đất số 288, 315; TBĐ số 68</t>
        </r>
      </text>
    </comment>
    <comment ref="C4315" authorId="3" shapeId="0">
      <text>
        <r>
          <rPr>
            <b/>
            <sz val="9"/>
            <color indexed="81"/>
            <rFont val="Tahoma"/>
            <family val="2"/>
          </rPr>
          <t>BÍCH:</t>
        </r>
        <r>
          <rPr>
            <sz val="9"/>
            <color indexed="81"/>
            <rFont val="Tahoma"/>
            <family val="2"/>
          </rPr>
          <t xml:space="preserve">
Y Moan Ênuôl về phía bên phải (Thửa 985; TBĐ số 70)</t>
        </r>
      </text>
    </comment>
    <comment ref="D4315" authorId="3" shapeId="0">
      <text>
        <r>
          <rPr>
            <b/>
            <sz val="9"/>
            <color indexed="81"/>
            <rFont val="Tahoma"/>
            <family val="2"/>
          </rPr>
          <t>BÍCH:</t>
        </r>
        <r>
          <rPr>
            <sz val="9"/>
            <color indexed="81"/>
            <rFont val="Tahoma"/>
            <family val="2"/>
          </rPr>
          <t xml:space="preserve">
Hết thửa đất số 649; TBĐ số 37</t>
        </r>
      </text>
    </comment>
    <comment ref="C4316" authorId="3" shapeId="0">
      <text>
        <r>
          <rPr>
            <b/>
            <sz val="9"/>
            <color indexed="81"/>
            <rFont val="Tahoma"/>
            <family val="2"/>
          </rPr>
          <t>BÍCH:</t>
        </r>
        <r>
          <rPr>
            <sz val="9"/>
            <color indexed="81"/>
            <rFont val="Tahoma"/>
            <family val="2"/>
          </rPr>
          <t xml:space="preserve">
Y Moan Ênuôl về phía bên trái (Thửa 22; TBĐ số 70)</t>
        </r>
      </text>
    </comment>
    <comment ref="D4316" authorId="3" shapeId="0">
      <text>
        <r>
          <rPr>
            <b/>
            <sz val="9"/>
            <color indexed="81"/>
            <rFont val="Tahoma"/>
            <family val="2"/>
          </rPr>
          <t>BÍCH:</t>
        </r>
        <r>
          <rPr>
            <sz val="9"/>
            <color indexed="81"/>
            <rFont val="Tahoma"/>
            <family val="2"/>
          </rPr>
          <t xml:space="preserve">
Hết thửa đất số 181; TBĐ số 24 và thửa đất số 5; TBĐ số 35</t>
        </r>
      </text>
    </comment>
    <comment ref="C4317" authorId="3" shapeId="0">
      <text>
        <r>
          <rPr>
            <b/>
            <sz val="9"/>
            <color indexed="81"/>
            <rFont val="Tahoma"/>
            <family val="2"/>
          </rPr>
          <t>BÍCH:</t>
        </r>
        <r>
          <rPr>
            <sz val="9"/>
            <color indexed="81"/>
            <rFont val="Tahoma"/>
            <family val="2"/>
          </rPr>
          <t xml:space="preserve">
Y Moan Ênuôl về phía bên phải (Thửa 923; TBĐ số 70)</t>
        </r>
      </text>
    </comment>
    <comment ref="D4317" authorId="3" shapeId="0">
      <text>
        <r>
          <rPr>
            <b/>
            <sz val="9"/>
            <color indexed="81"/>
            <rFont val="Tahoma"/>
            <family val="2"/>
          </rPr>
          <t>BÍCH:</t>
        </r>
        <r>
          <rPr>
            <sz val="9"/>
            <color indexed="81"/>
            <rFont val="Tahoma"/>
            <family val="2"/>
          </rPr>
          <t xml:space="preserve">
Hết địa giới xã Cư Êbur (Hết thửa 108; TBĐ số 38)</t>
        </r>
      </text>
    </comment>
    <comment ref="D4334" authorId="1" shapeId="0">
      <text>
        <r>
          <rPr>
            <b/>
            <sz val="9"/>
            <color indexed="81"/>
            <rFont val="Tahoma"/>
            <family val="2"/>
          </rPr>
          <t>Nguyen Ngoc:</t>
        </r>
        <r>
          <rPr>
            <sz val="9"/>
            <color indexed="81"/>
            <rFont val="Tahoma"/>
            <family val="2"/>
          </rPr>
          <t xml:space="preserve">
Hẻm 266 Nguyễn Chí Thanh</t>
        </r>
      </text>
    </comment>
    <comment ref="C4335" authorId="1" shapeId="0">
      <text>
        <r>
          <rPr>
            <b/>
            <sz val="9"/>
            <color indexed="81"/>
            <rFont val="Tahoma"/>
            <family val="2"/>
          </rPr>
          <t>Nguyen Ngoc:</t>
        </r>
        <r>
          <rPr>
            <sz val="9"/>
            <color indexed="81"/>
            <rFont val="Tahoma"/>
            <family val="2"/>
          </rPr>
          <t xml:space="preserve">
Hẻm 266 Nguyễn Chí Thanh</t>
        </r>
      </text>
    </comment>
    <comment ref="D4335" authorId="1" shapeId="0">
      <text>
        <r>
          <rPr>
            <b/>
            <sz val="9"/>
            <color indexed="81"/>
            <rFont val="Tahoma"/>
            <family val="2"/>
          </rPr>
          <t>Nguyen Ngoc:</t>
        </r>
        <r>
          <rPr>
            <sz val="9"/>
            <color indexed="81"/>
            <rFont val="Tahoma"/>
            <family val="2"/>
          </rPr>
          <t xml:space="preserve">
Hết đường (Hết thửa 68, 87; TBĐ số 40)</t>
        </r>
      </text>
    </comment>
    <comment ref="C4336" authorId="1" shapeId="0">
      <text>
        <r>
          <rPr>
            <b/>
            <sz val="9"/>
            <color indexed="81"/>
            <rFont val="Tahoma"/>
            <family val="2"/>
          </rPr>
          <t>Nguyen Ngoc:</t>
        </r>
        <r>
          <rPr>
            <sz val="9"/>
            <color indexed="81"/>
            <rFont val="Tahoma"/>
            <family val="2"/>
          </rPr>
          <t xml:space="preserve">
Hết đường (Hết thửa 68, 87; TBĐ số 40)</t>
        </r>
      </text>
    </comment>
    <comment ref="C4338" authorId="1" shapeId="0">
      <text>
        <r>
          <rPr>
            <b/>
            <sz val="9"/>
            <color indexed="81"/>
            <rFont val="Tahoma"/>
            <family val="2"/>
          </rPr>
          <t>Nguyen Ngoc:</t>
        </r>
        <r>
          <rPr>
            <sz val="9"/>
            <color indexed="81"/>
            <rFont val="Tahoma"/>
            <family val="2"/>
          </rPr>
          <t xml:space="preserve">
Nguyễn Chí Thanh</t>
        </r>
      </text>
    </comment>
    <comment ref="D4351" authorId="1" shapeId="0">
      <text>
        <r>
          <rPr>
            <b/>
            <sz val="9"/>
            <color indexed="81"/>
            <rFont val="Tahoma"/>
            <family val="2"/>
          </rPr>
          <t>Nguyen Ngoc:</t>
        </r>
        <r>
          <rPr>
            <sz val="9"/>
            <color indexed="81"/>
            <rFont val="Tahoma"/>
            <family val="2"/>
          </rPr>
          <t xml:space="preserve">
Phan Chu Trinh</t>
        </r>
      </text>
    </comment>
    <comment ref="C4353" authorId="1" shapeId="0">
      <text>
        <r>
          <rPr>
            <b/>
            <sz val="9"/>
            <color indexed="81"/>
            <rFont val="Tahoma"/>
            <family val="2"/>
          </rPr>
          <t>Nguyen Ngoc:</t>
        </r>
        <r>
          <rPr>
            <sz val="9"/>
            <color indexed="81"/>
            <rFont val="Tahoma"/>
            <family val="2"/>
          </rPr>
          <t xml:space="preserve">
Nguyễn Hồng Ưng</t>
        </r>
      </text>
    </comment>
    <comment ref="D4353" authorId="1" shapeId="0">
      <text>
        <r>
          <rPr>
            <b/>
            <sz val="9"/>
            <color indexed="81"/>
            <rFont val="Tahoma"/>
            <family val="2"/>
          </rPr>
          <t>Nguyen Ngoc:</t>
        </r>
        <r>
          <rPr>
            <sz val="9"/>
            <color indexed="81"/>
            <rFont val="Tahoma"/>
            <family val="2"/>
          </rPr>
          <t xml:space="preserve">
Hết đường (Hết thửa 33; TBĐ số 56 Tân An; Hết thửa 7; TBĐ số 78 phường Tân Lập)</t>
        </r>
      </text>
    </comment>
    <comment ref="D4354" authorId="1" shapeId="0">
      <text>
        <r>
          <rPr>
            <b/>
            <sz val="9"/>
            <color indexed="81"/>
            <rFont val="Tahoma"/>
            <family val="2"/>
          </rPr>
          <t>Nguyen Ngoc:</t>
        </r>
        <r>
          <rPr>
            <sz val="9"/>
            <color indexed="81"/>
            <rFont val="Tahoma"/>
            <family val="2"/>
          </rPr>
          <t xml:space="preserve">
Hết đường (Trương Quang Tuân)</t>
        </r>
      </text>
    </comment>
    <comment ref="D4360" authorId="1" shapeId="0">
      <text>
        <r>
          <rPr>
            <b/>
            <sz val="9"/>
            <color indexed="81"/>
            <rFont val="Tahoma"/>
            <family val="2"/>
          </rPr>
          <t>Nguyen Ngoc:</t>
        </r>
        <r>
          <rPr>
            <sz val="9"/>
            <color indexed="81"/>
            <rFont val="Tahoma"/>
            <family val="2"/>
          </rPr>
          <t xml:space="preserve">
Lê Thị Hồng Gấm</t>
        </r>
      </text>
    </comment>
    <comment ref="D4363" authorId="1" shapeId="0">
      <text>
        <r>
          <rPr>
            <b/>
            <sz val="9"/>
            <color indexed="81"/>
            <rFont val="Tahoma"/>
            <family val="2"/>
          </rPr>
          <t>Nguyen Ngoc:</t>
        </r>
        <r>
          <rPr>
            <sz val="9"/>
            <color indexed="81"/>
            <rFont val="Tahoma"/>
            <family val="2"/>
          </rPr>
          <t xml:space="preserve">
Hà Huy Tập</t>
        </r>
      </text>
    </comment>
    <comment ref="C4364" authorId="1" shapeId="0">
      <text>
        <r>
          <rPr>
            <b/>
            <sz val="9"/>
            <color indexed="81"/>
            <rFont val="Tahoma"/>
            <family val="2"/>
          </rPr>
          <t>Nguyen Ngoc:</t>
        </r>
        <r>
          <rPr>
            <sz val="9"/>
            <color indexed="81"/>
            <rFont val="Tahoma"/>
            <family val="2"/>
          </rPr>
          <t xml:space="preserve">
</t>
        </r>
      </text>
    </comment>
    <comment ref="D4367" authorId="1" shapeId="0">
      <text>
        <r>
          <rPr>
            <b/>
            <sz val="9"/>
            <color indexed="81"/>
            <rFont val="Tahoma"/>
            <family val="2"/>
          </rPr>
          <t>Nguyen Ngoc:</t>
        </r>
        <r>
          <rPr>
            <sz val="9"/>
            <color indexed="81"/>
            <rFont val="Tahoma"/>
            <family val="2"/>
          </rPr>
          <t xml:space="preserve">
Hẻm 51 Nguyễn Tất Thành</t>
        </r>
      </text>
    </comment>
    <comment ref="D4375" authorId="1" shapeId="0">
      <text>
        <r>
          <rPr>
            <b/>
            <sz val="9"/>
            <color indexed="81"/>
            <rFont val="Tahoma"/>
            <family val="2"/>
          </rPr>
          <t>Nguyen Ngoc:</t>
        </r>
        <r>
          <rPr>
            <sz val="9"/>
            <color indexed="81"/>
            <rFont val="Tahoma"/>
            <family val="2"/>
          </rPr>
          <t xml:space="preserve">
Ranh giới xã Ea Tu</t>
        </r>
      </text>
    </comment>
    <comment ref="C4376" authorId="1" shapeId="0">
      <text>
        <r>
          <rPr>
            <b/>
            <sz val="9"/>
            <color indexed="81"/>
            <rFont val="Tahoma"/>
            <family val="2"/>
          </rPr>
          <t>Nguyen Ngoc:</t>
        </r>
        <r>
          <rPr>
            <sz val="9"/>
            <color indexed="81"/>
            <rFont val="Tahoma"/>
            <family val="2"/>
          </rPr>
          <t xml:space="preserve">
Bắt đầu từ ranh giới xã Ea Tu (Thửa 04; TBĐ số 12)</t>
        </r>
      </text>
    </comment>
    <comment ref="D4376" authorId="1" shapeId="0">
      <text>
        <r>
          <rPr>
            <b/>
            <sz val="9"/>
            <color indexed="81"/>
            <rFont val="Tahoma"/>
            <family val="2"/>
          </rPr>
          <t>Nguyen Ngoc:</t>
        </r>
        <r>
          <rPr>
            <sz val="9"/>
            <color indexed="81"/>
            <rFont val="Tahoma"/>
            <family val="2"/>
          </rPr>
          <t xml:space="preserve">
Hết cầu Đạt lý (Thửa 27; TBĐ số 51)</t>
        </r>
      </text>
    </comment>
    <comment ref="C4377" authorId="1" shapeId="0">
      <text>
        <r>
          <rPr>
            <b/>
            <sz val="9"/>
            <color indexed="81"/>
            <rFont val="Tahoma"/>
            <family val="2"/>
          </rPr>
          <t>Nguyen Ngoc:</t>
        </r>
        <r>
          <rPr>
            <sz val="9"/>
            <color indexed="81"/>
            <rFont val="Tahoma"/>
            <family val="2"/>
          </rPr>
          <t xml:space="preserve">
Hết cầu Đạt lý (Thửa 27; TBĐ số 51)</t>
        </r>
      </text>
    </comment>
    <comment ref="D4378" authorId="1" shapeId="0">
      <text>
        <r>
          <rPr>
            <b/>
            <sz val="9"/>
            <color indexed="81"/>
            <rFont val="Tahoma"/>
            <family val="2"/>
          </rPr>
          <t>Nguyen Ngoc:</t>
        </r>
        <r>
          <rPr>
            <sz val="9"/>
            <color indexed="81"/>
            <rFont val="Tahoma"/>
            <family val="2"/>
          </rPr>
          <t xml:space="preserve">
Hết UBND xã Hòa Thuận (Hết thửa 55; TBĐ số 46)</t>
        </r>
      </text>
    </comment>
    <comment ref="C4379" authorId="1" shapeId="0">
      <text>
        <r>
          <rPr>
            <b/>
            <sz val="9"/>
            <color indexed="81"/>
            <rFont val="Tahoma"/>
            <family val="2"/>
          </rPr>
          <t>Nguyen Ngoc:</t>
        </r>
        <r>
          <rPr>
            <sz val="9"/>
            <color indexed="81"/>
            <rFont val="Tahoma"/>
            <family val="2"/>
          </rPr>
          <t xml:space="preserve">
Hết UBND xã Hòa Thuận (Hết thửa 55; TBĐ số 46)</t>
        </r>
      </text>
    </comment>
    <comment ref="D4379" authorId="1" shapeId="0">
      <text>
        <r>
          <rPr>
            <b/>
            <sz val="9"/>
            <color indexed="81"/>
            <rFont val="Tahoma"/>
            <family val="2"/>
          </rPr>
          <t>Nguyen Ngoc:</t>
        </r>
        <r>
          <rPr>
            <sz val="9"/>
            <color indexed="81"/>
            <rFont val="Tahoma"/>
            <family val="2"/>
          </rPr>
          <t xml:space="preserve">
Hết địa bàn TP. Buôn Ma Thuột (Thửa 22; TBĐ số 42)</t>
        </r>
      </text>
    </comment>
    <comment ref="D4387" authorId="1" shapeId="0">
      <text>
        <r>
          <rPr>
            <b/>
            <sz val="9"/>
            <color indexed="81"/>
            <rFont val="Tahoma"/>
            <family val="2"/>
          </rPr>
          <t>Nguyen Ngoc:</t>
        </r>
        <r>
          <rPr>
            <sz val="9"/>
            <color indexed="81"/>
            <rFont val="Tahoma"/>
            <family val="2"/>
          </rPr>
          <t xml:space="preserve">
Hết địa bàn phường Tân An</t>
        </r>
      </text>
    </comment>
    <comment ref="D4391" authorId="1" shapeId="0">
      <text>
        <r>
          <rPr>
            <b/>
            <sz val="9"/>
            <color indexed="81"/>
            <rFont val="Tahoma"/>
            <family val="2"/>
          </rPr>
          <t>Nguyen Ngoc:</t>
        </r>
        <r>
          <rPr>
            <sz val="9"/>
            <color indexed="81"/>
            <rFont val="Tahoma"/>
            <family val="2"/>
          </rPr>
          <t xml:space="preserve">
Hết đường (Đường Dã Tượng) </t>
        </r>
      </text>
    </comment>
    <comment ref="D4406" authorId="1" shapeId="0">
      <text>
        <r>
          <rPr>
            <b/>
            <sz val="9"/>
            <color indexed="81"/>
            <rFont val="Tahoma"/>
            <family val="2"/>
          </rPr>
          <t>Nguyen Ngoc:</t>
        </r>
        <r>
          <rPr>
            <sz val="9"/>
            <color indexed="81"/>
            <rFont val="Tahoma"/>
            <family val="2"/>
          </rPr>
          <t xml:space="preserve">
Hết đường (Hết thửa 133; TBĐ số 5 và hết thửa 120; TBĐ số 7)</t>
        </r>
      </text>
    </comment>
    <comment ref="D4407" authorId="1" shapeId="0">
      <text>
        <r>
          <rPr>
            <b/>
            <sz val="9"/>
            <color indexed="81"/>
            <rFont val="Tahoma"/>
            <family val="2"/>
          </rPr>
          <t>Nguyen Ngoc:</t>
        </r>
        <r>
          <rPr>
            <sz val="9"/>
            <color indexed="81"/>
            <rFont val="Tahoma"/>
            <family val="2"/>
          </rPr>
          <t xml:space="preserve">
Hết đường (Hết thửa 91; TBĐ số 53)</t>
        </r>
      </text>
    </comment>
    <comment ref="D4413" authorId="1" shapeId="0">
      <text>
        <r>
          <rPr>
            <b/>
            <sz val="9"/>
            <color indexed="81"/>
            <rFont val="Tahoma"/>
            <family val="2"/>
          </rPr>
          <t>Nguyen Ngoc:</t>
        </r>
        <r>
          <rPr>
            <sz val="9"/>
            <color indexed="81"/>
            <rFont val="Tahoma"/>
            <family val="2"/>
          </rPr>
          <t xml:space="preserve">
Hết thửa 147; TBĐ số 48</t>
        </r>
      </text>
    </comment>
    <comment ref="C4414" authorId="1" shapeId="0">
      <text>
        <r>
          <rPr>
            <b/>
            <sz val="9"/>
            <color indexed="81"/>
            <rFont val="Tahoma"/>
            <family val="2"/>
          </rPr>
          <t>Nguyen Ngoc:</t>
        </r>
        <r>
          <rPr>
            <sz val="9"/>
            <color indexed="81"/>
            <rFont val="Tahoma"/>
            <family val="2"/>
          </rPr>
          <t xml:space="preserve">
Hết thửa 147; TBĐ số 48</t>
        </r>
      </text>
    </comment>
    <comment ref="B4417" authorId="1" shapeId="0">
      <text>
        <r>
          <rPr>
            <b/>
            <sz val="9"/>
            <color indexed="81"/>
            <rFont val="Tahoma"/>
            <family val="2"/>
          </rPr>
          <t>Nguyen Ngoc:</t>
        </r>
        <r>
          <rPr>
            <sz val="9"/>
            <color indexed="81"/>
            <rFont val="Tahoma"/>
            <family val="2"/>
          </rPr>
          <t xml:space="preserve">
Khu dân cư Tổ dân phố 1, phường Tân An (Khu đất đấu giá phía sau Sở Công Thương)</t>
        </r>
      </text>
    </comment>
    <comment ref="C4522" authorId="1" shapeId="0">
      <text>
        <r>
          <rPr>
            <b/>
            <sz val="9"/>
            <color indexed="81"/>
            <rFont val="Tahoma"/>
            <family val="2"/>
          </rPr>
          <t>Nguyen Ngoc:</t>
        </r>
        <r>
          <rPr>
            <sz val="9"/>
            <color indexed="81"/>
            <rFont val="Tahoma"/>
            <family val="2"/>
          </rPr>
          <t xml:space="preserve">
Hết địa bàn phường Tân Hòa (Thửa 33; TBĐ số 40)</t>
        </r>
      </text>
    </comment>
    <comment ref="D4522" authorId="1" shapeId="0">
      <text>
        <r>
          <rPr>
            <b/>
            <sz val="9"/>
            <color indexed="81"/>
            <rFont val="Tahoma"/>
            <family val="2"/>
          </rPr>
          <t>Nguyen Ngoc:</t>
        </r>
        <r>
          <rPr>
            <sz val="9"/>
            <color indexed="81"/>
            <rFont val="Tahoma"/>
            <family val="2"/>
          </rPr>
          <t xml:space="preserve">
Hết địa bàn TP Buôn Ma Thuột (Hết thửa 36; TBĐ số 77)</t>
        </r>
      </text>
    </comment>
    <comment ref="B4523" authorId="1" shapeId="0">
      <text>
        <r>
          <rPr>
            <b/>
            <sz val="9"/>
            <color indexed="81"/>
            <rFont val="Tahoma"/>
            <family val="2"/>
          </rPr>
          <t>Nguyen Ngoc:</t>
        </r>
        <r>
          <rPr>
            <sz val="9"/>
            <color indexed="81"/>
            <rFont val="Tahoma"/>
            <family val="2"/>
          </rPr>
          <t xml:space="preserve">
Đường giao thông qua UBND xã Ea Tu</t>
        </r>
      </text>
    </comment>
    <comment ref="C4531" authorId="1" shapeId="0">
      <text>
        <r>
          <rPr>
            <b/>
            <sz val="9"/>
            <color indexed="81"/>
            <rFont val="Tahoma"/>
            <family val="2"/>
          </rPr>
          <t>Nguyen Ngoc:</t>
        </r>
        <r>
          <rPr>
            <sz val="9"/>
            <color indexed="81"/>
            <rFont val="Tahoma"/>
            <family val="2"/>
          </rPr>
          <t xml:space="preserve">
Quốc lộ 14 (Thửa 268; TBĐ số 43)</t>
        </r>
      </text>
    </comment>
    <comment ref="D4531" authorId="1" shapeId="0">
      <text>
        <r>
          <rPr>
            <b/>
            <sz val="9"/>
            <color indexed="81"/>
            <rFont val="Tahoma"/>
            <family val="2"/>
          </rPr>
          <t>Nguyen Ngoc:</t>
        </r>
        <r>
          <rPr>
            <sz val="9"/>
            <color indexed="81"/>
            <rFont val="Tahoma"/>
            <family val="2"/>
          </rPr>
          <t xml:space="preserve">
Đến đập hồ Đạt lý (Hết thửa 03; TBĐ số 32)</t>
        </r>
      </text>
    </comment>
    <comment ref="C4532" authorId="1" shapeId="0">
      <text>
        <r>
          <rPr>
            <b/>
            <sz val="9"/>
            <color indexed="81"/>
            <rFont val="Tahoma"/>
            <family val="2"/>
          </rPr>
          <t>Nguyen Ngoc:</t>
        </r>
        <r>
          <rPr>
            <sz val="9"/>
            <color indexed="81"/>
            <rFont val="Tahoma"/>
            <family val="2"/>
          </rPr>
          <t xml:space="preserve">
Đến đập hồ Đạt lý (Hết thửa 03; TBĐ số 32)</t>
        </r>
      </text>
    </comment>
    <comment ref="D4542" authorId="4" shapeId="0">
      <text>
        <r>
          <rPr>
            <b/>
            <sz val="9"/>
            <color indexed="81"/>
            <rFont val="Tahoma"/>
            <family val="2"/>
          </rPr>
          <t>Van Thanh Dinh:</t>
        </r>
        <r>
          <rPr>
            <sz val="9"/>
            <color indexed="81"/>
            <rFont val="Tahoma"/>
            <family val="2"/>
          </rPr>
          <t xml:space="preserve">
Trương Quang Giao</t>
        </r>
      </text>
    </comment>
    <comment ref="D4545" authorId="1" shapeId="0">
      <text>
        <r>
          <rPr>
            <b/>
            <sz val="9"/>
            <color indexed="81"/>
            <rFont val="Tahoma"/>
            <family val="2"/>
          </rPr>
          <t>Nguyen Ngoc:</t>
        </r>
        <r>
          <rPr>
            <sz val="9"/>
            <color indexed="81"/>
            <rFont val="Tahoma"/>
            <family val="2"/>
          </rPr>
          <t xml:space="preserve">
Hết Quỹ Tín dụng phường Tân Hòa</t>
        </r>
      </text>
    </comment>
    <comment ref="C4546" authorId="1" shapeId="0">
      <text>
        <r>
          <rPr>
            <b/>
            <sz val="9"/>
            <color indexed="81"/>
            <rFont val="Tahoma"/>
            <family val="2"/>
          </rPr>
          <t>Nguyen Ngoc:</t>
        </r>
        <r>
          <rPr>
            <sz val="9"/>
            <color indexed="81"/>
            <rFont val="Tahoma"/>
            <family val="2"/>
          </rPr>
          <t xml:space="preserve">
Hết Quỹ Tín dụng phường Tân Hòa</t>
        </r>
      </text>
    </comment>
    <comment ref="C4547" authorId="1" shapeId="0">
      <text>
        <r>
          <rPr>
            <b/>
            <sz val="9"/>
            <color indexed="81"/>
            <rFont val="Tahoma"/>
            <family val="2"/>
          </rPr>
          <t>Nguyen Ngoc:</t>
        </r>
        <r>
          <rPr>
            <sz val="9"/>
            <color indexed="81"/>
            <rFont val="Tahoma"/>
            <family val="2"/>
          </rPr>
          <t xml:space="preserve">
Hết Quỹ Tín dụng phường Tân Hòa</t>
        </r>
      </text>
    </comment>
    <comment ref="C4565" authorId="4" shapeId="0">
      <text>
        <r>
          <rPr>
            <b/>
            <sz val="9"/>
            <color indexed="81"/>
            <rFont val="Tahoma"/>
            <family val="2"/>
          </rPr>
          <t>Van Thanh Dinh:</t>
        </r>
        <r>
          <rPr>
            <sz val="9"/>
            <color indexed="81"/>
            <rFont val="Tahoma"/>
            <family val="2"/>
          </rPr>
          <t xml:space="preserve">
Cầu km5 (Thửa 78; TBĐ số 03)</t>
        </r>
      </text>
    </comment>
    <comment ref="D4565" authorId="4" shapeId="0">
      <text>
        <r>
          <rPr>
            <b/>
            <sz val="9"/>
            <color indexed="81"/>
            <rFont val="Tahoma"/>
            <family val="2"/>
          </rPr>
          <t>Van Thanh Dinh:</t>
        </r>
        <r>
          <rPr>
            <sz val="9"/>
            <color indexed="81"/>
            <rFont val="Tahoma"/>
            <family val="2"/>
          </rPr>
          <t xml:space="preserve">
Ngã ba Viện KH NLN Tây Nguyên (Cũ) - (Hết thửa 216; TBĐ số 52)</t>
        </r>
      </text>
    </comment>
    <comment ref="C4566" authorId="4" shapeId="0">
      <text>
        <r>
          <rPr>
            <b/>
            <sz val="9"/>
            <color indexed="81"/>
            <rFont val="Tahoma"/>
            <family val="2"/>
          </rPr>
          <t>Van Thanh Dinh:</t>
        </r>
        <r>
          <rPr>
            <sz val="9"/>
            <color indexed="81"/>
            <rFont val="Tahoma"/>
            <family val="2"/>
          </rPr>
          <t xml:space="preserve">
Ngã ba Viện KH NLN Tây Nguyên (Cũ) - (Hết thửa 216; TBĐ số 52)</t>
        </r>
      </text>
    </comment>
    <comment ref="D4566" authorId="4" shapeId="0">
      <text>
        <r>
          <rPr>
            <b/>
            <sz val="9"/>
            <color indexed="81"/>
            <rFont val="Tahoma"/>
            <family val="2"/>
          </rPr>
          <t>Van Thanh Dinh:</t>
        </r>
        <r>
          <rPr>
            <sz val="9"/>
            <color indexed="81"/>
            <rFont val="Tahoma"/>
            <family val="2"/>
          </rPr>
          <t xml:space="preserve">
Nguyễn Thái Bình (Hết thửa 80; TBĐ số 60)</t>
        </r>
      </text>
    </comment>
    <comment ref="C4567" authorId="4" shapeId="0">
      <text>
        <r>
          <rPr>
            <b/>
            <sz val="9"/>
            <color indexed="81"/>
            <rFont val="Tahoma"/>
            <family val="2"/>
          </rPr>
          <t>Van Thanh Dinh:</t>
        </r>
        <r>
          <rPr>
            <sz val="9"/>
            <color indexed="81"/>
            <rFont val="Tahoma"/>
            <family val="2"/>
          </rPr>
          <t xml:space="preserve">
Nguyễn Thái Bình (Hết thửa 80; TBĐ số 60)</t>
        </r>
      </text>
    </comment>
    <comment ref="D4567" authorId="4" shapeId="0">
      <text>
        <r>
          <rPr>
            <b/>
            <sz val="9"/>
            <color indexed="81"/>
            <rFont val="Tahoma"/>
            <family val="2"/>
          </rPr>
          <t>Van Thanh Dinh:</t>
        </r>
        <r>
          <rPr>
            <sz val="9"/>
            <color indexed="81"/>
            <rFont val="Tahoma"/>
            <family val="2"/>
          </rPr>
          <t xml:space="preserve">
Đường vào buôn Kom Leo (Hết thửa 50; TBĐ số 83)</t>
        </r>
      </text>
    </comment>
    <comment ref="C4568" authorId="4" shapeId="0">
      <text>
        <r>
          <rPr>
            <b/>
            <sz val="9"/>
            <color indexed="81"/>
            <rFont val="Tahoma"/>
            <family val="2"/>
          </rPr>
          <t>Van Thanh Dinh:</t>
        </r>
        <r>
          <rPr>
            <sz val="9"/>
            <color indexed="81"/>
            <rFont val="Tahoma"/>
            <family val="2"/>
          </rPr>
          <t xml:space="preserve">
Đường vào buôn Kom Leo (Hết thửa 50; TBĐ số 83)</t>
        </r>
      </text>
    </comment>
    <comment ref="D4568" authorId="4" shapeId="0">
      <text>
        <r>
          <rPr>
            <b/>
            <sz val="9"/>
            <color indexed="81"/>
            <rFont val="Tahoma"/>
            <family val="2"/>
          </rPr>
          <t>Van Thanh Dinh:</t>
        </r>
        <r>
          <rPr>
            <sz val="9"/>
            <color indexed="81"/>
            <rFont val="Tahoma"/>
            <family val="2"/>
          </rPr>
          <t xml:space="preserve">
Hết thửa đất số 397; 410, tờ bản đồ 83</t>
        </r>
      </text>
    </comment>
    <comment ref="C4569" authorId="4" shapeId="0">
      <text>
        <r>
          <rPr>
            <b/>
            <sz val="9"/>
            <color indexed="81"/>
            <rFont val="Tahoma"/>
            <family val="2"/>
          </rPr>
          <t>Van Thanh Dinh:</t>
        </r>
        <r>
          <rPr>
            <sz val="9"/>
            <color indexed="81"/>
            <rFont val="Tahoma"/>
            <family val="2"/>
          </rPr>
          <t xml:space="preserve">
Hết thửa đất số 397; 410, tờ bản đồ 83</t>
        </r>
      </text>
    </comment>
    <comment ref="D4569" authorId="4" shapeId="0">
      <text>
        <r>
          <rPr>
            <b/>
            <sz val="9"/>
            <color indexed="81"/>
            <rFont val="Tahoma"/>
            <family val="2"/>
          </rPr>
          <t>Van Thanh Dinh:</t>
        </r>
        <r>
          <rPr>
            <sz val="9"/>
            <color indexed="81"/>
            <rFont val="Tahoma"/>
            <family val="2"/>
          </rPr>
          <t xml:space="preserve">
Hết địa bàn thành phố Buôn Ma Thuột</t>
        </r>
      </text>
    </comment>
    <comment ref="D4574" authorId="4" shapeId="0">
      <text>
        <r>
          <rPr>
            <b/>
            <sz val="9"/>
            <color indexed="81"/>
            <rFont val="Tahoma"/>
            <family val="2"/>
          </rPr>
          <t>Van Thanh Dinh:</t>
        </r>
        <r>
          <rPr>
            <sz val="9"/>
            <color indexed="81"/>
            <rFont val="Tahoma"/>
            <family val="2"/>
          </rPr>
          <t xml:space="preserve">
Y Ni Ksơr</t>
        </r>
      </text>
    </comment>
    <comment ref="B4578" authorId="1" shapeId="0">
      <text>
        <r>
          <rPr>
            <b/>
            <sz val="9"/>
            <color indexed="81"/>
            <rFont val="Tahoma"/>
            <family val="2"/>
          </rPr>
          <t>Nguyen Ngoc:</t>
        </r>
        <r>
          <rPr>
            <sz val="9"/>
            <color indexed="81"/>
            <rFont val="Tahoma"/>
            <family val="2"/>
          </rPr>
          <t xml:space="preserve">
Y Som Êban</t>
        </r>
      </text>
    </comment>
    <comment ref="D4580" authorId="4" shapeId="0">
      <text>
        <r>
          <rPr>
            <b/>
            <sz val="9"/>
            <color indexed="81"/>
            <rFont val="Tahoma"/>
            <family val="2"/>
          </rPr>
          <t>Van Thanh Dinh:</t>
        </r>
        <r>
          <rPr>
            <sz val="9"/>
            <color indexed="81"/>
            <rFont val="Tahoma"/>
            <family val="2"/>
          </rPr>
          <t xml:space="preserve">
Hết đường (Hết thửa 107, 237; TBĐ 11)</t>
        </r>
      </text>
    </comment>
    <comment ref="D4583" authorId="4" shapeId="0">
      <text>
        <r>
          <rPr>
            <b/>
            <sz val="9"/>
            <color indexed="81"/>
            <rFont val="Tahoma"/>
            <family val="2"/>
          </rPr>
          <t>Van Thanh Dinh:</t>
        </r>
        <r>
          <rPr>
            <sz val="9"/>
            <color indexed="81"/>
            <rFont val="Tahoma"/>
            <family val="2"/>
          </rPr>
          <t xml:space="preserve">
 (Hẻm 79 Đinh Núp)</t>
        </r>
      </text>
    </comment>
    <comment ref="D4586" authorId="4" shapeId="0">
      <text>
        <r>
          <rPr>
            <b/>
            <sz val="9"/>
            <color indexed="81"/>
            <rFont val="Tahoma"/>
            <family val="2"/>
          </rPr>
          <t>Van Thanh Dinh:</t>
        </r>
        <r>
          <rPr>
            <sz val="9"/>
            <color indexed="81"/>
            <rFont val="Tahoma"/>
            <family val="2"/>
          </rPr>
          <t xml:space="preserve">
Lê Vụ</t>
        </r>
      </text>
    </comment>
    <comment ref="C4587" authorId="4" shapeId="0">
      <text>
        <r>
          <rPr>
            <b/>
            <sz val="9"/>
            <color indexed="81"/>
            <rFont val="Tahoma"/>
            <family val="2"/>
          </rPr>
          <t>Van Thanh Dinh:</t>
        </r>
        <r>
          <rPr>
            <sz val="9"/>
            <color indexed="81"/>
            <rFont val="Tahoma"/>
            <family val="2"/>
          </rPr>
          <t xml:space="preserve">
Nguyễn Chí Thanh</t>
        </r>
      </text>
    </comment>
    <comment ref="D4587" authorId="1" shapeId="0">
      <text>
        <r>
          <rPr>
            <b/>
            <sz val="9"/>
            <color indexed="81"/>
            <rFont val="Tahoma"/>
            <family val="2"/>
          </rPr>
          <t>Nguyen Ngoc:</t>
        </r>
        <r>
          <rPr>
            <sz val="9"/>
            <color indexed="81"/>
            <rFont val="Tahoma"/>
            <family val="2"/>
          </rPr>
          <t xml:space="preserve">
hết thửa 30, tờ 77 (Hẻm 193 Nguyễn Văn Cừ)</t>
        </r>
      </text>
    </comment>
    <comment ref="C4588" authorId="4" shapeId="0">
      <text>
        <r>
          <rPr>
            <b/>
            <sz val="9"/>
            <color indexed="81"/>
            <rFont val="Tahoma"/>
            <family val="2"/>
          </rPr>
          <t>Van Thanh Dinh:</t>
        </r>
        <r>
          <rPr>
            <sz val="9"/>
            <color indexed="81"/>
            <rFont val="Tahoma"/>
            <family val="2"/>
          </rPr>
          <t xml:space="preserve">
Nguyễn Chí Thanh</t>
        </r>
      </text>
    </comment>
    <comment ref="D4588" authorId="4" shapeId="0">
      <text>
        <r>
          <rPr>
            <b/>
            <sz val="9"/>
            <color indexed="81"/>
            <rFont val="Tahoma"/>
            <family val="2"/>
          </rPr>
          <t>Van Thanh Dinh:</t>
        </r>
        <r>
          <rPr>
            <sz val="9"/>
            <color indexed="81"/>
            <rFont val="Tahoma"/>
            <family val="2"/>
          </rPr>
          <t xml:space="preserve">
Hết đường (Trương Quang Tuân)</t>
        </r>
      </text>
    </comment>
    <comment ref="C4590" authorId="1" shapeId="0">
      <text>
        <r>
          <rPr>
            <b/>
            <sz val="9"/>
            <color indexed="81"/>
            <rFont val="Tahoma"/>
            <family val="2"/>
          </rPr>
          <t>Nguyen Ngoc:</t>
        </r>
        <r>
          <rPr>
            <sz val="9"/>
            <color indexed="81"/>
            <rFont val="Tahoma"/>
            <family val="2"/>
          </rPr>
          <t xml:space="preserve">
Nguyễn Hồng Ưng (Tiếp giáp phường Tân An)</t>
        </r>
      </text>
    </comment>
    <comment ref="D4597" authorId="4" shapeId="0">
      <text>
        <r>
          <rPr>
            <b/>
            <sz val="9"/>
            <color indexed="81"/>
            <rFont val="Tahoma"/>
            <family val="2"/>
          </rPr>
          <t>Van Thanh Dinh:</t>
        </r>
        <r>
          <rPr>
            <sz val="9"/>
            <color indexed="81"/>
            <rFont val="Tahoma"/>
            <family val="2"/>
          </rPr>
          <t xml:space="preserve">
Chợ Tân Phong</t>
        </r>
      </text>
    </comment>
    <comment ref="D4598" authorId="4" shapeId="0">
      <text>
        <r>
          <rPr>
            <b/>
            <sz val="9"/>
            <color indexed="81"/>
            <rFont val="Tahoma"/>
            <family val="2"/>
          </rPr>
          <t>Van Thanh Dinh:</t>
        </r>
        <r>
          <rPr>
            <sz val="9"/>
            <color indexed="81"/>
            <rFont val="Tahoma"/>
            <family val="2"/>
          </rPr>
          <t xml:space="preserve">
Hết đường (Hẻm 9 Nguyễn Lương Bằng)</t>
        </r>
      </text>
    </comment>
    <comment ref="C4599" authorId="4" shapeId="0">
      <text>
        <r>
          <rPr>
            <b/>
            <sz val="9"/>
            <color indexed="81"/>
            <rFont val="Tahoma"/>
            <family val="2"/>
          </rPr>
          <t>Van Thanh Dinh:</t>
        </r>
        <r>
          <rPr>
            <sz val="9"/>
            <color indexed="81"/>
            <rFont val="Tahoma"/>
            <family val="2"/>
          </rPr>
          <t xml:space="preserve">
Trường tiểu học Kim Đồng</t>
        </r>
      </text>
    </comment>
    <comment ref="D4600" authorId="4" shapeId="0">
      <text>
        <r>
          <rPr>
            <b/>
            <sz val="9"/>
            <color indexed="81"/>
            <rFont val="Tahoma"/>
            <family val="2"/>
          </rPr>
          <t>Van Thanh Dinh:</t>
        </r>
        <r>
          <rPr>
            <sz val="9"/>
            <color indexed="81"/>
            <rFont val="Tahoma"/>
            <family val="2"/>
          </rPr>
          <t xml:space="preserve">
Hết thửa 2, 14; TBĐ số 3</t>
        </r>
      </text>
    </comment>
    <comment ref="C4601" authorId="4" shapeId="0">
      <text>
        <r>
          <rPr>
            <b/>
            <sz val="9"/>
            <color indexed="81"/>
            <rFont val="Tahoma"/>
            <family val="2"/>
          </rPr>
          <t>Van Thanh Dinh:</t>
        </r>
        <r>
          <rPr>
            <sz val="9"/>
            <color indexed="81"/>
            <rFont val="Tahoma"/>
            <family val="2"/>
          </rPr>
          <t xml:space="preserve">
Hết thửa 2, 14; TBĐ số 3</t>
        </r>
      </text>
    </comment>
    <comment ref="D4602" authorId="4" shapeId="0">
      <text>
        <r>
          <rPr>
            <b/>
            <sz val="9"/>
            <color indexed="81"/>
            <rFont val="Tahoma"/>
            <family val="2"/>
          </rPr>
          <t>Van Thanh Dinh:</t>
        </r>
        <r>
          <rPr>
            <sz val="9"/>
            <color indexed="81"/>
            <rFont val="Tahoma"/>
            <family val="2"/>
          </rPr>
          <t xml:space="preserve">
Hết đường (Hết thửa 26; TBĐ số 66)</t>
        </r>
      </text>
    </comment>
    <comment ref="D4607" authorId="3" shapeId="0">
      <text>
        <r>
          <rPr>
            <b/>
            <sz val="9"/>
            <color indexed="81"/>
            <rFont val="Tahoma"/>
            <family val="2"/>
          </rPr>
          <t>BÍCH:</t>
        </r>
        <r>
          <rPr>
            <sz val="9"/>
            <color indexed="81"/>
            <rFont val="Tahoma"/>
            <family val="2"/>
          </rPr>
          <t xml:space="preserve">
Hết đường (Hết thửa 62, 66; TBĐ số 62)</t>
        </r>
      </text>
    </comment>
    <comment ref="D4610" authorId="4" shapeId="0">
      <text>
        <r>
          <rPr>
            <b/>
            <sz val="9"/>
            <color indexed="81"/>
            <rFont val="Tahoma"/>
            <family val="2"/>
          </rPr>
          <t>Van Thanh Dinh:</t>
        </r>
        <r>
          <rPr>
            <sz val="9"/>
            <color indexed="81"/>
            <rFont val="Tahoma"/>
            <family val="2"/>
          </rPr>
          <t xml:space="preserve">
(Hết thửa 102; TBĐ số 5)</t>
        </r>
      </text>
    </comment>
    <comment ref="D4635" authorId="4" shapeId="0">
      <text>
        <r>
          <rPr>
            <b/>
            <sz val="9"/>
            <color indexed="81"/>
            <rFont val="Tahoma"/>
            <family val="2"/>
          </rPr>
          <t>Van Thanh Dinh:</t>
        </r>
        <r>
          <rPr>
            <sz val="9"/>
            <color indexed="81"/>
            <rFont val="Tahoma"/>
            <family val="2"/>
          </rPr>
          <t xml:space="preserve">
thửa 36, tờ 85</t>
        </r>
      </text>
    </comment>
    <comment ref="D4641" authorId="4" shapeId="0">
      <text>
        <r>
          <rPr>
            <b/>
            <sz val="9"/>
            <color indexed="81"/>
            <rFont val="Tahoma"/>
            <family val="2"/>
          </rPr>
          <t>Van Thanh Dinh:</t>
        </r>
        <r>
          <rPr>
            <sz val="9"/>
            <color indexed="81"/>
            <rFont val="Tahoma"/>
            <family val="2"/>
          </rPr>
          <t xml:space="preserve">
Giáp với đường Võ Thị Sáu (thửa 77, tờ 80)</t>
        </r>
      </text>
    </comment>
    <comment ref="C4665" authorId="4" shapeId="0">
      <text>
        <r>
          <rPr>
            <b/>
            <sz val="9"/>
            <color indexed="81"/>
            <rFont val="Tahoma"/>
            <family val="2"/>
          </rPr>
          <t>Van Thanh Dinh:</t>
        </r>
        <r>
          <rPr>
            <sz val="9"/>
            <color indexed="81"/>
            <rFont val="Tahoma"/>
            <family val="2"/>
          </rPr>
          <t xml:space="preserve">
Nguyễn Thái Bình (Thửa 89; TBĐ số 60)</t>
        </r>
      </text>
    </comment>
    <comment ref="D4665" authorId="4" shapeId="0">
      <text>
        <r>
          <rPr>
            <b/>
            <sz val="9"/>
            <color indexed="81"/>
            <rFont val="Tahoma"/>
            <family val="2"/>
          </rPr>
          <t>Van Thanh Dinh:</t>
        </r>
        <r>
          <rPr>
            <sz val="9"/>
            <color indexed="81"/>
            <rFont val="Tahoma"/>
            <family val="2"/>
          </rPr>
          <t xml:space="preserve">
Cổng Sân bay Buôn Ma Thuột (Hết thửa 06; TBĐ số 62)</t>
        </r>
      </text>
    </comment>
    <comment ref="C4666" authorId="4" shapeId="0">
      <text>
        <r>
          <rPr>
            <b/>
            <sz val="9"/>
            <color indexed="81"/>
            <rFont val="Tahoma"/>
            <family val="2"/>
          </rPr>
          <t>Van Thanh Dinh:</t>
        </r>
        <r>
          <rPr>
            <sz val="9"/>
            <color indexed="81"/>
            <rFont val="Tahoma"/>
            <family val="2"/>
          </rPr>
          <t xml:space="preserve">
Nguyễn Lương Bằng (Thửa 507; TBĐ số 52)</t>
        </r>
      </text>
    </comment>
    <comment ref="D4666" authorId="4" shapeId="0">
      <text>
        <r>
          <rPr>
            <b/>
            <sz val="9"/>
            <color indexed="81"/>
            <rFont val="Tahoma"/>
            <family val="2"/>
          </rPr>
          <t>Van Thanh Dinh:</t>
        </r>
        <r>
          <rPr>
            <sz val="9"/>
            <color indexed="81"/>
            <rFont val="Tahoma"/>
            <family val="2"/>
          </rPr>
          <t xml:space="preserve">
Nhà bà Châu (Hết thửa 45; TBĐ số 50)</t>
        </r>
      </text>
    </comment>
    <comment ref="C4667" authorId="4" shapeId="0">
      <text>
        <r>
          <rPr>
            <b/>
            <sz val="9"/>
            <color indexed="81"/>
            <rFont val="Tahoma"/>
            <family val="2"/>
          </rPr>
          <t>Van Thanh Dinh:</t>
        </r>
        <r>
          <rPr>
            <sz val="9"/>
            <color indexed="81"/>
            <rFont val="Tahoma"/>
            <family val="2"/>
          </rPr>
          <t xml:space="preserve">
Doanh trại Bộ đội Thôn 5 (Thửa 48; TBĐ số 83)</t>
        </r>
      </text>
    </comment>
    <comment ref="D4667" authorId="4" shapeId="0">
      <text>
        <r>
          <rPr>
            <b/>
            <sz val="9"/>
            <color indexed="81"/>
            <rFont val="Tahoma"/>
            <family val="2"/>
          </rPr>
          <t>Van Thanh Dinh:</t>
        </r>
        <r>
          <rPr>
            <sz val="9"/>
            <color indexed="81"/>
            <rFont val="Tahoma"/>
            <family val="2"/>
          </rPr>
          <t xml:space="preserve">
Hết khu dân cư thôn 4 (Hết thửa 364; TBĐ số 27)</t>
        </r>
      </text>
    </comment>
    <comment ref="C4668" authorId="4" shapeId="0">
      <text>
        <r>
          <rPr>
            <b/>
            <sz val="9"/>
            <color indexed="81"/>
            <rFont val="Tahoma"/>
            <family val="2"/>
          </rPr>
          <t>Van Thanh Dinh:</t>
        </r>
        <r>
          <rPr>
            <sz val="9"/>
            <color indexed="81"/>
            <rFont val="Tahoma"/>
            <family val="2"/>
          </rPr>
          <t xml:space="preserve">
Hết khu dân cư thôn 4 (Hết thửa 364; TBĐ số 27)</t>
        </r>
      </text>
    </comment>
    <comment ref="C4669" authorId="4" shapeId="0">
      <text>
        <r>
          <rPr>
            <b/>
            <sz val="9"/>
            <color indexed="81"/>
            <rFont val="Tahoma"/>
            <family val="2"/>
          </rPr>
          <t>Van Thanh Dinh:</t>
        </r>
        <r>
          <rPr>
            <sz val="9"/>
            <color indexed="81"/>
            <rFont val="Tahoma"/>
            <family val="2"/>
          </rPr>
          <t xml:space="preserve">
Hết khu dân cư thôn 4 (Hết thửa 364; TBĐ số 27)</t>
        </r>
      </text>
    </comment>
    <comment ref="D4670" authorId="4" shapeId="0">
      <text>
        <r>
          <rPr>
            <b/>
            <sz val="9"/>
            <color indexed="81"/>
            <rFont val="Tahoma"/>
            <family val="2"/>
          </rPr>
          <t>Van Thanh Dinh:</t>
        </r>
        <r>
          <rPr>
            <sz val="9"/>
            <color indexed="81"/>
            <rFont val="Tahoma"/>
            <family val="2"/>
          </rPr>
          <t xml:space="preserve">
Ngã ba nhà ông Bùi Văn Hùng (Thửa 8, TBĐ số 74)</t>
        </r>
      </text>
    </comment>
    <comment ref="D4671" authorId="4" shapeId="0">
      <text>
        <r>
          <rPr>
            <b/>
            <sz val="9"/>
            <color indexed="81"/>
            <rFont val="Tahoma"/>
            <family val="2"/>
          </rPr>
          <t>Van Thanh Dinh:</t>
        </r>
        <r>
          <rPr>
            <sz val="9"/>
            <color indexed="81"/>
            <rFont val="Tahoma"/>
            <family val="2"/>
          </rPr>
          <t xml:space="preserve">
Đất nông nghiệp Công ty Việt Thắng cũ (Thửa 20, TBĐ số 28)</t>
        </r>
      </text>
    </comment>
    <comment ref="B4672" authorId="1" shapeId="0">
      <text>
        <r>
          <rPr>
            <b/>
            <sz val="9"/>
            <color indexed="81"/>
            <rFont val="Tahoma"/>
            <family val="2"/>
          </rPr>
          <t>Nguyen Ngoc:</t>
        </r>
        <r>
          <rPr>
            <sz val="9"/>
            <color indexed="81"/>
            <rFont val="Tahoma"/>
            <family val="2"/>
          </rPr>
          <t xml:space="preserve">
Các hẻm cấp 1 đường Nguyễn Lương Bằng (Cả 2 bên), đoạn từ Cầu km5 đến Ngã ba Viện KH NLN Tây Nguyên (Cũ)</t>
        </r>
      </text>
    </comment>
    <comment ref="C4701" authorId="3" shapeId="0">
      <text>
        <r>
          <rPr>
            <b/>
            <sz val="9"/>
            <color indexed="81"/>
            <rFont val="Tahoma"/>
            <family val="2"/>
            <charset val="163"/>
          </rPr>
          <t>BÍCH:</t>
        </r>
        <r>
          <rPr>
            <sz val="9"/>
            <color indexed="81"/>
            <rFont val="Tahoma"/>
            <family val="2"/>
            <charset val="163"/>
          </rPr>
          <t xml:space="preserve">
Nguyễn Tri Phương </t>
        </r>
      </text>
    </comment>
    <comment ref="D4703" authorId="3" shapeId="0">
      <text>
        <r>
          <rPr>
            <b/>
            <sz val="9"/>
            <color indexed="81"/>
            <rFont val="Tahoma"/>
            <family val="2"/>
          </rPr>
          <t>BÍCH:</t>
        </r>
        <r>
          <rPr>
            <sz val="9"/>
            <color indexed="81"/>
            <rFont val="Tahoma"/>
            <family val="2"/>
          </rPr>
          <t xml:space="preserve">
Đường trục 1 Buôn Ky (Hết thửa 205; TBĐ 13 phường Thành Nhất; Bên trái hết thửa 90; TBĐ số 37 phường Tân Tiến cũ)</t>
        </r>
      </text>
    </comment>
    <comment ref="C4704" authorId="3" shapeId="0">
      <text>
        <r>
          <rPr>
            <b/>
            <sz val="9"/>
            <color indexed="81"/>
            <rFont val="Tahoma"/>
            <family val="2"/>
          </rPr>
          <t>BÍCH:</t>
        </r>
        <r>
          <rPr>
            <sz val="9"/>
            <color indexed="81"/>
            <rFont val="Tahoma"/>
            <family val="2"/>
          </rPr>
          <t xml:space="preserve">
Đường trục 1 Buôn Ky (Hết thửa 205; TBĐ 13 phường Thành Nhất; Bên trái hết thửa 90; TBĐ số 37 phường Tân Tiến cũ)</t>
        </r>
      </text>
    </comment>
    <comment ref="D4704" authorId="3" shapeId="0">
      <text>
        <r>
          <rPr>
            <b/>
            <sz val="9"/>
            <color indexed="81"/>
            <rFont val="Tahoma"/>
            <family val="2"/>
          </rPr>
          <t>BÍCH:</t>
        </r>
        <r>
          <rPr>
            <sz val="9"/>
            <color indexed="81"/>
            <rFont val="Tahoma"/>
            <family val="2"/>
          </rPr>
          <t xml:space="preserve">
13 Thành Nhất 173
37 Tân tiến 134</t>
        </r>
      </text>
    </comment>
    <comment ref="C4705" authorId="3" shapeId="0">
      <text>
        <r>
          <rPr>
            <b/>
            <sz val="9"/>
            <color indexed="81"/>
            <rFont val="Tahoma"/>
            <family val="2"/>
          </rPr>
          <t>BÍCH:</t>
        </r>
        <r>
          <rPr>
            <sz val="9"/>
            <color indexed="81"/>
            <rFont val="Tahoma"/>
            <family val="2"/>
          </rPr>
          <t xml:space="preserve">
13 Thành Nhất 173
37 Tân tiến 134</t>
        </r>
      </text>
    </comment>
    <comment ref="D4705" authorId="3" shapeId="0">
      <text>
        <r>
          <rPr>
            <b/>
            <sz val="9"/>
            <color indexed="81"/>
            <rFont val="Tahoma"/>
            <family val="2"/>
          </rPr>
          <t>BÍCH:</t>
        </r>
        <r>
          <rPr>
            <sz val="9"/>
            <color indexed="81"/>
            <rFont val="Tahoma"/>
            <family val="2"/>
          </rPr>
          <t xml:space="preserve">
Hết thửa 219 và thửa 1046; TBĐ số 12</t>
        </r>
      </text>
    </comment>
    <comment ref="C4706" authorId="3" shapeId="0">
      <text>
        <r>
          <rPr>
            <b/>
            <sz val="9"/>
            <color indexed="81"/>
            <rFont val="Tahoma"/>
            <family val="2"/>
          </rPr>
          <t>BÍCH:</t>
        </r>
        <r>
          <rPr>
            <sz val="9"/>
            <color indexed="81"/>
            <rFont val="Tahoma"/>
            <family val="2"/>
          </rPr>
          <t xml:space="preserve">
Hết thửa 219 và thửa 1046; TBĐ số 12</t>
        </r>
      </text>
    </comment>
    <comment ref="C4728" authorId="3" shapeId="0">
      <text>
        <r>
          <rPr>
            <b/>
            <sz val="9"/>
            <color indexed="81"/>
            <rFont val="Tahoma"/>
            <family val="2"/>
            <charset val="163"/>
          </rPr>
          <t>BÍCH:</t>
        </r>
        <r>
          <rPr>
            <sz val="9"/>
            <color indexed="81"/>
            <rFont val="Tahoma"/>
            <family val="2"/>
            <charset val="163"/>
          </rPr>
          <t xml:space="preserve">
Quang Trung</t>
        </r>
      </text>
    </comment>
    <comment ref="D4738" authorId="3" shapeId="0">
      <text>
        <r>
          <rPr>
            <b/>
            <sz val="9"/>
            <color indexed="81"/>
            <rFont val="Tahoma"/>
            <family val="2"/>
            <charset val="163"/>
          </rPr>
          <t>BÍCH:</t>
        </r>
        <r>
          <rPr>
            <sz val="9"/>
            <color indexed="81"/>
            <rFont val="Tahoma"/>
            <family val="2"/>
            <charset val="163"/>
          </rPr>
          <t xml:space="preserve">
Hết đường (Hết thửa 642; TBĐ số 164)</t>
        </r>
      </text>
    </comment>
    <comment ref="D4739" authorId="3" shapeId="0">
      <text>
        <r>
          <rPr>
            <b/>
            <sz val="9"/>
            <color indexed="81"/>
            <rFont val="Tahoma"/>
            <family val="2"/>
          </rPr>
          <t>BÍCH:</t>
        </r>
        <r>
          <rPr>
            <sz val="9"/>
            <color indexed="81"/>
            <rFont val="Tahoma"/>
            <family val="2"/>
          </rPr>
          <t xml:space="preserve">
Tờ số 4 Phường Thành Nhất cũ
</t>
        </r>
      </text>
    </comment>
    <comment ref="D4740" authorId="3" shapeId="0">
      <text>
        <r>
          <rPr>
            <b/>
            <sz val="9"/>
            <color indexed="81"/>
            <rFont val="Tahoma"/>
            <family val="2"/>
            <charset val="163"/>
          </rPr>
          <t>BÍCH:</t>
        </r>
        <r>
          <rPr>
            <sz val="9"/>
            <color indexed="81"/>
            <rFont val="Tahoma"/>
            <family val="2"/>
            <charset val="163"/>
          </rPr>
          <t xml:space="preserve">
Hết đường (Hết thửa 450; TBĐ số 4)</t>
        </r>
      </text>
    </comment>
    <comment ref="D4741" authorId="3" shapeId="0">
      <text>
        <r>
          <rPr>
            <b/>
            <sz val="9"/>
            <color indexed="81"/>
            <rFont val="Tahoma"/>
            <family val="2"/>
            <charset val="163"/>
          </rPr>
          <t>BÍCH:</t>
        </r>
        <r>
          <rPr>
            <sz val="9"/>
            <color indexed="81"/>
            <rFont val="Tahoma"/>
            <family val="2"/>
            <charset val="163"/>
          </rPr>
          <t xml:space="preserve">
Hết đường (Hết thửa 303, 1108; TBĐ số 3)</t>
        </r>
      </text>
    </comment>
    <comment ref="C4742" authorId="3" shapeId="0">
      <text>
        <r>
          <rPr>
            <b/>
            <sz val="9"/>
            <color indexed="81"/>
            <rFont val="Tahoma"/>
            <family val="2"/>
            <charset val="163"/>
          </rPr>
          <t>BÍCH:</t>
        </r>
        <r>
          <rPr>
            <sz val="9"/>
            <color indexed="81"/>
            <rFont val="Tahoma"/>
            <family val="2"/>
            <charset val="163"/>
          </rPr>
          <t xml:space="preserve">
Hẻm 113 Nguyễn Cơ Thạch</t>
        </r>
      </text>
    </comment>
    <comment ref="D4753" authorId="3" shapeId="0">
      <text>
        <r>
          <rPr>
            <b/>
            <sz val="9"/>
            <color indexed="81"/>
            <rFont val="Tahoma"/>
            <family val="2"/>
            <charset val="163"/>
          </rPr>
          <t>BÍCH:</t>
        </r>
        <r>
          <rPr>
            <sz val="9"/>
            <color indexed="81"/>
            <rFont val="Tahoma"/>
            <family val="2"/>
            <charset val="163"/>
          </rPr>
          <t xml:space="preserve">
Hết địa bàn phường Khánh Xuân</t>
        </r>
      </text>
    </comment>
    <comment ref="D4774" authorId="3" shapeId="0">
      <text>
        <r>
          <rPr>
            <b/>
            <sz val="9"/>
            <color indexed="81"/>
            <rFont val="Tahoma"/>
            <family val="2"/>
            <charset val="163"/>
          </rPr>
          <t>BÍCH:</t>
        </r>
        <r>
          <rPr>
            <sz val="9"/>
            <color indexed="81"/>
            <rFont val="Tahoma"/>
            <family val="2"/>
            <charset val="163"/>
          </rPr>
          <t xml:space="preserve">
Ngã 4 giao với đường rộng 8m (Cách Võ Văn Kiệt 50m) </t>
        </r>
      </text>
    </comment>
    <comment ref="C4775" authorId="3" shapeId="0">
      <text>
        <r>
          <rPr>
            <b/>
            <sz val="9"/>
            <color indexed="81"/>
            <rFont val="Tahoma"/>
            <family val="2"/>
            <charset val="163"/>
          </rPr>
          <t>BÍCH:</t>
        </r>
        <r>
          <rPr>
            <sz val="9"/>
            <color indexed="81"/>
            <rFont val="Tahoma"/>
            <family val="2"/>
            <charset val="163"/>
          </rPr>
          <t xml:space="preserve">
Ngã 4 giao với đường rộng 8m (Cách Võ Văn Kiệt 50m) </t>
        </r>
      </text>
    </comment>
    <comment ref="D4776" authorId="3" shapeId="0">
      <text>
        <r>
          <rPr>
            <b/>
            <sz val="9"/>
            <color indexed="81"/>
            <rFont val="Tahoma"/>
            <family val="2"/>
          </rPr>
          <t>BÍCH:</t>
        </r>
        <r>
          <rPr>
            <sz val="9"/>
            <color indexed="81"/>
            <rFont val="Tahoma"/>
            <family val="2"/>
          </rPr>
          <t xml:space="preserve">
Ngã tư hẻm 83 Tố Hữu (Hết thửa 48; TBĐ số 100)</t>
        </r>
      </text>
    </comment>
    <comment ref="C4777" authorId="3" shapeId="0">
      <text>
        <r>
          <rPr>
            <b/>
            <sz val="9"/>
            <color indexed="81"/>
            <rFont val="Tahoma"/>
            <family val="2"/>
          </rPr>
          <t>BÍCH:</t>
        </r>
        <r>
          <rPr>
            <sz val="9"/>
            <color indexed="81"/>
            <rFont val="Tahoma"/>
            <family val="2"/>
          </rPr>
          <t xml:space="preserve">
Ngã tư hẻm 83 Tố Hữu (Hết thửa 48; TBĐ số 100)</t>
        </r>
      </text>
    </comment>
    <comment ref="D4807" authorId="1" shapeId="0">
      <text>
        <r>
          <rPr>
            <b/>
            <sz val="9"/>
            <color indexed="81"/>
            <rFont val="Tahoma"/>
            <family val="2"/>
          </rPr>
          <t>Nguyen Ngoc:</t>
        </r>
        <r>
          <rPr>
            <sz val="9"/>
            <color indexed="81"/>
            <rFont val="Tahoma"/>
            <family val="2"/>
          </rPr>
          <t xml:space="preserve">
Bên phải hẻm 112 và bên trái hẻm 173 đường Y Wang </t>
        </r>
      </text>
    </comment>
    <comment ref="C4808" authorId="1" shapeId="0">
      <text>
        <r>
          <rPr>
            <b/>
            <sz val="9"/>
            <color indexed="81"/>
            <rFont val="Tahoma"/>
            <family val="2"/>
          </rPr>
          <t>Nguyen Ngoc:</t>
        </r>
        <r>
          <rPr>
            <sz val="9"/>
            <color indexed="81"/>
            <rFont val="Tahoma"/>
            <family val="2"/>
          </rPr>
          <t xml:space="preserve">
Bên phải hẻm 112 và bên trái hẻm 173 đường Y Wang </t>
        </r>
      </text>
    </comment>
    <comment ref="C4810" authorId="1" shapeId="0">
      <text>
        <r>
          <rPr>
            <b/>
            <sz val="9"/>
            <color indexed="81"/>
            <rFont val="Tahoma"/>
            <charset val="1"/>
          </rPr>
          <t>Nguyen Ngoc:</t>
        </r>
        <r>
          <rPr>
            <sz val="9"/>
            <color indexed="81"/>
            <rFont val="Tahoma"/>
            <charset val="1"/>
          </rPr>
          <t xml:space="preserve">
Bên phải hẻm 112 và bên trái hẻm 173 đường Y Wang</t>
        </r>
      </text>
    </comment>
    <comment ref="C4811" authorId="1" shapeId="0">
      <text>
        <r>
          <rPr>
            <b/>
            <sz val="9"/>
            <color indexed="81"/>
            <rFont val="Tahoma"/>
            <family val="2"/>
          </rPr>
          <t>Nguyen Ngoc:</t>
        </r>
        <r>
          <rPr>
            <sz val="9"/>
            <color indexed="81"/>
            <rFont val="Tahoma"/>
            <family val="2"/>
          </rPr>
          <t xml:space="preserve">
(Thửa 01; tờ BĐ số 65)</t>
        </r>
      </text>
    </comment>
    <comment ref="D4811" authorId="4" shapeId="0">
      <text>
        <r>
          <rPr>
            <b/>
            <sz val="9"/>
            <color indexed="81"/>
            <rFont val="Tahoma"/>
            <family val="2"/>
          </rPr>
          <t>Van Thanh Dinh:</t>
        </r>
        <r>
          <rPr>
            <sz val="9"/>
            <color indexed="81"/>
            <rFont val="Tahoma"/>
            <family val="2"/>
          </rPr>
          <t xml:space="preserve">
Hết Bưu điện (Ngã 3 đi Thôn 4, xã Ea Kao) - (Hết thửa 69; TBĐ số 75)</t>
        </r>
      </text>
    </comment>
    <comment ref="C4812" authorId="4" shapeId="0">
      <text>
        <r>
          <rPr>
            <b/>
            <sz val="9"/>
            <color indexed="81"/>
            <rFont val="Tahoma"/>
            <family val="2"/>
          </rPr>
          <t>Van Thanh Dinh:</t>
        </r>
        <r>
          <rPr>
            <sz val="9"/>
            <color indexed="81"/>
            <rFont val="Tahoma"/>
            <family val="2"/>
          </rPr>
          <t xml:space="preserve">
Hết Bưu điện (Ngã 3 đi Thôn 4, xã Ea Kao) - (Hết thửa 69; TBĐ số 75)</t>
        </r>
      </text>
    </comment>
    <comment ref="D4813" authorId="3" shapeId="0">
      <text>
        <r>
          <rPr>
            <b/>
            <sz val="9"/>
            <color indexed="81"/>
            <rFont val="Tahoma"/>
            <family val="2"/>
          </rPr>
          <t>BÍCH:</t>
        </r>
        <r>
          <rPr>
            <sz val="9"/>
            <color indexed="81"/>
            <rFont val="Tahoma"/>
            <family val="2"/>
          </rPr>
          <t xml:space="preserve">
Hết đường (Đường Trần Quý Cáp)</t>
        </r>
      </text>
    </comment>
    <comment ref="D4815" authorId="3" shapeId="0">
      <text>
        <r>
          <rPr>
            <b/>
            <sz val="9"/>
            <color indexed="81"/>
            <rFont val="Tahoma"/>
            <family val="2"/>
          </rPr>
          <t>BÍCH:</t>
        </r>
        <r>
          <rPr>
            <sz val="9"/>
            <color indexed="81"/>
            <rFont val="Tahoma"/>
            <family val="2"/>
          </rPr>
          <t xml:space="preserve">
Bên phải: Mai Thị Lựu; Bên trái: Hẻm 135 Trần Quý Cáp</t>
        </r>
      </text>
    </comment>
    <comment ref="D4816" authorId="3" shapeId="0">
      <text>
        <r>
          <rPr>
            <b/>
            <sz val="9"/>
            <color indexed="81"/>
            <rFont val="Tahoma"/>
            <family val="2"/>
          </rPr>
          <t>BÍCH:</t>
        </r>
        <r>
          <rPr>
            <sz val="9"/>
            <color indexed="81"/>
            <rFont val="Tahoma"/>
            <family val="2"/>
          </rPr>
          <t xml:space="preserve">
Hết đường (Hết thửa 641, 462; TBĐ số 75)</t>
        </r>
      </text>
    </comment>
    <comment ref="D4828" authorId="3" shapeId="0">
      <text>
        <r>
          <rPr>
            <b/>
            <sz val="9"/>
            <color indexed="81"/>
            <rFont val="Tahoma"/>
            <family val="2"/>
          </rPr>
          <t>BÍCH:</t>
        </r>
        <r>
          <rPr>
            <sz val="9"/>
            <color indexed="81"/>
            <rFont val="Tahoma"/>
            <family val="2"/>
          </rPr>
          <t xml:space="preserve">
(Thửa 31; TBĐ số 20)</t>
        </r>
      </text>
    </comment>
    <comment ref="D4832" authorId="1" shapeId="0">
      <text>
        <r>
          <rPr>
            <b/>
            <sz val="9"/>
            <color indexed="81"/>
            <rFont val="Tahoma"/>
            <family val="2"/>
          </rPr>
          <t>Nguyen Ngoc:</t>
        </r>
        <r>
          <rPr>
            <sz val="9"/>
            <color indexed="81"/>
            <rFont val="Tahoma"/>
            <family val="2"/>
          </rPr>
          <t xml:space="preserve">
Hết khu dân cư buôn Mduk</t>
        </r>
      </text>
    </comment>
    <comment ref="C4833" authorId="1" shapeId="0">
      <text>
        <r>
          <rPr>
            <b/>
            <sz val="9"/>
            <color indexed="81"/>
            <rFont val="Tahoma"/>
            <family val="2"/>
          </rPr>
          <t>Nguyen Ngoc:</t>
        </r>
        <r>
          <rPr>
            <sz val="9"/>
            <color indexed="81"/>
            <rFont val="Tahoma"/>
            <family val="2"/>
          </rPr>
          <t xml:space="preserve">
Hết khu dân cư buôn Mduk</t>
        </r>
      </text>
    </comment>
    <comment ref="D4833" authorId="1" shapeId="0">
      <text>
        <r>
          <rPr>
            <b/>
            <sz val="9"/>
            <color indexed="81"/>
            <rFont val="Tahoma"/>
            <family val="2"/>
          </rPr>
          <t>Nguyen Ngoc:</t>
        </r>
        <r>
          <rPr>
            <sz val="9"/>
            <color indexed="81"/>
            <rFont val="Tahoma"/>
            <family val="2"/>
          </rPr>
          <t xml:space="preserve">
Hết khu dân cư buôn Mduk</t>
        </r>
      </text>
    </comment>
    <comment ref="D4834" authorId="1" shapeId="0">
      <text>
        <r>
          <rPr>
            <b/>
            <sz val="9"/>
            <color indexed="81"/>
            <rFont val="Tahoma"/>
            <family val="2"/>
          </rPr>
          <t>Nguyen Ngoc:</t>
        </r>
        <r>
          <rPr>
            <sz val="9"/>
            <color indexed="81"/>
            <rFont val="Tahoma"/>
            <family val="2"/>
          </rPr>
          <t xml:space="preserve">
Thửa 22; TBĐ số 125</t>
        </r>
      </text>
    </comment>
    <comment ref="C4835" authorId="3" shapeId="0">
      <text>
        <r>
          <rPr>
            <b/>
            <sz val="9"/>
            <color indexed="81"/>
            <rFont val="Tahoma"/>
            <family val="2"/>
          </rPr>
          <t>BÍCH:</t>
        </r>
        <r>
          <rPr>
            <sz val="9"/>
            <color indexed="81"/>
            <rFont val="Tahoma"/>
            <family val="2"/>
          </rPr>
          <t xml:space="preserve">
Ranh giới phường Ea Kao (Thửa 224 tờ bản đồ số 107 Ea Tam cũ)</t>
        </r>
      </text>
    </comment>
    <comment ref="D4837" authorId="3" shapeId="0">
      <text>
        <r>
          <rPr>
            <b/>
            <sz val="9"/>
            <color indexed="81"/>
            <rFont val="Tahoma"/>
            <family val="2"/>
          </rPr>
          <t>BÍCH:</t>
        </r>
        <r>
          <rPr>
            <sz val="9"/>
            <color indexed="81"/>
            <rFont val="Tahoma"/>
            <family val="2"/>
          </rPr>
          <t xml:space="preserve">
Hết đường (Thửa 107; TBĐ số 25)</t>
        </r>
      </text>
    </comment>
    <comment ref="D4841" authorId="3" shapeId="0">
      <text>
        <r>
          <rPr>
            <b/>
            <sz val="9"/>
            <color indexed="81"/>
            <rFont val="Tahoma"/>
            <family val="2"/>
          </rPr>
          <t>BÍCH:</t>
        </r>
        <r>
          <rPr>
            <sz val="9"/>
            <color indexed="81"/>
            <rFont val="Tahoma"/>
            <family val="2"/>
          </rPr>
          <t xml:space="preserve">
Hết đường (Hết thửa 26; 28; TBĐ số 117)</t>
        </r>
      </text>
    </comment>
    <comment ref="D4845" authorId="4" shapeId="0">
      <text>
        <r>
          <rPr>
            <b/>
            <sz val="9"/>
            <color indexed="81"/>
            <rFont val="Tahoma"/>
            <family val="2"/>
          </rPr>
          <t>Van Thanh Dinh:</t>
        </r>
        <r>
          <rPr>
            <sz val="9"/>
            <color indexed="81"/>
            <rFont val="Tahoma"/>
            <family val="2"/>
          </rPr>
          <t xml:space="preserve">
Hết đường (Hết thửa 171, 254; TBĐ số 118)</t>
        </r>
      </text>
    </comment>
    <comment ref="D4851" authorId="1" shapeId="0">
      <text>
        <r>
          <rPr>
            <b/>
            <sz val="9"/>
            <color indexed="81"/>
            <rFont val="Tahoma"/>
            <family val="2"/>
          </rPr>
          <t>Nguyen Ngoc:</t>
        </r>
        <r>
          <rPr>
            <sz val="9"/>
            <color indexed="81"/>
            <rFont val="Tahoma"/>
            <family val="2"/>
          </rPr>
          <t xml:space="preserve">
Đào Duy Anh</t>
        </r>
      </text>
    </comment>
    <comment ref="C4852" authorId="1" shapeId="0">
      <text>
        <r>
          <rPr>
            <b/>
            <sz val="9"/>
            <color indexed="81"/>
            <rFont val="Tahoma"/>
            <family val="2"/>
          </rPr>
          <t>Nguyen Ngoc:</t>
        </r>
        <r>
          <rPr>
            <sz val="9"/>
            <color indexed="81"/>
            <rFont val="Tahoma"/>
            <family val="2"/>
          </rPr>
          <t xml:space="preserve">
Đào Duy Anh</t>
        </r>
      </text>
    </comment>
    <comment ref="C4853" authorId="4" shapeId="0">
      <text>
        <r>
          <rPr>
            <b/>
            <sz val="9"/>
            <color indexed="81"/>
            <rFont val="Tahoma"/>
            <family val="2"/>
          </rPr>
          <t>Van Thanh Dinh:</t>
        </r>
        <r>
          <rPr>
            <sz val="9"/>
            <color indexed="81"/>
            <rFont val="Tahoma"/>
            <family val="2"/>
          </rPr>
          <t xml:space="preserve">
Y Wang (Thửa 140; TBĐ số 39 và thửa 1; TBĐ số 40)</t>
        </r>
      </text>
    </comment>
    <comment ref="D4853" authorId="4" shapeId="0">
      <text>
        <r>
          <rPr>
            <b/>
            <sz val="9"/>
            <color indexed="81"/>
            <rFont val="Tahoma"/>
            <family val="2"/>
          </rPr>
          <t>Van Thanh Dinh:</t>
        </r>
        <r>
          <rPr>
            <sz val="9"/>
            <color indexed="81"/>
            <rFont val="Tahoma"/>
            <family val="2"/>
          </rPr>
          <t xml:space="preserve">
Cống thoát nước (Hết thửa 124, 309; TBĐ 116)</t>
        </r>
      </text>
    </comment>
    <comment ref="C4854" authorId="4" shapeId="0">
      <text>
        <r>
          <rPr>
            <b/>
            <sz val="9"/>
            <color indexed="81"/>
            <rFont val="Tahoma"/>
            <family val="2"/>
          </rPr>
          <t>Van Thanh Dinh:</t>
        </r>
        <r>
          <rPr>
            <sz val="9"/>
            <color indexed="81"/>
            <rFont val="Tahoma"/>
            <family val="2"/>
          </rPr>
          <t xml:space="preserve">
Cống thoát nước (Hết thửa 124, 309; TBĐ 116)</t>
        </r>
      </text>
    </comment>
    <comment ref="C4856" authorId="4" shapeId="0">
      <text>
        <r>
          <rPr>
            <b/>
            <sz val="9"/>
            <color indexed="81"/>
            <rFont val="Tahoma"/>
            <family val="2"/>
          </rPr>
          <t>Van Thanh Dinh:</t>
        </r>
        <r>
          <rPr>
            <sz val="9"/>
            <color indexed="81"/>
            <rFont val="Tahoma"/>
            <family val="2"/>
          </rPr>
          <t xml:space="preserve">
Hẻm 120 Y Wang</t>
        </r>
      </text>
    </comment>
    <comment ref="D4856" authorId="4" shapeId="0">
      <text>
        <r>
          <rPr>
            <b/>
            <sz val="9"/>
            <color indexed="81"/>
            <rFont val="Tahoma"/>
            <family val="2"/>
          </rPr>
          <t>Van Thanh Dinh:</t>
        </r>
        <r>
          <rPr>
            <sz val="9"/>
            <color indexed="81"/>
            <rFont val="Tahoma"/>
            <family val="2"/>
          </rPr>
          <t xml:space="preserve">
Hẻm 121 Nguyễn An Ninh</t>
        </r>
      </text>
    </comment>
    <comment ref="C4857" authorId="4" shapeId="0">
      <text>
        <r>
          <rPr>
            <b/>
            <sz val="9"/>
            <color indexed="81"/>
            <rFont val="Tahoma"/>
            <family val="2"/>
          </rPr>
          <t>Van Thanh Dinh:</t>
        </r>
        <r>
          <rPr>
            <sz val="9"/>
            <color indexed="81"/>
            <rFont val="Tahoma"/>
            <family val="2"/>
          </rPr>
          <t xml:space="preserve">
Hẻm 128 Y Wang</t>
        </r>
      </text>
    </comment>
    <comment ref="D4857" authorId="4" shapeId="0">
      <text>
        <r>
          <rPr>
            <b/>
            <sz val="9"/>
            <color indexed="81"/>
            <rFont val="Tahoma"/>
            <family val="2"/>
          </rPr>
          <t>Van Thanh Dinh:</t>
        </r>
        <r>
          <rPr>
            <sz val="9"/>
            <color indexed="81"/>
            <rFont val="Tahoma"/>
            <family val="2"/>
          </rPr>
          <t xml:space="preserve">
Hẻm 121 Nguyễn An Ninh</t>
        </r>
      </text>
    </comment>
    <comment ref="C4858" authorId="4" shapeId="0">
      <text>
        <r>
          <rPr>
            <b/>
            <sz val="9"/>
            <color indexed="81"/>
            <rFont val="Tahoma"/>
            <family val="2"/>
          </rPr>
          <t>Van Thanh Dinh:</t>
        </r>
        <r>
          <rPr>
            <sz val="9"/>
            <color indexed="81"/>
            <rFont val="Tahoma"/>
            <family val="2"/>
          </rPr>
          <t xml:space="preserve">
Hẻm 170 Y Wang</t>
        </r>
      </text>
    </comment>
    <comment ref="D4858" authorId="4" shapeId="0">
      <text>
        <r>
          <rPr>
            <b/>
            <sz val="9"/>
            <color indexed="81"/>
            <rFont val="Tahoma"/>
            <family val="2"/>
          </rPr>
          <t>Van Thanh Dinh:</t>
        </r>
        <r>
          <rPr>
            <sz val="9"/>
            <color indexed="81"/>
            <rFont val="Tahoma"/>
            <family val="2"/>
          </rPr>
          <t xml:space="preserve">
Hẻm 121 Nguyễn An Ninh</t>
        </r>
      </text>
    </comment>
    <comment ref="C4874" authorId="1" shapeId="0">
      <text>
        <r>
          <rPr>
            <b/>
            <sz val="9"/>
            <color indexed="81"/>
            <rFont val="Tahoma"/>
            <family val="2"/>
          </rPr>
          <t>Nguyen Ngoc:</t>
        </r>
        <r>
          <rPr>
            <sz val="9"/>
            <color indexed="81"/>
            <rFont val="Tahoma"/>
            <family val="2"/>
          </rPr>
          <t xml:space="preserve">
Y Wang (Hết thửa 77; TBĐ số 75)</t>
        </r>
      </text>
    </comment>
    <comment ref="D4874" authorId="1" shapeId="0">
      <text>
        <r>
          <rPr>
            <b/>
            <sz val="9"/>
            <color indexed="81"/>
            <rFont val="Tahoma"/>
            <family val="2"/>
          </rPr>
          <t>Nguyen Ngoc:</t>
        </r>
        <r>
          <rPr>
            <sz val="9"/>
            <color indexed="81"/>
            <rFont val="Tahoma"/>
            <family val="2"/>
          </rPr>
          <t xml:space="preserve">
Ngã ba đi Lâm Viên (Hết thửa 81; TBĐ số 92)</t>
        </r>
      </text>
    </comment>
    <comment ref="C4875" authorId="1" shapeId="0">
      <text>
        <r>
          <rPr>
            <b/>
            <sz val="9"/>
            <color indexed="81"/>
            <rFont val="Tahoma"/>
            <family val="2"/>
          </rPr>
          <t>Nguyen Ngoc:</t>
        </r>
        <r>
          <rPr>
            <sz val="9"/>
            <color indexed="81"/>
            <rFont val="Tahoma"/>
            <family val="2"/>
          </rPr>
          <t xml:space="preserve">
Ngã ba đi Lâm Viên (Hết thửa 81; TBĐ số 92)</t>
        </r>
      </text>
    </comment>
    <comment ref="D4875" authorId="1" shapeId="0">
      <text>
        <r>
          <rPr>
            <b/>
            <sz val="9"/>
            <color indexed="81"/>
            <rFont val="Tahoma"/>
            <family val="2"/>
          </rPr>
          <t>Nguyen Ngoc:</t>
        </r>
        <r>
          <rPr>
            <sz val="9"/>
            <color indexed="81"/>
            <rFont val="Tahoma"/>
            <family val="2"/>
          </rPr>
          <t xml:space="preserve">
Ngã ba đi Lâm Viên (Hết thửa 81; TBĐ số 92)</t>
        </r>
      </text>
    </comment>
    <comment ref="C4876" authorId="1" shapeId="0">
      <text>
        <r>
          <rPr>
            <b/>
            <sz val="9"/>
            <color indexed="81"/>
            <rFont val="Tahoma"/>
            <family val="2"/>
          </rPr>
          <t>Nguyen Ngoc:</t>
        </r>
        <r>
          <rPr>
            <sz val="9"/>
            <color indexed="81"/>
            <rFont val="Tahoma"/>
            <family val="2"/>
          </rPr>
          <t xml:space="preserve">
Ngã ba đi Lâm Viên (Hết thửa 81; TBĐ số 92)</t>
        </r>
      </text>
    </comment>
    <comment ref="D4876" authorId="1" shapeId="0">
      <text>
        <r>
          <rPr>
            <b/>
            <sz val="9"/>
            <color indexed="81"/>
            <rFont val="Tahoma"/>
            <family val="2"/>
          </rPr>
          <t>Nguyen Ngoc:</t>
        </r>
        <r>
          <rPr>
            <sz val="9"/>
            <color indexed="81"/>
            <rFont val="Tahoma"/>
            <family val="2"/>
          </rPr>
          <t xml:space="preserve">
Hết địa bàn TP Buôn Ma Thuột</t>
        </r>
      </text>
    </comment>
    <comment ref="C4877" authorId="1" shapeId="0">
      <text>
        <r>
          <rPr>
            <b/>
            <sz val="9"/>
            <color indexed="81"/>
            <rFont val="Tahoma"/>
            <family val="2"/>
          </rPr>
          <t>Nguyen Ngoc:</t>
        </r>
        <r>
          <rPr>
            <sz val="9"/>
            <color indexed="81"/>
            <rFont val="Tahoma"/>
            <family val="2"/>
          </rPr>
          <t xml:space="preserve">
Hết địa bàn TP Buôn Ma Thuột</t>
        </r>
      </text>
    </comment>
    <comment ref="D4877" authorId="1" shapeId="0">
      <text>
        <r>
          <rPr>
            <b/>
            <sz val="9"/>
            <color indexed="81"/>
            <rFont val="Tahoma"/>
            <family val="2"/>
          </rPr>
          <t>Nguyen Ngoc:</t>
        </r>
        <r>
          <rPr>
            <sz val="9"/>
            <color indexed="81"/>
            <rFont val="Tahoma"/>
            <family val="2"/>
          </rPr>
          <t xml:space="preserve">
Hết địa bàn TP Buôn Ma Thuột</t>
        </r>
      </text>
    </comment>
    <comment ref="B4878" authorId="1" shapeId="0">
      <text>
        <r>
          <rPr>
            <b/>
            <sz val="9"/>
            <color indexed="81"/>
            <rFont val="Tahoma"/>
            <family val="2"/>
          </rPr>
          <t>Nguyen Ngoc:</t>
        </r>
        <r>
          <rPr>
            <sz val="9"/>
            <color indexed="81"/>
            <rFont val="Tahoma"/>
            <family val="2"/>
          </rPr>
          <t xml:space="preserve">
Đường giao thông đi vào thôn Cao Thành</t>
        </r>
      </text>
    </comment>
    <comment ref="C4878" authorId="1" shapeId="0">
      <text>
        <r>
          <rPr>
            <b/>
            <sz val="9"/>
            <color indexed="81"/>
            <rFont val="Tahoma"/>
            <family val="2"/>
          </rPr>
          <t>Nguyen Ngoc:</t>
        </r>
        <r>
          <rPr>
            <sz val="9"/>
            <color indexed="81"/>
            <rFont val="Tahoma"/>
            <family val="2"/>
          </rPr>
          <t xml:space="preserve">
Y Wang (Thửa 528; TBĐ số 72)</t>
        </r>
      </text>
    </comment>
    <comment ref="D4878" authorId="1" shapeId="0">
      <text>
        <r>
          <rPr>
            <b/>
            <sz val="9"/>
            <color indexed="81"/>
            <rFont val="Tahoma"/>
            <family val="2"/>
          </rPr>
          <t>Nguyen Ngoc:</t>
        </r>
        <r>
          <rPr>
            <sz val="9"/>
            <color indexed="81"/>
            <rFont val="Tahoma"/>
            <family val="2"/>
          </rPr>
          <t xml:space="preserve">
Mương thủy lợi N2 (Hết thửa 08; TBĐ số 20)</t>
        </r>
      </text>
    </comment>
  </commentList>
</comments>
</file>

<file path=xl/sharedStrings.xml><?xml version="1.0" encoding="utf-8"?>
<sst xmlns="http://schemas.openxmlformats.org/spreadsheetml/2006/main" count="53274" uniqueCount="8064">
  <si>
    <t>(Ban hành kèm theo Quyết định số              /QĐ-UBND ngày                           của Ủy ban nhân dân tỉnh)</t>
  </si>
  <si>
    <t>STT</t>
  </si>
  <si>
    <t>Tên đường, đoạn đường</t>
  </si>
  <si>
    <t>Giá đất (QĐ số 45/2025/QĐ-UBND)</t>
  </si>
  <si>
    <t xml:space="preserve">Giá đất đề xuất </t>
  </si>
  <si>
    <t>VT1</t>
  </si>
  <si>
    <t>VT2</t>
  </si>
  <si>
    <t>VT3</t>
  </si>
  <si>
    <t>VT4</t>
  </si>
  <si>
    <t>Đại Lộ Hùng Vương</t>
  </si>
  <si>
    <t>-</t>
  </si>
  <si>
    <t>Đoạn từ đường Bạch Đằng đến đường Nguyễn Công Trứ</t>
  </si>
  <si>
    <t>Đoạn từ đường Nguyễn Công Trứ đến Trần Hưng Đạo</t>
  </si>
  <si>
    <t>Đoạn từ đường Trần Hưng Đạo đến Nguyễn Huệ</t>
  </si>
  <si>
    <t>Đoạn từ đường Nguyễn Huệ đến đường Trần Phú</t>
  </si>
  <si>
    <t>Đoạn từ đường Trần Phú đến Nguyễn Hữu Thọ</t>
  </si>
  <si>
    <t>Đại Lộ Nguyễn Tất Thành</t>
  </si>
  <si>
    <t>Đường Bà Triệu</t>
  </si>
  <si>
    <t>Đoạn từ đường Lý Thường Kiệt đến đường Nguyễn Huệ</t>
  </si>
  <si>
    <t>Đường Bạch Đằng</t>
  </si>
  <si>
    <t>Đoạn từ đường Lê Duẩn đến đường Phan Đình Phùng</t>
  </si>
  <si>
    <t>Đoạn từ đường Phan Đình Phùng đến đại lộ Nguyễn Tất Thành</t>
  </si>
  <si>
    <t>Đường Cao Thắng</t>
  </si>
  <si>
    <t>Đường Chu Mạnh Trinh</t>
  </si>
  <si>
    <t>Đường Chu Văn An</t>
  </si>
  <si>
    <t>Đoạn từ đường Trần Hưng Đạo đến đường nội bộ 6m</t>
  </si>
  <si>
    <t>Đoạn từ đường nội bộ 6m đến giáp sân vận động</t>
  </si>
  <si>
    <t>Đường Điện Biên Phủ</t>
  </si>
  <si>
    <t>Đoạn từ đường Độc Lập đến Đại lộ Hùng Vương</t>
  </si>
  <si>
    <t>Đường Độc Lập</t>
  </si>
  <si>
    <t>Đoạn từ đường Trần Hưng Đạo đến đường Nguyễn Hữu Thọ</t>
  </si>
  <si>
    <t>Đoạn còn lại</t>
  </si>
  <si>
    <t>Đường Đồng Khởi</t>
  </si>
  <si>
    <t>Đường Duy Tân</t>
  </si>
  <si>
    <t>Đoạn từ đường Bạch Đằng đến đường Trần Hưng Đạo</t>
  </si>
  <si>
    <t>Đường Hai Bà Trưng</t>
  </si>
  <si>
    <t>Đoạn từ đường Trần Hưng Đạo đến đường nội bộ Khu dân cư Rạch Bầu Hạ</t>
  </si>
  <si>
    <t>Đoạn từ đường Nguyễn Huệ đến đường Điện Biên Phủ</t>
  </si>
  <si>
    <t>Đường Hồ Xuân Hương</t>
  </si>
  <si>
    <t>Đường Hoàng Diệu</t>
  </si>
  <si>
    <t>Đường Hoàng Văn Thụ</t>
  </si>
  <si>
    <t>Đoạn từ tiếp giáp đường Nguyễn Trãi nối dài đến giáp ranh giới phía Đông thửa đất của Công ty Cổ phần Pymepharco</t>
  </si>
  <si>
    <t>Đường Huyền Trân Công Chúa</t>
  </si>
  <si>
    <t>Đường Huỳnh Thúc Kháng</t>
  </si>
  <si>
    <t>Đoạn từ đường Bạch Đằng đến đường Trần Phú</t>
  </si>
  <si>
    <t>Đường Lê Hồng Phong</t>
  </si>
  <si>
    <t>Đoạn từ đường Trường Chinh đến đại lộ Hùng Vương</t>
  </si>
  <si>
    <t>Đường Lê Lai</t>
  </si>
  <si>
    <t>Đường Lê Lợi</t>
  </si>
  <si>
    <t>Đoạn từ đại lộ Hùng Vương đến đường Duy Tân</t>
  </si>
  <si>
    <t>Đoạn từ đường Duy Tân - đường Phan Đình Phùng</t>
  </si>
  <si>
    <t>Đường Lê Quý Đôn</t>
  </si>
  <si>
    <t>Đường Lê Thành Phương</t>
  </si>
  <si>
    <t>Đoạn từ đường Trần Phú đến đại lộ Nguyễn Tất Thành</t>
  </si>
  <si>
    <t>Đường Lê Thánh Tôn</t>
  </si>
  <si>
    <t>Đường Lê Trung Kiên</t>
  </si>
  <si>
    <t>Đoạn từ đại lộ Nguyễn Tất Thành đến đường Tản Đà</t>
  </si>
  <si>
    <t>Đoạn từ đường Tản Đà đến đường Trần Phú</t>
  </si>
  <si>
    <t>Đường Lương Văn Chánh</t>
  </si>
  <si>
    <t>Đường Lý Thái Tổ</t>
  </si>
  <si>
    <t>Đường Lý Thường Kiệt</t>
  </si>
  <si>
    <t>Đường Lý Tự Trọng</t>
  </si>
  <si>
    <t>Đường Mậu Thân</t>
  </si>
  <si>
    <t>Đường Ngô Quyền</t>
  </si>
  <si>
    <t>Đoạn từ phía Nam nhà số 01 Ngô Quyền đến đường Trần Hưng Đạo</t>
  </si>
  <si>
    <t>Đoạn từ đường Trần Hưng Đạo đến đường Lê Lợi</t>
  </si>
  <si>
    <t>Đoạn từ đường Lê Lợi đến đường Nguyễn Huệ</t>
  </si>
  <si>
    <t>Đường Nguyễn Bỉnh Khiêm</t>
  </si>
  <si>
    <t>Đường Nguyễn Chí Thanh</t>
  </si>
  <si>
    <t>Đường Nguyễn Công Trứ</t>
  </si>
  <si>
    <t>Đường Nguyễn Đình Chiểu</t>
  </si>
  <si>
    <t>Đường Nguyễn Du</t>
  </si>
  <si>
    <t>Đường Nguyễn Huệ</t>
  </si>
  <si>
    <t>Đoạn từ đường Độc Lập đến đường Trường Chinh</t>
  </si>
  <si>
    <t>Đoạn từ đường Trường Chinh đến Lê Trung Kiên</t>
  </si>
  <si>
    <t>Đường Nguyễn Hữu Thọ</t>
  </si>
  <si>
    <t>Đoạn từ đường Trần Hưng Đạo đến đường Nguyễn Huệ</t>
  </si>
  <si>
    <t>Đường Nguyễn Thái Học</t>
  </si>
  <si>
    <t>Đường Nguyễn Thị Minh Khai</t>
  </si>
  <si>
    <t>Đoạn từ đường Nguyễn Công Trứ đến đường Trần Hưng Đạo</t>
  </si>
  <si>
    <t>Đoạn từ đường Điện Biên Phủ đến đường Nguyễn Hữu Thọ</t>
  </si>
  <si>
    <t>Đường Nguyễn Trung Trực</t>
  </si>
  <si>
    <t>Đoạn từ đường Trần Phú đến Nguyễn Bỉnh Khiêm</t>
  </si>
  <si>
    <t>Đường Nguyễn Trường Tộ</t>
  </si>
  <si>
    <t>Đường Phạm Hồng Thái</t>
  </si>
  <si>
    <t>Đường Phạm Ngọc Thạch</t>
  </si>
  <si>
    <t>Đường Phan Bội Châu</t>
  </si>
  <si>
    <t>Đường Phan Đăng Lưu</t>
  </si>
  <si>
    <t>Đường Phan Đình Phùng</t>
  </si>
  <si>
    <t>Đoạn từ đường Tản Đà đến đường Nguyễn Huệ</t>
  </si>
  <si>
    <t>Đường Phan Lưu Thanh</t>
  </si>
  <si>
    <t>Đường Phù Đổng</t>
  </si>
  <si>
    <t>Đường Tản Đà</t>
  </si>
  <si>
    <t>Đường Trần Hưng Đạo</t>
  </si>
  <si>
    <t>Đoạn từ đường Độc Lập đến đường Lê Duẩn</t>
  </si>
  <si>
    <t>Đoạn từ đường Lê Duẩn đến đại lộ Hùng Vương</t>
  </si>
  <si>
    <t>Đoạn từ đường Duy Tân đến đường Phan Đình Phùng</t>
  </si>
  <si>
    <t>Đường Trần Quý Cáp</t>
  </si>
  <si>
    <t>Đoạn từ đường Nguyễn Công Trứ đến đường Lê Lợi</t>
  </si>
  <si>
    <t>Đường Trường Chinh</t>
  </si>
  <si>
    <t>Đường Yersin</t>
  </si>
  <si>
    <t>Đoạn từ đường Trần Phú đến cuối quán cà phê Thạch Tuyền</t>
  </si>
  <si>
    <t>Đường Trần Phú</t>
  </si>
  <si>
    <t>Đường Trần Suyền</t>
  </si>
  <si>
    <t>Đường D4</t>
  </si>
  <si>
    <t>Khu dân cư Hưng Phú</t>
  </si>
  <si>
    <t>Đường số 2 rộng 10m (đoạn từ ngã ba đường Trần Quang Diệu-đường số 2 đến ngã tư đường Trần Quang Diệu-đường số 1B)</t>
  </si>
  <si>
    <t>Đường số 1B rộng 10m (đoạn từ ngã tư đường Trần Quang Diệu-đường số 1B đến nhà số B81)</t>
  </si>
  <si>
    <t>Đường số 1C rộng 10m (đoạn từ ngã ba đường số 1B-1C đến ngã ba đường 1C-đường Nguyễn Thiếp)</t>
  </si>
  <si>
    <t>Đường số 1A rộng 10m (đoạn từ ngã ba đường Tô Hiến Thành-nhà số A30 đến ngã ba đường Trần Quang Diệu-đường số 1A)</t>
  </si>
  <si>
    <t>Khu dân cư Nghị Trần</t>
  </si>
  <si>
    <t>Trục đường rộng 10m</t>
  </si>
  <si>
    <t>Trục đường rộng 6m - dưới 10m</t>
  </si>
  <si>
    <t>Khu dân cư Nguyễn Thái Học</t>
  </si>
  <si>
    <t>Trục đường rộng 6m</t>
  </si>
  <si>
    <t>Khu dân cư Rạch Bầu Hạ</t>
  </si>
  <si>
    <t>Trục đường rộng 10m - dưới 16m</t>
  </si>
  <si>
    <t>Khu dân cư số 2 dọc đường Trần Phú</t>
  </si>
  <si>
    <t>Các trục đường rộng 8m và rộng 9m</t>
  </si>
  <si>
    <t>Đường D1</t>
  </si>
  <si>
    <t>Đường số 8A (đoạn từ Nguyễn Trãi-đường Điện Biên Phủ)</t>
  </si>
  <si>
    <t>Các đường nội bộ rộng 5m</t>
  </si>
  <si>
    <t>Đất có mặt tiền tiếp giáp bến xe nội thành</t>
  </si>
  <si>
    <t>Các trục đường rộng 20m</t>
  </si>
  <si>
    <t>Các trục đường rộng 16m</t>
  </si>
  <si>
    <t>Khu dân cư của dự án Hồ điều hòa Hồ Sơn và hạ tầng xung quanh</t>
  </si>
  <si>
    <t>Đại lộ Hùng Vương</t>
  </si>
  <si>
    <t>Đường N3</t>
  </si>
  <si>
    <t>Khu dân cư Cây Muồng</t>
  </si>
  <si>
    <t>Trục đường rộng từ 6m - dưới 10m</t>
  </si>
  <si>
    <t>Đường 27 tháng 7</t>
  </si>
  <si>
    <t>Đường 3 tháng 2</t>
  </si>
  <si>
    <t>Đoạn từ đường Ngô Gia Tự đến đường Thăng Long</t>
  </si>
  <si>
    <t>Đoạn từ đường Thăng Long đến hẻm phía Nam Trường mầm non Phường Phú Thạnh</t>
  </si>
  <si>
    <t>Đoạn từ hẻm phía Nam trường mầm non Phường Phú Thạnh đến đường sắt</t>
  </si>
  <si>
    <t>Đường Cao Bá Quát</t>
  </si>
  <si>
    <t>Đoạn từ đường Nguyễn Văn Linh đến cầu ông Đảm</t>
  </si>
  <si>
    <t>Đoạn từ cầu ông Đảm đến giáp đường Trần Rến</t>
  </si>
  <si>
    <t>Đường Chiến Thắng</t>
  </si>
  <si>
    <t>Đoạn từ giáp xã Hòa Thành, Đông Hòa đến đường Nguyễn Văn Linh</t>
  </si>
  <si>
    <t>Đoạn từ đường Nguyễn Văn Linh đến hết Khu dân cư chợ Phú Lâm</t>
  </si>
  <si>
    <t>Đường Đinh Tiên Hoàng</t>
  </si>
  <si>
    <t>Đoạn từ đường Ngô Gia Tự đến Ngã 3 đồn biên phòng cũ</t>
  </si>
  <si>
    <t>Đoạn từ ngã 3 Đồn biên phòng cũ đến cổng nhà máy đóng tàu</t>
  </si>
  <si>
    <t>Đường Ngô Gia Tự</t>
  </si>
  <si>
    <t>Đường Nguyễn Anh Hào</t>
  </si>
  <si>
    <t>Đoạn từ đường Đoàn Thị Điểm đến đường Nguyễn Văn Linh</t>
  </si>
  <si>
    <t>Đoạn từ đường Nguyễn Văn Linh-xã giáp Hòa Thành</t>
  </si>
  <si>
    <t>Đường Nguyễn Hồng Sơn</t>
  </si>
  <si>
    <t>Đoạn từ đường Ngô Gia Tự đến đường Võ Thị Sáu</t>
  </si>
  <si>
    <t>Đoạn từ đường Võ Thị Sáu đến hết Khu nhà ở xã hội Nam Hùng Vương</t>
  </si>
  <si>
    <t>Đường Nguyễn Văn Linh</t>
  </si>
  <si>
    <t>Đường Phạm Văn Đồng</t>
  </si>
  <si>
    <t>Đoạn từ Lạc Long Quân đến đường Nguyễn Thị Định</t>
  </si>
  <si>
    <t>Đoạn từ đường Nguyễn Thị Định đến hết tuyến đường bê tông</t>
  </si>
  <si>
    <t>Đoạn từ đường Võ Thị Sáu đến hết khu dự án Nhà ở Xã hội Nam Hùng Vương</t>
  </si>
  <si>
    <t>Đường Thăng Long</t>
  </si>
  <si>
    <t>Đoạn từ đường 3 tháng 2 đến đường Trần Kiệt</t>
  </si>
  <si>
    <t>Đoạn từ đường Trần Kiệt đến điểm giao đường sắt và đường 3 tháng 2</t>
  </si>
  <si>
    <t>Đường Yết Kiêu</t>
  </si>
  <si>
    <t>Đoạn từ đường Ngô Gia Tự đến Đại lộ Hùng Vương</t>
  </si>
  <si>
    <t>Đoạn Đại lộ Hùng Vương đến đường Đinh Tiên Hoàng</t>
  </si>
  <si>
    <t>Tuyến đường quy hoạch rộng 25m</t>
  </si>
  <si>
    <t>Tuyến đường quy hoạch rộng 12m</t>
  </si>
  <si>
    <t>Trục đường quy hoạch rộng 12m</t>
  </si>
  <si>
    <t>Trục đường quy hoạch rộng 7,5m</t>
  </si>
  <si>
    <t>Tuyến đường quy hoạch rộng 42m</t>
  </si>
  <si>
    <t>Tuyến đường quy hoạch rộng 31m</t>
  </si>
  <si>
    <t>Tuyến đường N1 quy hoạch rộng 15,5m</t>
  </si>
  <si>
    <t>Tuyến đường quy hoạch rộng 15,5m (trừ đường N1)</t>
  </si>
  <si>
    <t>Tuyến đường N9 quy hoạch rộng 18,5m</t>
  </si>
  <si>
    <t>Đường Phan Chu Trinh</t>
  </si>
  <si>
    <t>Đường N2 và các đường quy hoạch rộng 16m</t>
  </si>
  <si>
    <t>Tuyến đường quy hoạch rộng 16m</t>
  </si>
  <si>
    <t>Tuyến đường quy hoạch rộng 11m</t>
  </si>
  <si>
    <t>Tuyến đường quy hoạch rộng 10m</t>
  </si>
  <si>
    <t>Tuyến đường quy hoạch rộng 7m</t>
  </si>
  <si>
    <t>Khu dân cư tạo quỹ đất để huy động vốn phục vụ dự án đường Bạch Đằng giai đoạn 2 (khu đất số 01 và số 3), khu đất số 01 tại phường Phú Đông, Phú Thạnh, thành phố Tuy Hòa</t>
  </si>
  <si>
    <t>Các đường quy hoạch rộng 25m</t>
  </si>
  <si>
    <t>Các đường quy hoạch rộng 20m</t>
  </si>
  <si>
    <t>Các đường quy hoạch rộng 16m</t>
  </si>
  <si>
    <t>Khu dân cư tạo quỹ đất để huy động vốn phục vụ dự án đường Bạch Đằng giai đoạn 2 (khu đất số 01 và số 3), khu đất số 03 tại phường Phú Đông, Phú Thạnh, thành phố Tuy Hòa</t>
  </si>
  <si>
    <t>Tuyến đường Hùng Vương nối dài rộng 42m</t>
  </si>
  <si>
    <t>Tuyến đường quy hoạch rộng 20m</t>
  </si>
  <si>
    <t>Tuyến đường quy hoạch rộng 12,5m</t>
  </si>
  <si>
    <t>Đường Trần Kiệt</t>
  </si>
  <si>
    <t>Khu đất nhà ở cán bộ lực lượng vũ trang thuộc Bộ Chỉ huy Bộ đội biên phòng Tỉnh tại phường Phú Đông, thành phố Tuy Hòa</t>
  </si>
  <si>
    <t>Các trục đường quy hoạch rộng 12m</t>
  </si>
  <si>
    <t>Các trục đường quy hoạch rộng 10m</t>
  </si>
  <si>
    <t>Khu đất nhà ở cho chiến sỹ lực lượng vũ trang Công an Tỉnh tại phường Phú Thạnh, thành phố Tuy Hòa</t>
  </si>
  <si>
    <t>Các trục đường quy hoạch rộng 25m</t>
  </si>
  <si>
    <t>Các trục đường quy hoạch rộng 16m</t>
  </si>
  <si>
    <t>Các trục đường quy hoạch rộng 7m</t>
  </si>
  <si>
    <t>Đường rộng 16m</t>
  </si>
  <si>
    <t>Đường rộng 12m</t>
  </si>
  <si>
    <t>Đường rộng 10m</t>
  </si>
  <si>
    <t>Đường quy hoạch rộng 42m (đoạn từ đường Phan Chu Trinh đến đường Nguyễn Hồng Sơn)</t>
  </si>
  <si>
    <t>Các trục đường quy hoạch rộng 11m</t>
  </si>
  <si>
    <t>Khu tái định cư phường Phú Đông</t>
  </si>
  <si>
    <t>Đường rộng trên 25m</t>
  </si>
  <si>
    <t>Khu tái định cư để di dời các hộ dân ảnh hưởng bởi triều cường tại phường Phú Đông, thành phố Tuy Hòa</t>
  </si>
  <si>
    <t>Đường quy hoạch rộng 42m</t>
  </si>
  <si>
    <t>Đường N1 và các đường quy hoạch rộng 20m</t>
  </si>
  <si>
    <t>Đường N3, đường N4, đường N5, đường N6, đường N7, đường N9, đường D2 và các đường quy hoạch rộng 12,5m</t>
  </si>
  <si>
    <t>Đường N8, đường N10 và các đường quy hoạch rộng 9m</t>
  </si>
  <si>
    <t>Khu dân cư phía Bắc trụ sở UBND phường Phú Thạnh, thành phố Tuy Hòa (giai đoạn 1)</t>
  </si>
  <si>
    <t>Các tuyến đường rộng 12m</t>
  </si>
  <si>
    <t>+</t>
  </si>
  <si>
    <t>Các đường, đoạn đường còn lại trong xã</t>
  </si>
  <si>
    <t>Đường liên thôn</t>
  </si>
  <si>
    <t>Đoạn từ Lê Đài đến đường số 14</t>
  </si>
  <si>
    <t>Đoạn từ ranh giới xã Bình Kiến, An Phú đến Km 1323+200</t>
  </si>
  <si>
    <t>Đoạn từ Km1323+200 đến giáp xã An Chấn</t>
  </si>
  <si>
    <t>Đoạn từ đại lộ Hùng Vương đến đường quy hoạch phía Tây rộng 16m</t>
  </si>
  <si>
    <t>Đường Hà Huy Tập</t>
  </si>
  <si>
    <t>Đoạn từ ranh giới xã Bình Kiến và An Phú đến ngã ba khu tái định cư thôn Chính Nghĩa</t>
  </si>
  <si>
    <t>Đoạn từ ngã ba khu tái định cư thôn Chính Nghĩa đến Ngã tư đường cơ động</t>
  </si>
  <si>
    <t>Đường Nguyễn Văn Huyên</t>
  </si>
  <si>
    <t>Đường Tân Trào</t>
  </si>
  <si>
    <t>Đoạn từ Khu khoáng sản 5 đến cuối dốc Cây xanh</t>
  </si>
  <si>
    <t>Đoạn từ cuối dốc Cây xanh đến giáp xã Hòa Kiến</t>
  </si>
  <si>
    <t>Đoạn từ giáp ranh phường 9 đến cầu Minh Đức</t>
  </si>
  <si>
    <t>Đoạn từ Cầu Minh Đức đến đầu kênh N1</t>
  </si>
  <si>
    <t>Đoạn từ kênh N1 đến Đá Bàn</t>
  </si>
  <si>
    <t>Khu dân cư Công ty CPXD Phú Yên</t>
  </si>
  <si>
    <t>Đường rộng 20m, đoạn từ đường Trường Chinh đến đường Chí Linh</t>
  </si>
  <si>
    <t>Đường rộng 20m, đoạn từ đường Chi Lăng đến Nguyễn Văn Huyên</t>
  </si>
  <si>
    <t>Khu dân cư FBS</t>
  </si>
  <si>
    <t>Trục đường rộng 13,5m còn lại</t>
  </si>
  <si>
    <t>Đường quy hoạch số 2 (rộng 16m): Đoạn từ đường Trần Nhân Tông đến đường N7B rộng 16m</t>
  </si>
  <si>
    <t>Các tuyến đường nội bộ (rộng 6m): Đoạn từ đường Trần Nhân Tông đến đường N7B rộng 16m</t>
  </si>
  <si>
    <t>Khu tái định cư các tuyến đường ngang dự mở tại phường 9, Bình Kiến, thành phố Tuy Hòa</t>
  </si>
  <si>
    <t>Đường số 01, đường D2 và các đường quy hoạch rộng 16m</t>
  </si>
  <si>
    <t>Đường số 01 và đường quy hoạch rộng 16m</t>
  </si>
  <si>
    <t>Đường số 01, đường D2, đường D4, đường N3, đường N4 và các đường quy hoạch rộng 16m</t>
  </si>
  <si>
    <t>Đường D5 và các đường quy hoạch rộng 12m</t>
  </si>
  <si>
    <t>Các đường quy hoạch rộng 10m</t>
  </si>
  <si>
    <t>Khu Tái định cư phường 9</t>
  </si>
  <si>
    <t>Trục đường rộng 20m</t>
  </si>
  <si>
    <t>Trục đường rộng 16m</t>
  </si>
  <si>
    <t>Trục đường rộng 13m</t>
  </si>
  <si>
    <t>Khu đất số 5, 6</t>
  </si>
  <si>
    <t>Các đường quy hoạch rộng 16m: Đoạn từ đường Lý Nam Đế đến đường Trần Hào</t>
  </si>
  <si>
    <t>Đường từ Cầu Minh Đức đến Chùa Minh Sơn</t>
  </si>
  <si>
    <t>Đường từ Chùa Minh Sơn đến cầu Cai Tiên</t>
  </si>
  <si>
    <t>Đường từ Quốc lộ 1 đến chợ Xuân Hòa</t>
  </si>
  <si>
    <t>Đường từ Cầu làng Quan Quang đến Kênh N1</t>
  </si>
  <si>
    <t>Trục đường N1 quy hoạch rộng 9,5m (Đoạn dọc kênh N1)</t>
  </si>
  <si>
    <t>Trục đường quy hoạch rộng 9,5m còn lại</t>
  </si>
  <si>
    <t>Đường Lý Nam Đế</t>
  </si>
  <si>
    <t>Đoạn từ đại lộ Hùng Vương đến đường Hà Huy Tập</t>
  </si>
  <si>
    <t>Đoạn từ đường Nguyễn Văn Huyên đến đường Độc Lập</t>
  </si>
  <si>
    <t>Đường Trần Nhân Tông</t>
  </si>
  <si>
    <t>Đoạn từ đại lộ Hùng Vương đến Hà Huy Tập</t>
  </si>
  <si>
    <t>Đoạn từ đường quy hoạch số 02 rộng 16m của Khu dân cư phía Đông đường Hùng vương (đoạn từ đường N7B đến đường Trần Nhân Tông) đến đường Độc Lập</t>
  </si>
  <si>
    <t>Đường đi Thượng Phú</t>
  </si>
  <si>
    <t>Đoạn từ đại lộ Nguyễn Tất Thành đến Trạm bơm Phú Vang</t>
  </si>
  <si>
    <t>Đoạn từ Trạm bơm Phú Vang đến Thượng Phú</t>
  </si>
  <si>
    <t>Đường đi Bầu Cả</t>
  </si>
  <si>
    <t>Đoạn từ đại lộ Nguyễn Tất Thành đến hết khu tái định cư Bầu Cả</t>
  </si>
  <si>
    <t>Đoạn từ hết khu tái định cư Bầu Cả đến giáp xã Hòa Kiến</t>
  </si>
  <si>
    <t>Đoạn từ đường Độc Lập đến đại lộ Hùng Vương</t>
  </si>
  <si>
    <t>Đường số 14</t>
  </si>
  <si>
    <t>Đường Võ Trứ rộng 16m (đoạn từ đại lộ Hùng Vương đến đường Nguyễn Văn Huyên)</t>
  </si>
  <si>
    <t>Đường 7A rộng 16m (đoạn từ đại lộ Hùng Vương đến đường Nguyễn Văn Huyên)</t>
  </si>
  <si>
    <t>Khu dân cư phía Đông khu dân cư A1</t>
  </si>
  <si>
    <t>Khu đất số 4</t>
  </si>
  <si>
    <t>Đường Lê Duẩn</t>
  </si>
  <si>
    <t>Đường quy hoạch rộng 16m (đường N7B): Đoạn từ đường quy hoạch rộng 16m (Đường quy hoạch số 2 rộng 16m) đến đường Lê Duẩn</t>
  </si>
  <si>
    <t>Đường số 14: Đoạn từ đường Quy hoạch N1 đến giáp lô đất số 47-Khu LK-IV</t>
  </si>
  <si>
    <t>Các tuyến đường rộng 16m</t>
  </si>
  <si>
    <t>Đường cơ động ven biển</t>
  </si>
  <si>
    <t>Đoạn từ quốc lộ 1 đến Bệnh viện Điều dưỡng và phục hồi chức năng</t>
  </si>
  <si>
    <t>Đoạn từ Bệnh viện Điều dưỡng và phục hồi chức năng đến cầu Đồng Nai</t>
  </si>
  <si>
    <t>Đường khu tái định cư Gò Giữa</t>
  </si>
  <si>
    <t>Trục đường quy hoạch rộng 10m</t>
  </si>
  <si>
    <t>Đường An Dương Vương</t>
  </si>
  <si>
    <t>Quốc lộ 29</t>
  </si>
  <si>
    <t>Đường quy hoạch rộng 12m</t>
  </si>
  <si>
    <t>Đường Bùi Thị Xuân</t>
  </si>
  <si>
    <t>Đường số 1</t>
  </si>
  <si>
    <t>Đường số 3</t>
  </si>
  <si>
    <t>Đường D3</t>
  </si>
  <si>
    <t>Đường N4</t>
  </si>
  <si>
    <t>Đường N5</t>
  </si>
  <si>
    <t>Đường N6</t>
  </si>
  <si>
    <t>PHỤ LỤC 1 (ODT)</t>
  </si>
  <si>
    <t>GIÁ ĐẤT Ở TẠI ĐÔ THỊ NĂM 2025</t>
  </si>
  <si>
    <r>
      <rPr>
        <i/>
        <sz val="10"/>
        <color theme="1"/>
        <rFont val="Times New Roman"/>
        <family val="1"/>
      </rPr>
      <t>Đơn vị tính: 1.000 đồng/m</t>
    </r>
    <r>
      <rPr>
        <i/>
        <vertAlign val="superscript"/>
        <sz val="10"/>
        <color theme="1"/>
        <rFont val="Times New Roman"/>
        <family val="1"/>
      </rPr>
      <t>2</t>
    </r>
  </si>
  <si>
    <t>Giá đất (QĐ số 53/2019/QĐ-UBND)</t>
  </si>
  <si>
    <t>Giá đất địa phương đề xuất</t>
  </si>
  <si>
    <t>Giá đất đề xuất điều chỉnh</t>
  </si>
  <si>
    <t>Hệ số</t>
  </si>
  <si>
    <t>Hệ số điều chỉnh</t>
  </si>
  <si>
    <t>Ghi chú</t>
  </si>
  <si>
    <t>I</t>
  </si>
  <si>
    <t>Thành phố Tuy Hòa</t>
  </si>
  <si>
    <t>A</t>
  </si>
  <si>
    <r>
      <rPr>
        <b/>
        <sz val="10"/>
        <color rgb="FF0000CC"/>
        <rFont val="Times New Roman"/>
        <family val="1"/>
      </rPr>
      <t xml:space="preserve">Các phường 1, 2, 4, 5, 7, 9 </t>
    </r>
    <r>
      <rPr>
        <b/>
        <i/>
        <sz val="10"/>
        <color rgb="FF0000FF"/>
        <rFont val="Times New Roman"/>
        <family val="1"/>
      </rPr>
      <t>(Đô thị loại II)</t>
    </r>
  </si>
  <si>
    <t>Đoạn từ đường Nguyễn Hữu Thọ đến Lê Đài</t>
  </si>
  <si>
    <t>Đoạn từ bắc cầu Sông Chùa đến Trần Hưng Đạo</t>
  </si>
  <si>
    <t>Đoạn từ đường Trần Hưng Đạo đến ranh giới phường 8 và phường 9</t>
  </si>
  <si>
    <t>Đoạn từ ranh giới phường 8 và phường 9 đến ranh giới phường 9 và xã Bình Kiến</t>
  </si>
  <si>
    <t>Đoạn đường phía Tây từ đường Trần Phú đến hết Cửa hàng bia đối chứng 2 của Nhà máy bia Sài Gòn</t>
  </si>
  <si>
    <t>Đoạn qua xã Bình Ngọc cũ</t>
  </si>
  <si>
    <t>Chuyển từ xã Bình Ngọc</t>
  </si>
  <si>
    <t>Đoạn từ đường Trường Chinh đến đường Độc Lập</t>
  </si>
  <si>
    <r>
      <rPr>
        <b/>
        <sz val="10"/>
        <color theme="1"/>
        <rFont val="Times New Roman"/>
        <family val="1"/>
      </rPr>
      <t xml:space="preserve">Đường Bà Huyện Thanh Quan </t>
    </r>
    <r>
      <rPr>
        <i/>
        <sz val="10"/>
        <color theme="1"/>
        <rFont val="Times New Roman"/>
        <family val="1"/>
      </rPr>
      <t>(Đường số 11 cũ)</t>
    </r>
  </si>
  <si>
    <t>Đoạn từ Cảng cá phường 6 đến đường Lê Duẩn</t>
  </si>
  <si>
    <r>
      <rPr>
        <b/>
        <sz val="10"/>
        <color theme="1"/>
        <rFont val="Times New Roman"/>
        <family val="1"/>
      </rPr>
      <t xml:space="preserve">Đường Cần Vương: </t>
    </r>
    <r>
      <rPr>
        <sz val="10"/>
        <color theme="1"/>
        <rFont val="Times New Roman"/>
        <family val="1"/>
      </rPr>
      <t>Đoạn từ đường Lê Thành Phương đến Nguyễn Thái Học</t>
    </r>
  </si>
  <si>
    <r>
      <rPr>
        <b/>
        <sz val="10"/>
        <color theme="1"/>
        <rFont val="Times New Roman"/>
        <family val="1"/>
      </rPr>
      <t xml:space="preserve">Đường Chi Lăng: </t>
    </r>
    <r>
      <rPr>
        <sz val="10"/>
        <color theme="1"/>
        <rFont val="Times New Roman"/>
        <family val="1"/>
      </rPr>
      <t>Đoạn từ đường Trần Hào đến đường An Dương Vương</t>
    </r>
  </si>
  <si>
    <r>
      <rPr>
        <b/>
        <sz val="10"/>
        <color theme="1"/>
        <rFont val="Times New Roman"/>
        <family val="1"/>
      </rPr>
      <t xml:space="preserve">Đường Chí Linh: </t>
    </r>
    <r>
      <rPr>
        <sz val="10"/>
        <color theme="1"/>
        <rFont val="Times New Roman"/>
        <family val="1"/>
      </rPr>
      <t>Đoạn từ đường Trần Hào đến đường An Dương Vương</t>
    </r>
  </si>
  <si>
    <t>P5</t>
  </si>
  <si>
    <t>Điều chỉnh giảm giá do đường chưa thi công, đường đất 3m</t>
  </si>
  <si>
    <t>đề xuất bằng 0,6 lần đoạn 1</t>
  </si>
  <si>
    <r>
      <rPr>
        <b/>
        <sz val="10"/>
        <color theme="1"/>
        <rFont val="Times New Roman"/>
        <family val="1"/>
      </rPr>
      <t xml:space="preserve">Đường Côn Sơn: </t>
    </r>
    <r>
      <rPr>
        <sz val="10"/>
        <color theme="1"/>
        <rFont val="Times New Roman"/>
        <family val="1"/>
      </rPr>
      <t>Đoạn từ đường Trần Quang Khải đến ranh giới xã Bình Ngọc và xã Hòa An</t>
    </r>
  </si>
  <si>
    <r>
      <rPr>
        <b/>
        <sz val="10"/>
        <color theme="1"/>
        <rFont val="Times New Roman"/>
        <family val="1"/>
      </rPr>
      <t xml:space="preserve">Đường Đào Tấn </t>
    </r>
    <r>
      <rPr>
        <i/>
        <sz val="10"/>
        <color theme="1"/>
        <rFont val="Times New Roman"/>
        <family val="1"/>
      </rPr>
      <t>(Đường quy hoạch số 1 thuộc Khu dân cư phía đông: Đoạn từ đường Mai Xuân Thưởng đến đường Trần Phú cũ)</t>
    </r>
  </si>
  <si>
    <t>Đấu giá (1)</t>
  </si>
  <si>
    <r>
      <rPr>
        <sz val="10"/>
        <color theme="1"/>
        <rFont val="Times New Roman"/>
        <family val="1"/>
      </rPr>
      <t xml:space="preserve">Đoạn từ đại lộ Hùng Vương đến đường Nguyễn Trãi </t>
    </r>
    <r>
      <rPr>
        <i/>
        <sz val="10"/>
        <color theme="1"/>
        <rFont val="Times New Roman"/>
        <family val="1"/>
      </rPr>
      <t>(Đoạn từ đại lộ Hùng Vương đến đường NB4 cũ)</t>
    </r>
  </si>
  <si>
    <t>p5, đề xuất tăng giá khoảng 20tr</t>
  </si>
  <si>
    <r>
      <rPr>
        <sz val="10"/>
        <color theme="1"/>
        <rFont val="Times New Roman"/>
        <family val="1"/>
      </rPr>
      <t xml:space="preserve">Đoạn từ đường Trần Hưng Đạo đến đường Điện Biên Phủ </t>
    </r>
    <r>
      <rPr>
        <i/>
        <sz val="10"/>
        <color theme="1"/>
        <rFont val="Times New Roman"/>
        <family val="1"/>
      </rPr>
      <t>(Đoạn từ đường Trần Hưng Đạo đến đường Nguyễn Huệ cũ và đoạn từ đường Nguyễn Huệ đến đường Điện Biên Phủ cũ - Gộp đoạn)</t>
    </r>
  </si>
  <si>
    <t>Đường giao thông nông thôn Ngọc Phước 2</t>
  </si>
  <si>
    <r>
      <rPr>
        <b/>
        <sz val="10"/>
        <color theme="1"/>
        <rFont val="Times New Roman"/>
        <family val="1"/>
      </rPr>
      <t xml:space="preserve">Đường giao thông nông thôn Ngọc Lãng: </t>
    </r>
    <r>
      <rPr>
        <sz val="10"/>
        <color theme="1"/>
        <rFont val="Times New Roman"/>
        <family val="1"/>
      </rPr>
      <t>Đoạn từ đường phía Đông giáp đường sắt đến đường bê tông</t>
    </r>
  </si>
  <si>
    <r>
      <rPr>
        <b/>
        <sz val="10"/>
        <color theme="1"/>
        <rFont val="Times New Roman"/>
        <family val="1"/>
      </rPr>
      <t xml:space="preserve">Đường Hải Dương: </t>
    </r>
    <r>
      <rPr>
        <sz val="10"/>
        <color theme="1"/>
        <rFont val="Times New Roman"/>
        <family val="1"/>
      </rPr>
      <t>Đoạn từ đường Nguyễn Tất Thành đến giáp huyện Phú Hòa</t>
    </r>
  </si>
  <si>
    <r>
      <rPr>
        <b/>
        <sz val="10"/>
        <color theme="1"/>
        <rFont val="Times New Roman"/>
        <family val="1"/>
      </rPr>
      <t xml:space="preserve">Đường Hàm Nghi: </t>
    </r>
    <r>
      <rPr>
        <sz val="10"/>
        <color theme="1"/>
        <rFont val="Times New Roman"/>
        <family val="1"/>
      </rPr>
      <t>Đoạn từ đường nội bộ phía Đông công viên Nguyễn Huệ đến đường Lê Trung Kiên</t>
    </r>
  </si>
  <si>
    <r>
      <rPr>
        <sz val="10"/>
        <color theme="1"/>
        <rFont val="Times New Roman"/>
        <family val="1"/>
      </rPr>
      <t xml:space="preserve">Đoạn từ đường Hùng Vương đến đường Ngô Văn Sở </t>
    </r>
    <r>
      <rPr>
        <i/>
        <sz val="10"/>
        <color theme="1"/>
        <rFont val="Times New Roman"/>
        <family val="1"/>
      </rPr>
      <t>(Đoạn từ đường Hùng Vương đến Tuyến đường bao phía Tây khu dân cư Hưng Phú cũ)</t>
    </r>
  </si>
  <si>
    <r>
      <rPr>
        <b/>
        <sz val="10"/>
        <color theme="1"/>
        <rFont val="Times New Roman"/>
        <family val="1"/>
      </rPr>
      <t xml:space="preserve">Đường Lê Đài: </t>
    </r>
    <r>
      <rPr>
        <sz val="10"/>
        <color theme="1"/>
        <rFont val="Times New Roman"/>
        <family val="1"/>
      </rPr>
      <t>Đoạn từ đại lộ Hùng Vương đến đường Hà Huy Tập</t>
    </r>
  </si>
  <si>
    <r>
      <rPr>
        <b/>
        <sz val="10"/>
        <color rgb="FFFF0000"/>
        <rFont val="Times New Roman"/>
        <family val="1"/>
      </rPr>
      <t xml:space="preserve">Đường Lê Đại Hành: </t>
    </r>
    <r>
      <rPr>
        <sz val="10"/>
        <color rgb="FFFF0000"/>
        <rFont val="Times New Roman"/>
        <family val="1"/>
      </rPr>
      <t>Đoạn từ đường Nguyễn Văn Linh đến đường Nguyễn Thị Định</t>
    </r>
  </si>
  <si>
    <t>Bổ sung tuyến</t>
  </si>
  <si>
    <t>đề xuất giá tương đương đoạn 2 đường Phạm Văn Đồng (hoặc VT2 của Nguyễn Văn Linh)</t>
  </si>
  <si>
    <t>Đoạn từ đường Nguyễn Hữu Thọ đến ranh giới phường 9 và xã Bình Kiến</t>
  </si>
  <si>
    <t>Đoạn từ đường Lê Duẩn đến đường Trường Chinh</t>
  </si>
  <si>
    <r>
      <rPr>
        <b/>
        <sz val="10"/>
        <color theme="1"/>
        <rFont val="Times New Roman"/>
        <family val="1"/>
      </rPr>
      <t xml:space="preserve">Đường Lương Tấn Thịnh </t>
    </r>
    <r>
      <rPr>
        <sz val="10"/>
        <color theme="1"/>
        <rFont val="Times New Roman"/>
        <family val="1"/>
      </rPr>
      <t>(toàn tuyến)</t>
    </r>
  </si>
  <si>
    <r>
      <rPr>
        <b/>
        <sz val="10"/>
        <color theme="1"/>
        <rFont val="Times New Roman"/>
        <family val="1"/>
      </rPr>
      <t xml:space="preserve">Đường Lương Thế Vinh </t>
    </r>
    <r>
      <rPr>
        <sz val="10"/>
        <color theme="1"/>
        <rFont val="Times New Roman"/>
        <family val="1"/>
      </rPr>
      <t>(toàn tuyến)</t>
    </r>
  </si>
  <si>
    <t>Đoạn từ phía Nam Trung tâm vòng tay ấm Thành phố +12m đến đường Trần Hưng Đạo</t>
  </si>
  <si>
    <t>Điều chỉnh đoạn</t>
  </si>
  <si>
    <t>p5, đề xuất tăng giá khoảng 16tr</t>
  </si>
  <si>
    <r>
      <rPr>
        <b/>
        <sz val="10"/>
        <color theme="1"/>
        <rFont val="Times New Roman"/>
        <family val="1"/>
      </rPr>
      <t xml:space="preserve">Đường Lưu Văn Liêu: </t>
    </r>
    <r>
      <rPr>
        <sz val="10"/>
        <color theme="1"/>
        <rFont val="Times New Roman"/>
        <family val="1"/>
      </rPr>
      <t>Đoạn từ đường Chí Linh đến đường Chi Lăng</t>
    </r>
  </si>
  <si>
    <r>
      <rPr>
        <sz val="10"/>
        <color theme="1"/>
        <rFont val="Times New Roman"/>
        <family val="1"/>
      </rPr>
      <t xml:space="preserve">Đoạn từ đường Lê Duẩn đến giáp đoạn đã đầu tư hạ tầng </t>
    </r>
    <r>
      <rPr>
        <i/>
        <sz val="10"/>
        <color theme="1"/>
        <rFont val="Times New Roman"/>
        <family val="1"/>
      </rPr>
      <t>(Đoạn từ đường Lê Duẩn đến đường Trường Chinh cũ)</t>
    </r>
  </si>
  <si>
    <r>
      <rPr>
        <sz val="10"/>
        <color theme="1"/>
        <rFont val="Times New Roman"/>
        <family val="1"/>
      </rPr>
      <t xml:space="preserve">Đoạn đã đầu tư hạ tầng đến giáp rạch Bầu Hạ </t>
    </r>
    <r>
      <rPr>
        <i/>
        <sz val="10"/>
        <color theme="1"/>
        <rFont val="Times New Roman"/>
        <family val="1"/>
      </rPr>
      <t>(Đoạn từ đường Trường Chinh đến đại lộ Hùng Vương cũ)</t>
    </r>
  </si>
  <si>
    <r>
      <rPr>
        <sz val="10"/>
        <color theme="1"/>
        <rFont val="Times New Roman"/>
        <family val="1"/>
      </rPr>
      <t xml:space="preserve">Đoạn từ đường Duy Tân đến hết đoạn đã đầu tư hạ tầng </t>
    </r>
    <r>
      <rPr>
        <i/>
        <sz val="10"/>
        <color theme="1"/>
        <rFont val="Times New Roman"/>
        <family val="1"/>
      </rPr>
      <t>(Đoạn từ đường Duy Tân đến đường Lương Văn Chánh cũ)</t>
    </r>
  </si>
  <si>
    <r>
      <rPr>
        <b/>
        <sz val="10"/>
        <color theme="1"/>
        <rFont val="Times New Roman"/>
        <family val="1"/>
      </rPr>
      <t xml:space="preserve">Đường Mạc Thị Bưởi: </t>
    </r>
    <r>
      <rPr>
        <sz val="10"/>
        <color theme="1"/>
        <rFont val="Times New Roman"/>
        <family val="1"/>
      </rPr>
      <t>Đoạn từ đường Trần Quang Khải đến ranh giới xã Bình Ngọc và xã Hòa An</t>
    </r>
  </si>
  <si>
    <t>Đường Mai Xuân Thưởng</t>
  </si>
  <si>
    <t>p5, tăng giá 10%</t>
  </si>
  <si>
    <t>Giá khởi điểm đấu giá BQ: 46.090.000 đ/m2</t>
  </si>
  <si>
    <r>
      <rPr>
        <sz val="10"/>
        <color theme="1"/>
        <rFont val="Times New Roman"/>
        <family val="1"/>
      </rPr>
      <t xml:space="preserve">Đoạn từ đường Nguyễn Huệ đến đường Điện Biên Phủ </t>
    </r>
    <r>
      <rPr>
        <i/>
        <sz val="10"/>
        <color theme="1"/>
        <rFont val="Times New Roman"/>
        <family val="1"/>
      </rPr>
      <t>(Đoạn từ đường Nguyễn Huệ đến Cầu Chùa Hồ Sơn cũ)</t>
    </r>
  </si>
  <si>
    <r>
      <rPr>
        <sz val="10"/>
        <color theme="1"/>
        <rFont val="Times New Roman"/>
        <family val="1"/>
      </rPr>
      <t xml:space="preserve">Đoạn từ đường Điện Biên Phủ đến ngã năm đường đi phường 8, Ninh Tịnh </t>
    </r>
    <r>
      <rPr>
        <i/>
        <sz val="10"/>
        <color theme="1"/>
        <rFont val="Times New Roman"/>
        <family val="1"/>
      </rPr>
      <t>(Đoạn từ Cầu Chùa Hồ Sơn đến ngã năm đường đi phường 8, Ninh Tịnh cũ)</t>
    </r>
  </si>
  <si>
    <t>Đoạn từ ngã năm đường đi phường 8, Ninh Tịnh đến giáp xã Bình Kiến</t>
  </si>
  <si>
    <r>
      <rPr>
        <b/>
        <sz val="10"/>
        <color theme="1"/>
        <rFont val="Times New Roman"/>
        <family val="1"/>
      </rPr>
      <t xml:space="preserve">Đường N2 </t>
    </r>
    <r>
      <rPr>
        <sz val="10"/>
        <color theme="1"/>
        <rFont val="Times New Roman"/>
        <family val="1"/>
      </rPr>
      <t>(từ đường Độc Lập đến đường Lê Duẩn)</t>
    </r>
  </si>
  <si>
    <r>
      <rPr>
        <b/>
        <sz val="10"/>
        <color theme="1"/>
        <rFont val="Times New Roman"/>
        <family val="1"/>
      </rPr>
      <t xml:space="preserve">Đường N3 </t>
    </r>
    <r>
      <rPr>
        <sz val="10"/>
        <color theme="1"/>
        <rFont val="Times New Roman"/>
        <family val="1"/>
      </rPr>
      <t>(từ đường Độc Lập đến đại lộ Hùng Vương)</t>
    </r>
  </si>
  <si>
    <r>
      <rPr>
        <b/>
        <sz val="10"/>
        <color theme="1"/>
        <rFont val="Times New Roman"/>
        <family val="1"/>
      </rPr>
      <t xml:space="preserve">Đường Ngô Văn Sở </t>
    </r>
    <r>
      <rPr>
        <i/>
        <sz val="10"/>
        <color theme="1"/>
        <rFont val="Times New Roman"/>
        <family val="1"/>
      </rPr>
      <t>(Tuyến đường bao phía Tây khu dân cư Hưng Phú cũ)</t>
    </r>
  </si>
  <si>
    <r>
      <rPr>
        <sz val="10"/>
        <color theme="1"/>
        <rFont val="Times New Roman"/>
        <family val="1"/>
      </rPr>
      <t xml:space="preserve">Đoạn từ đại lộ Hùng Vương đến đường Trần Hưng Đạo (đối diện Bệnh Viện sản nhi) </t>
    </r>
    <r>
      <rPr>
        <i/>
        <sz val="10"/>
        <color theme="1"/>
        <rFont val="Times New Roman"/>
        <family val="1"/>
      </rPr>
      <t>(Đoạn từ đường Trần Hưng Đạo đến đại lộ Hùng Vương cũ)</t>
    </r>
  </si>
  <si>
    <r>
      <rPr>
        <sz val="10"/>
        <color theme="1"/>
        <rFont val="Times New Roman"/>
        <family val="1"/>
      </rPr>
      <t xml:space="preserve">Đoạn từ đường Nguyễn Trãi đến đại lộ Hùng Vương </t>
    </r>
    <r>
      <rPr>
        <i/>
        <sz val="10"/>
        <color theme="1"/>
        <rFont val="Times New Roman"/>
        <family val="1"/>
      </rPr>
      <t>(Đoạn từ đại lộ Hùng Vương đến đường Nguyễn Trãi cũ)</t>
    </r>
  </si>
  <si>
    <r>
      <rPr>
        <sz val="10"/>
        <color theme="1"/>
        <rFont val="Times New Roman"/>
        <family val="1"/>
      </rPr>
      <t xml:space="preserve">Đoạn từ Ngã 5 đường Trần Hưng Đạo đến đường Nguyễn Trãi </t>
    </r>
    <r>
      <rPr>
        <i/>
        <sz val="10"/>
        <color theme="1"/>
        <rFont val="Times New Roman"/>
        <family val="1"/>
      </rPr>
      <t>(Đoạn từ đường Nguyễn Trãi đến đường Trần Hưng Đạo cũ)</t>
    </r>
  </si>
  <si>
    <r>
      <rPr>
        <b/>
        <sz val="10"/>
        <color theme="1"/>
        <rFont val="Times New Roman"/>
        <family val="1"/>
      </rPr>
      <t xml:space="preserve">Đường Nguyễn Đức Cảnh: </t>
    </r>
    <r>
      <rPr>
        <sz val="10"/>
        <color theme="1"/>
        <rFont val="Times New Roman"/>
        <family val="1"/>
      </rPr>
      <t>Đoạn từ đường Hùng Vương đến đường quy hoạch 16m phía Tây Khu dân cư Bộ đội biên phòng</t>
    </r>
  </si>
  <si>
    <r>
      <rPr>
        <b/>
        <sz val="10"/>
        <color theme="1"/>
        <rFont val="Times New Roman"/>
        <family val="1"/>
      </rPr>
      <t xml:space="preserve">Đường Nguyễn Hào Sự: </t>
    </r>
    <r>
      <rPr>
        <sz val="10"/>
        <color theme="1"/>
        <rFont val="Times New Roman"/>
        <family val="1"/>
      </rPr>
      <t xml:space="preserve">Đoạn từ đường Nguyễn Hữu Thọ đến đường An Dương Vương </t>
    </r>
    <r>
      <rPr>
        <i/>
        <sz val="10"/>
        <color theme="1"/>
        <rFont val="Times New Roman"/>
        <family val="1"/>
      </rPr>
      <t>(Đoạn từ số nhà G-L13-30 đến đường An Dương Vương cũ và đoạn từ số nhà G-L13-30 đến đường Nguyễn Hữu Thọ cũ - Gộp đoạn)</t>
    </r>
  </si>
  <si>
    <r>
      <rPr>
        <b/>
        <sz val="10"/>
        <color theme="1"/>
        <rFont val="Times New Roman"/>
        <family val="1"/>
      </rPr>
      <t xml:space="preserve">Đường Nguyễn Hoa: </t>
    </r>
    <r>
      <rPr>
        <sz val="10"/>
        <color theme="1"/>
        <rFont val="Times New Roman"/>
        <family val="1"/>
      </rPr>
      <t>Đoạn từ đường Chí Linh đến đường Chi Lăng</t>
    </r>
  </si>
  <si>
    <t>Đoạn từ đường Độc Lập đến tuyến đường bao phía tây Bệnh viện</t>
  </si>
  <si>
    <t>Đoạn từ tuyến đường bao phía Tây Bệnh viện đến đại lộ Nguyễn Tất Thành</t>
  </si>
  <si>
    <r>
      <rPr>
        <b/>
        <sz val="10"/>
        <color theme="1"/>
        <rFont val="Times New Roman"/>
        <family val="1"/>
      </rPr>
      <t xml:space="preserve">Đường Nguyễn Mỹ: </t>
    </r>
    <r>
      <rPr>
        <sz val="10"/>
        <color theme="1"/>
        <rFont val="Times New Roman"/>
        <family val="1"/>
      </rPr>
      <t>Đoạn từ đường Chi Linh đến đường Chi Lăng</t>
    </r>
  </si>
  <si>
    <r>
      <rPr>
        <b/>
        <sz val="10"/>
        <color theme="1"/>
        <rFont val="Times New Roman"/>
        <family val="1"/>
      </rPr>
      <t xml:space="preserve">Đường Nguyễn Thế Bảo: </t>
    </r>
    <r>
      <rPr>
        <sz val="10"/>
        <color theme="1"/>
        <rFont val="Times New Roman"/>
        <family val="1"/>
      </rPr>
      <t>Đoạn từ đường Phan Đăng Lưu đến đường Tố Hữu</t>
    </r>
  </si>
  <si>
    <t>Đường Nguyễn Trãi</t>
  </si>
  <si>
    <r>
      <rPr>
        <sz val="10"/>
        <color theme="1"/>
        <rFont val="Times New Roman"/>
        <family val="1"/>
      </rPr>
      <t xml:space="preserve">Đoạn từ đường Trần Hưng Đạo đến đường Nguyễn Huệ </t>
    </r>
    <r>
      <rPr>
        <i/>
        <sz val="10"/>
        <color theme="1"/>
        <rFont val="Times New Roman"/>
        <family val="1"/>
      </rPr>
      <t>(Đoạn từ đường Trần Hưng Đạo đến đường Lê Lợi cũ và đoạn từ đường Lê Lợi đến đường Nguyễn Huệ cũ - Gộp đoạn)</t>
    </r>
  </si>
  <si>
    <r>
      <rPr>
        <b/>
        <sz val="10"/>
        <color theme="1"/>
        <rFont val="Times New Roman"/>
        <family val="1"/>
      </rPr>
      <t xml:space="preserve">Đường Nguyễn Văn Cừ </t>
    </r>
    <r>
      <rPr>
        <sz val="10"/>
        <color theme="1"/>
        <rFont val="Times New Roman"/>
        <family val="1"/>
      </rPr>
      <t>(toàn tuyến)</t>
    </r>
  </si>
  <si>
    <r>
      <rPr>
        <sz val="10"/>
        <color theme="1"/>
        <rFont val="Times New Roman"/>
        <family val="1"/>
      </rPr>
      <t xml:space="preserve">Đoạn từ đường Trần Phú đến đường Nguyễn Hữu Thọ </t>
    </r>
    <r>
      <rPr>
        <i/>
        <sz val="10"/>
        <color theme="1"/>
        <rFont val="Times New Roman"/>
        <family val="1"/>
      </rPr>
      <t>(Đoạn từ đường Trần Phú đến đường quy hoạch rộng</t>
    </r>
    <r>
      <rPr>
        <sz val="10"/>
        <color theme="1"/>
        <rFont val="Times New Roman"/>
        <family val="1"/>
      </rPr>
      <t xml:space="preserve"> </t>
    </r>
    <r>
      <rPr>
        <i/>
        <sz val="10"/>
        <color theme="1"/>
        <rFont val="Times New Roman"/>
        <family val="1"/>
      </rPr>
      <t>20m (Phía Bắc Trường Đại học Phú Yên) cũ và đoạn đường quy hoạch rộng 20m (Phía Bắc Trường Đại học Phú Yên) đến đường Nguyễn Hữu Thọ cũ - Gộp đoạn)</t>
    </r>
  </si>
  <si>
    <r>
      <rPr>
        <sz val="10"/>
        <color theme="1"/>
        <rFont val="Times New Roman"/>
        <family val="1"/>
      </rPr>
      <t xml:space="preserve">Đoạn từ đường Nguyễn Hữu Thọ đến ranh giới phường 9 và xã Bình Kiến </t>
    </r>
    <r>
      <rPr>
        <i/>
        <sz val="10"/>
        <color theme="1"/>
        <rFont val="Times New Roman"/>
        <family val="1"/>
      </rPr>
      <t>(Đoạn từ đường Nguyễn Hữu Thọ đến đường Trần Hào cũ và đoạn từ đường Trần Hào đến đến đường An Dương Vương cũ, đoạn từ An Dương Vương đến gianh giới phường 9 và xã Bình Kiến cũ - Gộp đoạn)</t>
    </r>
  </si>
  <si>
    <r>
      <rPr>
        <sz val="10"/>
        <color theme="1"/>
        <rFont val="Times New Roman"/>
        <family val="1"/>
      </rPr>
      <t xml:space="preserve">Đoạn từ đường Nguyễn Hữu Thọ đến hết đoạn đã đầu tư hạ tầng </t>
    </r>
    <r>
      <rPr>
        <i/>
        <sz val="10"/>
        <color theme="1"/>
        <rFont val="Times New Roman"/>
        <family val="1"/>
      </rPr>
      <t>(Đoạn từ đường Tố Hữu đến đường Nguyễn Hữu Thọ cũ)</t>
    </r>
  </si>
  <si>
    <r>
      <rPr>
        <sz val="10"/>
        <color theme="1"/>
        <rFont val="Times New Roman"/>
        <family val="1"/>
      </rPr>
      <t xml:space="preserve">Đoạn chưa đầu tư hạ tầng </t>
    </r>
    <r>
      <rPr>
        <i/>
        <sz val="10"/>
        <color theme="1"/>
        <rFont val="Times New Roman"/>
        <family val="1"/>
      </rPr>
      <t>(Đoạn còn lại cũ)</t>
    </r>
  </si>
  <si>
    <t>Đoạn từ đường Bạch Đằng đến hẻm số 6</t>
  </si>
  <si>
    <t>Đoạn từ hẻm số 6 đến đường Tản Đà</t>
  </si>
  <si>
    <t>Đường rộng 16m thuộc các lô B6, L thuộc Đồ án Quy hoạch chi tiết tuyến đường Độc Lập, thành phố Tuy Hòa, tỷ lệ 1/2.000</t>
  </si>
  <si>
    <r>
      <rPr>
        <b/>
        <sz val="10"/>
        <color theme="1"/>
        <rFont val="Times New Roman"/>
        <family val="1"/>
      </rPr>
      <t xml:space="preserve">Đường quy hoạch 20m: </t>
    </r>
    <r>
      <rPr>
        <sz val="10"/>
        <color theme="1"/>
        <rFont val="Times New Roman"/>
        <family val="1"/>
      </rPr>
      <t>Đoạn từ đường Mạc Thị Bưởi đến đường Hải Dương</t>
    </r>
  </si>
  <si>
    <r>
      <rPr>
        <b/>
        <sz val="10"/>
        <color rgb="FFFF0000"/>
        <rFont val="Times New Roman"/>
        <family val="1"/>
      </rPr>
      <t xml:space="preserve">Đường Quy hoạch 16m phía Tây khách sạn Long Beach </t>
    </r>
    <r>
      <rPr>
        <sz val="10"/>
        <color rgb="FFFF0000"/>
        <rFont val="Times New Roman"/>
        <family val="1"/>
      </rPr>
      <t>(Đoạn từ đường Điện Biên Phủ đến đường Nguyễn Văn Cừ)</t>
    </r>
  </si>
  <si>
    <t>đề xuất giá tương đương VT3 Nguyễn Văn Cừ</t>
  </si>
  <si>
    <r>
      <rPr>
        <b/>
        <sz val="10"/>
        <color rgb="FFFF0000"/>
        <rFont val="Times New Roman"/>
        <family val="1"/>
      </rPr>
      <t xml:space="preserve">Đường Quy hoạch 10m phía Tây khách sạn Sao Mai - Hùng Dũng </t>
    </r>
    <r>
      <rPr>
        <sz val="10"/>
        <color rgb="FFFF0000"/>
        <rFont val="Times New Roman"/>
        <family val="1"/>
      </rPr>
      <t>(Đoạn từ đường Lý Tự Trọng đến đường Trần Phú)</t>
    </r>
  </si>
  <si>
    <t>đề xuất giá tương đương VT3 Lý Tự Trọng</t>
  </si>
  <si>
    <r>
      <rPr>
        <b/>
        <sz val="10"/>
        <color theme="1"/>
        <rFont val="Times New Roman"/>
        <family val="1"/>
      </rPr>
      <t xml:space="preserve">Đường Tây Sơn </t>
    </r>
    <r>
      <rPr>
        <sz val="10"/>
        <color theme="1"/>
        <rFont val="Times New Roman"/>
        <family val="1"/>
      </rPr>
      <t>(toàn tuyến)</t>
    </r>
  </si>
  <si>
    <r>
      <rPr>
        <b/>
        <sz val="10"/>
        <color theme="1"/>
        <rFont val="Times New Roman"/>
        <family val="1"/>
      </rPr>
      <t xml:space="preserve">Đường Thành Thái: </t>
    </r>
    <r>
      <rPr>
        <sz val="10"/>
        <color theme="1"/>
        <rFont val="Times New Roman"/>
        <family val="1"/>
      </rPr>
      <t>Đoạn từ đường Duy Tân đến đường Lương Văn Chánh</t>
    </r>
  </si>
  <si>
    <r>
      <rPr>
        <b/>
        <sz val="10"/>
        <color theme="1"/>
        <rFont val="Times New Roman"/>
        <family val="1"/>
      </rPr>
      <t xml:space="preserve">Đường Tố Hữu: </t>
    </r>
    <r>
      <rPr>
        <sz val="10"/>
        <color theme="1"/>
        <rFont val="Times New Roman"/>
        <family val="1"/>
      </rPr>
      <t>Đoạn từ đường Hùng Vương đến đường Trần Suyền</t>
    </r>
  </si>
  <si>
    <r>
      <rPr>
        <b/>
        <sz val="10"/>
        <color theme="1"/>
        <rFont val="Times New Roman"/>
        <family val="1"/>
      </rPr>
      <t xml:space="preserve">Đường Trần Bình Trọng: </t>
    </r>
    <r>
      <rPr>
        <sz val="10"/>
        <color theme="1"/>
        <rFont val="Times New Roman"/>
        <family val="1"/>
      </rPr>
      <t>Đoạn từ đường Lê Lợi đến đường Nguyễn Công Trứ</t>
    </r>
  </si>
  <si>
    <r>
      <rPr>
        <b/>
        <sz val="10"/>
        <color theme="1"/>
        <rFont val="Times New Roman"/>
        <family val="1"/>
      </rPr>
      <t xml:space="preserve">Đường Trần Cao Vân: </t>
    </r>
    <r>
      <rPr>
        <sz val="10"/>
        <color theme="1"/>
        <rFont val="Times New Roman"/>
        <family val="1"/>
      </rPr>
      <t>Đoạn từ đường Trần Hưng Đạo đến đường Lê Lợi</t>
    </r>
  </si>
  <si>
    <t>Đường Trần Hào</t>
  </si>
  <si>
    <r>
      <rPr>
        <b/>
        <sz val="10"/>
        <color theme="1"/>
        <rFont val="Times New Roman"/>
        <family val="1"/>
      </rPr>
      <t xml:space="preserve">Đường Trần Mai Ninh: </t>
    </r>
    <r>
      <rPr>
        <sz val="10"/>
        <color theme="1"/>
        <rFont val="Times New Roman"/>
        <family val="1"/>
      </rPr>
      <t>Đoạn từ đường Nguyễn Huệ đến nhà số 109/2 Chu Văn An</t>
    </r>
  </si>
  <si>
    <r>
      <rPr>
        <b/>
        <sz val="10"/>
        <color theme="1"/>
        <rFont val="Times New Roman"/>
        <family val="1"/>
      </rPr>
      <t xml:space="preserve">Đường Trần Nhật Duật: </t>
    </r>
    <r>
      <rPr>
        <sz val="10"/>
        <color theme="1"/>
        <rFont val="Times New Roman"/>
        <family val="1"/>
      </rPr>
      <t>Đoạn từ đường Lý Thái Tổ đến đường Nguyễn Công Trứ</t>
    </r>
  </si>
  <si>
    <r>
      <rPr>
        <sz val="10"/>
        <color theme="1"/>
        <rFont val="Times New Roman"/>
        <family val="1"/>
      </rPr>
      <t xml:space="preserve">Đoạn từ đường Độc Lập đến đường Lê Thành Phương </t>
    </r>
    <r>
      <rPr>
        <i/>
        <sz val="10"/>
        <color theme="1"/>
        <rFont val="Times New Roman"/>
        <family val="1"/>
      </rPr>
      <t>(Đoạn từ đường Độc Lập đến đại lộ Nguyễn Tất Thành cũ)</t>
    </r>
  </si>
  <si>
    <r>
      <rPr>
        <sz val="10"/>
        <color theme="1"/>
        <rFont val="Times New Roman"/>
        <family val="1"/>
      </rPr>
      <t xml:space="preserve">Đoạn từ đường Lê Thành Phương đến đường vành đai thành phố </t>
    </r>
    <r>
      <rPr>
        <i/>
        <sz val="10"/>
        <color theme="1"/>
        <rFont val="Times New Roman"/>
        <family val="1"/>
      </rPr>
      <t>(Đoạn từ đại lộ Nguyễn Tất Thành đến đường vành đai thành phố cũ)</t>
    </r>
  </si>
  <si>
    <r>
      <rPr>
        <b/>
        <sz val="10"/>
        <color theme="1"/>
        <rFont val="Times New Roman"/>
        <family val="1"/>
      </rPr>
      <t xml:space="preserve">Đường Trần Quang Khải: </t>
    </r>
    <r>
      <rPr>
        <sz val="10"/>
        <color theme="1"/>
        <rFont val="Times New Roman"/>
        <family val="1"/>
      </rPr>
      <t>Đoạn từ đường Nguyễn Tất Thành đến xã Hòa An</t>
    </r>
  </si>
  <si>
    <t>Chuyển từ xã Bình Ngọc, Điều chỉnh tên đoạn</t>
  </si>
  <si>
    <r>
      <rPr>
        <b/>
        <sz val="10"/>
        <color theme="1"/>
        <rFont val="Times New Roman"/>
        <family val="1"/>
      </rPr>
      <t xml:space="preserve">Đường Trần Quốc Toản: </t>
    </r>
    <r>
      <rPr>
        <sz val="10"/>
        <color theme="1"/>
        <rFont val="Times New Roman"/>
        <family val="1"/>
      </rPr>
      <t>Đoạn từ đường Nguyễn Huệ - hẻm số 17 Lê Lợi</t>
    </r>
  </si>
  <si>
    <r>
      <rPr>
        <b/>
        <sz val="10"/>
        <color theme="1"/>
        <rFont val="Times New Roman"/>
        <family val="1"/>
      </rPr>
      <t xml:space="preserve">Đường Trần Rịa: </t>
    </r>
    <r>
      <rPr>
        <sz val="10"/>
        <color theme="1"/>
        <rFont val="Times New Roman"/>
        <family val="1"/>
      </rPr>
      <t>Đoạn từ đường Chí Linh đến đường Chi Lăng</t>
    </r>
  </si>
  <si>
    <t>Đường Trần Suyền phía Tây Bệnh viện Tỉnh</t>
  </si>
  <si>
    <t>Điều chỉnh tên tuyến</t>
  </si>
  <si>
    <r>
      <rPr>
        <b/>
        <sz val="10"/>
        <color rgb="FFFF0000"/>
        <rFont val="Times New Roman"/>
        <family val="1"/>
      </rPr>
      <t xml:space="preserve">Đường Trần Thị Có: </t>
    </r>
    <r>
      <rPr>
        <sz val="10"/>
        <color rgb="FFFF0000"/>
        <rFont val="Times New Roman"/>
        <family val="1"/>
      </rPr>
      <t>Đoạn từ đường Nguyễn Thị Định đến nhà ông Kiều Ngọc Hào</t>
    </r>
  </si>
  <si>
    <t>đề xuất giá tương đương đoạn 2 đường Phạm Văn Đồng</t>
  </si>
  <si>
    <t>Đoạn từ đường Trần Hưng Đạo đến Lý Thái Tổ</t>
  </si>
  <si>
    <t>Đoạn từ đường Lý Thái Tổ đến đường Lý Thường Kiệt</t>
  </si>
  <si>
    <r>
      <rPr>
        <sz val="10"/>
        <color theme="1"/>
        <rFont val="Times New Roman"/>
        <family val="1"/>
      </rPr>
      <t xml:space="preserve">Đoạn từ đường Nguyễn Huệ đến đường Trần Phú </t>
    </r>
    <r>
      <rPr>
        <i/>
        <sz val="10"/>
        <color theme="1"/>
        <rFont val="Times New Roman"/>
        <family val="1"/>
      </rPr>
      <t>(Đoạn từ đường Nguyễn Huệ đến đường Phù Đổng (Cổng KTX trường Cao đẳng nghề) cũ)</t>
    </r>
  </si>
  <si>
    <r>
      <rPr>
        <sz val="10"/>
        <color theme="1"/>
        <rFont val="Times New Roman"/>
        <family val="1"/>
      </rPr>
      <t xml:space="preserve">Đoạn từ đường Trần Phú đến đường An Dương Vương </t>
    </r>
    <r>
      <rPr>
        <i/>
        <sz val="10"/>
        <color theme="1"/>
        <rFont val="Times New Roman"/>
        <family val="1"/>
      </rPr>
      <t>(Đoạn từ đường Trần Hào đến đường An Dương Vương cũ)</t>
    </r>
  </si>
  <si>
    <r>
      <rPr>
        <b/>
        <sz val="10"/>
        <color theme="1"/>
        <rFont val="Times New Roman"/>
        <family val="1"/>
      </rPr>
      <t xml:space="preserve">Đường Trương Định </t>
    </r>
    <r>
      <rPr>
        <sz val="10"/>
        <color theme="1"/>
        <rFont val="Times New Roman"/>
        <family val="1"/>
      </rPr>
      <t>(toàn tuyến)</t>
    </r>
  </si>
  <si>
    <r>
      <rPr>
        <b/>
        <sz val="10"/>
        <color rgb="FFFF0000"/>
        <rFont val="Times New Roman"/>
        <family val="1"/>
      </rPr>
      <t xml:space="preserve">Đường Tuệ Tĩnh </t>
    </r>
    <r>
      <rPr>
        <sz val="10"/>
        <color rgb="FFFF0000"/>
        <rFont val="Times New Roman"/>
        <family val="1"/>
      </rPr>
      <t>(Đoạn từ đường Lê Duẫn đến đường Trường Chinh)</t>
    </r>
  </si>
  <si>
    <t>đề xuất giá tương đương 70% đoạn 5 đường Trường Chinh</t>
  </si>
  <si>
    <r>
      <rPr>
        <b/>
        <sz val="10"/>
        <color theme="1"/>
        <rFont val="Times New Roman"/>
        <family val="1"/>
      </rPr>
      <t xml:space="preserve">Đường Văn Cao: </t>
    </r>
    <r>
      <rPr>
        <sz val="10"/>
        <color theme="1"/>
        <rFont val="Times New Roman"/>
        <family val="1"/>
      </rPr>
      <t>Đoạn từ đường Hùng Vương đến đường Phạm Ngọc Thạch</t>
    </r>
  </si>
  <si>
    <t>Đường vào Công ty cổ phần An Hưng</t>
  </si>
  <si>
    <r>
      <rPr>
        <b/>
        <sz val="10"/>
        <color rgb="FFFF0000"/>
        <rFont val="Times New Roman"/>
        <family val="1"/>
      </rPr>
      <t xml:space="preserve">Đường Xô Viết Nghệ Tĩnh: </t>
    </r>
    <r>
      <rPr>
        <sz val="10"/>
        <color rgb="FFFF0000"/>
        <rFont val="Times New Roman"/>
        <family val="1"/>
      </rPr>
      <t>Đoạn từ đường Nguyễn Văn Linh đến đường Chiến Thắng</t>
    </r>
  </si>
  <si>
    <t>đề xuất giá tương đương Cao Bá Quát</t>
  </si>
  <si>
    <t>Khu vực cảng cá phường 6</t>
  </si>
  <si>
    <t>Xã lộ 20</t>
  </si>
  <si>
    <r>
      <rPr>
        <sz val="10"/>
        <color theme="1"/>
        <rFont val="Times New Roman"/>
        <family val="1"/>
      </rPr>
      <t xml:space="preserve">Đường Trần Huy Liệu </t>
    </r>
    <r>
      <rPr>
        <i/>
        <sz val="10"/>
        <color theme="1"/>
        <rFont val="Times New Roman"/>
        <family val="1"/>
      </rPr>
      <t>(Trục đường rộng 12m cũ)</t>
    </r>
  </si>
  <si>
    <r>
      <rPr>
        <b/>
        <sz val="10"/>
        <color theme="1"/>
        <rFont val="Times New Roman"/>
        <family val="1"/>
      </rPr>
      <t xml:space="preserve">Khu dân cư đô thị liền kề phía Bắc đường Trần Phú (giai đoạn 1), thành phố Tuy Hòa </t>
    </r>
    <r>
      <rPr>
        <sz val="10"/>
        <color theme="1"/>
        <rFont val="Times New Roman"/>
        <family val="1"/>
      </rPr>
      <t>(sau khi đầu tư hạ tầng)</t>
    </r>
  </si>
  <si>
    <t>Đường N3 quy hoạch rộng 16m</t>
  </si>
  <si>
    <t>Các đường quy hoạch rộng 14m</t>
  </si>
  <si>
    <t>Các đường quy hoạch rộng 12m</t>
  </si>
  <si>
    <r>
      <rPr>
        <sz val="10"/>
        <color theme="1"/>
        <rFont val="Times New Roman"/>
        <family val="1"/>
      </rPr>
      <t xml:space="preserve">Đường Trương Kiểm </t>
    </r>
    <r>
      <rPr>
        <i/>
        <sz val="10"/>
        <color theme="1"/>
        <rFont val="Times New Roman"/>
        <family val="1"/>
      </rPr>
      <t>(Trục đường rộng 13,5m cũ)</t>
    </r>
  </si>
  <si>
    <r>
      <rPr>
        <sz val="10"/>
        <color theme="1"/>
        <rFont val="Times New Roman"/>
        <family val="1"/>
      </rPr>
      <t xml:space="preserve">Đường Lê Văn Hưu </t>
    </r>
    <r>
      <rPr>
        <i/>
        <sz val="10"/>
        <color theme="1"/>
        <rFont val="Times New Roman"/>
        <family val="1"/>
      </rPr>
      <t>(Trục đường rộng 13,5m cũ)</t>
    </r>
  </si>
  <si>
    <r>
      <rPr>
        <sz val="10"/>
        <color theme="1"/>
        <rFont val="Times New Roman"/>
        <family val="1"/>
      </rPr>
      <t xml:space="preserve">Đường Võ Văn Tần </t>
    </r>
    <r>
      <rPr>
        <i/>
        <sz val="10"/>
        <color theme="1"/>
        <rFont val="Times New Roman"/>
        <family val="1"/>
      </rPr>
      <t>(Trục đường rộng 13,5m cũ)</t>
    </r>
  </si>
  <si>
    <r>
      <rPr>
        <sz val="10"/>
        <color theme="1"/>
        <rFont val="Times New Roman"/>
        <family val="1"/>
      </rPr>
      <t xml:space="preserve">Đường Huỳnh Nựu </t>
    </r>
    <r>
      <rPr>
        <i/>
        <sz val="10"/>
        <color theme="1"/>
        <rFont val="Times New Roman"/>
        <family val="1"/>
      </rPr>
      <t>(Trục đường rộng 13,5m cũ)</t>
    </r>
  </si>
  <si>
    <r>
      <rPr>
        <sz val="10"/>
        <color theme="1"/>
        <rFont val="Times New Roman"/>
        <family val="1"/>
      </rPr>
      <t xml:space="preserve">Đường Võ Văn Dũng </t>
    </r>
    <r>
      <rPr>
        <i/>
        <sz val="10"/>
        <color theme="1"/>
        <rFont val="Times New Roman"/>
        <family val="1"/>
      </rPr>
      <t>(Trục đường rộng 13,5m cũ)</t>
    </r>
  </si>
  <si>
    <r>
      <rPr>
        <b/>
        <sz val="10"/>
        <color theme="1"/>
        <rFont val="Times New Roman"/>
        <family val="1"/>
      </rPr>
      <t xml:space="preserve">Đường Nguyễn Côn </t>
    </r>
    <r>
      <rPr>
        <i/>
        <sz val="10"/>
        <color theme="1"/>
        <rFont val="Times New Roman"/>
        <family val="1"/>
      </rPr>
      <t>(Trục đường 16m cũ)</t>
    </r>
  </si>
  <si>
    <r>
      <rPr>
        <b/>
        <sz val="10"/>
        <color theme="1"/>
        <rFont val="Times New Roman"/>
        <family val="1"/>
      </rPr>
      <t xml:space="preserve">Đường Trần Quang Diệu </t>
    </r>
    <r>
      <rPr>
        <i/>
        <sz val="10"/>
        <color theme="1"/>
        <rFont val="Times New Roman"/>
        <family val="1"/>
      </rPr>
      <t>(Đoạn Trần Phú đến</t>
    </r>
    <r>
      <rPr>
        <sz val="10"/>
        <color theme="1"/>
        <rFont val="Times New Roman"/>
        <family val="1"/>
      </rPr>
      <t xml:space="preserve"> </t>
    </r>
    <r>
      <rPr>
        <i/>
        <sz val="10"/>
        <color theme="1"/>
        <rFont val="Times New Roman"/>
        <family val="1"/>
      </rPr>
      <t>Hoàng Văn Thụ) (Trục đường 10 - 13,5m cũ)</t>
    </r>
  </si>
  <si>
    <r>
      <rPr>
        <b/>
        <sz val="10"/>
        <color theme="1"/>
        <rFont val="Times New Roman"/>
        <family val="1"/>
      </rPr>
      <t xml:space="preserve">Đường Tô Hiến Thành </t>
    </r>
    <r>
      <rPr>
        <i/>
        <sz val="10"/>
        <color theme="1"/>
        <rFont val="Times New Roman"/>
        <family val="1"/>
      </rPr>
      <t>(Trục đường 10 - 13,5m cũ)</t>
    </r>
  </si>
  <si>
    <r>
      <rPr>
        <b/>
        <sz val="10"/>
        <color theme="1"/>
        <rFont val="Times New Roman"/>
        <family val="1"/>
      </rPr>
      <t xml:space="preserve">Đường Nguyễn Thiếp </t>
    </r>
    <r>
      <rPr>
        <i/>
        <sz val="10"/>
        <color theme="1"/>
        <rFont val="Times New Roman"/>
        <family val="1"/>
      </rPr>
      <t>(Trục đường 10 - 13,5m cũ)</t>
    </r>
  </si>
  <si>
    <r>
      <rPr>
        <sz val="10"/>
        <color theme="1"/>
        <rFont val="Times New Roman"/>
        <family val="1"/>
      </rPr>
      <t xml:space="preserve">Đường Đào Trí </t>
    </r>
    <r>
      <rPr>
        <i/>
        <sz val="10"/>
        <color theme="1"/>
        <rFont val="Times New Roman"/>
        <family val="1"/>
      </rPr>
      <t>(Đường rộng 16m cũ)</t>
    </r>
  </si>
  <si>
    <r>
      <rPr>
        <b/>
        <sz val="10"/>
        <color theme="1"/>
        <rFont val="Times New Roman"/>
        <family val="1"/>
      </rPr>
      <t>Khu dân cư Ninh Tịnh 1, 2, Bộ đội biên phòng</t>
    </r>
    <r>
      <rPr>
        <sz val="10"/>
        <color theme="1"/>
        <rFont val="Times New Roman"/>
        <family val="1"/>
      </rPr>
      <t xml:space="preserve"> (Đường rộng từ 6m-dưới 10m)</t>
    </r>
  </si>
  <si>
    <r>
      <rPr>
        <b/>
        <sz val="10"/>
        <color theme="1"/>
        <rFont val="Times New Roman"/>
        <family val="1"/>
      </rPr>
      <t xml:space="preserve">Khu dân cư phía Đông đường Hùng Vương </t>
    </r>
    <r>
      <rPr>
        <sz val="10"/>
        <color theme="1"/>
        <rFont val="Times New Roman"/>
        <family val="1"/>
      </rPr>
      <t>(Đoạn từ đường An Dương Vương đến đường Trần Nhân Tông) tại Phường 9 và xã Bình Kiến, thành phố Tuy Hòa</t>
    </r>
  </si>
  <si>
    <r>
      <rPr>
        <b/>
        <sz val="10"/>
        <color theme="1"/>
        <rFont val="Times New Roman"/>
        <family val="1"/>
      </rPr>
      <t xml:space="preserve">Đường Lý Nam Đế </t>
    </r>
    <r>
      <rPr>
        <sz val="10"/>
        <color theme="1"/>
        <rFont val="Times New Roman"/>
        <family val="1"/>
      </rPr>
      <t>(Rộng 25m): Đoạn từ đại lộ Hùng Vương đến đường Nguyễn Văn Huyên</t>
    </r>
  </si>
  <si>
    <r>
      <rPr>
        <b/>
        <sz val="10"/>
        <color theme="1"/>
        <rFont val="Times New Roman"/>
        <family val="1"/>
      </rPr>
      <t xml:space="preserve">Đường Lê Đài </t>
    </r>
    <r>
      <rPr>
        <sz val="10"/>
        <color theme="1"/>
        <rFont val="Times New Roman"/>
        <family val="1"/>
      </rPr>
      <t>(Rộng 16m): Đoạn từ đại lộ Hùng Vương đến đường Nguyễn Văn Huyên</t>
    </r>
  </si>
  <si>
    <r>
      <rPr>
        <b/>
        <sz val="10"/>
        <color theme="1"/>
        <rFont val="Times New Roman"/>
        <family val="1"/>
      </rPr>
      <t xml:space="preserve">Đường Lương Định Của </t>
    </r>
    <r>
      <rPr>
        <sz val="10"/>
        <color theme="1"/>
        <rFont val="Times New Roman"/>
        <family val="1"/>
      </rPr>
      <t>(Rộng 16m): Đoạn từ đại lộ Hùng Vương đến đường Nguyễn Văn Huyên</t>
    </r>
  </si>
  <si>
    <r>
      <rPr>
        <b/>
        <sz val="10"/>
        <color theme="1"/>
        <rFont val="Times New Roman"/>
        <family val="1"/>
      </rPr>
      <t xml:space="preserve">Đường Trần Nhân Tông </t>
    </r>
    <r>
      <rPr>
        <sz val="10"/>
        <color theme="1"/>
        <rFont val="Times New Roman"/>
        <family val="1"/>
      </rPr>
      <t>(Rộng 25m): Đoạn từ đại lộ Hùng Vương đến đường Nguyễn Văn Huyên</t>
    </r>
  </si>
  <si>
    <t>Đường quy hoạch N rộng 12m</t>
  </si>
  <si>
    <r>
      <rPr>
        <b/>
        <sz val="10"/>
        <color theme="1"/>
        <rFont val="Times New Roman"/>
        <family val="1"/>
      </rPr>
      <t xml:space="preserve">Khu dân cư phía Đông đường Hùng vương (đoạn từ đường N7B đến đường Trần Nhân Tông) </t>
    </r>
    <r>
      <rPr>
        <sz val="10"/>
        <color theme="1"/>
        <rFont val="Times New Roman"/>
        <family val="1"/>
      </rPr>
      <t>(sau khi đã đầu tư hạ tầng)</t>
    </r>
  </si>
  <si>
    <r>
      <rPr>
        <b/>
        <sz val="10"/>
        <color theme="1"/>
        <rFont val="Times New Roman"/>
        <family val="1"/>
      </rPr>
      <t xml:space="preserve">Đường Trường Chinh </t>
    </r>
    <r>
      <rPr>
        <sz val="10"/>
        <color theme="1"/>
        <rFont val="Times New Roman"/>
        <family val="1"/>
      </rPr>
      <t>(rộng 20m): Đoạn từ đường Trần Nhân Tông đến đường rộng 16m</t>
    </r>
  </si>
  <si>
    <r>
      <rPr>
        <b/>
        <sz val="10"/>
        <color theme="1"/>
        <rFont val="Times New Roman"/>
        <family val="1"/>
      </rPr>
      <t xml:space="preserve">Đường Trần Nhân Tông </t>
    </r>
    <r>
      <rPr>
        <sz val="10"/>
        <color theme="1"/>
        <rFont val="Times New Roman"/>
        <family val="1"/>
      </rPr>
      <t>(rộng 25m): Đoạn từ đường Nguyễn văn Huyên đến đường quy hoạch số 2 rộng 16m</t>
    </r>
  </si>
  <si>
    <r>
      <rPr>
        <b/>
        <sz val="10"/>
        <color theme="1"/>
        <rFont val="Times New Roman"/>
        <family val="1"/>
      </rPr>
      <t xml:space="preserve">Đường N7B </t>
    </r>
    <r>
      <rPr>
        <sz val="10"/>
        <color theme="1"/>
        <rFont val="Times New Roman"/>
        <family val="1"/>
      </rPr>
      <t>(rộng 16m): Đoạn từ đường Nguyễn Văn Huyên đến đường quy hoạch số 2 rộng 16m</t>
    </r>
  </si>
  <si>
    <r>
      <rPr>
        <b/>
        <sz val="10"/>
        <color theme="1"/>
        <rFont val="Times New Roman"/>
        <family val="1"/>
      </rPr>
      <t>Đường quy hoạch rộng 16m</t>
    </r>
    <r>
      <rPr>
        <sz val="10"/>
        <color theme="1"/>
        <rFont val="Times New Roman"/>
        <family val="1"/>
      </rPr>
      <t>: Đoạn từ đường nguyễn Văn Huyên đến đường quy hoạch số 2 rộng 16m</t>
    </r>
  </si>
  <si>
    <r>
      <rPr>
        <sz val="10"/>
        <color theme="1"/>
        <rFont val="Times New Roman"/>
        <family val="1"/>
      </rPr>
      <t xml:space="preserve">Đường Tô Nào </t>
    </r>
    <r>
      <rPr>
        <i/>
        <sz val="10"/>
        <color theme="1"/>
        <rFont val="Times New Roman"/>
        <family val="1"/>
      </rPr>
      <t>(Trục đường rộng 22,6m cũ)</t>
    </r>
  </si>
  <si>
    <r>
      <rPr>
        <sz val="10"/>
        <color theme="1"/>
        <rFont val="Times New Roman"/>
        <family val="1"/>
      </rPr>
      <t xml:space="preserve">Đường Tô Ngọc Trác </t>
    </r>
    <r>
      <rPr>
        <i/>
        <sz val="10"/>
        <color theme="1"/>
        <rFont val="Times New Roman"/>
        <family val="1"/>
      </rPr>
      <t>(Các trục đường rộng 12m cũ)</t>
    </r>
  </si>
  <si>
    <r>
      <rPr>
        <b/>
        <sz val="10"/>
        <color theme="1"/>
        <rFont val="Times New Roman"/>
        <family val="1"/>
      </rPr>
      <t xml:space="preserve">Khu đất 1,3ha phía Bắc Trung tâm thương mại Vincom Tuy Hòa-Phú Yên, Phường 7, thành phố Tuy Hòa: </t>
    </r>
    <r>
      <rPr>
        <sz val="10"/>
        <color theme="1"/>
        <rFont val="Times New Roman"/>
        <family val="1"/>
      </rPr>
      <t>Các đường nội bộ rộng từ 10m đến 13,5m</t>
    </r>
  </si>
  <si>
    <t>Khu dân cư liền kề đường Điện Biên Phủ</t>
  </si>
  <si>
    <t>Điều chỉnh tên</t>
  </si>
  <si>
    <r>
      <rPr>
        <sz val="10"/>
        <color theme="1"/>
        <rFont val="Times New Roman"/>
        <family val="1"/>
      </rPr>
      <t xml:space="preserve">Đường NB 2 rộng 6m: </t>
    </r>
    <r>
      <rPr>
        <i/>
        <sz val="10"/>
        <color theme="1"/>
        <rFont val="Times New Roman"/>
        <family val="1"/>
      </rPr>
      <t>(Đoạn từ đường Nguyễn Huệ đến đường Điện Biên Phủ)</t>
    </r>
  </si>
  <si>
    <t>Chuyển từ STT 46</t>
  </si>
  <si>
    <r>
      <rPr>
        <sz val="10"/>
        <color theme="1"/>
        <rFont val="Times New Roman"/>
        <family val="1"/>
      </rPr>
      <t xml:space="preserve">Đường NB 4 rộng 6m: </t>
    </r>
    <r>
      <rPr>
        <i/>
        <sz val="10"/>
        <color theme="1"/>
        <rFont val="Times New Roman"/>
        <family val="1"/>
      </rPr>
      <t>(Đoạn từ đường Nguyễn Huệ đến đường Điện Biên Phủ)</t>
    </r>
  </si>
  <si>
    <t>Chuyển từ STT 47</t>
  </si>
  <si>
    <r>
      <rPr>
        <sz val="10"/>
        <color theme="1"/>
        <rFont val="Times New Roman"/>
        <family val="1"/>
      </rPr>
      <t xml:space="preserve">Đường NB 5 rộng 6m: </t>
    </r>
    <r>
      <rPr>
        <i/>
        <sz val="10"/>
        <color theme="1"/>
        <rFont val="Times New Roman"/>
        <family val="1"/>
      </rPr>
      <t>(Đoạn từ đường Lương Văn Chánh đến đường Duy Tân)</t>
    </r>
  </si>
  <si>
    <t>Chuyển từ STT 48</t>
  </si>
  <si>
    <r>
      <rPr>
        <b/>
        <sz val="10"/>
        <color theme="1"/>
        <rFont val="Times New Roman"/>
        <family val="1"/>
      </rPr>
      <t xml:space="preserve">Khu Trung tâm Thương mại Vincom Tuy Hòa-Phú Yên, Phường 7, thành phố Tuy Hòa: </t>
    </r>
    <r>
      <rPr>
        <sz val="10"/>
        <color theme="1"/>
        <rFont val="Times New Roman"/>
        <family val="1"/>
      </rPr>
      <t>Các đường nội bộ rộng từ 10m đến 13,5m</t>
    </r>
  </si>
  <si>
    <r>
      <rPr>
        <b/>
        <sz val="10"/>
        <color theme="1"/>
        <rFont val="Times New Roman"/>
        <family val="1"/>
      </rPr>
      <t xml:space="preserve">Khu dân cư tại 47 Nguyễn Trung Trực, Phường 8: </t>
    </r>
    <r>
      <rPr>
        <sz val="10"/>
        <color theme="1"/>
        <rFont val="Times New Roman"/>
        <family val="1"/>
      </rPr>
      <t>Trục đường quy hoạch rộng 6m</t>
    </r>
  </si>
  <si>
    <r>
      <rPr>
        <b/>
        <sz val="10"/>
        <color theme="1"/>
        <rFont val="Times New Roman"/>
        <family val="1"/>
      </rPr>
      <t xml:space="preserve">Đường Lý Nam Đế </t>
    </r>
    <r>
      <rPr>
        <sz val="10"/>
        <color theme="1"/>
        <rFont val="Times New Roman"/>
        <family val="1"/>
      </rPr>
      <t>rộng 25m (Đoạn từ đường Hà Huy Tập đến đường số 1)</t>
    </r>
  </si>
  <si>
    <r>
      <rPr>
        <b/>
        <sz val="10"/>
        <color theme="1"/>
        <rFont val="Times New Roman"/>
        <family val="1"/>
      </rPr>
      <t xml:space="preserve">Đường Hà Huy Tập </t>
    </r>
    <r>
      <rPr>
        <sz val="10"/>
        <color theme="1"/>
        <rFont val="Times New Roman"/>
        <family val="1"/>
      </rPr>
      <t>(Đoạn từ đường số D2 đến đường Lê Đài)</t>
    </r>
  </si>
  <si>
    <r>
      <rPr>
        <b/>
        <sz val="10"/>
        <color theme="1"/>
        <rFont val="Times New Roman"/>
        <family val="1"/>
      </rPr>
      <t xml:space="preserve">Đường Lê Đài </t>
    </r>
    <r>
      <rPr>
        <sz val="10"/>
        <color theme="1"/>
        <rFont val="Times New Roman"/>
        <family val="1"/>
      </rPr>
      <t>(Đoạn từ đường Hà Huy Tập đến đường số 1)</t>
    </r>
  </si>
  <si>
    <r>
      <rPr>
        <b/>
        <sz val="10"/>
        <color theme="1"/>
        <rFont val="Times New Roman"/>
        <family val="1"/>
      </rPr>
      <t xml:space="preserve">Đường Lương Định Của </t>
    </r>
    <r>
      <rPr>
        <sz val="10"/>
        <color theme="1"/>
        <rFont val="Times New Roman"/>
        <family val="1"/>
      </rPr>
      <t>(Đoạn từ đường Hà Huy Tập đến đường số 1)</t>
    </r>
  </si>
  <si>
    <r>
      <rPr>
        <b/>
        <sz val="10"/>
        <color theme="1"/>
        <rFont val="Times New Roman"/>
        <family val="1"/>
      </rPr>
      <t xml:space="preserve">Đường Nơ Trang Long </t>
    </r>
    <r>
      <rPr>
        <sz val="10"/>
        <color theme="1"/>
        <rFont val="Times New Roman"/>
        <family val="1"/>
      </rPr>
      <t>rộng 16m (Đoạn từ đường Hà Huy Tập đến đường số 1)</t>
    </r>
  </si>
  <si>
    <t>Điều chỉnh độ rộng đường</t>
  </si>
  <si>
    <t>Khu tái định cư dự án đường Điện Biên Phủ giai đoạn 2, 3 tại Phường 9, thành phố Tuy Hòa</t>
  </si>
  <si>
    <r>
      <rPr>
        <b/>
        <sz val="10"/>
        <color theme="1"/>
        <rFont val="Times New Roman"/>
        <family val="1"/>
      </rPr>
      <t xml:space="preserve">Đường Lê Đài </t>
    </r>
    <r>
      <rPr>
        <sz val="10"/>
        <color theme="1"/>
        <rFont val="Times New Roman"/>
        <family val="1"/>
      </rPr>
      <t>(Đoạn từ đường Hà Huy Tập đến đường số 1)</t>
    </r>
  </si>
  <si>
    <t>Khu tái định cư phục vụ dự án đường Bạch Đằng giai đoạn 2, Phường 9 và xã Bình Kiến, thành phố Tuy Hòa</t>
  </si>
  <si>
    <r>
      <rPr>
        <b/>
        <sz val="10"/>
        <color theme="1"/>
        <rFont val="Times New Roman"/>
        <family val="1"/>
      </rPr>
      <t>Đường Nguyễn Kim Vang (</t>
    </r>
    <r>
      <rPr>
        <sz val="10"/>
        <color theme="1"/>
        <rFont val="Times New Roman"/>
        <family val="1"/>
      </rPr>
      <t>Đoạn từ đường An Dương Vương đến đường Trần Nhân Tông)</t>
    </r>
  </si>
  <si>
    <t>Điều chỉnh tên đoạn</t>
  </si>
  <si>
    <r>
      <rPr>
        <b/>
        <sz val="10"/>
        <color theme="1"/>
        <rFont val="Times New Roman"/>
        <family val="1"/>
      </rPr>
      <t xml:space="preserve">Đường An Dương Vương </t>
    </r>
    <r>
      <rPr>
        <sz val="10"/>
        <color theme="1"/>
        <rFont val="Times New Roman"/>
        <family val="1"/>
      </rPr>
      <t>(Đoạn từ đường số 01 đến đường N4)</t>
    </r>
  </si>
  <si>
    <r>
      <rPr>
        <b/>
        <sz val="10"/>
        <color theme="1"/>
        <rFont val="Times New Roman"/>
        <family val="1"/>
      </rPr>
      <t xml:space="preserve">Đường Lý Nam Đế </t>
    </r>
    <r>
      <rPr>
        <sz val="10"/>
        <color theme="1"/>
        <rFont val="Times New Roman"/>
        <family val="1"/>
      </rPr>
      <t>(Đoạn từ đường số 1 đến đường N4)</t>
    </r>
  </si>
  <si>
    <r>
      <rPr>
        <b/>
        <sz val="10"/>
        <color theme="1"/>
        <rFont val="Times New Roman"/>
        <family val="1"/>
      </rPr>
      <t xml:space="preserve">Đường Trần Nhân Tông </t>
    </r>
    <r>
      <rPr>
        <sz val="10"/>
        <color theme="1"/>
        <rFont val="Times New Roman"/>
        <family val="1"/>
      </rPr>
      <t>(Đoạn từ đường Hà Huy Tập đến đường N2)</t>
    </r>
  </si>
  <si>
    <r>
      <rPr>
        <b/>
        <sz val="10"/>
        <color theme="1"/>
        <rFont val="Times New Roman"/>
        <family val="1"/>
      </rPr>
      <t xml:space="preserve">Đường Lê Đài </t>
    </r>
    <r>
      <rPr>
        <sz val="10"/>
        <color theme="1"/>
        <rFont val="Times New Roman"/>
        <family val="1"/>
      </rPr>
      <t>(Đoạn từ đường số 1 đến đường N4)</t>
    </r>
  </si>
  <si>
    <r>
      <rPr>
        <b/>
        <sz val="10"/>
        <color theme="1"/>
        <rFont val="Times New Roman"/>
        <family val="1"/>
      </rPr>
      <t xml:space="preserve">Đường Lương Định Của </t>
    </r>
    <r>
      <rPr>
        <sz val="10"/>
        <color theme="1"/>
        <rFont val="Times New Roman"/>
        <family val="1"/>
      </rPr>
      <t>(Đoạn từ đường số 1 đến đường N2)</t>
    </r>
  </si>
  <si>
    <r>
      <rPr>
        <b/>
        <sz val="10"/>
        <color theme="1"/>
        <rFont val="Times New Roman"/>
        <family val="1"/>
      </rPr>
      <t xml:space="preserve">Đường Hà Huy Tập </t>
    </r>
    <r>
      <rPr>
        <sz val="10"/>
        <color theme="1"/>
        <rFont val="Times New Roman"/>
        <family val="1"/>
      </rPr>
      <t>(Đoạn từ đường Trần Nhân Tông đến đường D2)</t>
    </r>
  </si>
  <si>
    <r>
      <rPr>
        <b/>
        <sz val="10"/>
        <color theme="1"/>
        <rFont val="Times New Roman"/>
        <family val="1"/>
      </rPr>
      <t>Khu tái định cư trong Dự án Hồ điều hòa Hồ Sơn và hạ tầng xung quanh</t>
    </r>
    <r>
      <rPr>
        <i/>
        <sz val="10"/>
        <color theme="1"/>
        <rFont val="Times New Roman"/>
        <family val="1"/>
      </rPr>
      <t>(sau khi đã đầu tư hạ tầng theo quy hoạch được phê duyệt)</t>
    </r>
  </si>
  <si>
    <r>
      <rPr>
        <sz val="10"/>
        <color theme="1"/>
        <rFont val="Times New Roman"/>
        <family val="1"/>
      </rPr>
      <t xml:space="preserve">Đường Quy hoạch số 01 (rộng 21m): </t>
    </r>
    <r>
      <rPr>
        <i/>
        <sz val="10"/>
        <color theme="1"/>
        <rFont val="Times New Roman"/>
        <family val="1"/>
      </rPr>
      <t>Đoạn từ đường Quy hoạch số 04 (rộng 16m) đến đường Quy hoạch rộng 20m</t>
    </r>
  </si>
  <si>
    <r>
      <rPr>
        <sz val="10"/>
        <color theme="1"/>
        <rFont val="Times New Roman"/>
        <family val="1"/>
      </rPr>
      <t xml:space="preserve">Đường Quy hoạch số 02 (rộng 16m): </t>
    </r>
    <r>
      <rPr>
        <i/>
        <sz val="10"/>
        <color theme="1"/>
        <rFont val="Times New Roman"/>
        <family val="1"/>
      </rPr>
      <t>Đoạn từ đường Quy hoạch số 04 (rộng 16m) đến đường Quy hoạch số 03 (rộng 16m)</t>
    </r>
  </si>
  <si>
    <r>
      <rPr>
        <sz val="10"/>
        <color theme="1"/>
        <rFont val="Times New Roman"/>
        <family val="1"/>
      </rPr>
      <t xml:space="preserve">Đường Quy hoạch số 03 (rộng 16m): </t>
    </r>
    <r>
      <rPr>
        <i/>
        <sz val="10"/>
        <color theme="1"/>
        <rFont val="Times New Roman"/>
        <family val="1"/>
      </rPr>
      <t>Đoạn từ đường Quy hoạch số 06 (rộng 20m) đến đường Quy hoạch số 01 (rộng 21m)</t>
    </r>
  </si>
  <si>
    <r>
      <rPr>
        <sz val="10"/>
        <color theme="1"/>
        <rFont val="Times New Roman"/>
        <family val="1"/>
      </rPr>
      <t xml:space="preserve">Đường Quy hoạch rộng 20m: </t>
    </r>
    <r>
      <rPr>
        <i/>
        <sz val="10"/>
        <color theme="1"/>
        <rFont val="Times New Roman"/>
        <family val="1"/>
      </rPr>
      <t>Đoạn từ đường Quy hoạch số 06 (rộng 20m) đến đường Mậu Thân</t>
    </r>
  </si>
  <si>
    <r>
      <rPr>
        <sz val="10"/>
        <color theme="1"/>
        <rFont val="Times New Roman"/>
        <family val="1"/>
      </rPr>
      <t xml:space="preserve">Đường Quy hoạch số 04 (rộng 16m): </t>
    </r>
    <r>
      <rPr>
        <i/>
        <sz val="10"/>
        <color theme="1"/>
        <rFont val="Times New Roman"/>
        <family val="1"/>
      </rPr>
      <t>Đoạn từ đường Quy hoạch số 01 (rộng 21m) đến đường Quy hoạch số 03 (rộng 16m)</t>
    </r>
  </si>
  <si>
    <r>
      <rPr>
        <sz val="10"/>
        <color theme="1"/>
        <rFont val="Times New Roman"/>
        <family val="1"/>
      </rPr>
      <t xml:space="preserve">Đường Quy hoạch số 05 (rộng 16m): </t>
    </r>
    <r>
      <rPr>
        <i/>
        <sz val="10"/>
        <color theme="1"/>
        <rFont val="Times New Roman"/>
        <family val="1"/>
      </rPr>
      <t>Đoạn từ đường Quy hoạch số 02 (rộng 16m) đến đường Quy hoạch số 03 (rộng 16m)</t>
    </r>
  </si>
  <si>
    <r>
      <rPr>
        <sz val="10"/>
        <color theme="1"/>
        <rFont val="Times New Roman"/>
        <family val="1"/>
      </rPr>
      <t xml:space="preserve">Đường Quy hoạch số 06 (rộng 20m): </t>
    </r>
    <r>
      <rPr>
        <i/>
        <sz val="10"/>
        <color theme="1"/>
        <rFont val="Times New Roman"/>
        <family val="1"/>
      </rPr>
      <t>Đoạn từ đường Quy hoạch số 01 (rộng 21m) đến đường Quy hoạch số 03 (rộng 16m)</t>
    </r>
  </si>
  <si>
    <t>B</t>
  </si>
  <si>
    <r>
      <rPr>
        <b/>
        <sz val="10"/>
        <color rgb="FF0000CC"/>
        <rFont val="Times New Roman"/>
        <family val="1"/>
      </rPr>
      <t>Khu vực phường Phú Lâm, phường Phú</t>
    </r>
    <r>
      <rPr>
        <sz val="10"/>
        <color rgb="FF0000FF"/>
        <rFont val="Times New Roman"/>
        <family val="1"/>
      </rPr>
      <t xml:space="preserve"> </t>
    </r>
    <r>
      <rPr>
        <b/>
        <sz val="10"/>
        <color rgb="FF0000FF"/>
        <rFont val="Times New Roman"/>
        <family val="1"/>
      </rPr>
      <t xml:space="preserve">Thạnh, phường Phú Đông </t>
    </r>
    <r>
      <rPr>
        <sz val="10"/>
        <color rgb="FF0000FF"/>
        <rFont val="Times New Roman"/>
        <family val="1"/>
      </rPr>
      <t>(Đô thị loại II)</t>
    </r>
  </si>
  <si>
    <r>
      <rPr>
        <b/>
        <sz val="10"/>
        <color theme="1"/>
        <rFont val="Times New Roman"/>
        <family val="1"/>
      </rPr>
      <t xml:space="preserve">Quốc lộ 1: </t>
    </r>
    <r>
      <rPr>
        <sz val="10"/>
        <color theme="1"/>
        <rFont val="Times New Roman"/>
        <family val="1"/>
      </rPr>
      <t>Đoạn từ ranh giới huyện Đông Hòa đến đại lộ Nguyễn Tất Thành (nút giao thông QL 1)</t>
    </r>
  </si>
  <si>
    <r>
      <rPr>
        <b/>
        <sz val="10"/>
        <color theme="1"/>
        <rFont val="Times New Roman"/>
        <family val="1"/>
      </rPr>
      <t xml:space="preserve">Đại lộ Hùng Vương: </t>
    </r>
    <r>
      <rPr>
        <sz val="10"/>
        <color theme="1"/>
        <rFont val="Times New Roman"/>
        <family val="1"/>
      </rPr>
      <t>Đoạn qua địa bàn phường Phú Đông và địa bàn phường Phú Thạnh</t>
    </r>
  </si>
  <si>
    <t>phú đông, Phú Thạnh</t>
  </si>
  <si>
    <r>
      <rPr>
        <b/>
        <sz val="10"/>
        <color theme="1"/>
        <rFont val="Times New Roman"/>
        <family val="1"/>
      </rPr>
      <t xml:space="preserve">Đại Lộ Nguyễn Tất Thành: </t>
    </r>
    <r>
      <rPr>
        <sz val="10"/>
        <color theme="1"/>
        <rFont val="Times New Roman"/>
        <family val="1"/>
      </rPr>
      <t>Đoạn từ nút giao thông quốc lộ 1 đến Nam cầu Đà Rằng</t>
    </r>
  </si>
  <si>
    <t>Phú Lâm, Phú Thạnh</t>
  </si>
  <si>
    <t>Phú Thạnh</t>
  </si>
  <si>
    <r>
      <rPr>
        <b/>
        <sz val="10"/>
        <color theme="1"/>
        <rFont val="Times New Roman"/>
        <family val="1"/>
      </rPr>
      <t xml:space="preserve">Đường Bùi Thị Xuân: </t>
    </r>
    <r>
      <rPr>
        <sz val="10"/>
        <color theme="1"/>
        <rFont val="Times New Roman"/>
        <family val="1"/>
      </rPr>
      <t>Đoạn từ đường Ngô Gia Tự đến đường Võ Thị Sáu</t>
    </r>
  </si>
  <si>
    <t>phú đông</t>
  </si>
  <si>
    <t>Phú Lâm</t>
  </si>
  <si>
    <r>
      <rPr>
        <b/>
        <sz val="10"/>
        <color theme="1"/>
        <rFont val="Times New Roman"/>
        <family val="1"/>
      </rPr>
      <t xml:space="preserve">Đường Đoàn Thị Điểm: </t>
    </r>
    <r>
      <rPr>
        <sz val="10"/>
        <color theme="1"/>
        <rFont val="Times New Roman"/>
        <family val="1"/>
      </rPr>
      <t>Đoạn từ đường Nguyễn Văn Linh đến đường Chiến Thắng</t>
    </r>
  </si>
  <si>
    <r>
      <rPr>
        <b/>
        <sz val="10"/>
        <color theme="1"/>
        <rFont val="Times New Roman"/>
        <family val="1"/>
      </rPr>
      <t xml:space="preserve">Đường Đống Đa: </t>
    </r>
    <r>
      <rPr>
        <sz val="10"/>
        <color theme="1"/>
        <rFont val="Times New Roman"/>
        <family val="1"/>
      </rPr>
      <t>Đoạn từ đường Trần Rến đến giáp cầu sắt Hòa Thành</t>
    </r>
  </si>
  <si>
    <r>
      <rPr>
        <b/>
        <sz val="10"/>
        <color theme="1"/>
        <rFont val="Times New Roman"/>
        <family val="1"/>
      </rPr>
      <t xml:space="preserve">Đường Kim Đồng: </t>
    </r>
    <r>
      <rPr>
        <sz val="10"/>
        <color theme="1"/>
        <rFont val="Times New Roman"/>
        <family val="1"/>
      </rPr>
      <t>Đoạn từ đường Ngô Gia Tự đến bề tường phía Tây nghĩa trang liệt sĩ</t>
    </r>
  </si>
  <si>
    <r>
      <rPr>
        <b/>
        <sz val="10"/>
        <color theme="1"/>
        <rFont val="Times New Roman"/>
        <family val="1"/>
      </rPr>
      <t xml:space="preserve">Đường Lạc Long Quân: </t>
    </r>
    <r>
      <rPr>
        <sz val="10"/>
        <color theme="1"/>
        <rFont val="Times New Roman"/>
        <family val="1"/>
      </rPr>
      <t>Đoạn từ đại lộ Nguyễn Tất Thành đến đường Nguyễn Văn Linh</t>
    </r>
  </si>
  <si>
    <r>
      <rPr>
        <b/>
        <sz val="10"/>
        <color theme="1"/>
        <rFont val="Times New Roman"/>
        <family val="1"/>
      </rPr>
      <t xml:space="preserve">Đường Nguyễn Thị Định </t>
    </r>
    <r>
      <rPr>
        <sz val="10"/>
        <color theme="1"/>
        <rFont val="Times New Roman"/>
        <family val="1"/>
      </rPr>
      <t>(Toàn tuyến)</t>
    </r>
  </si>
  <si>
    <r>
      <rPr>
        <b/>
        <sz val="10"/>
        <color theme="1"/>
        <rFont val="Times New Roman"/>
        <family val="1"/>
      </rPr>
      <t xml:space="preserve">Đường Phạm Đình Quy: </t>
    </r>
    <r>
      <rPr>
        <sz val="10"/>
        <color theme="1"/>
        <rFont val="Times New Roman"/>
        <family val="1"/>
      </rPr>
      <t>Đoạn từ đường Ngô Gia Tự đến đường Võ Thị Sáu</t>
    </r>
  </si>
  <si>
    <t>Đoạn từ giáp đường Sắt và đường 3 tháng 2 đến giáp xã Hòa Hiệp Bắc, huyện Đông Hòa</t>
  </si>
  <si>
    <r>
      <rPr>
        <b/>
        <sz val="10"/>
        <color theme="1"/>
        <rFont val="Times New Roman"/>
        <family val="1"/>
      </rPr>
      <t xml:space="preserve">Đường Trần Rến </t>
    </r>
    <r>
      <rPr>
        <i/>
        <sz val="10"/>
        <color theme="1"/>
        <rFont val="Times New Roman"/>
        <family val="1"/>
      </rPr>
      <t>(Toàn tuyến)</t>
    </r>
  </si>
  <si>
    <r>
      <rPr>
        <b/>
        <sz val="10"/>
        <color theme="1"/>
        <rFont val="Times New Roman"/>
        <family val="1"/>
      </rPr>
      <t xml:space="preserve">Đường Võ Thị Sáu: </t>
    </r>
    <r>
      <rPr>
        <sz val="10"/>
        <color theme="1"/>
        <rFont val="Times New Roman"/>
        <family val="1"/>
      </rPr>
      <t>Đoạn từ đường Thăng Long đến Đại lộ Hùng Vương</t>
    </r>
  </si>
  <si>
    <r>
      <rPr>
        <b/>
        <sz val="10"/>
        <color theme="1"/>
        <rFont val="Times New Roman"/>
        <family val="1"/>
      </rPr>
      <t xml:space="preserve">Khép kín khu dân cư tại khu phố 4, phường Phú Thạnh, thành phố Tuy Hòa </t>
    </r>
    <r>
      <rPr>
        <sz val="10"/>
        <color theme="1"/>
        <rFont val="Times New Roman"/>
        <family val="1"/>
      </rPr>
      <t>(sau khi được đầu tư xây dựng hạ tầng)</t>
    </r>
  </si>
  <si>
    <r>
      <rPr>
        <b/>
        <sz val="10"/>
        <color theme="1"/>
        <rFont val="Times New Roman"/>
        <family val="1"/>
      </rPr>
      <t>Khu dân cư cơ sở nhà hát nhân dân huyện Tuy</t>
    </r>
    <r>
      <rPr>
        <sz val="10"/>
        <color theme="1"/>
        <rFont val="Times New Roman"/>
        <family val="1"/>
      </rPr>
      <t xml:space="preserve"> </t>
    </r>
    <r>
      <rPr>
        <b/>
        <sz val="10"/>
        <color theme="1"/>
        <rFont val="Times New Roman"/>
        <family val="1"/>
      </rPr>
      <t>Hòa và Khu tập thể huyện Đoàn Tuy Hòa</t>
    </r>
  </si>
  <si>
    <r>
      <rPr>
        <b/>
        <sz val="10"/>
        <color theme="1"/>
        <rFont val="Times New Roman"/>
        <family val="1"/>
      </rPr>
      <t>Khu dân cư phía Bắc của Khu đô thị mới Nam</t>
    </r>
    <r>
      <rPr>
        <sz val="10"/>
        <color theme="1"/>
        <rFont val="Times New Roman"/>
        <family val="1"/>
      </rPr>
      <t xml:space="preserve"> </t>
    </r>
    <r>
      <rPr>
        <b/>
        <sz val="10"/>
        <color theme="1"/>
        <rFont val="Times New Roman"/>
        <family val="1"/>
      </rPr>
      <t>Tuy Hòa</t>
    </r>
  </si>
  <si>
    <t>Đấu giá (5)</t>
  </si>
  <si>
    <t>Giá khởi điểm đấu giá BQ: 14.9900.000 đ/m2</t>
  </si>
  <si>
    <t>Giá khởi điểm đấu giá BQ: 13.120.000 đ/m2</t>
  </si>
  <si>
    <t>Bổ sung đoạn</t>
  </si>
  <si>
    <t>đề xuất bằng 1,1 lần đoạn 4 (đường N1)</t>
  </si>
  <si>
    <r>
      <rPr>
        <b/>
        <sz val="10"/>
        <color theme="1"/>
        <rFont val="Times New Roman"/>
        <family val="1"/>
      </rPr>
      <t>Khu dân cư phía Bắc đường quy hoạch rộng</t>
    </r>
    <r>
      <rPr>
        <sz val="10"/>
        <color theme="1"/>
        <rFont val="Times New Roman"/>
        <family val="1"/>
      </rPr>
      <t xml:space="preserve"> </t>
    </r>
    <r>
      <rPr>
        <b/>
        <sz val="10"/>
        <color theme="1"/>
        <rFont val="Times New Roman"/>
        <family val="1"/>
      </rPr>
      <t xml:space="preserve">42m (Khu nhà CBCS Công an tỉnh), tại khu phố 3, phường Phú Thạnh, thành phố Tuy Hòa </t>
    </r>
    <r>
      <rPr>
        <sz val="10"/>
        <color theme="1"/>
        <rFont val="Times New Roman"/>
        <family val="1"/>
      </rPr>
      <t>(Sau khi đã đầu tư hạ tầng)</t>
    </r>
  </si>
  <si>
    <r>
      <rPr>
        <b/>
        <sz val="10"/>
        <color theme="1"/>
        <rFont val="Times New Roman"/>
        <family val="1"/>
      </rPr>
      <t xml:space="preserve">Khu dân cư phía Đông khu nhà ở cho cán bộ chiến sỹ công an tỉnh, tại phường Phú Thạnh, thành phố Tuy Hòa </t>
    </r>
    <r>
      <rPr>
        <sz val="10"/>
        <color theme="1"/>
        <rFont val="Times New Roman"/>
        <family val="1"/>
      </rPr>
      <t>(Sau khi đã đầu tư hạ tầng)</t>
    </r>
  </si>
  <si>
    <t>Đấu giá (2)</t>
  </si>
  <si>
    <t>Giá khởi điểm đấu giá BQ: 16.000.000 đ/m2</t>
  </si>
  <si>
    <t>Giá khởi điểm đấu giá BQ: 9.400.000 đ/m2</t>
  </si>
  <si>
    <t>Giá khởi điểm đấu giá BQ: 7.200.000 đ/m2</t>
  </si>
  <si>
    <r>
      <rPr>
        <b/>
        <sz val="10"/>
        <color theme="1"/>
        <rFont val="Times New Roman"/>
        <family val="1"/>
      </rPr>
      <t>Khu dân cư phía Tây đường quy hoạch rộng</t>
    </r>
    <r>
      <rPr>
        <sz val="10"/>
        <color theme="1"/>
        <rFont val="Times New Roman"/>
        <family val="1"/>
      </rPr>
      <t xml:space="preserve"> </t>
    </r>
    <r>
      <rPr>
        <b/>
        <sz val="10"/>
        <color theme="1"/>
        <rFont val="Times New Roman"/>
        <family val="1"/>
      </rPr>
      <t xml:space="preserve">25m (Khu nhà CBCS Công an tỉnh), tại khu phố 4, phường Phú Thanh, thành phố Tuy Hòa </t>
    </r>
    <r>
      <rPr>
        <sz val="10"/>
        <color theme="1"/>
        <rFont val="Times New Roman"/>
        <family val="1"/>
      </rPr>
      <t>(Sau khi đã đầu tư hạ tầng)</t>
    </r>
  </si>
  <si>
    <t>giá khởi điểm đấu giá BQ: 46.000.000 đ/m2</t>
  </si>
  <si>
    <r>
      <rPr>
        <b/>
        <sz val="10"/>
        <color theme="1"/>
        <rFont val="Times New Roman"/>
        <family val="1"/>
      </rPr>
      <t xml:space="preserve">Khu dân cư tạo quỹ đất để huy động vốn phục vụ dự án đường Bạch Đằng giai đoạn 2 (khu đất số 2), tại phường Phú Đông, Phú Thạnh, thành phố Tuy Hòa </t>
    </r>
    <r>
      <rPr>
        <sz val="10"/>
        <color theme="1"/>
        <rFont val="Times New Roman"/>
        <family val="1"/>
      </rPr>
      <t>(Sau khi đã đầu tư hạ tầng)</t>
    </r>
  </si>
  <si>
    <r>
      <rPr>
        <b/>
        <sz val="10"/>
        <color theme="1"/>
        <rFont val="Times New Roman"/>
        <family val="1"/>
      </rPr>
      <t xml:space="preserve">Khu dân cư tạo quỹ đất để huy động vốn phục vụ dự án đường Bạch Đằng giai đoạn 2 (khu đất số 4), tại phường Phú Đông, Phú Thạnh, thành phố Tuy Hòa </t>
    </r>
    <r>
      <rPr>
        <sz val="10"/>
        <color theme="1"/>
        <rFont val="Times New Roman"/>
        <family val="1"/>
      </rPr>
      <t>(Sau khi đã đầu tư hạ tầng)</t>
    </r>
  </si>
  <si>
    <r>
      <rPr>
        <b/>
        <sz val="10"/>
        <color theme="1"/>
        <rFont val="Times New Roman"/>
        <family val="1"/>
      </rPr>
      <t>Khu Khép kín KDC khu phố 4, Phường Phú</t>
    </r>
    <r>
      <rPr>
        <sz val="10"/>
        <color theme="1"/>
        <rFont val="Times New Roman"/>
        <family val="1"/>
      </rPr>
      <t xml:space="preserve"> </t>
    </r>
    <r>
      <rPr>
        <b/>
        <sz val="10"/>
        <color theme="1"/>
        <rFont val="Times New Roman"/>
        <family val="1"/>
      </rPr>
      <t>Thạnh</t>
    </r>
  </si>
  <si>
    <r>
      <rPr>
        <b/>
        <sz val="10"/>
        <color theme="1"/>
        <rFont val="Times New Roman"/>
        <family val="1"/>
      </rPr>
      <t>Khu nhà ở cho cán bộ LLVT thuộc Bộ Chỉ huy</t>
    </r>
    <r>
      <rPr>
        <sz val="10"/>
        <color theme="1"/>
        <rFont val="Times New Roman"/>
        <family val="1"/>
      </rPr>
      <t xml:space="preserve"> </t>
    </r>
    <r>
      <rPr>
        <b/>
        <sz val="10"/>
        <color theme="1"/>
        <rFont val="Times New Roman"/>
        <family val="1"/>
      </rPr>
      <t>Quân sự tỉnh</t>
    </r>
  </si>
  <si>
    <r>
      <rPr>
        <b/>
        <sz val="10"/>
        <color theme="1"/>
        <rFont val="Times New Roman"/>
        <family val="1"/>
      </rPr>
      <t xml:space="preserve">Khu Nhà ở xã hội Nam Hùng Vương tại phường Phú Đông </t>
    </r>
    <r>
      <rPr>
        <sz val="10"/>
        <color theme="1"/>
        <rFont val="Times New Roman"/>
        <family val="1"/>
      </rPr>
      <t>(sau khi được đầu tư xây dựng cơ sở hạ tầng theo quy hoạch được duyệt)</t>
    </r>
  </si>
  <si>
    <t>Đấu giá (3)</t>
  </si>
  <si>
    <t>Giá khởi điểm đấu giá BQ: 46.000.000 đ/m2 (đường 42m)</t>
  </si>
  <si>
    <r>
      <rPr>
        <sz val="10"/>
        <color theme="1"/>
        <rFont val="Times New Roman"/>
        <family val="1"/>
      </rPr>
      <t xml:space="preserve">Đường Trần Khánh Dư </t>
    </r>
    <r>
      <rPr>
        <i/>
        <sz val="10"/>
        <color theme="1"/>
        <rFont val="Times New Roman"/>
        <family val="1"/>
      </rPr>
      <t>(Trục đường rộng 20m - dưới 25m cũ)</t>
    </r>
  </si>
  <si>
    <t>Giá khởi điểm đấu giá BQ: 28.910.000 đ/m2</t>
  </si>
  <si>
    <r>
      <rPr>
        <sz val="10"/>
        <color theme="1"/>
        <rFont val="Times New Roman"/>
        <family val="1"/>
      </rPr>
      <t xml:space="preserve">Đường Trần Toại </t>
    </r>
    <r>
      <rPr>
        <i/>
        <sz val="10"/>
        <color theme="1"/>
        <rFont val="Times New Roman"/>
        <family val="1"/>
      </rPr>
      <t>(Trục đường rộng 16m - dưới</t>
    </r>
    <r>
      <rPr>
        <sz val="10"/>
        <color theme="1"/>
        <rFont val="Times New Roman"/>
        <family val="1"/>
      </rPr>
      <t xml:space="preserve"> </t>
    </r>
    <r>
      <rPr>
        <i/>
        <sz val="10"/>
        <color theme="1"/>
        <rFont val="Times New Roman"/>
        <family val="1"/>
      </rPr>
      <t>20m cũ)</t>
    </r>
  </si>
  <si>
    <r>
      <rPr>
        <sz val="10"/>
        <color theme="1"/>
        <rFont val="Times New Roman"/>
        <family val="1"/>
      </rPr>
      <t xml:space="preserve">Đường Tô Hiệu </t>
    </r>
    <r>
      <rPr>
        <i/>
        <sz val="10"/>
        <color theme="1"/>
        <rFont val="Times New Roman"/>
        <family val="1"/>
      </rPr>
      <t>(Trục đường rộng 12m - dưới</t>
    </r>
    <r>
      <rPr>
        <sz val="10"/>
        <color theme="1"/>
        <rFont val="Times New Roman"/>
        <family val="1"/>
      </rPr>
      <t xml:space="preserve"> </t>
    </r>
    <r>
      <rPr>
        <i/>
        <sz val="10"/>
        <color theme="1"/>
        <rFont val="Times New Roman"/>
        <family val="1"/>
      </rPr>
      <t>16m cũ)</t>
    </r>
  </si>
  <si>
    <r>
      <rPr>
        <sz val="10"/>
        <color theme="1"/>
        <rFont val="Times New Roman"/>
        <family val="1"/>
      </rPr>
      <t xml:space="preserve">Đường Ngô Thì Nhậm </t>
    </r>
    <r>
      <rPr>
        <i/>
        <sz val="10"/>
        <color theme="1"/>
        <rFont val="Times New Roman"/>
        <family val="1"/>
      </rPr>
      <t>(Trục đường rộng 12m - dưới 16m cũ)</t>
    </r>
  </si>
  <si>
    <r>
      <rPr>
        <sz val="10"/>
        <color theme="1"/>
        <rFont val="Times New Roman"/>
        <family val="1"/>
      </rPr>
      <t xml:space="preserve">Đường Đoàn Khuê </t>
    </r>
    <r>
      <rPr>
        <i/>
        <sz val="10"/>
        <color theme="1"/>
        <rFont val="Times New Roman"/>
        <family val="1"/>
      </rPr>
      <t>(Trục đường rộng 12m - dưới</t>
    </r>
    <r>
      <rPr>
        <sz val="10"/>
        <color theme="1"/>
        <rFont val="Times New Roman"/>
        <family val="1"/>
      </rPr>
      <t xml:space="preserve"> </t>
    </r>
    <r>
      <rPr>
        <i/>
        <sz val="10"/>
        <color theme="1"/>
        <rFont val="Times New Roman"/>
        <family val="1"/>
      </rPr>
      <t>16m cũ)</t>
    </r>
  </si>
  <si>
    <r>
      <rPr>
        <sz val="10"/>
        <color theme="1"/>
        <rFont val="Times New Roman"/>
        <family val="1"/>
      </rPr>
      <t xml:space="preserve">Đường Đào Duy Từ </t>
    </r>
    <r>
      <rPr>
        <i/>
        <sz val="10"/>
        <color theme="1"/>
        <rFont val="Times New Roman"/>
        <family val="1"/>
      </rPr>
      <t>(Trục đường rộng 12m - dưới 16m cũ)</t>
    </r>
  </si>
  <si>
    <r>
      <rPr>
        <sz val="10"/>
        <color theme="1"/>
        <rFont val="Times New Roman"/>
        <family val="1"/>
      </rPr>
      <t xml:space="preserve">Đường Lê Vụ </t>
    </r>
    <r>
      <rPr>
        <i/>
        <sz val="10"/>
        <color theme="1"/>
        <rFont val="Times New Roman"/>
        <family val="1"/>
      </rPr>
      <t>(Trục đường rộng 12m - dưới 16m cũ)</t>
    </r>
  </si>
  <si>
    <r>
      <rPr>
        <sz val="10"/>
        <color theme="1"/>
        <rFont val="Times New Roman"/>
        <family val="1"/>
      </rPr>
      <t xml:space="preserve">Đường Phan Huy Chú </t>
    </r>
    <r>
      <rPr>
        <i/>
        <sz val="10"/>
        <color theme="1"/>
        <rFont val="Times New Roman"/>
        <family val="1"/>
      </rPr>
      <t>(Trục đường rộng 12m - dưới 16m cũ)</t>
    </r>
  </si>
  <si>
    <r>
      <rPr>
        <sz val="10"/>
        <color theme="1"/>
        <rFont val="Times New Roman"/>
        <family val="1"/>
      </rPr>
      <t xml:space="preserve">Đường Phùng Chí Kiên </t>
    </r>
    <r>
      <rPr>
        <i/>
        <sz val="10"/>
        <color theme="1"/>
        <rFont val="Times New Roman"/>
        <family val="1"/>
      </rPr>
      <t>(Trục đường rộng 12m - dưới 16m cũ)</t>
    </r>
  </si>
  <si>
    <r>
      <rPr>
        <sz val="10"/>
        <color theme="1"/>
        <rFont val="Times New Roman"/>
        <family val="1"/>
      </rPr>
      <t xml:space="preserve">Đường Ngô Sĩ Liên </t>
    </r>
    <r>
      <rPr>
        <i/>
        <sz val="10"/>
        <color theme="1"/>
        <rFont val="Times New Roman"/>
        <family val="1"/>
      </rPr>
      <t>(Trục đường rộng 12m - dưới 16m cũ)</t>
    </r>
  </si>
  <si>
    <r>
      <rPr>
        <sz val="10"/>
        <color theme="1"/>
        <rFont val="Times New Roman"/>
        <family val="1"/>
      </rPr>
      <t>Đường Cẩm Giàng</t>
    </r>
    <r>
      <rPr>
        <i/>
        <sz val="10"/>
        <color theme="1"/>
        <rFont val="Times New Roman"/>
        <family val="1"/>
      </rPr>
      <t>(Trục đường rộng 12m - dưới</t>
    </r>
    <r>
      <rPr>
        <sz val="10"/>
        <color theme="1"/>
        <rFont val="Times New Roman"/>
        <family val="1"/>
      </rPr>
      <t xml:space="preserve"> </t>
    </r>
    <r>
      <rPr>
        <i/>
        <sz val="10"/>
        <color theme="1"/>
        <rFont val="Times New Roman"/>
        <family val="1"/>
      </rPr>
      <t>16m cũ)</t>
    </r>
  </si>
  <si>
    <r>
      <rPr>
        <sz val="10"/>
        <color theme="1"/>
        <rFont val="Times New Roman"/>
        <family val="1"/>
      </rPr>
      <t>Đường Tô Ngọc Vân</t>
    </r>
    <r>
      <rPr>
        <i/>
        <sz val="10"/>
        <color theme="1"/>
        <rFont val="Times New Roman"/>
        <family val="1"/>
      </rPr>
      <t>(Trục đường rộng 12m - dưới 16m cũ)</t>
    </r>
  </si>
  <si>
    <r>
      <rPr>
        <sz val="10"/>
        <color theme="1"/>
        <rFont val="Times New Roman"/>
        <family val="1"/>
      </rPr>
      <t xml:space="preserve">Đường Bình Giang </t>
    </r>
    <r>
      <rPr>
        <i/>
        <sz val="10"/>
        <color theme="1"/>
        <rFont val="Times New Roman"/>
        <family val="1"/>
      </rPr>
      <t>(Trục đường rộng 12m - dưới 16m cũ)</t>
    </r>
  </si>
  <si>
    <t>Đấu giá (4)</t>
  </si>
  <si>
    <r>
      <rPr>
        <sz val="10"/>
        <color theme="1"/>
        <rFont val="Times New Roman"/>
        <family val="1"/>
      </rPr>
      <t xml:space="preserve">Tuyến đường số 1 </t>
    </r>
    <r>
      <rPr>
        <i/>
        <sz val="10"/>
        <color theme="1"/>
        <rFont val="Times New Roman"/>
        <family val="1"/>
      </rPr>
      <t>(đoạn từ giáp đường Nguyễn Tất Thành đến giáp đường số 6 rộng 9,5m)</t>
    </r>
  </si>
  <si>
    <t>Giá khởi điểm đấu giá BQ: 11.269.000 đ/m2</t>
  </si>
  <si>
    <r>
      <rPr>
        <sz val="10"/>
        <color theme="1"/>
        <rFont val="Times New Roman"/>
        <family val="1"/>
      </rPr>
      <t xml:space="preserve">Tuyến đường số 2 </t>
    </r>
    <r>
      <rPr>
        <i/>
        <sz val="10"/>
        <color theme="1"/>
        <rFont val="Times New Roman"/>
        <family val="1"/>
      </rPr>
      <t>(đoạn từ Lô đất số A-11 đến đường số 5 rộng 12m)</t>
    </r>
  </si>
  <si>
    <t>Giá khởi điểm đấu giá BQ: 10.855.000 đ/m2</t>
  </si>
  <si>
    <r>
      <rPr>
        <sz val="10"/>
        <color theme="1"/>
        <rFont val="Times New Roman"/>
        <family val="1"/>
      </rPr>
      <t xml:space="preserve">Tuyến đường số 3 </t>
    </r>
    <r>
      <rPr>
        <i/>
        <sz val="10"/>
        <color theme="1"/>
        <rFont val="Times New Roman"/>
        <family val="1"/>
      </rPr>
      <t>(đoạn từ đường số 1 đến Lô đất ký hiệu C-24 và Lô đất ký hiệu D-17)</t>
    </r>
  </si>
  <si>
    <r>
      <rPr>
        <sz val="10"/>
        <color theme="1"/>
        <rFont val="Times New Roman"/>
        <family val="1"/>
      </rPr>
      <t xml:space="preserve">Tuyến đường số 4 </t>
    </r>
    <r>
      <rPr>
        <i/>
        <sz val="10"/>
        <color theme="1"/>
        <rFont val="Times New Roman"/>
        <family val="1"/>
      </rPr>
      <t>(đoạn từ giáp đường số 1 đến giáp đường số 5)</t>
    </r>
  </si>
  <si>
    <r>
      <rPr>
        <sz val="10"/>
        <color theme="1"/>
        <rFont val="Times New Roman"/>
        <family val="1"/>
      </rPr>
      <t xml:space="preserve">Tuyến đường số 6 rộng 9,5m </t>
    </r>
    <r>
      <rPr>
        <i/>
        <sz val="10"/>
        <color theme="1"/>
        <rFont val="Times New Roman"/>
        <family val="1"/>
      </rPr>
      <t>(đoạn từ đường số 5 đến Lô đất ký hiệu E-21)</t>
    </r>
  </si>
  <si>
    <t>Giá khởi điểm đấu giá BQ: 10.480.000 đ/m2</t>
  </si>
  <si>
    <r>
      <rPr>
        <b/>
        <sz val="10"/>
        <color rgb="FFFF0000"/>
        <rFont val="Times New Roman"/>
        <family val="1"/>
      </rPr>
      <t xml:space="preserve">Đường Lê Đại Hành: </t>
    </r>
    <r>
      <rPr>
        <sz val="10"/>
        <color rgb="FFFF0000"/>
        <rFont val="Times New Roman"/>
        <family val="1"/>
      </rPr>
      <t>Đoạn từ đường Nguyễn Văn Linh đến đường Nguyễn Thị Định</t>
    </r>
  </si>
  <si>
    <t>Bổ sung tuyến (Phường Phú Lâm)</t>
  </si>
  <si>
    <t>đề xuất giá tương đương 90% đoạn 2 đường Phạm Văn Đồng (hoặc VT2 của Nguyễn Văn Linh)</t>
  </si>
  <si>
    <r>
      <rPr>
        <b/>
        <sz val="10"/>
        <color rgb="FFFF0000"/>
        <rFont val="Times New Roman"/>
        <family val="1"/>
      </rPr>
      <t xml:space="preserve">Đường Xô Viết Nghệ Tĩnh: </t>
    </r>
    <r>
      <rPr>
        <sz val="10"/>
        <color rgb="FFFF0000"/>
        <rFont val="Times New Roman"/>
        <family val="1"/>
      </rPr>
      <t>Đoạn từ đường Nguyễn Văn Linh đến đường Chiến Thắng</t>
    </r>
  </si>
  <si>
    <t>đề xuất giá tương đương đoạn 1 đường Cao Bá Quát</t>
  </si>
  <si>
    <r>
      <rPr>
        <b/>
        <sz val="10"/>
        <color rgb="FFFF0000"/>
        <rFont val="Times New Roman"/>
        <family val="1"/>
      </rPr>
      <t xml:space="preserve">Đường Trần Thị Có: </t>
    </r>
    <r>
      <rPr>
        <sz val="10"/>
        <color rgb="FFFF0000"/>
        <rFont val="Times New Roman"/>
        <family val="1"/>
      </rPr>
      <t>Đoạn từ đường Nguyễn Thị Định đến nhà ông Kiều Ngọc Hào</t>
    </r>
  </si>
  <si>
    <t>Giá đất đề xuất</t>
  </si>
  <si>
    <t>VT 1</t>
  </si>
  <si>
    <t>VT 2</t>
  </si>
  <si>
    <t>VT 3</t>
  </si>
  <si>
    <t>VT 4</t>
  </si>
  <si>
    <t>1.1</t>
  </si>
  <si>
    <t>1.2</t>
  </si>
  <si>
    <t>1.3</t>
  </si>
  <si>
    <t>1.4</t>
  </si>
  <si>
    <t>Đường N2</t>
  </si>
  <si>
    <t>Đường N1</t>
  </si>
  <si>
    <t>1.5</t>
  </si>
  <si>
    <t>1.6</t>
  </si>
  <si>
    <t>2.1</t>
  </si>
  <si>
    <t>2.2</t>
  </si>
  <si>
    <t>2.3</t>
  </si>
  <si>
    <t>2.4</t>
  </si>
  <si>
    <t>2.5</t>
  </si>
  <si>
    <t>Đường số 4</t>
  </si>
  <si>
    <t>Đường số 13</t>
  </si>
  <si>
    <t>Đường số 5</t>
  </si>
  <si>
    <t>Đường số 6</t>
  </si>
  <si>
    <t>Đường liên xã</t>
  </si>
  <si>
    <t>Đường Trường Sơn Đông</t>
  </si>
  <si>
    <t>Quốc lộ 19C</t>
  </si>
  <si>
    <t>PHỤ LỤC 2 (ONT)</t>
  </si>
  <si>
    <t>GIÁ ĐẤT Ở TẠI NÔNG THÔN NĂM 2025</t>
  </si>
  <si>
    <r>
      <rPr>
        <i/>
        <sz val="11"/>
        <color theme="1"/>
        <rFont val="Times New Roman"/>
        <family val="1"/>
      </rPr>
      <t>Đơn vị tính: 1.000 đồng/m</t>
    </r>
    <r>
      <rPr>
        <i/>
        <vertAlign val="superscript"/>
        <sz val="11"/>
        <color theme="1"/>
        <rFont val="Times New Roman"/>
        <family val="1"/>
      </rPr>
      <t>2</t>
    </r>
  </si>
  <si>
    <t>Thành phố Tuy Hòa (3 xã)</t>
  </si>
  <si>
    <t>Vùng đồng bằng (3 xã)</t>
  </si>
  <si>
    <r>
      <rPr>
        <b/>
        <sz val="10"/>
        <color rgb="FF0000CC"/>
        <rFont val="Times New Roman"/>
        <family val="1"/>
      </rPr>
      <t xml:space="preserve">Xã Hòa Kiến </t>
    </r>
    <r>
      <rPr>
        <sz val="10"/>
        <color rgb="FF0000FF"/>
        <rFont val="Times New Roman"/>
        <family val="1"/>
      </rPr>
      <t>(Xã đồng bằng)</t>
    </r>
  </si>
  <si>
    <r>
      <rPr>
        <b/>
        <sz val="10"/>
        <color theme="1"/>
        <rFont val="Times New Roman"/>
        <family val="1"/>
      </rPr>
      <t xml:space="preserve">Quốc lộ 1 </t>
    </r>
    <r>
      <rPr>
        <sz val="10"/>
        <color theme="1"/>
        <rFont val="Times New Roman"/>
        <family val="1"/>
      </rPr>
      <t>(Đoạn qua địa bàn xã)</t>
    </r>
  </si>
  <si>
    <t>Đường Đá Bàn</t>
  </si>
  <si>
    <t>Các tuyến đường liên thôn tiếp giáp đường Đá Bàn</t>
  </si>
  <si>
    <t>Đường từ trường trung học cũ đến cuối thôn Tường Quang</t>
  </si>
  <si>
    <t>Đường từ Bưu điện xã đến Kênh N3</t>
  </si>
  <si>
    <r>
      <rPr>
        <b/>
        <sz val="10"/>
        <color rgb="FFFF0000"/>
        <rFont val="Times New Roman"/>
        <family val="1"/>
      </rPr>
      <t xml:space="preserve">Tuyến đường tránh lũ cứu hộ cứu nạn nối các huyện, thành phố: Tây Hòa, Phú Hòa, thành phố Tuy Hòa, Tuy An </t>
    </r>
    <r>
      <rPr>
        <sz val="10"/>
        <color rgb="FFFF0000"/>
        <rFont val="Times New Roman"/>
        <family val="1"/>
      </rPr>
      <t>(Từ đường Đá Bàn đến giáp ranh xã Hòa Quang Bắc, huyện Phú Hòa)</t>
    </r>
  </si>
  <si>
    <t>đề xuất tương đương giá VT2 đường QL1 (đoạn qua địa bàn xã)</t>
  </si>
  <si>
    <t>Khu tái định cư để di dời các hộ dân bị ảnh hưởng bãi rác Thọ Vức tại xã Hòa Kiến</t>
  </si>
  <si>
    <r>
      <rPr>
        <b/>
        <sz val="10"/>
        <color rgb="FF0000CC"/>
        <rFont val="Times New Roman"/>
        <family val="1"/>
      </rPr>
      <t xml:space="preserve">Xã Bình Kiến </t>
    </r>
    <r>
      <rPr>
        <sz val="10"/>
        <color rgb="FF0000FF"/>
        <rFont val="Times New Roman"/>
        <family val="1"/>
      </rPr>
      <t>(Xã đồng bằng)</t>
    </r>
  </si>
  <si>
    <r>
      <rPr>
        <b/>
        <sz val="10"/>
        <color theme="1"/>
        <rFont val="Times New Roman"/>
        <family val="1"/>
      </rPr>
      <t xml:space="preserve">Quốc lộ 1 </t>
    </r>
    <r>
      <rPr>
        <sz val="10"/>
        <color theme="1"/>
        <rFont val="Times New Roman"/>
        <family val="1"/>
      </rPr>
      <t>(Đoạn qua địa bàn xã)</t>
    </r>
  </si>
  <si>
    <r>
      <rPr>
        <b/>
        <sz val="10"/>
        <color theme="1"/>
        <rFont val="Times New Roman"/>
        <family val="1"/>
      </rPr>
      <t>Đường Độc Lập</t>
    </r>
    <r>
      <rPr>
        <sz val="10"/>
        <color theme="1"/>
        <rFont val="Times New Roman"/>
        <family val="1"/>
      </rPr>
      <t>: Đoạn thuộc địa bàn xã Bình Kiến</t>
    </r>
  </si>
  <si>
    <r>
      <rPr>
        <b/>
        <sz val="10"/>
        <color theme="1"/>
        <rFont val="Times New Roman"/>
        <family val="1"/>
      </rPr>
      <t xml:space="preserve">Đường Lê Duẩn: </t>
    </r>
    <r>
      <rPr>
        <sz val="10"/>
        <color theme="1"/>
        <rFont val="Times New Roman"/>
        <family val="1"/>
      </rPr>
      <t>Đoạn thuộc địa bàn xã Bình Kiến</t>
    </r>
  </si>
  <si>
    <t>Đoạn từ đường số 14 đến ranh giới xã Bình Kiến và xã An Phú</t>
  </si>
  <si>
    <r>
      <rPr>
        <b/>
        <sz val="10"/>
        <color theme="1"/>
        <rFont val="Times New Roman"/>
        <family val="1"/>
      </rPr>
      <t xml:space="preserve">Đại lộ Nguyễn Tất Thành: </t>
    </r>
    <r>
      <rPr>
        <sz val="10"/>
        <color theme="1"/>
        <rFont val="Times New Roman"/>
        <family val="1"/>
      </rPr>
      <t>Đoạn thuộc địa bàn xã Bình Kiến</t>
    </r>
  </si>
  <si>
    <t>2.6</t>
  </si>
  <si>
    <t>2.7</t>
  </si>
  <si>
    <r>
      <rPr>
        <b/>
        <sz val="10"/>
        <color theme="1"/>
        <rFont val="Times New Roman"/>
        <family val="1"/>
      </rPr>
      <t xml:space="preserve">Đường Nơ Trang Long: </t>
    </r>
    <r>
      <rPr>
        <sz val="10"/>
        <color theme="1"/>
        <rFont val="Times New Roman"/>
        <family val="1"/>
      </rPr>
      <t>Đoạn từ đại lộ Hùng Vương đến đường Hà Huy Tập</t>
    </r>
  </si>
  <si>
    <t>2.8</t>
  </si>
  <si>
    <r>
      <rPr>
        <b/>
        <sz val="10"/>
        <color theme="1"/>
        <rFont val="Times New Roman"/>
        <family val="1"/>
      </rPr>
      <t xml:space="preserve">Đường Lương Định Của: </t>
    </r>
    <r>
      <rPr>
        <sz val="10"/>
        <color theme="1"/>
        <rFont val="Times New Roman"/>
        <family val="1"/>
      </rPr>
      <t>Đoạn từ đại lộ Hùng Vương đến Hà Huy Tập</t>
    </r>
  </si>
  <si>
    <t>2.9</t>
  </si>
  <si>
    <t>2.10</t>
  </si>
  <si>
    <r>
      <rPr>
        <b/>
        <sz val="10"/>
        <color theme="1"/>
        <rFont val="Times New Roman"/>
        <family val="1"/>
      </rPr>
      <t xml:space="preserve">Đường Võ Trứ: </t>
    </r>
    <r>
      <rPr>
        <sz val="10"/>
        <color theme="1"/>
        <rFont val="Times New Roman"/>
        <family val="1"/>
      </rPr>
      <t>Đoạn từ đại lộ Hùng Vương đến Hà Huy Tập</t>
    </r>
  </si>
  <si>
    <t>2.11</t>
  </si>
  <si>
    <r>
      <rPr>
        <b/>
        <sz val="10"/>
        <color theme="1"/>
        <rFont val="Times New Roman"/>
        <family val="1"/>
      </rPr>
      <t xml:space="preserve">Đường Mậu Thân </t>
    </r>
    <r>
      <rPr>
        <sz val="10"/>
        <color theme="1"/>
        <rFont val="Times New Roman"/>
        <family val="1"/>
      </rPr>
      <t>(Đoạn qua địa bàn xã)</t>
    </r>
  </si>
  <si>
    <t>2.12</t>
  </si>
  <si>
    <t>2.13</t>
  </si>
  <si>
    <t>2.14</t>
  </si>
  <si>
    <r>
      <rPr>
        <b/>
        <sz val="10"/>
        <color theme="1"/>
        <rFont val="Times New Roman"/>
        <family val="1"/>
      </rPr>
      <t>Đường Nguyễn Văn Huyên</t>
    </r>
    <r>
      <rPr>
        <sz val="10"/>
        <color theme="1"/>
        <rFont val="Times New Roman"/>
        <family val="1"/>
      </rPr>
      <t>: Đoạn thuộc xã Bình Kiến</t>
    </r>
  </si>
  <si>
    <t>2.15</t>
  </si>
  <si>
    <t>2.16</t>
  </si>
  <si>
    <t>2.17</t>
  </si>
  <si>
    <r>
      <rPr>
        <b/>
        <sz val="10"/>
        <color rgb="FFFF0000"/>
        <rFont val="Times New Roman"/>
        <family val="1"/>
      </rPr>
      <t xml:space="preserve">Tuyến đường 14 </t>
    </r>
    <r>
      <rPr>
        <sz val="10"/>
        <color rgb="FFFF0000"/>
        <rFont val="Times New Roman"/>
        <family val="1"/>
      </rPr>
      <t>(Đoạn từ Hạ tầng kỹ thuật Khu dân cư tạo quỹ đất để huy động vốn đầu tư dự án đường Bạch Đằng giai đoạn 2 (đợt 1) tại xã Bình Kiến, thành phố Tuy Hòa đến đại lộ Nguyễn Tất Thành)</t>
    </r>
  </si>
  <si>
    <t>đề xuất tương đương 0,7 lần giá đường số 14 thuộc Dự án STT 2.25 (Hạ tầng kỹ thuật Khu dân cư tạo quỹ đất để huy động vốn đầu tư dự án đường Bạch Đằng giai đoạn 2 (đợt 1) tại xã Bình Kiến, thành phố Tuy Hòa)</t>
  </si>
  <si>
    <t>2.18</t>
  </si>
  <si>
    <r>
      <rPr>
        <b/>
        <sz val="10"/>
        <color theme="1"/>
        <rFont val="Times New Roman"/>
        <family val="1"/>
      </rPr>
      <t>Các trục đường dưới 12m thuộc khu tái định cư</t>
    </r>
    <r>
      <rPr>
        <sz val="10"/>
        <color theme="1"/>
        <rFont val="Times New Roman"/>
        <family val="1"/>
      </rPr>
      <t xml:space="preserve"> </t>
    </r>
    <r>
      <rPr>
        <b/>
        <sz val="10"/>
        <color theme="1"/>
        <rFont val="Times New Roman"/>
        <family val="1"/>
      </rPr>
      <t>Bầu Cả</t>
    </r>
  </si>
  <si>
    <t>2.19</t>
  </si>
  <si>
    <r>
      <rPr>
        <b/>
        <sz val="10"/>
        <color theme="1"/>
        <rFont val="Times New Roman"/>
        <family val="1"/>
      </rPr>
      <t xml:space="preserve">Các trục đường thuộc khu dân cư phía Tây đại lộ Hùng Vương </t>
    </r>
    <r>
      <rPr>
        <sz val="10"/>
        <color theme="1"/>
        <rFont val="Times New Roman"/>
        <family val="1"/>
      </rPr>
      <t>(Đoạn từ đường An Dương Vương - N14)</t>
    </r>
  </si>
  <si>
    <t>2.20</t>
  </si>
  <si>
    <r>
      <rPr>
        <b/>
        <sz val="10"/>
        <color theme="1"/>
        <rFont val="Times New Roman"/>
        <family val="1"/>
      </rPr>
      <t xml:space="preserve">Các trục đường thuộc Khu dân cư phía Đông đại lộ Hùng Vương </t>
    </r>
    <r>
      <rPr>
        <sz val="10"/>
        <color theme="1"/>
        <rFont val="Times New Roman"/>
        <family val="1"/>
      </rPr>
      <t>(Đoạn từ đường số 14 - Quốc lộ 1)</t>
    </r>
  </si>
  <si>
    <t>2.21</t>
  </si>
  <si>
    <t>Đường số 14:</t>
  </si>
  <si>
    <t>2.22</t>
  </si>
  <si>
    <t>Các trục đường thuộc các lô đất ký hiệu 1, 2, 3 phía Đông đường Hùng Vương</t>
  </si>
  <si>
    <t>2.23</t>
  </si>
  <si>
    <t>Đường nội bộ rộng 6m thuộc Khu đất ký hiệu số 7 thuộc Khu đất ký hiệu số 7 phía Tây đường Hùng Vương</t>
  </si>
  <si>
    <t>2.24</t>
  </si>
  <si>
    <r>
      <rPr>
        <sz val="10"/>
        <color theme="1"/>
        <rFont val="Times New Roman"/>
        <family val="1"/>
      </rPr>
      <t>Đường số 14 rộng 40m (</t>
    </r>
    <r>
      <rPr>
        <i/>
        <sz val="10"/>
        <color theme="1"/>
        <rFont val="Times New Roman"/>
        <family val="1"/>
      </rPr>
      <t>đoạn từ đường Hà Huy Tập đến đường quy hoạch N1 rộng 16m</t>
    </r>
    <r>
      <rPr>
        <sz val="10"/>
        <color theme="1"/>
        <rFont val="Times New Roman"/>
        <family val="1"/>
      </rPr>
      <t>)</t>
    </r>
  </si>
  <si>
    <r>
      <rPr>
        <sz val="10"/>
        <color theme="1"/>
        <rFont val="Times New Roman"/>
        <family val="1"/>
      </rPr>
      <t>Đường Hà Huy Tập rộng 16m (</t>
    </r>
    <r>
      <rPr>
        <i/>
        <sz val="10"/>
        <color theme="1"/>
        <rFont val="Times New Roman"/>
        <family val="1"/>
      </rPr>
      <t>đoạn từ đường Võ Trứ đến đường số 14</t>
    </r>
    <r>
      <rPr>
        <sz val="10"/>
        <color theme="1"/>
        <rFont val="Times New Roman"/>
        <family val="1"/>
      </rPr>
      <t>)</t>
    </r>
  </si>
  <si>
    <r>
      <rPr>
        <sz val="10"/>
        <color theme="1"/>
        <rFont val="Times New Roman"/>
        <family val="1"/>
      </rPr>
      <t>Đường Võ Trứ rộng 16m (</t>
    </r>
    <r>
      <rPr>
        <i/>
        <sz val="10"/>
        <color theme="1"/>
        <rFont val="Times New Roman"/>
        <family val="1"/>
      </rPr>
      <t>đoạn từ đường Hà Huy Tập đến đường quy hoạch N1 rộng 16m</t>
    </r>
    <r>
      <rPr>
        <sz val="10"/>
        <color theme="1"/>
        <rFont val="Times New Roman"/>
        <family val="1"/>
      </rPr>
      <t>)</t>
    </r>
  </si>
  <si>
    <r>
      <rPr>
        <sz val="10"/>
        <color theme="1"/>
        <rFont val="Times New Roman"/>
        <family val="1"/>
      </rPr>
      <t>Đường quy hoạch N1 rộng 16m (</t>
    </r>
    <r>
      <rPr>
        <i/>
        <sz val="10"/>
        <color theme="1"/>
        <rFont val="Times New Roman"/>
        <family val="1"/>
      </rPr>
      <t>đoạn từ đường Võ Trứ đến đường số 14</t>
    </r>
    <r>
      <rPr>
        <sz val="10"/>
        <color theme="1"/>
        <rFont val="Times New Roman"/>
        <family val="1"/>
      </rPr>
      <t>)</t>
    </r>
  </si>
  <si>
    <t>2.25</t>
  </si>
  <si>
    <t>Đường quy hoạch rộng 16m (Đường quy hoạch số 2 rộng 16m): Đoạn từ đường N7B (đường quy hoạch rộng 16m) đến đường Lý Nam Đế</t>
  </si>
  <si>
    <t>Hạ tầng kỹ thuật Khu dân cư tạo quỹ đất để huy động vốn đầu tư dự án đường Bạch Đằng giai đoạn 2 (đợt 1) tại xã Bình Kiến, thành phố Tuy Hòa</t>
  </si>
  <si>
    <r>
      <rPr>
        <sz val="10"/>
        <color theme="1"/>
        <rFont val="Times New Roman"/>
        <family val="1"/>
      </rPr>
      <t xml:space="preserve">Đường N1 </t>
    </r>
    <r>
      <rPr>
        <i/>
        <sz val="10"/>
        <color theme="1"/>
        <rFont val="Times New Roman"/>
        <family val="1"/>
      </rPr>
      <t>(Đoạn từ đường số 14 đến đường Võ Trứ)</t>
    </r>
  </si>
  <si>
    <r>
      <rPr>
        <sz val="10"/>
        <color theme="1"/>
        <rFont val="Times New Roman"/>
        <family val="1"/>
      </rPr>
      <t xml:space="preserve">Đường N4 </t>
    </r>
    <r>
      <rPr>
        <i/>
        <sz val="10"/>
        <color theme="1"/>
        <rFont val="Times New Roman"/>
        <family val="1"/>
      </rPr>
      <t>(Đoạn từ đường D3 đến đường D1)</t>
    </r>
  </si>
  <si>
    <r>
      <rPr>
        <sz val="10"/>
        <color theme="1"/>
        <rFont val="Times New Roman"/>
        <family val="1"/>
      </rPr>
      <t xml:space="preserve">Đường D1 </t>
    </r>
    <r>
      <rPr>
        <i/>
        <sz val="10"/>
        <color theme="1"/>
        <rFont val="Times New Roman"/>
        <family val="1"/>
      </rPr>
      <t>(Đoạn từ đường Quy hoạch N1 đến giáp lô đất số 16-Khu LK-IV)</t>
    </r>
  </si>
  <si>
    <r>
      <rPr>
        <sz val="10"/>
        <color theme="1"/>
        <rFont val="Times New Roman"/>
        <family val="1"/>
      </rPr>
      <t xml:space="preserve">Đường D2 </t>
    </r>
    <r>
      <rPr>
        <i/>
        <sz val="10"/>
        <color theme="1"/>
        <rFont val="Times New Roman"/>
        <family val="1"/>
      </rPr>
      <t>(Đoạn từ đường Quy hoạch N4 đến giáp lô đất số 13-Khu LK-I và Lô đất số 8-Khu LK-II)</t>
    </r>
  </si>
  <si>
    <r>
      <rPr>
        <sz val="10"/>
        <color theme="1"/>
        <rFont val="Times New Roman"/>
        <family val="1"/>
      </rPr>
      <t xml:space="preserve">Đường D3 </t>
    </r>
    <r>
      <rPr>
        <i/>
        <sz val="10"/>
        <color theme="1"/>
        <rFont val="Times New Roman"/>
        <family val="1"/>
      </rPr>
      <t>(Đoạn từ đường Quy hoạch N1 đến giáp lô đất số 41-Khu LK-I)</t>
    </r>
  </si>
  <si>
    <t>2.26</t>
  </si>
  <si>
    <t>Đường nội bộ rộng 6m tại các khu đất HH-01, HH-02, HH-03 thuộc các lô đất ký hiệu 1,2,3,4,5,6 phía Đông đường Hùng Vương (đoạn từ đường Trần Hào đến đường số 14)</t>
  </si>
  <si>
    <t>đề xuất giá tương đương dự án STT 2.23 (Đường nội bộ rộng 6m thuộc Khu đất ký hiệu số 7 thuộc Khu đất ký hiệu số 7 phía Tây đường Hùng Vương)</t>
  </si>
  <si>
    <r>
      <rPr>
        <b/>
        <sz val="10"/>
        <color rgb="FF0000CC"/>
        <rFont val="Times New Roman"/>
        <family val="1"/>
      </rPr>
      <t xml:space="preserve">Xã An Phú </t>
    </r>
    <r>
      <rPr>
        <sz val="10"/>
        <color rgb="FF0000FF"/>
        <rFont val="Times New Roman"/>
        <family val="1"/>
      </rPr>
      <t>(Xã đồng bằng)</t>
    </r>
  </si>
  <si>
    <t>3.1</t>
  </si>
  <si>
    <t>3.2</t>
  </si>
  <si>
    <r>
      <rPr>
        <b/>
        <sz val="10"/>
        <color theme="1"/>
        <rFont val="Times New Roman"/>
        <family val="1"/>
      </rPr>
      <t xml:space="preserve">Đại lộ Hùng Vương: </t>
    </r>
    <r>
      <rPr>
        <sz val="10"/>
        <color theme="1"/>
        <rFont val="Times New Roman"/>
        <family val="1"/>
      </rPr>
      <t>đoạn từ Ranh giới xã Bình Kiến và xã An Phú đến QL1</t>
    </r>
  </si>
  <si>
    <t>3.3</t>
  </si>
  <si>
    <r>
      <rPr>
        <b/>
        <sz val="10"/>
        <color theme="1"/>
        <rFont val="Times New Roman"/>
        <family val="1"/>
      </rPr>
      <t xml:space="preserve">Quốc lộ </t>
    </r>
    <r>
      <rPr>
        <sz val="10"/>
        <color theme="1"/>
        <rFont val="Times New Roman"/>
        <family val="1"/>
      </rPr>
      <t>1 (đoạn qua địa bàn xã)</t>
    </r>
  </si>
  <si>
    <t>3.4</t>
  </si>
  <si>
    <t>3.5</t>
  </si>
  <si>
    <t>3.6</t>
  </si>
  <si>
    <t>Đường liên thôn Xuân Dục, Chính Nghĩa</t>
  </si>
  <si>
    <t>3.7</t>
  </si>
  <si>
    <t>Đường liên thôn Phú Liên</t>
  </si>
  <si>
    <t>Đoạn từ ngã ba Thượng Phú đến Cầu sắt Phú Liên (cũ)</t>
  </si>
  <si>
    <t>Đoạn từ Cầu sắt Phú Liên đến Gò Sầm (cũ)</t>
  </si>
  <si>
    <t>3.8</t>
  </si>
  <si>
    <r>
      <rPr>
        <b/>
        <sz val="10"/>
        <color theme="1"/>
        <rFont val="Times New Roman"/>
        <family val="1"/>
      </rPr>
      <t xml:space="preserve">Đường liên thôn Phú Lương: </t>
    </r>
    <r>
      <rPr>
        <sz val="10"/>
        <color theme="1"/>
        <rFont val="Times New Roman"/>
        <family val="1"/>
      </rPr>
      <t>Đoạn từ ngã ba Nghĩa trang Thọ Vức - Suối Gò Dầu</t>
    </r>
  </si>
  <si>
    <t>3.9</t>
  </si>
  <si>
    <r>
      <rPr>
        <b/>
        <sz val="10"/>
        <color theme="1"/>
        <rFont val="Times New Roman"/>
        <family val="1"/>
      </rPr>
      <t>Đường từ quốc lộ 1 đến ngã ba Thượng Phú, Phú</t>
    </r>
    <r>
      <rPr>
        <sz val="10"/>
        <color theme="1"/>
        <rFont val="Times New Roman"/>
        <family val="1"/>
      </rPr>
      <t xml:space="preserve"> </t>
    </r>
    <r>
      <rPr>
        <b/>
        <sz val="10"/>
        <color theme="1"/>
        <rFont val="Times New Roman"/>
        <family val="1"/>
      </rPr>
      <t>Liên</t>
    </r>
  </si>
  <si>
    <t>3.10</t>
  </si>
  <si>
    <t>3.11</t>
  </si>
  <si>
    <r>
      <rPr>
        <b/>
        <sz val="10"/>
        <color theme="1"/>
        <rFont val="Times New Roman"/>
        <family val="1"/>
      </rPr>
      <t>Đường khu TĐC xứ Đồng Phú thôn Chính Nghĩa</t>
    </r>
    <r>
      <rPr>
        <sz val="10"/>
        <color theme="1"/>
        <rFont val="Times New Roman"/>
        <family val="1"/>
      </rPr>
      <t xml:space="preserve"> </t>
    </r>
    <r>
      <rPr>
        <b/>
        <sz val="10"/>
        <color theme="1"/>
        <rFont val="Times New Roman"/>
        <family val="1"/>
      </rPr>
      <t>(</t>
    </r>
    <r>
      <rPr>
        <sz val="10"/>
        <color theme="1"/>
        <rFont val="Times New Roman"/>
        <family val="1"/>
      </rPr>
      <t>Trục đường rộng 6m)</t>
    </r>
  </si>
  <si>
    <t xml:space="preserve">BẢNG GIÁ ĐẤT CƠ SỞ SẢN XUẤT PHI NÔNG NGHIỆP  </t>
  </si>
  <si>
    <t xml:space="preserve">BẢNG GIÁ ĐẤT SỬ DỤNG CHO HOẠT ĐỘNG KHOÁNG SẢN </t>
  </si>
  <si>
    <t>PHỤ LỤC VI (SCC)</t>
  </si>
  <si>
    <t>BẢNG GIÁ ĐẤT KHU CÔNG NGHIỆP, CỤM CÔNG NGHIỆP</t>
  </si>
  <si>
    <t>Khu công nghiệp, cụm công nghiệp</t>
  </si>
  <si>
    <t>PHỤ LỤC 4 (SKC)</t>
  </si>
  <si>
    <t>ĐẤT SẢN XUẤT, KINH DOANH PHI NÔNG NGHIỆP KHÔNG PHẢI LÀ ĐẤT THƯƠNG MẠI, DỊCH VỤ NĂM 2025</t>
  </si>
  <si>
    <r>
      <rPr>
        <i/>
        <sz val="10"/>
        <color theme="1"/>
        <rFont val="Times New Roman"/>
        <family val="1"/>
      </rPr>
      <t>Đơn vị tính: 1.000 đồng/m</t>
    </r>
    <r>
      <rPr>
        <i/>
        <vertAlign val="superscript"/>
        <sz val="10"/>
        <color theme="1"/>
        <rFont val="Times New Roman"/>
        <family val="1"/>
      </rPr>
      <t>2</t>
    </r>
  </si>
  <si>
    <r>
      <rPr>
        <b/>
        <sz val="10"/>
        <color theme="1"/>
        <rFont val="Times New Roman"/>
        <family val="1"/>
      </rPr>
      <t xml:space="preserve">Các phường 1, 2, 3, 4, 5, 6, 7, 8, 9 </t>
    </r>
    <r>
      <rPr>
        <i/>
        <sz val="10"/>
        <color theme="1"/>
        <rFont val="Times New Roman"/>
        <family val="1"/>
      </rPr>
      <t>(Đô thị loại II)</t>
    </r>
  </si>
  <si>
    <r>
      <rPr>
        <b/>
        <sz val="10"/>
        <color theme="1"/>
        <rFont val="Times New Roman"/>
        <family val="1"/>
      </rPr>
      <t xml:space="preserve">Đường Bà Huyện Thanh Quan </t>
    </r>
    <r>
      <rPr>
        <i/>
        <sz val="10"/>
        <color theme="1"/>
        <rFont val="Times New Roman"/>
        <family val="1"/>
      </rPr>
      <t>(Đường số 11 cũ)</t>
    </r>
  </si>
  <si>
    <r>
      <rPr>
        <b/>
        <sz val="10"/>
        <color theme="1"/>
        <rFont val="Times New Roman"/>
        <family val="1"/>
      </rPr>
      <t xml:space="preserve">Đường Cần Vương: </t>
    </r>
    <r>
      <rPr>
        <sz val="10"/>
        <color theme="1"/>
        <rFont val="Times New Roman"/>
        <family val="1"/>
      </rPr>
      <t>Đoạn từ đường Lê Thành Phương đến Nguyễn Thái Học</t>
    </r>
  </si>
  <si>
    <r>
      <rPr>
        <b/>
        <sz val="10"/>
        <color theme="1"/>
        <rFont val="Times New Roman"/>
        <family val="1"/>
      </rPr>
      <t xml:space="preserve">Đường Chi Lăng: </t>
    </r>
    <r>
      <rPr>
        <sz val="10"/>
        <color theme="1"/>
        <rFont val="Times New Roman"/>
        <family val="1"/>
      </rPr>
      <t>Đoạn từ đường Trần Hào đến đường An Dương Vương</t>
    </r>
  </si>
  <si>
    <r>
      <rPr>
        <b/>
        <sz val="10"/>
        <color theme="1"/>
        <rFont val="Times New Roman"/>
        <family val="1"/>
      </rPr>
      <t xml:space="preserve">Đường Chí Linh: </t>
    </r>
    <r>
      <rPr>
        <sz val="10"/>
        <color theme="1"/>
        <rFont val="Times New Roman"/>
        <family val="1"/>
      </rPr>
      <t>Đoạn từ đường Trần Hào đến đường An Dương Vương</t>
    </r>
  </si>
  <si>
    <r>
      <rPr>
        <b/>
        <sz val="10"/>
        <color rgb="FFFF0000"/>
        <rFont val="Times New Roman"/>
        <family val="1"/>
      </rPr>
      <t xml:space="preserve">Đường Côn Sơn: </t>
    </r>
    <r>
      <rPr>
        <sz val="10"/>
        <color rgb="FFFF0000"/>
        <rFont val="Times New Roman"/>
        <family val="1"/>
      </rPr>
      <t>Đoạn từ đường Trần Quang Khải đến ranh giới xã Bình Ngọc và xã Hòa An</t>
    </r>
  </si>
  <si>
    <r>
      <rPr>
        <b/>
        <sz val="10"/>
        <color theme="1"/>
        <rFont val="Times New Roman"/>
        <family val="1"/>
      </rPr>
      <t xml:space="preserve">Đường Đào Tấn </t>
    </r>
    <r>
      <rPr>
        <i/>
        <sz val="10"/>
        <color theme="1"/>
        <rFont val="Times New Roman"/>
        <family val="1"/>
      </rPr>
      <t>(Đường quy hoạch số 1</t>
    </r>
    <r>
      <rPr>
        <sz val="10"/>
        <color theme="1"/>
        <rFont val="Times New Roman"/>
        <family val="1"/>
      </rPr>
      <t xml:space="preserve"> </t>
    </r>
    <r>
      <rPr>
        <i/>
        <sz val="10"/>
        <color theme="1"/>
        <rFont val="Times New Roman"/>
        <family val="1"/>
      </rPr>
      <t>thuộc Khu dân cư phía đông: Đoạn từ đường</t>
    </r>
    <r>
      <rPr>
        <sz val="10"/>
        <color theme="1"/>
        <rFont val="Times New Roman"/>
        <family val="1"/>
      </rPr>
      <t xml:space="preserve"> </t>
    </r>
    <r>
      <rPr>
        <i/>
        <sz val="10"/>
        <color theme="1"/>
        <rFont val="Times New Roman"/>
        <family val="1"/>
      </rPr>
      <t>Mai Xuân Thưởng đến đường Trần Phú cũ)</t>
    </r>
  </si>
  <si>
    <r>
      <rPr>
        <sz val="10"/>
        <color theme="1"/>
        <rFont val="Times New Roman"/>
        <family val="1"/>
      </rPr>
      <t xml:space="preserve">Đoạn từ đại lộ Hùng Vương đến đường Nguyễn Trãi </t>
    </r>
    <r>
      <rPr>
        <i/>
        <sz val="10"/>
        <color theme="1"/>
        <rFont val="Times New Roman"/>
        <family val="1"/>
      </rPr>
      <t>(Đoạn từ đại lộ Hùng Vương đến đường NB4 cũ)</t>
    </r>
  </si>
  <si>
    <r>
      <rPr>
        <sz val="10"/>
        <color theme="1"/>
        <rFont val="Times New Roman"/>
        <family val="1"/>
      </rPr>
      <t xml:space="preserve">Đoạn từ đường Trần Hưng Đạo đến đường Điện Biên Phủ </t>
    </r>
    <r>
      <rPr>
        <i/>
        <sz val="10"/>
        <color theme="1"/>
        <rFont val="Times New Roman"/>
        <family val="1"/>
      </rPr>
      <t>(Đoạn từ đường Trần Hưng Đạo đến đường Nguyễn Huệ cũ và đoạn từ đường Nguyễn Huệ đến đường Điện Biên Phủ cũ - Gộp đoạn)</t>
    </r>
  </si>
  <si>
    <r>
      <rPr>
        <b/>
        <sz val="10"/>
        <color rgb="FFFF0000"/>
        <rFont val="Times New Roman"/>
        <family val="1"/>
      </rPr>
      <t xml:space="preserve">Đường giao thông nông thôn Ngọc Lãng: </t>
    </r>
    <r>
      <rPr>
        <sz val="10"/>
        <color rgb="FFFF0000"/>
        <rFont val="Times New Roman"/>
        <family val="1"/>
      </rPr>
      <t>Đoạn từ đường phía Đông giáp đường sắt đến đường bê tông</t>
    </r>
  </si>
  <si>
    <r>
      <rPr>
        <b/>
        <sz val="10"/>
        <color rgb="FFFF0000"/>
        <rFont val="Times New Roman"/>
        <family val="1"/>
      </rPr>
      <t xml:space="preserve">Đường Hải Dương: </t>
    </r>
    <r>
      <rPr>
        <sz val="10"/>
        <color rgb="FFFF0000"/>
        <rFont val="Times New Roman"/>
        <family val="1"/>
      </rPr>
      <t>Đoạn từ đường Nguyễn Tất Thành đến giáp huyện Phú Hòa</t>
    </r>
  </si>
  <si>
    <r>
      <rPr>
        <b/>
        <sz val="10"/>
        <color theme="1"/>
        <rFont val="Times New Roman"/>
        <family val="1"/>
      </rPr>
      <t xml:space="preserve">Đường Hàm Nghi: </t>
    </r>
    <r>
      <rPr>
        <sz val="10"/>
        <color theme="1"/>
        <rFont val="Times New Roman"/>
        <family val="1"/>
      </rPr>
      <t>Đoạn từ đường nội bộ phía Đông công viên Nguyễn Huệ đến đường Lê Trung Kiên</t>
    </r>
  </si>
  <si>
    <r>
      <rPr>
        <sz val="10"/>
        <color theme="1"/>
        <rFont val="Times New Roman"/>
        <family val="1"/>
      </rPr>
      <t xml:space="preserve">Đoạn từ đường Hùng Vương đến đường Ngô Văn Sở </t>
    </r>
    <r>
      <rPr>
        <i/>
        <sz val="10"/>
        <color theme="1"/>
        <rFont val="Times New Roman"/>
        <family val="1"/>
      </rPr>
      <t>(Đoạn từ đường Hùng Vương đến Tuyến đường bao phía Tây khu dân cư Hưng Phú cũ)</t>
    </r>
  </si>
  <si>
    <r>
      <rPr>
        <b/>
        <sz val="10"/>
        <color theme="1"/>
        <rFont val="Times New Roman"/>
        <family val="1"/>
      </rPr>
      <t xml:space="preserve">Đường Lê Đài. </t>
    </r>
    <r>
      <rPr>
        <sz val="10"/>
        <color theme="1"/>
        <rFont val="Times New Roman"/>
        <family val="1"/>
      </rPr>
      <t>Đoạn từ đại lộ Hùng Vương đến đường Hà Huy Tập</t>
    </r>
  </si>
  <si>
    <r>
      <rPr>
        <b/>
        <sz val="10"/>
        <color theme="1"/>
        <rFont val="Times New Roman"/>
        <family val="1"/>
      </rPr>
      <t xml:space="preserve">Đường Lương Tấn Thịnh </t>
    </r>
    <r>
      <rPr>
        <sz val="10"/>
        <color theme="1"/>
        <rFont val="Times New Roman"/>
        <family val="1"/>
      </rPr>
      <t>(toàn tuyến)</t>
    </r>
  </si>
  <si>
    <r>
      <rPr>
        <b/>
        <sz val="10"/>
        <color theme="1"/>
        <rFont val="Times New Roman"/>
        <family val="1"/>
      </rPr>
      <t xml:space="preserve">Đường Lương Thế Vinh </t>
    </r>
    <r>
      <rPr>
        <sz val="10"/>
        <color theme="1"/>
        <rFont val="Times New Roman"/>
        <family val="1"/>
      </rPr>
      <t>(toàn tuyến)</t>
    </r>
  </si>
  <si>
    <r>
      <rPr>
        <b/>
        <sz val="10"/>
        <color theme="1"/>
        <rFont val="Times New Roman"/>
        <family val="1"/>
      </rPr>
      <t xml:space="preserve">Đường Lưu Văn Liêu: </t>
    </r>
    <r>
      <rPr>
        <sz val="10"/>
        <color theme="1"/>
        <rFont val="Times New Roman"/>
        <family val="1"/>
      </rPr>
      <t>Đoạn từ đường Chí Linh đến đường Chi Lăng</t>
    </r>
  </si>
  <si>
    <r>
      <rPr>
        <sz val="10"/>
        <color theme="1"/>
        <rFont val="Times New Roman"/>
        <family val="1"/>
      </rPr>
      <t xml:space="preserve">Đoạn từ đường Lê Duẩn đến giáp đoạn đã đầu tư hạ tầng </t>
    </r>
    <r>
      <rPr>
        <i/>
        <sz val="10"/>
        <color theme="1"/>
        <rFont val="Times New Roman"/>
        <family val="1"/>
      </rPr>
      <t>(Đoạn từ đường Lê Duẩn đến đường Trường Chinh cũ)</t>
    </r>
  </si>
  <si>
    <r>
      <rPr>
        <sz val="10"/>
        <color theme="1"/>
        <rFont val="Times New Roman"/>
        <family val="1"/>
      </rPr>
      <t xml:space="preserve">Đoạn đã đầu tư hạ tầng đến giáp rạch Bầu Hạ </t>
    </r>
    <r>
      <rPr>
        <i/>
        <sz val="10"/>
        <color theme="1"/>
        <rFont val="Times New Roman"/>
        <family val="1"/>
      </rPr>
      <t>(Đoạn từ đường Trường Chinh đến đại lộ</t>
    </r>
    <r>
      <rPr>
        <sz val="10"/>
        <color theme="1"/>
        <rFont val="Times New Roman"/>
        <family val="1"/>
      </rPr>
      <t xml:space="preserve"> </t>
    </r>
    <r>
      <rPr>
        <i/>
        <sz val="10"/>
        <color theme="1"/>
        <rFont val="Times New Roman"/>
        <family val="1"/>
      </rPr>
      <t>Hùng Vương cũ)</t>
    </r>
  </si>
  <si>
    <r>
      <rPr>
        <sz val="10"/>
        <color theme="1"/>
        <rFont val="Times New Roman"/>
        <family val="1"/>
      </rPr>
      <t xml:space="preserve">Đoạn từ đường Duy Tân đến hết đoạn đã đầu tư hạ tầng </t>
    </r>
    <r>
      <rPr>
        <i/>
        <sz val="10"/>
        <color theme="1"/>
        <rFont val="Times New Roman"/>
        <family val="1"/>
      </rPr>
      <t>(Đoạn từ đường Duy Tân đến đường Lương Văn Chánh cũ)</t>
    </r>
  </si>
  <si>
    <r>
      <rPr>
        <b/>
        <sz val="10"/>
        <color rgb="FFFF0000"/>
        <rFont val="Times New Roman"/>
        <family val="1"/>
      </rPr>
      <t xml:space="preserve">Đường Mạc Thị Bưởi: </t>
    </r>
    <r>
      <rPr>
        <sz val="10"/>
        <color rgb="FFFF0000"/>
        <rFont val="Times New Roman"/>
        <family val="1"/>
      </rPr>
      <t>Đoạn từ đường Trần Quang Khải đến ranh giới xã Bình Ngọc và xã Hòa An</t>
    </r>
  </si>
  <si>
    <r>
      <rPr>
        <sz val="10"/>
        <color theme="1"/>
        <rFont val="Times New Roman"/>
        <family val="1"/>
      </rPr>
      <t xml:space="preserve">Đoạn từ đường Nguyễn Huệ đến đường Điện Biên Phủ </t>
    </r>
    <r>
      <rPr>
        <i/>
        <sz val="10"/>
        <color theme="1"/>
        <rFont val="Times New Roman"/>
        <family val="1"/>
      </rPr>
      <t>(Đoạn từ đường Nguyễn Huệ đến</t>
    </r>
    <r>
      <rPr>
        <sz val="10"/>
        <color theme="1"/>
        <rFont val="Times New Roman"/>
        <family val="1"/>
      </rPr>
      <t xml:space="preserve"> </t>
    </r>
    <r>
      <rPr>
        <i/>
        <sz val="10"/>
        <color theme="1"/>
        <rFont val="Times New Roman"/>
        <family val="1"/>
      </rPr>
      <t>Cầu Chùa Hồ Sơn cũ)</t>
    </r>
  </si>
  <si>
    <r>
      <rPr>
        <sz val="10"/>
        <color theme="1"/>
        <rFont val="Times New Roman"/>
        <family val="1"/>
      </rPr>
      <t xml:space="preserve">Đoạn từ đường Điện Biên Phủ đến ngã năm đường đi phường 8, Ninh Tịnh </t>
    </r>
    <r>
      <rPr>
        <i/>
        <sz val="10"/>
        <color theme="1"/>
        <rFont val="Times New Roman"/>
        <family val="1"/>
      </rPr>
      <t>(Đoạn từ Cầu</t>
    </r>
    <r>
      <rPr>
        <sz val="10"/>
        <color theme="1"/>
        <rFont val="Times New Roman"/>
        <family val="1"/>
      </rPr>
      <t xml:space="preserve"> </t>
    </r>
    <r>
      <rPr>
        <i/>
        <sz val="10"/>
        <color theme="1"/>
        <rFont val="Times New Roman"/>
        <family val="1"/>
      </rPr>
      <t>Chùa Hồ Sơn đến ngã năm đường đi phường</t>
    </r>
    <r>
      <rPr>
        <sz val="10"/>
        <color theme="1"/>
        <rFont val="Times New Roman"/>
        <family val="1"/>
      </rPr>
      <t xml:space="preserve"> </t>
    </r>
    <r>
      <rPr>
        <i/>
        <sz val="10"/>
        <color theme="1"/>
        <rFont val="Times New Roman"/>
        <family val="1"/>
      </rPr>
      <t>8, Ninh Tịnh cũ)</t>
    </r>
  </si>
  <si>
    <r>
      <rPr>
        <b/>
        <sz val="10"/>
        <color theme="1"/>
        <rFont val="Times New Roman"/>
        <family val="1"/>
      </rPr>
      <t xml:space="preserve">Đường N2 </t>
    </r>
    <r>
      <rPr>
        <sz val="10"/>
        <color theme="1"/>
        <rFont val="Times New Roman"/>
        <family val="1"/>
      </rPr>
      <t>(từ đường Độc Lập đến đường Lê Duẩn)</t>
    </r>
  </si>
  <si>
    <r>
      <rPr>
        <b/>
        <sz val="10"/>
        <color theme="1"/>
        <rFont val="Times New Roman"/>
        <family val="1"/>
      </rPr>
      <t xml:space="preserve">Đường N3 </t>
    </r>
    <r>
      <rPr>
        <sz val="10"/>
        <color theme="1"/>
        <rFont val="Times New Roman"/>
        <family val="1"/>
      </rPr>
      <t>(từ đường Độc Lập đến đại lộ Hùng Vương)</t>
    </r>
  </si>
  <si>
    <r>
      <rPr>
        <b/>
        <sz val="10"/>
        <color theme="1"/>
        <rFont val="Times New Roman"/>
        <family val="1"/>
      </rPr>
      <t xml:space="preserve">Đường Ngô Văn Sở </t>
    </r>
    <r>
      <rPr>
        <i/>
        <sz val="10"/>
        <color theme="1"/>
        <rFont val="Times New Roman"/>
        <family val="1"/>
      </rPr>
      <t>(Tuyến đường bao phía</t>
    </r>
    <r>
      <rPr>
        <sz val="10"/>
        <color theme="1"/>
        <rFont val="Times New Roman"/>
        <family val="1"/>
      </rPr>
      <t xml:space="preserve"> </t>
    </r>
    <r>
      <rPr>
        <i/>
        <sz val="10"/>
        <color theme="1"/>
        <rFont val="Times New Roman"/>
        <family val="1"/>
      </rPr>
      <t>Tây khu dân cư Hưng Phú cũ)</t>
    </r>
  </si>
  <si>
    <r>
      <rPr>
        <sz val="10"/>
        <color theme="1"/>
        <rFont val="Times New Roman"/>
        <family val="1"/>
      </rPr>
      <t xml:space="preserve">Đoạn từ đại lộ Hùng Vương đến đường Trần Hưng Đạo (đối diện Bệnh Viện sản nhi) </t>
    </r>
    <r>
      <rPr>
        <i/>
        <sz val="10"/>
        <color theme="1"/>
        <rFont val="Times New Roman"/>
        <family val="1"/>
      </rPr>
      <t>(Đoạn từ đường Trần Hưng Đạo đến đại lộ Hùng Vương cũ)</t>
    </r>
  </si>
  <si>
    <r>
      <rPr>
        <sz val="10"/>
        <color theme="1"/>
        <rFont val="Times New Roman"/>
        <family val="1"/>
      </rPr>
      <t xml:space="preserve">Đoạn từ đường Nguyễn Trãi đến đại lộ Hùng Vương </t>
    </r>
    <r>
      <rPr>
        <i/>
        <sz val="10"/>
        <color theme="1"/>
        <rFont val="Times New Roman"/>
        <family val="1"/>
      </rPr>
      <t>(Đoạn từ đại lộ Hùng Vương đến đường Nguyễn Trãi cũ)</t>
    </r>
  </si>
  <si>
    <r>
      <rPr>
        <sz val="10"/>
        <color theme="1"/>
        <rFont val="Times New Roman"/>
        <family val="1"/>
      </rPr>
      <t xml:space="preserve">Đoạn từ Ngã 5 đường Trần Hưng Đạo đến đường Nguyễn Trãi </t>
    </r>
    <r>
      <rPr>
        <i/>
        <sz val="10"/>
        <color theme="1"/>
        <rFont val="Times New Roman"/>
        <family val="1"/>
      </rPr>
      <t>(Đoạn từ đường Nguyễn</t>
    </r>
    <r>
      <rPr>
        <sz val="10"/>
        <color theme="1"/>
        <rFont val="Times New Roman"/>
        <family val="1"/>
      </rPr>
      <t xml:space="preserve"> </t>
    </r>
    <r>
      <rPr>
        <i/>
        <sz val="10"/>
        <color theme="1"/>
        <rFont val="Times New Roman"/>
        <family val="1"/>
      </rPr>
      <t>Trãi đến đường Trần Hưng Đạo cũ)</t>
    </r>
  </si>
  <si>
    <r>
      <rPr>
        <b/>
        <sz val="10"/>
        <color theme="1"/>
        <rFont val="Times New Roman"/>
        <family val="1"/>
      </rPr>
      <t xml:space="preserve">Đường Nguyễn Đức Cảnh: </t>
    </r>
    <r>
      <rPr>
        <sz val="10"/>
        <color theme="1"/>
        <rFont val="Times New Roman"/>
        <family val="1"/>
      </rPr>
      <t>Đoạn từ đường Hùng Vương đến đường quy hoạch 16m phía Tây Khu dân cư Bộ đội biên phòng</t>
    </r>
  </si>
  <si>
    <r>
      <rPr>
        <b/>
        <sz val="10"/>
        <color theme="1"/>
        <rFont val="Times New Roman"/>
        <family val="1"/>
      </rPr>
      <t xml:space="preserve">Đường Nguyễn Hào Sự: </t>
    </r>
    <r>
      <rPr>
        <sz val="10"/>
        <color theme="1"/>
        <rFont val="Times New Roman"/>
        <family val="1"/>
      </rPr>
      <t xml:space="preserve">Đoạn từ đường Nguyễn Hữu Thọ đến đường An Dương Vương </t>
    </r>
    <r>
      <rPr>
        <i/>
        <sz val="10"/>
        <color theme="1"/>
        <rFont val="Times New Roman"/>
        <family val="1"/>
      </rPr>
      <t>(Đoạn từ số nhà G-L13-30 đến đường An Dương Vương cũ và đoạn từ số nhà G- L13-30 đến đường Nguyễn Hữu Thọ cũ - Gộp đoạn)</t>
    </r>
  </si>
  <si>
    <r>
      <rPr>
        <b/>
        <sz val="10"/>
        <color theme="1"/>
        <rFont val="Times New Roman"/>
        <family val="1"/>
      </rPr>
      <t xml:space="preserve">Đường Nguyễn Hoa: </t>
    </r>
    <r>
      <rPr>
        <sz val="10"/>
        <color theme="1"/>
        <rFont val="Times New Roman"/>
        <family val="1"/>
      </rPr>
      <t>Đoạn từ đường Chí Linh đến đường Chi Lăng</t>
    </r>
  </si>
  <si>
    <r>
      <rPr>
        <b/>
        <sz val="10"/>
        <color theme="1"/>
        <rFont val="Times New Roman"/>
        <family val="1"/>
      </rPr>
      <t xml:space="preserve">Đường Nguyễn Mỹ: </t>
    </r>
    <r>
      <rPr>
        <sz val="10"/>
        <color theme="1"/>
        <rFont val="Times New Roman"/>
        <family val="1"/>
      </rPr>
      <t>Đoạn từ đường Chi Linh đến đường Chi Lăng</t>
    </r>
  </si>
  <si>
    <r>
      <rPr>
        <b/>
        <sz val="10"/>
        <color theme="1"/>
        <rFont val="Times New Roman"/>
        <family val="1"/>
      </rPr>
      <t xml:space="preserve">Đường Nguyễn Thế Bảo: </t>
    </r>
    <r>
      <rPr>
        <sz val="10"/>
        <color theme="1"/>
        <rFont val="Times New Roman"/>
        <family val="1"/>
      </rPr>
      <t>Đoạn từ đường Phan Đăng Lưu đến đường Tố Hữu</t>
    </r>
  </si>
  <si>
    <r>
      <rPr>
        <sz val="10"/>
        <color theme="1"/>
        <rFont val="Times New Roman"/>
        <family val="1"/>
      </rPr>
      <t xml:space="preserve">Đoạn từ đường Trần Hưng Đạo đến đường Nguyễn Huệ </t>
    </r>
    <r>
      <rPr>
        <i/>
        <sz val="10"/>
        <color theme="1"/>
        <rFont val="Times New Roman"/>
        <family val="1"/>
      </rPr>
      <t>(Đoạn từ đường Trần Hưng Đạo đến đường Lê Lợi cũ và đoạn từ đường Lê Lợi đến đường Nguyễn Huệ cũ - Gộp đoạn)</t>
    </r>
  </si>
  <si>
    <r>
      <rPr>
        <b/>
        <sz val="10"/>
        <color theme="1"/>
        <rFont val="Times New Roman"/>
        <family val="1"/>
      </rPr>
      <t xml:space="preserve">Đường Nguyễn Văn Cừ </t>
    </r>
    <r>
      <rPr>
        <sz val="10"/>
        <color theme="1"/>
        <rFont val="Times New Roman"/>
        <family val="1"/>
      </rPr>
      <t>(toàn tuyến)</t>
    </r>
  </si>
  <si>
    <r>
      <rPr>
        <sz val="10"/>
        <color theme="1"/>
        <rFont val="Times New Roman"/>
        <family val="1"/>
      </rPr>
      <t xml:space="preserve">Đoạn từ đường Trần Phú đến đường Nguyễn Hữu Thọ </t>
    </r>
    <r>
      <rPr>
        <i/>
        <sz val="10"/>
        <color theme="1"/>
        <rFont val="Times New Roman"/>
        <family val="1"/>
      </rPr>
      <t>(Đoạn từ đường Trần Phú đến đường quy hoạch rộng 20m (Phía Bắc Trường Đại học Phú Yên) cũ và đoạn đường quy hoạch rộng 20m (Phía Bắc Trường Đại học Phú Yên) đến đường Nguyễn Hữu Thọ cũ - Gộp đoạn)</t>
    </r>
  </si>
  <si>
    <r>
      <rPr>
        <sz val="10"/>
        <color theme="1"/>
        <rFont val="Times New Roman"/>
        <family val="1"/>
      </rPr>
      <t xml:space="preserve">Đoạn từ đường Nguyễn Hữu Thọ đến ranh giới phường 9 và xã Bình Kiến </t>
    </r>
    <r>
      <rPr>
        <i/>
        <sz val="10"/>
        <color theme="1"/>
        <rFont val="Times New Roman"/>
        <family val="1"/>
      </rPr>
      <t>(Đoạn từ đường Nguyễn Hữu Thọ đến đường Trần Hào cũ và đoạn từ đường Trần Hào đến đến đường An Dương Vương cũ, đoạn từ An Dương Vương đến gianh giới phường 9 và xã Bình Kiến cũ - Gộp đoạn)</t>
    </r>
  </si>
  <si>
    <r>
      <rPr>
        <sz val="10"/>
        <color theme="1"/>
        <rFont val="Times New Roman"/>
        <family val="1"/>
      </rPr>
      <t xml:space="preserve">Đoạn từ đường Nguyễn Hữu Thọ đến hết đoạn đã đầu tư hạ tầng </t>
    </r>
    <r>
      <rPr>
        <i/>
        <sz val="10"/>
        <color theme="1"/>
        <rFont val="Times New Roman"/>
        <family val="1"/>
      </rPr>
      <t>(Đoạn từ đường Tố Hữu đến đường Nguyễn Hữu Thọ cũ)</t>
    </r>
  </si>
  <si>
    <r>
      <rPr>
        <sz val="10"/>
        <color theme="1"/>
        <rFont val="Times New Roman"/>
        <family val="1"/>
      </rPr>
      <t xml:space="preserve">Đoạn chưa đầu tư hạ tầng </t>
    </r>
    <r>
      <rPr>
        <i/>
        <sz val="10"/>
        <color theme="1"/>
        <rFont val="Times New Roman"/>
        <family val="1"/>
      </rPr>
      <t>(Đoạn còn lại cũ)</t>
    </r>
  </si>
  <si>
    <r>
      <rPr>
        <b/>
        <sz val="10"/>
        <color theme="1"/>
        <rFont val="Times New Roman"/>
        <family val="1"/>
      </rPr>
      <t>Đường rộng 16m thuộc các lô B6, L thuộc</t>
    </r>
    <r>
      <rPr>
        <sz val="10"/>
        <color theme="1"/>
        <rFont val="Times New Roman"/>
        <family val="1"/>
      </rPr>
      <t xml:space="preserve"> </t>
    </r>
    <r>
      <rPr>
        <b/>
        <sz val="10"/>
        <color theme="1"/>
        <rFont val="Times New Roman"/>
        <family val="1"/>
      </rPr>
      <t>Đồ án Quy hoạch chi tiết tuyến đường Độc</t>
    </r>
    <r>
      <rPr>
        <sz val="10"/>
        <color theme="1"/>
        <rFont val="Times New Roman"/>
        <family val="1"/>
      </rPr>
      <t xml:space="preserve"> </t>
    </r>
    <r>
      <rPr>
        <b/>
        <sz val="10"/>
        <color theme="1"/>
        <rFont val="Times New Roman"/>
        <family val="1"/>
      </rPr>
      <t>Lập, thành phố Tuy Hòa, tỷ lệ 1/2.000</t>
    </r>
  </si>
  <si>
    <r>
      <rPr>
        <b/>
        <sz val="10"/>
        <color rgb="FFFF0000"/>
        <rFont val="Times New Roman"/>
        <family val="1"/>
      </rPr>
      <t xml:space="preserve">Đường quy hoạch 20m: </t>
    </r>
    <r>
      <rPr>
        <sz val="10"/>
        <color rgb="FFFF0000"/>
        <rFont val="Times New Roman"/>
        <family val="1"/>
      </rPr>
      <t>Đoạn từ đường Mạc Thị Bưởi đến đường Hải Dương</t>
    </r>
  </si>
  <si>
    <r>
      <rPr>
        <b/>
        <sz val="10"/>
        <color rgb="FFFF0000"/>
        <rFont val="Times New Roman"/>
        <family val="1"/>
      </rPr>
      <t xml:space="preserve">Đường Quy hoạch 16m phía Tây khách sạn Long Beach </t>
    </r>
    <r>
      <rPr>
        <sz val="10"/>
        <color rgb="FFFF0000"/>
        <rFont val="Times New Roman"/>
        <family val="1"/>
      </rPr>
      <t>(Đoạn từ đường Điện Biên Phủ đến đường Nguyễn Văn Cừ)</t>
    </r>
  </si>
  <si>
    <r>
      <rPr>
        <b/>
        <sz val="10"/>
        <color rgb="FFFF0000"/>
        <rFont val="Times New Roman"/>
        <family val="1"/>
      </rPr>
      <t xml:space="preserve">Đường Quy hoạch 10m phía Tây khách sạn Sao Mai - Hùng Dũng </t>
    </r>
    <r>
      <rPr>
        <sz val="10"/>
        <color rgb="FFFF0000"/>
        <rFont val="Times New Roman"/>
        <family val="1"/>
      </rPr>
      <t>(Đoạn từ đường Lý Tự Trọng đến đường Trần Phú)</t>
    </r>
  </si>
  <si>
    <r>
      <rPr>
        <b/>
        <sz val="10"/>
        <color theme="1"/>
        <rFont val="Times New Roman"/>
        <family val="1"/>
      </rPr>
      <t xml:space="preserve">Đường Tây Sơn </t>
    </r>
    <r>
      <rPr>
        <sz val="10"/>
        <color theme="1"/>
        <rFont val="Times New Roman"/>
        <family val="1"/>
      </rPr>
      <t>(toàn tuyến)</t>
    </r>
  </si>
  <si>
    <r>
      <rPr>
        <b/>
        <sz val="10"/>
        <color theme="1"/>
        <rFont val="Times New Roman"/>
        <family val="1"/>
      </rPr>
      <t xml:space="preserve">Đường Thành Thái: </t>
    </r>
    <r>
      <rPr>
        <sz val="10"/>
        <color theme="1"/>
        <rFont val="Times New Roman"/>
        <family val="1"/>
      </rPr>
      <t>Đoạn từ đường Duy Tân đến đường Lương Văn Chánh</t>
    </r>
  </si>
  <si>
    <r>
      <rPr>
        <b/>
        <sz val="10"/>
        <color theme="1"/>
        <rFont val="Times New Roman"/>
        <family val="1"/>
      </rPr>
      <t xml:space="preserve">Đường Tố Hữu: </t>
    </r>
    <r>
      <rPr>
        <sz val="10"/>
        <color theme="1"/>
        <rFont val="Times New Roman"/>
        <family val="1"/>
      </rPr>
      <t>Đoạn từ đường Hùng Vương đến đường Trần Suyền</t>
    </r>
  </si>
  <si>
    <r>
      <rPr>
        <b/>
        <sz val="10"/>
        <color theme="1"/>
        <rFont val="Times New Roman"/>
        <family val="1"/>
      </rPr>
      <t xml:space="preserve">Đường Trần Bình Trọng: </t>
    </r>
    <r>
      <rPr>
        <sz val="10"/>
        <color theme="1"/>
        <rFont val="Times New Roman"/>
        <family val="1"/>
      </rPr>
      <t>Đoạn từ đường Lê Lợi đến đường Nguyễn Công Trứ</t>
    </r>
  </si>
  <si>
    <r>
      <rPr>
        <b/>
        <sz val="10"/>
        <color theme="1"/>
        <rFont val="Times New Roman"/>
        <family val="1"/>
      </rPr>
      <t xml:space="preserve">Đường Trần Cao Vân: </t>
    </r>
    <r>
      <rPr>
        <sz val="10"/>
        <color theme="1"/>
        <rFont val="Times New Roman"/>
        <family val="1"/>
      </rPr>
      <t>Đoạn từ đường Trần Hưng Đạo đến đường Lê Lợi</t>
    </r>
  </si>
  <si>
    <r>
      <rPr>
        <b/>
        <sz val="10"/>
        <color theme="1"/>
        <rFont val="Times New Roman"/>
        <family val="1"/>
      </rPr>
      <t xml:space="preserve">Đường Trần Mai Ninh: </t>
    </r>
    <r>
      <rPr>
        <sz val="10"/>
        <color theme="1"/>
        <rFont val="Times New Roman"/>
        <family val="1"/>
      </rPr>
      <t>Đoạn từ đường Nguyễn Huệ đến nhà số 109/2 Chu Văn An</t>
    </r>
  </si>
  <si>
    <r>
      <rPr>
        <b/>
        <sz val="10"/>
        <color theme="1"/>
        <rFont val="Times New Roman"/>
        <family val="1"/>
      </rPr>
      <t xml:space="preserve">Đường Trần Nhật Duật: </t>
    </r>
    <r>
      <rPr>
        <sz val="10"/>
        <color theme="1"/>
        <rFont val="Times New Roman"/>
        <family val="1"/>
      </rPr>
      <t>Đoạn từ đường Lý Thái Tổ đến đường Nguyễn Công Trứ</t>
    </r>
  </si>
  <si>
    <r>
      <rPr>
        <sz val="10"/>
        <color theme="1"/>
        <rFont val="Times New Roman"/>
        <family val="1"/>
      </rPr>
      <t xml:space="preserve">Đoạn từ đường Độc Lập đến đường Lê Thành Phương </t>
    </r>
    <r>
      <rPr>
        <i/>
        <sz val="10"/>
        <color theme="1"/>
        <rFont val="Times New Roman"/>
        <family val="1"/>
      </rPr>
      <t>(Đoạn từ đường Độc Lập đến đại lộ</t>
    </r>
    <r>
      <rPr>
        <sz val="10"/>
        <color theme="1"/>
        <rFont val="Times New Roman"/>
        <family val="1"/>
      </rPr>
      <t xml:space="preserve"> </t>
    </r>
    <r>
      <rPr>
        <i/>
        <sz val="10"/>
        <color theme="1"/>
        <rFont val="Times New Roman"/>
        <family val="1"/>
      </rPr>
      <t>Nguyễn Tất Thành cũ)</t>
    </r>
  </si>
  <si>
    <r>
      <rPr>
        <sz val="10"/>
        <color theme="1"/>
        <rFont val="Times New Roman"/>
        <family val="1"/>
      </rPr>
      <t xml:space="preserve">Đoạn từ đường Lê Thành Phương đến đường vành đai thành phố </t>
    </r>
    <r>
      <rPr>
        <i/>
        <sz val="10"/>
        <color theme="1"/>
        <rFont val="Times New Roman"/>
        <family val="1"/>
      </rPr>
      <t>(Đoạn từ đại lộ Nguyễn</t>
    </r>
    <r>
      <rPr>
        <sz val="10"/>
        <color theme="1"/>
        <rFont val="Times New Roman"/>
        <family val="1"/>
      </rPr>
      <t xml:space="preserve"> </t>
    </r>
    <r>
      <rPr>
        <i/>
        <sz val="10"/>
        <color theme="1"/>
        <rFont val="Times New Roman"/>
        <family val="1"/>
      </rPr>
      <t>Tất Thành đến đường vành đai thành phố cũ)</t>
    </r>
  </si>
  <si>
    <r>
      <rPr>
        <b/>
        <sz val="10"/>
        <color rgb="FFFF0000"/>
        <rFont val="Times New Roman"/>
        <family val="1"/>
      </rPr>
      <t xml:space="preserve">Đường Trần Quang Khải: </t>
    </r>
    <r>
      <rPr>
        <sz val="10"/>
        <color rgb="FFFF0000"/>
        <rFont val="Times New Roman"/>
        <family val="1"/>
      </rPr>
      <t>Đoạn từ đường Nguyễn Tất Thành đến xã Hòa An</t>
    </r>
  </si>
  <si>
    <r>
      <rPr>
        <b/>
        <sz val="10"/>
        <color theme="1"/>
        <rFont val="Times New Roman"/>
        <family val="1"/>
      </rPr>
      <t xml:space="preserve">Đường Trần Quốc Toản: </t>
    </r>
    <r>
      <rPr>
        <sz val="10"/>
        <color theme="1"/>
        <rFont val="Times New Roman"/>
        <family val="1"/>
      </rPr>
      <t>Đoạn từ đường Nguyễn Huệ - hẻm số 17 Lê Lợi</t>
    </r>
  </si>
  <si>
    <r>
      <rPr>
        <b/>
        <sz val="10"/>
        <color theme="1"/>
        <rFont val="Times New Roman"/>
        <family val="1"/>
      </rPr>
      <t xml:space="preserve">Đường Trần Rịa: </t>
    </r>
    <r>
      <rPr>
        <sz val="10"/>
        <color theme="1"/>
        <rFont val="Times New Roman"/>
        <family val="1"/>
      </rPr>
      <t>Đoạn từ đường Chí Linh đến đường Chi Lăng</t>
    </r>
  </si>
  <si>
    <r>
      <rPr>
        <sz val="10"/>
        <color theme="1"/>
        <rFont val="Times New Roman"/>
        <family val="1"/>
      </rPr>
      <t xml:space="preserve">Đoạn từ đường Nguyễn Huệ đến đường Trần Phú </t>
    </r>
    <r>
      <rPr>
        <i/>
        <sz val="10"/>
        <color theme="1"/>
        <rFont val="Times New Roman"/>
        <family val="1"/>
      </rPr>
      <t>(Đoạn từ đường Nguyễn Huệ đến đường Phù Đổng (Cổng KTX trường Cao đẳng nghề) cũ)</t>
    </r>
  </si>
  <si>
    <r>
      <rPr>
        <sz val="10"/>
        <color theme="1"/>
        <rFont val="Times New Roman"/>
        <family val="1"/>
      </rPr>
      <t xml:space="preserve">Đoạn từ đường Trần Phú đến đường An Dương Vương </t>
    </r>
    <r>
      <rPr>
        <i/>
        <sz val="10"/>
        <color theme="1"/>
        <rFont val="Times New Roman"/>
        <family val="1"/>
      </rPr>
      <t>(Đoạn từ đường Trần Hào đến đường An Dương Vương cũ)</t>
    </r>
  </si>
  <si>
    <r>
      <rPr>
        <b/>
        <sz val="10"/>
        <color theme="1"/>
        <rFont val="Times New Roman"/>
        <family val="1"/>
      </rPr>
      <t xml:space="preserve">Đường Trương Định </t>
    </r>
    <r>
      <rPr>
        <sz val="10"/>
        <color theme="1"/>
        <rFont val="Times New Roman"/>
        <family val="1"/>
      </rPr>
      <t>(toàn tuyến)</t>
    </r>
  </si>
  <si>
    <r>
      <rPr>
        <b/>
        <sz val="10"/>
        <color rgb="FFFF0000"/>
        <rFont val="Times New Roman"/>
        <family val="1"/>
      </rPr>
      <t xml:space="preserve">Đường Tuệ Tĩnh </t>
    </r>
    <r>
      <rPr>
        <sz val="10"/>
        <color rgb="FFFF0000"/>
        <rFont val="Times New Roman"/>
        <family val="1"/>
      </rPr>
      <t>(Đoạn từ đường Lê Duẫn đến đường Trường Chinh)</t>
    </r>
  </si>
  <si>
    <r>
      <rPr>
        <b/>
        <sz val="10"/>
        <color theme="1"/>
        <rFont val="Times New Roman"/>
        <family val="1"/>
      </rPr>
      <t xml:space="preserve">Đường Văn Cao: </t>
    </r>
    <r>
      <rPr>
        <sz val="10"/>
        <color theme="1"/>
        <rFont val="Times New Roman"/>
        <family val="1"/>
      </rPr>
      <t>Đoạn từ đường Hùng Vương đến đường Phạm Ngọc Thạch</t>
    </r>
  </si>
  <si>
    <r>
      <rPr>
        <b/>
        <sz val="10"/>
        <color theme="1"/>
        <rFont val="Times New Roman"/>
        <family val="1"/>
      </rPr>
      <t>Khu đất 1,3ha phía Bắc Trung tâm thương</t>
    </r>
    <r>
      <rPr>
        <sz val="10"/>
        <color theme="1"/>
        <rFont val="Times New Roman"/>
        <family val="1"/>
      </rPr>
      <t xml:space="preserve"> </t>
    </r>
    <r>
      <rPr>
        <b/>
        <sz val="10"/>
        <color theme="1"/>
        <rFont val="Times New Roman"/>
        <family val="1"/>
      </rPr>
      <t xml:space="preserve">mại Vincom Tuy Hòa-Phú Yên, Phường 7, thành phố Tuy Hòa: </t>
    </r>
    <r>
      <rPr>
        <sz val="10"/>
        <color theme="1"/>
        <rFont val="Times New Roman"/>
        <family val="1"/>
      </rPr>
      <t>Các đường nội bộ rộng từ 10m đến 13,5m</t>
    </r>
  </si>
  <si>
    <r>
      <rPr>
        <sz val="10"/>
        <color rgb="FFFF0000"/>
        <rFont val="Times New Roman"/>
        <family val="1"/>
      </rPr>
      <t xml:space="preserve">Đường NB 2 rộng 6m: </t>
    </r>
    <r>
      <rPr>
        <i/>
        <sz val="10"/>
        <color rgb="FFFF0000"/>
        <rFont val="Times New Roman"/>
        <family val="1"/>
      </rPr>
      <t>(Đoạn từ đường Nguyễn Huệ đến đường Điện Biên Phủ)</t>
    </r>
  </si>
  <si>
    <r>
      <rPr>
        <sz val="10"/>
        <color rgb="FFFF0000"/>
        <rFont val="Times New Roman"/>
        <family val="1"/>
      </rPr>
      <t xml:space="preserve">Đường NB 4 rộng 6m: </t>
    </r>
    <r>
      <rPr>
        <i/>
        <sz val="10"/>
        <color rgb="FFFF0000"/>
        <rFont val="Times New Roman"/>
        <family val="1"/>
      </rPr>
      <t>(Đoạn từ đường Nguyễn Huệ đến đường Điện Biên Phủ)</t>
    </r>
  </si>
  <si>
    <r>
      <rPr>
        <sz val="10"/>
        <color rgb="FFFF0000"/>
        <rFont val="Times New Roman"/>
        <family val="1"/>
      </rPr>
      <t xml:space="preserve">Đường NB 5 rộng 6m: </t>
    </r>
    <r>
      <rPr>
        <i/>
        <sz val="10"/>
        <color rgb="FFFF0000"/>
        <rFont val="Times New Roman"/>
        <family val="1"/>
      </rPr>
      <t>(Đoạn từ đường Lương Văn Chánh đến đường Duy Tân)</t>
    </r>
  </si>
  <si>
    <r>
      <rPr>
        <b/>
        <sz val="10"/>
        <color theme="1"/>
        <rFont val="Times New Roman"/>
        <family val="1"/>
      </rPr>
      <t>Khu Trung tâm Thương mại Vincom Tuy</t>
    </r>
    <r>
      <rPr>
        <sz val="10"/>
        <color theme="1"/>
        <rFont val="Times New Roman"/>
        <family val="1"/>
      </rPr>
      <t xml:space="preserve"> </t>
    </r>
    <r>
      <rPr>
        <b/>
        <sz val="10"/>
        <color theme="1"/>
        <rFont val="Times New Roman"/>
        <family val="1"/>
      </rPr>
      <t>Hòa-Phú Yên, Phường 7, thành phố Tuy</t>
    </r>
    <r>
      <rPr>
        <sz val="10"/>
        <color theme="1"/>
        <rFont val="Times New Roman"/>
        <family val="1"/>
      </rPr>
      <t xml:space="preserve"> </t>
    </r>
    <r>
      <rPr>
        <b/>
        <sz val="10"/>
        <color theme="1"/>
        <rFont val="Times New Roman"/>
        <family val="1"/>
      </rPr>
      <t xml:space="preserve">Hòa: </t>
    </r>
    <r>
      <rPr>
        <sz val="10"/>
        <color theme="1"/>
        <rFont val="Times New Roman"/>
        <family val="1"/>
      </rPr>
      <t>Các đường nội bộ rộng từ 10m đến 13,5m</t>
    </r>
  </si>
  <si>
    <t>Đất có mặt tiền tiếp giáp bên xe nội thành</t>
  </si>
  <si>
    <r>
      <rPr>
        <b/>
        <sz val="10"/>
        <color theme="1"/>
        <rFont val="Times New Roman"/>
        <family val="1"/>
      </rPr>
      <t>Khu tái định cư trong Dự án Hồ điều hòa Hồ Sơn và hạ tầng xung quanh</t>
    </r>
    <r>
      <rPr>
        <i/>
        <sz val="10"/>
        <color theme="1"/>
        <rFont val="Times New Roman"/>
        <family val="1"/>
      </rPr>
      <t>(sau khi đã đầu tư hạ tầng theo quy hoạch được phê duyệt)</t>
    </r>
  </si>
  <si>
    <r>
      <rPr>
        <b/>
        <sz val="10"/>
        <color rgb="FFFF0000"/>
        <rFont val="Times New Roman"/>
        <family val="1"/>
      </rPr>
      <t xml:space="preserve">Đường Nguyễn Côn </t>
    </r>
    <r>
      <rPr>
        <i/>
        <sz val="10"/>
        <color rgb="FFFF0000"/>
        <rFont val="Times New Roman"/>
        <family val="1"/>
      </rPr>
      <t>(Trục đường 16m cũ)</t>
    </r>
  </si>
  <si>
    <r>
      <rPr>
        <b/>
        <sz val="10"/>
        <color rgb="FFFF0000"/>
        <rFont val="Times New Roman"/>
        <family val="1"/>
      </rPr>
      <t xml:space="preserve">Đường Trần Quang Diệu </t>
    </r>
    <r>
      <rPr>
        <i/>
        <sz val="10"/>
        <color rgb="FFFF0000"/>
        <rFont val="Times New Roman"/>
        <family val="1"/>
      </rPr>
      <t>(Đoạn Trần Phú đến</t>
    </r>
    <r>
      <rPr>
        <sz val="10"/>
        <color rgb="FFFF0000"/>
        <rFont val="Times New Roman"/>
        <family val="1"/>
      </rPr>
      <t xml:space="preserve"> </t>
    </r>
    <r>
      <rPr>
        <i/>
        <sz val="10"/>
        <color rgb="FFFF0000"/>
        <rFont val="Times New Roman"/>
        <family val="1"/>
      </rPr>
      <t>Hoàng Văn Thụ) (Trục đường 10 - 13,5m cũ)</t>
    </r>
  </si>
  <si>
    <r>
      <rPr>
        <b/>
        <sz val="10"/>
        <color rgb="FFFF0000"/>
        <rFont val="Times New Roman"/>
        <family val="1"/>
      </rPr>
      <t xml:space="preserve">Đường Tô Hiến Thành </t>
    </r>
    <r>
      <rPr>
        <i/>
        <sz val="10"/>
        <color rgb="FFFF0000"/>
        <rFont val="Times New Roman"/>
        <family val="1"/>
      </rPr>
      <t>(Trục đường 10 - 13,5m cũ)</t>
    </r>
  </si>
  <si>
    <r>
      <rPr>
        <b/>
        <sz val="10"/>
        <color rgb="FFFF0000"/>
        <rFont val="Times New Roman"/>
        <family val="1"/>
      </rPr>
      <t xml:space="preserve">Đường Nguyễn Thiếp </t>
    </r>
    <r>
      <rPr>
        <i/>
        <sz val="10"/>
        <color rgb="FFFF0000"/>
        <rFont val="Times New Roman"/>
        <family val="1"/>
      </rPr>
      <t>(Trục đường 10 - 13,5m cũ)</t>
    </r>
  </si>
  <si>
    <r>
      <rPr>
        <b/>
        <sz val="10"/>
        <color theme="1"/>
        <rFont val="Times New Roman"/>
        <family val="1"/>
      </rPr>
      <t xml:space="preserve">Đường Trương Kiểm </t>
    </r>
    <r>
      <rPr>
        <i/>
        <sz val="10"/>
        <color theme="1"/>
        <rFont val="Times New Roman"/>
        <family val="1"/>
      </rPr>
      <t>(Trục đường rộng 13,5m cũ)</t>
    </r>
  </si>
  <si>
    <r>
      <rPr>
        <b/>
        <sz val="10"/>
        <color theme="1"/>
        <rFont val="Times New Roman"/>
        <family val="1"/>
      </rPr>
      <t xml:space="preserve">Đường Lê Văn Hưu </t>
    </r>
    <r>
      <rPr>
        <i/>
        <sz val="10"/>
        <color theme="1"/>
        <rFont val="Times New Roman"/>
        <family val="1"/>
      </rPr>
      <t>(Trục đường rộng 13,5m cũ)</t>
    </r>
  </si>
  <si>
    <r>
      <rPr>
        <b/>
        <sz val="10"/>
        <color theme="1"/>
        <rFont val="Times New Roman"/>
        <family val="1"/>
      </rPr>
      <t xml:space="preserve">Đường Võ Văn Tần </t>
    </r>
    <r>
      <rPr>
        <i/>
        <sz val="10"/>
        <color theme="1"/>
        <rFont val="Times New Roman"/>
        <family val="1"/>
      </rPr>
      <t>(Trục đường rộng 13,5m cũ)</t>
    </r>
  </si>
  <si>
    <r>
      <rPr>
        <b/>
        <sz val="10"/>
        <color theme="1"/>
        <rFont val="Times New Roman"/>
        <family val="1"/>
      </rPr>
      <t xml:space="preserve">Đường Huỳnh Nựu </t>
    </r>
    <r>
      <rPr>
        <i/>
        <sz val="10"/>
        <color theme="1"/>
        <rFont val="Times New Roman"/>
        <family val="1"/>
      </rPr>
      <t>(Trục đường rộng 13,5m cũ)</t>
    </r>
  </si>
  <si>
    <r>
      <rPr>
        <b/>
        <sz val="10"/>
        <color theme="1"/>
        <rFont val="Times New Roman"/>
        <family val="1"/>
      </rPr>
      <t xml:space="preserve">Đường Võ Văn Dũng </t>
    </r>
    <r>
      <rPr>
        <i/>
        <sz val="10"/>
        <color theme="1"/>
        <rFont val="Times New Roman"/>
        <family val="1"/>
      </rPr>
      <t>(Trục đường rộng 13,5m cũ)</t>
    </r>
  </si>
  <si>
    <r>
      <rPr>
        <sz val="10"/>
        <color theme="1"/>
        <rFont val="Times New Roman"/>
        <family val="1"/>
      </rPr>
      <t xml:space="preserve">Đường Quy hoạch số 01 (rộng 21m): </t>
    </r>
    <r>
      <rPr>
        <i/>
        <sz val="10"/>
        <color theme="1"/>
        <rFont val="Times New Roman"/>
        <family val="1"/>
      </rPr>
      <t>Đoạn từ đường Quy hoạch số 04 (rộng 16m) đến đường Quy hoạch rộng 20m</t>
    </r>
  </si>
  <si>
    <r>
      <rPr>
        <sz val="10"/>
        <color theme="1"/>
        <rFont val="Times New Roman"/>
        <family val="1"/>
      </rPr>
      <t xml:space="preserve">Đường Quy hoạch số 02 (rộng 16m): </t>
    </r>
    <r>
      <rPr>
        <i/>
        <sz val="10"/>
        <color theme="1"/>
        <rFont val="Times New Roman"/>
        <family val="1"/>
      </rPr>
      <t>Đoạn từ đường Quy hoạch số 04 (rộng 16m) đến đường Quy hoạch số 03 (rộng 16m)</t>
    </r>
  </si>
  <si>
    <r>
      <rPr>
        <sz val="10"/>
        <color theme="1"/>
        <rFont val="Times New Roman"/>
        <family val="1"/>
      </rPr>
      <t xml:space="preserve">Đường Quy hoạch số 03 (rộng 16m): </t>
    </r>
    <r>
      <rPr>
        <i/>
        <sz val="10"/>
        <color theme="1"/>
        <rFont val="Times New Roman"/>
        <family val="1"/>
      </rPr>
      <t>Đoạn từ đường Quy hoạch số 06 (rộng 20m) đến đường Quy hoạch số 01 (rộng 21m)</t>
    </r>
  </si>
  <si>
    <r>
      <rPr>
        <sz val="10"/>
        <color theme="1"/>
        <rFont val="Times New Roman"/>
        <family val="1"/>
      </rPr>
      <t xml:space="preserve">Đường Quy hoạch rộng 20m: </t>
    </r>
    <r>
      <rPr>
        <i/>
        <sz val="10"/>
        <color theme="1"/>
        <rFont val="Times New Roman"/>
        <family val="1"/>
      </rPr>
      <t>Đoạn từ đường Quy hoạch số 06 (rộng 20m) đến đường Mậu Thân</t>
    </r>
  </si>
  <si>
    <r>
      <rPr>
        <sz val="10"/>
        <color theme="1"/>
        <rFont val="Times New Roman"/>
        <family val="1"/>
      </rPr>
      <t xml:space="preserve">Đường Quy hoạch số 04 (rộng 16m): </t>
    </r>
    <r>
      <rPr>
        <i/>
        <sz val="10"/>
        <color theme="1"/>
        <rFont val="Times New Roman"/>
        <family val="1"/>
      </rPr>
      <t>Đoạn từ đường Quy hoạch số 01 (rộng 21m) đến đường Quy hoạch số 03 (rộng 16m)</t>
    </r>
  </si>
  <si>
    <r>
      <rPr>
        <sz val="10"/>
        <color theme="1"/>
        <rFont val="Times New Roman"/>
        <family val="1"/>
      </rPr>
      <t xml:space="preserve">Đường Quy hoạch số 05 (rộng 16m): </t>
    </r>
    <r>
      <rPr>
        <i/>
        <sz val="10"/>
        <color theme="1"/>
        <rFont val="Times New Roman"/>
        <family val="1"/>
      </rPr>
      <t>Đoạn từ đường Quy hoạch số 02 (rộng 16m) đến đường Quy hoạch số 03 (rộng 16m)</t>
    </r>
  </si>
  <si>
    <r>
      <rPr>
        <sz val="10"/>
        <color theme="1"/>
        <rFont val="Times New Roman"/>
        <family val="1"/>
      </rPr>
      <t xml:space="preserve">Đường Quy hoạch số 06 (rộng 20m): </t>
    </r>
    <r>
      <rPr>
        <i/>
        <sz val="10"/>
        <color theme="1"/>
        <rFont val="Times New Roman"/>
        <family val="1"/>
      </rPr>
      <t>Đoạn từ đường Quy hoạch số 01 (rộng 21m) đến đường Quy hoạch số 03 (rộng 16m)</t>
    </r>
  </si>
  <si>
    <r>
      <rPr>
        <b/>
        <sz val="10"/>
        <color theme="1"/>
        <rFont val="Times New Roman"/>
        <family val="1"/>
      </rPr>
      <t>Khu vực phường Phú Lâm, phường Phú</t>
    </r>
    <r>
      <rPr>
        <sz val="10"/>
        <color theme="1"/>
        <rFont val="Times New Roman"/>
        <family val="1"/>
      </rPr>
      <t xml:space="preserve"> </t>
    </r>
    <r>
      <rPr>
        <b/>
        <sz val="10"/>
        <color theme="1"/>
        <rFont val="Times New Roman"/>
        <family val="1"/>
      </rPr>
      <t xml:space="preserve">Thạnh, phường Phú Đông </t>
    </r>
    <r>
      <rPr>
        <sz val="10"/>
        <color theme="1"/>
        <rFont val="Times New Roman"/>
        <family val="1"/>
      </rPr>
      <t>(Đô thị loại II)</t>
    </r>
  </si>
  <si>
    <r>
      <rPr>
        <b/>
        <sz val="10"/>
        <color theme="1"/>
        <rFont val="Times New Roman"/>
        <family val="1"/>
      </rPr>
      <t xml:space="preserve">Quốc lộ 1: </t>
    </r>
    <r>
      <rPr>
        <sz val="10"/>
        <color theme="1"/>
        <rFont val="Times New Roman"/>
        <family val="1"/>
      </rPr>
      <t>Đoạn từ ranh giới huyện Đông Hòa đến đại lộ Nguyễn Tất Thành (nút giao thông QL 1)</t>
    </r>
  </si>
  <si>
    <r>
      <rPr>
        <b/>
        <sz val="10"/>
        <color theme="1"/>
        <rFont val="Times New Roman"/>
        <family val="1"/>
      </rPr>
      <t xml:space="preserve">Đại lộ Hùng Vương: </t>
    </r>
    <r>
      <rPr>
        <sz val="10"/>
        <color theme="1"/>
        <rFont val="Times New Roman"/>
        <family val="1"/>
      </rPr>
      <t>Đoạn qua địa bàn phường Phú Đông và địa bàn phường Phú Thạnh</t>
    </r>
  </si>
  <si>
    <r>
      <rPr>
        <b/>
        <sz val="10"/>
        <color theme="1"/>
        <rFont val="Times New Roman"/>
        <family val="1"/>
      </rPr>
      <t xml:space="preserve">Đại Lộ Nguyễn Tất Thành: </t>
    </r>
    <r>
      <rPr>
        <sz val="10"/>
        <color theme="1"/>
        <rFont val="Times New Roman"/>
        <family val="1"/>
      </rPr>
      <t>Đoạn từ nút giao thông Quốc lộ 1 đến Nam cầu Đà Rằng</t>
    </r>
  </si>
  <si>
    <r>
      <rPr>
        <b/>
        <sz val="10"/>
        <color theme="1"/>
        <rFont val="Times New Roman"/>
        <family val="1"/>
      </rPr>
      <t xml:space="preserve">Đường Bùi Thị Xuân: </t>
    </r>
    <r>
      <rPr>
        <sz val="10"/>
        <color theme="1"/>
        <rFont val="Times New Roman"/>
        <family val="1"/>
      </rPr>
      <t>Đoạn từ đường Ngô Gia Tự đến đường Võ Thị Sáu</t>
    </r>
  </si>
  <si>
    <r>
      <rPr>
        <b/>
        <sz val="10"/>
        <color theme="1"/>
        <rFont val="Times New Roman"/>
        <family val="1"/>
      </rPr>
      <t xml:space="preserve">Đường Đoàn Thị Điểm: </t>
    </r>
    <r>
      <rPr>
        <sz val="10"/>
        <color theme="1"/>
        <rFont val="Times New Roman"/>
        <family val="1"/>
      </rPr>
      <t>Đoạn từ đường Nguyễn Văn Linh đến đường Chiến Thắng</t>
    </r>
  </si>
  <si>
    <r>
      <rPr>
        <b/>
        <sz val="10"/>
        <color theme="1"/>
        <rFont val="Times New Roman"/>
        <family val="1"/>
      </rPr>
      <t xml:space="preserve">Đường Đống Đa: </t>
    </r>
    <r>
      <rPr>
        <sz val="10"/>
        <color theme="1"/>
        <rFont val="Times New Roman"/>
        <family val="1"/>
      </rPr>
      <t>Đoạn từ đường Trần Rến đến giáp cầu sắt Hòa Thành</t>
    </r>
  </si>
  <si>
    <r>
      <rPr>
        <b/>
        <sz val="10"/>
        <color theme="1"/>
        <rFont val="Times New Roman"/>
        <family val="1"/>
      </rPr>
      <t xml:space="preserve">Đường Kim Đồng: </t>
    </r>
    <r>
      <rPr>
        <sz val="10"/>
        <color theme="1"/>
        <rFont val="Times New Roman"/>
        <family val="1"/>
      </rPr>
      <t>Đoạn từ đường Ngô Gia Tự đến bề tường phía Tây nghĩa trang liệt sĩ</t>
    </r>
  </si>
  <si>
    <r>
      <rPr>
        <b/>
        <sz val="10"/>
        <color theme="1"/>
        <rFont val="Times New Roman"/>
        <family val="1"/>
      </rPr>
      <t xml:space="preserve">Đường Lạc Long Quân: </t>
    </r>
    <r>
      <rPr>
        <sz val="10"/>
        <color theme="1"/>
        <rFont val="Times New Roman"/>
        <family val="1"/>
      </rPr>
      <t>Đoạn từ đại lộ Nguyễn Tất Thành đến đường Nguyễn Văn Linh</t>
    </r>
  </si>
  <si>
    <r>
      <rPr>
        <b/>
        <sz val="10"/>
        <color theme="1"/>
        <rFont val="Times New Roman"/>
        <family val="1"/>
      </rPr>
      <t xml:space="preserve">Đường Nguyễn Thị Định </t>
    </r>
    <r>
      <rPr>
        <sz val="10"/>
        <color theme="1"/>
        <rFont val="Times New Roman"/>
        <family val="1"/>
      </rPr>
      <t>(Toàn tuyến)</t>
    </r>
  </si>
  <si>
    <r>
      <rPr>
        <b/>
        <sz val="10"/>
        <color theme="1"/>
        <rFont val="Times New Roman"/>
        <family val="1"/>
      </rPr>
      <t xml:space="preserve">Đường Phạm Đình Quy: </t>
    </r>
    <r>
      <rPr>
        <sz val="10"/>
        <color theme="1"/>
        <rFont val="Times New Roman"/>
        <family val="1"/>
      </rPr>
      <t>Đoạn từ đường Ngô Gia Tự đến đường Võ Thị Sáu</t>
    </r>
  </si>
  <si>
    <r>
      <rPr>
        <b/>
        <sz val="10"/>
        <color theme="1"/>
        <rFont val="Times New Roman"/>
        <family val="1"/>
      </rPr>
      <t xml:space="preserve">Đường Trần Rến </t>
    </r>
    <r>
      <rPr>
        <i/>
        <sz val="10"/>
        <color theme="1"/>
        <rFont val="Times New Roman"/>
        <family val="1"/>
      </rPr>
      <t>(Toàn tuyến)</t>
    </r>
  </si>
  <si>
    <r>
      <rPr>
        <b/>
        <sz val="10"/>
        <color theme="1"/>
        <rFont val="Times New Roman"/>
        <family val="1"/>
      </rPr>
      <t xml:space="preserve">Đường Võ Thị Sáu: </t>
    </r>
    <r>
      <rPr>
        <sz val="10"/>
        <color theme="1"/>
        <rFont val="Times New Roman"/>
        <family val="1"/>
      </rPr>
      <t>Đoạn từ đường Thăng Long đến Đại lộ Hùng Vương</t>
    </r>
  </si>
  <si>
    <t>Khu dân cư phía Đông khu nhà ở cho cán bộ chiến sỹ công an tỉnh, tại phường Phú Thạnh</t>
  </si>
  <si>
    <t>Khu dân cư phía Bắc của Khu đô thị mới Nam Tuy Hòa</t>
  </si>
  <si>
    <r>
      <rPr>
        <sz val="10"/>
        <color theme="1"/>
        <rFont val="Times New Roman"/>
        <family val="1"/>
      </rPr>
      <t xml:space="preserve">Tuyến đường số 1 </t>
    </r>
    <r>
      <rPr>
        <i/>
        <sz val="10"/>
        <color theme="1"/>
        <rFont val="Times New Roman"/>
        <family val="1"/>
      </rPr>
      <t>(đoạn từ giáp đường Nguyễn Tất Thành đến giáp đường số 6 rộng 9,5m)</t>
    </r>
  </si>
  <si>
    <r>
      <rPr>
        <sz val="10"/>
        <color theme="1"/>
        <rFont val="Times New Roman"/>
        <family val="1"/>
      </rPr>
      <t xml:space="preserve">Tuyến đường số 2 </t>
    </r>
    <r>
      <rPr>
        <i/>
        <sz val="10"/>
        <color theme="1"/>
        <rFont val="Times New Roman"/>
        <family val="1"/>
      </rPr>
      <t>(đoạn từ Lô đất số A-11 đến đường số 5 rộng 12m)</t>
    </r>
  </si>
  <si>
    <r>
      <rPr>
        <sz val="10"/>
        <color theme="1"/>
        <rFont val="Times New Roman"/>
        <family val="1"/>
      </rPr>
      <t xml:space="preserve">Tuyến đường số 3 </t>
    </r>
    <r>
      <rPr>
        <i/>
        <sz val="10"/>
        <color theme="1"/>
        <rFont val="Times New Roman"/>
        <family val="1"/>
      </rPr>
      <t>(đoạn từ đường số 1 đến Lô đất ký hiệu C-24 và Lô đất ký hiệu D-17)</t>
    </r>
  </si>
  <si>
    <r>
      <rPr>
        <sz val="10"/>
        <color theme="1"/>
        <rFont val="Times New Roman"/>
        <family val="1"/>
      </rPr>
      <t xml:space="preserve">Tuyến đường số 4 </t>
    </r>
    <r>
      <rPr>
        <i/>
        <sz val="10"/>
        <color theme="1"/>
        <rFont val="Times New Roman"/>
        <family val="1"/>
      </rPr>
      <t>(đoạn từ giáp đường số 1 đến giáp đường số 5)</t>
    </r>
  </si>
  <si>
    <r>
      <rPr>
        <sz val="10"/>
        <color theme="1"/>
        <rFont val="Times New Roman"/>
        <family val="1"/>
      </rPr>
      <t xml:space="preserve">Tuyến đường số 6 rộng 9,5m </t>
    </r>
    <r>
      <rPr>
        <i/>
        <sz val="10"/>
        <color theme="1"/>
        <rFont val="Times New Roman"/>
        <family val="1"/>
      </rPr>
      <t>(đoạn từ đường số 5 đến Lô đất ký hiệu E-21)</t>
    </r>
  </si>
  <si>
    <t>C</t>
  </si>
  <si>
    <t>Các xã trong thành phố</t>
  </si>
  <si>
    <t>Xác định bằng 40% giá đất ở tương ứng cho từng đường, đoạn đường, vị trí đất của từng xã.</t>
  </si>
  <si>
    <t>PHỤ LỤC XII (LMU)</t>
  </si>
  <si>
    <t>BẢNG GIÁ ĐẤT LÀM MUỐI</t>
  </si>
  <si>
    <r>
      <rPr>
        <i/>
        <sz val="10"/>
        <color theme="1"/>
        <rFont val="Times New Roman"/>
        <family val="1"/>
      </rPr>
      <t>Đơn vị tính: 1.000 đồng/m</t>
    </r>
    <r>
      <rPr>
        <i/>
        <vertAlign val="superscript"/>
        <sz val="10"/>
        <color theme="1"/>
        <rFont val="Times New Roman"/>
        <family val="1"/>
      </rPr>
      <t>2</t>
    </r>
  </si>
  <si>
    <t>Phường Sông Cầu</t>
  </si>
  <si>
    <t>Xã Xuân Cảnh</t>
  </si>
  <si>
    <t>BẢNG GIÁ ĐẤT CHĂN NUÔI TẬP TRUNG</t>
  </si>
  <si>
    <t>PHỤ LỤC XIV (Đảo)</t>
  </si>
  <si>
    <t>BẢNG GIÁ ĐẤT CÁC ĐẢO</t>
  </si>
  <si>
    <r>
      <rPr>
        <i/>
        <sz val="10"/>
        <color theme="1"/>
        <rFont val="Times New Roman"/>
        <family val="1"/>
      </rPr>
      <t>Đơn vị tính: 1.000 đồng/m</t>
    </r>
    <r>
      <rPr>
        <i/>
        <vertAlign val="superscript"/>
        <sz val="10"/>
        <color theme="1"/>
        <rFont val="Times New Roman"/>
        <family val="1"/>
      </rPr>
      <t>2</t>
    </r>
  </si>
  <si>
    <t>Tên đảo</t>
  </si>
  <si>
    <t>Khu vực</t>
  </si>
  <si>
    <t>ODT</t>
  </si>
  <si>
    <t>ONT</t>
  </si>
  <si>
    <t>TMD</t>
  </si>
  <si>
    <t>HNK</t>
  </si>
  <si>
    <t>CLN</t>
  </si>
  <si>
    <t>RSX</t>
  </si>
  <si>
    <t>NTS</t>
  </si>
  <si>
    <t>Đảo hòn Nưa, xã Hòa Xuân Nam</t>
  </si>
  <si>
    <t>Xã Hòa Xuân</t>
  </si>
  <si>
    <t>Hòn Lau Dứa, xã An Phú</t>
  </si>
  <si>
    <t>Phường Bình Kiến</t>
  </si>
  <si>
    <t>Hòn Than, xã An Phú</t>
  </si>
  <si>
    <t>Cù lao Ông Xá, phường Xuân Đài</t>
  </si>
  <si>
    <t>Phường Xuân Đài</t>
  </si>
  <si>
    <t>Nhất Tự Sơn (hòn Còng), phường Xuân Thành</t>
  </si>
  <si>
    <t>Hòn Một, xã Xuân Phương</t>
  </si>
  <si>
    <t>Hòn Nần, xã Xuân Cảnh</t>
  </si>
  <si>
    <t>Hòn Chùa, xã An Chấn</t>
  </si>
  <si>
    <t>Xã Tuy An Nam</t>
  </si>
  <si>
    <t>Hòn Than, xã An Chấn</t>
  </si>
  <si>
    <t>Cù Lao Mái Nhà, xã An Hòa Hải</t>
  </si>
  <si>
    <t>Xã Ô Loan</t>
  </si>
  <si>
    <t>Hòn Yến, xã An Ninh Đông</t>
  </si>
  <si>
    <t>Xã Tuy An Đông</t>
  </si>
  <si>
    <t>PHỤ LỤC II</t>
  </si>
  <si>
    <t>BẢNG GIÁ ĐẤT Ở TẠI NÔNG THÔN</t>
  </si>
  <si>
    <r>
      <t>ĐVT: 1000 đồng/m</t>
    </r>
    <r>
      <rPr>
        <b/>
        <vertAlign val="superscript"/>
        <sz val="13"/>
        <rFont val="Arial"/>
        <family val="2"/>
      </rPr>
      <t>2</t>
    </r>
  </si>
  <si>
    <t>Tên đường</t>
  </si>
  <si>
    <t>Đoạn đường</t>
  </si>
  <si>
    <t>Giá đề xuất</t>
  </si>
  <si>
    <t>Từ</t>
  </si>
  <si>
    <t>Đến</t>
  </si>
  <si>
    <t>(1)</t>
  </si>
  <si>
    <t>Nguyễn Tất Thành (Quốc Lộ 26)</t>
  </si>
  <si>
    <t>Cầu số 22 Km 63+655 ( Cầu Y Thun, ranh giới xã Cư M'ta)</t>
  </si>
  <si>
    <t>Bùi Thị Xuân</t>
  </si>
  <si>
    <t>Đường vào Huyện Đội và đường ngang dưới khu chợ M'Đrắk</t>
  </si>
  <si>
    <t>Cầu ông Tri (hết ranh thửa đất số 62, tờ BĐ số 28; thửa đất số 313, tờ BĐ số 27)</t>
  </si>
  <si>
    <t>Đến ranh giới UBDS kế hoạch hoá và gia đình và trường Tiểu học Nguyễn Văn Trỗi</t>
  </si>
  <si>
    <t>Hết ranh Công ty TNHH MTV lâm nghiệp M'Đrắk và hết ranh thửa đất số 1078, tờ BĐ số 204</t>
  </si>
  <si>
    <t>Cầu số 24 (Km 68 + 829 QL26)</t>
  </si>
  <si>
    <t>Giáp ranh Cụm công nghiệp M'Đrắk và ranh quy hoạch Khu dân cư thôn 9 (thôn 3 Krông Jing cũ)</t>
  </si>
  <si>
    <t>Suối Ea Huê</t>
  </si>
  <si>
    <t>Hết địa bàn xã M'Đrắk (Giáp ranh xã Cư Prao)</t>
  </si>
  <si>
    <t>Quốc Lộ 26</t>
  </si>
  <si>
    <t>Cầu buôn M'lốk A</t>
  </si>
  <si>
    <t>Ngã tư giao với đường Trường Sơn Đông</t>
  </si>
  <si>
    <t>Ngã ba QL19C (TL13 cũ) với đường Trường Sơn Đông</t>
  </si>
  <si>
    <t>Hết địa bàn xã M'Đrắk (Giáp xã Ea Riêng)</t>
  </si>
  <si>
    <t>Trường Sơn Đông</t>
  </si>
  <si>
    <t>Giáp xã Ea Riêng</t>
  </si>
  <si>
    <t>Ngã 3 cây sung (hết thửa đất số 46; 67, tờ BĐ số 99) (Thôn 5 Ea Lai cũ)</t>
  </si>
  <si>
    <t>Cuối khu dân cư thôn 5 Ea Lai cũ (hết thửa đất số 117; 142, tờ BĐ số 112)</t>
  </si>
  <si>
    <t>180
176</t>
  </si>
  <si>
    <t>Hết thửa đất số 100; 105, tờ BĐ số 149</t>
  </si>
  <si>
    <t>Ngã ba QL19C giao với đường Trường Sơn Đông (hết thửa đất số 329; 855, tờ BĐ số 180)</t>
  </si>
  <si>
    <t>Ngã tư QL19C giao với đường Trường Sơn Đông (hết thửa đất số 329; 855, tờ BĐ số 180)</t>
  </si>
  <si>
    <t>Ngã ba giao với đường Quốc lộ 19C</t>
  </si>
  <si>
    <t>Hết thửa đất số 132; 145, tờ BĐ số 197</t>
  </si>
  <si>
    <t>Cầu M’Năng (Km 521 + 772 TSĐ)</t>
  </si>
  <si>
    <t>Hết thửa đất số 1145; 1170, tờ BĐ số 211</t>
  </si>
  <si>
    <t>180
200</t>
  </si>
  <si>
    <t>Hết địa bàn xã M'Đrắk (Giáp xã Krông Á)</t>
  </si>
  <si>
    <t>Tỉnh lộ 13</t>
  </si>
  <si>
    <t>Ngã ba đoạn giao đường Quốc lộ 19C</t>
  </si>
  <si>
    <t>Ngã ba hết đất khu dân cư buôn Hoang (hết thửa đất số 102, 129, tờ BĐ số 187)</t>
  </si>
  <si>
    <t>Ngầm số 4 (suối Ea Pa)</t>
  </si>
  <si>
    <t>Hết thửa đất số 34, 35, tờ BĐ số 93</t>
  </si>
  <si>
    <t>Ngầm số 5, hết địa bàn xã M'Đrắk (giáp ranh giới xã Cư Prao)</t>
  </si>
  <si>
    <t>Giải Phóng</t>
  </si>
  <si>
    <t>Nguyễn Tất Thành (QL26)</t>
  </si>
  <si>
    <t>Đường Vành đai</t>
  </si>
  <si>
    <t>Quang Trung</t>
  </si>
  <si>
    <t>Hoàng Diệu về 2 phía</t>
  </si>
  <si>
    <t>An Dương Vương</t>
  </si>
  <si>
    <t>An Dương Vương (Đài TT-TH)</t>
  </si>
  <si>
    <t>Phan Bội Châu</t>
  </si>
  <si>
    <t>Trần Phú</t>
  </si>
  <si>
    <t>Đến giáp suối Krông Jing</t>
  </si>
  <si>
    <t>Tôn Thất Tùng.</t>
  </si>
  <si>
    <t>Hùng Vương về 2 phía</t>
  </si>
  <si>
    <t>Ngã ba giao với đường Quốc Lộ 19C</t>
  </si>
  <si>
    <t>Ngã tư giao với đường Giải Phóng</t>
  </si>
  <si>
    <t>Trần Hưng Đạo</t>
  </si>
  <si>
    <t>Trần Hưng Đạo (sau chợ Thị trấn)</t>
  </si>
  <si>
    <t>Bà Triệu</t>
  </si>
  <si>
    <t>Phan Bội Châu (Trừ Khu QH Tổ dân phố 6 cũ)</t>
  </si>
  <si>
    <t>Ngô Quyền</t>
  </si>
  <si>
    <t>Đường Vành Đai (Trừ Khu Quy hoạch thôn 16 (Tổ dân phố 6 cũ) và Quy hoạch dân cư mới thôn 18 (Tổ dân phố 9 cũ)</t>
  </si>
  <si>
    <t>Giáp Quốc lộ 26 (ngã ba buôn Tai)</t>
  </si>
  <si>
    <t>Đến đường Khu Quy hoạch dân cư mới thôn 18 (Tổ dân phố 9 cũ) (thửa đất số 652, tờ BĐ số 12)</t>
  </si>
  <si>
    <t>Nguyễn Trãi</t>
  </si>
  <si>
    <t>Hết địa bàn xã M'Đrắk (giáp ranh giới xã Cư M'ta)</t>
  </si>
  <si>
    <t>Đường vào Huyện đội</t>
  </si>
  <si>
    <t>Cổng Huyện đội</t>
  </si>
  <si>
    <t>Lê Duẩn</t>
  </si>
  <si>
    <t>Nguyễn Trãi (Trừ Khu Quy hoạch thôn 16 (Tổ dân phố 6 cũ)</t>
  </si>
  <si>
    <t>Nguyễn Tất Thành</t>
  </si>
  <si>
    <t>Hết đường</t>
  </si>
  <si>
    <t>Đường ngang dưới khu chợ M'Đrắk</t>
  </si>
  <si>
    <t>Lê Lợi về 2 phía</t>
  </si>
  <si>
    <t>Hết thửa đất số 55, tờ BĐ số 33 và giáp thửa đất số 622, tờ BĐ số 13</t>
  </si>
  <si>
    <t>Lý Thường Kiệt</t>
  </si>
  <si>
    <t>Nguyễn Tất Thành (Tòa án)</t>
  </si>
  <si>
    <t>Ngô Quyền (về 2 phía QL 26)</t>
  </si>
  <si>
    <t>Đến hết đường</t>
  </si>
  <si>
    <t>Cầu buôn Phao</t>
  </si>
  <si>
    <t>Hết thửa 193, tờ BĐ số 10 xã M'Drắk, và thửa 58 tờ 20 xã Cư M'ta</t>
  </si>
  <si>
    <t>Các trục đường khu Xí nghiệp gỗ</t>
  </si>
  <si>
    <t>Hoàng Diệu</t>
  </si>
  <si>
    <t>Hết đường (sau Trạm Thú y)</t>
  </si>
  <si>
    <t>Đường Giải Phóng</t>
  </si>
  <si>
    <t>Các trục dọc song song với đường Hoàng Diệu và Giải Phóng</t>
  </si>
  <si>
    <t>Đến đường trước trường THCS Hùng Vương</t>
  </si>
  <si>
    <t>Ki ốt chợ</t>
  </si>
  <si>
    <t>Các lô chợ lồng và 16m2</t>
  </si>
  <si>
    <t>Các lô 24m2</t>
  </si>
  <si>
    <t>Khu QH dân cư mới thôn 16 (Tổ dân phố 6 cũ) (giáp BCH quân sự)</t>
  </si>
  <si>
    <t>Đường QH tuyến số 1 (Đường vành đai)</t>
  </si>
  <si>
    <t>Ngã tư Nguyễn Trãi và Đường Vành Đai</t>
  </si>
  <si>
    <t>Giáp đất nhà ông Tráng</t>
  </si>
  <si>
    <t>Đường QH tuyến số 2 (Đường Nguyễn Trãi)</t>
  </si>
  <si>
    <t>Đường Vành Đai</t>
  </si>
  <si>
    <t>Đường QH tuyến số 3 (Đường Phan Bội Châu)</t>
  </si>
  <si>
    <t>Ngã tư Nguyễn Trãi và Phan Bội Châu</t>
  </si>
  <si>
    <t>Đường QH tuyến số 4</t>
  </si>
  <si>
    <t>Đường QH tuyến số 5</t>
  </si>
  <si>
    <t>Hết đường quy hoạch</t>
  </si>
  <si>
    <t>Khu QH dân cư mới thôn 18 (Tổ dân phố 9 cũ) (gần trường THCS Hùng Vương)</t>
  </si>
  <si>
    <t>Đường QH mới</t>
  </si>
  <si>
    <t>Ngã ba đường Giải Phóng và Phan Bội Châu</t>
  </si>
  <si>
    <t>Ngã tư đường Phan Bội Châu và An Dương Vương</t>
  </si>
  <si>
    <t>Hết đường QH</t>
  </si>
  <si>
    <t>Đường ngang thông ra đường Giải Phóng</t>
  </si>
  <si>
    <t>Đường đối diện lò mổ</t>
  </si>
  <si>
    <t>Đường dọc quy hoạch dân cư khu F</t>
  </si>
  <si>
    <t>Khu QH dân cư thôn 16 (Tổ dân phố 11 cũ)</t>
  </si>
  <si>
    <t>Đường nối đến đường D1</t>
  </si>
  <si>
    <t>Ngã tư đường Lý Thường Kiệt và Đường Vành Đai</t>
  </si>
  <si>
    <t>Ngã tư đường Ngô Quyền và Đường Vành Đai</t>
  </si>
  <si>
    <t>Ngã 3 Đường Vành Đai</t>
  </si>
  <si>
    <t>Hết thửa đất số 422, 441, tờ BĐ số 16</t>
  </si>
  <si>
    <t>Khu QH dân cư thôn 16 (Tổ dân phố 11 cũ) (Trước Trạm Y tế - Sau sân vận động)</t>
  </si>
  <si>
    <t>Tuyến đường số 2 (đối diện trạm y tế)</t>
  </si>
  <si>
    <t>Đầu tuyến</t>
  </si>
  <si>
    <t>Cuối tuyến</t>
  </si>
  <si>
    <t>Tuyến đường số 3 ( sau sân vận động)</t>
  </si>
  <si>
    <t>Các trục đường nối đường Phan Bội châu với đường Vành Đai (3 tuyến)</t>
  </si>
  <si>
    <t>Tuyến đường vòng quanh Quảng Trường</t>
  </si>
  <si>
    <t>Đoạn ngã 3 giao Nguyễn Tất Thành (QL26)</t>
  </si>
  <si>
    <t>Đến ngã 3 giao đường Bùi Thị Xuân</t>
  </si>
  <si>
    <t>Tuyến trục đường song song với đường Quang Trung (Thôn 11)</t>
  </si>
  <si>
    <t>Ngã tư đường Quang Trung và Giải Phóng</t>
  </si>
  <si>
    <t>Trục đường từ ngã tư Phan Bội Châu và Ngô Quyền đến đường Vành Đai</t>
  </si>
  <si>
    <t>Ngã tư Phan Bội Châu và Ngô Quyền</t>
  </si>
  <si>
    <t>Đến Đường Vành đai</t>
  </si>
  <si>
    <t>Các Trục chính Khu dân cư thôn 13, thôn 14 (Tổ dân phố 3, 4 cũ)</t>
  </si>
  <si>
    <t>Điểm quy hoạch chi tiết điểm dân cư Thôn 15 (Tổ dân phố 5 cũ) (Huyện đoàn cũ)</t>
  </si>
  <si>
    <t>Đầu tuyến quy hoạch (lô 01)</t>
  </si>
  <si>
    <t>Cuối tuyến quy hoạch (lô 08)</t>
  </si>
  <si>
    <t>Hội trường Thôn 15 (Tổ dân phố 5 cũ) Đường Ngô Quyền (thửa số 148 tờ bản đồ 37)</t>
  </si>
  <si>
    <t>Hội chữ thập đỏ (cũ). Thửa 275, tờ bản đồ 32</t>
  </si>
  <si>
    <t>Điểm quy hoạch dân cư Thôn 18 (Tổ dân phố 9 cũ) (Bến xe Cũ). Thửa 225, tờ bản đồ 27</t>
  </si>
  <si>
    <t>Đường đi xã Krông Á (Đoạn nối Quốc Lộ 26 đến đường Trường Sơn Đông)</t>
  </si>
  <si>
    <t>Quốc lộ 26</t>
  </si>
  <si>
    <t>Hết thửa đất số 1000, 1007, tờ BĐ số 204</t>
  </si>
  <si>
    <t>Giáp đường Trường sơn đông</t>
  </si>
  <si>
    <t>300
150</t>
  </si>
  <si>
    <t>Đường vào trường THCS Trần Hưng Đạo</t>
  </si>
  <si>
    <t>Đường giao thông từ đường Trường Sơn Đông đến đường đi xã Krông Á</t>
  </si>
  <si>
    <t>Hết thửa đất số 1570, 1609, tờ BĐ số 203</t>
  </si>
  <si>
    <t>Hết thửa đất số 405, 478, tờ BĐ số 203</t>
  </si>
  <si>
    <t>Hết thửa đất số 628, 1564, tờ BĐ số 203</t>
  </si>
  <si>
    <t>Hết thửa đất số 585, 1628, tờ BĐ số 203</t>
  </si>
  <si>
    <t>Đường liên thôn 6 đi thôn 8</t>
  </si>
  <si>
    <t>Ngã ba đường Trường Sơn Đông</t>
  </si>
  <si>
    <t>Giáp ranh Tỉnh lộ 13 (đường đi xã Cư Prao)</t>
  </si>
  <si>
    <t>Đường liên thôn 1 đi Buôn Bik</t>
  </si>
  <si>
    <t>Ngã ba giao với đường Trường Sơn Đông</t>
  </si>
  <si>
    <t>Đến Ngã ba giao với Tỉnh Lộ 13</t>
  </si>
  <si>
    <t>Đường thôn 6 đi xã Ea Riêng</t>
  </si>
  <si>
    <t>Ngã ba UBND xã Ea Lai cũ và đường Trường Sơn Đông</t>
  </si>
  <si>
    <t>Đến Giáp xã Ea Riêng</t>
  </si>
  <si>
    <t>Đường trục thôn 1 đi Ea Riêng</t>
  </si>
  <si>
    <t>Ngã ba đường Trường Sơn Đông (Nhà ông Nguyễn Đình Thông thôn 1)</t>
  </si>
  <si>
    <t>Hết địa bàn xã M'Đrắk (Giáp thôn 2 xã Ea Riêng)</t>
  </si>
  <si>
    <t>Ngã ba đường Trường Sơn Đông Nhà ông Nguyễn Văn Thắng thôn 1)</t>
  </si>
  <si>
    <t>Đường giao thông đoạn Nối đường Trường Sơn Đông với Đường liên thôn 1 đi Buôn Bik</t>
  </si>
  <si>
    <t>Ngã ba đường Trường Sơn Đông (thôn 4)</t>
  </si>
  <si>
    <t>Ngã ba đoạn giao với dường liên thôn 1 đi Buôn Bik</t>
  </si>
  <si>
    <t>Đường thôn 5 đi Ea Riêng</t>
  </si>
  <si>
    <t>Xã M'Drắk</t>
  </si>
  <si>
    <t>PHỤ LỤC III</t>
  </si>
  <si>
    <t>BẢNG GIÁ ĐẤT THƯƠNG MẠI, DỊCH VỤ</t>
  </si>
  <si>
    <t>PHỤ LỤC IV</t>
  </si>
  <si>
    <t>PHỤ LỤC V</t>
  </si>
  <si>
    <t>Đơn vị hành chính</t>
  </si>
  <si>
    <t>Vị trí 1</t>
  </si>
  <si>
    <t>Vị trí 2</t>
  </si>
  <si>
    <t>Vị trí 3</t>
  </si>
  <si>
    <t>- Vị trí 2: Các khu vực còn lại</t>
  </si>
  <si>
    <t>PHỤ LỤC VII</t>
  </si>
  <si>
    <t>BẢNG GIÁ ĐẤT CHUYÊN TRỒNG LÚA NƯỚC</t>
  </si>
  <si>
    <t>PHỤ LỤC VIII</t>
  </si>
  <si>
    <t>BẢNG GIÁ ĐẤT TRÔNG CÂY HÀNG NĂM</t>
  </si>
  <si>
    <t>PHỤ LỤC IX</t>
  </si>
  <si>
    <t>BẢNG GIÁ ĐẤT TRÔNG CÂY LÂU NĂM</t>
  </si>
  <si>
    <t>PHỤ LỤC X</t>
  </si>
  <si>
    <t>BẢNG GIÁ ĐẤT RỪNG SẢN XUẤT</t>
  </si>
  <si>
    <t>PHỤ LỤC XI</t>
  </si>
  <si>
    <t>BẢNG GIÁ ĐẤT NUÔI TRỒNG THỦY SẢN</t>
  </si>
  <si>
    <t>PHỤ LỤC XIII</t>
  </si>
  <si>
    <t>Đường Quốc lộ 19C (Trừ Khu quy hoạch dân cư mới thôn 1 (thôn 20 cũ); Khu QH dân cư mới thôn 9)</t>
  </si>
  <si>
    <t>Giáp ranh với xã M'Đrắk</t>
  </si>
  <si>
    <t>Ngã 3 trạm điện</t>
  </si>
  <si>
    <t>Ngã 3 C6 ( đường đi xã Ea H'mlay cũ) (thửa đất 96, tờ bản đồ số 36)</t>
  </si>
  <si>
    <t>Ngã 3 trụ sở UBND xã) (thửa đất số 32, tờ bản đồ số 56)</t>
  </si>
  <si>
    <t>Ngã 3 Cổng chào chợ xã (thửa đất số 204, tờ bản đồ số 57)</t>
  </si>
  <si>
    <t>Hết ranh giới trường THCS Lê Đình Chinh (thửa đất số 27, 69 tờ bản đồ số 114)</t>
  </si>
  <si>
    <t>Cầu Ea Riêng Km166+970 QL19C (gần kho chế biến Công ty TNHH MTV cà phê 715A)</t>
  </si>
  <si>
    <t>Hết thửa đất số 9, 56 tờ bản đồ số 50</t>
  </si>
  <si>
    <t>Cổng Công ty TNHH MTV cà phê 715C (thửa đất số 56, tờ bản đồ số 245)</t>
  </si>
  <si>
    <t>70,2
65</t>
  </si>
  <si>
    <t>Cổng Công ty TNHH MTV cà phê 715C (thửa đất số 56 tờ bản đồ số 245)</t>
  </si>
  <si>
    <t>Ngã ba đường tránh vào thủy điện Krông Hin (hết thửa đất số 53, 98 tờ bản đồ số 247)</t>
  </si>
  <si>
    <t>Ngã 3 đường vào thủy điện Ea M'Doal 2 (hết thửa đất số 77, 80 tờ bản đồ số 168)</t>
  </si>
  <si>
    <t>Ngã 3 đường vào hội trường thôn 8 (hết thửa đất số 96, 105 tờ bản đồ số 162)</t>
  </si>
  <si>
    <t>Cầu Ea M'doal Km152+940 QL19C</t>
  </si>
  <si>
    <t>Hết địa bàn xã (Giáp ranh giới xã Sông Hinh)</t>
  </si>
  <si>
    <t>Đường giao thông chính đi xã Ea H'mlay cũ (Đoạn từ Ngã ba đối kho chế biến Công ty TNHH MTV cà phê 715A đến Trường Sơn Đông, xã M'Đrắk) (Trừ Khu QH dân cư mới thôn 9 (thôn 13 cũ))</t>
  </si>
  <si>
    <t>Ngã ba giao QL19C, đối kho chế biến Công ty TNHH MTV cà phê 715A</t>
  </si>
  <si>
    <t>Ngã 4 trường THPT Nguyễn Trường Tộ và Khu QH dân cư mới thôn 9 (thôn 13 cũ)</t>
  </si>
  <si>
    <t>Hết ranh giới đất nhà ông Lưu Đình Lực (thửa đất số 490, tờ bản đồ số 216 và thửa đất số 94, tờ bản đồ số 157)</t>
  </si>
  <si>
    <t>75
90</t>
  </si>
  <si>
    <t>Ngã tư đường xuống đập 36</t>
  </si>
  <si>
    <t>Hết Trạm 661, Quản lý bảo vệ rừng (thửa đất số 216, tờ bản đồ số 188 và thửa đất số 167, tờ bản đồ số 147)</t>
  </si>
  <si>
    <t>Hết ranh giới đất nhà ông Nguyễn Văn Bảo (thửa đất số 266, tờ bản đồ số 184 và thửa đất số 133, tờ bản đồ số 147)</t>
  </si>
  <si>
    <t>Ngã ba đường vào Công chào Thôn 15 (đường vào trường tiểu học Nguyễn Bỉnh Khiêm) (thửa đất số 27, tờ bản đồ số 148)</t>
  </si>
  <si>
    <t>Hết Điểm trường mầm non Hoa Thủy Tiên, thôn 14 (thửa đất số 68, 75, tờ bản đồ số 144)</t>
  </si>
  <si>
    <t>Ngã ba đường nhựa (hết nhà ông Lê văn Liên, thôn 14, thửa đất số 204, tờ bản đồ số 176 và thửa đất số 56, tờ bản đồ số 144)</t>
  </si>
  <si>
    <t>Đường Trường Sơn Đông (Hết địa bàn xã, giáp xã M'Đrắk)</t>
  </si>
  <si>
    <t>Dốc đỏ (Hết địa bàn xã, giáp xã M'Đrắk)</t>
  </si>
  <si>
    <t>Ngã ba giao với đường vào Công ty TNHH MTV cà phê 715B</t>
  </si>
  <si>
    <t>Ngã ba đường xuống đập thôn 13 (nhà ông Khai)</t>
  </si>
  <si>
    <t>Đường đi xã Cư M'ta</t>
  </si>
  <si>
    <t>Ngã ba Trạm biến áp, đoạn giao QL19C</t>
  </si>
  <si>
    <t>Hết địa bàn xã (Giáp ranh giới xã Cư M'ta)</t>
  </si>
  <si>
    <t>Ngã ba UBND xã, đoạn giao QL19C</t>
  </si>
  <si>
    <t>Đường giao thông thôn 1 đi thôn 6 xã M'Đrắk</t>
  </si>
  <si>
    <t>Ngã 3 đường QL19C (đối diện Trạm điện)</t>
  </si>
  <si>
    <t>Hết địa bàn xã (giáp xã M'Đrắk)</t>
  </si>
  <si>
    <t>Đường Liên thôn 6, 11, 12</t>
  </si>
  <si>
    <t>Ngã 3 C6 (đoạn giao QL19C)</t>
  </si>
  <si>
    <t>Cổng chào Thôn 11 (Nhà ông Đoàn Minh Trí) (thửa đất số 54, tờ bản đồ số 28 và thửa đất số 3, tờ bản đồ số 214)</t>
  </si>
  <si>
    <t>Ngã ba thôn 12 (đến thửa đất số 256, 257, tờ bản đồ số 188)</t>
  </si>
  <si>
    <t>Đường giao thông chính thôn 24</t>
  </si>
  <si>
    <t>Ngã 3 đường QL19C (đường vào HT thôn 24)</t>
  </si>
  <si>
    <t>Làng Mông xã Cư M'ta</t>
  </si>
  <si>
    <t>Đường giao thông khu dân cư thôn 19</t>
  </si>
  <si>
    <t>Khu QH dân cư mới thôn 9</t>
  </si>
  <si>
    <t>Tuyến 5: Ngã ba QL 19C</t>
  </si>
  <si>
    <t>Đường QH tuyến số 6</t>
  </si>
  <si>
    <t>Tuyến 4: Ngã ba QL 19C</t>
  </si>
  <si>
    <t>Tuyến 3: Ngã ba QL 19C</t>
  </si>
  <si>
    <t>Tuyến 2: Ngã ba QL 19C</t>
  </si>
  <si>
    <t>Tuyến 6: Ngã ba QL QH tuyến 5</t>
  </si>
  <si>
    <t>Ngã ba đường QH tuyến số 2</t>
  </si>
  <si>
    <t>Khu QH dân cư mới thôn 9 (thôn 13 cũ)</t>
  </si>
  <si>
    <t>Tuyến 2: Đường GTchính đi Ea Mlây</t>
  </si>
  <si>
    <t>Ngã ba đường QH tuyến số 3</t>
  </si>
  <si>
    <t>Tuyến 4: Đường GTchính đi Ea Mlây</t>
  </si>
  <si>
    <t>Tuyến 3: Đường GTchính đi Ea Mlây</t>
  </si>
  <si>
    <t>Khu quy hoạch dân cư mới thôn 1 (thôn 20 cũ)</t>
  </si>
  <si>
    <t>Đầu tuyến QH</t>
  </si>
  <si>
    <t>Hết tuyến QH</t>
  </si>
  <si>
    <t>Khu QH dân cư mới thôn 4</t>
  </si>
  <si>
    <t>Đường QH tuyến 2: giao thông chính</t>
  </si>
  <si>
    <t>Đường quy hoạch</t>
  </si>
  <si>
    <t>Dãy 2 dân cư thôn 9</t>
  </si>
  <si>
    <t>Dãy 2 dân cư thôn 18</t>
  </si>
  <si>
    <t>Xã Ea Riêng</t>
  </si>
  <si>
    <t>Cầu số 14 (Km 52 + 546 QL.26), giáp xã Ea Trang</t>
  </si>
  <si>
    <t>Đến hết Trạm kiểm lâm</t>
  </si>
  <si>
    <t>Km 59 + 520 QL.26 (Cầu số 18)</t>
  </si>
  <si>
    <t>Km 61 + 1115 QL.26 (Cầu số 21)</t>
  </si>
  <si>
    <t xml:space="preserve">Hết ranh giới đất Trạm Thuỷ văn và Nghĩa trang Liệt sĩ M'Đrắk </t>
  </si>
  <si>
    <t>571,2
840</t>
  </si>
  <si>
    <t>Cầu số 22, Km 63+655 QL.26 (Cầu Y Thun, ranh giới xã M'Đrắk)</t>
  </si>
  <si>
    <t>Đường Liên xã Cư M'ta đi xã Ea Riêng</t>
  </si>
  <si>
    <t>Hết thửa đất số 66, 70, tờ BĐ số 49</t>
  </si>
  <si>
    <t>Đến hết đất Công an xã Cư Kroa cũ (Hết thửa đất số 203, tờ BĐ số 154)</t>
  </si>
  <si>
    <t>Đến giáp xã Ea Riêng</t>
  </si>
  <si>
    <t>Giáp ranh giới xã M'Đrắk</t>
  </si>
  <si>
    <t>260
291,2</t>
  </si>
  <si>
    <t>Đường nối Quốc lộ 26 đến Đường Vành Đai</t>
  </si>
  <si>
    <t>Cầu số 22 Km 63+655 QL.26 (Cầu Y Thun, ranh giới xã M'Đrắk)</t>
  </si>
  <si>
    <t>Đường buôn Bhao đi thôn Quyết Thắng</t>
  </si>
  <si>
    <t>Đến ngã 3 đường vào thôn Quyết Thắng</t>
  </si>
  <si>
    <t>Hội trường thôn Quyết Thắng</t>
  </si>
  <si>
    <t>Giáp ranh giới xã Ea Riêng</t>
  </si>
  <si>
    <t>Điểm Khu quy hoạch chi tiết điểm dân cư buôn Đắk, xã Cư M'ta</t>
  </si>
  <si>
    <t>Tuyến đường số 01</t>
  </si>
  <si>
    <t>Từ lô A1</t>
  </si>
  <si>
    <t>Đến lô A10</t>
  </si>
  <si>
    <t>Từ lô B11</t>
  </si>
  <si>
    <t>Đến lô B19</t>
  </si>
  <si>
    <t>Từ lô D29</t>
  </si>
  <si>
    <t>Đến lô D48</t>
  </si>
  <si>
    <t>Tuyến đường số 05</t>
  </si>
  <si>
    <t>Từ lô C20</t>
  </si>
  <si>
    <t>Đến lô C28</t>
  </si>
  <si>
    <t>Tuyến đường số 06</t>
  </si>
  <si>
    <t>Từ lô E49</t>
  </si>
  <si>
    <t>Đến lô E53</t>
  </si>
  <si>
    <t>Điểm quy hoạch chi tiết điểm dân cư thôn Hồ, xã Cư M'ta</t>
  </si>
  <si>
    <t>Mặt tiền QL 26</t>
  </si>
  <si>
    <t>Từ lô 01</t>
  </si>
  <si>
    <t>Đến lô 5 và Lô 20</t>
  </si>
  <si>
    <t>Từ sau dãy mặt tiền Quốc lộ 26</t>
  </si>
  <si>
    <t>Khu quy hoạch chi tiết điểm dân cư thôn Tân Lập, xã Cư M'ta</t>
  </si>
  <si>
    <t>Đường vành đai</t>
  </si>
  <si>
    <t>Lô A1</t>
  </si>
  <si>
    <t>Lô A6</t>
  </si>
  <si>
    <t>Lô B7</t>
  </si>
  <si>
    <t>Lô B18</t>
  </si>
  <si>
    <t>Đường giao thông liên thôn 2, thôn Quyết Thắng</t>
  </si>
  <si>
    <t>Từ đường liên xã Cư M'ta đi xã Ea Riêng</t>
  </si>
  <si>
    <t>Đường giao thông liên thôn 5 đi thôn 7</t>
  </si>
  <si>
    <t>Ngã 3 đường liên xã Cư M'ta đi xã Ea Riêng</t>
  </si>
  <si>
    <t>Hết khu dân cư thôn 7 (hết thửa đất số 41, 43, tờ bản đồ số 180)</t>
  </si>
  <si>
    <t>Đường giao thông thôn 2 đi QL26</t>
  </si>
  <si>
    <t>Ngã 3 đường liên xã Cư M'ta đi xã Ea Riêng (trường mẫu giáo Hoa Sim)</t>
  </si>
  <si>
    <t>Giáp QL 26 (đường Bít cũ)</t>
  </si>
  <si>
    <t>Ngã 3 đoạn đường giao thông liên thôn 5 đi thôn 7 (Nhà bà Nguyễn Thị Giang, thôn 6)</t>
  </si>
  <si>
    <t>Khu quy hoạch chi tiết điểm dân cư thôn Thôn 18, xã Cư M'ta</t>
  </si>
  <si>
    <t>Lô A15</t>
  </si>
  <si>
    <t>Lô A21</t>
  </si>
  <si>
    <t>Lô A25</t>
  </si>
  <si>
    <t>Cuối tuyến đường quy hoạch</t>
  </si>
  <si>
    <t>Xã Cư M'Ta</t>
  </si>
  <si>
    <t>90,1
109,8</t>
  </si>
  <si>
    <t>Xã Cư M'ta</t>
  </si>
  <si>
    <t>Giáp ranh xã M'Drắk</t>
  </si>
  <si>
    <t>Hết ranh giới trường Mầm non Hoa Anh Đào (Bên trái thửa 59, bên phải thửa 220 tờ 132 (tờ 11 Krông Á cũ)</t>
  </si>
  <si>
    <t>Nhà ông Chu Văn Nổ (hết đường sân bay - bên phải thửa 20, bên trái thửa 19 tờ BĐ 157 (36 cũ)</t>
  </si>
  <si>
    <t>Đầu khu dân cư thôn 8 (đến thửa số 7, tờ BĐ số 24)</t>
  </si>
  <si>
    <t>60
80</t>
  </si>
  <si>
    <t>Cầu đi vào thôn 8 (Hết thửa 20, tờ BĐ số 25)</t>
  </si>
  <si>
    <t>Hết ranh giới xã Krông Á (cầu sông Krông Pắc)</t>
  </si>
  <si>
    <t>122
120</t>
  </si>
  <si>
    <t>Tỉnh lộ 13B</t>
  </si>
  <si>
    <t>Ngã 3 đường Trường Sơn Đông với Tỉnh Lộ 13B</t>
  </si>
  <si>
    <t>Đến ngã 3 thôn 5A</t>
  </si>
  <si>
    <t>Đến ngã 3 thôn 5A (Giao TL 13B)</t>
  </si>
  <si>
    <t>Đến cuối khu dân cư thôn 6A</t>
  </si>
  <si>
    <t>Quán tạp hóa Thùy Dung (thửa đất số 19, 20, tờ BĐ số 50)</t>
  </si>
  <si>
    <t>Cầu bản Tắk Drung</t>
  </si>
  <si>
    <t>Cầu bản Tăk Drung</t>
  </si>
  <si>
    <t>Đến khu dân cư thôn EA Krông</t>
  </si>
  <si>
    <t>Đường liên thôn từ thôn 2, 3 đi thôn 5</t>
  </si>
  <si>
    <t>Ngã 3 trường Ngô Gia Tự</t>
  </si>
  <si>
    <t>Hết thửa 178 và thửa 144 tờ BĐ số 137 (16 cũ Krông  Á)</t>
  </si>
  <si>
    <t>150
75</t>
  </si>
  <si>
    <t>Đến đoạn giao với Đường Trường Sơn Đông</t>
  </si>
  <si>
    <t>Đường giao thông đoạn từ Ngã ba đường vào Trung Nguyên đến đường giao thông liên thôn từ thôn 2, 3 đi thôn 5</t>
  </si>
  <si>
    <t>Ngã ba nhà ông Tuấn Hòa vào Trung Nguyên (thửa 38 tờ BĐ số 125)</t>
  </si>
  <si>
    <t>Hết ranh giới đất nhà ông Tốn, thôn 1 (thửa 160 tờ BĐ số 130; thửa 6 tờ BĐ số 136)</t>
  </si>
  <si>
    <t>Đường đi thôn 1, tới ngã ba nhà ông An (hết thửa 145, 183 tờ BĐ số 137)</t>
  </si>
  <si>
    <t>Đường giao thông đoạn từ trường Mầm non Hoa Anh Đào đến đoạn giao với Đường Trường Sơn Đông</t>
  </si>
  <si>
    <t>Đường giao thông liên thôn 1 đi thôn 3</t>
  </si>
  <si>
    <t>Ngã 3 hội trường thôn 1</t>
  </si>
  <si>
    <t>Hết đất nhà ông Lê Hồng Khánh (thôn 1) (hết thửa 64, 191 tờ BĐ số 137)</t>
  </si>
  <si>
    <t>Đường giao thông liên thôn 1 đi thôn 6</t>
  </si>
  <si>
    <t>Hết Hội trường thôn 6 (hết thửa 107 tờ BĐ số 142)</t>
  </si>
  <si>
    <t>Đường giao thông liên xã đi Cư Yang</t>
  </si>
  <si>
    <t>Ngã 3 đường đi thôn 1</t>
  </si>
  <si>
    <t>Hết địa bàn xã (giáp ranh giới xã Cư Yang)</t>
  </si>
  <si>
    <t>Đường giao thông liên thôn 2 đi thôn 4</t>
  </si>
  <si>
    <t>Ngã Bưu điện xã Krông Á</t>
  </si>
  <si>
    <t>Hết đất nhà ông Nguyễn Lưu Tú (thôn 2) (hết thửa 64, 65 tờ BĐ số 126)</t>
  </si>
  <si>
    <t>Đường giao thông liên thôn 5, 6</t>
  </si>
  <si>
    <t>Ngã ba điểm trường mầm non thôn 5</t>
  </si>
  <si>
    <t>Hết đất nhà ông Vi Văn Mạnh (thôn 5) (hết thửa 121, 122 tờ BĐ số 151)</t>
  </si>
  <si>
    <t>Đường giao thông thôn 4</t>
  </si>
  <si>
    <t>Đoạn giao với Đường Trường Sơn Đông</t>
  </si>
  <si>
    <t>Hết thửa 30, 60 tờ BĐ số 134</t>
  </si>
  <si>
    <t>Đường giao thông thôn 7</t>
  </si>
  <si>
    <t>Hội trường thôn 7 (Hết thửa 75, 77 tờ BĐ số 153)</t>
  </si>
  <si>
    <t>Đường giao thông Vòng quanh thôn 8</t>
  </si>
  <si>
    <t>Ngã ba giao TL13B</t>
  </si>
  <si>
    <t>Đường giao thông thôn 7A</t>
  </si>
  <si>
    <t>Cuối thôn 7A (hướng về phía Bắc)</t>
  </si>
  <si>
    <t>Cuối thôn 7A (hướng về phía Nam)</t>
  </si>
  <si>
    <t>Đường giao thông thôn 5A</t>
  </si>
  <si>
    <t>Cuối thôn 5A</t>
  </si>
  <si>
    <t>Đến ngã 3 giao TL 13B)</t>
  </si>
  <si>
    <t>Đến chi hội thôn 5A (Chi hội Cư San cũ)</t>
  </si>
  <si>
    <t>Đường giao thông trục chính thôn 4A</t>
  </si>
  <si>
    <t>Từ đầu thôn 4A</t>
  </si>
  <si>
    <t>Cuối thôn 4A</t>
  </si>
  <si>
    <t>Đường giao từ TL13B đi cầu tràn Ea Krông</t>
  </si>
  <si>
    <t>Ngã 3 giao TL13B</t>
  </si>
  <si>
    <t>Cầu tràn</t>
  </si>
  <si>
    <t>Đường giao thông Ea Krông - Ea Sanh</t>
  </si>
  <si>
    <t>Ngã ba Ea Krông</t>
  </si>
  <si>
    <t>Cuố thôn Ea Sanh</t>
  </si>
  <si>
    <t>Đường giao thông Ea Krông - Thôn Sông Chò</t>
  </si>
  <si>
    <t>Đến Ngã điểm trường tiều học La Văn Cầu</t>
  </si>
  <si>
    <t>Ngã điểm trường tiều học La Văn Cầu</t>
  </si>
  <si>
    <t>Đến cuối dân cư thôn Sông Chò</t>
  </si>
  <si>
    <t>Đường giao thông liên thôn thông Ea Krông đến cuối dân cư Ea Khát</t>
  </si>
  <si>
    <t>Từ đường trục chính Ea Krông</t>
  </si>
  <si>
    <t>Cuối dân cư Ea Khát</t>
  </si>
  <si>
    <t>Đường giao thông liên thôn từ cầu Tắk Drung đến thôn Sông Chò</t>
  </si>
  <si>
    <t>Cầu Tắk Drung</t>
  </si>
  <si>
    <t>Đến thôn Sông Chò</t>
  </si>
  <si>
    <t>Đường giao thông từ điểm trường tiều học La Văn Cầu đến cuối điểm dân cư Ea Ta</t>
  </si>
  <si>
    <t>Cuối điểm dân cư Ea Ta</t>
  </si>
  <si>
    <t>Đường giao thông từ Ngã ba Sông Chò đến cuối điểm dân cư Bời Lời</t>
  </si>
  <si>
    <t>Ngã ba Sông Chò</t>
  </si>
  <si>
    <t>Cuối điểm dân cư Bời Lời</t>
  </si>
  <si>
    <t>Xã Krông Á</t>
  </si>
  <si>
    <t>Xã Cư Prao</t>
  </si>
  <si>
    <t>Giáp ranh xã M'Đrắk</t>
  </si>
  <si>
    <t>Hết hội trường thôn Ea Pil và hết thửa 21 tờ BĐ số 273</t>
  </si>
  <si>
    <t>378
504</t>
  </si>
  <si>
    <t xml:space="preserve">Đến ranh giới đất nhà ông Nhiên, thôn 9 (thửa 19 tờ BĐ số 307 và thửa 36 tờ BĐ số 304) </t>
  </si>
  <si>
    <t xml:space="preserve">Cây xăng Nguyệt Thoại, thôn 2 (thửa 130 tờ BĐ số 302 và thửa 24 tờ BĐ số 303) </t>
  </si>
  <si>
    <t xml:space="preserve">Hết ranh giới đất bà Hiền Ngụ (thửa 310, 115 tờ BĐ số 301) </t>
  </si>
  <si>
    <t>Hết ranh giới đất ồng Bùi Văn Cương, thôn 3</t>
  </si>
  <si>
    <t>Hết ranh giới đất ồng Bùi Văn Cương, thôn 3 (thửa 115, 210 tờ BĐ số 256) (giáp suối)</t>
  </si>
  <si>
    <t>Hết địa bàn xã (Km 84+035 QL26, giáp ranh xã Ea Kar Nốp)</t>
  </si>
  <si>
    <t>Cuối tuyến quy hoạch (lô 14)</t>
  </si>
  <si>
    <t xml:space="preserve">Xã M'Đrắk </t>
  </si>
  <si>
    <t>Xã Ea Ly (Cầu Ea Dhong Reng Km495+458 TSĐ)</t>
  </si>
  <si>
    <t>Xã Ea Knốp (Cấu số 1 Krông H'Năng Km112+129 QL29)</t>
  </si>
  <si>
    <t>Ranh giới Ea Ly (Cầu Ea Đrông Ren Km111+414 QL29)</t>
  </si>
  <si>
    <t>Tỉnh Lộ 13</t>
  </si>
  <si>
    <t xml:space="preserve">Đầu cây xăng Xuân Mẫn (thửa 39, 272 tờ BĐ số 163) </t>
  </si>
  <si>
    <t>Đến Ngầm Ba Long (Tờ BĐ số 122)</t>
  </si>
  <si>
    <t>Ngầm Ba Long (Tờ BĐ số 122)</t>
  </si>
  <si>
    <t xml:space="preserve">Đến UBND xã, trụ sở Công An xã (thửa 25, 34 tờ BĐ số 85) </t>
  </si>
  <si>
    <t xml:space="preserve">UBND xã, trụ sở Công An xã (thửa 25, 34 tờ BĐ số 85) </t>
  </si>
  <si>
    <t>Đến Ngã ba đường đi Buôn Năng (hết thửa 24, 30 tờ BĐ số 196)</t>
  </si>
  <si>
    <t>Ngã ba đường đi Buôn Năng (hết thửa 24, 30 tờ BĐ số 196)</t>
  </si>
  <si>
    <t>Đến ngã 3 TL13 hướng về tiếp đường TSĐ, QL29 và xã Ea Ly</t>
  </si>
  <si>
    <t>Đường liên xã đi Ea Păl</t>
  </si>
  <si>
    <t>Ngã 3 tường tiểu học Lê Hồng Phong, đoạn giao QL26</t>
  </si>
  <si>
    <t>Đến ngã tư giáp Hội trường thôn 11</t>
  </si>
  <si>
    <t xml:space="preserve">Hết ranh giới đất nhà ông Chiến thôn 11 (hết thửa 79, 80 tờ BĐ số 278) </t>
  </si>
  <si>
    <t>Hết địa bàn xã (Giáp ranh xã Ea Păl)</t>
  </si>
  <si>
    <t>Đường giao thông đoạn từ Quốc lộ 26 nhà ông Hoan thôn 3 đi dốc Nín thở</t>
  </si>
  <si>
    <t>Đoạn ngã 3 giao QL26</t>
  </si>
  <si>
    <t xml:space="preserve">Đến hết ranh giới đất nhà ông Vũ Văn Hoan (hết thửa 251, 114 tờ BĐ số 244) </t>
  </si>
  <si>
    <t>Đường nội thôn Ea Pil</t>
  </si>
  <si>
    <t>Đoạn ngã 3 giao QL26 (gốc cây gạo)</t>
  </si>
  <si>
    <t>Hết đất nhà trẻ Đắk Tân</t>
  </si>
  <si>
    <t>Làng Thái thôn Ea Pil (hết ranh giới đất nhà ông Khuê)</t>
  </si>
  <si>
    <t>Đường liên thôn Ea Pil đi thôn 7</t>
  </si>
  <si>
    <t xml:space="preserve">Hết thửa đất nhà ông Nguyễn Viết Đức (hết thửa 6 tờ BĐ số 261) </t>
  </si>
  <si>
    <t>Đến cầu sông Krông Hding</t>
  </si>
  <si>
    <t>Cầu sông Krông Hding</t>
  </si>
  <si>
    <t>Ngã ba giao đường trục đi thôn 7 (ranh nhà ông Toàn Hoài đối diện trường Tiểu học Nguyễn Du)</t>
  </si>
  <si>
    <t>Đường liên thôn đi thôn 9</t>
  </si>
  <si>
    <t>Đến giáp ranh thửa đất ông Nguyên Biên Cương thôn 9</t>
  </si>
  <si>
    <t>Đường liên thôn 4 đi thôn 11</t>
  </si>
  <si>
    <t>Ngã ba giáp ranh hội trường thôn 4</t>
  </si>
  <si>
    <t xml:space="preserve">Hết ranh giới đất nhà bà Hà Thị Đoan (hết thửa 104, 115 tờ BĐ số 269) </t>
  </si>
  <si>
    <t>Đường liên thôn 10 đi thôn 4</t>
  </si>
  <si>
    <t>Đoạn ngã 3 giao QL26 (Nhà ông Vũ Xuân Diện)</t>
  </si>
  <si>
    <t>Ngã 3 giao với đường liên thôn 4 đi thôn 11 (nhà bà Thọ)</t>
  </si>
  <si>
    <t>Đường liên thôn 10 đi thôn 8</t>
  </si>
  <si>
    <t>Đoạn ngã 3 giao QL26 (Nhà ông Việt)</t>
  </si>
  <si>
    <t xml:space="preserve">Đến hết đất nhà ông Tiến (hết thửa 66, 278 tờ BĐ số 267) </t>
  </si>
  <si>
    <t>Đến ngã ba đoạn giao với đường liên xã đi Ea Păl</t>
  </si>
  <si>
    <t>Đường liên thôn 3 đi thôn 2</t>
  </si>
  <si>
    <t>Hết ranh giới trường THCS Lý Tự Trọng</t>
  </si>
  <si>
    <t>Đến ngã ba đoạn giao với đường liên thôn đi thôn 9 (nhà ông Thìn)</t>
  </si>
  <si>
    <t>Đường thôn 8 đi xã M'Đrắk</t>
  </si>
  <si>
    <t>Phân hiệu trường tiểu học Hoàng Diệu (thôn 8)</t>
  </si>
  <si>
    <t>Hết địa bàn xã (giáp ranh xã M'Đrắk)</t>
  </si>
  <si>
    <t>Đường liên thôn mở rộng lộ giới 8m (tuyến số 01)- tiếp giáp Quốc lộ 26</t>
  </si>
  <si>
    <t>Đầu tuyến quy hoạch</t>
  </si>
  <si>
    <t>Cuối tuyến quy hoạch</t>
  </si>
  <si>
    <t>Đường liên thôn mở rộng lộ giới 8m (tuyến số 02)- song song Quốc lộ 26</t>
  </si>
  <si>
    <t>Đường Buôn Năng đi Buôn Hoang tiếp nối Tỉnh lộ 13</t>
  </si>
  <si>
    <t xml:space="preserve">Giáp suối (thửa 54, 55 tờ BĐ số 196) </t>
  </si>
  <si>
    <t>Ngã ba tiếp nối Tỉnh lộ 13</t>
  </si>
  <si>
    <t>Đường liên thôn 7 đi thôn 13</t>
  </si>
  <si>
    <t>Ngã 3 giao với đường trục chính thôn 7</t>
  </si>
  <si>
    <t xml:space="preserve">Tiếp nối TL13 đối diện Hội trường thôn 13 (thửa 50, 61 tờ BĐ số 117) </t>
  </si>
  <si>
    <t>Trục đi thôn 14</t>
  </si>
  <si>
    <t>Ngã ba trường tiểu học Nguyễn Du</t>
  </si>
  <si>
    <t>Đến hết khu dân cư thôn 14</t>
  </si>
  <si>
    <t>90
60</t>
  </si>
  <si>
    <t>Trục đi thôn 7</t>
  </si>
  <si>
    <t>Ngã tư tiếp giáp TL13 (chợ Cư Prao)</t>
  </si>
  <si>
    <t>Ngã ba hết ranh nhà ông Toàn Hoài và trường tiểu học Nguyễn Du</t>
  </si>
  <si>
    <t xml:space="preserve">Điểm trường tiểu học Nguyễn Du (thửa 36, 72 tờ BĐ số 139) </t>
  </si>
  <si>
    <t>Hết địa bàn xã (giáp xã Ea Knốp)</t>
  </si>
  <si>
    <t>Đường TL13 cũ</t>
  </si>
  <si>
    <t>Ngã 3 giao TL13 với TL13 cũ (thửa 18, 116, tờ bản đồ 86)</t>
  </si>
  <si>
    <t>Đến ngã ba đường (hết thửa 47, 57, tờ bản đồ 69)</t>
  </si>
  <si>
    <t>Các trục đường bao khu trung tâm</t>
  </si>
  <si>
    <t>Xã Ea Trang</t>
  </si>
  <si>
    <t>Quốc lộ 26 (Vị trí 2; 3 được tính trong khoảng cách 300m không dùng hệ số khoảng cách)</t>
  </si>
  <si>
    <t>Giáp địa giới tỉnh Khánh Hoà</t>
  </si>
  <si>
    <t>Hết Trạm kiểm Lâm số 1 (Km 33 QL26)</t>
  </si>
  <si>
    <t>Ngã ba Ea Krông (đầu ranh cửa hàng xăng Trinh Nguyên)</t>
  </si>
  <si>
    <t>Ngã ba đường vào nhà Cộng đồng Buôn M'Hap (Nhà Mĩ Dơng) (Hết thửa 57, tờ BĐ số 51 và thửa 31, tờ BĐ số 52)</t>
  </si>
  <si>
    <t>Ngã ba đường vào nhà Cộng đồng Buôn M'Hap (Nhà Mỹ Dơng) (Hết thửa 57, tờ BĐ số 51 và thửa 31, tờ BĐ số 52)</t>
  </si>
  <si>
    <t>Ngã ba đường đi Ea Bra (Hết thửa 75, 81 tờ BĐ số 33)</t>
  </si>
  <si>
    <t>Cầu số 11, Km 47 + 526 QL26 (cầu Ba Danh)</t>
  </si>
  <si>
    <t>Cầu số 12 (Km 48 + 540 QL26)</t>
  </si>
  <si>
    <t>Hết thửa 53, tờ BĐ số 102 và thửa 4, tờ BĐ số 106</t>
  </si>
  <si>
    <t>Đến nhà ông Tranh (Thửa 64, 94 tờ BĐ số 02)</t>
  </si>
  <si>
    <t>Hết địa bàn xã (giáp địa giới xã Cư M'Ta)</t>
  </si>
  <si>
    <t>Đường liên xã đi xã Krông Á  (Vị trí 2; 3 được tính trong khoảng cách 200m không dùng hệ số khoảng cách)</t>
  </si>
  <si>
    <t>Ngã ba Ea Krông (Quốc Lộ 26)</t>
  </si>
  <si>
    <t>Đến nhà Y Ngang (Hết thửa 34, 54 tờ BĐ số 84)</t>
  </si>
  <si>
    <t>Hết địa bàn xã (Giáp xã Krông Á)</t>
  </si>
  <si>
    <t>Đường giao thông đi Buôn M'O  (Vị trí 2; 3 được tính trong khoảng cách 200m không dùng hệ số khoảng cách)</t>
  </si>
  <si>
    <t>Ngã ba Buôn M'O (Quốc Lộ 26)</t>
  </si>
  <si>
    <t>Hết khu dân cư Buôn M'O (Hết thửa 16, 20 tờ BĐ số 107)</t>
  </si>
  <si>
    <t>Khu vực còn lại</t>
  </si>
  <si>
    <t>PHỤ LỤC I</t>
  </si>
  <si>
    <t>BẢNG GIÁ ĐÁT Ở TẠI ĐÔ THỊ</t>
  </si>
  <si>
    <t>Giá đất hiện hành (QĐ số 13)</t>
  </si>
  <si>
    <t>10 tháng 3</t>
  </si>
  <si>
    <t>Nguyễn Chí Thanh</t>
  </si>
  <si>
    <t>Hà Huy Tập</t>
  </si>
  <si>
    <t>Cao Thắng</t>
  </si>
  <si>
    <t>Lê Quý Đôn</t>
  </si>
  <si>
    <t>Nguyễn Hữu Thọ</t>
  </si>
  <si>
    <t>Đồng Khởi</t>
  </si>
  <si>
    <t>Cống Quỳnh</t>
  </si>
  <si>
    <t>Ngô Gia Tự</t>
  </si>
  <si>
    <t>Chu Văn An</t>
  </si>
  <si>
    <t>Chu Huy Mân</t>
  </si>
  <si>
    <t>Lý Thái Tổ</t>
  </si>
  <si>
    <t>Dã Tượng (trừ khu tái định cư tổ dân phố 9, phường Tân An)</t>
  </si>
  <si>
    <t>Làng văn hóa dân tộc</t>
  </si>
  <si>
    <t>Hẻm 192 Nguyễn Chí Thanh</t>
  </si>
  <si>
    <t>Hẻm 382 Nguyễn Chí Thanh</t>
  </si>
  <si>
    <t>Hẻm 112 Nguyễn Văn Linh</t>
  </si>
  <si>
    <t>Dã Tượng (thuộc khu tái định cư tổ dân phố 9, phường Tân An)</t>
  </si>
  <si>
    <t>Hẻm 266 Nguyễn Chí Thanh</t>
  </si>
  <si>
    <t>Đặng Tất</t>
  </si>
  <si>
    <t>Nguyễn Văn Linh</t>
  </si>
  <si>
    <t>Hết đường (Đường Dã Tượng)</t>
  </si>
  <si>
    <t>Đoàn Khuê</t>
  </si>
  <si>
    <t>Tôn Đức Thắng</t>
  </si>
  <si>
    <t>Hết ranh giới phường Tân An (trừ cụm Công nghiệp Tân An)</t>
  </si>
  <si>
    <t>Hàn Mặc Tử</t>
  </si>
  <si>
    <t>Hoàng Minh Thảo</t>
  </si>
  <si>
    <t>Lý Chính Thắng</t>
  </si>
  <si>
    <t>Hoàng Văn Thái</t>
  </si>
  <si>
    <t>Hoàng Văn Thụ</t>
  </si>
  <si>
    <t>Kim Đồng</t>
  </si>
  <si>
    <t>Văn Tiến Dũng</t>
  </si>
  <si>
    <t>Kpă Nguyên</t>
  </si>
  <si>
    <t>Kpă Púi</t>
  </si>
  <si>
    <t>Lê Thị Hồng Gấm</t>
  </si>
  <si>
    <t>Lê Thánh Tông</t>
  </si>
  <si>
    <t>Lê Trọng Tấn</t>
  </si>
  <si>
    <t>Lê Văn Nhiễu</t>
  </si>
  <si>
    <t>Lê Vụ</t>
  </si>
  <si>
    <t>Nguyễn Hồng Ưng</t>
  </si>
  <si>
    <t>Lý Tự Trọng</t>
  </si>
  <si>
    <t>Nay Phao</t>
  </si>
  <si>
    <t>Đường nội bộ (Song song đường Ngô Quyền) Khu dân cư Tôn Đức Thắng</t>
  </si>
  <si>
    <t>Nguyễn Kinh Chi</t>
  </si>
  <si>
    <t>Ngô Thì Nhậm</t>
  </si>
  <si>
    <t>Nguyễn Biểu</t>
  </si>
  <si>
    <t>Nguyễn Bưởi</t>
  </si>
  <si>
    <t>Nguyễn Tất Thành (Quốc lộ 14)</t>
  </si>
  <si>
    <t>Nguyễn Chí Thanh (Quốc lộ 14)</t>
  </si>
  <si>
    <t>Chu Văn An + Nguyễn Văn Cừ</t>
  </si>
  <si>
    <t>Trương Quang Giao</t>
  </si>
  <si>
    <t>Trịnh Văn Cấn</t>
  </si>
  <si>
    <t>Hết vòng xoay ngã ba Nhà máy bia Sài Gòn (Đường Nguyễn Văn Linh)</t>
  </si>
  <si>
    <t>Nguyễn Văn Linh (Quốc lộ 14)</t>
  </si>
  <si>
    <t>Hết vòng xoay ngã 3 nhà máy bia Sài Gòn</t>
  </si>
  <si>
    <t>Ngã tư đường Nguyên Văn Linh và đường Vành đai QL14 - QL26</t>
  </si>
  <si>
    <t>Hết cầu Đạt lý (Thửa 27; TBĐ số 51) (Đường HCM Km1768+861)</t>
  </si>
  <si>
    <t>Đường 5A thôn 2 và đường 7B thôn 5 (Thửa 22; TBĐ số 53)</t>
  </si>
  <si>
    <t>Đường 5A thôn 2 và đường 7B thôn 5 (Thửa 01; TBĐ số 53)</t>
  </si>
  <si>
    <t>Hết UBMTTQ phường Tân An (Hết thửa 55; TBĐ số 46) và đường 23 B</t>
  </si>
  <si>
    <t>Hết địa bàn phường (Thửa 22; TBĐ số 42) và đường 31B</t>
  </si>
  <si>
    <t>Nguyễn Gia Thiều</t>
  </si>
  <si>
    <t>Dã Tượng</t>
  </si>
  <si>
    <t>Hoàng Minh Giám</t>
  </si>
  <si>
    <t>Trần Quốc Hoàn</t>
  </si>
  <si>
    <t>Nguyễn Khắc Tính</t>
  </si>
  <si>
    <t>Nguyễn Thượng Hiền</t>
  </si>
  <si>
    <t>Nguyễn Xuân Nguyên</t>
  </si>
  <si>
    <t>Đường bao quanh Khu đô thị sinh thái văn hóa, du lịch dân tộc</t>
  </si>
  <si>
    <t>Ông Ích Khiêm</t>
  </si>
  <si>
    <t xml:space="preserve">Phạm Hùng </t>
  </si>
  <si>
    <t xml:space="preserve">Nguyễn Chí Thanh </t>
  </si>
  <si>
    <t xml:space="preserve">Hà Huy Tập </t>
  </si>
  <si>
    <t xml:space="preserve">Phạm Ngọc Thạch </t>
  </si>
  <si>
    <t xml:space="preserve">Lê Quý Đôn </t>
  </si>
  <si>
    <t xml:space="preserve">Nguyễn Hữu Thọ </t>
  </si>
  <si>
    <t xml:space="preserve">Phạm Phú Thứ </t>
  </si>
  <si>
    <t>Phan Đăng Lưu</t>
  </si>
  <si>
    <t xml:space="preserve">Hoàng Minh Thảo </t>
  </si>
  <si>
    <t>Phù Đổng</t>
  </si>
  <si>
    <t>Thái Phiên</t>
  </si>
  <si>
    <t>Tô Hiệu</t>
  </si>
  <si>
    <t>Lê Thị Hồng Gấm (trừ khu dân cư 47 Lý Tự Trọng)</t>
  </si>
  <si>
    <t>Lê Thị Hồng Gấm (thuộc khu dân cư 47 Lý Tự Trọng)</t>
  </si>
  <si>
    <t>Hết Lô L6 Khu dân cư Tôn Đức Thắng</t>
  </si>
  <si>
    <t>Đối diện nhà hàng Đại Ngàn (Khu dân cư 47 Lý Tự Trọng)</t>
  </si>
  <si>
    <t>Kpă Púi (Trước Công ty cấp nước Đăk Lăk)</t>
  </si>
  <si>
    <t>Tôn Thất Tùng</t>
  </si>
  <si>
    <t>Trần Đại Nghĩa</t>
  </si>
  <si>
    <t>Trần Quốc Thảo</t>
  </si>
  <si>
    <t>Trương Quang Tuân</t>
  </si>
  <si>
    <t>Võ Duy Thanh</t>
  </si>
  <si>
    <t>Y Tlam Kbuôr</t>
  </si>
  <si>
    <t>02 Lý Tự Trọng</t>
  </si>
  <si>
    <t>Đường bao quanh Khu đô thị sinh thái văn hóa, du lịch dân tộc tại Tổ dân phố 7, phường Tân An</t>
  </si>
  <si>
    <t>- Đường giao thông quy hoạch 24m</t>
  </si>
  <si>
    <t>Hết thửa 408; TBĐ số 205</t>
  </si>
  <si>
    <t>Khu dân cư 47 Lý Tự Trọng, phường Tân An</t>
  </si>
  <si>
    <t>- Đường ngang nối Tôn Đức Thắng - Tô Hiệu (Rộng 9m)</t>
  </si>
  <si>
    <t>Khu dân cư Tổ dân phố 1, phường Tân An (Khu đất đấu giá phía sau Sở Nông nghiệp và Môi trường)</t>
  </si>
  <si>
    <t>- Đường quy hoạch 12m</t>
  </si>
  <si>
    <t>Song song với đường Nguyễn Kinh Chi</t>
  </si>
  <si>
    <t>- Đường quy hoạch 10m</t>
  </si>
  <si>
    <t>Khu dân cư Km4-Km5, phường Tân An (Khu đất phân lô biệt thự)</t>
  </si>
  <si>
    <t>Vũ Lăng</t>
  </si>
  <si>
    <t>Nguyễn Bá Ngọc</t>
  </si>
  <si>
    <t>Ngô Thị Nhậm</t>
  </si>
  <si>
    <t>Nam Sơn</t>
  </si>
  <si>
    <t>Khu dân cư đường Lê Vụ</t>
  </si>
  <si>
    <t>- Đường giao với đường Lê Vụ quy hoạch 18m (Trần Quốc Hoàn: Lê Vụ - Hoàng Minh Giám)</t>
  </si>
  <si>
    <t>- Đường song song với đường Lê Vụ quy hoạch 18m (Giao với hẻm 119 Nguyễn Văn Cừ)</t>
  </si>
  <si>
    <t>Khu dân cư Tổ dân phố 9, phường Tân An</t>
  </si>
  <si>
    <t>- Đường giao với hẻm 146 Nguyễn Chí Thanh</t>
  </si>
  <si>
    <t>- Đường giao với đường Dã Tượng</t>
  </si>
  <si>
    <t>Khu dân cư 3,2 ha, phường Tân An</t>
  </si>
  <si>
    <t>- Trần Văn Giàu (cũ Đường Tôn Đức Thắng nối dài, QH 30m )</t>
  </si>
  <si>
    <t>Phạm Hùng</t>
  </si>
  <si>
    <t>Lý Nhân Tông (cũ Đường 2- D, đường nối từ Hà Huy Tập đến Quốc lộ 14)</t>
  </si>
  <si>
    <t>- Lý Nhân Tông (Đường 2-D, QH 30m)</t>
  </si>
  <si>
    <t>Quốc lộ 14</t>
  </si>
  <si>
    <t>- Vũ Ngọc Nhạ (cũ Đường N-1, QH 24m)</t>
  </si>
  <si>
    <t>Lý Nhân Tông</t>
  </si>
  <si>
    <t>-Trần Quốc Tảng (cũ Đường số 1-D, QH 16m)</t>
  </si>
  <si>
    <t>Trần Văn Giàu</t>
  </si>
  <si>
    <t>Vũ Ngọc Nhạ</t>
  </si>
  <si>
    <t>Lê Văn Lương (cũ 2-N, QH 16m)</t>
  </si>
  <si>
    <t>- Dương Quảng Hàm (cũ Đường số 3-N và 2-N, QH 16m</t>
  </si>
  <si>
    <t>Khu dân cư 5,4 ha, phường Tân An</t>
  </si>
  <si>
    <t>- Lý Nhân Tông (cũ Đường N4, quy hoạch 30m )</t>
  </si>
  <si>
    <t>- Trần Hoàn (cũ Đường N3, quy hoạch 20m (Đường vành đai cũ)</t>
  </si>
  <si>
    <t>Phan Anh</t>
  </si>
  <si>
    <t>Trần Văn Trà</t>
  </si>
  <si>
    <t>- Trần Văn Trà (cũ Đường D1, quy hoạch 20)</t>
  </si>
  <si>
    <t>Trần Hoàn</t>
  </si>
  <si>
    <t>-Phan Anh (cũ Đường số 3, quy hoạch 20m)</t>
  </si>
  <si>
    <t>- Lưu Hữu Phước (cũ Đường số 4, quy hoạch 20m)</t>
  </si>
  <si>
    <t>- Lương Định Của (cũ Đường số 2,quy hoạch 16m)</t>
  </si>
  <si>
    <t>- Trần Nguyên Đán (cũ Đường số 1,quy hoạch 16m)</t>
  </si>
  <si>
    <t>Khu dân cư Km7, phường Tân An</t>
  </si>
  <si>
    <t>- Đường KV1</t>
  </si>
  <si>
    <t>Đường KV2</t>
  </si>
  <si>
    <t>Đường N10</t>
  </si>
  <si>
    <t>- Đường KV2</t>
  </si>
  <si>
    <t>Đường KV1</t>
  </si>
  <si>
    <t>Đường D6</t>
  </si>
  <si>
    <t>Đường 10/3</t>
  </si>
  <si>
    <t>- Đường KV3</t>
  </si>
  <si>
    <t>- Đường D1</t>
  </si>
  <si>
    <t>- Đường D2</t>
  </si>
  <si>
    <t>- Đường D5</t>
  </si>
  <si>
    <t>- Đường D6</t>
  </si>
  <si>
    <t>Đường D5</t>
  </si>
  <si>
    <t>- Đường N4</t>
  </si>
  <si>
    <t>Đường KV3</t>
  </si>
  <si>
    <t>- Đường N8</t>
  </si>
  <si>
    <t>- Đường N9</t>
  </si>
  <si>
    <t>Đường N8 (tại vị trí thửa số NP5-2.22)</t>
  </si>
  <si>
    <t>- Đường N11</t>
  </si>
  <si>
    <t>Đường N12 (Tại vị trí thửa NP2-1.20)</t>
  </si>
  <si>
    <t>Giao với đường N12 (Tại vị trí thửa NP2-2.15)</t>
  </si>
  <si>
    <t>- Đường N12</t>
  </si>
  <si>
    <t>Đường Tôn Đức Thắng (tại vị trí thửa số NP2-2.14 và NP1-4.17)</t>
  </si>
  <si>
    <t>Giao với đường Tôn Đức Thắng (tại vị trí thửa NP2-1.1 và NP1-1.17)</t>
  </si>
  <si>
    <t>- Đường Tôn Đức Thắng nối dài</t>
  </si>
  <si>
    <t xml:space="preserve">Từ đường D7 (tại vị trí thửa số DL3.11) </t>
  </si>
  <si>
    <t>Đường D7 (tại vị trí thửa số DL4.01)</t>
  </si>
  <si>
    <t>Đường N2A</t>
  </si>
  <si>
    <t xml:space="preserve">Đường N1 (tại vị trí thửa số DL5.7) </t>
  </si>
  <si>
    <t>Đường N1 (tại vị trí thửa số DL6.11)</t>
  </si>
  <si>
    <t>Đường N7</t>
  </si>
  <si>
    <t>Đường D7</t>
  </si>
  <si>
    <t>Đường ĐB1</t>
  </si>
  <si>
    <t>Đường N8</t>
  </si>
  <si>
    <t>Đường Tôn Đức Thắng nối dài</t>
  </si>
  <si>
    <t>Đường D8</t>
  </si>
  <si>
    <t>Đường ĐB2</t>
  </si>
  <si>
    <t>Đường D2</t>
  </si>
  <si>
    <t>Đường ĐB3</t>
  </si>
  <si>
    <t>Đường KV1 nối dài</t>
  </si>
  <si>
    <t>Đường KV2 nối dài</t>
  </si>
  <si>
    <t>Khu dân cư Hà Huy Tập, phường Tân An</t>
  </si>
  <si>
    <t>* Đường khu vực</t>
  </si>
  <si>
    <t>- Đường N1</t>
  </si>
  <si>
    <t>- Đường D7</t>
  </si>
  <si>
    <t>Đường N9</t>
  </si>
  <si>
    <t>* Đường phân khu vực</t>
  </si>
  <si>
    <t>- Đường N2</t>
  </si>
  <si>
    <t>- Đường N3</t>
  </si>
  <si>
    <t>- Đường N5</t>
  </si>
  <si>
    <t>- Đường N6</t>
  </si>
  <si>
    <t>- Đường N7</t>
  </si>
  <si>
    <t>- Đường D3</t>
  </si>
  <si>
    <t>- Đường D4</t>
  </si>
  <si>
    <r>
      <t>Khu dân cư phía Bắc, Tổ dân phố 12, phường Tân An (Bên cạnh nhà máy bia và</t>
    </r>
    <r>
      <rPr>
        <sz val="13"/>
        <rFont val="Arial"/>
        <family val="2"/>
      </rPr>
      <t xml:space="preserve"> </t>
    </r>
    <r>
      <rPr>
        <b/>
        <sz val="13"/>
        <rFont val="Arial"/>
        <family val="2"/>
      </rPr>
      <t>trung tâm bảo trợ xã hội)</t>
    </r>
  </si>
  <si>
    <t>- Lê Thanh Nghị (cũ Đường nhánh 16: quy hoạch rộng 37m</t>
  </si>
  <si>
    <t>Phan Văn Trị</t>
  </si>
  <si>
    <t>Lê Thanh Nghị</t>
  </si>
  <si>
    <t>Nguyễn Thị Chiên</t>
  </si>
  <si>
    <t>hẻm 35 Nguyễn Văn Linh</t>
  </si>
  <si>
    <t>Nguyễn Cao</t>
  </si>
  <si>
    <t>Bùi Xuân Phái</t>
  </si>
  <si>
    <t>Xuân Quỳnh</t>
  </si>
  <si>
    <t>Huy Du</t>
  </si>
  <si>
    <r>
      <t>Khu dân cư thuộc điều chỉnh quy hoạch chi tiết đô thị 1/500 khu dân cư đô thị</t>
    </r>
    <r>
      <rPr>
        <sz val="13"/>
        <rFont val="Arial"/>
        <family val="2"/>
      </rPr>
      <t xml:space="preserve"> </t>
    </r>
    <r>
      <rPr>
        <b/>
        <sz val="13"/>
        <rFont val="Arial"/>
        <family val="2"/>
      </rPr>
      <t>khối 6, phường Tân An</t>
    </r>
  </si>
  <si>
    <t>- Đường nội bộ: quy hoạch rộng 12m</t>
  </si>
  <si>
    <t>- Đường nội bộ: quy hoạch rộng 6m</t>
  </si>
  <si>
    <t>- Đường nội bộ: quy hoạch rộng 4m</t>
  </si>
  <si>
    <t>Khu dân cư Tổ dân phố 12, phường Tân An, Thành phố Buôn Ma Thuột (khu chăn nuôi cũ 6,2 ha)</t>
  </si>
  <si>
    <t>- Đường Dã Tượng: quy hoạch rộng 24m</t>
  </si>
  <si>
    <t>- Đường N1: quy hoạch rộng 24m</t>
  </si>
  <si>
    <t>- Đường N2: quy hoạch rộng 16m</t>
  </si>
  <si>
    <t>- Đường nội bộ: quy hoạch 16m</t>
  </si>
  <si>
    <t>- Đường nội bộ quy hoạch 14m</t>
  </si>
  <si>
    <t>Khu tái định cư khu đô thị sinh thái văn hóa, du lịch dân tộc Đắk Lắk</t>
  </si>
  <si>
    <t>- Đường nội bộ (đường S6): quy hoạch rộng 17m giao với đường Nguyễn Xuân Nguyên</t>
  </si>
  <si>
    <t>- Đường nội bộ (đường S 22):quy hoạch rộng 13m Song song với đường Nguyễn Xuân Nguyên</t>
  </si>
  <si>
    <t>- Đường nội bộ (đường N171, N172, N173): quy hoạch rộng 13m giao với đường Nguyễn Xuân Nguyên</t>
  </si>
  <si>
    <t>Công chúa Ngọc Hân (cũ Đường D8,hẻm 32 Phạm Hùng phường Tân An)</t>
  </si>
  <si>
    <t>Nguyễn Minh Châu</t>
  </si>
  <si>
    <t>Hẻm 08 Phạm Hùng</t>
  </si>
  <si>
    <t>Hoài Thanh</t>
  </si>
  <si>
    <t>18 Phạm Hùng</t>
  </si>
  <si>
    <t>Tô Hoài</t>
  </si>
  <si>
    <t>22 Phạm Hùng</t>
  </si>
  <si>
    <t>Phạm Văn Đồng (Quốc lộ 26)</t>
  </si>
  <si>
    <t>Hết địa bàn phường Tân Lập (Thửa 33; TBĐ số 40)</t>
  </si>
  <si>
    <t>Hết địa bàn phường (Hết thửa 36; TBĐ số 77)</t>
  </si>
  <si>
    <t>Đường giao thông Vành Đai QL26 - QL14 đi Tỉnh Lộ 8</t>
  </si>
  <si>
    <t xml:space="preserve">Nguyễn Văn Linh (QL14) </t>
  </si>
  <si>
    <t xml:space="preserve">Hết thửa 94 và 219; TBĐ số 14 </t>
  </si>
  <si>
    <t>Hết ngã tư sân bóng Buôn Ko Tam (Hết thửa 321; TBĐ số 85 và 566 tờ 84)</t>
  </si>
  <si>
    <t>Hết ranh giới phường Tân An</t>
  </si>
  <si>
    <t xml:space="preserve">Đường giao thông đoạn Nguyễn Văn Linh tiếp nối đường giao thông Vành Đai QL26 - QL14 đi Tỉnh Lộ 8 </t>
  </si>
  <si>
    <t xml:space="preserve">Đường giao thông Vành Đai QL26 - QL14 đi Tỉnh Lộ 8 </t>
  </si>
  <si>
    <t>Đường nối từ cuối đường Nguyễn Xuân Nguyên đến đường Vành Đai QL14-QL26</t>
  </si>
  <si>
    <t>Cuối đường Nguyễn Xuân Nguyên</t>
  </si>
  <si>
    <t>Ngã 4 giao với đường N7</t>
  </si>
  <si>
    <t>Ngã 4 cuối khu dân cư Buôn Ea Nao B</t>
  </si>
  <si>
    <t>Ngã 4 giao với đường Vành Đai QL14-QL26</t>
  </si>
  <si>
    <t>Đường vào tổ dân phố Kiên Cường (Đường 1A)</t>
  </si>
  <si>
    <t>Đường Nguyễn Văn Linh (Quốc lộ 14) (Thửa 268; TBĐ số 43)</t>
  </si>
  <si>
    <t>Đến đường 20A và đường N10</t>
  </si>
  <si>
    <t xml:space="preserve">Đến ngã tư giao đường KC10 </t>
  </si>
  <si>
    <t>Đường số 11A</t>
  </si>
  <si>
    <t>Đường Nguyễn Văn Linh (Quốc lộ 14)</t>
  </si>
  <si>
    <t xml:space="preserve">Đến đường 20A và bên phải thửa </t>
  </si>
  <si>
    <t>Đường số 12A</t>
  </si>
  <si>
    <t>Đoạn giao với đường vào tổ dân phố Kiên Cường (Đường 1A)</t>
  </si>
  <si>
    <t>Hết UBMTTQ phường Tân An</t>
  </si>
  <si>
    <t>Đường số D6</t>
  </si>
  <si>
    <t>Ngã 4 giao với đường N6</t>
  </si>
  <si>
    <t>Đường số D.A</t>
  </si>
  <si>
    <t>Ngã 4 giao với đường D.T1</t>
  </si>
  <si>
    <t>Đường Liên Doanh 2</t>
  </si>
  <si>
    <t>Ngã 4 giao với đường Liên Doanh 1</t>
  </si>
  <si>
    <t>Phường Tân An</t>
  </si>
  <si>
    <t>Phường Buôn Ma Thuột</t>
  </si>
  <si>
    <t>Hết thửa đất 551 tờ bản đồ số 112 - phường Buôn Ma Thuột (Tiếp giáp ranh giới xã Cư Êbur cũ)</t>
  </si>
  <si>
    <t>Hết ranh giới phường Buôn Ma Thuột</t>
  </si>
  <si>
    <t>Ngã 6 trung tâm</t>
  </si>
  <si>
    <t>Nguyễn Văn Cừ</t>
  </si>
  <si>
    <t>Trường Chinh</t>
  </si>
  <si>
    <t>Phan Chu Trinh</t>
  </si>
  <si>
    <t xml:space="preserve">Ngã sáu Trung tâm </t>
  </si>
  <si>
    <t xml:space="preserve">Trần Hưng Đạo </t>
  </si>
  <si>
    <t xml:space="preserve">Trần Cao Vân  </t>
  </si>
  <si>
    <t xml:space="preserve">Trần Cao Vân </t>
  </si>
  <si>
    <t xml:space="preserve">Lê Thị Hồng Gấm </t>
  </si>
  <si>
    <t>Bắt đầu ranh giới đất Cụm Công nghiệp Tân An</t>
  </si>
  <si>
    <t>Hết địa bàn thành phố Buôn Ma Thuột</t>
  </si>
  <si>
    <t>Nguyễn Đình Chiểu</t>
  </si>
  <si>
    <t>Nguyễn Khuyến</t>
  </si>
  <si>
    <t>Đường 10 tháng 3</t>
  </si>
  <si>
    <t>Trần Nhật Duật</t>
  </si>
  <si>
    <t>Trần Cừ</t>
  </si>
  <si>
    <t xml:space="preserve">Phan Đình Giót </t>
  </si>
  <si>
    <t xml:space="preserve">Lê Duẩn </t>
  </si>
  <si>
    <t xml:space="preserve">Lê Hồng Phong </t>
  </si>
  <si>
    <t>Nguyễn Công Trứ</t>
  </si>
  <si>
    <t>Lê Hồng Phong</t>
  </si>
  <si>
    <t>Đinh Tiên Hoàng</t>
  </si>
  <si>
    <t>Hùng Vương</t>
  </si>
  <si>
    <t>Nơ Trang Lơng</t>
  </si>
  <si>
    <t>Ngã sáu trung tâm</t>
  </si>
  <si>
    <t>Xô Viết Nghệ Tĩnh</t>
  </si>
  <si>
    <t>Trần Bình Trọng</t>
  </si>
  <si>
    <t>Nơ Trang Gưh</t>
  </si>
  <si>
    <t>Mạc Đĩnh Chi</t>
  </si>
  <si>
    <t xml:space="preserve">Mạc Thị Bưởi  </t>
  </si>
  <si>
    <t xml:space="preserve">Mạc Thị Bưởi </t>
  </si>
  <si>
    <t xml:space="preserve">Nguyễn Tri Phương </t>
  </si>
  <si>
    <t>Nguyễn Tri Phương (trừ đoạn tái định cư Tổ liên gia 33)</t>
  </si>
  <si>
    <t>Mạc Đĩnh Chi (hết ranh giới phường)</t>
  </si>
  <si>
    <t>Nguyễn Tri Phương (thuộc đoạn tái định cư Tổ liên gia 33)</t>
  </si>
  <si>
    <t>Ngô Mây</t>
  </si>
  <si>
    <t>Trương Công Định</t>
  </si>
  <si>
    <t>Hẻm 383 Trần Phú</t>
  </si>
  <si>
    <t>Hết ranh giới phường Buôn Ma Thuột (Thửa 27, tờ 23 Thành Công cũ)</t>
  </si>
  <si>
    <t>Nguyễn Thị Minh Khai</t>
  </si>
  <si>
    <t>Y Jút</t>
  </si>
  <si>
    <t>Phạm Ngũ Lão</t>
  </si>
  <si>
    <t>Nguyễn Văn Trỗi</t>
  </si>
  <si>
    <t>Hai Bà Trưng</t>
  </si>
  <si>
    <t>Nơ Trang Long</t>
  </si>
  <si>
    <t>Nguyễn Văn Bé</t>
  </si>
  <si>
    <t>Lê Đại Hành</t>
  </si>
  <si>
    <t>Nguyễn Đức Cảnh</t>
  </si>
  <si>
    <t>Bên phải: Đoàn Thị Điểm; Bên trái: Số nhà 323 Lý Thường Kiệt</t>
  </si>
  <si>
    <t>Hết nhà số 335 Y Jút</t>
  </si>
  <si>
    <t>Hết đường (Gần suối Ea Nuôl)</t>
  </si>
  <si>
    <t>Điện Biên Phủ</t>
  </si>
  <si>
    <t>Hết đường (Hết thửa 146; TBĐ số 6)</t>
  </si>
  <si>
    <t>Y Ngông</t>
  </si>
  <si>
    <t>Bên phải Nguyễn Công Trứ; Bên trái hẻm 105 Lê Hồng Phong</t>
  </si>
  <si>
    <t>Cầu suối Đốc học</t>
  </si>
  <si>
    <t>Cổng bệnh viện Thành phố cũ</t>
  </si>
  <si>
    <t>Hết đường (Thửa 29; TBĐ số 8)</t>
  </si>
  <si>
    <t>Mạc Thị Bưởi</t>
  </si>
  <si>
    <t>Hết đường (Hết thửa 124; TBĐ số 4)</t>
  </si>
  <si>
    <t>Nguyễn Bỉnh Khiêm</t>
  </si>
  <si>
    <t>Đào Duy Từ</t>
  </si>
  <si>
    <t>Hết đường (Hết thửa 41, 56; TBĐ số 11)</t>
  </si>
  <si>
    <t xml:space="preserve">Hoàng Diệu </t>
  </si>
  <si>
    <t xml:space="preserve">Trần Phú  </t>
  </si>
  <si>
    <t xml:space="preserve">Trần Phú </t>
  </si>
  <si>
    <t xml:space="preserve">Nguyễn Thị Minh Khai </t>
  </si>
  <si>
    <t>Ngã ba đường Phạm Ngũ Lão - Nguyễn Siêu (Hết Thửa 24; TBĐ số 200)</t>
  </si>
  <si>
    <t>Hết ngã 4 qua trụ sở UBND xã cũ (Hết thửa 16; TBĐ số 195)</t>
  </si>
  <si>
    <t>10 tháng 3 (Hết thửa 183; TBĐ số 179)</t>
  </si>
  <si>
    <t>Trần Khát Chân</t>
  </si>
  <si>
    <t>Phùng Chí Kiên</t>
  </si>
  <si>
    <t>Hàn Thuyên</t>
  </si>
  <si>
    <t xml:space="preserve">Hết đường </t>
  </si>
  <si>
    <t>Nguyễn Tri Phương</t>
  </si>
  <si>
    <t>Nguyễn Trung Trực</t>
  </si>
  <si>
    <t>Yết Kiêu</t>
  </si>
  <si>
    <t>Hết đường (Đường Trương Công Định)</t>
  </si>
  <si>
    <t>Hồ Xuân Hương</t>
  </si>
  <si>
    <t>Hoàng Hoa Thám</t>
  </si>
  <si>
    <t>Hết ranh giới phường Buôn Ma Thuột (giao đường Mai Xuân Thưởng)</t>
  </si>
  <si>
    <t>Đinh Công Tráng</t>
  </si>
  <si>
    <t>Hết số nhà 78 Đinh Công Tráng (Thửa 378, TBĐ số 323)</t>
  </si>
  <si>
    <t>Lương Thế Vinh</t>
  </si>
  <si>
    <t>Mai Xuân Thưởng</t>
  </si>
  <si>
    <t>Võ Trung Thành</t>
  </si>
  <si>
    <t>Hồ Tùng Mậu</t>
  </si>
  <si>
    <t>Dương Vân Nga</t>
  </si>
  <si>
    <t>Y Ngông nối dài</t>
  </si>
  <si>
    <t>Nguyễn Thị Định</t>
  </si>
  <si>
    <t>Mai Hắc Đế</t>
  </si>
  <si>
    <t>Nguyễn Viết Xuân</t>
  </si>
  <si>
    <t>Hết đường (Hết thửa 11, 23; TBĐ số 211)</t>
  </si>
  <si>
    <t>Lê Đức Thọ</t>
  </si>
  <si>
    <t>Ngô Đức Kế</t>
  </si>
  <si>
    <t>Nguyễn Chánh</t>
  </si>
  <si>
    <t>Lê Đại Cang</t>
  </si>
  <si>
    <t>Số 1A, Bà Triệu</t>
  </si>
  <si>
    <t>Số 9 Trường Chinh</t>
  </si>
  <si>
    <t>Lý Nam Đế</t>
  </si>
  <si>
    <t>Trần Quang Khải</t>
  </si>
  <si>
    <t>Lê Quang Sung</t>
  </si>
  <si>
    <t>Y Bih Aleo</t>
  </si>
  <si>
    <t>Trần Hữu Dực</t>
  </si>
  <si>
    <t>Tú Xương</t>
  </si>
  <si>
    <t>Trần Khánh Dư</t>
  </si>
  <si>
    <t>Y Bih Alêo</t>
  </si>
  <si>
    <t>Đặng Vũ Hiệp</t>
  </si>
  <si>
    <t>Y Moan Ê'nuôl</t>
  </si>
  <si>
    <t>Hội trường Tổ dân phố 6A, Tân Lợi</t>
  </si>
  <si>
    <t>Y Moan Ênuôl nối dài</t>
  </si>
  <si>
    <t>Giáp ranh phường Tân Lợi (Thửa 146; TBĐ số 37)</t>
  </si>
  <si>
    <t>Đường trục 2 buôn Dhă Prông (Hết thửa 67; TBĐ số 70)</t>
  </si>
  <si>
    <t xml:space="preserve">Phan Trọng Tuệ </t>
  </si>
  <si>
    <t xml:space="preserve">95 Ybih Alêô </t>
  </si>
  <si>
    <t xml:space="preserve">Tôn Đức Thắng </t>
  </si>
  <si>
    <t>Nguyễn Nhạc</t>
  </si>
  <si>
    <t>Công an Tỉnh</t>
  </si>
  <si>
    <t>Ngô Văn Năm</t>
  </si>
  <si>
    <t>Hết đường (Thửa 118, TBĐ số 59)</t>
  </si>
  <si>
    <t>Trần Văn Phụ</t>
  </si>
  <si>
    <t>Nguyễn Hiền</t>
  </si>
  <si>
    <t>Hết đường (Hết thửa 180, 190; TBĐ số 263)</t>
  </si>
  <si>
    <t>Trần Cao Vân</t>
  </si>
  <si>
    <t>Văn Cao</t>
  </si>
  <si>
    <t>Nguyễn Thái Học</t>
  </si>
  <si>
    <t>Huỳnh Thúc Kháng</t>
  </si>
  <si>
    <t>Cao Bá Quát</t>
  </si>
  <si>
    <t>Nguyễn Thông</t>
  </si>
  <si>
    <t>Trần Quốc Toản</t>
  </si>
  <si>
    <t>Tô Hiến Thành</t>
  </si>
  <si>
    <t>Đào Tấn</t>
  </si>
  <si>
    <t>Tống Duy Tân</t>
  </si>
  <si>
    <t>Nguyễn Công Hoan</t>
  </si>
  <si>
    <t>Y Út Niê</t>
  </si>
  <si>
    <t>Đặng Thai Mai</t>
  </si>
  <si>
    <t>Đặng Dung</t>
  </si>
  <si>
    <t>Xuân Diệu</t>
  </si>
  <si>
    <t>Chế Lan Viên</t>
  </si>
  <si>
    <t>Ama Pui</t>
  </si>
  <si>
    <t>Nguyễn Sơn</t>
  </si>
  <si>
    <t>Y Moan Ênuôl</t>
  </si>
  <si>
    <t>Phan Văn Khoẻ</t>
  </si>
  <si>
    <t>Hết đường (Đường Nguyễn Thi)</t>
  </si>
  <si>
    <t>Sư Vạn Hạnh</t>
  </si>
  <si>
    <t>Nguyễn Thi</t>
  </si>
  <si>
    <t>Nguyễn Phi Khanh</t>
  </si>
  <si>
    <t>Nguyễn Huy Tưởng</t>
  </si>
  <si>
    <t>Tản Đà</t>
  </si>
  <si>
    <t>Phan Văn Khỏe</t>
  </si>
  <si>
    <t>Cao Xuân Huy</t>
  </si>
  <si>
    <t>Lê Lợi</t>
  </si>
  <si>
    <t>Nguyên Hồng</t>
  </si>
  <si>
    <t>Hết đường (hết thửa đất của Công ty TNHH tư vấn xây dựng A.T)</t>
  </si>
  <si>
    <t>Trần Hữu Trang</t>
  </si>
  <si>
    <t>Sương Nguyệt Ánh</t>
  </si>
  <si>
    <t>Giáp Hải</t>
  </si>
  <si>
    <t>Hải Triều</t>
  </si>
  <si>
    <t>Hải Thượng Lãn Ông</t>
  </si>
  <si>
    <t>Lê Anh Xuân</t>
  </si>
  <si>
    <t>Hết đường (Hết thửa 243; TBĐ số 7 và hết thửa 227; TBĐ số 6)</t>
  </si>
  <si>
    <t>Hoàng Việt</t>
  </si>
  <si>
    <t>Hết đường (Hết thửa 210, 124; TBĐ số 7)</t>
  </si>
  <si>
    <t>Nguyễn Trác</t>
  </si>
  <si>
    <t>Hết đường (Thửa 22; TBĐ số 183)</t>
  </si>
  <si>
    <t>Trịnh Công Sơn</t>
  </si>
  <si>
    <t xml:space="preserve">Trần Nhật Duật </t>
  </si>
  <si>
    <t>Khu du lịch Đầu nguồn</t>
  </si>
  <si>
    <t xml:space="preserve">Trần Cừ </t>
  </si>
  <si>
    <t>Ngã 3 nhà văn hóa cộng đồng buôn</t>
  </si>
  <si>
    <t>Y Moan Êđuôl</t>
  </si>
  <si>
    <t>Đỗ Xuân Hợp</t>
  </si>
  <si>
    <t>Mười Tháng Ba</t>
  </si>
  <si>
    <t>Hoàng Thế Thiện</t>
  </si>
  <si>
    <t>Thửa 142, TBĐ số 19</t>
  </si>
  <si>
    <t>Hết đường (Hết thửa 660; TBĐ số 23)</t>
  </si>
  <si>
    <t>Trương Đăng Quế</t>
  </si>
  <si>
    <t>Hết đường (Nguyễn Trác)</t>
  </si>
  <si>
    <t>Duy Tân</t>
  </si>
  <si>
    <t>Hẻm 116 Y Moan Ênuôl</t>
  </si>
  <si>
    <t>Hẻm 126 Y Moan Ênuôl</t>
  </si>
  <si>
    <t>Lương Văn Can</t>
  </si>
  <si>
    <t>126 Y Moan Ênuôl</t>
  </si>
  <si>
    <t>Hà Huy Giáp</t>
  </si>
  <si>
    <t>142 Y Moan Ênuôl</t>
  </si>
  <si>
    <t>Trịnh Tố Tâm</t>
  </si>
  <si>
    <t>Nguyễn Hữu Thấu</t>
  </si>
  <si>
    <t>hẻm 128 Đồng Khởi</t>
  </si>
  <si>
    <t>Lưu Quang Vũ</t>
  </si>
  <si>
    <t>30 Đồng Khởi</t>
  </si>
  <si>
    <t>Nguyễn Đình Hoàng</t>
  </si>
  <si>
    <t>18 Đồng Khởi</t>
  </si>
  <si>
    <t>Đỗ Nhuận</t>
  </si>
  <si>
    <t>Đinh Lễ</t>
  </si>
  <si>
    <t>Đường quy hoạch rộng 36m</t>
  </si>
  <si>
    <t>Thích Quảng Đức</t>
  </si>
  <si>
    <t>515 Hà Huy Tập</t>
  </si>
  <si>
    <t>Nghĩa trang thành phố</t>
  </si>
  <si>
    <t xml:space="preserve">Bên phải: Bế Văn Đàn; Bên trái: Thửa 45; TBĐ số 365 </t>
  </si>
  <si>
    <t>Cầu Ea Tam</t>
  </si>
  <si>
    <t>Phạm Hồng Thái</t>
  </si>
  <si>
    <t>Võ Nguyên Giáp</t>
  </si>
  <si>
    <t>Ama Khê</t>
  </si>
  <si>
    <t>Ngã ba Nguyễn Công Trứ</t>
  </si>
  <si>
    <t>Hết ranh giới phường Buôn Ma Thuột (Hết thửa 143 và 183 tờ 281 phường Buôn Ma Thuột)</t>
  </si>
  <si>
    <t>Thửa 71, TBĐ số 302 Phường Buôn Ma Thuột ( tờ số 9 Tự An cũ)</t>
  </si>
  <si>
    <t>Ama Sa</t>
  </si>
  <si>
    <t>Tiếp giáp ranh giới phường Tân Lập</t>
  </si>
  <si>
    <t>Y Plô Ê Ban</t>
  </si>
  <si>
    <t>Hết đương</t>
  </si>
  <si>
    <t>Thi Sách</t>
  </si>
  <si>
    <t>Ama Quang</t>
  </si>
  <si>
    <t>Nguyễn Lâm</t>
  </si>
  <si>
    <t>Thửa 115, tờ 113</t>
  </si>
  <si>
    <t>Hết đường (hết thửa 49 và 190; TBĐ số 340)</t>
  </si>
  <si>
    <t>Nguyễn Du</t>
  </si>
  <si>
    <t xml:space="preserve"> Đinh Tiên Hoàng (Cầu chui)</t>
  </si>
  <si>
    <t>Đền ông Cảo (Thửa 47; TBĐ số 356)</t>
  </si>
  <si>
    <t>Trần Quý Cáp (hết đường)</t>
  </si>
  <si>
    <t>Thăng Long</t>
  </si>
  <si>
    <t>Đinh Tiên Hoàng (Gần Cầu chui)</t>
  </si>
  <si>
    <t>Bùi Huy Bích</t>
  </si>
  <si>
    <t>Hết đường (Hẻm 59 Nguyễn Du)</t>
  </si>
  <si>
    <t>Trần Nguyên Hãn</t>
  </si>
  <si>
    <t>Nguyễn Huy Tự</t>
  </si>
  <si>
    <t>Nguyễn Cư Trinh</t>
  </si>
  <si>
    <t>Hết cầu bê tông</t>
  </si>
  <si>
    <t>Nguyễn Thiếp</t>
  </si>
  <si>
    <t>Trần Quý Cáp</t>
  </si>
  <si>
    <t>Tiếp giáp phường Ea Kao</t>
  </si>
  <si>
    <t>Bên phải: Mai Thị Lựu; Bên trái: Hẻm 135 Trần Quý Cáp</t>
  </si>
  <si>
    <t>Ranh giới phường Tân Lập (hết đất Trung tâm hoạt động thanh thiếu niên)</t>
  </si>
  <si>
    <t>Đặng Nguyên Cẩn</t>
  </si>
  <si>
    <t>Bùi Hữu Nghĩa</t>
  </si>
  <si>
    <t>Cổng sau Tỉnh ủy (Hết thửa 185; TBĐ số 217)</t>
  </si>
  <si>
    <t>Hết đường (Đến thửa 30, 42; TBĐ số 217)</t>
  </si>
  <si>
    <t>Bế Văn Đàn</t>
  </si>
  <si>
    <t>Cù Chính Lan</t>
  </si>
  <si>
    <t>Hẻm 14 Cù Chính Lan</t>
  </si>
  <si>
    <t>Hết đường (Hẻm 53/15 Lê Duẩn)</t>
  </si>
  <si>
    <t>Tô Vĩnh Diện</t>
  </si>
  <si>
    <t>Hết đường (Đường Lê Văn Sỹ)</t>
  </si>
  <si>
    <t>Hoàng Đình Ái</t>
  </si>
  <si>
    <t>Lê Văn Sỹ</t>
  </si>
  <si>
    <t>Trần Huy Liệu</t>
  </si>
  <si>
    <t>Y Ơn</t>
  </si>
  <si>
    <t xml:space="preserve">Phan Phù Tiên </t>
  </si>
  <si>
    <t xml:space="preserve">Mai Hắc Đế </t>
  </si>
  <si>
    <t>Chu Mạnh Trinh</t>
  </si>
  <si>
    <t>Hết đường (Hết thửa 150; TBĐ số 375)</t>
  </si>
  <si>
    <t>Nguyễn Kim</t>
  </si>
  <si>
    <t>Hết đường (Thửa 210, 210; TBĐ số 375)</t>
  </si>
  <si>
    <t>Đặng Thái Thân</t>
  </si>
  <si>
    <t>Hẻm 40 Đặng Thái Thân</t>
  </si>
  <si>
    <t>Đồng Sỹ Bình</t>
  </si>
  <si>
    <t>Hẻm 40 Dương Vân Nga</t>
  </si>
  <si>
    <t>Tây Sơn</t>
  </si>
  <si>
    <t>Số 53 Giải Phóng</t>
  </si>
  <si>
    <t>Bạch Đằng</t>
  </si>
  <si>
    <t>Số 91 Giải Phóng</t>
  </si>
  <si>
    <t>Nguyễn Duy Trinh</t>
  </si>
  <si>
    <t>Đặng Trần Côn</t>
  </si>
  <si>
    <t>Hết đường (Đường Đồng Sỹ Bình)</t>
  </si>
  <si>
    <t>Vạn Xuân</t>
  </si>
  <si>
    <t>Hết thửa 190; TBĐ số 221</t>
  </si>
  <si>
    <t>30 Tháng 4</t>
  </si>
  <si>
    <t>Nguyễn Tuân</t>
  </si>
  <si>
    <t>Hết đường (Hết thửa 241; TBĐ số 226).</t>
  </si>
  <si>
    <t>Huy Cận</t>
  </si>
  <si>
    <t>Nguyễn Bính</t>
  </si>
  <si>
    <t>Ngô Tất Tố</t>
  </si>
  <si>
    <t>Đoàn Thị Điểm</t>
  </si>
  <si>
    <t>Tịnh xá Ngọc Quang (Thửa 102, TBĐ số 8)</t>
  </si>
  <si>
    <t>Tán Thuật</t>
  </si>
  <si>
    <t>Nguyễn Siêu</t>
  </si>
  <si>
    <t>Phan Trọng Tuệ</t>
  </si>
  <si>
    <t>Khu dân cư Tổ dân phố 10, phường Tân Lợi cũ (Cạnh Thi hành án dân sự tỉnh)</t>
  </si>
  <si>
    <t>- Đường ngang nối Hà Huy Tập - Ngô Văn Năm</t>
  </si>
  <si>
    <t>Khu dân cư Hiệp Phúc</t>
  </si>
  <si>
    <t>- Các đường nối Ngô Văn Năm với Lý Thái Tổ</t>
  </si>
  <si>
    <t>Khu dân TDP 7, phường Tân Lợi cũ</t>
  </si>
  <si>
    <t>- Đường ngang nội bộ quy hoạch 13,5m</t>
  </si>
  <si>
    <t>- Đường nội bộ quy hoạch 13,5m song song với Nguyễn Hữu Thấu</t>
  </si>
  <si>
    <t>Khu dân cư đường Hà Huy Tập,  Tân Lợi cũ</t>
  </si>
  <si>
    <t>- Các thửa đất ở vị trí đường nội bộ khu dân cư quy hoạch rộng 13m và 15,5m giao với đường Hà Huy Tập</t>
  </si>
  <si>
    <t>- Các thửa đất ở vị trí đường nội bộ khu dân cư quy hoạch rộng 13m và 14m song song với đường Hà Huy Tập</t>
  </si>
  <si>
    <t>- Các thửa đất ở vị trí đường nội bộ khu dân cư quy hoạch rộng 36m giao với đường Hà Huy Tập</t>
  </si>
  <si>
    <t>Các đoạn đường nhựa chưa đặt tên cắt ngang đường Ngô Quyền</t>
  </si>
  <si>
    <t>Hẻm 2 Phan Chu Trinh</t>
  </si>
  <si>
    <t>Hẻm 166 Nguyễn Tri Phương (Sơn Khinh cũ)</t>
  </si>
  <si>
    <t>Hết đường (Bên trái: Hết thửa 14, 31; TBĐ số 21; Bên phải Hết thửa 207; 224; TBĐ số 16)</t>
  </si>
  <si>
    <t>Hẻm đường Lê Hồng Phong (Phía dọc suối Đốc học): Trong khoảng từ đường Nguyễn Công Trứ đến đường Quang Trung</t>
  </si>
  <si>
    <t>- Hẻm lớn hơn 5 mét (Trong khoảng 300m tính hết vị trí thửa đất)</t>
  </si>
  <si>
    <t>- Hẻm từ 3 mét đến 5 mét (Trong khoảng 300m tính hết vị trí thửa đất)</t>
  </si>
  <si>
    <t>- Hẻm dưới 3 mét (Trong khoảng 300m tính hết vị trí thửa đất)</t>
  </si>
  <si>
    <t>Hẻm đường Hồ Tùng Mậu (Về phía bên phải): Trong khoảng từ đường Lê Hồng Phong đến hết hẻm 52 Hồ Tùng Mậu</t>
  </si>
  <si>
    <t>- Hẻm 52 Hồ Tùng Mậu (đoạn 1) từ đường Hồ Tùng Mậu đến thửa 58, 59, 60; TBĐ số 16</t>
  </si>
  <si>
    <t>- Hẻm 52 Hồ Tùng Mậu (Đoạn 2) từ thửa 100; TBĐ số 16 đến bên phải hẻm 105 đường Lê Hồng Phong (Thửa 140; TBĐ số 13).đường Lê Hồng Phong</t>
  </si>
  <si>
    <t>Hẻm đường Quang Trung (Về phía bên trái): Trong khoảng từ đường Xô Viết Nghệ Tĩnh đến đường Đinh Công Tráng</t>
  </si>
  <si>
    <t>Hẻm đường Đinh Tiên Hoàng (Về phía bên trái)</t>
  </si>
  <si>
    <t>- Hẻm 131</t>
  </si>
  <si>
    <t>- Hẻm 185</t>
  </si>
  <si>
    <t>- Hẻm 203</t>
  </si>
  <si>
    <t>Hẻm 02 Nguyễn Đình Chiểu (Đối diện Nhà thi đấu tỉnh): Nguyễn Đình Chiểu đến hết đường (Nhà sách Giáo dục)</t>
  </si>
  <si>
    <t>Khu đô thị sinh thái cà phê suối xanh, phường Tân Lợi, thành phố Buôn Ma Thuột</t>
  </si>
  <si>
    <t>Đường chính khu vực</t>
  </si>
  <si>
    <t>Nguyễn Đình Chiểu nối dài</t>
  </si>
  <si>
    <t>Đường khu vực</t>
  </si>
  <si>
    <t>Vòng xoay ngã 5</t>
  </si>
  <si>
    <t>Đường số 11</t>
  </si>
  <si>
    <t>Đường số 15</t>
  </si>
  <si>
    <t>Đường phân khu</t>
  </si>
  <si>
    <t>Đường số 7</t>
  </si>
  <si>
    <t>Đường số 8</t>
  </si>
  <si>
    <t>Đường số 9</t>
  </si>
  <si>
    <t>Đường số 10</t>
  </si>
  <si>
    <t>Đường số 12</t>
  </si>
  <si>
    <t>Tỉnh lộ 5</t>
  </si>
  <si>
    <t xml:space="preserve">10 tháng 3 </t>
  </si>
  <si>
    <t>Ngã ba đường vào thôn 8 (Hết thửa 641; TBĐ số 168)</t>
  </si>
  <si>
    <t>Hết ranh giới phường</t>
  </si>
  <si>
    <t>Các trục đường chính tại xã Cư ÊBur</t>
  </si>
  <si>
    <t>Đường A</t>
  </si>
  <si>
    <t>Tỉnh lộ 5 (Thửa 316; TBĐ số 187)</t>
  </si>
  <si>
    <t>10 tháng 3 (Hết thửa 13; TBĐ số 186)</t>
  </si>
  <si>
    <t>Đường giải phóng cũ (Hết thửa 62; TBĐ số 188)</t>
  </si>
  <si>
    <t>Đường B</t>
  </si>
  <si>
    <t>Tỉnh lộ 5 (Thửa 183; TBĐ số 187)</t>
  </si>
  <si>
    <t>10 tháng 3 (Hết thửa 26; TBĐ số 186)</t>
  </si>
  <si>
    <t>10 tháng 3 (Thửa 217; TBĐ số 178)</t>
  </si>
  <si>
    <t>Hết khu dân cư (Giáp đường dây 500KV - Hết thửa 19; TBĐ số 176)</t>
  </si>
  <si>
    <t>Tỉnh lộ 5 (Thửa 66; TBĐ số 188)</t>
  </si>
  <si>
    <t>Đường giải phóng cũ (Hết thửa 101; TBĐ số 188)</t>
  </si>
  <si>
    <t>Đường C</t>
  </si>
  <si>
    <t>Tỉnh lộ 5 (Thửa 237; TBĐ số 187)</t>
  </si>
  <si>
    <t>Cổng trước Nhà thờ Châu Sơn (Hết thửa 148; TBĐ số 187)</t>
  </si>
  <si>
    <t>10 tháng 3 (Hết thửa 70; TBĐ số 186)</t>
  </si>
  <si>
    <t>10 tháng 3 (Thửa 433; TBĐ số 186)</t>
  </si>
  <si>
    <t>Hết địa bàn thôn 3 (Hết thửa 43; TBĐ số 176)</t>
  </si>
  <si>
    <t>Đường D</t>
  </si>
  <si>
    <t>Tỉnh lộ 5 (Hết thửa 235; TBĐ số 188)</t>
  </si>
  <si>
    <t>Hết khu dân cư (Giáp 10 tháng 3 - Hết thửa 110; TBĐ số 186)</t>
  </si>
  <si>
    <t>Đường A1, A2, A3 (Buôn Đung)</t>
  </si>
  <si>
    <t>Đường A4, A5, A6, A7 (Buôn Đung)</t>
  </si>
  <si>
    <t>Đường A8, A9, A10, A11, A12, A13, A14 (Buôn Đung)</t>
  </si>
  <si>
    <t>Ngã ba tượng thánh Gioan (Thửa 177; TBĐ số 178)</t>
  </si>
  <si>
    <t>Ngã ba tỉnh lộ 5 (Hết thửa 144; TBĐ số 172)</t>
  </si>
  <si>
    <t>Giải phóng (Đoạn xã Cư ÊBur)</t>
  </si>
  <si>
    <t>Giáp ranh phường Tân Lợi (Thửa 195; TBĐ số 45)</t>
  </si>
  <si>
    <t>10 tháng 3 (Hết thửa 105; TBĐ 53)</t>
  </si>
  <si>
    <t>Đường giao thông trục 1 buôn Dhă Prông</t>
  </si>
  <si>
    <t>Y Moan Ênuôl về phía bên trái (Thửa 1063; TBĐ số 158)</t>
  </si>
  <si>
    <t>Hết thửa đất số 288, 315; TBĐ số 156)</t>
  </si>
  <si>
    <t>Y Moan Ênuôl về phía bên phải (Thửa 985; TBĐ số 158)</t>
  </si>
  <si>
    <t>Hết thửa đất số 649; TBĐ số 100</t>
  </si>
  <si>
    <t>Đường giao thông trục 2 buôn Dhă Prông</t>
  </si>
  <si>
    <t>Y Moan Ênuôl về phía bên trái (Thửa 22; TBĐ số 158)</t>
  </si>
  <si>
    <t>Hết thửa đất số 181; TBĐ số 82 và thửa đất số 5; TBĐ số 98</t>
  </si>
  <si>
    <t>Y Moan Ênuôl về phía bên phải (Thửa 923; TBĐ số 158)</t>
  </si>
  <si>
    <t>Hết địa giới xã Cư Êbur (Hết thửa 145; TBĐ số 101)</t>
  </si>
  <si>
    <t>Đất các khu vực còn lại (Ngoài khu vực có tên đường đã xác định trong bảng giá trên)</t>
  </si>
  <si>
    <t>Đường rộng từ 5m trở lên</t>
  </si>
  <si>
    <t>Đường rộng dưới 5m</t>
  </si>
  <si>
    <t>Đất khu vực còn lại (Thôn 8)</t>
  </si>
  <si>
    <t>Đường rộng từ 5m trở lên (tại vị trí thửa đất xác định giá)</t>
  </si>
  <si>
    <t>Đường rộng dưới 5m (tại vị trí thửa đất xác định giá)</t>
  </si>
  <si>
    <t>Phường Tân Lập</t>
  </si>
  <si>
    <t>Ranh giới phường Tân Lập (Đường A Ma Khê)</t>
  </si>
  <si>
    <t>Hẻm 102 Nguyễn Tất Thành</t>
  </si>
  <si>
    <t>Hết địa bàn phường Tân Lập (Dakruco và Công viên Phù Đổng)</t>
  </si>
  <si>
    <t>Cầu Ea Nao (Km149+752 QL26)</t>
  </si>
  <si>
    <t>Phạm Văn Đồng (Bên trái Hết thửa 111, TBĐ số 47; Bên phải Nguyễn Lương Bằng)</t>
  </si>
  <si>
    <t>Phạm Văn Đồng</t>
  </si>
  <si>
    <t>Đường Thế Lữ và Mậu Thân</t>
  </si>
  <si>
    <t>Nguyễn Sinh Sắc và đường vào Chợ đầu mối</t>
  </si>
  <si>
    <t>Hết địa bàn phường (Giáp ranh phường Tân An)</t>
  </si>
  <si>
    <t>Hẻm 111 Phạm Văn Đồng</t>
  </si>
  <si>
    <t>Hẻm 211 Phạm Văn Đồng</t>
  </si>
  <si>
    <t>Hẻm 349 Phạm Văn Đồng</t>
  </si>
  <si>
    <t>Hết thửa 41, 42, tờ BĐ số 19</t>
  </si>
  <si>
    <t>Hẻm 363 Phạm Văn Đồng</t>
  </si>
  <si>
    <t>Hết thửa 15, 17, tờ BĐ số 39</t>
  </si>
  <si>
    <t>Hẻm 413 Phạm Văn Đồng</t>
  </si>
  <si>
    <t>Mậu Thân</t>
  </si>
  <si>
    <t>Ama Sa (Hết ranh giới phường Tân Lập)</t>
  </si>
  <si>
    <t>Hẻm 43 Ama Khê</t>
  </si>
  <si>
    <t>Võ Nguyên Giáp (Đường Đông Tây cũ)</t>
  </si>
  <si>
    <t>Phường Buôn Ma Thuột (Bùng binh giao với Trần Quý Cáp)</t>
  </si>
  <si>
    <t>Đầu Khu tái định cư Tổ dân phố 1 (Khu tái định cư thôn 1, xã Hòa Thắng cũ) (thửa 196, 235, tờ BĐ số 101)</t>
  </si>
  <si>
    <t>Bùng binh Nguyễn Lương Bằng và Nguyễn Thái Bình</t>
  </si>
  <si>
    <t>Bắt đầu ranh giới phường Tân Lập (Giáp ranh phường Buôn Ma Thuột)</t>
  </si>
  <si>
    <t>Ama Khê (trừ đoạn tái định cư Păn Lăm-KôSiêr)</t>
  </si>
  <si>
    <t>Ama Jhao</t>
  </si>
  <si>
    <t>Ama Khê (thuộc đoạn tái định cư Păn Lăm-KôSiêr)</t>
  </si>
  <si>
    <t>Hết đường (Trần Quý Cáp)</t>
  </si>
  <si>
    <t>Từ ngã 3 ra đường Trần Quý Cáp</t>
  </si>
  <si>
    <t>Bùng binh Trần Quý Cáp - Võ Nguyên Giáp (Hết địa bàn phường Tân Lập )</t>
  </si>
  <si>
    <t>Nguyễn Lương Bằng</t>
  </si>
  <si>
    <t>Nguyễn Văn Cừ (Bùng binh Km5)</t>
  </si>
  <si>
    <t>Cầu Km5</t>
  </si>
  <si>
    <t>Cầu km5 (Thửa 78; TBĐ số 79)</t>
  </si>
  <si>
    <t>Hẻm 38 và hẻm 53 Nguyễn Lương Bằng</t>
  </si>
  <si>
    <t>Nguyễn Thái Bình (Bùng binh Võ Nguyên Giáp và Đam San)</t>
  </si>
  <si>
    <t>Nguyễn Thái Bình</t>
  </si>
  <si>
    <t>Đường vào buôn Kom Leo (Hết thửa 50; TBĐ số 193)</t>
  </si>
  <si>
    <t>Hết thửa đất số 397; 410, tờ bản đồ 193</t>
  </si>
  <si>
    <t>Hết địa bàn phường (Giáp ranh xã Ea Ktur)</t>
  </si>
  <si>
    <t>Hết địa bàn phường (giáp ranh giới phường Buôn Ma Thuột)</t>
  </si>
  <si>
    <t>A Mí Đoan</t>
  </si>
  <si>
    <t>Hết ranh giới phường Buôn Ma Thuột (thửa 202 TBĐ số 302)</t>
  </si>
  <si>
    <t>Hết đường (Hết thửa 742, 217; TBĐ số 76 - Tân Lập)</t>
  </si>
  <si>
    <t>Cao Đạt</t>
  </si>
  <si>
    <t>Hết đường (Đường Y Som Êban)</t>
  </si>
  <si>
    <t>Đinh Núp</t>
  </si>
  <si>
    <t>Ama Jhao (trừ khu tái định cư Păn Lăm-Kôsiêr)</t>
  </si>
  <si>
    <t>Hùng Vương (Nối dài)</t>
  </si>
  <si>
    <t>Ama Jhao(thuộc khu tái định cư Păn Lăm-Kôsiêr)</t>
  </si>
  <si>
    <t>Y Ni K'Sơr</t>
  </si>
  <si>
    <t>Y Som Niê</t>
  </si>
  <si>
    <t>Hết đường (Đường Cao Đạt)</t>
  </si>
  <si>
    <t>Y Thuyên K'Sơr</t>
  </si>
  <si>
    <t>Hết đường (Thửa 56; TBĐ 209)</t>
  </si>
  <si>
    <t>Đinh Văn Gió</t>
  </si>
  <si>
    <t>Y Ni K'sơr</t>
  </si>
  <si>
    <t>Hết đường (Hết thửa 107, 237; TBĐ 209)</t>
  </si>
  <si>
    <t>Y Khu</t>
  </si>
  <si>
    <t>Hết đường (Hết thửa 148, 281; TBĐ 209)</t>
  </si>
  <si>
    <t>Y Bhin</t>
  </si>
  <si>
    <t>Hết đường (Hết thửa 323; TBĐ 209)</t>
  </si>
  <si>
    <t>Nay Der</t>
  </si>
  <si>
    <t>Lê Minh Xuân</t>
  </si>
  <si>
    <t>Hết đường (Đường Hùng Vương)</t>
  </si>
  <si>
    <t>Pi Năng Tắc</t>
  </si>
  <si>
    <t>Hết đường (Đến thửa 321; TBĐ số 24)</t>
  </si>
  <si>
    <t>Hết ranh giới phường Tân Lập</t>
  </si>
  <si>
    <t>Hết đường (Hết thửa 7; TBĐ số 78 phường Tân Lập)</t>
  </si>
  <si>
    <t>Võ Thị Sáu</t>
  </si>
  <si>
    <t>Hết đường (Giáp Nghĩa trang liệt sỹ tỉnh Đắk Lắk)</t>
  </si>
  <si>
    <t>Ngô Chí Quốc</t>
  </si>
  <si>
    <t>Ngã ba đường, Nhà thờ Lộ Đức (Thửa 152; TBĐ số 17)</t>
  </si>
  <si>
    <t>Nhà thờ Lộ Đức (Thửa 152; TBĐ số 17)</t>
  </si>
  <si>
    <t>Hết địa bàn phường</t>
  </si>
  <si>
    <t>Tôn Thất Thuyết</t>
  </si>
  <si>
    <t>Xuân Thủy</t>
  </si>
  <si>
    <t>Ngô Gia Khảm</t>
  </si>
  <si>
    <t>Y Linh Niê Kdăm</t>
  </si>
  <si>
    <t>Y Blôk Êban (Trường tiểu học Kim Đồng)</t>
  </si>
  <si>
    <t>Thế Lữ</t>
  </si>
  <si>
    <t>Hết thửa 823, 14; TBĐ số 3</t>
  </si>
  <si>
    <t>Hết đường (Hết thửa 23; TBĐ số 66)</t>
  </si>
  <si>
    <t>Rơ Chăm Yơn</t>
  </si>
  <si>
    <t>Hẻm 723 Phạm Văn Đồng</t>
  </si>
  <si>
    <t>Trần Kiên</t>
  </si>
  <si>
    <t>Lê Cảnh Tuân</t>
  </si>
  <si>
    <t>Hết đường (Hết thửa 2, 3; TBĐ số 66)</t>
  </si>
  <si>
    <t>Nguyễn Sinh Sắc</t>
  </si>
  <si>
    <t>Hết đường (Hết thửa 62, 66; TBĐ số 164)</t>
  </si>
  <si>
    <t>Tăng Bạt Hổ</t>
  </si>
  <si>
    <t>Nguyễn Đình Thi</t>
  </si>
  <si>
    <t>Hết đường (Đường Má Hai)</t>
  </si>
  <si>
    <t>Hết ranh giới phường Tân Lập (Hết thửa 102; TBĐ số 5)</t>
  </si>
  <si>
    <t>Hết đường (Hết thửa 38; 61; TBĐ số 45)</t>
  </si>
  <si>
    <t>Má Hai</t>
  </si>
  <si>
    <r>
      <t>Khu dân cư chợ</t>
    </r>
    <r>
      <rPr>
        <sz val="13"/>
        <rFont val="Arial"/>
        <family val="2"/>
      </rPr>
      <t xml:space="preserve"> </t>
    </r>
    <r>
      <rPr>
        <b/>
        <sz val="13"/>
        <rFont val="Arial"/>
        <family val="2"/>
      </rPr>
      <t>Tân Hoà</t>
    </r>
  </si>
  <si>
    <t>Đường giao nhau với đường Phạm Văn Đồng (QH 75m)</t>
  </si>
  <si>
    <t>Khu dân cư Tân Phong</t>
  </si>
  <si>
    <t>Y Blôk Êban</t>
  </si>
  <si>
    <t>16 Phạm Văn Đồng</t>
  </si>
  <si>
    <t>Chính Hữu</t>
  </si>
  <si>
    <t>đường N4 (hết nhà văn hoá 3)</t>
  </si>
  <si>
    <t>Phạm Huy Thông</t>
  </si>
  <si>
    <t>Nguyễn Văn Tố</t>
  </si>
  <si>
    <t>Tế Hanh</t>
  </si>
  <si>
    <t>Xuân Thuỷ</t>
  </si>
  <si>
    <t>Ngô Thi Sĩ</t>
  </si>
  <si>
    <t>Lý Đạo Thành</t>
  </si>
  <si>
    <t>Khu dân cư phường Tân Hòa (Cũ) (Công ty 507)</t>
  </si>
  <si>
    <t>- Đường quy hoạch rộng 14m (đường N1) giao với đường Trần Kiên</t>
  </si>
  <si>
    <t>- Đường quy hoạch rộng 14m (đường N2) giao với đường Trần Kiên</t>
  </si>
  <si>
    <t>- Đường quy hoạch rộng 14m (đường D2) song song với đường Trần Kiên</t>
  </si>
  <si>
    <t>- Đường quy hoạch rộng 12m (đường D1) song song với đường Trần Kiên</t>
  </si>
  <si>
    <t>Khu dân cư tập thể Công An tỉnh Đắk Lắk (Trần Quý Cáp)</t>
  </si>
  <si>
    <t>- Các thửa đất ở vị trí đường nội bộ khu dân cư quy hoạch rộng 10m</t>
  </si>
  <si>
    <t>Giao với đường Trần Quý Cáp</t>
  </si>
  <si>
    <t>- Các thửa đất ở vị trí đường nội bộ khu dân cư quy hoạch rộng 8m, phía giáp suối Ea Nao</t>
  </si>
  <si>
    <t>Nối với đường quy hoạch rộng 10m</t>
  </si>
  <si>
    <t>- Các thửa đất ở vị trí đường nội bộ khu dân cư quy hoạch rộng 7m</t>
  </si>
  <si>
    <t>- Các thửa đất ở vị trí đường nội bộ khu dân cư quy hoạch rộng 7m, phía giáp suối Ea Nao</t>
  </si>
  <si>
    <t>Vuông góc với đường Trần Quý Cáp</t>
  </si>
  <si>
    <t>Song song với đường Trần Quý Cáp</t>
  </si>
  <si>
    <t>Khu dân cư Tổ dân phố 7, Tân Lập</t>
  </si>
  <si>
    <t>Ngô Sỹ Liên</t>
  </si>
  <si>
    <t>thửa 36, tờ 86</t>
  </si>
  <si>
    <t>Vũ Trọng Phụng</t>
  </si>
  <si>
    <t>Lưu Trọng Lư</t>
  </si>
  <si>
    <t>Ngô Văn Sở</t>
  </si>
  <si>
    <t>Thạch Lam</t>
  </si>
  <si>
    <t>Phan Tứ</t>
  </si>
  <si>
    <t>Nam Cao</t>
  </si>
  <si>
    <t>Giáp với đường Võ Thị Sáu (thửa 77, tờ 78)</t>
  </si>
  <si>
    <t>- Đường số 7 quy hoạch rộng 11,5m</t>
  </si>
  <si>
    <t>Đường hẻm 23A Trần Quý Cáp</t>
  </si>
  <si>
    <t>Hết lô LK8-33</t>
  </si>
  <si>
    <t>- Đường số 2' quy hoạch rộng 11,5m</t>
  </si>
  <si>
    <t>Đường số 2, bao quanh lô LK4</t>
  </si>
  <si>
    <t>Giao với đường số 2</t>
  </si>
  <si>
    <t>- Đường hẻm số 04 Võ Thị Sáu</t>
  </si>
  <si>
    <t>Hết lô BT2-02</t>
  </si>
  <si>
    <t>Khu dân cư buôn Păm Lăm - Kôsiêr</t>
  </si>
  <si>
    <t>Lê Hữu Kiển</t>
  </si>
  <si>
    <t>Thửa 73, tờ 24</t>
  </si>
  <si>
    <t>Phùng Khắc Hoan</t>
  </si>
  <si>
    <t>KPă Klơng</t>
  </si>
  <si>
    <t>A Ma Jao</t>
  </si>
  <si>
    <t>Hồ Biểu Chánh</t>
  </si>
  <si>
    <t>Hẻm đường Nguyễn Văn Cừ (Về phía bên phải): Trong khoảng từ Bùng binh Km3 đến cầu Ea Nao</t>
  </si>
  <si>
    <t>- Hẻm từ 2 mét đến 5 mét (Trong khoảng 300m tính hết vị trí thửa đất)</t>
  </si>
  <si>
    <t>- Hẻm dưới 2 mét (Trong khoảng 300m tính hết vị trí thửa đất)</t>
  </si>
  <si>
    <t>Khu dân cư Tổ dân phố 4, phường Tân Lập</t>
  </si>
  <si>
    <t>- Đường nội bộ khu dân cư quy hoạch 24m (đường Lê Vụ nối dài)</t>
  </si>
  <si>
    <t>- Đường nội bộ khu dân cư quy hoạch 16,5m (đường Trương Quang Tuân nối dài)</t>
  </si>
  <si>
    <t>- Đường nội bộ khu dân cư quy hoạch 18m (giao với đường Trương Quang Tuân)</t>
  </si>
  <si>
    <t>- Đường nội bộ khu dân cư quy hoạch 11,5m (vuông góc với đường Lê Vụ nối dài)</t>
  </si>
  <si>
    <t>- Đường nội bộ khu dân cư quy hoạch 8m (giao với hẻm 193 Nguyễn Văn Cừ)</t>
  </si>
  <si>
    <t>- Đường Nguyễn Hồng Ưng nối dài (hẻm 119 Nguyễn Văn Cừ)</t>
  </si>
  <si>
    <t>- Đường nội bộ khu dân cư quy hoạch rộng 16,5m vuông góc với đường Nguyễn Hồng Ưng nối dài (hẻm 119 Nguyễn Văn Cừ)</t>
  </si>
  <si>
    <t>- Đường nội bộ khu dân cư quy hoạch rộng 16,5m song song với đường Nguyễn Hồng Ưng nối dài (hẻm 119 Nguyễn Văn Cừ)</t>
  </si>
  <si>
    <t>- Đường nội bộ khu dân cư quy hoạch rộng 18m ((đường Hoàng Minh Giám), vuông góc với đường Nguyễn Hồng Ưng nối dài (hẻm 119 Nguyễn Văn Cừ))</t>
  </si>
  <si>
    <t>Đam San</t>
  </si>
  <si>
    <t>Nguyễn Thái Bình (Thửa 89; TBĐ số 171)</t>
  </si>
  <si>
    <t>Cổng Sân bay Buôn Ma Thuột (Hết thửa 06; TBĐ số 173)</t>
  </si>
  <si>
    <t>Đường vào Viện KH NLN Tây Nguyên (Cũ) (Hẻm 75 Nguyễn Lương Bằng)</t>
  </si>
  <si>
    <t>Nguyễn Lương Bằng (Thửa 507; TBĐ số 158)</t>
  </si>
  <si>
    <t>Nhà bà Châu (Hết thửa 45; TBĐ số 153)</t>
  </si>
  <si>
    <t>Đường vào buôn Kom Leo</t>
  </si>
  <si>
    <t>Doanh trại Bộ đội TDP 5B (Thửa 48; TBĐ số 193)</t>
  </si>
  <si>
    <t>Hết khu dân cư TDP 4B (Hết thửa 225; TBĐ số 111)</t>
  </si>
  <si>
    <t>Hết địa bàn phường (Giáp phường Ea Kao)</t>
  </si>
  <si>
    <t>Các trục đường buôn Kom Leo</t>
  </si>
  <si>
    <t>Đường vào buôn Ea Chu Kắp</t>
  </si>
  <si>
    <t>Ngã ba (Số 173 Nguyễn Thái Bình)</t>
  </si>
  <si>
    <t>Ngã ba nhà ông Bùi Văn Hùng (Thửa 358, TBĐ số 185)</t>
  </si>
  <si>
    <t>Ngã ba (Trụ sở Công ty Việt Thắng)</t>
  </si>
  <si>
    <t>Đất nông nghiệp Công ty Việt Thắng cũ (Thửa 20, TBĐ số 112)</t>
  </si>
  <si>
    <t>Các hẻm cấp 1 đường Nguyễn Lương Bằng (Cả 2 bên), đoạn từ Cầu km5 đến Hẻm 38 và hẻm 53 Nguyễn Lương Bằng dài  300m</t>
  </si>
  <si>
    <t>Các hẻm cấp 1 đường Nguyễn Lương Bằng, đoạn từ Hẻm 38 và hẻm 53 Nguyễn Lương Bằng đến Nguyễn Thái Bình dài  300m</t>
  </si>
  <si>
    <t>* Phía Hẻm 38 Nguyễn Lương Bằng Tổ dân phố 1B; 2B dài 300m</t>
  </si>
  <si>
    <t>* Phía hẻm 53 Nguyễn Lương Bằng đến đường Đam San dài  300m</t>
  </si>
  <si>
    <t>Các hẻm cấp 1 đường Nguyễn Thái Bình, đoạn từ Nguyễn Lương Bằng đến đường vào buôn Kom Leo</t>
  </si>
  <si>
    <t>* Phía thôn Tổ dân phố 3B; 5B,dài 300m</t>
  </si>
  <si>
    <t>* Phía thôn Tổ dân phố 8B; 9B dài 300m</t>
  </si>
  <si>
    <t>Các hẻm cấp 1 đường Nguyễn Thái Bình (Cả 2 bên), đoạn từ đường vào buôn Kom Leo đến Bên trái ranh giới Trụ sở Công ty Việt Thắng, bên phải đường vào Tổ dân phố 4 (Đội 2 cũ) dài  300m</t>
  </si>
  <si>
    <t>Các hẻm cấp 1 đường Nguyễn Thái Bình (cả 2 bên) đoạn từ bên trái ranh giới Trụ sở Công ty Việt Thắng, bên phải đường vào Tổ dân phố 4 (Đội 2 cũ) đến hết địa bàn phường dài  300m</t>
  </si>
  <si>
    <t>Khu dân cư 2,9 ha Tổ dân phố 11 (thôn 11 xã Hoà Thắng cũ)</t>
  </si>
  <si>
    <t>Đường giao với đường Nguyễn Lương Bằng</t>
  </si>
  <si>
    <t>Đường song song với đường Nguyễn Lương Bằng</t>
  </si>
  <si>
    <t>Các tuyến đường trong khu vực còn lại (Ngoài khu vực có tên đường đã xác định trong bảng giá trên )</t>
  </si>
  <si>
    <t>Khu tái định cư thôn 1, xã Hòa Thắng</t>
  </si>
  <si>
    <t>- Đường số 1: quy hoạch rộng 12m</t>
  </si>
  <si>
    <t>- Đường số 2: quy hoạch rộng 12m</t>
  </si>
  <si>
    <t>- Đường số 3: quy hoạch rộng 12m</t>
  </si>
  <si>
    <t>- Đường số 4: quy hoạch rộng 12m</t>
  </si>
  <si>
    <t>- Đường số 5: quy hoạch rộng 12m</t>
  </si>
  <si>
    <t>- Đường số 6: quy hoạch rộng 12m</t>
  </si>
  <si>
    <t>- Đường số 7: quy hoạch rộng 12m</t>
  </si>
  <si>
    <t>Phường Thành Nhất</t>
  </si>
  <si>
    <t>30 tháng 4(trừ khu tái định cư nhà ở công vụ)</t>
  </si>
  <si>
    <t>Hết địa bàn phường Thành Nhất</t>
  </si>
  <si>
    <t>Phường Buôn Ma Thuột (Cầu Km13+485)</t>
  </si>
  <si>
    <t>Phan Huy Chú</t>
  </si>
  <si>
    <t>30 tháng 4 (thuộc khu tái định cư nhà ở công vụ)</t>
  </si>
  <si>
    <t>Trương Công Định (trừ đoạn tái định cư Tổ liên gia 33)</t>
  </si>
  <si>
    <t xml:space="preserve">30 tháng 4 </t>
  </si>
  <si>
    <t>Trương Công Định (thuộc đoạn tái định cư Tổ liên gia 33)</t>
  </si>
  <si>
    <t>30 tháng 4</t>
  </si>
  <si>
    <t>Chợ Thành Nhất (Bên trái Hết thửa 752; TBĐ số 169)</t>
  </si>
  <si>
    <t>Đường trục 1 Buôn Ky (Hết thửa 205; TBĐ 173 phường Thành Nhất; Bên trái hết thửa 90; TBĐ số 134 phường Buôn Ma Thuột</t>
  </si>
  <si>
    <t>Hết thửa 219 và thửa 1046; TBĐ số 172</t>
  </si>
  <si>
    <t>Hẻm 77 Nguyễn Thị Định</t>
  </si>
  <si>
    <t>Thủ Khoa Huân</t>
  </si>
  <si>
    <t>Hết ranh giới phường Thành Nhất</t>
  </si>
  <si>
    <t>Hẻm 69 Mai Xuân Thưởng đến Hẻm 169 Nơ Trang Gưh</t>
  </si>
  <si>
    <t>Hẻm 69 Mai Xuân Thưởng</t>
  </si>
  <si>
    <t>Hẻm 169 Nơ Trang Gưh</t>
  </si>
  <si>
    <t>Hết đường (Hẻm 383 Trần Phú)</t>
  </si>
  <si>
    <t>Phan Đình Phùng</t>
  </si>
  <si>
    <t>Hết đường (Hết thửa 1; TBĐ số 209 và hết thửa 219; TBĐ số 187)</t>
  </si>
  <si>
    <t>Lê Lai</t>
  </si>
  <si>
    <t xml:space="preserve">Phan Bội Châu </t>
  </si>
  <si>
    <t xml:space="preserve">An Dương Vương </t>
  </si>
  <si>
    <t xml:space="preserve">Hết đường (Đường Trần Phú) </t>
  </si>
  <si>
    <t>Hẻm 17 Trương Công Định</t>
  </si>
  <si>
    <t>Hết đường (Hết cánh đồng rẽ trái ra đường Nguyễn Thị Định)</t>
  </si>
  <si>
    <t>Trương Hán Siêu</t>
  </si>
  <si>
    <t>Lê Công Kiều</t>
  </si>
  <si>
    <t>Hàm Nghi</t>
  </si>
  <si>
    <t>Nam Quốc Cang</t>
  </si>
  <si>
    <t>Hồ Giáo</t>
  </si>
  <si>
    <t>65 Mai Xuân Thưởng</t>
  </si>
  <si>
    <t>Mai Xuân Thưởng (Hết đường)</t>
  </si>
  <si>
    <t>Đào Doãn Dịch</t>
  </si>
  <si>
    <t>Huỳnh Văn Bánh</t>
  </si>
  <si>
    <t>Phó Đức Chính</t>
  </si>
  <si>
    <t>Nguyễn Tiểu La</t>
  </si>
  <si>
    <t xml:space="preserve">Phan Kế Bính </t>
  </si>
  <si>
    <t xml:space="preserve">Lê Công Kiều </t>
  </si>
  <si>
    <t xml:space="preserve">Nam Quốc Cang </t>
  </si>
  <si>
    <t>Trần Quang Diệu (Khu tái định cư Mai Xuân Thưởng)</t>
  </si>
  <si>
    <t xml:space="preserve">Phạm Văn Bạch </t>
  </si>
  <si>
    <t xml:space="preserve">Nguyễn Thị Định </t>
  </si>
  <si>
    <t>Hết đường (Hết thửa 642; TBĐ số 4)</t>
  </si>
  <si>
    <t>Nguyễn Phúc Chu</t>
  </si>
  <si>
    <t>Hết đường (Hết thửa 933; TBĐ số 164)</t>
  </si>
  <si>
    <t>Nguyễn Cơ Thạch</t>
  </si>
  <si>
    <t>Hết đường (Hết thửa 450; TBĐ số 164)</t>
  </si>
  <si>
    <t>Tạ Quang Bửu</t>
  </si>
  <si>
    <t>Triệu Quang Phục</t>
  </si>
  <si>
    <t>Mỏ đá 507</t>
  </si>
  <si>
    <t>Hoàng Sâm</t>
  </si>
  <si>
    <t>162 Nguyễn Thị Định</t>
  </si>
  <si>
    <t>Nhà thờ tin lành</t>
  </si>
  <si>
    <t>Bùi Thiện Ngộ</t>
  </si>
  <si>
    <t>212 Nguyễn Thị Định</t>
  </si>
  <si>
    <t>426 Nguyễn Thị Định</t>
  </si>
  <si>
    <t>Lê Quang Đạo</t>
  </si>
  <si>
    <t>220 Nguyễn Thị Định</t>
  </si>
  <si>
    <t>374 Nguyễn Thị Định</t>
  </si>
  <si>
    <t>Đinh Đức Thiện</t>
  </si>
  <si>
    <t>242 Nguyễn Thị Định</t>
  </si>
  <si>
    <t>Trục lộ 6, Buôn Ky</t>
  </si>
  <si>
    <t>Võ Văn Kiệt</t>
  </si>
  <si>
    <t>Đường 30-4</t>
  </si>
  <si>
    <t>Cầu Duy Hòa</t>
  </si>
  <si>
    <t>Bên phải: Hết thửa 18; TBĐ số 142; Bên trái: Đến đường Tố Hữu</t>
  </si>
  <si>
    <t>Hết ranh giới đất Trường tiểu học Trần Cao Vân</t>
  </si>
  <si>
    <t>Hết ranh giới đất Trường Trần Cao Vân</t>
  </si>
  <si>
    <t>Hẻm 362 Võ Văn Kiệt</t>
  </si>
  <si>
    <t>Hoàng Hữu Nam</t>
  </si>
  <si>
    <t>Hẻm 15 Phan Huy Chú</t>
  </si>
  <si>
    <t>Võ Văn Kiệt và đường 30-4</t>
  </si>
  <si>
    <t>Hẻm 114 Phan Huy Chú</t>
  </si>
  <si>
    <t>Trần Nhân Tông</t>
  </si>
  <si>
    <t>Hẻm 184 Phan Huy Chú</t>
  </si>
  <si>
    <t>Hẻm 232 Phan Huy Chú</t>
  </si>
  <si>
    <t>Hẻm 260 Phan Huy Chú</t>
  </si>
  <si>
    <t>Hẻm 266 Phan Huy Chú</t>
  </si>
  <si>
    <t>Tố Hữu</t>
  </si>
  <si>
    <t>Ngã ba Duy Hòa, Võ Văn Kiệt</t>
  </si>
  <si>
    <t>Bên phải Hẻm 38 Tố Hữu (hết thửa 37, TBĐ số 144); bên trái hết thửa 238, TBĐ số 97</t>
  </si>
  <si>
    <t>Bên phải Hẻm 38 Tố Hữu (hết thửa 37, TBĐ số 144, P. Khánh Xuân); bên trái hết thửa 238, TBĐ số 97</t>
  </si>
  <si>
    <t>Hết đường (Hết thửa 27; TBĐ số 84 và hết thửa 103; TBĐ số 68)</t>
  </si>
  <si>
    <t>Săm Brăm</t>
  </si>
  <si>
    <t>Hết ranh giới phường Thành Nhất (hết thửa 48 tờ BĐ số 79)</t>
  </si>
  <si>
    <t>Huỳnh Tấn Phát</t>
  </si>
  <si>
    <t>132 Phan Huy CHú</t>
  </si>
  <si>
    <t>Doanh trại quân đội</t>
  </si>
  <si>
    <t>Chu Văn Tấn</t>
  </si>
  <si>
    <t>Lê Văn An</t>
  </si>
  <si>
    <t>284 Võ Văn Kiệt</t>
  </si>
  <si>
    <t>Hẻm 75 Chu Văn Tấn</t>
  </si>
  <si>
    <t>Nguyễn Cảnh Dị</t>
  </si>
  <si>
    <t>Hết đường (Hết thửa 3; TBĐ số 157 và hết thửa 24; TBĐ số 156)</t>
  </si>
  <si>
    <t>Trần Thủ Độ</t>
  </si>
  <si>
    <t>03 Võ Văn Kiệt</t>
  </si>
  <si>
    <t>Đào Duy Anh</t>
  </si>
  <si>
    <t>Hết thửa 21; TBĐ số 90</t>
  </si>
  <si>
    <t>Hết đường (Hết thửa 52; TBĐ số 90 và hết thửa 626; TBĐ số 55)</t>
  </si>
  <si>
    <t>Nguyễn Khoa Đăng</t>
  </si>
  <si>
    <t>Hết thửa 52, TBĐ số 74 (Sát đường hẻm)</t>
  </si>
  <si>
    <t>Hết thửa 52; TBĐ số 74 (Sát đường hẻm)</t>
  </si>
  <si>
    <t>Hết đường (Hết thửa 128; TBĐ số 74)</t>
  </si>
  <si>
    <t>Phan Văn Đạt</t>
  </si>
  <si>
    <t>Hết thửa 105 và thửa 80 tờ BĐ số 133 (Ngã 4)</t>
  </si>
  <si>
    <t>Hết ranh giới thửa đất nhà ông Nguyễn Bá Thanh (Thửa 5; TBĐ số 98)</t>
  </si>
  <si>
    <t>Ngã tư hẻm 83 Tố Hữu (Hết thửa 48 và 49; TBĐ số 100)</t>
  </si>
  <si>
    <t>Hết đường (Thửa 193; TBĐ số 61)</t>
  </si>
  <si>
    <t>Khu dân cư chợ Duy Hoà cũ</t>
  </si>
  <si>
    <t>- Đường nội bộ khu dân cư rộng 8m</t>
  </si>
  <si>
    <t>Khu dân cư N1.4 - N1.5, phường Thành Nhất</t>
  </si>
  <si>
    <t>- Đường nội bộ khu dân cư rộng 14 m giáp lô F</t>
  </si>
  <si>
    <t>- Đường nội bộ khu dân cư rộng 14 m giáp lô A</t>
  </si>
  <si>
    <t>- Đường nội bộ khu dân cư rộng 12 m</t>
  </si>
  <si>
    <t>Khu dân cư Tổ liên gia 33, tổ dân phố 4, phường Thành Nhất</t>
  </si>
  <si>
    <t>Vũ Xuân Thiều</t>
  </si>
  <si>
    <t>474/11A Phan Bội Châu</t>
  </si>
  <si>
    <t>32 đường 10/3</t>
  </si>
  <si>
    <t>Huỳnh Văn Nghệ</t>
  </si>
  <si>
    <t>474/9A Phan Bội Châu</t>
  </si>
  <si>
    <t>20 đường 10/3</t>
  </si>
  <si>
    <t>Trần Xuân Soạn</t>
  </si>
  <si>
    <t>Vương Thừa Vũ</t>
  </si>
  <si>
    <t>06 đường 10/3</t>
  </si>
  <si>
    <t>506 Phan Bội Châu</t>
  </si>
  <si>
    <t>Phan Huy Ích</t>
  </si>
  <si>
    <t>542 Phan Bội Châu</t>
  </si>
  <si>
    <t>- Các thửa đất ở vị trí đường nội bộ khu dân cư rộng 20m giao với đường Phan Bội Châu</t>
  </si>
  <si>
    <t>Khu tái định cư phường Thành Nhất</t>
  </si>
  <si>
    <t>- Đường ngang song song đường Phan Bội Châu</t>
  </si>
  <si>
    <t>Khu dân cư tổ liên gia 35, phường Thành Nhất</t>
  </si>
  <si>
    <t>- Đường nội bộ quy hoạch rộng 20m giao với đường Mai Xuân Thưởng</t>
  </si>
  <si>
    <t>- Đường nội bộ quy hoạch rộng 20m giao với đường Thủ Khoa Huân</t>
  </si>
  <si>
    <t>- Đường nội bộ quy hoạch rộng 18m</t>
  </si>
  <si>
    <t>- Đường nội bộ quy hoạch rộng 14m</t>
  </si>
  <si>
    <t>Phường Ea kao</t>
  </si>
  <si>
    <t>Xã Hòa Sơn</t>
  </si>
  <si>
    <t>Xã Dang Kang</t>
  </si>
  <si>
    <t>Xã Krông Bông</t>
  </si>
  <si>
    <t>Xã Yang Mao</t>
  </si>
  <si>
    <t>Xã Cư Pui</t>
  </si>
  <si>
    <t>Xã Hòa Phú</t>
  </si>
  <si>
    <t>Cầu Sêrêpôk (Hết ranh giới xã Hòa Phú)</t>
  </si>
  <si>
    <t>Tố Hữu (Tỉnh lộ 2)</t>
  </si>
  <si>
    <t>Hết ranh giới xã Hòa Phú</t>
  </si>
  <si>
    <t>Đường Hồ Chí Minh đoạn tránh phía Đông qua địa bàn xã</t>
  </si>
  <si>
    <t>Hết thửa 114; TBĐ số 273; thửa 72; TBĐ số 274</t>
  </si>
  <si>
    <t>Hết thửa 67, 70; TBĐ số 283</t>
  </si>
  <si>
    <t>Hết thửa 245; TBĐ số 79; thửa 148; TBĐ số 82</t>
  </si>
  <si>
    <t>Hết thửa 80, 304; TBĐ số 31</t>
  </si>
  <si>
    <t>Đường vào hầm đá</t>
  </si>
  <si>
    <t>Hội trường thôn 11 (Hết thửa 27, 100; TBĐ số 295)</t>
  </si>
  <si>
    <t>Ngã ba hết hết thửa 6; TBĐ số 44; thửa 7; TBĐ số 171</t>
  </si>
  <si>
    <t>Đường vào Buôn Tuôr</t>
  </si>
  <si>
    <t>Chi hội tin lành Buôn Tuôr (Hết thửa 15; TBĐ số 293; thửa 8; TBĐ số 294</t>
  </si>
  <si>
    <t>Đường vào thủy điện Hòa Phú</t>
  </si>
  <si>
    <t>Ngã tư đường vào thôn 9, 10 (Hết thửa 67, 81; TBĐ số 277)</t>
  </si>
  <si>
    <t xml:space="preserve">Nghĩa địa làng Thái (Hết thửa 28; TBĐ số 261; thửa 64; TBĐ số 148) </t>
  </si>
  <si>
    <t>Ngã 3 thủy điện Hòa Phú (Hết thửa 198; TBĐ số 109; thửa 116; TBĐ số 214)</t>
  </si>
  <si>
    <t>Cầu Hòa Xuân</t>
  </si>
  <si>
    <t>Đường vào xóm Hội phụ Lão</t>
  </si>
  <si>
    <t>Cuối xóm Hội phụ Lão (Thôn 12) - (Hết thửa 89, 90; TBĐ số 293)</t>
  </si>
  <si>
    <t>Đường vào làng Thái</t>
  </si>
  <si>
    <t>Đến ngã tư đường, hết thửa 17, 246; TBĐ số 276</t>
  </si>
  <si>
    <t>Đường đi thủy điện Buôn Kuốp</t>
  </si>
  <si>
    <t>Đầu khu Công nghiệp Hòa Phú (Hết thửa 104, 106; TBĐ số 163)</t>
  </si>
  <si>
    <t>Đường giao thông buôn M'rê đi Buôn Niêng</t>
  </si>
  <si>
    <t>Ngã 4 chợ Hòa Xuân cũ</t>
  </si>
  <si>
    <t>Hết địa bàn xã Hoà Phú (Giáp ranh xã Ea Nuôl)</t>
  </si>
  <si>
    <t>Đường giao thông Buôn M'rê đi Buôn Tuôr</t>
  </si>
  <si>
    <t>Quốc lộ 14 (Cổng chào Khu dân cư Buôn M'rê)</t>
  </si>
  <si>
    <t>Qua ngã tư Buôn Tuôr (Hết thửa 213, 322; TBĐ số 287)</t>
  </si>
  <si>
    <t>Đường giao thông thôn 1 đi Buôn M'rê</t>
  </si>
  <si>
    <t>Ngã ba giao với đoạn Đường giao thông buôn M'rê đi Buôn Niêng</t>
  </si>
  <si>
    <t>Ngã ba giao với đoạn Đường vào làng Thái</t>
  </si>
  <si>
    <t>Đường giao thông Cầu Buôn Cư Dluê đi trại lúa giống Hoà Xuân</t>
  </si>
  <si>
    <t>Cầu Buôn Cư Dluê (Giáp phường Thành Nhất)</t>
  </si>
  <si>
    <t>Ngã tư đầu thôn 2 Hòa Xuân cũ (Hết thửa 20, 67; TBĐ số 240)</t>
  </si>
  <si>
    <t>Hết Trụ sở trại lúa giống Hoà Xuân (Hết thửa 19, 55; TBĐ số 226)</t>
  </si>
  <si>
    <t>840
720</t>
  </si>
  <si>
    <t>Đường liên xã đi phường Ea Kao (đi qua Buôn Kbu)</t>
  </si>
  <si>
    <t>Tỉnh lộ 2</t>
  </si>
  <si>
    <t>Hết địa bàn xã Hoà Phú (Giáp ranh phường Ea Kao)</t>
  </si>
  <si>
    <t>Đường giao thông đoạn từ Quốc lộ 14 đi Tỉnh lộ 2</t>
  </si>
  <si>
    <t>Các trục đường khu dân cư thôn Tân Thành, Tự Thành, Tự An</t>
  </si>
  <si>
    <t>840
600</t>
  </si>
  <si>
    <t>Cụm Công nghiệp Tân An</t>
  </si>
  <si>
    <t>Khu công nghiệp Hòa Phú</t>
  </si>
  <si>
    <t>Cụm công nghiệp M'Drắk</t>
  </si>
  <si>
    <r>
      <t>Đơn vị tính: 1.000 đồng/m</t>
    </r>
    <r>
      <rPr>
        <i/>
        <vertAlign val="superscript"/>
        <sz val="13"/>
        <color theme="1"/>
        <rFont val="Arial"/>
        <family val="2"/>
      </rPr>
      <t>2</t>
    </r>
  </si>
  <si>
    <t>Thửa đất bà Nguyễn Thị Phụng (thửa 10, tờ bđ 37)</t>
  </si>
  <si>
    <t>Ngã tư thăng Bình (thửa 104, tờ bd 53)</t>
  </si>
  <si>
    <t>Ngã tư Thăng Bình</t>
  </si>
  <si>
    <t>Hết ranh trạm y tế xã Cư Kty</t>
  </si>
  <si>
    <t>Hết đất vườn nhà ông Ama Pai (A)</t>
  </si>
  <si>
    <t>Giáp ranh xã Tân Tiến</t>
  </si>
  <si>
    <t>Ngã tư Thăng Bình (Về hướng Đông)</t>
  </si>
  <si>
    <t>Ngã tư thôn 2</t>
  </si>
  <si>
    <t>Hết đất vườn nhà ông Võ Văn Tính</t>
  </si>
  <si>
    <t>Giáp đập Cư Đrang</t>
  </si>
  <si>
    <t>Ngã ba Thăng Bình (Về hướng Tây)</t>
  </si>
  <si>
    <t>Ngã ba nhà ông Huỳnh Văn Mười</t>
  </si>
  <si>
    <t>Cuối ranh giới thửa đất vườn ông Huỳnh Duy Hồng</t>
  </si>
  <si>
    <t>Ngã ba nhà Nguyễn Thị Quyên</t>
  </si>
  <si>
    <t>Giáp ranh xã Ea Riêng</t>
  </si>
  <si>
    <t>Giáp đập Cư Păm</t>
  </si>
  <si>
    <t>Ngã ba Hoà Thành</t>
  </si>
  <si>
    <t>Đến cầu 202 (Hoà Thành cũ)</t>
  </si>
  <si>
    <t>Ngã ba ông Hà Phiếu (Thôn 1)</t>
  </si>
  <si>
    <t>Hết đất vườn ông Huỳnh Tỏ (Thôn 3)</t>
  </si>
  <si>
    <t>Hết đất vườn nhà ông Nguyễn Hồng</t>
  </si>
  <si>
    <t>Đầu ranh giới thửa đất nhà bà Châu Thị Tao (Thôn 3)</t>
  </si>
  <si>
    <t>Hết đất vườn nhà ông Nguyễn Văn Dũng</t>
  </si>
  <si>
    <t>Đầu ranh giới thửa đất nhà ông Ama Miên (Cư Nun A)</t>
  </si>
  <si>
    <t>Nhà Văn Hóa Buôn Cư Nun A</t>
  </si>
  <si>
    <t>Nhà ông Trần Đình Tùy (Ko ÊMông)</t>
  </si>
  <si>
    <t>Hết đất nhà ông Y Jim Byă</t>
  </si>
  <si>
    <t>Ngã 3 nhà ông Đặng Doãn (Buôn Cư Păm)</t>
  </si>
  <si>
    <t>Hết vườn nhà ông Y Yăm Niê (Buôn Cư Păm)</t>
  </si>
  <si>
    <t>Ngã 3 nhà ông Huỳnh Thanh Hải (Buôn Dang Kang)</t>
  </si>
  <si>
    <t>Hết vườn nhà ông Y Cep Byă (Buôn Dang Kang)</t>
  </si>
  <si>
    <t>Ngã 3 nhà bà H'Yuôn Niê (Buôn Dang Kang)</t>
  </si>
  <si>
    <t>Hết vườn nhà ông Y Bhăm Ênuôl (Buôn Dang Kang)</t>
  </si>
  <si>
    <t>Ngã 3 nhà ông Y Nai Niê (Buôn Cư Păm)</t>
  </si>
  <si>
    <t>Hết vườn nhà ông Y Ngẽ Niê (Buôn Dang Kang)</t>
  </si>
  <si>
    <t>Ngã ba nhà ông Y Bliết Êban (Buôn Cư Păm)</t>
  </si>
  <si>
    <t>Hết vườn nhà ông Trần Xuân Hùng (Buôn Cư Păm) đổi tên Y Tă Niê</t>
  </si>
  <si>
    <t>Đầu ranh giới nhà ông Nguyễn Trung Kiên</t>
  </si>
  <si>
    <t>Hết nhà ông Trần Phú Quỳnh</t>
  </si>
  <si>
    <t>Đầu ranh giới nhà ông Huỳnh Lộc</t>
  </si>
  <si>
    <t>Hết nhà ông Y Nit Niê</t>
  </si>
  <si>
    <t>Hết vườn nhà ông Y Sam Byă</t>
  </si>
  <si>
    <t>Đầu ranh giới nhà ông Y Bliêc Niê (B)</t>
  </si>
  <si>
    <t>Hết vườn nhà ông Y Ơt Byă (B)</t>
  </si>
  <si>
    <t>Đầu ranh giới thửa đất ông Trần Hạ (Thôn 6)</t>
  </si>
  <si>
    <t>Hết đất khu dân cư thôn 6 (Hoà Thành cũ)</t>
  </si>
  <si>
    <t>Đen nga 3 hết đất nhà ông Lê Viết Mạnh</t>
  </si>
  <si>
    <t>Hết thửa đất Hội trường thôn 3</t>
  </si>
  <si>
    <t>Hết đất vườn nhà ông Đỗ Ngọc Lương</t>
  </si>
  <si>
    <t>Đầu ranh giới thửa đất Trường Mẫu giáo Hoà Tân (Thôn 6)</t>
  </si>
  <si>
    <t>Hết đất vườn ông Nguyễn Tiến (Thôn 4)</t>
  </si>
  <si>
    <t>Đầu ranh giới thửa đất nhà ông Nguyễn Văn Hoàng (Thửa 17, tờ 34)</t>
  </si>
  <si>
    <t>Hết thửa đất nhà ông Đặng Xuân Năm</t>
  </si>
  <si>
    <t>Đầu ranh giới thửa đất nhà ông Đỗ Thành Hợi</t>
  </si>
  <si>
    <t>Hết vườn nhà ông Đỗ Lá</t>
  </si>
  <si>
    <t>Các trục đường giao thông thôn 1,2,3 (xã Hòa Thành cũ)</t>
  </si>
  <si>
    <t>Các trục đường giao thông thôn 4,5,6 (xã Hòa Thành cũ)</t>
  </si>
  <si>
    <t>Cầu Giang Sơn (Giáp ranh xã Dray Bhăng)</t>
  </si>
  <si>
    <t>Đầu nghĩa địa buôn Cuah</t>
  </si>
  <si>
    <t>Hết Trường Mẫu giáo buôn Cuah (thửa 2, TBĐ số 53)</t>
  </si>
  <si>
    <t>Đầu đất vườn ông Trịnh Ngọc Công (Thửa 983, tờ 19)</t>
  </si>
  <si>
    <t>Đầu ranh trụ sở UBND xã Yang Reh cũ</t>
  </si>
  <si>
    <t>Đầu thửa đất ông Ngô Văn Thường (Thửa 16, tờ 64)</t>
  </si>
  <si>
    <t>Đầu ranh giời trụ sở vườn quốc gia Chư Yang Sin</t>
  </si>
  <si>
    <t>Giáp ranh xã Liên Sơn Lắk</t>
  </si>
  <si>
    <t>Ngã ba Yang Reh giao quốc lộ 27</t>
  </si>
  <si>
    <t>Cầu Yang Reh</t>
  </si>
  <si>
    <t>Hết thửa đất nhà ông Phùng Đức Thành (thửa 5, TBĐ số 59)</t>
  </si>
  <si>
    <t>Hết ranh giới thửa đất 403, TBĐ số 18</t>
  </si>
  <si>
    <t>Đường vào nhà máy nước</t>
  </si>
  <si>
    <t>Hết đất vườn nhà ông Trịnh Minh Hùng</t>
  </si>
  <si>
    <t>Hết khu dân cư thôn 1 xã Hòa Sơn cũ (thửa 1, TBĐ số 77)</t>
  </si>
  <si>
    <t>Hết nhà ông Trần Văn Lý (thửa 55, TBĐ số 66 _Bên cạnh cổng chào thôn 1)</t>
  </si>
  <si>
    <t>Cầu thôn 2 Hoà Sơn (thửa 49, TBĐ số 56)</t>
  </si>
  <si>
    <t>Hết ranh giới trường tiểu học Sơn Tây</t>
  </si>
  <si>
    <t>Ngã ba bên cạnh trụ sở thôn Quảng Đông (thửa 24, TBĐ số 70)</t>
  </si>
  <si>
    <t>Hết đất vườn nhà ông Hồ Mộng Linh (thửa 56, TBĐ số 71)</t>
  </si>
  <si>
    <t>Hết vườn nhà ông Nguyễn Trung Thành  (thửa 42, TBĐ số 59 cũ)</t>
  </si>
  <si>
    <t>Hết vườn nhà ông Nguyễn Trung Thành (thửa 42, TBĐ số 59 cũ)</t>
  </si>
  <si>
    <t>Hết đất vườn nhà ông Đỗ Văn Ký (thửa 115, TBĐ số 61 (cũ))</t>
  </si>
  <si>
    <t>Hết thửa 83, TBĐ số 61 (cũ)</t>
  </si>
  <si>
    <t>Giáp ranh xã Krông Bông</t>
  </si>
  <si>
    <t>Ngã ba giao với tỉnh lộ 12</t>
  </si>
  <si>
    <t>Ngã 3, hết thửa 65, TBĐ số 57</t>
  </si>
  <si>
    <t>Đầu khu dân cư thôn 7 (thửa đất 5, TBĐ số 12)</t>
  </si>
  <si>
    <t>hết đường</t>
  </si>
  <si>
    <t>Ngã ba buôn Ja (Cống N3)</t>
  </si>
  <si>
    <t>Đến đầu cổng khu du lịch thác Krông Kmar</t>
  </si>
  <si>
    <t>Giáp ranh giời xã Krông Bông</t>
  </si>
  <si>
    <t>Đường giao thôn thôn 10 (giáp xã Krông Bông)</t>
  </si>
  <si>
    <t>Thửa 15, TBĐ số 29 (giáp xã Krông Bông)</t>
  </si>
  <si>
    <t>Thửa 159, TBĐ số 22</t>
  </si>
  <si>
    <t>Đường thôn 9 đi buôn Ja</t>
  </si>
  <si>
    <t>Ngã bai giao tỉnh lộ 12 (thửa đất số 149, TBĐ số 52)</t>
  </si>
  <si>
    <t>Hết thửa 74, TBĐ số 62</t>
  </si>
  <si>
    <t>Đường trục chính buôn Ja</t>
  </si>
  <si>
    <t xml:space="preserve">Ngã tư giáp thửa đất số 54, TBĐ số 62 đến </t>
  </si>
  <si>
    <t>Ngã ba buôn Ja (giáp ranh xã Krông Bông)</t>
  </si>
  <si>
    <t>Đường thôn Hòa Xuân đi thôn 8</t>
  </si>
  <si>
    <t>Thửa 9, TBĐ số 44</t>
  </si>
  <si>
    <t>Ngã ba đường từ thôn 10 đi thôn 8</t>
  </si>
  <si>
    <t>Đường trục chính thôn 4 (Yang Reh cũ)</t>
  </si>
  <si>
    <t>Cổng chào thôn 4 (giao tỉnh lộ 12, thửa 111, TBĐ số 48)</t>
  </si>
  <si>
    <t>ngã ba hết ranh giới thửa đất nhà ông Ngô Hoàng Đức ( thửa 182, TBĐ số 48)</t>
  </si>
  <si>
    <t>Hết thửa đất 136, TBĐ số 24</t>
  </si>
  <si>
    <t>Đường trục chính thôn 3 đi buôn Trốk Ắt (Yang Reh cũ)</t>
  </si>
  <si>
    <t>Giao tỉnh lộ 12 (giáp thửa đất nhà ông Trần Anh Lạc - thửa đất 51, TBĐ số 54)</t>
  </si>
  <si>
    <t xml:space="preserve">Hết khu dân cư buôn Trốk Ắt </t>
  </si>
  <si>
    <t>Đường giao thông khu dân cư buôn K Tluốt</t>
  </si>
  <si>
    <t>Đường giao thông khu dân cư thôn 2, buôn Băng Cung, buôn Ja, Buôn Chí Minh</t>
  </si>
  <si>
    <t xml:space="preserve">Đường giao thông khu dân cư thôn 2, thôn 3 xã Hòa Sơn cũ </t>
  </si>
  <si>
    <t>Xã yang Mao</t>
  </si>
  <si>
    <t>Toàn xã xác định 1 vị trí</t>
  </si>
  <si>
    <t>Giá đất hiện hành (QĐ số 13)</t>
  </si>
  <si>
    <t xml:space="preserve">- Vị trí 1: </t>
  </si>
  <si>
    <t>buôn Phung, buôn Blăk, buôn Khanh, thôn Điện Tân, thôn Ea Lang, thôn 5, thôn 6, buôn Ngô A, buôn Ngô B, buôn Cư Phiăng</t>
  </si>
  <si>
    <t xml:space="preserve">- Vị trí 2: </t>
  </si>
  <si>
    <t>thôn Dhung Knung, buôn Khóa, thôn 1, thôn 2, thôn 3, thôn 4, thôn Noh Prông, thôn Ea Khiêm, buôn Tliêr</t>
  </si>
  <si>
    <t xml:space="preserve">- Vị trí 3: </t>
  </si>
  <si>
    <t>Các khu vực còn lại</t>
  </si>
  <si>
    <t>Thôn Điện Tân, buôn Khanh, buôn Blăk, buôn Phung, buôn Khóa, Thôn Ea Uôl; Thôn 1, thôn 2, thôn 3, thôn 4, buôn Tliêr</t>
  </si>
  <si>
    <t>Buôn Đắk Tuôr, thôn Dhung Knung, thôn Ea Bar, thôn Ea Lang, thôn Ea Uôl; thôn 5, thôn 6, thôn Noh Prông, thôn Ea Khiêm, buôn Ngô A, buôn Ngô B, buôn Cư Phiăng</t>
  </si>
  <si>
    <t>Thôn Điện Tân, buôn Khanh, buôn Blăk, buôn Phung, buôn Khóa, Thôn Ea Uôl; Thôn 1, thôn 3, thôn 5, thôn 6, buôn Ngô A</t>
  </si>
  <si>
    <t>Buôn Đắk Tuôr, thôn Dhung Knung, thôn Ea Bar, thôn Ea Lang, thôn Ea Uôl; thôn 2, thôn 4, thôn Noh Prông, thôn Ea Khiêm, buôn Ngô B, buôn Cư Phiăng, buôn Tliêr</t>
  </si>
  <si>
    <t>buôn Krông, Thôn 3 (xã Ea Trul cũ), Buôn Plum, thôn 6 (xã Hòa Sơn cũ), thôn 7 (xã Hòa Sơn cũ), thôn 8 (xã Hòa Sơn cũ), thôn 9 (xã Hòa Sơn cũ), thôn 10 (xã Hòa Sơn cũ), Thôn 1 (xã Yang Réh cũ), thôn 3 (xã Yang Réh cũ).</t>
  </si>
  <si>
    <t>Thôn 2 (xã Ea Trul cũ), buôn Cuah, buôn KTIuốt, buôn Băng Kung, Thôn Hòa Xuân, thôn 3 (xã Hòa Sơn cũ), thôn 4 (xã Hòa Sơn cũ), thôn 5 (xã Hòa Sơn cũ), thôn Thanh Phú, thôn 1 (xã Hòa Sơn cũ).</t>
  </si>
  <si>
    <t>Thôn 1 (xã Ea Trul cũ), thôn 2 (xã Ea Trul cũ), thôn 3 (xã Ea Trul cũ), Thôn 7 (xã Hòa Sơn cũ), thôn 8 (xã Hòa Sơn cũ), thôn 9 (xã Hòa Sơn cũ), thôn 10 (xã Hòa Sơn cũ), Thôn 1 (xã Yang Réh cũ), thôn 3 (xã Yang Réh cũ)</t>
  </si>
  <si>
    <t>Buôn Krông, buôn Plum, buôn Băng Kung, buôn Cư Mil, Thôn 2 (xã Hòa Sơn cũ), Thôn 3 (xã Hòa Sơn cũ), Thôn 4 (xã Hòa Sơn cũ), Thôn 5 (xã Hòa Sơn cũ), Thôn 6 (xã Hòa Sơn cũ), Thôn Hòa Xuân, Thôn Thanh Phú, Thôn Quảng Đông, buôn Cuah; thôn 4 (xã Yang Réh cũ).</t>
  </si>
  <si>
    <t>thôn 1 (xã Ea Trul cũ), thôn 2 (xã Ea Trul cũ), thôn 3 (xã Ea Trul cũ), Thôn 5 (xã Hòa Sơn cũ), Thôn 6 (xã Hòa Sơn cũ), Thôn 7 (xã Hòa Sơn cũ), Thôn 9 (xã Hòa Sơn cũ), Thôn 10 (xã Hòa Sơn cũ), Thôn Thanh Phú, thôn 1 (xã Yang Réh cũ), thôn 3 (xã Yang Réh cũ).</t>
  </si>
  <si>
    <t>buôn Cư Mil, Buôn Krông, buôn Plum, Thôn 3 (xã Hòa Sơn cũ), Thôn 8 (xã Hòa Sơn cũ), Thôn Hòa Xuân, buôn Cuah, thôn 4 (xã Yang Réh cũ).</t>
  </si>
  <si>
    <t>- Vị trí 1: Thôn 1, 2, 3, 7, 22, 23, 27, 28,29</t>
  </si>
  <si>
    <t>- Vị trí 2:  Thôn 5, 6, 8, 10, 11, 14, 16, 17, 19, 20, 21, 25</t>
  </si>
  <si>
    <t>Đường 30 tháng 4</t>
  </si>
  <si>
    <t>Tiếp giáp ranh giới phường Buôn Ma Thuột</t>
  </si>
  <si>
    <t>Hết ranh giới phường Ea Kao</t>
  </si>
  <si>
    <t>Nguyễn An Ninh</t>
  </si>
  <si>
    <t>Đường tránh phía Đông Buôn Ma Thuột</t>
  </si>
  <si>
    <t>Giáp ranh xã Hoà Phú</t>
  </si>
  <si>
    <t>Đến ngã tư (hết thửa đất số 214, 543, tờ BĐ số 36)</t>
  </si>
  <si>
    <t>Ngã tư đường đi Lâm Viên</t>
  </si>
  <si>
    <t>Hết địa bàn phường Ea Kao (giáp xã Ea Ktur)</t>
  </si>
  <si>
    <t>Y Wang</t>
  </si>
  <si>
    <t xml:space="preserve">Nguyễn Trường Tộ và hẻm 70 Y Wang </t>
  </si>
  <si>
    <t>Hẻm 174 Y Wang và đường giao thông đi qua Hồ Trúc</t>
  </si>
  <si>
    <t>Bên phải hẻm 112 và bên trái hẻm 173 đường Y Wang</t>
  </si>
  <si>
    <t>Cầu Ea Kniêr</t>
  </si>
  <si>
    <t xml:space="preserve">Cầu Ea Kniêr </t>
  </si>
  <si>
    <t>Hết Bưu điện (Ngã 3 đi Thôn 4, xã Ea Kao) - (Hết thửa 1063; tờ BĐ số 75)</t>
  </si>
  <si>
    <t>Hết Bưu điện (Ngã 3 đi Thôn 4, xã Ea Kao) - (Hết thửa 1063; TBĐ số 75)</t>
  </si>
  <si>
    <t>Đập Ea Kao (Thửa 419; tờ BĐ số 81)</t>
  </si>
  <si>
    <t>Mai Thị Lựu</t>
  </si>
  <si>
    <t>Hết địa bàn phường Ea Kao</t>
  </si>
  <si>
    <t>Hẻm 23; 25 Mai Thị Lựu</t>
  </si>
  <si>
    <t>Hẻm 33 Lê Thị Riêng</t>
  </si>
  <si>
    <t>Y Nuê</t>
  </si>
  <si>
    <t>Hết đường (Hết thửa 641, 462; TBĐ số 141)</t>
  </si>
  <si>
    <t>Hẻm 99 Y Nuê</t>
  </si>
  <si>
    <t>Nguyễn Xí</t>
  </si>
  <si>
    <t>Tuệ Tĩnh</t>
  </si>
  <si>
    <t>Cầu Tuệ Tĩnh</t>
  </si>
  <si>
    <t>Y Đôn</t>
  </si>
  <si>
    <t>Âu Cơ</t>
  </si>
  <si>
    <t>Lạc Long Quân</t>
  </si>
  <si>
    <t>Hết đường (Đường Siu Bleh)</t>
  </si>
  <si>
    <t>Siu Bleh</t>
  </si>
  <si>
    <t>Lê Chân</t>
  </si>
  <si>
    <t>A Tranh</t>
  </si>
  <si>
    <t>30 Trần Quý Cáp</t>
  </si>
  <si>
    <t>Y Jỗn Niê</t>
  </si>
  <si>
    <t>Dương Khuê</t>
  </si>
  <si>
    <t>72 Y Nuê</t>
  </si>
  <si>
    <t xml:space="preserve">Phan Kiệm </t>
  </si>
  <si>
    <t>Đặng Thuỳ Trâm</t>
  </si>
  <si>
    <t>347 Lê Duẩn</t>
  </si>
  <si>
    <t>Lê Thị Riêng</t>
  </si>
  <si>
    <t>Hết đường (Đường Mai Thị Lựu)</t>
  </si>
  <si>
    <t>Đặng Thuỳ Trâm (Tượng đài Lý Tự Trọng)</t>
  </si>
  <si>
    <t>Hết khu dân cư buôn Mduk</t>
  </si>
  <si>
    <t>Ranh giới phường Ea Kao (Thửa 224 tờ bản đồ số 106)</t>
  </si>
  <si>
    <t>Đặng Văn Ngữ</t>
  </si>
  <si>
    <t>Hết đường (Thửa 107; TBĐ số 188)</t>
  </si>
  <si>
    <t>Bà Huyện Thanh Quan</t>
  </si>
  <si>
    <t>Khúc Thừa Dụ</t>
  </si>
  <si>
    <t>Phùng Hưng</t>
  </si>
  <si>
    <t>Hết đường (Hết thửa 26; 28; TBĐ số 114)</t>
  </si>
  <si>
    <t>A Dừa</t>
  </si>
  <si>
    <t>Điểu Văn Cải</t>
  </si>
  <si>
    <t>Hết đường (Đường Săm Brăm)</t>
  </si>
  <si>
    <t>Nay Thông</t>
  </si>
  <si>
    <t>Hết đường (Hết thửa 171, 254; TBĐ số 113)</t>
  </si>
  <si>
    <t>Lê Văn Hưu</t>
  </si>
  <si>
    <t>Hết đường (Lê Duẩn)</t>
  </si>
  <si>
    <t>Cổng Trại giam</t>
  </si>
  <si>
    <t>Hết thửa 89; TBĐ số 89, phường Thành Nhất; hết thửa đất số 16, tờ BĐ số 120, phường Ea Kao)</t>
  </si>
  <si>
    <t>Đào Duy Anh và Hẻm 174 Y Wang</t>
  </si>
  <si>
    <t>Nguyễn Trường Tộ</t>
  </si>
  <si>
    <t>Y Wang (Thửa 140; TBĐ số 39 và thửa 1; TBĐ số 218)</t>
  </si>
  <si>
    <t>Cống thoát nước (Hết thửa 124, 345; TBĐ 115)</t>
  </si>
  <si>
    <t>Y Wang (Trường tiểu học Phan Đăng Lưu)</t>
  </si>
  <si>
    <t>Đỗ Văn Cầm</t>
  </si>
  <si>
    <t>98 Y Wang</t>
  </si>
  <si>
    <t>Hẻm 120 Y Wang</t>
  </si>
  <si>
    <t>Trần Can</t>
  </si>
  <si>
    <t>120 Y Wang</t>
  </si>
  <si>
    <t>Hẻm 21 Nguyễn An Ninh</t>
  </si>
  <si>
    <t>Hồ Đắc Si</t>
  </si>
  <si>
    <t>128 Y Wang</t>
  </si>
  <si>
    <t>Hoàng Minh Đạo</t>
  </si>
  <si>
    <t>170 Y Wang</t>
  </si>
  <si>
    <t>Hẻm 174 Y Wang</t>
  </si>
  <si>
    <t>Hẻm 21/9 Nguyễn An Ninh</t>
  </si>
  <si>
    <t>Đào Duy Anh và Trần Thủ Độ</t>
  </si>
  <si>
    <t>Đường giao thông đi qua Hồ Trúc (đoạn từ Y Wang đến Nguyễn Trường Tộ)</t>
  </si>
  <si>
    <t>Ung Văn Khiêm</t>
  </si>
  <si>
    <t>200 Y Wang</t>
  </si>
  <si>
    <t>Hẻm 220 Y Wang</t>
  </si>
  <si>
    <t>Khu dân cư 560 Lê Duẩn</t>
  </si>
  <si>
    <t>- Đường nội bộ khu dân cư (Rộng 10m )</t>
  </si>
  <si>
    <t>Khu dân cư buôn Mduk P. Ea Tam</t>
  </si>
  <si>
    <t>- Đường bao quanh khu dân quy hoạch cư rộng 18 m</t>
  </si>
  <si>
    <t>- Trục dọc song song Y Jỗn Niê rộng 14 m</t>
  </si>
  <si>
    <t>- Các trục ngang giao Y Jỗn Niê (quy hoạch rộng 14 m)</t>
  </si>
  <si>
    <t>Đến đường bao quy hoạch rộng 18 m</t>
  </si>
  <si>
    <t>Khu dân cư trường Hành chính cũ, phường Ea Tam</t>
  </si>
  <si>
    <t>- Trục đường N1</t>
  </si>
  <si>
    <t>Đến hẻm 120/26 Y Wang</t>
  </si>
  <si>
    <t>- Trục đường D1</t>
  </si>
  <si>
    <t>Hẻm 120/26 Y Wang</t>
  </si>
  <si>
    <t>Hết ranh giới quy hoạch khu dân cư trường Hành chính cũ</t>
  </si>
  <si>
    <t>Hẻm số 552 đường Lê Duẩn (Chỉ áp dụng cho các thửa đất mặt tiền hẻm 552)</t>
  </si>
  <si>
    <t>Ngã tư đường (Hết thửa số 74; tờ BĐ số 208 và thửa số 112; tờ BĐ số 209)</t>
  </si>
  <si>
    <t>Đường trục chính nối từ đường Y Wang đi xã Ea Ktur</t>
  </si>
  <si>
    <t>Y Wang (Hết thửa 91; TBĐ số 75)</t>
  </si>
  <si>
    <t>Ngã tư đường bờ đập Hồ Ea Kao</t>
  </si>
  <si>
    <t>Ngã 4 giao với đường Tránh phía Đông Buôn Ma Thuột</t>
  </si>
  <si>
    <t>Đường giao thông đi vào TDP Cao Thành</t>
  </si>
  <si>
    <t>Ngã tư đường giáp mương thủy lợi N2</t>
  </si>
  <si>
    <t>Đường giao thông đi vào đập hồ Ea Kao</t>
  </si>
  <si>
    <t>Từ Y Wang (Nối dài) Thửa 402; TBĐ 76</t>
  </si>
  <si>
    <t>Hết thửa 10; TBĐ số 83</t>
  </si>
  <si>
    <t>Đường giao thông bờ đập hồ Ea Kao</t>
  </si>
  <si>
    <t>Từ Đường trục chính phường Ea Kao</t>
  </si>
  <si>
    <t>Điểm sinh hoạt
văn hóa thể thao</t>
  </si>
  <si>
    <t>Đường giao thông đập hồ Giò Gà</t>
  </si>
  <si>
    <t>Đường trục chính Tổ dân phố Tân Hưng</t>
  </si>
  <si>
    <t>Đường đi Buôn Kbu (hướng đi qua Xí nghiệp Dược cũ)</t>
  </si>
  <si>
    <t>Đường trục chính phường Ea Kao (Hội trường TDP4)</t>
  </si>
  <si>
    <t>Hết địa bàn phường (giáp với xã Hoà Phú)</t>
  </si>
  <si>
    <t>Đường trục nối từ Ngã tư Đường trục chính phường Ea Kao đi TDP2</t>
  </si>
  <si>
    <t>Ngã tư Đường trục chính phường Ea Kao</t>
  </si>
  <si>
    <t>Hết thửa 226, 723; tờ BĐ số 36</t>
  </si>
  <si>
    <t>Đường giao thông từ ngã ba Đường trục chính nối từ đường Y Wang đi xã Ea Ktur</t>
  </si>
  <si>
    <t>Ngã ba Đường trục chính nối từ đường Y Wang đi xã Ea Ktur</t>
  </si>
  <si>
    <t>Hết địa bàn phường, giáp với xã Hoà Phú</t>
  </si>
  <si>
    <t>Đường giao thông từ ngã 3 đường đi Buôn Kbu (Xí nghiệp Dược cũ) đến đoạn giao với đường Tránh phía Đông Buôn Ma Thuột</t>
  </si>
  <si>
    <t xml:space="preserve"> Ngã 3 đường đi Buôn Kbu (Xí nghiệp Dược cũ)</t>
  </si>
  <si>
    <t>Đến ngã 4 đoạn giao với đường Tránh phía Đông Buôn Ma Thuột</t>
  </si>
  <si>
    <t>Đường giao thông từ Ngã tư đường Tránh phía Đông Buôn Ma Thuột đi buôn Cư Ebông</t>
  </si>
  <si>
    <t>Ngã tư đường Tránh phía Đông Buôn Ma Thuột</t>
  </si>
  <si>
    <t>Hết khu dân cư Buôn Cư EBông (Hết thửa 148, 154; tờ BĐ số 45)</t>
  </si>
  <si>
    <t>Đường giao thông từ ngã ba Đường trục chính nối từ đường Y Wang đi xã Ea Ktur đi hồ buôn Cư Ebông</t>
  </si>
  <si>
    <t>Giáp đập hồ buôn Cư ÊBông (Hết thửa 517, tờ BĐ số 44; thửa 164, tờ BĐ số 45)</t>
  </si>
  <si>
    <t>Đường giao thông Tổ dân phố Cao Thắng</t>
  </si>
  <si>
    <t>Ngã tư Đường trục chính nối từ đường Y Wang đi xã Ea Ktur</t>
  </si>
  <si>
    <t>Hết địa bàn phường (giáp xã Ea Ktur)</t>
  </si>
  <si>
    <t>Các Trục đường giao thông buôn H'Wiê</t>
  </si>
  <si>
    <t>Phường Ea Kao</t>
  </si>
  <si>
    <t>Vị trí 1:</t>
  </si>
  <si>
    <t>Cánh đồng trung tâm và cánh đồng thôn 14.</t>
  </si>
  <si>
    <t xml:space="preserve">Vị trí 2: </t>
  </si>
  <si>
    <t>Cánh đồng trung tâm và cánh đồng thôn 14, Cánh đồng buôn MLốc A, MLốc B, G’Lăn, Suốt, M’Um, buôn Tai, Cánh đồng thôn 1, 2, 3, 6, 7, 8, 9, 10 và cánh đồng buôn Cư Prao</t>
  </si>
  <si>
    <t xml:space="preserve">Vị trí 3: </t>
  </si>
  <si>
    <t>Các khu vực các thôn 11 đến thôn 18</t>
  </si>
  <si>
    <t>- Vị trí 2</t>
  </si>
  <si>
    <t>Các thôn 7, 2, 9, 4. các buôn Ea Tê, Tai, Ea MLai, Hoang, Choah, Ea Lai, M’Um,MLốc A, MLốc B, Hoang, 1, 2, 3, 5, 6 , 7, 8, 9, 10.và buôn Cư Prao</t>
  </si>
  <si>
    <t>Các thôn 7, 2, 9, 4. các buôn Ea Tê, Tai, Ea MLai, Hoang, buôn Choah, Ea Lai, M’Um,MLốc A, MLốc B; 1, 2, 3, 5, 6 , 7, 8, 9, 10.và buôn Cư Prao</t>
  </si>
  <si>
    <t xml:space="preserve">Các thôn 14, 15, 16, 17, 19, 20, 21, 22, 23, 8,  1, 2, 5, 6, 7, 9, 18, </t>
  </si>
  <si>
    <t>Cánh đồng thôn 13, thôn 16,  thôn 6, thôn 9, thôn 18, thôn 20.</t>
  </si>
  <si>
    <t>Các khu vực sản xuất rải rác tại các thôn 15, 16, 14, Các khu vực sản xuất rải rác tại các thôn  1; 2; 5; 8; 10, Cánh đồng thôn 17, thôn 22, thôn 8, thôn 24.</t>
  </si>
  <si>
    <t>Cánh đồng buôn Pao, Krông Jin, Ea Má, Ea Tung Xây, cánh đồng buôn Hí Đứk, Cánh đồng thôn 1, 2, 5 (dưới chân đập 1 Cư Kroá cũ) và thôn 5, 6 (dưới chân đập 2 Cư Kroá cũ)</t>
  </si>
  <si>
    <t>Cánh đồng thôn Quyết Thắng, Cánh đồng các thôn 2, 5, 6</t>
  </si>
  <si>
    <t>Các buôn Pao, thôn Tân Lập, thôn Hồ và thôn 18; Các buôn Ak, buôn Gõ Năng, buôn Dak, buôn Hí Đứk, Các thôn 2, 5, 6</t>
  </si>
  <si>
    <t xml:space="preserve">'- Vị trí 1: </t>
  </si>
  <si>
    <t>Các buôn Pao, thôn Tân Lập, thôn Hồ và thôn 18; Các buôn Ak, buôn Gõ Năng, buôn Dak, buôn Hí Đức, Các thôn 2, 5, 6</t>
  </si>
  <si>
    <t>Các buôn Pao, thôn Tân Lập, thôn Hồ và thôn 18, các buôn Ak, buôn Gõ Năng, buôn Dak. ' các thôn 2 và thôn 6 (thuộc dự án nâng cấp phát triển lưới điện nông thôn)</t>
  </si>
  <si>
    <t>Thôn 4, 5, 6, 6A, Sông Chò</t>
  </si>
  <si>
    <t>Thôn 5, 4, 7A, 8, Sông Chò</t>
  </si>
  <si>
    <t>Thôn 3,5,6,4,5A,6A,7A,8</t>
  </si>
  <si>
    <t>Thôn 4, 5, 6, 5A, 6A, 7A, 8</t>
  </si>
  <si>
    <t>Thôn 4, 5, 6</t>
  </si>
  <si>
    <t>Thôn 1, 2, 3, Cánh đồng EaKrông, Tak Rung, Sông Chò (có đập thuỷ lợi Ea Ra)</t>
  </si>
  <si>
    <t>Cánh đồng thôn 8,5, 6</t>
  </si>
  <si>
    <t>Thôn Ea Pil, Thôn 4, Thôn 10, Thôn 2, Thôn 9, Thôn 11, Thôn Ea Tê, 7, 13.</t>
  </si>
  <si>
    <t>Thôn Ea Pil, 2, 3, 4, 9, 10, 11, Thôn 1, 12, 5, 6, 14, buôn Zô</t>
  </si>
  <si>
    <t>- Vị trí 1:</t>
  </si>
  <si>
    <t xml:space="preserve"> Cánh đồng Ea Boa, Tria Bau, cánh đồng Ea Kha (buôn M’ Jam), cánh đồng buôn Yui, buôn M'O, buôn M’ Gơm, buôn MHạp, buôn M’Thi</t>
  </si>
  <si>
    <t>Các khu vực sản xuất còn lại</t>
  </si>
  <si>
    <t>Cánh đồng Ea Kiêu, Ea Bra</t>
  </si>
  <si>
    <t>- Vị trí 1: Các buôn: M’Thi; Zui; M’Jam; M’O; Ea Boa; M'Bơn; Mlía; MHạp; M’Gơm.</t>
  </si>
  <si>
    <t>- Vị trí 1: Các buôn: M’Thi; Yui; M’Jam; M’O; Ea Boa; M'Bơn; Mlía; MHạp; M’Gơm.</t>
  </si>
  <si>
    <t>- Vị trí 1: Các buôn: M’Thi, Yui; M’Jam; M’O; Ea Boa; M'Bơn; Mlía; MHạp; M’Gơm.</t>
  </si>
  <si>
    <t>Cánh đồng Bắc lúa thái, cánh đồng thôn 11, cánh đồng buôn M'rê, Cánh đồng Đoàn Kết, Quyết Thắng</t>
  </si>
  <si>
    <t>Thôn 1 đến thôn 12, Buôn Tuôr, Cánh đồng buôn K'Bu, Thôn Phú Hòa, Thôn Bình Tân, Thôn Hòa Bình, buôn Drai K’ling, Cư Dluê,</t>
  </si>
  <si>
    <t>- Vị trí 1</t>
  </si>
  <si>
    <t xml:space="preserve">Thôn 1, 2, 3,7,  Thôn Bình An,Thôn Đồng Tâm, Thôn Nhất Trí, Thôn Quyết Tâm, Thôn Quyết Thắng, Thôn Thống Nhất, Thôn Tân Tiến, Thôn Hòa Khánh, Thôn Đoàn Kết, Thôn 16, Thôn 18, Thôn 20, Thôn Phú Hòa, Thôn Hòa Xuân, </t>
  </si>
  <si>
    <t xml:space="preserve">Thôn 4, 8, buôn M'rê, Thôn 15, Thôn 17, Thôn Bình Tân, Thôn Thành Công, Thôn Hòa Bình, Buôn Buôr, Buôn Cư Dluê, Buôn Drai Hling,  Tiểu khu 1266, </t>
  </si>
  <si>
    <t>- Vị trí 3</t>
  </si>
  <si>
    <t xml:space="preserve">Thôn 1, 2, 3,7,  Thôn Bình An,Thôn Đồng Tâm, Thôn Nhất Trí, Thôn Quyết Tâm, Thôn Quyết Thắng, Thôn Thống Nhất, Thôn Tân Tiến, Thôn Hòa Khánh, Thôn Đoàn Kết, Thôn 16, Thôn 18, Thôn 20, Buôn Cư Dluê, Thôn Phú Hòa, Thôn Bình Tân, Thôn Thành Công, Thôn Hòa Xuân, Buôn Drai Hling, Buôn Buôr, </t>
  </si>
  <si>
    <t xml:space="preserve">Thôn 4, 8, buôn M'rê, Thôn 15, Thôn 17,  Tiểu khu 1266, Thôn Hòa Bình, </t>
  </si>
  <si>
    <t>Các khu vực phường Tân Lợi cũ, Tân Thành cũ, Tân Tiến cũ, Tự An cũ</t>
  </si>
  <si>
    <t>TDP 2 Cư Êbur , TDP 3 Cư Êbur , TDP 8 Cư Êbur</t>
  </si>
  <si>
    <t>+ 'TDP 1 Tân Lợi, TDP 2 Tân Lợi, TDP 3 Tân Lợi, TDP 3A Tân Lợi, TDP 4 Tân Lợi, TDP 4A Tân Lợi, TDP 5 Tân Lợi,</t>
  </si>
  <si>
    <t xml:space="preserve">+ TDP 1 Thành Công, TDP 2 Thành Công, TDP 3 Thành Công, TDP 4 Thành Công, TDP 5 Thành Công, TDP 6 Thành Công, TDP 7 Thành Công, TDP 8 Thành Công, TDP 9 Thành Công, TDP 10 Thành Công, TDP 11 Thành Công, TDP 12 Thành Công, TDP 13 Thành Công, TDP 1A Thành Công, TDP 2A Thành Công, TDP 3A Thành Công, TDP 4A Thành Công, TDP 5A Thành Công, TDP 6A Thành Công, TDP 7A Thành Công, </t>
  </si>
  <si>
    <t xml:space="preserve">+ TDP 1 Tân Thành, TDP 2 Tân Thành, TDP 3 Tân Thành, TDP 7 Tân Thành, TDP 8 Tân Thành, TDP 10 Tân Thành, TDP 11 Tân Thành, TDP 12 Tân Thành, TDP 13 Tân Thành, </t>
  </si>
  <si>
    <t xml:space="preserve">+ TDP 1 Tân Tiến, TDP 2 Tân Tiến , TDP 3 Tân Tiến , TDP 4 Tân Tiến , TDP 5 Tân Tiến , TDP 6 Tân Tiến , TDP 7 Tân Tiến , TDP 8 Tân Tiến (trừ phần từ Mai Xuân Thưởng đến đường Nguyễn Thị Định) , TDP 9 Tân Tiến , TDP 10 Tân Tiến , TDP 12 Tân Tiến , TDP 13 Tân Tiến , TDP 14 Tân Tiến , TDP 1A Tân Tiến , TDP 2A Tân Tiến , TDP 3A Tân Tiến , TDP 4A Tân Tiến , TDP 5A Tân Tiến , TDP 6A Tân Tiến , TDP 7A Tân Tiến , </t>
  </si>
  <si>
    <t xml:space="preserve">+ TDP 1A Tự An, TDP 2 Tự An, TDP 3 Tự An, TDP 5 Tự An, TDP 9 Tự An, </t>
  </si>
  <si>
    <t xml:space="preserve"> +Buôn Đũng, TDP 2 Cư Êbur</t>
  </si>
  <si>
    <t xml:space="preserve">+ TDP 6 Tân Lợi, TDP 6A Tân Lợi, TDP 6B Tân Lợi, TDP 7 Tân Lợi, TDP 7A Tân Lợi, TDP 8 Tân Lợi, TDP 8A Tân Lợi, TDP 9 Tân Lợi, TDP 10 Tân Lợi, BUÔN AKO DHÔNG, </t>
  </si>
  <si>
    <t>+ Phần còn lại của TDP 8 Tân Tiến</t>
  </si>
  <si>
    <t xml:space="preserve">+ TDP 6 Tự An, TDP 6A Tự An, TDP 7 Tự An, TDP 8 Tự An,TDP 10 Tự An, </t>
  </si>
  <si>
    <t xml:space="preserve">+ TDP 4 Tân Thành, TDP 5 Tân Thành, TDP 6 Tân Thành, TDP 9 Tân Thành, </t>
  </si>
  <si>
    <t xml:space="preserve"> - Vị trí 1</t>
  </si>
  <si>
    <t>+ TDP  1 Tân Lợi, TDP  2 Tân Lợi, TDP  3 Tân Lợi, TDP  3A Tân Lợi, TDP  4 Tân Lợi, TDP  4A Tân Lợi, TDP  5 Tân Lợi,</t>
  </si>
  <si>
    <t xml:space="preserve">+ TDP  1 Thành Công, TDP  2 Thành Công, TDP  3 Thành Công, TDP  4 Thành Công, TDP  5 Thành Công, TDP  6 Thành Công, TDP  7 Thành Công, TDP  8 Thành Công, TDP  9 Thành Công, TDP  10 Thành Công, TDP  11 Thành Công, TDP  12 Thành Công, TDP  13 Thành Công, TDP  1A Thành Công, TDP  2A Thành Công, TDP  3A Thành Công, TDP  4A Thành Công, TDP  5A Thành Công, TDP  6A Thành Công, TDP  7A Thành Công, </t>
  </si>
  <si>
    <t xml:space="preserve">+ TDP  1 Tân Thành, TDP  2 Tân Thành, TDP  3 Tân Thành, TDP  7 Tân Thành, TDP  8 Tân Thành, TDP  10 Tân Thành, TDP  11 Tân Thành, TDP  12 Tân Thành, TDP  13 Tân Thành, </t>
  </si>
  <si>
    <t xml:space="preserve"> -Vị trí 2</t>
  </si>
  <si>
    <t xml:space="preserve"> +TDP 6 Tự An, TDP 6A Tự An, TDP 7 Tự An, TDP 8 Tự An,TDP 10 Tự An, </t>
  </si>
  <si>
    <t>+ Buôn Đũng, buôn Dhã Prõng</t>
  </si>
  <si>
    <t xml:space="preserve"> - Vị trí 3</t>
  </si>
  <si>
    <t>Toàn phường 1 vị trí</t>
  </si>
  <si>
    <t>TDP 7, 10, 11.</t>
  </si>
  <si>
    <t>TDP 1, 2, 3, 4, 5, 6, 8, 9, 12, TDP 18, TDP 19, TDP Kiên Cường, TDP Hòa Thuận, TDP Đồng Tâm, TDP Đồng Thuận, TDP Đạt Lý, TDP Thiên Sơn, TDP 15, TP Tân Hiệp, Buôn Ea Nao A, Buôn Ea Nao B, buôn  Krông A</t>
  </si>
  <si>
    <t>TDP 9, TDP10, TDP 11, TDP12</t>
  </si>
  <si>
    <t>TDP 1, 2, 3,4, 5, 6, 7, 8, TDP Hòa Thuận, TDP ĐỒng Tâm, TDP 18, TDP 19, TDP 13, TDP 14, TDP 15, buôn Jù, buôn Kô Tam, TDP 17,  Buôn Ea Nao A, Buôn Ea Nao B, buôn  Krông A</t>
  </si>
  <si>
    <t>TDP 9, 10, 11.</t>
  </si>
  <si>
    <t>TDP 1, 2, 3, 4, 5, 6, 7, 8, 12, TDP Hòa Thuận, TDP Đồng Tâm, TDP 18, TDP 19,TDP 13, TDP 14, TDP 15, TDP 16, buôn Jù, buôn Kô Tam, TDP 17,  Buôn Ea Nao A, Buôn Ea Nao B, buôn  Krông A</t>
  </si>
  <si>
    <t>Buôn Păn Lăm - Kô siêr, Cánh đồng Chùa, TDP 1B, TDP 4B.</t>
  </si>
  <si>
    <t>TDP 6, buôn Kô siêr, 6A, 9A, 1B, 2B, 3B</t>
  </si>
  <si>
    <t>TDP 1, 2, 3, 4, 5, 7, 8, 9, 10, buôn Păn Lăm, TDP 1A, 2A, 3A, 4A, 5A, 7A, 8A, 4B, 5B, 7B, 9B.</t>
  </si>
  <si>
    <t>TDP 6, 8, 9, buôn Păn Lăm, buôn Kô Siêr, TDP 5A, TDP 1B, TDP 2B, TDP 3B</t>
  </si>
  <si>
    <t>TDP 1, 2, 3, 4, 5, 7, 10, 1A, 2A, 3A, 4A, 6A, 7A, 8A, 9A, TDP 4B, TDP 5B, TDP 7B, TDP 9B, TDP 10B, TDP 11B</t>
  </si>
  <si>
    <t>Tổ dân phố 1, 2, 4, 7 (Từ đường trục ngang đến chân đồi 559 về hướng Bắc), một nửa buôn Ky (Về phía Bắc từ suối hướng UBND phường theo tỉnh lộ 1), Tổ dân phố 6A, 7A, 8, 9, 10, 11, 13, buôn Ea Drang.</t>
  </si>
  <si>
    <t>Tổ dân phố 5, 6, Tổ dân phố 12, 14</t>
  </si>
  <si>
    <t>Tổ dân phố 5, 6, Tổ dân phố 1A, 6A, 8, 9, 10, 11, 13, buôn Ea Drang</t>
  </si>
  <si>
    <t>Buôn Alê B</t>
  </si>
  <si>
    <t>Tổ dân phố 5, 9TDP 8, Buôn HDrát, Buôn Mđuk, TDP 6,TDP 11, TDP 7, TDP 10, Buôn A lê A, Cánh đồng TDP Tân Hưng, buôn Cao, TDP 1, buôn Đỡk.</t>
  </si>
  <si>
    <t xml:space="preserve">TDP 8, Buôn HDrát, Buôn Mđuk, TDP 6,TDP 4, TDP 11, TDP 10, Buôn A lê A, Buôn A lê B, </t>
  </si>
  <si>
    <t>TDP 7, TDP 7, TDP 9, TDP Tân Hưng, TDP Cao Thành, TDP 1, TDP 4A, TDP 3, TDP 2, Buôn Kao</t>
  </si>
  <si>
    <t>TDP 4, TDP 11, Buôn Mđuk</t>
  </si>
  <si>
    <t>TDP 8, Buôn HDrát, TDP 6, TDP 5, TDP 7, TDP 9, TDP 10, Buôn A lê A, Buôn A lê B, TDP Tân Hưng, TDP Cao Thành, TDP 1, TDP 3, TDP 2, TDP 4A</t>
  </si>
  <si>
    <t xml:space="preserve"> Thôn 1, thôn 2, Thôn Nhân Giang, buôn Mnang Tar</t>
  </si>
  <si>
    <t>Thôn Ea Luêh, thôn Ea Hăn, thôn Yang Hăn, buôn Nghí</t>
  </si>
  <si>
    <t>Thôn 6, Thôn 4, Thôn 8, Thôn 12, thôn 13, thôn 14, Thôn 21, thôn 23, Buôn Dang Kang, buôn Cư Ênun A</t>
  </si>
  <si>
    <t>Thôn 1, thôn 2, thôn 3, Thôn 9, Thôn 10, thôn 15, thôn 16, thôn 17, Thôn 18, thôn 20, thôn 22, buôn Cư Ênun A, buôn Cư Ênun B, buôn Cư Păm, buôn Dang Kang</t>
  </si>
  <si>
    <t>Thôn 1, thôn 2, thôn 3, Thôn 9, thôn 10, Thôn 21, thôn 22, thôn 23, Buôn Cư Păm</t>
  </si>
  <si>
    <t>thôn 11, Thôn 6, Thôn 4, Thôn 18, thôn 20, thôn 1, thôn 2, thôn 3, buôn Dang Kang, buôn Cư Ênun A, buôn Cư Ênun B, Cư Ko Êmông, thôn 15, thôn 16, thôn 17</t>
  </si>
  <si>
    <t xml:space="preserve"> Thôn 1, 2, 3, 4, 14, 15, 16, 17, 18, 19, 20, 26, 27, 28, 29, 30</t>
  </si>
  <si>
    <t xml:space="preserve">- Vị trí 2:  </t>
  </si>
  <si>
    <t xml:space="preserve">Thôn 5, 6, 9, 10, 21, 22, 25, </t>
  </si>
  <si>
    <t>Thôn 1, thôn 2, buôn Tang Rang B, Thôn Nhân Giang, buôn Mnang Tar</t>
  </si>
  <si>
    <t>Buôn Cư Drăm, buôn Chàm A, buôn Chàm B, buôn Nghí</t>
  </si>
  <si>
    <t>Cánh đồng 16, đồng 31, đồng 42, Cánh đồng Bình An (Trừ cánh đồng Bàu Lỡ), Cánh đồng 18, đồng 31, Khu A, khu B, Lách, Bàu Con Ngỗng</t>
  </si>
  <si>
    <t>Cánh đồng Cầu Ri, đồng 18,Cánh đồng xây dựng, cánh đồng Đồng tâm, cánh đồng Quyết Tâm</t>
  </si>
  <si>
    <t>Buôn Cư Drăm, buôn Chàm A, buôn Chàm B, buôn Tơng Rang A, buôn Kiều, buôn Hàng Năm, buôn Nghí</t>
  </si>
  <si>
    <t>Thôn 1, Thôn 2, buôn Luêh, buôn Tơng Rang B, buôn Tul, buôn MnangTar</t>
  </si>
  <si>
    <t>Tỉnh lộ 12 (Vị trí 2; 3 được tính trong khoảng cách 200m không dùng hệ số khoảng cách)</t>
  </si>
  <si>
    <t>Cổng chào thôn 4</t>
  </si>
  <si>
    <t>Đầu ranh giới thửa đất Trường THCS Hòa Phong</t>
  </si>
  <si>
    <t>Hết ranh giới điểm trường TH Hòa Phong thôn 4</t>
  </si>
  <si>
    <t>Hết đất vườn nhà ông Phạm Văn Năm (thửa 5, TBĐ số 23)</t>
  </si>
  <si>
    <t>Đầu ranh giới thửa đất nhà Võ Văn Điệp, Trương thị Nhỏ (thửa 11, TBĐ số 62)</t>
  </si>
  <si>
    <t>Cầu thôn 2</t>
  </si>
  <si>
    <t>Đầu ranh giới thửa đất nhà ông Lưu Viết Thôn (thửa 1, TBĐ 138)</t>
  </si>
  <si>
    <t>Ngã ba đường đi buôn Ngô</t>
  </si>
  <si>
    <t>Đầu khu dân cư buôn Lắk (đầu ranh giới thửa đất nhà ông Y Nhiêm Êban - thửa 39, TBĐ số 20)</t>
  </si>
  <si>
    <t>Ngã ba nhà ông Ngô Quang Liêm (thửa 67, TBĐ số 22)</t>
  </si>
  <si>
    <t>Ngã ba đường ra bãi rác xã (đối diện thửa đất nhà ông Phan Tiến Luật, TBĐ số 7)</t>
  </si>
  <si>
    <t>Cầu Điện Tân (Êa Mun)</t>
  </si>
  <si>
    <t>Giáp ranh xã Yang Mao</t>
  </si>
  <si>
    <t>Đường giao thông nông thôn (Vị trí 2; 3 được tính trong khoảng cách 200m không dùng hệ số khoảng cách)</t>
  </si>
  <si>
    <t>Cổng chào văn hóa thôn 5</t>
  </si>
  <si>
    <t>Ngã tư nhà văn hóa thôn 6 (thửa 55, TBĐ số 88)</t>
  </si>
  <si>
    <t>Hết khu dân cư thôn 6</t>
  </si>
  <si>
    <t>Ngã ba giao tỉnh lộ 12</t>
  </si>
  <si>
    <t>Ngã tư hết ranh giới thửa đất nhà ông Y Siêo Byă (thửa 238, TBĐ số 63)</t>
  </si>
  <si>
    <t>Đầu ranh giới thửa đất nhà H Ni Liêng, Buôn Ngô B (thửa 106, TBĐ số 50)</t>
  </si>
  <si>
    <t>Hết thửa đất số 8, TBĐ số 96</t>
  </si>
  <si>
    <t>Ngã ba đầu buôn Ngô A</t>
  </si>
  <si>
    <t>Hết vườn ông Y Blăng Êung</t>
  </si>
  <si>
    <t>Ngã ba giao tỉnh lộ 12 (đường vào buôn Noh Phong)</t>
  </si>
  <si>
    <t>Hết thửa đất ông Đoàn Văn Lữ (thửa đất 12, TBĐ số 38)</t>
  </si>
  <si>
    <t>Cầu sông Krông Bông</t>
  </si>
  <si>
    <t>Thửa đất nhà ông Ngô Văn Sì (thửa 124, TBĐ số 65)</t>
  </si>
  <si>
    <t>Ngã tư hết thửa nhà ông Cù Duy Tấn (thửa 115, TBĐ số 65)</t>
  </si>
  <si>
    <t>Hết thửa nhà ông Ma Siêu Diêu (thửa 18, TBĐ số 66)</t>
  </si>
  <si>
    <t>Ngã ba nhà ông Lý Văn Phùng (thửa , TBĐ số )</t>
  </si>
  <si>
    <t>Cổng chào Buôn Phiang</t>
  </si>
  <si>
    <t>Hết thửa nhà bà H Hiếu Byă (thửa 80, TBĐ số 77)</t>
  </si>
  <si>
    <t>Hết thửa nhà bà H Hiếu Byă (thửa 80, TBĐ số 77</t>
  </si>
  <si>
    <t>Đầu vườn ông Nguyễn Đăng Chung (thửa 45, TBĐ số 66)</t>
  </si>
  <si>
    <t>Hết vườn nhà ông Vàng (thửa 99, TBĐ số 66)</t>
  </si>
  <si>
    <t>Đầu ranh giới thửa đất nhà ông Đỗ Hữu Đức</t>
  </si>
  <si>
    <t>Ngã ba đi hang đá Đăk Tuôr</t>
  </si>
  <si>
    <t>Hết khu dân cư</t>
  </si>
  <si>
    <t>Cuối ranh giới thửa đất nhà ông Nguyễn Song</t>
  </si>
  <si>
    <t>Đến bờ đập Ea Hmun</t>
  </si>
  <si>
    <t>Cuối ranh giới thửa đất nhà ông Lê Văn Thơ</t>
  </si>
  <si>
    <t>Cuối ranh giới thửa đất ông Ama Huy</t>
  </si>
  <si>
    <t>Đầu cầu treo buôn Khanh</t>
  </si>
  <si>
    <t>Cuối ranh giới thửa đất ông Lê Cảnh Sáng</t>
  </si>
  <si>
    <t>Đầu ranh giới thửa đất nhà bà Mí Ne</t>
  </si>
  <si>
    <t>Hết đất khu dân cư buôn Khóa</t>
  </si>
  <si>
    <t>Cuối ranh giới thửa đất nhà bà H'Quang</t>
  </si>
  <si>
    <t>Giáp nhà máy sắn (thửa đất 293, TBĐ số 15)</t>
  </si>
  <si>
    <t>Ngã ba đường đi buôn Ngô, xã Cư Pui</t>
  </si>
  <si>
    <t>Đầu khu dân cư buôn Ngô A, xã Cư Pui</t>
  </si>
  <si>
    <t>Cầu treo buôn Khóa</t>
  </si>
  <si>
    <t>Ngã ba thôn Ea Uôi</t>
  </si>
  <si>
    <t>Cầu Ea Lang (thửa đất nhà ông Hoàng Văn Tinh - thửa 51, TBĐ số 89)</t>
  </si>
  <si>
    <t>Ngã ba giáp nhà ông Hoàng Trung Tiến (thửa 17, TBĐ số 89)</t>
  </si>
  <si>
    <t>Ngã ba đi thôn Ea Rớt</t>
  </si>
  <si>
    <t>Ngã ba thôn Ea Lang</t>
  </si>
  <si>
    <t>Hết ranh giới vườn nhà ông Nguyễn Văn Quế</t>
  </si>
  <si>
    <t>Ngã ba đường giao TL12 (thửa đất nhà ông Nguyễn Đức Tiến-thửa 50, tờ bd 20)</t>
  </si>
  <si>
    <t>Ngã ba đường giao TL12 (hết nhà ông Bùi Sỹ Giỏi (Buôn Lăk).</t>
  </si>
  <si>
    <t>Cầu Đăk Tuôr (đường đi thác Đăk Tuôr)</t>
  </si>
  <si>
    <t>Ngã 3 thôn Ea Uôl (đường đi thôn Cư Tê)</t>
  </si>
  <si>
    <t>Điểm trường tiểu học Cư Pui 2, thôn Cư Tê</t>
  </si>
  <si>
    <t xml:space="preserve"> trường tiểu học Cư Pui 2 (thôn Ea Lang)</t>
  </si>
  <si>
    <t>Ngã 3 giáp cầu Cư Tê</t>
  </si>
  <si>
    <t>Tỉnh lộ 9  (Vị trí 2; 3 được tính trong khoảng cách 300m không dùng hệ số khoảng cách)</t>
  </si>
  <si>
    <t>Đường giao thông nông thôn (Vị trí 2; 3 được tính trong khoảng cách 300m không dùng hệ số khoảng cách)</t>
  </si>
  <si>
    <t>Giáp xã Dang Kang</t>
  </si>
  <si>
    <t>Ngã ba đường vào công ty Cát Hưng Vũ</t>
  </si>
  <si>
    <t>Hết trạm y tế</t>
  </si>
  <si>
    <t>Ngã ba đường vào thôn 10</t>
  </si>
  <si>
    <t>Ngã tư Thôn 8</t>
  </si>
  <si>
    <t>Ngã 3 giao Nguyễn Huệ và 30/4</t>
  </si>
  <si>
    <t>Giao với đường 30/4</t>
  </si>
  <si>
    <t>Cổng chào văn hoá tổ dân phố 8</t>
  </si>
  <si>
    <t>Mương thuỷ lợi (Bệnh viện Đa khoa huyện)</t>
  </si>
  <si>
    <t>Đến hết thửa đất Trạm y tế thị trấn</t>
  </si>
  <si>
    <t>Ngã tư tổ dân phố 6</t>
  </si>
  <si>
    <t>Giáp ranh xã Hoà Sơn</t>
  </si>
  <si>
    <t>Ngã ba Nguyễn Tất Thành và Y Ơn</t>
  </si>
  <si>
    <t>Ngã ba Nguyễn Tất Thành và Phạm Văn Đồng</t>
  </si>
  <si>
    <t>Giáp ranh đất Công an huyện</t>
  </si>
  <si>
    <t>Nút ngã 5 vào khu du lịch Krông Kmar</t>
  </si>
  <si>
    <t>Nút ngã năm vào khu du lịch Krông Kmar</t>
  </si>
  <si>
    <t>Giáp chi nhánh Ngân hàng Nông nghiệp và Phát triển nông thôn</t>
  </si>
  <si>
    <t>Hết cây xăng dầu Nam Tây nguyên</t>
  </si>
  <si>
    <t>Giáp cầu sắt (Khuya Ngọc Điền cũ)</t>
  </si>
  <si>
    <t>Các hẻm đường Nguyễn Tất Thành (đoạn qua thị trấn cũ)</t>
  </si>
  <si>
    <t>Đầu phía Đông Cầu sắt (Khuê Ngọc Điền cũ)</t>
  </si>
  <si>
    <t>Ngã ba đường vào Nhà văn hóa thôn 19</t>
  </si>
  <si>
    <t>hết ranh giới Nghĩa địa thôn 20</t>
  </si>
  <si>
    <t>Hết ranh giới nghĩa địa thôn 20</t>
  </si>
  <si>
    <t>Ngã ba đường vào đập An Ninh</t>
  </si>
  <si>
    <t>đến ngã ba đường vào chùa Phước Vân</t>
  </si>
  <si>
    <t>Hết ranh giới nghĩa địa thôn 27</t>
  </si>
  <si>
    <t>Giáp ranh xã Cư Pui</t>
  </si>
  <si>
    <t>Nút giao thông Ngã năm vào khu du lịch Krông Kmar</t>
  </si>
  <si>
    <t>Ngã ba 9-5 và Lê Hồng Phong</t>
  </si>
  <si>
    <t>Hết thửa đất 47, TBĐ 62 (giáp đường giao thông)</t>
  </si>
  <si>
    <t>Hết thửa đất 65, TBD số 64 (Giáp đường vào đường Má Hai)</t>
  </si>
  <si>
    <t>Hết đất vườn nhà ông Điền (Thửa đất 53, TBĐ số 10)</t>
  </si>
  <si>
    <t>Giáp ranh xã Hoà Sơn (Giáp mương nước)</t>
  </si>
  <si>
    <t>Ngã ba 9-5 và Hai Bà Trưng</t>
  </si>
  <si>
    <t>Ngã ba 9-5 và Nguyễn Thị Định</t>
  </si>
  <si>
    <t>Giáp cống Xi phông</t>
  </si>
  <si>
    <t>Từ cống Xi phông</t>
  </si>
  <si>
    <t>Ngã ba buôn Ja (thửa 13, TBĐ số 67)</t>
  </si>
  <si>
    <t>Giáp khu vực du lịch Krông Kmar</t>
  </si>
  <si>
    <t>Các hẻm đường 9/5</t>
  </si>
  <si>
    <t>Giáp mương thuỷ lợi</t>
  </si>
  <si>
    <t>Ngã ba 30-4 và Tản Đà</t>
  </si>
  <si>
    <t>Giáp mặt sau Nghĩa trang liệt sĩ huyện</t>
  </si>
  <si>
    <t>Đầu thửa đất nhà ông Trương Hữu Phú (Mương thuỷ lợi ngã 5, thửa đất số 08, tờ bản đồ số 52)</t>
  </si>
  <si>
    <t>Ngã tư 30-4 và Lý Thường Kiệt (Thửa đất ông Đặng Ngọc Cẩn, thửa đất số 02, tờ bản đồ số 43)</t>
  </si>
  <si>
    <t>Giáp ngã 3 Tổ dân phố 2 và Tổ dân phố 7</t>
  </si>
  <si>
    <t>A Ma Pui</t>
  </si>
  <si>
    <t>Ngã ba A Ma Pui và Hồ Xuân Hương</t>
  </si>
  <si>
    <t>Ngã ba A Ma Pui và 30-4</t>
  </si>
  <si>
    <t>Ngã ba Điện Biên Phủ và Nguyễn Tất Thành</t>
  </si>
  <si>
    <t>Ngã tư Điện Biên Phủ và Võ Văn Kiệt</t>
  </si>
  <si>
    <t>Ngã ba Điện Biên Phủ - Y Jút</t>
  </si>
  <si>
    <t>Ngã ba Điện Biên Phủ và Tôn Đức Thắng</t>
  </si>
  <si>
    <t>Ngã ba Đinh Núp và Nguyễn Tất Thành</t>
  </si>
  <si>
    <t>Ngã tư Đinh Núp và Y Ngông</t>
  </si>
  <si>
    <t>Ngã tư Đinh Núp và Điện Biên Phủ</t>
  </si>
  <si>
    <t>Ngã tư Đinh Tiên Hoàng và Phạm Văn Đồng</t>
  </si>
  <si>
    <t>Ngã ba Nguyễn Tất Thành và Đinh Tiên Hoàng</t>
  </si>
  <si>
    <t>Ngã ba Hai Bà Trưng và 9-5</t>
  </si>
  <si>
    <t>Ngã tư Hai Bà Trưng và Lạc Long Quân</t>
  </si>
  <si>
    <t>Ngã ba Hai Bà Trưng và Lê Quý Đôn</t>
  </si>
  <si>
    <t>Ngã ba Hai Bà Trưng và Điện Biên Phủ</t>
  </si>
  <si>
    <t>Các hẻm đường Hai Bà Trưng</t>
  </si>
  <si>
    <t>Ngã ba Nguyễn Tất Thành và Hoàng Hoa Thám</t>
  </si>
  <si>
    <t>Ngã ba Hoàng Hoa Thám và Lê Hồng Phong</t>
  </si>
  <si>
    <t xml:space="preserve">Ngã ba Hồ Xuân Hương và 30-4 </t>
  </si>
  <si>
    <t>Ngã tư Hồ Xuân Hương và Nam Cao</t>
  </si>
  <si>
    <t>Ngã ba Hồ Xuân Hương và Lạc Long Quân</t>
  </si>
  <si>
    <t>Ngã ba Hồ Xuân Hương và A Ma Pui</t>
  </si>
  <si>
    <t>Ngã ba Hồ Xuân Hương và Tản Đà (Nhà văn hoá tổ dân phố 7)</t>
  </si>
  <si>
    <t>Ngã ba Lạc Long Quân và Nguyễn Tất Thành</t>
  </si>
  <si>
    <t>Ngã ba Lạc Long Quân và Hồ Xuân Hương</t>
  </si>
  <si>
    <t>Ngã ba Lạc Long Quân và Nguyễn Thị Định</t>
  </si>
  <si>
    <t>Ngã ba Lê Anh Xuân và Nguyễn Tất Thành</t>
  </si>
  <si>
    <t>Ngã ba Lê Anh Xuân và Hồ Xuân Hương</t>
  </si>
  <si>
    <t>Giáp ranh Trạm Viễn thông huyện</t>
  </si>
  <si>
    <t>Ngã ba Lê Hồng Phong và Má Hai</t>
  </si>
  <si>
    <t>Ngã ba Lê Hồng Phong và Hoàng Hoa Thám</t>
  </si>
  <si>
    <t>Các hẻm đường Lê Hồng Phong</t>
  </si>
  <si>
    <t>Ngã ba Lê Lai và Nguyễn Tất Thành</t>
  </si>
  <si>
    <t>Ngã ba Lê Lai và Đường sau chợ trung tâm huyện</t>
  </si>
  <si>
    <t>Ngã ba Lê Lai và Hai Bà Trưng</t>
  </si>
  <si>
    <t>Ngã ba Lê Quý Đôn và Nguyễn Tất Thành</t>
  </si>
  <si>
    <t>Ngã ba Lê Quý Đôn và Hai Bà Trưng</t>
  </si>
  <si>
    <t>Ngã ba Lý Thường Kiệt và Nam Cao</t>
  </si>
  <si>
    <t>Ngã ba Lý Thường Kiệt và Phạm Văn Đồng</t>
  </si>
  <si>
    <t>Ngã ba Má Hai và Lê Hồng Phong (Sau TTGD thường xuyên)</t>
  </si>
  <si>
    <t>Đến cuối đường Má Hai (Ngã ba hướng ra đường 9-5)</t>
  </si>
  <si>
    <t>Các hẻm đường Má Hai</t>
  </si>
  <si>
    <t>Nút giao thông Ngã năm trung tâm huyện</t>
  </si>
  <si>
    <t>Hết ranh giời trường THPT Krông Bông và thửa 19, TBĐ 43</t>
  </si>
  <si>
    <t>Ngã ba Nam Cao và Lý Thường Kiệt</t>
  </si>
  <si>
    <t>Ngã tư Nam Cao và Hồ Xuân Hương</t>
  </si>
  <si>
    <t>Đến hết đường (Ngã  ba đường 30/4 và Nam Cao)</t>
  </si>
  <si>
    <t>Ngã ba Hoàng Hoa Thám và Nguyễn Công Trứ</t>
  </si>
  <si>
    <t>Ngã tư Nguyễn Công Trứ và Y Ơn</t>
  </si>
  <si>
    <t>Ngã ba Nguyễn Thị Định và 9-5</t>
  </si>
  <si>
    <t>Ngã ba Nguyễn Thị Định và Lạc Long Quân</t>
  </si>
  <si>
    <t>Ngã tư Phạm Văn Đồng và Nguyễn Tất Thành</t>
  </si>
  <si>
    <t>Ngã ba Phạm Văn Đồng và Lý Thường Kiệt</t>
  </si>
  <si>
    <t>Ngã ba Phạm Văn Đồng và 30-4</t>
  </si>
  <si>
    <t>Các hẻm đường Phạm Văn Đồng</t>
  </si>
  <si>
    <t>Ngã ba Tản Đà và Nguyễn Huệ (Bệnh viện đa khoa huyện)</t>
  </si>
  <si>
    <t>Ngã ba Tản Đà và 30- 4</t>
  </si>
  <si>
    <t>Ngã ba Tôn Đức Thắng và Y Ngông</t>
  </si>
  <si>
    <t>Giáp cầu treo, tổ dân phố 6</t>
  </si>
  <si>
    <t>Ngã ba Tôn Thất Tùng và Nguyễn Huệ (Giáp mương thủy lợi bệnh viện)</t>
  </si>
  <si>
    <t>Ngã ba Tôn Thất Tùng và 30-4</t>
  </si>
  <si>
    <t>Ngã ba Trần Phú và Đinh Núp</t>
  </si>
  <si>
    <t>Ngã ba Trần Phú và Tôn Đức Thắng (Nhà văn hoá tổ dân phố 6)</t>
  </si>
  <si>
    <t>Ngã tư Võ Văn Kiệt và Lê Quý Đôn</t>
  </si>
  <si>
    <t>Ngã tư Võ Văn Kiệt và Điện Biên Phủ</t>
  </si>
  <si>
    <t>Ngã ba Võ Văn Kiệt và Đinh Núp</t>
  </si>
  <si>
    <t>Ngã ba Y Ngông và Điện Biên Phủ</t>
  </si>
  <si>
    <t>Ngã ba Y Ngông và Tôn Đức Thắng</t>
  </si>
  <si>
    <t>Ngã ba Y Jút và Điện Biên Phủ</t>
  </si>
  <si>
    <t>Ngã ba Y Jút và Tôn Đức Thắng</t>
  </si>
  <si>
    <t>Ngã ba Y Ơn và Nguyễn Tất Thành</t>
  </si>
  <si>
    <t>Ngã ba Y Ơn và Lê Hồng Phong</t>
  </si>
  <si>
    <t>Ngã tư Y Ơn và Nguyễn Tất Thành</t>
  </si>
  <si>
    <t>Hết đường (thửa đất 51, TBĐ 49)</t>
  </si>
  <si>
    <t>Y Thuyên Ksơr</t>
  </si>
  <si>
    <t>Ngã ba Y Thuyên và Lạc Long Quân</t>
  </si>
  <si>
    <t>Giáp ngã tư nhà ông Đinh Văn Huy</t>
  </si>
  <si>
    <t>Đường phía sau khu dân cư mới giáp cây xăng Nam Tây Nguyên</t>
  </si>
  <si>
    <t>Hết thửa 120, tờ 38</t>
  </si>
  <si>
    <t>Hết thửa 15, tờ 30</t>
  </si>
  <si>
    <t>Ngã tư Nguyễn Tất Thành vào Khu dân cư mới (Thửa 74, tờ 30)</t>
  </si>
  <si>
    <t>Hết Thửa 118, tờ 30</t>
  </si>
  <si>
    <t>Ngã ba Lê Lai (Sau chợ trung tâm huyện)</t>
  </si>
  <si>
    <t>Ngã ba Lê Quý Đôn (Sau chợ trung tâm huyện)</t>
  </si>
  <si>
    <t>Giáp đất Công an huyện</t>
  </si>
  <si>
    <t>Đầu thửa đất nhà ông Huỳnh Mai (Sau UB huyện)</t>
  </si>
  <si>
    <t>Hết thửa đất nhà ông Lê Văn Tài</t>
  </si>
  <si>
    <t>Giáp thửa đất nhà ông Nguyễn Văn Bá (Sau bưu điện huyện)</t>
  </si>
  <si>
    <t>Ngã ba bên hông sân vận động và Nguyễn Tất Thành</t>
  </si>
  <si>
    <t>Ngã ba giao nhau với Lê Hồng Phong</t>
  </si>
  <si>
    <t>Ngã ba đường Má Hai (Thửa đất ông Nguyễn Văn Thể)</t>
  </si>
  <si>
    <t>Ngã ba đường Má Hai (Thửa đất bà Mai Thị Tâm)</t>
  </si>
  <si>
    <t>Ngã ba Cống Xi Phông và 9-5 (Đường vào suối thanh niên)</t>
  </si>
  <si>
    <t>Giáp đường bờ kè (Đất ông Lê Duy Phụng)</t>
  </si>
  <si>
    <t>Ngã ba Đài tưởng niệm thị trấn và Nguyễn Huệ</t>
  </si>
  <si>
    <t>Giáp thửa đất ông Võ Hà Thu (Sau trường THCS Nguyễn Viết Xuân)</t>
  </si>
  <si>
    <t>Đầu đường Đông Lễ</t>
  </si>
  <si>
    <t>Hết trục đường Đông Lễ</t>
  </si>
  <si>
    <t>từ đầu thửa đất 12, TBD 187</t>
  </si>
  <si>
    <t>Hết thửa đất 15, TBD 214</t>
  </si>
  <si>
    <t>Đầu tỉnh lộ 12</t>
  </si>
  <si>
    <t>Ngã tư nhà ông Năm Heo (thửa 43, TBD 164)</t>
  </si>
  <si>
    <t>Hết ranh giới chợ</t>
  </si>
  <si>
    <t>Ngã 3 trường mẫu giáo Họa Mi</t>
  </si>
  <si>
    <t>Ngã 3 đường vào nghĩa địa thôn 21</t>
  </si>
  <si>
    <t>Các đường còn lại của các thôn 20-30</t>
  </si>
  <si>
    <t>Đến nhà mẫu giáo thôn 10</t>
  </si>
  <si>
    <t>Hết khu dân cư Thôn 10</t>
  </si>
  <si>
    <t>Giáp mương nước qua đường (Đường đi nghĩa địa)</t>
  </si>
  <si>
    <t>Đường đi Thôn 9 (hết thửa 612, TBĐ số 122)</t>
  </si>
  <si>
    <t>Ngã tư nhà ông Nguyễn Mộc (Thôn 8)</t>
  </si>
  <si>
    <t>Mương nước qua đường</t>
  </si>
  <si>
    <t>Ngã tư nhà ông Nguyễn Vui (Thôn 9)</t>
  </si>
  <si>
    <t>Ngã ba nhà ông Nguyễn Văn Cường (Thôn 9)</t>
  </si>
  <si>
    <t>Ngã tư nhà ông Nguyễn Văn Thành (Thôn 9)</t>
  </si>
  <si>
    <t>Ngã tư nhà ông Cảnh (Thôn 21)</t>
  </si>
  <si>
    <t>Giáp cầu Ba Lan</t>
  </si>
  <si>
    <t>Ngã ba nhà ông Nguyễn Đình Nghĩa (Thôn 13)</t>
  </si>
  <si>
    <t>Đầu trường phân hiệu mẫu giáo Măng Non (Thôn 13)</t>
  </si>
  <si>
    <t>Hết đất vườn nhà ông Trần Văn Châu (Thôn 13)</t>
  </si>
  <si>
    <t>Đầu trường tiểu học Nguyễn Thị Minh Khai</t>
  </si>
  <si>
    <t>Đầu vườn nhà ông Phan Tấn Thành (thửa 987, TBĐ số 122)</t>
  </si>
  <si>
    <t>Ngã ba nhà ông Đặng Văn Thanh Trung (Thôn 9)</t>
  </si>
  <si>
    <t>Ngã ba xuống lò gạch ông Xuân</t>
  </si>
  <si>
    <t>Ngã ba lâm trường</t>
  </si>
  <si>
    <t>Hết ranh giới thửa đất nhà sinh hoạt cộng đồng thôn 14 (thửa 2, tbd 217)</t>
  </si>
  <si>
    <t>Ngã ba nhà ông Huỳnh Tấn Cảnh (Thôn 16)</t>
  </si>
  <si>
    <t>Ngã ba nhà bà Hoàng Thị Nguyệt (Thôn 16)</t>
  </si>
  <si>
    <t>Các trục nhánh còn lại nội thôn 10</t>
  </si>
  <si>
    <t>Các trục nhánh còn lại của thôn 11, 12,13</t>
  </si>
  <si>
    <t>Các trục nhánh còn lại nội thôn 18,19</t>
  </si>
  <si>
    <t>Các trục nhánh còn lại nội thôn 14,15,16,17</t>
  </si>
  <si>
    <t>Tỉnh lộ 12  (Vị trí 2; 3 được tính trong khoảng cách 200m không dùng hệ số khoảng cách)</t>
  </si>
  <si>
    <t>Cầu Êa Găm</t>
  </si>
  <si>
    <t>Cầu nhà bà Mí Tuấn (Cầu số 17 KM43+952)</t>
  </si>
  <si>
    <t>Đầu ranh giới thửa 65, TBĐ 245 và Trụ sở Hạt kiểm lâm</t>
  </si>
  <si>
    <t>Hết ranh Trạm Y tế xã</t>
  </si>
  <si>
    <t>Ngã ba buôn Chàm</t>
  </si>
  <si>
    <t>Đường Trường Sơn Đông (Vị trí 2; 3 được tính trong khoảng cách 200m không dùng hệ số khoảng cách)</t>
  </si>
  <si>
    <t>Hết thửa đất nhà ông Y Blan Êban (thửa 44, TBĐ 135)</t>
  </si>
  <si>
    <t>Hết thửa đất nhà ông Y Blan Eeban (thửa 44, TBĐ 135)</t>
  </si>
  <si>
    <t>Ngã 3 đường vào Đập Ea Knao, xã Cư Đrăm (thửa 22, TBĐ 160)</t>
  </si>
  <si>
    <t>Hết đất vườn nhà ông Trần Mậu Quyết</t>
  </si>
  <si>
    <t>Đầu ranh giới thửa 1, TBĐ số 366</t>
  </si>
  <si>
    <t>Cầu số 19, km48+462 (hết thửa 124, TBĐ số 333)</t>
  </si>
  <si>
    <t>Ngã ba thửa 265, TBĐ 339 (nghĩa trang Buôn M'Nang Dơng)</t>
  </si>
  <si>
    <t>Ngã ba thửa 265, TBĐ 339 (nghĩa trang Buôn Mnang Tar)</t>
  </si>
  <si>
    <t>Hết đất nhà ông Ama Đun (thửa 80, TBĐ 370)</t>
  </si>
  <si>
    <t>Hết ranh giới thửa đất nhà ông Amma Đun (thửa 80, TBĐ 370)</t>
  </si>
  <si>
    <t>Ngã ba đi buôn Nghí</t>
  </si>
  <si>
    <t>Hết ranh giới thửa đất ông Ama Thìn (B.Kiều) (thửa 47, TBĐ 373)</t>
  </si>
  <si>
    <t>Hết khu dân cư buôn Hàng Năm</t>
  </si>
  <si>
    <t>Đường Đông Trường Sơn (Đường đi Yang Hăn) (Vị trí 2; 3 được tính trong khoảng cách 200m không dùng hệ số khoảng cách)</t>
  </si>
  <si>
    <t>Cầu buôn Chàm A</t>
  </si>
  <si>
    <t>Đầu khu dân cư buôn Chàm (Thửa đất nhà ông Trần Công Bình - thửa 72, TBĐ số 136)</t>
  </si>
  <si>
    <t>Cầu ông Mười (thửa đất nhà ông Phạm Khắc Phương - thửa 6, TBĐ số 258)</t>
  </si>
  <si>
    <t>Cầu Ea Krông Tul 2 (thửa đất 87, TBĐ 233)</t>
  </si>
  <si>
    <t>Cống nhà ông Lâm (thửa đất 249, TBĐ số 78)</t>
  </si>
  <si>
    <t>Giáp ranh xã Krông Á</t>
  </si>
  <si>
    <t>Đường thôn 1 đi  Buôn Nghí (Vị trí 2; 3 được tính trong khoảng cách 200m không dùng hệ số khoảng cách)</t>
  </si>
  <si>
    <t>Ngã ba giao tỉnh lộ 12 (nhà ông Trần Thanh Quang - thửa 25, TBĐ 264)</t>
  </si>
  <si>
    <t>Ranh giới thôn Nhân Giang (thửa 38, TBĐ số 162)</t>
  </si>
  <si>
    <t>Cống suối Êa Knơl (thửa 377, TBĐ số 335)</t>
  </si>
  <si>
    <t>Hết thửa 338, TBĐ số 340</t>
  </si>
  <si>
    <t>Hết khu dân cư Buôn Nghí</t>
  </si>
  <si>
    <t>Đường đi Ea Lang (giáp ranh xã Cư Pui) (Vị trí 2; 3 được tính trong khoảng cách 200m không dùng hệ số khoảng cách)</t>
  </si>
  <si>
    <t>đến hết đường</t>
  </si>
  <si>
    <t>Hết ranh giới thửa đất trường TH Yang Hăn (thửa 47, TBĐ 237)</t>
  </si>
  <si>
    <t>Cầu Ea Hăn (hết thửa đất nhà ông Sùng Khái Hòa - thửa 102, TBĐ 235)</t>
  </si>
  <si>
    <t>Hội trường Ea Hăn (thửa 181, TBĐ 234)</t>
  </si>
  <si>
    <t>Ngã 3 giao với đường Trường Sơn Đông (hết thửa đất nhà ông Sùng A Chùa - thửa 69, TBD 234)</t>
  </si>
  <si>
    <t>Ngã 3 giao với đường Trường Sơn Đông (hết thửa đất nhà ông Lò Seo Thề - thửa 66, TBD 234)</t>
  </si>
  <si>
    <t>Thửa đất nhà ông Nguyễn Văn Thu (thửa 147, TBĐ số 234)</t>
  </si>
  <si>
    <t xml:space="preserve">Ngã ba giao với tỉnh lộ 12 - Trạm y tế xã; thửa đất nhà ông Võ Tấn Tài (Thửa 56, TBD số 251); </t>
  </si>
  <si>
    <t>Hết thửa đất 257, TBĐ số 251</t>
  </si>
  <si>
    <t>Ngã ba nhà ông Dương Văn Tho (thửa đất 107, TBĐ số 251)</t>
  </si>
  <si>
    <t>Ngã 3 giao với tỉnh lộ 12 (trạm y tế xã)</t>
  </si>
  <si>
    <t>Cuối ranh giới thửa đất nhà ông Nguyễn Viết Nhật (thửa 49, TBĐ số 251)</t>
  </si>
  <si>
    <t>Ngã ba nhà Ama Tý (thửa 141, TBĐ số 252)</t>
  </si>
  <si>
    <t>Ngã ba giao với tỉnh lộ 12 (thửa đất nhà ông Nguyễn Sáu - thửa 91, TBĐ 251)</t>
  </si>
  <si>
    <t>Ngã ba nhà Y'Xíu Niê (Thửa 95, TBĐ 251)</t>
  </si>
  <si>
    <t>Cuối ranh giới thửa đất nhà Trần Quang Hưng (Thửa 115, TBĐ 252)</t>
  </si>
  <si>
    <t>Giáp Bến xe</t>
  </si>
  <si>
    <t>Ngã ba thửa đất nhà bà H' Loan Êban (thửa 180, TBĐ 252)</t>
  </si>
  <si>
    <t>Thửa đất nhà H Lui Lan Mlô (thửa 175, TBĐ số 252)</t>
  </si>
  <si>
    <t>Hết thửa 183, TBĐ số 252</t>
  </si>
  <si>
    <t>Đầu buôn Tang Rang A</t>
  </si>
  <si>
    <t>Đầu đập Ea Knao, xã Cư Đrăm</t>
  </si>
  <si>
    <t>Ngã ba giao với tỉnh lộ 12 (thửa đất nhà ông Trường Công Can - thửa 60, TBĐ số 251)</t>
  </si>
  <si>
    <t>Ngã ba buôn Chàm (thửa đất nhà bà Trần Thị Lịch - thửa 94, TBĐ số 251)</t>
  </si>
  <si>
    <t>Ngã ba giao với tỉnh lộ 12 (giáp sân vận động xã)</t>
  </si>
  <si>
    <t>Đến hết thửa đất nhà Y Phân Êban (thửa 123, TBĐ 252)</t>
  </si>
  <si>
    <t>Giáp Trường THCS Yang Mao</t>
  </si>
  <si>
    <t>Ngã ba giao với đường Trường Sơn Đông (thửa 43, TBĐ số 369)</t>
  </si>
  <si>
    <t>Thửa đất 21, TBĐ số 370</t>
  </si>
  <si>
    <t>Các đường vuông góc với đường Trường Sơn Đông còn lại (buôn Mnang Tar)</t>
  </si>
  <si>
    <t>Khu dân cư buôn Chàm B (Vị trí 2; 3 được tính trong khoảng cách 200m không dùng hệ số khoảng cách)</t>
  </si>
  <si>
    <t>Tuyến 1: Ngã 3 giao với đường Trường Sơn Đông</t>
  </si>
  <si>
    <t>Thửa đất nhà bà Bạch Thị Lệ Hằng (Thửa đất số 13, TBĐ số 263)</t>
  </si>
  <si>
    <t>Tuyến 2: Thửa đất nhà ông Y Pôl Byă (Thửa đất số 9, TBĐ số 263)</t>
  </si>
  <si>
    <t>Thửa đất nhà Nguyễn Văn Vũ (Thửa đất số 68, TBĐ số 263)</t>
  </si>
  <si>
    <t>Hết ranh giới trường mầm non Buôn Chàm B</t>
  </si>
  <si>
    <t>Tuyến 3: Trụ sở Lâm trường Krông Bông (thửa 28, TBĐ số 263)</t>
  </si>
  <si>
    <t>Hết thửa 80, TBĐ số 263</t>
  </si>
  <si>
    <t>Các trục đường Khu dân cư buôn Chàm B còn lại</t>
  </si>
  <si>
    <t>Các trục đường giao thông buôn Cư Drăm</t>
  </si>
  <si>
    <t>Các trục đường Khu dân cư buôn Chàm A</t>
  </si>
  <si>
    <t>Các trục đường giao thông buôn Tơng Rang A, B</t>
  </si>
  <si>
    <t>Các trục đường giao thông Thôn Yang Hăn, thôn Êa Hăn</t>
  </si>
  <si>
    <t>Các trục đường giao thông Thôn Nao Huh</t>
  </si>
  <si>
    <t>Các trục đường giao thông Thôn Ea Luêh</t>
  </si>
  <si>
    <t>Các trục đường giao thông Thôn Cư Dhắt</t>
  </si>
  <si>
    <r>
      <t>ĐVT: 1000 đồng/m</t>
    </r>
    <r>
      <rPr>
        <b/>
        <vertAlign val="superscript"/>
        <sz val="12"/>
        <rFont val="Arial"/>
        <family val="2"/>
      </rPr>
      <t>2</t>
    </r>
  </si>
  <si>
    <r>
      <t>Khu quy hoạch chi tiết điểm dân cư thôn</t>
    </r>
    <r>
      <rPr>
        <sz val="12"/>
        <color theme="1"/>
        <rFont val="Arial"/>
        <family val="2"/>
      </rPr>
      <t xml:space="preserve"> </t>
    </r>
    <r>
      <rPr>
        <b/>
        <sz val="12"/>
        <color theme="1"/>
        <rFont val="Arial"/>
        <family val="2"/>
      </rPr>
      <t>Ea Pil xã Cư Prao (thôn 1 xã Ea Pil)</t>
    </r>
  </si>
  <si>
    <t>Đối với Các vị trí 2, 3 và 4 đến đường, đoạn đường có tên trong Bảng giá đất được tính theo các Quy định Bảng giá đất mà có giá nhỏ hơn mức giá sau đây thì lấy giá theo giá như sau</t>
  </si>
  <si>
    <t>Thửa 21, tờ BĐ 134</t>
  </si>
  <si>
    <t>Hết ranh giới phường (Thửa 93, tờ BĐ 134)</t>
  </si>
  <si>
    <t>Quốc lộ 27 (Vị trí 2; 3 được tính trong khoảng cách 200m không dùng hệ số khoảng cách)</t>
  </si>
  <si>
    <t>Đường liên xã Hòa Sơn,  Krông Bông (xã Khuê Ngọc Điền cũ); (Vị trí 2; 3 được tính trong khoảng cách 200m không dùng hệ số khoảng cách)</t>
  </si>
  <si>
    <t>Đường 9/5 (Vị trí 2; 3 được tính trong khoảng cách 200m không dùng hệ số khoảng cách)</t>
  </si>
  <si>
    <t>'Đối với Các vị trí 2, 3 và 4 đến đường, đoạn đường có tên trong Bảng giá đất được tính theo các Quy định Bảng giá đất mà có giá nhỏ hơn mức giá sau đây thì lấy giá theo giá như sau:</t>
  </si>
  <si>
    <t>XÃ EA NING</t>
  </si>
  <si>
    <t>Đập Việt Đức 4</t>
  </si>
  <si>
    <t>Hết Công ty TNHH MTV Cà phê Ea H'nin</t>
  </si>
  <si>
    <t>Từ cổng chào thôn 15</t>
  </si>
  <si>
    <t>Đến hết bờ tường công ty TNHH MTV Cà phê Ea H'nin</t>
  </si>
  <si>
    <t>Ngã tư sân bóng</t>
  </si>
  <si>
    <t>Hết đoạn đường thẳng (dài khoảng 360m)</t>
  </si>
  <si>
    <t>Hết đoạn đường thẳng</t>
  </si>
  <si>
    <t>Giáp xã Cư Êwi</t>
  </si>
  <si>
    <t>Ngã ba cây xăng Đức Hợi</t>
  </si>
  <si>
    <t>Ngã ba chợ Việt Đức 4</t>
  </si>
  <si>
    <t>Hết ngã ba cây xăng Đức Hợi</t>
  </si>
  <si>
    <t>Ngã ba cổng chào buôn Pưk Prong</t>
  </si>
  <si>
    <t>Cách ngã ba sân bóng thôn 23 khoảng 430m (phía Bắc)</t>
  </si>
  <si>
    <t>Cách ngã ba sân bóng thôn 23 khoảng 430m (phía Nam)</t>
  </si>
  <si>
    <t>Giáp xã Ea Bhốk</t>
  </si>
  <si>
    <t>Ngã ba đường vào thôn 9 xã Ea Ning</t>
  </si>
  <si>
    <t>Hết tường rào Công ty TNHH MTV Cà phê Chư Quynh</t>
  </si>
  <si>
    <t>Đường liên xã (gồm cả hai nhánh đường)</t>
  </si>
  <si>
    <t>Khu vực chợ Việt Đức 4</t>
  </si>
  <si>
    <t>Các đường bên trong và giáp chợ Việt Đức 4</t>
  </si>
  <si>
    <t>Cầu trắng</t>
  </si>
  <si>
    <t>Cổng chào thôn 6</t>
  </si>
  <si>
    <t>Hết đoạn đường nhựa chợ An Bình</t>
  </si>
  <si>
    <t>Giáp xã Cư Êwi Cũ</t>
  </si>
  <si>
    <t>Cầu chăn nuôi</t>
  </si>
  <si>
    <t>Giáp xã Ea Ning</t>
  </si>
  <si>
    <t>Từ cổng chào thôn 12</t>
  </si>
  <si>
    <t>Cổng chào buôn Tách M'Ngà</t>
  </si>
  <si>
    <t>Đường nội thôn 12 tuyến 1</t>
  </si>
  <si>
    <t>Ngã tư đường liên thôn</t>
  </si>
  <si>
    <t>Hết thôn 12</t>
  </si>
  <si>
    <t>Đường nội thôn 12 tuyến 2</t>
  </si>
  <si>
    <t>Đập 45 xã Ea Ning</t>
  </si>
  <si>
    <t>Đường nội thôn 1C</t>
  </si>
  <si>
    <t>Ngã ba đường liên xã</t>
  </si>
  <si>
    <t>Đập Tách M'Ngà</t>
  </si>
  <si>
    <t>Đường nội thôn 1A</t>
  </si>
  <si>
    <t>Hết khu dân cư thôn 1A (hướng đi Nghĩa địa thôn 1A. 1B)</t>
  </si>
  <si>
    <t>Ngã ba đối diện cổng chào thôn 6 xã Ea Ning</t>
  </si>
  <si>
    <t>Hết đoạn đường nhựa đi xã Cư Êwi</t>
  </si>
  <si>
    <t>Ngã ba đường liên xã đi  xã Ea Ning xã Ea Hu củ. Cư Êwi</t>
  </si>
  <si>
    <t>Hết chợ An Bình</t>
  </si>
  <si>
    <t>Cống thoát nước (đầu chợ Ea Hu)</t>
  </si>
  <si>
    <t>Hết đất ông Nguyễn Hiển(thửa đất số 161. tờ bản đồ 79)</t>
  </si>
  <si>
    <t>Hết đất ông Nguyễn Hiển (thửa đất số 161. tờ bản đồ 79)</t>
  </si>
  <si>
    <t>Hết đất ông Bùi Tỵ (thửa đất số 108. tờ bản đồ 15)</t>
  </si>
  <si>
    <t>Cầu Thác đá</t>
  </si>
  <si>
    <t>Cổng chào thôn 1</t>
  </si>
  <si>
    <t>Hết sân bóng thôn 1</t>
  </si>
  <si>
    <t>Hết sân bóng thôn 4</t>
  </si>
  <si>
    <t>Ngã 3 trường Nguyễn Tất Thành</t>
  </si>
  <si>
    <t>Cổng chào thôn 7</t>
  </si>
  <si>
    <t>Ngã ba nhà Hùng Nho (Thửa đất 15649. tờ bản đồ số 69)</t>
  </si>
  <si>
    <t>Ngã ba nhà ông Liệu (thửa đất 45 tờ bản đồ số 79)</t>
  </si>
  <si>
    <t>Khu dân cư thôn 8. 15. 21 và 22 xã Ea Ning (cũ)</t>
  </si>
  <si>
    <t>Khu dân cư thôn 2 Ea Hu (cũ)</t>
  </si>
  <si>
    <t>Khu dân cư thôn 1 và thôn 2 và 3 Ea Hu (cũ)</t>
  </si>
  <si>
    <t>XÃ DRAY BHĂNG</t>
  </si>
  <si>
    <t>Quốc lộ 27</t>
  </si>
  <si>
    <t>Giáp xã Ea Ktur ( xã ea Tiêu cũ)</t>
  </si>
  <si>
    <t>Đối diện ngã ba Công ty TNHH MTV Cà phê Ea Ktur</t>
  </si>
  <si>
    <t>Hết đất ông Đặng Văn Thịnh (thửa đất số 10311. tờ bản đồ 21)</t>
  </si>
  <si>
    <t>Giáp xã Hòa Hiệp (cũ)</t>
  </si>
  <si>
    <t>Giáp xã Dray Bhăng (cũ)</t>
  </si>
  <si>
    <t>Ngã ba đường vào thôn Mới và nhà thờ Kim Phát</t>
  </si>
  <si>
    <t>Hết thôn Thành Công</t>
  </si>
  <si>
    <t>Đến đầu đèo Giang Sơn</t>
  </si>
  <si>
    <t xml:space="preserve">Đến cầu Giang Sơn </t>
  </si>
  <si>
    <t>Tỉnh lộ 10</t>
  </si>
  <si>
    <t>Ngã tư Quốc lộ 27</t>
  </si>
  <si>
    <t>Đầu thôn Lô 13</t>
  </si>
  <si>
    <t>Hết KDC tập trung thôn lô 13</t>
  </si>
  <si>
    <t>Đường đi vào xóm đồi khu 5 (hết thửa số 10. TBD 60)</t>
  </si>
  <si>
    <t>Giáp huyện Krông Ana (cũ)</t>
  </si>
  <si>
    <t>Tỉnh lộ 10B</t>
  </si>
  <si>
    <t>Ngã ba Quốc lộ 27</t>
  </si>
  <si>
    <t>Ngã ba đường vào bãi tập kết cát của Hợp tác xã Giang Sơn cũ</t>
  </si>
  <si>
    <t>Giáp xã Dur Kmăl</t>
  </si>
  <si>
    <t>Đường CK4, CK5, CK6, CK7, CK8 Khu TT đô thị - Cơ quan hành chính xã Dray Bhăng</t>
  </si>
  <si>
    <t>Từ đường CK8A</t>
  </si>
  <si>
    <t>đến ngã tư giao đường CK7A</t>
  </si>
  <si>
    <t>Ngã tư giao đường CK7A</t>
  </si>
  <si>
    <t>Đến đường CK14</t>
  </si>
  <si>
    <t>Đường CK9 Khu TT đô thị - Cơ quan hành chính xã Dray Bhăng</t>
  </si>
  <si>
    <t>Từ ngã 3 đường CK8A</t>
  </si>
  <si>
    <t>đến ngã ba giao đường Quốc lộ 27</t>
  </si>
  <si>
    <t>Đường CK8A Khu TT đô thị - Cơ quan hành chính xã Dray Bhăng</t>
  </si>
  <si>
    <t>Từ ngã 3 đường Tỉnh lộ 690</t>
  </si>
  <si>
    <t>đến đường CK9</t>
  </si>
  <si>
    <t>Đường CK9A Khu TT đô thị - Cơ quan hành chính xã Dray Bhăng</t>
  </si>
  <si>
    <t>Từ ngã 3 đường CK4</t>
  </si>
  <si>
    <t>Đường CK7A, CK10, CK11 Khu TT đô thị - Cơ quan hành chính xã Dray Bhăng</t>
  </si>
  <si>
    <t>đến n đường CK9</t>
  </si>
  <si>
    <t>Đường CK14 Khu TT đô thị - Cơ quan hành chính xã Dray Bhăng</t>
  </si>
  <si>
    <t>Từ ngã 3 đường Quốc lộ 27</t>
  </si>
  <si>
    <t>đến ngã 3 đường Tỉnh lộ 690</t>
  </si>
  <si>
    <t>Các đường N1, N2, N3, N4, N5, N6, N7, N8, N9, N10, N11, N12, N13, N14, N15, N16, N17, N18, N19, N20, N21, N22, N23, N24, N25, N26 và D1, D2, D3, D4, D5, D6, D7, D8, D9, D10, D11, D12, D13, D14, D15, D16, D17, D18, D19 Khu TT đô thị - Cơ quan hành chính xã Dray Bhăng</t>
  </si>
  <si>
    <t>Đường đấu nối với quốc lộ 27 (khu vực chợ Hòa Hiệp)</t>
  </si>
  <si>
    <t>Ngã ba Quốc lộ 27 (Hết chợ Hòa Hiệp)</t>
  </si>
  <si>
    <t>Đường liên thôn tuyến 2 song song Quốc lộ 27</t>
  </si>
  <si>
    <t>Ngã ba Quốc lộ 27 (giáp chợ Hòa Hiệp)</t>
  </si>
  <si>
    <t>Hết thôn Mới</t>
  </si>
  <si>
    <t xml:space="preserve">Hết thôn Mới </t>
  </si>
  <si>
    <t>Hết buôn Hra Ea Hning</t>
  </si>
  <si>
    <t>Đường liên xã (Ea Bhốk cũ)</t>
  </si>
  <si>
    <t>Ngã ba đường trục chính thôn 4</t>
  </si>
  <si>
    <t>Ngã ba đường đi buôn Pưk Prong</t>
  </si>
  <si>
    <t>Cầu giáp xã Ea Ning</t>
  </si>
  <si>
    <t>Hết buôn Bhốk - thôn 2</t>
  </si>
  <si>
    <t>Ngã ba đường vào Trường THCS Ea BHốk</t>
  </si>
  <si>
    <t>Ngã ba buôn Ea Khít</t>
  </si>
  <si>
    <t>Giáp xã Ea Hu cũ</t>
  </si>
  <si>
    <t>Các đường thuộc khu dân cư trong phạm vi bán kính 300m tính từ mốc lộ giới đường Quốc lộ 27 thuộc khu vực thôn Nam Hòa</t>
  </si>
  <si>
    <t>Các đường thuộc khu dân cư trong phạm vi bán kính 300m tính từ mốc lộ giới đường Quốc lộ 27 đến tiếp giáp đường Quy hoạch 36m</t>
  </si>
  <si>
    <t>Các đường thuộc khu dân cư trong phạm vi bán kính 300m tính từ mốc lộ giới đường Quốc lộ 27 đoạn từ ngã tư Quốc lộ 27 đến giáp xã Hòa Hiệp cũ (Cả hai bên đường dọc QL 27)</t>
  </si>
  <si>
    <t xml:space="preserve">Các đường thuộc khu dân cư trong phạm vi bán kính 300m tính từ mốc lộ giới đường Quốc lộ 27 đoạn từ giáp xã Hoà Hiệp cũ đến hết thôn Thành Công </t>
  </si>
  <si>
    <t>Các đường thuộc khu dân cư trong phạm vi bán kính 300m tính từ mốc lộ giới đường Quốc lộ 27 (còn lại)</t>
  </si>
  <si>
    <t>Các đường tuyến 2. tuyến 3 song song Quốc lộ 27. các đường nhánh từ Quốc lộ 27 đến hết đường tuyến 3 (thuộc thôn Kim Phát) Trừ khu vực chợ Hòa Hiệp</t>
  </si>
  <si>
    <t>Giáp xã Dray Bhăng</t>
  </si>
  <si>
    <t>Hết nhà thờ Kim Phát</t>
  </si>
  <si>
    <t>Chợ Hòa Hiệp</t>
  </si>
  <si>
    <t>Các Kiôt trong chợ</t>
  </si>
  <si>
    <t>Đường tuyến 2 song song Quốc lộ 27 (Khu vực chợ Hòa Hiệp)</t>
  </si>
  <si>
    <t>Từ nhà ông Hà Đức Minh (thửa đất số 3468. tờ bản đồ 22)</t>
  </si>
  <si>
    <t>Đường nội thôn (thuộc thôn Mới)</t>
  </si>
  <si>
    <t>Ngã ba đường liên xã Dray Bhăng (Cách Quốc lộ 27 - 635m)</t>
  </si>
  <si>
    <t>Đường trục chính thôn 4</t>
  </si>
  <si>
    <t>Khu dân cư</t>
  </si>
  <si>
    <t>Thuộc phần còn lại của thôn Kim Phát</t>
  </si>
  <si>
    <t>Thuộc thôn Thành Công và thôn Mới</t>
  </si>
  <si>
    <t>Các thôn. buôn còn lại</t>
  </si>
  <si>
    <t>Thuộc thôn Kim Châu</t>
  </si>
  <si>
    <t>Thuộc thôn Nam Hòa và thôn Lô 13</t>
  </si>
  <si>
    <t>Thuộc thôn 4 (xã Ea Bhốk cũ)</t>
  </si>
  <si>
    <t>Thuộc các buôn: buôn Ea Mta và buôn Ea Kmar</t>
  </si>
  <si>
    <t>Thuộc buôn Cư Knao, buôn Kpung, buôn Hra Ea Tlă, buôn Hra Ea Hning, buôn Kŏ Êmông, buôn Kŏ Êmông A</t>
  </si>
  <si>
    <t>XÃ EA KRUR</t>
  </si>
  <si>
    <t>Cầu buôn K'ram (giáp TP. Buôn Ma Thuột)</t>
  </si>
  <si>
    <t>Đường vào khu dân cư thôn 8 (Ngang dốc)</t>
  </si>
  <si>
    <t>Công ty TNHH MTV Cà phê Việt Đức (đường vào thôn 6. 9)</t>
  </si>
  <si>
    <t>Ngã ba đường vào Công ty TNHH MTV Cà phê Ea Sim</t>
  </si>
  <si>
    <t>Cổng chào thôn 2</t>
  </si>
  <si>
    <t>Ngã 3 cổng chào thôn 2</t>
  </si>
  <si>
    <t>Ngã ba cuối thôn 2</t>
  </si>
  <si>
    <t>Cổng đối diện cổng chào thôn 8 (Ea Tiêu cũ)</t>
  </si>
  <si>
    <t>Cống đối diện cổng chào thôn 8 (xã Ea Bhốk)</t>
  </si>
  <si>
    <t>Trường tiểu học Kim Đồng</t>
  </si>
  <si>
    <t>Trường tiểu học Kim Đồng (bên phía Ea Tiêu cũ)</t>
  </si>
  <si>
    <t>Giáp xã Dray Bhăng (bên phía Ea Tiêu cũ)</t>
  </si>
  <si>
    <t>Trường tiểu học Kim Đồng (bên phía Ea Bhốk cũ)</t>
  </si>
  <si>
    <t>Hết Thửa đất Giáo họ Kim Tân (bên phía Ea Bhốk cũ)</t>
  </si>
  <si>
    <t>Hết buôn Ea M'Ta</t>
  </si>
  <si>
    <t>Đường liên xã
(cũ Ea Ktur)</t>
  </si>
  <si>
    <t>Đường vào Công ty TNHH MTV cà phê Ea Sim đến hết thửa đất số 9430 bên trái và đồng thời tiếp giáp đến hết thửa đất số 9636 bên phải. TBĐ số 40)</t>
  </si>
  <si>
    <t>Hết khu dân cư thôn 10 (cách Quốc lộ 27 - 450m)</t>
  </si>
  <si>
    <t>Đập Ea Sim</t>
  </si>
  <si>
    <t>Cổng chào thôn 15</t>
  </si>
  <si>
    <t>Đập Việt Đức 4 (giáp xã Ea Ning)</t>
  </si>
  <si>
    <t>Ngã ba buôn Plei Năm</t>
  </si>
  <si>
    <t>Đến hết thửa đất 3716 bên phải và đồng thời tiếp giáp đến hết thửa 3713 bên trái. TBĐ số 22)</t>
  </si>
  <si>
    <t>Cuối khu dân cư Plei Năm (dài khoảng 1.300m)</t>
  </si>
  <si>
    <t>Giáp xã Hòa Đông</t>
  </si>
  <si>
    <t>Khu vực chợ Trung Hòa</t>
  </si>
  <si>
    <t>Các đường bên trong và giáp chợ Trung Hòa</t>
  </si>
  <si>
    <t>Ngã ba Quốc lộ 27 (chợ buôn Kram)</t>
  </si>
  <si>
    <t>Ngã ba đường liên thôn (cách Quốc lộ 27 - 300m)</t>
  </si>
  <si>
    <t>Kênh thủy lợi (cổng chào thôn 7)</t>
  </si>
  <si>
    <t>Hết thôn 6</t>
  </si>
  <si>
    <t>Ngã ba buôn Tiêu</t>
  </si>
  <si>
    <t>Đường dọc kênh thủy lợi</t>
  </si>
  <si>
    <t>Cách ngã tư Quốc lộ 27 - 300m</t>
  </si>
  <si>
    <t>Đường liên xã 
(cũ Ea Tiêu)</t>
  </si>
  <si>
    <t>Cổng chào buôn Kram</t>
  </si>
  <si>
    <t>Ngã ba đường vào bãi bắn</t>
  </si>
  <si>
    <t>Hồ cạnh Công ty TNHH MTV Cà phê Ea Tiêu</t>
  </si>
  <si>
    <t>Cổng chào thôn 11</t>
  </si>
  <si>
    <t>Giáp ranh phường Ea Kao</t>
  </si>
  <si>
    <t>Đường liên xã (cũ Ea Tiêu)</t>
  </si>
  <si>
    <t>Ngã tư đường vào Trung tâm GDTX cũ</t>
  </si>
  <si>
    <t>Ngã tư đường vào Trung tâm GDTX</t>
  </si>
  <si>
    <t>Đầu buôn Ciết</t>
  </si>
  <si>
    <t>Hết đoạn đường thẳng (dài khoảng 390m)</t>
  </si>
  <si>
    <t>Cụm công nghiệp Cư Kuin (hết buôn Ciết)</t>
  </si>
  <si>
    <t>Ngã tư đầu đường nhựa buôn Ciết</t>
  </si>
  <si>
    <t>Hết đường nhựa</t>
  </si>
  <si>
    <t>Cổng Giáo xứ Vinh Hòa</t>
  </si>
  <si>
    <t>Thuộc các thôn: 1. 2. 3. 4</t>
  </si>
  <si>
    <t>Thuộc các thôn: 1. 2. 3. 4. 5. 6. 7. 8. 9. 10. 12. buôn Ciết. buôn Kram và buôn Luk ((Ea Tiêu cũ);  thôn: 1. 8; buôn Ea Mta.buôn Ea Mta A và buôn Ea Kmar (Ea Bhốk cũ)</t>
  </si>
  <si>
    <t>Thuộc các thôn: 5. 7. 8. 10</t>
  </si>
  <si>
    <t>XÃ EA KHĂL</t>
  </si>
  <si>
    <t>Giáp địa giới xã Ea Drăng (Hai bên đường)</t>
  </si>
  <si>
    <t>Hết ranh giới thửa đất vườn nhà ông Sáu (thửa 41; TBĐ số 119) phía Tây đường và hết ranh giới thửa đất Nhà ông Tám, phía Đông đường</t>
  </si>
  <si>
    <t>Giáp địa giới xã Ea Nam (Hai bên đường)</t>
  </si>
  <si>
    <t>Giáp địa giới xã Ea Drăng (Thửa 2; TBĐ số 101)</t>
  </si>
  <si>
    <t>Hết thửa đất nhà ở của bà Thương (Thửa 21; TBĐ số 106)</t>
  </si>
  <si>
    <t>Hết thửa đất nhà ở của bà Thương (Thửa 14; TBĐ số 105)</t>
  </si>
  <si>
    <t>Cầu Buôn Đung (Thửa 20; TBĐ số 104)</t>
  </si>
  <si>
    <t>Cầu Buôn Đung (Thửa 31; TBĐ số 97)</t>
  </si>
  <si>
    <t>Giáp ngã ba (Thửa đất hộ bà Mão) - thửa 68; TBĐ số 96)</t>
  </si>
  <si>
    <t>Ngã ba (Thửa đất hộ bà Mão) - Thửa 9; TBĐ số 20)</t>
  </si>
  <si>
    <t>Cầu Lò Gạch (gần nhà ông Dũng) - Thửa 11; TBĐ số 11</t>
  </si>
  <si>
    <t>Cầu Lò gạch (gần nhà ông Dũng) - thửa 94; TBĐ số 11</t>
  </si>
  <si>
    <t>Giáp ngã ba Rừng Nứa (Thửa 60; TBĐ số 18)</t>
  </si>
  <si>
    <t>Ngã ba Rừng Nứa (Thửa 79; TBĐ số 18)</t>
  </si>
  <si>
    <t>Ngã ba Cây Hương (Thửa 4; TBĐ số 17)</t>
  </si>
  <si>
    <t>Ngã ba (Vườn nhà bà Mão) - thửa 13; TBĐ số 20</t>
  </si>
  <si>
    <t>Giáp sân bóng buôn Đung (Thửa 7; TBĐ số 29)</t>
  </si>
  <si>
    <t>Sân bóng buôn Đung (Thửa 9; TBĐ số 29)</t>
  </si>
  <si>
    <t>Hết ranh giới nhà ông Trần Văn Diệu (Thửa 13; TBĐ số 39)</t>
  </si>
  <si>
    <t>Hết ranh giới nhà ông Trần Văn Diệu (Thửa 18; TBĐ số 39)</t>
  </si>
  <si>
    <t>Giáp ngã ba cây khế thôn 8 (Thửa 59; TBĐ số 52)</t>
  </si>
  <si>
    <t>Ngã ba cây khế thôn 8 (Thửa 85; TBĐ số 52)</t>
  </si>
  <si>
    <t>Giáp địa giới xã Ea Nam (Thửa 51; TBĐ số 51)</t>
  </si>
  <si>
    <t>Ngã ba cây khế thôn 8 (Thửa 105; TBĐ số 51)</t>
  </si>
  <si>
    <t>Đầu Ranh giới thửa đất hộ ông Đinh thôn phó (Thửa 83; TBĐ số 50)</t>
  </si>
  <si>
    <t>Đầu Ranh giới thửa đất hộ ông Đinh thôn phó (Thửa 82; TBĐ số 50)</t>
  </si>
  <si>
    <t>Giáp xã Cư Mốt (Thửa 35; TBĐ số 34)</t>
  </si>
  <si>
    <t>Ranh giới thửa đất hộ ông Manh (Đường vào buôn) - Thửa 11; TBĐ số 103)</t>
  </si>
  <si>
    <t>Sân bóng buôn Đung (thửa 17; TBĐ số 109)</t>
  </si>
  <si>
    <t>Hội trường thôn 9 (thửa 54; TBĐ số 80)</t>
  </si>
  <si>
    <t>Hội trường thôn 12 (thửa 50; TBĐ số 88)</t>
  </si>
  <si>
    <t>Hội trường thôn 12 (thửa 64; TBĐ số 88)</t>
  </si>
  <si>
    <t>Ranh giới thửa đất cây xăng Lợi Thảo (thửa 101; TBĐ số 94)</t>
  </si>
  <si>
    <t>Đường liên xã về mỗi phía còn lại</t>
  </si>
  <si>
    <t>Khu vực Cư K'tây</t>
  </si>
  <si>
    <t>Ngã ba Chư Ktây (Đi 03 xã Ea Tir, Ea Wy, Ea Khal - Thửa 8; TBĐ số 128)</t>
  </si>
  <si>
    <t>Hướng Ea Khal đến hết ranh giới thửa đất cây xăng Lợi Thảo (Thửa 91; TBĐ số 94)</t>
  </si>
  <si>
    <t>Ngã ba Chư Ktây (Đi 03 xã Ea Tir, Ea Wy, Ea Khal) - Thửa 6; TBĐ số 128)</t>
  </si>
  <si>
    <t>Giáp đường vào mỏ đá (Hướng Ea Wy) - thửa 27; TBĐ số 127</t>
  </si>
  <si>
    <t>Giáp đường vào mỏ đá (Thửa 34; TBĐ số 127)</t>
  </si>
  <si>
    <t>Giáp địa giới hành chính xã Ea Wy (Thửa 11; TBĐ số 74)</t>
  </si>
  <si>
    <t>Ngã ba Chư Ktây (Đi 03 xã Ea Tir, Ea Wy, Ea Khal) - thửa 28; TBĐ số 128</t>
  </si>
  <si>
    <t>Hướng Ea Tir giáp cầu Cây Sung (Thửa 11; TBĐ số 128)</t>
  </si>
  <si>
    <t>Cổng chào thôn 3 (Thửa 2; TBĐ số 112)</t>
  </si>
  <si>
    <t>Hết ranh giới thửa đất hộ ông Trực (Thửa 63; TBĐ số 114)</t>
  </si>
  <si>
    <t>Hết ranh giới thửa đất hộ ông Trực (Thửa 5; TBĐ số 116)</t>
  </si>
  <si>
    <t>Hết ranh giới thửa đất hộ ông Đặng Văn Thế (Thửa 90; TBĐ số 41)</t>
  </si>
  <si>
    <t>Ngã ba nhà ông Trực (Thửa 9; TBĐ số 116)</t>
  </si>
  <si>
    <t>Ngã ba nhà ông Nguyễn Văn Lại (Thửa 52; TBĐ số 41)</t>
  </si>
  <si>
    <t>Ngã ba quán ông Dương Thụ (Thửa 8; TBĐ số 113)</t>
  </si>
  <si>
    <t>Ngã ba thửa đất hộ ông Trực (Thửa 65; TBĐ số 114)</t>
  </si>
  <si>
    <t>Cầu ông Quốc (Thửa 16; TBĐ số 22)</t>
  </si>
  <si>
    <t>Ngã tư thửa đất hộ ông Trương Văn Lại (Thửa 67; TBĐ số 41)</t>
  </si>
  <si>
    <t>Ngã ba trạm biến áp thôn 7 (Thửa 19; TBĐ số 85)</t>
  </si>
  <si>
    <t>Cống thoát nước giữa thôn 7, thôn 14 (Thửa 4; TBĐ số 91)</t>
  </si>
  <si>
    <t>Cống thoát nước giữa thôn 7, thôn 14 (Thửa 60; TBĐ số 84)</t>
  </si>
  <si>
    <t>Hội trường thôn 14 (199; TBĐ số 71)</t>
  </si>
  <si>
    <t>Đường khu dân cư thôn 1, thôn 2, thôn 10</t>
  </si>
  <si>
    <t>Đầu ranh giới nhà ông Hồ Trọng Nhân (Thửa 127; TBĐ số 100)</t>
  </si>
  <si>
    <t>Đầu ranh giới nhà ông Châu Văn Trung (Thửa 12; TBĐ số 99)</t>
  </si>
  <si>
    <t>Ngã ba thửa đất ông Lê Quang Thêu (thôn 1) - thửa 51 TBĐ số 100</t>
  </si>
  <si>
    <t>Ngã ba thửa đất ông Phạm Bá Được (thôn 2) - thửa 60; TBĐ số 106</t>
  </si>
  <si>
    <t>Cổng chào thôn 1 (Đinh Tiến Đông - thửa 14; TBĐ số 100)</t>
  </si>
  <si>
    <t>Đập thủy lợi thôn 1 (Nguyễn Bá Ngọc - thửa 65; TBĐ số 100)</t>
  </si>
  <si>
    <t>Đập thủy lợi thôn 1 (Thửa 64; TBĐ số 100)</t>
  </si>
  <si>
    <t>Giáp địa giới hành chính TT. Ea Drăng (Thửa 11; TBĐ số 101)</t>
  </si>
  <si>
    <t>Ngã ba thửa đất nhà ông Đinh Minh Phú (Thửa 24; TBĐ số 100)</t>
  </si>
  <si>
    <t>Hết ranh giới thửa đất nhà ông Nguyễn Hữu Thanh (Thửa 97; TBĐ số 100)</t>
  </si>
  <si>
    <t>Ngã ba thửa đất nhà ông Nguyễn Văn Mão (Thửa 39; TBĐ số 100)</t>
  </si>
  <si>
    <t>Hết ranh giới thửa đất nhà ông Nguyễn Văn Cường (Thửa 32; TBĐ số 107)</t>
  </si>
  <si>
    <t>Cổng chào thôn 10 (Thửa 1; TBĐ số 99)</t>
  </si>
  <si>
    <t>Hết ranh giới thửa đất nhà bà Trần Thị Thanh Mai (Thửa 45; TBĐ số 107)</t>
  </si>
  <si>
    <t>Ngã ba từ thửa đất nhà ông Lê Văn Hiền (Thửa 9; TBĐ số 99)</t>
  </si>
  <si>
    <t>Hết ranh giới thửa đất nhà ông Hoàng Công Hoàng (Thửa 66; TBĐ số 106)</t>
  </si>
  <si>
    <t>Ngã ba từ thửa đất nhà ông Nguyễn Văn Cảnh (Thửa 15; TBĐ số 99)</t>
  </si>
  <si>
    <t>Hết ranh giới thửa đất nhà ông Nguyễn Văn Lịch (Thửa 73; TBĐ số 106)</t>
  </si>
  <si>
    <t>Ngã ba từ thửa đất nhà ông Lê Hữu Tích (Thửa 48; TBĐ số 99)</t>
  </si>
  <si>
    <t>Hết ranh giới thửa đất nhà ông Nguyễn Văn Tấn (Thửa 52; TBĐ số 106)</t>
  </si>
  <si>
    <t>Ngã ba từ thửa đất nhà ông Lê Quang Vĩnh (Thửa 21; TBĐ số 106)</t>
  </si>
  <si>
    <t>Ngã ba từ thửa đất nhà ông Vũ Văn Thức (Thửa 16; TBĐ số 105)</t>
  </si>
  <si>
    <t>Hết ranh giới thửa đất nhà bà Nguyễn Thị Lan (Thửa 39; TBĐ số 105)</t>
  </si>
  <si>
    <t>Ngã tư thửa đất nhà ông Thái Đức Long (Thửa 6; TBĐ số 107)</t>
  </si>
  <si>
    <t>Hết ranh giới thửa đất nhà ông Nguyễn Văn Tuân (Thửa 64; TBĐ số 106)</t>
  </si>
  <si>
    <t>Đầu ranh giới thửa đất ông Trần Huyền Vân (Thửa 70; TBĐ số 106)</t>
  </si>
  <si>
    <t>Hết ranh giới thửa đất ông Võ Văn Tư (Thửa 8; TBĐ số 107)</t>
  </si>
  <si>
    <t>Đầu ranh giới thửa đất bà Hồ Thị Tuyết Mai (Thửa 18; TBĐ số 101)</t>
  </si>
  <si>
    <t>Ngã 3 thửa đất ông Hồ Văn Bình (Thửa 22; TBĐ số 108)</t>
  </si>
  <si>
    <t>Cuối ranh giới thửa đất ông Trần Đình Thắng (Thửa 11; TBĐ số 108)</t>
  </si>
  <si>
    <t>Giáp địa giới hành chính thị trấn Ea Đrăng (Thửa 221; TBĐ số 101)</t>
  </si>
  <si>
    <t>Cuối ranh giới thửa đất ông Nguyễn Văn Doanh (Thửa 33; TBĐ số 108)</t>
  </si>
  <si>
    <t>Giáp địa giới hành chính thị trấn Ea Đrăng (Thửa 17; TBĐ số 108)</t>
  </si>
  <si>
    <t>Đường vào Nghĩa địa thị trấn</t>
  </si>
  <si>
    <t>Đầu đường (Quốc lộ 14) - Thửa 2; TBĐ số 119</t>
  </si>
  <si>
    <t>Nghĩa địa thị trấn (Thửa 11; TBĐ số 56)</t>
  </si>
  <si>
    <t>Nghĩa địa thị trấn (Thửa 15; TBĐ số 56)</t>
  </si>
  <si>
    <t>Hết đường (Thửa 17; TBĐ số 56</t>
  </si>
  <si>
    <t>Đường vào Thủy điện thị trấn</t>
  </si>
  <si>
    <t>Đầu đường (Quốc lộ 14) - Thửa 16; TBĐ số 118</t>
  </si>
  <si>
    <t>Hết thửa đất Nguyễn Thị Giỏi (Thửa 3; TBĐ số 118)</t>
  </si>
  <si>
    <t>Hết thửa đất Nguyễn Thị Giỏi (Thửa 4; TBĐ số 118)</t>
  </si>
  <si>
    <t>Hết đường (Thửa 1; TBĐ số 45)</t>
  </si>
  <si>
    <t>Đường đi bãi rác thị trấn</t>
  </si>
  <si>
    <t>Giáp địa giới hành chính TT Ea Đrăng</t>
  </si>
  <si>
    <t>Bãi rác</t>
  </si>
  <si>
    <t>Đường song song Quốc lộ 14 (Khu đất phân lô Thôn 4)</t>
  </si>
  <si>
    <t>Cầu Cây Sung (Thửa 10; TBĐ số 12)</t>
  </si>
  <si>
    <t>Cầu Cây Đa (Thửa 58; TBĐ số 17)</t>
  </si>
  <si>
    <t>Hết ranh giới thửa đất hộ Cung Phụng (Thửa 4; TBĐ số 8)</t>
  </si>
  <si>
    <t>Ranh giới thửa đất hộ ông Mão thôn 2 (Thửa 22; TBĐ số 5)</t>
  </si>
  <si>
    <t>Cầu Cây Đa (Thửa 59; TBĐ số 17)</t>
  </si>
  <si>
    <t>Hộ Nhà Ông Lực (X=458050.43; Y=1449835.71)</t>
  </si>
  <si>
    <t>Ngã Ba ông Lực (X=458039.42; Y=1449741.55)</t>
  </si>
  <si>
    <t>Ngã Tư Trung tâm xã (X=455893.61, Y=1449603.00)</t>
  </si>
  <si>
    <t>Ngã Tư Trung tâm xã (X=455796.66; Y=1449569.19)</t>
  </si>
  <si>
    <t>Trạm 18 (X=454207.75; Y=1448804.64)</t>
  </si>
  <si>
    <t>Ngã Ba nhà ông Cắm (Thửa 95; TBĐ số 17)</t>
  </si>
  <si>
    <t>Cổng Chào thôn 4 (X=455894.27; Y=1449935.34)</t>
  </si>
  <si>
    <t>Cầu suối Ea Rốc (Thửa 1; TBĐ số 20)</t>
  </si>
  <si>
    <t>Ngã ba trường tiểu học Ea Tir (Thửa 41; TBĐ số 29)</t>
  </si>
  <si>
    <t>Ngã ba nhà ông Lực (X=458100.77; Y=1449745.77)</t>
  </si>
  <si>
    <t>Ngã ba dự án (X=459501.02; Y=1449458.74), đường về Ea Nam</t>
  </si>
  <si>
    <t>Đường Liên Huyện 
Ea H'leo - Cư M'Gar</t>
  </si>
  <si>
    <t>Ngã ba dự án (X=459481.28; Y=1449372.93)</t>
  </si>
  <si>
    <t>Hết buôn Tiêu A (Thửa 11; TBĐ số 26)</t>
  </si>
  <si>
    <t>Ngã ba Bình Sơn (Thửa 50; TBĐ số 33)</t>
  </si>
  <si>
    <t>Ngã ba Bình Sơn (Thửa 51; TBĐ số 33)</t>
  </si>
  <si>
    <t>Cầu suối Ea Súp (X=453899.62; Y=1444044.95)</t>
  </si>
  <si>
    <t>Hết ranh giới nhà ông Nình A Sắt (Thửa 1; TBĐ số 32)</t>
  </si>
  <si>
    <t>Từ Trụ sở UBND xã Ea Khăl (Hướng đi Thị trấn Ea Drăng)</t>
  </si>
  <si>
    <t>Hết ranh giới thửa đất cây xăng Hải Hà (Cây xăng ông Minh cũ)</t>
  </si>
  <si>
    <t>Giáp địa giới xã Ea Khăl</t>
  </si>
  <si>
    <t>Từ Trụ sở UBND xã Ea Nam củ (Hướng đi BMT)</t>
  </si>
  <si>
    <t>Nút giao với đường tránh Trung tâm thị trấn Ea Drăng</t>
  </si>
  <si>
    <t>Nút giao với đường tránh Trung tâm xã Ea Drăng</t>
  </si>
  <si>
    <t>Giáp địa giới xã Cư Né</t>
  </si>
  <si>
    <t>Đường hai bên hông chợ Ea Nam (Đường phía Đông chợ)</t>
  </si>
  <si>
    <t>Đầu đường (nhà ông Lê Đình Thám - thửa 38; TBĐ số 119)</t>
  </si>
  <si>
    <t>Hết ranh giới thửa đất ở nhà bà Đinh Thị Tuyết (Thửa 103; TBĐ số 119)</t>
  </si>
  <si>
    <t>Hết Ranh giới thửa đất ở ông Nguyễn Long Bằng (Thửa 152; TBĐ số 119)</t>
  </si>
  <si>
    <t>Đường hai bên hông chợ Ea Nam (Đường phía Tây chợ)</t>
  </si>
  <si>
    <t>Đầu đường nhà ông Đỗ Thị Tam (Thửa 39; TBĐ số 119)</t>
  </si>
  <si>
    <t>Hết ranh giới thửa đất ở ông Nguyễn Văn Thái (Thửa 96; TBĐ số 119)</t>
  </si>
  <si>
    <t>Hết ranh giới thửa đất ở ông Nguyễn Tri Mưng (Thửa 111; TBĐ số 119)</t>
  </si>
  <si>
    <t>Đường phía sau chợ Ea Nam</t>
  </si>
  <si>
    <t>Đầu đường (Đất nhà ông Lương Thiên Tâm - thửa 158; TBĐ số 119)</t>
  </si>
  <si>
    <t>Giáp đường vào buôn Riêng (Đất nhà ông Nguyễn Văn Sơn - thửa 66; TBĐ số 119)</t>
  </si>
  <si>
    <t>Đường đi thôn 2</t>
  </si>
  <si>
    <t>Quốc lộ 14 (Thửa 159; TBĐ số 119)</t>
  </si>
  <si>
    <t>Đường đi Buôn Briêng (Hết thửa 37; TBĐ số 56)</t>
  </si>
  <si>
    <t>Đường phía sau Trụ sở UBND xã</t>
  </si>
  <si>
    <t>Đầu đường giáp đường đi thôn 2</t>
  </si>
  <si>
    <t>Đường đi thôn 2a</t>
  </si>
  <si>
    <t>Đường đi thôn 3</t>
  </si>
  <si>
    <t>Ngã ba Quốc lộ 14 đi thôn 3 (Hội trường thôn 3 - thửa 42; TBĐ số 125)</t>
  </si>
  <si>
    <t>Ngã tư đường rẻ vào trường Lê Duẩn (Hết thửa 33; TBĐ số 116)</t>
  </si>
  <si>
    <t>Ngã tư đường Tránh Trung tâm thị trấn Ea Drăng (Thửa 35; TBĐ số 115)</t>
  </si>
  <si>
    <t>Ngã tư đường Tránh Trung tâm thị trấn Ea Drăng (Hết Thửa 35; TBĐ số 115)</t>
  </si>
  <si>
    <t>Đập tràn</t>
  </si>
  <si>
    <t>Đường đi buôn B'riêng</t>
  </si>
  <si>
    <t>Ngã ba Quốc lộ 14 (Thửa 31; TBĐ số 119)</t>
  </si>
  <si>
    <t>Hết ranh giới nhà Lê Ngọc Thủy (Thửa 129; TBĐ số 120)</t>
  </si>
  <si>
    <t>Ngã ba đường vào Hội trường Buôn Riêng A (Thửa 4; TBĐ số 112)</t>
  </si>
  <si>
    <t>Hết ranh giới Hội trường thôn 5 (Thửa 20; TBĐ số 108)</t>
  </si>
  <si>
    <t>Ngã ba Ea Wa (Thửa 43; TBĐ số 11)</t>
  </si>
  <si>
    <t>Đường đi thôn Ea Sir</t>
  </si>
  <si>
    <t>Quốc lộ 14 (Thửa 35; TBĐ số 57)</t>
  </si>
  <si>
    <t>Hết ranh giới Hội trường thôn Ea Sir B (Thửa 84; TBĐ số 104)</t>
  </si>
  <si>
    <t>Hết đường (Nhà ông Hồ Văn Sinh - Thửa 23; TBĐ số 32)</t>
  </si>
  <si>
    <t>Đường đi thôn 7</t>
  </si>
  <si>
    <t>Giáp thôn 9 xã Ea Khal (Thửa 7; TBĐ số 15)</t>
  </si>
  <si>
    <t>Ngã ba Ea Wa (Hướng buôn Đung) - Thửa 45; TBĐ số 11</t>
  </si>
  <si>
    <t>Giáp ngã ba cây khế xã Ea Khal</t>
  </si>
  <si>
    <t>Đường song song với Quốc lộ 14</t>
  </si>
  <si>
    <t>Thửa đất nhà ông Nguyễn Lệnh Ninh - Thửa 8; TBĐ số 117 (Đường vào Buôn Druh)</t>
  </si>
  <si>
    <t>Thửa đất nhà ông Phan Văn Năm - Thửa 26; TBĐ số 125</t>
  </si>
  <si>
    <t>Đường Liên huyện Ea H'leo - Cư Mgar</t>
  </si>
  <si>
    <t>Ngã ba Đường liên xã đi Ea Khal (Ngã 3 nông trường) - Thửa 7; TBĐ số 109</t>
  </si>
  <si>
    <t>Hết địa giới hành chính xã Ea Nam (Thửa 9; TBĐ số 86)</t>
  </si>
  <si>
    <t>Đường vào buôn Druh</t>
  </si>
  <si>
    <t>Ngã ba Quốc lộ 14 (Thửa 9; TBĐ số 117)</t>
  </si>
  <si>
    <t>Hết đường (Giáp nghĩa địa cũ) - Thửa 55; TBĐ số 114</t>
  </si>
  <si>
    <t>Đường song song với Quốc lộ 14 phía trước chợ Ea Nam</t>
  </si>
  <si>
    <t>Đầu đường đối diện cây Xăng Hải Hà</t>
  </si>
  <si>
    <t>XÃ EA DRĂNG</t>
  </si>
  <si>
    <t>Điện Biên Phủ (TL 15)</t>
  </si>
  <si>
    <t>Trần Phú (Ngã tư ngân hàng)</t>
  </si>
  <si>
    <t>Bệnh viện Đa khoa Ea H'leo</t>
  </si>
  <si>
    <t>Hết ranh giới đất nhà ông Nguyễn Văn Yên (Thửa 24; TBĐ số 42)</t>
  </si>
  <si>
    <t>Hết ranh giới đất nhà ông Đỗ Văn Minh (Thửa 80; TBĐ số 42)</t>
  </si>
  <si>
    <t>Giáp địa giới xã Dliê Yang</t>
  </si>
  <si>
    <t>Ngã ba đường vào nghĩa địa thị trấn</t>
  </si>
  <si>
    <t>Ngã ba đường vào thuỷ điện</t>
  </si>
  <si>
    <t>Hết ranh giới thửa đất nhà ông Nguyễn Văn Năm (Thửa 25; TBĐ số 26, Phía Đông đường) và Trần Xuân Ba (Thửa 63; TBĐ số 26, Phía Tây đường)</t>
  </si>
  <si>
    <t>Ngã ba đường xuống hồ sinh thái (Ngã ba nhà ông Lực, phía Đông và đường hẻm đối diện Ngã ba, phía Tây đường)</t>
  </si>
  <si>
    <t>Cầu Ea Khăl</t>
  </si>
  <si>
    <t>Nguyễn Văn Trỗi (Phía Tây đường)</t>
  </si>
  <si>
    <t>Trần Quốc Toản (Phía Đông đường)</t>
  </si>
  <si>
    <t>Phan Chu Trinh (Phía Tây đường)</t>
  </si>
  <si>
    <t>Hết ranh giới thửa đất nhà bà Nguyễn Thị Thúy Đạt (Thửa 124; TBĐ số 39, Phía Đông đường)</t>
  </si>
  <si>
    <t>Lê Thị Hồng Gấm (Phía Đông đường)</t>
  </si>
  <si>
    <t>Phạm Hồng Thái (Phía Tây đường)</t>
  </si>
  <si>
    <t>Nguyễn Thị Minh Khai (Phía Đông đường)</t>
  </si>
  <si>
    <t>Hẻm Bình Tâm (Phía Tây đường)</t>
  </si>
  <si>
    <t>Lê Duẩn (Phía Đông đường)</t>
  </si>
  <si>
    <t>Xô Viết Nghệ Tĩnh (Phía Tây đường)</t>
  </si>
  <si>
    <t>Điện Biên Phủ (Phía Đông đường)</t>
  </si>
  <si>
    <t>Ngô Gia Tự (Phía Tây đường)</t>
  </si>
  <si>
    <t>Hết ranh giới thửa đất nhà bà Phạm Thị Nhơn (Thửa 45; TBĐ số 31, Phía Đông đường)</t>
  </si>
  <si>
    <t>Đường vào Nghĩa địa thị trấn (Phía Tây đường)</t>
  </si>
  <si>
    <t>Đường vào Nghĩa địa thị trấn (Phía Tây đường) và Hết ranh giới thửa đất nhà bà Phạm Thị Nhơn (Thửa 45; TBĐ số 31, Phía Đông đường)</t>
  </si>
  <si>
    <t>Ngã ba (Trạm Khí tượng thuỷ văn)</t>
  </si>
  <si>
    <t>Đường Ama Khê (Phía Đông đường) và đường hẻm (Phía Tây đường)</t>
  </si>
  <si>
    <t>Giáp địa giới xã Ea Răl</t>
  </si>
  <si>
    <t>Điện Biên Phủ (Ngã tư ngân hàng)</t>
  </si>
  <si>
    <t>Hết ranh giới thửa đất nhà ông Nguyễn Phi Long (Thửa 1; TBĐ số 32)</t>
  </si>
  <si>
    <t>Đường hẻm (Hết ranh giới thửa 128 cũ phía Nam và thửa 112 phía Bắc; TBĐ số 16 mới)</t>
  </si>
  <si>
    <t>Hết đường (Giáp đường vành đai phía Tây)</t>
  </si>
  <si>
    <t>Giáp địa giới xã Ea Khăl (Đường dây 500KV)</t>
  </si>
  <si>
    <t>Ngã ba đường Lê Duẩn và Quang Trung (Thửa đất nhà ông Tuấn)</t>
  </si>
  <si>
    <t>Đường Chợ khu A - B (Thửa đất nhà ông Đỗ Hồng Thái, thửa 21; TBĐ số 56)</t>
  </si>
  <si>
    <t>Hết thửa đất hộ ông Nguyễn Thành (Thửa 59; TBĐ số 37 phía Bắc và hết ranh giới thửa đất 24, tờ BĐ 40)</t>
  </si>
  <si>
    <t>Hết thửa đất Nhà máy mủ Công ty cao su Ea H'Leo</t>
  </si>
  <si>
    <t>Đường xuống đập</t>
  </si>
  <si>
    <t>Tỉnh lộ 15</t>
  </si>
  <si>
    <t>Đập Ea Đrăng</t>
  </si>
  <si>
    <t>Đường vào Ea Khăl</t>
  </si>
  <si>
    <t>Giáp Nông trường cao su Ea Khal</t>
  </si>
  <si>
    <t>Đường chợ thị trấn (Phân khu A, B)</t>
  </si>
  <si>
    <t>Đường đi bãi rác</t>
  </si>
  <si>
    <t>Đường vành đai hồ Sinh Thái</t>
  </si>
  <si>
    <t>Giải Phóng (Ngã ba nhà ông Lực)</t>
  </si>
  <si>
    <t>Hết ranh giới thửa đất nhà ông Trần Minh Lợi (Thửa 2, thửa 7; TBĐ số 23)</t>
  </si>
  <si>
    <t>Hết ranh giới thửa đất nhà ông Trần Minh Lợi - Thửa 7; TBĐ số 23 (Phía Tây đường)</t>
  </si>
  <si>
    <t>Hết ranh giới thửa đất nhà nghỉ Hoàng Long (Phía Nam đường)</t>
  </si>
  <si>
    <t>Hết ranh giới thửa đất nhà ông Trần Minh Lợi - Thửa 2; TBĐ số 23 (Phía Đông đường)</t>
  </si>
  <si>
    <t>Hết ranh giới thửa đất nhà bà Doãn Thị Nga - Thửa 131; TBĐ số 20 (Phía Đông đường)</t>
  </si>
  <si>
    <t>Đến đường hẻm (Phía Bắc đường), đối diện nhà nghỉ Hoàng Long</t>
  </si>
  <si>
    <t>Hết ranh giới thửa đất nhà nghỉ Hoàng Long (Phía Nam đường) và đường hẻm (Phía Bắc đường), đối diện nhà nghỉ Hoàng Long</t>
  </si>
  <si>
    <t>Giải Phóng (Ngã ba Trường TH Thuần Mẫn)</t>
  </si>
  <si>
    <t>Đường đi Nhà máy nước sạch</t>
  </si>
  <si>
    <t>Ngô Gia Tự (Ngã tư nhà ông Trần Văn Lễ - Thửa 144; TBĐ số 16)</t>
  </si>
  <si>
    <t>Hết ranh giới thửa đất nhà ông Vũ Văn Thọ (Thửa 19; TBĐ số 16)</t>
  </si>
  <si>
    <t>Đường vành đai phía Tây</t>
  </si>
  <si>
    <t>Nút giao đường đi bãi rác huyện (Thửa đất nhà ông Bùi Văn Luận)</t>
  </si>
  <si>
    <t>Hết ranh giới thửa đất nhà ông Trương Tuấn Chính</t>
  </si>
  <si>
    <t>Đường vành đai phía Đông (TDP8 đi TDP9)</t>
  </si>
  <si>
    <t>Hết ranh giới thửa đất nhà ông Hoàng Ngọc Tuấn</t>
  </si>
  <si>
    <t>Đến hết ranh giới nhà ông Nguyễn kiểm thửa 32, tờ 34</t>
  </si>
  <si>
    <t>Thanh Tịnh</t>
  </si>
  <si>
    <t>Hết đường (hết ranh giới thửa đất nhà ông Nguyễn Đảo)</t>
  </si>
  <si>
    <t>XÃ EA WY</t>
  </si>
  <si>
    <t>Đường liên xã Ea H'leo - Ea Súp</t>
  </si>
  <si>
    <t>Thửa đất Cây xăng ông Cộng (Đi về Cư Mốt) - Thửa 208; TBĐ số 121</t>
  </si>
  <si>
    <t>Giáp ngã ba cây xoài (Đường vào nhà ông Sơn) - Thửa 222; TBĐ số 123</t>
  </si>
  <si>
    <t>Ngã ba cây xoài (Thửa 207; TBĐ số 123)</t>
  </si>
  <si>
    <t>Ngã ba đường vào sân bóng Quang Trung (Thửa 152; TBĐ số 124)</t>
  </si>
  <si>
    <t>Ngã ba đường vào sân bóng Quang Trung (Thửa 5; TBĐ số 124)</t>
  </si>
  <si>
    <t>Giáp địa giới xã Cư Mốt</t>
  </si>
  <si>
    <t>Hết ranh giới đất Cây xăng ông Cộng - Thửa 208; TBĐ số 121</t>
  </si>
  <si>
    <t>Cầu Ea Wy</t>
  </si>
  <si>
    <t>Ngã ba cây xoài (Thửa 232; TBĐ số 123)</t>
  </si>
  <si>
    <t>Hết ranh giới thửa đất hộ ông Hiếu (Thửa 163; TBĐ số 129)</t>
  </si>
  <si>
    <t>Cầu Bằng Lăng</t>
  </si>
  <si>
    <t>Ngã ba thửa đất hộ ông Mã Văn Thành (Thửa 40; TBĐ số 118)</t>
  </si>
  <si>
    <t>Ngã ba chợ Ea Wy (Thửa 238; TBĐ số 121)</t>
  </si>
  <si>
    <t>Hết ranh giới đất nhà ông Nguyễn Huy Hướng (Thửa 122; TBĐ số 121)</t>
  </si>
  <si>
    <t>Hết ranh giới đất Trường Trần Quốc Toản (Thửa 367; TBĐ số 114)</t>
  </si>
  <si>
    <t>Cầu Sắt (Thửa 380; TBĐ số 114)</t>
  </si>
  <si>
    <t>Cầu Sắt (Thửa 79; TBĐ số 114)</t>
  </si>
  <si>
    <t>Giáp ngã ba Bảy Đạo (Thửa 187; TBĐ số 107)</t>
  </si>
  <si>
    <t>Đầu ranh giới đất kho lương thực cũ (Thửa 22; TBĐ số 47)</t>
  </si>
  <si>
    <t>Đường liên xã (Thửa 94; TBĐ số 112)</t>
  </si>
  <si>
    <t>Đầu thôn 7B (Thửa 50; TBĐ số 124)</t>
  </si>
  <si>
    <t>Đầu thôn 1A (Thửa 208; TBĐ số 108)</t>
  </si>
  <si>
    <t>Từ nhà ông Đoàn Ngọc Sơn</t>
  </si>
  <si>
    <t>Sân kho lương thực cũ</t>
  </si>
  <si>
    <t>Từ thửa đất hộ ông Nguyễn Thanh Truyền</t>
  </si>
  <si>
    <t>Ranh giới thửa đất hộ bà Phố (thôn 2B)</t>
  </si>
  <si>
    <t>Hết ranh giới thửa đất hộ bà Phố (thôn 2B)</t>
  </si>
  <si>
    <t>Ngã ba thửa đất hộ ông Nguyễn Hoàng Tuấn Việt (thôn 2B)</t>
  </si>
  <si>
    <t>Từ thửa đất hộ ông Vũ Tuấn Khanh (Thửa 182; TBĐ số 121)</t>
  </si>
  <si>
    <t>Thửa đất hộ bà Mạc Thị Lâm (thôn 11)</t>
  </si>
  <si>
    <t>Từ thửa đất hộ ông Hà Văn Thật (Thửa 167; TBĐ số 121)</t>
  </si>
  <si>
    <t>Thửa đất hộ ông Trần Văn Toàn (thôn 11) - Thửa 251; TBĐ số 121</t>
  </si>
  <si>
    <t>Đầu thôn 2B</t>
  </si>
  <si>
    <t>Hết ranh giới đất vườn nhà ông Lê Văn Tín</t>
  </si>
  <si>
    <t>Đường nội thôn</t>
  </si>
  <si>
    <t>Đầu ranh giới đất nhà ông Võ Văn Sâm (Thửa 280; TBĐ số 107)</t>
  </si>
  <si>
    <t>Nghĩa địa thôn 2A</t>
  </si>
  <si>
    <t>Hết ranh giới sân kho lương thực cũ (Thửa 22; TBĐ số 47)</t>
  </si>
  <si>
    <t>Thủy điện Ea Drăng II</t>
  </si>
  <si>
    <t>Đầu ranh giới thửa đất ông Lê Văn Mai (Thửa 83; TBĐ số 104)</t>
  </si>
  <si>
    <t>Ngã 3 thủy điện Ea Đrăng II (Thửa 1; TBĐ số 105)</t>
  </si>
  <si>
    <t>Đầu ranh giới thửa đất nhà ông Bảy Thắng (Thửa 335; TBĐ số 108)</t>
  </si>
  <si>
    <t>Trường tiểu học Trần Quốc Toản</t>
  </si>
  <si>
    <t>Thôn 1B và thôn 8B</t>
  </si>
  <si>
    <t>Hết ranh giới đất kho lương thực cũ (Thửa 22; TBĐ số 47)</t>
  </si>
  <si>
    <t>Khu vực Bình Sơn Thôn 1C (X=454119.46; Y=1463433.12)</t>
  </si>
  <si>
    <t>Đầu ranh giới thửa đất nhà ông Nông Văn Tứng thôn 5B (Thửa 322; TBĐ số 129)</t>
  </si>
  <si>
    <t>Hội trường thôn 5B (Thửa 271; TBĐ số 129)</t>
  </si>
  <si>
    <t>Trụ sở UBND xã</t>
  </si>
  <si>
    <t>Hết ranh giới đất nhà ông Nguyễn Văn Mông (Thửa 12; TBĐ số 51)</t>
  </si>
  <si>
    <t>Hết ranh giới đất đất nhà ông Nguyễn Văn Mông (Thửa 12; TBĐ số 51)</t>
  </si>
  <si>
    <t>Đầu ranh giới thửa đất nhà ông Lục Văn Tùng (Thửa 19; TBĐ số 11)</t>
  </si>
  <si>
    <t>Hết Trụ sở UBND xã</t>
  </si>
  <si>
    <t>Ranh giới thửa đất Trường TH Lê Đình Chinh</t>
  </si>
  <si>
    <t>Đầu ranh giới đất Trường TH Lê Đình Chinh</t>
  </si>
  <si>
    <t>Hết buôn Tơ Roa (Hết địa giới xã)</t>
  </si>
  <si>
    <t>Giáp Phân trường Ea Wy</t>
  </si>
  <si>
    <t>Phân trường Ea Wy</t>
  </si>
  <si>
    <t>Giáp phân trường Ea Wy</t>
  </si>
  <si>
    <t>Ngã ba Tiến Hạ</t>
  </si>
  <si>
    <t>Ngã ba đường đến trung tâm xã</t>
  </si>
  <si>
    <t>Ngã ba thửa đất hộ Toàn Tuyết (Thửa 4; TBĐ số 49)</t>
  </si>
  <si>
    <t>Hết xã Cư Amung đường đi thôn 2b, Ea Wy</t>
  </si>
  <si>
    <t>Ngã ba đường liên xã Ea H'leo - Ea Súp</t>
  </si>
  <si>
    <t>Từ ngã ba đường liên xã đường đi xã Ea Tir</t>
  </si>
  <si>
    <t>Ngã tư đường trung tâm xã</t>
  </si>
  <si>
    <t>Đi vào lồ ô</t>
  </si>
  <si>
    <t>Từ thửa đất hộ ông Nguyễn Văn Mông (Thửa 12; TBĐ số 51) về hướng Bắc</t>
  </si>
  <si>
    <t>Ngã ba Tung Phương (Đi thôn 3 sình Hà Dưng)</t>
  </si>
  <si>
    <t>Từ phân hiệu Lê Đình Chinh tại thôn 3</t>
  </si>
  <si>
    <t>Hết ranh giới thửa đất nhà ở ông Ma Văn Cậy (Thửa 160; TBĐ số 27)</t>
  </si>
  <si>
    <t>Từ điểm trường chính Lê Đình Chinh</t>
  </si>
  <si>
    <t>Hết ranh giới thửa đất nhà ở ông Lương Văn Trọng (Thửa 61; TBĐ số 14)</t>
  </si>
  <si>
    <t>Ngã ba đường liên xã Ea H'leo - Ea Súp (Nhà ông Nông Văn Phòng thửa 63; TBĐ số 61)</t>
  </si>
  <si>
    <t>Hết ranh giới đất trường mẫu giáo Tuổi Ngọc</t>
  </si>
  <si>
    <t>Ngã ba đường liên xã Ea H'leo - Ea Súp (Nhà ông Lưỡng Văn Phổ thửa 24; TBĐ số 61)</t>
  </si>
  <si>
    <t>Cống thôn 5 (Đường vào sình bò)</t>
  </si>
  <si>
    <t>Trụ sở UBND xã ea wy ( xã ea môt củ) (Hướng 92)</t>
  </si>
  <si>
    <t>Hết Hội trường thôn 2</t>
  </si>
  <si>
    <t>Giáp địa giới xã Ea Ral</t>
  </si>
  <si>
    <t>Ranh giới thửa đất UBND xã Cư Mốt củ (Hướng Ea Wy)</t>
  </si>
  <si>
    <t>Ngã ba xưởng cưa (Nhà ông Phan Văn Long thửa 37; TBĐ số 98)</t>
  </si>
  <si>
    <t>Ngã ba xưởng cưa (Nhà ông Nguyễn Văn Thông thửa 41; TBĐ số 98)</t>
  </si>
  <si>
    <t>Giáp địa giới xã Ea Wy</t>
  </si>
  <si>
    <t>Đường Ngã ba xưởng cưa đi sình thông (Giáp đường liên xã Ea Wy-Cư Mốt- Ea Khal)</t>
  </si>
  <si>
    <t>Giáp ngã ba (Nhà ông Nguyễn Văn Minh thửa 4; TBĐ số 109)</t>
  </si>
  <si>
    <t>Ngã ba (Nhà ông Nguyễn Văn Minh thửa 4; TBĐ số 109)</t>
  </si>
  <si>
    <t>Giáp ngã ba (Nhà ông Lữ Đình Hoàng thửa 19; TBĐ số 118)</t>
  </si>
  <si>
    <t>Ngã ba (Nhà ông Lữ Đình Hoàng thửa 19; TBĐ số 118)</t>
  </si>
  <si>
    <t>Giáp Đường liên xã Ea Wy - Cư Mốt - Ea Khal</t>
  </si>
  <si>
    <t>Đường Ea Wy - Cư Mốt - Ea Khal</t>
  </si>
  <si>
    <t>Giáp xã Ea Khal</t>
  </si>
  <si>
    <t>Trường Bùi Thị Xuân</t>
  </si>
  <si>
    <t>Đường Cư A Mung - Cư Mốt - Ea Khal</t>
  </si>
  <si>
    <t>Ranh giới xã Cư A Mung</t>
  </si>
  <si>
    <t>Địa giới xã Ea Khal</t>
  </si>
  <si>
    <t>Ngã ba UBND xã</t>
  </si>
  <si>
    <t>Giáp ngã tư (Thửa đất hộ ông Mai Xuân Thắng thửa 14; TBĐ số 94)</t>
  </si>
  <si>
    <t>Ngã ba nhà ông Lê Minh Lập (Thửa 16; TBĐ số 95)</t>
  </si>
  <si>
    <t>Cầu Cây Sung</t>
  </si>
  <si>
    <t>Ngã ba cây sung</t>
  </si>
  <si>
    <t>Giáp ngã tư (Thửa đất hộ ông Trần Trung Việt thửa 55; TBĐ số 109)</t>
  </si>
  <si>
    <t>Ngã tư (Thửa đất hộ ông Trần Trung Việt thửa 55; TBĐ số 109)</t>
  </si>
  <si>
    <t>Giáp ngã tư (Hội trường thôn 6A)</t>
  </si>
  <si>
    <t>Ngã tư (Thửa đất hộ ông Mai Xuân Thắng thửa 14; TBĐ số 94)</t>
  </si>
  <si>
    <t>Giáp ngã tư (Thửa đất hộ ông Phan Thành Thọ thửa 104; TBĐ số 94)</t>
  </si>
  <si>
    <t>Ngã tư (Thửa đất hộ ông Phan Thành Thọ thửa 104; TBĐ số 94)</t>
  </si>
  <si>
    <t>Giáp ngã tư Trạm Y tế xã</t>
  </si>
  <si>
    <t>Giáp ngã ba (Hết thửa đất ở hộ ông Đào Văn Hào thửa 12; TBĐ số 99)</t>
  </si>
  <si>
    <t>XÃ EA H'LEO</t>
  </si>
  <si>
    <t>UBND Xã Ea H’leo, hướng đi BMT - Thửa 29; TBĐ số 148 (Phía Tây đường) và thửa 28; TBĐ số 148 (Phía Đông đường)</t>
  </si>
  <si>
    <t>Hết ranh giới thửa đất hộ ông Nay Y Ble - Thửa 17; TBĐ số 159 (Phía Tây đường) và thửa 22; TBĐ số 159 (Phía Đông đường)</t>
  </si>
  <si>
    <t>Hết ranh giới đất vườn nhà ông Trinh, CT UBND xã - Thửa 30; TBĐ số 175 (Phía Đông đường) và thửa 27; TBĐ số 175 (Phía Tây đường)</t>
  </si>
  <si>
    <t>Hết ranh giới đất Hội trường thôn 8 - Thửa 15; TBĐ số 184 (Phía Tây đường) và thửa 19; TBĐ số 184 (Phía Đông đường)</t>
  </si>
  <si>
    <t>Giáp địa giới xã Ea Ral (Hai bên đường)</t>
  </si>
  <si>
    <t>UBND Xã Ea H’leo (Hướng cầu 110) - Thửa 29; TBĐ số 148 (Phía Tây đường) và thửa 28; TBĐ số 148 (Phía Đông đường)</t>
  </si>
  <si>
    <t>Hết ranh giới thửa đất Trường THCS Chu Văn An và thửa 34; TBĐ số 141 (Phía Đông đường)</t>
  </si>
  <si>
    <t>Giáp ngã ba vào buôn Dang - Thửa 25; TBĐ số 134 (Phía Đông đường) và thửa 28; TBĐ số 134 (Phía Tây đường)</t>
  </si>
  <si>
    <t>Giáp ngã ba - Thửa 65; TBĐ số 127 (Phía Tây đường) và thửa 53; TBĐ số 127 (Phía Đông đường)</t>
  </si>
  <si>
    <t>Hết ranh giới Thửa đất 28; TBĐ số 112 (Phía Tây đường) và đường hẻm vào nhà bà Tục (Phía Đông đường)</t>
  </si>
  <si>
    <t>Hết ranh giới đất Xí nghiệp gỗ Thanh Nguyên - Thửa 17; TBĐ số 3 (Phía Đông đường) và thửa 127; TBĐ số 2 (Phía Tây đường)</t>
  </si>
  <si>
    <t>Cầu 110 (Hai bên đường)</t>
  </si>
  <si>
    <t>Đường Trong KDC thôn 2 A</t>
  </si>
  <si>
    <t>Quốc lộ 14 Nhà ở ông Trà Văn Hiệp (Thửa 54,TBĐ số 127)</t>
  </si>
  <si>
    <t>Ngã ba nhà ông Nguyễn Văn Hòa (Thửa 90; TBĐ số 23)</t>
  </si>
  <si>
    <t>Đường Trong KDC thôn 2 B</t>
  </si>
  <si>
    <t>Trường Chu Văn An (Thửa 58; TBĐ số 141)</t>
  </si>
  <si>
    <t>Hết ranh giới thửa đất ở ông Trần Văn Chí (Thửa 252; TBĐ số 140)</t>
  </si>
  <si>
    <t>Quốc lộ 14 Nhà ở ông Nguyễn Toàn (Thửa 54; TBĐ số 135)</t>
  </si>
  <si>
    <t>Thửa đất ông Phan Hữu Bi (Thửa 43; TBĐ số 135)</t>
  </si>
  <si>
    <t>Thửa đất nhà ở ông Đoàn (Thửa 25; TBĐ số 134)</t>
  </si>
  <si>
    <t>Hết ranh giới thửa đất ông Trịnh Bốn (Thửa 7; TBĐ số 132)</t>
  </si>
  <si>
    <t>Đường Trong KDC thôn 2 C (Đường Pháp)</t>
  </si>
  <si>
    <t>Ngã ba Buôn Dang (Nhà ông Cảnh - Thửa 60; TBĐ số 129)</t>
  </si>
  <si>
    <t>Hết ranh giới thửa đất ở ông Phan Văn Chúng (Thửa 2; TBĐ số 132)</t>
  </si>
  <si>
    <t>Ngã ba Buôn Dang (Chuồng Trâu) - Thửa 60; TBĐ số 129</t>
  </si>
  <si>
    <t>Hết ranh giới thửa đất ở ông Phúng Văn Nhờ (Thửa 48; TBĐ số 16)</t>
  </si>
  <si>
    <t>Đường Trong KDC thôn 3</t>
  </si>
  <si>
    <t>Quốc lộ 14 nhà bà Đỗ Thị Hồng (Thửa 76; TBĐ số 148)</t>
  </si>
  <si>
    <t>Hết ranh giới thửa đất ở ông Bùi Văn Dũng (Thửa 118; TBĐ số 154)</t>
  </si>
  <si>
    <t>Đường Trong KDC thôn 4</t>
  </si>
  <si>
    <t>Giáp Quốc lộ 14 (Thửa 171; TBĐ số 154)</t>
  </si>
  <si>
    <t>Thửa đất nhà ở ông Nguyễn Hữu Thông (Thửa 14; TBĐ số 160)</t>
  </si>
  <si>
    <t>Suối nước Đục (Thửa 32; TBĐ số 158)</t>
  </si>
  <si>
    <t>Thửa đất nhà ông Nguyễn Đình Phương (Thửa 202; TBĐ số 154)</t>
  </si>
  <si>
    <t>Hết ranh giới hội trường thôn 4 (Thửa 97; TBĐ số 154)</t>
  </si>
  <si>
    <t>Hết ranh giới thửa đất ở ông Nguyễn Đức Cảnh (Thửa 147; TBĐ số 154)</t>
  </si>
  <si>
    <t>Đường Trong KDC thôn 5</t>
  </si>
  <si>
    <t>Thửa đất nhà ở ông Đỗ Hữu Tiến (Thửa 44; TBĐ số 171)</t>
  </si>
  <si>
    <t>Hội trường thôn 5 (Thửa 35; TBĐ số 171)</t>
  </si>
  <si>
    <t>Đường Trong KDC thôn 6</t>
  </si>
  <si>
    <t>Hội trường thôn 6 (Thửa 16; TBĐ số 179)</t>
  </si>
  <si>
    <t>Hết ranh giới thửa đất ở ông Mai Chí Bốn (Thửa 162; TBĐ số 79)</t>
  </si>
  <si>
    <t>Quốc lộ 14 Nhà ở ông Lê Trọng Lan (Thửa 26; TBĐ số 171)</t>
  </si>
  <si>
    <t>Nhà điều hành Hồ thủy lợi Ea H'leo 1 (Thửa 1; TBĐ số 87)</t>
  </si>
  <si>
    <t>Đường Trong KDC thôn 7</t>
  </si>
  <si>
    <t>Hội trường thôn 7 (Thửa 57; TBĐ số 181)</t>
  </si>
  <si>
    <t>Hết ranh giới thửa đất ở ông Nguyễn Văn Quyết (Thửa 37; TBĐ số 182)</t>
  </si>
  <si>
    <t>Đường Trong KDC thôn 8</t>
  </si>
  <si>
    <t>Quốc lộ 14 Nhà ông Đào Quyết Chiến (Thửa 9; TBĐ số 181)</t>
  </si>
  <si>
    <t>Cầu suối Ea Ooc (Thửa 61; TBĐ số 85)</t>
  </si>
  <si>
    <t>Quốc lộ 14 Nhà ông Nguyễn Xuân Đạm (Thửa 3; TBĐ số 180)</t>
  </si>
  <si>
    <t>Hết ranh giới thửa đất nhà ông Lê Văn Cấp (Thửa 42; TBĐ số 85)</t>
  </si>
  <si>
    <t>Quốc lộ 14 hội trường thôn 8 (Thửa 15; TBĐ số 184)</t>
  </si>
  <si>
    <t>Hết ranh giới thửa đất ở ông Nguyễn Văn Dũng (Thửa 1,TBĐ số 184)</t>
  </si>
  <si>
    <t>Đường Trong KDC thôn 9</t>
  </si>
  <si>
    <t>Hết ranh giới thửa đất ông Phan Tiến Dũng (Thửa 171; TBĐ số 85)</t>
  </si>
  <si>
    <t>Đường Trong KDC buôn Dang</t>
  </si>
  <si>
    <t>Ngã ba buôn Dang nhà ông Chiến Thảo (Quốc lộ 14) - Thửa 57; TBĐ số 134</t>
  </si>
  <si>
    <t>Nghĩa địa Buôn Dang (Thửa 9; TBĐ số 120)</t>
  </si>
  <si>
    <t>Đường Trong KDC buôn Săm A+B</t>
  </si>
  <si>
    <t>Thửa đất nhà ở ông Rmah H'Mương (Thửa 71; TBĐ số 141)</t>
  </si>
  <si>
    <t>Hết ranh giới thửa đất ở ông Nguyễn Đình Phương (Thửa 38; TBĐ số 154)</t>
  </si>
  <si>
    <t>Đường trong khu dân cư
 buôn Săm A</t>
  </si>
  <si>
    <t>Hết ranh giới thửa đất ở bà Nay Y Bint (Thửa 13,TBĐ số 153)</t>
  </si>
  <si>
    <t>Hết ranh giới thửa đất ở bà Nguyễn Thị Xếp (Thửa 80; TBĐ số 153)</t>
  </si>
  <si>
    <t>Ranh giới thửa đất ở Nay H'Hmut (Thửa 10; TBĐ số 148)</t>
  </si>
  <si>
    <t>Hết ranh giới thửa đất ở Nay Y H'Nổ (Thửa 43; TBĐ số 141)</t>
  </si>
  <si>
    <t>Đường trong khu dân cư
 buôn Treng</t>
  </si>
  <si>
    <t>Ranh giới thửa đất ở bà Nguyễn Thị Luôn (Thửa 108; TBĐ số 164)</t>
  </si>
  <si>
    <t>Hết ranh giới thửa đất ở ông R Căm Y Kriat (Thửa 7; TBĐ số 160)</t>
  </si>
  <si>
    <t>XÃ EA HIAO</t>
  </si>
  <si>
    <t>Trụ sở UBND xã Ea Sol củ (Bao gồm cả thửa đất Bưu điện xã)</t>
  </si>
  <si>
    <t>Hết ranh giới thửa đất Sân bóng xã Ea Sol củ</t>
  </si>
  <si>
    <t>Hết ranh giới thửa đất Sân bóng xã Ea Sol</t>
  </si>
  <si>
    <t>Ngã ba Tý Xuyên (Phía đông đường) và hết ranh giới thửa 42; TBĐ số 232 (Phía Tây đường)</t>
  </si>
  <si>
    <t>Ngã tư, hết ranh giới thửa 76; TBĐ số 227 (Phía Đông đường) và hết ranh giới thửa 83; TBĐ số 227 (Phía Tây đường)</t>
  </si>
  <si>
    <t>Ngã ba buôn Ta Ly, hết ranh giới thửa 33; TBĐ số 218 (Phía Tây đường) và hết ranh giới thửa 28; TBĐ số 218 (Phía Đông đường)</t>
  </si>
  <si>
    <t>Hết ranh giới Thửa 1, 2; TBĐ số 216 (Hai bên đường)</t>
  </si>
  <si>
    <t>Trụ sở UBND xã Ea Sol (Bao gồm cả thửa đất Bưu điện xã)</t>
  </si>
  <si>
    <t>Trường Nguyễn Bỉnh Khiêm, Trường Nguyễn Khuyến</t>
  </si>
  <si>
    <t>Hết ranh giới thửa đất nhà ông Phan Văn Thắng (Thửa 34; TBĐ số 237)</t>
  </si>
  <si>
    <t>Hết ranh giới thửa đất DNTN thương mại Quang Hợp (Thửa 90; TBĐ số 254)</t>
  </si>
  <si>
    <t>Giáp địa giới hành chính xã Dliê Yang</t>
  </si>
  <si>
    <t>Tỉnh lộ 15 còn lại</t>
  </si>
  <si>
    <t>Ngã ba Tý Xuyên (Hướng Ea Hiao)</t>
  </si>
  <si>
    <t>Ngã tư (Thửa đất nhà bà Nguyễn Thị Huyên thửa 120; TBĐ số 232)</t>
  </si>
  <si>
    <t>Hết ranh giới đất Trường tiểu học Ea Sol</t>
  </si>
  <si>
    <t>Hết khu dân cư Buôn Kri</t>
  </si>
  <si>
    <t>Ngã tư (Thửa đất nhà bà Nguyễn Thị Huyên thửa 120; TBĐ số 232), hướng buôn Mnút</t>
  </si>
  <si>
    <t>Hết ranh giới thửa đất nhà ông Ma Thế (Thửa 92; TBĐ số 240)</t>
  </si>
  <si>
    <t>Đường Dliê Yang - Ea Hiao</t>
  </si>
  <si>
    <t>Cầu (3 xã) về hướng Đông</t>
  </si>
  <si>
    <t>Hết đường (Giáp địa giới hành chính xã Ea Hiao)</t>
  </si>
  <si>
    <t>Ngã ba cây xăng Ông Danh, thửa 11; TBĐ số 254 (Hướng nông trường cao su)</t>
  </si>
  <si>
    <t>Hết ranh giới đất nhà ông Hoàng Văn Tiến (Thửa 110; TBĐ số 249)</t>
  </si>
  <si>
    <t>Nông trường cao su</t>
  </si>
  <si>
    <t>Nhà ông Lưu Đức Dương thôn 3 (Thửa 23; TBĐ số 238)</t>
  </si>
  <si>
    <t>Ngã tư (Thửa đất của Thửa 148; TBĐ số 232)</t>
  </si>
  <si>
    <t>Ngã ba Trạm xá xã Ea Sol</t>
  </si>
  <si>
    <t>Hết ranh giới thửa đất nhà ông Trần Đức Nhuận (Thửa 67; TBĐ số 231), giáp Ngã tư</t>
  </si>
  <si>
    <t>Ngã ba nhà ông Ksơr Năng, buôn Tang (Thửa 10; TBĐ số 237)</t>
  </si>
  <si>
    <t>Đường liên xã Ea Sol đi xã Ea H'Leo</t>
  </si>
  <si>
    <t>Ngã ba buôn Ta Ly phía nam thửa 70, tờ bản đồ 218, phía bắc thửa 34, tờ bản đồ 218</t>
  </si>
  <si>
    <t>Hết cầu buôn Ta ly phía nam thửa 22, tờ bản đổ số 123, phía bắc thửa 375, tờ 320</t>
  </si>
  <si>
    <t>Cầu buôn Ta ly phía nam thửa 19, tờ bản đổ số 123, phía bắc thửa 21, tờ 123</t>
  </si>
  <si>
    <t>Giáp ranh giới Công ty TNHH Đăk Nguyên phía nam thửa 7, tờ bản đổ số 64, phía bắc thửa 6, tờ 64</t>
  </si>
  <si>
    <t>Khu trung tâm chợ</t>
  </si>
  <si>
    <t>Ngã tư chợ về phía Tây hướng 82 (Thửa 225; TBĐ số 122)</t>
  </si>
  <si>
    <t>Giáp nghĩa địa Ea Hiao 1 (Thửa 11; TBĐ số 25)</t>
  </si>
  <si>
    <t>Ngã tư chợ về phía UBND xã (Thửa 225; TBĐ số 122)</t>
  </si>
  <si>
    <t>Hết ranh giới thửa đất nhà ông Nguyễn Đình Cư (Thửa 245; TBĐ số 122)</t>
  </si>
  <si>
    <t>Ngã tư chợ về phía Nam đi thôn 4A (Thửa 225; TBĐ số 122)</t>
  </si>
  <si>
    <t>Cầu 135 (Thửa 220; TBĐ số 122)</t>
  </si>
  <si>
    <t>Ngã tư chợ về phía Bắc (Thửa 225; TBĐ số 122)</t>
  </si>
  <si>
    <t>Hết ranh giới thửa đất nhà ông Hoàng Bốc (Thửa 32; TBĐ số 122)</t>
  </si>
  <si>
    <t>Trục đường số 1</t>
  </si>
  <si>
    <t>Hết ranh giới thửa đất nhà thế giới di động (Thửa 31; TBĐ số 122)</t>
  </si>
  <si>
    <t>Hết ranh giới thửa đất nhà ông Phan Thái Lai (Thửa 109; TBĐ số 110)</t>
  </si>
  <si>
    <t>Giáp ngã ba buôn Bir (Đi xã Ea Sol) - Thửa 50; TBĐ số 104</t>
  </si>
  <si>
    <t>Giáp ngã ba buôn Bir (Đi xã Ea Sol) - Thửa 51; TBĐ số 104</t>
  </si>
  <si>
    <t>Cầu buôn Kra (Thửa 56; TBĐ số 17)</t>
  </si>
  <si>
    <t>Trục đường số 2</t>
  </si>
  <si>
    <t>Cầu 135 (Thửa 196; TBĐ số 122)</t>
  </si>
  <si>
    <t>Ngã 3 nhà Ông Phạm Xuân Thảo (Thửa 100; TBĐ số 26)</t>
  </si>
  <si>
    <t>Trục đường số 3</t>
  </si>
  <si>
    <t>Nghĩa địa Ea Hiao (Thửa 11; TBĐ số 25)</t>
  </si>
  <si>
    <t>Hết ranh giới Trường THCS Lê Lợi (Thửa 95; TBĐ số 120)</t>
  </si>
  <si>
    <t>Trục đường số 4</t>
  </si>
  <si>
    <t>Cầu buôn Kra (Thửa 38; TBĐ số 17)</t>
  </si>
  <si>
    <t>Ngã 3 Nông trường Cao su (Thửa 31; TBĐ số 105)</t>
  </si>
  <si>
    <t>Trục đường số 5</t>
  </si>
  <si>
    <t>Giáp ranh giới xã Ea Sol phía Đông đường, phía tây đường hết đất nhà ông Phạm Phú Viễn (Thửa 28; TBĐ số 118)</t>
  </si>
  <si>
    <t>Trục đường số 6</t>
  </si>
  <si>
    <t>Phía tây đường hết đất ông Phạm Phú Viễn - Thửa 28; TBĐ số 118 (Hướng 82)</t>
  </si>
  <si>
    <t>Cầu sắt (Thửa 5; TBĐ số 113)</t>
  </si>
  <si>
    <t>Trục đường thôn 2</t>
  </si>
  <si>
    <t>Giáp cao su</t>
  </si>
  <si>
    <t>Đường thôn 4B</t>
  </si>
  <si>
    <t>Ngã ba nhà ông Nguyễn Văn Mão (Thửa 77; TBĐ số 123)</t>
  </si>
  <si>
    <t>Ngã 3 nhà ông Nguyễn Thanh Chủy (Huyền) - Thửa 5; TBĐ số 36</t>
  </si>
  <si>
    <t>Đường thôn 7B tuyến 1</t>
  </si>
  <si>
    <t>Trường tiểu học Lê Lai (Thửa 72; TBĐ số 112)</t>
  </si>
  <si>
    <t>Đường liên thôn 8 đi 9</t>
  </si>
  <si>
    <t>Ngã 3 đất nhà ông Thống hướng sang xã Ea Tân</t>
  </si>
  <si>
    <t>Cầu hết ranh giới xã (Hai bên đường)</t>
  </si>
  <si>
    <t>Đường liên thôn 8B đi 9B</t>
  </si>
  <si>
    <t>Ngã 3 đất nhà ông Thống hướng UBND xã</t>
  </si>
  <si>
    <t>Hết ranh giới đất bố trí giãn dân thôn 8B và 9B hai bên đường</t>
  </si>
  <si>
    <t>Đường liên thôn 9A đi 9B</t>
  </si>
  <si>
    <t>Ngã 3 nhà Ông Sơn và Bà Miên (Thửa 106; TBĐ số 79)</t>
  </si>
  <si>
    <t>Đầu ranh giới nhà Ông Lý Dũng Kiều (Thửa 3; TBĐ số 88)</t>
  </si>
  <si>
    <t>Đường giao thông buôn Bir</t>
  </si>
  <si>
    <t>Ngã ba buôn Bir, đất ông Ksơr Y Lúc (Hai bên đường) - (Thửa 37; TBĐ số 104)</t>
  </si>
  <si>
    <t>Giáp cao su Nông trường đến hết đất sân bóng chuyền Buôn Bir (Thửa 8; TBĐ số 101)</t>
  </si>
  <si>
    <t>Đường giao thông buôn Krái</t>
  </si>
  <si>
    <t>Ngã ba (Nhà ông Ksơr Y Nroi và Ksơr H Mlai) hai bên đường - Thửa 155; TBĐ số 17</t>
  </si>
  <si>
    <t>Giáp cao su Nông trường (Đất nhà Nay Y Grang) - Thửa 12; TBĐ số 102</t>
  </si>
  <si>
    <t>Đường thôn 8A</t>
  </si>
  <si>
    <t>Cổng văn hóa thôn 8A</t>
  </si>
  <si>
    <t>Cầu buôn Sek Điết xã DliêYang</t>
  </si>
  <si>
    <t>Đường trong khu dân cư thôn 9B</t>
  </si>
  <si>
    <t>Đất của ông Phan Văn Huệ thôn 9b hướng đi thôn 10</t>
  </si>
  <si>
    <t>Nhà ông Nguyễn Công Nhận</t>
  </si>
  <si>
    <t>Đường trong khu dân cư thôn 10</t>
  </si>
  <si>
    <t>Đất bà Vương Thị Tằng</t>
  </si>
  <si>
    <t>Cổng văn hóa thôn 10 hết đất ông Hoàng Văn Tịch</t>
  </si>
  <si>
    <t>XÃ EA WER</t>
  </si>
  <si>
    <t>Khu trung tâm hành chính xã (Khu trung tâm huyện Buôn Đôn cũ)</t>
  </si>
  <si>
    <t>Tỉnh lộ 17 (1 cũ)</t>
  </si>
  <si>
    <t>Ngã ba Nghĩa trang liệt sĩ</t>
  </si>
  <si>
    <t>Ngã tư Viện kiểm sát</t>
  </si>
  <si>
    <t>Ngã tư Đài truyền thanh</t>
  </si>
  <si>
    <t>Chi nhánh điện Buôn Đôn - Ea súp</t>
  </si>
  <si>
    <t>Chi nhánh điện Buôn Đôn- Ea súp</t>
  </si>
  <si>
    <t>Ngã tư Toà Án</t>
  </si>
  <si>
    <t>Ngã tư đài truyền thanh</t>
  </si>
  <si>
    <t>Hết trường cấp 3 Buôn Đôn</t>
  </si>
  <si>
    <t>Giáp vành đai phía Đông</t>
  </si>
  <si>
    <t>Ngã 3 trường Hồ Tùng Mậu</t>
  </si>
  <si>
    <t>Ngã 3 đường vận hành 1 thủy điện 4</t>
  </si>
  <si>
    <t>Đường ngang</t>
  </si>
  <si>
    <t>Đường số 2 (Cạnh trụ sở công an huyện)</t>
  </si>
  <si>
    <t>Tỉnh lộ 17</t>
  </si>
  <si>
    <t>Giáp đường số 4 (phía Đông)</t>
  </si>
  <si>
    <t>Hết ranh giới đất Công an huyện</t>
  </si>
  <si>
    <t>Đoạn từ ngã tư bưu điện</t>
  </si>
  <si>
    <t>Giáp đường số 21</t>
  </si>
  <si>
    <t>Giáp đường số 4</t>
  </si>
  <si>
    <t>Đoạn từ ngã tư đường số 3-4</t>
  </si>
  <si>
    <t>Đoạn từ ngã tư đường số 3-39</t>
  </si>
  <si>
    <t>Hết lô A6 (ngã ba đường số 3 và đường số 14)</t>
  </si>
  <si>
    <t>Ngã tư đường số 3 và đường số 12</t>
  </si>
  <si>
    <t>Giáp vành đai phía Tây</t>
  </si>
  <si>
    <t>Đường số 21</t>
  </si>
  <si>
    <t>Hết vành đai phía Đông</t>
  </si>
  <si>
    <t>Hết lô A7 (ngã 4 đường 13 và đường số 4)</t>
  </si>
  <si>
    <t>Hết vành đai phía Tây</t>
  </si>
  <si>
    <t>Tỉnh lộ 17 (trụ sở viễn thông)</t>
  </si>
  <si>
    <t>Tỉnh lộ 17 (thư viện)</t>
  </si>
  <si>
    <t>Giáp đường số 44</t>
  </si>
  <si>
    <t>Giáp vành đai phía Đông (đường số 8)</t>
  </si>
  <si>
    <t>Từ tỉnh lộ 17</t>
  </si>
  <si>
    <t>Vành đai phía Đông (đường số 8)</t>
  </si>
  <si>
    <t>Vành đai phía Tây</t>
  </si>
  <si>
    <t>Đường số 10 (Cạnh trụ sở công an huyện)</t>
  </si>
  <si>
    <t>Vành đai phía Tây (đường số 9)</t>
  </si>
  <si>
    <t>Hết thửa đất giao nhau đường số 14</t>
  </si>
  <si>
    <t>Hết thửa đất giao nhau đường số 11</t>
  </si>
  <si>
    <t>Đường số 16</t>
  </si>
  <si>
    <t>Hết thửa đất giao nhau đường số 12</t>
  </si>
  <si>
    <t>Đườngsố17(dọc chợ trung tâm huyện)</t>
  </si>
  <si>
    <t>Từ tỉnh lô 17</t>
  </si>
  <si>
    <t>Hết lô A7</t>
  </si>
  <si>
    <t>Hết lô A10</t>
  </si>
  <si>
    <t>Đường số 18</t>
  </si>
  <si>
    <t>Hết thửa đất giao nhau đường số 13</t>
  </si>
  <si>
    <t>Hết thửa đất giao nhau đường số 19</t>
  </si>
  <si>
    <t>Đường số 24</t>
  </si>
  <si>
    <t>Nghĩa trang liệt sỹ</t>
  </si>
  <si>
    <t>Đường số 25</t>
  </si>
  <si>
    <t>Hết thửa đất giao nhau đường số 20</t>
  </si>
  <si>
    <t>Hết thửa đất giao nhau đường số 4</t>
  </si>
  <si>
    <t>Đường số 26</t>
  </si>
  <si>
    <t>Đường số 28</t>
  </si>
  <si>
    <t>Hết thửa đất giao nhau đường số 27</t>
  </si>
  <si>
    <t>Hết thửa đất giao nhau đường số 8</t>
  </si>
  <si>
    <t>Đường số 29</t>
  </si>
  <si>
    <t>Hết thửa đất giao nhau đường số 44</t>
  </si>
  <si>
    <t>Hết thửa đất giao nhau đường số 45</t>
  </si>
  <si>
    <t>Đường số 34</t>
  </si>
  <si>
    <t>Hết thửa đất giao nhau đường số 30</t>
  </si>
  <si>
    <t>Hết thửa đất giao nhau đường số 31</t>
  </si>
  <si>
    <t>Đường số 35 (Mặt sau B3)</t>
  </si>
  <si>
    <t>Hết thửa đất giao nhau đường số 33</t>
  </si>
  <si>
    <t>Đườngsố36 (Đường đấu giá lô B3)</t>
  </si>
  <si>
    <t>Đường số 37</t>
  </si>
  <si>
    <t>Hết thửa đất giao nhau đường số 32</t>
  </si>
  <si>
    <t>Đường số 42</t>
  </si>
  <si>
    <t>Đường số 43</t>
  </si>
  <si>
    <t>Hết thửa đất giao nhau đường số 38</t>
  </si>
  <si>
    <t>Đường dọc</t>
  </si>
  <si>
    <t>Hết thửa đất giao nhau đường số 2</t>
  </si>
  <si>
    <t>Hết thửa đất giao nhau đường số 16</t>
  </si>
  <si>
    <t>Hết thửa đất giao nhau đường số 18</t>
  </si>
  <si>
    <t>Đường số 13 (song song Tỉnh lộ 1)</t>
  </si>
  <si>
    <t>Hết thửa đất giao nhau đường số 17</t>
  </si>
  <si>
    <t>Đường số 14 mặt sau lô A5; A6 (song song Tỉnh lộ 1)</t>
  </si>
  <si>
    <t>Hết thửa đất giao nhau đường số 3</t>
  </si>
  <si>
    <t>Đường số 19</t>
  </si>
  <si>
    <t>Hết thửa đất giao nhau đường số 5</t>
  </si>
  <si>
    <t>Đường số 20 (mặt sau A12, A1, A4) (song song Tỉnh lộ 1)</t>
  </si>
  <si>
    <t>Hết thửa đất giao nhau đường số 24</t>
  </si>
  <si>
    <t>Hết thửa đất giao nhau đường số 26</t>
  </si>
  <si>
    <t>Đường số 22</t>
  </si>
  <si>
    <t>Đường số 23</t>
  </si>
  <si>
    <t>Đường số 27</t>
  </si>
  <si>
    <t>Ngã ba phòng Giáo dục</t>
  </si>
  <si>
    <t>Đường vành đai phía Đông (đường số 8)</t>
  </si>
  <si>
    <t>Đường số 30 (Cạnh bệnh viện đa khoa huyện)</t>
  </si>
  <si>
    <t>Hết thửa đất giao nhau đường số 7</t>
  </si>
  <si>
    <t>Hết thửa đất giao nhau đường số 34</t>
  </si>
  <si>
    <t>Đường số 31</t>
  </si>
  <si>
    <t>Hết thửa đất giao nhau đường số 36</t>
  </si>
  <si>
    <t>Đường số 32</t>
  </si>
  <si>
    <t>Hết thửa đất giao nhau đường số 6</t>
  </si>
  <si>
    <t>Đường vành đai phía Tây (đường số 9)</t>
  </si>
  <si>
    <t>Đường số 33 mặt sau lô A2 (song song Tỉnh lộ 1)</t>
  </si>
  <si>
    <t>Hết thửa đất giao nhau đường số 9</t>
  </si>
  <si>
    <t>Đường 38 mặt sau lô A3, A8 (song song Tỉnh lộ 1)</t>
  </si>
  <si>
    <t>Đường 39</t>
  </si>
  <si>
    <t>Hết thửa đất giao nhau đường vành đai phía Đông (đường số 8 - hướng ra PCCC)</t>
  </si>
  <si>
    <t>Hết thửa đất giao nhau đường vành đai phía Đông (đường số 8 - hướng ra đường số 45)</t>
  </si>
  <si>
    <t>Đường số 40</t>
  </si>
  <si>
    <t>Đường số 41</t>
  </si>
  <si>
    <t>Hết thửa đất giao nhau đường số 43</t>
  </si>
  <si>
    <t>Đường số 44</t>
  </si>
  <si>
    <t>Hết thửa đất giao nhau đường số 39</t>
  </si>
  <si>
    <t>Hết đường quy hoạch (giáp đường số 43)</t>
  </si>
  <si>
    <t>Đường số 45</t>
  </si>
  <si>
    <t>Đường số 46</t>
  </si>
  <si>
    <t>Hết thửa đất giao nhau đường số 41</t>
  </si>
  <si>
    <t>Đường vành đai phía Đông</t>
  </si>
  <si>
    <t>Quán Vân Cương</t>
  </si>
  <si>
    <t>Giáp đường số 6 (phía Đông)</t>
  </si>
  <si>
    <t>Giáp đường số 6</t>
  </si>
  <si>
    <t>Giáp đường số 23</t>
  </si>
  <si>
    <t>Tòa án</t>
  </si>
  <si>
    <t>Bệnh viện</t>
  </si>
  <si>
    <t>Giáp đường số 2</t>
  </si>
  <si>
    <t>Ngã tư TL17-đường số 24</t>
  </si>
  <si>
    <t>Đường trục trong lô K2-7 (giáp trụ sở Công an huyện)</t>
  </si>
  <si>
    <t>Đường trục trong lô K2-6 (lô A9)</t>
  </si>
  <si>
    <t>Đường trục trong lô K5-4 (lô B3)</t>
  </si>
  <si>
    <t>Đường trục trong lô K5-6 (giáp với bệnh viện đa khoa huyện)</t>
  </si>
  <si>
    <t>Các đường ngang</t>
  </si>
  <si>
    <t>Đường giữa lô A10</t>
  </si>
  <si>
    <t>Các trục đường còn lại Lô A11</t>
  </si>
  <si>
    <t>Tuyến đường ngoài khu trung tâm</t>
  </si>
  <si>
    <t>Giáp ranh giới xã Ea Nuôl (suối cạn)</t>
  </si>
  <si>
    <t>Ngã ba đường vào chùa Pháp Vân</t>
  </si>
  <si>
    <t>Hết thôn 9</t>
  </si>
  <si>
    <t>Hết thôn 10</t>
  </si>
  <si>
    <t>Hết ranh giới thôn 12</t>
  </si>
  <si>
    <t>Cây xăng Nam Tây Nguyên</t>
  </si>
  <si>
    <t>Hết Dốc 50 (nhà ông Nguyễn Ngọc Thu)</t>
  </si>
  <si>
    <t>Đầu thôn 18</t>
  </si>
  <si>
    <t>Cống thủy lợi (thôn 20)</t>
  </si>
  <si>
    <t>Cống Thủy Lợi (thôn 20)</t>
  </si>
  <si>
    <t>Cầu Ea Tul</t>
  </si>
  <si>
    <t>Cầu 33</t>
  </si>
  <si>
    <t>Cầu 34</t>
  </si>
  <si>
    <t>Cầu 35</t>
  </si>
  <si>
    <t>Giáp ranh xã Buôn Đôn</t>
  </si>
  <si>
    <t>Đường tỉnh lộ 19A (Tỉnh lộ 5 cũ)</t>
  </si>
  <si>
    <t>Ngã ba Tân Tiến</t>
  </si>
  <si>
    <t>Hết ranh giới Trường Hoàng Văn Thụ</t>
  </si>
  <si>
    <t>Hết ranh giới thôn 6</t>
  </si>
  <si>
    <t>Hết Trường tiểu học Lê Lợi</t>
  </si>
  <si>
    <t>Giáp ranh xã Ea Nuôl (Cuôr Knia củ)</t>
  </si>
  <si>
    <t>Tỉnh lộ 17(1 cũ-Ngã ba nhà bà Lợi)</t>
  </si>
  <si>
    <t>Tỉnh lộ 17(1 cũ-Ngã ba Bưu điện VH xã)</t>
  </si>
  <si>
    <t>Vào lô F</t>
  </si>
  <si>
    <t>Ngã ba TL17 (đường vào sình 3/2)</t>
  </si>
  <si>
    <t>Suối bà Chí</t>
  </si>
  <si>
    <t>Ngã ba ba Tân</t>
  </si>
  <si>
    <t>Đường nhựa giáp thuỷ điện Srêpôk 3</t>
  </si>
  <si>
    <t>56</t>
  </si>
  <si>
    <t>Đường dọc lô E và D trung tâm xã</t>
  </si>
  <si>
    <t>57</t>
  </si>
  <si>
    <t>Khu dân cư còn lại của thôn 14</t>
  </si>
  <si>
    <t>58</t>
  </si>
  <si>
    <t>Giáp ranh thôn Ea Duốt xã Ea Wer</t>
  </si>
  <si>
    <t>59</t>
  </si>
  <si>
    <t>Đường lô 2</t>
  </si>
  <si>
    <t>Ngã ba tỉnh lộ 19</t>
  </si>
  <si>
    <t>hết thôn 9</t>
  </si>
  <si>
    <t>60</t>
  </si>
  <si>
    <t>Ngã ba hội trường thôn 7</t>
  </si>
  <si>
    <t>Ngã ba hội trường thôn 4</t>
  </si>
  <si>
    <t>61</t>
  </si>
  <si>
    <t>Đường ngang (xã Ea Wer cũ)</t>
  </si>
  <si>
    <t>Đập dâng Nà Xô</t>
  </si>
  <si>
    <t>Tỉnh lộ 17 (1 cũ-nhà ông Mộc)</t>
  </si>
  <si>
    <t>Hết ngã ba vào Nghĩa địa thôn Thôn 18</t>
  </si>
  <si>
    <t>Hết ngã ba vào Nghĩa địa thôn 18</t>
  </si>
  <si>
    <t>Hết thôn 21</t>
  </si>
  <si>
    <t>Tỉnh lộ 17 (1 cũ-buôn Tul B)</t>
  </si>
  <si>
    <t>Vào thôn 21</t>
  </si>
  <si>
    <t>Đường Tỉnh lộ 17 (1 cũ - ngã ba Nà Wel)</t>
  </si>
  <si>
    <t>Hết ranh giới rẫy Y Nút Knul</t>
  </si>
  <si>
    <t>Giáp sông Sêrêpôk</t>
  </si>
  <si>
    <t>Sau trạm y tế xã</t>
  </si>
  <si>
    <t>Cầu Ea Tul (đường lô 2)</t>
  </si>
  <si>
    <t>Đầu buôn Tul B</t>
  </si>
  <si>
    <t>Hết đường 135 (đường lô 2)</t>
  </si>
  <si>
    <t>Tỉnh lộ 17 (1 cũ - thôn 6)</t>
  </si>
  <si>
    <t>Buôn Ea Pri</t>
  </si>
  <si>
    <t>Ngã 3 đi hội trường thôn Ea Duất</t>
  </si>
  <si>
    <t>Giáp sông Srêpôk</t>
  </si>
  <si>
    <t>62</t>
  </si>
  <si>
    <t>Đường vận hành Thuỷ điện 4</t>
  </si>
  <si>
    <t>Ngã ba đường vận hành</t>
  </si>
  <si>
    <t>Giáp đường vành đai Phía Tây (đường số 9)</t>
  </si>
  <si>
    <t>63</t>
  </si>
  <si>
    <t>Khu trung tâm huyện</t>
  </si>
  <si>
    <t>Ngã tư nhà ông Tươi</t>
  </si>
  <si>
    <t>Ranh giới xã Ea Wer (Khu dân cư Ea Ly</t>
  </si>
  <si>
    <t>64</t>
  </si>
  <si>
    <t>Các đường buôn Tul A</t>
  </si>
  <si>
    <t>65</t>
  </si>
  <si>
    <t>Các đường buôn Tul B</t>
  </si>
  <si>
    <t>66</t>
  </si>
  <si>
    <t>Đường nối Tỉnh lộ 17 (cũ)
Xã Ea Hour cũ</t>
  </si>
  <si>
    <t>Hết ngã ba nhà ông Giới</t>
  </si>
  <si>
    <t>Đi xã Ea Mroh - Cư M'gar</t>
  </si>
  <si>
    <t>Thác7nhánh(qua Buôn Rếch A)</t>
  </si>
  <si>
    <t>Thác 7 nhánh</t>
  </si>
  <si>
    <t>Hết đường buôn mới 134</t>
  </si>
  <si>
    <t>Ngã ba cầu 34 (đường vòng sau UBND xã)</t>
  </si>
  <si>
    <t>Tỉnh lộ 17 (1 cũ)-Vườn quốc gia Yok Đôn</t>
  </si>
  <si>
    <t>Hết ranh giới nhà máy điện mặt trời Jang Pông</t>
  </si>
  <si>
    <t>XÃ EA NUÔL</t>
  </si>
  <si>
    <t>Giáp ranh giới với Phường Buôn Ma Thuột</t>
  </si>
  <si>
    <t>Hết cầu buôn Niêng</t>
  </si>
  <si>
    <t>Hết ngã tư đường vào buôn Niêng 3</t>
  </si>
  <si>
    <t>Đến cầu Ea M'dthar</t>
  </si>
  <si>
    <t>Ngã 3 đường vào nhà máy thủy điện Srêpôk 3</t>
  </si>
  <si>
    <t>Giáp ranh xã Tân Hòa</t>
  </si>
  <si>
    <t>Tỉnh lộ 1</t>
  </si>
  <si>
    <t>Khu K68</t>
  </si>
  <si>
    <t>Ngã ba cây xăng (Khương Minh Yên)</t>
  </si>
  <si>
    <t>Ngã ba Hoà An (TL1)</t>
  </si>
  <si>
    <t>Hết khu dân cư (ranh giới thôn Hòa Phú)</t>
  </si>
  <si>
    <t>Ngã ba nhà ông Nhàn ( Buôn Niêng III)</t>
  </si>
  <si>
    <t>Thôn 8 xã Cư Ebur</t>
  </si>
  <si>
    <t>Đầu buôn Mdhar 1A</t>
  </si>
  <si>
    <t>Hết ranh giới thôn Mdhar 3</t>
  </si>
  <si>
    <t>Hết ranh giới thôn Hoà Thanh</t>
  </si>
  <si>
    <t>Đầu buôn Niêng 3</t>
  </si>
  <si>
    <t>Hết ranh giới khu du lịch Troh Bư</t>
  </si>
  <si>
    <t>Hết ranh giới buôn Mới (132)</t>
  </si>
  <si>
    <t>Đầu buôn Niêng 2</t>
  </si>
  <si>
    <t>Hết mỏ đá Minh Sáng</t>
  </si>
  <si>
    <t>Đường vào Thủy Điện Dray H'Ling cũ</t>
  </si>
  <si>
    <t>Ngã ba giáp ranh giới Phường Thành Nhất (BMT)</t>
  </si>
  <si>
    <t>Suối Ea Piết (giáp ranh giới thôn Hòa Nam I - Hoa An)</t>
  </si>
  <si>
    <t>Đường trục chính thôn Đại Đồng</t>
  </si>
  <si>
    <t>Ngã ba nhà ông Khôi</t>
  </si>
  <si>
    <t>Đi sình Cư Bơr</t>
  </si>
  <si>
    <t>Ngã ba đường vào cụm công nghiệp</t>
  </si>
  <si>
    <t>Ngã ba nhà ông Năm Tiếu (cuối buôn Kô Đung B)</t>
  </si>
  <si>
    <t>Hết khu dân cư (cụm công nghiệp Ea Nuôl)</t>
  </si>
  <si>
    <t>Giáp ranh giới xã Ea Wer</t>
  </si>
  <si>
    <t>Ngã ba thôn 3</t>
  </si>
  <si>
    <t>Ngã ba ông Hạnh</t>
  </si>
  <si>
    <t>Giáp ranh giới xã Ea Bar củ</t>
  </si>
  <si>
    <t>Đập cây sung</t>
  </si>
  <si>
    <t>Giáp ranh giới xã Cư M'gar)</t>
  </si>
  <si>
    <t>Ngã ba thôn 12</t>
  </si>
  <si>
    <t>Thôn 10 xã Ea Ba củ</t>
  </si>
  <si>
    <t>Ngã ba thôn 6</t>
  </si>
  <si>
    <t>Giáp ranh giới thôn 17 xã Ea Bar củ</t>
  </si>
  <si>
    <t>Ngã ba thôn Ea Kning</t>
  </si>
  <si>
    <t>Giáp đường đi Ea Bar củ</t>
  </si>
  <si>
    <t>Khu vực thôn 4</t>
  </si>
  <si>
    <t>Tỉnh lộ 19A (5 cũ)</t>
  </si>
  <si>
    <t>Giáp ranh giới xã Ea Nuôl (Cư Knia củ)</t>
  </si>
  <si>
    <t>Hết ranh giới đất Trường Lê Văn Tám</t>
  </si>
  <si>
    <t>Ngã tư chợ cũ</t>
  </si>
  <si>
    <t>Hết ranh giới đất trụ sở UBND xã</t>
  </si>
  <si>
    <t>Hết trường mầm non Hoa Lan</t>
  </si>
  <si>
    <t>Ngã tư trường mầm non Hoa Lan</t>
  </si>
  <si>
    <t>Ngã tư nhà ông Hồ Xuân Đường</t>
  </si>
  <si>
    <t>Ngã ba giống cây Minh Phát</t>
  </si>
  <si>
    <t>Ngã ba Đài tưởng niệm</t>
  </si>
  <si>
    <t>Giáp ranh thành phố Buôn Ma Thuột</t>
  </si>
  <si>
    <t>Hết ranh nhà ông Trần Văn Nhiễn</t>
  </si>
  <si>
    <t>Ngã ba nhà ông Trần Văn Liên</t>
  </si>
  <si>
    <t>Ngã ba nhà bà Trần Văn Liên</t>
  </si>
  <si>
    <t>Hết ranh giới đất nhà ông Lê Quý Hiền</t>
  </si>
  <si>
    <t>Giáp ranh xã Ea M'nang - Cư M'gar</t>
  </si>
  <si>
    <t>Ngã tư nhà bà Thái Thị Dư (Cây xăng Trâm Oanh)</t>
  </si>
  <si>
    <t>Ngã tư thôn 12</t>
  </si>
  <si>
    <t>Hai trục ngang bên hông chợ Ea Bar củ</t>
  </si>
  <si>
    <t>Đường ngang sau chợ</t>
  </si>
  <si>
    <t>Ngã ba nhà ông Trần Văn Nhiễn</t>
  </si>
  <si>
    <t>Hết ranh giới đất nhà ông Nguyễn La (đường lô 2)</t>
  </si>
  <si>
    <t>Đường xung quanh khu đấu giá lô F (tiệm vàng kim hải cũ)</t>
  </si>
  <si>
    <t>Ngã ba nhà ông Tiến (mặt sau lô F)</t>
  </si>
  <si>
    <t>Từ ngã ba giáp đường đi Ea M;droh (gần nông sản Thanh Bình)</t>
  </si>
  <si>
    <t>Hết mặt sau lô F</t>
  </si>
  <si>
    <t>Từ ngã ba đường liên thôn 16, 16A, 17, 17A</t>
  </si>
  <si>
    <t>Đường liên thôn 16, 16A, 17, 17A</t>
  </si>
  <si>
    <t>Ngã ba nhà ông Tiến</t>
  </si>
  <si>
    <t>Giáp đường sang xã Cuôr Knia củ</t>
  </si>
  <si>
    <t>Đường liên thôn 15, 18, 18A, 18B</t>
  </si>
  <si>
    <t>Ngã tư cửa hàng Hòa Lan</t>
  </si>
  <si>
    <t>Giáp đường vào nghĩa địa 15/3</t>
  </si>
  <si>
    <t>Đường khu vực thôn 5, 6, 8, 9</t>
  </si>
  <si>
    <t>XÃ BUÔN ĐÔN</t>
  </si>
  <si>
    <t>Giáp ranh xã Ea wer</t>
  </si>
  <si>
    <t xml:space="preserve">Ngã ba đường vào Mỏ đá </t>
  </si>
  <si>
    <t>Hết ranh giới đất cây xăng Nam Tây Nguyên</t>
  </si>
  <si>
    <t>Ngã ba đường vào buôn Trí</t>
  </si>
  <si>
    <t>Hồ Ea Rông</t>
  </si>
  <si>
    <t>Ngã tư Bản Đôn</t>
  </si>
  <si>
    <t>Cầu Ea Mar</t>
  </si>
  <si>
    <t>Đập Đăk Minh</t>
  </si>
  <si>
    <t>Giáp ranh huyện Ea Súp</t>
  </si>
  <si>
    <t xml:space="preserve"> </t>
  </si>
  <si>
    <t>Ngã ba đường vào Buôn Trí</t>
  </si>
  <si>
    <t xml:space="preserve">Ngã Tư Khăm Thưng </t>
  </si>
  <si>
    <t>Cầu buôn Trí</t>
  </si>
  <si>
    <t xml:space="preserve">Ngã ba Tỉnh lộ 17 (1 cũ) </t>
  </si>
  <si>
    <t>Ngã ba nhà văn hóa cộng đồng Buôn Trí B</t>
  </si>
  <si>
    <t>Đến hết rẫy hộ Chăn Tha Vy</t>
  </si>
  <si>
    <t>Ngã tư nhà ông Y Nham</t>
  </si>
  <si>
    <t>Hết ranh giới nhà H'Lot</t>
  </si>
  <si>
    <t>Buôn Ea Mar (đường 135)</t>
  </si>
  <si>
    <t xml:space="preserve">Tỉnh lộ 17 (1 cũ) (ngã </t>
  </si>
  <si>
    <t>Hạt kiểm lâm Vườn Quốc Gia Yok Đôn</t>
  </si>
  <si>
    <t>Ngã ba Hạt kiểm lâm Vườn Quốc Gia Yok Đôn</t>
  </si>
  <si>
    <t>Ngã ba nhà ông Ninh</t>
  </si>
  <si>
    <t>Hết ranh giới khu dân cư</t>
  </si>
  <si>
    <t>Ngã ba khu sinh thái</t>
  </si>
  <si>
    <t>Khu du lịch hồ Đăk Minh</t>
  </si>
  <si>
    <t>Ngã ba đường vào Buôn Đrang Phốk</t>
  </si>
  <si>
    <t>Trạm 6 Vườn quốc gia</t>
  </si>
  <si>
    <t>Đầu trạm Buôn Drang Phốk</t>
  </si>
  <si>
    <t>Nghĩa địa Đrăng Phốk</t>
  </si>
  <si>
    <t>Khu vực buôn Ea Rông B</t>
  </si>
  <si>
    <t>Đường giao thông</t>
  </si>
  <si>
    <t>Ngã ba đường vào mỏ đá</t>
  </si>
  <si>
    <t>Ngã ba đường đi Nhà thờ thôn Thống Nhất)</t>
  </si>
  <si>
    <t>Cầu thủy điện Srêpôk 4A</t>
  </si>
  <si>
    <t>Đường sau chợ TT</t>
  </si>
  <si>
    <t>Đi thác phật</t>
  </si>
  <si>
    <t>Buôn Jang Lành</t>
  </si>
  <si>
    <t>Đi thác Phật (sau xưởng Vinafor)</t>
  </si>
  <si>
    <t>Ngã ba nhà Y Zét</t>
  </si>
  <si>
    <t>Hết rẫy nhà Ma Đao</t>
  </si>
  <si>
    <t>XÃ EA KIẾT</t>
  </si>
  <si>
    <t>1</t>
  </si>
  <si>
    <t xml:space="preserve">Quốc lộ 29 </t>
  </si>
  <si>
    <t>Ngã Tư Ủy ban nhân dân xã</t>
  </si>
  <si>
    <t xml:space="preserve"> + 300m đi xã Cư Pơng</t>
  </si>
  <si>
    <t>Trường Tiểu học Phan Đăng Lưu</t>
  </si>
  <si>
    <t>Cổng chào thôn thác đá - 1000m</t>
  </si>
  <si>
    <t>Cổng chào thôn thác đá</t>
  </si>
  <si>
    <t xml:space="preserve"> + 1000m đi xã Cư Pơng, xã Ea Súp</t>
  </si>
  <si>
    <t>Cổng chào thôn thác đá +1000m đi xã Cư Pơng</t>
  </si>
  <si>
    <t>Giáp xã Cư Pơng</t>
  </si>
  <si>
    <t xml:space="preserve">Ngã Tư Ủy ban nhân dân xã </t>
  </si>
  <si>
    <t xml:space="preserve"> + 550m đi xã Ea Súp (cổng chào thôn 10)</t>
  </si>
  <si>
    <t>Hết trụ sở công ty Buôn Ja Wâm</t>
  </si>
  <si>
    <t>Ngã 3 Tiểu đoàn 303</t>
  </si>
  <si>
    <t xml:space="preserve"> + 1550m đi xã Ea Súp, xã Buôn Đôn (ngã 3 tiểu đoàn 303)</t>
  </si>
  <si>
    <t>Ngã 3 đi thôn 6 (đường đất)</t>
  </si>
  <si>
    <t xml:space="preserve"> + 2250m đi xã Ea Súp, xã Buôn Đôn (ngã 3 tiểu đoàn 303)</t>
  </si>
  <si>
    <t>Giáp xã Buôn Đôn</t>
  </si>
  <si>
    <t>Đường giao thông liên xã Cư Mgar đi Ea Kiết (Đường liên xã Ea Kiết - Ea H'đing)</t>
  </si>
  <si>
    <t xml:space="preserve"> + 300m đi xã Cư Mgar</t>
  </si>
  <si>
    <t>Giáp ranh xã Cư Mgar</t>
  </si>
  <si>
    <t>Đường gia thông liên xã Quảng Hiệp đi Ea Kiết (Đường liên xã Ea Kiết - Ea M'Dróh)</t>
  </si>
  <si>
    <t xml:space="preserve"> + 300m đi xã Ea M'Dróh</t>
  </si>
  <si>
    <t>Giáp ranh xã Ea M'Dróh</t>
  </si>
  <si>
    <t xml:space="preserve">Đường giao thông liên xã Ea Tul đi Ea Kiết </t>
  </si>
  <si>
    <t>Giáp ranh giới xã Ea Tul</t>
  </si>
  <si>
    <t xml:space="preserve"> + 600m đi xã Cư Pơng</t>
  </si>
  <si>
    <t xml:space="preserve"> +600m đi xã Cư Pơng</t>
  </si>
  <si>
    <t xml:space="preserve"> Đường liên xã đi Ea Kiết - Cư Pơng ( cầu suối đá)</t>
  </si>
  <si>
    <t>Đường liên xã đi Ea Kiết - Cư Pơng</t>
  </si>
  <si>
    <t>Cầu suối đá</t>
  </si>
  <si>
    <t>Cửa xả nước hồ buôn Wing</t>
  </si>
  <si>
    <t>Hết trụ sở UBND xã Ea Kuêh cũ</t>
  </si>
  <si>
    <t>Giáp Cư Pơng</t>
  </si>
  <si>
    <t>Đường giao thông liên xã Ea Kiết đi xã Ea Súp</t>
  </si>
  <si>
    <t>+1500 m</t>
  </si>
  <si>
    <t>Giáp xã Ea Súp</t>
  </si>
  <si>
    <t>Đường liên xã Quảng Hiệp mới</t>
  </si>
  <si>
    <t>Ngã 3 Quốc lộ 29</t>
  </si>
  <si>
    <t>Đến giáp ranh giới xã Ea Mdroh</t>
  </si>
  <si>
    <t xml:space="preserve">Đường trục buôn Ayun đi buôn Ja Rai </t>
  </si>
  <si>
    <t>Đường liên xã đi Cư Pơng (ngã 3 trường Trần Quang Diệu</t>
  </si>
  <si>
    <t>Ngã ba cổng chào buôn Ja Jai</t>
  </si>
  <si>
    <t>Đường trục xã từ buôn Ja rai  đi buôn
 Xê Đăng</t>
  </si>
  <si>
    <t>Giáp xã Ea Khal ( xã Ea Tir cũ)</t>
  </si>
  <si>
    <t>Đường giao thông từ thôn thác đá đi thôn 10 (Quốc lộ 29 ngã tư thôn 10)</t>
  </si>
  <si>
    <t>Ngã 3 thôn thác đá</t>
  </si>
  <si>
    <t xml:space="preserve"> + 300m </t>
  </si>
  <si>
    <t>Ngã 3 nghĩa địa Buôn Ja Wầm A</t>
  </si>
  <si>
    <t>Giáp quốc lộ 29 (ngã tư thôn 10)</t>
  </si>
  <si>
    <t>Đường Buôn Dao đi Quốc lộ 29</t>
  </si>
  <si>
    <t xml:space="preserve"> + 500m </t>
  </si>
  <si>
    <t xml:space="preserve"> + 4900m </t>
  </si>
  <si>
    <t>Giáp quốc lộ 29</t>
  </si>
  <si>
    <t>Đường thôn 8 đi thôn 9</t>
  </si>
  <si>
    <t xml:space="preserve"> Quốc lộ 29 </t>
  </si>
  <si>
    <t xml:space="preserve"> + 300m</t>
  </si>
  <si>
    <t xml:space="preserve"> + 3,300m </t>
  </si>
  <si>
    <t>Đường thôn 11 đi thôn 9</t>
  </si>
  <si>
    <t>Quốc lộ 29 + 300m</t>
  </si>
  <si>
    <t>Đường thôn 7 đi thôn 2</t>
  </si>
  <si>
    <t>Đường giao thông từ ngã 3 thác đá 
đến Quốc lộ 29 (ngã tư thôn 10)</t>
  </si>
  <si>
    <t>Đường giao thông từ thôn 4 đi thôn 10 xã Ea Kiết</t>
  </si>
  <si>
    <t xml:space="preserve"> + 450m </t>
  </si>
  <si>
    <t>Giáp ranh giới xã Ea Mdroh</t>
  </si>
  <si>
    <t>Đường trung tâm xã đi thôn 2</t>
  </si>
  <si>
    <t>Ngã tư trường Hoàng Văn Thụ</t>
  </si>
  <si>
    <t>Đường đi thôn 1</t>
  </si>
  <si>
    <t xml:space="preserve">Đường giao thông từ thôn thác đá đi thôn 10 </t>
  </si>
  <si>
    <t>Đường thôn 5 đi thôn 6</t>
  </si>
  <si>
    <t>Đường liên xã Ea M'Đroh mới (xã Quảng Hiệp cũ)</t>
  </si>
  <si>
    <t>Đường 600 (đi QL 29)</t>
  </si>
  <si>
    <t>Đường thôn 10 đi thôn 6</t>
  </si>
  <si>
    <t>Đường liên thôn 5, thôn 10</t>
  </si>
  <si>
    <t>Đường liên thôn 1, thôn 5</t>
  </si>
  <si>
    <t>Đường giao thông từ thôn thác đá đi thôn 11</t>
  </si>
  <si>
    <t>Khu dân cư Buôn Ja Wầm A; Buôn Ja Wầm B; Buôn H'mông, Buôn Luk, Buôn Ja Rai, Buôn Xê Đăng</t>
  </si>
  <si>
    <t>XÃ EA M'DROH</t>
  </si>
  <si>
    <t>Đường liên xã Ea M'droh 1 (trừ khu vực đã có)</t>
  </si>
  <si>
    <t>Ngã 3 trung tâm xã</t>
  </si>
  <si>
    <t>Đường đi xã Cư M'gar + 500m</t>
  </si>
  <si>
    <t>Cua 90</t>
  </si>
  <si>
    <t>Giáp ranh giới xã Cư M'gar</t>
  </si>
  <si>
    <t>Đường đi xã Ea Kiết + 500m</t>
  </si>
  <si>
    <t>Đường đi xã Ea Kiết + 3000m giáp ranh nghĩa địa</t>
  </si>
  <si>
    <t>Đường đi xã Ea Kiết + 3000m</t>
  </si>
  <si>
    <t>Giáp ranh giới xã Ea Kiết</t>
  </si>
  <si>
    <t>Đường liên xã Ea M'Droh hướng đi xã Ea Wer, mỏ đá An Nguyên và xã Ea Kiết (xã Quảng Hiệp đi xã Ea M'Droh, xã Ea Wer và xã Ea Kiết cũ)</t>
  </si>
  <si>
    <t>Đường đi mỏ đá An Nguyên (UBND xã Ea Mdróh cũ) + 550m</t>
  </si>
  <si>
    <t>Đường đi mỏ đá An Nguyên (UBND xã Ea Mdróh cũ) + 1000m</t>
  </si>
  <si>
    <t>Đường đi mỏ đá An Nguyên (UBND xã Ea Mdróh cũ) + 3100m</t>
  </si>
  <si>
    <t>Ngã tư đi xã Ea Wer, mỏ đá An Nguyên và xã Ea Kiết</t>
  </si>
  <si>
    <t>Đường đi xã Ea Kiết + 700m</t>
  </si>
  <si>
    <t>Đường đi xã Ea Wer + 200m</t>
  </si>
  <si>
    <t>Đường liên xã Ea M'droh 2</t>
  </si>
  <si>
    <t>Cầu giáp xã Quảng Phú (ranh giới xã Quảng Tiến cũ)</t>
  </si>
  <si>
    <t>Ngã tư chợ xã (ngã tư đi xã Cư Suê cũ) +250m</t>
  </si>
  <si>
    <t>Ranh giới xã Ea Nuôl (ranh giới xã Ea Bar cũ)</t>
  </si>
  <si>
    <t xml:space="preserve">Đường Ea M'droh 4 </t>
  </si>
  <si>
    <t>Cầu xã Quảng Phú (cầu Cư Suê cũ)</t>
  </si>
  <si>
    <t>Trục đường chính liên xã Quảng Phú - Ea M'Droh - Ea Nuôl (xã Ea M'nang đi xã Ea Bar cũ)</t>
  </si>
  <si>
    <t>Đường Ea M'droh 6</t>
  </si>
  <si>
    <t>Thôn 1A (đường liên xã Quảng Phú - Ea M'Droh - Ea Nuôl)</t>
  </si>
  <si>
    <t>Cua 90 (ranh giới xã Ea M'nang và xã Quảng Hiệp cũ)</t>
  </si>
  <si>
    <t>Đường liên xã Ea M'Droh - xã Ea Wer</t>
  </si>
  <si>
    <t>Đường liên xã Cư M'gar - xã Ea M'Droh - xã Ea Kiết (Ngã 3 vườn tếch)</t>
  </si>
  <si>
    <t>Đường đi xã Ea Wer +1000m</t>
  </si>
  <si>
    <t>Đường liên xã Ea M'Droh - xã Cư M'gar</t>
  </si>
  <si>
    <t>Ngã 3 (đi xã Quảng Phú - xã Ea Nuôl, xã Cư M'gar)</t>
  </si>
  <si>
    <t>Cầu cháy giáp xã Cư M'gar</t>
  </si>
  <si>
    <t>Đường liên  Ea M'Droh 3</t>
  </si>
  <si>
    <t>Từ Thôn 1B (đường liên xã Quảng Phú - Ea M'Droh - Ea Nuôl)</t>
  </si>
  <si>
    <t>Giáp ranh xã Quảng Phú (buôn Pốk B, thị trấn Ea Pốk cũ)</t>
  </si>
  <si>
    <t>Đường liên xã Ea M'Droh - xã Ea Nuôl</t>
  </si>
  <si>
    <t>Từ Thôn 2A (đường liên xã Quảng Phú - Ea M'Droh - Ea Nuôl)</t>
  </si>
  <si>
    <t>Giáp ranh giới xã Ea Nuôl (xã Cuôr Knia cũ)</t>
  </si>
  <si>
    <t xml:space="preserve">Tuyến đường Vành đai </t>
  </si>
  <si>
    <t>Đường liên xã Ea M'Droh hướng đi xã Ea Wer, mỏ đá An Nguyên và xã Ea Kiết</t>
  </si>
  <si>
    <t>Hướng đi xã Ea Nuôl + 100m</t>
  </si>
  <si>
    <t>Giáp ranh xã Ea Nuôl (Cuôr Knia cũ)</t>
  </si>
  <si>
    <t>Đường vào mỏ đá An Nguyên</t>
  </si>
  <si>
    <t>đến + 450m</t>
  </si>
  <si>
    <t xml:space="preserve">Đường Ea Mdroh 5 </t>
  </si>
  <si>
    <t>Đường liên xã Cư M'gar - xã Ea M'Droh - xã Ea Kiết</t>
  </si>
  <si>
    <t>Đường đi đập buôn Dhung +1270m</t>
  </si>
  <si>
    <t>Ngã 3 đập buôn Dhung</t>
  </si>
  <si>
    <t>giáp Cư M'gar (xã Ea Hđinh cũ)</t>
  </si>
  <si>
    <t>Đường vào khu dân cư thôn Hiệp Lợi</t>
  </si>
  <si>
    <t>Đường đi thôn 8</t>
  </si>
  <si>
    <t>Ngã 3 trường TH-THCS Hùng Vương</t>
  </si>
  <si>
    <t>Tuyến đường Vành đai</t>
  </si>
  <si>
    <t>Khu vực chợ (Quảng hiệp cũ)</t>
  </si>
  <si>
    <t>Các lô đất trong khu vực chợ</t>
  </si>
  <si>
    <t>Đường đi Bưu Điện  (Quảng hiệp cũ)</t>
  </si>
  <si>
    <t>Đường đi Trạm Y tế  (Quảng hiệp cũ)</t>
  </si>
  <si>
    <t>Hết Trạm Y tế</t>
  </si>
  <si>
    <t>Đường vào Trường Ngô Gia Tự</t>
  </si>
  <si>
    <t>Ngã 3 đường liên xã Cư M'gar - xã Ea M'Droh - xã Ea Kiết (Ngã ba cây Phượng)</t>
  </si>
  <si>
    <t>Ngã 4 trường Ngô Gia Tự</t>
  </si>
  <si>
    <t>Khu dân cư Trung tâm xã (Thôn Hiệp Thịnh, Hiệp Tiến, Hiệp Hưng)</t>
  </si>
  <si>
    <t>UBND xã +800m đến các phía</t>
  </si>
  <si>
    <t>Khu đấu giá điểm dân cư Quảng Hiệp (cũ)</t>
  </si>
  <si>
    <t>Các thửa đất tiếp giáp đường liên xã đi thị trấn Quảng Phú</t>
  </si>
  <si>
    <t>Các thửa đất trên trục đường quy hoạch 8 mét</t>
  </si>
  <si>
    <t>18</t>
  </si>
  <si>
    <t>Khu vực còn lại của các thôn Bình Hoà, Hiệp Đạt, Hiệp Hoà</t>
  </si>
  <si>
    <t>19</t>
  </si>
  <si>
    <t>Khu vực còn lại của các thôn 1A, 1B, 2A, 2B, thôn 3</t>
  </si>
  <si>
    <t>20</t>
  </si>
  <si>
    <t>Khu vực còn lại của các thôn 6, 8, Hiệp Đoàn, Hiệp Kết, Hiệp Lợi, Hiệp Nhất, Hiệp Thắng, Hiệp Thành, Hiệp Bình</t>
  </si>
  <si>
    <t>21</t>
  </si>
  <si>
    <t>Khu vực còn lại của các buôn Cuôr, buôn Ea M'Droh</t>
  </si>
  <si>
    <t>XÃ QUẢNG PHÚ</t>
  </si>
  <si>
    <t>Tỉnh lộ 8 (xã Cư Suê cũ)</t>
  </si>
  <si>
    <t>Giáp ranh phường Buôn Ma Thuột</t>
  </si>
  <si>
    <t>1.3 km (giáp nghĩa địa cũ buôn Sút M'grư)</t>
  </si>
  <si>
    <t>Cầu Cư Suê</t>
  </si>
  <si>
    <t>Cầu Cư Suê (trừ khu đấu giá)</t>
  </si>
  <si>
    <t>Ranh giới thị trấn Ea Pốk</t>
  </si>
  <si>
    <t>Tỉnh lộ 8 (TT Ea Pốk cũ) (trừ khu vực đấu giá)</t>
  </si>
  <si>
    <t xml:space="preserve">Ranh giới thị trấn Ea Pốk </t>
  </si>
  <si>
    <t>Ngã ba đi buôn Pốk A</t>
  </si>
  <si>
    <t>Cầu thôn 1 (cầu Thôn Quyết Tiến)</t>
  </si>
  <si>
    <t>Cầu thôn 1 (cầu thôn Quyết Tiến)</t>
  </si>
  <si>
    <t>Ngã ba đi buôn Mấp</t>
  </si>
  <si>
    <t>Ranh giới xã Quảng Tiến (cũ)</t>
  </si>
  <si>
    <t>Tỉnh lộ 8 (xã Quảng Tiến cũ)</t>
  </si>
  <si>
    <t>Ranh giới thị trấn Quảng Phú (cũ)</t>
  </si>
  <si>
    <t>Hùng Vương (Tỉnh lộ 8 nối dài) (TT Quảng Phú cũ)</t>
  </si>
  <si>
    <t>Giáp thôn Phú Lâm</t>
  </si>
  <si>
    <t>Giáp ranh giới xã Cư Mgar</t>
  </si>
  <si>
    <t>Các đường tiếp giáp với tỉnh lộ 8 (trừ đường liên xã Cư Suê đi xã Ea M'nang)(xã Cư Suê cũ)</t>
  </si>
  <si>
    <t>Tỉnh lộ 8 (Giáp ranh BMT)</t>
  </si>
  <si>
    <t>Tỉnh lộ 8 (Kho Thái Phúc)</t>
  </si>
  <si>
    <t>Vào sâu 550m</t>
  </si>
  <si>
    <t>Tỉnh lộ 8 (Đại lý Bích Giám)</t>
  </si>
  <si>
    <t>Tỉnh lộ 8 (trừ khu vực đã có)</t>
  </si>
  <si>
    <t>Trung tâm xã (ngã tư cây xăng Hoàng Quý)</t>
  </si>
  <si>
    <t>Trục đường các phía + 300m</t>
  </si>
  <si>
    <t>Trung tâm xã (Ngã tư cây xăng Hoàng Quý) theo trục đường các phía + 300m (về Tỉnh lộ 8)</t>
  </si>
  <si>
    <t>+ 600m về phía Tỉnh lộ 8</t>
  </si>
  <si>
    <t>Tỉnh Lộ 8</t>
  </si>
  <si>
    <t>Trung tâm xã (ngã tư cây xăng Hoàng Quý) theo trục đường các phía +300m (về xã Ea M'nang)</t>
  </si>
  <si>
    <t>+ 600m về phía xã Ea M'nang</t>
  </si>
  <si>
    <t>Giáp ranh giới xã Ea M'nang</t>
  </si>
  <si>
    <t>Đường Cư Suê đi Buôn Ma Thuột (Quy hoạch 20m)</t>
  </si>
  <si>
    <t>Giáp đường liên xã Cư Suê đi Ea M'nang</t>
  </si>
  <si>
    <t>Giáp thành phố Buôn Ma Thuột</t>
  </si>
  <si>
    <t>Ngã ba (giao nhau giữa đường xã Ea M'nang và đi thôn 2)</t>
  </si>
  <si>
    <t>+ 300m về phía Trường THCS Lê Hồng Phong</t>
  </si>
  <si>
    <t>Hết Trường THCS Lê Hồng Phong</t>
  </si>
  <si>
    <t>Hết Buôn Sút Mgrư  (đường nhựa chính)</t>
  </si>
  <si>
    <t>Trung tâm xã (ngã tư cây xăng Hoàng Quý) trừ khu vực đã có</t>
  </si>
  <si>
    <t>+ 200m về phía thôn 3</t>
  </si>
  <si>
    <t>+200m về phía thôn 3</t>
  </si>
  <si>
    <t>Cây xăng Hoàng Quý</t>
  </si>
  <si>
    <t>+ 200m về phía thôn 2</t>
  </si>
  <si>
    <t>+ 600m</t>
  </si>
  <si>
    <t>Khu dân cư còn lại buôn Sút Mgrư phía Tây tỉnh lộ 8 (Thuộc ranh giới: Phía Nam và phía Tây giáp phường Tân Lợi, thành phố Buôn Ma Thuột, phía Đông giáp đường tỉnh lộ 8, phía Bắc giáp đường từ ngã ba cây phượng đến nhà ông Bắc)</t>
  </si>
  <si>
    <t>Khu dân cư thôn 1, thôn 6, buôn Sút Mgrư (trừ khu vực đã có)</t>
  </si>
  <si>
    <t>Khu dân cư thôn 6 (phía đông khu đấu giá khu dân cư mới Ea Pốk)</t>
  </si>
  <si>
    <t>Khu dân cư mặt tiếp giáp khu đấu giá khu dân cư mới Ea Pốk (đường D2, D7, N6)</t>
  </si>
  <si>
    <t>Khu dân cư thôn 2, thôn 3</t>
  </si>
  <si>
    <t>Đường liên xã Quảng Tiến đi xã Ea Drơng</t>
  </si>
  <si>
    <t>Tỉnh lộ 8 (Từ Tỉnh lộ 8 trừ khu vực đã có)</t>
  </si>
  <si>
    <t>Hết cây xăng Ngọc Hải</t>
  </si>
  <si>
    <t>Cầu 80 mẫu</t>
  </si>
  <si>
    <t>Giáp ranh giới xã Ea Drơng</t>
  </si>
  <si>
    <t>Các đoạn đường song song, đường ngang phía Tây của Tỉnh Lộ 8 (thôn tiến phú, tiến phát)</t>
  </si>
  <si>
    <t>vào sâu 350 m</t>
  </si>
  <si>
    <t xml:space="preserve">Tỉnh lộ 8 + 350m </t>
  </si>
  <si>
    <t>vào sâu 300 m</t>
  </si>
  <si>
    <t xml:space="preserve">Đường tiếp nối tỉnh lộ 8 </t>
  </si>
  <si>
    <t>đoạn đường sau lưng UBND xã Quảng Tiến cũ - từ Tỉnh lộ 8 (trừ khu vực đã có)</t>
  </si>
  <si>
    <t>đến tiếp giáp đường ngang bên cạnh UBND xã Quảng Tiến cũ</t>
  </si>
  <si>
    <t>Các đoạn đường song song, đường ngang phía Đông cách Tỉnh lộ 8 của  THÔN TIẾN ĐẠT XÃ quảng tiến cũ (Trừ khu vực đã có)</t>
  </si>
  <si>
    <t>Vào sâu 500m</t>
  </si>
  <si>
    <t xml:space="preserve">Từ Tỉnh lộ 8 + 500m </t>
  </si>
  <si>
    <t>Giáp suối Ea Tul</t>
  </si>
  <si>
    <t>Đường ngang thôn Tiến Thành</t>
  </si>
  <si>
    <t>Hướng Tây + 200m</t>
  </si>
  <si>
    <t>Hướng Tây + 500m</t>
  </si>
  <si>
    <t>Đường ranh giới Tổ dân phố 1 thị trấn Quảng Phú - xã Quảng Tiến</t>
  </si>
  <si>
    <t>Tỉnh lộ 8</t>
  </si>
  <si>
    <t>Đường liên xã Quảng Tiến - Ea M'nang</t>
  </si>
  <si>
    <t>Giáp ranh (Thị Trấn Quãng Phú cũ)</t>
  </si>
  <si>
    <t>đến bãi rác</t>
  </si>
  <si>
    <t xml:space="preserve">từ bãi rác </t>
  </si>
  <si>
    <t>đến giáp ranh xã Ea M'droh (xã Ea M'nang cũ)</t>
  </si>
  <si>
    <t>Khu dân cư tổ 8, 9 thôn Tiến Đạt (đề nghị bổ sung sửa lại là KDC thôn Tiến đạt)</t>
  </si>
  <si>
    <t>Đường vào buôn Pốk A. B (đường liên xã Ea Pốk đi xã Ea M'nang)</t>
  </si>
  <si>
    <t>Từ 500m</t>
  </si>
  <si>
    <t>Giáp Buôn Pốk B</t>
  </si>
  <si>
    <t>Buôn Pôk B (Từ Cổng chào Buôn Pốk B (Hai bên đường nhựa)</t>
  </si>
  <si>
    <t>Giáp xã Ea M'nang</t>
  </si>
  <si>
    <t>Đường vào buôn Mấp</t>
  </si>
  <si>
    <t>Vào sâu 300m</t>
  </si>
  <si>
    <t>Hết buôn Mấp</t>
  </si>
  <si>
    <t>Đường vào buôn Sút</t>
  </si>
  <si>
    <t>Đường ngang Tỉnh lộ 8 (trừ khu vực đã có)</t>
  </si>
  <si>
    <t>Tỉnh lộ 8: Thuộc Tổ dân phố Quyết Tiến, Quyết Thắng, Toàn Thắng, Thắng Lợi, Thành Công)</t>
  </si>
  <si>
    <t>Vào sâu 100m</t>
  </si>
  <si>
    <t>Tỉnh lộ 8 vào sâu 100m</t>
  </si>
  <si>
    <t>Vào sâu 300m thuộc Tổ dân phố Quyết Tiến. Quyết Thắng. Toàn Thắng. Thắng Lợi</t>
  </si>
  <si>
    <t>Đường ngang Tỉnh lộ 8 (thôn cư H'lăm, thôn 8)</t>
  </si>
  <si>
    <t xml:space="preserve">Tỉnh lộ 8 (trừ khu vực đã có)+ 100m </t>
  </si>
  <si>
    <t>Khu vực chợ</t>
  </si>
  <si>
    <t>Các lô đất nằm trục đường vào khu vực chợ và trục đường nội bộ của chợ</t>
  </si>
  <si>
    <t>Các thửa đất còn lại Khu vực của chợ</t>
  </si>
  <si>
    <t>Khu dân cư Thôn Quyết Tiến, Quyết Thắng, Toàn Thắng, Thắng Lợi, Thành Công</t>
  </si>
  <si>
    <t>Khu dân cư ThônTân Tiến, Thôn Thống Nhất, Thôn 4, Thôn 8, Thôn Cư H’lâm</t>
  </si>
  <si>
    <t>Khu dân cư An Bình, Buôn Ea Sút, Buôn Lang, Buôn Pốk A, Buôn Pốk B</t>
  </si>
  <si>
    <t>Khu dân cư buôn Ea Măp</t>
  </si>
  <si>
    <t>Ranh giới xã Quảng Tiến</t>
  </si>
  <si>
    <t>Đường nằm giữa song song với đường Hàm Nghi và đường Phù Đổng</t>
  </si>
  <si>
    <t>Giáp nghĩa địa</t>
  </si>
  <si>
    <t>Giáp ranh giới xã Quảng Tiến</t>
  </si>
  <si>
    <t>Lê Hữu Trác</t>
  </si>
  <si>
    <t>Cách Mạng Tháng 8</t>
  </si>
  <si>
    <t>Lê Văn Tám (điều chỉnh theo QĐ số 19/2022)</t>
  </si>
  <si>
    <t>Y Ngông Niê Kđăm</t>
  </si>
  <si>
    <t>Lê Văn Tám</t>
  </si>
  <si>
    <t>Y Bih Alêô</t>
  </si>
  <si>
    <t>Võ Thi Sáu</t>
  </si>
  <si>
    <t>Hết ranh giới thị trấn Quảng Phú</t>
  </si>
  <si>
    <t>A Ma Jhao</t>
  </si>
  <si>
    <t>YJút</t>
  </si>
  <si>
    <t>Huyền Trân Công Chúa</t>
  </si>
  <si>
    <t>Y Ngông Niê Kđăm (Giáp ranh giới xã Cư M'gar)</t>
  </si>
  <si>
    <t>Đường giữa Hùng Vương và Nguyễn Thị Minh Khai</t>
  </si>
  <si>
    <t>Hẻm Trường 10- 3</t>
  </si>
  <si>
    <t>Đường ranh giới TT Quảng Phú - xã Quảng Tiến</t>
  </si>
  <si>
    <t>Phan Đình Giót</t>
  </si>
  <si>
    <t>A Ma Khê</t>
  </si>
  <si>
    <t>Khu dân cư tổ dân phố 1. 5. 6</t>
  </si>
  <si>
    <t>Khu dân cư tổ dân phố 3. 3A. 4. 7</t>
  </si>
  <si>
    <t>Khu dân cư tổ dân phố 8</t>
  </si>
  <si>
    <t>Đường Hùng Vương</t>
  </si>
  <si>
    <t>Giá đất ở tại (vị trí quy hoạch chi tiết 1/500 đã được đầu tư cơ sở hạ tầng)</t>
  </si>
  <si>
    <t>Khu dân cư mới thị trấn Ea Pốk (cũ)</t>
  </si>
  <si>
    <t>Khu bán đấu giá đất ở mới 
(khu vực xã Cư Suê)</t>
  </si>
  <si>
    <t>Các thửa đất giáp đường Tỉnh lộ 8</t>
  </si>
  <si>
    <t>Trục đường N5, quy hoạch 20m</t>
  </si>
  <si>
    <t>Trục đường D5, quy hoạch 20m</t>
  </si>
  <si>
    <t>Trục đường D2, quy hoạch 18m</t>
  </si>
  <si>
    <t>Trục đường D6, quy hoạch 15m</t>
  </si>
  <si>
    <t>Trục đường D7, quy hoạch 18m</t>
  </si>
  <si>
    <t>Trục đường D8, quy hoạch 15m</t>
  </si>
  <si>
    <t>Trục đường D9, quy hoạch 18m</t>
  </si>
  <si>
    <t>Trục đường D10, quy hoạch 15m</t>
  </si>
  <si>
    <t>Trục đường D11, quy hoạch 18m</t>
  </si>
  <si>
    <t>Trục đường N6, quy hoạch 15m</t>
  </si>
  <si>
    <t>Khu dân cư Thị trấn Ea Pốk
(Khu đấu giá đất ở mới)</t>
  </si>
  <si>
    <t>Trục đường N1, quy hoạch 18m</t>
  </si>
  <si>
    <t>Trục đường N2, quy hoạch 15m</t>
  </si>
  <si>
    <t>Trục đường N3, quy hoạch 20m</t>
  </si>
  <si>
    <t>Trục đường N4, quy hoạch 15m</t>
  </si>
  <si>
    <t>Trục đường D1, quy hoạch 18m</t>
  </si>
  <si>
    <t>Trục đường D3, quy hoạch 15m</t>
  </si>
  <si>
    <t>Trục đường D4, quy hoạch 18m</t>
  </si>
  <si>
    <t>II</t>
  </si>
  <si>
    <t>Dự án đất ở KDC tổ dân phố 8, thị trấn Quảng Phú cũ</t>
  </si>
  <si>
    <t>Khu dân cư bán đấu giá 
(Tổ dân phố 8)</t>
  </si>
  <si>
    <t>Trục đường D2, quy hoạch 15m</t>
  </si>
  <si>
    <t>Trục đường D1, quy hoạch 15m</t>
  </si>
  <si>
    <t>Trục đường N1, N5, N7, N8, N11, N13</t>
  </si>
  <si>
    <t>Trục đường N2, N3, N4, N6, N9, N10, N12</t>
  </si>
  <si>
    <t>XÃ CUÔR ĐĂNG</t>
  </si>
  <si>
    <t xml:space="preserve">Quốc lộ 14  </t>
  </si>
  <si>
    <t>Ranh giới phường Tân An</t>
  </si>
  <si>
    <t>Cổng chào Knoa C</t>
  </si>
  <si>
    <t>Ngã tư Buôn Kroa B, buôn Kroa C</t>
  </si>
  <si>
    <t>Ngã 3 thép Hoàng Sa</t>
  </si>
  <si>
    <t>Cổng chào Buôn Cuôr Đăng A</t>
  </si>
  <si>
    <t>Đường vào nghĩa địa</t>
  </si>
  <si>
    <t>Cây xăng Hồng Thu</t>
  </si>
  <si>
    <t>Hết khu công nghiệp</t>
  </si>
  <si>
    <t>Đầu thôn Phú Thành</t>
  </si>
  <si>
    <t xml:space="preserve">Giáp ranh giới phường Cư Bao </t>
  </si>
  <si>
    <t xml:space="preserve">Tuyến đường Hồ Chí Minh đoạn tránh đông </t>
  </si>
  <si>
    <t>Đường bê tông thứ nhất  (hết thửa đất số 53, tờ bản đồ số 65)</t>
  </si>
  <si>
    <t>Đường dãy 1 song song QL14  (hết thửa đất số 103, tờ bản đồ số 65)</t>
  </si>
  <si>
    <t>Ngã ba buôn Aring</t>
  </si>
  <si>
    <t>Ngã tư kho NS Tây Nguyên</t>
  </si>
  <si>
    <t>Ngã ba (tiếp giáp đường tránh đông)</t>
  </si>
  <si>
    <t xml:space="preserve">Đường vào Công ty cà phê Thắng Lợi  </t>
  </si>
  <si>
    <t>Ngã ba (tiếp giáp đường tránh Đông)</t>
  </si>
  <si>
    <t>Giáp ranh xã Ea Knuêc</t>
  </si>
  <si>
    <t>Đường liên xã  (Cuôr Đăng cũ)</t>
  </si>
  <si>
    <t xml:space="preserve">Quốc lộ 14 </t>
  </si>
  <si>
    <t xml:space="preserve">Hết nhà máy chế biến cao su </t>
  </si>
  <si>
    <t>Ngã ba đường đi buôn Kroa A</t>
  </si>
  <si>
    <t>Ngã tư thao trường bắn</t>
  </si>
  <si>
    <t>Ranh giới xã Quảng phú</t>
  </si>
  <si>
    <t>Đường song song Quốc Lộ 14  (Cuôr Đăng cũ)</t>
  </si>
  <si>
    <t>Đường thứ nhất</t>
  </si>
  <si>
    <t>Buôn Cuôr Đăng A, Cuôr Đăng B, buôn Kroa B, buôn Kroa C</t>
  </si>
  <si>
    <t>buôn Ko Hneh</t>
  </si>
  <si>
    <t>Đường thứ hai</t>
  </si>
  <si>
    <t>Đường thuộc khu tái định cư   (mặt tiếp giáp đường N2)</t>
  </si>
  <si>
    <t>Đường ngang Quốc lộ 14 (Cuôr Đăng cũ)</t>
  </si>
  <si>
    <t>Quốc lộ 14  (trừ khu vực đã có)</t>
  </si>
  <si>
    <t>Vào sâu 200m</t>
  </si>
  <si>
    <t>Vào sâu 400m</t>
  </si>
  <si>
    <t>400 m trở lên</t>
  </si>
  <si>
    <t>Đường thuộc khu tái định cư  (mặt tiếp giáp đường N1)</t>
  </si>
  <si>
    <t>Khu vực chợ (Cuôr Đăng cũ)</t>
  </si>
  <si>
    <t>Khu dân cư buôn Cuôr Đăng A, Cuôr Đăng B, buôn Kroa B, buôn Kroa C, buôn Ko Hneh (Cuôr Đăng cũ)</t>
  </si>
  <si>
    <t>Đường vào buôn Aring (Cuôr Đăng cũ)</t>
  </si>
  <si>
    <t>Ngã ba  (đường tránh đông)</t>
  </si>
  <si>
    <t>Hết đường buôn Aring</t>
  </si>
  <si>
    <t>Đường ngang Quốc lộ 14 (đường rẽ vào khu dân cư) thôn An Phú, thôn Tân Phú (Xã Ea Drơng cũ)
Các đường tiếp giáp với Quốc lộ 14 (Thôn An Phú, Thôn Tân Phú, thôn Phú Thành)</t>
  </si>
  <si>
    <t>Từ Quốc lộ 14</t>
  </si>
  <si>
    <t xml:space="preserve">Vào sâu 200m </t>
  </si>
  <si>
    <t>Đường ngang liên thôn thôn An Phú, thôn Tân Phú</t>
  </si>
  <si>
    <t xml:space="preserve">Vào sâu 200m  </t>
  </si>
  <si>
    <t xml:space="preserve">Vào sâu 400m  </t>
  </si>
  <si>
    <t>Đường ngang QL 14 (đường rẽ vào khu dân cư thôn Phú Thành)</t>
  </si>
  <si>
    <t>Vào sâu 200 m</t>
  </si>
  <si>
    <t>Đường trung tâm xã (Xã Ea Drơng cũ)</t>
  </si>
  <si>
    <t>Ngã ba nhà ông Tâm  (buôn Yông)</t>
  </si>
  <si>
    <t>Hết ngã tư nhà ông Y Yăk Niê  (buôn Tah)</t>
  </si>
  <si>
    <t>Cổng chào buôn Tah B</t>
  </si>
  <si>
    <t>Ngã tư nhà ông Y Jeny Ayŭn</t>
  </si>
  <si>
    <t>Khu dân cư buôn Tar A, B  (Khu trung tâm xã)  (Xã Ea Drơng cũ)</t>
  </si>
  <si>
    <t>Điểm khu dân cư thôn Nam Kỳ (Xã Ea Drơng cũ)</t>
  </si>
  <si>
    <t>Khu dân cư còn lại thôn Tân Phú, thôn An Phú (Xã Ea Drơng cũ)</t>
  </si>
  <si>
    <t>Khu dân cư còn lại thôn Phú Thành, thôn Đoàn Kết. thôn Phú Phong  (Xã Ea Drơng cũ)</t>
  </si>
  <si>
    <t>Khu dân cư còn lại buôn Yông (Xã Ea Drơng cũ)</t>
  </si>
  <si>
    <t>Khu vực còn lại (Xã Ea Drơng cũ)</t>
  </si>
  <si>
    <t>Khu dân cư còn lại buôn Yông B (Xã Ea Drơng cũ)</t>
  </si>
  <si>
    <t>Khu dân cư còn lại thôn Tân Sơn (Xã Ea Drơng cũ)</t>
  </si>
  <si>
    <t>Đường trung tâm đi xã Hòa Thuận (Xã Ea Drơng cũ)</t>
  </si>
  <si>
    <t>Ngã ba đường nhà ông Y Yung Byă  (bắt đầu khu dân cư buôn Kroa A)</t>
  </si>
  <si>
    <t>Cầu buôn Croa A</t>
  </si>
  <si>
    <t>Khu dân cư buôn Aring (Cuôr Đăng cũ)</t>
  </si>
  <si>
    <t>Khu dân cư còn lại buôn Kroa A (Xã Ea Drơng cũ)</t>
  </si>
  <si>
    <t>Điểm dân cư mới buôn Gram B (Xã Ea Drơng cũ)</t>
  </si>
  <si>
    <t>Khu dân cư còn lại buôn Tah (Xã Ea Drơng cũ)</t>
  </si>
  <si>
    <t>Khu đấu giá, tái định cư Cuôr Đăng</t>
  </si>
  <si>
    <t>Trục đường N4</t>
  </si>
  <si>
    <t>Trục đường N3</t>
  </si>
  <si>
    <t>Trục đường N2</t>
  </si>
  <si>
    <t>Trục đường N1</t>
  </si>
  <si>
    <t>XÃ CƯ M'GAR</t>
  </si>
  <si>
    <t>Tỉnh Lộ 8 (Xã Ea K'pam cũ)</t>
  </si>
  <si>
    <t>Ranh giới xã Quảng Phú</t>
  </si>
  <si>
    <t>Ngã tư vào đường Thôn Thịnh Phát, Thôn 8</t>
  </si>
  <si>
    <t>Hết trụ sở Chi nhánh nông trường cao su Cư M'gar</t>
  </si>
  <si>
    <t>Hết ranh giới đất Trụ sở Chi nhánh nông trường cao su Cư M’gar</t>
  </si>
  <si>
    <t>Giáp ranh xã Ea Tul</t>
  </si>
  <si>
    <t>Đường liên xã Cư Mgar (Xã Ea K'pam cũ)</t>
  </si>
  <si>
    <t>Ngã ba Tỉnh lộ 8</t>
  </si>
  <si>
    <t>Tỉnh lộ 8 + 1500m</t>
  </si>
  <si>
    <t>Giáp ranh Thôn ….(xã Ea H'đing cũ)</t>
  </si>
  <si>
    <t>Đường liên xã Cư Mgar và Ea Tul(Xã Ea K'pam cũ)</t>
  </si>
  <si>
    <t>Ngã ba Ea Tul</t>
  </si>
  <si>
    <t>Hội trường buôn Bling A</t>
  </si>
  <si>
    <t>Giáp buôn Đing xã EaTul ( cư dlie mnoong cũ)</t>
  </si>
  <si>
    <t>Đường vào hồ Buôn Jong(Xã Ea K'pam cũ)</t>
  </si>
  <si>
    <t>Hết đường nhựa buôn Jong</t>
  </si>
  <si>
    <t>Đường nối liền với đường liên xã Cư Mgar (thuộc thôn 6) (Xã Ea K'pam cũ)</t>
  </si>
  <si>
    <t>Đường liên xã vào sâu 200m</t>
  </si>
  <si>
    <t>mét thứ 500</t>
  </si>
  <si>
    <t>Đường nối liền với đường vào hồ buôn Jong(Xã Ea K'pam cũ)</t>
  </si>
  <si>
    <t>Đường vào hồ buôn Jong</t>
  </si>
  <si>
    <t>vào sâu 250m</t>
  </si>
  <si>
    <t>Đường vào hồ buôn Jong + 250m</t>
  </si>
  <si>
    <t>Đường ngang Tỉnh Lộ 8 thôn Đoàn Kết, thon Thịnh Phát, Thôn An Phú, Thôn 8,Tân Lập (trừ khu vực đã có) (Xã Ea K'pam cũ)</t>
  </si>
  <si>
    <t>Tỉnh lộ 8 + 200m</t>
  </si>
  <si>
    <t>Tỉnh lộ 8 + 500m</t>
  </si>
  <si>
    <t>Tỉnh lộ 8 + 1000m</t>
  </si>
  <si>
    <t>Đường song song Tỉnh lộ 8 thuộc thôn thôn Đoàn Kết, thon Thịnh Phát, Thôn An Phú, thôn 8, thôn Tân Lập(Xã Ea K'pam cũ)</t>
  </si>
  <si>
    <t>Khu chợ(Xã Ea K'pam cũ)</t>
  </si>
  <si>
    <t>Đường liên xã (Xã Cư M'gar cũ)</t>
  </si>
  <si>
    <t>Ranh giới Thôn Phú Cường xã Quảng Phú</t>
  </si>
  <si>
    <t>Ranh giới Thôn Phú Sang xã Quảng Phú</t>
  </si>
  <si>
    <t>Cây xăng đông Phương</t>
  </si>
  <si>
    <t>Hết ranh giới đất Trường Ama Trang Lơng</t>
  </si>
  <si>
    <t>Cầu số 1</t>
  </si>
  <si>
    <t>Hết ranh giới đất Trường Cao Bá Quát</t>
  </si>
  <si>
    <t>Cầu số 2</t>
  </si>
  <si>
    <t>Hết ranh giới đất Trường Nguyễn Thị Minh Khai</t>
  </si>
  <si>
    <t>Cầu 3 (ranh giới xã Ea M'dróh)</t>
  </si>
  <si>
    <t>Đường ranh giới xã Cư M'gar. xã Quảng Phú(Xã Cư M'gar cũ)</t>
  </si>
  <si>
    <t>Ngã ba Y Ngông - Nơ Trang Lơng</t>
  </si>
  <si>
    <t>Ngã ba Y Ngông - Mạc Đĩnh Chi</t>
  </si>
  <si>
    <t>Võ Thị Sáu (Thôn Phú Sang xã Quảng Phú)</t>
  </si>
  <si>
    <t>Các đường ngang tiếp giáp với đường ranh giới Thôn Phú cường xã Quảng Phú (đường Nơ Trang Long) (Xã Cư M'gar cũ)</t>
  </si>
  <si>
    <t>Ranh giới Thôn Phú Cường xã  Quảng Phú (đường Nơ Trang Long)</t>
  </si>
  <si>
    <t>Vào sâu 250m</t>
  </si>
  <si>
    <t>Đường ngã ba Trạm biến áp 35(Xã Cư M'gar cũ)</t>
  </si>
  <si>
    <t>Ngã ba Trạm biến áp 35</t>
  </si>
  <si>
    <t>Ngã tư đường thứ 2 buôn KaNa</t>
  </si>
  <si>
    <t>Đường nhựa song song với đường liên xã cũa buôn KaNa(Xã Cư M'gar cũ)</t>
  </si>
  <si>
    <t>Ngã ba đường vào nghĩa địa</t>
  </si>
  <si>
    <t>Các đường ngang với đường liên xã(Xã Cư M'gar cũ)</t>
  </si>
  <si>
    <t>Các ngã ba đường liên xã cũa buôn KaNa B, buôn Huk A, buôn Huk B</t>
  </si>
  <si>
    <t>Ngã ba đường liên xã vào buôn Bling. buôn Trap, buôn Dhung</t>
  </si>
  <si>
    <t>Ngã ba đường liên xã (đường đối diện UBND xã)</t>
  </si>
  <si>
    <t>Vào sâu 650m</t>
  </si>
  <si>
    <t>Ngã ba đường liên xã đi các Thôn 4, thôn 5, thôn 6 và thôn 7</t>
  </si>
  <si>
    <t>Trung tâm cụm xã Cư M’gar (Ea H'đing cũ) (Xã Ea H'đing cũ)</t>
  </si>
  <si>
    <t>Ngã ba buôn Ea Sang</t>
  </si>
  <si>
    <t>Các phía theo trục đường 500m</t>
  </si>
  <si>
    <t>Khu Đấu giá (buôn Jốk) Xã Ea H'đing cũ)</t>
  </si>
  <si>
    <t>Các lô tiếp giáp với đường liên xã</t>
  </si>
  <si>
    <t>Các lô còn lại cũa khu đấu giá</t>
  </si>
  <si>
    <t>Đường liên xã Cư M’gar Xã Ea H'đing cũ)</t>
  </si>
  <si>
    <t>Các phía theo trục đường + 500m</t>
  </si>
  <si>
    <t>Ngã ba buôn Jốk</t>
  </si>
  <si>
    <t>Cầu Ea H'đing</t>
  </si>
  <si>
    <t>Cầu Ea H’đing</t>
  </si>
  <si>
    <t>Giáp ranh giới xã Cư M’gar</t>
  </si>
  <si>
    <t>Đường liên xã (Cư M’gar - Ea Kiết) Xã Ea H'đing cũ)</t>
  </si>
  <si>
    <t>Ngã ba buôn Ea Sang + 500m</t>
  </si>
  <si>
    <t>Đến 2 km (đi Ea Kiết)</t>
  </si>
  <si>
    <t>Giáp ranh giới xã Ea Tar</t>
  </si>
  <si>
    <t>Đường liên thôn Xã Ea H'đing cũ)</t>
  </si>
  <si>
    <t>Ngã ba thứ I (đường đi buôn H’ring. Quảng Hiệp)</t>
  </si>
  <si>
    <t>Trung tâm buôn H’ring</t>
  </si>
  <si>
    <t>Đường song song đường liên xã (Xã Ea H'đing cũ)</t>
  </si>
  <si>
    <t>Đường thứ nhất giáp đường liên xã</t>
  </si>
  <si>
    <t>Thuộc buôn Jốk, buôn Ea Sang B, buôn Ea Sang, buôn Ea Tar và Thôn An Bình vào sau 200m</t>
  </si>
  <si>
    <t>Đường nối liền đường liên xã với đường song song thứ nhất cũa buôn Jốk, buôn Ea Sang B, buôn Ea Sang, buôn Ea Tar và thôn An Bình Xã Ea H'đing cũ)</t>
  </si>
  <si>
    <t>Khu vực chợ Xã Ea H'đing cũ)</t>
  </si>
  <si>
    <t>Đường ranh giới thôn An Bình (Ea Tul – Cư M’gar) Xã Ea H'đing cũ)</t>
  </si>
  <si>
    <t>Ngã ba Trung tâm cao su Ea H'đing</t>
  </si>
  <si>
    <t>Ngã tư đập Tràng hồ Ea Kắp</t>
  </si>
  <si>
    <t>Khu vực Trường Trần Quang Khải Xã Ea H'đing cũ)</t>
  </si>
  <si>
    <t>Ngã ba đường liên xã Cư M’gar - Ea Tul (nhà ông Côi)</t>
  </si>
  <si>
    <t>Hết trường học</t>
  </si>
  <si>
    <t>Ngã ba Trường Trần Quang Khải (hướng Đông)</t>
  </si>
  <si>
    <t>Đường nhựa từ ngã ba Trường Trần Quang Khải Xã Ea H'đing cũ)</t>
  </si>
  <si>
    <t>Ngã ba Trường Trần Quang Khải</t>
  </si>
  <si>
    <t>Đường liên xã Ea H'đing - Ea Kiết</t>
  </si>
  <si>
    <t>Khu dân cư buôn Jốk. buôn Ea Sang B, buôn Ea Sang, buôn Ea Tar và thôn An Bình (Xã Ea H'đing cũ)</t>
  </si>
  <si>
    <t>XÃ EA TUL</t>
  </si>
  <si>
    <t>Giáp xã Pơng Drang (Ea Ngai cũ)</t>
  </si>
  <si>
    <t>Trụ sở Công ty 15</t>
  </si>
  <si>
    <t>Giáp xã Ea Kiết</t>
  </si>
  <si>
    <t>Giáp ranh xã Cư Mgar (Ea Hđing cũ)</t>
  </si>
  <si>
    <t>Ngã 3 đường Ea Tul đi Ea Kiết</t>
  </si>
  <si>
    <t>Giáp ranh xã Cư mgar</t>
  </si>
  <si>
    <t>giáp ranh xã Pơng Drang</t>
  </si>
  <si>
    <t>Đường Trung tâm xã Cư Dliê M'nông cũ</t>
  </si>
  <si>
    <t>Trụ sở Công an xã (Trụ sở xã Cư Dliê M'nông cũ)</t>
  </si>
  <si>
    <t>đi các tuyến đường chính + 300m</t>
  </si>
  <si>
    <t>Trụ sở Công an xã (Trụ sở xã Cư Dliê M'nông cũ) đi các tuyến đường chính + 300m</t>
  </si>
  <si>
    <t>Trụ sở Công an xã (Trụ sở xã Cư Dliê M'nông cũ) đi các tuyến đường chính + 500m</t>
  </si>
  <si>
    <t>Khu vực chợ (ea tul cũ)</t>
  </si>
  <si>
    <t>Các lô đất mặt tiền</t>
  </si>
  <si>
    <t>Các lô đất trong chợ</t>
  </si>
  <si>
    <t>Đường chính xã</t>
  </si>
  <si>
    <t>Ngã ba Nông trường Ea Tul gần trường cấp 2 Ea Tul</t>
  </si>
  <si>
    <t>Phường Cư Bao</t>
  </si>
  <si>
    <t>Ngã ba cổng chào buôn Sah A</t>
  </si>
  <si>
    <t>Ngã tư chợ</t>
  </si>
  <si>
    <t>Ngã tư chợ (Bưu điện, thửa 381, TBĐ 90)</t>
  </si>
  <si>
    <t>Trụ sở Công an xã (Trụ sở xã Cư Dliê M'nông cũ) + 500m</t>
  </si>
  <si>
    <t>Cầu Ea Tar</t>
  </si>
  <si>
    <t>Ngã ba buôn Phơng, thôn Tân Thành</t>
  </si>
  <si>
    <t>Trụ sở Công ty cà phê 15</t>
  </si>
  <si>
    <t>Cầu Buôn Đrai Sí</t>
  </si>
  <si>
    <t>Giáp ranh xã Ea Kiết (Ea Kuêh cũ)</t>
  </si>
  <si>
    <t>Ngã ba buôn Đrao</t>
  </si>
  <si>
    <t>giáp Buôn Sah A</t>
  </si>
  <si>
    <t>Đường chính thôn</t>
  </si>
  <si>
    <t xml:space="preserve">Đầu đội 7 </t>
  </si>
  <si>
    <t>Trụ sở công ty cà phê 15</t>
  </si>
  <si>
    <t>Từ Nhà ông Hoàng Văn Lịnh (thửa 118, TBĐ 16)</t>
  </si>
  <si>
    <t>Từ thửa đất số 116, tờ bản đồ 90</t>
  </si>
  <si>
    <t>Từ thửa đất số 166, tờ bản đồ 90</t>
  </si>
  <si>
    <t>Từ thửa đất số 208, tờ bản đồ 90(đường bên hông trường mẫu giáo Y Rup)</t>
  </si>
  <si>
    <t>Từ thửa đất số 409, tờ bản đồ 63(Đường giữa 2 trường tiểu học Phan Chu Trinh với Mẫu giáo Ea Tul)</t>
  </si>
  <si>
    <t>Từ thửa đất số 478, tờ bản đồ 90(Bên hông trường Phan Chu Trinh)</t>
  </si>
  <si>
    <t>Từ thửa đất số 50, tờ bản đồ 49</t>
  </si>
  <si>
    <t>Từ thửa đất số 505, tờ bản đồ 49</t>
  </si>
  <si>
    <t>Từ thửa đất số 207, tờ bản đồ 49</t>
  </si>
  <si>
    <t>Hết đường (đi buôn Yao)</t>
  </si>
  <si>
    <t>Từ ngã tư chợ (Bưu điện thửa 118, tờ bản đồ 16)</t>
  </si>
  <si>
    <t>Hết đường(về phía buôn Trĭa)</t>
  </si>
  <si>
    <t>Từ thửa 271 tờ bản đồ 49</t>
  </si>
  <si>
    <t>Từ thửa 282 tờ bản đồ 49</t>
  </si>
  <si>
    <t>Từ thửa 311 tờ bản đồ 49</t>
  </si>
  <si>
    <t>Từ thửa đất số 130, tờ bản đồ 80 (Cổng chào buôn Hra B)</t>
  </si>
  <si>
    <t>Bến nước Ea Sah B</t>
  </si>
  <si>
    <t>Từ thửa đất số 287, tờ bản đồ 63</t>
  </si>
  <si>
    <t>Thửa đất số 289, tờ bản đồ 63</t>
  </si>
  <si>
    <t>Từ thửa 134 tờ bản đồ 90</t>
  </si>
  <si>
    <t>Thửa 135 tờ bản đồ 63 (Sau trường THCS Ea Tul)</t>
  </si>
  <si>
    <t>Từ thửa 66 tờ bản đồ 90</t>
  </si>
  <si>
    <t>Thửa đất số 118, tờ bản đồ 63</t>
  </si>
  <si>
    <t>Từ thửa 27 tờ bản đồ 81</t>
  </si>
  <si>
    <t>Thửa đất số 538, tờ bản đồ 77</t>
  </si>
  <si>
    <t>Ngã ba cổng chào buôn Sah A(Thửa 268 tờ bản đồ 63, đường phía sau nhà sinh hoạt cộng đồng buôn Sah A)</t>
  </si>
  <si>
    <t>giáp đường đi phường Cư Bao (thửa 292 tờ bản đồ 63)</t>
  </si>
  <si>
    <t>Các trục đường tiếp giáp với đường tỉnh lộ 8</t>
  </si>
  <si>
    <t xml:space="preserve"> Đến mét thứ 100</t>
  </si>
  <si>
    <t>Vào thôn Thạch Hà</t>
  </si>
  <si>
    <t>Ngã ba đường Ea Tul đi Ea Kiết</t>
  </si>
  <si>
    <t>Khu dân cư buôn Kđoh</t>
  </si>
  <si>
    <t>Khu dân cư buôn Ea Kiêng</t>
  </si>
  <si>
    <t>Hết khu dân cư buôn Mlăng</t>
  </si>
  <si>
    <t>Hết khu dân cư buôn Ea Tar</t>
  </si>
  <si>
    <t>Đường Trục chính các thôn 8, thôn Thống Nhất, thôn Tân Thành, thôn Đắk Hà Đông, thôn Đắk Hà Tây, buôn Hđing, buôn Brăh</t>
  </si>
  <si>
    <t>Đường Trục chính các thôn 3 Ea Tar, thôn 4 Ea Tar</t>
  </si>
  <si>
    <t>Đường nhánh các thôn 8, thôn Thống Nhất, thôn Tân Thành, thôn Đắk Hà Đông, thôn Đắk Hà Tây, buôn Hđing</t>
  </si>
  <si>
    <t>Đường chính các thôn 1, thôn 2, thôn 3, thôn 5, buôn Ea Kiêng, buôn Tơng Liă, buôn Pơr</t>
  </si>
  <si>
    <t>Đường chính buôn Yao, Khu dân cư còn lại thôn 1 Ea Tar, thôn 2 Ea Tar, thôn 3 Ea Tar, thôn 4 Ea Tar, buôn Đrao, buôn Đrao B, buôn Phơng</t>
  </si>
  <si>
    <t>Khu dân cư còn lại Buôn Ea Tar, Buôn Đrai Sí, buôn Mlăng, buôn Ea Tar, buôn Tơng Liă, Buôn Kđoh</t>
  </si>
  <si>
    <t>Đường nhánh các thôn 1, thôn 2, thôn 3, thôn 5, buôn Brăh, buôn Đrao, buôn Đrao B, buôn Phơng, Buôn Hra B, buôn Sah b, buôn Sah A, buôn Trĩa(kể cả đường nhánh giáp với đường đi phường Cư Bao), Buôn phơng, buôn Tu, buôn Knia, Pơr, buôn Yao(kể cả đường nhánh giáp với đường đi phường Cư Bao), Buôn Hra A, thôn Thạch Hà</t>
  </si>
  <si>
    <t>Hết ranh thửa đất 136, TBĐ số 163 (hết ranh giới phường Đạt Hiếu cũ)</t>
  </si>
  <si>
    <t>Trần Cao Vân (phía Đông);
Hết ngân hàng Đông Á (phía Tây)</t>
  </si>
  <si>
    <t>An Dương Vương (phía Tây); Hãi Thượng Lãn Ông (phía Đông)</t>
  </si>
  <si>
    <t>Hoàng Quốc Việt</t>
  </si>
  <si>
    <t>Giáp ranh giới phường Cư Bao</t>
  </si>
  <si>
    <t>Hết ranh thửa 181, TBĐ số 35 (phía Bắc); Hết ranh thửa 79, TBĐ số 35 (phía Nam)</t>
  </si>
  <si>
    <t>Cầu RôSy</t>
  </si>
  <si>
    <t>Giáp đường Trần Huy Liệu</t>
  </si>
  <si>
    <t>Ngã ba Trần Huy Liệu</t>
  </si>
  <si>
    <t>Hết ranh giới thửa đất 114, TBĐ số 60 (Cống cây Đa)</t>
  </si>
  <si>
    <t>Hết ranh giới thửa đất 1, TBĐ số 153 (cổng nghĩa địa khu B)</t>
  </si>
  <si>
    <t>Hết ranh giới thửa đất 78, TBĐ số 148</t>
  </si>
  <si>
    <t>Hết ranh giới thửa đất 42, TBĐ số 142</t>
  </si>
  <si>
    <t>Đường xương cá (Lô C và lô D)</t>
  </si>
  <si>
    <t>Đường song song với Ngô Đức Kế phía Đông</t>
  </si>
  <si>
    <t>Hết đường về phía Bắc</t>
  </si>
  <si>
    <t>Hết ranh giới thửa đất 195, TBĐ số 163</t>
  </si>
  <si>
    <t>Đường vào NĐ khu B</t>
  </si>
  <si>
    <t>Y Yơn Niê</t>
  </si>
  <si>
    <t>Y Thuyên Kso'r</t>
  </si>
  <si>
    <t>Đầu ranh giới thửa đất 02, TBĐ 140</t>
  </si>
  <si>
    <t>Hết ranh giới thửa đất 08, TBĐ 140</t>
  </si>
  <si>
    <t>Ngã tư Y Thuyên KSo'r</t>
  </si>
  <si>
    <t>Mạc Đăng Dung</t>
  </si>
  <si>
    <t>Y Thuyên KSo'r</t>
  </si>
  <si>
    <t>Đầu ranh giới thửa đất 151, TBĐ số 145</t>
  </si>
  <si>
    <t>Từ thửa đất 27, TBĐ số 145</t>
  </si>
  <si>
    <t>Trịnh Hoài Đức</t>
  </si>
  <si>
    <t>Ranh giới thửa 7 tờ 153</t>
  </si>
  <si>
    <t>Mạc Đỉnh Chi</t>
  </si>
  <si>
    <t>Hết ranh giới thửa đất 32, TBĐ số 158</t>
  </si>
  <si>
    <t>Hết ranh giới thửa đất 11,TBĐ số 161</t>
  </si>
  <si>
    <t>Hết ranh giới thửa đất 11, TBĐ số 161</t>
  </si>
  <si>
    <t>Hết ranh giới thửa đất 09, TBĐ số 240</t>
  </si>
  <si>
    <t>Ngã tư thửa đất 153, TBĐ số 69</t>
  </si>
  <si>
    <t>Hết ranh giới thửa đất 08, TBĐ số 77</t>
  </si>
  <si>
    <t>Hết ranh giới thửa đất 57, TBĐ số 248</t>
  </si>
  <si>
    <t>Từ ranh giới thửa 7 tờ 153</t>
  </si>
  <si>
    <t>Hết ranh giới thửa 8, TBĐ số 240</t>
  </si>
  <si>
    <t>Phạm Ngọc Thạch</t>
  </si>
  <si>
    <t>Hết ranh giới thửa 147, TBĐ số 251</t>
  </si>
  <si>
    <t>Hết ranh giới thửa 52, TBĐ số 76</t>
  </si>
  <si>
    <t>Hết ranh giới thửa đất số 79, TBĐ số 256</t>
  </si>
  <si>
    <t>Hết ranh giới thửa đất số 101, TBĐ số 255</t>
  </si>
  <si>
    <t>Hết ranh giới thửa đất 182, TBĐ số 77</t>
  </si>
  <si>
    <t>Nguyễn Lân</t>
  </si>
  <si>
    <t>Hết ranh giới thửa đất 28, TBĐ số 267</t>
  </si>
  <si>
    <t>Ngã ba thửa đất 336, TBĐ số 170</t>
  </si>
  <si>
    <t>Đầu ranh giới thửa đất 394, TBĐ số 76</t>
  </si>
  <si>
    <t>Hết thửa đất 19, TBĐ 197</t>
  </si>
  <si>
    <t>An Vương Dương</t>
  </si>
  <si>
    <t>Cuối đường Quang Trung nối dài</t>
  </si>
  <si>
    <t>Nguyễn Thị Thập</t>
  </si>
  <si>
    <t>Đến hết đường về hường Bắc</t>
  </si>
  <si>
    <t xml:space="preserve">Đầu cầu 12/3 </t>
  </si>
  <si>
    <t>Hết ranh giới thửa đất 3, TBĐ số 199 (nhà VH TDP Đoàn Kết 4)</t>
  </si>
  <si>
    <t>Thửa đất số 179, TBĐ số 107</t>
  </si>
  <si>
    <t>Hết ranh giới thửa đất 145, TBĐ số 205</t>
  </si>
  <si>
    <t>Phùng Thị Chính</t>
  </si>
  <si>
    <t>Hết ranh giới thửa đất 105, TBĐ số 208</t>
  </si>
  <si>
    <t>Hết ranh giới thửa đất 12, TBĐ số 207</t>
  </si>
  <si>
    <t>Đầu ranh giới thửa đất 10, TBĐ số (nghĩa địa Vinh Đức)</t>
  </si>
  <si>
    <t>Đầu ranh giới thửa đất 10, TBĐ số 129(nghĩa địa Vinh Đức)</t>
  </si>
  <si>
    <t>Ngã ba Vũ Thục Nương</t>
  </si>
  <si>
    <t>Ngã ba Phù Đổng Thiên Vương</t>
  </si>
  <si>
    <t>Hết ranh giới thửa đất 474, TBĐ số 218</t>
  </si>
  <si>
    <t>Hết ranh giới thửa đất 154, TBĐ số 218</t>
  </si>
  <si>
    <t>Hết ranh giới thửa đất 307, TBĐ số 217</t>
  </si>
  <si>
    <t>Hết ranh giới thửa đất 52,TBĐ số 224</t>
  </si>
  <si>
    <t>Hết ranh giới thửa đất 63, TBĐ số 223</t>
  </si>
  <si>
    <t>Trần Văn Ơn</t>
  </si>
  <si>
    <t>Hết ranh giới thửa đất 172, TBĐ số 223</t>
  </si>
  <si>
    <t>Hết ranh giới thửa đất 63, TBĐ số 217</t>
  </si>
  <si>
    <t>Thửa đất 232, TBĐ 217</t>
  </si>
  <si>
    <t>Thửa 240, TBĐ số 223</t>
  </si>
  <si>
    <t>Hết ranh giới thửa đất 82, TBĐ số 226</t>
  </si>
  <si>
    <t>Hết ranh giới thửa đất 50, TBĐ số 230</t>
  </si>
  <si>
    <t>Hết ranh giới thửa đất 227, TBĐ số 224</t>
  </si>
  <si>
    <t>Hết ranh giới thửa đất 159, TBĐ số 232</t>
  </si>
  <si>
    <t>Ngã ba Lý Chính Thắng</t>
  </si>
  <si>
    <t>Hết ranh giới thửa đất 18, TBĐ số 234</t>
  </si>
  <si>
    <t>Về hết hai bên đường</t>
  </si>
  <si>
    <t>Thửa 30, TBĐ số 228</t>
  </si>
  <si>
    <t>Hết ranh giới thửa đất 144, TBĐ số 229</t>
  </si>
  <si>
    <t>Thửa đất 69, TBĐ số 227</t>
  </si>
  <si>
    <t>Hết ranh giới thửa 15, TBĐ 238</t>
  </si>
  <si>
    <t>Hết ranh giới thửa đất 24,TBĐ số 238</t>
  </si>
  <si>
    <t>Đầu ranh giới thửa đất 42, TBĐ 226</t>
  </si>
  <si>
    <t>Hết ranh giới thửa đất 84, TBĐ số 219</t>
  </si>
  <si>
    <t>Ngã 5 Nguyễn Thi</t>
  </si>
  <si>
    <t>Hết ranh giới thửa đất 101, TBĐ số 220</t>
  </si>
  <si>
    <t>Giã Tượng</t>
  </si>
  <si>
    <t>Hết ranh giới thửa đất 298, TBĐ 219</t>
  </si>
  <si>
    <t>Đầu ranh giới thửa đất 143, TBĐ số 209</t>
  </si>
  <si>
    <t>Hết ranh giới thửa đất 84, TBĐ số 208</t>
  </si>
  <si>
    <t>Hết ranh giới thửa đất 55, TBĐ số 209</t>
  </si>
  <si>
    <t>Thửa đất 32, TBĐ số 209 (Ngã ba chữ Y)</t>
  </si>
  <si>
    <t>Hết ranh giới thửa đất 22, TBĐ số 206</t>
  </si>
  <si>
    <t>Hết ranh giới thửa đất 28, TBĐ số 98 (Trạm Y tế)</t>
  </si>
  <si>
    <t>Trần Cảnh</t>
  </si>
  <si>
    <t>Hết ranh giới thửa đất 69, TBĐ số 6 (Cầu Buôn Tring)</t>
  </si>
  <si>
    <t>Phan Kiệm</t>
  </si>
  <si>
    <t>Thửa đất 26, TBĐ số 12</t>
  </si>
  <si>
    <t>Thửa đất 28, TBĐ số 12</t>
  </si>
  <si>
    <t>Y Ngông Niê Kdăm</t>
  </si>
  <si>
    <t>Tô Ngọc Vân</t>
  </si>
  <si>
    <t>Y' Jỗn Niê Kdăm</t>
  </si>
  <si>
    <t>Nơ Trang Lơng (Đài tưởng niệm)</t>
  </si>
  <si>
    <t>Võ Văn Tần</t>
  </si>
  <si>
    <t>Ngã 4 đường Nguyễn Lương Bằng (thửa đất 10, TBĐ số 49)</t>
  </si>
  <si>
    <t>Ngã 4 đường Hải Triều (thửa đất 249, TBĐ số 49)</t>
  </si>
  <si>
    <t>Ngã 3 đường Nguyễn Lương Bằng (thửa đất 51, TBĐ số 60)</t>
  </si>
  <si>
    <t>Ngã 4 đường Hải Triều (thửa đất 11, TBĐ số 71)</t>
  </si>
  <si>
    <t>Đầu cầu Hà Lan (giáp ranh giới phường Buôn Hồ)</t>
  </si>
  <si>
    <t>Hết ranh giới thửa đất 105, TBĐ số 188</t>
  </si>
  <si>
    <t>Hết ranh giới thửa đất 110, TBĐ số 132 (đèo Hà Lan)</t>
  </si>
  <si>
    <t>Hết ranh thửa đất 172, TBĐ số 60 (Ngã ba đường vào đập Ea Kram)</t>
  </si>
  <si>
    <t>Đầu ranh giới thửa đất 22, TBĐ số 74 (Ngã ba nhà Thờ Công Chính)</t>
  </si>
  <si>
    <t>Giáp ranh giới xã Cuôr Đăng</t>
  </si>
  <si>
    <t>Hết ranh giới thửa đất 68, TBĐ số 177</t>
  </si>
  <si>
    <t>Hết ranh giới thửa đất 68, TBĐ số 177 (Ngã ba giao với đường Phan Phù Tiên)</t>
  </si>
  <si>
    <t>Hết ranh giới thửa đất 129, TBĐ số 176 (Ngã ba đường vào chợ)</t>
  </si>
  <si>
    <t>Hết ranh giới thửa đất 15, TBĐ số 182</t>
  </si>
  <si>
    <t>Hết ranh giới thửa đất thửa đất 26, TBĐ số 182</t>
  </si>
  <si>
    <t>Hết ranh giới thửa đất thửa 229, TBĐ số 117</t>
  </si>
  <si>
    <t xml:space="preserve">Trần Khát Chân </t>
  </si>
  <si>
    <t>Phạm Kính Ân</t>
  </si>
  <si>
    <t>Lê Văn Thiêm</t>
  </si>
  <si>
    <t>Hết ranh giới thửa đất 206, TBĐ số 109</t>
  </si>
  <si>
    <t>Hết ranh giới thửa đất 31, TBĐ số 189 (Trường TH Lê Quý Đôn)</t>
  </si>
  <si>
    <t>Hết ranh giới thửa đất 77, TBĐ số 109 (trường THCS Đinh Tiên Hoàng)</t>
  </si>
  <si>
    <t>Hết ranh giới thửa đất 188, TBĐ số 185</t>
  </si>
  <si>
    <t>Vũ Hữu</t>
  </si>
  <si>
    <t>Kỳ Đồng</t>
  </si>
  <si>
    <t>Xuân Hồng</t>
  </si>
  <si>
    <t>Nguyễn Thị Suốt</t>
  </si>
  <si>
    <t>Huyền Quang</t>
  </si>
  <si>
    <t>Phan Kế Bính</t>
  </si>
  <si>
    <t>Hết ranh giới thửa đất 341, TBĐ số 136 (nhà thờ Mân Côi )</t>
  </si>
  <si>
    <t>Thửa đất 71, TBĐ số 216 (Ngã tư Bình Hoà)</t>
  </si>
  <si>
    <t>Thửa đất 1, TBĐ số 196</t>
  </si>
  <si>
    <t>Hết ranh giới thửa đất 80, TBĐ số 196</t>
  </si>
  <si>
    <t>Thửa đất 5, TBĐ số 196</t>
  </si>
  <si>
    <t>Hết ranh giới thửa đất 238, TBĐ số 201</t>
  </si>
  <si>
    <t>Thửa đất 6, TBĐ số 196</t>
  </si>
  <si>
    <t>Hết ranh giới thửa đất 220, TBĐ số 143</t>
  </si>
  <si>
    <t>Thửa đất 11, TBĐ số 196</t>
  </si>
  <si>
    <t>Hết ranh giới thửa đất 119, TBĐ số 201</t>
  </si>
  <si>
    <t>Thửa đất 50, TBĐ số 197</t>
  </si>
  <si>
    <t>Thửa đất 255, TBĐ số 197</t>
  </si>
  <si>
    <t>Hết ranh giới thửa đất 35, TBĐ số 209</t>
  </si>
  <si>
    <t>Thửa đất 81, TBĐ số 197 (Ngã tư Bình Thành)</t>
  </si>
  <si>
    <t>Thửa đất 24, TBĐ số 192 (Đường vào thôn Bình Thành 1)</t>
  </si>
  <si>
    <t>Thửa đất 271, TBĐ số 193 (Đường vào thôn Bình Thành 1)</t>
  </si>
  <si>
    <t>Thửa đất 170, TBĐ số 197 (Ngã tư Bình Thành)</t>
  </si>
  <si>
    <t>Hết ranh giới thửa đất 190, TBĐ số 198</t>
  </si>
  <si>
    <t>Hết ranh giới thửa đất 130, TBĐ số 204</t>
  </si>
  <si>
    <t xml:space="preserve">Thửa đất 209, TBĐ số 197 </t>
  </si>
  <si>
    <t>Hết ranh giới thửa đất 137, TBĐ số 211</t>
  </si>
  <si>
    <t xml:space="preserve">Thửa đất 174, TBĐ số 198 </t>
  </si>
  <si>
    <t>Hết ranh giới thửa đất 22, TBĐ số 204</t>
  </si>
  <si>
    <t xml:space="preserve">Thửa đất 294, TBĐ số 198 </t>
  </si>
  <si>
    <t>Hết ranh giới thửa đất 59, TBĐ số 209</t>
  </si>
  <si>
    <t>Thửa đất 60, TBĐ số 197 (Ngã ba vào thôn Bình Thành IV)</t>
  </si>
  <si>
    <t>Thửa đất 16, TBĐ số 197 (Ngã ba vào thôn Bình Thành III)</t>
  </si>
  <si>
    <t>Thửa đất 198, TBĐ số 193 (Ngã ba vào thôn Bình Thành III)</t>
  </si>
  <si>
    <t>Thửa đất 73, TBĐ số 193 (Ngã ba vào thôn Bình Thành II)</t>
  </si>
  <si>
    <t>Thửa đất 46, TBĐ số 193 (Ngã ba vào thôn Bình Thành II)</t>
  </si>
  <si>
    <t>Thửa đất 209, TBĐ số 193 (Ngã ba vào thôn Bình Thành I)</t>
  </si>
  <si>
    <t>Thửa đất 260, TBĐ số 193 (Ngã ba vào thôn Bình Thành I)</t>
  </si>
  <si>
    <t>Thửa đất 127, TBĐ số 202 (Ngã ba Bình Minh 3)</t>
  </si>
  <si>
    <t xml:space="preserve">Hết đường vào Chùa Phổ Tế </t>
  </si>
  <si>
    <t>Thửa đất 128, TBĐ số 207 (Từ cổng chào thôn Bình Minh 2)</t>
  </si>
  <si>
    <t>Thửa đất 49, TBĐ số 207 (Ngã ba Bình Minh 3 và Bình Minh 5)</t>
  </si>
  <si>
    <t>Hết ranh giới thửa đất 190, TBĐ số 207</t>
  </si>
  <si>
    <t>Hết ranh giới thửa đất 134, TBĐ số 218 (đường vào đập Bình Hoà)</t>
  </si>
  <si>
    <t>Hết ranh giới thửa đất 215, TBĐ số 159</t>
  </si>
  <si>
    <t>Đầu ranh giới xã Ea Phê</t>
  </si>
  <si>
    <t>Hết ranh giới thửa đất 47, TBĐ số 215 (đầu Buôn Jut)</t>
  </si>
  <si>
    <t>Hết ranh giới thửa đất 230, TBĐ số 163</t>
  </si>
  <si>
    <t>Thửa đất 85, TBĐ số 217 (Ngã ba vào đập Ea Phê)</t>
  </si>
  <si>
    <t>Hết ranh giới thửa đất 160, TBĐ số 163</t>
  </si>
  <si>
    <t xml:space="preserve">Thửa đất 32, TBĐ số 216 </t>
  </si>
  <si>
    <t>Hết ranh giới thửa đất 137, TBĐ số 217</t>
  </si>
  <si>
    <t xml:space="preserve">Thửa đất 122, TBĐ số 216 </t>
  </si>
  <si>
    <t>Hết ranh giới thửa đất 10, TBĐ số 218</t>
  </si>
  <si>
    <t xml:space="preserve">Thửa đất 59, TBĐ số 216 </t>
  </si>
  <si>
    <t>Hết ranh giới thửa đất 133, TBĐ số 215</t>
  </si>
  <si>
    <t xml:space="preserve">Thửa đất 7, TBĐ số 222 </t>
  </si>
  <si>
    <t>Hết ranh giới thửa đất 243, TBĐ số 217</t>
  </si>
  <si>
    <t xml:space="preserve">Thửa đất 235, TBĐ số 216 </t>
  </si>
  <si>
    <t>Hết ranh giới thửa đất 22, TBĐ số 221</t>
  </si>
  <si>
    <t xml:space="preserve">Thửa đất 223, TBĐ số 222 </t>
  </si>
  <si>
    <t>Hết ranh giới thửa đất 112, TBĐ số 218</t>
  </si>
  <si>
    <t xml:space="preserve">Thửa đất 23, TBĐ số 222 </t>
  </si>
  <si>
    <t>Hết ranh giới thửa đất 128, TBĐ số 221</t>
  </si>
  <si>
    <t xml:space="preserve">Thửa đất 261, TBĐ số 222 </t>
  </si>
  <si>
    <t>Hết ranh giới thửa đất 116, TBĐ số 224</t>
  </si>
  <si>
    <t xml:space="preserve">Thửa đất 125, TBĐ số 222 </t>
  </si>
  <si>
    <t>Hết ranh giới thửa đất 86, TBĐ số 221</t>
  </si>
  <si>
    <t xml:space="preserve">Thửa đất 87, TBĐ số 222 </t>
  </si>
  <si>
    <t>Hết ranh giới thửa đất 614, TBĐ số 164</t>
  </si>
  <si>
    <t xml:space="preserve">Thửa đất 82, TBĐ số 222 </t>
  </si>
  <si>
    <t>Hết ranh giới thửa đất 62, TBĐ số 221</t>
  </si>
  <si>
    <t xml:space="preserve">Thửa đất 92, TBĐ số 222 </t>
  </si>
  <si>
    <t>Hết ranh giới thửa đất 38, TBĐ số 224</t>
  </si>
  <si>
    <t xml:space="preserve">Thửa đất 14, TBĐ số 163 </t>
  </si>
  <si>
    <t>Hết ranh giới thửa đất 42, TBĐ số 224</t>
  </si>
  <si>
    <t xml:space="preserve">Thửa đất 133, TBĐ số 163 </t>
  </si>
  <si>
    <t>Hết ranh giới thửa đất 32, TBĐ số 163</t>
  </si>
  <si>
    <t xml:space="preserve">Thửa đất 230, TBĐ số 163 </t>
  </si>
  <si>
    <t>Hết ranh giới thửa đất 67, TBĐ số 164</t>
  </si>
  <si>
    <t xml:space="preserve">Thửa đất 47, TBĐ số 146 </t>
  </si>
  <si>
    <t>Hết ranh giới thửa đất 61, TBĐ số 139</t>
  </si>
  <si>
    <t xml:space="preserve">Thửa đất 39, TBĐ số 146 </t>
  </si>
  <si>
    <t>Hết ranh giới thửa đất 103, TBĐ số 153</t>
  </si>
  <si>
    <t xml:space="preserve">Thửa đất 514, TBĐ số 159 </t>
  </si>
  <si>
    <t>Hết ranh giới thửa đất 109, TBĐ số 166</t>
  </si>
  <si>
    <t xml:space="preserve">Thửa đất 636, TBĐ số 159 </t>
  </si>
  <si>
    <t>Hết ranh giới thửa đất 514, TBĐ số 159</t>
  </si>
  <si>
    <t xml:space="preserve">Thửa đất 937, TBĐ số 160 </t>
  </si>
  <si>
    <t>Hết ranh giới thửa đất 513, TBĐ số 159 (trường THCS Nguyễn Bá Ngọc)</t>
  </si>
  <si>
    <t xml:space="preserve">Thửa đất 229, TBĐ số 227 </t>
  </si>
  <si>
    <t>Hết ranh giới thửa đất 43, TBĐ số 171</t>
  </si>
  <si>
    <t xml:space="preserve">Thửa đất 248, TBĐ số 227 </t>
  </si>
  <si>
    <t>Hết ranh giới thửa đất 352, TBĐ số 230</t>
  </si>
  <si>
    <t xml:space="preserve">Thửa đất 104, TBĐ số 228 </t>
  </si>
  <si>
    <t>Hết ranh giới thửa đất 270, TBĐ số 171</t>
  </si>
  <si>
    <t>Thửa đất 303, TBĐ số 74 ( Đầu Quốc lộ 14)</t>
  </si>
  <si>
    <t>Hết ranh giới thửa đất 34, TBĐ số 73</t>
  </si>
  <si>
    <t>Hết ranh giới thửa đất 103, TBĐ số 27</t>
  </si>
  <si>
    <t>Đầu ranh giới thửa đất 157, TBĐ số 64</t>
  </si>
  <si>
    <t>Hết ranh giới thửa đất 15, TBĐ số 56</t>
  </si>
  <si>
    <t>Đầu ranh giới thửa đất 64, TBĐ số 64</t>
  </si>
  <si>
    <t>Hết ranh giới thửa đất 91, TBĐ số 62</t>
  </si>
  <si>
    <t>Thửa đất 172, TBĐ số 60 (Đầu Quốc lộ 14)</t>
  </si>
  <si>
    <t>Hết ranh giới thửa đất 29, TBĐ số 61</t>
  </si>
  <si>
    <t>Hết ranh giới thửa đất số 177, tờ bản đồ số 68</t>
  </si>
  <si>
    <t>Hết ranh giới thửa đất số 10, tờ bản đồ số 70</t>
  </si>
  <si>
    <t>Thửa đất 14, TBĐ số 79 (Ngã ba Quốc lộ 14)</t>
  </si>
  <si>
    <t>Hết ranh giới thửa đất 38, TBĐ số 80 (Trường Nguyễn Văn Trỗi)</t>
  </si>
  <si>
    <t>Hết ranh giới thửa đất 173, TBĐ số 80 (Cổng thôn Sơn Lộc 2)</t>
  </si>
  <si>
    <t>Đầu ranh giới thửa đất 37, TBĐ số 88 (ngã 3 cổng chào vào thôn 8)</t>
  </si>
  <si>
    <t>Hết ranh giới thửa đất 85, TBĐ số 77 (ngã 3 thôn 8)</t>
  </si>
  <si>
    <t>Hết ranh giới thửa đất 1, TBĐ số 70</t>
  </si>
  <si>
    <t>Thửa đất 159, TBĐ số 74 (Đầu Quốc lộ 14)</t>
  </si>
  <si>
    <t>Thửa đất 333, TBĐ số 74 (cổng B chợ)</t>
  </si>
  <si>
    <t>Thửa đất 109, TBĐ số 74 (Đầu Quốc lộ 14)</t>
  </si>
  <si>
    <t>Hết ranh giới thửa đất 9, TBĐ số 80 (trạm Y tế)</t>
  </si>
  <si>
    <t>Hết ranh giới thửa đất 54, TBĐ số 81</t>
  </si>
  <si>
    <t>Hết ranh giới thửa đất 38, TBĐ số 86</t>
  </si>
  <si>
    <t>Thửa đất 255, TBĐ số 75 (Đối diện trạm y tế)</t>
  </si>
  <si>
    <t xml:space="preserve">Hết ranh giới thửa đất 102, TBĐ số 75 </t>
  </si>
  <si>
    <t xml:space="preserve">Thửa đất 129, TBĐ số 75 </t>
  </si>
  <si>
    <t xml:space="preserve">Hết ranh giới thửa đất 48, TBĐ số 82 </t>
  </si>
  <si>
    <t>Dãy 1</t>
  </si>
  <si>
    <t>Dãy 2</t>
  </si>
  <si>
    <t>Thửa đất 228, TBĐ số 24 (Đầu Quốc lộ 14)</t>
  </si>
  <si>
    <t>Hết ranh giới thửa đất số 236, tờ bản đồ số 24</t>
  </si>
  <si>
    <t>Thửa đất 148, TBĐ số 79 (Đầu Quốc lộ 14)</t>
  </si>
  <si>
    <t>Hết ranh giới thửa đất số 173, TBĐ số 79</t>
  </si>
  <si>
    <t>Thửa đất số 01, TBĐ số 89</t>
  </si>
  <si>
    <t>Hết ranh giới thửa đất số 236, tờ bản đồ số 96</t>
  </si>
  <si>
    <t>Từ ranh giới thửa đất số 170, TBĐ số 86</t>
  </si>
  <si>
    <t>Hết ranh giới thửa đất số 62, TBĐ số 96</t>
  </si>
  <si>
    <t xml:space="preserve">Trần Văn Trà </t>
  </si>
  <si>
    <t>Hẻm số 1</t>
  </si>
  <si>
    <t>Đường vào nghĩa địa khu B</t>
  </si>
  <si>
    <t xml:space="preserve">Hoàng Việt </t>
  </si>
  <si>
    <t xml:space="preserve">Y Thuyên Kso'r </t>
  </si>
  <si>
    <t>Vi Thủ An</t>
  </si>
  <si>
    <t>Đường vào chùa Thọ Phước</t>
  </si>
  <si>
    <t>Y Ni Ksơr</t>
  </si>
  <si>
    <t>Nguyễn Thuyên</t>
  </si>
  <si>
    <t>Nguyễn Trọng Tuyển</t>
  </si>
  <si>
    <t>Y Jut</t>
  </si>
  <si>
    <t>Nguyễn Hữu Thọ (phường An Bình cũ)</t>
  </si>
  <si>
    <t xml:space="preserve">Lạc Long Quân </t>
  </si>
  <si>
    <t>Vũ Trọng Bình</t>
  </si>
  <si>
    <t>Vũ Thục Nương</t>
  </si>
  <si>
    <t>Phù Đổng Thiên Vương</t>
  </si>
  <si>
    <t>Lý Công Bình</t>
  </si>
  <si>
    <t>Lý Chiêu Hoàng</t>
  </si>
  <si>
    <t>Đinh Liễn</t>
  </si>
  <si>
    <t>Phạm Văn Bạch</t>
  </si>
  <si>
    <t>Phùng Khắc Khoan</t>
  </si>
  <si>
    <t>Y Nuê Bkrông</t>
  </si>
  <si>
    <t>Y Kơr Ksơr</t>
  </si>
  <si>
    <t>Lê Hy</t>
  </si>
  <si>
    <t>Lương Đình Của</t>
  </si>
  <si>
    <t>Đặng Thùy Trâm</t>
  </si>
  <si>
    <t>Nguyễn Văn Siêu</t>
  </si>
  <si>
    <t>Lê Hồng Sơn</t>
  </si>
  <si>
    <t>Dương Đình Nghệ</t>
  </si>
  <si>
    <t>Phạm Phú Thứ</t>
  </si>
  <si>
    <t>Nguyễn Hữu Cảnh</t>
  </si>
  <si>
    <t>Đường vào Buôn Tring 3</t>
  </si>
  <si>
    <t>AMǐ Đoan</t>
  </si>
  <si>
    <t>Huỳnh Văn Cần</t>
  </si>
  <si>
    <t>Đường xương cá số 0</t>
  </si>
  <si>
    <t>Đường xương cá số 1</t>
  </si>
  <si>
    <t>Đường xương cá số 3</t>
  </si>
  <si>
    <t>Đường xương cá số 4</t>
  </si>
  <si>
    <t>Nguyễn Hữu Tiến</t>
  </si>
  <si>
    <t xml:space="preserve">Tuyến đường KDC công ty CF Buôn Hồ </t>
  </si>
  <si>
    <t>Phan Phù Tiên</t>
  </si>
  <si>
    <t>Trần Khắc Chân</t>
  </si>
  <si>
    <t>Lê Hữu Phước</t>
  </si>
  <si>
    <t>Nguyễn Quốc Trị</t>
  </si>
  <si>
    <t>Nguyễn Chí Diểu</t>
  </si>
  <si>
    <t>Hẻm 1-Hùng Vương</t>
  </si>
  <si>
    <t>Lê Ngọc Hân</t>
  </si>
  <si>
    <t>Hẻm 2-Hùng Vương</t>
  </si>
  <si>
    <t>Hẻm 3-Hùng Vương</t>
  </si>
  <si>
    <t>Nguyễn Văn Huyên</t>
  </si>
  <si>
    <t>Trịnh Đình Thảo</t>
  </si>
  <si>
    <t>Đường vào Trung tâm xã Bình Thuận cũ</t>
  </si>
  <si>
    <t>Khu vực ngã tư Bình Thành</t>
  </si>
  <si>
    <t>Khu vực Bình Thành</t>
  </si>
  <si>
    <t>Khu vực Bình Minh</t>
  </si>
  <si>
    <t>Khu vực ngã tư Bình Hòa</t>
  </si>
  <si>
    <t>Đường trục chính Buôn Quắn</t>
  </si>
  <si>
    <t>Đường đi Buôn Pon 1</t>
  </si>
  <si>
    <t>Đường đi Buôn Pon 2</t>
  </si>
  <si>
    <t>Đường trục chính TDP Chà Là</t>
  </si>
  <si>
    <t>Đường vào buôn Gram</t>
  </si>
  <si>
    <t>Đường vào đập Ea Kram</t>
  </si>
  <si>
    <t>Đường đi Bình Hoà</t>
  </si>
  <si>
    <t>Đường vào chợ Cư Bao</t>
  </si>
  <si>
    <t>Đường vào Chùa Linh Thứu</t>
  </si>
  <si>
    <t>Các đường giao với Quốc lộ 14</t>
  </si>
  <si>
    <t>Các đường bao quanh chợ Cư Bao</t>
  </si>
  <si>
    <t>Đường Cư Bao đi xã Ea Tul</t>
  </si>
  <si>
    <t>Đường Cư Bao đi xã Ea Knuếc</t>
  </si>
  <si>
    <t>Trục đường 2C các tuyến đường Trung tâm xã</t>
  </si>
  <si>
    <t>Ngã ba thửa đất 59, TBĐ số 66</t>
  </si>
  <si>
    <t>Hết ranh giới thửa đất 48, TBĐ số 74</t>
  </si>
  <si>
    <t>Hết ranh giới thửa đất 137, TBĐ số 80</t>
  </si>
  <si>
    <t>Hết ranh giới thửa đất 82, TBĐ số 36</t>
  </si>
  <si>
    <t>Đầu ranh giới thửa đất 943, TBĐ số 38</t>
  </si>
  <si>
    <t>Thửa đất 46, TBĐ số 92 (Nông trường 49 xã Phú Xuân)</t>
  </si>
  <si>
    <t>Thửa đất 11, TBĐ số 68 (Ngã 5 đường vào chùa Tường Vân)</t>
  </si>
  <si>
    <t>Hết thửa đất số 719, TBĐ số 10</t>
  </si>
  <si>
    <t>Hết ranh giới thửa đất 61, TBĐ số 63</t>
  </si>
  <si>
    <t>Hết ranh giới thửa đất 349, TBĐ số 1 (Giáp ranh giới xã Krông Năng)</t>
  </si>
  <si>
    <t>Đường vào thôn 5</t>
  </si>
  <si>
    <t>Thửa đất 241, TBĐ số 65</t>
  </si>
  <si>
    <t>Hết ranh giới thửa 105, TBĐ số 62</t>
  </si>
  <si>
    <t>Đường vào thôn 6</t>
  </si>
  <si>
    <t>Thửa đất 3, TBĐ số 68</t>
  </si>
  <si>
    <t>Hết ranh giới thửa 158, TBĐ số 72</t>
  </si>
  <si>
    <t>Đường vào buôn Ea Kjoh B</t>
  </si>
  <si>
    <t>Ngã tư  đầu ranh giới thửa 97, TBĐ số 80 (nhà ông Y Rang Niê)</t>
  </si>
  <si>
    <t xml:space="preserve"> Hết ranh giới thửa đất 15, TBĐ số 78 (nhà ông Y Wi Mlô)</t>
  </si>
  <si>
    <t>Đường vào buôn Ea Kjoh A</t>
  </si>
  <si>
    <t xml:space="preserve">Ngã ba thửa đất 95, TBĐ số 81 (Trường TH Nơ Trang Lơng) </t>
  </si>
  <si>
    <t>Đầu ranh giới thửa đất 1757, TBĐ số 22 (đất ông Y Buih Niê)</t>
  </si>
  <si>
    <t>Ngã ba thửa đất số 25, TBĐ số 92</t>
  </si>
  <si>
    <t xml:space="preserve">Ngã ba thửa đất 248, TBĐ số 45 </t>
  </si>
  <si>
    <t>Ngã ba thửa đất số 94, TBĐ số 91</t>
  </si>
  <si>
    <t xml:space="preserve">Ngã ba thửa đất 26, TBĐ số 94 </t>
  </si>
  <si>
    <t xml:space="preserve">Ngã ba thửa đất 160, TBĐ số 56 </t>
  </si>
  <si>
    <t>Ngã ba thửa đất số 21, TBĐ số 168</t>
  </si>
  <si>
    <t>Đường trục chính</t>
  </si>
  <si>
    <t>Đầu thửa đất 129, TBĐ số 101 (cầu buôn Tring)</t>
  </si>
  <si>
    <t>Hết ranh giới thửa đất 23, TBĐ số 102 (cây xăng Minh Khanh)</t>
  </si>
  <si>
    <t>Hết ranh giới thửa đất 11, TBĐ số 116</t>
  </si>
  <si>
    <t>Hết ranh giới thửa đất 9, TBĐ số 105 (TT GD nghề nghiệp &amp; GDTX Buôn Hồ)</t>
  </si>
  <si>
    <t xml:space="preserve">Hết ranh giới thửa đất 161, TBĐ số 134 </t>
  </si>
  <si>
    <t>Thửa đất 21, TBĐ số 211 (Cổng chào thôn 1B)</t>
  </si>
  <si>
    <t>Hết ranh giới thửa đất 167, TBĐ số 117 (Ngã ba đi xã Ea Blang và Ea Drông cũ)</t>
  </si>
  <si>
    <t>Đầu ranh giới thửa 55, TBĐ số 118 (Ngã tư đường đi vào Nghĩa địa TX Buôn Hồ)</t>
  </si>
  <si>
    <t xml:space="preserve"> Đầu ranh thửa đất 719, TBĐ số 10</t>
  </si>
  <si>
    <t>Đường bao quanh chợ</t>
  </si>
  <si>
    <t>Đường bao quanh chợ kéo dài</t>
  </si>
  <si>
    <t>Đầu ranh giới thửa đất 96, TBĐ số 114</t>
  </si>
  <si>
    <t>Hết ranh giới thửa đất 76, TBĐ số 112 (Kênh cấp I)</t>
  </si>
  <si>
    <t>Trần Hưng Đạo kéo dài</t>
  </si>
  <si>
    <t>Đầu ranh giới thửa đất 82, TBĐ số 95 (Cầu Rôsy)</t>
  </si>
  <si>
    <t>Hết ranh giới thửa đất 2, TBĐ số 95 (Cầu Rosy + 200m)</t>
  </si>
  <si>
    <t>Hết ranh giới thửa đất 16, TBĐ số 95 (Giáp xã Pơng Drang)</t>
  </si>
  <si>
    <t>Trục chính thôn Tân Hợp (Cũ: Trục chính thôn Tân Lập, Tân Tiến)</t>
  </si>
  <si>
    <t>Đầu ranh giới thửa đất 47, TBĐ số 96</t>
  </si>
  <si>
    <t>Đầu ranh giới thửa đất 52, TBĐ số 100</t>
  </si>
  <si>
    <t>Đầu ranh giới thửa đất 96, TBĐ số 97</t>
  </si>
  <si>
    <t>Hết ranh giới thửa đất 35, TBĐ số 97</t>
  </si>
  <si>
    <t>Đầu ranh giới thửa đất 5, TBĐ số 96</t>
  </si>
  <si>
    <t>Hết ranh giới thửa đất 72, TBĐ số 97</t>
  </si>
  <si>
    <t>Trục chính thôn Tân Hợp (Cũ: Trục chính thôn Tân Hòa)</t>
  </si>
  <si>
    <t>Đầu ranh giới thửa đất 126, TBĐ số 95</t>
  </si>
  <si>
    <t>Hết ranh giới thửa đất 57, TBĐ số 95</t>
  </si>
  <si>
    <t>Trục chính buôn Tring 4</t>
  </si>
  <si>
    <t>Đầu ranh giới thửa đất 59, TBĐ số 117</t>
  </si>
  <si>
    <t>Hết ranh giới thửa đất 17, TBĐ số 121</t>
  </si>
  <si>
    <t>Ngã ba hết ranh giới thửa đất số 92, TBĐ số 117</t>
  </si>
  <si>
    <t>Hết ranh giới thửa đất số 207, TBĐ số 110</t>
  </si>
  <si>
    <t>Hết ranh giới thửa đất số 17, TBĐ số 121</t>
  </si>
  <si>
    <t>Hết ranh giới thửa đất số 374, TBĐ số 106</t>
  </si>
  <si>
    <t>Đầu ranh giới thửa đất số 376, TBĐ số 106</t>
  </si>
  <si>
    <t>Hết ranh giới thửa đất số 235, TBĐ số 110</t>
  </si>
  <si>
    <t>Giáp đường nhựa thửa đất số 40, TBĐ số 105</t>
  </si>
  <si>
    <t>Đầu ranh giới thửa đất 189, TBĐ số 119 (Giáp ranh điểm trường Buôn Tring 4)</t>
  </si>
  <si>
    <t>Trục chính thôn Đông Xuân</t>
  </si>
  <si>
    <t>Đầu ranh giới thửa đất 34, TBĐ số 117</t>
  </si>
  <si>
    <t>Hết ranh giới thửa đất 152, TBĐ số 114</t>
  </si>
  <si>
    <t>Đầu ranh giới thửa đất 49, TBĐ số 115</t>
  </si>
  <si>
    <t>Hết ranh giới thửa đất 92, TBĐ số 117</t>
  </si>
  <si>
    <t>Ngã ba thửa đất 61, TBĐ số 117</t>
  </si>
  <si>
    <t>Hết ranh giới thửa đất 103, TBĐ số 117</t>
  </si>
  <si>
    <t>Ngã ba đầu thửa đất số 68, tờ bản đồ số 101</t>
  </si>
  <si>
    <t>Thửa đất số 27, tờ bản đồ số 101</t>
  </si>
  <si>
    <t>Đầu ranh giới thửa đất số 188, tờ bản đồ số 101</t>
  </si>
  <si>
    <t>Trục chính thôn Quyết Thắng</t>
  </si>
  <si>
    <t>Thửa đất 28, TBĐ số 118</t>
  </si>
  <si>
    <t>Hết ranh giới thửa đất 3, TBĐ số 113</t>
  </si>
  <si>
    <t>Đầu ranh giới thửa đất 102, TBĐ số 114</t>
  </si>
  <si>
    <t>Hết ranh giới thửa đất 80, TBĐ số 114</t>
  </si>
  <si>
    <t>Đường đi nghĩa địa thôn Đông Xuân</t>
  </si>
  <si>
    <t>Ngã tư thửa đất 24, TBĐ số 118</t>
  </si>
  <si>
    <t>Hết ranh giới thửa đất 103, TBĐ số 102</t>
  </si>
  <si>
    <t>Tuyến Trung tâm xã Ea Siên cũ</t>
  </si>
  <si>
    <t>Đầu ngã ba thửa đất 131, TBĐ số 214 (Cổng chào thôn 1A)</t>
  </si>
  <si>
    <t>Ngã tư đầu ranh giới thửa đất 83, TBĐ số 217</t>
  </si>
  <si>
    <t>Ngã 5 thửa đất 39, TBĐ số 217 (Trung tâm xã Ea Siên cũ)</t>
  </si>
  <si>
    <t>Hết ranh giới thửa đất 93, TBĐ số 217 (Trường TH Tô Hiệu)</t>
  </si>
  <si>
    <t>Tuyến 1A thôn 2A</t>
  </si>
  <si>
    <t xml:space="preserve">Ngã ba thửa đất 5, TBĐ số 227 (Trường mẫu giáo Hoa Sim)  </t>
  </si>
  <si>
    <t>Thửa đất 49, TBĐ số 221</t>
  </si>
  <si>
    <t>Hết ranh giới thửa đất 107, TBĐ số 195</t>
  </si>
  <si>
    <t>Tuyến đường vào Trung tâm xã Ea Siên cũ</t>
  </si>
  <si>
    <t>Hết ngã ba thửa đất 131, TBĐ số 214 (Cổng chào thôn 1A)</t>
  </si>
  <si>
    <t>Hết ranh giới thửa đất 402, TBĐ số 176</t>
  </si>
  <si>
    <t>Các tuyến đường nhựa và bê tông trung tâm cụm xã Ea Siên cũ</t>
  </si>
  <si>
    <t>Hết ranh giới thửa đất 56, TBĐ số 217</t>
  </si>
  <si>
    <t>Tuyến 1A, 1B</t>
  </si>
  <si>
    <t>Ngã tư thửa đất 32, TBĐ số 214</t>
  </si>
  <si>
    <t>Hết ranh giới thửa đất 21, TBĐ số 211 (Cổng chào thôn 1B)</t>
  </si>
  <si>
    <t>Ngã tư thửa đất 75, TBĐ số 215</t>
  </si>
  <si>
    <t>Ngã ba thửa đất 42, TBĐ số 211</t>
  </si>
  <si>
    <t>Tuyến thôn 2A, 2B</t>
  </si>
  <si>
    <t>Hết ranh giới thửa đất 140, TBĐ số 217</t>
  </si>
  <si>
    <t>Hết ranh giới thửa đất 41, TBĐ số 238 (Ranh giới xã Ea Kly)</t>
  </si>
  <si>
    <t>Ngã ba thửa đất 14, TBĐ số 222</t>
  </si>
  <si>
    <t>Hết ranh giới thửa đất 7, TBĐ số 238</t>
  </si>
  <si>
    <t>Trục chính thôn 3</t>
  </si>
  <si>
    <t>Ngã ba thửa đất 49, TBĐ số 217</t>
  </si>
  <si>
    <t>Ngã ba thửa đất 42, TBĐ số 230 (Trường TH Hoàng Văn Thụ)</t>
  </si>
  <si>
    <t>Tuyến thôn 7A</t>
  </si>
  <si>
    <t>Ngã ba thửa đất 100, TBĐ số 175 (Cổng chào thôn 7)</t>
  </si>
  <si>
    <t>Ngã 3 hết ranh giới thửa đất 445, TBĐ số 194</t>
  </si>
  <si>
    <t>Tuyến thôn 8A</t>
  </si>
  <si>
    <t>Hết ranh giới thửa đất 445, TBĐ số 194</t>
  </si>
  <si>
    <t>Hết ranh giới thửa đất 65, TBĐ số 199</t>
  </si>
  <si>
    <t>Hết ranh giới thửa đất 207, TBĐ số 204</t>
  </si>
  <si>
    <t>Tuyến thôn 1A (Cũ: tuyến buôn Dlung 2)</t>
  </si>
  <si>
    <t>Hết ranh giới thửa đất 78, TBĐ số 155</t>
  </si>
  <si>
    <t>Đường đi thôn 6A</t>
  </si>
  <si>
    <t>Ngã ba thửa đất 21, TBĐ số 211 (Cổng chào thôn 1B)</t>
  </si>
  <si>
    <t>Ngã ba thửa đất số 437, TBĐ số 179</t>
  </si>
  <si>
    <t xml:space="preserve">Ngã ba thôn 6A, thửa đất 437, TBĐ số 179 </t>
  </si>
  <si>
    <t>Ngã ba hết ranh giới thửa đất số 21, TBĐ số 153</t>
  </si>
  <si>
    <t>Ngã ba đầu ranh giới thửa đất 21,TBĐ số 168</t>
  </si>
  <si>
    <t>Hết ranh giới thửa đất 137, TBĐ số 182 (giáp xã Ea Kly)</t>
  </si>
  <si>
    <t>XÃ EA SÚP ( Khu vực thị trấn Ea Súp, xã Cư M'lan, xã Ea Lê cũ)</t>
  </si>
  <si>
    <t>Tỉnh Lộ 1</t>
  </si>
  <si>
    <t>Giáp đất 100 ha (đất đồng bào dân tộc tại chỗ 05 buôn)</t>
  </si>
  <si>
    <t>Cầu Đắk Bùng</t>
  </si>
  <si>
    <t>Ngã tư (UBND xã Cư M'Lan Cũ)</t>
  </si>
  <si>
    <t>Đầu Cây xăng</t>
  </si>
  <si>
    <t>Ngã tư đầu đất nhà ông Kỷ</t>
  </si>
  <si>
    <t>Hết Cây xăng ( xã Cư M'Lan cũ)</t>
  </si>
  <si>
    <t>Hùng Vương ( tỉnh lộ 1)</t>
  </si>
  <si>
    <t>Cống trước Hạt Kiểm Lâm</t>
  </si>
  <si>
    <t>Đập tràn thuỷ lợi 1</t>
  </si>
  <si>
    <t>Kênh Chính Đông (nhà ông Minh Mầu)</t>
  </si>
  <si>
    <t>Kênh Chính Đông</t>
  </si>
  <si>
    <t>Ngã ba Công ty lâm nghiệp Chư Ma Lanh</t>
  </si>
  <si>
    <t>Cầu sắt suối Ea Súp</t>
  </si>
  <si>
    <t>Ngã tư đất nhà ông Kỷ</t>
  </si>
  <si>
    <t>Đường liên xã (tỉnh lộ 1)</t>
  </si>
  <si>
    <t>Ngã 3 đường vào lò gạch ông Rinh</t>
  </si>
  <si>
    <t>Đường đi xóm đảo</t>
  </si>
  <si>
    <t>Cống kênh Chính Đông thôn 1  Ea Lê - Ea Sup</t>
  </si>
  <si>
    <t>Cống kênh Chính Đông thôn 1 Ea Lê - Ea Sup</t>
  </si>
  <si>
    <t>Kênh N11 (thôn 1)  Ea Lê - Ea Sup</t>
  </si>
  <si>
    <t>Ngã 3 nhà ông Hồ Giác</t>
  </si>
  <si>
    <t>Cầu Tịnh thôn 5</t>
  </si>
  <si>
    <t>Cầu Tịnh thôn 5  Ea Lê - Ea Sup</t>
  </si>
  <si>
    <t>Ngã 3 nhà ông Tấn</t>
  </si>
  <si>
    <t>Cống Kênh N11 (thôn 6)  Ea Lê - Ea Sup</t>
  </si>
  <si>
    <t>Ngã 3 đường đi thôn 16  Ea Lê - Ea Sup</t>
  </si>
  <si>
    <t>Giáp xã Ea Rốk</t>
  </si>
  <si>
    <t>Y Ni Ksor</t>
  </si>
  <si>
    <t>Cuối đường Nguyễn Trãi</t>
  </si>
  <si>
    <t>Giáp ranh giới xã Cư M'Lan cũ (đường vành đai)</t>
  </si>
  <si>
    <t>Lê Hồng Phong (gồm cả hai bên đường)</t>
  </si>
  <si>
    <t>Kênh N1</t>
  </si>
  <si>
    <t>Nơ Trang Gưl</t>
  </si>
  <si>
    <t>Y Ni K'Sor</t>
  </si>
  <si>
    <t>Đường đi xã Ea Bung</t>
  </si>
  <si>
    <t>Giáp xã Ea Bung</t>
  </si>
  <si>
    <t>Giáp xã Ea Bung (Suối Tre)</t>
  </si>
  <si>
    <t>Đường song song với đường Điện Biên Phủ</t>
  </si>
  <si>
    <t>Đường đi xã Ea Kiết</t>
  </si>
  <si>
    <t>Ngã ba nhà ông Long</t>
  </si>
  <si>
    <t>Ngã ba đất nhà ông Thử</t>
  </si>
  <si>
    <t>Đất nhà ông Quyết (Đ. Ven Hồ)</t>
  </si>
  <si>
    <t>Ngã 3 đi xã Ea Kiết</t>
  </si>
  <si>
    <t>Ngã ba đất nhà ông Thử (đường phía trên)</t>
  </si>
  <si>
    <t>Giáp xã Cư M'lan củ</t>
  </si>
  <si>
    <t>Giáp trung tâm xã Ea Súp</t>
  </si>
  <si>
    <t>Trạm phân trường 3 - Công ty lâm nghiệp Chư Ma Lanh</t>
  </si>
  <si>
    <t>Đường giao thông (N13)</t>
  </si>
  <si>
    <t>Từ ngã ba nhà ông Hướng</t>
  </si>
  <si>
    <t>Ngã ba nhà ông Thành</t>
  </si>
  <si>
    <t>Đường giao thông (N 9)</t>
  </si>
  <si>
    <t>Trạm nước</t>
  </si>
  <si>
    <t>Hết đất nhà Hoa Thi</t>
  </si>
  <si>
    <t>Ngã tư nhà ông Kỷ (Tỉnh lộ 1)</t>
  </si>
  <si>
    <t>Kênh Chính Tây</t>
  </si>
  <si>
    <t>Đường đi Trạm nước (đường Điện Biên Phủ nối dài)</t>
  </si>
  <si>
    <t>Hết đường (đi qua trạm nước)</t>
  </si>
  <si>
    <t>Đường vuông góc với Tỉnh lộ 1</t>
  </si>
  <si>
    <t>Tỉnh lộ 1 (nhà ông Đường)</t>
  </si>
  <si>
    <t>Hết đất nhà ông Hào (CAGT)</t>
  </si>
  <si>
    <t>Tỉnh lộ 1 (đối diện nhà ông Kỷ)</t>
  </si>
  <si>
    <t>Đường vành đai (cuối đường Nguyễn Trãi)</t>
  </si>
  <si>
    <t>Đường kênh Chính Tây</t>
  </si>
  <si>
    <t>Hùng Vương (cống Hạt Kiểm Lâm)</t>
  </si>
  <si>
    <t>Hết ranh giới đất nhà ông Quang</t>
  </si>
  <si>
    <t xml:space="preserve">Giáp ranh giới xã Cư M'Lan cũ </t>
  </si>
  <si>
    <t>Giáp thị trấn Ea Súp</t>
  </si>
  <si>
    <t>Cầu Bà Mỹ</t>
  </si>
  <si>
    <t>đường song song kênh chính tây ( chưa được đầu tư hạ tầng)</t>
  </si>
  <si>
    <t>hết cuối khu dân cư</t>
  </si>
  <si>
    <t>Ngã tư Đắk Bùng (UBND xã Cư Mlan cũ)</t>
  </si>
  <si>
    <t>Hết đất nhà ông Trung</t>
  </si>
  <si>
    <t>Cống ông Kiểu</t>
  </si>
  <si>
    <t>Nhà ông Nguyễn Thành Trung thôn 3 Cư Mlan - Ea Súp</t>
  </si>
  <si>
    <t>Nhà ông Đỗ Tấn Thái</t>
  </si>
  <si>
    <t>Đường đi xã Ea Bung (xã Ya Tờ Mốt cũ)</t>
  </si>
  <si>
    <t>Ngã ba đường vào Xưởng Đức Liên</t>
  </si>
  <si>
    <t>Vào tới 300m</t>
  </si>
  <si>
    <t>Đường đi xã Ea Rốc ( xã Cư K'Bang cũ)</t>
  </si>
  <si>
    <t>Ngã ba (chợ xã Ea Lê cũ)</t>
  </si>
  <si>
    <t>Cống kênh N11 (thôn 5) Ea Lê - Ea Sup</t>
  </si>
  <si>
    <t>Cống kênh N11 (thôn 5)  Ea Lê - Ea Sup</t>
  </si>
  <si>
    <t>Cống 18T (kênh Chính Đông)</t>
  </si>
  <si>
    <t>Ranh giới đất ông Mưa</t>
  </si>
  <si>
    <t>Giáp xã Ea Rốc ( xã Cư K'Bang cũ)</t>
  </si>
  <si>
    <t>Từ đầu đất nhà ông Lê Sỹ Tấn</t>
  </si>
  <si>
    <t>Ngã 3 nhà ông Tư Mốc (thôn 8) Ea Lê - Ea Sup</t>
  </si>
  <si>
    <t>Từ Hương Quê (nhà ông Tiến thôn 1)  Ea Lê - Ea Sup</t>
  </si>
  <si>
    <t>Ngã 3 đi xưởng cưa (thôn 4)  Ea Lê - Ea Sup</t>
  </si>
  <si>
    <t>Ngã 3 nhà ông Thi</t>
  </si>
  <si>
    <t>Đường liên xã thôn 16  Ea Lê - Ea Sup đi xã Ea Rốc ( xã Cư Kbang Cũ)</t>
  </si>
  <si>
    <t>Ranh giới đất ông Đặng Tranh (thôn 5)  Ea Lê - Ea Sup</t>
  </si>
  <si>
    <t>Cống kênh N11 (nhà bà Song thôn 6)  Ea Lê - Ea Sup</t>
  </si>
  <si>
    <t>Ranh giới đất ông Luân (thôn 14)  Ea Lê - Ea Sup</t>
  </si>
  <si>
    <t>Ngã 3 đi ngầm Ea Pốp</t>
  </si>
  <si>
    <t>Kênh chính Đông (thôn 9)  Ea Lê - Ea Sup</t>
  </si>
  <si>
    <t>Ngã 4 thôn 12-15 đường liên xã đi xã  Ea Rốc ( xã Cư Kbang cũ)</t>
  </si>
  <si>
    <t>Các đường, đoạn đường còn lại trong thị trấn Ea Súp cũ</t>
  </si>
  <si>
    <t>Khu vực 1</t>
  </si>
  <si>
    <t>Khu vực 2</t>
  </si>
  <si>
    <t>Các đường, đoạn đường còn lại trong xã Cư Mlan cũ</t>
  </si>
  <si>
    <t>Các đường, đoạn đường còn lại trong xã Ea Lê cũ</t>
  </si>
  <si>
    <t>XÃ EA RỐC ( Khu vực xã Ea Rốc, xã Cư Kbang, xã Ia Jlơi cũ)</t>
  </si>
  <si>
    <t>Đường liên xã ( Tỉnh lộ 1)</t>
  </si>
  <si>
    <t>Giáp xã Ea Lê</t>
  </si>
  <si>
    <t>Ngã ba nhà ông Thanh Lệ</t>
  </si>
  <si>
    <t>Hết nhà Ông Dạy</t>
  </si>
  <si>
    <t>Hết nhà ông Dạy</t>
  </si>
  <si>
    <t>Ngã tư (hết đất trụ sở UBND xã)</t>
  </si>
  <si>
    <t>Cầu qua sông Ea HLeo</t>
  </si>
  <si>
    <t>Cầu qua sông Ea Hleo</t>
  </si>
  <si>
    <t>Ngã ba Công ty lâm nghiệp Ea H'Mơ (hiện nay là công ty cao su Phước Hòa)</t>
  </si>
  <si>
    <t>Ngã ba Công ty lâm nghiệp Ea H'Mơ (hiện nay là Công ty cao su Phước Hòa)</t>
  </si>
  <si>
    <t>Ngã ba đường đi buôn Ba Na</t>
  </si>
  <si>
    <t>Đường đi Trung Đoàn 736</t>
  </si>
  <si>
    <t>Ngã ba Công ty lâm nghiệp Ya Lốp</t>
  </si>
  <si>
    <t>Suối cây số 9 (ranh giới địa giới hành chính xã Ya Lốp)</t>
  </si>
  <si>
    <t>Các đường khác thuộc Trung tâm cụm xã Ea Rôk</t>
  </si>
  <si>
    <t>Đường đi Tháp Chàm (thôn 5, 6)</t>
  </si>
  <si>
    <t>Đầu nhà ông Học Lượt</t>
  </si>
  <si>
    <t>Cầu (nhà ông Nhượng)</t>
  </si>
  <si>
    <t>Cầu ông Nhượng</t>
  </si>
  <si>
    <t>Đường vào Tháp Chàm</t>
  </si>
  <si>
    <t>Cầu suối cạn thôn 5</t>
  </si>
  <si>
    <t>Đường đi 737</t>
  </si>
  <si>
    <t>Đoạn từ ngã ba Quảng Đại</t>
  </si>
  <si>
    <t>Cầu (nhà ông Nhật)</t>
  </si>
  <si>
    <t>Đoạn từ đập tràn thôn 21, 22</t>
  </si>
  <si>
    <t>Cầu xi măng qua xã Ya Tờ Mốt</t>
  </si>
  <si>
    <t>Đường đi Ea Khanh</t>
  </si>
  <si>
    <t>Đoạn từ hết nhà ông Nguyễn Đình Tý (Thôn 7)</t>
  </si>
  <si>
    <t>Hết nhà ông Đinh Cao Cường (Thôn 8)</t>
  </si>
  <si>
    <t>Hết khu dân cư Thôn 8 (Hết khu giãn dân tách hộ Thôn 8)</t>
  </si>
  <si>
    <t>Đoạn từ Ngã ba nhà ông Thanh Lệ</t>
  </si>
  <si>
    <t xml:space="preserve">đến ngã ba (thôn 13- 14 cũ; nay thôn 3) </t>
  </si>
  <si>
    <t>Cầu qua xã Ea Bung</t>
  </si>
  <si>
    <t>Đường trục chính (các thôn Cư Kbang - xã Ea Rốc)</t>
  </si>
  <si>
    <t>Cầu xây (Trạm Y tế)</t>
  </si>
  <si>
    <t>Cầu xây (Trạm y tế)</t>
  </si>
  <si>
    <t>Ngã ba thôn 4A</t>
  </si>
  <si>
    <t>Ranh giới đất nhà ông Cù Văn Toan</t>
  </si>
  <si>
    <t>Hết ranh giới đất nhà ông Lập</t>
  </si>
  <si>
    <t>Đầu thôn 10</t>
  </si>
  <si>
    <t>Cuối thôn 15 (Giáp xã Ea Rốk)</t>
  </si>
  <si>
    <t>Ranh giới đất nhà ông Tuynh</t>
  </si>
  <si>
    <t>Hết ranh giới đất nhà ông Dũng</t>
  </si>
  <si>
    <t>Ranh giới đất nhà ông Thao</t>
  </si>
  <si>
    <t>Hết ranh giới đất nhà bà Bế Thị Thì</t>
  </si>
  <si>
    <t>Ranh giới đất nhà ông Bảo</t>
  </si>
  <si>
    <t>Hết ranh giới đất nhà ông Việt</t>
  </si>
  <si>
    <t>Ranh giới đất nhà ông Tuấn</t>
  </si>
  <si>
    <t>Hết ranh giới đất nhà ông Phiều</t>
  </si>
  <si>
    <t>Đường từ nhà ông Thuần (thôn 11)</t>
  </si>
  <si>
    <t>Hết thôn 6 Cư Kbang - Ea Rốc</t>
  </si>
  <si>
    <t>Đường trục thôn 15 (các thôn Cư Kbang - Ea Rốc)</t>
  </si>
  <si>
    <t>Ngã 4 hộ Lý Seo Cớ qua trường Lê Hồng Phong</t>
  </si>
  <si>
    <t>Các đường, đoạn đường còn lại trong xã Ea Rốc cũ</t>
  </si>
  <si>
    <t>Các đường, đoạn đường còn lại trong xã Cư Kbang cũ</t>
  </si>
  <si>
    <t>Các đường, đoạn đường còn lại trong xã Ia Jlơi cũ</t>
  </si>
  <si>
    <t>XÃ EA BUNG ( Khu vực xã Ea Bung, xã Ya Tờ Mốt cũ)</t>
  </si>
  <si>
    <t>Đường trục 1</t>
  </si>
  <si>
    <t>Ngã ba đường vào nhà ông Thuận</t>
  </si>
  <si>
    <t>Ngã ba đường đi Ea Ôi</t>
  </si>
  <si>
    <t xml:space="preserve">Cầu sắt </t>
  </si>
  <si>
    <t>Cầu sắt</t>
  </si>
  <si>
    <t>Hết vườn nhà ông Lê Ngọc Tuẩn</t>
  </si>
  <si>
    <t>Hết ranh giới đất nhà ông Hoàng Tô Vấn</t>
  </si>
  <si>
    <t>Giáp trục 2</t>
  </si>
  <si>
    <t>Đường trục 2</t>
  </si>
  <si>
    <t>Cầu xây thôn 10 Ya Tờ Mốt xã Ea Bung</t>
  </si>
  <si>
    <t>Ngã ba thôn 7 Ya Tờ Mốt xã Ea Bung (nhà ông Trung)</t>
  </si>
  <si>
    <t>Ngã ba thôn 7 (nhà ông Trung)</t>
  </si>
  <si>
    <t>Hết Trường THCS Lê Quý Đôn</t>
  </si>
  <si>
    <t>Hết ranh giới đất Trường THCS Lê Quý Đôn</t>
  </si>
  <si>
    <t>Hết khu dân cư thôn 12 Ya Tờ Mốt xã Ea Bung</t>
  </si>
  <si>
    <t>Giáp trục đường trục 2</t>
  </si>
  <si>
    <t>Tới ngã tư hội trường thôn 4- ya Tờ Mốt - Ea Bung</t>
  </si>
  <si>
    <t>Ngã ba thôn 7 (nhà ông Trung) thửa 339 tờ 131</t>
  </si>
  <si>
    <t>Theo trục đường vào thôn 14 - ya Tờ Mốt - Ea Bung thửa 12 tờ 150</t>
  </si>
  <si>
    <t>Ngã 3 đường vào nhà văn hoá thôn 14 - ya Tờ Mốt - Ea Bung thửa 53, 60 tờ BĐ 150</t>
  </si>
  <si>
    <t>hướng đi qua nhà văn hoá thôn 13 ya Tờ Mốt - Ea Bung thửa 99,120 tờ BĐ 144</t>
  </si>
  <si>
    <t>Đường trục 3</t>
  </si>
  <si>
    <t>Giáp thị trấn Ea Súp (cống tràn suối tre)</t>
  </si>
  <si>
    <t>Đường trục 4</t>
  </si>
  <si>
    <t>Nhà bà Nguyễn Thị Mười (ngã ba thôn 10)</t>
  </si>
  <si>
    <t>Giáp ranh giới xã Ea Súp</t>
  </si>
  <si>
    <t>Đường vành đai Trung tâm Xã</t>
  </si>
  <si>
    <t>Nhà ông Uynh thôn 3</t>
  </si>
  <si>
    <t>Nhà ông Phòng thôn 4</t>
  </si>
  <si>
    <t>Nhà bà Nhâm thôn 10</t>
  </si>
  <si>
    <t>Nhà ông Đào thôn 10</t>
  </si>
  <si>
    <t>Các đường, đoạn đường còn lại trong xã Ea Bung cũ</t>
  </si>
  <si>
    <t>Khu vực 1 ( đã bê tông nhựa hoá)</t>
  </si>
  <si>
    <t>Khu vực 2 (Đường cấp phối, đường đất)</t>
  </si>
  <si>
    <t>Các đường, đoạn đường còn lại trong xã Ya Tờ Mốt cũ</t>
  </si>
  <si>
    <t>XÃ IA RVÊ ( giữ nguyên đơn vị hành chính)</t>
  </si>
  <si>
    <t>Đường trục 1 ( Quốc lộ 14c)</t>
  </si>
  <si>
    <t>Ngầm 59</t>
  </si>
  <si>
    <t>Ngã tư Trung Đoàn 739</t>
  </si>
  <si>
    <t>Ngã tư Trung đoàn 739</t>
  </si>
  <si>
    <t>Ngã tư khu QHTT xã</t>
  </si>
  <si>
    <t>Hết khu QHTT xã</t>
  </si>
  <si>
    <t>Ngã tư thôn 6</t>
  </si>
  <si>
    <t>Đến ngã tư thôn 7, 10</t>
  </si>
  <si>
    <t>Ngã tư thôn 7, 10</t>
  </si>
  <si>
    <t>Giáp xã Ea Bung ( xã Ya Tờ Mốt cũ)</t>
  </si>
  <si>
    <t>Đường trục 2 (đường số 2 khu quy hoạch trung tâm xã)</t>
  </si>
  <si>
    <t>Đường trục 3 (đường số 3 khu quy hoạch trung tâm xã)</t>
  </si>
  <si>
    <t>Ngã tư đường trục 1</t>
  </si>
  <si>
    <t>Ngã tư đường trục 2</t>
  </si>
  <si>
    <t>Đường trục 5</t>
  </si>
  <si>
    <t>Ngã tư đường trục 3</t>
  </si>
  <si>
    <t>Khu giãn dân cách quốc lộ 14C 600 mét</t>
  </si>
  <si>
    <t>XÃ IA LỐP ( giữ nguyên đơn vị hành chính)</t>
  </si>
  <si>
    <t>Đường QL 14C</t>
  </si>
  <si>
    <t>Cầu Ia Lốp</t>
  </si>
  <si>
    <t>Cầu Ea H’Leo</t>
  </si>
  <si>
    <t>Trục đường 1</t>
  </si>
  <si>
    <t>Ngã tư thôn Đoàn</t>
  </si>
  <si>
    <t>Hết khu QHTT xã (Hướng đi về khu B, Đoàn KTQP 737)</t>
  </si>
  <si>
    <t>Ngã Tư thôn Đoàn</t>
  </si>
  <si>
    <t>Hết khu QHTT xã (Hướng đi về thôn Chiềng)</t>
  </si>
  <si>
    <t>Ngã tư thôn Trung</t>
  </si>
  <si>
    <t>Ngã ba thôn Án (hướng về xã Ea Rốk)</t>
  </si>
  <si>
    <t>Ngã Tư thôn Đoàn đi thôn Dự (Bến xe)</t>
  </si>
  <si>
    <t>Ngã ba thôn Dự</t>
  </si>
  <si>
    <t>Ngã tư thôn Chiềng</t>
  </si>
  <si>
    <t>Ngã ba thôn Giồng Trôm Chợ Lách</t>
  </si>
  <si>
    <t>Ngã ba Khu B, Đoàn KTQP 737</t>
  </si>
  <si>
    <t>Ngã ba thôn Đai Thôn</t>
  </si>
  <si>
    <t>Ngã tư thôn Đừng Nhạp</t>
  </si>
  <si>
    <t>Ngã tư thôn Chiềng đi thôn Lầu Nàng, thôn Đai Thôn</t>
  </si>
  <si>
    <t>Ngã ba tiếp giáp QL 14C (thôn Đai Thôn)</t>
  </si>
  <si>
    <t>Ngã 3 thôn Án</t>
  </si>
  <si>
    <t>Giáp cầu Km2 +247</t>
  </si>
  <si>
    <t>Ngã ba thôn Án đi về thôn Dự, thôn Thạnh Phú, thôn Giồng Trôm Chợ Lách</t>
  </si>
  <si>
    <t>Ngã ba QL 14C (giáp cầu Ia Lốp)</t>
  </si>
  <si>
    <t>hết khu dân cư làng thanh niên lập nghiêp giáp xã Ea Rốc</t>
  </si>
  <si>
    <t>Ngã 3 nhà Sinh hoạt cộng đồng thôn trung</t>
  </si>
  <si>
    <t xml:space="preserve">Ngã 3 Thôn Án </t>
  </si>
  <si>
    <t>Ngã ba nhà điều hành Kênh Ia Mơr (sau UBND xã) đi về khu QH chợ</t>
  </si>
  <si>
    <t>Ngã ba cây xăng(thửa đất số 21, tờ BĐ số 26)</t>
  </si>
  <si>
    <t>Ngã ba giáp QH chợ (thửa đất số 3, tờ BĐ số 26)</t>
  </si>
  <si>
    <t>Ngã tư thôn Đoàn đi thôn Dự (Bến xe)</t>
  </si>
  <si>
    <t>Ngã 3 (thửa đất số 23, tờ BĐ số 26)</t>
  </si>
  <si>
    <t xml:space="preserve">Khu vực 1 </t>
  </si>
  <si>
    <t>39,2</t>
  </si>
  <si>
    <t>37,8</t>
  </si>
  <si>
    <t>30,8</t>
  </si>
  <si>
    <t>23,8</t>
  </si>
  <si>
    <t>22,4</t>
  </si>
  <si>
    <t>18,2</t>
  </si>
  <si>
    <t>29,4</t>
  </si>
  <si>
    <t>25,2</t>
  </si>
  <si>
    <t>19,6</t>
  </si>
  <si>
    <t>16,8</t>
  </si>
  <si>
    <t>12,6</t>
  </si>
  <si>
    <t>Xã Ea H'leo</t>
  </si>
  <si>
    <t xml:space="preserve">Xã Ea Hiao </t>
  </si>
  <si>
    <t>Xã Ea wer</t>
  </si>
  <si>
    <t>Xã Ea Nuôl</t>
  </si>
  <si>
    <t>Xã Buôn Đôn</t>
  </si>
  <si>
    <t>Xã Ea Kiết</t>
  </si>
  <si>
    <t>Ea M’Droh</t>
  </si>
  <si>
    <t>Xã Quảng phú</t>
  </si>
  <si>
    <t>Xã Cuôr Đăng</t>
  </si>
  <si>
    <t>Xã Cư M’gar</t>
  </si>
  <si>
    <t>Xã Ea Tul</t>
  </si>
  <si>
    <t>Xã Ea Wy</t>
  </si>
  <si>
    <t>Xã Ea Drăng</t>
  </si>
  <si>
    <t>Xã Ea Khăl</t>
  </si>
  <si>
    <t>Xã Ea Ktur</t>
  </si>
  <si>
    <t>Xã Dray Bhăng</t>
  </si>
  <si>
    <t>Xã Ea Ning</t>
  </si>
  <si>
    <t>Phường Buôn Hô</t>
  </si>
  <si>
    <t>55,5</t>
  </si>
  <si>
    <t>315,7</t>
  </si>
  <si>
    <t>274,8</t>
  </si>
  <si>
    <t>49,5</t>
  </si>
  <si>
    <t>117,6</t>
  </si>
  <si>
    <t>68,6</t>
  </si>
  <si>
    <r>
      <t>ĐVT: 1000 đồng/m</t>
    </r>
    <r>
      <rPr>
        <b/>
        <vertAlign val="superscript"/>
        <sz val="13"/>
        <rFont val="Times New Roman"/>
        <family val="1"/>
      </rPr>
      <t>2</t>
    </r>
  </si>
  <si>
    <t xml:space="preserve">Xã Ea Súp </t>
  </si>
  <si>
    <t>Xã Ea Rốc</t>
  </si>
  <si>
    <t xml:space="preserve">Xã Ea Bung </t>
  </si>
  <si>
    <t>Xã Ia RVê</t>
  </si>
  <si>
    <t xml:space="preserve">Xã Ia Lốp </t>
  </si>
  <si>
    <t>Xã Krông Năng</t>
  </si>
  <si>
    <t xml:space="preserve">Xã Ea Drông </t>
  </si>
  <si>
    <t xml:space="preserve">Xã Phú Xuân </t>
  </si>
  <si>
    <t>Xã Tam Giang</t>
  </si>
  <si>
    <t xml:space="preserve">Xã Dliê Ya </t>
  </si>
  <si>
    <t xml:space="preserve">Phường Cư Bao </t>
  </si>
  <si>
    <t>Xã Krông Pắc</t>
  </si>
  <si>
    <t>Ranh giới xã Hòa An đến Hoàng Hoa Thám</t>
  </si>
  <si>
    <t>Hoàng Hoa Thám đến Trần Hưng Đạo</t>
  </si>
  <si>
    <t>Trần Hưng Đạo đến Nguyễn Văn Trỗi</t>
  </si>
  <si>
    <t>Nguyễn Văn Trỗi đến Nguyễn Chí Thanh</t>
  </si>
  <si>
    <t>Nguyễn Chí Thanh đến Ngô Quyền</t>
  </si>
  <si>
    <t>Ngô Quyền đến Y Jút (xã Ea Yông)</t>
  </si>
  <si>
    <t>Trần Hưng Đạo (Tỉnh lộ 9 đi xã Dang Kang)</t>
  </si>
  <si>
    <t>Giải Phóng đến Ranh giới xã Hòa An cũ</t>
  </si>
  <si>
    <t>Trần Hưng Đạo đến Nơ Trang Lơng</t>
  </si>
  <si>
    <t>Nơ Trang Lơng đến Lê Duẩn</t>
  </si>
  <si>
    <t>Lê Duẩn đến Nguyễn Chí Thanh</t>
  </si>
  <si>
    <t>Giải Phóng đến Quang Trung</t>
  </si>
  <si>
    <t>Quang Trung đến Xô Viết Nghệ Tĩnh</t>
  </si>
  <si>
    <t>Xô Viết Nghệ Tĩnh đến Nguyễn Chí Thanh</t>
  </si>
  <si>
    <t>Giải Phóng đến Nguyễn Thị Minh Khai</t>
  </si>
  <si>
    <t>Nguyễn Thị Minh Khai đến Trần Phú</t>
  </si>
  <si>
    <t>Trần Phú đến Lê Lợi</t>
  </si>
  <si>
    <t>Lê Lợi đến Đường số 5</t>
  </si>
  <si>
    <t>Đường số 5 đến Đường số 1</t>
  </si>
  <si>
    <t>Trần Phú đến Giải phóng (QL26)</t>
  </si>
  <si>
    <t>Giải phóng (QL26) đến Quang Trung</t>
  </si>
  <si>
    <t>Xô Viết Nghệ Tĩnh đến Lê Duẩn</t>
  </si>
  <si>
    <t>Lê Duẩn đến Nơ Trang Lơng</t>
  </si>
  <si>
    <t>Giải phóng đến Quang Trung</t>
  </si>
  <si>
    <t>Xô Viết Nghệ Tĩnh đến Nghĩa địa (thôn 3 xã Ea Yông)</t>
  </si>
  <si>
    <t>Xô Viết Nghệ Tĩnh đến Ranh giới xã Ea Yông</t>
  </si>
  <si>
    <t>Quang Trung đến Lê Hồng Phong</t>
  </si>
  <si>
    <t>Lê Duẩn đến Nguyễn Văn Trỗi</t>
  </si>
  <si>
    <t>Lê Duẩn đến Huyện Đoàn</t>
  </si>
  <si>
    <t>Lê Duẩn đến Ngô Quyền</t>
  </si>
  <si>
    <t>Ngã tư Lê Duẩn đến Hết đường (đến đường D2)</t>
  </si>
  <si>
    <t>Quảng trường đến Ngô Quyền</t>
  </si>
  <si>
    <t>Giải Phóng đến Trần Phú</t>
  </si>
  <si>
    <t>Lê Lợi đến Hết đường</t>
  </si>
  <si>
    <t>Chu Văn An đến Lý Thường Kiệt</t>
  </si>
  <si>
    <t>Lý Thường Kiệt đến Hết đường</t>
  </si>
  <si>
    <t>Trần Phú đến Đào Duy Từ</t>
  </si>
  <si>
    <t>Đào Duy Từ đến Buôn Pan xã Ea Yông</t>
  </si>
  <si>
    <t>Giải Phóng đến Ea Yông</t>
  </si>
  <si>
    <t>Nguyễn Chí Thanh đến Lê Duẩn</t>
  </si>
  <si>
    <t>Lê Duẩn đến Lê Hồng Phong</t>
  </si>
  <si>
    <t>Lê Hồng Phong đến Hết đường</t>
  </si>
  <si>
    <t>Nguyễn Chí Thanh đến Phan Chu Trinh</t>
  </si>
  <si>
    <t>Khu Trung tâm thương mại</t>
  </si>
  <si>
    <t>Tú Xương đến Y Jút</t>
  </si>
  <si>
    <t>Lê Duẩn đến Y Jút</t>
  </si>
  <si>
    <t>Trần Phú đến Hết đường</t>
  </si>
  <si>
    <t>Giải Phóng đến Trần Hưng Đạo</t>
  </si>
  <si>
    <t>Trần Hưng Đạo đến Lê Hồng Phong</t>
  </si>
  <si>
    <t>Ngô Quyền đến Quảng trường (Tản Đà)</t>
  </si>
  <si>
    <t>Quảng trường (Tản Đà) đến Nguyễn Chí Thanh</t>
  </si>
  <si>
    <t>Giải Phóng đến Nguyễn Chí Thanh</t>
  </si>
  <si>
    <t>Giải phóng đến Nguyễn Thị Minh Khai</t>
  </si>
  <si>
    <t>Nguyễn Thị Minh Khai đến Lê Duẩn</t>
  </si>
  <si>
    <t>Giải Phóng đến Lý Thường Kiệt</t>
  </si>
  <si>
    <t>Trần Hưng Đạo đến Nguyễn Thượng Hiền</t>
  </si>
  <si>
    <t>Hoàng Hoa Thám đến Hết đường</t>
  </si>
  <si>
    <t>Đinh Công Tráng đến Nguyễn Chí Thanh</t>
  </si>
  <si>
    <t>Đường Ngô Mây</t>
  </si>
  <si>
    <t>Đường Giải Phóng đến Đập 31</t>
  </si>
  <si>
    <t>Trần Hưng Đạo đến Cao Bá Quát</t>
  </si>
  <si>
    <t>Trần Hưng Đạo đến Hoàng Hoa Thám</t>
  </si>
  <si>
    <t>Lê Duẩn đến Tô Hiến Thành</t>
  </si>
  <si>
    <t>Tô Hiến Thành đến Đường số 17 (TT y tế dự phòng)</t>
  </si>
  <si>
    <t>Đường số 17 (TT y tế dự phòng) đến Nguyễn Văn Trỗi</t>
  </si>
  <si>
    <t>Nguyễn Trường Tộ đến Đường số 5</t>
  </si>
  <si>
    <t>Nguyễn Trường Tộ đến Trần Phú</t>
  </si>
  <si>
    <t>Lê Duẩn đến Đường số 14</t>
  </si>
  <si>
    <t>Đường số 2</t>
  </si>
  <si>
    <t>Đường số 14 đến Đường số 17</t>
  </si>
  <si>
    <t>Lê Duẩn đến Đường số 4</t>
  </si>
  <si>
    <t>Đường số 3 và đường số 22</t>
  </si>
  <si>
    <t>Đường số 4 và đường số 13</t>
  </si>
  <si>
    <t>Tô Hiến Thành đến Đường số 17</t>
  </si>
  <si>
    <t>Lê Duẩn đến Đường số 18</t>
  </si>
  <si>
    <t>Các đường số 9. 10. 11. 18. 21</t>
  </si>
  <si>
    <t>Ngã 4 Đường số 5 và đường Tô Hiến Thành đến Đường số 1</t>
  </si>
  <si>
    <t>Các đường số 6. 7. 19. 20. 27</t>
  </si>
  <si>
    <t>Đường số 17</t>
  </si>
  <si>
    <t>Đường số 15. 16</t>
  </si>
  <si>
    <t>Đường số 24 và đường số 25</t>
  </si>
  <si>
    <t>Lê Duẩn đến Nguyễn Đình Chiểu</t>
  </si>
  <si>
    <t>Lê Duẩn đến Giáp suối Ea Yông</t>
  </si>
  <si>
    <t>Huỳnh Thúc Kháng đến Tô Ký</t>
  </si>
  <si>
    <t>Nơ Trang Lơng đến Lê Hồng Phong</t>
  </si>
  <si>
    <t>Lê Hồng Phong đến Quang Trung</t>
  </si>
  <si>
    <t>Nơ Trang Lơng đến Mạc Đỉnh Chi</t>
  </si>
  <si>
    <t>Mạc Đỉnh Chi đến Nguyễn An Ninh</t>
  </si>
  <si>
    <t>Bùi Thị Xuân đến Giáp suối Ea Yông</t>
  </si>
  <si>
    <t>Nguyễn Viết Xuân đến Xô Viết Nghệ Tĩnh</t>
  </si>
  <si>
    <t>Chu Văn An đến Lê Lợi</t>
  </si>
  <si>
    <t>Nguyễn Văn Trỗi đến Cuối đường</t>
  </si>
  <si>
    <t>Hoàng Hoa Thám đến Cuối đường</t>
  </si>
  <si>
    <t>Quang Trung đến Trần Hưng Đạo</t>
  </si>
  <si>
    <t>Phú Châu</t>
  </si>
  <si>
    <t>Quang Trung đến Nguyễn Lương Bằng</t>
  </si>
  <si>
    <t>Phan Ánh</t>
  </si>
  <si>
    <t>Hoàng Hoa Thám đến Ngô Thì Nhậm</t>
  </si>
  <si>
    <t>Bình Thới</t>
  </si>
  <si>
    <t>Khu Trung tâm thị trấn</t>
  </si>
  <si>
    <t xml:space="preserve">Đường rộng &gt; 4m đến </t>
  </si>
  <si>
    <t xml:space="preserve">Đường rộng &lt;= 4m đến </t>
  </si>
  <si>
    <t>Các đường còn lại</t>
  </si>
  <si>
    <t>Đường D2 quy hoạch 12m</t>
  </si>
  <si>
    <t>Đường Nguyễn Văn Trỗi đến Nguyễn Thị Minh Khai</t>
  </si>
  <si>
    <t>Đường lê Lai</t>
  </si>
  <si>
    <t>Giải phòng đến Hoàng Hoa Thám</t>
  </si>
  <si>
    <t>Nguyễn Lương Bằng đến Ngô Thị Nhậm</t>
  </si>
  <si>
    <t>Đường Tô Hiến Hành</t>
  </si>
  <si>
    <t>Trần Phú đến Nguyễn Thị Minh Khai</t>
  </si>
  <si>
    <t>Đường Phạm Ngũ Lão</t>
  </si>
  <si>
    <t>Kha Vạn Cân</t>
  </si>
  <si>
    <t>Nguyễn An Ninh đến Nguyễn Lương Bằng</t>
  </si>
  <si>
    <t>Giải Phóng đến Cuối đường</t>
  </si>
  <si>
    <t>Ngã tư Ea Yông đến Ngã 3 cổng chào thôn Tân Lập</t>
  </si>
  <si>
    <t>Ngã 3 cổng chào thôn Tân Lập đến Ngã 4 cổng chào thôn 19/5</t>
  </si>
  <si>
    <t>Ngã 4 cổng chào thôn 19/5 đến Hết khu dân cư Thái Bình Dương</t>
  </si>
  <si>
    <t>Hết khu dân cư Thái Bình Dương đến Ranh giới xã Ea Kênh</t>
  </si>
  <si>
    <t>Giải Phóng đến Đường Trần Phú</t>
  </si>
  <si>
    <t>Ngã ba Trần Phú đến Ngã tư Đào Duy Từ</t>
  </si>
  <si>
    <t>Ngã tư Đào Duy Từ đến Hết trụ sở hợp tác xã Ea Mlô</t>
  </si>
  <si>
    <t>Ngã tư Ea Yông đến Ngã ba thôn Tân Tiến (nhà ông Hãnh)</t>
  </si>
  <si>
    <t>Ngã ba thôn Tân Tiến đến Hết trụ sở Hợp tác xã Êa Yông A</t>
  </si>
  <si>
    <t>Hợp tác xã Ea Yông A đến Ranh giới xã Hoà Tiến</t>
  </si>
  <si>
    <t>Ngã năm buôn Yông A (nhà Y Sen Byă) đến Đi thị trấn Phước An</t>
  </si>
  <si>
    <t>Hết trụ sở HTX Ea Mlo đến Ngã 3 Nghĩa địa buôn Pan</t>
  </si>
  <si>
    <t>Ngã nghĩa địa buôn Pan đến Cầu quận 10</t>
  </si>
  <si>
    <t>Ngã tư buôn Yông A (nhà bà Tựu) đến Ngã ba sang buôn Yông B (rẫy ông Chiến đường đi vào Thạch Lũ)</t>
  </si>
  <si>
    <t>Ngã ba nghĩa địa buôn Pan đến Hết đường nhựa (dài 750 m)</t>
  </si>
  <si>
    <t>Quốc lộ 26 đến Hội trường thôn 19/5</t>
  </si>
  <si>
    <t>Hội trường thôn 19/5 đến Vào 1400 m (Rẫy ông Hào Hòa)</t>
  </si>
  <si>
    <t>Ngã ba Quốc lộ 26 (nhà ông Thuần Mai) đến Ngã 4 (dài 620 m)</t>
  </si>
  <si>
    <t>Ngã ba Quốc lộ 26 đến Ngã ba khu di tích Ca Da</t>
  </si>
  <si>
    <t>Ngã ba khu di tích Ca Da đến Hết hội trường Phước Thành</t>
  </si>
  <si>
    <t>Ngã ba Quốc lộ 26 đến Thôn 19/8 + 300m</t>
  </si>
  <si>
    <t>Ngã ba Quốc lộ 26 đến Phía Tây Trường Nguyễn Bỉnh Khiêm (nhà ông Xuân) dài 420m</t>
  </si>
  <si>
    <t>Quốc lộ 26 Km 125 + 510 (nhà ông Thọ) đến Hết hội trường Tân Tiến</t>
  </si>
  <si>
    <t>Hội trường Tân Tiến đến Cuối đường + 600 m</t>
  </si>
  <si>
    <t>Quốc lộ 26 Km 128 + 710 (nhà ông Phận) đến Vào 140m (nhà bà Phương - thôn 19/8)</t>
  </si>
  <si>
    <t>Quốc lộ 26 Km 128+730 (nhà ông Yếm) đến Vào 140m (nhà ông Sâm - thôn 19/8)</t>
  </si>
  <si>
    <t>Quốc lộ 26 Km 125+960 (Công ty Đoàn Kết) đến Vào 500m (nhà ông Lâm - thôn Tân Lập)</t>
  </si>
  <si>
    <t>Quốc lộ 26 Km 125+710(nhà ông Phái) đến Vào 400m (nhà bà Hiền - thôn Tân Tiến)</t>
  </si>
  <si>
    <t>Quốc lộ 26 Km126+390 (nhà ông Cơ) đến Vào 200m</t>
  </si>
  <si>
    <t>Ngã ba Quốc lộ 26 đến Đi buôn Jung +400m (đầu trường tiểu học Nguyễn Văn Trỗi)</t>
  </si>
  <si>
    <t>Đi buôn Jung +400m (đầu trường tiểu học Nguyễn Văn Trỗi) đến Cuối đường + 400m (nhà Y Bli Niê)</t>
  </si>
  <si>
    <t>Hội trường Phước Thành đến Hết hội trường Phước Hoà</t>
  </si>
  <si>
    <t>Quốc lộ 26 Km125+675(nhà ông Hoà) đến Vào 300m</t>
  </si>
  <si>
    <t>Quốc lộ 26Km127+515 (nhà Ông Linh) đến Vào 300m</t>
  </si>
  <si>
    <t>Khu dân cư Thái Bình Dương</t>
  </si>
  <si>
    <t xml:space="preserve">Vị trí 2 </t>
  </si>
  <si>
    <t xml:space="preserve">Vị trí 3 </t>
  </si>
  <si>
    <t xml:space="preserve">Vị trí 4 </t>
  </si>
  <si>
    <t>Tỉnh lộ 9 đi xã Dang Kang</t>
  </si>
  <si>
    <t>Ranh giới xã Hòa An đến Đầu ranh giới thửa đất vườn nhà ông Chuẩn</t>
  </si>
  <si>
    <t>Đầu vườn nhà ông Chuẩn đến Đầu ranh giới thửa đất vườn nhà ông Nhạc</t>
  </si>
  <si>
    <t>Đầu vườn nhà ông Nhạc đến Ranh giới xã Tân Tiến</t>
  </si>
  <si>
    <t>Ngã ba đến Ngã tư thôn 2</t>
  </si>
  <si>
    <t>Ngã tư thôn 2 đến Thôn 4a</t>
  </si>
  <si>
    <t>Thôn 4a đến Ranh giới xã Ea Yông</t>
  </si>
  <si>
    <t>Ngã tư thôn 3 đến Cách các bên 100m</t>
  </si>
  <si>
    <t>Khu Trung tâm chợ</t>
  </si>
  <si>
    <t>Đường khu vực có mặt tiền đối diện chợ</t>
  </si>
  <si>
    <t>Ranh giới thị trấn Phước An đến Ngã ba thôn 1</t>
  </si>
  <si>
    <t>Ngã ba thôn 1 đến Ngã ba rẽ vào Ea Hiu</t>
  </si>
  <si>
    <t>Ngã ba rẽ vào Ea Hiu đến Xã Hoà Tiến</t>
  </si>
  <si>
    <t>Ranh giới thị trấn Phước An đến Km 34 + 36m</t>
  </si>
  <si>
    <t>Km 34 + 36m đến Km 34 + 326m</t>
  </si>
  <si>
    <t>Km 34 + 326m đến Xã Ea Phê</t>
  </si>
  <si>
    <t>Đường buôn Kam Rơng</t>
  </si>
  <si>
    <t>Quốc lộ 26 đến Ngã tư nhà cộng đồng buôn</t>
  </si>
  <si>
    <t>Ngã tư nhà Cộng đồng buôn đến Ngã ba vào sân vận động xã</t>
  </si>
  <si>
    <t>Ngã ba vào Sân vận động xã đến Đi Tỉnh lộ 9</t>
  </si>
  <si>
    <t>Đường thôn 6</t>
  </si>
  <si>
    <t>Quốc lộ 26 đến Ngã tư thôn 7 - 6 B</t>
  </si>
  <si>
    <t>Đường thôn 7</t>
  </si>
  <si>
    <t>Ngã tư thôn 7 - 6 B đến Cổng thôn văn hóa Thăng Tiến 3</t>
  </si>
  <si>
    <t>Đường thôn 8</t>
  </si>
  <si>
    <t>Cổng thôn văn hóa Thăng Tiến 3 đến Đi ra thôn 8</t>
  </si>
  <si>
    <t>Đường đi Ea Hiu</t>
  </si>
  <si>
    <t>Tỉnh lộ 9 đến Cổng thôn văn hóa Tân Thành</t>
  </si>
  <si>
    <t>Cổng thôn văn hóa Tân Thành đến Ranh giới xã Ea Hiu</t>
  </si>
  <si>
    <t>Đường đi Tân Lập</t>
  </si>
  <si>
    <t>Tỉnh lộ 9 đến Ngã Tư chùa Phước Quang</t>
  </si>
  <si>
    <t>Đường đi Thôn 1</t>
  </si>
  <si>
    <t>Ngã tư Nhà cộng đồng Buôn đến Ngã 3 thôn 1A. 1 B</t>
  </si>
  <si>
    <t>Đường đi Thôn 2</t>
  </si>
  <si>
    <t>Ngã 3 thôn 1A. 1 B đến Ngã Tư chùa Phước Quang</t>
  </si>
  <si>
    <t>Đường đi Thôn 3</t>
  </si>
  <si>
    <t>Ngã 3 thôn 1A. 1 B đến Cuối đường thôn 1</t>
  </si>
  <si>
    <t>Đường đi trường Trần Bình Trọng</t>
  </si>
  <si>
    <t>Tỉnh lộ 9 đến Trường cấp 1 Trần Bình Trọng</t>
  </si>
  <si>
    <t>Đường đi Nghĩa địa Ea Yông</t>
  </si>
  <si>
    <t>Tỉnh lộ 9 đến Giáp nghĩa địa Ea Yông</t>
  </si>
  <si>
    <t>Giá đất khu thương mại (chợ)</t>
  </si>
  <si>
    <t xml:space="preserve">Khu chợ lồng đến </t>
  </si>
  <si>
    <t>Khu xây dựng mặt trước</t>
  </si>
  <si>
    <t xml:space="preserve">Khu xây dựng mặt sau </t>
  </si>
  <si>
    <t>Đường thôn 6B</t>
  </si>
  <si>
    <t>Quốc lộ 26 đến Ngã tư nhà bà Bùi Thị Loan</t>
  </si>
  <si>
    <t>Đường đi đồng Môn</t>
  </si>
  <si>
    <t>Ngã 3 đi đồng Môn đến Ngã 3 đi đồng Môn + 500 m</t>
  </si>
  <si>
    <t>Đường Tân Lập đi Tân Thành</t>
  </si>
  <si>
    <t>Ngã 4 chùa Phước Quang đến Giáp đường đi xã Ea Hiu</t>
  </si>
  <si>
    <t>Xã Ea Knuếc</t>
  </si>
  <si>
    <t>Từ cầu 19 (Ea Knuếc) đến Ngã ba Phước Hưng</t>
  </si>
  <si>
    <t>Ngã ba Phước Hưng đến Xã Ea Kênh</t>
  </si>
  <si>
    <t>Khu chợ A</t>
  </si>
  <si>
    <t>Khu chợ B (phần còn lại)</t>
  </si>
  <si>
    <t>Km 0 (Quốc lộ 26) vào buôn Riêng đến Km 0 +100m (đường vào buôn Riêng)</t>
  </si>
  <si>
    <t>Km 0 +100m (đường vào Buôn Riêng) đến Vào buôn Riêng 300m</t>
  </si>
  <si>
    <t>Đường vào Công ty 15</t>
  </si>
  <si>
    <t>Quốc lộ 26 đến Km 0 + 200m (vào buôn Enaih)</t>
  </si>
  <si>
    <t>Km 0 + 200m (vào Buôn Enaih) đến Cổng Tân Hoà 1</t>
  </si>
  <si>
    <t>Cổng Tân Hoà 1 đến Công ty 53</t>
  </si>
  <si>
    <t>Đường vào thôn 2</t>
  </si>
  <si>
    <t>Quốc lộ 26 vào 500 m</t>
  </si>
  <si>
    <t>Khu dân cư Tân Hưng-Tân Bình</t>
  </si>
  <si>
    <t>Khu vực dự án Hạ tầng khu dân cư xã Ea Knuec</t>
  </si>
  <si>
    <t>Đường N1 rộng 18m (trùng với 1 đoạn đường vào công ty 15)</t>
  </si>
  <si>
    <t>Đường N6 rộng 18m (trùng với 1 đoạn đường liên thôn)</t>
  </si>
  <si>
    <t>Đường N4 rộng 20m (giao với QL 26)</t>
  </si>
  <si>
    <t>Đường N5 rộng 20m giao với QL 26)</t>
  </si>
  <si>
    <t>Đường N2. N3. N7. N8. N9 rộng 16m (song song với QL 26)</t>
  </si>
  <si>
    <t>Đường N3a rộng 12 m (từ trục N2 đến trục N3)</t>
  </si>
  <si>
    <t>Đường N10 rộng 16m (Từ trục N9 đến trục N5)</t>
  </si>
  <si>
    <t>Từ cầu 19 (Ea Knuếc) đến Đến hết 17/3</t>
  </si>
  <si>
    <t>Từ 17/3 (vào Ri Be) đến Ngã ba đường 1/5</t>
  </si>
  <si>
    <t>Ngã ba đường 1/5 đến Ngã 3 vào buôn Puôr Ta Ra</t>
  </si>
  <si>
    <t>Ngã 3 vào buôn Puôr Ta Ra đến Đến giáp thành phố Buôn Ma Thuột</t>
  </si>
  <si>
    <t>Đường Liên Huyện</t>
  </si>
  <si>
    <t>Ngã ba đường 1/5 đến Giáp xã Ea H’ninh</t>
  </si>
  <si>
    <t>Km 18 QL 26 thôn 17 đến Xã Cuôr Đăng</t>
  </si>
  <si>
    <t>Thôn Hoà Thành đến Giáp buôn Ta Ra</t>
  </si>
  <si>
    <t>Đường nhựa Hòa Thắng (từ Quốc lộ 26) đến Ngã tư đường rẽ vào Buôn Puôr</t>
  </si>
  <si>
    <t>Đường nhựa thôn Hòa Thành (từ đầu thôn Hòa Thành dốc nhà Máy nước tỉnh) đến Cổng chào buôn Ea Kmát</t>
  </si>
  <si>
    <t>Đường vào Đoàn đặc công 19/8 (từ đường nhựa thôn Hòa Thành) đến Đầu buôn Ta Ra</t>
  </si>
  <si>
    <t>Khu vực còn lại (đã bê tông hóa. nhựa hóa)</t>
  </si>
  <si>
    <t>Khu vực còn lại (đường đất. đường cấp phối)</t>
  </si>
  <si>
    <t>Đường Hồ Chí Minh (đoạn tránh đông)</t>
  </si>
  <si>
    <t>Quốc lộ 26 đến Đường nhựa rẽ vào cổng chào buôn Puôr</t>
  </si>
  <si>
    <t>Đường nhựa rẽ vào cổng chào buôn Puôr đến hết địa bàn xã Hòa Đông</t>
  </si>
  <si>
    <t xml:space="preserve"> Cổng chào buôn Ea Kmát đến cuối buôn </t>
  </si>
  <si>
    <t>Ranh giới xã Ea Yông đến Đường vào thôn Tân Bắc</t>
  </si>
  <si>
    <t>Đường vào thôn Tân Bắc đến Ngã 3 (chùa Quảng Đức )</t>
  </si>
  <si>
    <t>Ngã 3 (chùa Quảng Đức ) đến Ranh giới xã Êa Knuếc</t>
  </si>
  <si>
    <t>Đường vào thôn Tân Bắc đến Cống thủy lợi Phước Lợi</t>
  </si>
  <si>
    <t>Cống thủy lợi Phước Lợi đến hết thôn Tân Đức</t>
  </si>
  <si>
    <t>Khu dân cư thôn Thanh Bình</t>
  </si>
  <si>
    <t>Đường Tân Quảng đến Hết buôn Đrao</t>
  </si>
  <si>
    <t>Đường Tân Thành đến Trạm điện buôn Yế</t>
  </si>
  <si>
    <t>Chợ xã Ea Kênh</t>
  </si>
  <si>
    <t>Khu vực dự án điểm dân cư Ea Kênh</t>
  </si>
  <si>
    <t>Đường D1. D3 (giao với QL 26)</t>
  </si>
  <si>
    <t>Đường N2 (Từ trục D1 đến trục D3)</t>
  </si>
  <si>
    <t>Đường D2 (Từ trục N1 đến trục N3)</t>
  </si>
  <si>
    <t>Đường N1 (từ trục D1 đến trục D3)</t>
  </si>
  <si>
    <t>Đường N3 (Từ trục D3 đến trục D2)</t>
  </si>
  <si>
    <t>Xã Tân Tiến</t>
  </si>
  <si>
    <t xml:space="preserve">Đường vào Nghĩa địa xã đến Ranh giới xã Dang Kang </t>
  </si>
  <si>
    <t>Cổng chào thôn 5 đến Đường vào Nghĩa địa xã</t>
  </si>
  <si>
    <t>Cầu buôn Kniêr đến Cổng chào thôn 5</t>
  </si>
  <si>
    <t>Km 0 + 100m ( về phía Cầu buôn Kniêr) đến Cầu buôn Kniêr</t>
  </si>
  <si>
    <t>Ngã ba Tân Tiến (km0) đến Km 0 + 100m ( về phía Cầu buôn Kniêr )</t>
  </si>
  <si>
    <t>Ngã ba Tân Tiến (km0) đến Km 0 + 100m (đi Hòa Tiến)</t>
  </si>
  <si>
    <t>Km 0 + 100m (đi Hòa Tiến) đến Đường vào Nghĩa địa thôn 2</t>
  </si>
  <si>
    <t>Đường vào Nghĩa địa thôn 2 đến Ranh giới xã Hòa Tiến</t>
  </si>
  <si>
    <t>Ngã ba Tân Tiến (km0) đến Km 0 + 100m (về phía C180)</t>
  </si>
  <si>
    <t>Km 0 + 100m (về phía C180) đến Đường vào C 180</t>
  </si>
  <si>
    <t>Đường vào C 180 đến Giáp xã Ea Uy</t>
  </si>
  <si>
    <t>Trung tâm thương mại (chợ )</t>
  </si>
  <si>
    <t>Đất ở khu dân cư Ea Drai. Ea Drai A</t>
  </si>
  <si>
    <t>Km0(ranh giới xã Tân Tiến cũ) đến Km 0 + 1500m ranh giới thôn Tân Lợi 2 và buôn Hằng 1A</t>
  </si>
  <si>
    <t>Km 0 + 1500m ranh giới thôn Tân Lợi 2 và buôn Hằng 1A đến Ngã tư buôn Đăk Leng 1 đi buôn Hằng 1C</t>
  </si>
  <si>
    <t>Ngã tư buôn Đăk Leng 1 đi buôn Hằng 1C đến Ranh giới xã Ea Yiêng cũ</t>
  </si>
  <si>
    <t>Đường buôn Hằng 1C</t>
  </si>
  <si>
    <t>Liên thôn 11</t>
  </si>
  <si>
    <t>Giáp xã Vụ Bổn (thửa 3, TBĐ 74) đến cuối đường (thửa 186, TBĐ 83)</t>
  </si>
  <si>
    <t>Trục thôn 14</t>
  </si>
  <si>
    <t>Giáp xã Vụ Bổn (thửa 21, TBĐ 83) đến cuối đường (thửa 9, TBĐ 92)</t>
  </si>
  <si>
    <t>Trục thôn 8</t>
  </si>
  <si>
    <t>Giáp xã Vụ Bổn (thửa72, TBĐ 74) đến cuối đường (thửa 129, TBĐ 92)</t>
  </si>
  <si>
    <t>Đường liên xã (đi Ea Uy)</t>
  </si>
  <si>
    <t>Ranh giới xã Ea Uy cũ đến Cách Trung tâm UBND xã cũ 200m</t>
  </si>
  <si>
    <t>Cách trung tâm UBND xã cũ 200m đến ngã 3 trung tâm (thửa 1033, TBĐ 12)</t>
  </si>
  <si>
    <t xml:space="preserve">Đường liên thôn </t>
  </si>
  <si>
    <t>Ngã 3 trung tâm (thửa 1033, TBĐ 12) đến cuối buôn Ea Mao (thửa 366, TBĐ 18)</t>
  </si>
  <si>
    <t>Ngã 3 trung tâm (thửa 1033, TBĐ 12) đến hết đường đi buôn  Kon Wang</t>
  </si>
  <si>
    <t>Khu vực Trung tâm</t>
  </si>
  <si>
    <t>Buôn Cư Drang</t>
  </si>
  <si>
    <t>Xã Ea Phê</t>
  </si>
  <si>
    <t>Ranh giới xã Krông Pắk (thửa 207, TBĐ 104) đến Ngã tư đường vào Nghĩa địa Phước Lộc (thửa 110, TBĐ 105)</t>
  </si>
  <si>
    <t>Ngã tư đường vào Nghĩa địa Phước Lộc (thửa 110, TBĐ 105) đến Cột mốc km 117 (thửa 604, TBĐ 102)</t>
  </si>
  <si>
    <t>Cột mốc km 117 (thửa 604, TBĐ 102)  đến Cống thủy lợi cấp I (thửa 95, TBĐ 103)</t>
  </si>
  <si>
    <t>Cống thủy lợi cấp I (thửa 95, TBĐ 103) đến Cống ông Cừ (thửa 139, TBĐ 196)</t>
  </si>
  <si>
    <t>Cống ông Cừ (thửa 139, TBĐ 196) đến Cầu buôn Phê (thửa 147, TBĐ 191)</t>
  </si>
  <si>
    <t>Cầu buôn Phê (thửa 147, TBĐ 191) đến Cống qua đường Phước Thọ 2 (thửa 531, TBĐ 93)</t>
  </si>
  <si>
    <t>Cống qua đường Phước Thọ 2 (thửa 531, TBĐ 93) đến Ngã tư đường vào mỏ đá 42 (thửa 705, TBĐ 86)</t>
  </si>
  <si>
    <t>Ngã tư đường vào mỏ đá 42 (thửa 705, TBĐ 86) đến Cột mốc Km 112 (thửa 395, TBĐ 86)</t>
  </si>
  <si>
    <t>Cột mốc Km 112 (thửa 395, TBĐ 86) đến Cống qua đường kênh Chính đông (đường vào chợ 42 cũ, thửa 113, TBĐ 86)</t>
  </si>
  <si>
    <t>Cống qua đường kênh Chính đông (đường vào chợ 42 cũ, thửa 113, TBĐ 86) đến Cầu Krông Buk (thửa 63, TBĐ 135)</t>
  </si>
  <si>
    <t>Đường vào hồ Krông Búk hạ</t>
  </si>
  <si>
    <t>Quốc lộ 26 (thửa 113, TBĐ 86) đến Cầu thủy lợi buôn Puăn (thửa 182, TBĐ 86)</t>
  </si>
  <si>
    <t>Cầu thủy lợi buôn Puăn (thửa 182, TBĐ 86) đến Cổng Trường THCS Ea Phê (thửa 414, TBĐ 80)</t>
  </si>
  <si>
    <t>Cổng Trường THCS Ea Phê (thửa 414, TBĐ 80) đến Hồ Krông Búk hạ (thửa 13, TBĐ 80)</t>
  </si>
  <si>
    <t>Hồ Krông Búk hạ (thửa 13, TBĐ 80) đến Nhà ông Hà Văn Vần Thôn 7B (thửa 212, TBĐ 77)</t>
  </si>
  <si>
    <t>Nhà ông Hà Văn Vần Thôn 7B (thửa 212, TBĐ 77) đến Ngã 3 đường vào đập thôn 7 (thửa 195, TBĐ 76)</t>
  </si>
  <si>
    <t>Ngã 3 đường vào đập thôn 7 (thửa 195, TBĐ 76) đến Đến giáp phường Cư Bao (thửa 44, TBĐ 72)</t>
  </si>
  <si>
    <t>Đường liên thôn (Phước Trạch 2)</t>
  </si>
  <si>
    <t>Quốc lộ 26 cống thủy lợi cấp 1 (thửa 363, TBĐ 203) đến Ngã tư Hội trường Phước Trạch 1 (thửa 124, TBĐ 102)</t>
  </si>
  <si>
    <t>Ngã tư Hội trường Phước Trạch 1 (thửa 124, TBĐ 102) đến Cầu Phước Trạch II (thửa 133, TBĐ 96)</t>
  </si>
  <si>
    <t>Cầu Phước Trạch II (thửa 133, TBĐ 96) đến Giáp ranh giới xã Krông Pắk (thửa 148, TBĐ 95)</t>
  </si>
  <si>
    <t>Đường liên thôn (vào buôn Phê)</t>
  </si>
  <si>
    <t xml:space="preserve">Quốc lộ 26 (thửa 395, TBĐ 98) đến Cầu thôn 6 (thửa 323, TBĐ 91) </t>
  </si>
  <si>
    <t>Cầu thôn 6 (thửa 323, TBĐ 91)  đến Cổng Trường TH Kim Đồng 1  (thửa 52, TBĐ 91)</t>
  </si>
  <si>
    <t>Cổng Trường TH Kim Đồng 1 (thửa 52, TBĐ 91) đến Cầu Lâm nghiệp thôn 6B (thửa 115, TBĐ 152)</t>
  </si>
  <si>
    <t>Cầu Lâm nghiệp thôn 6B (thửa 115, TBĐ 152) đến Ngã 3 trường Hà Huy Tập (thửa 189, TBĐ 77)</t>
  </si>
  <si>
    <t>Đường liên thôn (vào thôn 4B)</t>
  </si>
  <si>
    <t xml:space="preserve">Quốc lộ 26 (thửa 322, TBĐ 203) đến Ngã tư vào lò mổ ông Điểu (thửa 201, TBĐ 103) </t>
  </si>
  <si>
    <t>Ngã tư vào lò mổ ông Điểu (thửa 201, TBĐ 103) đến Ngã tư nhà ông Đỗ Minh Cảnh (thửa 362, TBĐ 97)</t>
  </si>
  <si>
    <t>Đường khu dân cư thôn 4B</t>
  </si>
  <si>
    <t>Ngã ba nhà bà Nguyễn Thị Trường (thửa 60, TBĐ 103) đến Ngã ba nhà ông Phan Đình Lợi (thửa 238, TBĐ 102)</t>
  </si>
  <si>
    <t>Quốc lộ 26 (thửa 95, TBĐ 103) đến Ngã ba nhà ông Sanh (thửa 211, TBĐ 102)</t>
  </si>
  <si>
    <t>Đường khu dân cư thôn 4</t>
  </si>
  <si>
    <t xml:space="preserve">Từ vườn nhà ông Bạn giáp ranh giới xã Ea Kuăng (thửa 84, TBĐ 103) đến Mương thủy lợi Ea Kuăng (thửa 121, TBĐ 103) </t>
  </si>
  <si>
    <t>Đường khu dân cư thôn 5</t>
  </si>
  <si>
    <t>Quốc lộ 26 (thửa 344, TBĐ 203) đến Ngã ba trường mẫu giáo Phong Lan (thửa 96, TBĐ 103)</t>
  </si>
  <si>
    <t>Đường khu dân cư thôn 6</t>
  </si>
  <si>
    <t>Quốc lộ 26 (thửa 338, TBĐ 203) đến Ngã ba chùa Phước Nghiêm (thửa 100, TBĐ 103)</t>
  </si>
  <si>
    <t>Khu vực xung quanh chợ lồng. 12 ki ốt phía trước chợ rau</t>
  </si>
  <si>
    <t>Khu Tây Chợ Ea Phê</t>
  </si>
  <si>
    <t>Khu vực sau chợ lồng. khu dân cư thôn 4 B</t>
  </si>
  <si>
    <t>Đường trục thôn</t>
  </si>
  <si>
    <t>Trường Mạc Thị Bưởi thôn Phước Trạch 2 (thửa 186, TBD 96) đến Giáp kênh chính Tây đất ông Võ Quang (thửa 37, TBD 96)</t>
  </si>
  <si>
    <t>Trường Mạc Thị Bưởi thôn Phước Trạch 2 (thửa 186, TBD 96) đến Giáp đất vườn nhà ông Lưu Công Sang (thửa 86, TBD 101)</t>
  </si>
  <si>
    <t>Giáp đất vườn nhà ông Lưu Công Sang đến Quốc lộ 26 (sân vận động Phước Lộc 3)</t>
  </si>
  <si>
    <t>Quốc lộ 26 (nhà ông Hồ Bé thửa 115, TBĐ 105) đến hết đất nhà ông Phan Trọng Kiện (thửa 39, TBĐ 100)</t>
  </si>
  <si>
    <t>Hết đất nhà ông Phan Trọng Kiện (thửa 39, TBĐ 100) đến Hết đất nhà ông Lương Phú Dương thôn Phước Trạch 2 (thửa 156, TBĐ 95)</t>
  </si>
  <si>
    <t>Giáp Quốc lộ 26 (thửa 715, TBĐ 102) thôn Phước Lộc 2 đến Giáp kênh chính Tây (thửa 40, TBĐ 106)</t>
  </si>
  <si>
    <t>Giáp kênh chính Tây (thửa 40, TBĐ 106) đến Giáp xã Ea Kuăng cũ (thửa 108, TBĐ 216)</t>
  </si>
  <si>
    <t>Từ cổng chào buôn Jắt A (thửa 39. TBĐ 251) đến Ranh giới xã Krông Pắk (thửa 127. TBĐ 245)</t>
  </si>
  <si>
    <t>Cầu thủy lợi buôn Roang Đơng (thửa 278, TBĐ 244) đến Cầu thủy lợi đầu thôn Đức Tân và thôn Tân Bình (thửa 171, TBĐ 250)</t>
  </si>
  <si>
    <t>Cầu thủy lợi đầu thôn Đức Tân và thôn Tân Bình (thửa 171, TBĐ 250) đến Sân vận động thôn Nghĩa Tân (thửa 369, TBĐ 258)</t>
  </si>
  <si>
    <t>Khu Trung tâm xã</t>
  </si>
  <si>
    <t>Từ ngã ba Trung tâm xã (thửa 40, TBĐ 244) đến Cầu thủy lợi buôn Roang Đơng (thửa 278, TBĐ 244)</t>
  </si>
  <si>
    <t>Ngã ba Km 0 (thửa 164, TBĐ 4) đến Mương thủy lợi Phước Hòa (thửa 404, TBĐ 224)</t>
  </si>
  <si>
    <t>Mương thủy lợi Phước Hòa (thửa 404, TBĐ 224) đến Cổng chào Phước Tân 1 (thửa 564, TBĐ 229)</t>
  </si>
  <si>
    <t>Cổng chào Phước Tân 1 (thửa 564, TBĐ 229) đến Ngã ba đường đi xã Vụ Bổn  (thửa 73, TBĐ 247)</t>
  </si>
  <si>
    <t>Ngã ba đường đi xã Vụ Bổn (thửa 73, TBĐ 247) đến cuối đường (thửa 113, TBĐ 221)</t>
  </si>
  <si>
    <t>Ngã ba đường đi xã Vụ Bổn (thửa 73, TBĐ 247) đến Ngã ba xóm huế Tân Lập 1 (thửa 190, TBĐ 261)</t>
  </si>
  <si>
    <t>Giáp xã Ea Hiu cũ (thửa 22, TBĐ 227) đến hết đường (thửa 149, TBĐ 239)</t>
  </si>
  <si>
    <t>Xã Ea Kly</t>
  </si>
  <si>
    <t>Cống km 111 (thửa 120, TBĐ 140) đến Ngã ba vào thôn 10 (thửa 146, TBĐ 204)</t>
  </si>
  <si>
    <t>Ngã ba vào thôn 10 (thửa 146, TBĐ 204) đến ngã ba đường vào buôn Ea Oh (thửa 19, TBĐ 211)</t>
  </si>
  <si>
    <t>Ngã ba đường vào buôn Ea Oh (thửa 19, TBĐ 211) đến cống km 108+700 (thửa 4, TBĐ 105)</t>
  </si>
  <si>
    <t>Cống km 108+700 (thửa 4, TBĐ 105) đến cổng chào thôn 7 (thửa 145, TBĐ 201)</t>
  </si>
  <si>
    <t>Cổng chào thôn 7 (thửa 145, TBĐ 201) đến ngã ba Hội trường thôn 6 (thửa 26, TBĐ 195)</t>
  </si>
  <si>
    <t>Ngã ba Hội trường thôn 6 (thửa 26, TBĐ 195) đến cổng chào thôn Bình Minh (thửa 24, TBĐ 190)</t>
  </si>
  <si>
    <t>Cổng chào thôn Bình Minh (thửa 24, TBĐ 190) đến cầu 50 xã Ea Kar</t>
  </si>
  <si>
    <t>Khu vực chợ xã (phía trong chợ)</t>
  </si>
  <si>
    <t>Khu vực sau chợ</t>
  </si>
  <si>
    <t>Ngã ba đường vào thôn 10 + 300m đến giáp xã Ea Kar (xã Cư Huê cũ)</t>
  </si>
  <si>
    <t>Ngã ba đường vào buôn Mbê + 300m đến ngã ba hồ nước</t>
  </si>
  <si>
    <t>Ngã ba đường vào thôn 4 + 300m đến hết đoạn đường nhựa</t>
  </si>
  <si>
    <t>Cổng chào thôn 6 đến ngã 3 nhà ông Tơn</t>
  </si>
  <si>
    <t>Cổng chào thôn Bình Minh đến ngã 3 thôn 15</t>
  </si>
  <si>
    <t>Ngã 3 đi vào buôn Krai đến cuối đường</t>
  </si>
  <si>
    <t>Ngã 3 đi vào buôn Krông Búk đến cuối đường</t>
  </si>
  <si>
    <t>Ngã ba đường vào thôn 18 đến ngã ba thôn Ea Kung và thôn 5</t>
  </si>
  <si>
    <t>Đường vào Cty 719</t>
  </si>
  <si>
    <t>Km 107 (QL 26) đến cống thủy lợi đập A2</t>
  </si>
  <si>
    <t>Cống thủy lợi đập A2 đến ngã ba thôn 7A</t>
  </si>
  <si>
    <t>Ngã ba thôn 7A đến thôn 9A</t>
  </si>
  <si>
    <t>Ngã ba thôn 7A đến cầu 13/C</t>
  </si>
  <si>
    <t>Cầu 13/C đến ngã ba thôn 7 + 200m</t>
  </si>
  <si>
    <t>Ngã ba thôn 7 + 200m đến ranh giới xã Vụ Bổn</t>
  </si>
  <si>
    <t>Ngã tư Công ty 719 đến ngã tư thôn 3A</t>
  </si>
  <si>
    <t>Ngã tư thôn 3A đến ngã tư đập nước thôn 5A</t>
  </si>
  <si>
    <t>Ngã tư thôn 3A đến hội trường thôn 11</t>
  </si>
  <si>
    <t>Đập thủy lợi A2 đến trường THCS 719</t>
  </si>
  <si>
    <t>Cống thủy lợi Đập A2 đến trạm bơm thủy lợi 719</t>
  </si>
  <si>
    <t>Trạm bơm thủy lợi 719 đến hội trường thôn 10A</t>
  </si>
  <si>
    <t>Hội trường thôn 10A đến cầu 13/C</t>
  </si>
  <si>
    <t>Ngã tư Công ty 719 đến cổng văn hoá thôn 6</t>
  </si>
  <si>
    <t>Cổng văn hoá thôn 6 đến thôn 9A</t>
  </si>
  <si>
    <t>Đường từ km 49 đi thôn 6</t>
  </si>
  <si>
    <t>Ngã ba km 49 đến hết thôn 17</t>
  </si>
  <si>
    <t>Hết thôn 17 đến thôn 6</t>
  </si>
  <si>
    <t>Chợ Ea Kly ( đường quanh chợ lồng )</t>
  </si>
  <si>
    <t>Cổng văn hóa buôn Krông Pắc đến ngã 3 thôn 17</t>
  </si>
  <si>
    <t>Ngã 3 thôn 7 đến giáp xã Ea Ô</t>
  </si>
  <si>
    <t>Ngã tư thôn 2A đến giáp xã Ea Kuang</t>
  </si>
  <si>
    <t>Xã Vụ Bổn</t>
  </si>
  <si>
    <t>Ngã ba (trường mẫu giáo Sao Mai) đến Cổng Chào Thôn 13 (Thửa 245, TBĐ số 162)</t>
  </si>
  <si>
    <t>Cổng Chào Thôn 13 (Thửa 245, TBĐ số 162) đến Cầu suối Nước trong (Thửa 285, TBĐ 165)</t>
  </si>
  <si>
    <t>Cầu suối Nước trong (Thửa 285, TBĐ 165) đến Cầu giữa thôn 10 và thôn 12 (Thửa 207, TBĐ 242)</t>
  </si>
  <si>
    <t>Cầu giữa thôn 10 và thôn 12 (Thửa 207, TBĐ 242) đến Ngã tư thôn 12+300m (Thửa 304, TBĐ 192)</t>
  </si>
  <si>
    <t>Ngã tư thôn 12+300m (Thửa 304, TBĐ 192) đến Ngã ba thôn 9 (Thửa 813, TBĐ 117)</t>
  </si>
  <si>
    <t>Ngã ba thôn 9 (Thửa 813, TBĐ 117) đến Đi xã Cư Pui</t>
  </si>
  <si>
    <t>Ngã ba (trường mẫu giáo Sao Mai) đến Ngã ba đường đi Nông Trường 719</t>
  </si>
  <si>
    <t>Ngã ba đường đi Nông Trường 719 đến Đập C10. Nông Trường 716</t>
  </si>
  <si>
    <t>Ngã ba đường đi Nông Trường 719 đến Cầu suối Mây</t>
  </si>
  <si>
    <t>Ngã ba (trường mẫu giáo Sao Mai) đến Km 0 + 500m thôn Thăng Quí (Thửa 48, TBĐ 232)</t>
  </si>
  <si>
    <t>Km 0 + 500m thôn Thăng Quí (Thửa 48, TBĐ 232) đến Cầu suối Nước đục</t>
  </si>
  <si>
    <t>Ngã 3 thôn Phú Quý (Thửa 695, TBĐ 232) đến Giáp thôn 14 (xã Tân Tiến)</t>
  </si>
  <si>
    <t>Ngã 3 thôn 13 (Thửa 557, TBĐ 162) đến Giáp thôn 14 (xã Tân Tiến)</t>
  </si>
  <si>
    <t>Ngã tư thôn Đoàn Kết đến Giáp thôn 11 (xã Tân Tiến)</t>
  </si>
  <si>
    <t>Ngã tư thôn Đoàn Kết đến Giáp thôn 8 (xã Tân Tiến)</t>
  </si>
  <si>
    <t>Xã Ea Kar</t>
  </si>
  <si>
    <t>Cầu số 30 - Km 50 đến Ranh giới thửa đất nhà Ông Võ Đức Hùng (Hùng Râu)</t>
  </si>
  <si>
    <t>Ranh giới thửa đất nhà Ông Võ Đức Hùng (Hùng Râu) đến Ngã ba đường đi thôn Ninh Thanh - xã Ea Kmút</t>
  </si>
  <si>
    <t>Quốc lộ 28</t>
  </si>
  <si>
    <t>Ngã ba đường đi thôn Ninh Thanh - xã Ea Kmút đến Ngã ba đường đi thôn Tứ Lộc -xã Cư Huê</t>
  </si>
  <si>
    <t>Ngã ba đường đi thôn Tứ Lộc -xã Cư Huê đến Nghĩa trang liệt sỹ huyện</t>
  </si>
  <si>
    <t>Quốc lộ 30</t>
  </si>
  <si>
    <t>Nghĩa trang liệt sỹ huyện đến Cầu 52</t>
  </si>
  <si>
    <t>Đường liên xã Cư Ni-Ea Ô</t>
  </si>
  <si>
    <t>Hết ranh giới nghĩa địa xã Cư Ni đến Đường vào Trường THCS Nguyễn Bỉnh Khiêm</t>
  </si>
  <si>
    <t>Đường vào Trường THCS Nguyễn Bỉnh Khiêm đến Đường vào Trạm Y tế NT 721</t>
  </si>
  <si>
    <t>Đường vào Trạm Y tế NT 721 đến Cầu Ea Ô (giáp ranh giới xã Ea Ô)</t>
  </si>
  <si>
    <t>Đường liên thôn đi Ninh Thanh</t>
  </si>
  <si>
    <t>Quốc lộ 26 đến Ngã tư Trạm Y tế xã Ea Kmút</t>
  </si>
  <si>
    <t>Ngã tư Trạm Y tế xã Ea Kmút đến Ngã tư trạm hạ thế (Nhà bà Vân)</t>
  </si>
  <si>
    <t>Ngã tư trạm hạ thế (Nhà bà Vân) đến Nhà ông Nguyễn Bá Huệ (thửa đất 1. TBĐ số 101)</t>
  </si>
  <si>
    <t>Nhà ông Nguyễn Bá Huệ (thửa đất 1. TBĐ số 101) đến Cầu Ea Ô (thôn 5B địa phận xã Ea Ô)</t>
  </si>
  <si>
    <t>Đường 13/9</t>
  </si>
  <si>
    <t>Giáp ranh giới đập NT 720 đến Nguyễn Tất Thành</t>
  </si>
  <si>
    <t>Khu dân cư thôn Chư Cúc. Đoàn Kết</t>
  </si>
  <si>
    <t>Khu dân cư buôn Êga</t>
  </si>
  <si>
    <t>Khu dân cư thôn Ninh Thanh 1. thôn Ninh Thanh 2. thôn 12</t>
  </si>
  <si>
    <t>Khu dân cư thôn 5 và thôn Hợp thành</t>
  </si>
  <si>
    <t>Đường liên xã Cư Ni - Ea Ô</t>
  </si>
  <si>
    <t>Km 0+350 (ranh giới xã Cư Ni - thị trấn Ea Kar) đến Bà Triệu</t>
  </si>
  <si>
    <t>Bà Triệu đến Km2 (nhà SHVH cộng đồng 3 buôn)</t>
  </si>
  <si>
    <t>Km2 (nhà SHVH cộng đồng 3 buôn) đến Giáp ranh giới chợ xã Cư Ni</t>
  </si>
  <si>
    <t>Giáp ranh giới chợ xã Cư Ni đến Km 2+850 (ngã ba vào đội 8 NT 720)</t>
  </si>
  <si>
    <t>Km 2+850 (ngã ba vào đội 8 NT 720) đến Hết nghĩa địa thôn 4 - xã Cư Ni</t>
  </si>
  <si>
    <t>Hết nghĩa địa xã Cư Ni đến Đường vào Trường THCS Nguyễn Bỉnh Khiêm</t>
  </si>
  <si>
    <t>Đường vào đội 6. thôn 1A</t>
  </si>
  <si>
    <t>Đường Quang Trung đến Hết ranh giới thửa đất nhà ông Hùng</t>
  </si>
  <si>
    <t>Hết ranh giới thửa đất nhà ông Hùng đến Hết đường</t>
  </si>
  <si>
    <t>Đường thôn 4</t>
  </si>
  <si>
    <t>Ngô Gia Tự đến Ngã tư cổng đoàn NT 720</t>
  </si>
  <si>
    <t>Ngã tư cổng đoàn NT 720 đến Ngã tư sân kho đội 7 NT 720</t>
  </si>
  <si>
    <t>Đường liên xã Cư Ni - Ea Pal</t>
  </si>
  <si>
    <t>Đường liên xã Cư Ni - Ea Ô đến Ngã tư cổng Văn hóa thôn 7</t>
  </si>
  <si>
    <t>Ngã tư Cổng Văn hóa thôn 7 đến Ngã ba vào thôn Quảng Cư 1A</t>
  </si>
  <si>
    <t>Ngã ba vào thôn Quảng Cư 1a đến Ngã ba nhà Hà Văn Bộ</t>
  </si>
  <si>
    <t>Ngã ba nhà ông Hà Văn Bộ đến Ngã tư 714</t>
  </si>
  <si>
    <t>Đường liên xã Cư Ni</t>
  </si>
  <si>
    <t>Ranh giới TT. Ea Knốp - Ea Păl đến Ngã ba đường đi xã Cư Prông</t>
  </si>
  <si>
    <t>Ngã ba đường đi xã Cư Prông đến Hết đất nhà ông Thụng</t>
  </si>
  <si>
    <t>Hết đất nhà ông Thụng đến Ngã tư 714</t>
  </si>
  <si>
    <t>Ngã tư 714 đến Hết ranh giới thửa đất Trường THPT Nguyễn Thái Bình</t>
  </si>
  <si>
    <t>Hết ranh giới thửa đất Trường THPT Nguyễn Thái Bình đến Ngã ba nhà ông Sóc</t>
  </si>
  <si>
    <t>Nhà sinh hoạt văn hóa cộng đồng 3 buôn đến Hết ranh giới thửa đất nhà ông Hải (Thi hành án)</t>
  </si>
  <si>
    <t>Hết ranh giới thửa đất nhà ông Hải (Thi hành án) đến Ngã ba đường Trần Hưng Đạo - Trần Huy Liệu</t>
  </si>
  <si>
    <t>Đường 720B (Ngô Gia Tự)</t>
  </si>
  <si>
    <t>Trần Huy Liệu đến Nguyễn Văn Cừ</t>
  </si>
  <si>
    <t>Nguyễn Văn Cừ đến Giáp ranh giới đập NT 720</t>
  </si>
  <si>
    <t>Trần Hưng Đạo đến Ngô Gia Tự</t>
  </si>
  <si>
    <t>Đường đi thôn 5 đến thôn 23</t>
  </si>
  <si>
    <t>Khu dân cư thôn 5 và thôn 6</t>
  </si>
  <si>
    <t>Khu dân cư thôn 1A. 1B. 2. 3. 4</t>
  </si>
  <si>
    <t>Khu dân cư 3 buôn</t>
  </si>
  <si>
    <t>Khu dân cư thôn 7. 8. 9.10</t>
  </si>
  <si>
    <t>khu dân cư thôn 12</t>
  </si>
  <si>
    <t>Khu dân cư thôn Quảng cư 1A. Quảng cư 1B. Quảng cư 2</t>
  </si>
  <si>
    <t>Ranh giới thửa đất nhà ông Sơn (Bà Chỉ) đến Nghĩa địa thôn 23</t>
  </si>
  <si>
    <t>Đường nội thôn 1a</t>
  </si>
  <si>
    <t>Điểm đầu hết đất ông Tính thôn 1a đến Điểm cuối ngã ba đất Ma Xuân</t>
  </si>
  <si>
    <t>Đường nội thôn 1b</t>
  </si>
  <si>
    <t>Cổng chào thôn 1b (Hết đất nhà ông Dũng) đến Điểm cuối ngã ba (nhà bà Thu)</t>
  </si>
  <si>
    <t>Đường nội buôn Ea Knôp</t>
  </si>
  <si>
    <t>Hết đất Nhà ông Long đến Đến ngã bà nhà ông Y Teng Kơr</t>
  </si>
  <si>
    <t>Công chào buôn Ea K nôp ( hết đất ông Hồng) đến Điểm cuối ngã tư nhà ông Y Tôn</t>
  </si>
  <si>
    <t>Đường nội buôn Ea Păn</t>
  </si>
  <si>
    <t>Công chào buôn Ea Păn (hết đất ông Trọng) đến Đến ngã bà nhà ông Y Rik Byă</t>
  </si>
  <si>
    <t>Đường nội thôn 4</t>
  </si>
  <si>
    <t>Điểm đầu (hết đất ông Tài) đến Đến ngã ba nhà ông Ổn</t>
  </si>
  <si>
    <t>Đường nội thôn 2</t>
  </si>
  <si>
    <t>Cổng chào thôn 2 (hết đất ông Khẩn) đến Điểm cuối đến đất nhà ông Khương</t>
  </si>
  <si>
    <t>Đường nội thôn 3</t>
  </si>
  <si>
    <t>Điểm đầu (hết đất ông Dần) đến Điểm cuối (ngã ba nhà ông Tư)</t>
  </si>
  <si>
    <t>Đầu đường (hết đất nhà ông Hiên) đến Đết hết đường</t>
  </si>
  <si>
    <t>Khu vực các thôn còn lại</t>
  </si>
  <si>
    <t>Cầu số 30 - Km 50 đến Ranh giới thửa đất nhà Ông Võ Đức Hùng (Hùng Râu) thửa số 379. tờ BĐ 101</t>
  </si>
  <si>
    <t>Ranh giới thửa đất nhà Ông Võ Đức Hùng (Hùng Râu) thửa số 379. tờ BĐ 101 đến Ngã ba đường đi thôn Ninh Thanh - xã Ea Kmút</t>
  </si>
  <si>
    <t>Tỉnh lộ 19A</t>
  </si>
  <si>
    <t>UBND xã Xuân Phú đến Đường đi vào vùng dự án cao su NT 720</t>
  </si>
  <si>
    <t>Đường đi vào vùng dự án cao su NT 720 đến Ranh giới huyện Ea Kar - huyện Krông Năng</t>
  </si>
  <si>
    <t>Đường liên thôn đi Tứ Lộc</t>
  </si>
  <si>
    <t>Quốc lộ 26 đến Cổng chào buôn Djă</t>
  </si>
  <si>
    <t>Cổng chào buôn Djă đến Cổng chào thôn Cư Nghĩa</t>
  </si>
  <si>
    <t>Cổng chào thôn Cư Nghĩa đến Hết ranh giới đất Trường THCS Nguyễn Đình Chiểu</t>
  </si>
  <si>
    <t>Hết ranh giới đất Trường THCS Nguyễn Đình Chiểu đến Hết ranh giới đất Trường Tiểu học Ngô Quyền</t>
  </si>
  <si>
    <t>Hết ranh giới đất Trường Tiểu học Ngô Quyền đến Hết đường</t>
  </si>
  <si>
    <t>Khu dân cư thôn Cư An.Hợp Thành</t>
  </si>
  <si>
    <t>Khu dân cư 6 buôn đồng bào dân tộc. thôn An Cư</t>
  </si>
  <si>
    <t>Khu dân cư thôn Cư Nghĩa</t>
  </si>
  <si>
    <t>Tỉnh lộ 19A( sửa tỉnh lộ 3)</t>
  </si>
  <si>
    <t>Giáp thị trấn Ea Kar đến Hết ranh giới ủy ban nhân dân xã</t>
  </si>
  <si>
    <t>Hết ranh giới Ủy ban nhân dân xã đến Đường đi vùng dự án cao su NT 720</t>
  </si>
  <si>
    <t>Đường đi vùng dự án cao su NT 720 đến Ranh giới huyện Ea Kar - huyện Krông Năng</t>
  </si>
  <si>
    <t>Đường đi vùng dự án cao su NT 720</t>
  </si>
  <si>
    <t>Tỉnh lộ 19A đến Hết ranh giới trường Nguyễn Bá Ngọc</t>
  </si>
  <si>
    <t>Đường đi vùng dự án cao su NT 721</t>
  </si>
  <si>
    <t>Hết ranh giới trường Nguyễn Bá Ngọc đến Ngã ba đường liên thôn 2. 3 (Cổng văn hóa thôn 2)</t>
  </si>
  <si>
    <t>Đường đi vùng dự án cao su NT 722</t>
  </si>
  <si>
    <t>Ngã ba đường liên thôn 2. 3 (Cổng văn hóa thôn 2) đến Đường đi nghĩa địa thôn 3</t>
  </si>
  <si>
    <t>Đường đi vùng dự án cao su NT 723</t>
  </si>
  <si>
    <t>Đường đi nghĩa địa thôn 3 đến Giáp sông Krông Năng</t>
  </si>
  <si>
    <t>Tuyến đường chính thôn Hàm Long</t>
  </si>
  <si>
    <t>Giáp sông Krông Năng đến Cầu Ea Tao</t>
  </si>
  <si>
    <t>Ngã ba thôn Hàm Long đến Giáp xã Ea Dăh - Krông Năng</t>
  </si>
  <si>
    <t>Đường đi Buôn Thung</t>
  </si>
  <si>
    <t>Giáp Tỉnh lộ 19A đến Hết ranh giới thôn 5</t>
  </si>
  <si>
    <t>Hết ranh giới thôn 5 đến Ngã ba đi đập Ea Ruôi</t>
  </si>
  <si>
    <t>Tuyến đường chính thôn Hạ Điền. Thanh Phong. Thanh Ba</t>
  </si>
  <si>
    <t>Cầu Ea Tao đến Cầu đi xã Ea Sar</t>
  </si>
  <si>
    <t>Khu dân cư thôn 3. 4. 7</t>
  </si>
  <si>
    <t>Cầu 52 (giáp ranh giới xã  Ea KLy) đến Hoàng Văn Thụ</t>
  </si>
  <si>
    <t>Hoàng Văn Thụ đến Ngô Gia Tự</t>
  </si>
  <si>
    <t>Ngô Gia Tự đến Trần Hưng Đạo</t>
  </si>
  <si>
    <t>Trần Hưng Đạo đến Hoàng Diệu</t>
  </si>
  <si>
    <t>Hoàng Diệu đến Km 53 (đường phía Đông chợ)</t>
  </si>
  <si>
    <t>Km 53 (đường phía Đông chợ) đến Mai Hắc Đế</t>
  </si>
  <si>
    <t>Mai Hắc Đế đến Trần Phú</t>
  </si>
  <si>
    <t>Trần Phú đến Lê Thánh Tông</t>
  </si>
  <si>
    <t>Lê Thánh Tông đến Hết ranh giới thửa đất Ủy ban dân số gia đình và Trẻ em</t>
  </si>
  <si>
    <t>Hết ranh giới thửa đất Ủy ban dân số gia đình và Trẻ em đến Km54+700 (Ranh giới Ea Kar - xã Ea Đar)</t>
  </si>
  <si>
    <t>Nguyễn Tất Thành đến Lý Thường Kiệt</t>
  </si>
  <si>
    <t>Lý Thường Kiệt đến Km 0 + 350 (ngã ba đi đội 6. thôn 1A - xã Cư Ni)</t>
  </si>
  <si>
    <t>Km 0 + 350 (ngã ba đi đội 6. thôn 1A - xã Cư Ni) đến Bà Triệu</t>
  </si>
  <si>
    <t>Nguyễn Tất Thành đến Hai Bà Trưng</t>
  </si>
  <si>
    <t>Hoàng Văn Thụ đến Hoàng Diệu</t>
  </si>
  <si>
    <t>Hoàng Diệu đến Đường chợ phía Đông</t>
  </si>
  <si>
    <t>Đường chợ phía Đông đến Âu Cơ</t>
  </si>
  <si>
    <t>Đường chợ phía Đông</t>
  </si>
  <si>
    <t>Quốc lộ 26 đến Hai Bà Trưng</t>
  </si>
  <si>
    <t>Hai Bà Trưng đến Lê Thị Hồng Gấm</t>
  </si>
  <si>
    <t>Lê Thị Hồng Gấm đến Đinh Núp</t>
  </si>
  <si>
    <t>Đinh Núp đến Hết đường</t>
  </si>
  <si>
    <t>Nguyễn Tất Thành đến Lê Thị Hồng Gấm</t>
  </si>
  <si>
    <t>Lê Thị Hồng Gấm đến Hồ Xuân Hương</t>
  </si>
  <si>
    <t>Hồ Xuân Hương đến Hết Km 1</t>
  </si>
  <si>
    <t>Hết Km 1 đến Hết cây xăng Nam Tây Nguyên</t>
  </si>
  <si>
    <t>Hết cây xăng Nam Tây Nguyên đến Đường hẻm (Hết ranh giới thửa đất hộ ông Nguyễn Văn Nhung - Lên)</t>
  </si>
  <si>
    <t>Đường hẻm (Hết ranh giới thửa đất hộ ông Nguyễn Văn Nhung - Lên) đến Hết đường</t>
  </si>
  <si>
    <t>Nguyễn Tất Thành đến Y Thuyên Ksơr</t>
  </si>
  <si>
    <t>Y Thuyên Ksơr đến Trần Huy Liệu</t>
  </si>
  <si>
    <t>Trần Hưng Đạo đến Quang Trung</t>
  </si>
  <si>
    <t>Trần Thánh Tông</t>
  </si>
  <si>
    <t>Lý Thường Kiệt đến Lạc Long Quân</t>
  </si>
  <si>
    <t>Trần Hưng Đạo đến Trần Bình Trọng</t>
  </si>
  <si>
    <t>Lạc Long Quân đến Bà Triệu</t>
  </si>
  <si>
    <t>Nguyễn Tất Thành đến Cống thoát nước ở phía Nam nhà máy nước đá</t>
  </si>
  <si>
    <t>Cống thoát nước ở phía Nam nhà máy nước đá đến Phạm Ngũ Lão</t>
  </si>
  <si>
    <t>Phạm Ngũ Lão đến Trần Huy Liệu</t>
  </si>
  <si>
    <t>Nguyễn Văn Cừ đến Giáp đập NT 720</t>
  </si>
  <si>
    <t>Ngô Gia Tự đến Nguyễn Văn Cừ</t>
  </si>
  <si>
    <t>Nguyễn Bỉnh Khiêm đến Nguyễn Văn Cừ</t>
  </si>
  <si>
    <t>Cao Bá Quát đến Nguyễn Văn Cừ</t>
  </si>
  <si>
    <t>Đinh Núp đến Nguyễn Thị Định</t>
  </si>
  <si>
    <t>Nguyễn Thị Định đến Tỉnh lộ 3 (Km2)</t>
  </si>
  <si>
    <t>Hai Bà Trưng đến Đinh Núp</t>
  </si>
  <si>
    <t>Đinh Núp đến Nguyễn Thị Minh Khai</t>
  </si>
  <si>
    <t>Đinh Núp đến Phan Bội Châu</t>
  </si>
  <si>
    <t>Nguyễn Tất Thành đến Đinh Núp</t>
  </si>
  <si>
    <t>Lê Thị Hồng Gấm đến Nguyễn Chí Thanh</t>
  </si>
  <si>
    <t>Hoàng Văn Thụ đến Nguyễn Trãi</t>
  </si>
  <si>
    <t>Nguyễn Trãi đến Âu Cơ</t>
  </si>
  <si>
    <t>Âu Cơ đến Mạc Đĩnh Chi</t>
  </si>
  <si>
    <t>Mạc Đĩnh Chi đến Trần Phú</t>
  </si>
  <si>
    <t>Trần Phú đến Đường xuyên qua Trần Quang Khải</t>
  </si>
  <si>
    <t>Đường xuyên qua Trần Quang Khải đến Lê Đại Hành</t>
  </si>
  <si>
    <t>Nguyễn Thị Minh Khai đến Nguyễn Trãi</t>
  </si>
  <si>
    <t>Nguyễn Trãi đến Mai Hắc Đế</t>
  </si>
  <si>
    <t>Trần Phú đến Hết ranh giới Trường tiểu học Ngô Thị Nhậm</t>
  </si>
  <si>
    <t>Hết ranh giới Trường tiểu học Ngô Thị Nhậm đến Hết đường</t>
  </si>
  <si>
    <t>Lê Thị Hồng Gấm đến Trần Quang Khải</t>
  </si>
  <si>
    <t>Nguyễn Trãi đến Trần Phú</t>
  </si>
  <si>
    <t>Trần Phú đến Hết ranh giới đất Hội trường TDP 4</t>
  </si>
  <si>
    <t>Hết ranh giới đất Hội trường TDP 4 đến Lê Đại Hành</t>
  </si>
  <si>
    <t>Trần Quang Khải đến Lê Đại Hành</t>
  </si>
  <si>
    <t>Trần Bình Trọng đến Quang Trung</t>
  </si>
  <si>
    <t>Nguyễn Tất Thành đến HuǶnh Thúc Kháng</t>
  </si>
  <si>
    <t>Trần Hưng Đạo đến Lương Thế Vinh</t>
  </si>
  <si>
    <t>Nguyễn Văn Trỗi đến Phạm Ngũ Lão</t>
  </si>
  <si>
    <t>HuǶnh Thúc Kháng</t>
  </si>
  <si>
    <t>Trần Phú đến Lê Đức Thọ</t>
  </si>
  <si>
    <t>Lê Thị Hồng Gấm đến Hết đường</t>
  </si>
  <si>
    <t>Nguyễn Văn Cừ (vành đai cũ)</t>
  </si>
  <si>
    <t>Nguyễn Bỉnh Khiêm đến Nguyễn Thái Học</t>
  </si>
  <si>
    <t>Nguyễn Thái Học đến Ngô Gia Tự</t>
  </si>
  <si>
    <t>Trần Hưng Đạo đến Trần Thánh Tông</t>
  </si>
  <si>
    <t>Trần Bình Trọng đến Trần Hưng Đạo</t>
  </si>
  <si>
    <t>Đầu ranh giới thửa đất nhà ông Thiệp đến Giáp đập NT 720</t>
  </si>
  <si>
    <t>Ngã 3 đường Trần Phú (Nhà bà Vinh- Thủy) đến Ngã 3 đi đập Ea Ruôi</t>
  </si>
  <si>
    <t>Khu dân cư tổ dân phố 2A. 2B</t>
  </si>
  <si>
    <t>Khu dân cư tổ dân phố 3A. 3B</t>
  </si>
  <si>
    <t>Khu dân cư tổ dân phố 4</t>
  </si>
  <si>
    <t>Khu dân cư suối cạn thuộc tổ dân phố 4</t>
  </si>
  <si>
    <t>Khu dân cư tổ dân phố 1. 4. 5</t>
  </si>
  <si>
    <t>Khu dân cư 6 buôn đồng bào dân tộc</t>
  </si>
  <si>
    <t>Đường Quy hoạch 23m</t>
  </si>
  <si>
    <t>Đường Quy hoạch 17m</t>
  </si>
  <si>
    <t>Đường Quy hoạch 13m</t>
  </si>
  <si>
    <t>Đường Quy hoạch 10m</t>
  </si>
  <si>
    <t>Đường Liên xã (Thị trấn Ea Kar đi xã Ea Đar)</t>
  </si>
  <si>
    <t>Ngã 3 đập Ea Ruôi đến Giáp xã Ea Đar</t>
  </si>
  <si>
    <t>Từ ngã 3 đường đi bãi rác (TDP 4) đến Giáp xã Ea Đar</t>
  </si>
  <si>
    <t>Đường liên thôn (TDP 4. thị trấn Ea Kar đi xã Ea Đar)</t>
  </si>
  <si>
    <t>Từ Ngã 3 đường Hồ Xuân Hương (nhà ông VinhMùi) đến Ngã 3 Thôn 8 (nhà bà Nhẫn)</t>
  </si>
  <si>
    <t>Km 54+700 (ranh giới xã Ea Đar - thị trấn Ea Kar) đến Km 55 + 554 (ngã tư hai buôn)</t>
  </si>
  <si>
    <t>Km 55 + 554 (ngã tư hai buôn) đến Ngã ba đường vào vùng cà phê 30 ha</t>
  </si>
  <si>
    <t>Ngã ba đường vào vùng cà phê 30 ha đến Km 57</t>
  </si>
  <si>
    <t>Km 57 đến Ngã ba đường đi thôn 10</t>
  </si>
  <si>
    <t>Ngã ba đường đi thôn 10 đến Cổng trường Dân tộc nội trú</t>
  </si>
  <si>
    <t>Cổng trường Dân tộc nội trú đến Ngã ba đường vào hội trường thôn Hữu Nghị</t>
  </si>
  <si>
    <t>Ngã ba đường vào hội trường thôn Hữu Nghị đến Ngã ba thôn Hữu Nghị - Nhà ông Tiễn</t>
  </si>
  <si>
    <t>Ngã ba thôn Hữu Nghị - Nhà ông Tiễn đến Ranh giới Ea Đar - Ea Knốp</t>
  </si>
  <si>
    <t>Khu trụ sở cơ quan huyện Ea Kar</t>
  </si>
  <si>
    <t xml:space="preserve">Đường quy hoạch từ 17m trở lên. đến </t>
  </si>
  <si>
    <t xml:space="preserve">Đường quy hoạch dưới 17m. đến </t>
  </si>
  <si>
    <t>Khu trung tâm hành chính mới huyện Ea Kar</t>
  </si>
  <si>
    <t xml:space="preserve">Đường quy hoạch từ 20 mét trở lên đến </t>
  </si>
  <si>
    <t xml:space="preserve">Đường quy hoạch dưới 20 mét đến </t>
  </si>
  <si>
    <t>Đường đi xã Ea Sô</t>
  </si>
  <si>
    <t>Quốc lộ 26 đến Sông Krông Năng</t>
  </si>
  <si>
    <t>Khu dân cư buôn Sưk và buôn Tơng Sinh</t>
  </si>
  <si>
    <t>Khu dân cư thôn 5</t>
  </si>
  <si>
    <t>Khu dân cư thôn 7 và thôn 14</t>
  </si>
  <si>
    <t>Khu dân cư thôn 9 và thôn 10</t>
  </si>
  <si>
    <t>Khu dân cư thôn 6</t>
  </si>
  <si>
    <t>Đường đi xã Ea Sar</t>
  </si>
  <si>
    <t>Quốc lộ 26 đến Cầu treo</t>
  </si>
  <si>
    <t>Xã Ea Ô</t>
  </si>
  <si>
    <t>Cầu Ea Ô đến Ngã ba NT 716</t>
  </si>
  <si>
    <t>Ranh giới thửa đất nhà bà Chỉ đến Nghĩa địa thôn 23 - xã Cư Ni</t>
  </si>
  <si>
    <t>Đường liên xã Ea Ô - NT 718</t>
  </si>
  <si>
    <t>Ngã ba NT 716 đến Ngã ba cây xăng NT716</t>
  </si>
  <si>
    <t>Ngã ba cây xăng NT716 đến Ngã ba đường đi xã Ea Kmút (ngã ba ông Hành)</t>
  </si>
  <si>
    <t>Ngã ba đường đi xã Ea Kmút (ngã ba ông Hành) đến Đầu ranh giới đất Hội trường thôn 14</t>
  </si>
  <si>
    <t>Đầu ranh giới đất Hội trường thôn 14 đến Giáp ranh giới xã Vụ Bổn</t>
  </si>
  <si>
    <t>Đường liên xã Ea Ô - Ea Pal</t>
  </si>
  <si>
    <t>Ngã ba NT 716 đến Hết ranh giới UBND xã Ea Ô</t>
  </si>
  <si>
    <t>Hết ranh giới đất UBND xã EaÔ đến Ngã ba bà Chỉ</t>
  </si>
  <si>
    <t>Ngã ba bà Chỉ đến Ngã ba lò gạch</t>
  </si>
  <si>
    <t>Ngã ba Lò Gạch đến Ngã ba ông Sóc</t>
  </si>
  <si>
    <t>Ngã 3 Ông Sóc đến Giáp xã Cư Bông</t>
  </si>
  <si>
    <t>Khu dân cư Trung tâm xã</t>
  </si>
  <si>
    <t>Đường liên xã Ea Ô - Cư Elang</t>
  </si>
  <si>
    <t>Khu vực đất đấu giá phía Tây chợ giáp nhà Văn hóa xã đến Đường D14</t>
  </si>
  <si>
    <t>Ngã ba cây xăng NT716 đến Giáp ranh giới cánh đồng lúa nước 716</t>
  </si>
  <si>
    <t>Giáp ranh giới cánh đồng lúa nước 716 đến Giáp ranh giới xã Cư Elang</t>
  </si>
  <si>
    <t>Cầu thôn 4. thôn 6B đến Giáp ranh giới thôn 6C-xã Cư Elang</t>
  </si>
  <si>
    <t>Đường vào kho Công ty 716</t>
  </si>
  <si>
    <t>Tỉnh lộ 12A đến Kho Công ty 716</t>
  </si>
  <si>
    <t>Đường liên xã Ea Ô - Ea Kmút</t>
  </si>
  <si>
    <t>Ngã ba ông Hành đến Đường N7 (sau trường THCS Phan Đình Phùng)</t>
  </si>
  <si>
    <t>Đường N7 (sau trường THCS Phan Đình Phùng) đến Cầu Ea Kmút</t>
  </si>
  <si>
    <t>Đường D10</t>
  </si>
  <si>
    <t>Ngã 3 NT 716 đến Hết ranh giới thửa đất nhà ông Chuyển</t>
  </si>
  <si>
    <t>Đường liên xã Ea Ô - Cư Elang đến Đường vào kho Công ty 716</t>
  </si>
  <si>
    <t>Đường vào kho Công ty 716 đến Đường D10</t>
  </si>
  <si>
    <t>Đường liên thôn 2A-2C</t>
  </si>
  <si>
    <t>Đường liên xã Ea Ô - Ea Păl (đất nhà ông Bùi Văn Hiền đến Ngã tư kiểm lâm</t>
  </si>
  <si>
    <t>Đường liên xã Ea Ô - Ea Păl (Hội trường thôn 2A đến Ngã ba nhà ông Ngô Văn Hài</t>
  </si>
  <si>
    <t>Đường thôn 7B</t>
  </si>
  <si>
    <t>Đường liên xã Ea Ô - Cư Elang (Ngã ba Hiền Sự) đến Giáp ranh giới xã Cư Elang</t>
  </si>
  <si>
    <t>Khu dân cư thôn 8 và Thôn 12</t>
  </si>
  <si>
    <t>Khu vực còn lại các thôn 1A. 1B. 2A. 2B.2C.9</t>
  </si>
  <si>
    <t>Giáp xã Ea Ô đến Ngã ba nhà ông Cảnh</t>
  </si>
  <si>
    <t>Ngã ba nhà ông Cảnh đến Cầu buôn Ea Rớt</t>
  </si>
  <si>
    <t>Cầu buôn Ea Rớt đến Hết ranh giới thửa đất nhà ông Trọng</t>
  </si>
  <si>
    <t>Hết ranh giới thửa đất nhà ông Trọng đến Hết ranh giới thửa đất nhà ông Võ</t>
  </si>
  <si>
    <t>Hết ranh giới thửa đất nhà ông Võ đến hết ranh giới làng mới (hết ranh giới thửa đất số 01 tờ 117, cả hai bên đường)</t>
  </si>
  <si>
    <t>hết ranh giới làng mới (hết ranh giới thửa đất số 01 tờ 117, cả hai bên đường) đến Ngã 3 nhà ông Minh</t>
  </si>
  <si>
    <t>Ngã 3 nhà ông Minh đến Ngã ba (Trạm Kiểm lâm cũ)</t>
  </si>
  <si>
    <t>Ngã ba (Trạm Kiểm lâm cũ) đến Thôn 6A - xã Ea Ô</t>
  </si>
  <si>
    <t>Trạm Kiểm lâm cũ đến Ngã 3 thôn 4 và thôn 2C- Ea Ô</t>
  </si>
  <si>
    <t>Đường liên thôn 6B</t>
  </si>
  <si>
    <t>Ngã 3 nhà ông Võ đến Đường vào nhà ông Quyết</t>
  </si>
  <si>
    <t>Đường vào nhà ông Quyết đến Đập Ea Rớt</t>
  </si>
  <si>
    <t>Đường liên thôn (Thôn 1 đến thôn 6C)</t>
  </si>
  <si>
    <t>Ngã ba cây chay đến Hết khu tái định cư số 1</t>
  </si>
  <si>
    <t>Hết khu tái định cư số 1 đến Ngã ba nhà ông Võ</t>
  </si>
  <si>
    <t>Ngã 3 ông Cảnh đến Ngã 3 hội trường thôn 6C</t>
  </si>
  <si>
    <t>Đường liên xã số 4 Cư Elang - Ea Ô</t>
  </si>
  <si>
    <t>Từ thôn 6A - xã Ea Ô đến Ngã ba hội trường thôn 6C</t>
  </si>
  <si>
    <t>Ngã ba hội trường thôn 6C đến Khu khai hoang cánh đồng lúa nước</t>
  </si>
  <si>
    <t>Khu tái định cư số 1 (Thôn Yang San)</t>
  </si>
  <si>
    <t>Xã Ea Knốp</t>
  </si>
  <si>
    <t>Lê Duẩn (Quốc lộ 26)</t>
  </si>
  <si>
    <t>Ranh giới xã Ea Đar - TT. Ea Knốp đến Phạm Hồng Thái (Km 62 + 700)</t>
  </si>
  <si>
    <t>Phạm Hồng Thái (Km 62 + 700) đến Lê Trọng Tấn (Km 63)</t>
  </si>
  <si>
    <t>Lê Trọng Tấn (Km 63) đến Nguyễn Đình Chiểu (Km 63 + 400 - quán nhà bà Mười)</t>
  </si>
  <si>
    <t>Nguyễn Đình Chiểu (Km 63 + 400) đến Hàm Nghi (Đường vào TDP 3)</t>
  </si>
  <si>
    <t>Hàm Nghi (Đường vào TDP 3) đến Tôn Đức Thắng (Hết Công viên 22-12)</t>
  </si>
  <si>
    <t>Tôn Đức Thắng (Hết Công viên 22-12) đến Nguyễn Sơn (Km 64)</t>
  </si>
  <si>
    <t>Nguyễn Sơn (Km 64) đến Đinh Tiên Hoàng (Cổng văn hóa TDP 4B)</t>
  </si>
  <si>
    <t>Đinh Tiên Hoàng (Cổng văn hóa TDP 4B) đến Lý Thái Tổ (Cổng văn hóa TDP 4B)</t>
  </si>
  <si>
    <t>Lý Thái Tổ (Cổng văn hóa TDP 4B) đến Ranh giới Ea Knốp - Ea Tih</t>
  </si>
  <si>
    <t>Tôn Thất Tùng (đường bùng binh)</t>
  </si>
  <si>
    <t>Nguyễn Văn Linh đến Lê Duẩn (QL 26)</t>
  </si>
  <si>
    <t>Lê Duẩn (Quốc lộ 26) đến Võ Nguyên Giáp (TDP 1)</t>
  </si>
  <si>
    <t>Nguyễn Văn Linh (đường vào xã Cư Yang)</t>
  </si>
  <si>
    <t>Lê Duẩn (Quốc lộ 26) đến Hết ranh giới Ngân hàng BIDV chi nhánh thị trấn Ea Knốp</t>
  </si>
  <si>
    <t>Hết ranh giới Ngân hàng BIDV chi nhánh thị trấn Ea Knốp đến Võ Nguyên Giáp (đường vào Nhà máy đường)</t>
  </si>
  <si>
    <t>Võ Nguyên Giáp (đường vào Nhà máy đường) đến Đường vào cơ khí cũ (TDP 1)</t>
  </si>
  <si>
    <t>Đường vào cơ khí cũ đến Đập nước (TDP 1)</t>
  </si>
  <si>
    <t>Đường vào xã Cư Yang</t>
  </si>
  <si>
    <t>Đập nước đến Cổng văn hóa Thôn 6B</t>
  </si>
  <si>
    <t>Cổng văn hóa thôn 6B đến Ranh giới đường vào hội trường thôn 9</t>
  </si>
  <si>
    <t>Ranh giới đường vào hội trường thôn 9 đến Ranh giới Ea Knốp - Ea Păl</t>
  </si>
  <si>
    <t>Đường Nguyễn Đình Thi</t>
  </si>
  <si>
    <t>Lê Duẩn (Quốc lộ 26) đến Đường phía Bắc chợ Bình Minh</t>
  </si>
  <si>
    <t>Đường phía Bắc chợ Bình Minh đến Đập số 01</t>
  </si>
  <si>
    <t>Đập số 01 đến Hết đường</t>
  </si>
  <si>
    <t>Đường phía Tây chợ</t>
  </si>
  <si>
    <t>Đường phía Bắc chợ</t>
  </si>
  <si>
    <t>Nguyễn Đình Thi đến Đường phía Tây chợ</t>
  </si>
  <si>
    <t>Lê Duẩn (QL 26) đến Trần Đại Nghĩa</t>
  </si>
  <si>
    <t>Trần Đại Nghĩa đến Xưởng Điều 333</t>
  </si>
  <si>
    <t>Trần Đại Nghĩa đến Võ Nguyên Giáp (nhà ông SơnLong)</t>
  </si>
  <si>
    <t>Phạm Hồng Thái (đường vào bãi vàng)</t>
  </si>
  <si>
    <t>Lê Duẩn (Quốc lộ 26) đến Ngã ba đường vào TDP 2</t>
  </si>
  <si>
    <t>Ngã ba đường vào TDP 2 đến Hết nhà bà KǶ</t>
  </si>
  <si>
    <t>Lê Duẩn (Quốc lộ 26) đến Ngã ba nhà ông Trần Giang Thi</t>
  </si>
  <si>
    <t>Ngã ba nhà ông Trần Giang Thi đến Đến cầu nhà ông Quốc</t>
  </si>
  <si>
    <t>Lê Duẩn (Quốc lộ 26) đến Hội trường thôn 13</t>
  </si>
  <si>
    <t>Trần Quốc Toản (đường đi đập Ea K’nốp)</t>
  </si>
  <si>
    <t>Nguyễn Văn Linh đến Chu Huy Mân (sau lưng trường Hùng Vương)</t>
  </si>
  <si>
    <t>Chu Huy Mân (sau lưng trường Hùng Vương) đến Ngã ba sân bóng đá Mini Hải Kiều</t>
  </si>
  <si>
    <t>Ngã ba sân bóng đá Mini Hải Kiều đến Hết đường</t>
  </si>
  <si>
    <t>Hùng Vương (đường đi TDP 5. 10)</t>
  </si>
  <si>
    <t>Nguyễn Văn Linh đến Văn Tiến Dũng (ngã ba cổng văn hóa TDP 10)</t>
  </si>
  <si>
    <t>Văn Tiến Dũng (ngã ba cổng văn hóa TDP 10) đến Cổng văn hóa TDP 5</t>
  </si>
  <si>
    <t>Cổng văn hóa TDP 5 đến Hết đường</t>
  </si>
  <si>
    <t>Trần Đại Nghĩa (đường liên TDP 1.4a. 4b)</t>
  </si>
  <si>
    <t>Tôn Đức Thắng đến Lý Thái Tổ</t>
  </si>
  <si>
    <t>Lý Thái Tổ đến Trần Quang Diệu (phía đông trường Nguyễn Trãi)</t>
  </si>
  <si>
    <t>Tôn Đức Thắng (đường vào UBND thị trấn)</t>
  </si>
  <si>
    <t>Lê Duẩn (Quốc lộ 26) đến Võ Nguyên Giáp</t>
  </si>
  <si>
    <t>Võ Nguyên Giáp đến Hết đường</t>
  </si>
  <si>
    <t>Lý Nam Đế (đường bên cạnh Bưu điện)</t>
  </si>
  <si>
    <t>Lê Duẩn (Quốc lộ 26) đến Trần Đại Nghĩa</t>
  </si>
  <si>
    <t>Trần Đại Nghĩa đến Võ Nguyên Giáp (Ngã tư nhà ông Lâm - Liễu)</t>
  </si>
  <si>
    <t>Trần Đại Nghĩa đến Võ Nguyên Giáp</t>
  </si>
  <si>
    <t>Trần Đại Nghĩa đến Hết đường</t>
  </si>
  <si>
    <t>Trần Quang Diệu (phía đông trường Nguyễn Trãi)</t>
  </si>
  <si>
    <t>Tôn Đức Thắng đến Tôn Thất Tùng</t>
  </si>
  <si>
    <t>Nguyễn Văn Linh đến Lý Nam Đế</t>
  </si>
  <si>
    <t>Nguyễn Văn Linh đến Tôn Đức Thắng</t>
  </si>
  <si>
    <t>Tôn Đức Thắng đến Hết đường</t>
  </si>
  <si>
    <t>Lê Duẩn (Quốc lộ 26) đến Hết đường</t>
  </si>
  <si>
    <t>Lê Duẩn (Quốc lộ 26) đến Phan Chu Trinh</t>
  </si>
  <si>
    <t>Hàm Nghi đến Hết đường</t>
  </si>
  <si>
    <t>Nguyễn Văn Linh đến Hàm Nghi</t>
  </si>
  <si>
    <t>Hàm Nghi đến Chu Huy Mân</t>
  </si>
  <si>
    <t>Chu Huy Mân đến Hết đường</t>
  </si>
  <si>
    <t>Đường bê tông có độ dài khoảng 100m (Sau Ngân hàng đầu BIDV Đông Đắk Lắk)</t>
  </si>
  <si>
    <t>Đường Phan Chu Trinh đến Ngã tư đường bê tông (Khu vực đã bán đấu giá)</t>
  </si>
  <si>
    <t>Phan Chu Trinh đến Hùng Vương</t>
  </si>
  <si>
    <t>Hùng Vương đến Hết đường</t>
  </si>
  <si>
    <t>Khu dân cư TDP 1</t>
  </si>
  <si>
    <t>Khu vực các TDP còn lại</t>
  </si>
  <si>
    <t>Ranh giới thị trấn Ea Knốp - Ea Tih đến Km 67 + 700 (nhà ông Bảy Tuấn)</t>
  </si>
  <si>
    <t>Km 67 + 700 (nhà ông Bảy Tuấn) đến Km 68 + 500 (nhà ông Tân Nhung)</t>
  </si>
  <si>
    <t>Km 68 + 500 (nhà ông Tân Nhung) đến Km 69 + 400</t>
  </si>
  <si>
    <t>Km 69 + 400 đến Ranh giới huyện Ea Kar - huyện M'đrắk</t>
  </si>
  <si>
    <t>Km 68. Quốc lộ 26 đến Hết ranh giới đất Trường Tô Hiệu</t>
  </si>
  <si>
    <t>Hết ranh giới đất Trường Tô Hiệu đến Hết ranh giới thửa đất nhà ông Bình (thôn Trung Hòa)</t>
  </si>
  <si>
    <t>Hết ranh giới thửa đất nhà ông Bình (thôn Trung Hòa) đến Cổng chào thôn Quyết Tiến 1</t>
  </si>
  <si>
    <t>Cổng chào thôn Quyết Tiến 1 đến Hết thửa đất nhà ông Nhữ Văn Phức</t>
  </si>
  <si>
    <t>Hết thửa đất nhà ông Nhữ Văn Phức đến Ranh giới xã Ea Păl</t>
  </si>
  <si>
    <t>Đường liên xã đi Ea Sô</t>
  </si>
  <si>
    <t>Km 66. Quốc lộ 26 đến Ngã ba Trạm điện (thôn An Bình)</t>
  </si>
  <si>
    <t>Ngã ba Trạm điện (thôn An Bình) đến Hết ranh giới thửa đất nhà ông Thịnh</t>
  </si>
  <si>
    <t>Khu dân cư Đoàn Kết 1. Trung Tâm. Trung An. Trung Hòa</t>
  </si>
  <si>
    <t>Khu dân cư thôn Đoàn Kết 2. Quyết Thắng 1. Quyết Thắng 2. An Bình</t>
  </si>
  <si>
    <t>Cầu sông Krông Năng đến Ngã 3 nhà máy sợi Tài Anh Đường</t>
  </si>
  <si>
    <t>Ngã 3 nhà máy sợi Tài Anh Đường đến Hết cổng trường Cao Bá Quát</t>
  </si>
  <si>
    <t>Hết cổng trường Cao Bá Quát đến Ngã 3 đường đi đập Bằng Lăng</t>
  </si>
  <si>
    <t>Ngã 3 đường đi đập Bằng Lăng đến Ranh giới Ea Sô - Ea Sar</t>
  </si>
  <si>
    <t>Ranh giới Ea Sô - Ea Sar đến Ngã 3 nhà ông Lương Thanh Giáo</t>
  </si>
  <si>
    <t>Ngã 3 nhà ông Lương Thanh Giáo đến Hết ranh giới Ea Sar - Ea Dăh</t>
  </si>
  <si>
    <t>Khu dân cư thôn 2. thôn 5</t>
  </si>
  <si>
    <t>Đường tỉnh lộ 11</t>
  </si>
  <si>
    <t>Đường đi thôn 6 ranh giới 2 xã Ea Sar và xã Ea Sô đến Hết ranh giới thửa đất nhà ông Bảy Lý</t>
  </si>
  <si>
    <t>Hết ranh giới thửa đất nhà ông Bảy Lý đến Hết ranh giới thửa đất nhà ông Hùng Thủy</t>
  </si>
  <si>
    <t>Hết ranh giới thửa đất nhà ông Hùng Thủy đến Hết ranh giới thửa đất nhà ông Nhàn</t>
  </si>
  <si>
    <t>Hết ranh giới thửa đất nhà ông Nhàn đến Đường vào nhà ông Nguyễn Văn Quýnh</t>
  </si>
  <si>
    <t>Đường vào nhà ông Nguyễn Văn Quýnh đến Cầu sông Ea Dăh</t>
  </si>
  <si>
    <t>Quốc lộ 29B</t>
  </si>
  <si>
    <t>Quốc lộ 29B (từ đất nhà bà Vương Thị Phượng) đến Hết ranh giới thửa đất ông Đờn</t>
  </si>
  <si>
    <t>Hết ranh giới thửa đất ông Đờn đến Đầu ranh giới thửa đất nhà ông Sùng Chí Thanh</t>
  </si>
  <si>
    <t>Đầu ranh giới thửa đất nhà ông Sùng Chí Thanh đến Hết đất nhà ông Hờ A Chú</t>
  </si>
  <si>
    <t>Hết đất nhà ông Hờ A Chú đến Giáp ranh giới xã Ea Sar</t>
  </si>
  <si>
    <t>Đường liên xã Ea Sô đi xã Ea Tih</t>
  </si>
  <si>
    <t>Ngã ba nối đường ĐH07.15 trung tâm xã đến Hết ranh giới Nhà máy sản xuất Gạch. ngói không nung</t>
  </si>
  <si>
    <t>Hết ranh giới Nhà máy sản xuất Gạch. ngói không nung đến Cầu Ea Sô đi xã Ea Tih</t>
  </si>
  <si>
    <t>Xã Cư Yang</t>
  </si>
  <si>
    <t>Đường liên xã Ea Păl - Cư Yang</t>
  </si>
  <si>
    <t>Ranh giới Ea Păl-Cư Yang đến Ranh giới thôn 1 và thôn 2</t>
  </si>
  <si>
    <t>Ranh giới thôn 1 và thôn 2 đến Cầu C13</t>
  </si>
  <si>
    <t>Cầu C13 đến Hết ranh giới đất Trạm Y tế xã Cư Yang</t>
  </si>
  <si>
    <t>Hết ranh giới đất Trạm Y tế xã Cư Yang đến Hết ranh giới thửa đất nhà ông Võ Hoàng Lan</t>
  </si>
  <si>
    <t>Hết ranh giới thửa đất nhà ông Võ Hoàng Lan đến Cầu thôn 6</t>
  </si>
  <si>
    <t>Cầu thôn 6 đến Cầu thôn 9</t>
  </si>
  <si>
    <t>Cầu thôn 9 đến Hết thôn 14</t>
  </si>
  <si>
    <t>Đường liên huyện Cư Yang - M'Đrăk</t>
  </si>
  <si>
    <t>Ngã 3 thôn 9 (hết ranh giới thửa đất nhà bà Phạm Thị Quế) đến Ranh giới xã Cư Yang, EaKar - xã Krông Á, M'Đrăk</t>
  </si>
  <si>
    <t>Khu dân cư trung tâm xã (thôn 5. 6)</t>
  </si>
  <si>
    <t>Đường Cư Yang đi buôn Trưng</t>
  </si>
  <si>
    <t>Cầu qua sông Krông Pắk đến Ngã ba nhà ông Hoàn</t>
  </si>
  <si>
    <t>Ngã ba nhà ông Hoàn đến Hết ranh giới đất Đài tưởng niệm</t>
  </si>
  <si>
    <t>Hết ranh giới đất Đài tưởng niệm đến Hết ranh giới đất trường THCS Phan Đăng Lưu</t>
  </si>
  <si>
    <t>Hết ranh giới đất trường THCS Phan Đăng Lưu đến Giáp buôn Trưng</t>
  </si>
  <si>
    <t>Ngã ba nhà ông Hoàn đến Hết ranh giới đất Trường tiểu học Lý Thường Kiệt</t>
  </si>
  <si>
    <t>Hết ranh giới đất Trường tiểu học Lý Thường Kiệt đến Ranh giới thửa đất nhà ông Phan Thanh Tính</t>
  </si>
  <si>
    <t>Khu tái định cư số 2 (Thôn Tân Thành)</t>
  </si>
  <si>
    <t>Xã Ea Păl</t>
  </si>
  <si>
    <t>Đường liên xã Ea Knốp - Ea Pal</t>
  </si>
  <si>
    <t>Ranh giới thị trấn Ea Knốp - xã Ea Păl đến Ngã ba đường đi xã Cư Prông</t>
  </si>
  <si>
    <t>Ngã ba đường đi xã Cư Prông đến Hết ranh giới thửa đất nhà ông Thụng</t>
  </si>
  <si>
    <t>Hết ranh giới thửa đất nhà ông Thụng đến Ngã tư 714</t>
  </si>
  <si>
    <t>Ngã tư 714 đến Hết ranh giới đất Trụ sở NT 714 cũ</t>
  </si>
  <si>
    <t>Hết ranh giới đất Trụ sở NT 714 cũ đến Hết ranh giới trường THCS Phan Chu Trinh</t>
  </si>
  <si>
    <t>Hết trường ranh giới THCS Phan Chu Trinh đến Hết trường ranh giới TH Võ Thị Sáu</t>
  </si>
  <si>
    <t>Hết trường ranh giới TH Võ Thị Sáu đến Hết ranh giới thửa đất nhà ông Hồ Sỹ Xoan</t>
  </si>
  <si>
    <t>Hết ranh giới thửa đất nhà ông Hồ Sỹ Xoan đến Cầu Thống Nhất</t>
  </si>
  <si>
    <t>Cầu Thống Nhất đến Ranh giới Ea Păl-CưYang</t>
  </si>
  <si>
    <t>Đường liên xã Ea Tih - Ea Pal</t>
  </si>
  <si>
    <t>Đường liên xã Ea Păl - Cư Yang đến Ngã ba thôn 13</t>
  </si>
  <si>
    <t>Ngã ba thôn 13 đến Ngã ba Phước Thành</t>
  </si>
  <si>
    <t>Ngã ba Phước Thành đến Ranh giới Ea Tih - Ea Păl</t>
  </si>
  <si>
    <t>Ngã tư 714 đến Hết ranh giới Trường THPT Nguyễn Thái Bình (xã Cư Ni)</t>
  </si>
  <si>
    <t>Hết ranh giới Trường THPT Nguyễn Thái Bình (xã Cư Ni) đến Ngã ba ông Sóc</t>
  </si>
  <si>
    <t>Khu dân cư thôn 12. 13</t>
  </si>
  <si>
    <t xml:space="preserve"> đến </t>
  </si>
  <si>
    <t>Đường liên xã Ea Tih - Cư Prông</t>
  </si>
  <si>
    <t>Giáp ranh giới xã Ea Tih đến Ngã ba Phước Thành</t>
  </si>
  <si>
    <t>Ngã ba Phước Thành đến Cầu 13 tấn</t>
  </si>
  <si>
    <t>Cầu 13 tấn đến Ranh giới thửa đất Trạm Y tế (ngã 3 nhà ông Thơ)</t>
  </si>
  <si>
    <t>Ranh giới thửa đất Trạm Y Tế (ngã 3 nhà ông Thơ) đến Ngã 3 đường chiến lược cũ (cổng thôn văn hóa 15)</t>
  </si>
  <si>
    <t>Ngã 3 đường chiến lược cũ (cổng thôn văn hóa 15) đến Hết thôn 15</t>
  </si>
  <si>
    <t>Hết thôn 15 đến Cầu thôn 10</t>
  </si>
  <si>
    <t>Đường liên xã Cư Prông - Ea Pal</t>
  </si>
  <si>
    <t>Ngã 3 đường liên xã Cư Prông - Ea Păl (Nhà bà Vân) đến Cầu mới</t>
  </si>
  <si>
    <t>Đường liên thôn từ thôn 15 đi thôn 3 và thôn 16</t>
  </si>
  <si>
    <t>Ngã 3 đường liên xã Ea Păl - Cư Prông đến Ngã 3 đi thôn 16</t>
  </si>
  <si>
    <t>Đường liên thôn từ thôn 15 đi thôn 3 và thôn 17</t>
  </si>
  <si>
    <t>Ngã 3 đi thôn 16 đến Cầu thôn 16</t>
  </si>
  <si>
    <t>Đường liên thôn từ thôn 15 đi thôn 3 và thôn 18</t>
  </si>
  <si>
    <t>Ngã 3 thôn 16 đến Cổng chào thôn 3</t>
  </si>
  <si>
    <t>Đường thôn 6A đi thôn Hạ Long</t>
  </si>
  <si>
    <t>Ngã 3 nhà ông Tám đến Ngã ba đi thôn 10</t>
  </si>
  <si>
    <t> Xã Ea Kly</t>
  </si>
  <si>
    <t>Xã Liên Sơn Lắk( Yang Tao, Bông Krang, TT. Liên Sơn)</t>
  </si>
  <si>
    <t>Giáp xã Hoà Sơn</t>
  </si>
  <si>
    <t>Chân đèo xã Liên Sơn Lắk (km 36+400)</t>
  </si>
  <si>
    <t>Ngã ba đường đi buôn Dơng Guôl</t>
  </si>
  <si>
    <t>Ngã 3 đường đi Buôn Năm Pă</t>
  </si>
  <si>
    <t>Đến cầu số 11 ( Km 40+866-QL.27)</t>
  </si>
  <si>
    <t>Cầu số 11 ( Km 40+866-QL.27)</t>
  </si>
  <si>
    <t xml:space="preserve">Hết khu dân cư thôn Sân Bay,
 QL 27 (Km 41+400)
</t>
  </si>
  <si>
    <t>Đến cầu số 13 (Km 42+667-QL27)</t>
  </si>
  <si>
    <t>Từ cầu số 13 (Km 42+667-QL.27)</t>
  </si>
  <si>
    <t>Km 43+100 - QL.27</t>
  </si>
  <si>
    <t>QL.27( Km43+100)</t>
  </si>
  <si>
    <t>Hết đường đôi</t>
  </si>
  <si>
    <t>Giáp xã Đắk Liêng</t>
  </si>
  <si>
    <t>Đầu Nơ Trang Lơng (Nguyễn Tất Thành)</t>
  </si>
  <si>
    <t>Cuối Nơ Trang Lơng (Tôn Thất Tùng)</t>
  </si>
  <si>
    <t>Hết thửa đất ông Trần Hữu Năm</t>
  </si>
  <si>
    <t>Nguyễn Huệ</t>
  </si>
  <si>
    <t>Hồ Lăk</t>
  </si>
  <si>
    <t>Cổng chính Nghĩa địa</t>
  </si>
  <si>
    <t>Hết Trạm khí tượng thuỷ văn</t>
  </si>
  <si>
    <t>Đầu đập buôn Đơng Kriêng</t>
  </si>
  <si>
    <t>Đường Số 7</t>
  </si>
  <si>
    <t>Giáp Hồ Lăk</t>
  </si>
  <si>
    <t>Giao nhau với đường Nguyễn Đình Chiểu</t>
  </si>
  <si>
    <t>Âu Cơ (quán cà phê Kơ Nia)</t>
  </si>
  <si>
    <t>Đường mới cạnh điện lực</t>
  </si>
  <si>
    <t>Khu dân cư Hợp Thành</t>
  </si>
  <si>
    <t>Hết vườn nhà cô Xuyên</t>
  </si>
  <si>
    <t>Đường Nguyễn Trãi và các đường nhánh</t>
  </si>
  <si>
    <t>Hết buôn Jun</t>
  </si>
  <si>
    <t>Đường vành đai buôn Jun</t>
  </si>
  <si>
    <t>Từ cổng chào buôn Jun</t>
  </si>
  <si>
    <t>Hết thửa đất nhà ông Hệ</t>
  </si>
  <si>
    <t>Giáp xã Đăk Liêng</t>
  </si>
  <si>
    <t>Giáp đường lên nghĩa trang liệt sỹ</t>
  </si>
  <si>
    <t>Đường lên nghĩa trang liệt sỹ</t>
  </si>
  <si>
    <t>Giáp xã Đăk liêng</t>
  </si>
  <si>
    <t>Đinh Núp (đường đi buôn Mliêng)</t>
  </si>
  <si>
    <t>Cánh đồng buôn Mliêng (đập tràn qua đường)</t>
  </si>
  <si>
    <t>Giao nhau với đường Y Ngông</t>
  </si>
  <si>
    <t>Giao nhau với đường Lê Hồng Phong</t>
  </si>
  <si>
    <t>Nguyễn Tất Thành (cổng thôn Văn hóa)</t>
  </si>
  <si>
    <t>Vào khu dân cư thôn Hòa Thắng</t>
  </si>
  <si>
    <t>Đến đường N5</t>
  </si>
  <si>
    <t>Đường đi buôn Drung</t>
  </si>
  <si>
    <t>Hết buôn Drung</t>
  </si>
  <si>
    <t>Đường đi buôn Năm Pă</t>
  </si>
  <si>
    <t>Hết buôn Năm Pă</t>
  </si>
  <si>
    <t>Đường đi lò gạch</t>
  </si>
  <si>
    <t>Ngã ba buôn Yôk Đuôn</t>
  </si>
  <si>
    <t>Hết khu lò gạch</t>
  </si>
  <si>
    <t>Đường đi buôn Yôk Đuôn (sau Uỷ ban xã)</t>
  </si>
  <si>
    <t>Đến Trạm Bơm</t>
  </si>
  <si>
    <t>Đường đi buôn Dar Ju, Hang Ja</t>
  </si>
  <si>
    <t>Ngã tư cây xăng Minh Hằng</t>
  </si>
  <si>
    <t>Ngã tư buôn Dar Ju</t>
  </si>
  <si>
    <t>Hết buôn Hang Ja</t>
  </si>
  <si>
    <t>Đường đi Buôn Sruông</t>
  </si>
  <si>
    <t>Cổng chào Buôn Sruông</t>
  </si>
  <si>
    <t>Nhà văn hoá cộng đồng Buôn Sruông</t>
  </si>
  <si>
    <t xml:space="preserve">Ngã 3 nhà ông Y Priu Kmăn ( thửa 12 tờ bản đồ 462) </t>
  </si>
  <si>
    <t>Đến thửa bà H Yang H'Long ( thửa 7 tờ bàn đồ số 458)</t>
  </si>
  <si>
    <t>Đường đi Buôn Krái</t>
  </si>
  <si>
    <t>Cổng chào Buôn Krái</t>
  </si>
  <si>
    <t xml:space="preserve">Ngã 3 nhà ông Y Priu Kmăn ( thửa 12 tờ bản đồ số 462) </t>
  </si>
  <si>
    <t>Đường đi Buôn Thái</t>
  </si>
  <si>
    <t>Cổng chào Buôn Thái</t>
  </si>
  <si>
    <t>Hết khu dân cư Buôn Thái ( thửa 42 , tờ bản đồ số 480)</t>
  </si>
  <si>
    <t>Đường đi Buôn Mă</t>
  </si>
  <si>
    <t>Cổng chào Buôn Mă</t>
  </si>
  <si>
    <t>Trường TH Trần Phú</t>
  </si>
  <si>
    <t>Xã Đắk Liêng( Đắk Liêng, Buôn Tría, Buôn Triết)</t>
  </si>
  <si>
    <t>Giáp xã Liên Sơn</t>
  </si>
  <si>
    <t>Km 48</t>
  </si>
  <si>
    <t>Ngã ba buôn Dren A (QL 27)</t>
  </si>
  <si>
    <t>Ngã ba buôn Drên A (QL 27)</t>
  </si>
  <si>
    <t>Km 50</t>
  </si>
  <si>
    <t>Giáp xã Đăk Đắk Phơi</t>
  </si>
  <si>
    <t>Tỉnh lộ 687</t>
  </si>
  <si>
    <t>Ngã ba Quốc Lộ 27</t>
  </si>
  <si>
    <t>+200m (Tỉnh lộ 687)</t>
  </si>
  <si>
    <t>Cống buôn Yuk</t>
  </si>
  <si>
    <t>Đầu cầu Quảng Trạch</t>
  </si>
  <si>
    <t>Ngã ba cổng chào thôn Hoà Bình 3</t>
  </si>
  <si>
    <t>Đường đi nghĩa địa thôn Liên Kết 1</t>
  </si>
  <si>
    <t>Cầu số 3 (Km 6 + 654 ĐT.687)</t>
  </si>
  <si>
    <t>Ngã 3 đường đi thôn Đoàn Kết 1</t>
  </si>
  <si>
    <t>Đến ngã 3 đường đi Buôn Ja Tu</t>
  </si>
  <si>
    <t>Ngã ba đường đi buôn Ja Tu</t>
  </si>
  <si>
    <t>Ngã ba thôn Đồng Tâm</t>
  </si>
  <si>
    <t>Chân đập buôn Triết</t>
  </si>
  <si>
    <t>Đường đi buôn Yuk La</t>
  </si>
  <si>
    <t>Giáp TDP Đoàn Kết TT Liên Sơn</t>
  </si>
  <si>
    <t xml:space="preserve">Cổng Yuk La </t>
  </si>
  <si>
    <t>Hết ranh giới đất nhà ông Y Lich Kuan</t>
  </si>
  <si>
    <t>Đường đi buôn Dren A</t>
  </si>
  <si>
    <t>Ngã ba buôn Dren A</t>
  </si>
  <si>
    <t>Đường đi Buôn Yang Lá</t>
  </si>
  <si>
    <t>Quốc lộ 27 (Nhà ông Thành Liên)</t>
  </si>
  <si>
    <t>Đến đập thuỷ lợi buôn Yang Lá 1</t>
  </si>
  <si>
    <t>Đường đi thôn Lâm Trường</t>
  </si>
  <si>
    <t>Ngã tư buôn Yuk</t>
  </si>
  <si>
    <t>Quốc lộ 27 (Thôn Lâm trường)</t>
  </si>
  <si>
    <t>Đường đi xã Đăk Phơi</t>
  </si>
  <si>
    <t>Giáp xã Đăk Phơi</t>
  </si>
  <si>
    <t>Đường đi Mê Linh, Bến đò</t>
  </si>
  <si>
    <t>Ngã ba Tỉnh lộ 687</t>
  </si>
  <si>
    <t>Cống bà Bắc</t>
  </si>
  <si>
    <t>Hết Mê Linh 2</t>
  </si>
  <si>
    <t>Ngã 3 đường đi Buôn Tung 1</t>
  </si>
  <si>
    <t>Trường TH &amp; THCS Lê Đình Chinh</t>
  </si>
  <si>
    <t>Bến Đò</t>
  </si>
  <si>
    <t>Đường thôn Đoàn Kết 1</t>
  </si>
  <si>
    <t>Cổng chào Thôn văn hóa</t>
  </si>
  <si>
    <t>Hết ruộng ông Bùi Minh Bình</t>
  </si>
  <si>
    <t>Hết xóm Đoàn Kết 1</t>
  </si>
  <si>
    <t>Đường thôn Đoàn Kết 2</t>
  </si>
  <si>
    <t>Kênh N2</t>
  </si>
  <si>
    <t>Hết ranh giới đất nhà bà Hương</t>
  </si>
  <si>
    <t>Đường Buôn Ja Tu</t>
  </si>
  <si>
    <t>Đập Ja Tu</t>
  </si>
  <si>
    <t>Đường Thôn Đồng Tâm</t>
  </si>
  <si>
    <t>Nhà văn hóa thôn Đồng Tâm</t>
  </si>
  <si>
    <t>Đường Buôn Lách Rung</t>
  </si>
  <si>
    <t>Hết ranh giới nhà ông Y Khoan Teh</t>
  </si>
  <si>
    <t>Đường thôn Sơn Cường</t>
  </si>
  <si>
    <t>Mương Tàu hút</t>
  </si>
  <si>
    <t>Từ nhà ông Lên</t>
  </si>
  <si>
    <t>Từ hết ranh giới nhà ông Lên</t>
  </si>
  <si>
    <t>Hết nhà ông Thầm</t>
  </si>
  <si>
    <t>Đường thôn Mê Linh 2</t>
  </si>
  <si>
    <t>Nhà ông Nguyễn Xuân Bản</t>
  </si>
  <si>
    <t>Hết ranh giới nhà ông Trần Đình Vượng</t>
  </si>
  <si>
    <t>Nhà ông Nguyễn Văn Ngữ</t>
  </si>
  <si>
    <t>Hết ranh giới nhà ông Tuất</t>
  </si>
  <si>
    <t>Cổng chính Trường Nguyễn Bỉnh Khiêm</t>
  </si>
  <si>
    <t>Hết ranh giới đất nhà ông Phạm Minh Hậu - Mê linh 1</t>
  </si>
  <si>
    <t>Hết ranh giới đất nhà bà Thủy</t>
  </si>
  <si>
    <t>Đường đi buôn Tung 3</t>
  </si>
  <si>
    <t>Từ ngã ba đi bến đò</t>
  </si>
  <si>
    <t>Hết Buôn Tung 3</t>
  </si>
  <si>
    <t>Đường đi Buôn Tung 1</t>
  </si>
  <si>
    <t>Ngã 3 Tỉnh Lộ 687</t>
  </si>
  <si>
    <t>Hết khu dân cư Buôn Tung 1</t>
  </si>
  <si>
    <t>Đường Buôn Mliêng</t>
  </si>
  <si>
    <t>Nhà văn hoá cộng đồng Buôn Mliêng 1</t>
  </si>
  <si>
    <t>Nhà văn hoá cộng đồng Buôn Mliêng 2</t>
  </si>
  <si>
    <t>Đến thửa ông Dương Văn Thường
 ( thửa 216, tờ bản đồ số 16)</t>
  </si>
  <si>
    <t>Xã Nam Ka( Nam Ka, Ea R'Bin)</t>
  </si>
  <si>
    <t>Giáp xã Krông Nô</t>
  </si>
  <si>
    <t>Ngã 3 QL 27</t>
  </si>
  <si>
    <t>Đến trạm bơm xã Nam Ka</t>
  </si>
  <si>
    <t>Từ trạm bơm xã Nam Ka</t>
  </si>
  <si>
    <t>Đến Trạm Y tế xã Nam Ka( cũ)</t>
  </si>
  <si>
    <t>Đầu Cầu Nam Ka</t>
  </si>
  <si>
    <t>Đến suối Đắk Rmong</t>
  </si>
  <si>
    <t>Từ suối Đắk Rmong</t>
  </si>
  <si>
    <t>Đến Cầu Ea rinh</t>
  </si>
  <si>
    <t>Từ đầu cầu buôn Ea rinh</t>
  </si>
  <si>
    <t>Đến cầu gãy</t>
  </si>
  <si>
    <t>Từ cầu gãy</t>
  </si>
  <si>
    <t>Hết tổ tự tự quản số 1</t>
  </si>
  <si>
    <t>Đường liên buôn</t>
  </si>
  <si>
    <t>Ngã ba buôn Tu Sria</t>
  </si>
  <si>
    <t>Đập thuỷ lợi buôn Pluk</t>
  </si>
  <si>
    <t>Nhà văn hoá buôn Tu Sria</t>
  </si>
  <si>
    <t>Chân đồi Cư Knung</t>
  </si>
  <si>
    <t>Đường đi buôn Lách Ló</t>
  </si>
  <si>
    <t>Ngã ba buôn Ea Ring</t>
  </si>
  <si>
    <t>Hết buôn Sa Bôk</t>
  </si>
  <si>
    <t>Khu dân cư Buôn Lắch Ló</t>
  </si>
  <si>
    <t>Xã Đắk Phơi( Đắk Phơi, Đắk Nuê)</t>
  </si>
  <si>
    <t>Đến km 52</t>
  </si>
  <si>
    <t>Từ km 52</t>
  </si>
  <si>
    <t>Đến km 53</t>
  </si>
  <si>
    <t>Từ km 53</t>
  </si>
  <si>
    <t xml:space="preserve">Đến km 55 </t>
  </si>
  <si>
    <t>Hết buôn Kdiê</t>
  </si>
  <si>
    <t>Giáp xã Nam Ka</t>
  </si>
  <si>
    <t>Đường Liên xã</t>
  </si>
  <si>
    <t>Ngã ba buôn Ciêng Kao</t>
  </si>
  <si>
    <t>Hết Buôn Cao Bằng</t>
  </si>
  <si>
    <t>Ngã ba Quốc lộ 27 (Km52+200)</t>
  </si>
  <si>
    <t>Hết Trường Nguyễn Du</t>
  </si>
  <si>
    <t>Ngã ba Quốc lộ 27 (cổng chào Buôn Dhăm 2)</t>
  </si>
  <si>
    <t>Đến ngã 3 nhà ông Võ Ngọc Sinh ( thửa 43, tờ bản đồ số 46)</t>
  </si>
  <si>
    <t>Đường Buôn Mih Triêk đi Buôn Chiêng Kao</t>
  </si>
  <si>
    <t>Từ buôn Mih Triêk( Cổng chào Buôn Mih Triêk)</t>
  </si>
  <si>
    <t xml:space="preserve">Đến giáp buôn Ciêng Kao </t>
  </si>
  <si>
    <t>Đường đi buôn Năm, buôn Đung, buôn TLông</t>
  </si>
  <si>
    <t>Ngã ba buôn Năm</t>
  </si>
  <si>
    <t>Hết Buôn Đung, buôn TLông</t>
  </si>
  <si>
    <t>Đường đi buôn Liêng Keh</t>
  </si>
  <si>
    <t>Hết buôn Jiê Yuk</t>
  </si>
  <si>
    <t>Hết buôn Liêng Keh</t>
  </si>
  <si>
    <t>Đường trục chính Buôn Pai Ar</t>
  </si>
  <si>
    <t>Từ thửa 67 tờ  bản đồ số 51 ( thửa đất ông Y Bang Long Ding</t>
  </si>
  <si>
    <t>Đến thửa 382 tờ bản đồ số 52 ( thửa đất ông Y Hin Liêng Hót)</t>
  </si>
  <si>
    <t>Đường Buôn Liêng Ông</t>
  </si>
  <si>
    <t>Từ ranh đất Trạm Y Tế cũ</t>
  </si>
  <si>
    <t>Hết Buôn Liêng Ông</t>
  </si>
  <si>
    <t>Đường đi Buôn Ciêng Kao</t>
  </si>
  <si>
    <t>Ngã ba đường Liên xã</t>
  </si>
  <si>
    <t>Đến hết buôn Ciêng Kao</t>
  </si>
  <si>
    <t>Đường buôn Tlông đi buôn Pai Ar</t>
  </si>
  <si>
    <t>Hết buôn Tlông</t>
  </si>
  <si>
    <t>Ngã ba Đăk Hoa</t>
  </si>
  <si>
    <t>Đường đi thôn Yên Thành 1</t>
  </si>
  <si>
    <t>Đầu cầu Yên Thành 1</t>
  </si>
  <si>
    <t>Hết Yên Thành 1</t>
  </si>
  <si>
    <t>Đường đi thôn Yên Thành 2</t>
  </si>
  <si>
    <t>Đầu cầu Yên Thành 2</t>
  </si>
  <si>
    <t>Hết Yên Thành 2</t>
  </si>
  <si>
    <t>Đường đi buôn Mih Triêk</t>
  </si>
  <si>
    <t>Hết Buôn Mih Triêk</t>
  </si>
  <si>
    <t>Đường vào buôn Đăk Sar</t>
  </si>
  <si>
    <t>Ngã ba Quốc lộ 27 (Nhà ông Đức)</t>
  </si>
  <si>
    <t>Hết Buôn Đăk Sar</t>
  </si>
  <si>
    <t>Xã Krông Nô</t>
  </si>
  <si>
    <t>Suối Đăk Diêng Sâu</t>
  </si>
  <si>
    <t>Suối Đăk Rơ Mui</t>
  </si>
  <si>
    <t>Cầu 25 (Km 85+320 -QL27)</t>
  </si>
  <si>
    <t>Hết Công ty xăng dầu Nam Tây Nguyên</t>
  </si>
  <si>
    <t>Ngã ba vô khu sân bay</t>
  </si>
  <si>
    <t>Đầu cầu Krông Nô</t>
  </si>
  <si>
    <t>Đường đi buôn Trang Yuk</t>
  </si>
  <si>
    <t>Cống bản buôn Phi Dih Ja A</t>
  </si>
  <si>
    <t>Cầu Đăk Mei</t>
  </si>
  <si>
    <t>Từ ngã 3  Buôn Rơ Cai A</t>
  </si>
  <si>
    <t>Cổng chào Buôn Yông Hắt</t>
  </si>
  <si>
    <t>Hết khu dân cư Buôn Trang Yuk</t>
  </si>
  <si>
    <t>Đường đi buôn Liêng Krăk</t>
  </si>
  <si>
    <t>Ngã 3 đường xuống bến đò Liêng Krăk</t>
  </si>
  <si>
    <t>Đường Lô 2</t>
  </si>
  <si>
    <t>Từ cổng chào Buôn Đắk Tro ( Đối diện cây xăng Nam Tây Nguyên)</t>
  </si>
  <si>
    <t>Đến trụ sở UBND xã Krông Nô cũ</t>
  </si>
  <si>
    <t>Đường Buôn Ba Yang</t>
  </si>
  <si>
    <t>Từ ngã ba đi Nam Ka cũ</t>
  </si>
  <si>
    <t xml:space="preserve">Đến thửa đất ông Y Thơm Pang Ting </t>
  </si>
  <si>
    <t>Đường đi Buôn Lặch Dơng</t>
  </si>
  <si>
    <t>Từ Ngã 3 QL 27( Tạp hoá Bình Cơ)</t>
  </si>
  <si>
    <t>Đến hết khu dân cư Buôn Lạch Dơng</t>
  </si>
  <si>
    <t>Thuộc các Buôn: Buôn Plôm, Buôn Lặch Dơng</t>
  </si>
  <si>
    <t>Xã Liên Sơn Lắk</t>
  </si>
  <si>
    <t>Xã Đắk Liêng</t>
  </si>
  <si>
    <t>Xã Nam Ka</t>
  </si>
  <si>
    <t>Xã Đắk Phơi</t>
  </si>
  <si>
    <t>Xã Krông Ana</t>
  </si>
  <si>
    <t>Giáp ranh xã Bình Hòa đến Ngã 3 Cây Cóc</t>
  </si>
  <si>
    <t>Ngã 3 Cây Cóc đến Hết tỉnh lộ 2</t>
  </si>
  <si>
    <t>Đường giao thông liên xã</t>
  </si>
  <si>
    <t>Chân đèo Cư Mbao đến Sân bóng đá mini nhà ông Lang</t>
  </si>
  <si>
    <t>Sân bóng đá mini nhà ông Lang đến Hết chợ Cây Cóc</t>
  </si>
  <si>
    <t>Ngã ba Sơn Thọ (Giáp đường đèo Chư Bao) đến Giáp xã Dur Kmăl</t>
  </si>
  <si>
    <t>Đường liên Thôn 2</t>
  </si>
  <si>
    <t>Tỉnh lộ 2 đến Hết đường nhựa Thôn 1</t>
  </si>
  <si>
    <t>Đường liên Thôn 3</t>
  </si>
  <si>
    <t>Tỉnh lộ 2 đến Cầu 1 (Thăng Bình 1)</t>
  </si>
  <si>
    <t>Các đường giao với Tỉnh lộ 2 có chỉ giới quy hoạch lớn hơn 5m, từ Tỉnh Lộ 2 vào 100m (Trừ các đường đã có ở trên)</t>
  </si>
  <si>
    <t>Giáp thị trấn Buôn Trấp đến Hết ranh giới đất Phân hiệu 2 Mẫu giáo Sao Mai</t>
  </si>
  <si>
    <t>Hết ranh giới đất Phân hiệu 2 Mẫu giáo Sao Mai đến Ngã ba đi cầu Ea Chai</t>
  </si>
  <si>
    <t>Ngã ba đi cầu Ea Chai đến Đường vào Niệm phật đường Thiện Minh</t>
  </si>
  <si>
    <t>Đường vào Niệm phật đường Thiện Minh đến Giáp xã Quảng Điền</t>
  </si>
  <si>
    <t>Đường vào Quảng Điền</t>
  </si>
  <si>
    <t>Ngã 3 đường giáp thị trấn Buôn Trấp đến Đèo Chư Bao (Giáp xã Quảng Điền)</t>
  </si>
  <si>
    <t>Các đường giao với Tỉnh lộ 2 có chỉ giới quy hoạch lớn hơn 5m, từ Tỉnh Lộ 2 vào 200m</t>
  </si>
  <si>
    <t>Nơ Trang Gưh đến Hoàng Văn Thụ</t>
  </si>
  <si>
    <t>Hùng Vương đến Hoàng Văn Thụ</t>
  </si>
  <si>
    <t>Hoàng Văn Thụ đến Nơ Trang Lơng</t>
  </si>
  <si>
    <t>Nơ Trang Lơng đến Nguyễn Thái Học</t>
  </si>
  <si>
    <t>Bà Triệu đến Lê Lợi, Lý Thường Kiệt</t>
  </si>
  <si>
    <t>Lê Lợi, Lý Thường Kiệt đến Nguyễn Chí Thanh</t>
  </si>
  <si>
    <t>Bà Triệu đến Mai Hắc Đế</t>
  </si>
  <si>
    <t>Mai Hắc Đế đến Cao Thắng</t>
  </si>
  <si>
    <t>Cao Thắng đến Y Bih Alêo</t>
  </si>
  <si>
    <t>Y Bih Alêo đến Nguyễn Bỉnh Khiêm</t>
  </si>
  <si>
    <t>Nguyễn Bỉnh Khiêm đến Bờ sông Krông Ana</t>
  </si>
  <si>
    <t>Nơ Trang Gưh đến Nơ Trang Lơng</t>
  </si>
  <si>
    <t>Hùng Vương đến Chu Văn An</t>
  </si>
  <si>
    <t>Chu Văn An đến Ngã 3 đường vào xã Bình Hoà</t>
  </si>
  <si>
    <t>Nguyễn Tất Thành (Nối dài)</t>
  </si>
  <si>
    <t>Ngã 3 đường vào xã Bình Hoà đến Đầu đèo Cư Mbao</t>
  </si>
  <si>
    <t>Nguyễn Tất Thành đến Nguyễn Chí Thanh</t>
  </si>
  <si>
    <t>Chu Văn An nối dài</t>
  </si>
  <si>
    <t>Nguyễn Chí Thanh đến Giáp Hồ Sen</t>
  </si>
  <si>
    <t>Chu Văn An đến Nguyễn Đình Chiểu</t>
  </si>
  <si>
    <t>Nguyễn Đình Chiểu đến Giáp đường Nguyễn Du nối dài</t>
  </si>
  <si>
    <t>Chu Văn An đến Lê Duẩn</t>
  </si>
  <si>
    <t>Lê Duẩn đến Tôn Thất Tùng</t>
  </si>
  <si>
    <t>Tôn Thất Tùng đến Hết Nhà trẻ Đội 3 Nông trường 1</t>
  </si>
  <si>
    <t>Hết Nhà trẻ Đội 3 Nông trường 1 đến Ngã ba buôn ÊCăm</t>
  </si>
  <si>
    <t>Nguyễn Tất Thành đến Ngã tư Nguyễn Du - Lê Duẩn</t>
  </si>
  <si>
    <t>Ngã tư Nguyễn Du - Lê Duẩn đến Đến đường Ngô Quyền</t>
  </si>
  <si>
    <t>Hẻm 1 đường Lê Duẩn</t>
  </si>
  <si>
    <t>Đường Lê Duẩn đến Giáp tường rào Bệnh Viện huyện</t>
  </si>
  <si>
    <t>Hẻm  2 đường Lê Duẩn</t>
  </si>
  <si>
    <t>Đường Lê Duẩn đến Đường đi vào Trung tâm dạy nghề</t>
  </si>
  <si>
    <t>Võ Chí Công (đường số 1)</t>
  </si>
  <si>
    <t>Lê Duẩn đến Điện Biên Phủ (Đường số 11)</t>
  </si>
  <si>
    <t>Phạm Văn Đồng ( đường số 2)</t>
  </si>
  <si>
    <t>Võ Văn Kiêt ( đường số 3)</t>
  </si>
  <si>
    <t>Trần Hưng Đạo (Đường số 4)</t>
  </si>
  <si>
    <t>Nguyễn Đức Cảnh (Đường số 5)</t>
  </si>
  <si>
    <t>Xô Viết Nghệ Tỉnh (Đường số 10) đến Điện Biên Phủ (Đường số 11)</t>
  </si>
  <si>
    <t>Nguyễn Công Trứ (Đường số 6)</t>
  </si>
  <si>
    <t>Nguyễn Văn Linh (Đường số 7)</t>
  </si>
  <si>
    <t>Tôn Đức Thắng (Đường số 8)</t>
  </si>
  <si>
    <t>Hòa Bình (Đường số 9)</t>
  </si>
  <si>
    <t>Nguyễn Du đến Trần Hưng Đạo (Đường số 4)</t>
  </si>
  <si>
    <t>Nguyễn Văn Linh (Đường số 7) đến Ngô Quyền</t>
  </si>
  <si>
    <t>Xô Viết Nghệ Tỉnh (Đường số 10)</t>
  </si>
  <si>
    <t>Đường Nguyễn Du đến Trần Hưng Đạo (Đường số 4)</t>
  </si>
  <si>
    <t>Trần Hưng Đạo (Đường số 4) đến Nguyễn Đức Cảnh (Đường số 5)</t>
  </si>
  <si>
    <t>Nguyễn Đức Cảnh (Đường số 5) đến Nguyễn Công Trứ (Đường số 6)</t>
  </si>
  <si>
    <t>Nguyễn Công Trứ (Đường số 6) đến Nguyễn Văn Linh (Đường số 7)</t>
  </si>
  <si>
    <t>Nguyễn Văn Linh (Đường số 7) đến Đường Ngô Quyền</t>
  </si>
  <si>
    <t>Điện Biên Phủ (Đường số 11)</t>
  </si>
  <si>
    <t>Hùng Vương đến Nguyễn Trung Trực</t>
  </si>
  <si>
    <t>Hùng Vương đến Lê Duẩn</t>
  </si>
  <si>
    <t>Lê Thánh Tông đến Chu Văn An</t>
  </si>
  <si>
    <t>Lê Duẩn đến Nguyễn Du</t>
  </si>
  <si>
    <t>Nguyễn Thi Minh Khai đến Nguyễn Chánh</t>
  </si>
  <si>
    <t>Nguyễn Chánh đến Hẻm Hai Bà Trưng (Chùa Thiện Đức)</t>
  </si>
  <si>
    <t>Hẻm Hai Bà Trưng (Chùa Thiện Đức) đến Đến hết đường</t>
  </si>
  <si>
    <t>Nguyễn Tất Thành đến Nguyễn Du</t>
  </si>
  <si>
    <t>Phạm Sĩ</t>
  </si>
  <si>
    <t>Nơ Trang Gưh đến Hai Bà Trưng</t>
  </si>
  <si>
    <t>Hẻm Võ Thị Sáu</t>
  </si>
  <si>
    <t>Võ Thị Sáu đến Nguyễn Thị Minh Khai</t>
  </si>
  <si>
    <t>Nguyễn Du đến Trần Hưng Đạo</t>
  </si>
  <si>
    <t>Ngô Quyền đến Lê Quý Đôn</t>
  </si>
  <si>
    <t>Ngô Quyền đến Trụ sở tổ dân phố 7</t>
  </si>
  <si>
    <t>Trụ sở tổ dân phố 7 đến Nguyễn Du nối dài</t>
  </si>
  <si>
    <t>Hoàng Diệu đến Lý Thường Kiệt</t>
  </si>
  <si>
    <t>Lý Thường Kiệt đến Mai Hắc Đế</t>
  </si>
  <si>
    <t>Y Bih Alêô đến Cao Thắng</t>
  </si>
  <si>
    <t>Cao Thắng đến Nguyễn Khuyến</t>
  </si>
  <si>
    <t>Hùng Vương đến Nơ Trang Lơng</t>
  </si>
  <si>
    <t>Hùng Vương đến Đến hết đường</t>
  </si>
  <si>
    <t>Hoàng Văn Thụ đến Nguyễn Thái Học</t>
  </si>
  <si>
    <t>Hẻm của đường Mai Hắc Đế</t>
  </si>
  <si>
    <t>Đầu đường Mai Hắc Đế đến Đến hết đường</t>
  </si>
  <si>
    <t>Hẻm của đường Nguyễn Chí Thanh</t>
  </si>
  <si>
    <t>Đầu đường Nguyễn Chí Thanh đến Hết nhà ông Kar Sơ Vinh</t>
  </si>
  <si>
    <t>Giáp xã Ea Bông đến Hết nhà văn hoá Buôn Rung</t>
  </si>
  <si>
    <t>Hết nhà văn hoá Buôn Rung đến Đến cống tràn Hồ Sen</t>
  </si>
  <si>
    <t>Đường giao thông liên xã (Tỉnh lộ 10A)</t>
  </si>
  <si>
    <t>Tỉnh lộ 2 đến Hết nhà văn hoá thôn Quỳnh Tân 3</t>
  </si>
  <si>
    <t>Hết nhà văn hoá thôn Quỳnh Tân 3 đến Hết ranh trường tiểu học Đinh Tiên Hoàng</t>
  </si>
  <si>
    <t>Hết ranh trường tiểu học Đinh Tiên Hoàng đến Ranh giới xã Băng Adrênh</t>
  </si>
  <si>
    <t>Nhánh Tỉnh lộ 10A có chỉ giới quy hoạch lớn hơn 5m (Khoảng cách từ tỉnh lộ 10A đi vào 150 m)</t>
  </si>
  <si>
    <t>Các đường giao với Tỉnh lộ 2, nhánh Tỉnh lộ 2 có chỉ giới quy hoạch lớn hơn 5m (trừ các đường đã có nêu trên)</t>
  </si>
  <si>
    <t>Các đường giao với Nơ Trang Gưh, có chỉ giới quy hoạch lớn hơn 5m (trừ các đường đã có nêu trên)</t>
  </si>
  <si>
    <t>Hẻm Bà Triệu - Mai Hắc Đế</t>
  </si>
  <si>
    <t>Hùng Vương đến Phạm Ngũ Lão</t>
  </si>
  <si>
    <t>Nguyễn Khuyến đến Bùi Thị Xuân</t>
  </si>
  <si>
    <t>Ngã ba Bùi Thị Xuân - đường Nơ Trang Lơng đến Ngã tư Cao Thắng - đường Nơ Trang Lơng</t>
  </si>
  <si>
    <t>Hẻm 1, 2 Hùng Vương</t>
  </si>
  <si>
    <t>Nguyễn Tất Thành (nối dài) đến Hết đường</t>
  </si>
  <si>
    <t>Hai Bà Trưng đến Nơ Trang Lơng</t>
  </si>
  <si>
    <t>Hai Bà Trưng đến Đến hết đường</t>
  </si>
  <si>
    <t>Nơ Trang Gưr đến Đến hết đường</t>
  </si>
  <si>
    <t>Y Bíh Alêô</t>
  </si>
  <si>
    <t>Ôi Ắt</t>
  </si>
  <si>
    <t>Nơ Trang Gưr đến Ama Jhao</t>
  </si>
  <si>
    <t>Ama Khê đến Hết đường</t>
  </si>
  <si>
    <t>Ngô Quyền (Đường N2)</t>
  </si>
  <si>
    <t>Điện Biên Phủ (Đường số 11) đến Đường D-02 (Đường D-01)</t>
  </si>
  <si>
    <t>Tôn Đức Thắng (Đường N3)</t>
  </si>
  <si>
    <t>Nguyễn Văn Linh (Đường N4)</t>
  </si>
  <si>
    <t>Nguyễn Công Trứ (Đường N5)</t>
  </si>
  <si>
    <t>Nguyễn Đức Cảnh (Đường N6)</t>
  </si>
  <si>
    <t>Trần Hưng Đạo (Đường N7)</t>
  </si>
  <si>
    <t>Đồng Khởi (Đường D-03)</t>
  </si>
  <si>
    <t>Võ Văn Kiệt (Đường N) đến Đường Nguyễn Chí Thanh (nối dài)</t>
  </si>
  <si>
    <t>Võ Nguyên Giáp (Đường D-01)</t>
  </si>
  <si>
    <t>Nguyễn Du đến Đường N-10</t>
  </si>
  <si>
    <t>Đường N-10 đến Đường Nguyễn Chí Thanh (nối dài)</t>
  </si>
  <si>
    <t>Đường D-04</t>
  </si>
  <si>
    <t>Ngô Quyền đến Đường Nguyễn Chí Thanh (nối dài)</t>
  </si>
  <si>
    <t>Điện Biên Phủ (Đường D-05)</t>
  </si>
  <si>
    <t>Hẻm 1 đường Nguyễn Du</t>
  </si>
  <si>
    <t>Đường Nguyễn Du đến Hểm đường số 11</t>
  </si>
  <si>
    <t>Đường Nguyễn Du (chi cục thuế) đến Hẻm 1 đường Lê Duẩn</t>
  </si>
  <si>
    <t>Hẻm đường số 11</t>
  </si>
  <si>
    <t>Đường số 11 đến Hết đường</t>
  </si>
  <si>
    <t>Đường quy hoạch 8m</t>
  </si>
  <si>
    <t>Đường N7 đến Hết đường số 11</t>
  </si>
  <si>
    <t>Đường N7 đến Đường N5</t>
  </si>
  <si>
    <t>Đường N5 đến Đường N4</t>
  </si>
  <si>
    <t>Đường N4 đến Đường N3</t>
  </si>
  <si>
    <t>Đường N3 đến Đường N2</t>
  </si>
  <si>
    <t>Tỉnh lộ 2 đến Đến hết đường</t>
  </si>
  <si>
    <t>Nơ Trang Gưh đến Đến hết đường</t>
  </si>
  <si>
    <t>Xã Dur Kmăl</t>
  </si>
  <si>
    <t>Tỉnh Lộ 698B</t>
  </si>
  <si>
    <t>Giáp ranh giới xã Krông Ana đến Hết chợ trung tâm cụm xã (chợ xã Băng A Drênh cũ)</t>
  </si>
  <si>
    <t>Hết chợ trung tâm cụm xã (chợ xã Băng A Drênh cũ) đến Ngã ba buôn K62</t>
  </si>
  <si>
    <t>Ngã ba buôn K62 đến Giáp ranh giới xã Dray Bhăng</t>
  </si>
  <si>
    <t>Đường giao thông liên thôn</t>
  </si>
  <si>
    <t>Ngã ba Cây Hương đến Hết ranh thửa đất số 234 tờ bản đồ số 81 (Nhà ông Nguyễn Văn Hòa)</t>
  </si>
  <si>
    <t>Hết ranh thửa đất số 234 tờ bản đồ số 81 (Nhà ông Nguyễn Văn Hòa) đến Hết ranh thửa đất số 35 tờ bản đồ số 89 (Nhà ông Nguyễn Văn Tá)</t>
  </si>
  <si>
    <t>Hết ranh thửa đất số 35 tờ bản đồ số 89 (Nhà ông Nguyễn Văn Tá) đến Hết trụ sở UBND xã Dur Kmăl</t>
  </si>
  <si>
    <t>Hết trụ sở UBND xã Dur Kmăl đến Trạm Y tế xã Dur Kmăl</t>
  </si>
  <si>
    <t>Trạm Y tế xã Dur Kmăl đến Chân đèo Buôn Triết</t>
  </si>
  <si>
    <t>Chân đèo Buôn Triết đến Cầu Buôn Dur 1</t>
  </si>
  <si>
    <t>Trạm Y tế xã Dur Kmăl đến Hết ranh giới thửa đất số 7, tờ bản đồ số 129 (đất ông Trần Văn Quốc)</t>
  </si>
  <si>
    <t>Hết ranh giới thửa đất số 7, tờ bản đồ số 129 (đất ông Trần Văn Quốc) đến Tỉnh lộ 698b ranh giới thửa đất số 119, tờ bản đồ số 82 (Nhà ông Nguyễn Văn Quý)</t>
  </si>
  <si>
    <t>Đường giao thông Buôn Triết</t>
  </si>
  <si>
    <t>Cầu Buôn Dur 1 đến Cầu Buôn Triết (Nhà ông Hoạ)</t>
  </si>
  <si>
    <t>Đường Buôn Kmăn - Buôn Krang</t>
  </si>
  <si>
    <t>Ngã ba trường tiểu học Hoàng Văn Thụ (thửa số 305. tờ bản đồ số 58) buôn Kmăn đến Trạm Kiểm lâm (thửa số 1133. tờ bản đồ số 41) Buôn Krang</t>
  </si>
  <si>
    <t>Xã Ea Na</t>
  </si>
  <si>
    <t>Giáp ran+C158:C175h giới xã Hòa Phú đến Đèo Ea Na</t>
  </si>
  <si>
    <t>Đèo Ea Na đến Giáp trường tiểu học Lê Hồng Phong</t>
  </si>
  <si>
    <t>Giáp trường tiểu học Lê Hồng Phong đến Ngã ba đường vào Hội trường thôn Tân Lập</t>
  </si>
  <si>
    <t>Ngã ba đường vào Hội trường thôn Tân Lập đến Ngã ba Nhà thờ Quỳnh Ngọc</t>
  </si>
  <si>
    <t>Ngã ba Nhà thờ Quỳnh Ngọc đến Ngã ba hết ranh giới thửa đất số 17, TBĐ số 79 (Chợ Quỳnh Ngọc)</t>
  </si>
  <si>
    <t>Ngã ba hết ranh giới thửa đất số 17, TBĐ số 79 (Chợ Quỳnh Ngọc) đến Bưu điện buôn Tor</t>
  </si>
  <si>
    <t>Bưu điện buôn Tor đến Ngã ba (Lên đồi 556)</t>
  </si>
  <si>
    <t>Ngã ba (Lên đồi 556) đến Cổng chào Buôn Cuăh</t>
  </si>
  <si>
    <t xml:space="preserve">Cổng chào Buôn Cuăh đến Hết ranh giới thửa đất 44, TBĐ số 89 </t>
  </si>
  <si>
    <t>Hết ranh giới thửa đất 44, TBĐ số 89 đến Cổng chào thôn Hòa Tây</t>
  </si>
  <si>
    <t>Cổng chào thôn Hòa Tây đến Cổng chào thôn Hòa Đông</t>
  </si>
  <si>
    <t xml:space="preserve">Cổng chào thôn Hòa Đông đến Hết ranh giới thửa đất số 223, TBĐ số 185 (Trụ sở UBND xã Ea Bông cũ)  </t>
  </si>
  <si>
    <t>Hết ranh giới thửa đất số 223, TBĐ số 185 (Trụ sở UBND xã Ea Bông cũ)   đến Ngã ba đường vào buôn Sah</t>
  </si>
  <si>
    <t>Ngã ba đường vào buôn Sah đến Giáp ranh giới xã Krông Ana</t>
  </si>
  <si>
    <t>Tỉnh lộ 2 đến Đầu buôn Riăng</t>
  </si>
  <si>
    <t>Đầu buôn Riăng đến Đầu thôn 10/3</t>
  </si>
  <si>
    <t>Đầu thôn 10/3 đến Giáp ranh giới xã Dray Bhăng</t>
  </si>
  <si>
    <t>Tỉnh lộ 2 đến Hết ranh giới thửa đất số 219, TBĐ số 64</t>
  </si>
  <si>
    <t>Hết ranh giới thửa đất số 219, TBĐ số 64 đến Ngã ba thôn Ana</t>
  </si>
  <si>
    <t>Ngã ba Ea Tung (Đài tưởng niệm) đến Hội trường thôn Tân Thắng</t>
  </si>
  <si>
    <t>Hội trường thôn Tân Thắng đến Ngã ba đường vào buôn Drai</t>
  </si>
  <si>
    <t>Ngã ba Tỉnh lộ 2 (Chợ Quỳnh Ngọc) đến Hết thôn Quỳnh Ngọc</t>
  </si>
  <si>
    <t>Hết thôn Quỳnh Ngọc đến Hết hội trường thôn Quỳnh Ngọc 1</t>
  </si>
  <si>
    <t>Hết hội trường thôn Quỳnh Ngọc 1 đến Giáp bờ sông Krông Ana</t>
  </si>
  <si>
    <t>Đường đi buôn Kuốp 2</t>
  </si>
  <si>
    <t>Ngã ba giáp Trụ sở thôn Đray Sáp đến Hết ranh giới trường tiểu học Hà Huy Tập</t>
  </si>
  <si>
    <t>Đường đi buôn Kuốp 3</t>
  </si>
  <si>
    <t>Hết ranh giới trường tiểu học Hà Huy Tập đến Ngã ba thôn Ana</t>
  </si>
  <si>
    <t>Đường đi buôn Kuốp 4</t>
  </si>
  <si>
    <t>Từ ngã ba thôn Ana (Nhà ông Vũ Công Hồng) đến Hết ranh giới thửa đất số 43, TBĐ số 153 (Nhà bà Lê Thị Lý)</t>
  </si>
  <si>
    <t>Đường thôn Đồng Tâm</t>
  </si>
  <si>
    <t>Giáp hội trường thôn Đray Sáp đến Giáp ranh giới xã Hòa Phú</t>
  </si>
  <si>
    <t>Khu vực chợ Dray Sáp</t>
  </si>
  <si>
    <t>Cầu sắt đến Đường Tỉnh Lộ 2 (hướng đi xã Hòa Phú)</t>
  </si>
  <si>
    <t>Giáp hội trường thôn Đray Sáp đến Cầu sắt đi Tỉnh Lộ 2 cũ (hướng đi xã Krông Ana)</t>
  </si>
  <si>
    <t xml:space="preserve">Các đường giao với Tỉnh lộ 2 có chỉ giới quy hoạch lớn hơn 5m (Thuộc thôn Hòa Trung. Hòa Tây. Hòa Đông và Buôn Kruế) đến </t>
  </si>
  <si>
    <t xml:space="preserve">Các đường giao với Tỉnh lộ 2 có chỉ giới quy hoạch lớn hơn 5m (Thuộc buôn M'blớt) đến </t>
  </si>
  <si>
    <t xml:space="preserve">Các đường giao với Tỉnh lộ 2 có chỉ giới quy hoạch lớn hơn 5m (Trừ các đường đã nêu trên) đến </t>
  </si>
  <si>
    <t xml:space="preserve">Các đường giao với Tỉnh lộ 2 có chỉ giới quy hoạch lớn hơn 5m (Trừ các đường đã nêu trên) từ Tỉnh lộ 2 vào 100 m đến </t>
  </si>
  <si>
    <t xml:space="preserve">Các đường giao với Tỉnh lộ 10 có chỉ giới quy hoạch lớn hơn 5m vào 100 mét đến </t>
  </si>
  <si>
    <t>Khu dân cư các thôn: Hòa Tây, Hòa Trung, Hòa Đông</t>
  </si>
  <si>
    <t>Khu dân cư các buôn: Ea Kruế, Mblớt, Nắc, Dhăm, H'Ma, và Buôn Kô</t>
  </si>
  <si>
    <t>Khu dân cư các thôn, buôn: Riăng, Knul, Sash, và thôn 13</t>
  </si>
  <si>
    <t>Tỉnh lộ 9 (đoạn qua xã Khuê Ngọc Điền cũ; Vị trí 2; 3; 4 được tính trong khoảng cách 200m không dùng hệ số khoảng cách)</t>
  </si>
  <si>
    <t>Nguyễn Huệ (Tỉnh lộ 9); (Vị trí 2; 3; 4 được tính trong khoảng cách 200m không dùng hệ số khoảng cách)</t>
  </si>
  <si>
    <t>Nguyễn Tất Thành (Tỉnh lộ 12); (Vị trí 2; 3;4 được tính trong khoảng cách 200m không dùng hệ số khoảng cách)</t>
  </si>
  <si>
    <t>Tỉnh lộ 12 (Vị trí 2; 3;4 được tính trong khoảng cách 200m không dùng hệ số khoảng cách)</t>
  </si>
  <si>
    <t>Đường 9-5 (Vị trí 2; 3;4 được tính trong khoảng cách 200m không dùng hệ số khoảng cách)</t>
  </si>
  <si>
    <t>Đường 30-4 (Vị trí 2; 3;4 được tính trong khoảng cách 200m không dùng hệ số khoảng cách)</t>
  </si>
  <si>
    <t>Hai Bà Trưng  (Vị trí 2; 3;4 được tính trong khoảng cách 200m không dùng hệ số khoảng cách)</t>
  </si>
  <si>
    <t>Lê Hồng Phong  (Vị trí 2; 3;4 được tính trong khoảng cách 200m không dùng hệ số khoảng cách)</t>
  </si>
  <si>
    <t>Má Hai (Vị trí 2; 3;4 được tính trong khoảng cách 200m không dùng hệ số khoảng cách)</t>
  </si>
  <si>
    <t>Phạm Văn Đồng  (Vị trí 2; 3;4 được tính trong khoảng cách 200m không dùng hệ số khoảng cách)</t>
  </si>
  <si>
    <t>Đường giao thông nội thị trấn Krông Kmar cũ  (Vị trí 2; 3;4 được tính trong khoảng cách 200m không dùng hệ số khoảng cách)</t>
  </si>
  <si>
    <t>Đường giao thông nông thôn (Vị trí 2; 3;4  được tính trong khoảng cách 200m không dùng hệ số khoảng cách)</t>
  </si>
  <si>
    <t>Các khu dân cư còn lại</t>
  </si>
  <si>
    <t>'Đối với Các vị trí 2, 3 và 4 đến đường, đoạn đường có tên trong Bảng giá đất được tính hệ số quy đổi tiếp giáp đường trải nhựa bê tông xi măng, đường đất; hệ số khoảng cách; tiếp giáp với một mặt đường hoặc hai mặt đường so với chỉ giới đường đỏ; hệ số cấp hẻm mà có giá nhỏ hơn mức giá sau đây thì lấy giá theo giá như sau:</t>
  </si>
  <si>
    <t>VT1: Cánh đồng lúa thuộc các thôn 16 và 18 xã Ea Ning cũ; Cánh đồng lúa thuộc các thôn 1 và 4 xã Ea Hu</t>
  </si>
  <si>
    <t>VT2: Thôn 1A, 1B, 2, 5, 12 và buôn Tăk M’nga xã Cư Êwi; Thôn 8, 9, 10, 11, 14, 15, 17, 22, 23, 24 và buôn Pưk Prông Xã Ea Ning cũ; Cánh đồng lúa thuộc các thôn 2, 3 và 7 xã Ea Hu cũ</t>
  </si>
  <si>
    <t>VT3: Cánh đồng lúa thôn 1C xã Ea Hu cũ; Khu Vực còn lại của xã Ea Ning- Ea Hu cũ</t>
  </si>
  <si>
    <t>VT4: Các khu vực còn lại xã Cư Êwi cũ)</t>
  </si>
  <si>
    <t>VT1: Thôn 3, 7, buôn Ea Bhốk, Ea Khít, Ea Khít A, Ko Ê Mông, một phần buôn Ko Ê Mông A (từ buôn Ko Ê Mông đến đường vào Mỏ đá Công ty TNHH Minh Sáng). (xã Ea Bhốk cũ). Các thửa đất tiếp giáp Quốc lộ 27, các đường thuộc khu dân cư trong phạm vi bán kính 300m tính từ mốc lộ giới Quốc lộ 27; Tiếp giáp Tỉnh lộ 10;  tiếp giáp đường liên xã. Khu vực của Chi nhánh Công ty TNHH MTV Cao su 19/8; Khu vực sản xuất nông nghiệp còn lại thuộc thôn Nam Hòa, Kim Châu, thôn Lô 13)</t>
  </si>
  <si>
    <t xml:space="preserve">VT2: Thôn Kim Phát, thôn Thành Công và thôn Mới (xã Hòa Hiệp cũ); Thôn 9, buôn Ea Kmar (xã Ea Bhốk cũ); Khu vực còn lại (xã Dray Bhang cũ)
</t>
  </si>
  <si>
    <t>VT3: VT3: Thôn Đông Sơn, thôn Giang Sơn và thôn Hiệp Tân (xã Hòa Hiệp cũ); Các khu vực còn lại (xã Ea Bhôk cũ)</t>
  </si>
  <si>
    <t>VT4: các khu vực còn lại xã Hòa Hiệp cũ</t>
  </si>
  <si>
    <t>XÃ EA KTRUR</t>
  </si>
  <si>
    <t>VT1: (Buôn Tiêu, Êga, Ea Bung, Kram và Hluk xã Ea Tiêu cũ; Thôn 3, 12, 13, 19, buôn Pu Huê, buôn K’niết xã Ea Ktur cũ;  Thôn 1, 2, 3, 5, 7, buôn Ea Bhốk, Ea Khít, Ea Khít A, Ko Ê Mông xã Ea Bhốk cũ)</t>
  </si>
  <si>
    <t>VT2: (Cánh đồng lúa buôn Ciết, thôn 10 xã Ea Tiêu cũ; Thôn 6, buôn Jung B xã Ea Ktur cũ; Thôn 8, 9, buôn Ea Kmar, Buôn Ea Mtá A xã Ea Bhốk  cũ)</t>
  </si>
  <si>
    <t>VT3: (các khu vực còn lại)</t>
  </si>
  <si>
    <t>EA KHĂL</t>
  </si>
  <si>
    <t>VT1: Thôn 1, thôn 2, thôn 10, thôn 11, buôn Đung, buôn Đung A; đất cho Công ty cao su Ea H'Leo thuê (xã Ea Khăl cũ); Thôn 1, thôn 2, thôn 3 (xã Ea Tir) và Thôn 1, thôn 2, thôn 2a, thôn 3, thôn 4, thôn Ea Sia A, thôn Ea Sia B, thôn Ea Ksô, thôn Ea Ksô A, thôn Ea Đen, Buôn Kdruh, buôn Kdruh A, Thôn 5, thôn 6, buôn Riêng A, buôn Riêng B, buôn Riêng C (xã Ea Nam cũ).</t>
  </si>
  <si>
    <t xml:space="preserve">VT2: Điều kiện kém thuận lợi
Thôn 3, thôn 5, thôn 6, thôn 7, thôn 8, thôn 9, thôn 12 (xã Ea Khăl cũ).  </t>
  </si>
  <si>
    <t>VT3: Thôn 4, thôn Bình Sơn (xã Ea Tir cũ); Các khu vực còn lại của (xã Ea Khăl cũ).</t>
  </si>
  <si>
    <t>VT4: Các khu vực còn lại của (xã Ea Tir cũ).</t>
  </si>
  <si>
    <t>EA DRĂNG</t>
  </si>
  <si>
    <t>VT1: Tổ dân phố 1, Tổ dân phố 2, Tổ dân phố 6, Tổ dân phố 7, Tổ dân phố 8, Tổ dân phố 9, Tổ dân phố 10, Tổ dân phố 11, Tổ dân phố 12, Tổ dân phố 14, buôn Lê B (Xã Ea Đrăng cũ); Thôn 1, thôn 2, thôn 4, thôn 6, thôn 6a, thôn 7, Thôn 5, buôn A Riêng, buôn A Riêng B (xã Ea Răl cũ); Thôn 4, buôn Drai, buôn Choah, buôn Tri B, thôn Tri C3 (xã Dliê Yang cũ)</t>
  </si>
  <si>
    <t xml:space="preserve">VT2: Tổ dân phố 3, Tổ dân phố 5, Tổ dân phố 13, buôn Blếch, buôn Lê Đá (Xã Ea Đrăng cũ); Buôn Túng Kuh, buôn Tùng xê, buôn Tùng Thăng; đất cho Công ty cao su Ea H'Leo thuê (xã Ea Răl cũ); Thôn 1, buôn Gha, buôn Tir, buôn Sek, buôn Tri A (xã Dliê Yang cũ)         </t>
  </si>
  <si>
    <t xml:space="preserve">VT3: Các khu vực còn lại </t>
  </si>
  <si>
    <t xml:space="preserve">VT4: </t>
  </si>
  <si>
    <t>EA WY</t>
  </si>
  <si>
    <t>VT1: Thôn 1b, thôn 3a, thôn 3b, thôn 5a, thôn 6a, thôn 6b, thôn 6c, thôn 7a, thôn 7b, thôn 8a, thôn 8b và thôn 11)</t>
  </si>
  <si>
    <t>VT2: Thôn 1a, thôn 2a, thôn 2b, thôn 4a, thôn 4b, thôn 5b xã Ea Wy cũ; Thôn 3, thôn 4, thôn 9, thôn 10, thôn 10a, buôn Tơ Yoa xã Cư Mung cũ; Thôn 3, thôn 5, thôn 6a, thôn 6b, thôn 7 xã Cư Mốt cũ);</t>
  </si>
  <si>
    <t>VT3:Thôn 10b xã Cư Mung cũ và các khu vực còn lại)</t>
  </si>
  <si>
    <t>VT4:</t>
  </si>
  <si>
    <t>EA H'LEO</t>
  </si>
  <si>
    <t>VT1: Thôn 6, thôn 7, thôn 8, thôn 9)</t>
  </si>
  <si>
    <t>VT2: Thôn 2a, thôn 2b, thôn 3, thôn 4, thôn 5, buôn Treng, buôn Săm A, buôn Săm B, buôn Dang)</t>
  </si>
  <si>
    <t>VT3: Các khu vực còn lại</t>
  </si>
  <si>
    <t>EA HIAO</t>
  </si>
  <si>
    <t>VT 1: Thôn 1, thôn 2, thôn 5, thôn 3, thôn 6, thôn 7, thôn Thái, thôn Ea Yú, Buôn Drăn, buôn Tang, buôn Wing, buôn K'rái, buôn Ea Blong, buôn Chứ, buôn Điết, buôn Bung, buôn M'nút (xã Ea Sol cũ); Thôn 1, 2, 3, 4a, 4b, 5a, 6, buôn K’ra, buôn Hiao 1, buôn Hiao 2 (xã Ea Hiao cũ)</t>
  </si>
  <si>
    <t>VT2: Buôn Hoai, buôn Chăm, buôn Bek, buôn K’ry (xã Ea Sol cũ); Thôn 7a, 7b, 11, 5b, 5c, buôn K’rái, buôn Bir (xã Ea Hiao cũ)</t>
  </si>
  <si>
    <t>VT3: Khu vực còn lại (xã Ea Sol cũ)</t>
  </si>
  <si>
    <t>VT4: Khu vực còn lại (xã Ea Hiao cũ)</t>
  </si>
  <si>
    <t>EA WER</t>
  </si>
  <si>
    <t>VT1: Theo địa giới hành chính xã Tân Hòa cũ.</t>
  </si>
  <si>
    <t>VT2: Thôn 17, thôn 20, thôn 8, buôn Tul A, buôn Tul B (xã Ea Wer cũ); Thôn 6, thôn 7, thôn 8 (xã Ea Huar cũ).</t>
  </si>
  <si>
    <t>VT3: Các khu vực còn lại của xã Ea Huar, Ea Wer cũ.</t>
  </si>
  <si>
    <t>EA NUÔL</t>
  </si>
  <si>
    <t>VT1: Cánh đồng Chu Lai 1, Chu Lai 2, Cư Pơr (xã Ea Nuôl cũ); Cánh đồng Hoài Nhơn, 15-3, Cơ Khí, Ô Tô, Dầu, Rừng Tre (xã Ea Bar cũ).</t>
  </si>
  <si>
    <t>VT2: Các khu vực còn lại (xã Ea Nuôl cũ); Cánh đồng 10/3, Sình Đá, cánh đồng 17 ha, cánh đồng Chu Lai (xã Cuôr Knia cũ); Cánh đồng 19/3, Đồi Cao (xã Ea Bar cũ).</t>
  </si>
  <si>
    <t>VT3: Các khu vực còn lại (xã Ea Bar cũ).</t>
  </si>
  <si>
    <t>VT4: Các khu vực còn lại (xã Cuôr Knia cũ).</t>
  </si>
  <si>
    <t>BUÔN ĐÔN</t>
  </si>
  <si>
    <t>VT1: Buôn Ea Mar</t>
  </si>
  <si>
    <t>VT2: các khu vực còn lại</t>
  </si>
  <si>
    <t>EA KIẾT</t>
  </si>
  <si>
    <t>VT1: buôn Ja Wầm A, B, thôn 9 xã Ea Kiết cũ; Buôn Ja Rai, buôn Thái, buôn Triết xã Ea Kuếh)</t>
  </si>
  <si>
    <t>EA M'DROH</t>
  </si>
  <si>
    <t>VT1: Thôn Bình Hòa,  thôn 6 (Ea M'nang cũ); Thôn Hiệp Thịnh, thôn Hiệp Hưng, thôn Hiệp Tiến (Quảng Hiệp cũ)</t>
  </si>
  <si>
    <t>VT2: Thôn Thạch Sơn, thôn Đoàn Kết, buôn Dhung; Các thôn còn lại xã Ea M'nang cũ</t>
  </si>
  <si>
    <t xml:space="preserve">VT3: Các KV còn lại của xã </t>
  </si>
  <si>
    <t>QUẢNG PHÚ</t>
  </si>
  <si>
    <t>VT1: (TDP Quyết Thắng, TDP Thành Công, TDP Tân Tiến, TDP Toàn Thắng, thôn 8, buôn Mắp. (Thị trấn Ea Pôk cũ)</t>
  </si>
  <si>
    <t>VT2: (Thôn Tiến Thành, thôn Tiến Phú, thôn Tiến Đạt (xã Quảng Tiến cũ); Các khu vực còn lại của Thị trấn Ea Pôk cũ)</t>
  </si>
  <si>
    <t>VT3: (Thôn 1, thôn 3, buôn Sút M’grư xã Cư Suê cũ); Các khu vực còn lại của (xã Quảng Tiến cũ).</t>
  </si>
  <si>
    <t>VT4: (Các khu vực còn lại của xã Cư Suê cũ).</t>
  </si>
  <si>
    <t>CUÔR ĐĂNG</t>
  </si>
  <si>
    <t>VT1: Buôn Gram B, buôn Tah, buôn Tah B, buôn Yông B, thôn Tân Sơn, Buôn Aring</t>
  </si>
  <si>
    <t>VT2: (các thôn còn lại)</t>
  </si>
  <si>
    <t>CƯ M'GAR</t>
  </si>
  <si>
    <t>VT1: Cánh đồng đập Phú Sơn, cánh đồng đập Cuôr Kbông, cánh đồng buôn Trắp (Xã Cư M’Gar cũ), Buôn Drang (xã Ea H’đing cũ) và Thôn Thịnh Phát, thôn An Phú (xã Ea Kpam cũ).</t>
  </si>
  <si>
    <t>VT2: Thôn 5, thôn 7 (Xã Cư M’Gar cũ), Buôn Tar (xã Ea H’đing cũ) và Buôn Bling (xã Ea Kpam cũ).</t>
  </si>
  <si>
    <t>VT3:Các khu vực còn lại</t>
  </si>
  <si>
    <t>EA TUL</t>
  </si>
  <si>
    <t>Vị trí 1: Thôn 2 Ea Tar, Thôn Thống Nhất, Buôn Đrai Sí, buôn Tơng Liă, Buôn Tría, buôn Pơr, Buôn Phơng</t>
  </si>
  <si>
    <t>VT2: Buôn Đrai Sí, buôn Tơng Liă, buôn K’đoh, buôn Mlăng, buôn Ea Tar, buôn Ea Kiêng, buôn Yao, buôn Triă, thôn 1, thôn 2, thôn 3, thôn 8, thôn 5, thôn Thống Nhất, thôn Tân Thành, thôn Đắk Hà Đông, thôn Đắk Hà Tây, buôn Brăh, buôn Hđing, buôn Đrao B</t>
  </si>
  <si>
    <t>VT1: Các thửa đất tiếp giáp đường liên xã từ Đập Việt Đức 4 đến Giáp xã Cư Êwi (xã Ea Ning cũ); từ Ngã ba chợ Việt Đức 4 đến Giáp xã Ea Bhốk; từ Ngã ba cổng chào buôn Pưk Prông đến đường liên xã (gồm cả hai nhánh đường); từ Cầu trắng đến Giáp xã Cư Êwi (xã Ea Ning cũ)</t>
  </si>
  <si>
    <t>VT2: Khu vực sản xuất nông nghiệp của Công ty TNHH MTV cà phê Ea Hnin, Công ty TNHH MTV cà phê Chư Quynh, Công ty TNHH MTV cà phê Ea Ktur (xã Ea Ning cũ); Các thửa đất tiếp giáp đường liên xã từ Cầu trắng đến Giáp xã Cư Êwi ( xã Ea Hu cũ); từ Ngã ba đường liên xã đi xã Ea Hu, Cư Êwi đến Giáp xã Ea Bhốk (xã Ea Hu cũ)</t>
  </si>
  <si>
    <t>VT3: Các thửa đất tiếp giáp đường liên xã từ Cầu chăn nuôi đến Giáp xã Ea Ning (xã Cư Êwi cũ); Các thửa đất tiếp giáp đường liên thôn từ Ngã ba đường liên xã đến Hết sân bóng thôn 1 (xã Ea Hu cũ); Các khu vực sản xuất còn lại (xã Ea Ning cũ). Khu vực sản xuất nông nghiệp của Công ty TNHH MTV cà phê Ea Hnin, Công ty TNHH MTV cà phê Chư Quynh (xã Cư Êwi, Ea Hu cũ)</t>
  </si>
  <si>
    <t>VT4: Các khu vực còn lại xã Ea Hu và Cư Êwi cũ)</t>
  </si>
  <si>
    <t xml:space="preserve">XÃ DRAY BHANG </t>
  </si>
  <si>
    <t>VT1: Các thửa đất tiếp giáp Quốc lộ 27; Các thửa đất tiếp giáp đường liên xã từ Ngã ba Quốc lộ 27 đến Cầu trắng, từ Ngã ba Quốc lộ 27 đến Giáp xã Ea Hu (xã Ea Bhốk cũ), từ Ngã ba Quốc lộ 27 (giáp chợ Hòa Hiệp) đến Đường liên thôn tuyến 2 song song Quốc lộ 27 (xã Dray Bhăng cũ). Các thửa đất tiếp giáp Tỉnh lộ 10, đường liên thôn song song Tỉnh lộ 10. Các thửa đất tiếp giáp các đường thuộc khu dân cư trong phạm vi bán kính 300m tính từ mốc lộ giới Quốc lộ 27. Các thửa đất tiếp giáp đường trục chính thôn 4 từ Ngã ba Quốc lộ 27 đến Ngã ba đường liên xã (xã Ea Bhốk cũ). Khu vực sản xuất nông nghiệp của Công ty TNHH MTV cà phê Ea Ktur, Chi nhánh Công ty TNHH MTV Cao su 19/8. Khu vực sản xuất nông nghiệp còn lại thuộc thôn Nam Hòa, Kim Châu (xã Dray Bhăng cũ)</t>
  </si>
  <si>
    <t xml:space="preserve">VT2: Khu vực sản xuất nông nghiệp còn lại thuộc thôn 4, buôn Ea Mtá A và buôn Ea Kmar (xã Ea Bhốk cũ), thôn Lô 13 (xã Dray Bhăng cũ). Các thửa đất tiếp giáp Quốc lộ 27; Các thửa đất tiếp giáp các tuyến đường xung quanh chợ Hòa Hiệp (xã Hòa Hiệp cũ). Các thửa đất tiếp giáp đường liên xã từ Ngã ba Quốc lộ 27 đến Hết thôn Mới, Ngã ba Quốc lộ 27 (giáp chợ Hòa Hiệp) đến Đường liên thôn tuyến 2 song song Quốc lộ 27 (xã Hòa Hiệp cũ). Các thửa đất tiếp giáp các đường tuyến 2, tuyến 3 song song Quốc lộ 27, các đường nhánh từ Quốc lộ 27 đến hết đường tuyến 3 (thuộc thôn Kim Phát) từ Giáp xã Dray Bhăng đến Quốc lộ 27 (xã Hòa Hiệp cũ). </t>
  </si>
  <si>
    <t>VT3: Các thửa đất tiếp giáp đường nội thôn (thuộc thôn Mới) từ Ngã ba đường liên xã Hoà Hiệp, Dray Bhăng (Cách Quốc lộ 27 - 635m) đến Giáp xã Dray Bhăng (xã Draybhang cũ). Các khu vực còn lại xã Ea Bhôk cũ, xã Draybhang cũ. Khu vực sản xuất nông nghiệp Thôn Kim Phát, Thành Công, Thôn Mới (xã Draybhang cũ)</t>
  </si>
  <si>
    <t>VT4: Vị trí còn lại xã Draybhang cũ.</t>
  </si>
  <si>
    <t>EA KTUR</t>
  </si>
  <si>
    <t>VT1: (Các thửa đất tiếp giáp Quốc lộ 27;  tiếp giáp các đường thuộc khu dân cư trong phạm vi bán kính 300m tính từ mốc lộ giới Quốc lộ 27;  tiếp giáp đường liên xã, liên thôn; Khu vực SXNN của Công ty TNHH MTV cà phê Việt Thắng, cà phê Việt Đức bao gồm: các thửa đất nằm tiếp giáp và có bán kính 300 m. và các thửa đất tiếp giáp đường trục chính thôn)</t>
  </si>
  <si>
    <t>VT2: (Khu vực sản xuất nông nghiệp của Công ty TNHH MTV cà phê Ea Sim, Công ty TNHH MTV cà phê Ea Hnin; Công ty TNHH MTV cà phê EaTiêu; Khu vực thôn 1, 2, 3, 4, 5, 6, 7, 8, 9, 10, 12, 85, buôn Kram, Luk, Ciết xã Ea Tiêu cũ;  thôn 1, 2, 3, 4, 5, 7, 8, 10 Ea Kur cũ; thôn 1, 4, 8, Buôn Ea Mtá, buôn Ea Mtá A và buôn Ea Kmar xã Ea Bhốk cũ)</t>
  </si>
  <si>
    <t>VT3: (Các khu vực còn lại)</t>
  </si>
  <si>
    <t>VT1: Thôn 1, thôn 2, thôn 10, thôn 11, buôn Đung, buôn Đung A; đất cho Công ty cao su Ea H'Leo thuê (xã Ea Khăl cũ); Thôn 1, thôn 2, thôn 2a, thôn 3, thôn 4, thôn Ea Sia A, thôn Ea Sia B, thôn Ea Ksô, thôn Ea Ksô A, thôn Ea Đen, Buôn Kdruh, buôn Kdruh A (xã Ea Nam cũ).</t>
  </si>
  <si>
    <t>VT2: Thôn 3, thôn 5, thôn 6, thôn 7, thôn 8, thôn 9, thôn 12 (xã Ea Khăl cũ); Thôn 5, thôn 6, buôn Riêng A, buôn Riêng B, buôn Riêng C (xã Ea Nam cũ).</t>
  </si>
  <si>
    <t>VT3: Thôn 1, thôn 2, thôn 3 (xã Ea Tir cũ); Các khu vực còn lại của xã Ea khăl và xã Ea Nam cũ).</t>
  </si>
  <si>
    <t xml:space="preserve">VT4: Thôn 4, thôn Bình Sơn và các khu vực còn lại (xã Ea Tir cũ). </t>
  </si>
  <si>
    <t>VT2: Tổ dân phố 3, Tổ dân phố 5, Tổ dân phố 13, buôn Blếch, buôn Lê Đá (Xã Ea Đrăng cũ); Buôn Túng Kuh, buôn Tùng xê, buôn Tùng Thăng; đất cho Công ty cao su Ea H'Leo thuê (xã Ea Răl cũ); Thôn 1, buôn Gha, buôn Tir, buôn Sek, buôn Tri A (xã Dliê Yang cũ)</t>
  </si>
  <si>
    <t>VT3: Khu vực còn lại</t>
  </si>
  <si>
    <t xml:space="preserve">EA WY </t>
  </si>
  <si>
    <t>VT1: Thôn 1b, thôn 3a, thôn 3b, thôn 5a, thôn 6a, thôn 6b, thôn 6c, thôn 7a, thôn 7b, thôn 8a, thôn 8b và thôn 11 xã Ea Wy cũ; Thôn 3, thôn 4, thôn 9, thôn 10, thôn 10a, buôn Tơ Yoa xã Cư Amung cũ; Thôn 3, thôn 5, thôn 6a, thôn 6b, thôn 7 xã Cư Mốt cũ)</t>
  </si>
  <si>
    <t>VT2: Thôn 1a, thôn 2a, thôn 2b, thôn 4a, thôn 4b, thôn 5b xã Ea Wy cũ; Thôn 10b xã Cư A Mung cũ; Thôn 1, thôn 2, thôn 8, thôn 9, thôn 10, thôn 11 (xã Cư Mốt cũ)</t>
  </si>
  <si>
    <t>VT1: Thôn 1, thôn 2, thôn 5, thôn 3, thôn 6, thôn 7, thôn Thái, thôn Ea Yú, Buôn Drăn, buôn Tang, buôn Wing, buôn K'rái, buôn Ea Blong, buôn Chứ, buôn Điết, buôn Bung, buôn M'nút (xã Ea Sol cũ); Thôn 1, 2, 3, 4a, 4b, 5a, 6, buôn K’ra, buôn Hiao 1, buôn Hiao 2 (xã Ea Hiao cũ)</t>
  </si>
  <si>
    <t>VT1: Thôn 7, thôn 8, thôn 9, thôn 10, thôn 11, thôn 14, thôn 15 (xã Tân Hòa cũ)</t>
  </si>
  <si>
    <t>VT2: Các khu vực còn lại trên địa bàn xã Tân Hòa cũ.</t>
  </si>
  <si>
    <t>VT3: Thôn 6, thôn 7, thôn 8, buôn Jang Pông (xã Ea Huar cũ); Thôn Ea Duất, thôn Ea Kly, thôn Hà Bắc (xã Ea Wer cũ).</t>
  </si>
  <si>
    <t>VT4: Các khu vực còn lại của (xã Ea Huar và xã Ea Wer cũ)</t>
  </si>
  <si>
    <t>VT1: Thôn 5, thôn 8, thôn 18b, thôn 15 (xã Ea Bar cũ)</t>
  </si>
  <si>
    <t>VT2: Thôn Hòa Nam 1, Thôn Đại Đồng, Thôn Hòa Phú, Thôn Hòa An, Buôn Ea M'Đhar 3 (xã Ea Nuôl cũ);Thôn 1, thôn 2, thôn 3, thôn 4, thôn 5 , thôn 6 (xã Cuôr Knia cũ).</t>
  </si>
  <si>
    <t>VT3: Thôn Hòa Nam 2, buôn Niêng 3, buôn Niêng 2, buôn Niêng 1, Thôn Tân thanh, Thôn Tân Phú (xã Ea Nuôl cũ); Các khu vực còn lại (xã Cuôr Knia cũ); Các khu vực còn lại (xã Ea Bar cũ).</t>
  </si>
  <si>
    <t>VT4: Các khu vực còn lại (xã Ea Nuôl cũ); 4 Buôn Knia và thôn 6, thôn 7, thôn 9 (xã Ea Bar cũ).</t>
  </si>
  <si>
    <t>VT1: Trên địa bàn toàn xã</t>
  </si>
  <si>
    <t>VT1: Thôn 1, thôn 2, thôn 5, thôn 10, thôn 11 xã Ea Kiết cũ)</t>
  </si>
  <si>
    <t>VT2: Thôn 6, thôn 7, thôn 8, thôn 9, thôn 14 xã Ea Kiết cũ; Thôn Thác Đá, thôn Đoàn Kết, Thôn 15 xã Ea Kuếh cũ)</t>
  </si>
  <si>
    <t>VT3: các khu vực còn lại xã Ea Kuếh cũ)</t>
  </si>
  <si>
    <t>VT4: các khu vực còn lại xã Ea Kiết cũ</t>
  </si>
  <si>
    <t>VT1: Thôn 1A, thôn 1B, thôn 2A, thôn 2B, thôn 3 (Ea M'nang cũ); Thôn Hiệp Thịnh, thôn Hiệp Hưng, thôn Hiệp Tiến</t>
  </si>
  <si>
    <t>VT3: Thôn Đồng Giao, thôn Đồng Tâm, thôn Hợp Thành, buôn Ea M’đróh, buôn Cuôr</t>
  </si>
  <si>
    <t>VT4: Các KV còn lại xã Ea MDróh và Quảng Hiệp</t>
  </si>
  <si>
    <t>VT1: (TDP 1, TDP 2, TDP 3, TDP 3A, TDP 4, TDP 5, TDP 6 (TT Quảng Phú cũ); TDP Quyết Thắng, TDP Quyết Tiến, TDP Toàn Thắng, TDP Thắng Lợi, TDP Tân Tiến, TDP Thống Nhất, thôn 8, thôn Cư H’lâm, buôn Mắp (TT Ea Pốk cũ)</t>
  </si>
  <si>
    <t>VT2: (Thôn 1, thôn 2, thôn 3, thôn 4, thôn 6, buôn Sút M’grư (xã Cư Suê cũ).</t>
  </si>
  <si>
    <t>VT3: (Thôn Tiến Đạt, thôn Tiến Phát, thôn Tiến Thành, thôn Tiến Cường (xã Quảng Tiến cũ); Các khu vực còn lại của TT Quảng Phú và TT Ea Pốk cũ).</t>
  </si>
  <si>
    <t>VT4: (Các khu vực còn lại của xã Quảng Tiến và xã Cư Suê cũ).</t>
  </si>
  <si>
    <t>VT1: Buôn Kroa C, buôn Kroa B, buôn Cuôr Đăng A, buôn Cuôr Đăng B, buôn Koneh</t>
  </si>
  <si>
    <t>VT2: Thôn An Phú, thôn Tân Phú, thôn Phú Thành, thôn Đoàn Kết, buôn Gram B, buôn Tah, buôn Tah B, buôn Yông</t>
  </si>
  <si>
    <t>VT3: Thôn Tân Sơn, thôn Nam Kỳ, buôn Yông B</t>
  </si>
  <si>
    <t>VT4:  KV còn lại xã Ea Drơng Đăng cũ</t>
  </si>
  <si>
    <t>VT1: Thôn 1, buôn KaNa A, buôn KaNa B, buôn Bling, buôn Trắp, buôn Huk A, buôn Huk B (Xã Cư M’Gar cũ).</t>
  </si>
  <si>
    <t>VT2: Thôn 1, buôn Sang, buôn Sang B, buôn Tar, buôn Trấp, buôn Jốk (xã Ea H’đing cũ), Thôn Đoàn Kết, thôn 8, thôn Tân Lập (xã Ea Kpam cũ).</t>
  </si>
  <si>
    <t>VT3: Thôn 2, thôn 3, thôn 4, buôn Dhung (Xã Cư M’Gar cũ), các khu vực còn lại của xã (xã Ea H’đing cũ) và Thôn Đoàn Kết, thôn 8, thôn Tân Lập (xã Ea Kpam cũ).</t>
  </si>
  <si>
    <t>VT4: Các khu vực còn lại</t>
  </si>
  <si>
    <t>VT1: Thôn 1 Ea Tar, thôn 2 Ea Tar, thôn 3 Ea Tar, thôn 4, buôn Tu, buôn Sah A, buôn Sah B, buôn Knia, buôn H’ra A, buôn H’ra B, buôn Phơng, buôn Pơr, buôn Đrao, buôn Phơng Cư Dliê M’nông</t>
  </si>
  <si>
    <t>VT2: Buôn Đrai Sí, buôn Tơng Liă, buôn K’đoh, buôn Mlăng, buôn Ea Tar, buôn Ea Kiêng, buôn Yao, buôn Triă, thôn 1, thôn 2, thôn 3, thôn 8, thôn 5, thôn Thống Nhất, thôn Tân Thành, thôn Đắk Hà Đông, thôn Đắk Hà Tây, buôn Brăh, buôn Hđing, buôn Đrao B)</t>
  </si>
  <si>
    <t>VT3: Các khu vực còn lại xã Ea Tul</t>
  </si>
  <si>
    <t>EA NING</t>
  </si>
  <si>
    <t>VT1:Các thửa đất tiếp giáp đường liên xã từ Đập Việt Đức 4 đến Giáp xã Cư Êwi (xã Ea Ning cũ); từ Ngã ba chợ Việt Đức 4 đến Giáp xã Ea Bhốk; từ Ngã ba cổng chào buôn Pưk Prông đến đường liên xã (gồm cả hai nhánh đường); từ Cầu trắng đến Giáp xã Cư Êwi (xã Ea Ning cũ)</t>
  </si>
  <si>
    <t>DRAY BHANG</t>
  </si>
  <si>
    <t>VT1: Thôn 1, thôn 2, thôn 10, thôn 11, buôn Đung, buôn Đung A (xã Ea Khăl cũ); Thôn 1, thôn 2, thôn 2a, thôn 3, thôn 4, thôn Ea Sia A, thôn Ea Sia B, thôn Ea Ksô, thôn Ea Ksô A, thôn Ea Đen, Buôn Kdruh, buôn Kdruh A (xã Ea Nam cũ).</t>
  </si>
  <si>
    <t>VT2: Thôn 3, thôn 5, thôn 6, thôn 7, thôn 8, thôn 9, thôn 10; đất cho Công ty cao su Ea H’Leo thuê (xã Ea Khăl cũ);Thôn 5, thôn 6, buôn Riêng A, buôn Riêng B, buôn Riêng C; đất Công ty cao su Ea H’Leo thuê (xã Ea Nam cũ).</t>
  </si>
  <si>
    <t>VT3: Thôn 1, thôn 2, thôn 3, thôn 4, thôn Bình Minh, thôn Bình Sơn, đất Công ty cao su Ea H'Leo thuê (xã Ea Tir cũ) và các khu vực còn lại của (xã Ea Khăl, Ea Nam cũ).</t>
  </si>
  <si>
    <t>VT4: Các khu vực còn lại của xã Ea Tir cũ.</t>
  </si>
  <si>
    <t>VT1: Tổ dân phố 1, tổ dân phố 2, tổ dân phố 6, tổ dân phố 7, tổ dân phố 8, tổ dân phố 9, tổ dân phố 10, tổ dân phố 11, tổ dân phố 12, tổ dân phố 14, buôn Lê B, đất cho Công ty cao su Ea H’Leo thuê (Xã Ea Đrăng cũ); Thôn 1, thôn 2, thôn 4, thôn 5, thôn 6, thôn 6a, thôn 7, buôn A Riêng, buôn A Riêng B (xã Ea Răl cũ); Thôn 4, buôn Drai, buôn Choah, buôn Tri B, thôn Tri C3 (xã Dliê Yang cũ)</t>
  </si>
  <si>
    <t>VT2: Tổ dân phố 3, tổ dân phố 4, tổ dân phố 5, tổ dân phố 13, buôn Blếch, buôn Lê Đá (Xã Ea Đrăng cũ); Buôn Túng Kuh, buôn Tùng xê, buôn Tùng Thăng, đất cho Công ty cao su Ea H’Leo thuê (xã Ea Răl cũ); Thôn 1, buôn Gha, buôn Tir, buôn Sek, buôn Tri A; đất Công ty cao su Ea H’Leo thuê (xã Dliê Yang cũ)</t>
  </si>
  <si>
    <t>VT2: (Thôn 1a, thôn 2a, thôn 2b, thôn 4a, thôn 4b, thôn 5b xã Ea Wy cũ; Thôn 10b xã Cư A Mung cũ; Thôn 1, thôn 2, thôn 8, thôn 9, thôn 10, thôn 11 xã Cư Mốt cũ; T)</t>
  </si>
  <si>
    <t>VT1: Thôn 6, thôn 7, thôn 8, thôn 9</t>
  </si>
  <si>
    <t xml:space="preserve">EA WER </t>
  </si>
  <si>
    <t>VT2: Thôn Ea Duất, thôn Ea Kly, thôn Hà Bắc (xã Ea Wer cũ); các khu vực còn lại của xã Tân Hòa cũ).</t>
  </si>
  <si>
    <t xml:space="preserve">VT3: Thôn 6, thôn 7, thôn 8 (xã Ea Huar cũ) và các khu vực còn lại của xã Ea Wer cũ)
</t>
  </si>
  <si>
    <t>VT4: Các khu vực còn lại của (xã Ea Huar cũ).</t>
  </si>
  <si>
    <t>VT1: Thôn Hòa Nam 1, thôn Đại Đồng, thôn Hòa Phú, thôn Hòa An, Ea M'Đhar 3 (xã Ea Nuôl cũ).</t>
  </si>
  <si>
    <t>VT2: Thôn 5, thôn 8, thôn 18b, thôn 15 (xã Ea Bar cũ)</t>
  </si>
  <si>
    <t>VT3: Hòa Nam 2, buôn Niêng 3, buôn niêng 2, buôn Niêng 1, Tân thanh, Tân Phú  (xã Ea Nuôl cũ); Các khu vực còn lại (xã Ea Bar cũ);</t>
  </si>
  <si>
    <t>VT4: Các khu vực còn lại (xã Ea Nuôl cũ); 4 Buôn knia và thôn 6, thôn 7, thôn 9 (xã Ea Bar cũ) và các khu vực còn lại (xã Cuôr Knia cũ).</t>
  </si>
  <si>
    <t xml:space="preserve">EA KIẾT </t>
  </si>
  <si>
    <t>VT1: Thôn 1, thôn 2, thôn 5, thôn 10, thôn 11 xã Ea Kiết cũ</t>
  </si>
  <si>
    <t>VT2: Thôn 15, buôn Wing, buôn Ayun, buôn Triết xã Ea Kuếh cũ</t>
  </si>
  <si>
    <t>VT3: Thôn 6, thôn 7, thôn 8, thôn 9, thôn 14, buôn Ja Wầm A, buôn Ja Wầm B xã Ea Kiết cũ; Thôn Thác Đá, thôn Đoàn Kết, buôn Thái xã Ea Kuếh cũ</t>
  </si>
  <si>
    <t xml:space="preserve">VT1: Thôn 1A, thôn 1B, thôn 2A, thôn 2B, thôn 3 (Ea M'nang cũ); </t>
  </si>
  <si>
    <t>VT2: Thôn Hiệp Thịnh, thôn Hiệp Hưng, thôn Hiệp Tiến (xã Quảng Hiệp cũ) Các thôn còn lại xã Ea M'nang cũ.</t>
  </si>
  <si>
    <t xml:space="preserve">VT3: Thôn Đồng Cao, thôn Đồng Tâm, thôn Hợp Thành, buôn Ea M’đróh, buôn Cuôr </t>
  </si>
  <si>
    <t>VT1: (TDP 1, TDP 2, TDP 3, TDP 3A, TDP 4, TDP 5 (TT Quảng Phú cũ); Thôn 1, thôn 2, thôn 3, thôn 4, thôn 6, buôn Sút M’grư thuộc xã Cư Suê cũ).</t>
  </si>
  <si>
    <t xml:space="preserve">VT2: (TDP Quyết Thắng, TDP Quyết Tiến, TDP Toàn Thắng, TDP Thắng lợi, TDP Tân Tiến, TDP Thống Nhất, thôn 8, thôn Cư H’lâm, buôn Mắp của TT Ea Pốk cũ; TDP 6, TDP 7 của TT Quảng Phú); Buôn Sút M’đưng, buôn Sút M’drang thuộc xã Cư Suê cũ). </t>
  </si>
  <si>
    <t xml:space="preserve">VT3: (Thôn Tiến Đạt, thôn Tiến Phú, thôn Tiến Phát, thôn Tiến Cường, thôn Tiến Thịnh, thôn Tiến Thành xã Quảng Tiến cũ; Thôn 4, thôn An Bình, buôn Pốk A TT Ea Pốk cũ; Các khu vực còn lại thuộc TT Quảng Phú cũ). </t>
  </si>
  <si>
    <t>VT4:(Các khu vực còn lại của xã Quảng Tiến, xã Cư Suê và TT Ea Pốk cũ)</t>
  </si>
  <si>
    <t>VT1: Buôn Kroa C, buôn Kroa B, buôn Cuôr Đăng A, buôn Cuôr Đăng B, buôn Koneh và các KV còn lại xã Cuôr Đăng cũ</t>
  </si>
  <si>
    <t>VT2: Thôn An Phú, thôn Tân Phú, thôn Phú Thành, thôn Đoàn Kết, buôn Gram B, buôn Tah, buôn Tah B, buôn Yông) và các KV còn lại xã Cuôr Đăng cũ</t>
  </si>
  <si>
    <t>VT4: (các KV còn lại xã Ea Drơng Đăng cũ)</t>
  </si>
  <si>
    <t>VT1: Thôn 1, buôn KaNa A, buôn KaNa B, buôn Bling, buôn Trắp, buôn Huk A, buôn Huk B (Xã Cư M’Gar cũ), Thôn Đoàn Kết, thôn 8, thôn Tân Lập (xã Ea Kpam cũ).</t>
  </si>
  <si>
    <t xml:space="preserve">VT2: Thôn 1, buôn Sang, buôn Sang B (xã Ea H’đing cũ). </t>
  </si>
  <si>
    <t>VT3: Thôn 2, thôn 3, thôn 4, buôn Dhung (Xã Cư M’Gar cũ), Buôn Trắp, buôn Jốk (xã Ea H’đing cũ) và Thôn Thịnh Phát, thôn An Phú, thôn 6 (xã Ea Kpam cũ).</t>
  </si>
  <si>
    <t>VT1: Các thửa đất có cạnh tiếp giáp đường Tỉnh lộ 8, đường Quốc lộ 29, Thôn 1 Ea Tar, thôn 2 Ea Tar, thôn 3 Ea Tar, thôn 4 Ea Tar)</t>
  </si>
  <si>
    <t>VT2: buôn Tu, buôn Sah A, buôn Sah B, buôn Knia, buôn H’ra A, buôn H’ra B, buôn Phơng, buôn Pơr, thôn Tân Thành, thôn Thống Nhất, thôn 2, thôn 8</t>
  </si>
  <si>
    <t>VT3: Buôn Đrai Sí, buôn Tơng Liă, buôn Mlăng, buôn Yao, buôn Triă, thôn 1, thôn 3, thôn 5, thôn Đắk Hà Đông, thôn Đắk Hà Tây</t>
  </si>
  <si>
    <t>VT4: Các thửa đất không có cạnh tiếp giáp đường, các thửa có cạnh tiếp giáp suối, các khu vực còn lại</t>
  </si>
  <si>
    <t>DRAY BHĂNG</t>
  </si>
  <si>
    <t>VT1: Diện tích rừng sản xuất trên địa bàn xã Ea Khăl, Ea Nam cũ.</t>
  </si>
  <si>
    <t>VT2:  Diện tích rừng sản xuất trên địa bàn xã Ea Tir cũ và một phần diện tích rừng của xã Ea Khăl cũ nằm giáp ranh với xã Ea Tir cũ).</t>
  </si>
  <si>
    <t>VT1: Tổ dân phố 1, tổ dân phố 2, tổ dân phố 6, tổ dân phố 7, tổ dân phố 8, tổ dân phố 9, tổ dân phố 10, tổ dân phố 11, tổ dân phố 12, tổ dân phố 14, buôn Lê B,</t>
  </si>
  <si>
    <t>VT2: Thôn 1, thôn 2, thôn 4, thôn 5, thôn 6, thôn 6a, thôn 7, buôn A Riêng, buôn Riêng B</t>
  </si>
  <si>
    <t>VT3: Thôn 4, buôn Drai, buôn Choah, buôn Tri B, thôn Tri C3</t>
  </si>
  <si>
    <t>VT4: CÁC KHU VỰC CÒN LẠI</t>
  </si>
  <si>
    <t>Tính 1 vị trí trên địa bàn toàn thị trấn, Thôn 4, thôn 5, thôn 6, thôn 6a</t>
  </si>
  <si>
    <t>Toàn xã KHU VỰC CÒN LẠI</t>
  </si>
  <si>
    <t>VT1: Thôn 1, thôn 2, thôn 3, thôn 4a, thôn 4b, thôn 5a, thôn 6, buôn Krái, buôn Hiao 1, buôn Hiao 2 (xã Ea Hiao);</t>
  </si>
  <si>
    <t>VT2: Thôn 1, thôn 2, thôn 5, thôn 3, thôn 6, thôn 7, thôn Thái, thôn Ea Yú, Buôn Drăn, buôn Tang, buôn Wing, buôn K'rái, buôn Ea Blong, buôn Chứ, buôn Điết, buôn Bung, buôn M'nút xã Ea Sol</t>
  </si>
  <si>
    <t>VT3: Các khu vực còn lại xã Ea Hiao cũ</t>
  </si>
  <si>
    <t>VT4: Các khu vực còn lại xã Ea Sol cũ</t>
  </si>
  <si>
    <t>Xã Pơng Drang</t>
  </si>
  <si>
    <t>Hết ngã ba đường Tránh Tây</t>
  </si>
  <si>
    <t>Giáp ranh giới xã Krông Búk</t>
  </si>
  <si>
    <t>Cầu buôn Tâng Mai</t>
  </si>
  <si>
    <t>Hết ranh giới cụm công nghiệp Krông Búk</t>
  </si>
  <si>
    <t>Từ Hết ranh giới cụm công nghiệp Krông Búk</t>
  </si>
  <si>
    <t>Ngã tư đường tránh tây</t>
  </si>
  <si>
    <t>Hết ranh giới xã Pơng Drang (giáp ranh giới xã Ea Tul)</t>
  </si>
  <si>
    <t>Từ cầu Rô si</t>
  </si>
  <si>
    <t>Đến Hết ranh giới thửa đất số 5, tờ bản đồ số 214 (Nhà Ông Trần Văn Táng)</t>
  </si>
  <si>
    <t>Đường vào thôn Tân Hòa</t>
  </si>
  <si>
    <t>Giáp ranh giới xã Krông Năng</t>
  </si>
  <si>
    <t>Đường Tỉnh lộ 8</t>
  </si>
  <si>
    <t>Từ suối đá (giáp ranh giới xã Ea Tul)</t>
  </si>
  <si>
    <t>Đầu cầu buôn Tâng Mai</t>
  </si>
  <si>
    <t>Hòng Quốc Việt</t>
  </si>
  <si>
    <t>Hết ranh giới thửa đất số 11, tờ bản đồ số 44</t>
  </si>
  <si>
    <t>Giáp suối Krông Búk</t>
  </si>
  <si>
    <t>Lê Đình Chinh</t>
  </si>
  <si>
    <t>Giải phóng</t>
  </si>
  <si>
    <t>Hết ranh giới thửa đất số 42, tờ bản đồ số 76 (Nhà Ông Y Thăn Mlô)</t>
  </si>
  <si>
    <t>Y Thuyên Ksor</t>
  </si>
  <si>
    <t>Hết ranh giới thửa đất số 74, tờ bản đồ số 88</t>
  </si>
  <si>
    <t>Hết ranh giới thửa đất số 102, tờ bản đồ số 88</t>
  </si>
  <si>
    <t>Hết ranh giới thửa đất số 129, tờ bản đồ số 81</t>
  </si>
  <si>
    <t>Lê Thị Hồng Gắm</t>
  </si>
  <si>
    <t>Hết ranh giới thửa đất số 118, tờ bản đồ số 81</t>
  </si>
  <si>
    <t xml:space="preserve">Y Ngông Niê Kdăm </t>
  </si>
  <si>
    <t>Hết ranh giới thửa đất số 7, tờ bản đồ số 80 (Nhà Ông Huỳnh Văn Toàn)</t>
  </si>
  <si>
    <t>Hết ranh giới thửa đất số 263, tờ bản đồ số 74 (Nhà Ông Bùi Văn An)</t>
  </si>
  <si>
    <t>Hết đường (thửa đất 298, tờ bản đồ số 73)</t>
  </si>
  <si>
    <t>Hết đường (thửa đất số 42, tờ bản đồ số 38 (Nhà Bà H' Điăm Mlô)</t>
  </si>
  <si>
    <t>Hết đường (thửa đất số 2, tờ bản đồ số 65)</t>
  </si>
  <si>
    <t>Hết ranh giới thửa đất số 83, tờ bản đồ số 63 (Nhà Ông Bùi Ngọc Thanh)</t>
  </si>
  <si>
    <t>Hết ranh giới thửa đất số 99, tờ bản đồ số 63 (Nhà Ông Hoàng Văn Khánh)</t>
  </si>
  <si>
    <t>Hết ranh giới thửa đất số 78, tờ bản đồ số 64 (Nhà Bà Trần Thị Hoàng)</t>
  </si>
  <si>
    <t>Hết ranh giới thửa đất số 236, tờ bản đồ số 64</t>
  </si>
  <si>
    <t>Hết ranh giới thửa đất số 308, tờ bản đồ số 63 (Nhà Ông Lê Huy Chiến)</t>
  </si>
  <si>
    <t>Hết ranh giới thửa đất số 192, tờ bản đồ số 64</t>
  </si>
  <si>
    <t>Hết ranh giới thửa đất số 21, tờ bản đồ số 64</t>
  </si>
  <si>
    <t>Hết ranh giới thửa đất số 78, tờ bản đồ số 61 (Nhà Ông Nguyễn Trọng Đạt)</t>
  </si>
  <si>
    <t>Hết ranh giới thửa đất số 23, tờ bản đồ số 60 (Nhà Ông Nguyễn Hữu Long)</t>
  </si>
  <si>
    <t>Hết ranh giới thửa đất số 310, tờ bản đồ số 57 (Nhà Ông Nguyễn Văn Thử)</t>
  </si>
  <si>
    <t>Hết ranh giới thửa đất số 74, tờ bản đồ số 58 (Nhà Ông Nguyễn Văn Chiến)</t>
  </si>
  <si>
    <t>Hết ranh giới thửa đất số 2, tờ bản đồ số 60 (Nhà Ông Vũ Hoài Nam)</t>
  </si>
  <si>
    <t>Hết ranh giới thửa đất số 177, tờ bản đồ số 57 (Nhà Ông Phan Đức Tùng)</t>
  </si>
  <si>
    <t>Hết ranh giới thửa đất số 21, tờ bản đồ số 58 (Nhà Ông Trịnh Minh Hồng)</t>
  </si>
  <si>
    <t>Hết ranh giới thửa đất số 72, tờ bản đồ số 57 (Nhà Ông Trịnh Duy Thức)</t>
  </si>
  <si>
    <t>Hết đường (thửa đất số 411, tờ bản đồ số 57)</t>
  </si>
  <si>
    <t>Hết đường (thửa đất số 60, tờ bản đồ số 62)</t>
  </si>
  <si>
    <t>Thích Quách Đức</t>
  </si>
  <si>
    <t>Nghĩa Trang xã Pơng Drang</t>
  </si>
  <si>
    <t>Hết đường (thửa đất số 54, tờ bản đồ số 33)</t>
  </si>
  <si>
    <t>Hết ranh giới thửa đất số 383, tờ bản đồ số 74 (Nhà Ông Huỳnh Thanh Anh)</t>
  </si>
  <si>
    <t>Hết đường (thửa đất số 29, tờ bản đồ số 55)</t>
  </si>
  <si>
    <t>Hết đường (thửa đất số 116, tờ bản đồ số 63)</t>
  </si>
  <si>
    <t>Hết đường (thửa đất số 226, tờ bản đồ số 60)</t>
  </si>
  <si>
    <t>Bùi Viết Xuân</t>
  </si>
  <si>
    <t>Cầu Ea Tút</t>
  </si>
  <si>
    <t>Ngã ba Lê Lợi (thửa đất số 32, tờ bản đồ số 67)</t>
  </si>
  <si>
    <t>Ngã ba Trần Phú (thửa đất số 95, tờ bản đồ số 62)</t>
  </si>
  <si>
    <t>Ngã ba Trần Phú</t>
  </si>
  <si>
    <t>Y Nuê B'krông</t>
  </si>
  <si>
    <t>Ranh giới thửa đất số 586, tờ bản đồ số 68 (Nhà Bà Võ Thị Nhị)</t>
  </si>
  <si>
    <t>Hết đường (thửa đất số 228, tờ bản đồ số 67)</t>
  </si>
  <si>
    <t>Hết ranh giới thửa đất số 203, tờ bản đồ số 35 (Nhà Ông Hữu Phùng)</t>
  </si>
  <si>
    <t>Hết đường (thửa đất số 107, tờ bản đồ số 28)</t>
  </si>
  <si>
    <t>Hết đường (thửa đất số 10, tờ bản đồ số 33)</t>
  </si>
  <si>
    <t>Hết đường (thửa đất số 13, tờ bản đồ số 31)</t>
  </si>
  <si>
    <t>Hết đường (thửa đất số 68, tờ bản đồ số 26)</t>
  </si>
  <si>
    <t>Hết đường (thửa đất số 202, tờ bản đồ số 38)</t>
  </si>
  <si>
    <t>Y Bih Alê Ô</t>
  </si>
  <si>
    <t>Hết đường (thửa đất số 81, tờ bản đồ số 38)</t>
  </si>
  <si>
    <t>Cách Mạng Tháng Tám</t>
  </si>
  <si>
    <t>Hết đường (thửa đất số 7, tờ bản đồ số 38)</t>
  </si>
  <si>
    <t>Hết đường (thửa đất số 129, tờ bản đồ số 41)</t>
  </si>
  <si>
    <t>Y Ơn Niê</t>
  </si>
  <si>
    <t>Hết đường (thửa đất số 392, tờ bản đồ số 42)</t>
  </si>
  <si>
    <t>Đầu thửa đất số 133, tờ bản đồ số 42)</t>
  </si>
  <si>
    <t>Hết đường (thửa đất số 284, tờ bản đồ số 42)</t>
  </si>
  <si>
    <t>Kpă Klơng</t>
  </si>
  <si>
    <t>Hết đường (thửa đất số 24, tờ bản đồ số 87)</t>
  </si>
  <si>
    <t>Diên Hồng</t>
  </si>
  <si>
    <t>Hết đường (thửa đất số 138, tờ bản đồ số 86)</t>
  </si>
  <si>
    <t>Y Jút Hwing</t>
  </si>
  <si>
    <t>Hết đường (thửa đất số 156, tờ bản đồ số 79)</t>
  </si>
  <si>
    <t>Thửa đất số 85, tờ bản đồ số 189 (Nhà Ông Trịnh Hồng Diệu)</t>
  </si>
  <si>
    <t>Ngã ba thôn Ea Ngai 3 - Tiếp giáp thửa đất nhà ông Lê Văn Hải (thửa đất 34. tờ bản đồ số 189)</t>
  </si>
  <si>
    <t>Thửa đất số 67, tờ bản đồ số 204 (Nhà ông Nguyễn Hồng Sơn)</t>
  </si>
  <si>
    <t>Giáp ranh giới thửa đất cây xăng Hồng Tuệ</t>
  </si>
  <si>
    <t>Ngã ba thôn Ea Ngai 3 thửa đất nhà ông Lê Văn Hải (thửa đất 34. tờ bản đồ số 189)</t>
  </si>
  <si>
    <t>Ngã tư đường (thửa đất số 15, tờ bản đồ số 204 - Nhà ông Nguyễn Thế Ngọc)</t>
  </si>
  <si>
    <t>Võ Nguyên Giáp (đầu ranh giới thửa đất số 21, tờ bản đồ số 206 - Cổng chào thôn Ea Ngai 4)</t>
  </si>
  <si>
    <t>Hết ranh giới thửa đất số 67, tờ bản đồ số 204 (Nhà ông Nguyễn Hồng Sơn)</t>
  </si>
  <si>
    <t>Cầu Ea Tút bắt dầu từ thửa đất số 193, tờ bản đồ số 141 (Nhà Ông Hoàng Xuân Tắng)</t>
  </si>
  <si>
    <t>Hết ranh giới thửa đất số 49, tờ bản đồ số 185 (Nhà Ông Nguyễn Minh Quy)</t>
  </si>
  <si>
    <t>Tiếp giáp Quốc lộ 29</t>
  </si>
  <si>
    <t>Hội trường thôn Tân Lập 3</t>
  </si>
  <si>
    <t>Đến suối Krông Buk</t>
  </si>
  <si>
    <t>Đường trong khu vực đấu giá (thôn Tân Lập 2)</t>
  </si>
  <si>
    <t>Nguyễn Duy Trinh đến Giải Phóng</t>
  </si>
  <si>
    <t>Giải Phóng đến Trần Nhân Tông</t>
  </si>
  <si>
    <t>Trần Nhân Tông đến Võ Nguyên Giáp</t>
  </si>
  <si>
    <t>Võ Nguyên Giáp đến Nguyễn Hữu Thọ</t>
  </si>
  <si>
    <t>Nguyễn Hữu Thọ đến Phan Bội Châu</t>
  </si>
  <si>
    <t>Phan Bội Châu  đến Nguyễn Du</t>
  </si>
  <si>
    <t>Nguyễn Du đến Hết ngã ba đường Tránh Tây</t>
  </si>
  <si>
    <t>Hết ngã ba đường Tránh Tây đến Giáp ranh giới xã Krông Búk</t>
  </si>
  <si>
    <t>Nguyễn Tất Thành đến Lê Lợi</t>
  </si>
  <si>
    <t>Lê Lợi đến Chu Văn An</t>
  </si>
  <si>
    <t>Chu Văn An đến Trần Phú</t>
  </si>
  <si>
    <t>Trần Phú đến Trần Đại Nghĩa</t>
  </si>
  <si>
    <t>Trần Đại Nghĩa đến A Ma Pui</t>
  </si>
  <si>
    <t>A Ma Pui đến Cầu buôn Tâng Mai</t>
  </si>
  <si>
    <t>Nguyễn Tất Thành đến Hết ranh giới cụm công nghiệp Krông Búk</t>
  </si>
  <si>
    <t>Từ Hết ranh giới cụm công nghiệp Krông Búk đến Ngã tư đường tránh tây</t>
  </si>
  <si>
    <t>Ngã tư đường tránh tây đến Hết ranh giới xã Pơng Drang (giáp ranh giới xã Ea Tul)</t>
  </si>
  <si>
    <t>Từ cầu Rô si đến Đến Hết ranh giới thửa đất số 5, tờ bản đồ số 214 (Nhà Ông Trần Văn Táng)</t>
  </si>
  <si>
    <t>Đến Hết ranh giới thửa đất số 5, tờ bản đồ số 214 (Nhà Ông Trần Văn Táng) đến Đường vào thôn Tân Hòa</t>
  </si>
  <si>
    <t>Đường vào thôn Tân Hòa đến Giáp ranh giới xã Krông Năng</t>
  </si>
  <si>
    <t>Từ suối đá (giáp ranh giới xã Ea Tul) đến Đầu cầu buôn Tâng Mai</t>
  </si>
  <si>
    <t>Nguyễn Tất Thành đến Nơ Trang Long</t>
  </si>
  <si>
    <t>Nơ Trang Long đến Hòng Quốc Việt</t>
  </si>
  <si>
    <t>Hòng Quốc Việt đến Hết ranh giới thửa đất số 11, tờ bản đồ số 44</t>
  </si>
  <si>
    <t>Hết ranh giới thửa đất số 11, tờ bản đồ số 44 đến Giáp suối Krông Búk</t>
  </si>
  <si>
    <t>Nơ Trang Long đến Tô Hiến Thành</t>
  </si>
  <si>
    <t>Tô Hiến Thành đến Hoàng Quốc Việt</t>
  </si>
  <si>
    <t>Nơ Trang Long đến Y Ngông Niê Kdăm</t>
  </si>
  <si>
    <t>Y Ngông Niê Kdăm đến Hết ranh giới thửa đất số 42, tờ bản đồ số 76 (Nhà Ông Y Thăn Mlô)</t>
  </si>
  <si>
    <t>Nguyễn Tất Thành đến Tôn Đức Thắng</t>
  </si>
  <si>
    <t>Tôn Đức Thắng đến Hết ranh giới thửa đất số 74, tờ bản đồ số 88</t>
  </si>
  <si>
    <t>Tôn Đức Thắng đến Hết ranh giới thửa đất số 102, tờ bản đồ số 88</t>
  </si>
  <si>
    <t>Tôn Đức Thắng đến Hết ranh giới thửa đất số 129, tờ bản đồ số 81</t>
  </si>
  <si>
    <t>Tôn Đức Thắng đến Hết ranh giới thửa đất số 118, tờ bản đồ số 81</t>
  </si>
  <si>
    <t xml:space="preserve">Nơ Trang Long đến Y Ngông Niê Kdăm </t>
  </si>
  <si>
    <t>Trần Nhân Tông đến Nguyễn Văn Linh</t>
  </si>
  <si>
    <t>Nguyễn Văn Linh đến Hết ranh giới thửa đất số 7, tờ bản đồ số 80 (Nhà Ông Huỳnh Văn Toàn)</t>
  </si>
  <si>
    <t>Hết ranh giới thửa đất số 7, tờ bản đồ số 80 (Nhà Ông Huỳnh Văn Toàn) đến Hết đường</t>
  </si>
  <si>
    <t>Nguyễn Tất Thành đến Lê Văn Tám</t>
  </si>
  <si>
    <t>Lê Văn Tám đến Hết ranh giới thửa đất số 263, tờ bản đồ số 74 (Nhà Ông Bùi Văn An)</t>
  </si>
  <si>
    <t>Hết ranh giới thửa đất số 263, tờ bản đồ số 74 (Nhà Ông Bùi Văn An) đến Hết đường (thửa đất 298, tờ bản đồ số 73)</t>
  </si>
  <si>
    <t>Nguyễn Tất Thành đến Trường Chinh</t>
  </si>
  <si>
    <t>Trường Chinh đến Nguyễn Trãi</t>
  </si>
  <si>
    <t>Nguyễn Trãi đến Y Ngông Niê Kdăm</t>
  </si>
  <si>
    <t>Y Ngông Niê Kdăm đến Hết đường (thửa đất số 42, tờ bản đồ số 38 (Nhà Bà H' Điăm Mlô)</t>
  </si>
  <si>
    <t>Lê Lợi đến Trần Phú</t>
  </si>
  <si>
    <t>Trần Phú đến Võ Văn Kiệt</t>
  </si>
  <si>
    <t>Võ Văn Kiệt đến Hết đường (thửa đất số 2, tờ bản đồ số 65)</t>
  </si>
  <si>
    <t>Trường Chinh đến Hết đường</t>
  </si>
  <si>
    <t>Nguyễn Tất Thành đến Lê Vụ</t>
  </si>
  <si>
    <t>Lê Vụ đến Trần Phú</t>
  </si>
  <si>
    <t>Trần Phú đến Nguyễn Viết Xuân</t>
  </si>
  <si>
    <t>Trường Chinh đến Hết ranh giới thửa đất số 83, tờ bản đồ số 63 (Nhà Ông Bùi Ngọc Thanh)</t>
  </si>
  <si>
    <t>Hết ranh giới thửa đất số 83, tờ bản đồ số 63 (Nhà Ông Bùi Ngọc Thanh) đến Hết đường</t>
  </si>
  <si>
    <t>Nguyễn Tất Thành đến Hết ranh giới thửa đất số 99, tờ bản đồ số 63 (Nhà Ông Hoàng Văn Khánh)</t>
  </si>
  <si>
    <t>Hết ranh giới thửa đất số 99, tờ bản đồ số 63 (Nhà Ông Hoàng Văn Khánh) đến Hết ranh giới thửa đất số 78, tờ bản đồ số 64 (Nhà Bà Trần Thị Hoàng)</t>
  </si>
  <si>
    <t>Hết ranh giới thửa đất số 78, tờ bản đồ số 64 (Nhà Bà Trần Thị Hoàng) đến Hết ranh giới thửa đất số 236, tờ bản đồ số 64</t>
  </si>
  <si>
    <t>Nguyễn Tất Thành đến Hết ranh giới thửa đất số 308, tờ bản đồ số 63 (Nhà Ông Lê Huy Chiến)</t>
  </si>
  <si>
    <t>Hết ranh giới thửa đất số 308, tờ bản đồ số 63 (Nhà Ông Lê Huy Chiến) đến Hết ranh giới thửa đất số 192, tờ bản đồ số 64</t>
  </si>
  <si>
    <t>Hết ranh giới thửa đất số 192, tờ bản đồ số 64 đến Hết ranh giới thửa đất số 21, tờ bản đồ số 64</t>
  </si>
  <si>
    <t>Nguyễn Tất Thành đến Phù Đổng Thiên Vương</t>
  </si>
  <si>
    <t>Phù Đổng Thiên Vương đến Hết ranh giới thửa đất số 78, tờ bản đồ số 61 (Nhà Ông Nguyễn Trọng Đạt)</t>
  </si>
  <si>
    <t>Hết ranh giới thửa đất số 78, tờ bản đồ số 61 (Nhà Ông Nguyễn Trọng Đạt) đến Hết đường</t>
  </si>
  <si>
    <t>Phù Đổng Thiên Vương đến Hết đường</t>
  </si>
  <si>
    <t>Nguyễn Tất Thành đến Hết ranh giới thửa đất số 23, tờ bản đồ số 60 (Nhà Ông Nguyễn Hữu Long)</t>
  </si>
  <si>
    <t>Hết ranh giới thửa đất số 23, tờ bản đồ số 60 (Nhà Ông Nguyễn Hữu Long) đến Hết ranh giới thửa đất số 310, tờ bản đồ số 57 (Nhà Ông Nguyễn Văn Thử)</t>
  </si>
  <si>
    <t>Hết ranh giới thửa đất số 310, tờ bản đồ số 57 (Nhà Ông Nguyễn Văn Thử) đến Hết ranh giới thửa đất số 74, tờ bản đồ số 58 (Nhà Ông Nguyễn Văn Chiến)</t>
  </si>
  <si>
    <t>Hết ranh giới thửa đất số 74, tờ bản đồ số 58 (Nhà Ông Nguyễn Văn Chiến) đến Hoàng Văn Thụ</t>
  </si>
  <si>
    <t>Nguyễn Tất Thành đến Hết ranh giới thửa đất số 2, tờ bản đồ số 60 (Nhà Ông Vũ Hoài Nam)</t>
  </si>
  <si>
    <t>Hết ranh giới thửa đất số 2, tờ bản đồ số 60 (Nhà Ông Vũ Hoài Nam) đến Hết ranh giới thửa đất số 177, tờ bản đồ số 57 (Nhà Ông Phan Đức Tùng)</t>
  </si>
  <si>
    <t>Hết ranh giới thửa đất số 177, tờ bản đồ số 57 (Nhà Ông Phan Đức Tùng) đến Hết ranh giới thửa đất số 21, tờ bản đồ số 58 (Nhà Ông Trịnh Minh Hồng)</t>
  </si>
  <si>
    <t>Hết ranh giới thửa đất số 21, tờ bản đồ số 58 (Nhà Ông Trịnh Minh Hồng) đến Hết đường</t>
  </si>
  <si>
    <t>Nguyễn Tất Thành đến Hết ranh giới thửa đất số 72, tờ bản đồ số 57 (Nhà Ông Trịnh Duy Thức)</t>
  </si>
  <si>
    <t>Hết ranh giới thửa đất số 72, tờ bản đồ số 57 (Nhà Ông Trịnh Duy Thức) đến Hết đường (thửa đất số 411, tờ bản đồ số 57)</t>
  </si>
  <si>
    <t>Nguyễn Tất Thành đến Bà Triệu</t>
  </si>
  <si>
    <t>Bà Triệu đến Hết đường</t>
  </si>
  <si>
    <t>Nguyễn Tất Thành đến Lê Duẩn</t>
  </si>
  <si>
    <t>Lê Duẩn đến Trần Phú</t>
  </si>
  <si>
    <t>Trần Phú đến Hết đường (thửa đất số 60, tờ bản đồ số 62)</t>
  </si>
  <si>
    <t>Nguyễn Tất Thành đến Nguyễn Thị Định</t>
  </si>
  <si>
    <t>Nguyễn Thị Định đến Lê Duẩn</t>
  </si>
  <si>
    <t>Bà Triệu đến Huỳnh Thúc Kháng</t>
  </si>
  <si>
    <t>Bà Triệu đến Hà Huy Tập</t>
  </si>
  <si>
    <t>Hà Huy Tập đến Hoàng Việt</t>
  </si>
  <si>
    <t>Nguyễn Tất Thành đến Đoàn Thị Điểm</t>
  </si>
  <si>
    <t>Đoàn Thị Điểm đến Hết đường</t>
  </si>
  <si>
    <t>Nguyễn Tất Thành đến Nghĩa Trang xã Pơng Drang</t>
  </si>
  <si>
    <t>Nguyễn Duy Trinh đến Lê Đình Chinh</t>
  </si>
  <si>
    <t>Y Thuyên Ksor đến Trần Nhân Tông</t>
  </si>
  <si>
    <t>Y Thuyên Ksor đến Lê Thị Hồng Gắm</t>
  </si>
  <si>
    <t>Lê Thị Hồng Gắm đến Nguyễn Văn Linh</t>
  </si>
  <si>
    <t>Lý Tự Trọng đến Xô Viết Nghệ Tĩnh</t>
  </si>
  <si>
    <t>Giải Phóng đến Hết đường (thửa đất số 54, tờ bản đồ số 33)</t>
  </si>
  <si>
    <t>Lê Vụ đến Hết đường</t>
  </si>
  <si>
    <t>Võ Nguyên Giáp đến Hết ranh giới thửa đất số 383, tờ bản đồ số 74 (Nhà Ông Huỳnh Thanh Anh)</t>
  </si>
  <si>
    <t>Võ Nguyên Giáp đến Lê Hồng Phong</t>
  </si>
  <si>
    <t>Lê Hồng Phong đến Nguyễn Hữu Thọ</t>
  </si>
  <si>
    <t>Nguyễn Hữu Thọ đến Nguyễn Thái Học</t>
  </si>
  <si>
    <t>Nguyễn Thái Học đến Hết đường (thửa đất số 29, tờ bản đồ số 55)</t>
  </si>
  <si>
    <t>Trần Hưng Đạo đến Nguyễn Hữu Thọ</t>
  </si>
  <si>
    <t>Võ Nguyên Giáp đến Trần Hưng Đạo</t>
  </si>
  <si>
    <t>Quang Trung đến Hai Bà Trưng</t>
  </si>
  <si>
    <t>Nguyễn Văn Cừ đến Hết đường (thửa đất số 116, tờ bản đồ số 63)</t>
  </si>
  <si>
    <t>Phan Đình Phùng đến Hết đường (thửa đất số 226, tờ bản đồ số 60)</t>
  </si>
  <si>
    <t>Phan Bội Châu đến Nguyễn Cư Trinh</t>
  </si>
  <si>
    <t>Mai Xuân Thưởng đến Nguyễn Cư Trinh</t>
  </si>
  <si>
    <t>Nguyễn Cư Trinh đến Nguyễn Du</t>
  </si>
  <si>
    <t>Nguyễn Văn Cừ đến Lạc Long Quân</t>
  </si>
  <si>
    <t>Lạc Long Quân đến Phạm Văn Đồng</t>
  </si>
  <si>
    <t>Nguyễn Lương Bằng đến Đoàn Thị Điểm</t>
  </si>
  <si>
    <t>Nguyễn Cư Trinh đến Tú Xương</t>
  </si>
  <si>
    <t>Huỳnh Thúc Kháng đến Hoàng Việt</t>
  </si>
  <si>
    <t>Bà Triệu đến Hoàng Việt</t>
  </si>
  <si>
    <t>Võ Nguyên Giáp đến Trần Phú</t>
  </si>
  <si>
    <t>Võ Văn Kiệt đến Cầu Ea Tút</t>
  </si>
  <si>
    <t>Ngã ba Lê Lợi (thửa đất số 32, tờ bản đồ số 67) đến Ngã ba Trần Phú (thửa đất số 95, tờ bản đồ số 62)</t>
  </si>
  <si>
    <t>Ngã ba Trần Phú (thửa đất số 95, tờ bản đồ số 62) đến Nguyễn Viết Xuân</t>
  </si>
  <si>
    <t>Ngã ba Trần Phú đến Nguyễn Viết Xuân</t>
  </si>
  <si>
    <t>Ranh giới thửa đất số 586, tờ bản đồ số 68 (Nhà Bà Võ Thị Nhị) đến Hết đường (thửa đất số 228, tờ bản đồ số 67)</t>
  </si>
  <si>
    <t>Võ Nguyên Giáp đến Võ Văn Kiệt</t>
  </si>
  <si>
    <t>Võ Nguyên Giáp đến Hết ranh giới thửa đất số 203, tờ bản đồ số 35 (Nhà Ông Hữu Phùng)</t>
  </si>
  <si>
    <t>Mai Xuân Thưởng đến Hết đường</t>
  </si>
  <si>
    <t>Mai Xuân Thưởng đến Hết đường (thửa đất số 107, tờ bản đồ số 28)</t>
  </si>
  <si>
    <t>Nguyễn Chí Thanh đến Hết đường</t>
  </si>
  <si>
    <t>Phù Đổng Thiên Vương đến Hết đường (thửa đất số 10, tờ bản đồ số 33)</t>
  </si>
  <si>
    <t>Nguyễn Viết Xuân đến Hết đường (thửa đất số 13, tờ bản đồ số 31)</t>
  </si>
  <si>
    <t>Phạm Văn Đồng đến Hết đường (thửa đất số 68, tờ bản đồ số 26)</t>
  </si>
  <si>
    <t>Y Ngông Niê Kdăm đến Hết đường (thửa đất số 202, tờ bản đồ số 38)</t>
  </si>
  <si>
    <t>Y Ngông Niê Kdăm đến Hết đường (thửa đất số 81, tờ bản đồ số 38)</t>
  </si>
  <si>
    <t>Y Ngông Niê Kdăm đến Hết đường (thửa đất số 7, tờ bản đồ số 38)</t>
  </si>
  <si>
    <t>Trần Đại Nghĩa đến A Ma Jhao</t>
  </si>
  <si>
    <t>Võ Nguyên Giáp đến Võ Thị Sáu</t>
  </si>
  <si>
    <t>Võ Nguyên Giáp đến Hết đường (thửa đất số 129, tờ bản đồ số 41)</t>
  </si>
  <si>
    <t>Võ Thị Sáu đến Lê Văn Nhiễu</t>
  </si>
  <si>
    <t>A Ma Pui đến Võ Thị Sáu</t>
  </si>
  <si>
    <t>A Ma Pui đến Nguyễn Xuân Nguyên</t>
  </si>
  <si>
    <t>Siu Bleh đến Hết đường (thửa đất số 392, tờ bản đồ số 42)</t>
  </si>
  <si>
    <t>Đầu thửa đất số 133, tờ bản đồ số 42) đến Hết đường (thửa đất số 284, tờ bản đồ số 42)</t>
  </si>
  <si>
    <t>Võ Nguyên Giáp đến Hết đường (thửa đất số 284, tờ bản đồ số 42)</t>
  </si>
  <si>
    <t>Kpă Klơng đến Hết đường (thửa đất số 24, tờ bản đồ số 87)</t>
  </si>
  <si>
    <t>Võ Nguyên Giáp đến Hết đường (thửa đất số 138, tờ bản đồ số 86)</t>
  </si>
  <si>
    <t>Võ Nguyên Giáp đến Hết đường (thửa đất số 156, tờ bản đồ số 79)</t>
  </si>
  <si>
    <t>Thửa đất số 85, tờ bản đồ số 189 (Nhà Ông Trịnh Hồng Diệu) đến Ngã ba thôn Ea Ngai 3 - Tiếp giáp thửa đất nhà ông Lê Văn Hải (thửa đất 34. tờ bản đồ số 189)</t>
  </si>
  <si>
    <t>Ngã ba thôn Ea Ngai 3 - Tiếp giáp thửa đất nhà ông Lê Văn Hải (thửa đất 34. tờ bản đồ số 189) đến Thửa đất số 67, tờ bản đồ số 204 (Nhà ông Nguyễn Hồng Sơn)</t>
  </si>
  <si>
    <t>Thửa đất số 67, tờ bản đồ số 204 (Nhà ông Nguyễn Hồng Sơn) đến Giáp ranh giới thửa đất cây xăng Hồng Tuệ</t>
  </si>
  <si>
    <t>Ngã ba thôn Ea Ngai 3 thửa đất nhà ông Lê Văn Hải (thửa đất 34. tờ bản đồ số 189) đến Ngã tư đường (thửa đất số 15, tờ bản đồ số 204 - Nhà ông Nguyễn Thế Ngọc)</t>
  </si>
  <si>
    <t>Võ Nguyên Giáp (đầu ranh giới thửa đất số 21, tờ bản đồ số 206 - Cổng chào thôn Ea Ngai 4) đến Hết ranh giới thửa đất số 67, tờ bản đồ số 204 (Nhà ông Nguyễn Hồng Sơn)</t>
  </si>
  <si>
    <t>Cầu Ea Tút bắt dầu từ thửa đất số 193, tờ bản đồ số 141 (Nhà Ông Hoàng Xuân Tắng) đến Hết ranh giới thửa đất số 49, tờ bản đồ số 185 (Nhà Ông Nguyễn Minh Quy)</t>
  </si>
  <si>
    <t>Tiếp giáp Quốc lộ 29 đến Hội trường thôn Tân Lập 3</t>
  </si>
  <si>
    <t>Hội trường thôn Tân Lập 3 đến Đến suối Krông Buk</t>
  </si>
  <si>
    <t xml:space="preserve">Đường trong khu vực đấu giá (thôn Tân Lập 2) đến </t>
  </si>
  <si>
    <t>Xã Krông Búk</t>
  </si>
  <si>
    <t>Dọc Quốc Lộ 14</t>
  </si>
  <si>
    <t>Giáp ranh giới xã Pơng Drang đến Hết ranh giới thửa đất bãi Vật liệu</t>
  </si>
  <si>
    <t>Hết ranh giới thửa đất bãi vật liệu đến Hết ranh giới thửa đất số 117, TBĐ số 77 (Nhà ông Nguyễn Văn Lực)</t>
  </si>
  <si>
    <t>Hết ranh giới thửa đất số 117, TBĐ số 77 (Nhà ông Nguyễn Văn Lực) đến Hết ngã ba đường đi vào đài tưởng niệm cổng thôn Kty</t>
  </si>
  <si>
    <t>Hết ngã ba đường đi vào đài tưởng niệm cổng thôn Kty đến Hết ngã ba đường vào xã Cư Pơng (Km57)</t>
  </si>
  <si>
    <t>Hết ngã ba đường vào xã Cư Pơng (Km57) đến Cầu Krông Búk (QL 14 mới)</t>
  </si>
  <si>
    <t>Cầu Krông Búk (QL 14 mới) đến Ngã ba đường vào buôn Drăh 1 và buôn Drăh 2</t>
  </si>
  <si>
    <t>Ngã ba đường vào buôn Drăh 1 và buôn Drăh 2 đến Hết Km 68 (Giáp ranh giới xã Ea Khăl)</t>
  </si>
  <si>
    <t xml:space="preserve">Đường tiếp giáp Quốc lộ 14 (đường lên Trụ sở UBND xã Chứ K'Bô cũ) </t>
  </si>
  <si>
    <t>Tiếp giáp Quốc Lộ 14 đến Hết ranh giới thửa đất số 4, tờ bản đồ số 74 (Nhà ông Nguyễn Thanh Hòa)</t>
  </si>
  <si>
    <t>Đường tiếp giáp Quốc lộ 14 (đường lên Trường THCS Phan Bội Châu - thôn Nam Anh</t>
  </si>
  <si>
    <t>Tiếp giáp Quốc Lộ 14 đến Hết ranh giới thửa đất Trường THCS Phan Bội Châu</t>
  </si>
  <si>
    <t>Đường đi vào Trường THCS Hai Bà Trưng</t>
  </si>
  <si>
    <t>Tiếp giáp Quốc lộ 14 - Từ đường N6 đến Hết ranh giới thửa đất Trường THCS Hai Bà Trưng</t>
  </si>
  <si>
    <t>Đường đi cầu buôn Drăh</t>
  </si>
  <si>
    <t>Giáp QL 14 (đoạn km 62) đến Hết cầu buôn Drăh</t>
  </si>
  <si>
    <t>Hết cầu buôn Drăh đến Giáp ranh giới xã Dliê Ya</t>
  </si>
  <si>
    <t>Đường đi Đập buôn Dhiă</t>
  </si>
  <si>
    <t>Từ giáp QL 14 (đoạn km 62.5) đến Hết đập buôn Dhiă</t>
  </si>
  <si>
    <t>Đường vào thôn Ea Nguôi</t>
  </si>
  <si>
    <t>Từ giáp QL 14 (đoạn km 68) đến Hết ranh giới thửa đất nhà ông Đoái - thôn Ea Nguôi</t>
  </si>
  <si>
    <t>Đường vào xã Cư Pơng</t>
  </si>
  <si>
    <t>Từ giáp QL 14 (đoạn km 57) đến Hết ranh giới thửa đất số 85, TBĐ số 171 (Nhà ông Lê Văn Trung)</t>
  </si>
  <si>
    <t>Hết ranh giới thửa đất số 85, TBĐ số 171 (Nhà ông Lê Văn Trung) đến Giáp ranh giới xã Cư Pơng</t>
  </si>
  <si>
    <t>Đường đi vào buôn Ea Kroa</t>
  </si>
  <si>
    <t>Tiếp giáp Quốc lộ 14 đến Trường THCS Phan Chu Trinh</t>
  </si>
  <si>
    <t>Trường THCS Phan Chu Trinh đến Hết ranh giới thửa đất 13. TBĐ số 244</t>
  </si>
  <si>
    <t>Đoạn km 65 đi vào xã Ea Sin cũ</t>
  </si>
  <si>
    <t>Tiếp giáp Quốc lộ 14 đến Hết ranh giới thửa đất số 70, TBĐ số 264 (Nhà bà Nguyễn Thị Thu Hoài)</t>
  </si>
  <si>
    <t>Đường vào Buôn Drao</t>
  </si>
  <si>
    <t>Từ Quốc lộ 14 (từ Km 63.5) đến Hết ranh giới hành lang lưới điện 500 kV</t>
  </si>
  <si>
    <t>Hết ranh giới hành lang lưới điện 500 kV đến Hết ranh giới thửa đất số 57. TBĐ số 282 (Nhà bà H' Jơn Ayun)</t>
  </si>
  <si>
    <t>Đường vào trường dân tộc nội trú</t>
  </si>
  <si>
    <t>Từ Quốc lộ 14 đến Hết ranh giới trường THPT Nguyễn Văn Cừ</t>
  </si>
  <si>
    <t>Hết ranh giới trường THPT Nguyễn Văn Cừ đến Hết ranh giới thửa đất số 08. TBĐ số 243</t>
  </si>
  <si>
    <t>Đường Quốc lộ 14 cũ (đường vào cơ quan quân sự Krông Búk)</t>
  </si>
  <si>
    <t>Tiếp giáp Quốc lộ 14 đến Hết ranh giới cơ quan quân sự Krông Búk</t>
  </si>
  <si>
    <t>Đường Quốc lộ 14 cũ đã bàn giao cho địa phương quản Lý</t>
  </si>
  <si>
    <t>Đầu ranh giới thửa đất số 20, TBĐ số 267 (Nhà ông Y Thiu Niê) đến Hết ranh giới thửa đất số 94, TBĐ số 265 (Nhà ông Ma Zu)</t>
  </si>
  <si>
    <t>Đường Buôn Kđrô 2</t>
  </si>
  <si>
    <t>Ngã ba cổng chào trường THPT Nguyễn Văn Cừ đến Hết thửa đất số 151. TBĐ số 316 (Nhà ông Nguyễn Hữu Tiến)</t>
  </si>
  <si>
    <t>Đường giao thông liên thôn (đoạn từ ngã ba đi Nông trường cao su Chứ K'bô)</t>
  </si>
  <si>
    <t>Tiếp giáp Quốc Lộ 14 đến Lô cao su Nông trường Chứ K'bô</t>
  </si>
  <si>
    <t>Đường giao thông liên thôn Ea Nho</t>
  </si>
  <si>
    <t>Tiếp giáp Quốc Lộ 14 đến Hết thửa đất số 37. tờ bản đồ số 29 (Nhà ông Hoàng Đình Đàm)</t>
  </si>
  <si>
    <t>Đường song song Quốc lộ 14 (thôn Nam Anh)</t>
  </si>
  <si>
    <t>Hết ngã ba đường vào trụ sở UBND xã Chứ K’bô cũ đến Hết ranh giới thửa đất Trường Phan Bội Châu</t>
  </si>
  <si>
    <t>Đường giao thông liên thôn An Bình (Đoạn từ Cầu đến Trụ sở NT Cao Su)</t>
  </si>
  <si>
    <t>Đầu ranh giới thửa đất số 62. TBĐ số 91 (nhà ông Sơn) đến Hết ranh giới đất Trụ sở NT Cao su Chứ K'bô</t>
  </si>
  <si>
    <t>Đầu ranh giới thửa đất số 26, tờ bản đồ số 95 (Nhà ông Nguyễn Hữu Tâm) đến Hết thửa đất số 161. tờ bản đồ 92 (nhà ông Thắng)</t>
  </si>
  <si>
    <t>Đường giao thông liên thôn Hòa Lộc (Đường tiếp giáp trụ sở NT cao su Chứ K’bô) - Xã Krông Búk</t>
  </si>
  <si>
    <t>Hết ranh giới thửa đất số 198, tờ bản đồ số 92 (Nhà ông Lê Chiến Thắng) đến Hết ranh giới thửa đất số 3, tờ bản đồ số 84 - Giáp lô cao su của thôn Hòa Lộc</t>
  </si>
  <si>
    <t>Đường giao thông liên thôn Quảng Hà (từ cổng thôn về phía trạm xá)</t>
  </si>
  <si>
    <t>Đầu ranh giới thửa đất số 17, tờ bản đồ số 103 (Nhà ông Nguyễn Xuân Tiến) đến Hết ranh giới thửa đất số 74, tờ bản đồ số 96 (Nhà ông Nguyễn Cao Minh)</t>
  </si>
  <si>
    <t>Đầu ranh giới thửa đất số 1, TBĐ số 103 (nhà ông Bình) đến Hết ranh giới thửa đất số 75, TBĐ số 96 (nhà ông Hải)</t>
  </si>
  <si>
    <t>Đầu ranh giới thửa đất số 152, tờ bản đồ số 103 (Nhà ông Hồ Viết Bình) đến Hết ranh giới thửa đất số 39, tờ bản đồ số 95 (Nhà ông Phạm Xuân Nghĩa)</t>
  </si>
  <si>
    <t>Đường giao thông - thôn Thống Nhất - Xã Krông Búk</t>
  </si>
  <si>
    <t>Đầu cầu NT Cao Su đến Hết lô cao su của thôn Thống Nhất</t>
  </si>
  <si>
    <t>Đường đi vào Trường THCS Hai Bà Trưng (thôn Nam Lộc) - Xã Krông Búk</t>
  </si>
  <si>
    <t>Giáp ranh giới thôn Nam Tân đến Hết ranh giới thửa đất ông Nguyễn Văn Trung (thửa đất 82. TBĐ số 40)</t>
  </si>
  <si>
    <t>Khu tái định cư Thôn 6</t>
  </si>
  <si>
    <t>Xã Cư Pơng</t>
  </si>
  <si>
    <t>Đường Km 57 vào UBND xã Cư Pơng (đường QL 14 cũ)</t>
  </si>
  <si>
    <t>Ngã ba Quốc lộ 14 cũ đến Hết ranh giới thửa đất số 24, TBĐ số 16 (Nhà ông Tài)</t>
  </si>
  <si>
    <t>Hết ranh giới thửa đất số 24, TBĐ số 16 (Nhà ông Tài) đến Hết ranh giới thửa đất số 49, TBĐ số 14 (Nhà ông Y Chung Mlô)</t>
  </si>
  <si>
    <t>Hết ranh giới thửa đất số 49, TBĐ số 14 (Nhà ông Y Chung Mlô) đến Hết ranh giới thửa đất số 124, TBĐ số 97 (Nhà Phạm Bá Hằng)</t>
  </si>
  <si>
    <t>Hết ranh giới thửa đất số 124, TBĐ số 97 (Nhà Phạm Bá Hằng) đến Đến hết ranh giới thửa đất số 14, TBĐ số 95 (Nhà ông Nguyễn Văn Dũng)</t>
  </si>
  <si>
    <t>Đến hết ranh giới thửa đất số 14, TBĐ số 95 (Nhà ông Nguyễn Văn Dũng) đến Hết ranh giới thửa đất số 3, TBĐ số 95 (Nhà ông Y Rung Niê)</t>
  </si>
  <si>
    <t>Đến hết ranh giới thửa đất số 14, TBĐ số 95 (Nhà ông Nguyễn Văn Dũng) đến Hết ranh giới trường tiểu học La Văn Cầu</t>
  </si>
  <si>
    <t>Hết ranh giới trường tiểu học La Văn Cầu đến Hết cầu suối Ea Súp</t>
  </si>
  <si>
    <t>Hết cầu suối Ea Súp đến Hết ranh giới thửa đất số 79, TBĐ số 109 (Nhà ông Nguyễn Văn Nghĩa)</t>
  </si>
  <si>
    <t>Ngã ba trường mẫu giáo Hoa Phong Lan (nhà ông Hoàng Văn Đức) đến Đi về ngã ba trung tâm xã</t>
  </si>
  <si>
    <t>Đầu ranh giới thửa đất nhà bà H Jưn Niê (thửa đất số 20. TBD 110) đến Hết thửa đất số 200, TBĐ số 108 (Nhà ông Ngô văn Nhân)</t>
  </si>
  <si>
    <t>Đường km 57 vào xã Cư Pơng (đường Ql 14 cũ)</t>
  </si>
  <si>
    <t>Hết ranh giới thửa đất số 3, TBĐ số 95 (Nhà ông Y Rung Niê) đến Đến hết thửa số 103, TBĐ số 12 (Nhà bà H Luyn Niê)</t>
  </si>
  <si>
    <t>Đường đi Công ty cà phê 15</t>
  </si>
  <si>
    <t>Giáp ranh giới xã Pơng Drang đến Hết ngã ba đi Cư Pơng</t>
  </si>
  <si>
    <t>Hết ngã ba đường vào Cư Pơng đến Hết ngã ba buôn Cư Yuôt (đi xã Ea Kiết)</t>
  </si>
  <si>
    <t>Hết ngã ba đường vào Cư Pơng đến Đầu ngã ba đường vào buôn Kbuôr (Trung tâm văn hóa cộng đồng xã Cư Pơng)</t>
  </si>
  <si>
    <t>Đầu ngã ba đường vào buôn Kbuôr (Trung tâm văn hóa cộng đồng xã Cư Pơng) đến Đầu ranh giới đất Trụ sở UBND xã Cư Pơng</t>
  </si>
  <si>
    <t>Đường giao thông (từ Trụ sở UBND xã Cư Pơng đi xã Ea Sin cũ)</t>
  </si>
  <si>
    <t>Đầu ranh giới đất Trụ sở UBND xã Cư Pơng đến Hết ranh giới thửa đất Trường Phạm Hồng Thái</t>
  </si>
  <si>
    <t>Hết ranh giới thửa đất Trường Phạm Hồng Thái đến Ngã tư thửa đất số 11, TBĐ số 42 (Nhà ông Nay Soát)</t>
  </si>
  <si>
    <t>Ngã tư thửa đất số 11, TBĐ số 42 (Nhà ông Nay Soát) đến Cầu Ea Sin</t>
  </si>
  <si>
    <t>Từ ngã ba buôn Ea Káp đến Nhà văn hóa buôn Ea Kring</t>
  </si>
  <si>
    <t>Nhà văn hóa buôn Ea Kring đến Ngã ba thửa đất số 61, TBĐ số 219 (Đất bà H Hoang Niê)</t>
  </si>
  <si>
    <t xml:space="preserve">Đường giao thông liên thôn </t>
  </si>
  <si>
    <t>Đường đi thôn Ea My đến Nhà văn hóa buôn Cư Mtao</t>
  </si>
  <si>
    <t>Giáp ranh giới xã Krông Búk.thửa đất số 37, TBĐ số 27 (ông Y Giet Ksơr) đến Ngã ba buôn Ea Káp - Tiếp giáp thửa đất nhà ông Huỳnh Văn Nam (thửa đất số 36. tờ bản đồ số 23)</t>
  </si>
  <si>
    <t>Nhà văn hóa buôn Cư Mtao đến Cầu Ea Sin</t>
  </si>
  <si>
    <t>Hùng Vương (Đi xã Phú Lộc)</t>
  </si>
  <si>
    <t>Nguyễn Tất Thành (Ngã tư TT)</t>
  </si>
  <si>
    <t>Cầu đập Đông Hồ</t>
  </si>
  <si>
    <t>Hùng Vương (Tỉnh lộ 3)</t>
  </si>
  <si>
    <t>Trần Phú (Ngã ba)</t>
  </si>
  <si>
    <t>Tỉnh lộ 3</t>
  </si>
  <si>
    <t>Cây xăng Thu Thời (Thửa 25, TBĐ số 94)</t>
  </si>
  <si>
    <t>Đường vào cổng chào TDP 7</t>
  </si>
  <si>
    <t>Đường vào TDP 7</t>
  </si>
  <si>
    <t>Hết ranh giới thửa đất nhà ông Tới (Thửa 48, TBĐ số 123)</t>
  </si>
  <si>
    <t>Cầu Phú Xuân (Hết ranh giới Thị Trấn)</t>
  </si>
  <si>
    <t>Nguyễn Tất Thành (Đi xã Tam Giang)</t>
  </si>
  <si>
    <t>Hùng Vương (Ngã tư TT)</t>
  </si>
  <si>
    <t>Cây xăng Hiếu An</t>
  </si>
  <si>
    <t>Hết Khu dân cư (Hết vườn ông Y M Rễn Niê - Thửa 215, TBĐ số 14)</t>
  </si>
  <si>
    <t>Cầu buôn Wiao</t>
  </si>
  <si>
    <t>Cầu Tam Giang (Giáp xã Tam Giang)</t>
  </si>
  <si>
    <t>Nguyễn Tất Thành (Đi P. Buôn Hồ)</t>
  </si>
  <si>
    <t>Ngã ba đường vào nghĩa trang Liệt sỹ huyện</t>
  </si>
  <si>
    <t>Hết ranh giới thị trấn (Giáp xã Ea Hồ)</t>
  </si>
  <si>
    <t>Lê Thánh Tông (Nhà ông Nghĩa Thống Kê)</t>
  </si>
  <si>
    <t>Võ Thị Sáu( TDP1 cũ)</t>
  </si>
  <si>
    <t>Hùng Vương (Đi Ea Kar)</t>
  </si>
  <si>
    <t>Ngã ba đường trần phú thửa đất 368, tờ BĐS 19</t>
  </si>
  <si>
    <t>Ngã ba thửa đất số 331, tờ BĐS 19</t>
  </si>
  <si>
    <t>Tôn Đức Thắng (Nhà ông Sinh)</t>
  </si>
  <si>
    <t>Ngã ba đường đi ra hướng Nguyễn Tất Thành</t>
  </si>
  <si>
    <t>Giáp vườn nhà ông Lê Xuân Triều (Thửa 01, TBĐ số 58)</t>
  </si>
  <si>
    <t>Ngã ba hết thửa đất nhà ông Huỳnh Văn Sự (Thửa 330, TBĐ số 19)</t>
  </si>
  <si>
    <t>Giáp ranh xã Phú Xuân</t>
  </si>
  <si>
    <t>Đường xung quanh trường dân tộc nội trú</t>
  </si>
  <si>
    <t>Hết thửa đất nhà ông Phan Hải Đường (Thửa 20, TBĐ số 80)</t>
  </si>
  <si>
    <t>Đường công viên Bàu Sen</t>
  </si>
  <si>
    <t>Hết thửa đất Cao Văn Quang (Thửa 18, TBĐ số 80)</t>
  </si>
  <si>
    <t>Giáp đường vào Buôn Wiao</t>
  </si>
  <si>
    <t>Giáp đường Lê Thánh Tông nối dài</t>
  </si>
  <si>
    <t>Hết thửa đất nhà ông Huỳnh Minh Lượng (Thửa 01, TBĐ số 07)</t>
  </si>
  <si>
    <t>Ngã ba nhà bà Hồ Thị Hường (Thửa 20, TBĐ số 07)</t>
  </si>
  <si>
    <t>Phía Bắc Chợ xã</t>
  </si>
  <si>
    <t>Đường phía đông chợ</t>
  </si>
  <si>
    <t>Phía Đông Chợ xã</t>
  </si>
  <si>
    <t>Nguyễn Tất Thành (Ngã ba nhà ông Phi Linh)</t>
  </si>
  <si>
    <t>Tuệ Tĩnh (Thửa số 12, TBĐ số 79)</t>
  </si>
  <si>
    <t>Phan Bội Châu (Thửa số 41, TBĐ số 115)</t>
  </si>
  <si>
    <t>Ngã ba nhà ông Trần Xuân Mỹ (Thửa 33, TBĐ số 81)</t>
  </si>
  <si>
    <t>Hết thửa ông Nguyễn Cao Cường (Thửa 31, TBĐ số 81)</t>
  </si>
  <si>
    <t>Đoạn từ nhà ông Nguyễn Cao Cường (Thửa 31, TBĐ số 81)</t>
  </si>
  <si>
    <t>Nhà bà H' HVin</t>
  </si>
  <si>
    <t>Trần Hưng đạo</t>
  </si>
  <si>
    <t>Hùng Vương (Nhà ông Hoàng Phương)</t>
  </si>
  <si>
    <t>Tôn Đức Thắng (Nhà ông Quyền CTĐ)</t>
  </si>
  <si>
    <t>Hùng Vương (Nhà ông Tuân)</t>
  </si>
  <si>
    <t>Hùng Vương (Nhà ông Thành thuế)</t>
  </si>
  <si>
    <t>Đường Tôn Đức Thắng (nhà ông Bằng TDP1)</t>
  </si>
  <si>
    <t>Giáp nhà ông Nguyễn Hữu Bản (Thửa 319, tờ bản đồ 05)</t>
  </si>
  <si>
    <t>Hùng Vương (Nhà ông Thu lái xe)</t>
  </si>
  <si>
    <t>Nhà ông Đặng (Tổ dân phố 1) - Thửa 08, TBĐ số 49</t>
  </si>
  <si>
    <t>Ngã ba nhà ông Phạm Văn Thìn</t>
  </si>
  <si>
    <t>Giáp thửa đất điện lực (Nguyễn Tất Thành)</t>
  </si>
  <si>
    <t>Đường phía sau Ngân hàng Chính sách huyện</t>
  </si>
  <si>
    <t>Giáp thửa đất ông Đặng Văn Thanh (Thửa 23, TBĐ số 71)</t>
  </si>
  <si>
    <t>Hội trường tổ dân phố 2</t>
  </si>
  <si>
    <t>Kho bạc huyện</t>
  </si>
  <si>
    <t>Nhà Huy Loan (Mẫu giáo) - Thửa 124, TBĐ số 71</t>
  </si>
  <si>
    <t>Hết thửa đất nhà ông Nguyễn Đắc Phương (Thửa 112, TBĐ số 71)</t>
  </si>
  <si>
    <t>Nhà ông Phan Long Anh (Thửa 106, TBĐ số 71</t>
  </si>
  <si>
    <t>Hết tường rào văn hóa thông tin</t>
  </si>
  <si>
    <t>Nguyễn Tất Thành (Nhà ông Hoàng Vinh)</t>
  </si>
  <si>
    <t>Tường rào Phan Bội Châu</t>
  </si>
  <si>
    <t>Nguyễn Tất Thành (Nhà ông Tuấn)</t>
  </si>
  <si>
    <t>Giáp đường Huỳnh Thúc Kháng</t>
  </si>
  <si>
    <t>Nguyễn Tất Thành (Hàng rào Trường Nguyễn Văn Trỗi)</t>
  </si>
  <si>
    <t>Nhà bà Dương Thị Len (Thửa 19, TBĐ số 77)</t>
  </si>
  <si>
    <t>Nguyễn Tất Thành (Nhà Hiền Hiến)</t>
  </si>
  <si>
    <t>Thửa đất nhà ông Phan Khắc Tuế (Thửa 46, TBĐ số 72)</t>
  </si>
  <si>
    <t>Thửa đất nhà ông Huỳnh Ngọc Hải (Thửa 13, TBĐ số 80)</t>
  </si>
  <si>
    <t>Thửa đất nhà ông Bùi Hữu Cương (Thửa 09, TBĐ số 92)</t>
  </si>
  <si>
    <t>Thửa đất nhà ông Lê Hồng Thái (Thửa 14, TBĐ số 100)</t>
  </si>
  <si>
    <t>Ngã tư đường đi Buôn Wiao B</t>
  </si>
  <si>
    <t>Thửa đất nhà ông Đặng Quang (Thửa 25, TBĐ số 92)</t>
  </si>
  <si>
    <t>Thửa đất nhà ông Nguyễn Hoàng (Thửa 15, TBĐ số 99)</t>
  </si>
  <si>
    <t>Thửa đất nhà bà H Prak Niê Kdăm (Thửa 359, TBĐ số 14)</t>
  </si>
  <si>
    <t>Đến hết ranh giới thửa đất số 336, TBĐ số 8</t>
  </si>
  <si>
    <t>Đường đi Đập Thanh Niên</t>
  </si>
  <si>
    <t>Nhà ông Phạm Ngọc Tuấn (Thửa 16, TBĐ số 18)</t>
  </si>
  <si>
    <t>Giáp đường Nguyễn Viết Xuân</t>
  </si>
  <si>
    <t>Thửa đất ông Nguyễn Đức Thuận (Thửa 28, TBĐ số 18)</t>
  </si>
  <si>
    <t>Thửa đất ông Y Thưk Mlô (giáp ranh giới xã Phú Xuân)- Thửa 52, TBĐ 18</t>
  </si>
  <si>
    <t>Đường vành đai xung quanh đập Đông Hồ</t>
  </si>
  <si>
    <t>Các tuyến đường khu dân cư tổ dân phố 7 đã được nhựa hoá</t>
  </si>
  <si>
    <t>Tỉnh lộ 3 +40m</t>
  </si>
  <si>
    <t>Ranh giới thửa đất nhà ông Nguyễn Văn Thông (Thửa 15, TBĐ số 110)</t>
  </si>
  <si>
    <t>Thửa đất hộ ông Đỗ Giáo (Thửa 12, TBĐ số 115)</t>
  </si>
  <si>
    <t>Thửa đất ông Nguyễn Tý (Thửa 21, TBĐ số 114)</t>
  </si>
  <si>
    <t>Thửa đất hộ ông Phạm Ngọc Hoàng (Đường đi đập Đà Lạt - Thửa 03, TBĐ số 116)</t>
  </si>
  <si>
    <t>Thửa đất nhà ông Đặng Văn Thành (Thửa 25, TBĐ số 114)</t>
  </si>
  <si>
    <t>Thửa đất ông Phạm Văn Cường (Thửa 286, TBĐ số 27)</t>
  </si>
  <si>
    <t>Thửa đất ông Bùi Văn Ngọc (Thửa 30, TBĐ số 115)</t>
  </si>
  <si>
    <t>Hội trường tổ dân phố 7 (Thửa 05, TBĐ số 121)</t>
  </si>
  <si>
    <t>Thửa đất ông Nguyễn Văn Tỵ (Thửa 106, TBĐ số 116)</t>
  </si>
  <si>
    <t>Thửa đất ông Nguyễn Văn Đông (Thửa 278, TBĐ số 27)</t>
  </si>
  <si>
    <t>Các tuyến đường khu dân cư tổ dân phố 8 đã được nhựa hoá</t>
  </si>
  <si>
    <t>Thửa đất nhà ông Trần Sỹ (Thửa 22, TBĐ số 32)</t>
  </si>
  <si>
    <t>Thửa đất ông Nguyễn Văn Ruân (Thửa 15, TBĐ số 127)</t>
  </si>
  <si>
    <t>Thửa đất nhà ông Đỗ Văn Tiến (Thửa 13, TBĐ số 127)</t>
  </si>
  <si>
    <t>Thửa đất ông Phạm Hữu Kiện (Thửa 489, TBĐ số 34)</t>
  </si>
  <si>
    <t>Các tuyến đường khu dân cư Buôn Weo A; Weo B; Buôn Ur đã được nhựa hoá</t>
  </si>
  <si>
    <t>Buôn Wiao A</t>
  </si>
  <si>
    <t>Thửa đất ông Y Blơi Niê K'Đăm (Thửa 01, TBĐ số 94)</t>
  </si>
  <si>
    <t>Y Rít Mlô (Thửa 29, TBĐ số 82)</t>
  </si>
  <si>
    <t>Hết thửa đất ông Y Khĩa Niê (Thửa 15, TBĐ số 91)</t>
  </si>
  <si>
    <t>Thửa đất ông Y Mip Niê(Thửa 27, TBĐ số 74)</t>
  </si>
  <si>
    <t>Thửa đất bà H Lưn Niê (Thửa 1, TBĐ số 101)</t>
  </si>
  <si>
    <t>Thửa đất ông Y Dhin Niê Kdăm (Thửa 31, TBĐ số 75)</t>
  </si>
  <si>
    <t>Thửa đất ông Y Diên Niê Kdăm (Thửa 31, TBĐ số 75)</t>
  </si>
  <si>
    <t>Thửa đất ông Y Khak Niê Hra (Thửa 30, TBĐ số 75)</t>
  </si>
  <si>
    <t>Thửa đất ông Y Siu Mlô (Thửa 7, TBĐ số 102)</t>
  </si>
  <si>
    <t>Buôn Wiao B</t>
  </si>
  <si>
    <t>Thửa đất ông Y Plêc M'Lô (Thửa 07, TBĐ số 105)</t>
  </si>
  <si>
    <t>Hết thửa đất ông H Bon Mlô (Thửa 328, TBĐ số 19)</t>
  </si>
  <si>
    <t>Hết thửa đất nhà bà H Bon Mlô (Thửa 328, TBĐ số 19)</t>
  </si>
  <si>
    <t>Đất nhà bà Huỳnh Thị Lan (Thửa 350, TBĐ số 19)</t>
  </si>
  <si>
    <t>Buôn Ur</t>
  </si>
  <si>
    <t>Hết thửa đất ông Y Mion Mlô (Thửa 10, TBĐ số 96)</t>
  </si>
  <si>
    <t>Tuyến đường chính khu (Trung tâm xã Phú Lộc củ)</t>
  </si>
  <si>
    <t>Giáp lô cao su 19 gần khu đất đồi thông (Đường đi huyện) thửa 147 tờ BĐ số 269)</t>
  </si>
  <si>
    <t xml:space="preserve"> Hết Nông trường Công ty Cao su (Ea Hồ - Phú Lộc)</t>
  </si>
  <si>
    <t>Trạm điện (Biến áp số 1)</t>
  </si>
  <si>
    <t>Trường Tiểu học Phú Lộc</t>
  </si>
  <si>
    <t>Ranh giới đất nhà ông Trần Minh Châu (Thửa 231, TBĐ số 262)</t>
  </si>
  <si>
    <t>Hết Ngã ba Bệnh viện công ty cao su Krông Búk</t>
  </si>
  <si>
    <t>Ranh giới đất nhà ông Hồ Xuân Hải (Thửa 37, TBĐ số 60)</t>
  </si>
  <si>
    <t>Cổng chào thôn Lộc Tài</t>
  </si>
  <si>
    <t>Nhà ông Lê Văn An</t>
  </si>
  <si>
    <t>Ngã tư cổng chào thôn Lộc Tiến</t>
  </si>
  <si>
    <t>Từ nhà ông Phan Văn Đông (thửa đất số 84, tờ BĐ số 262)</t>
  </si>
  <si>
    <t>Hết ranh giới đất vườn nhà ông Lê Văn Vũ (Thửa 253, TBĐ số 256)</t>
  </si>
  <si>
    <t>Ranh giới đất nhà ông Trần Minh Châu (Thửa 231, TBĐ số 61)</t>
  </si>
  <si>
    <t>Hết ranh giới đất vườn nhà ông Đoàn Văn Minh (Thửa 122, TBĐ số 61)</t>
  </si>
  <si>
    <t>Ranh giới đất nhà ông Hồ Xuân Quang (Thửa 18, TBĐ số 63)</t>
  </si>
  <si>
    <t>Hết Ranh giới đất nhà ông Lê Văn Hoàng (Thửa 122, TBĐ số 64)</t>
  </si>
  <si>
    <t>Cổng chào thôn Lộc Thịnh</t>
  </si>
  <si>
    <t>Ranh giới đất nhà ông Nguyễn Sim (Giáp lô cao su 25)</t>
  </si>
  <si>
    <t>Đường sau trường mẫu giáo Phú Lộc cũ</t>
  </si>
  <si>
    <t>Ngã 3 nhà ông Trần Minh Châu (Thửa 231, TBĐ số 262)</t>
  </si>
  <si>
    <t>Đến ngã tư ranh giới đất nhà ông Hầu Cường (Thửa 179, TBĐ số 269)</t>
  </si>
  <si>
    <t>Ranh giới đất nhà ông Nguyễn Đình Khôi (Thửa 23, TBĐ số 269)</t>
  </si>
  <si>
    <t>Đến hết thửa đất Nhà thờ Họ Lương</t>
  </si>
  <si>
    <t>Đến hết hội trường thôn Lộc Dũng</t>
  </si>
  <si>
    <t>Lô cao su 35 thôn Lộc Dũng</t>
  </si>
  <si>
    <t>Ngã tư nhà ông Phạm Ngọc Được (Thửa 49, TBĐ số 252)</t>
  </si>
  <si>
    <t>Ranh giới đất nhà ông Trần Trung (Thửa 202, TBĐ số 61)</t>
  </si>
  <si>
    <t>Hết Ranh giới đất nhà ông Nguyễn Thanh (Thửa 147, TBĐ số 61)</t>
  </si>
  <si>
    <t>Ranh giới đất nhà ông Nguyễn Duy Tôn (Thửa 184,TBĐ số 61)</t>
  </si>
  <si>
    <t>Hết Ranh giới đất nhà bà Trần Thị Cúc (Thửa 386,TBĐ số 61)</t>
  </si>
  <si>
    <t>Đường từ cổng chính đến cổng phụ chợ xã (2 bên)</t>
  </si>
  <si>
    <t>Từ nhà ông Nguyễn Công Thân (thửa 1, tờ BĐ số 37)</t>
  </si>
  <si>
    <t>Đến hết thửa đất nhà ông Lê Viết Đài (thửa đất số 90, tờ BĐ số 37)</t>
  </si>
  <si>
    <t>Từ nhà ông Phạm Đình Nguyên (thửa đất số 39, tờ BĐ số 257) thôn Lộc Thiện</t>
  </si>
  <si>
    <t>Đến ranh giới nhà ông Nguyễn Hùng (thửa đất số 60, tờ BĐ số 207) thôn Lộc Tiến</t>
  </si>
  <si>
    <t>Từ ngã 3 nhà ông Phan Văn Toàn (Thửa 35, TBĐ số 252)</t>
  </si>
  <si>
    <t>Khu đấu giá thôn Lộc Tân</t>
  </si>
  <si>
    <t>Đường ngang khu đấu giá A, B, C, D</t>
  </si>
  <si>
    <t>Ngã tư nhà ông Phạm Ngọc Được (Thửa 37, TBĐ số 52)</t>
  </si>
  <si>
    <t>Hết lô đất nhà ông Trần Châu</t>
  </si>
  <si>
    <t>Từ ranh giới đất ông Phạm Duy Môn (thửa 17, tờ BĐ số 218)</t>
  </si>
  <si>
    <t>Đập Đông Hồ</t>
  </si>
  <si>
    <t>Hết Ranh giới đất nhà ông Võ Đình Tuấn (Thửa 9, TBĐ số 42)</t>
  </si>
  <si>
    <t>Đường vành đai Đông Hồ</t>
  </si>
  <si>
    <t>Từ đường liên xã</t>
  </si>
  <si>
    <t>Hết Ranh giới đất nhà bà Đoàn Thị Liên (Thửa 69, TBĐ số 42)</t>
  </si>
  <si>
    <t>Đường từ Phường Buôn Hồ đi xã Krông Năng (Quốc lộ 29)</t>
  </si>
  <si>
    <t>Ngã tư đường lên cao su Krông Búk</t>
  </si>
  <si>
    <t xml:space="preserve">Đầu đường Lê Thánh Tông </t>
  </si>
  <si>
    <t>Đường vào nghĩa địa xã Tân Lập</t>
  </si>
  <si>
    <t>Ngã ba (Giáp ranh với Pơng Drang)</t>
  </si>
  <si>
    <t>Hết ranh giới xã Krông
 Năng (giáp xã Pơng Drang)</t>
  </si>
  <si>
    <t>Đường đi xã Dliê Ya</t>
  </si>
  <si>
    <t>Ngã tư đi xã Dliê Ya</t>
  </si>
  <si>
    <t>Đường vào nhà văn hóa Buôn Hô</t>
  </si>
  <si>
    <t>Ngã ba buôn Giêr</t>
  </si>
  <si>
    <t>Ngã ba đi buôn Giêr</t>
  </si>
  <si>
    <t>Hết ranh giới xã Dliê Ya</t>
  </si>
  <si>
    <t>Đường đi xã Ea Drông</t>
  </si>
  <si>
    <t>Ngã tư xã Ea Drông</t>
  </si>
  <si>
    <t>Ngã tư đi buôn ALê</t>
  </si>
  <si>
    <t>Đến Ngã 4 đường vào
 nghĩa địa Buôn Mrưng</t>
  </si>
  <si>
    <t>Ngã 4 đường vào
 nghĩa địa Buôn Mrưng</t>
  </si>
  <si>
    <t>Giáp xã Ea Drông</t>
  </si>
  <si>
    <t>Đường đi xã Phú Xuân</t>
  </si>
  <si>
    <t>Ngã tư đi buôn Alê</t>
  </si>
  <si>
    <t>Ngã tư sân bóng Buôn M'Ngoan</t>
  </si>
  <si>
    <t>Ngã ba đi Buôn M'Ngoan</t>
  </si>
  <si>
    <t>Hết ranh giới xã Krông Năng</t>
  </si>
  <si>
    <t>Đường vào rừng thủy tùng</t>
  </si>
  <si>
    <t>Ngã ba giáp ranh xã Pơn Drang</t>
  </si>
  <si>
    <t>Giáp ranh xã Krông Púk</t>
  </si>
  <si>
    <t>Đường phía đông trụ sở Ban chỉ huy quân sự xã Krông Năng (Thôn Hồ Tiếng)</t>
  </si>
  <si>
    <t>Ngã tư trụ sở Ban chỉ huy quân sự xã Krông Năng (Thôn Hồ Tiếng)</t>
  </si>
  <si>
    <t>Ngã ba hồ Bảy thiện</t>
  </si>
  <si>
    <t>Đường đi Nghĩa trang xã Krông Năng</t>
  </si>
  <si>
    <t>Ngã ba đường đi Phú Xuân</t>
  </si>
  <si>
    <t>Ngã tư TT xã (Hiệu thuốc Lộc Hương - Thửa 174 TBĐ 112)</t>
  </si>
  <si>
    <t>Cổng chào Buôn Kmang</t>
  </si>
  <si>
    <t>Ngã tư chợ đi vào chùa Trung Hòa</t>
  </si>
  <si>
    <t>Ngã ba đi trường tiểu học Đliê ya</t>
  </si>
  <si>
    <t>Hội trường thôn Trung Hòa (Thửa 257, TBĐ số 112)</t>
  </si>
  <si>
    <t>Ngã ba đường đi Ea Tân và trường A Trang Lơng</t>
  </si>
  <si>
    <t>Cầu suối Mơ</t>
  </si>
  <si>
    <t>Ngã ba Trường Ama Trang Lơng (Hết đất đại lý Giang Thanh - Thửa 91, TBĐ số 84)</t>
  </si>
  <si>
    <t>Ngã ba Trường Ama Trang Lơng</t>
  </si>
  <si>
    <t>Ngã ba đội 2 (Thửa 7, TBĐ số 84)</t>
  </si>
  <si>
    <t>Hết nhà văn hoá buôn Kmang (Thửa 8, TBĐ số 109)</t>
  </si>
  <si>
    <t>Nhà văn hoá buôn Kmang (Thửa 8, TBĐ số 109)</t>
  </si>
  <si>
    <t>Ngã 3 vào Ea Blông (Thửa 148, TBĐ số 63)</t>
  </si>
  <si>
    <t>Đến Ngã 3 đường vào thôn Bình An</t>
  </si>
  <si>
    <t>Nhà văn hóa buôn Yóh</t>
  </si>
  <si>
    <t>Ngã ba gần cầu Ama Khun (Hết đất nhà H'Djuk Niê Kđăm) (Thửa 22, TBĐ số 116)</t>
  </si>
  <si>
    <t>Ngã ba gần cầu Ama Khun (Thửa 22, TBĐ số 116)</t>
  </si>
  <si>
    <t>Cầu Ama Khun (Thửa 42, TBĐ số 116)</t>
  </si>
  <si>
    <t>Đến ngã ba đường vào thôn Tân Yên</t>
  </si>
  <si>
    <t>Đến ngã tư đường đi Suối Mơ</t>
  </si>
  <si>
    <t>Ngã tư đường đi Suối Mơ</t>
  </si>
  <si>
    <t>Đến ngã tư buôn Kmang đường ra cánh đồng lúa</t>
  </si>
  <si>
    <t>Hết ranh giới Niệm phật đường</t>
  </si>
  <si>
    <t>Ngã tư đi vào cổng sau chợ</t>
  </si>
  <si>
    <t>Khu vực thôn Ea Krái</t>
  </si>
  <si>
    <t>Ngã tư thôn Ea Krái</t>
  </si>
  <si>
    <t>Đến ranh giới nhà văn hóa cộng đồng Ea Đốk</t>
  </si>
  <si>
    <t>Nhà văn hóa cộng đồng Ea Đốk</t>
  </si>
  <si>
    <t>Giáp xã Krông Năng (xã Phú Lộc củ)</t>
  </si>
  <si>
    <t>Ngã ba đường ra sông Krông Năng</t>
  </si>
  <si>
    <t>Giáp xã Tam Giang ( xã Ea Tam củ)</t>
  </si>
  <si>
    <t>Ngã ba đường vào thôn Tân Trung A</t>
  </si>
  <si>
    <t>Đến ngã 3 chân đập Ea Dua</t>
  </si>
  <si>
    <t>Khu vực thôn Ea Bi</t>
  </si>
  <si>
    <t>Ngã 3 Ea Bi (Cổng chào)</t>
  </si>
  <si>
    <t>Qua cửa hàng xăng dầu Hải Hà 100m</t>
  </si>
  <si>
    <t>Ngã 3 vào buôn Tleh</t>
  </si>
  <si>
    <t>Giáp xã Tam Giang (xã Cư Klông củ)</t>
  </si>
  <si>
    <t>Ngã 3 đường nhựa thôn Ea Bi</t>
  </si>
  <si>
    <t>Đến Ngã ba đường vào thôn Ea Ngai</t>
  </si>
  <si>
    <t>Khu vực thôn Ea Kănh</t>
  </si>
  <si>
    <t>Ngã Tư đi xã Đliê Ya (Ea Tân, Ea Toh củ)</t>
  </si>
  <si>
    <t>Đến ngã ba đường đi vào đập Sình Kè</t>
  </si>
  <si>
    <t>Đến ngã ba đường vào UBND xã</t>
  </si>
  <si>
    <t>Khu vực Buôn Yóh - Bình An</t>
  </si>
  <si>
    <t>Khu vực thôn Ea Sim</t>
  </si>
  <si>
    <t>Ngã ba Trường Ama Trang Lơng (Đi vào Tân Hiệp)</t>
  </si>
  <si>
    <t>Ngã ba Đội 4 thôn Ea Sim</t>
  </si>
  <si>
    <t>Đến ngã ba trường Phân hiệu Nguyễn Bá Ngọc</t>
  </si>
  <si>
    <t>Đường trục chính liên xã đi Xã Krông Năng</t>
  </si>
  <si>
    <t>Ngã ba Trung tâm xã</t>
  </si>
  <si>
    <t>Cổng chào thôn Tân Hà</t>
  </si>
  <si>
    <t>Ngã ba vào trường tiểu học Nguyễn Du</t>
  </si>
  <si>
    <t>Ngã ba vào trường TH Nguyễn Du</t>
  </si>
  <si>
    <t>Ngã ba cổng chào đường vào thôn Tân Hiệp</t>
  </si>
  <si>
    <t>Giáp ranh giới xã Ea Hồ</t>
  </si>
  <si>
    <t>Hết trường Nguyễn Viết Xuân (Thửa đất 135, TBĐ 42)</t>
  </si>
  <si>
    <t>Đường trục chính liên xã đi Xã Tam Giang</t>
  </si>
  <si>
    <t>Ngã ba Trung tâm chợ</t>
  </si>
  <si>
    <t>Ngã tư đi xã Tam Giang, buôn Kai</t>
  </si>
  <si>
    <t>Hết ranh hội trường thôn Tân Thành</t>
  </si>
  <si>
    <t>Ngã ba hông trường TH Nguyễn Viết Xuân ( củ)</t>
  </si>
  <si>
    <t>Đến ngã ba hết ranh giới trường TH Nguyễn Viết Xuân ( củ)</t>
  </si>
  <si>
    <t>Đường đi xã Phú Lộc</t>
  </si>
  <si>
    <t>Hết ranh giới đất vườn nhà ông Thao (Ngã 3)</t>
  </si>
  <si>
    <t>Giáp ranh giới xã Phú Lộc</t>
  </si>
  <si>
    <t>Đường đi xã Tam Giang</t>
  </si>
  <si>
    <t>Ngã tư đi xã Tam Giang</t>
  </si>
  <si>
    <t>Ngã ba đường vào thôn Tân Quảng</t>
  </si>
  <si>
    <t>Ngã ba đường vào hội trường thôn Tân Trung A</t>
  </si>
  <si>
    <t>Hết ranh giới phân hiệu tiểu học Nguyễn Bá Ngọc</t>
  </si>
  <si>
    <t>Đường đi buôn Kai</t>
  </si>
  <si>
    <t>Ngã tư đi buôn Kai</t>
  </si>
  <si>
    <t>Ngã 3 vào thôn Tân Quảng</t>
  </si>
  <si>
    <t>Ngã ba dốc Miếu vào thôn Tân Thành</t>
  </si>
  <si>
    <t>Ngã ba dốc Miếu</t>
  </si>
  <si>
    <t>Ngã ba Sình Kè đi Ea Tân</t>
  </si>
  <si>
    <t>Đến ngã ba đường vào xã Ea Tân củ</t>
  </si>
  <si>
    <t>Ngã ba đường trường TH Hà Huy Tập</t>
  </si>
  <si>
    <t>Ngã 5 trường TH Ngô Quyền</t>
  </si>
  <si>
    <t>Hội trường thôn Tân An</t>
  </si>
  <si>
    <t>Giáp xã Cư Né, Krông Búk</t>
  </si>
  <si>
    <t>Ngã ba phía tây chợ trung tâm</t>
  </si>
  <si>
    <t>Ngã 3 nhà ông Thao (Thôn Tân Hợp)</t>
  </si>
  <si>
    <t>Ngã ba nhà ông Hiền (Thôn Tân Hợp)</t>
  </si>
  <si>
    <t>Ngã tư nhà ông Hồ Văn Thái</t>
  </si>
  <si>
    <t>Ngã ba Hiền Cường</t>
  </si>
  <si>
    <t>Trục 2 liên thôn</t>
  </si>
  <si>
    <t>Phía Bắc trung tâm chợ</t>
  </si>
  <si>
    <t>Phía Bắc trung tâm chợ (Thửa 136, TBĐ 73)</t>
  </si>
  <si>
    <t>Ngã 3 đường vào trường THPT Nguyễn Huệ (Thửa 23,TBĐ 69)</t>
  </si>
  <si>
    <t>Ngã ba đường vào thôn Tân Trung B ( bên hông Điện Máy Xanh</t>
  </si>
  <si>
    <t>Đến hết ranh giới giáp ranh xã Krông Năng</t>
  </si>
  <si>
    <t>Ngã 3 cây xăng Hằng Miền</t>
  </si>
  <si>
    <t>Ngã 3 vào thôn Hải Hà</t>
  </si>
  <si>
    <t>Ngã 3 cửa hàng bảo vệ thực vật Văn Bê</t>
  </si>
  <si>
    <t>Đến ngã ba đường vào thôn Quyết Tâm</t>
  </si>
  <si>
    <t>Ngã ba đường vào thôn Quyết Tâm</t>
  </si>
  <si>
    <t>Ngã 3 quán Hội Ngộ</t>
  </si>
  <si>
    <t>Đến cổng chào thôn Thống Nhất</t>
  </si>
  <si>
    <t>Cổng chào thôn Thống Nhất</t>
  </si>
  <si>
    <t>Đến Ngã 3 đường đi thôn Thanh Cao</t>
  </si>
  <si>
    <t>Ngã 3 đường đi thôn Thanh Cao</t>
  </si>
  <si>
    <t>Đến ngã 3 đi thôn Bắc Trung</t>
  </si>
  <si>
    <t>Ngã 3 đi thôn Bắc Trung</t>
  </si>
  <si>
    <t>Đến Ngã 3 thôn Yên khánh - thôn Ea Heo</t>
  </si>
  <si>
    <t>Ngã 3 thôn Yên khánh - thôn Ea Heo</t>
  </si>
  <si>
    <t>Đến hết ranh giới xã Ea Hiao</t>
  </si>
  <si>
    <t>Đến ngã 3 vào thôn Ea Heo</t>
  </si>
  <si>
    <t>Ngã 3 vào thôn Ea Heo</t>
  </si>
  <si>
    <t>Đến ngã 3 vào thôn Ea Blông</t>
  </si>
  <si>
    <t>Ngã 3 vào thôn Ea Blông</t>
  </si>
  <si>
    <t>Đến ngã 3 vào hội trường thôn Bắc Trung</t>
  </si>
  <si>
    <t>Ngã 3 vào hội trường thôn Bắc Trung</t>
  </si>
  <si>
    <t>Đến Ngã 3 rẽ vào thôn Buôn Đét</t>
  </si>
  <si>
    <t>Ngã 3 rẽ vào thôn Buôn Đét</t>
  </si>
  <si>
    <t>Ngã ba chợ Ea Tân</t>
  </si>
  <si>
    <t>Đến Ngã Ba Khánh Vân</t>
  </si>
  <si>
    <t>Ngã Ba Khánh Vân</t>
  </si>
  <si>
    <t>Đến Ngã ba vào thôn Đoàn Kết</t>
  </si>
  <si>
    <t>Phía Đông chợ</t>
  </si>
  <si>
    <t>Ngã ba vào thôn Đoàn Kết</t>
  </si>
  <si>
    <t>Đến ngã 3 đi đồi trọc</t>
  </si>
  <si>
    <t>Phía Nam chợ</t>
  </si>
  <si>
    <t>Ngã 3 đi đồi trọc</t>
  </si>
  <si>
    <t>Đến ngã tư vào thôn liên kết</t>
  </si>
  <si>
    <t>Đường đi xã Ea Drăng</t>
  </si>
  <si>
    <t>Đến giáp ranh giới xã Ea Drăng</t>
  </si>
  <si>
    <t>Đến Ngã ba giáo họ Ea Tân</t>
  </si>
  <si>
    <t>Đường liên xã đi xã Dliê Yang, huyện Ea Hleo</t>
  </si>
  <si>
    <t>Ngã tư vào thôn liên kết</t>
  </si>
  <si>
    <t>Đường huyện đi xã Ea Hiao, huyện Ea Hleo (đường Ea Hồ - Ea Hleo)</t>
  </si>
  <si>
    <t>Ngã ba ranh giới giáo họ Ea Tân</t>
  </si>
  <si>
    <t>Đến ngã 3 đường vào thôn Thanh Cao</t>
  </si>
  <si>
    <t>Đường liên xã đi xã Ea Tóh (củ), xã Krông Năng</t>
  </si>
  <si>
    <t>Đến ngã 3 đường về trung tâm xã ea toh củ</t>
  </si>
  <si>
    <t>Đường liên xã đi xã Dliê Ya</t>
  </si>
  <si>
    <t>Ngã ba công an xã Đliêi Ya</t>
  </si>
  <si>
    <t>Đến ngã ba đi cây xăng hằng miền</t>
  </si>
  <si>
    <t>đến ngã ba vào hội trường thôn Hải Hà</t>
  </si>
  <si>
    <t>Khu dân cư thôn Đoàn Kết, thôn Hải Hà</t>
  </si>
  <si>
    <t>Ngã ba thôn Quyết Tâm</t>
  </si>
  <si>
    <t>Đến ngã 3 hết ranh giới trường THCS Trần Phú</t>
  </si>
  <si>
    <t>Ngã 3 đầu đường vào thôn Đoàn Kết</t>
  </si>
  <si>
    <t>Ngã ba đường vào thôn Đoàn Kết</t>
  </si>
  <si>
    <t>Đến ngã 3 cổng chào vào thôn Đoàn Kết</t>
  </si>
  <si>
    <t>Từ Cầu xi măng giáp xã Krông Năng</t>
  </si>
  <si>
    <t>Trụ sở nông trường Cao su (TBĐ số 51)</t>
  </si>
  <si>
    <t>Đến ngã tư trường TH Nguyễn Chí Thanh</t>
  </si>
  <si>
    <t>Trụ sở nông trường cao su (TBĐ số 51)</t>
  </si>
  <si>
    <t>Ngã tư Trường tiểu học Nguyễn Chí Thanh (Thửa 34, TBĐ số 52)</t>
  </si>
  <si>
    <t>Hết ranh giới xã (giáp xã Phú Xuân)</t>
  </si>
  <si>
    <t>Đến Ngã tư cổng chào thôn Phước Lộc</t>
  </si>
  <si>
    <t>Ngã tư Trường Tiểu học Nguyễn Chí Thanh (Thửa 34, TBĐ số 52)</t>
  </si>
  <si>
    <t>Ngã 3 cổng chào thôn Giang Hòa</t>
  </si>
  <si>
    <t>Trường THCS Trần Hưng Đạo (Thửa 52, TBĐ số 34)</t>
  </si>
  <si>
    <t>Ngã tư đèn vàng (Thửa 68, TBĐ số 28)</t>
  </si>
  <si>
    <t>Ngã ba phía tây chợ</t>
  </si>
  <si>
    <t>Ngã tư Tam thịnh Tam An (Thửa 85, TBĐ số 82)</t>
  </si>
  <si>
    <t>Hồ Ea Tam (Thửa 152, TBĐ số 73)</t>
  </si>
  <si>
    <t>Ngã tư Tam thịnh Tam An (Thửa 51, TBĐ số 82)</t>
  </si>
  <si>
    <t>Ngã tư Tam thịnh Tam An (Thửa 48, TBĐ số 82)</t>
  </si>
  <si>
    <t>Cổng trường Hoàng Văn Thụ (Thửa 93, TBĐ số 77)</t>
  </si>
  <si>
    <t>Ngã ba Tam Lực - Tam Liên (Thửa 126, TBĐ số 12)</t>
  </si>
  <si>
    <t>Ngã ba Tam Lực - Tam Liên (Thửa 163, TBĐ số 12)</t>
  </si>
  <si>
    <t>Ngã ba Tam Lực - Tam Liên (Thửa 06, TBĐ số 21)</t>
  </si>
  <si>
    <t>Ngã tư Tam Thuận - Tam Bình</t>
  </si>
  <si>
    <t>Ngã tư rẽ đi thôn Tam Hợp</t>
  </si>
  <si>
    <t>Đường nhựa đi thôn Cư Klông</t>
  </si>
  <si>
    <t>Đường nhựa đi thôn Ea Bir</t>
  </si>
  <si>
    <t>Đất ông Ngô Tường Sáng, giáp ranh giới xã Tam Giang (Thửa 02, TBĐ số 173)</t>
  </si>
  <si>
    <t>Hết ranh giới đất nhà ông Lương Văn Hiệp (Thửa 06, TBĐ số 260)</t>
  </si>
  <si>
    <t>Hết ranh giới đất ông Đinh Thanh Sòng (Thửa 32, TBĐ số 264)</t>
  </si>
  <si>
    <t>Hết ranh giới đất ông Đinh Trung Liền (Thửa 905, TBĐ số 194)</t>
  </si>
  <si>
    <t>Hết ranh giới đất ông Nguyễn Công Hoan (Thửa 345, TBĐ số 217)</t>
  </si>
  <si>
    <t>Giáp ranh giới Ea Kar</t>
  </si>
  <si>
    <t>Đường Tỉnh lộ 3</t>
  </si>
  <si>
    <t>Cầu Phú Xuân - Xã Krông Năng</t>
  </si>
  <si>
    <t>Cổng chào thôn Xuân Đoàn (Thửa 36, TBĐ số 80)</t>
  </si>
  <si>
    <t>Đến ngã ba giáp đất ông Trần Văn Huy (thửa đất số 8, tờ bản đồ số 90)</t>
  </si>
  <si>
    <t>Cổng chào Thôn 7 (Thửa 10, TBĐ số 104)</t>
  </si>
  <si>
    <t>Cầu tràn C6 (Thửa 19, TBĐ số 120)</t>
  </si>
  <si>
    <t>Ngã tư Thôn 10 (Giáp trường THPT Lý Tự Trọng, thửa 168, TBĐ số 38)</t>
  </si>
  <si>
    <t>Hết Ranh giới hồ Ea Kmiên 1 (Giáp đất nhà ông Nguyễn Văn Kế, thửa 280, TBĐ số 45)</t>
  </si>
  <si>
    <t>Ngã ba cây xăng Hoa Lánh (Thửa 671, TBĐ số 45)</t>
  </si>
  <si>
    <t>Ngã ba Cổng chào thôn thôn 9 (Thửa 49, TBĐ số 53)</t>
  </si>
  <si>
    <t>Ngã ba Cổng chào thôn thôn 9 (Thửa 49, TBĐ 53)</t>
  </si>
  <si>
    <t>Ngã ba đường đi hồ đập C14 (Thửa 265, TBĐ số 54)</t>
  </si>
  <si>
    <t>Cổng chào thôn 1 (Thửa 15, TBĐ số 55)</t>
  </si>
  <si>
    <t>Hết ranh giới thôn 8 (Giáp huyện Ea Kar)</t>
  </si>
  <si>
    <t>Đường xã</t>
  </si>
  <si>
    <t>Ngã ba thôn Xuân Thuận (Thửa 159, TBĐ số 73)</t>
  </si>
  <si>
    <t>Ngã ba đường đi nghĩa trang thôn Xuân Lộc (Thửa 87, TBĐ số 72)</t>
  </si>
  <si>
    <t>Hội trường thôn Xuân Vĩnh (Thửa 11, TBĐ số 67)</t>
  </si>
  <si>
    <t>Hết ranh giới thôn Xuân Vĩnh giáp xã Krông Năng</t>
  </si>
  <si>
    <t>Đoạn từ Ngã ba thôn Xuân Vĩnh (Thửa 1, TBĐ số 65)</t>
  </si>
  <si>
    <t>Giáp suối thị trấn Krông Năng</t>
  </si>
  <si>
    <t>Ngã ba giáp đường Tỉnh lộ 3 với đất ông Nguyễn Văn Long (Thửa 2, TBĐ số 115)</t>
  </si>
  <si>
    <t>Hết đất của ông Nguyễn Văn Phương (Thửa 5, TBĐ số 115)</t>
  </si>
  <si>
    <t>Ngã ba cây xăng ông Lánh trục đường 2C (Thửa 671, TBĐ số 45)</t>
  </si>
  <si>
    <t>Cổng chào thôn 11 (Thửa 92, TBĐ số 44)</t>
  </si>
  <si>
    <t>Ngã ba nhà ông Đỗ Đăng Cần - Thửa 15, TBĐ số 43 (Thôn 12)</t>
  </si>
  <si>
    <t>Xã Ea Drông</t>
  </si>
  <si>
    <t>Cổng chào Xuân Hòa (thửa đất số 240, tờ bản đồ số 82)</t>
  </si>
  <si>
    <t>Hết đất ông Nguyễn Văn Vinh giáp đường tỉnh lộ 3 (thửa đất số 115, tờ bản đồ số 22)</t>
  </si>
  <si>
    <t>Hết đất ông Huỳnh Văn Đồng (thửa đất số 84, tờ bản đồ số 94)</t>
  </si>
  <si>
    <t>Cây xăng dầu số 19</t>
  </si>
  <si>
    <t>Suối (Giáp vườn ông Nguyễn Ngọc Hiền - Thửa 1764, TBĐ số 16)</t>
  </si>
  <si>
    <t>Suối (Giáp vườn ông Nguyễn Ngọc Hiền, thửa 1764, TBĐ 16)</t>
  </si>
  <si>
    <t>Sông Krông Năng (Giáp xã Ea Dăh củ)</t>
  </si>
  <si>
    <t>Hết đất trường  Tiểu học Minh Hà</t>
  </si>
  <si>
    <t>Hết đất ông Đinh Xuân Thảo (thửa đất số 688, tờ bản đồ số 196)</t>
  </si>
  <si>
    <t>Hết đất ông Hà Văn Yếu (thửa đất số 102, tờ bản đồ số 188)</t>
  </si>
  <si>
    <t>Ngã Tư thôn Giang Châu (thửa đất số 39, tờ bản đồ số 259)</t>
  </si>
  <si>
    <t>Ranh giới nhà ông Phạm Văn Khánh thửa 14, TBĐ số 49 (Đi Tam Giang)</t>
  </si>
  <si>
    <t>Ranh giới xã Tam Giang</t>
  </si>
  <si>
    <t>Ngã ba đi thôn giang đông hết ranh giới nhà ông Hà Văn Thiếu (Thửa 83, TBĐ số 11)</t>
  </si>
  <si>
    <t>Ngã ba ranh giới đất nhà ông Đinh Thanh Quý (Thửa 126, TBĐ số 160)</t>
  </si>
  <si>
    <t>Ngã tư ranh giới đất nhà ông Nguyễn Văn Toàn (thửa 590, TBĐ số 160)</t>
  </si>
  <si>
    <t>Đến ngã ba giáp đất y tế xã Ea Púk cũ</t>
  </si>
  <si>
    <t>Ranh giới giáp xã Tam Giang (Ea Tam củ)</t>
  </si>
  <si>
    <t>Ranh giới đất nhà ông Hồ Đăng Hùng (Thửa 26, TBĐ số 46)</t>
  </si>
  <si>
    <t>Ngã ba đi thác Thủy Tiên</t>
  </si>
  <si>
    <t>Ranh giới đất nhà ông Phan Luật (Thửa 23, TBĐ số 47)</t>
  </si>
  <si>
    <t>Hết ranh giới giáp xã Tam Giang</t>
  </si>
  <si>
    <t>Đất ông Lê Quang (thửa đất số 1042, tờ bản đồ số 149)</t>
  </si>
  <si>
    <t>Hết ranh giới đất y tế xã Ea Púk cũ</t>
  </si>
  <si>
    <t>Hết vườn nhà ông Đinh Ngọc Tài (Thửa 102, TBĐ số 15)</t>
  </si>
  <si>
    <t>Hết đất bà Trần Thị Diện (Thửa 47, TBĐ số 163)</t>
  </si>
  <si>
    <t>Trường THCS Nguyễn Tất Thành</t>
  </si>
  <si>
    <t>Trường Tiều học Võ Thị Sáu</t>
  </si>
  <si>
    <t>Ngã ba đường xã, giáp đất ông Vũ Văn Dương (Thửa 90, TBĐ số 92)</t>
  </si>
  <si>
    <t>Hết ranh giới đất ông Lê Văn Tiến (Thửa 15, TBĐ số 92)</t>
  </si>
  <si>
    <t>Ngã ba đường Quốc lộ 29, giáp đất ông Trần Tuấn (thửa 7, TBĐ số 260)</t>
  </si>
  <si>
    <t>Hết ranh giới đất ông Đinh Sỹ Cứu (Thửa 495, TBĐ số 195)</t>
  </si>
  <si>
    <t>Cổng chào Xuân Lạng 1</t>
  </si>
  <si>
    <t>Hết ranh giới nhà ông Nguyễn Văn Quý (Thửa 68, TBĐ số 231)</t>
  </si>
  <si>
    <t>Cổng chào thôn Giang Thủy</t>
  </si>
  <si>
    <t>Ngã ba Ranh giới đất nhà ông Hoàng Văn Phụng (Thửa 24, TBĐ số 55), hết tuyến đường nhựa</t>
  </si>
  <si>
    <t>Ngã ba đối diện đất y tế xã Ea Púk cũ</t>
  </si>
  <si>
    <t>Đất ông Trần Hữu Thanh</t>
  </si>
  <si>
    <t>XÃ KRÔNG NĂNG</t>
  </si>
  <si>
    <t>Hết ranh giới đất vườn nhà ông Bốn Minh (Thửa 33, TBĐ số 122)</t>
  </si>
  <si>
    <t>Khu đấu giá trung tâm xã phú lộc ( cũ)</t>
  </si>
  <si>
    <t>Đường Văn Nhành</t>
  </si>
  <si>
    <t>Giáp đường đi xã Phú Xuân</t>
  </si>
  <si>
    <t>Nhà ông Phan Thanh Chương (Tổ dân phố 1) - Thửa 08, TBĐ số 59</t>
  </si>
  <si>
    <t>Nguyễn Đức Thuận (Thửa 28, TBĐ số 18)</t>
  </si>
  <si>
    <t>Thửa đất ông Y Djuan Buôn Krông (Thửa 18, TBĐ số 101)</t>
  </si>
  <si>
    <t>Đến hết nhà ông Lương Biên (thửa 08, TBĐ số 201</t>
  </si>
  <si>
    <t>Từ ngã tư đất nhà ông Hầu Cường (Thửa 179, TBĐ số 269)</t>
  </si>
  <si>
    <t>Hết đường thôn Lộc Tiến</t>
  </si>
  <si>
    <t>Ngã ba hết thửa đất Nhà thờ Họ Lương</t>
  </si>
  <si>
    <t>Từ ngã tư thửa đất nhà ông Phạm Ngọc Được (Thửa 49 tờ 252)</t>
  </si>
  <si>
    <t>Giáp thôn Tân Mỹ (Xã Dliê Ya)</t>
  </si>
  <si>
    <t>Ngã tư nhà ông Mẫn Lập 
(Thửa 99, tờ BĐ số 255)</t>
  </si>
  <si>
    <t>Giáp ranh xã Dliê Ya (Thôn Tân Lộc)</t>
  </si>
  <si>
    <t>Đến giáp ranh giới xã Dliê Ya</t>
  </si>
  <si>
    <t>Ngã ba UBND Xã Phú Lộc (cũ)</t>
  </si>
  <si>
    <t>Hết Ranh giới đất nhà ông Lê Văn Phố (Thửa 36, TBĐ số 42)</t>
  </si>
  <si>
    <t>Ngã ba Giáp ranh với xã Krông Búk</t>
  </si>
  <si>
    <t>Hết ranh giới Trạm Y tế xã Ea Hồ (cũ)</t>
  </si>
  <si>
    <t>Đến gáp đường nhựa đi
 xã Phú Xuân</t>
  </si>
  <si>
    <t>XÃ DLIÊ YA</t>
  </si>
  <si>
    <t>Đến Ngã 3 đường
 vào thôn Bình An</t>
  </si>
  <si>
    <t>Ngã ba Bưu điện xã</t>
  </si>
  <si>
    <t>Đường phía Đông chợ trung tâm xã Ea Tóh (cũ)</t>
  </si>
  <si>
    <t>XÃ TAM GIANG</t>
  </si>
  <si>
    <t xml:space="preserve">Tuyến Quốc lộ 29 </t>
  </si>
  <si>
    <t>Hết ranh giới đất Công Ty Cao su Krông Buk</t>
  </si>
  <si>
    <t>Hết ranh giới thửa 16, TBĐ số 34 (vườn nhà ông Đặng)</t>
  </si>
  <si>
    <t>Ngã ba thôn Phước Lộc thửa 24, TBĐ số 40 (Nhà ông Ngô Thời Thương)</t>
  </si>
  <si>
    <t>Hết ranh giới xã Tam Giang (giáp xã Phú Xuân)</t>
  </si>
  <si>
    <t>Đường trục chính (xã Tam Giang cũ)</t>
  </si>
  <si>
    <t>Km 0 Thửa 75, TBĐ số 53 (ngã tư Cây xăng  Vũ Tùy hướng đi thôn Giang Mỹ)</t>
  </si>
  <si>
    <t>Hết ranh giới trung tâm chợ</t>
  </si>
  <si>
    <t>Km 0 Thửa 75, TBĐ số 53 (ngã tư Cây xăng  Vũ Tùy)</t>
  </si>
  <si>
    <t>Đến ranh giới hội trường thôn Giang Hưng</t>
  </si>
  <si>
    <t>Từ ranh giới hội trường thôn Giang Hưng</t>
  </si>
  <si>
    <t>Đến Ngã tư đèn vàng (đường đi Phú Yên cũ)</t>
  </si>
  <si>
    <t>Từ Ngã tư 
cổng chào thôn Phước Lộc</t>
  </si>
  <si>
    <t>Đến hết ngã ba  cuối thôn Trung Nghĩa</t>
  </si>
  <si>
    <t>Ngã ba thửa 225, TBĐ số 53 (nhà ông Thứ)</t>
  </si>
  <si>
    <t>Hết ranh giới thửa 44, TBĐ số 35 (Đất nhà ông Hạnh)</t>
  </si>
  <si>
    <t>Đầu Trường tiểu học phân hiệu Nguyễn Chí Thanh (Thửa 75, TBĐ số 15)</t>
  </si>
  <si>
    <t>Đến ngã ba hội 
trường thôn Giang Phú</t>
  </si>
  <si>
    <t>Hết ranh giới Trường THPT Tôn Đức Thắng (Thửa 11, TBĐ 34)</t>
  </si>
  <si>
    <t>Hết ngã ba khu dân cư thôn Giang Thịnh</t>
  </si>
  <si>
    <t xml:space="preserve">Ngã tư Quán cơm Ngọc Tiên </t>
  </si>
  <si>
    <t>Hết ngã ba
 khu dân cư thôn Giang Thịnh</t>
  </si>
  <si>
    <t>Phía sau trường Trần Hưng Đạo (Thửa 92, tờ BĐ số 28)</t>
  </si>
  <si>
    <t>Đến ngã ba (Thửa đất 32, Tờ BĐ số 34)</t>
  </si>
  <si>
    <t>đến giáp ngã ba QL 29</t>
  </si>
  <si>
    <t>Ngã ba phía đông chợ</t>
  </si>
  <si>
    <t>Tuyến đường chính thôn Giang Thọ (xã Tam Giang cũ)</t>
  </si>
  <si>
    <t>Từ thửa 596 tờ BĐ số 39</t>
  </si>
  <si>
    <t>Đến cầu sắt giáp xã Krông Năng</t>
  </si>
  <si>
    <t>Đường trục chính (xã Ea Tam cũ)</t>
  </si>
  <si>
    <t>Hồ Ea Tam (thửa đất số 107, TBĐ số 68)</t>
  </si>
  <si>
    <t>Ngã ba đường đi Buôn Trăp (Thửa 139, TBĐ số 64)</t>
  </si>
  <si>
    <t>Giáp xã Phú Xuân (Thửa 24, TBĐ số 86)</t>
  </si>
  <si>
    <t>Ngã ba hết ranh giới thửa 26, TBĐ số 70 (nhà ông Trịnh Bá Giới</t>
  </si>
  <si>
    <t>Nhà ông La Khánh Sự Hết ranh giới thửa 375, TBĐ số 72 (nhà ông La Khánh Sự)</t>
  </si>
  <si>
    <t>Cầu ngầm xã Dliê Ya (Thửa 42, TBĐ số 03)</t>
  </si>
  <si>
    <t>Ngã ba hết ranh hửa 73, TBĐ số 13 (nhà ông Phài)</t>
  </si>
  <si>
    <t>Đến ngã ba đường đi Tam Lực - Tam Liên</t>
  </si>
  <si>
    <t>Ngã ba đầu thửa đất Thửa đất số 10, TBĐ số 70 (nhà ông Ngô Văn Bảo)</t>
  </si>
  <si>
    <t>Ngã ba hết thửa đất  số 82, TBĐ số 29 (nhà ông Vi Văn Giáo)</t>
  </si>
  <si>
    <t>Ngã ba Thửa 102, TBĐ số 29 (nhà ông Lộc)</t>
  </si>
  <si>
    <t>Đầu đường trục chính khu phân lô, đấu giá khu trung tâm thôn Tân Lập (Thửa đất số 131, tờ BĐ số 68)</t>
  </si>
  <si>
    <t>Đến cuối đường trục chính khu phân lô, đấu giá khu trung tâm thôn Tân Lập (Thửa đất số 107, tờ BĐ số 69)</t>
  </si>
  <si>
    <t xml:space="preserve">Ngã ba đường vào Buôn Trăp Thửa 34, TBĐ số 58 </t>
  </si>
  <si>
    <t>Ngã ba Phân hiệu trường Tiểu Học Kim Đồng (Thửa 249, TBĐ số 31)</t>
  </si>
  <si>
    <t>Đường Trục chính
xã Cư Klông cũ)</t>
  </si>
  <si>
    <t>Ngã ba Trung tâm xã (Cư Klông cũ)</t>
  </si>
  <si>
    <t>Hết ranh giới thửa 17, TBĐ số 62 (đất nhà bà Nguyễn Thị Nguyệt)</t>
  </si>
  <si>
    <t>Hết ranh giới thửa 15, TBĐ số 58 (đất nhà ông Đinh Văn Tín)</t>
  </si>
  <si>
    <t>Hết ranh giới hửa 11, TBĐ số 61, giáp ngã ba đất nhà ông Trương Văn Tình</t>
  </si>
  <si>
    <t>Hết ranh giới thửa 50, TBĐ số 61 (đất nhà ông Lưu Văn Minh )</t>
  </si>
  <si>
    <t>Ngã tư Tam Thuận - Tam Bình thửa đất số 129, Tờ BĐ số 49 (đất ông Lê Đình Hải)</t>
  </si>
  <si>
    <t>Đến Ngã ba đất ông Chu Văn Vìn (Thửa 12, Tờ BĐ số 56)</t>
  </si>
  <si>
    <t>Từ ngã ba thửa số 206, TBĐ 33 (nhà ông Trịnh Đình Anh)</t>
  </si>
  <si>
    <t>Đến ngã ba (Thửa số 141, tờ BĐ số 49)</t>
  </si>
  <si>
    <t>Ngã ba ranh giới thửa 38, TBĐ số 33 (đất nhà ông Hoàng Văn Rụi)</t>
  </si>
  <si>
    <t>Đến cầu 135 thôn Tam Thuận</t>
  </si>
  <si>
    <t>Từ ngã ba thửa số 75, TBĐ 34 (nhà ông Nguyễn Đăn Bốn)</t>
  </si>
  <si>
    <t>Đến Ngã ba thửa số 110, TBĐ 33 (ranh giới nhà ông Lưu Trọng Phát)</t>
  </si>
  <si>
    <t>Ngã ba thửa 38, TBĐ số 33 (ranh giới thửa đất nhà ông Hoàng Văn Rụi)</t>
  </si>
  <si>
    <t>Đến ngã ba thửa số 67, TBĐ 33 (nhà ông Trịnh Đình Anh)</t>
  </si>
  <si>
    <t>Từ ngã ba thửa 06, TBĐ 33 (nhà ông Trương Văn Hoa)</t>
  </si>
  <si>
    <t>Đến hết ranh giới nhà hửa số 08, TBĐ 23 (ông Nguyễn Khắc Quang)</t>
  </si>
  <si>
    <t>Ngã ba ranh giới thửa 15, TBĐ số 58 (đất nhà ông Đinh Văn Tín)</t>
  </si>
  <si>
    <t>Ngã ba thôn Tam Khánh hết ranh giới thửa số 125, TBĐ số 34 (đất nhà ông Trần Đức Khôi)</t>
  </si>
  <si>
    <t>Ngã ba thôn Tam Khánh hết ranh giới thửa 125, TBĐ số 34 (đất nhà ông Trần Đức Khôi)</t>
  </si>
  <si>
    <t>Đến ngã ba đường vào thôn Tam Khánh hết ranh giới thửa 93, TBĐ số 35 (đất nhà ông Nông Văn Hợp)</t>
  </si>
  <si>
    <t>Từ ngã ba thửasố 12, TBĐ 63 (nhà ông Nguyễn Văn Lân)</t>
  </si>
  <si>
    <t>Đến ngã tư hết ranh giới thửa số 86, TBĐ 35 (đất nhà ông Đinh Văn Trang)</t>
  </si>
  <si>
    <t>Đến ngã tư hết ranh giới thửa 5, TBĐ số 63 (giáp ranh giới xã Dliê Yađất nhà ông Nông Văn Lập)</t>
  </si>
  <si>
    <t>Ngã tư hết ranh giới thửa 5, TBĐ số 63 (đất nhà ông Nông Văn Hợp)</t>
  </si>
  <si>
    <t>Ngã ba rẽ vào khu rừng Phòng hộ</t>
  </si>
  <si>
    <t>Giáp xã Dliê Ya</t>
  </si>
  <si>
    <t>Ngã tư tam thịnh -Tam Hòa</t>
  </si>
  <si>
    <t>Đến ngã ba (Thửa 480, Tờ BĐ số 7)</t>
  </si>
  <si>
    <t>Từ ngã ba hửa số 67, TBĐ 33 (nhà ông Trịnh Đình Anh)</t>
  </si>
  <si>
    <t>Đến Ngã ba ranh giới thửa số 77, TBĐ 22 (nhà ông Nông Văn Tuyền)</t>
  </si>
  <si>
    <t>Ngã ba thôn Tam Khánh Hết ranh giới thửa 111, TBĐ số 34 (đất nhà ông Đinh Quang Hoạt</t>
  </si>
  <si>
    <t>Ngã ba ranh giới thửa 141, TBĐ số 33 (thửa đất nhà ông Lê Viết Công)</t>
  </si>
  <si>
    <t>XÃ PHÚ XUÂN</t>
  </si>
  <si>
    <t>Dự án khu trung tâm xã Ea Dăh củ</t>
  </si>
  <si>
    <t>Khu trung tâm xã</t>
  </si>
  <si>
    <t>Tuyến 3: Từ ngã 3 đường nhựa thôn Giang Đông (từ 16 thửa từ A128 đến A143)</t>
  </si>
  <si>
    <t>Đến hết khu đất phân lô giáp ông Phạm Văn Khánh (gồm 16 thửa từ A128 đến A143)</t>
  </si>
  <si>
    <t>Tuyến 4: Từ Trường THCS Chu Văn An (gồm 5 thửa từ thửa A128 đến A143)</t>
  </si>
  <si>
    <t>Đến nhà ông Trương Sinh (gồm 5 thửa từ thửa A128 đến A143)</t>
  </si>
  <si>
    <t>Tuyến 6: Từ ngã tư đường vào trường Tiểu học Ea Dăh (gồm 3 thửa từ thửa A150 đến A152)</t>
  </si>
  <si>
    <t>Đến ngã tư đường nhựa liên xã xuống đập Ea Tók (gồm 3 thửa từ thửa A150 đến A152)</t>
  </si>
  <si>
    <t>Tuyến 7: Từ mương nước đối diện Trường Mẫu giáo Hoa Cúc Trắng (gồm 6 thửa từ thửa A144 đến A149)</t>
  </si>
  <si>
    <t>Hết tuyến đường gần nhà ông Khánh (gồm 6 thửa từ thửa A144 đến A149)</t>
  </si>
  <si>
    <t>PHƯỜNG BUÔN MA THUỘT</t>
  </si>
  <si>
    <t>Văn Tiến Dũng và hết thửa 57; tờ BĐ số 251, phường Buôn Ma Thuột</t>
  </si>
  <si>
    <t>Đường N1, Khu dân cư Hà Huy Tâp và hẻm 723 Hà Huy Tập (Trừ Khu dân cư Hà Huy Tập, phường Tân An)</t>
  </si>
  <si>
    <t>Hết thửa 61, 128; tờ BĐ số 74 (trừ cụm Công nghiệp Tân An)</t>
  </si>
  <si>
    <t>Hết khu đô thị sinh thái cà phê Suối Xanh</t>
  </si>
  <si>
    <t>Tiếp giáp ranh giới phường Thành Nhất (Thửa 21 tờ 134)</t>
  </si>
  <si>
    <t>Hết ranh giới phường (thửa 93, tờ BĐ số 134)</t>
  </si>
  <si>
    <t>Hẻm 306 Y Moan Ê'nuôl và hết thửa 225; Tờ BĐ số 100</t>
  </si>
  <si>
    <t>Hẻm 306 Y Moan Ê'nuôl</t>
  </si>
  <si>
    <t>Đường trục 2 buôn Dhă Prông (Hết thửa 67, 1050; Tờ BĐ số 158)</t>
  </si>
  <si>
    <t>Bế Văn Đàn; Võ Nguyên Giáp</t>
  </si>
  <si>
    <t>Nguyễn Viết Xuân; Lạc Long Quân</t>
  </si>
  <si>
    <t>Hết địa bàn phường (giáp phường Ea Kao)</t>
  </si>
  <si>
    <t>Trần Quý Cáp (Bùng binh giao với Trần Quý Cáp)</t>
  </si>
  <si>
    <t>đường 30/4</t>
  </si>
  <si>
    <t>- Hẻm lớn hơn 5 mét (Trong khoảng 200m tính hết vị trí thửa đất)</t>
  </si>
  <si>
    <t>- Hẻm từ 3 mét đến 5 mét (Trong khoảng 200m tính hết vị trí thửa đất)</t>
  </si>
  <si>
    <t>- Hẻm dưới 3 mét (Trong khoảng 200m tính hết vị trí thửa đất)</t>
  </si>
  <si>
    <t>Hẻm 217 Ngô Quyền</t>
  </si>
  <si>
    <t>Hẻm 231 Ngô Quyền</t>
  </si>
  <si>
    <t>Hẻm 230 Ngô Quyền</t>
  </si>
  <si>
    <t>Hẻm 234 Ngô Quyền</t>
  </si>
  <si>
    <t>Hẻm 238 Ngô Quyền</t>
  </si>
  <si>
    <t>Lê Thị Hồng Gấm (Ranh giới phường Tân An)</t>
  </si>
  <si>
    <t>Hẻm 51 Nguyễn Tất Thành</t>
  </si>
  <si>
    <t>Hẻm 57 Nguyễn Tất Thành</t>
  </si>
  <si>
    <t>Hết thửa 54; TBĐ số 212</t>
  </si>
  <si>
    <t>Phạm Hùng và Nguyễn Xuân Nguyên</t>
  </si>
  <si>
    <t>Hẻm 129 Nguyễn Chí Thanh</t>
  </si>
  <si>
    <t>Hẻm 128, 146, 192 Nguyễn Chí Thanh</t>
  </si>
  <si>
    <t>Hẻm 246, 270, 294, 316, 382 Nguyễn Chí Thanh</t>
  </si>
  <si>
    <t>Đường 5A và đường 7B</t>
  </si>
  <si>
    <t>Hết UBMTTQ phường Tân An (Hết thửa 55; TBĐ số 46) và đường 23B</t>
  </si>
  <si>
    <t>Đường số 8A và đường số 25B</t>
  </si>
  <si>
    <t>Hẻm 28 Lê Thị Hồng Gấm</t>
  </si>
  <si>
    <t>Hết thửa 141, 144; tờ BĐ số 246</t>
  </si>
  <si>
    <t>Hẻm 25 Lý Tự Trọng</t>
  </si>
  <si>
    <t>Hẻm 40 Lý Tự Trọng</t>
  </si>
  <si>
    <t>Tôn Đức Thắng và Hẻm 53 Ngô Gia Tự</t>
  </si>
  <si>
    <t>Hẻm 53 Ngô Gia Tự</t>
  </si>
  <si>
    <t>- Đường song song với đường Lê Vụ quy hoạch 18m (Giao với Trần Quốc Hoàn)</t>
  </si>
  <si>
    <r>
      <t>Khu dân cư phía Bắc, Tổ dân phố 12, phường Tân An (Bên cạnh nhà máy bia và</t>
    </r>
    <r>
      <rPr>
        <sz val="11"/>
        <rFont val="Arial"/>
        <family val="2"/>
      </rPr>
      <t xml:space="preserve"> </t>
    </r>
    <r>
      <rPr>
        <b/>
        <sz val="11"/>
        <rFont val="Arial"/>
        <family val="2"/>
      </rPr>
      <t>trung tâm bảo trợ xã hội)</t>
    </r>
  </si>
  <si>
    <r>
      <t>Khu dân cư thuộc điều chỉnh quy hoạch chi tiết đô thị 1/500 khu dân cư đô thị</t>
    </r>
    <r>
      <rPr>
        <sz val="11"/>
        <rFont val="Arial"/>
        <family val="2"/>
      </rPr>
      <t xml:space="preserve"> </t>
    </r>
    <r>
      <rPr>
        <b/>
        <sz val="11"/>
        <rFont val="Arial"/>
        <family val="2"/>
      </rPr>
      <t>khối 6, phường Tân An</t>
    </r>
  </si>
  <si>
    <t>Các vị trí 2, 3 và 4 đến đường Phạm Văn Đồng (Quốc lộ 26): Buôn Kô Tam, Tổ dân phố 17 được tính trong phạm vi 200m tính hết vị trí thửa đất. Ngoài 200m được tính theo các Quy định Bảng giá đất mà có giá nhỏ hơn mức giá sau đây thì lấy giá theo giá như sau:</t>
  </si>
  <si>
    <t xml:space="preserve">Hết thửa 94 và 719; TBĐ số 14 </t>
  </si>
  <si>
    <t>Đến thửa 16; Tờ BĐ số 52</t>
  </si>
  <si>
    <t>Từ thửa 16; Tờ BĐ số 52</t>
  </si>
  <si>
    <t>Các vị trí 2, 3 và 4 đến Đường giao thông Vành Đai QL26 - QL14 đi Tỉnh Lộ 8: đoạn từ Hết thửa 94 và 719; TBĐ số 14 đến Hết ngã tư sân bóng Buôn Ko Tam (Hết thửa 321; TBĐ số 85 và 566 tờ 84), Buôn Krông A và Buôn Krông B được tính trong phạm vi 200m tính hết vị trí thửa đất. Ngoài 200m được tính theo các Quy định Bảng giá đất mà có giá nhỏ hơn mức giá sau đây thì lấy giá theo giá như sau:</t>
  </si>
  <si>
    <t>Các vị trí 2, 3 và 4 đến Đường nối từ cuối đường Nguyễn Xuân Nguyên đến đường Vành Đai QL14-QL26: đoạn từ Ngã 4 giao với đường N7 đến Ngã 4 cuối khu dân cư Buôn Ea Nao B được tính trong phạm vi 200m tính hết vị trí thửa đất. Ngoài 200m được tính theo các Quy định Bảng giá đất mà có giá nhỏ hơn mức giá sau đây thì lấy giá theo giá như sau:</t>
  </si>
  <si>
    <t>Các vị trí 2, 3 và 4 đến Đường vào tổ dân phố Kiên Cường (Đường 1A): đoạn từ đường 20A và đường N10 đến Ngã tư giao đường KC10, Tổ dân phố Kiên Cường được tính trong phạm vi 200m tính hết vị trí thửa đất. Ngoài 200m được tính theo các Quy định Bảng giá đất mà có giá nhỏ hơn mức giá sau đây thì lấy giá theo giá như sau:</t>
  </si>
  <si>
    <t>Đến đường 20A và hết thửa số 82; Ttờ BĐ số 169</t>
  </si>
  <si>
    <t>Hết UBMTTQ phường Tân An (Hết thửa 36, 55; Tờ BĐ số 179)</t>
  </si>
  <si>
    <t>Đường số 25B; 27B và 31B</t>
  </si>
  <si>
    <t>Đến đường số 22B</t>
  </si>
  <si>
    <t>Các vị trí 2, 3 và 4 đến Nguyễn Văn Linh (Quốc lộ 14): đoạn từ Đường số 8A và đường số 25B đến Hết địa bàn phường và đường 31B; Đường số 25B; 27B và 31B: đoạn từ Nguyễn Văn Linh (Quốc lộ 14) đến đường số 22B, Tổ dân phố Thiên Sơn được tính trong phạm vi 200m tính hết vị trí thửa đất. Ngoài 200m được tính theo các Quy định Bảng giá đất mà có giá nhỏ hơn mức giá sau đây thì lấy giá theo giá như sau:</t>
  </si>
  <si>
    <t>Đường số N2</t>
  </si>
  <si>
    <t>Ngã 3 đường (Hết thửa 14, 556; Tờ BĐ số 53)</t>
  </si>
  <si>
    <t>Ngã 3 giao đường Vành Đai QL14-QL26</t>
  </si>
  <si>
    <t>Đường Liên Doanh 1</t>
  </si>
  <si>
    <t>Cầu đập Hồ ông Thao</t>
  </si>
  <si>
    <t>Ngã 4 giao với đường Liên Doanh 2</t>
  </si>
  <si>
    <t>Hết thửa số 10; tờ BĐ số 206 và thửa số 15; tờ BĐ số 215</t>
  </si>
  <si>
    <t>Ngã tư đường hẻm (Hết thửa số 207; tờ BĐ số 207 và thửa số 35; tờ BĐ số 71)</t>
  </si>
  <si>
    <t>32.000
8.000</t>
  </si>
  <si>
    <r>
      <t>Khu dân cư chợ</t>
    </r>
    <r>
      <rPr>
        <sz val="11"/>
        <rFont val="Arial"/>
        <family val="2"/>
      </rPr>
      <t xml:space="preserve"> </t>
    </r>
    <r>
      <rPr>
        <b/>
        <sz val="11"/>
        <rFont val="Arial"/>
        <family val="2"/>
      </rPr>
      <t>Tân Hoà</t>
    </r>
  </si>
  <si>
    <t>Phạm VĂn Đồng</t>
  </si>
  <si>
    <t>- Hẻm từ 2 mét đến 5 mét (Trong khoảng 200m tính hết vị trí thửa đất)</t>
  </si>
  <si>
    <t>- Hẻm dưới 2 mét (Trong khoảng 200m tính hết vị trí thửa đất)</t>
  </si>
  <si>
    <t>Hết thửa đất số 159, 207; tờ bản đồ số 189</t>
  </si>
  <si>
    <t>chi thêm</t>
  </si>
  <si>
    <t>Trục dọc đường buôn Kom Leo</t>
  </si>
  <si>
    <t>Ngã tư Đường vào buôn Kom Leo (Hết thửa 208, 397; tờ BĐ số 246)</t>
  </si>
  <si>
    <t>Ngã tư đường (Hết thửa 18; tờ BĐ số 168 và thửa 2; tờ BĐ số 178)</t>
  </si>
  <si>
    <t>Trục ngang đường buôn Kom Leo</t>
  </si>
  <si>
    <t>Ngã tư đường (thửa 4; tờ BĐ số 179 và thửa 1; tờ BĐ số 190)</t>
  </si>
  <si>
    <t>Ngã ba đường (thửa 5; tờ BĐ số 177 và thửa 162; tờ BĐ số 189)</t>
  </si>
  <si>
    <t>Đối với Các vị trí 2, 3 và 4 đến đường trục dọc, ngang đường buôn Kom Leo được trong khoảng cách 200m tính hết vị trí thửa đất. Ngoài 200m được tính theo các Quy định Bảng giá đất mà có giá nhỏ hơn mức giá sau đây thì lấy giá theo giá như sau:</t>
  </si>
  <si>
    <t>Đường từ Tổ dân phố 2B đến Tổ dân phố 4 B (Đường số 12A QHXD NTM)</t>
  </si>
  <si>
    <t>Các hẻm cấp 1 đường Nguyễn Lương Bằng (Cả 2 bên), đoạn từ Cầu km5 đến Hẻm 38 và hẻm 53 Nguyễn Lương Bằng dài khoảng 200m</t>
  </si>
  <si>
    <t>1.800
1.200</t>
  </si>
  <si>
    <t>Các hẻm cấp 1 đường Nguyễn Lương Bằng, đoạn từ Hẻm 38 và hẻm 53 Nguyễn Lương Bằng đến Nguyễn Thái Bình dài khoảng 200m</t>
  </si>
  <si>
    <t>* Phía Hẻm 38 Nguyễn Lương Bằng Tổ dân phố 1B; 2B dài khoảng 200m</t>
  </si>
  <si>
    <t>2.040
1.440</t>
  </si>
  <si>
    <t>* Phía hẻm 53 Nguyễn Lương Bằng đến đường Đam San dài khoảng 200m</t>
  </si>
  <si>
    <t>2.160
1.680</t>
  </si>
  <si>
    <t>* Phía thôn Tổ dân phố 3B; 5B dài khoảng 200m</t>
  </si>
  <si>
    <t>* Phía thôn Tổ dân phố 8B; 9B dài khoảng 200m</t>
  </si>
  <si>
    <t>Các hẻm cấp 1 đường Nguyễn Thái Bình (Cả 2 bên), đoạn từ đường vào buôn Kom Leo đến Bên trái ranh giới Trụ sở Công ty Việt Thắng, bên phải đường vào Tổ dân phố 4 (Đội 2 cũ) dài khoảng 200m</t>
  </si>
  <si>
    <t>Các hẻm cấp 1 đường Nguyễn Thái Bình (cả 2 bên) đoạn từ bên trái ranh giới Trụ sở Công ty Việt Thắng, bên phải đường vào Tổ dân phố 4 (Đội 2 cũ) đến hết địa bàn phường dài khoảng 200m</t>
  </si>
  <si>
    <t>1.950
1.300</t>
  </si>
  <si>
    <t>Các tuyến đường trong khu vực còn lại các vị trí 2, 3 và 4 đến đến đường, đoạn đường có tên trong Bảng giá đất được tính ngoài phạm vi 200m được tính theo các Quy định Bảng giá đất mà có giá nhỏ hơn mức giá sau đây thì lấy giá theo giá như sau:</t>
  </si>
  <si>
    <t>Hết thửa 219, 922, 1046; tờ BĐ số 172</t>
  </si>
  <si>
    <t>Đường nối từ đường Nguyễn Thị Định đến đường Hoàng Sâm</t>
  </si>
  <si>
    <t>Ngã ba đường Nguyễn Thị Định</t>
  </si>
  <si>
    <t>Đường nối từ đường Nguyễn Thị Định đến đường Bùi Thiện Ngộ</t>
  </si>
  <si>
    <t>Đường Trục lộ 4 Buôn Ky nối từ đường Nguyễn Thị Định đến đường Hoàng Sâm</t>
  </si>
  <si>
    <t>Đường nối từ đường Nguyễn Thị Định đi xã Ea Nuôl</t>
  </si>
  <si>
    <t>Ngã ba đường Nguyễn Thị Định (Hết thửa 465, 1046; tờ BĐ số 172</t>
  </si>
  <si>
    <t>Hết thửa đất số  184, 422; tờ BĐ số 172</t>
  </si>
  <si>
    <t>Đường từ đường Nguyễn Thị Định đi xã Ea Nuôl đi Tổ dân phố 15</t>
  </si>
  <si>
    <t>Ngã ba đường Nguyễn Thị Định đi xã Ea Nuôl</t>
  </si>
  <si>
    <t>Hết thửa đất số 61, tờ BĐ số 17 và  thửa đất số 227; tờ BĐ số 148</t>
  </si>
  <si>
    <t>Các vị trí 2, 3 và 4 đến Đường từ đường Nguyễn Thị Định đi xã Ea Nuôl đi Tổ dân phố 15 được tính trong phạm vi 100m tính hết vị trí thửa đất. Ngoài 100m được tính theo các Quy định Bảng giá đất mà có giá nhỏ hơn mức giá sau đây thì lấy giá theo giá như sau:</t>
  </si>
  <si>
    <t>Hết ranh giới đất Trường tiểu học Trần Cao Vân và hết thửa 49 tờ BĐ số 140</t>
  </si>
  <si>
    <t>Ngã tư đường (Hết thửa 14, tờ BĐ số 136 và  thửa 4, tờ BĐ số 138)</t>
  </si>
  <si>
    <t>Ngã ba đường vào Hội trường Tổ dân phố 14 và hết thửa 359 tờ BĐ số 31</t>
  </si>
  <si>
    <t>Hẻm 114 Phan Huy Chú và hết thửa 27 tờ BĐ số 80</t>
  </si>
  <si>
    <t>Hoàng Hữu Nam  và hết thửa 57 tờ BĐ số 81</t>
  </si>
  <si>
    <t>Chu Văn Tấn và hết thửa 15, 29, 162 tờ BĐ số 113</t>
  </si>
  <si>
    <t>Hết thửa 56, tờ BĐ số 71 và  thửa 28, tờ BĐ số 87</t>
  </si>
  <si>
    <t>THPT Dân tộc nội trú Nơ Trang Long và trường THCS Đào Duy Từ (cũ)</t>
  </si>
  <si>
    <t>Ngã ba đường (Hết thửa 817, 21; tờ BĐ số 90)</t>
  </si>
  <si>
    <t>Trần Thủ Độ và Hẻm 174 Y Wang</t>
  </si>
  <si>
    <t>- Các thửa đất ở vị trí đường nội bộ khu dân cư rộng 20m giao với đường Phan Bội Châu (Đường Trần Phú: Đoạn từ Vũ Xuân Thiều đến Phan Bội Châu)</t>
  </si>
  <si>
    <t>Ea Tam</t>
  </si>
  <si>
    <t>Ea Kao</t>
  </si>
  <si>
    <t>Ea Tam cũ</t>
  </si>
  <si>
    <t>Đối với Các vị trí 2, 3 và 4 đến đường, đoạn đường có tên trong Bảng giá đất được tính theo các Quy định Bảng giá đất mà có giá nhỏ hơn mức giá sau đây thì lấy giá theo giá như sau:</t>
  </si>
  <si>
    <t xml:space="preserve">Quốc lộ 27 </t>
  </si>
  <si>
    <t>Hết Trường Mẫu giáo buôn Cuah (thửa 2, TBĐ số 150)</t>
  </si>
  <si>
    <t>Đầu đất vườn ông Trịnh Ngọc Công (Thửa 983, tờ 82)</t>
  </si>
  <si>
    <t>Đầu thửa đất ông Ngô Văn Thường (Thửa 16, tờ 165)</t>
  </si>
  <si>
    <t>Tỉnh lộ 12</t>
  </si>
  <si>
    <t>Hết thửa đất nhà ông Phùng Đức Thành (thửa 5, TBĐ số 156)</t>
  </si>
  <si>
    <t>Hết khu dân cư thôn 1 xã Hòa Sơn cũ (thửa 1, TBĐ số 199)</t>
  </si>
  <si>
    <t>Hết nhà ông Trần Văn Lý (thửa 55, TBĐ số 188 _Bên cạnh cổng chào thôn 1)</t>
  </si>
  <si>
    <t>Cầu thôn 2 Hoà Sơn (thửa 49, TBĐ số 176)</t>
  </si>
  <si>
    <t>Ngã ba bên cạnh trụ sở thôn Quảng Đông (thửa 24, TBĐ số 192)</t>
  </si>
  <si>
    <t>Hết đất vườn nhà ông Hồ Mộng Linh (thửa 56, TBĐ số 193)</t>
  </si>
  <si>
    <t>Hết đất vườn nhà ông Hồ Mộng Linh (thửa 56, TBĐ số 192)</t>
  </si>
  <si>
    <t>Hết vườn nhà ông Nguyễn Trung Thành  (thửa 42, TBĐ số 117)</t>
  </si>
  <si>
    <t>Hết vườn nhà ông Nguyễn Trung Thành (thửa 42, TBĐ số 117)</t>
  </si>
  <si>
    <t>Hết đất vườn nhà ông Đỗ Văn Ký (thửa 115, TBĐ số 117)</t>
  </si>
  <si>
    <t>Hết đất vườn nhà ông Đỗ Văn Ký (thửa 115, TBĐ số 117))</t>
  </si>
  <si>
    <t>Hết thửa 83, TBĐ số 118</t>
  </si>
  <si>
    <t>Đường liên xã Hòa Sơn,  Krông Bông (xã Khuê Ngọc Điền cũ); khoảng cách)</t>
  </si>
  <si>
    <t>Ngã 3, hết thửa 65, TBĐ số 177</t>
  </si>
  <si>
    <t>Ngã 3, hết thửa 65, TBĐ số 77</t>
  </si>
  <si>
    <t>Đầu khu dân cư thôn 7 (thửa đất 5, TBĐ số 88)</t>
  </si>
  <si>
    <t xml:space="preserve">Đường 9/5 </t>
  </si>
  <si>
    <t>Thửa 15, TBĐ số 119 (giáp xã Krông Bông)</t>
  </si>
  <si>
    <t>Thửa 159, TBĐ số 106</t>
  </si>
  <si>
    <t>Ngã bai giao tỉnh lộ 12 (thửa đất số 149, TBĐ số 171)</t>
  </si>
  <si>
    <t>Hết thửa 74, TBĐ số 182</t>
  </si>
  <si>
    <t>Ngã tư giáp thửa đất số 54, TBĐ số 182</t>
  </si>
  <si>
    <t>Thửa 9, TBĐ số 158</t>
  </si>
  <si>
    <t>Cổng chào thôn 4 (giao tỉnh lộ 12, thửa 111, TBĐ số 145)</t>
  </si>
  <si>
    <t>ngã ba hết ranh giới thửa đất nhà ông Ngô Hoàng Đức ( thửa 182, TBĐ số 145)</t>
  </si>
  <si>
    <t>Hết thửa đất 136, TBĐ số 93</t>
  </si>
  <si>
    <t>Giao tỉnh lộ 12 (giáp thửa đất nhà ông Trần Anh Lạc - thửa đất 51, TBĐ số 151)</t>
  </si>
  <si>
    <t>Đường liên thôn đi thôn 7</t>
  </si>
  <si>
    <t>Ngã tư đi thôn 7 (giao tỉnh lộ 12, thửa đất số 196, TBĐ 181)</t>
  </si>
  <si>
    <t>Khu dân cư thôn 7</t>
  </si>
  <si>
    <t>Đường trục chính thôn 10 đi thôn 8</t>
  </si>
  <si>
    <t>ngã ba giao tỉnh lộ 12 (thửa đất 69, TBĐ số 171)</t>
  </si>
  <si>
    <t>Hết khu dân cư thôn 8</t>
  </si>
  <si>
    <t>Đường giao thông thôn 3 đi thôn 2</t>
  </si>
  <si>
    <t>Ngã 3 đường liên xã Hòa Sơn, Krông Bông (xã Khuê Ngọc Điền cũ; thửa 163, TBĐ số 177)</t>
  </si>
  <si>
    <t>Hết thửa 163, TBĐ số 101</t>
  </si>
  <si>
    <t>Đường trục chính thôn Thanh Phú</t>
  </si>
  <si>
    <t>Hết thửa nhà ông Hồ Thanh Chiêu (thửa 131, TBĐ số 191)</t>
  </si>
  <si>
    <t>Hết đường (thửa 107, TBĐ số 176)</t>
  </si>
  <si>
    <t xml:space="preserve">Đường giao thông khu dân cư thôn 1, thôn 3, thôn 5, thôn 6, thôn 7, thôn Hòa Xuân, thôn Quảng Đông, thôn Thanh Phú, Tân Sơn xã Hòa Sơn cũ </t>
  </si>
  <si>
    <t>Đối với Các vị trí 2, 3 và 4 đến đường, đoạn đường có tên trong Bảng giá đất được tính trong phạm vi 200 m đến hết vị trí thửa đất (không tính hệ số khoảng cách). Ngoài 200m được tính theo các Quy định Bảng giá đất mà có giá nhỏ hơn mức giá sau đây thì lấy giá theo giá như sau:</t>
  </si>
  <si>
    <t xml:space="preserve">Tỉnh lộ 9 </t>
  </si>
  <si>
    <t>Thửa đất bà Nguyễn Thị Phụng (thửa 43, tờ bđ 166)</t>
  </si>
  <si>
    <t>Ngã tư thăng Bình (thửa 214, tờ bd 53)</t>
  </si>
  <si>
    <t>Đường giao thông nông thôn</t>
  </si>
  <si>
    <t xml:space="preserve">Đường giao thông nông thôn </t>
  </si>
  <si>
    <t>Đến ngã ba hết đất nhà ông Lê Viết Mạnh</t>
  </si>
  <si>
    <t>Đầu ranh giới thửa đất nhà ông Nguyễn Văn Hoàng (Thửa 17, tờ 245)</t>
  </si>
  <si>
    <t>Tỉnh lộ 9</t>
  </si>
  <si>
    <t xml:space="preserve">Nguyễn Huệ (Tỉnh lộ 9); </t>
  </si>
  <si>
    <t>Mương thuỷ lợi (Bệnh viện Đa khoa)</t>
  </si>
  <si>
    <t>Đến hết thửa đất Trạm y tế (thị trấn Krông Kmar cũ)</t>
  </si>
  <si>
    <t xml:space="preserve">Nguyễn Tất Thành (Tỉnh lộ 12); </t>
  </si>
  <si>
    <t>Giáp ranh giới đất trụ sở Công an xã</t>
  </si>
  <si>
    <t xml:space="preserve">Tỉnh lộ 12 </t>
  </si>
  <si>
    <t xml:space="preserve">Đường 9-5 </t>
  </si>
  <si>
    <t xml:space="preserve">Đường 30-4 </t>
  </si>
  <si>
    <t>Giáp mặt sau Nghĩa trang liệt sĩ</t>
  </si>
  <si>
    <t>Giáp ranh Trạm Viễn thông</t>
  </si>
  <si>
    <t xml:space="preserve">Ngã ba Lê Lai và Đường sau chợ trung tâm xã </t>
  </si>
  <si>
    <t>Ngã ba Lê Lai và Đường sau chợ trung tâm xã</t>
  </si>
  <si>
    <t xml:space="preserve">Má Hai </t>
  </si>
  <si>
    <t>Nút giao thông Ngã năm trung tâm xã</t>
  </si>
  <si>
    <t xml:space="preserve">Phạm Văn Đồng  </t>
  </si>
  <si>
    <t>Ngã ba Tản Đà và Nguyễn Huệ (Bệnh viện đa khoa)</t>
  </si>
  <si>
    <t>Đường giao thông nông thôn (thuộc nội thị trấn Krông Kmar cũ)</t>
  </si>
  <si>
    <t>Ngã ba Lê Lai (Sau chợ trung tâm xã)</t>
  </si>
  <si>
    <t>Ngã ba Lê Quý Đôn (Sau chợ trung tâm xã)</t>
  </si>
  <si>
    <t>Giáp đất trụ sở công an xã</t>
  </si>
  <si>
    <t>Đầu thửa đất nhà ông Huỳnh Mai (Sau trụ sở ủy ban xã)</t>
  </si>
  <si>
    <t>Giáp thửa đất nhà ông Nguyễn Văn Bá (Sau bưu điện xã)</t>
  </si>
  <si>
    <t>Ngã ba Đài tưởng niệm và Nguyễn Huệ</t>
  </si>
  <si>
    <t>Đường bờ kè (TT Krông Kmar cũ)</t>
  </si>
  <si>
    <t>Đường Đông Trường Sơn (Đường đi Yang Hăn)</t>
  </si>
  <si>
    <t xml:space="preserve">Đường thôn 1 đi  Buôn Nghí </t>
  </si>
  <si>
    <t xml:space="preserve">Đường đi Ea Lang (giáp ranh xã Cư Pui) </t>
  </si>
  <si>
    <t>Khu dân cư buôn Chàm B</t>
  </si>
  <si>
    <t>Hết đất vườn nhà ông Phạm Văn Năm (thửa 5, TBĐ số 264)</t>
  </si>
  <si>
    <t>Đầu ranh giới thửa đất nhà Võ Văn Điệp, Trương thị Nhỏ (thửa 11, TBĐ số 303)</t>
  </si>
  <si>
    <t>Ngã tư nhà văn hóa thôn 6 (thửa 55, TBĐ số 329)</t>
  </si>
  <si>
    <t>Ngã tư hết ranh giới thửa đất nhà ông Y Siêo Byă (thửa 238, TBĐ số 304)</t>
  </si>
  <si>
    <t>Đầu ranh giới thửa đất nhà H Ni Liêng, Buôn Ngô B (thửa 106, TBĐ số 291)</t>
  </si>
  <si>
    <t>Hết thửa đất số 8, TBĐ số 337</t>
  </si>
  <si>
    <t>Hết thửa đất ông Đoàn Văn Lữ (thửa đất 12, TBĐ số 279)</t>
  </si>
  <si>
    <t>Thửa đất nhà ông Ngô Văn Sì (thửa 124, TBĐ số 306)</t>
  </si>
  <si>
    <t>Ngã tư hết thửa nhà ông Cù Duy Tấn (thửa 115, TBĐ số 306)</t>
  </si>
  <si>
    <t>Hết thửa nhà ông Ma Siêu Diêu (thửa 18, TBĐ số 307)</t>
  </si>
  <si>
    <t>Ngã ba nhà ông Lý Văn Phùng (thửa 55, TBĐ số 307)</t>
  </si>
  <si>
    <t>Hết thửa nhà bà H Hiếu Byă (thửa 80, TBĐ số 318)</t>
  </si>
  <si>
    <t>Hết thửa nhà bà H Hiếu Byă (thửa 80, TBĐ số 318</t>
  </si>
  <si>
    <t>Đầu vườn ông Nguyễn Đăng Chung (thửa 45, TBĐ số 307)</t>
  </si>
  <si>
    <t>Hết vườn nhà ông Vàng (thửa 99, TBĐ số 307)</t>
  </si>
  <si>
    <t>Đối với Các vị trí 2, 3 và 4 đến đường, đoạn đường có tên trong Bảng giá đất được tính trong phạm vi 200 m  đến hết vị trí thửa đất. Ngoài 200m được tính theo các Quy định Bảng giá đất mà có giá nhỏ hơn mức giá sau đây thì lấy giá theo giá như sau:</t>
  </si>
  <si>
    <r>
      <t>Khu quy hoạch chi tiết điểm dân cư thôn</t>
    </r>
    <r>
      <rPr>
        <sz val="11"/>
        <rFont val="Arial"/>
        <family val="2"/>
      </rPr>
      <t xml:space="preserve"> </t>
    </r>
    <r>
      <rPr>
        <b/>
        <sz val="11"/>
        <rFont val="Arial"/>
        <family val="2"/>
      </rPr>
      <t>Ea Pil xã Cư Prao (thôn 1 xã Ea Pil)</t>
    </r>
  </si>
  <si>
    <t>4200
4320
4800
5400</t>
  </si>
  <si>
    <t>gộp</t>
  </si>
  <si>
    <t>gộp 3 tuyến dọc theo QL14 từ đầu đến hết xã</t>
  </si>
  <si>
    <t>3.000
2.400</t>
  </si>
  <si>
    <t>1.200
1.300</t>
  </si>
  <si>
    <t>bsung mới</t>
  </si>
  <si>
    <t>hphu cu</t>
  </si>
  <si>
    <t>2.400
840</t>
  </si>
  <si>
    <t>hkhanh</t>
  </si>
  <si>
    <t>moi</t>
  </si>
  <si>
    <t>chia</t>
  </si>
  <si>
    <t>1.105
840</t>
  </si>
  <si>
    <t>Các vị trí 2, 3 và 4 đến đường, đoạn đường có tên trong Bảng giá đất được tính trong phạm vi 200m tính hết vị trí thửa đất. Ngoài 200m được tính theo các Quy định Bảng giá đất mà có giá nhỏ hơn mức giá sau đây thì lấy giá theo giá như sau (không tính hệ số khoảng cách):</t>
  </si>
  <si>
    <t>Phường Buôn Hồ ( Khu vực  phường An Lạc, An Bình, Đạt Hiếu, Đoàn Kết, Thiện An, Thống Nhất cũ )</t>
  </si>
  <si>
    <t>Hết ranh giới Chùa Bửu Thắng (thửa đất 269, TBĐ số 205)</t>
  </si>
  <si>
    <t>Ngã ba thửa đất 129, TBĐ số 170</t>
  </si>
  <si>
    <t>Đường giao thông phía tây Quốc lộ 14 (đường bệnh viện mới)</t>
  </si>
  <si>
    <t>Đường vào đền thờ ông thánh An Tôn</t>
  </si>
  <si>
    <t>Nhà ông Trần Đức Thao (thửa đất 93, TBĐ số 213)</t>
  </si>
  <si>
    <t>Đền thờ ông thánh An Tôn (thửa đất 36, TBĐ số 215)</t>
  </si>
  <si>
    <t>Phường Cư Bao (Khu vực  phường Bình Tân, xã Bình Thuận, xã Cư Bao cũ )</t>
  </si>
  <si>
    <t>Thửa 158, TBĐ số 197</t>
  </si>
  <si>
    <t>Thửa đất 224, TBĐ số 202</t>
  </si>
  <si>
    <t>Thửa đất 69, TBĐ số 211</t>
  </si>
  <si>
    <t>Thửa đất 99, TBĐ số 211</t>
  </si>
  <si>
    <t>Thửa đất 614, TBĐ số 164</t>
  </si>
  <si>
    <t>Thửa đất 199, TBĐ số 160</t>
  </si>
  <si>
    <t>Ngã 3 thủa đất 166, TBĐ số 153</t>
  </si>
  <si>
    <t>Ngã 3 thửa 228, TBĐ số 159</t>
  </si>
  <si>
    <t>Ngã 4 thủa đất 13, TBĐ số 154</t>
  </si>
  <si>
    <t>Hết ranh giới thửa đất 81, TBĐ số 154</t>
  </si>
  <si>
    <t>Ngã 3 thửa 135, TBĐ số 225</t>
  </si>
  <si>
    <t>Ngã 3 thửa 98, TBĐ số 166</t>
  </si>
  <si>
    <t>Ngã 3 thửa 91, TBĐ số 159</t>
  </si>
  <si>
    <t>Ngã 3 thửa 940, TBĐ số 160</t>
  </si>
  <si>
    <t>Ngà 3 thửa đất 38, TBĐ số 73</t>
  </si>
  <si>
    <t>Ngà 3 thửa đất 49, TBĐ số 73</t>
  </si>
  <si>
    <t>Thửa đất 77, TBĐ số 28</t>
  </si>
  <si>
    <t>Hết ranh giới thửa đất số 66, tờ bản đồ số 96</t>
  </si>
  <si>
    <t>Đối với Các vị trí 2, 3 và 4 đến đường, đoạn đường có tên trong Bảng giá đất được tính theo các Quy định Bảng giá đất mà có giá nhỏ hơn mức giá xây dựng thì lấy giá theo giá như sau</t>
  </si>
  <si>
    <t>Xã Ea Drông ( Khu vực xã Ea Drông, xã Ea Siên, xã Ea BLang cũ)</t>
  </si>
  <si>
    <t>xã Ea Drông ( Khu vực xã Ea Drông, xã Ea Siên, xã Ea BLang cũ)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</si>
</sst>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00_);_(* \(#,##0.00\);_(* &quot;-&quot;??_);_(@_)"/>
    <numFmt numFmtId="165" formatCode="_-* #,##0\ _₫_-;\-* #,##0\ _₫_-;_-* &quot;-&quot;??\ _₫_-;_-@"/>
    <numFmt numFmtId="166" formatCode="_-* #,##0.00\ _₫_-;\-* #,##0.00\ _₫_-;_-* &quot;-&quot;??\ _₫_-;_-@"/>
    <numFmt numFmtId="167" formatCode="0_);\(0\)"/>
    <numFmt numFmtId="168" formatCode="_(* #,##0_);_(* \(#,##0\);_(* &quot;-&quot;??_);_(@_)"/>
    <numFmt numFmtId="169" formatCode="_(* #,##0.0_);_(* \(#,##0.0\);_(* &quot;-&quot;??_);_(@_)"/>
    <numFmt numFmtId="170" formatCode="_(* #,##0_);_(* \(#,##0\);_(* &quot;-&quot;?_);_(@_)"/>
    <numFmt numFmtId="171" formatCode="#,##0;\-#,##0;"/>
    <numFmt numFmtId="172" formatCode="#,##0.0"/>
  </numFmts>
  <fonts count="100">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Times New Roman"/>
      <family val="1"/>
    </font>
    <font>
      <sz val="11"/>
      <name val="Calibri"/>
      <family val="2"/>
    </font>
    <font>
      <sz val="10"/>
      <color theme="1"/>
      <name val="Times New Roman"/>
      <family val="1"/>
    </font>
    <font>
      <sz val="11"/>
      <color theme="1"/>
      <name val="Times New Roman"/>
      <family val="1"/>
    </font>
    <font>
      <i/>
      <sz val="10"/>
      <color theme="1"/>
      <name val="Times New Roman"/>
      <family val="1"/>
    </font>
    <font>
      <b/>
      <sz val="11"/>
      <color theme="1"/>
      <name val="Times New Roman"/>
      <family val="1"/>
    </font>
    <font>
      <b/>
      <sz val="10"/>
      <color theme="1"/>
      <name val="Times New Roman"/>
      <family val="1"/>
    </font>
    <font>
      <b/>
      <sz val="10"/>
      <color rgb="FFFF0000"/>
      <name val="Times New Roman"/>
      <family val="1"/>
    </font>
    <font>
      <sz val="10"/>
      <color rgb="FFFF0000"/>
      <name val="Times New Roman"/>
      <family val="1"/>
    </font>
    <font>
      <b/>
      <sz val="10"/>
      <color rgb="FF0000CC"/>
      <name val="Times New Roman"/>
      <family val="1"/>
    </font>
    <font>
      <sz val="10"/>
      <color rgb="FF0000CC"/>
      <name val="Times New Roman"/>
      <family val="1"/>
    </font>
    <font>
      <sz val="11"/>
      <color rgb="FF0000CC"/>
      <name val="Times New Roman"/>
      <family val="1"/>
    </font>
    <font>
      <sz val="9"/>
      <color rgb="FFFF0000"/>
      <name val="Times New Roman"/>
      <family val="1"/>
    </font>
    <font>
      <b/>
      <sz val="11"/>
      <color rgb="FFFF0000"/>
      <name val="Times New Roman"/>
      <family val="1"/>
    </font>
    <font>
      <i/>
      <sz val="11"/>
      <color theme="1"/>
      <name val="Times New Roman"/>
      <family val="1"/>
    </font>
    <font>
      <i/>
      <vertAlign val="superscript"/>
      <sz val="10"/>
      <color theme="1"/>
      <name val="Times New Roman"/>
      <family val="1"/>
    </font>
    <font>
      <i/>
      <sz val="10"/>
      <color rgb="FFFF0000"/>
      <name val="Times New Roman"/>
      <family val="1"/>
    </font>
    <font>
      <b/>
      <i/>
      <sz val="10"/>
      <color rgb="FF0000FF"/>
      <name val="Times New Roman"/>
      <family val="1"/>
    </font>
    <font>
      <sz val="10"/>
      <color rgb="FF0000FF"/>
      <name val="Times New Roman"/>
      <family val="1"/>
    </font>
    <font>
      <b/>
      <sz val="10"/>
      <color rgb="FF0000FF"/>
      <name val="Times New Roman"/>
      <family val="1"/>
    </font>
    <font>
      <i/>
      <vertAlign val="superscript"/>
      <sz val="11"/>
      <color theme="1"/>
      <name val="Times New Roman"/>
      <family val="1"/>
    </font>
    <font>
      <sz val="11"/>
      <color theme="1"/>
      <name val="Calibri"/>
      <family val="2"/>
      <scheme val="minor"/>
    </font>
    <font>
      <sz val="13"/>
      <name val="Arial"/>
      <family val="2"/>
    </font>
    <font>
      <b/>
      <sz val="13"/>
      <name val="Arial"/>
      <family val="2"/>
    </font>
    <font>
      <b/>
      <vertAlign val="superscript"/>
      <sz val="13"/>
      <name val="Arial"/>
      <family val="2"/>
    </font>
    <font>
      <b/>
      <sz val="9"/>
      <color indexed="81"/>
      <name val="Tahoma"/>
      <family val="2"/>
    </font>
    <font>
      <sz val="9"/>
      <color indexed="81"/>
      <name val="Tahoma"/>
      <family val="2"/>
    </font>
    <font>
      <sz val="13"/>
      <name val="Calibri"/>
      <family val="2"/>
      <scheme val="minor"/>
    </font>
    <font>
      <sz val="13"/>
      <color theme="1"/>
      <name val="Arial"/>
      <family val="2"/>
    </font>
    <font>
      <sz val="12"/>
      <name val="Arial"/>
      <family val="2"/>
    </font>
    <font>
      <sz val="12"/>
      <color theme="1"/>
      <name val="Arial"/>
      <family val="2"/>
    </font>
    <font>
      <b/>
      <sz val="13"/>
      <color theme="1"/>
      <name val="Arial"/>
      <family val="2"/>
    </font>
    <font>
      <b/>
      <sz val="12"/>
      <name val="Arial"/>
      <family val="2"/>
    </font>
    <font>
      <b/>
      <sz val="9"/>
      <color indexed="81"/>
      <name val="Tahoma"/>
      <family val="2"/>
      <charset val="163"/>
    </font>
    <font>
      <sz val="9"/>
      <color indexed="81"/>
      <name val="Tahoma"/>
      <family val="2"/>
      <charset val="163"/>
    </font>
    <font>
      <i/>
      <sz val="13"/>
      <color theme="1"/>
      <name val="Arial"/>
      <family val="2"/>
    </font>
    <font>
      <i/>
      <vertAlign val="superscript"/>
      <sz val="13"/>
      <color theme="1"/>
      <name val="Arial"/>
      <family val="2"/>
    </font>
    <font>
      <sz val="11"/>
      <color indexed="8"/>
      <name val="Calibri"/>
      <family val="2"/>
    </font>
    <font>
      <b/>
      <sz val="9"/>
      <color indexed="81"/>
      <name val="Tahoma"/>
      <charset val="1"/>
    </font>
    <font>
      <sz val="9"/>
      <color indexed="81"/>
      <name val="Tahoma"/>
      <charset val="1"/>
    </font>
    <font>
      <b/>
      <sz val="11"/>
      <color theme="1"/>
      <name val="Arial"/>
      <family val="2"/>
    </font>
    <font>
      <b/>
      <vertAlign val="superscript"/>
      <sz val="12"/>
      <name val="Arial"/>
      <family val="2"/>
    </font>
    <font>
      <b/>
      <sz val="12"/>
      <color theme="1"/>
      <name val="Calibri"/>
      <family val="2"/>
      <scheme val="minor"/>
    </font>
    <font>
      <sz val="12"/>
      <color theme="1"/>
      <name val="Calibri"/>
      <family val="2"/>
      <scheme val="minor"/>
    </font>
    <font>
      <b/>
      <sz val="12"/>
      <color theme="1"/>
      <name val="Arial"/>
      <family val="2"/>
    </font>
    <font>
      <sz val="12"/>
      <color rgb="FFFF0000"/>
      <name val="Arial"/>
      <family val="2"/>
    </font>
    <font>
      <sz val="12"/>
      <color theme="1"/>
      <name val="Aral"/>
    </font>
    <font>
      <i/>
      <sz val="12"/>
      <color theme="1"/>
      <name val="Aral"/>
    </font>
    <font>
      <b/>
      <sz val="11"/>
      <color theme="1"/>
      <name val="Calibri"/>
      <family val="2"/>
      <scheme val="minor"/>
    </font>
    <font>
      <b/>
      <sz val="12"/>
      <color theme="1"/>
      <name val="Times New Roman"/>
      <family val="1"/>
    </font>
    <font>
      <sz val="13"/>
      <color theme="1"/>
      <name val="Calibri"/>
      <family val="2"/>
      <scheme val="minor"/>
    </font>
    <font>
      <sz val="12"/>
      <color theme="1"/>
      <name val="Times New Roman"/>
      <family val="1"/>
    </font>
    <font>
      <sz val="12"/>
      <name val="Times New Roman"/>
      <family val="1"/>
    </font>
    <font>
      <sz val="14"/>
      <name val="Times New Roman"/>
      <family val="1"/>
    </font>
    <font>
      <sz val="14"/>
      <color rgb="FFFF0000"/>
      <name val="Times New Roman"/>
      <family val="1"/>
    </font>
    <font>
      <sz val="14"/>
      <color theme="1"/>
      <name val="Times New Roman"/>
      <family val="1"/>
    </font>
    <font>
      <sz val="14"/>
      <color theme="1"/>
      <name val="Arial"/>
      <family val="2"/>
    </font>
    <font>
      <b/>
      <sz val="14"/>
      <color theme="1"/>
      <name val="Arial"/>
      <family val="2"/>
    </font>
    <font>
      <sz val="16"/>
      <name val="Times New Roman"/>
      <family val="1"/>
    </font>
    <font>
      <sz val="12"/>
      <color rgb="FFFF0000"/>
      <name val="Times New Roman"/>
      <family val="1"/>
    </font>
    <font>
      <sz val="13"/>
      <color theme="1"/>
      <name val="Times New Roman"/>
      <family val="1"/>
    </font>
    <font>
      <b/>
      <sz val="11"/>
      <name val="Times New Roman"/>
      <family val="1"/>
    </font>
    <font>
      <sz val="10"/>
      <color theme="1"/>
      <name val="Times New Roman"/>
    </font>
    <font>
      <sz val="10"/>
      <color theme="1"/>
      <name val="Arial"/>
      <family val="2"/>
    </font>
    <font>
      <b/>
      <sz val="10"/>
      <name val="Times New Roman"/>
      <family val="1"/>
    </font>
    <font>
      <sz val="10"/>
      <name val="Times New Roman"/>
      <family val="1"/>
    </font>
    <font>
      <sz val="10"/>
      <color rgb="FF000000"/>
      <name val="Times New Roman"/>
      <family val="1"/>
    </font>
    <font>
      <sz val="12"/>
      <color rgb="FF000000"/>
      <name val="Times New Roman"/>
      <family val="1"/>
    </font>
    <font>
      <b/>
      <sz val="11"/>
      <name val="Calibri"/>
      <family val="2"/>
    </font>
    <font>
      <b/>
      <sz val="10"/>
      <name val="Arial"/>
      <family val="2"/>
    </font>
    <font>
      <sz val="10"/>
      <name val="Arial"/>
      <family val="2"/>
    </font>
    <font>
      <b/>
      <sz val="10"/>
      <color theme="1"/>
      <name val="Arial"/>
      <family val="2"/>
    </font>
    <font>
      <sz val="11"/>
      <name val="Times New Roman"/>
      <family val="1"/>
    </font>
    <font>
      <sz val="13"/>
      <name val="Times New Roman"/>
      <family val="1"/>
    </font>
    <font>
      <b/>
      <sz val="13"/>
      <name val="Times New Roman"/>
      <family val="1"/>
    </font>
    <font>
      <b/>
      <sz val="12"/>
      <name val="Times New Roman"/>
      <family val="1"/>
    </font>
    <font>
      <b/>
      <vertAlign val="superscript"/>
      <sz val="13"/>
      <name val="Times New Roman"/>
      <family val="1"/>
    </font>
    <font>
      <b/>
      <sz val="13"/>
      <color theme="1"/>
      <name val="Times New Roman"/>
      <family val="1"/>
    </font>
    <font>
      <b/>
      <sz val="15"/>
      <name val="Times New Roman"/>
      <family val="1"/>
    </font>
    <font>
      <sz val="15"/>
      <name val="Times New Roman"/>
      <family val="1"/>
    </font>
    <font>
      <sz val="11"/>
      <name val="Calibri"/>
      <family val="2"/>
      <scheme val="minor"/>
    </font>
    <font>
      <b/>
      <sz val="14"/>
      <name val="Times New Roman"/>
      <family val="1"/>
    </font>
    <font>
      <sz val="12"/>
      <color indexed="8"/>
      <name val="Times New Roman"/>
      <family val="1"/>
    </font>
    <font>
      <sz val="13"/>
      <color rgb="FFFF0000"/>
      <name val="Times New Roman"/>
      <family val="1"/>
    </font>
    <font>
      <sz val="11"/>
      <color rgb="FFFF0000"/>
      <name val="Calibri"/>
      <family val="2"/>
      <scheme val="minor"/>
    </font>
    <font>
      <sz val="13"/>
      <color rgb="FFFF0000"/>
      <name val="Arial"/>
      <family val="2"/>
    </font>
    <font>
      <b/>
      <sz val="13"/>
      <color rgb="FFFF0000"/>
      <name val="Arial"/>
      <family val="2"/>
    </font>
    <font>
      <b/>
      <sz val="12"/>
      <color rgb="FFFF0000"/>
      <name val="Times New Roman"/>
      <family val="1"/>
    </font>
    <font>
      <b/>
      <sz val="13"/>
      <color rgb="FFFF0000"/>
      <name val="Times New Roman"/>
      <family val="1"/>
    </font>
    <font>
      <b/>
      <sz val="11"/>
      <name val="Arial"/>
      <family val="2"/>
    </font>
    <font>
      <sz val="11"/>
      <name val="Arial"/>
      <family val="2"/>
    </font>
    <font>
      <i/>
      <sz val="11"/>
      <name val="Arial"/>
      <family val="2"/>
    </font>
    <font>
      <sz val="11"/>
      <color theme="1"/>
      <name val="Arial"/>
      <family val="2"/>
    </font>
    <font>
      <sz val="11"/>
      <color rgb="FF000000"/>
      <name val="Arial"/>
      <family val="2"/>
    </font>
    <font>
      <sz val="14"/>
      <color rgb="FF000000"/>
      <name val="Arial"/>
      <family val="2"/>
    </font>
    <font>
      <sz val="12"/>
      <color rgb="FF000000"/>
      <name val="Arial"/>
      <family val="2"/>
    </font>
  </fonts>
  <fills count="19">
    <fill>
      <patternFill patternType="none"/>
    </fill>
    <fill>
      <patternFill patternType="gray125"/>
    </fill>
    <fill>
      <patternFill patternType="solid">
        <fgColor theme="0"/>
        <bgColor theme="0"/>
      </patternFill>
    </fill>
    <fill>
      <patternFill patternType="solid">
        <fgColor rgb="FFFDE9D9"/>
        <bgColor rgb="FFFDE9D9"/>
      </patternFill>
    </fill>
    <fill>
      <patternFill patternType="solid">
        <fgColor rgb="FFFFFF00"/>
        <bgColor rgb="FFFFFF00"/>
      </patternFill>
    </fill>
    <fill>
      <patternFill patternType="solid">
        <fgColor rgb="FFE5DFEC"/>
        <bgColor rgb="FFE5DFEC"/>
      </patternFill>
    </fill>
    <fill>
      <patternFill patternType="solid">
        <fgColor rgb="FF92D050"/>
        <bgColor rgb="FF92D050"/>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theme="0"/>
        <bgColor rgb="FFFDE9D9"/>
      </patternFill>
    </fill>
    <fill>
      <patternFill patternType="solid">
        <fgColor rgb="FFFFFF00"/>
        <bgColor theme="0"/>
      </patternFill>
    </fill>
    <fill>
      <patternFill patternType="solid">
        <fgColor rgb="FFFFFF00"/>
        <bgColor rgb="FFFDE9D9"/>
      </patternFill>
    </fill>
    <fill>
      <patternFill patternType="solid">
        <fgColor theme="6"/>
        <bgColor indexed="64"/>
      </patternFill>
    </fill>
    <fill>
      <patternFill patternType="solid">
        <fgColor rgb="FF92D050"/>
        <bgColor indexed="64"/>
      </patternFill>
    </fill>
    <fill>
      <patternFill patternType="solid">
        <fgColor indexed="13"/>
        <bgColor indexed="64"/>
      </patternFill>
    </fill>
    <fill>
      <patternFill patternType="solid">
        <fgColor theme="8" tint="0.79998168889431442"/>
        <bgColor indexed="64"/>
      </patternFill>
    </fill>
    <fill>
      <patternFill patternType="solid">
        <fgColor rgb="FFDCE6F1"/>
        <bgColor rgb="FF000000"/>
      </patternFill>
    </fill>
    <fill>
      <patternFill patternType="solid">
        <fgColor rgb="FFFFC000"/>
        <bgColor indexed="64"/>
      </patternFill>
    </fill>
  </fills>
  <borders count="35">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rgb="FF000000"/>
      </right>
      <top style="thin">
        <color indexed="64"/>
      </top>
      <bottom style="thin">
        <color indexed="64"/>
      </bottom>
      <diagonal/>
    </border>
    <border>
      <left style="thin">
        <color rgb="FF000000"/>
      </left>
      <right/>
      <top/>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s>
  <cellStyleXfs count="6">
    <xf numFmtId="0" fontId="0" fillId="0" borderId="0"/>
    <xf numFmtId="164" fontId="25" fillId="0" borderId="0" applyFont="0" applyFill="0" applyBorder="0" applyAlignment="0" applyProtection="0"/>
    <xf numFmtId="0" fontId="41" fillId="0" borderId="4"/>
    <xf numFmtId="0" fontId="2" fillId="0" borderId="4"/>
    <xf numFmtId="164" fontId="2" fillId="0" borderId="4" applyFont="0" applyFill="0" applyBorder="0" applyAlignment="0" applyProtection="0"/>
    <xf numFmtId="164" fontId="1" fillId="0" borderId="4" applyFont="0" applyFill="0" applyBorder="0" applyAlignment="0" applyProtection="0"/>
  </cellStyleXfs>
  <cellXfs count="1648">
    <xf numFmtId="0" fontId="0" fillId="0" borderId="0" xfId="0" applyFont="1" applyAlignment="1"/>
    <xf numFmtId="0" fontId="7" fillId="2" borderId="4" xfId="0" applyFont="1" applyFill="1" applyBorder="1" applyAlignment="1">
      <alignment vertical="center"/>
    </xf>
    <xf numFmtId="0" fontId="7" fillId="0" borderId="0" xfId="0" applyFont="1" applyAlignment="1">
      <alignment vertical="center"/>
    </xf>
    <xf numFmtId="0" fontId="8" fillId="0" borderId="0" xfId="0" applyFont="1" applyAlignment="1">
      <alignment horizontal="right" vertical="center"/>
    </xf>
    <xf numFmtId="0" fontId="10" fillId="2" borderId="5" xfId="0" applyFont="1" applyFill="1" applyBorder="1" applyAlignment="1">
      <alignment horizontal="center" vertical="center" wrapText="1"/>
    </xf>
    <xf numFmtId="165" fontId="10" fillId="2" borderId="5" xfId="0" applyNumberFormat="1"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5" xfId="0" applyFont="1" applyFill="1" applyBorder="1" applyAlignment="1">
      <alignment vertical="center" wrapText="1"/>
    </xf>
    <xf numFmtId="0" fontId="6" fillId="4" borderId="5" xfId="0" applyFont="1" applyFill="1" applyBorder="1" applyAlignment="1">
      <alignment horizontal="center" vertical="center" wrapText="1"/>
    </xf>
    <xf numFmtId="165" fontId="6" fillId="4" borderId="5" xfId="0" applyNumberFormat="1" applyFont="1" applyFill="1" applyBorder="1" applyAlignment="1">
      <alignment vertical="center"/>
    </xf>
    <xf numFmtId="0" fontId="10" fillId="0" borderId="5" xfId="0" applyFont="1" applyBorder="1" applyAlignment="1">
      <alignment horizontal="center" vertical="center" wrapText="1"/>
    </xf>
    <xf numFmtId="0" fontId="10" fillId="0" borderId="5" xfId="0" applyFont="1" applyBorder="1" applyAlignment="1">
      <alignment vertical="center" wrapText="1"/>
    </xf>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Border="1" applyAlignment="1">
      <alignment vertical="center" wrapText="1"/>
    </xf>
    <xf numFmtId="165" fontId="6" fillId="3" borderId="5" xfId="0" applyNumberFormat="1" applyFont="1" applyFill="1" applyBorder="1" applyAlignment="1">
      <alignment vertical="center"/>
    </xf>
    <xf numFmtId="0" fontId="11" fillId="0" borderId="5" xfId="0" applyFont="1" applyBorder="1" applyAlignment="1">
      <alignment vertical="center" wrapText="1"/>
    </xf>
    <xf numFmtId="3" fontId="6" fillId="4" borderId="5" xfId="0" applyNumberFormat="1" applyFont="1" applyFill="1" applyBorder="1" applyAlignment="1">
      <alignment horizontal="center" vertical="center"/>
    </xf>
    <xf numFmtId="0" fontId="10" fillId="0" borderId="10" xfId="0" applyFont="1" applyBorder="1" applyAlignment="1">
      <alignment vertical="center" wrapText="1"/>
    </xf>
    <xf numFmtId="3" fontId="6" fillId="0" borderId="5" xfId="0" applyNumberFormat="1" applyFont="1" applyBorder="1" applyAlignment="1">
      <alignment horizontal="center" vertical="center"/>
    </xf>
    <xf numFmtId="165" fontId="6" fillId="0" borderId="5" xfId="0" applyNumberFormat="1" applyFont="1" applyBorder="1" applyAlignment="1">
      <alignment vertical="center"/>
    </xf>
    <xf numFmtId="0" fontId="6" fillId="0" borderId="5" xfId="0" applyFont="1" applyBorder="1" applyAlignment="1">
      <alignment vertical="center"/>
    </xf>
    <xf numFmtId="3" fontId="10" fillId="0" borderId="5" xfId="0" applyNumberFormat="1" applyFont="1" applyBorder="1" applyAlignment="1">
      <alignment horizontal="center" vertical="center" wrapText="1"/>
    </xf>
    <xf numFmtId="0" fontId="6" fillId="0" borderId="10" xfId="0" applyFont="1" applyBorder="1" applyAlignment="1">
      <alignment vertical="center" wrapText="1"/>
    </xf>
    <xf numFmtId="0" fontId="6" fillId="0" borderId="10" xfId="0" applyFont="1" applyBorder="1" applyAlignment="1">
      <alignment horizontal="center" vertical="center" wrapText="1"/>
    </xf>
    <xf numFmtId="165" fontId="10" fillId="3" borderId="5" xfId="0" applyNumberFormat="1" applyFont="1" applyFill="1" applyBorder="1" applyAlignment="1">
      <alignment horizontal="center" vertical="center" wrapText="1"/>
    </xf>
    <xf numFmtId="165" fontId="10" fillId="0" borderId="5" xfId="0" applyNumberFormat="1" applyFont="1" applyBorder="1" applyAlignment="1">
      <alignment horizontal="center" vertical="center" wrapText="1"/>
    </xf>
    <xf numFmtId="165" fontId="6" fillId="3" borderId="4" xfId="0" applyNumberFormat="1" applyFont="1" applyFill="1" applyBorder="1" applyAlignment="1">
      <alignment vertical="center"/>
    </xf>
    <xf numFmtId="165" fontId="6" fillId="0" borderId="0" xfId="0" applyNumberFormat="1" applyFont="1" applyAlignment="1">
      <alignment vertical="center"/>
    </xf>
    <xf numFmtId="166" fontId="6"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vertical="center" wrapText="1"/>
    </xf>
    <xf numFmtId="166" fontId="10" fillId="0" borderId="5" xfId="0" applyNumberFormat="1" applyFont="1" applyBorder="1" applyAlignment="1">
      <alignment horizontal="center" vertical="center" wrapText="1"/>
    </xf>
    <xf numFmtId="166" fontId="11" fillId="0" borderId="5" xfId="0" applyNumberFormat="1" applyFont="1" applyBorder="1" applyAlignment="1">
      <alignment horizontal="center" vertical="center" wrapText="1"/>
    </xf>
    <xf numFmtId="0" fontId="10" fillId="5" borderId="5" xfId="0" applyFont="1" applyFill="1" applyBorder="1" applyAlignment="1">
      <alignment horizontal="center" vertical="center" wrapText="1"/>
    </xf>
    <xf numFmtId="166" fontId="6" fillId="4" borderId="5" xfId="0" applyNumberFormat="1" applyFont="1" applyFill="1" applyBorder="1" applyAlignment="1">
      <alignment horizontal="center" vertical="center"/>
    </xf>
    <xf numFmtId="166" fontId="12" fillId="4" borderId="5" xfId="0" applyNumberFormat="1" applyFont="1" applyFill="1" applyBorder="1" applyAlignment="1">
      <alignment horizontal="center" vertical="center"/>
    </xf>
    <xf numFmtId="0" fontId="12" fillId="4" borderId="5" xfId="0" applyFont="1" applyFill="1" applyBorder="1" applyAlignment="1">
      <alignment vertical="center" wrapText="1"/>
    </xf>
    <xf numFmtId="0" fontId="7" fillId="4" borderId="4" xfId="0" applyFont="1" applyFill="1" applyBorder="1" applyAlignment="1">
      <alignment vertical="center"/>
    </xf>
    <xf numFmtId="0" fontId="13" fillId="4" borderId="5" xfId="0" applyFont="1" applyFill="1" applyBorder="1" applyAlignment="1">
      <alignment horizontal="center" vertical="center" wrapText="1"/>
    </xf>
    <xf numFmtId="0" fontId="13" fillId="4" borderId="5" xfId="0" applyFont="1" applyFill="1" applyBorder="1" applyAlignment="1">
      <alignment vertical="center" wrapText="1"/>
    </xf>
    <xf numFmtId="0" fontId="14" fillId="4" borderId="5" xfId="0" applyFont="1" applyFill="1" applyBorder="1" applyAlignment="1">
      <alignment horizontal="center" vertical="center" wrapText="1"/>
    </xf>
    <xf numFmtId="165" fontId="14" fillId="4" borderId="5" xfId="0" applyNumberFormat="1" applyFont="1" applyFill="1" applyBorder="1" applyAlignment="1">
      <alignment vertical="center"/>
    </xf>
    <xf numFmtId="166" fontId="14" fillId="4" borderId="5" xfId="0" applyNumberFormat="1" applyFont="1" applyFill="1" applyBorder="1" applyAlignment="1">
      <alignment horizontal="center" vertical="center"/>
    </xf>
    <xf numFmtId="0" fontId="14" fillId="4" borderId="5" xfId="0" applyFont="1" applyFill="1" applyBorder="1" applyAlignment="1">
      <alignment vertical="center" wrapText="1"/>
    </xf>
    <xf numFmtId="0" fontId="15" fillId="4" borderId="4" xfId="0" applyFont="1" applyFill="1" applyBorder="1" applyAlignment="1">
      <alignment vertical="center"/>
    </xf>
    <xf numFmtId="166" fontId="6" fillId="0" borderId="5" xfId="0" applyNumberFormat="1" applyFont="1" applyBorder="1" applyAlignment="1">
      <alignment horizontal="center" vertical="center"/>
    </xf>
    <xf numFmtId="166" fontId="12" fillId="0" borderId="5" xfId="0" applyNumberFormat="1" applyFont="1" applyBorder="1" applyAlignment="1">
      <alignment horizontal="center" vertical="center"/>
    </xf>
    <xf numFmtId="3" fontId="6" fillId="0" borderId="5" xfId="0" applyNumberFormat="1" applyFont="1" applyBorder="1" applyAlignment="1">
      <alignment horizontal="center" vertical="center" wrapText="1"/>
    </xf>
    <xf numFmtId="165" fontId="6" fillId="3" borderId="5" xfId="0" applyNumberFormat="1" applyFont="1" applyFill="1" applyBorder="1" applyAlignment="1">
      <alignment horizontal="center" vertical="center"/>
    </xf>
    <xf numFmtId="0" fontId="6" fillId="5" borderId="5" xfId="0" applyFont="1" applyFill="1" applyBorder="1" applyAlignment="1">
      <alignment horizontal="center" vertical="center" wrapText="1"/>
    </xf>
    <xf numFmtId="166" fontId="12" fillId="6" borderId="5" xfId="0" applyNumberFormat="1" applyFont="1" applyFill="1" applyBorder="1" applyAlignment="1">
      <alignment horizontal="center" vertical="center"/>
    </xf>
    <xf numFmtId="0" fontId="6" fillId="0" borderId="8" xfId="0" applyFont="1" applyBorder="1" applyAlignment="1">
      <alignment horizontal="center" vertical="center" wrapText="1"/>
    </xf>
    <xf numFmtId="3" fontId="6" fillId="0" borderId="10" xfId="0" applyNumberFormat="1" applyFont="1" applyBorder="1" applyAlignment="1">
      <alignment horizontal="center" vertical="center" wrapText="1"/>
    </xf>
    <xf numFmtId="0" fontId="7" fillId="0" borderId="0" xfId="0" applyFont="1"/>
    <xf numFmtId="0" fontId="9" fillId="6" borderId="4" xfId="0" applyFont="1" applyFill="1" applyBorder="1" applyAlignment="1">
      <alignment vertical="center"/>
    </xf>
    <xf numFmtId="0" fontId="10" fillId="5" borderId="9" xfId="0" applyFont="1" applyFill="1" applyBorder="1" applyAlignment="1">
      <alignment horizontal="center" vertical="center" wrapText="1"/>
    </xf>
    <xf numFmtId="3" fontId="6" fillId="0" borderId="8" xfId="0" applyNumberFormat="1" applyFont="1" applyBorder="1" applyAlignment="1">
      <alignment horizontal="center" vertical="center" wrapText="1"/>
    </xf>
    <xf numFmtId="0" fontId="16" fillId="0" borderId="5" xfId="0" applyFont="1" applyBorder="1" applyAlignment="1">
      <alignment vertical="center" wrapText="1"/>
    </xf>
    <xf numFmtId="0" fontId="6" fillId="4" borderId="5" xfId="0" applyFont="1" applyFill="1" applyBorder="1" applyAlignment="1">
      <alignment vertical="center" wrapText="1"/>
    </xf>
    <xf numFmtId="0" fontId="13" fillId="4" borderId="9" xfId="0" applyFont="1" applyFill="1" applyBorder="1" applyAlignment="1">
      <alignment vertical="center" wrapText="1"/>
    </xf>
    <xf numFmtId="0" fontId="14" fillId="4" borderId="9" xfId="0" applyFont="1" applyFill="1" applyBorder="1" applyAlignment="1">
      <alignment horizontal="center" vertical="center" wrapText="1"/>
    </xf>
    <xf numFmtId="165" fontId="14" fillId="4" borderId="5" xfId="0" applyNumberFormat="1" applyFont="1" applyFill="1" applyBorder="1" applyAlignment="1">
      <alignment horizontal="center" vertical="center"/>
    </xf>
    <xf numFmtId="0" fontId="17" fillId="6" borderId="4" xfId="0" applyFont="1" applyFill="1" applyBorder="1" applyAlignment="1">
      <alignment vertical="center"/>
    </xf>
    <xf numFmtId="0" fontId="18" fillId="0" borderId="0" xfId="0" applyFont="1" applyAlignment="1">
      <alignment horizontal="right" vertical="center"/>
    </xf>
    <xf numFmtId="0" fontId="10" fillId="0" borderId="10" xfId="0" applyFont="1" applyBorder="1" applyAlignment="1">
      <alignment horizontal="center" vertical="center" wrapText="1"/>
    </xf>
    <xf numFmtId="165" fontId="6" fillId="0" borderId="5" xfId="0" applyNumberFormat="1" applyFont="1" applyBorder="1" applyAlignment="1">
      <alignment vertical="center" wrapText="1"/>
    </xf>
    <xf numFmtId="0" fontId="7" fillId="3" borderId="5" xfId="0" applyFont="1" applyFill="1" applyBorder="1" applyAlignment="1">
      <alignment vertical="center"/>
    </xf>
    <xf numFmtId="0" fontId="6" fillId="0" borderId="0" xfId="0" applyFont="1" applyAlignment="1">
      <alignment vertical="center"/>
    </xf>
    <xf numFmtId="3" fontId="6" fillId="0" borderId="0" xfId="0" applyNumberFormat="1" applyFont="1" applyAlignment="1">
      <alignment horizontal="center" vertical="center"/>
    </xf>
    <xf numFmtId="165" fontId="6" fillId="3" borderId="4" xfId="0" applyNumberFormat="1" applyFont="1" applyFill="1" applyBorder="1" applyAlignment="1">
      <alignment horizontal="center" vertical="center" wrapText="1"/>
    </xf>
    <xf numFmtId="166" fontId="6" fillId="0" borderId="0" xfId="0" applyNumberFormat="1" applyFont="1" applyAlignment="1">
      <alignment vertical="center"/>
    </xf>
    <xf numFmtId="166" fontId="12" fillId="0" borderId="0" xfId="0" applyNumberFormat="1" applyFont="1" applyAlignment="1">
      <alignment vertical="center"/>
    </xf>
    <xf numFmtId="166" fontId="10" fillId="0" borderId="11" xfId="0" applyNumberFormat="1" applyFont="1" applyBorder="1" applyAlignment="1">
      <alignment horizontal="center" vertical="center" wrapText="1"/>
    </xf>
    <xf numFmtId="166" fontId="11" fillId="0" borderId="11" xfId="0" applyNumberFormat="1" applyFont="1" applyBorder="1" applyAlignment="1">
      <alignment horizontal="center" vertical="center" wrapText="1"/>
    </xf>
    <xf numFmtId="166" fontId="10" fillId="0" borderId="10" xfId="0" applyNumberFormat="1" applyFont="1" applyBorder="1" applyAlignment="1">
      <alignment horizontal="center" vertical="center" wrapText="1"/>
    </xf>
    <xf numFmtId="166" fontId="11" fillId="0" borderId="10" xfId="0" applyNumberFormat="1" applyFont="1" applyBorder="1" applyAlignment="1">
      <alignment horizontal="center" vertical="center" wrapText="1"/>
    </xf>
    <xf numFmtId="0" fontId="6" fillId="3" borderId="5" xfId="0" applyFont="1" applyFill="1" applyBorder="1" applyAlignment="1">
      <alignment vertical="center"/>
    </xf>
    <xf numFmtId="166" fontId="6" fillId="4" borderId="5" xfId="0" applyNumberFormat="1" applyFont="1" applyFill="1" applyBorder="1" applyAlignment="1">
      <alignment vertical="center"/>
    </xf>
    <xf numFmtId="166" fontId="12" fillId="4" borderId="5" xfId="0" applyNumberFormat="1" applyFont="1" applyFill="1" applyBorder="1" applyAlignment="1">
      <alignment vertical="center"/>
    </xf>
    <xf numFmtId="0" fontId="6" fillId="4" borderId="4" xfId="0" applyFont="1" applyFill="1" applyBorder="1" applyAlignment="1">
      <alignment vertical="center"/>
    </xf>
    <xf numFmtId="166" fontId="6" fillId="0" borderId="5" xfId="0" applyNumberFormat="1" applyFont="1" applyBorder="1" applyAlignment="1">
      <alignment vertical="center"/>
    </xf>
    <xf numFmtId="166" fontId="12" fillId="0" borderId="5" xfId="0" applyNumberFormat="1" applyFont="1" applyBorder="1" applyAlignment="1">
      <alignment vertical="center"/>
    </xf>
    <xf numFmtId="0" fontId="13" fillId="0" borderId="5" xfId="0" applyFont="1" applyBorder="1" applyAlignment="1">
      <alignment horizontal="center" vertical="center" wrapText="1"/>
    </xf>
    <xf numFmtId="0" fontId="13" fillId="0" borderId="5" xfId="0" applyFont="1" applyBorder="1" applyAlignment="1">
      <alignment vertical="center" wrapText="1"/>
    </xf>
    <xf numFmtId="0" fontId="14" fillId="0" borderId="5" xfId="0" applyFont="1" applyBorder="1" applyAlignment="1">
      <alignment horizontal="center" vertical="center" wrapText="1"/>
    </xf>
    <xf numFmtId="0" fontId="14" fillId="3" borderId="5" xfId="0" applyFont="1" applyFill="1" applyBorder="1" applyAlignment="1">
      <alignment vertical="center"/>
    </xf>
    <xf numFmtId="3" fontId="14" fillId="0" borderId="5" xfId="0" applyNumberFormat="1" applyFont="1" applyBorder="1" applyAlignment="1">
      <alignment horizontal="center" vertical="center"/>
    </xf>
    <xf numFmtId="166" fontId="14" fillId="0" borderId="5" xfId="0" applyNumberFormat="1" applyFont="1" applyBorder="1" applyAlignment="1">
      <alignment vertical="center"/>
    </xf>
    <xf numFmtId="0" fontId="14" fillId="0" borderId="5" xfId="0" applyFont="1" applyBorder="1" applyAlignment="1">
      <alignment vertical="center" wrapText="1"/>
    </xf>
    <xf numFmtId="0" fontId="14" fillId="0" borderId="0" xfId="0" applyFont="1" applyAlignment="1">
      <alignment vertical="center"/>
    </xf>
    <xf numFmtId="3" fontId="12" fillId="0" borderId="5" xfId="0" applyNumberFormat="1" applyFont="1" applyBorder="1" applyAlignment="1">
      <alignment horizontal="center" vertical="center" wrapText="1"/>
    </xf>
    <xf numFmtId="165" fontId="6" fillId="0" borderId="8" xfId="0" applyNumberFormat="1" applyFont="1" applyBorder="1" applyAlignment="1">
      <alignment vertical="center" wrapText="1"/>
    </xf>
    <xf numFmtId="0" fontId="11" fillId="0" borderId="10" xfId="0" applyFont="1" applyBorder="1" applyAlignment="1">
      <alignment horizontal="center" vertical="center" wrapText="1"/>
    </xf>
    <xf numFmtId="0" fontId="11" fillId="0" borderId="10" xfId="0" applyFont="1" applyBorder="1" applyAlignment="1">
      <alignment vertical="center" wrapText="1"/>
    </xf>
    <xf numFmtId="0" fontId="13" fillId="0" borderId="10" xfId="0" applyFont="1" applyBorder="1" applyAlignment="1">
      <alignment horizontal="center" vertical="center" wrapText="1"/>
    </xf>
    <xf numFmtId="0" fontId="13" fillId="0" borderId="10" xfId="0" applyFont="1" applyBorder="1" applyAlignment="1">
      <alignment vertical="center" wrapText="1"/>
    </xf>
    <xf numFmtId="0" fontId="14" fillId="0" borderId="10" xfId="0" applyFont="1" applyBorder="1" applyAlignment="1">
      <alignment horizontal="center" vertical="center" wrapText="1"/>
    </xf>
    <xf numFmtId="0" fontId="8" fillId="2" borderId="4" xfId="0" applyFont="1" applyFill="1" applyBorder="1" applyAlignment="1">
      <alignment horizontal="right" vertical="center"/>
    </xf>
    <xf numFmtId="0" fontId="6" fillId="4" borderId="5" xfId="0" applyFont="1" applyFill="1" applyBorder="1" applyAlignment="1">
      <alignment vertical="center"/>
    </xf>
    <xf numFmtId="0" fontId="6" fillId="2" borderId="5" xfId="0" applyFont="1" applyFill="1" applyBorder="1" applyAlignment="1">
      <alignment horizontal="center" vertical="center" wrapText="1"/>
    </xf>
    <xf numFmtId="0" fontId="12" fillId="3" borderId="4" xfId="0" applyFont="1" applyFill="1" applyBorder="1" applyAlignment="1">
      <alignment vertical="center"/>
    </xf>
    <xf numFmtId="0" fontId="7" fillId="3" borderId="4" xfId="0" applyFont="1" applyFill="1" applyBorder="1"/>
    <xf numFmtId="0" fontId="7" fillId="4" borderId="5" xfId="0" applyFont="1" applyFill="1" applyBorder="1"/>
    <xf numFmtId="0" fontId="7" fillId="4" borderId="4" xfId="0" applyFont="1" applyFill="1" applyBorder="1"/>
    <xf numFmtId="0" fontId="7" fillId="3" borderId="5" xfId="0" applyFont="1" applyFill="1" applyBorder="1"/>
    <xf numFmtId="0" fontId="10" fillId="4" borderId="9" xfId="0" applyFont="1" applyFill="1" applyBorder="1" applyAlignment="1">
      <alignment horizontal="center" vertical="center" wrapText="1"/>
    </xf>
    <xf numFmtId="0" fontId="6" fillId="0" borderId="5" xfId="0" applyFont="1" applyBorder="1" applyAlignment="1">
      <alignment horizontal="center" vertical="center"/>
    </xf>
    <xf numFmtId="1" fontId="7" fillId="0" borderId="5" xfId="0" applyNumberFormat="1" applyFont="1" applyBorder="1" applyAlignment="1">
      <alignment horizontal="center" vertical="center"/>
    </xf>
    <xf numFmtId="0" fontId="7" fillId="2" borderId="4" xfId="0" applyFont="1" applyFill="1" applyBorder="1" applyAlignment="1">
      <alignment horizontal="center" vertical="center"/>
    </xf>
    <xf numFmtId="0" fontId="8" fillId="2" borderId="4" xfId="0" applyFont="1" applyFill="1" applyBorder="1" applyAlignment="1">
      <alignment horizontal="center" vertical="center"/>
    </xf>
    <xf numFmtId="0" fontId="10" fillId="2" borderId="5" xfId="0" applyFont="1" applyFill="1" applyBorder="1" applyAlignment="1">
      <alignment vertical="center" wrapText="1"/>
    </xf>
    <xf numFmtId="0" fontId="6" fillId="2" borderId="5" xfId="0" applyFont="1" applyFill="1" applyBorder="1" applyAlignment="1">
      <alignment horizontal="center" vertical="center"/>
    </xf>
    <xf numFmtId="0" fontId="7" fillId="2" borderId="5" xfId="0" applyFont="1" applyFill="1" applyBorder="1" applyAlignment="1">
      <alignment vertical="center"/>
    </xf>
    <xf numFmtId="0" fontId="0" fillId="0" borderId="0" xfId="0" applyFont="1" applyAlignment="1"/>
    <xf numFmtId="0" fontId="26" fillId="0" borderId="0" xfId="0" applyFont="1" applyAlignment="1">
      <alignment vertical="center"/>
    </xf>
    <xf numFmtId="0" fontId="26" fillId="0" borderId="0" xfId="0" applyFont="1" applyAlignment="1">
      <alignment horizontal="left" vertical="center"/>
    </xf>
    <xf numFmtId="0" fontId="26" fillId="0" borderId="0" xfId="0" applyFont="1" applyAlignment="1">
      <alignment horizontal="centerContinuous" vertical="center"/>
    </xf>
    <xf numFmtId="0" fontId="27" fillId="0" borderId="0" xfId="0" applyFont="1" applyAlignment="1">
      <alignment vertical="center"/>
    </xf>
    <xf numFmtId="0" fontId="27" fillId="0" borderId="0" xfId="0" applyFont="1" applyAlignment="1">
      <alignment horizontal="right" vertical="center"/>
    </xf>
    <xf numFmtId="0" fontId="26" fillId="0" borderId="0" xfId="0" applyFont="1" applyAlignment="1">
      <alignment horizontal="center" vertical="center"/>
    </xf>
    <xf numFmtId="168" fontId="26" fillId="0" borderId="16" xfId="1" applyNumberFormat="1" applyFont="1" applyFill="1" applyBorder="1" applyAlignment="1">
      <alignment horizontal="center" vertical="center" wrapText="1"/>
    </xf>
    <xf numFmtId="168" fontId="26" fillId="0" borderId="16" xfId="1" applyNumberFormat="1" applyFont="1" applyFill="1" applyBorder="1" applyAlignment="1">
      <alignment horizontal="right" vertical="center" wrapText="1"/>
    </xf>
    <xf numFmtId="0" fontId="31" fillId="0" borderId="0" xfId="0" applyFont="1" applyAlignment="1">
      <alignment vertical="center"/>
    </xf>
    <xf numFmtId="0" fontId="26" fillId="0" borderId="16" xfId="0" applyFont="1" applyBorder="1" applyAlignment="1">
      <alignment horizontal="center" vertical="center"/>
    </xf>
    <xf numFmtId="0" fontId="26" fillId="0" borderId="16" xfId="0" applyFont="1" applyBorder="1" applyAlignment="1">
      <alignment vertical="center"/>
    </xf>
    <xf numFmtId="0" fontId="27" fillId="0" borderId="0" xfId="0" applyFont="1" applyAlignment="1">
      <alignment horizontal="left" vertical="center"/>
    </xf>
    <xf numFmtId="168" fontId="26" fillId="0" borderId="16" xfId="1" applyNumberFormat="1" applyFont="1" applyFill="1" applyBorder="1" applyAlignment="1">
      <alignment vertical="center"/>
    </xf>
    <xf numFmtId="0" fontId="33" fillId="0" borderId="0" xfId="0" applyFont="1" applyAlignment="1">
      <alignment vertical="center"/>
    </xf>
    <xf numFmtId="0" fontId="26" fillId="7" borderId="0" xfId="0" applyFont="1" applyFill="1" applyAlignment="1">
      <alignment vertical="center"/>
    </xf>
    <xf numFmtId="0" fontId="26" fillId="0" borderId="0" xfId="0" applyFont="1"/>
    <xf numFmtId="0" fontId="27" fillId="7" borderId="0" xfId="0" applyFont="1" applyFill="1" applyAlignment="1">
      <alignment vertical="center"/>
    </xf>
    <xf numFmtId="0" fontId="27" fillId="7" borderId="0" xfId="0" applyFont="1" applyFill="1" applyAlignment="1">
      <alignment horizontal="left" vertical="center"/>
    </xf>
    <xf numFmtId="0" fontId="32" fillId="0" borderId="0" xfId="0" applyFont="1" applyAlignment="1">
      <alignment vertical="center"/>
    </xf>
    <xf numFmtId="168" fontId="26" fillId="0" borderId="16" xfId="1" applyNumberFormat="1" applyFont="1" applyBorder="1"/>
    <xf numFmtId="0" fontId="27" fillId="7" borderId="16" xfId="0" applyFont="1" applyFill="1" applyBorder="1" applyAlignment="1">
      <alignment horizontal="center" vertical="center" wrapText="1"/>
    </xf>
    <xf numFmtId="168" fontId="27" fillId="7" borderId="16" xfId="1" applyNumberFormat="1" applyFont="1" applyFill="1" applyBorder="1" applyAlignment="1">
      <alignment horizontal="center" vertical="center" wrapText="1"/>
    </xf>
    <xf numFmtId="0" fontId="27" fillId="7" borderId="16" xfId="0" applyFont="1" applyFill="1" applyBorder="1" applyAlignment="1">
      <alignment horizontal="left" vertical="center" wrapText="1"/>
    </xf>
    <xf numFmtId="0" fontId="32" fillId="0" borderId="0" xfId="0" applyFont="1" applyAlignment="1">
      <alignment horizontal="left" vertical="center"/>
    </xf>
    <xf numFmtId="0" fontId="0" fillId="0" borderId="0" xfId="0" applyFont="1" applyAlignment="1">
      <alignment horizontal="left"/>
    </xf>
    <xf numFmtId="168" fontId="36" fillId="7" borderId="16" xfId="1" applyNumberFormat="1" applyFont="1" applyFill="1" applyBorder="1" applyAlignment="1">
      <alignment horizontal="center" vertical="center" wrapText="1"/>
    </xf>
    <xf numFmtId="168" fontId="26" fillId="0" borderId="16" xfId="1" applyNumberFormat="1" applyFont="1" applyBorder="1" applyAlignment="1">
      <alignment vertical="center"/>
    </xf>
    <xf numFmtId="0" fontId="32" fillId="2" borderId="4" xfId="0" applyFont="1" applyFill="1" applyBorder="1" applyAlignment="1">
      <alignment horizontal="center" vertical="center"/>
    </xf>
    <xf numFmtId="0" fontId="32" fillId="2" borderId="4" xfId="0" applyFont="1" applyFill="1" applyBorder="1" applyAlignment="1">
      <alignment vertical="center"/>
    </xf>
    <xf numFmtId="0" fontId="32" fillId="0" borderId="0" xfId="0" applyFont="1" applyAlignment="1"/>
    <xf numFmtId="0" fontId="39" fillId="2" borderId="4" xfId="0" applyFont="1" applyFill="1" applyBorder="1" applyAlignment="1">
      <alignment horizontal="right" vertical="center"/>
    </xf>
    <xf numFmtId="0" fontId="35" fillId="2" borderId="5" xfId="0" applyFont="1" applyFill="1" applyBorder="1" applyAlignment="1">
      <alignment horizontal="center" vertical="center" wrapText="1"/>
    </xf>
    <xf numFmtId="165" fontId="35" fillId="2" borderId="5" xfId="0" applyNumberFormat="1" applyFont="1" applyFill="1" applyBorder="1" applyAlignment="1">
      <alignment horizontal="center" vertical="center" wrapText="1"/>
    </xf>
    <xf numFmtId="0" fontId="32" fillId="0" borderId="5" xfId="0" applyFont="1" applyBorder="1" applyAlignment="1">
      <alignment horizontal="center" vertical="center" wrapText="1"/>
    </xf>
    <xf numFmtId="0" fontId="32" fillId="0" borderId="5" xfId="0" applyFont="1" applyBorder="1" applyAlignment="1">
      <alignment vertical="center"/>
    </xf>
    <xf numFmtId="2" fontId="32" fillId="0" borderId="5" xfId="0" applyNumberFormat="1" applyFont="1" applyBorder="1" applyAlignment="1">
      <alignment horizontal="center" vertical="center"/>
    </xf>
    <xf numFmtId="165" fontId="32" fillId="2" borderId="4" xfId="0" applyNumberFormat="1" applyFont="1" applyFill="1" applyBorder="1" applyAlignment="1">
      <alignment vertical="center"/>
    </xf>
    <xf numFmtId="0" fontId="26" fillId="0" borderId="0" xfId="0" quotePrefix="1" applyFont="1" applyAlignment="1">
      <alignment vertical="center"/>
    </xf>
    <xf numFmtId="0" fontId="32" fillId="0" borderId="0" xfId="0" applyFont="1" applyAlignment="1">
      <alignment horizontal="center"/>
    </xf>
    <xf numFmtId="0" fontId="32" fillId="0" borderId="0" xfId="0" applyFont="1"/>
    <xf numFmtId="0" fontId="27" fillId="0" borderId="0" xfId="0" applyFont="1" applyAlignment="1">
      <alignment horizontal="center" vertical="center" wrapText="1"/>
    </xf>
    <xf numFmtId="168" fontId="26" fillId="0" borderId="4" xfId="1" applyNumberFormat="1" applyFont="1" applyBorder="1" applyAlignment="1">
      <alignment horizontal="center" vertical="center" wrapText="1"/>
    </xf>
    <xf numFmtId="0" fontId="27" fillId="0" borderId="0" xfId="0" applyFont="1"/>
    <xf numFmtId="0" fontId="26" fillId="0" borderId="0" xfId="0" applyFont="1" applyAlignment="1">
      <alignment horizontal="left"/>
    </xf>
    <xf numFmtId="0" fontId="27" fillId="0" borderId="0" xfId="0" applyFont="1" applyAlignment="1">
      <alignment horizontal="left"/>
    </xf>
    <xf numFmtId="0" fontId="27" fillId="7" borderId="0" xfId="0" applyFont="1" applyFill="1" applyAlignment="1">
      <alignment horizontal="center" vertical="center"/>
    </xf>
    <xf numFmtId="0" fontId="26" fillId="0" borderId="0" xfId="0" applyFont="1" applyFill="1" applyAlignment="1">
      <alignment vertical="center"/>
    </xf>
    <xf numFmtId="0" fontId="26" fillId="0" borderId="0" xfId="0" applyFont="1" applyFill="1" applyAlignment="1">
      <alignment vertical="center" wrapText="1"/>
    </xf>
    <xf numFmtId="0" fontId="35" fillId="0" borderId="0" xfId="0" applyFont="1" applyAlignment="1"/>
    <xf numFmtId="0" fontId="32" fillId="0" borderId="0" xfId="0" quotePrefix="1" applyFont="1" applyAlignment="1">
      <alignment horizontal="left" vertical="center"/>
    </xf>
    <xf numFmtId="168" fontId="32" fillId="0" borderId="4" xfId="1" applyNumberFormat="1" applyFont="1" applyBorder="1" applyAlignment="1">
      <alignment horizontal="center" vertical="center" wrapText="1"/>
    </xf>
    <xf numFmtId="168" fontId="32" fillId="0" borderId="4" xfId="1" applyNumberFormat="1" applyFont="1" applyBorder="1" applyAlignment="1">
      <alignment horizontal="center" vertical="center"/>
    </xf>
    <xf numFmtId="0" fontId="32" fillId="0" borderId="4" xfId="0" applyFont="1" applyBorder="1" applyAlignment="1">
      <alignment horizontal="center" vertical="center" wrapText="1"/>
    </xf>
    <xf numFmtId="0" fontId="32" fillId="0" borderId="4" xfId="0" applyFont="1" applyBorder="1"/>
    <xf numFmtId="168" fontId="32" fillId="0" borderId="4" xfId="1" applyNumberFormat="1" applyFont="1" applyFill="1" applyBorder="1" applyAlignment="1">
      <alignment horizontal="center" vertical="center" wrapText="1"/>
    </xf>
    <xf numFmtId="0" fontId="32" fillId="0" borderId="4" xfId="0" applyFont="1" applyBorder="1" applyAlignment="1">
      <alignment vertical="center" wrapText="1"/>
    </xf>
    <xf numFmtId="0" fontId="32" fillId="0" borderId="4" xfId="0" applyFont="1" applyBorder="1" applyAlignment="1">
      <alignment horizontal="left" vertical="center" wrapText="1"/>
    </xf>
    <xf numFmtId="0" fontId="32" fillId="0" borderId="4" xfId="0" applyFont="1" applyBorder="1" applyAlignment="1">
      <alignment horizontal="center"/>
    </xf>
    <xf numFmtId="0" fontId="32" fillId="0" borderId="4" xfId="0" applyFont="1" applyBorder="1" applyAlignment="1"/>
    <xf numFmtId="0" fontId="27" fillId="0" borderId="4" xfId="0" applyFont="1" applyBorder="1" applyAlignment="1">
      <alignment vertical="center"/>
    </xf>
    <xf numFmtId="0" fontId="27" fillId="0" borderId="4" xfId="0" applyFont="1" applyBorder="1" applyAlignment="1">
      <alignment horizontal="center" vertical="center" wrapText="1"/>
    </xf>
    <xf numFmtId="0" fontId="27" fillId="0" borderId="4" xfId="0" applyFont="1" applyBorder="1" applyAlignment="1">
      <alignment horizontal="center" vertical="center"/>
    </xf>
    <xf numFmtId="0" fontId="35" fillId="0" borderId="4" xfId="0" applyFont="1" applyBorder="1" applyAlignment="1">
      <alignment horizontal="center"/>
    </xf>
    <xf numFmtId="0" fontId="35" fillId="0" borderId="4" xfId="0" applyFont="1" applyBorder="1" applyAlignment="1"/>
    <xf numFmtId="0" fontId="27" fillId="0" borderId="4" xfId="0" applyFont="1" applyBorder="1" applyAlignment="1">
      <alignment horizontal="left" vertical="center"/>
    </xf>
    <xf numFmtId="0" fontId="26" fillId="0" borderId="4" xfId="0" applyFont="1" applyBorder="1" applyAlignment="1">
      <alignment vertical="center"/>
    </xf>
    <xf numFmtId="0" fontId="26" fillId="0" borderId="4" xfId="0" applyFont="1" applyBorder="1" applyAlignment="1">
      <alignment horizontal="center" vertical="center"/>
    </xf>
    <xf numFmtId="0" fontId="26" fillId="0" borderId="4" xfId="0" applyFont="1" applyFill="1" applyBorder="1" applyAlignment="1">
      <alignment horizontal="center" vertical="center"/>
    </xf>
    <xf numFmtId="0" fontId="32" fillId="0" borderId="4" xfId="0" applyFont="1" applyBorder="1" applyAlignment="1">
      <alignment vertical="center"/>
    </xf>
    <xf numFmtId="0" fontId="26" fillId="0" borderId="4" xfId="0" applyFont="1" applyBorder="1" applyAlignment="1">
      <alignment vertical="center" wrapText="1"/>
    </xf>
    <xf numFmtId="0" fontId="27" fillId="0" borderId="0" xfId="0" quotePrefix="1" applyFont="1" applyAlignment="1">
      <alignment horizontal="center" vertical="center"/>
    </xf>
    <xf numFmtId="0" fontId="32" fillId="0" borderId="4" xfId="0" quotePrefix="1" applyFont="1" applyBorder="1" applyAlignment="1">
      <alignment horizontal="center" vertical="center" wrapText="1"/>
    </xf>
    <xf numFmtId="0" fontId="27" fillId="0" borderId="4" xfId="0" applyFont="1" applyFill="1" applyBorder="1" applyAlignment="1">
      <alignment vertical="center"/>
    </xf>
    <xf numFmtId="0" fontId="27" fillId="0" borderId="4" xfId="0" applyFont="1" applyFill="1" applyBorder="1" applyAlignment="1">
      <alignment horizontal="center" vertical="center"/>
    </xf>
    <xf numFmtId="0" fontId="27" fillId="0" borderId="4" xfId="0" applyFont="1" applyBorder="1" applyAlignment="1">
      <alignment vertical="center" wrapText="1"/>
    </xf>
    <xf numFmtId="0" fontId="27" fillId="0" borderId="0" xfId="0" quotePrefix="1" applyFont="1" applyAlignment="1">
      <alignment horizontal="left" vertical="center"/>
    </xf>
    <xf numFmtId="0" fontId="35" fillId="0" borderId="0" xfId="0" applyFont="1" applyAlignment="1">
      <alignment horizontal="left"/>
    </xf>
    <xf numFmtId="0" fontId="26" fillId="0" borderId="4" xfId="0" applyFont="1" applyBorder="1" applyAlignment="1">
      <alignment horizontal="left" vertical="center"/>
    </xf>
    <xf numFmtId="0" fontId="32" fillId="0" borderId="4" xfId="0" applyFont="1" applyBorder="1" applyAlignment="1">
      <alignment horizontal="left" vertical="center"/>
    </xf>
    <xf numFmtId="0" fontId="32" fillId="0" borderId="4" xfId="0" applyFont="1" applyBorder="1" applyAlignment="1">
      <alignment horizontal="left"/>
    </xf>
    <xf numFmtId="0" fontId="27" fillId="0" borderId="4" xfId="0" applyFont="1" applyFill="1" applyBorder="1" applyAlignment="1">
      <alignment horizontal="left" vertical="center"/>
    </xf>
    <xf numFmtId="0" fontId="26" fillId="0" borderId="4" xfId="0" applyFont="1" applyBorder="1"/>
    <xf numFmtId="0" fontId="34" fillId="0" borderId="4" xfId="0" applyFont="1" applyBorder="1" applyAlignment="1">
      <alignment vertical="center"/>
    </xf>
    <xf numFmtId="0" fontId="34" fillId="0" borderId="4" xfId="0" applyFont="1" applyBorder="1" applyAlignment="1">
      <alignment vertical="center" wrapText="1"/>
    </xf>
    <xf numFmtId="0" fontId="35" fillId="0" borderId="4" xfId="0" applyFont="1" applyBorder="1" applyAlignment="1">
      <alignment horizontal="right" vertical="center"/>
    </xf>
    <xf numFmtId="0" fontId="32" fillId="0" borderId="4" xfId="0" quotePrefix="1" applyFont="1" applyBorder="1" applyAlignment="1">
      <alignment horizontal="left" vertical="center"/>
    </xf>
    <xf numFmtId="168" fontId="32" fillId="0" borderId="4" xfId="0" applyNumberFormat="1" applyFont="1" applyBorder="1" applyAlignment="1">
      <alignment vertical="center"/>
    </xf>
    <xf numFmtId="0" fontId="35" fillId="0" borderId="4" xfId="0" applyFont="1" applyBorder="1" applyAlignment="1">
      <alignment horizontal="left" vertical="center" wrapText="1"/>
    </xf>
    <xf numFmtId="0" fontId="27" fillId="0" borderId="4" xfId="0" applyFont="1" applyFill="1" applyBorder="1" applyAlignment="1">
      <alignment vertical="center" wrapText="1"/>
    </xf>
    <xf numFmtId="0" fontId="26" fillId="0" borderId="0" xfId="0" quotePrefix="1" applyFont="1" applyAlignment="1">
      <alignment horizontal="left" vertical="center"/>
    </xf>
    <xf numFmtId="0" fontId="26" fillId="0" borderId="4" xfId="0" quotePrefix="1" applyFont="1" applyBorder="1" applyAlignment="1">
      <alignment horizontal="left" vertical="center"/>
    </xf>
    <xf numFmtId="0" fontId="32" fillId="0" borderId="4" xfId="0" quotePrefix="1" applyFont="1" applyBorder="1" applyAlignment="1">
      <alignment horizontal="left" vertical="center" wrapText="1"/>
    </xf>
    <xf numFmtId="0" fontId="35" fillId="0" borderId="4" xfId="0" applyFont="1" applyBorder="1" applyAlignment="1">
      <alignment horizontal="left"/>
    </xf>
    <xf numFmtId="0" fontId="33" fillId="0" borderId="4" xfId="0" applyFont="1" applyBorder="1" applyAlignment="1">
      <alignment horizontal="left" vertical="center"/>
    </xf>
    <xf numFmtId="0" fontId="35" fillId="0" borderId="4" xfId="0" applyFont="1" applyBorder="1" applyAlignment="1">
      <alignment horizontal="left" vertical="center"/>
    </xf>
    <xf numFmtId="0" fontId="26" fillId="0" borderId="0" xfId="0" quotePrefix="1" applyFont="1" applyAlignment="1">
      <alignment vertical="center" wrapText="1"/>
    </xf>
    <xf numFmtId="0" fontId="35" fillId="0" borderId="4" xfId="0" applyFont="1" applyBorder="1" applyAlignment="1">
      <alignment vertical="center" wrapText="1"/>
    </xf>
    <xf numFmtId="0" fontId="35" fillId="0" borderId="4" xfId="0" applyFont="1" applyBorder="1" applyAlignment="1">
      <alignment vertical="center"/>
    </xf>
    <xf numFmtId="0" fontId="35" fillId="0" borderId="4" xfId="0" applyFont="1" applyBorder="1" applyAlignment="1">
      <alignment horizontal="center" vertical="center" wrapText="1"/>
    </xf>
    <xf numFmtId="0" fontId="33" fillId="0" borderId="0" xfId="0" quotePrefix="1" applyFont="1" applyAlignment="1">
      <alignment horizontal="left" vertical="center"/>
    </xf>
    <xf numFmtId="0" fontId="26" fillId="0" borderId="0" xfId="0" applyFont="1" applyAlignment="1">
      <alignment wrapText="1"/>
    </xf>
    <xf numFmtId="0" fontId="32" fillId="0" borderId="4" xfId="0" applyFont="1" applyBorder="1" applyAlignment="1">
      <alignment wrapText="1"/>
    </xf>
    <xf numFmtId="0" fontId="35" fillId="0" borderId="0" xfId="0" applyFont="1" applyAlignment="1">
      <alignment horizontal="left" vertical="center"/>
    </xf>
    <xf numFmtId="169" fontId="34" fillId="0" borderId="16" xfId="1" applyNumberFormat="1" applyFont="1" applyBorder="1" applyAlignment="1">
      <alignment vertical="center"/>
    </xf>
    <xf numFmtId="0" fontId="44" fillId="0" borderId="4" xfId="0" applyFont="1" applyBorder="1" applyAlignment="1">
      <alignment vertical="center"/>
    </xf>
    <xf numFmtId="168" fontId="32" fillId="0" borderId="4" xfId="1" applyNumberFormat="1" applyFont="1" applyFill="1" applyBorder="1" applyAlignment="1">
      <alignment vertical="center" wrapText="1"/>
    </xf>
    <xf numFmtId="0" fontId="26" fillId="0" borderId="16" xfId="0" applyFont="1" applyFill="1" applyBorder="1" applyAlignment="1">
      <alignment horizontal="center" vertical="center" wrapText="1"/>
    </xf>
    <xf numFmtId="0" fontId="26" fillId="0" borderId="16" xfId="0" applyFont="1" applyFill="1" applyBorder="1" applyAlignment="1">
      <alignment vertical="center" wrapText="1"/>
    </xf>
    <xf numFmtId="0" fontId="26" fillId="0" borderId="17" xfId="0" applyFont="1" applyFill="1" applyBorder="1" applyAlignment="1">
      <alignment horizontal="center" vertical="center" wrapText="1"/>
    </xf>
    <xf numFmtId="0" fontId="26" fillId="0" borderId="16" xfId="0" applyFont="1" applyBorder="1" applyAlignment="1">
      <alignment horizontal="center" vertical="center" wrapText="1"/>
    </xf>
    <xf numFmtId="0" fontId="26" fillId="0" borderId="16" xfId="0" applyFont="1" applyBorder="1" applyAlignment="1">
      <alignment horizontal="left" vertical="center" wrapText="1"/>
    </xf>
    <xf numFmtId="0" fontId="26" fillId="0" borderId="19" xfId="0" applyFont="1" applyBorder="1" applyAlignment="1">
      <alignment horizontal="left" vertical="center" wrapText="1"/>
    </xf>
    <xf numFmtId="0" fontId="27" fillId="0" borderId="16" xfId="0" applyFont="1" applyBorder="1" applyAlignment="1">
      <alignment horizontal="center" vertical="center" wrapText="1"/>
    </xf>
    <xf numFmtId="0" fontId="27" fillId="0" borderId="16" xfId="0" applyFont="1" applyBorder="1" applyAlignment="1">
      <alignment horizontal="left" vertical="center" wrapText="1"/>
    </xf>
    <xf numFmtId="0" fontId="26" fillId="0" borderId="17" xfId="0" applyFont="1" applyBorder="1" applyAlignment="1">
      <alignment horizontal="center" vertical="center" wrapText="1"/>
    </xf>
    <xf numFmtId="0" fontId="26" fillId="0" borderId="16" xfId="0" applyFont="1" applyBorder="1" applyAlignment="1">
      <alignment vertical="center" wrapText="1"/>
    </xf>
    <xf numFmtId="0" fontId="27" fillId="0" borderId="16" xfId="0" applyFont="1" applyBorder="1" applyAlignment="1">
      <alignment vertical="center" wrapText="1"/>
    </xf>
    <xf numFmtId="0" fontId="26" fillId="0" borderId="16" xfId="0" applyFont="1" applyBorder="1" applyAlignment="1">
      <alignment vertical="center" wrapText="1"/>
    </xf>
    <xf numFmtId="0" fontId="26" fillId="0" borderId="16" xfId="0" applyFont="1" applyFill="1" applyBorder="1" applyAlignment="1">
      <alignment vertical="center" wrapText="1"/>
    </xf>
    <xf numFmtId="0" fontId="0" fillId="0" borderId="0" xfId="0" applyFont="1" applyAlignment="1"/>
    <xf numFmtId="0" fontId="27" fillId="0" borderId="16" xfId="0" applyFont="1" applyBorder="1" applyAlignment="1">
      <alignment horizontal="center" vertical="center"/>
    </xf>
    <xf numFmtId="0" fontId="27" fillId="0" borderId="16" xfId="0" applyFont="1" applyBorder="1" applyAlignment="1">
      <alignment horizontal="left" vertical="center"/>
    </xf>
    <xf numFmtId="0" fontId="0" fillId="0" borderId="0" xfId="0"/>
    <xf numFmtId="0" fontId="33" fillId="0" borderId="0" xfId="0" applyFont="1" applyAlignment="1">
      <alignment horizontal="left" vertical="center"/>
    </xf>
    <xf numFmtId="0" fontId="33" fillId="0" borderId="0" xfId="0" applyFont="1" applyAlignment="1">
      <alignment horizontal="centerContinuous" vertical="center"/>
    </xf>
    <xf numFmtId="0" fontId="36" fillId="0" borderId="0" xfId="0" applyFont="1" applyAlignment="1">
      <alignment vertical="center"/>
    </xf>
    <xf numFmtId="0" fontId="36" fillId="0" borderId="0" xfId="0" applyFont="1" applyAlignment="1">
      <alignment horizontal="centerContinuous" vertical="center" wrapText="1"/>
    </xf>
    <xf numFmtId="0" fontId="36" fillId="0" borderId="0" xfId="0" applyFont="1" applyAlignment="1">
      <alignment horizontal="centerContinuous" vertical="center"/>
    </xf>
    <xf numFmtId="0" fontId="36" fillId="0" borderId="0" xfId="0" applyFont="1" applyAlignment="1">
      <alignment horizontal="right" vertical="center"/>
    </xf>
    <xf numFmtId="0" fontId="36" fillId="0" borderId="16" xfId="0" applyFont="1" applyBorder="1" applyAlignment="1">
      <alignment horizontal="centerContinuous" vertical="center" wrapText="1"/>
    </xf>
    <xf numFmtId="0" fontId="36" fillId="0" borderId="16" xfId="0" applyFont="1" applyBorder="1" applyAlignment="1">
      <alignment horizontal="center" vertical="center" wrapText="1"/>
    </xf>
    <xf numFmtId="167" fontId="36" fillId="0" borderId="16" xfId="0" quotePrefix="1" applyNumberFormat="1" applyFont="1" applyBorder="1" applyAlignment="1">
      <alignment horizontal="center" vertical="center" wrapText="1"/>
    </xf>
    <xf numFmtId="167" fontId="36" fillId="0" borderId="16" xfId="0" applyNumberFormat="1" applyFont="1" applyBorder="1" applyAlignment="1">
      <alignment horizontal="center" vertical="center" wrapText="1"/>
    </xf>
    <xf numFmtId="0" fontId="33" fillId="0" borderId="0" xfId="0" applyFont="1" applyAlignment="1">
      <alignment horizontal="center" vertical="center"/>
    </xf>
    <xf numFmtId="167" fontId="36" fillId="7" borderId="16" xfId="0" applyNumberFormat="1" applyFont="1" applyFill="1" applyBorder="1" applyAlignment="1">
      <alignment horizontal="center" vertical="center" wrapText="1"/>
    </xf>
    <xf numFmtId="168" fontId="36" fillId="7" borderId="16" xfId="1" applyNumberFormat="1" applyFont="1" applyFill="1" applyBorder="1" applyAlignment="1">
      <alignment horizontal="center" vertical="center"/>
    </xf>
    <xf numFmtId="0" fontId="33" fillId="0" borderId="16" xfId="0" applyFont="1" applyBorder="1" applyAlignment="1">
      <alignment vertical="center" wrapText="1"/>
    </xf>
    <xf numFmtId="168" fontId="33" fillId="0" borderId="16" xfId="1" applyNumberFormat="1" applyFont="1" applyBorder="1" applyAlignment="1">
      <alignment horizontal="center" vertical="center"/>
    </xf>
    <xf numFmtId="168" fontId="33" fillId="0" borderId="16" xfId="1" applyNumberFormat="1" applyFont="1" applyBorder="1" applyAlignment="1">
      <alignment horizontal="right" vertical="center"/>
    </xf>
    <xf numFmtId="168" fontId="33" fillId="0" borderId="16" xfId="1" applyNumberFormat="1" applyFont="1" applyBorder="1" applyAlignment="1">
      <alignment vertical="center"/>
    </xf>
    <xf numFmtId="0" fontId="33" fillId="0" borderId="16" xfId="0" applyFont="1" applyBorder="1" applyAlignment="1">
      <alignment horizontal="center" vertical="center" wrapText="1"/>
    </xf>
    <xf numFmtId="167" fontId="36" fillId="7" borderId="16" xfId="0" applyNumberFormat="1" applyFont="1" applyFill="1" applyBorder="1" applyAlignment="1">
      <alignment horizontal="center" vertical="center"/>
    </xf>
    <xf numFmtId="168" fontId="33" fillId="0" borderId="16" xfId="1" applyNumberFormat="1" applyFont="1" applyFill="1" applyBorder="1" applyAlignment="1">
      <alignment vertical="center"/>
    </xf>
    <xf numFmtId="0" fontId="33" fillId="0" borderId="16" xfId="0" applyFont="1" applyBorder="1" applyAlignment="1">
      <alignment vertical="center" wrapText="1"/>
    </xf>
    <xf numFmtId="0" fontId="33" fillId="0" borderId="16" xfId="0" applyFont="1" applyBorder="1" applyAlignment="1">
      <alignment vertical="center"/>
    </xf>
    <xf numFmtId="167" fontId="36" fillId="7" borderId="16" xfId="0" applyNumberFormat="1" applyFont="1" applyFill="1" applyBorder="1" applyAlignment="1">
      <alignment vertical="center" wrapText="1"/>
    </xf>
    <xf numFmtId="168" fontId="36" fillId="7" borderId="16" xfId="1" applyNumberFormat="1" applyFont="1" applyFill="1" applyBorder="1" applyAlignment="1">
      <alignment vertical="center"/>
    </xf>
    <xf numFmtId="0" fontId="33" fillId="0" borderId="16" xfId="0" applyFont="1" applyBorder="1" applyAlignment="1">
      <alignment horizontal="center" vertical="center"/>
    </xf>
    <xf numFmtId="168" fontId="33" fillId="0" borderId="16" xfId="1" applyNumberFormat="1" applyFont="1" applyFill="1" applyBorder="1" applyAlignment="1">
      <alignment horizontal="center" vertical="center"/>
    </xf>
    <xf numFmtId="168" fontId="36" fillId="7" borderId="16" xfId="1" applyNumberFormat="1" applyFont="1" applyFill="1" applyBorder="1" applyAlignment="1">
      <alignment horizontal="right" vertical="center"/>
    </xf>
    <xf numFmtId="168" fontId="33" fillId="0" borderId="16" xfId="1" applyNumberFormat="1" applyFont="1" applyFill="1" applyBorder="1" applyAlignment="1">
      <alignment horizontal="right" vertical="center"/>
    </xf>
    <xf numFmtId="168" fontId="33" fillId="0" borderId="16" xfId="0" applyNumberFormat="1" applyFont="1" applyBorder="1" applyAlignment="1">
      <alignment vertical="center"/>
    </xf>
    <xf numFmtId="0" fontId="33" fillId="0" borderId="16" xfId="0" applyFont="1" applyBorder="1" applyAlignment="1">
      <alignment horizontal="right" vertical="center"/>
    </xf>
    <xf numFmtId="167" fontId="36" fillId="7" borderId="17" xfId="0" applyNumberFormat="1" applyFont="1" applyFill="1" applyBorder="1" applyAlignment="1">
      <alignment horizontal="center" vertical="center" wrapText="1"/>
    </xf>
    <xf numFmtId="167" fontId="36" fillId="7" borderId="16" xfId="0" applyNumberFormat="1" applyFont="1" applyFill="1" applyBorder="1" applyAlignment="1">
      <alignment horizontal="left" vertical="center" wrapText="1"/>
    </xf>
    <xf numFmtId="0" fontId="34" fillId="0" borderId="16" xfId="0" applyFont="1" applyBorder="1" applyAlignment="1">
      <alignment horizontal="left" vertical="center" wrapText="1"/>
    </xf>
    <xf numFmtId="3" fontId="34" fillId="0" borderId="16" xfId="0" applyNumberFormat="1" applyFont="1" applyBorder="1" applyAlignment="1">
      <alignment horizontal="right" vertical="center" wrapText="1"/>
    </xf>
    <xf numFmtId="0" fontId="49" fillId="0" borderId="16" xfId="0" applyFont="1" applyBorder="1" applyAlignment="1">
      <alignment vertical="center"/>
    </xf>
    <xf numFmtId="0" fontId="49" fillId="0" borderId="16" xfId="0" applyFont="1" applyBorder="1" applyAlignment="1">
      <alignment horizontal="left" vertical="center" wrapText="1"/>
    </xf>
    <xf numFmtId="168" fontId="49" fillId="0" borderId="16" xfId="1" applyNumberFormat="1" applyFont="1" applyFill="1" applyBorder="1" applyAlignment="1">
      <alignment horizontal="left" vertical="center" wrapText="1"/>
    </xf>
    <xf numFmtId="3" fontId="49" fillId="0" borderId="16" xfId="1" applyNumberFormat="1" applyFont="1" applyFill="1" applyBorder="1" applyAlignment="1">
      <alignment horizontal="right" vertical="center" wrapText="1"/>
    </xf>
    <xf numFmtId="167" fontId="36" fillId="7" borderId="16" xfId="0" quotePrefix="1" applyNumberFormat="1" applyFont="1" applyFill="1" applyBorder="1" applyAlignment="1">
      <alignment horizontal="center" vertical="center" wrapText="1"/>
    </xf>
    <xf numFmtId="169" fontId="36" fillId="7" borderId="16" xfId="1" applyNumberFormat="1" applyFont="1" applyFill="1" applyBorder="1" applyAlignment="1">
      <alignment horizontal="center" vertical="center" wrapText="1"/>
    </xf>
    <xf numFmtId="0" fontId="33" fillId="7" borderId="0" xfId="0" applyFont="1" applyFill="1" applyAlignment="1">
      <alignment horizontal="center" vertical="center"/>
    </xf>
    <xf numFmtId="169" fontId="33" fillId="0" borderId="16" xfId="1" applyNumberFormat="1" applyFont="1" applyFill="1" applyBorder="1" applyAlignment="1">
      <alignment horizontal="center" vertical="center" wrapText="1"/>
    </xf>
    <xf numFmtId="167" fontId="33" fillId="0" borderId="16" xfId="0" applyNumberFormat="1" applyFont="1" applyBorder="1" applyAlignment="1">
      <alignment horizontal="center" vertical="center" wrapText="1"/>
    </xf>
    <xf numFmtId="0" fontId="33" fillId="0" borderId="16" xfId="0" applyFont="1" applyBorder="1" applyAlignment="1">
      <alignment horizontal="left" vertical="center" wrapText="1"/>
    </xf>
    <xf numFmtId="0" fontId="33" fillId="0" borderId="16" xfId="0" applyFont="1" applyBorder="1" applyAlignment="1">
      <alignment horizontal="left" vertical="center"/>
    </xf>
    <xf numFmtId="169" fontId="33" fillId="0" borderId="16" xfId="1" applyNumberFormat="1" applyFont="1" applyFill="1" applyBorder="1" applyAlignment="1">
      <alignment vertical="center" wrapText="1"/>
    </xf>
    <xf numFmtId="0" fontId="36" fillId="7" borderId="16" xfId="0" applyFont="1" applyFill="1" applyBorder="1" applyAlignment="1">
      <alignment vertical="center"/>
    </xf>
    <xf numFmtId="0" fontId="36" fillId="7" borderId="16" xfId="0" applyFont="1" applyFill="1" applyBorder="1" applyAlignment="1">
      <alignment horizontal="left" vertical="center"/>
    </xf>
    <xf numFmtId="169" fontId="36" fillId="7" borderId="16" xfId="1" applyNumberFormat="1" applyFont="1" applyFill="1" applyBorder="1" applyAlignment="1">
      <alignment vertical="center"/>
    </xf>
    <xf numFmtId="0" fontId="34" fillId="0" borderId="16" xfId="0" applyFont="1" applyBorder="1" applyAlignment="1">
      <alignment vertical="center" wrapText="1"/>
    </xf>
    <xf numFmtId="169" fontId="33" fillId="0" borderId="16" xfId="1" applyNumberFormat="1" applyFont="1" applyFill="1" applyBorder="1" applyAlignment="1">
      <alignment vertical="center"/>
    </xf>
    <xf numFmtId="169" fontId="33" fillId="0" borderId="16" xfId="1" applyNumberFormat="1" applyFont="1" applyBorder="1" applyAlignment="1">
      <alignment vertical="center"/>
    </xf>
    <xf numFmtId="0" fontId="34" fillId="0" borderId="16" xfId="0" applyFont="1" applyBorder="1" applyAlignment="1">
      <alignment horizontal="center" vertical="center" wrapText="1"/>
    </xf>
    <xf numFmtId="0" fontId="34" fillId="0" borderId="16" xfId="0" applyFont="1" applyBorder="1" applyAlignment="1">
      <alignment vertical="center" wrapText="1"/>
    </xf>
    <xf numFmtId="0" fontId="36" fillId="7" borderId="0" xfId="0" applyFont="1" applyFill="1" applyAlignment="1">
      <alignment vertical="center"/>
    </xf>
    <xf numFmtId="169" fontId="34" fillId="0" borderId="16" xfId="1" applyNumberFormat="1" applyFont="1" applyFill="1" applyBorder="1" applyAlignment="1">
      <alignment vertical="center"/>
    </xf>
    <xf numFmtId="0" fontId="34" fillId="0" borderId="0" xfId="0" applyFont="1" applyAlignment="1">
      <alignment vertical="center"/>
    </xf>
    <xf numFmtId="0" fontId="48" fillId="0" borderId="16" xfId="0" applyFont="1" applyBorder="1" applyAlignment="1">
      <alignment horizontal="center" vertical="center" wrapText="1"/>
    </xf>
    <xf numFmtId="0" fontId="50" fillId="0" borderId="16" xfId="0" applyFont="1" applyBorder="1" applyAlignment="1">
      <alignment vertical="center" wrapText="1"/>
    </xf>
    <xf numFmtId="169" fontId="50" fillId="0" borderId="16" xfId="1" applyNumberFormat="1" applyFont="1" applyFill="1" applyBorder="1" applyAlignment="1">
      <alignment horizontal="center" vertical="center" wrapText="1"/>
    </xf>
    <xf numFmtId="169" fontId="50" fillId="0" borderId="16" xfId="1" applyNumberFormat="1" applyFont="1" applyBorder="1" applyAlignment="1">
      <alignment vertical="center"/>
    </xf>
    <xf numFmtId="0" fontId="50" fillId="0" borderId="0" xfId="0" applyFont="1" applyAlignment="1">
      <alignment vertical="center"/>
    </xf>
    <xf numFmtId="169" fontId="51" fillId="0" borderId="16" xfId="1" applyNumberFormat="1" applyFont="1" applyBorder="1" applyAlignment="1">
      <alignment horizontal="center" vertical="center" wrapText="1"/>
    </xf>
    <xf numFmtId="169" fontId="50" fillId="0" borderId="16" xfId="1" applyNumberFormat="1" applyFont="1" applyBorder="1" applyAlignment="1">
      <alignment horizontal="center" vertical="center" wrapText="1"/>
    </xf>
    <xf numFmtId="0" fontId="50" fillId="0" borderId="16" xfId="0" applyFont="1" applyBorder="1" applyAlignment="1">
      <alignment horizontal="center" vertical="center" wrapText="1"/>
    </xf>
    <xf numFmtId="0" fontId="50" fillId="0" borderId="16" xfId="0" applyFont="1" applyBorder="1" applyAlignment="1">
      <alignment horizontal="left" vertical="center" wrapText="1"/>
    </xf>
    <xf numFmtId="167" fontId="48" fillId="7" borderId="16" xfId="0" applyNumberFormat="1" applyFont="1" applyFill="1" applyBorder="1" applyAlignment="1">
      <alignment horizontal="center" vertical="center" wrapText="1"/>
    </xf>
    <xf numFmtId="169" fontId="34" fillId="7" borderId="16" xfId="1" applyNumberFormat="1" applyFont="1" applyFill="1" applyBorder="1" applyAlignment="1">
      <alignment horizontal="right" vertical="center"/>
    </xf>
    <xf numFmtId="169" fontId="34" fillId="7" borderId="16" xfId="1" applyNumberFormat="1" applyFont="1" applyFill="1" applyBorder="1" applyAlignment="1">
      <alignment vertical="center"/>
    </xf>
    <xf numFmtId="0" fontId="34" fillId="7" borderId="0" xfId="0" applyFont="1" applyFill="1" applyAlignment="1">
      <alignment vertical="center"/>
    </xf>
    <xf numFmtId="0" fontId="34" fillId="0" borderId="16" xfId="0" applyFont="1" applyBorder="1" applyAlignment="1">
      <alignment vertical="center"/>
    </xf>
    <xf numFmtId="0" fontId="36" fillId="7" borderId="16" xfId="0" applyFont="1" applyFill="1" applyBorder="1" applyAlignment="1">
      <alignment horizontal="center" vertical="center"/>
    </xf>
    <xf numFmtId="0" fontId="36" fillId="7" borderId="0" xfId="0" applyFont="1" applyFill="1" applyAlignment="1">
      <alignment horizontal="center" vertical="center"/>
    </xf>
    <xf numFmtId="0" fontId="46" fillId="7" borderId="16" xfId="0" applyFont="1" applyFill="1" applyBorder="1" applyAlignment="1">
      <alignment vertical="center"/>
    </xf>
    <xf numFmtId="0" fontId="46" fillId="7" borderId="0" xfId="0" applyFont="1" applyFill="1" applyAlignment="1">
      <alignment vertical="center"/>
    </xf>
    <xf numFmtId="0" fontId="47" fillId="0" borderId="0" xfId="0" applyFont="1" applyAlignment="1">
      <alignment vertical="center"/>
    </xf>
    <xf numFmtId="0" fontId="48" fillId="7" borderId="0" xfId="0" applyFont="1" applyFill="1" applyAlignment="1">
      <alignment vertical="center"/>
    </xf>
    <xf numFmtId="0" fontId="26" fillId="0" borderId="24" xfId="0" applyFont="1" applyBorder="1" applyAlignment="1">
      <alignment vertical="center" wrapText="1"/>
    </xf>
    <xf numFmtId="0" fontId="26" fillId="0" borderId="25" xfId="0" applyFont="1" applyBorder="1" applyAlignment="1">
      <alignment vertical="center" wrapText="1"/>
    </xf>
    <xf numFmtId="0" fontId="26" fillId="0" borderId="26" xfId="0" applyFont="1" applyBorder="1" applyAlignment="1">
      <alignment vertical="center" wrapText="1"/>
    </xf>
    <xf numFmtId="168" fontId="47" fillId="0" borderId="16" xfId="1" applyNumberFormat="1" applyFont="1" applyBorder="1" applyAlignment="1">
      <alignment vertical="center"/>
    </xf>
    <xf numFmtId="167" fontId="48" fillId="7" borderId="16" xfId="0" applyNumberFormat="1" applyFont="1" applyFill="1" applyBorder="1" applyAlignment="1">
      <alignment horizontal="left" vertical="center" wrapText="1"/>
    </xf>
    <xf numFmtId="0" fontId="26" fillId="0" borderId="24" xfId="0" applyFont="1" applyBorder="1" applyAlignment="1">
      <alignment vertical="center" wrapText="1"/>
    </xf>
    <xf numFmtId="0" fontId="53" fillId="7" borderId="16" xfId="0" applyFont="1" applyFill="1" applyBorder="1" applyAlignment="1">
      <alignment horizontal="center"/>
    </xf>
    <xf numFmtId="0" fontId="53" fillId="7" borderId="16" xfId="0" applyFont="1" applyFill="1" applyBorder="1" applyAlignment="1">
      <alignment horizontal="left"/>
    </xf>
    <xf numFmtId="0" fontId="54" fillId="0" borderId="0" xfId="0" applyFont="1"/>
    <xf numFmtId="0" fontId="55" fillId="0" borderId="16" xfId="0" applyFont="1" applyBorder="1" applyAlignment="1">
      <alignment vertical="center" wrapText="1"/>
    </xf>
    <xf numFmtId="0" fontId="55" fillId="0" borderId="16" xfId="0" applyFont="1" applyBorder="1" applyAlignment="1">
      <alignment horizontal="center" vertical="center" wrapText="1"/>
    </xf>
    <xf numFmtId="0" fontId="56" fillId="0" borderId="16" xfId="0" applyFont="1" applyBorder="1" applyAlignment="1">
      <alignment vertical="center" wrapText="1"/>
    </xf>
    <xf numFmtId="0" fontId="56" fillId="0" borderId="16" xfId="0" applyFont="1" applyBorder="1" applyAlignment="1">
      <alignment horizontal="center" vertical="center" wrapText="1"/>
    </xf>
    <xf numFmtId="0" fontId="56" fillId="0" borderId="16" xfId="0" applyFont="1" applyBorder="1" applyAlignment="1">
      <alignment horizontal="left" vertical="center" wrapText="1"/>
    </xf>
    <xf numFmtId="0" fontId="55" fillId="7" borderId="16" xfId="0" applyFont="1" applyFill="1" applyBorder="1"/>
    <xf numFmtId="0" fontId="56" fillId="8" borderId="16" xfId="0" applyFont="1" applyFill="1" applyBorder="1" applyAlignment="1">
      <alignment vertical="center" wrapText="1"/>
    </xf>
    <xf numFmtId="0" fontId="55" fillId="0" borderId="16" xfId="0" applyFont="1" applyFill="1" applyBorder="1" applyAlignment="1">
      <alignment horizontal="left" vertical="center" wrapText="1"/>
    </xf>
    <xf numFmtId="0" fontId="55" fillId="0" borderId="16" xfId="0" applyFont="1" applyFill="1" applyBorder="1" applyAlignment="1">
      <alignment vertical="center"/>
    </xf>
    <xf numFmtId="0" fontId="55" fillId="0" borderId="16" xfId="0" applyFont="1" applyFill="1" applyBorder="1" applyAlignment="1">
      <alignment horizontal="left" vertical="center"/>
    </xf>
    <xf numFmtId="0" fontId="55" fillId="0" borderId="16" xfId="0" applyFont="1" applyFill="1" applyBorder="1"/>
    <xf numFmtId="0" fontId="55" fillId="0" borderId="16" xfId="0" applyFont="1" applyFill="1" applyBorder="1" applyAlignment="1">
      <alignment horizontal="left"/>
    </xf>
    <xf numFmtId="0" fontId="55" fillId="0" borderId="16" xfId="0" applyFont="1" applyFill="1" applyBorder="1" applyAlignment="1">
      <alignment horizontal="center" vertical="center" wrapText="1"/>
    </xf>
    <xf numFmtId="0" fontId="55" fillId="0" borderId="16" xfId="0" applyFont="1" applyBorder="1"/>
    <xf numFmtId="0" fontId="54" fillId="7" borderId="0" xfId="0" applyFont="1" applyFill="1"/>
    <xf numFmtId="0" fontId="55" fillId="0" borderId="16" xfId="0" applyFont="1" applyBorder="1" applyAlignment="1">
      <alignment vertical="center"/>
    </xf>
    <xf numFmtId="0" fontId="55" fillId="0" borderId="16" xfId="0" applyFont="1" applyBorder="1" applyAlignment="1">
      <alignment horizontal="left" vertical="center"/>
    </xf>
    <xf numFmtId="0" fontId="55" fillId="0" borderId="16" xfId="0" applyFont="1" applyBorder="1" applyAlignment="1">
      <alignment horizontal="left"/>
    </xf>
    <xf numFmtId="0" fontId="55" fillId="0" borderId="16" xfId="0" applyFont="1" applyBorder="1" applyAlignment="1">
      <alignment horizontal="left" vertical="center" wrapText="1"/>
    </xf>
    <xf numFmtId="0" fontId="55" fillId="0" borderId="16" xfId="0" applyFont="1" applyFill="1" applyBorder="1" applyAlignment="1">
      <alignment vertical="center" wrapText="1"/>
    </xf>
    <xf numFmtId="0" fontId="55" fillId="0" borderId="16" xfId="0" applyFont="1" applyFill="1" applyBorder="1" applyAlignment="1">
      <alignment horizontal="center" vertical="center"/>
    </xf>
    <xf numFmtId="0" fontId="55" fillId="0" borderId="17" xfId="0" applyFont="1" applyBorder="1" applyAlignment="1">
      <alignment vertical="center" wrapText="1"/>
    </xf>
    <xf numFmtId="0" fontId="55" fillId="0" borderId="16" xfId="0" applyFont="1" applyBorder="1" applyAlignment="1">
      <alignment horizontal="center" vertical="center"/>
    </xf>
    <xf numFmtId="0" fontId="53" fillId="0" borderId="16" xfId="0" applyFont="1" applyBorder="1" applyAlignment="1">
      <alignment horizontal="center" vertical="center" wrapText="1"/>
    </xf>
    <xf numFmtId="0" fontId="53" fillId="0" borderId="16" xfId="0" applyFont="1" applyBorder="1" applyAlignment="1">
      <alignment vertical="center" wrapText="1"/>
    </xf>
    <xf numFmtId="0" fontId="53" fillId="0" borderId="16" xfId="0" applyFont="1" applyBorder="1" applyAlignment="1">
      <alignment vertical="center"/>
    </xf>
    <xf numFmtId="0" fontId="55" fillId="0" borderId="16" xfId="0" quotePrefix="1" applyFont="1" applyBorder="1" applyAlignment="1">
      <alignment horizontal="center" vertical="center" wrapText="1"/>
    </xf>
    <xf numFmtId="0" fontId="56" fillId="0" borderId="16" xfId="0" applyFont="1" applyFill="1" applyBorder="1" applyAlignment="1">
      <alignment horizontal="left" vertical="center" wrapText="1"/>
    </xf>
    <xf numFmtId="0" fontId="56" fillId="0" borderId="16" xfId="0" applyFont="1" applyFill="1" applyBorder="1" applyAlignment="1">
      <alignment horizontal="left" vertical="center"/>
    </xf>
    <xf numFmtId="0" fontId="56" fillId="0" borderId="16" xfId="0" quotePrefix="1" applyFont="1" applyFill="1" applyBorder="1" applyAlignment="1">
      <alignment horizontal="left" vertical="center" wrapText="1"/>
    </xf>
    <xf numFmtId="0" fontId="56" fillId="0" borderId="16" xfId="0" applyFont="1" applyFill="1" applyBorder="1" applyAlignment="1">
      <alignment horizontal="center" vertical="center"/>
    </xf>
    <xf numFmtId="0" fontId="57" fillId="9" borderId="16" xfId="0" applyFont="1" applyFill="1" applyBorder="1" applyAlignment="1">
      <alignment vertical="center" wrapText="1"/>
    </xf>
    <xf numFmtId="0" fontId="57" fillId="0" borderId="16" xfId="0" applyFont="1" applyBorder="1" applyAlignment="1">
      <alignment vertical="center" wrapText="1"/>
    </xf>
    <xf numFmtId="0" fontId="58" fillId="0" borderId="16" xfId="0" applyFont="1" applyBorder="1" applyAlignment="1">
      <alignment vertical="center" wrapText="1"/>
    </xf>
    <xf numFmtId="0" fontId="58" fillId="9" borderId="16" xfId="0" applyFont="1" applyFill="1" applyBorder="1" applyAlignment="1">
      <alignment vertical="center" wrapText="1"/>
    </xf>
    <xf numFmtId="0" fontId="57" fillId="9" borderId="16" xfId="0" applyFont="1" applyFill="1" applyBorder="1" applyAlignment="1">
      <alignment wrapText="1"/>
    </xf>
    <xf numFmtId="0" fontId="57" fillId="9" borderId="16" xfId="0" applyFont="1" applyFill="1" applyBorder="1" applyAlignment="1">
      <alignment horizontal="center" wrapText="1"/>
    </xf>
    <xf numFmtId="0" fontId="57" fillId="9" borderId="16" xfId="0" applyFont="1" applyFill="1" applyBorder="1" applyAlignment="1">
      <alignment horizontal="left" vertical="center" wrapText="1"/>
    </xf>
    <xf numFmtId="0" fontId="58" fillId="9" borderId="16" xfId="0" applyFont="1" applyFill="1" applyBorder="1" applyAlignment="1">
      <alignment horizontal="center" wrapText="1"/>
    </xf>
    <xf numFmtId="0" fontId="58" fillId="9" borderId="16" xfId="0" applyFont="1" applyFill="1" applyBorder="1" applyAlignment="1">
      <alignment horizontal="left" vertical="center" wrapText="1"/>
    </xf>
    <xf numFmtId="0" fontId="59" fillId="0" borderId="16" xfId="0" applyFont="1" applyBorder="1" applyAlignment="1">
      <alignment vertical="center" wrapText="1"/>
    </xf>
    <xf numFmtId="0" fontId="57" fillId="0" borderId="16" xfId="0" applyFont="1" applyBorder="1" applyAlignment="1">
      <alignment horizontal="center" wrapText="1"/>
    </xf>
    <xf numFmtId="0" fontId="57" fillId="0" borderId="16" xfId="0" applyFont="1" applyBorder="1" applyAlignment="1">
      <alignment horizontal="left" vertical="center" wrapText="1"/>
    </xf>
    <xf numFmtId="0" fontId="57" fillId="9" borderId="16" xfId="0" quotePrefix="1" applyFont="1" applyFill="1" applyBorder="1" applyAlignment="1">
      <alignment horizontal="center" wrapText="1"/>
    </xf>
    <xf numFmtId="0" fontId="60" fillId="8" borderId="16" xfId="0" applyFont="1" applyFill="1" applyBorder="1" applyAlignment="1">
      <alignment vertical="center" wrapText="1"/>
    </xf>
    <xf numFmtId="0" fontId="60" fillId="0" borderId="16" xfId="0" applyFont="1" applyBorder="1" applyAlignment="1">
      <alignment vertical="center" wrapText="1"/>
    </xf>
    <xf numFmtId="0" fontId="60" fillId="0" borderId="16" xfId="0" applyFont="1" applyBorder="1" applyAlignment="1">
      <alignment horizontal="center" vertical="center" wrapText="1"/>
    </xf>
    <xf numFmtId="0" fontId="60" fillId="0" borderId="16" xfId="0" applyFont="1" applyFill="1" applyBorder="1" applyAlignment="1">
      <alignment vertical="center" wrapText="1"/>
    </xf>
    <xf numFmtId="0" fontId="60" fillId="0" borderId="16" xfId="0" applyFont="1" applyFill="1" applyBorder="1" applyAlignment="1">
      <alignment horizontal="center" vertical="center" wrapText="1"/>
    </xf>
    <xf numFmtId="0" fontId="61" fillId="0" borderId="16" xfId="0" applyFont="1" applyBorder="1" applyAlignment="1">
      <alignment horizontal="center" vertical="center" wrapText="1"/>
    </xf>
    <xf numFmtId="0" fontId="62" fillId="0" borderId="16" xfId="0" applyFont="1" applyBorder="1" applyAlignment="1">
      <alignment vertical="center" wrapText="1"/>
    </xf>
    <xf numFmtId="0" fontId="62" fillId="0" borderId="16" xfId="0" applyFont="1" applyBorder="1" applyAlignment="1">
      <alignment horizontal="center" vertical="center" wrapText="1"/>
    </xf>
    <xf numFmtId="0" fontId="62" fillId="0" borderId="17" xfId="0" applyFont="1" applyBorder="1" applyAlignment="1">
      <alignment horizontal="left" vertical="center" wrapText="1"/>
    </xf>
    <xf numFmtId="0" fontId="62" fillId="0" borderId="16" xfId="0" quotePrefix="1" applyFont="1" applyBorder="1" applyAlignment="1">
      <alignment horizontal="center" vertical="center" wrapText="1"/>
    </xf>
    <xf numFmtId="0" fontId="62" fillId="0" borderId="16" xfId="0" applyFont="1" applyBorder="1" applyAlignment="1">
      <alignment horizontal="left" vertical="center" wrapText="1"/>
    </xf>
    <xf numFmtId="0" fontId="63" fillId="0" borderId="16" xfId="0" applyFont="1" applyBorder="1" applyAlignment="1">
      <alignment vertical="center" wrapText="1"/>
    </xf>
    <xf numFmtId="0" fontId="56" fillId="8" borderId="16" xfId="0" applyFont="1" applyFill="1" applyBorder="1" applyAlignment="1">
      <alignment horizontal="center" vertical="center" wrapText="1"/>
    </xf>
    <xf numFmtId="0" fontId="64" fillId="0" borderId="0" xfId="0" applyFont="1"/>
    <xf numFmtId="0" fontId="0" fillId="0" borderId="16" xfId="0" applyBorder="1"/>
    <xf numFmtId="168" fontId="0" fillId="0" borderId="16" xfId="0" applyNumberFormat="1" applyBorder="1"/>
    <xf numFmtId="168" fontId="0" fillId="8" borderId="16" xfId="0" applyNumberFormat="1" applyFill="1" applyBorder="1"/>
    <xf numFmtId="0" fontId="7" fillId="0" borderId="16" xfId="0" applyFont="1" applyBorder="1"/>
    <xf numFmtId="0" fontId="52" fillId="7" borderId="16" xfId="0" applyFont="1" applyFill="1" applyBorder="1"/>
    <xf numFmtId="0" fontId="0" fillId="7" borderId="16" xfId="0" applyFill="1" applyBorder="1"/>
    <xf numFmtId="0" fontId="0" fillId="7" borderId="0" xfId="0" applyFill="1"/>
    <xf numFmtId="0" fontId="10" fillId="2" borderId="16" xfId="0" applyFont="1" applyFill="1" applyBorder="1" applyAlignment="1">
      <alignment vertical="center" wrapText="1"/>
    </xf>
    <xf numFmtId="0" fontId="66" fillId="2" borderId="4" xfId="0" applyFont="1" applyFill="1" applyBorder="1" applyAlignment="1">
      <alignment vertical="center"/>
    </xf>
    <xf numFmtId="0" fontId="10" fillId="11" borderId="16" xfId="0" applyFont="1" applyFill="1" applyBorder="1" applyAlignment="1">
      <alignment vertical="center" wrapText="1"/>
    </xf>
    <xf numFmtId="0" fontId="10" fillId="12" borderId="16" xfId="0" applyFont="1" applyFill="1" applyBorder="1" applyAlignment="1">
      <alignment horizontal="center" vertical="center" wrapText="1"/>
    </xf>
    <xf numFmtId="0" fontId="66" fillId="11" borderId="4" xfId="0" applyFont="1" applyFill="1" applyBorder="1" applyAlignment="1">
      <alignment vertical="center"/>
    </xf>
    <xf numFmtId="165" fontId="6" fillId="2" borderId="5" xfId="0" applyNumberFormat="1" applyFont="1" applyFill="1" applyBorder="1" applyAlignment="1">
      <alignment horizontal="center" vertical="center" wrapText="1"/>
    </xf>
    <xf numFmtId="0" fontId="6" fillId="0" borderId="16" xfId="0" applyFont="1" applyBorder="1" applyAlignment="1">
      <alignment vertical="center" wrapText="1"/>
    </xf>
    <xf numFmtId="0" fontId="6" fillId="0" borderId="16" xfId="0" applyFont="1" applyBorder="1" applyAlignment="1">
      <alignment horizontal="center" vertical="center" wrapText="1"/>
    </xf>
    <xf numFmtId="0" fontId="6" fillId="0" borderId="16" xfId="0" applyFont="1" applyBorder="1" applyAlignment="1">
      <alignment horizontal="left" vertical="center" wrapText="1"/>
    </xf>
    <xf numFmtId="0" fontId="10" fillId="2" borderId="16" xfId="0" applyFont="1" applyFill="1" applyBorder="1" applyAlignment="1">
      <alignment horizontal="center" vertical="center" wrapText="1"/>
    </xf>
    <xf numFmtId="0" fontId="6" fillId="2" borderId="16" xfId="0" applyFont="1" applyFill="1" applyBorder="1" applyAlignment="1">
      <alignment horizontal="left" vertical="center" wrapText="1"/>
    </xf>
    <xf numFmtId="0" fontId="10" fillId="8" borderId="16" xfId="0" applyFont="1" applyFill="1" applyBorder="1" applyAlignment="1">
      <alignment vertical="center" wrapText="1"/>
    </xf>
    <xf numFmtId="0" fontId="6" fillId="8" borderId="16" xfId="0" applyFont="1" applyFill="1" applyBorder="1" applyAlignment="1">
      <alignment vertical="center" wrapText="1"/>
    </xf>
    <xf numFmtId="0" fontId="10" fillId="11" borderId="16" xfId="0" applyFont="1" applyFill="1" applyBorder="1" applyAlignment="1">
      <alignment horizontal="center" vertical="center" wrapText="1"/>
    </xf>
    <xf numFmtId="0" fontId="69" fillId="0" borderId="16" xfId="0" applyFont="1" applyBorder="1" applyAlignment="1">
      <alignment horizontal="left" vertical="center" wrapText="1"/>
    </xf>
    <xf numFmtId="0" fontId="68" fillId="0" borderId="16" xfId="0" applyFont="1" applyBorder="1" applyAlignment="1">
      <alignment horizontal="center" vertical="center" wrapText="1"/>
    </xf>
    <xf numFmtId="0" fontId="6" fillId="8" borderId="16" xfId="0" applyFont="1" applyFill="1" applyBorder="1" applyAlignment="1">
      <alignment horizontal="center" vertical="center" wrapText="1"/>
    </xf>
    <xf numFmtId="0" fontId="6" fillId="8" borderId="16" xfId="0" applyFont="1" applyFill="1" applyBorder="1" applyAlignment="1">
      <alignment horizontal="left" vertical="center" wrapText="1"/>
    </xf>
    <xf numFmtId="0" fontId="10" fillId="7" borderId="16" xfId="0" applyFont="1" applyFill="1" applyBorder="1" applyAlignment="1">
      <alignment horizontal="center" vertical="center" wrapText="1"/>
    </xf>
    <xf numFmtId="0" fontId="10" fillId="0" borderId="16" xfId="0" applyFont="1" applyBorder="1" applyAlignment="1">
      <alignment vertical="center" wrapText="1"/>
    </xf>
    <xf numFmtId="0" fontId="69" fillId="0" borderId="16" xfId="0" applyFont="1" applyBorder="1" applyAlignment="1">
      <alignment horizontal="center" vertical="center" wrapText="1"/>
    </xf>
    <xf numFmtId="0" fontId="7" fillId="0" borderId="16" xfId="0" applyFont="1" applyBorder="1" applyAlignment="1">
      <alignment horizontal="left"/>
    </xf>
    <xf numFmtId="0" fontId="71" fillId="0" borderId="16" xfId="0" applyFont="1" applyBorder="1"/>
    <xf numFmtId="0" fontId="72" fillId="0" borderId="24" xfId="0" applyFont="1" applyBorder="1"/>
    <xf numFmtId="0" fontId="72" fillId="0" borderId="25" xfId="0" applyFont="1" applyBorder="1"/>
    <xf numFmtId="0" fontId="72" fillId="0" borderId="28" xfId="0" applyFont="1" applyBorder="1"/>
    <xf numFmtId="0" fontId="67" fillId="0" borderId="16" xfId="0" applyFont="1" applyBorder="1" applyAlignment="1">
      <alignment vertical="center" wrapText="1"/>
    </xf>
    <xf numFmtId="0" fontId="67" fillId="0" borderId="16" xfId="0" applyFont="1" applyBorder="1" applyAlignment="1">
      <alignment horizontal="center" vertical="center" wrapText="1"/>
    </xf>
    <xf numFmtId="0" fontId="6" fillId="2" borderId="16" xfId="0" applyFont="1" applyFill="1" applyBorder="1" applyAlignment="1">
      <alignment horizontal="center" vertical="center" wrapText="1"/>
    </xf>
    <xf numFmtId="0" fontId="3" fillId="0" borderId="5" xfId="0" applyFont="1" applyBorder="1"/>
    <xf numFmtId="0" fontId="10" fillId="8" borderId="16" xfId="0" applyFont="1" applyFill="1" applyBorder="1" applyAlignment="1">
      <alignment horizontal="center" vertical="center" wrapText="1"/>
    </xf>
    <xf numFmtId="0" fontId="67" fillId="0" borderId="16" xfId="0" applyFont="1" applyBorder="1" applyAlignment="1">
      <alignment horizontal="left" vertical="center" wrapText="1"/>
    </xf>
    <xf numFmtId="3" fontId="6" fillId="10" borderId="5" xfId="0" applyNumberFormat="1" applyFont="1" applyFill="1" applyBorder="1" applyAlignment="1">
      <alignment horizontal="center" vertical="center"/>
    </xf>
    <xf numFmtId="0" fontId="74" fillId="0" borderId="16" xfId="0" applyFont="1" applyBorder="1" applyAlignment="1">
      <alignment horizontal="center" vertical="center" wrapText="1"/>
    </xf>
    <xf numFmtId="0" fontId="3" fillId="0" borderId="16" xfId="0" applyFont="1" applyBorder="1" applyAlignment="1">
      <alignment horizontal="left"/>
    </xf>
    <xf numFmtId="0" fontId="72" fillId="7" borderId="25" xfId="0" applyFont="1" applyFill="1" applyBorder="1"/>
    <xf numFmtId="0" fontId="72" fillId="7" borderId="28" xfId="0" applyFont="1" applyFill="1" applyBorder="1"/>
    <xf numFmtId="165" fontId="10" fillId="11" borderId="5" xfId="0" applyNumberFormat="1" applyFont="1" applyFill="1" applyBorder="1" applyAlignment="1">
      <alignment horizontal="center" vertical="center" wrapText="1"/>
    </xf>
    <xf numFmtId="0" fontId="7" fillId="11" borderId="4" xfId="0" applyFont="1" applyFill="1" applyBorder="1" applyAlignment="1">
      <alignment vertical="center"/>
    </xf>
    <xf numFmtId="167" fontId="36" fillId="0" borderId="16" xfId="0" applyNumberFormat="1" applyFont="1" applyBorder="1" applyAlignment="1">
      <alignment vertical="center" wrapText="1"/>
    </xf>
    <xf numFmtId="0" fontId="72" fillId="7" borderId="24" xfId="0" applyFont="1" applyFill="1" applyBorder="1" applyAlignment="1"/>
    <xf numFmtId="0" fontId="6" fillId="2" borderId="16" xfId="0" applyFont="1" applyFill="1" applyBorder="1" applyAlignment="1">
      <alignment vertical="center" wrapText="1"/>
    </xf>
    <xf numFmtId="0" fontId="3" fillId="0" borderId="16" xfId="0" applyFont="1" applyBorder="1" applyAlignment="1"/>
    <xf numFmtId="0" fontId="53" fillId="7" borderId="16" xfId="0" applyFont="1" applyFill="1" applyBorder="1" applyAlignment="1"/>
    <xf numFmtId="167" fontId="36" fillId="7" borderId="17" xfId="0" applyNumberFormat="1" applyFont="1" applyFill="1" applyBorder="1" applyAlignment="1">
      <alignment vertical="center" wrapText="1"/>
    </xf>
    <xf numFmtId="0" fontId="55" fillId="0" borderId="16" xfId="0" applyFont="1" applyFill="1" applyBorder="1" applyAlignment="1"/>
    <xf numFmtId="0" fontId="55" fillId="0" borderId="16" xfId="0" applyFont="1" applyBorder="1" applyAlignment="1"/>
    <xf numFmtId="167" fontId="48" fillId="7" borderId="16" xfId="0" applyNumberFormat="1" applyFont="1" applyFill="1" applyBorder="1" applyAlignment="1">
      <alignment vertical="center" wrapText="1"/>
    </xf>
    <xf numFmtId="0" fontId="27" fillId="7" borderId="16" xfId="0" applyFont="1" applyFill="1" applyBorder="1" applyAlignment="1">
      <alignment vertical="center" wrapText="1"/>
    </xf>
    <xf numFmtId="0" fontId="26" fillId="0" borderId="19" xfId="0" applyFont="1" applyBorder="1" applyAlignment="1">
      <alignment vertical="center" wrapText="1"/>
    </xf>
    <xf numFmtId="0" fontId="56" fillId="0" borderId="16" xfId="0" applyFont="1" applyFill="1" applyBorder="1" applyAlignment="1">
      <alignment vertical="center" wrapText="1"/>
    </xf>
    <xf numFmtId="0" fontId="56" fillId="0" borderId="16" xfId="0" applyFont="1" applyFill="1" applyBorder="1" applyAlignment="1">
      <alignment vertical="center"/>
    </xf>
    <xf numFmtId="0" fontId="3" fillId="7" borderId="5" xfId="0" applyFont="1" applyFill="1" applyBorder="1"/>
    <xf numFmtId="165" fontId="6" fillId="11" borderId="5" xfId="0" applyNumberFormat="1" applyFont="1" applyFill="1" applyBorder="1" applyAlignment="1">
      <alignment horizontal="center" vertical="center" wrapText="1"/>
    </xf>
    <xf numFmtId="3" fontId="6" fillId="12" borderId="5" xfId="0" applyNumberFormat="1" applyFont="1" applyFill="1" applyBorder="1" applyAlignment="1">
      <alignment horizontal="center" vertical="center"/>
    </xf>
    <xf numFmtId="0" fontId="67" fillId="0" borderId="4" xfId="0" applyFont="1" applyBorder="1" applyAlignment="1">
      <alignment vertical="center" wrapText="1"/>
    </xf>
    <xf numFmtId="3" fontId="6" fillId="0" borderId="4" xfId="0" applyNumberFormat="1" applyFont="1" applyBorder="1" applyAlignment="1">
      <alignment horizontal="center" vertical="center" wrapText="1"/>
    </xf>
    <xf numFmtId="0" fontId="6" fillId="2" borderId="4" xfId="0" applyFont="1" applyFill="1" applyBorder="1" applyAlignment="1">
      <alignment horizontal="center" vertical="center" wrapText="1"/>
    </xf>
    <xf numFmtId="0" fontId="56" fillId="0" borderId="16" xfId="0" applyFont="1" applyBorder="1"/>
    <xf numFmtId="0" fontId="56" fillId="0" borderId="4" xfId="0" applyFont="1" applyBorder="1"/>
    <xf numFmtId="168" fontId="6" fillId="0" borderId="4" xfId="1" applyNumberFormat="1" applyFont="1" applyBorder="1" applyAlignment="1">
      <alignment horizontal="center" vertical="center"/>
    </xf>
    <xf numFmtId="0" fontId="5" fillId="0" borderId="4" xfId="0" applyFont="1" applyBorder="1"/>
    <xf numFmtId="0" fontId="56" fillId="8" borderId="16" xfId="0" applyFont="1" applyFill="1" applyBorder="1"/>
    <xf numFmtId="0" fontId="6" fillId="0" borderId="4" xfId="0" applyFont="1" applyBorder="1" applyAlignment="1">
      <alignment horizontal="center" vertical="center"/>
    </xf>
    <xf numFmtId="0" fontId="56" fillId="0" borderId="10" xfId="0" applyFont="1" applyBorder="1"/>
    <xf numFmtId="0" fontId="56" fillId="0" borderId="5" xfId="0" applyFont="1" applyBorder="1"/>
    <xf numFmtId="0" fontId="77" fillId="0" borderId="16" xfId="0" applyFont="1" applyFill="1" applyBorder="1" applyAlignment="1">
      <alignment vertical="center"/>
    </xf>
    <xf numFmtId="0" fontId="77" fillId="0" borderId="16" xfId="0" applyFont="1" applyBorder="1" applyAlignment="1">
      <alignment vertical="center" wrapText="1"/>
    </xf>
    <xf numFmtId="0" fontId="77" fillId="0" borderId="16" xfId="0" applyFont="1" applyBorder="1" applyAlignment="1">
      <alignment vertical="center"/>
    </xf>
    <xf numFmtId="0" fontId="55" fillId="2" borderId="16" xfId="0" applyFont="1" applyFill="1" applyBorder="1" applyAlignment="1">
      <alignment horizontal="left" vertical="center" wrapText="1"/>
    </xf>
    <xf numFmtId="0" fontId="55" fillId="2" borderId="16" xfId="0" applyFont="1" applyFill="1" applyBorder="1" applyAlignment="1">
      <alignment horizontal="center" vertical="center" wrapText="1"/>
    </xf>
    <xf numFmtId="0" fontId="56" fillId="0" borderId="16" xfId="0" applyFont="1" applyBorder="1" applyAlignment="1">
      <alignment horizontal="left" vertical="center"/>
    </xf>
    <xf numFmtId="0" fontId="56" fillId="0" borderId="16" xfId="0" applyFont="1" applyBorder="1" applyAlignment="1">
      <alignment vertical="center"/>
    </xf>
    <xf numFmtId="0" fontId="56" fillId="0" borderId="16" xfId="0" applyFont="1" applyBorder="1" applyAlignment="1">
      <alignment horizontal="center"/>
    </xf>
    <xf numFmtId="0" fontId="56" fillId="0" borderId="16" xfId="0" applyFont="1" applyBorder="1" applyAlignment="1">
      <alignment horizontal="center" vertical="center"/>
    </xf>
    <xf numFmtId="168" fontId="79" fillId="0" borderId="16" xfId="1" applyNumberFormat="1" applyFont="1" applyBorder="1" applyAlignment="1">
      <alignment horizontal="right" vertical="center"/>
    </xf>
    <xf numFmtId="0" fontId="77" fillId="0" borderId="16" xfId="0" applyFont="1" applyFill="1" applyBorder="1" applyAlignment="1">
      <alignment vertical="center" wrapText="1"/>
    </xf>
    <xf numFmtId="0" fontId="64" fillId="0" borderId="0" xfId="0" applyFont="1" applyAlignment="1">
      <alignment vertical="center"/>
    </xf>
    <xf numFmtId="0" fontId="77" fillId="0" borderId="16" xfId="0" applyFont="1" applyFill="1" applyBorder="1" applyAlignment="1">
      <alignment horizontal="center" vertical="center"/>
    </xf>
    <xf numFmtId="0" fontId="77" fillId="0" borderId="16" xfId="0" applyFont="1" applyBorder="1" applyAlignment="1">
      <alignment horizontal="center" vertical="center"/>
    </xf>
    <xf numFmtId="0" fontId="56" fillId="0" borderId="16" xfId="0" applyFont="1" applyBorder="1" applyAlignment="1">
      <alignment horizontal="left"/>
    </xf>
    <xf numFmtId="3" fontId="55" fillId="0" borderId="16" xfId="0" applyNumberFormat="1" applyFont="1" applyBorder="1" applyAlignment="1">
      <alignment horizontal="right" vertical="center" wrapText="1"/>
    </xf>
    <xf numFmtId="168" fontId="55" fillId="0" borderId="16" xfId="1" applyNumberFormat="1" applyFont="1" applyBorder="1" applyAlignment="1">
      <alignment horizontal="right" vertical="center"/>
    </xf>
    <xf numFmtId="168" fontId="55" fillId="0" borderId="16" xfId="0" applyNumberFormat="1" applyFont="1" applyBorder="1" applyAlignment="1">
      <alignment horizontal="right" vertical="center"/>
    </xf>
    <xf numFmtId="3" fontId="55" fillId="0" borderId="16" xfId="0" applyNumberFormat="1" applyFont="1" applyBorder="1" applyAlignment="1">
      <alignment horizontal="right" vertical="center"/>
    </xf>
    <xf numFmtId="168" fontId="55" fillId="0" borderId="16" xfId="1" applyNumberFormat="1" applyFont="1" applyBorder="1" applyAlignment="1">
      <alignment horizontal="right" vertical="center" wrapText="1"/>
    </xf>
    <xf numFmtId="168" fontId="55" fillId="0" borderId="16" xfId="0" applyNumberFormat="1" applyFont="1" applyBorder="1" applyAlignment="1">
      <alignment horizontal="right" vertical="center" wrapText="1"/>
    </xf>
    <xf numFmtId="168" fontId="56" fillId="0" borderId="16" xfId="1" applyNumberFormat="1" applyFont="1" applyFill="1" applyBorder="1" applyAlignment="1">
      <alignment horizontal="right" vertical="center"/>
    </xf>
    <xf numFmtId="168" fontId="56" fillId="0" borderId="16" xfId="1" applyNumberFormat="1" applyFont="1" applyBorder="1" applyAlignment="1">
      <alignment horizontal="right"/>
    </xf>
    <xf numFmtId="0" fontId="55" fillId="0" borderId="16" xfId="0" applyFont="1" applyBorder="1" applyAlignment="1">
      <alignment horizontal="right" vertical="center"/>
    </xf>
    <xf numFmtId="169" fontId="55" fillId="0" borderId="16" xfId="1" applyNumberFormat="1" applyFont="1" applyBorder="1" applyAlignment="1">
      <alignment horizontal="right" vertical="center"/>
    </xf>
    <xf numFmtId="168" fontId="56" fillId="0" borderId="16" xfId="1" applyNumberFormat="1" applyFont="1" applyBorder="1" applyAlignment="1">
      <alignment horizontal="right" vertical="center"/>
    </xf>
    <xf numFmtId="169" fontId="55" fillId="0" borderId="16" xfId="1" applyNumberFormat="1" applyFont="1" applyBorder="1" applyAlignment="1">
      <alignment horizontal="right" vertical="center" wrapText="1"/>
    </xf>
    <xf numFmtId="0" fontId="78" fillId="0" borderId="16" xfId="0" applyFont="1" applyBorder="1" applyAlignment="1">
      <alignment horizontal="center" vertical="center"/>
    </xf>
    <xf numFmtId="0" fontId="26" fillId="0" borderId="0" xfId="0" quotePrefix="1" applyFont="1" applyAlignment="1">
      <alignment horizontal="center" vertical="center"/>
    </xf>
    <xf numFmtId="0" fontId="26" fillId="0" borderId="0" xfId="0" quotePrefix="1" applyFont="1" applyAlignment="1">
      <alignment horizontal="center" vertical="center" wrapText="1"/>
    </xf>
    <xf numFmtId="0" fontId="35" fillId="0" borderId="0" xfId="0" applyFont="1" applyAlignment="1">
      <alignment horizontal="center"/>
    </xf>
    <xf numFmtId="0" fontId="26" fillId="0" borderId="4" xfId="0" quotePrefix="1" applyFont="1" applyBorder="1" applyAlignment="1">
      <alignment horizontal="center" vertical="center"/>
    </xf>
    <xf numFmtId="0" fontId="33" fillId="0" borderId="4" xfId="0" applyFont="1" applyBorder="1" applyAlignment="1">
      <alignment horizontal="center" vertical="center"/>
    </xf>
    <xf numFmtId="0" fontId="32" fillId="0" borderId="4" xfId="0" quotePrefix="1" applyFont="1" applyBorder="1" applyAlignment="1">
      <alignment horizontal="center" vertical="center"/>
    </xf>
    <xf numFmtId="0" fontId="32" fillId="0" borderId="4" xfId="0" applyFont="1" applyBorder="1" applyAlignment="1">
      <alignment horizontal="center" vertical="center"/>
    </xf>
    <xf numFmtId="0" fontId="35" fillId="0" borderId="4" xfId="0" applyFont="1" applyBorder="1" applyAlignment="1">
      <alignment horizontal="center" vertical="center"/>
    </xf>
    <xf numFmtId="0" fontId="55" fillId="0" borderId="16" xfId="0" applyFont="1" applyBorder="1" applyAlignment="1">
      <alignment horizontal="center"/>
    </xf>
    <xf numFmtId="0" fontId="79" fillId="0" borderId="16" xfId="0" applyFont="1" applyBorder="1" applyAlignment="1">
      <alignment horizontal="right" vertical="center"/>
    </xf>
    <xf numFmtId="0" fontId="55" fillId="0" borderId="16" xfId="0" applyFont="1" applyBorder="1" applyAlignment="1">
      <alignment horizontal="right" vertical="center" wrapText="1"/>
    </xf>
    <xf numFmtId="0" fontId="56" fillId="0" borderId="16" xfId="0" applyFont="1" applyFill="1" applyBorder="1" applyAlignment="1">
      <alignment horizontal="right" vertical="center"/>
    </xf>
    <xf numFmtId="0" fontId="55" fillId="0" borderId="16" xfId="0" applyFont="1" applyBorder="1" applyAlignment="1">
      <alignment horizontal="right"/>
    </xf>
    <xf numFmtId="0" fontId="56" fillId="0" borderId="16" xfId="0" applyFont="1" applyBorder="1" applyAlignment="1">
      <alignment horizontal="right" vertical="center"/>
    </xf>
    <xf numFmtId="0" fontId="55" fillId="2" borderId="5" xfId="0" applyFont="1" applyFill="1" applyBorder="1" applyAlignment="1">
      <alignment horizontal="center" vertical="center" wrapText="1"/>
    </xf>
    <xf numFmtId="0" fontId="55" fillId="2" borderId="10" xfId="0" applyFont="1" applyFill="1" applyBorder="1" applyAlignment="1">
      <alignment horizontal="center" vertical="center" wrapText="1"/>
    </xf>
    <xf numFmtId="0" fontId="55" fillId="2" borderId="16" xfId="0" applyFont="1" applyFill="1" applyBorder="1" applyAlignment="1">
      <alignment horizontal="right" vertical="center" wrapText="1"/>
    </xf>
    <xf numFmtId="165" fontId="53" fillId="2" borderId="16" xfId="0" applyNumberFormat="1" applyFont="1" applyFill="1" applyBorder="1" applyAlignment="1">
      <alignment horizontal="right" vertical="center" wrapText="1"/>
    </xf>
    <xf numFmtId="165" fontId="55" fillId="2" borderId="16" xfId="0" applyNumberFormat="1" applyFont="1" applyFill="1" applyBorder="1" applyAlignment="1">
      <alignment horizontal="right" vertical="center" wrapText="1"/>
    </xf>
    <xf numFmtId="0" fontId="55" fillId="2" borderId="5" xfId="0" applyFont="1" applyFill="1" applyBorder="1" applyAlignment="1">
      <alignment horizontal="right" vertical="center" wrapText="1"/>
    </xf>
    <xf numFmtId="165" fontId="55" fillId="2" borderId="5" xfId="0" applyNumberFormat="1" applyFont="1" applyFill="1" applyBorder="1" applyAlignment="1">
      <alignment horizontal="right" vertical="center" wrapText="1"/>
    </xf>
    <xf numFmtId="165" fontId="53" fillId="2" borderId="5" xfId="0" applyNumberFormat="1" applyFont="1" applyFill="1" applyBorder="1" applyAlignment="1">
      <alignment horizontal="right" vertical="center" wrapText="1"/>
    </xf>
    <xf numFmtId="0" fontId="55" fillId="0" borderId="5" xfId="0" applyFont="1" applyBorder="1" applyAlignment="1">
      <alignment horizontal="right" vertical="center"/>
    </xf>
    <xf numFmtId="169" fontId="55" fillId="0" borderId="5" xfId="1" applyNumberFormat="1" applyFont="1" applyBorder="1" applyAlignment="1">
      <alignment horizontal="right" vertical="center"/>
    </xf>
    <xf numFmtId="1" fontId="55" fillId="0" borderId="5" xfId="0" applyNumberFormat="1" applyFont="1" applyBorder="1" applyAlignment="1">
      <alignment horizontal="right" vertical="center"/>
    </xf>
    <xf numFmtId="0" fontId="77" fillId="0" borderId="0" xfId="0" applyFont="1" applyAlignment="1">
      <alignment vertical="center"/>
    </xf>
    <xf numFmtId="0" fontId="77" fillId="0" borderId="0" xfId="0" applyFont="1" applyAlignment="1">
      <alignment horizontal="left" vertical="center"/>
    </xf>
    <xf numFmtId="0" fontId="78" fillId="0" borderId="0" xfId="0" applyFont="1" applyAlignment="1">
      <alignment horizontal="right" vertical="center"/>
    </xf>
    <xf numFmtId="0" fontId="78" fillId="0" borderId="16" xfId="0" applyFont="1" applyBorder="1" applyAlignment="1">
      <alignment horizontal="center" vertical="center" wrapText="1"/>
    </xf>
    <xf numFmtId="0" fontId="78" fillId="0" borderId="0" xfId="0" applyFont="1" applyAlignment="1">
      <alignment vertical="center"/>
    </xf>
    <xf numFmtId="0" fontId="64" fillId="0" borderId="0" xfId="0" applyFont="1" applyAlignment="1"/>
    <xf numFmtId="168" fontId="55" fillId="0" borderId="16" xfId="1" applyNumberFormat="1" applyFont="1" applyBorder="1" applyAlignment="1">
      <alignment horizontal="right"/>
    </xf>
    <xf numFmtId="0" fontId="56" fillId="0" borderId="10" xfId="0" applyFont="1" applyBorder="1" applyAlignment="1">
      <alignment horizontal="center" vertical="center"/>
    </xf>
    <xf numFmtId="0" fontId="78" fillId="0" borderId="0" xfId="0" applyFont="1"/>
    <xf numFmtId="0" fontId="81" fillId="0" borderId="0" xfId="0" applyFont="1" applyAlignment="1"/>
    <xf numFmtId="0" fontId="7" fillId="0" borderId="0" xfId="0" applyFont="1" applyAlignment="1"/>
    <xf numFmtId="0" fontId="56" fillId="0" borderId="5" xfId="0" applyFont="1" applyBorder="1" applyAlignment="1">
      <alignment horizontal="center" vertical="center"/>
    </xf>
    <xf numFmtId="168" fontId="56" fillId="0" borderId="5" xfId="1" applyNumberFormat="1" applyFont="1" applyBorder="1" applyAlignment="1">
      <alignment horizontal="right" vertical="center"/>
    </xf>
    <xf numFmtId="0" fontId="56" fillId="0" borderId="5" xfId="0" applyFont="1" applyBorder="1" applyAlignment="1">
      <alignment horizontal="right" vertical="center"/>
    </xf>
    <xf numFmtId="0" fontId="79" fillId="0" borderId="5" xfId="0" applyFont="1" applyBorder="1" applyAlignment="1">
      <alignment horizontal="right" vertical="center"/>
    </xf>
    <xf numFmtId="168" fontId="55" fillId="0" borderId="5" xfId="1" applyNumberFormat="1" applyFont="1" applyBorder="1" applyAlignment="1">
      <alignment horizontal="right"/>
    </xf>
    <xf numFmtId="0" fontId="56" fillId="0" borderId="5" xfId="0" applyFont="1" applyFill="1" applyBorder="1" applyAlignment="1">
      <alignment horizontal="right" vertical="center"/>
    </xf>
    <xf numFmtId="0" fontId="55" fillId="0" borderId="5" xfId="0" applyFont="1" applyBorder="1" applyAlignment="1">
      <alignment horizontal="right"/>
    </xf>
    <xf numFmtId="0" fontId="56" fillId="0" borderId="5" xfId="0" applyFont="1" applyFill="1" applyBorder="1" applyAlignment="1">
      <alignment horizontal="center" vertical="center"/>
    </xf>
    <xf numFmtId="0" fontId="64" fillId="0" borderId="0" xfId="0" applyFont="1" applyAlignment="1">
      <alignment horizontal="left"/>
    </xf>
    <xf numFmtId="0" fontId="64" fillId="0" borderId="4" xfId="0" applyFont="1" applyBorder="1"/>
    <xf numFmtId="0" fontId="78" fillId="0" borderId="0" xfId="0" applyFont="1" applyAlignment="1">
      <alignment horizontal="left" vertical="center"/>
    </xf>
    <xf numFmtId="0" fontId="81" fillId="0" borderId="4" xfId="0" applyFont="1" applyBorder="1" applyAlignment="1"/>
    <xf numFmtId="0" fontId="78" fillId="0" borderId="0" xfId="0" quotePrefix="1" applyFont="1" applyAlignment="1">
      <alignment horizontal="left" vertical="center"/>
    </xf>
    <xf numFmtId="0" fontId="78" fillId="0" borderId="0" xfId="0" applyFont="1" applyAlignment="1">
      <alignment horizontal="left"/>
    </xf>
    <xf numFmtId="0" fontId="81" fillId="0" borderId="0" xfId="0" applyFont="1" applyAlignment="1">
      <alignment horizontal="left"/>
    </xf>
    <xf numFmtId="0" fontId="78" fillId="0" borderId="0" xfId="0" applyFont="1" applyAlignment="1">
      <alignment horizontal="center" vertical="center" wrapText="1"/>
    </xf>
    <xf numFmtId="0" fontId="64" fillId="0" borderId="4" xfId="0" applyFont="1" applyBorder="1" applyAlignment="1">
      <alignment vertical="center"/>
    </xf>
    <xf numFmtId="0" fontId="64" fillId="0" borderId="0" xfId="0" quotePrefix="1" applyFont="1" applyAlignment="1">
      <alignment horizontal="left" vertical="center" wrapText="1"/>
    </xf>
    <xf numFmtId="0" fontId="77" fillId="0" borderId="4" xfId="0" applyFont="1" applyBorder="1" applyAlignment="1">
      <alignment horizontal="left" vertical="center"/>
    </xf>
    <xf numFmtId="0" fontId="78" fillId="0" borderId="4" xfId="0" applyFont="1" applyBorder="1" applyAlignment="1">
      <alignment horizontal="left" vertical="center"/>
    </xf>
    <xf numFmtId="0" fontId="78" fillId="0" borderId="4" xfId="0" applyFont="1" applyBorder="1" applyAlignment="1">
      <alignment vertical="center"/>
    </xf>
    <xf numFmtId="0" fontId="64" fillId="0" borderId="4" xfId="0" applyFont="1" applyBorder="1" applyAlignment="1"/>
    <xf numFmtId="0" fontId="64" fillId="0" borderId="4" xfId="0" applyFont="1" applyBorder="1" applyAlignment="1">
      <alignment horizontal="left" vertical="center"/>
    </xf>
    <xf numFmtId="0" fontId="64" fillId="0" borderId="4" xfId="0" applyFont="1" applyBorder="1" applyAlignment="1">
      <alignment vertical="center" wrapText="1"/>
    </xf>
    <xf numFmtId="0" fontId="78" fillId="0" borderId="4" xfId="0" applyFont="1" applyFill="1" applyBorder="1" applyAlignment="1">
      <alignment vertical="center"/>
    </xf>
    <xf numFmtId="0" fontId="64" fillId="0" borderId="4" xfId="0" applyFont="1" applyBorder="1" applyAlignment="1">
      <alignment horizontal="left"/>
    </xf>
    <xf numFmtId="0" fontId="78" fillId="0" borderId="4" xfId="0" applyFont="1" applyFill="1" applyBorder="1" applyAlignment="1">
      <alignment horizontal="left" vertical="center"/>
    </xf>
    <xf numFmtId="0" fontId="77" fillId="0" borderId="4" xfId="0" applyFont="1" applyFill="1" applyBorder="1" applyAlignment="1">
      <alignment horizontal="left" vertical="center"/>
    </xf>
    <xf numFmtId="0" fontId="78" fillId="0" borderId="4" xfId="0" applyFont="1" applyBorder="1" applyAlignment="1">
      <alignment vertical="center" wrapText="1"/>
    </xf>
    <xf numFmtId="0" fontId="55" fillId="2" borderId="16" xfId="0" applyFont="1" applyFill="1" applyBorder="1" applyAlignment="1">
      <alignment horizontal="right" vertical="center"/>
    </xf>
    <xf numFmtId="0" fontId="79" fillId="0" borderId="16" xfId="0" applyFont="1" applyBorder="1" applyAlignment="1">
      <alignment horizontal="right"/>
    </xf>
    <xf numFmtId="1" fontId="55" fillId="0" borderId="16" xfId="0" applyNumberFormat="1" applyFont="1" applyBorder="1" applyAlignment="1">
      <alignment horizontal="right"/>
    </xf>
    <xf numFmtId="0" fontId="7" fillId="2" borderId="4" xfId="0" applyFont="1" applyFill="1" applyBorder="1" applyAlignment="1">
      <alignment horizontal="right" vertical="center"/>
    </xf>
    <xf numFmtId="0" fontId="77" fillId="0" borderId="16" xfId="0" applyFont="1" applyBorder="1" applyAlignment="1">
      <alignment horizontal="center"/>
    </xf>
    <xf numFmtId="0" fontId="77" fillId="0" borderId="16" xfId="0" applyFont="1" applyBorder="1"/>
    <xf numFmtId="0" fontId="64" fillId="2" borderId="16" xfId="0" applyFont="1" applyFill="1" applyBorder="1" applyAlignment="1">
      <alignment horizontal="center" vertical="center" wrapText="1"/>
    </xf>
    <xf numFmtId="0" fontId="77" fillId="0" borderId="21" xfId="0" applyFont="1" applyBorder="1" applyAlignment="1">
      <alignment horizontal="center"/>
    </xf>
    <xf numFmtId="165" fontId="64" fillId="0" borderId="16" xfId="0" applyNumberFormat="1" applyFont="1" applyBorder="1" applyAlignment="1">
      <alignment horizontal="right" vertical="center" wrapText="1"/>
    </xf>
    <xf numFmtId="165" fontId="81" fillId="0" borderId="16" xfId="0" applyNumberFormat="1" applyFont="1" applyBorder="1" applyAlignment="1">
      <alignment horizontal="right" vertical="center" wrapText="1"/>
    </xf>
    <xf numFmtId="0" fontId="64" fillId="0" borderId="16" xfId="0" applyFont="1" applyBorder="1" applyAlignment="1">
      <alignment horizontal="right" vertical="center"/>
    </xf>
    <xf numFmtId="168" fontId="77" fillId="0" borderId="16" xfId="1" applyNumberFormat="1" applyFont="1" applyFill="1" applyBorder="1" applyAlignment="1">
      <alignment horizontal="right" vertical="center"/>
    </xf>
    <xf numFmtId="168" fontId="64" fillId="0" borderId="16" xfId="1" applyNumberFormat="1" applyFont="1" applyBorder="1" applyAlignment="1">
      <alignment horizontal="right"/>
    </xf>
    <xf numFmtId="168" fontId="55" fillId="2" borderId="16" xfId="1" applyNumberFormat="1" applyFont="1" applyFill="1" applyBorder="1" applyAlignment="1">
      <alignment horizontal="right" vertical="center"/>
    </xf>
    <xf numFmtId="0" fontId="7" fillId="0" borderId="16" xfId="0" applyFont="1" applyBorder="1" applyAlignment="1">
      <alignment horizontal="left" vertical="center" wrapText="1"/>
    </xf>
    <xf numFmtId="0" fontId="0" fillId="0" borderId="0" xfId="0" applyFont="1" applyAlignment="1"/>
    <xf numFmtId="0" fontId="56" fillId="0" borderId="17" xfId="0" applyFont="1" applyBorder="1" applyAlignment="1">
      <alignment horizontal="left" vertical="center" wrapText="1"/>
    </xf>
    <xf numFmtId="0" fontId="55" fillId="0" borderId="17" xfId="0" applyFont="1" applyBorder="1" applyAlignment="1">
      <alignment vertical="center" wrapText="1"/>
    </xf>
    <xf numFmtId="0" fontId="55" fillId="0" borderId="17" xfId="0" applyFont="1" applyBorder="1" applyAlignment="1">
      <alignment horizontal="left" vertical="center" wrapText="1"/>
    </xf>
    <xf numFmtId="0" fontId="56" fillId="0" borderId="16" xfId="0" applyFont="1" applyFill="1" applyBorder="1" applyAlignment="1">
      <alignment horizontal="center" vertical="center"/>
    </xf>
    <xf numFmtId="0" fontId="56" fillId="0" borderId="16" xfId="0" applyFont="1" applyFill="1" applyBorder="1" applyAlignment="1">
      <alignment horizontal="left" vertical="center" wrapText="1"/>
    </xf>
    <xf numFmtId="0" fontId="55" fillId="0" borderId="16" xfId="0" applyFont="1" applyBorder="1" applyAlignment="1">
      <alignment vertical="center" wrapText="1"/>
    </xf>
    <xf numFmtId="0" fontId="55" fillId="0" borderId="16" xfId="0" applyFont="1" applyBorder="1" applyAlignment="1">
      <alignment horizontal="left" vertical="center" wrapText="1"/>
    </xf>
    <xf numFmtId="0" fontId="55" fillId="0" borderId="16" xfId="0" applyFont="1" applyBorder="1" applyAlignment="1">
      <alignment horizontal="center" vertical="center"/>
    </xf>
    <xf numFmtId="0" fontId="55" fillId="0" borderId="16" xfId="0" applyFont="1" applyBorder="1" applyAlignment="1">
      <alignment horizontal="left" vertical="center"/>
    </xf>
    <xf numFmtId="0" fontId="56" fillId="0" borderId="16" xfId="0" applyFont="1" applyBorder="1" applyAlignment="1">
      <alignment horizontal="center" vertical="center" wrapText="1"/>
    </xf>
    <xf numFmtId="0" fontId="56" fillId="0" borderId="16" xfId="0" applyFont="1" applyBorder="1" applyAlignment="1">
      <alignment vertical="center" wrapText="1"/>
    </xf>
    <xf numFmtId="0" fontId="56" fillId="0" borderId="16" xfId="0" applyFont="1" applyBorder="1" applyAlignment="1">
      <alignment horizontal="left" vertical="center" wrapText="1"/>
    </xf>
    <xf numFmtId="0" fontId="33" fillId="0" borderId="16" xfId="0" applyFont="1" applyBorder="1" applyAlignment="1">
      <alignment horizontal="center" vertical="center" wrapText="1"/>
    </xf>
    <xf numFmtId="0" fontId="33" fillId="0" borderId="16" xfId="0" applyFont="1" applyBorder="1" applyAlignment="1">
      <alignment vertical="center" wrapText="1"/>
    </xf>
    <xf numFmtId="0" fontId="56" fillId="0" borderId="17" xfId="0" applyFont="1" applyBorder="1" applyAlignment="1">
      <alignment vertical="center" wrapText="1"/>
    </xf>
    <xf numFmtId="0" fontId="7" fillId="0" borderId="16" xfId="0" applyFont="1" applyBorder="1" applyAlignment="1">
      <alignment vertical="center" wrapText="1"/>
    </xf>
    <xf numFmtId="0" fontId="56" fillId="0" borderId="16" xfId="0" applyFont="1" applyFill="1" applyBorder="1" applyAlignment="1">
      <alignment vertical="center" wrapText="1"/>
    </xf>
    <xf numFmtId="0" fontId="55" fillId="0" borderId="16" xfId="0" applyFont="1" applyBorder="1" applyAlignment="1">
      <alignment vertical="center"/>
    </xf>
    <xf numFmtId="0" fontId="27" fillId="0" borderId="0" xfId="0" applyFont="1" applyAlignment="1">
      <alignment horizontal="center" vertical="center"/>
    </xf>
    <xf numFmtId="0" fontId="26" fillId="0" borderId="4" xfId="0" applyFont="1" applyBorder="1" applyAlignment="1">
      <alignment horizontal="left" vertical="center" wrapText="1"/>
    </xf>
    <xf numFmtId="0" fontId="26" fillId="0" borderId="0" xfId="0" applyFont="1" applyAlignment="1">
      <alignment horizontal="left"/>
    </xf>
    <xf numFmtId="0" fontId="32" fillId="0" borderId="4" xfId="0" applyFont="1" applyBorder="1" applyAlignment="1">
      <alignment horizontal="left" vertical="center" wrapText="1"/>
    </xf>
    <xf numFmtId="0" fontId="32" fillId="0" borderId="4" xfId="0" quotePrefix="1" applyFont="1" applyBorder="1" applyAlignment="1">
      <alignment horizontal="left" vertical="center" wrapText="1"/>
    </xf>
    <xf numFmtId="0" fontId="32" fillId="0" borderId="4" xfId="0" applyFont="1" applyBorder="1" applyAlignment="1">
      <alignment vertical="center" wrapText="1"/>
    </xf>
    <xf numFmtId="0" fontId="32" fillId="0" borderId="4" xfId="0" quotePrefix="1" applyFont="1" applyBorder="1" applyAlignment="1">
      <alignment vertical="center"/>
    </xf>
    <xf numFmtId="0" fontId="32" fillId="0" borderId="4" xfId="0" applyFont="1" applyBorder="1" applyAlignment="1">
      <alignment vertical="center"/>
    </xf>
    <xf numFmtId="0" fontId="34" fillId="0" borderId="4" xfId="0" applyFont="1" applyBorder="1" applyAlignment="1">
      <alignment vertical="center" wrapText="1"/>
    </xf>
    <xf numFmtId="168" fontId="32" fillId="0" borderId="4" xfId="1" applyNumberFormat="1" applyFont="1" applyFill="1" applyBorder="1" applyAlignment="1">
      <alignment horizontal="left" vertical="center" wrapText="1"/>
    </xf>
    <xf numFmtId="0" fontId="77" fillId="0" borderId="0" xfId="0" applyFont="1" applyAlignment="1">
      <alignment horizontal="center" vertical="center"/>
    </xf>
    <xf numFmtId="0" fontId="82" fillId="0" borderId="0" xfId="0" applyFont="1" applyAlignment="1">
      <alignment horizontal="left" vertical="center"/>
    </xf>
    <xf numFmtId="0" fontId="83" fillId="0" borderId="0" xfId="0" applyFont="1" applyAlignment="1">
      <alignment horizontal="left" vertical="center"/>
    </xf>
    <xf numFmtId="0" fontId="82" fillId="0" borderId="0" xfId="0" applyFont="1" applyAlignment="1">
      <alignment vertical="center"/>
    </xf>
    <xf numFmtId="0" fontId="83" fillId="0" borderId="0" xfId="0" applyFont="1" applyAlignment="1">
      <alignment vertical="center"/>
    </xf>
    <xf numFmtId="0" fontId="78" fillId="0" borderId="16" xfId="0" applyFont="1" applyBorder="1" applyAlignment="1">
      <alignment horizontal="centerContinuous" vertical="center" wrapText="1"/>
    </xf>
    <xf numFmtId="168" fontId="77" fillId="0" borderId="16" xfId="1" applyNumberFormat="1" applyFont="1" applyBorder="1" applyAlignment="1">
      <alignment vertical="center"/>
    </xf>
    <xf numFmtId="168" fontId="77" fillId="0" borderId="16" xfId="1" applyNumberFormat="1" applyFont="1" applyFill="1" applyBorder="1" applyAlignment="1">
      <alignment vertical="center"/>
    </xf>
    <xf numFmtId="167" fontId="79" fillId="13" borderId="16" xfId="0" applyNumberFormat="1" applyFont="1" applyFill="1" applyBorder="1" applyAlignment="1">
      <alignment horizontal="center" vertical="center" wrapText="1"/>
    </xf>
    <xf numFmtId="167" fontId="79" fillId="13" borderId="16" xfId="0" applyNumberFormat="1" applyFont="1" applyFill="1" applyBorder="1" applyAlignment="1">
      <alignment vertical="center" wrapText="1"/>
    </xf>
    <xf numFmtId="0" fontId="79" fillId="0" borderId="0" xfId="0" applyFont="1" applyFill="1" applyAlignment="1">
      <alignment horizontal="center"/>
    </xf>
    <xf numFmtId="168" fontId="56" fillId="0" borderId="16" xfId="1" applyNumberFormat="1" applyFont="1" applyFill="1" applyBorder="1" applyAlignment="1">
      <alignment horizontal="center" vertical="center"/>
    </xf>
    <xf numFmtId="168" fontId="56" fillId="0" borderId="0" xfId="0" applyNumberFormat="1" applyFont="1" applyFill="1" applyAlignment="1">
      <alignment vertical="center"/>
    </xf>
    <xf numFmtId="0" fontId="56" fillId="0" borderId="0" xfId="0" applyFont="1" applyFill="1" applyAlignment="1">
      <alignment vertical="center"/>
    </xf>
    <xf numFmtId="0" fontId="56" fillId="0" borderId="16" xfId="0" applyFont="1" applyFill="1" applyBorder="1" applyAlignment="1">
      <alignment horizontal="left"/>
    </xf>
    <xf numFmtId="0" fontId="79" fillId="13" borderId="16" xfId="0" applyFont="1" applyFill="1" applyBorder="1" applyAlignment="1">
      <alignment horizontal="center" vertical="center"/>
    </xf>
    <xf numFmtId="0" fontId="79" fillId="13" borderId="16" xfId="0" applyFont="1" applyFill="1" applyBorder="1" applyAlignment="1">
      <alignment horizontal="left" vertical="center"/>
    </xf>
    <xf numFmtId="0" fontId="79" fillId="13" borderId="16" xfId="0" applyFont="1" applyFill="1" applyBorder="1" applyAlignment="1">
      <alignment vertical="center"/>
    </xf>
    <xf numFmtId="0" fontId="79" fillId="0" borderId="0" xfId="0" applyFont="1" applyFill="1" applyAlignment="1">
      <alignment vertical="center"/>
    </xf>
    <xf numFmtId="0" fontId="56" fillId="0" borderId="16" xfId="0" applyFont="1" applyFill="1" applyBorder="1"/>
    <xf numFmtId="0" fontId="56" fillId="13" borderId="16" xfId="0" applyFont="1" applyFill="1" applyBorder="1" applyAlignment="1">
      <alignment vertical="center"/>
    </xf>
    <xf numFmtId="0" fontId="56" fillId="0" borderId="16" xfId="0" applyFont="1" applyFill="1" applyBorder="1" applyAlignment="1">
      <alignment horizontal="center" vertical="center" wrapText="1"/>
    </xf>
    <xf numFmtId="0" fontId="56" fillId="13" borderId="16" xfId="0" applyFont="1" applyFill="1" applyBorder="1" applyAlignment="1">
      <alignment horizontal="center" vertical="center"/>
    </xf>
    <xf numFmtId="0" fontId="74" fillId="0" borderId="16" xfId="0" applyFont="1" applyFill="1" applyBorder="1" applyAlignment="1">
      <alignment vertical="center" wrapText="1"/>
    </xf>
    <xf numFmtId="0" fontId="74" fillId="0" borderId="16" xfId="0" applyFont="1" applyFill="1" applyBorder="1" applyAlignment="1">
      <alignment horizontal="left" vertical="center" wrapText="1"/>
    </xf>
    <xf numFmtId="167" fontId="78" fillId="13" borderId="16" xfId="0" applyNumberFormat="1" applyFont="1" applyFill="1" applyBorder="1" applyAlignment="1">
      <alignment horizontal="center" vertical="center" wrapText="1"/>
    </xf>
    <xf numFmtId="167" fontId="78" fillId="13" borderId="16" xfId="0" applyNumberFormat="1" applyFont="1" applyFill="1" applyBorder="1" applyAlignment="1">
      <alignment vertical="center" wrapText="1"/>
    </xf>
    <xf numFmtId="0" fontId="77" fillId="13" borderId="16" xfId="0" applyFont="1" applyFill="1" applyBorder="1" applyAlignment="1">
      <alignment vertical="center"/>
    </xf>
    <xf numFmtId="0" fontId="77" fillId="0" borderId="16" xfId="0" applyFont="1" applyFill="1" applyBorder="1" applyAlignment="1">
      <alignment horizontal="left" vertical="center"/>
    </xf>
    <xf numFmtId="0" fontId="78" fillId="13" borderId="16" xfId="0" applyFont="1" applyFill="1" applyBorder="1" applyAlignment="1">
      <alignment horizontal="center" vertical="center"/>
    </xf>
    <xf numFmtId="0" fontId="78" fillId="13" borderId="16" xfId="0" applyFont="1" applyFill="1" applyBorder="1" applyAlignment="1">
      <alignment horizontal="left" vertical="center"/>
    </xf>
    <xf numFmtId="0" fontId="78" fillId="13" borderId="16" xfId="0" applyFont="1" applyFill="1" applyBorder="1" applyAlignment="1">
      <alignment vertical="center"/>
    </xf>
    <xf numFmtId="168" fontId="77" fillId="13" borderId="16" xfId="1" applyNumberFormat="1" applyFont="1" applyFill="1" applyBorder="1" applyAlignment="1">
      <alignment vertical="center"/>
    </xf>
    <xf numFmtId="0" fontId="69" fillId="0" borderId="16" xfId="0" applyFont="1" applyFill="1" applyBorder="1" applyAlignment="1">
      <alignment vertical="center" wrapText="1"/>
    </xf>
    <xf numFmtId="0" fontId="76" fillId="0" borderId="16" xfId="0" applyFont="1" applyFill="1" applyBorder="1"/>
    <xf numFmtId="0" fontId="27" fillId="13" borderId="16" xfId="0" applyFont="1" applyFill="1" applyBorder="1" applyAlignment="1">
      <alignment vertical="center"/>
    </xf>
    <xf numFmtId="0" fontId="26" fillId="0" borderId="16" xfId="0" applyFont="1" applyFill="1" applyBorder="1" applyAlignment="1">
      <alignment vertical="center"/>
    </xf>
    <xf numFmtId="0" fontId="26" fillId="13" borderId="16" xfId="0" applyFont="1" applyFill="1" applyBorder="1" applyAlignment="1">
      <alignment vertical="center"/>
    </xf>
    <xf numFmtId="167" fontId="78" fillId="14" borderId="16" xfId="0" applyNumberFormat="1" applyFont="1" applyFill="1" applyBorder="1" applyAlignment="1">
      <alignment horizontal="center" vertical="center" wrapText="1"/>
    </xf>
    <xf numFmtId="167" fontId="78" fillId="14" borderId="16" xfId="0" applyNumberFormat="1" applyFont="1" applyFill="1" applyBorder="1" applyAlignment="1">
      <alignment vertical="center" wrapText="1"/>
    </xf>
    <xf numFmtId="0" fontId="77" fillId="14" borderId="16" xfId="0" applyFont="1" applyFill="1" applyBorder="1" applyAlignment="1">
      <alignment vertical="center"/>
    </xf>
    <xf numFmtId="0" fontId="77" fillId="0" borderId="16" xfId="0" applyFont="1" applyBorder="1" applyAlignment="1">
      <alignment horizontal="left" vertical="center"/>
    </xf>
    <xf numFmtId="0" fontId="78" fillId="14" borderId="16" xfId="0" applyFont="1" applyFill="1" applyBorder="1" applyAlignment="1">
      <alignment horizontal="center" vertical="center"/>
    </xf>
    <xf numFmtId="0" fontId="78" fillId="14" borderId="16" xfId="0" applyFont="1" applyFill="1" applyBorder="1" applyAlignment="1">
      <alignment horizontal="left" vertical="center"/>
    </xf>
    <xf numFmtId="0" fontId="78" fillId="14" borderId="16" xfId="0" applyFont="1" applyFill="1" applyBorder="1" applyAlignment="1">
      <alignment vertical="center"/>
    </xf>
    <xf numFmtId="168" fontId="77" fillId="14" borderId="16" xfId="1" applyNumberFormat="1" applyFont="1" applyFill="1" applyBorder="1" applyAlignment="1">
      <alignment vertical="center"/>
    </xf>
    <xf numFmtId="0" fontId="69" fillId="0" borderId="16" xfId="0" applyFont="1" applyBorder="1" applyAlignment="1">
      <alignment vertical="center" wrapText="1"/>
    </xf>
    <xf numFmtId="0" fontId="69" fillId="8" borderId="16" xfId="0" applyFont="1" applyFill="1" applyBorder="1" applyAlignment="1">
      <alignment vertical="center" wrapText="1"/>
    </xf>
    <xf numFmtId="0" fontId="76" fillId="0" borderId="16" xfId="0" applyFont="1" applyBorder="1"/>
    <xf numFmtId="0" fontId="56" fillId="7" borderId="16" xfId="0" applyFont="1" applyFill="1" applyBorder="1" applyAlignment="1">
      <alignment horizontal="left" vertical="center"/>
    </xf>
    <xf numFmtId="0" fontId="56" fillId="7" borderId="16" xfId="0" applyFont="1" applyFill="1" applyBorder="1" applyAlignment="1">
      <alignment vertical="center"/>
    </xf>
    <xf numFmtId="0" fontId="69" fillId="7" borderId="16" xfId="0" applyFont="1" applyFill="1" applyBorder="1" applyAlignment="1">
      <alignment vertical="center" wrapText="1"/>
    </xf>
    <xf numFmtId="0" fontId="63" fillId="2" borderId="16" xfId="0" applyFont="1" applyFill="1" applyBorder="1" applyAlignment="1">
      <alignment horizontal="center" vertical="center" wrapText="1"/>
    </xf>
    <xf numFmtId="0" fontId="63" fillId="0" borderId="16" xfId="0" applyFont="1" applyBorder="1"/>
    <xf numFmtId="168" fontId="63" fillId="0" borderId="16" xfId="1" applyNumberFormat="1" applyFont="1" applyBorder="1" applyAlignment="1">
      <alignment horizontal="right" vertical="center"/>
    </xf>
    <xf numFmtId="167" fontId="85" fillId="0" borderId="16" xfId="0" quotePrefix="1" applyNumberFormat="1" applyFont="1" applyBorder="1" applyAlignment="1">
      <alignment horizontal="center" vertical="center" wrapText="1"/>
    </xf>
    <xf numFmtId="167" fontId="85" fillId="0" borderId="16" xfId="0" applyNumberFormat="1" applyFont="1" applyBorder="1" applyAlignment="1">
      <alignment horizontal="center" vertical="center" wrapText="1"/>
    </xf>
    <xf numFmtId="169" fontId="85" fillId="0" borderId="16" xfId="1" applyNumberFormat="1" applyFont="1" applyBorder="1" applyAlignment="1">
      <alignment horizontal="right" vertical="center" wrapText="1"/>
    </xf>
    <xf numFmtId="0" fontId="57" fillId="0" borderId="0" xfId="0" applyFont="1" applyAlignment="1">
      <alignment horizontal="center" vertical="center"/>
    </xf>
    <xf numFmtId="0" fontId="59" fillId="8" borderId="16" xfId="0" applyFont="1" applyFill="1" applyBorder="1" applyAlignment="1">
      <alignment horizontal="left" vertical="center" wrapText="1"/>
    </xf>
    <xf numFmtId="169" fontId="59" fillId="8" borderId="16" xfId="1" applyNumberFormat="1" applyFont="1" applyFill="1" applyBorder="1" applyAlignment="1">
      <alignment horizontal="right"/>
    </xf>
    <xf numFmtId="0" fontId="57" fillId="0" borderId="0" xfId="0" applyFont="1" applyAlignment="1">
      <alignment vertical="center"/>
    </xf>
    <xf numFmtId="168" fontId="57" fillId="0" borderId="0" xfId="0" applyNumberFormat="1" applyFont="1" applyAlignment="1">
      <alignment vertical="center"/>
    </xf>
    <xf numFmtId="0" fontId="59" fillId="8" borderId="16" xfId="0" applyFont="1" applyFill="1" applyBorder="1"/>
    <xf numFmtId="0" fontId="59" fillId="8" borderId="16" xfId="0" applyFont="1" applyFill="1" applyBorder="1" applyAlignment="1">
      <alignment vertical="center"/>
    </xf>
    <xf numFmtId="0" fontId="59" fillId="8" borderId="16" xfId="0" applyFont="1" applyFill="1" applyBorder="1" applyAlignment="1">
      <alignment vertical="center" wrapText="1"/>
    </xf>
    <xf numFmtId="0" fontId="85" fillId="0" borderId="16" xfId="0" applyFont="1" applyBorder="1" applyAlignment="1">
      <alignment vertical="center"/>
    </xf>
    <xf numFmtId="0" fontId="85" fillId="0" borderId="16" xfId="0" applyFont="1" applyBorder="1" applyAlignment="1">
      <alignment horizontal="left" vertical="center"/>
    </xf>
    <xf numFmtId="169" fontId="85" fillId="0" borderId="16" xfId="1" applyNumberFormat="1" applyFont="1" applyBorder="1" applyAlignment="1">
      <alignment horizontal="right" vertical="center"/>
    </xf>
    <xf numFmtId="0" fontId="85" fillId="0" borderId="0" xfId="0" applyFont="1" applyAlignment="1">
      <alignment vertical="center"/>
    </xf>
    <xf numFmtId="0" fontId="59" fillId="8" borderId="16" xfId="0" applyFont="1" applyFill="1" applyBorder="1" applyAlignment="1">
      <alignment horizontal="left" vertical="center"/>
    </xf>
    <xf numFmtId="0" fontId="59" fillId="8" borderId="16" xfId="0" applyFont="1" applyFill="1" applyBorder="1" applyAlignment="1">
      <alignment wrapText="1"/>
    </xf>
    <xf numFmtId="0" fontId="59" fillId="8" borderId="16" xfId="0" applyFont="1" applyFill="1" applyBorder="1" applyAlignment="1">
      <alignment horizontal="left"/>
    </xf>
    <xf numFmtId="0" fontId="77" fillId="15" borderId="0" xfId="0" applyFont="1" applyFill="1" applyAlignment="1">
      <alignment horizontal="center" vertical="center"/>
    </xf>
    <xf numFmtId="169" fontId="77" fillId="0" borderId="16" xfId="1" applyNumberFormat="1" applyFont="1" applyFill="1" applyBorder="1" applyAlignment="1">
      <alignment horizontal="center" vertical="center" wrapText="1"/>
    </xf>
    <xf numFmtId="0" fontId="56" fillId="0" borderId="0" xfId="0" applyFont="1" applyAlignment="1">
      <alignment vertical="center"/>
    </xf>
    <xf numFmtId="0" fontId="78" fillId="15" borderId="0" xfId="0" applyFont="1" applyFill="1" applyAlignment="1">
      <alignment vertical="center"/>
    </xf>
    <xf numFmtId="0" fontId="77" fillId="0" borderId="0" xfId="0" applyFont="1"/>
    <xf numFmtId="169" fontId="77" fillId="0" borderId="0" xfId="1" applyNumberFormat="1" applyFont="1" applyAlignment="1">
      <alignment vertical="center"/>
    </xf>
    <xf numFmtId="169" fontId="78" fillId="0" borderId="0" xfId="1" applyNumberFormat="1" applyFont="1" applyAlignment="1">
      <alignment vertical="center"/>
    </xf>
    <xf numFmtId="169" fontId="56" fillId="0" borderId="0" xfId="1" applyNumberFormat="1" applyFont="1" applyAlignment="1">
      <alignment vertical="center"/>
    </xf>
    <xf numFmtId="169" fontId="78" fillId="15" borderId="0" xfId="1" applyNumberFormat="1" applyFont="1" applyFill="1" applyAlignment="1">
      <alignment vertical="center"/>
    </xf>
    <xf numFmtId="169" fontId="77" fillId="0" borderId="0" xfId="1" applyNumberFormat="1" applyFont="1"/>
    <xf numFmtId="169" fontId="77" fillId="0" borderId="16" xfId="1" applyNumberFormat="1" applyFont="1" applyBorder="1" applyAlignment="1">
      <alignment vertical="center"/>
    </xf>
    <xf numFmtId="169" fontId="78" fillId="0" borderId="16" xfId="1" applyNumberFormat="1" applyFont="1" applyBorder="1" applyAlignment="1">
      <alignment vertical="center"/>
    </xf>
    <xf numFmtId="169" fontId="56" fillId="0" borderId="16" xfId="1" applyNumberFormat="1" applyFont="1" applyBorder="1" applyAlignment="1">
      <alignment vertical="center"/>
    </xf>
    <xf numFmtId="169" fontId="78" fillId="15" borderId="16" xfId="1" applyNumberFormat="1" applyFont="1" applyFill="1" applyBorder="1" applyAlignment="1">
      <alignment vertical="center"/>
    </xf>
    <xf numFmtId="169" fontId="77" fillId="0" borderId="16" xfId="1" applyNumberFormat="1" applyFont="1" applyBorder="1"/>
    <xf numFmtId="0" fontId="56" fillId="0" borderId="0" xfId="0" applyFont="1" applyFill="1"/>
    <xf numFmtId="168" fontId="56" fillId="0" borderId="0" xfId="0" applyNumberFormat="1" applyFont="1" applyFill="1"/>
    <xf numFmtId="0" fontId="56" fillId="0" borderId="0" xfId="0" applyFont="1" applyFill="1" applyAlignment="1">
      <alignment horizontal="center" vertical="center"/>
    </xf>
    <xf numFmtId="0" fontId="79" fillId="13" borderId="4" xfId="0" applyFont="1" applyFill="1" applyBorder="1"/>
    <xf numFmtId="0" fontId="79" fillId="13" borderId="4" xfId="0" applyFont="1" applyFill="1" applyBorder="1" applyAlignment="1">
      <alignment vertical="center"/>
    </xf>
    <xf numFmtId="0" fontId="56" fillId="13" borderId="4" xfId="0" applyFont="1" applyFill="1" applyBorder="1" applyAlignment="1">
      <alignment vertical="center"/>
    </xf>
    <xf numFmtId="0" fontId="56" fillId="0" borderId="4" xfId="0" applyFont="1" applyFill="1" applyBorder="1"/>
    <xf numFmtId="0" fontId="56" fillId="0" borderId="4" xfId="0" applyFont="1" applyFill="1" applyBorder="1" applyAlignment="1">
      <alignment vertical="center"/>
    </xf>
    <xf numFmtId="168" fontId="56" fillId="0" borderId="16" xfId="1" applyNumberFormat="1" applyFont="1" applyBorder="1" applyAlignment="1">
      <alignment horizontal="center" vertical="center" wrapText="1"/>
    </xf>
    <xf numFmtId="0" fontId="79" fillId="13" borderId="0" xfId="0" applyFont="1" applyFill="1" applyAlignment="1">
      <alignment vertical="center"/>
    </xf>
    <xf numFmtId="0" fontId="56" fillId="13" borderId="0" xfId="0" applyFont="1" applyFill="1" applyAlignment="1">
      <alignment vertical="center"/>
    </xf>
    <xf numFmtId="0" fontId="56" fillId="0" borderId="17" xfId="0" applyFont="1" applyBorder="1" applyAlignment="1">
      <alignment vertical="center"/>
    </xf>
    <xf numFmtId="0" fontId="76" fillId="0" borderId="16" xfId="0" applyFont="1" applyBorder="1" applyAlignment="1">
      <alignment vertical="center" wrapText="1"/>
    </xf>
    <xf numFmtId="0" fontId="76" fillId="0" borderId="16" xfId="0" applyFont="1" applyBorder="1" applyAlignment="1">
      <alignment horizontal="left" vertical="center" wrapText="1"/>
    </xf>
    <xf numFmtId="0" fontId="76" fillId="0" borderId="17" xfId="0" applyFont="1" applyBorder="1" applyAlignment="1">
      <alignment vertical="center" wrapText="1"/>
    </xf>
    <xf numFmtId="0" fontId="76" fillId="0" borderId="16" xfId="0" applyFont="1" applyBorder="1" applyAlignment="1">
      <alignment horizontal="left"/>
    </xf>
    <xf numFmtId="0" fontId="79" fillId="13" borderId="0" xfId="0" applyFont="1" applyFill="1" applyAlignment="1">
      <alignment horizontal="center"/>
    </xf>
    <xf numFmtId="0" fontId="77" fillId="13" borderId="0" xfId="0" applyFont="1" applyFill="1" applyAlignment="1">
      <alignment vertical="center"/>
    </xf>
    <xf numFmtId="168" fontId="86" fillId="0" borderId="16" xfId="1" applyNumberFormat="1" applyFont="1" applyFill="1" applyBorder="1" applyAlignment="1">
      <alignment horizontal="left" wrapText="1"/>
    </xf>
    <xf numFmtId="168" fontId="86" fillId="13" borderId="4" xfId="1" applyNumberFormat="1" applyFont="1" applyFill="1" applyBorder="1" applyAlignment="1">
      <alignment horizontal="left" wrapText="1"/>
    </xf>
    <xf numFmtId="0" fontId="55" fillId="0" borderId="17" xfId="0" applyFont="1" applyBorder="1" applyAlignment="1">
      <alignment vertical="center"/>
    </xf>
    <xf numFmtId="0" fontId="7" fillId="0" borderId="17" xfId="0" applyFont="1" applyBorder="1" applyAlignment="1">
      <alignment vertical="center" wrapText="1"/>
    </xf>
    <xf numFmtId="3" fontId="55" fillId="0" borderId="16" xfId="0" applyNumberFormat="1" applyFont="1" applyBorder="1" applyAlignment="1">
      <alignment vertical="center" wrapText="1"/>
    </xf>
    <xf numFmtId="168" fontId="56" fillId="0" borderId="16" xfId="1" applyNumberFormat="1" applyFont="1" applyBorder="1" applyAlignment="1">
      <alignment vertical="center" wrapText="1"/>
    </xf>
    <xf numFmtId="168" fontId="56" fillId="0" borderId="16" xfId="1" applyNumberFormat="1" applyFont="1" applyBorder="1" applyAlignment="1">
      <alignment horizontal="right" vertical="center" wrapText="1"/>
    </xf>
    <xf numFmtId="168" fontId="33" fillId="0" borderId="16" xfId="1" applyNumberFormat="1" applyFont="1" applyFill="1" applyBorder="1"/>
    <xf numFmtId="0" fontId="47" fillId="0" borderId="0" xfId="0" applyFont="1"/>
    <xf numFmtId="0" fontId="33" fillId="0" borderId="16" xfId="0" applyFont="1" applyBorder="1"/>
    <xf numFmtId="0" fontId="33" fillId="0" borderId="16" xfId="0" applyFont="1" applyBorder="1" applyAlignment="1">
      <alignment horizontal="center"/>
    </xf>
    <xf numFmtId="0" fontId="4" fillId="0" borderId="27" xfId="0" applyFont="1" applyBorder="1" applyAlignment="1">
      <alignment vertical="center" wrapText="1"/>
    </xf>
    <xf numFmtId="0" fontId="59" fillId="0" borderId="4" xfId="0" applyFont="1" applyBorder="1" applyAlignment="1">
      <alignment vertical="center" wrapText="1"/>
    </xf>
    <xf numFmtId="0" fontId="9" fillId="0" borderId="27" xfId="0" applyFont="1" applyBorder="1" applyAlignment="1">
      <alignment vertical="center" wrapText="1"/>
    </xf>
    <xf numFmtId="0" fontId="7" fillId="0" borderId="4" xfId="0" applyFont="1" applyBorder="1" applyAlignment="1">
      <alignment vertical="center" wrapText="1"/>
    </xf>
    <xf numFmtId="0" fontId="9" fillId="0" borderId="0" xfId="0" applyFont="1" applyAlignment="1">
      <alignment horizontal="left" vertical="center"/>
    </xf>
    <xf numFmtId="3" fontId="7" fillId="0" borderId="0" xfId="0" applyNumberFormat="1" applyFont="1" applyAlignment="1">
      <alignment horizontal="left" vertical="center"/>
    </xf>
    <xf numFmtId="3"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center"/>
    </xf>
    <xf numFmtId="0" fontId="10" fillId="0" borderId="0" xfId="0" applyFont="1" applyAlignment="1">
      <alignment horizontal="left" vertical="center"/>
    </xf>
    <xf numFmtId="0" fontId="9" fillId="0" borderId="0" xfId="0" applyFont="1" applyAlignment="1">
      <alignment vertical="center"/>
    </xf>
    <xf numFmtId="3" fontId="7" fillId="0" borderId="0" xfId="0" applyNumberFormat="1" applyFont="1" applyAlignment="1">
      <alignment horizontal="center" vertical="center"/>
    </xf>
    <xf numFmtId="3" fontId="10" fillId="0" borderId="0" xfId="0" applyNumberFormat="1" applyFont="1" applyAlignment="1">
      <alignment horizontal="left" vertical="center"/>
    </xf>
    <xf numFmtId="0" fontId="9" fillId="2" borderId="4" xfId="0" applyFont="1" applyFill="1" applyBorder="1" applyAlignment="1">
      <alignment vertical="center"/>
    </xf>
    <xf numFmtId="0" fontId="9" fillId="2" borderId="4" xfId="0" applyFont="1" applyFill="1" applyBorder="1" applyAlignment="1">
      <alignment horizontal="center" vertical="center"/>
    </xf>
    <xf numFmtId="0" fontId="7" fillId="0" borderId="16" xfId="0" applyFont="1" applyBorder="1" applyAlignment="1">
      <alignment horizontal="left" vertical="center"/>
    </xf>
    <xf numFmtId="0" fontId="79" fillId="0" borderId="16" xfId="0" applyFont="1" applyBorder="1"/>
    <xf numFmtId="0" fontId="10" fillId="2" borderId="4" xfId="0" applyFont="1" applyFill="1" applyBorder="1" applyAlignment="1">
      <alignment horizontal="center" vertical="center"/>
    </xf>
    <xf numFmtId="0" fontId="9" fillId="0" borderId="16" xfId="0" applyFont="1" applyBorder="1" applyAlignment="1">
      <alignment horizontal="left" vertical="center" wrapText="1"/>
    </xf>
    <xf numFmtId="0" fontId="6" fillId="2" borderId="4" xfId="0" applyFont="1" applyFill="1" applyBorder="1" applyAlignment="1">
      <alignment horizontal="center" vertical="center"/>
    </xf>
    <xf numFmtId="0" fontId="79" fillId="0" borderId="4" xfId="0" applyFont="1" applyBorder="1"/>
    <xf numFmtId="0" fontId="27" fillId="0" borderId="4" xfId="0" applyFont="1" applyBorder="1"/>
    <xf numFmtId="0" fontId="27" fillId="0" borderId="4" xfId="0" quotePrefix="1" applyFont="1" applyBorder="1" applyAlignment="1">
      <alignment horizontal="center" vertical="center"/>
    </xf>
    <xf numFmtId="0" fontId="27" fillId="0" borderId="4" xfId="0" applyFont="1" applyBorder="1" applyAlignment="1">
      <alignment horizontal="left"/>
    </xf>
    <xf numFmtId="0" fontId="7" fillId="0" borderId="4" xfId="0" applyFont="1" applyBorder="1" applyAlignment="1"/>
    <xf numFmtId="0" fontId="10" fillId="2" borderId="4" xfId="0" applyFont="1" applyFill="1" applyBorder="1" applyAlignment="1">
      <alignment horizontal="center" vertical="center" wrapText="1"/>
    </xf>
    <xf numFmtId="0" fontId="6" fillId="0" borderId="4" xfId="0" applyFont="1" applyBorder="1" applyAlignment="1">
      <alignment horizontal="left" vertical="center" wrapText="1"/>
    </xf>
    <xf numFmtId="0" fontId="7" fillId="0" borderId="4" xfId="0" applyFont="1" applyBorder="1" applyAlignment="1">
      <alignment horizontal="left" vertical="center" wrapText="1"/>
    </xf>
    <xf numFmtId="0" fontId="56" fillId="0" borderId="12" xfId="0" applyFont="1" applyBorder="1" applyAlignment="1">
      <alignment horizontal="center" vertical="center"/>
    </xf>
    <xf numFmtId="0" fontId="55" fillId="2" borderId="12" xfId="0" applyFont="1" applyFill="1" applyBorder="1" applyAlignment="1">
      <alignment horizontal="center" vertical="center" wrapText="1"/>
    </xf>
    <xf numFmtId="0" fontId="55" fillId="2" borderId="8" xfId="0" applyFont="1" applyFill="1" applyBorder="1" applyAlignment="1">
      <alignment horizontal="right" vertical="center" wrapText="1"/>
    </xf>
    <xf numFmtId="0" fontId="55" fillId="0" borderId="8" xfId="0" applyFont="1" applyBorder="1" applyAlignment="1">
      <alignment horizontal="right" vertical="center"/>
    </xf>
    <xf numFmtId="0" fontId="78" fillId="7" borderId="16" xfId="0" applyFont="1" applyFill="1" applyBorder="1" applyAlignment="1">
      <alignment horizontal="center" vertical="center"/>
    </xf>
    <xf numFmtId="0" fontId="78" fillId="7" borderId="16" xfId="0" applyFont="1" applyFill="1" applyBorder="1" applyAlignment="1">
      <alignment vertical="center"/>
    </xf>
    <xf numFmtId="0" fontId="78" fillId="0" borderId="0" xfId="0" applyFont="1" applyFill="1" applyAlignment="1">
      <alignment vertical="center"/>
    </xf>
    <xf numFmtId="0" fontId="64" fillId="0" borderId="16" xfId="3" applyFont="1" applyFill="1" applyBorder="1" applyAlignment="1">
      <alignment horizontal="left" vertical="center" wrapText="1"/>
    </xf>
    <xf numFmtId="0" fontId="64" fillId="0" borderId="16" xfId="0" applyFont="1" applyFill="1" applyBorder="1" applyAlignment="1">
      <alignment vertical="center"/>
    </xf>
    <xf numFmtId="0" fontId="64" fillId="0" borderId="16" xfId="2" applyFont="1" applyFill="1" applyBorder="1" applyAlignment="1">
      <alignment horizontal="left" vertical="center" wrapText="1"/>
    </xf>
    <xf numFmtId="0" fontId="64" fillId="0" borderId="16" xfId="2" quotePrefix="1" applyFont="1" applyFill="1" applyBorder="1" applyAlignment="1">
      <alignment horizontal="left" vertical="center" wrapText="1"/>
    </xf>
    <xf numFmtId="0" fontId="87" fillId="0" borderId="0" xfId="0" applyFont="1" applyAlignment="1">
      <alignment vertical="center"/>
    </xf>
    <xf numFmtId="0" fontId="64" fillId="0" borderId="16" xfId="0" applyFont="1" applyBorder="1" applyAlignment="1">
      <alignment horizontal="center" vertical="center"/>
    </xf>
    <xf numFmtId="0" fontId="64" fillId="0" borderId="16" xfId="0" applyFont="1" applyBorder="1" applyAlignment="1">
      <alignment horizontal="left" vertical="center"/>
    </xf>
    <xf numFmtId="0" fontId="64" fillId="0" borderId="16" xfId="2" applyFont="1" applyFill="1" applyBorder="1" applyAlignment="1">
      <alignment vertical="center" wrapText="1"/>
    </xf>
    <xf numFmtId="0" fontId="64" fillId="0" borderId="16" xfId="3" applyFont="1" applyFill="1" applyBorder="1" applyAlignment="1">
      <alignment horizontal="left" vertical="center"/>
    </xf>
    <xf numFmtId="0" fontId="64" fillId="0" borderId="17" xfId="3" applyFont="1" applyFill="1" applyBorder="1" applyAlignment="1">
      <alignment horizontal="left" vertical="center" wrapText="1"/>
    </xf>
    <xf numFmtId="0" fontId="64" fillId="0" borderId="19" xfId="3" applyFont="1" applyFill="1" applyBorder="1" applyAlignment="1">
      <alignment horizontal="left" vertical="center" wrapText="1"/>
    </xf>
    <xf numFmtId="0" fontId="64" fillId="0" borderId="18" xfId="3" applyFont="1" applyFill="1" applyBorder="1" applyAlignment="1">
      <alignment horizontal="left" vertical="center" wrapText="1"/>
    </xf>
    <xf numFmtId="0" fontId="64" fillId="0" borderId="17" xfId="0" applyFont="1" applyBorder="1" applyAlignment="1">
      <alignment horizontal="center" vertical="center"/>
    </xf>
    <xf numFmtId="0" fontId="26" fillId="0" borderId="16" xfId="0" applyFont="1" applyFill="1" applyBorder="1" applyAlignment="1">
      <alignment horizontal="center" vertical="center"/>
    </xf>
    <xf numFmtId="168" fontId="26" fillId="0" borderId="16" xfId="1" applyNumberFormat="1" applyFont="1" applyFill="1" applyBorder="1" applyAlignment="1">
      <alignment horizontal="center" vertical="center"/>
    </xf>
    <xf numFmtId="0" fontId="26" fillId="0" borderId="0" xfId="0" applyFont="1" applyFill="1" applyAlignment="1">
      <alignment horizontal="center" vertical="center"/>
    </xf>
    <xf numFmtId="0" fontId="64" fillId="0" borderId="16" xfId="0" applyFont="1" applyFill="1" applyBorder="1" applyAlignment="1">
      <alignment horizontal="left" vertical="center"/>
    </xf>
    <xf numFmtId="0" fontId="27" fillId="15" borderId="0" xfId="0" applyFont="1" applyFill="1" applyAlignment="1">
      <alignment vertical="center"/>
    </xf>
    <xf numFmtId="0" fontId="78" fillId="13" borderId="20" xfId="0" applyFont="1" applyFill="1" applyBorder="1" applyAlignment="1">
      <alignment horizontal="center" vertical="center"/>
    </xf>
    <xf numFmtId="0" fontId="78" fillId="13" borderId="20" xfId="0" applyFont="1" applyFill="1" applyBorder="1" applyAlignment="1">
      <alignment vertical="center"/>
    </xf>
    <xf numFmtId="167" fontId="27" fillId="13" borderId="17" xfId="0" applyNumberFormat="1" applyFont="1" applyFill="1" applyBorder="1" applyAlignment="1">
      <alignment horizontal="center" vertical="center" wrapText="1"/>
    </xf>
    <xf numFmtId="167" fontId="27" fillId="13" borderId="4" xfId="0" applyNumberFormat="1" applyFont="1" applyFill="1" applyBorder="1" applyAlignment="1">
      <alignment horizontal="center" vertical="center" wrapText="1"/>
    </xf>
    <xf numFmtId="0" fontId="26" fillId="15" borderId="0" xfId="0" applyFont="1" applyFill="1" applyAlignment="1">
      <alignment horizontal="center" vertical="center"/>
    </xf>
    <xf numFmtId="0" fontId="78" fillId="0" borderId="16" xfId="0" applyFont="1" applyFill="1" applyBorder="1" applyAlignment="1">
      <alignment horizontal="center" vertical="center"/>
    </xf>
    <xf numFmtId="0" fontId="78" fillId="0" borderId="16" xfId="0" applyFont="1" applyFill="1" applyBorder="1" applyAlignment="1">
      <alignment vertical="center"/>
    </xf>
    <xf numFmtId="167" fontId="27" fillId="0" borderId="16" xfId="0" applyNumberFormat="1" applyFont="1" applyFill="1" applyBorder="1" applyAlignment="1">
      <alignment horizontal="center" vertical="center" wrapText="1"/>
    </xf>
    <xf numFmtId="168" fontId="57" fillId="0" borderId="16" xfId="4" applyNumberFormat="1" applyFont="1" applyBorder="1" applyAlignment="1">
      <alignment horizontal="center" vertical="center" wrapText="1"/>
    </xf>
    <xf numFmtId="168" fontId="57" fillId="0" borderId="16" xfId="4" applyNumberFormat="1" applyFont="1" applyBorder="1" applyAlignment="1">
      <alignment vertical="center"/>
    </xf>
    <xf numFmtId="168" fontId="57" fillId="0" borderId="16" xfId="4" applyNumberFormat="1" applyFont="1" applyBorder="1" applyAlignment="1">
      <alignment horizontal="right" vertical="center" wrapText="1"/>
    </xf>
    <xf numFmtId="167" fontId="78" fillId="13" borderId="16" xfId="0" quotePrefix="1" applyNumberFormat="1" applyFont="1" applyFill="1" applyBorder="1" applyAlignment="1">
      <alignment horizontal="center" vertical="center" wrapText="1"/>
    </xf>
    <xf numFmtId="167" fontId="77" fillId="0" borderId="16" xfId="0" quotePrefix="1" applyNumberFormat="1" applyFont="1" applyBorder="1" applyAlignment="1">
      <alignment horizontal="center" vertical="center" wrapText="1"/>
    </xf>
    <xf numFmtId="167" fontId="77" fillId="0" borderId="16" xfId="0" applyNumberFormat="1" applyFont="1" applyBorder="1" applyAlignment="1">
      <alignment vertical="center" wrapText="1"/>
    </xf>
    <xf numFmtId="167" fontId="78" fillId="0" borderId="16" xfId="0" applyNumberFormat="1" applyFont="1" applyBorder="1" applyAlignment="1">
      <alignment horizontal="center" vertical="center" wrapText="1"/>
    </xf>
    <xf numFmtId="0" fontId="78" fillId="0" borderId="0" xfId="0" applyFont="1" applyFill="1" applyAlignment="1">
      <alignment horizontal="center"/>
    </xf>
    <xf numFmtId="168" fontId="77" fillId="0" borderId="0" xfId="0" applyNumberFormat="1" applyFont="1" applyAlignment="1">
      <alignment vertical="center"/>
    </xf>
    <xf numFmtId="0" fontId="56" fillId="0" borderId="0" xfId="0" applyFont="1" applyAlignment="1">
      <alignment horizontal="center" vertical="center"/>
    </xf>
    <xf numFmtId="0" fontId="55" fillId="0" borderId="16" xfId="3" applyFont="1" applyBorder="1" applyAlignment="1">
      <alignment horizontal="left" vertical="center" wrapText="1"/>
    </xf>
    <xf numFmtId="0" fontId="55" fillId="0" borderId="16" xfId="2" applyFont="1" applyBorder="1" applyAlignment="1">
      <alignment horizontal="left" vertical="center" wrapText="1"/>
    </xf>
    <xf numFmtId="0" fontId="55" fillId="0" borderId="16" xfId="2" quotePrefix="1" applyFont="1" applyBorder="1" applyAlignment="1">
      <alignment horizontal="left" vertical="center" wrapText="1"/>
    </xf>
    <xf numFmtId="0" fontId="55" fillId="0" borderId="16" xfId="2" applyFont="1" applyBorder="1" applyAlignment="1">
      <alignment vertical="center" wrapText="1"/>
    </xf>
    <xf numFmtId="0" fontId="55" fillId="0" borderId="16" xfId="3" applyFont="1" applyBorder="1" applyAlignment="1">
      <alignment horizontal="left" vertical="center"/>
    </xf>
    <xf numFmtId="167" fontId="79" fillId="14" borderId="16" xfId="0" applyNumberFormat="1" applyFont="1" applyFill="1" applyBorder="1" applyAlignment="1">
      <alignment horizontal="center" vertical="center" wrapText="1"/>
    </xf>
    <xf numFmtId="167" fontId="79" fillId="14" borderId="16" xfId="0" applyNumberFormat="1" applyFont="1" applyFill="1" applyBorder="1" applyAlignment="1">
      <alignment vertical="center" wrapText="1"/>
    </xf>
    <xf numFmtId="168" fontId="56" fillId="0" borderId="16" xfId="1" applyNumberFormat="1" applyFont="1" applyBorder="1" applyAlignment="1">
      <alignment vertical="center"/>
    </xf>
    <xf numFmtId="0" fontId="79" fillId="13" borderId="20" xfId="0" applyFont="1" applyFill="1" applyBorder="1" applyAlignment="1">
      <alignment horizontal="center" vertical="center"/>
    </xf>
    <xf numFmtId="0" fontId="79" fillId="13" borderId="20" xfId="0" applyFont="1" applyFill="1" applyBorder="1" applyAlignment="1">
      <alignment vertical="center"/>
    </xf>
    <xf numFmtId="167" fontId="79" fillId="13" borderId="17" xfId="0" applyNumberFormat="1" applyFont="1" applyFill="1" applyBorder="1" applyAlignment="1">
      <alignment horizontal="center" vertical="center" wrapText="1"/>
    </xf>
    <xf numFmtId="167" fontId="79" fillId="13" borderId="0" xfId="0" applyNumberFormat="1" applyFont="1" applyFill="1" applyAlignment="1">
      <alignment horizontal="center" vertical="center" wrapText="1"/>
    </xf>
    <xf numFmtId="0" fontId="56" fillId="0" borderId="0" xfId="0" applyFont="1" applyAlignment="1">
      <alignment horizontal="left" vertical="center"/>
    </xf>
    <xf numFmtId="168" fontId="56" fillId="0" borderId="0" xfId="1" applyNumberFormat="1" applyFont="1" applyAlignment="1">
      <alignment vertical="center"/>
    </xf>
    <xf numFmtId="169" fontId="56" fillId="0" borderId="16" xfId="1" applyNumberFormat="1" applyFont="1" applyBorder="1" applyAlignment="1">
      <alignment horizontal="right"/>
    </xf>
    <xf numFmtId="169" fontId="56" fillId="0" borderId="16" xfId="1" applyNumberFormat="1" applyFont="1" applyFill="1" applyBorder="1" applyAlignment="1">
      <alignment horizontal="right" vertical="center"/>
    </xf>
    <xf numFmtId="169" fontId="55" fillId="0" borderId="16" xfId="1" applyNumberFormat="1" applyFont="1" applyFill="1" applyBorder="1" applyAlignment="1">
      <alignment horizontal="right"/>
    </xf>
    <xf numFmtId="169" fontId="55" fillId="0" borderId="16" xfId="1" applyNumberFormat="1" applyFont="1" applyBorder="1" applyAlignment="1">
      <alignment horizontal="right"/>
    </xf>
    <xf numFmtId="169" fontId="56" fillId="0" borderId="16" xfId="1" applyNumberFormat="1" applyFont="1" applyBorder="1" applyAlignment="1">
      <alignment horizontal="right" vertical="center"/>
    </xf>
    <xf numFmtId="169" fontId="79" fillId="0" borderId="16" xfId="1" applyNumberFormat="1" applyFont="1" applyBorder="1" applyAlignment="1">
      <alignment horizontal="right" vertical="center"/>
    </xf>
    <xf numFmtId="169" fontId="55" fillId="8" borderId="16" xfId="1" applyNumberFormat="1" applyFont="1" applyFill="1" applyBorder="1" applyAlignment="1">
      <alignment horizontal="right" vertical="center"/>
    </xf>
    <xf numFmtId="169" fontId="55" fillId="8" borderId="16" xfId="1" applyNumberFormat="1" applyFont="1" applyFill="1" applyBorder="1" applyAlignment="1">
      <alignment horizontal="right" vertical="center" wrapText="1"/>
    </xf>
    <xf numFmtId="0" fontId="69" fillId="0" borderId="16" xfId="0" applyFont="1" applyBorder="1" applyAlignment="1">
      <alignment horizontal="center" vertical="center" wrapText="1"/>
    </xf>
    <xf numFmtId="0" fontId="69" fillId="0" borderId="16" xfId="0" applyFont="1" applyBorder="1" applyAlignment="1">
      <alignment vertical="center" wrapText="1"/>
    </xf>
    <xf numFmtId="168" fontId="76" fillId="0" borderId="16" xfId="1" applyNumberFormat="1" applyFont="1" applyFill="1" applyBorder="1" applyAlignment="1">
      <alignment vertical="center"/>
    </xf>
    <xf numFmtId="168" fontId="76" fillId="0" borderId="16" xfId="1" applyNumberFormat="1" applyFont="1" applyFill="1" applyBorder="1" applyAlignment="1">
      <alignment horizontal="center" vertical="center"/>
    </xf>
    <xf numFmtId="0" fontId="76" fillId="0" borderId="16" xfId="0" applyFont="1" applyBorder="1" applyAlignment="1">
      <alignment horizontal="center" vertical="center"/>
    </xf>
    <xf numFmtId="170" fontId="76" fillId="0" borderId="16" xfId="0" applyNumberFormat="1" applyFont="1" applyBorder="1" applyAlignment="1">
      <alignment horizontal="center" vertical="center"/>
    </xf>
    <xf numFmtId="3" fontId="76" fillId="0" borderId="16" xfId="0" applyNumberFormat="1" applyFont="1" applyBorder="1" applyAlignment="1">
      <alignment vertical="center"/>
    </xf>
    <xf numFmtId="171" fontId="76" fillId="0" borderId="16" xfId="0" applyNumberFormat="1" applyFont="1" applyBorder="1" applyAlignment="1">
      <alignment horizontal="right" vertical="center"/>
    </xf>
    <xf numFmtId="0" fontId="9" fillId="0" borderId="0" xfId="0" applyFont="1" applyAlignment="1">
      <alignment horizontal="center" vertical="center"/>
    </xf>
    <xf numFmtId="168" fontId="69" fillId="0" borderId="16" xfId="1" applyNumberFormat="1" applyFont="1" applyBorder="1" applyAlignment="1">
      <alignment horizontal="center" vertical="center" wrapText="1"/>
    </xf>
    <xf numFmtId="168" fontId="69" fillId="0" borderId="0" xfId="1" applyNumberFormat="1" applyFont="1" applyAlignment="1">
      <alignment horizontal="center" vertical="center"/>
    </xf>
    <xf numFmtId="0" fontId="69" fillId="0" borderId="16" xfId="0" applyFont="1" applyBorder="1" applyAlignment="1">
      <alignment wrapText="1"/>
    </xf>
    <xf numFmtId="0" fontId="69" fillId="0" borderId="16" xfId="0" applyFont="1" applyBorder="1"/>
    <xf numFmtId="0" fontId="76" fillId="0" borderId="16" xfId="0" applyFont="1" applyBorder="1" applyAlignment="1">
      <alignment wrapText="1"/>
    </xf>
    <xf numFmtId="0" fontId="76" fillId="0" borderId="16" xfId="0" applyFont="1" applyBorder="1" applyAlignment="1">
      <alignment vertical="top" wrapText="1"/>
    </xf>
    <xf numFmtId="0" fontId="69" fillId="0" borderId="0" xfId="0" applyFont="1" applyAlignment="1">
      <alignment horizontal="center" vertical="top" wrapText="1"/>
    </xf>
    <xf numFmtId="0" fontId="69" fillId="0" borderId="16" xfId="0" applyFont="1" applyBorder="1" applyAlignment="1">
      <alignment vertical="top"/>
    </xf>
    <xf numFmtId="0" fontId="9" fillId="0" borderId="0" xfId="0" applyFont="1" applyAlignment="1">
      <alignment horizontal="center"/>
    </xf>
    <xf numFmtId="0" fontId="9" fillId="0" borderId="0" xfId="0" applyFont="1"/>
    <xf numFmtId="171" fontId="76" fillId="0" borderId="16" xfId="0" applyNumberFormat="1" applyFont="1" applyBorder="1" applyAlignment="1">
      <alignment horizontal="center" vertical="center"/>
    </xf>
    <xf numFmtId="168" fontId="56" fillId="0" borderId="0" xfId="1" applyNumberFormat="1" applyFont="1" applyAlignment="1">
      <alignment horizontal="center" vertical="center"/>
    </xf>
    <xf numFmtId="0" fontId="76" fillId="0" borderId="16" xfId="0" applyFont="1" applyBorder="1" applyAlignment="1">
      <alignment vertical="center"/>
    </xf>
    <xf numFmtId="0" fontId="76" fillId="0" borderId="16" xfId="0" applyFont="1" applyBorder="1" applyAlignment="1">
      <alignment horizontal="center" vertical="center" wrapText="1"/>
    </xf>
    <xf numFmtId="0" fontId="76" fillId="0" borderId="26" xfId="0" applyFont="1" applyBorder="1" applyAlignment="1">
      <alignment vertical="center" wrapText="1"/>
    </xf>
    <xf numFmtId="0" fontId="76" fillId="0" borderId="25" xfId="0" applyFont="1" applyBorder="1" applyAlignment="1">
      <alignment vertical="center" wrapText="1"/>
    </xf>
    <xf numFmtId="0" fontId="9" fillId="0" borderId="16" xfId="0" applyFont="1" applyBorder="1"/>
    <xf numFmtId="0" fontId="69" fillId="0" borderId="16" xfId="0" applyFont="1" applyBorder="1" applyAlignment="1">
      <alignment vertical="top" wrapText="1"/>
    </xf>
    <xf numFmtId="168" fontId="33" fillId="0" borderId="0" xfId="0" applyNumberFormat="1" applyFont="1" applyAlignment="1">
      <alignment vertical="center"/>
    </xf>
    <xf numFmtId="0" fontId="69" fillId="0" borderId="16" xfId="0" applyFont="1" applyBorder="1" applyAlignment="1">
      <alignment horizontal="center" vertical="top" wrapText="1"/>
    </xf>
    <xf numFmtId="168" fontId="56" fillId="0" borderId="0" xfId="1" applyNumberFormat="1" applyFont="1" applyFill="1" applyAlignment="1">
      <alignment vertical="center"/>
    </xf>
    <xf numFmtId="0" fontId="65" fillId="0" borderId="16" xfId="0" applyFont="1" applyBorder="1" applyAlignment="1">
      <alignment horizontal="center" vertical="center" wrapText="1"/>
    </xf>
    <xf numFmtId="0" fontId="69" fillId="0" borderId="0" xfId="0" applyFont="1" applyAlignment="1">
      <alignment vertical="center"/>
    </xf>
    <xf numFmtId="170" fontId="69" fillId="0" borderId="0" xfId="0" applyNumberFormat="1" applyFont="1" applyAlignment="1">
      <alignment vertical="center"/>
    </xf>
    <xf numFmtId="9" fontId="26" fillId="0" borderId="0" xfId="0" applyNumberFormat="1" applyFont="1" applyAlignment="1">
      <alignment vertical="center"/>
    </xf>
    <xf numFmtId="168" fontId="26" fillId="0" borderId="0" xfId="0" applyNumberFormat="1" applyFont="1" applyAlignment="1">
      <alignment vertical="center"/>
    </xf>
    <xf numFmtId="0" fontId="76" fillId="0" borderId="16" xfId="0" applyFont="1" applyFill="1" applyBorder="1" applyAlignment="1">
      <alignment vertical="center" wrapText="1"/>
    </xf>
    <xf numFmtId="0" fontId="89" fillId="0" borderId="0" xfId="0" applyFont="1" applyAlignment="1">
      <alignment vertical="center"/>
    </xf>
    <xf numFmtId="0" fontId="63" fillId="2" borderId="16" xfId="0" applyFont="1" applyFill="1" applyBorder="1" applyAlignment="1">
      <alignment horizontal="left" vertical="center" wrapText="1"/>
    </xf>
    <xf numFmtId="0" fontId="63" fillId="0" borderId="16" xfId="0" applyFont="1" applyBorder="1" applyAlignment="1">
      <alignment horizontal="center"/>
    </xf>
    <xf numFmtId="0" fontId="63" fillId="0" borderId="16" xfId="0" applyFont="1" applyBorder="1" applyAlignment="1">
      <alignment horizontal="left"/>
    </xf>
    <xf numFmtId="3" fontId="63" fillId="0" borderId="16" xfId="0" applyNumberFormat="1" applyFont="1" applyBorder="1" applyAlignment="1">
      <alignment horizontal="right" vertical="center" wrapText="1"/>
    </xf>
    <xf numFmtId="0" fontId="90" fillId="0" borderId="0" xfId="0" applyFont="1" applyAlignment="1">
      <alignment vertical="center"/>
    </xf>
    <xf numFmtId="0" fontId="63" fillId="0" borderId="16" xfId="0" applyFont="1" applyBorder="1" applyAlignment="1">
      <alignment horizontal="left" vertical="center" wrapText="1"/>
    </xf>
    <xf numFmtId="169" fontId="63" fillId="0" borderId="16" xfId="1" applyNumberFormat="1" applyFont="1" applyBorder="1" applyAlignment="1">
      <alignment horizontal="right" vertical="center" wrapText="1"/>
    </xf>
    <xf numFmtId="0" fontId="89" fillId="0" borderId="0" xfId="0" applyFont="1" applyAlignment="1"/>
    <xf numFmtId="0" fontId="63" fillId="0" borderId="16" xfId="0" applyFont="1" applyBorder="1" applyAlignment="1">
      <alignment horizontal="center" vertical="center"/>
    </xf>
    <xf numFmtId="0" fontId="63" fillId="2" borderId="16" xfId="0" applyFont="1" applyFill="1" applyBorder="1" applyAlignment="1">
      <alignment horizontal="right" vertical="center" wrapText="1"/>
    </xf>
    <xf numFmtId="165" fontId="63" fillId="2" borderId="16" xfId="0" applyNumberFormat="1" applyFont="1" applyFill="1" applyBorder="1" applyAlignment="1">
      <alignment horizontal="right" vertical="center" wrapText="1"/>
    </xf>
    <xf numFmtId="165" fontId="91" fillId="2" borderId="16" xfId="0" applyNumberFormat="1" applyFont="1" applyFill="1" applyBorder="1" applyAlignment="1">
      <alignment horizontal="right" vertical="center" wrapText="1"/>
    </xf>
    <xf numFmtId="0" fontId="87" fillId="0" borderId="0" xfId="0" applyFont="1" applyAlignment="1"/>
    <xf numFmtId="0" fontId="63" fillId="2" borderId="16" xfId="0" applyFont="1" applyFill="1" applyBorder="1" applyAlignment="1">
      <alignment horizontal="right" vertical="center"/>
    </xf>
    <xf numFmtId="0" fontId="87" fillId="0" borderId="16" xfId="0" applyFont="1" applyBorder="1" applyAlignment="1">
      <alignment horizontal="center"/>
    </xf>
    <xf numFmtId="165" fontId="87" fillId="0" borderId="16" xfId="0" applyNumberFormat="1" applyFont="1" applyBorder="1" applyAlignment="1">
      <alignment horizontal="right" vertical="center" wrapText="1"/>
    </xf>
    <xf numFmtId="165" fontId="92" fillId="0" borderId="16" xfId="0" applyNumberFormat="1" applyFont="1" applyBorder="1" applyAlignment="1">
      <alignment horizontal="right" vertical="center" wrapText="1"/>
    </xf>
    <xf numFmtId="0" fontId="88" fillId="0" borderId="0" xfId="0" applyFont="1" applyAlignment="1"/>
    <xf numFmtId="0" fontId="65" fillId="0" borderId="16" xfId="0" applyFont="1" applyBorder="1" applyAlignment="1">
      <alignment vertical="center" wrapText="1"/>
    </xf>
    <xf numFmtId="0" fontId="93" fillId="7" borderId="16" xfId="2" applyFont="1" applyFill="1" applyBorder="1" applyAlignment="1">
      <alignment horizontal="center" vertical="center" wrapText="1"/>
    </xf>
    <xf numFmtId="0" fontId="94" fillId="7" borderId="4" xfId="2" applyFont="1" applyFill="1" applyAlignment="1">
      <alignment vertical="center"/>
    </xf>
    <xf numFmtId="0" fontId="94" fillId="0" borderId="16" xfId="2" applyFont="1" applyBorder="1" applyAlignment="1">
      <alignment vertical="center" wrapText="1"/>
    </xf>
    <xf numFmtId="0" fontId="94" fillId="0" borderId="4" xfId="2" applyFont="1" applyAlignment="1">
      <alignment vertical="center"/>
    </xf>
    <xf numFmtId="0" fontId="94" fillId="0" borderId="16" xfId="2" applyFont="1" applyBorder="1" applyAlignment="1">
      <alignment horizontal="center" vertical="center" wrapText="1"/>
    </xf>
    <xf numFmtId="0" fontId="94" fillId="0" borderId="26" xfId="2" applyFont="1" applyBorder="1" applyAlignment="1">
      <alignment vertical="center"/>
    </xf>
    <xf numFmtId="0" fontId="94" fillId="0" borderId="16" xfId="0" applyFont="1" applyBorder="1" applyAlignment="1">
      <alignment vertical="center" wrapText="1"/>
    </xf>
    <xf numFmtId="0" fontId="93" fillId="0" borderId="16" xfId="2" applyFont="1" applyBorder="1" applyAlignment="1">
      <alignment horizontal="center" vertical="center" wrapText="1"/>
    </xf>
    <xf numFmtId="0" fontId="93" fillId="0" borderId="16" xfId="2" applyFont="1" applyBorder="1" applyAlignment="1">
      <alignment vertical="center" wrapText="1"/>
    </xf>
    <xf numFmtId="0" fontId="94" fillId="0" borderId="17" xfId="2" applyFont="1" applyBorder="1" applyAlignment="1">
      <alignment horizontal="center" vertical="center" wrapText="1"/>
    </xf>
    <xf numFmtId="0" fontId="94" fillId="0" borderId="17" xfId="2" applyFont="1" applyBorder="1" applyAlignment="1">
      <alignment vertical="center" wrapText="1"/>
    </xf>
    <xf numFmtId="0" fontId="93" fillId="7" borderId="19" xfId="2" applyFont="1" applyFill="1" applyBorder="1" applyAlignment="1">
      <alignment horizontal="center" vertical="center" wrapText="1"/>
    </xf>
    <xf numFmtId="0" fontId="94" fillId="16" borderId="4" xfId="2" applyFont="1" applyFill="1" applyAlignment="1">
      <alignment vertical="center"/>
    </xf>
    <xf numFmtId="164" fontId="94" fillId="7" borderId="4" xfId="5" applyFont="1" applyFill="1" applyAlignment="1">
      <alignment vertical="center"/>
    </xf>
    <xf numFmtId="0" fontId="94" fillId="0" borderId="16" xfId="2" applyFont="1" applyBorder="1" applyAlignment="1">
      <alignment horizontal="left" vertical="center" wrapText="1"/>
    </xf>
    <xf numFmtId="164" fontId="94" fillId="0" borderId="4" xfId="5" applyFont="1" applyFill="1" applyAlignment="1">
      <alignment vertical="center"/>
    </xf>
    <xf numFmtId="0" fontId="93" fillId="0" borderId="16" xfId="2" applyFont="1" applyBorder="1" applyAlignment="1">
      <alignment horizontal="left" vertical="center" wrapText="1"/>
    </xf>
    <xf numFmtId="0" fontId="94" fillId="0" borderId="19" xfId="2" applyFont="1" applyBorder="1" applyAlignment="1">
      <alignment horizontal="left" vertical="center" wrapText="1"/>
    </xf>
    <xf numFmtId="0" fontId="94" fillId="0" borderId="16" xfId="2" applyFont="1" applyBorder="1" applyAlignment="1">
      <alignment horizontal="center" vertical="center"/>
    </xf>
    <xf numFmtId="0" fontId="94" fillId="0" borderId="16" xfId="2" applyFont="1" applyBorder="1" applyAlignment="1">
      <alignment horizontal="left" vertical="center"/>
    </xf>
    <xf numFmtId="0" fontId="93" fillId="7" borderId="16" xfId="0" applyFont="1" applyFill="1" applyBorder="1" applyAlignment="1">
      <alignment horizontal="center" vertical="center" wrapText="1"/>
    </xf>
    <xf numFmtId="0" fontId="93" fillId="7" borderId="16" xfId="0" applyFont="1" applyFill="1" applyBorder="1" applyAlignment="1">
      <alignment horizontal="left" vertical="center" wrapText="1"/>
    </xf>
    <xf numFmtId="0" fontId="93" fillId="7" borderId="16" xfId="0" applyFont="1" applyFill="1" applyBorder="1" applyAlignment="1">
      <alignment horizontal="left" vertical="center"/>
    </xf>
    <xf numFmtId="0" fontId="93" fillId="16" borderId="16" xfId="0" applyFont="1" applyFill="1" applyBorder="1" applyAlignment="1">
      <alignment vertical="center"/>
    </xf>
    <xf numFmtId="0" fontId="93" fillId="7" borderId="0" xfId="0" applyFont="1" applyFill="1" applyAlignment="1">
      <alignment vertical="center"/>
    </xf>
    <xf numFmtId="0" fontId="94" fillId="0" borderId="16" xfId="0" applyFont="1" applyBorder="1" applyAlignment="1">
      <alignment horizontal="center" vertical="center" wrapText="1"/>
    </xf>
    <xf numFmtId="0" fontId="94" fillId="0" borderId="16" xfId="0" applyFont="1" applyBorder="1" applyAlignment="1">
      <alignment horizontal="left" vertical="center" wrapText="1"/>
    </xf>
    <xf numFmtId="0" fontId="94" fillId="0" borderId="0" xfId="0" applyFont="1" applyAlignment="1">
      <alignment vertical="center"/>
    </xf>
    <xf numFmtId="0" fontId="94" fillId="0" borderId="16" xfId="0" applyFont="1" applyBorder="1" applyAlignment="1">
      <alignment horizontal="left" vertical="center"/>
    </xf>
    <xf numFmtId="3" fontId="94" fillId="0" borderId="16" xfId="2" applyNumberFormat="1" applyFont="1" applyBorder="1" applyAlignment="1">
      <alignment horizontal="left" vertical="center"/>
    </xf>
    <xf numFmtId="0" fontId="94" fillId="16" borderId="16" xfId="0" applyFont="1" applyFill="1" applyBorder="1" applyAlignment="1">
      <alignment vertical="center"/>
    </xf>
    <xf numFmtId="0" fontId="94" fillId="7" borderId="0" xfId="0" applyFont="1" applyFill="1" applyAlignment="1">
      <alignment vertical="center"/>
    </xf>
    <xf numFmtId="0" fontId="94" fillId="0" borderId="16" xfId="0" applyFont="1" applyFill="1" applyBorder="1" applyAlignment="1">
      <alignment horizontal="center" vertical="center" wrapText="1"/>
    </xf>
    <xf numFmtId="0" fontId="94" fillId="0" borderId="16" xfId="0" applyFont="1" applyFill="1" applyBorder="1" applyAlignment="1">
      <alignment vertical="center" wrapText="1"/>
    </xf>
    <xf numFmtId="0" fontId="94" fillId="0" borderId="16" xfId="0" applyFont="1" applyFill="1" applyBorder="1" applyAlignment="1">
      <alignment vertical="center"/>
    </xf>
    <xf numFmtId="0" fontId="94" fillId="0" borderId="0" xfId="0" applyFont="1" applyFill="1" applyAlignment="1">
      <alignment vertical="center"/>
    </xf>
    <xf numFmtId="3" fontId="94" fillId="0" borderId="16" xfId="2" applyNumberFormat="1" applyFont="1" applyFill="1" applyBorder="1" applyAlignment="1">
      <alignment horizontal="right" vertical="center"/>
    </xf>
    <xf numFmtId="3" fontId="94" fillId="0" borderId="16" xfId="2" applyNumberFormat="1" applyFont="1" applyFill="1" applyBorder="1" applyAlignment="1">
      <alignment horizontal="center" vertical="center"/>
    </xf>
    <xf numFmtId="0" fontId="94" fillId="0" borderId="16" xfId="0" applyFont="1" applyFill="1" applyBorder="1" applyAlignment="1">
      <alignment horizontal="center" vertical="center"/>
    </xf>
    <xf numFmtId="0" fontId="94" fillId="0" borderId="0" xfId="0" applyFont="1" applyFill="1"/>
    <xf numFmtId="0" fontId="59" fillId="7" borderId="16" xfId="0" applyFont="1" applyFill="1" applyBorder="1" applyAlignment="1">
      <alignment horizontal="left"/>
    </xf>
    <xf numFmtId="0" fontId="59" fillId="7" borderId="16" xfId="0" applyFont="1" applyFill="1" applyBorder="1" applyAlignment="1">
      <alignment vertical="center" wrapText="1"/>
    </xf>
    <xf numFmtId="169" fontId="59" fillId="7" borderId="16" xfId="1" applyNumberFormat="1" applyFont="1" applyFill="1" applyBorder="1" applyAlignment="1">
      <alignment horizontal="right"/>
    </xf>
    <xf numFmtId="0" fontId="57" fillId="7" borderId="0" xfId="0" applyFont="1" applyFill="1" applyAlignment="1">
      <alignment vertical="center"/>
    </xf>
    <xf numFmtId="168" fontId="57" fillId="7" borderId="0" xfId="0" applyNumberFormat="1" applyFont="1" applyFill="1" applyAlignment="1">
      <alignment vertical="center"/>
    </xf>
    <xf numFmtId="169" fontId="93" fillId="7" borderId="16" xfId="0" applyNumberFormat="1" applyFont="1" applyFill="1" applyBorder="1" applyAlignment="1">
      <alignment horizontal="center" vertical="center" wrapText="1"/>
    </xf>
    <xf numFmtId="169" fontId="93" fillId="7" borderId="16" xfId="0" applyNumberFormat="1" applyFont="1" applyFill="1" applyBorder="1" applyAlignment="1">
      <alignment horizontal="left" vertical="center" wrapText="1"/>
    </xf>
    <xf numFmtId="0" fontId="93" fillId="7" borderId="0" xfId="0" applyFont="1" applyFill="1" applyAlignment="1">
      <alignment horizontal="center" vertical="center"/>
    </xf>
    <xf numFmtId="169" fontId="94" fillId="0" borderId="16" xfId="0" applyNumberFormat="1" applyFont="1" applyFill="1" applyBorder="1" applyAlignment="1">
      <alignment vertical="center" wrapText="1"/>
    </xf>
    <xf numFmtId="168" fontId="94" fillId="0" borderId="16" xfId="0" applyNumberFormat="1" applyFont="1" applyFill="1" applyBorder="1" applyAlignment="1">
      <alignment vertical="center"/>
    </xf>
    <xf numFmtId="168" fontId="94" fillId="0" borderId="16" xfId="0" applyNumberFormat="1" applyFont="1" applyFill="1" applyBorder="1" applyAlignment="1">
      <alignment horizontal="center" vertical="center" wrapText="1"/>
    </xf>
    <xf numFmtId="169" fontId="94" fillId="0" borderId="16" xfId="0" applyNumberFormat="1" applyFont="1" applyFill="1" applyBorder="1" applyAlignment="1">
      <alignment horizontal="left" vertical="center" wrapText="1"/>
    </xf>
    <xf numFmtId="0" fontId="93" fillId="7" borderId="16" xfId="0" applyFont="1" applyFill="1" applyBorder="1" applyAlignment="1">
      <alignment vertical="center"/>
    </xf>
    <xf numFmtId="0" fontId="94" fillId="0" borderId="16" xfId="0" applyFont="1" applyFill="1" applyBorder="1"/>
    <xf numFmtId="169" fontId="94" fillId="0" borderId="16" xfId="0" applyNumberFormat="1" applyFont="1" applyFill="1" applyBorder="1" applyAlignment="1">
      <alignment vertical="center"/>
    </xf>
    <xf numFmtId="169" fontId="94" fillId="0" borderId="16" xfId="0" applyNumberFormat="1" applyFont="1" applyFill="1" applyBorder="1" applyAlignment="1">
      <alignment horizontal="center" vertical="center" wrapText="1"/>
    </xf>
    <xf numFmtId="169" fontId="93" fillId="7" borderId="16" xfId="0" applyNumberFormat="1" applyFont="1" applyFill="1" applyBorder="1" applyAlignment="1">
      <alignment vertical="center" wrapText="1"/>
    </xf>
    <xf numFmtId="0" fontId="94" fillId="0" borderId="17" xfId="0" applyFont="1" applyFill="1" applyBorder="1" applyAlignment="1">
      <alignment horizontal="center" vertical="center" wrapText="1"/>
    </xf>
    <xf numFmtId="0" fontId="94" fillId="0" borderId="17" xfId="0" applyFont="1" applyFill="1" applyBorder="1" applyAlignment="1">
      <alignment vertical="center" wrapText="1"/>
    </xf>
    <xf numFmtId="0" fontId="94" fillId="0" borderId="19" xfId="0" applyFont="1" applyFill="1" applyBorder="1" applyAlignment="1">
      <alignment horizontal="center" vertical="center" wrapText="1"/>
    </xf>
    <xf numFmtId="169" fontId="93" fillId="7" borderId="17" xfId="0" applyNumberFormat="1" applyFont="1" applyFill="1" applyBorder="1" applyAlignment="1">
      <alignment horizontal="center" vertical="center" wrapText="1"/>
    </xf>
    <xf numFmtId="169" fontId="93" fillId="7" borderId="16" xfId="0" quotePrefix="1" applyNumberFormat="1" applyFont="1" applyFill="1" applyBorder="1" applyAlignment="1">
      <alignment horizontal="center" vertical="center" wrapText="1"/>
    </xf>
    <xf numFmtId="0" fontId="94" fillId="7" borderId="0" xfId="0" applyFont="1" applyFill="1" applyAlignment="1">
      <alignment horizontal="center" vertical="center"/>
    </xf>
    <xf numFmtId="169" fontId="94" fillId="0" borderId="16" xfId="0" applyNumberFormat="1" applyFont="1" applyFill="1" applyBorder="1" applyAlignment="1">
      <alignment horizontal="left" vertical="center"/>
    </xf>
    <xf numFmtId="0" fontId="94" fillId="0" borderId="16" xfId="0" applyFont="1" applyFill="1" applyBorder="1" applyAlignment="1">
      <alignment horizontal="left" vertical="center" wrapText="1"/>
    </xf>
    <xf numFmtId="0" fontId="93" fillId="0" borderId="16" xfId="0" applyFont="1" applyFill="1" applyBorder="1" applyAlignment="1">
      <alignment horizontal="center" vertical="center" wrapText="1"/>
    </xf>
    <xf numFmtId="0" fontId="93" fillId="7" borderId="16" xfId="0" applyFont="1" applyFill="1" applyBorder="1" applyAlignment="1">
      <alignment vertical="center" wrapText="1"/>
    </xf>
    <xf numFmtId="0" fontId="94" fillId="7" borderId="16" xfId="0" applyFont="1" applyFill="1" applyBorder="1" applyAlignment="1">
      <alignment vertical="center" wrapText="1"/>
    </xf>
    <xf numFmtId="0" fontId="96" fillId="0" borderId="16" xfId="0" applyFont="1" applyBorder="1" applyAlignment="1">
      <alignment vertical="center" wrapText="1"/>
    </xf>
    <xf numFmtId="3" fontId="96" fillId="0" borderId="16" xfId="0" applyNumberFormat="1" applyFont="1" applyBorder="1" applyAlignment="1">
      <alignment horizontal="center" vertical="center" wrapText="1"/>
    </xf>
    <xf numFmtId="0" fontId="96" fillId="0" borderId="16" xfId="0" applyFont="1" applyBorder="1"/>
    <xf numFmtId="0" fontId="1" fillId="0" borderId="0" xfId="0" applyFont="1"/>
    <xf numFmtId="0" fontId="96" fillId="0" borderId="16" xfId="0" applyFont="1" applyBorder="1" applyAlignment="1">
      <alignment vertical="center"/>
    </xf>
    <xf numFmtId="0" fontId="96" fillId="0" borderId="16" xfId="0" applyFont="1" applyBorder="1" applyAlignment="1">
      <alignment horizontal="left" vertical="center" wrapText="1"/>
    </xf>
    <xf numFmtId="0" fontId="96" fillId="0" borderId="16" xfId="0" applyFont="1" applyBorder="1" applyAlignment="1">
      <alignment wrapText="1"/>
    </xf>
    <xf numFmtId="0" fontId="96" fillId="0" borderId="16" xfId="0" applyFont="1" applyBorder="1" applyAlignment="1">
      <alignment horizontal="center" vertical="center"/>
    </xf>
    <xf numFmtId="0" fontId="93" fillId="7" borderId="16" xfId="0" applyFont="1" applyFill="1" applyBorder="1" applyAlignment="1">
      <alignment horizontal="center"/>
    </xf>
    <xf numFmtId="0" fontId="97" fillId="0" borderId="16" xfId="0" applyFont="1" applyBorder="1" applyAlignment="1">
      <alignment vertical="center" wrapText="1"/>
    </xf>
    <xf numFmtId="3" fontId="97" fillId="0" borderId="16" xfId="0" applyNumberFormat="1" applyFont="1" applyBorder="1" applyAlignment="1">
      <alignment horizontal="center" vertical="center" wrapText="1"/>
    </xf>
    <xf numFmtId="0" fontId="97" fillId="0" borderId="16" xfId="0" applyFont="1" applyBorder="1" applyAlignment="1">
      <alignment horizontal="center" vertical="center" wrapText="1"/>
    </xf>
    <xf numFmtId="0" fontId="97" fillId="0" borderId="16" xfId="0" applyFont="1" applyBorder="1" applyAlignment="1">
      <alignment horizontal="left" vertical="center" wrapText="1"/>
    </xf>
    <xf numFmtId="0" fontId="97" fillId="17" borderId="16" xfId="0" applyFont="1" applyFill="1" applyBorder="1" applyAlignment="1">
      <alignment vertical="center" wrapText="1"/>
    </xf>
    <xf numFmtId="0" fontId="97" fillId="0" borderId="17" xfId="0" applyFont="1" applyBorder="1" applyAlignment="1">
      <alignment horizontal="center" vertical="center" wrapText="1"/>
    </xf>
    <xf numFmtId="0" fontId="97" fillId="0" borderId="17" xfId="0" applyFont="1" applyBorder="1" applyAlignment="1">
      <alignment horizontal="left" vertical="center" wrapText="1"/>
    </xf>
    <xf numFmtId="0" fontId="97" fillId="0" borderId="16" xfId="0" applyFont="1" applyBorder="1" applyAlignment="1">
      <alignment horizontal="center" vertical="center"/>
    </xf>
    <xf numFmtId="0" fontId="6" fillId="11" borderId="4" xfId="0" applyFont="1" applyFill="1" applyBorder="1" applyAlignment="1">
      <alignment horizontal="center" vertical="center"/>
    </xf>
    <xf numFmtId="0" fontId="0" fillId="7" borderId="0" xfId="0" applyFill="1" applyAlignment="1">
      <alignment horizontal="center"/>
    </xf>
    <xf numFmtId="0" fontId="99" fillId="0" borderId="16" xfId="0" applyFont="1" applyBorder="1" applyAlignment="1">
      <alignment horizontal="left" vertical="center" wrapText="1"/>
    </xf>
    <xf numFmtId="3" fontId="99" fillId="0" borderId="16" xfId="0" applyNumberFormat="1" applyFont="1" applyBorder="1" applyAlignment="1">
      <alignment horizontal="center" vertical="center" wrapText="1"/>
    </xf>
    <xf numFmtId="0" fontId="99" fillId="0" borderId="16" xfId="0" applyFont="1" applyBorder="1" applyAlignment="1">
      <alignment horizontal="center" vertical="center" wrapText="1"/>
    </xf>
    <xf numFmtId="0" fontId="99" fillId="0" borderId="16" xfId="0" applyFont="1" applyBorder="1" applyAlignment="1">
      <alignment vertical="center" wrapText="1"/>
    </xf>
    <xf numFmtId="0" fontId="99" fillId="0" borderId="16" xfId="0" applyFont="1" applyBorder="1" applyAlignment="1">
      <alignment vertical="center"/>
    </xf>
    <xf numFmtId="0" fontId="7" fillId="2" borderId="16" xfId="0" applyFont="1" applyFill="1" applyBorder="1" applyAlignment="1">
      <alignment vertical="center"/>
    </xf>
    <xf numFmtId="0" fontId="99" fillId="0" borderId="17" xfId="0" applyFont="1" applyBorder="1" applyAlignment="1">
      <alignment horizontal="left" vertical="center" wrapText="1"/>
    </xf>
    <xf numFmtId="0" fontId="99" fillId="0" borderId="17" xfId="0" applyFont="1" applyBorder="1" applyAlignment="1">
      <alignment horizontal="center" vertical="center" wrapText="1"/>
    </xf>
    <xf numFmtId="0" fontId="96" fillId="0" borderId="4" xfId="0" applyFont="1" applyBorder="1"/>
    <xf numFmtId="0" fontId="96" fillId="0" borderId="4" xfId="0" applyFont="1" applyBorder="1" applyAlignment="1">
      <alignment vertical="center"/>
    </xf>
    <xf numFmtId="3" fontId="96" fillId="0" borderId="17" xfId="0" applyNumberFormat="1" applyFont="1" applyBorder="1" applyAlignment="1">
      <alignment horizontal="center" vertical="center" wrapText="1"/>
    </xf>
    <xf numFmtId="0" fontId="96" fillId="0" borderId="17" xfId="0" applyFont="1" applyBorder="1" applyAlignment="1">
      <alignment horizontal="left" vertical="center" wrapText="1"/>
    </xf>
    <xf numFmtId="0" fontId="93" fillId="7" borderId="16" xfId="2" applyFont="1" applyFill="1" applyBorder="1" applyAlignment="1">
      <alignment horizontal="left" vertical="center" wrapText="1"/>
    </xf>
    <xf numFmtId="169" fontId="6" fillId="0" borderId="4" xfId="1" applyNumberFormat="1" applyFont="1" applyBorder="1" applyAlignment="1">
      <alignment horizontal="center" vertical="center"/>
    </xf>
    <xf numFmtId="0" fontId="65" fillId="7" borderId="16" xfId="0" applyFont="1" applyFill="1" applyBorder="1" applyAlignment="1"/>
    <xf numFmtId="169" fontId="10" fillId="11" borderId="16" xfId="1" applyNumberFormat="1" applyFont="1" applyFill="1" applyBorder="1" applyAlignment="1">
      <alignment horizontal="center" vertical="center" wrapText="1"/>
    </xf>
    <xf numFmtId="169" fontId="6" fillId="0" borderId="16" xfId="1" applyNumberFormat="1" applyFont="1" applyBorder="1" applyAlignment="1">
      <alignment horizontal="center" vertical="center" wrapText="1"/>
    </xf>
    <xf numFmtId="169" fontId="70" fillId="0" borderId="16" xfId="1" applyNumberFormat="1" applyFont="1" applyFill="1" applyBorder="1"/>
    <xf numFmtId="169" fontId="10" fillId="2" borderId="16" xfId="1" applyNumberFormat="1" applyFont="1" applyFill="1" applyBorder="1" applyAlignment="1">
      <alignment horizontal="center" vertical="center" wrapText="1"/>
    </xf>
    <xf numFmtId="169" fontId="6" fillId="8" borderId="16" xfId="1" applyNumberFormat="1" applyFont="1" applyFill="1" applyBorder="1" applyAlignment="1">
      <alignment horizontal="center" vertical="center"/>
    </xf>
    <xf numFmtId="169" fontId="6" fillId="7" borderId="16" xfId="1" applyNumberFormat="1" applyFont="1" applyFill="1" applyBorder="1" applyAlignment="1">
      <alignment horizontal="center" vertical="center"/>
    </xf>
    <xf numFmtId="169" fontId="64" fillId="0" borderId="16" xfId="1" applyNumberFormat="1" applyFont="1" applyBorder="1" applyAlignment="1">
      <alignment horizontal="center" vertical="center" wrapText="1"/>
    </xf>
    <xf numFmtId="169" fontId="6" fillId="10" borderId="16" xfId="1" applyNumberFormat="1" applyFont="1" applyFill="1" applyBorder="1" applyAlignment="1">
      <alignment horizontal="center" vertical="center"/>
    </xf>
    <xf numFmtId="169" fontId="54" fillId="0" borderId="16" xfId="1" applyNumberFormat="1" applyFont="1" applyBorder="1"/>
    <xf numFmtId="169" fontId="79" fillId="0" borderId="0" xfId="1" applyNumberFormat="1" applyFont="1" applyFill="1" applyAlignment="1">
      <alignment horizontal="center"/>
    </xf>
    <xf numFmtId="169" fontId="56" fillId="0" borderId="16" xfId="1" applyNumberFormat="1" applyFont="1" applyFill="1" applyBorder="1" applyAlignment="1">
      <alignment horizontal="left"/>
    </xf>
    <xf numFmtId="169" fontId="56" fillId="13" borderId="4" xfId="1" applyNumberFormat="1" applyFont="1" applyFill="1" applyBorder="1" applyAlignment="1">
      <alignment horizontal="left"/>
    </xf>
    <xf numFmtId="169" fontId="56" fillId="0" borderId="16" xfId="1" applyNumberFormat="1" applyFont="1" applyBorder="1" applyAlignment="1">
      <alignment horizontal="center" vertical="center" wrapText="1"/>
    </xf>
    <xf numFmtId="169" fontId="56" fillId="0" borderId="16" xfId="1" applyNumberFormat="1" applyFont="1" applyBorder="1"/>
    <xf numFmtId="169" fontId="56" fillId="13" borderId="0" xfId="1" applyNumberFormat="1" applyFont="1" applyFill="1" applyAlignment="1">
      <alignment vertical="center"/>
    </xf>
    <xf numFmtId="169" fontId="93" fillId="7" borderId="16" xfId="1" applyNumberFormat="1" applyFont="1" applyFill="1" applyBorder="1" applyAlignment="1">
      <alignment horizontal="center" vertical="center"/>
    </xf>
    <xf numFmtId="169" fontId="94" fillId="0" borderId="16" xfId="1" applyNumberFormat="1" applyFont="1" applyFill="1" applyBorder="1" applyAlignment="1">
      <alignment horizontal="center" vertical="center"/>
    </xf>
    <xf numFmtId="169" fontId="94" fillId="0" borderId="16" xfId="1" applyNumberFormat="1" applyFont="1" applyFill="1" applyBorder="1" applyAlignment="1">
      <alignment horizontal="right" vertical="center"/>
    </xf>
    <xf numFmtId="169" fontId="94" fillId="0" borderId="16" xfId="1" applyNumberFormat="1" applyFont="1" applyFill="1" applyBorder="1" applyAlignment="1">
      <alignment vertical="center"/>
    </xf>
    <xf numFmtId="169" fontId="93" fillId="7" borderId="16" xfId="1" applyNumberFormat="1" applyFont="1" applyFill="1" applyBorder="1" applyAlignment="1">
      <alignment vertical="center"/>
    </xf>
    <xf numFmtId="169" fontId="94" fillId="0" borderId="16" xfId="1" applyNumberFormat="1" applyFont="1" applyFill="1" applyBorder="1"/>
    <xf numFmtId="169" fontId="94" fillId="0" borderId="16" xfId="1" applyNumberFormat="1" applyFont="1" applyFill="1" applyBorder="1" applyAlignment="1">
      <alignment horizontal="center" vertical="center" wrapText="1"/>
    </xf>
    <xf numFmtId="169" fontId="93" fillId="7" borderId="16" xfId="1" applyNumberFormat="1" applyFont="1" applyFill="1" applyBorder="1" applyAlignment="1">
      <alignment horizontal="right" vertical="center"/>
    </xf>
    <xf numFmtId="169" fontId="94" fillId="0" borderId="16" xfId="1" applyNumberFormat="1" applyFont="1" applyFill="1" applyBorder="1" applyAlignment="1">
      <alignment horizontal="right" vertical="center" wrapText="1"/>
    </xf>
    <xf numFmtId="169" fontId="36" fillId="0" borderId="16" xfId="1" applyNumberFormat="1" applyFont="1" applyBorder="1" applyAlignment="1">
      <alignment horizontal="center" vertical="center" wrapText="1"/>
    </xf>
    <xf numFmtId="169" fontId="69" fillId="0" borderId="16" xfId="1" applyNumberFormat="1" applyFont="1" applyBorder="1" applyAlignment="1">
      <alignment horizontal="center" vertical="center" wrapText="1"/>
    </xf>
    <xf numFmtId="169" fontId="76" fillId="0" borderId="16" xfId="1" applyNumberFormat="1" applyFont="1" applyBorder="1" applyAlignment="1">
      <alignment horizontal="center" vertical="center"/>
    </xf>
    <xf numFmtId="169" fontId="76" fillId="0" borderId="16" xfId="1" applyNumberFormat="1" applyFont="1" applyFill="1" applyBorder="1" applyAlignment="1">
      <alignment horizontal="center" vertical="center"/>
    </xf>
    <xf numFmtId="169" fontId="33" fillId="0" borderId="0" xfId="1" applyNumberFormat="1" applyFont="1" applyAlignment="1">
      <alignment vertical="center"/>
    </xf>
    <xf numFmtId="169" fontId="76" fillId="0" borderId="16" xfId="1" applyNumberFormat="1" applyFont="1" applyBorder="1" applyAlignment="1">
      <alignment vertical="center"/>
    </xf>
    <xf numFmtId="169" fontId="76" fillId="0" borderId="16" xfId="1" applyNumberFormat="1" applyFont="1" applyFill="1" applyBorder="1" applyAlignment="1">
      <alignment vertical="center"/>
    </xf>
    <xf numFmtId="169" fontId="76" fillId="0" borderId="16" xfId="1" applyNumberFormat="1" applyFont="1" applyBorder="1" applyAlignment="1">
      <alignment horizontal="right" vertical="center"/>
    </xf>
    <xf numFmtId="169" fontId="65" fillId="0" borderId="16" xfId="1" applyNumberFormat="1" applyFont="1" applyBorder="1" applyAlignment="1">
      <alignment vertical="center" wrapText="1"/>
    </xf>
    <xf numFmtId="169" fontId="76" fillId="0" borderId="16" xfId="1" applyNumberFormat="1" applyFont="1" applyBorder="1" applyAlignment="1">
      <alignment vertical="center" wrapText="1"/>
    </xf>
    <xf numFmtId="169" fontId="99" fillId="0" borderId="16" xfId="1" applyNumberFormat="1" applyFont="1" applyBorder="1" applyAlignment="1">
      <alignment horizontal="center" vertical="center" wrapText="1"/>
    </xf>
    <xf numFmtId="169" fontId="78" fillId="7" borderId="16" xfId="1" applyNumberFormat="1" applyFont="1" applyFill="1" applyBorder="1" applyAlignment="1">
      <alignment vertical="center"/>
    </xf>
    <xf numFmtId="169" fontId="64" fillId="0" borderId="16" xfId="1" applyNumberFormat="1" applyFont="1" applyFill="1" applyBorder="1" applyAlignment="1">
      <alignment horizontal="right" vertical="center" wrapText="1"/>
    </xf>
    <xf numFmtId="169" fontId="64" fillId="0" borderId="16" xfId="1" applyNumberFormat="1" applyFont="1" applyFill="1" applyBorder="1"/>
    <xf numFmtId="169" fontId="64" fillId="0" borderId="16" xfId="1" applyNumberFormat="1" applyFont="1" applyFill="1" applyBorder="1" applyAlignment="1">
      <alignment vertical="center"/>
    </xf>
    <xf numFmtId="169" fontId="78" fillId="13" borderId="16" xfId="1" applyNumberFormat="1" applyFont="1" applyFill="1" applyBorder="1" applyAlignment="1">
      <alignment horizontal="center" vertical="center" wrapText="1"/>
    </xf>
    <xf numFmtId="169" fontId="64" fillId="0" borderId="16" xfId="1" applyNumberFormat="1" applyFont="1" applyBorder="1" applyAlignment="1">
      <alignment horizontal="right" vertical="center" wrapText="1"/>
    </xf>
    <xf numFmtId="169" fontId="64" fillId="0" borderId="16" xfId="1" applyNumberFormat="1" applyFont="1" applyBorder="1"/>
    <xf numFmtId="169" fontId="64" fillId="0" borderId="16" xfId="1" applyNumberFormat="1" applyFont="1" applyBorder="1" applyAlignment="1">
      <alignment vertical="center"/>
    </xf>
    <xf numFmtId="169" fontId="78" fillId="14" borderId="16" xfId="1" applyNumberFormat="1" applyFont="1" applyFill="1" applyBorder="1" applyAlignment="1">
      <alignment horizontal="center" vertical="center"/>
    </xf>
    <xf numFmtId="169" fontId="78" fillId="14" borderId="16" xfId="1" applyNumberFormat="1" applyFont="1" applyFill="1" applyBorder="1" applyAlignment="1">
      <alignment horizontal="center"/>
    </xf>
    <xf numFmtId="169" fontId="55" fillId="0" borderId="16" xfId="1" applyNumberFormat="1" applyFont="1" applyBorder="1"/>
    <xf numFmtId="169" fontId="59" fillId="0" borderId="16" xfId="1" applyNumberFormat="1" applyFont="1" applyFill="1" applyBorder="1" applyAlignment="1">
      <alignment horizontal="center" vertical="center" wrapText="1"/>
    </xf>
    <xf numFmtId="169" fontId="59" fillId="0" borderId="16" xfId="1" applyNumberFormat="1" applyFont="1" applyBorder="1"/>
    <xf numFmtId="169" fontId="54" fillId="7" borderId="16" xfId="1" applyNumberFormat="1" applyFont="1" applyFill="1" applyBorder="1"/>
    <xf numFmtId="169" fontId="79" fillId="13" borderId="16" xfId="1" applyNumberFormat="1" applyFont="1" applyFill="1" applyBorder="1" applyAlignment="1">
      <alignment horizontal="center" vertical="center"/>
    </xf>
    <xf numFmtId="169" fontId="79" fillId="13" borderId="16" xfId="1" applyNumberFormat="1" applyFont="1" applyFill="1" applyBorder="1" applyAlignment="1">
      <alignment horizontal="center"/>
    </xf>
    <xf numFmtId="169" fontId="56" fillId="0" borderId="16" xfId="1" applyNumberFormat="1" applyFont="1" applyFill="1" applyBorder="1" applyAlignment="1">
      <alignment horizontal="center" vertical="center"/>
    </xf>
    <xf numFmtId="169" fontId="79" fillId="13" borderId="16" xfId="1" applyNumberFormat="1" applyFont="1" applyFill="1" applyBorder="1" applyAlignment="1">
      <alignment vertical="center"/>
    </xf>
    <xf numFmtId="169" fontId="56" fillId="0" borderId="16" xfId="1" applyNumberFormat="1" applyFont="1" applyFill="1" applyBorder="1" applyAlignment="1"/>
    <xf numFmtId="169" fontId="56" fillId="0" borderId="16" xfId="1" applyNumberFormat="1" applyFont="1" applyFill="1" applyBorder="1"/>
    <xf numFmtId="169" fontId="56" fillId="13" borderId="16" xfId="1" applyNumberFormat="1" applyFont="1" applyFill="1" applyBorder="1" applyAlignment="1">
      <alignment vertical="center"/>
    </xf>
    <xf numFmtId="169" fontId="56" fillId="0" borderId="16" xfId="1" applyNumberFormat="1" applyFont="1" applyFill="1" applyBorder="1" applyAlignment="1">
      <alignment horizontal="center"/>
    </xf>
    <xf numFmtId="169" fontId="56" fillId="0" borderId="16" xfId="1" applyNumberFormat="1" applyFont="1" applyFill="1" applyBorder="1" applyAlignment="1">
      <alignment vertical="center" wrapText="1"/>
    </xf>
    <xf numFmtId="169" fontId="56" fillId="0" borderId="16" xfId="1" applyNumberFormat="1" applyFont="1" applyFill="1" applyBorder="1" applyAlignment="1">
      <alignment horizontal="center" vertical="center" wrapText="1"/>
    </xf>
    <xf numFmtId="169" fontId="84" fillId="0" borderId="16" xfId="1" applyNumberFormat="1" applyFont="1" applyFill="1" applyBorder="1" applyAlignment="1">
      <alignment horizontal="center" vertical="center"/>
    </xf>
    <xf numFmtId="169" fontId="84" fillId="13" borderId="16" xfId="1" applyNumberFormat="1" applyFont="1" applyFill="1" applyBorder="1" applyAlignment="1">
      <alignment horizontal="center" vertical="center"/>
    </xf>
    <xf numFmtId="169" fontId="56" fillId="0" borderId="16" xfId="1" applyNumberFormat="1" applyFont="1" applyFill="1" applyBorder="1" applyAlignment="1">
      <alignment vertical="center"/>
    </xf>
    <xf numFmtId="169" fontId="93" fillId="7" borderId="16" xfId="1" applyNumberFormat="1" applyFont="1" applyFill="1" applyBorder="1" applyAlignment="1">
      <alignment horizontal="center" vertical="center" wrapText="1"/>
    </xf>
    <xf numFmtId="169" fontId="94" fillId="0" borderId="16" xfId="1" applyNumberFormat="1" applyFont="1" applyFill="1" applyBorder="1" applyAlignment="1">
      <alignment vertical="center" wrapText="1"/>
    </xf>
    <xf numFmtId="169" fontId="95" fillId="0" borderId="16" xfId="1" applyNumberFormat="1" applyFont="1" applyFill="1" applyBorder="1" applyAlignment="1">
      <alignment horizontal="center" vertical="center" wrapText="1"/>
    </xf>
    <xf numFmtId="169" fontId="94" fillId="7" borderId="16" xfId="1" applyNumberFormat="1" applyFont="1" applyFill="1" applyBorder="1" applyAlignment="1">
      <alignment horizontal="right" vertical="center"/>
    </xf>
    <xf numFmtId="169" fontId="94" fillId="7" borderId="16" xfId="1" applyNumberFormat="1" applyFont="1" applyFill="1" applyBorder="1" applyAlignment="1">
      <alignment vertical="center"/>
    </xf>
    <xf numFmtId="169" fontId="54" fillId="0" borderId="0" xfId="1" applyNumberFormat="1" applyFont="1"/>
    <xf numFmtId="172" fontId="56" fillId="0" borderId="16" xfId="2" applyNumberFormat="1" applyFont="1" applyBorder="1" applyAlignment="1">
      <alignment horizontal="right" vertical="center" wrapText="1"/>
    </xf>
    <xf numFmtId="172" fontId="77" fillId="0" borderId="16" xfId="2" applyNumberFormat="1" applyFont="1" applyBorder="1" applyAlignment="1">
      <alignment horizontal="right" vertical="center" wrapText="1"/>
    </xf>
    <xf numFmtId="172" fontId="85" fillId="0" borderId="16" xfId="1" applyNumberFormat="1" applyFont="1" applyBorder="1" applyAlignment="1">
      <alignment horizontal="right" vertical="center" wrapText="1"/>
    </xf>
    <xf numFmtId="172" fontId="59" fillId="8" borderId="16" xfId="1" applyNumberFormat="1" applyFont="1" applyFill="1" applyBorder="1" applyAlignment="1">
      <alignment horizontal="right"/>
    </xf>
    <xf numFmtId="172" fontId="85" fillId="0" borderId="16" xfId="1" applyNumberFormat="1" applyFont="1" applyBorder="1" applyAlignment="1">
      <alignment horizontal="right" vertical="center"/>
    </xf>
    <xf numFmtId="172" fontId="59" fillId="8" borderId="16" xfId="1" applyNumberFormat="1" applyFont="1" applyFill="1" applyBorder="1" applyAlignment="1">
      <alignment horizontal="right" vertical="center"/>
    </xf>
    <xf numFmtId="172" fontId="59" fillId="7" borderId="16" xfId="1" applyNumberFormat="1" applyFont="1" applyFill="1" applyBorder="1" applyAlignment="1">
      <alignment horizontal="right"/>
    </xf>
    <xf numFmtId="172" fontId="94" fillId="0" borderId="16" xfId="0" applyNumberFormat="1" applyFont="1" applyFill="1" applyBorder="1" applyAlignment="1">
      <alignment horizontal="right" vertical="center" wrapText="1"/>
    </xf>
    <xf numFmtId="172" fontId="94" fillId="0" borderId="16" xfId="0" applyNumberFormat="1" applyFont="1" applyFill="1" applyBorder="1" applyAlignment="1">
      <alignment horizontal="right" vertical="center"/>
    </xf>
    <xf numFmtId="172" fontId="94" fillId="0" borderId="16" xfId="5" applyNumberFormat="1" applyFont="1" applyFill="1" applyBorder="1" applyAlignment="1">
      <alignment horizontal="right" vertical="center" wrapText="1"/>
    </xf>
    <xf numFmtId="172" fontId="64" fillId="0" borderId="16" xfId="2" applyNumberFormat="1" applyFont="1" applyFill="1" applyBorder="1" applyAlignment="1">
      <alignment horizontal="right" vertical="center" wrapText="1"/>
    </xf>
    <xf numFmtId="172" fontId="64" fillId="0" borderId="16" xfId="1" applyNumberFormat="1" applyFont="1" applyFill="1" applyBorder="1" applyAlignment="1">
      <alignment horizontal="right" vertical="center" wrapText="1"/>
    </xf>
    <xf numFmtId="172" fontId="64" fillId="0" borderId="16" xfId="2" applyNumberFormat="1" applyFont="1" applyBorder="1" applyAlignment="1">
      <alignment horizontal="right" vertical="center" wrapText="1"/>
    </xf>
    <xf numFmtId="172" fontId="55" fillId="0" borderId="16" xfId="1" applyNumberFormat="1" applyFont="1" applyBorder="1" applyAlignment="1">
      <alignment horizontal="right" vertical="center" wrapText="1"/>
    </xf>
    <xf numFmtId="172" fontId="94" fillId="7" borderId="16" xfId="5" applyNumberFormat="1" applyFont="1" applyFill="1" applyBorder="1" applyAlignment="1">
      <alignment horizontal="right" vertical="center" wrapText="1"/>
    </xf>
    <xf numFmtId="172" fontId="6" fillId="0" borderId="16" xfId="0" applyNumberFormat="1" applyFont="1" applyBorder="1" applyAlignment="1">
      <alignment horizontal="right" vertical="center" wrapText="1"/>
    </xf>
    <xf numFmtId="172" fontId="10" fillId="10" borderId="16" xfId="0" applyNumberFormat="1" applyFont="1" applyFill="1" applyBorder="1" applyAlignment="1">
      <alignment horizontal="right" vertical="center" wrapText="1"/>
    </xf>
    <xf numFmtId="172" fontId="10" fillId="12" borderId="16" xfId="0" applyNumberFormat="1" applyFont="1" applyFill="1" applyBorder="1" applyAlignment="1">
      <alignment horizontal="right" vertical="center" wrapText="1"/>
    </xf>
    <xf numFmtId="172" fontId="6" fillId="10" borderId="16" xfId="0" applyNumberFormat="1" applyFont="1" applyFill="1" applyBorder="1" applyAlignment="1">
      <alignment horizontal="right" vertical="center"/>
    </xf>
    <xf numFmtId="172" fontId="6" fillId="12" borderId="16" xfId="0" applyNumberFormat="1" applyFont="1" applyFill="1" applyBorder="1" applyAlignment="1">
      <alignment horizontal="right" vertical="center"/>
    </xf>
    <xf numFmtId="172" fontId="54" fillId="0" borderId="16" xfId="0" applyNumberFormat="1" applyFont="1" applyBorder="1" applyAlignment="1">
      <alignment horizontal="right"/>
    </xf>
    <xf numFmtId="172" fontId="79" fillId="0" borderId="0" xfId="0" applyNumberFormat="1" applyFont="1" applyFill="1" applyAlignment="1">
      <alignment horizontal="right"/>
    </xf>
    <xf numFmtId="172" fontId="56" fillId="0" borderId="16" xfId="1" applyNumberFormat="1" applyFont="1" applyFill="1" applyBorder="1" applyAlignment="1">
      <alignment horizontal="right" wrapText="1"/>
    </xf>
    <xf numFmtId="172" fontId="56" fillId="13" borderId="4" xfId="1" applyNumberFormat="1" applyFont="1" applyFill="1" applyBorder="1" applyAlignment="1">
      <alignment horizontal="right" wrapText="1"/>
    </xf>
    <xf numFmtId="172" fontId="56" fillId="0" borderId="16" xfId="1" applyNumberFormat="1" applyFont="1" applyBorder="1" applyAlignment="1">
      <alignment horizontal="right" vertical="center" wrapText="1"/>
    </xf>
    <xf numFmtId="172" fontId="56" fillId="0" borderId="16" xfId="1" applyNumberFormat="1" applyFont="1" applyFill="1" applyBorder="1" applyAlignment="1">
      <alignment horizontal="right"/>
    </xf>
    <xf numFmtId="172" fontId="56" fillId="13" borderId="0" xfId="0" applyNumberFormat="1" applyFont="1" applyFill="1" applyAlignment="1">
      <alignment horizontal="right" vertical="center"/>
    </xf>
    <xf numFmtId="172" fontId="93" fillId="7" borderId="16" xfId="0" applyNumberFormat="1" applyFont="1" applyFill="1" applyBorder="1" applyAlignment="1">
      <alignment horizontal="right" vertical="center" wrapText="1"/>
    </xf>
    <xf numFmtId="172" fontId="94" fillId="0" borderId="16" xfId="5" applyNumberFormat="1" applyFont="1" applyFill="1" applyBorder="1" applyAlignment="1">
      <alignment horizontal="right"/>
    </xf>
    <xf numFmtId="172" fontId="94" fillId="0" borderId="16" xfId="5" applyNumberFormat="1" applyFont="1" applyFill="1" applyBorder="1" applyAlignment="1">
      <alignment horizontal="right" vertical="center"/>
    </xf>
    <xf numFmtId="172" fontId="36" fillId="0" borderId="16" xfId="0" applyNumberFormat="1" applyFont="1" applyBorder="1" applyAlignment="1">
      <alignment horizontal="right" vertical="center" wrapText="1"/>
    </xf>
    <xf numFmtId="172" fontId="69" fillId="0" borderId="16" xfId="1" applyNumberFormat="1" applyFont="1" applyFill="1" applyBorder="1" applyAlignment="1">
      <alignment horizontal="right" wrapText="1"/>
    </xf>
    <xf numFmtId="172" fontId="69" fillId="0" borderId="16" xfId="1" applyNumberFormat="1" applyFont="1" applyFill="1" applyBorder="1" applyAlignment="1">
      <alignment horizontal="right"/>
    </xf>
    <xf numFmtId="172" fontId="76" fillId="0" borderId="16" xfId="0" applyNumberFormat="1" applyFont="1" applyBorder="1" applyAlignment="1">
      <alignment horizontal="right" vertical="center" wrapText="1"/>
    </xf>
    <xf numFmtId="172" fontId="76" fillId="0" borderId="16" xfId="1" applyNumberFormat="1" applyFont="1" applyFill="1" applyBorder="1" applyAlignment="1">
      <alignment horizontal="right" vertical="center" wrapText="1"/>
    </xf>
    <xf numFmtId="172" fontId="69" fillId="0" borderId="16" xfId="0" applyNumberFormat="1" applyFont="1" applyBorder="1" applyAlignment="1">
      <alignment horizontal="right" vertical="center" wrapText="1"/>
    </xf>
    <xf numFmtId="172" fontId="76" fillId="0" borderId="16" xfId="0" applyNumberFormat="1" applyFont="1" applyBorder="1" applyAlignment="1">
      <alignment horizontal="right"/>
    </xf>
    <xf numFmtId="172" fontId="33" fillId="0" borderId="0" xfId="0" applyNumberFormat="1" applyFont="1" applyAlignment="1">
      <alignment horizontal="right" vertical="center"/>
    </xf>
    <xf numFmtId="172" fontId="76" fillId="0" borderId="16" xfId="0" applyNumberFormat="1" applyFont="1" applyBorder="1" applyAlignment="1">
      <alignment horizontal="right" vertical="center"/>
    </xf>
    <xf numFmtId="172" fontId="76" fillId="0" borderId="16" xfId="1" applyNumberFormat="1" applyFont="1" applyFill="1" applyBorder="1" applyAlignment="1">
      <alignment horizontal="right" vertical="center"/>
    </xf>
    <xf numFmtId="172" fontId="65" fillId="0" borderId="16" xfId="0" applyNumberFormat="1" applyFont="1" applyBorder="1" applyAlignment="1">
      <alignment horizontal="right" vertical="center" wrapText="1"/>
    </xf>
    <xf numFmtId="172" fontId="99" fillId="0" borderId="16" xfId="0" applyNumberFormat="1" applyFont="1" applyBorder="1" applyAlignment="1">
      <alignment horizontal="right" vertical="center" wrapText="1"/>
    </xf>
    <xf numFmtId="172" fontId="99" fillId="0" borderId="16" xfId="0" applyNumberFormat="1" applyFont="1" applyBorder="1" applyAlignment="1">
      <alignment horizontal="right" vertical="center"/>
    </xf>
    <xf numFmtId="172" fontId="78" fillId="7" borderId="16" xfId="0" applyNumberFormat="1" applyFont="1" applyFill="1" applyBorder="1" applyAlignment="1">
      <alignment horizontal="right" vertical="center"/>
    </xf>
    <xf numFmtId="172" fontId="78" fillId="13" borderId="16" xfId="0" applyNumberFormat="1" applyFont="1" applyFill="1" applyBorder="1" applyAlignment="1">
      <alignment horizontal="right" vertical="center" wrapText="1"/>
    </xf>
    <xf numFmtId="172" fontId="78" fillId="14" borderId="16" xfId="0" applyNumberFormat="1" applyFont="1" applyFill="1" applyBorder="1" applyAlignment="1">
      <alignment horizontal="right" vertical="center" wrapText="1"/>
    </xf>
    <xf numFmtId="172" fontId="59" fillId="0" borderId="16" xfId="1" applyNumberFormat="1" applyFont="1" applyFill="1" applyBorder="1" applyAlignment="1">
      <alignment horizontal="right" vertical="center" wrapText="1"/>
    </xf>
    <xf numFmtId="172" fontId="54" fillId="7" borderId="16" xfId="0" applyNumberFormat="1" applyFont="1" applyFill="1" applyBorder="1" applyAlignment="1">
      <alignment horizontal="right"/>
    </xf>
    <xf numFmtId="172" fontId="79" fillId="13" borderId="16" xfId="0" applyNumberFormat="1" applyFont="1" applyFill="1" applyBorder="1" applyAlignment="1">
      <alignment horizontal="right" vertical="center" wrapText="1"/>
    </xf>
    <xf numFmtId="172" fontId="56" fillId="0" borderId="16" xfId="0" applyNumberFormat="1" applyFont="1" applyFill="1" applyBorder="1" applyAlignment="1">
      <alignment horizontal="right" vertical="center" wrapText="1"/>
    </xf>
    <xf numFmtId="172" fontId="79" fillId="13" borderId="16" xfId="0" applyNumberFormat="1" applyFont="1" applyFill="1" applyBorder="1" applyAlignment="1">
      <alignment horizontal="right" vertical="center"/>
    </xf>
    <xf numFmtId="172" fontId="56" fillId="0" borderId="16" xfId="0" applyNumberFormat="1" applyFont="1" applyFill="1" applyBorder="1" applyAlignment="1">
      <alignment horizontal="right"/>
    </xf>
    <xf numFmtId="172" fontId="56" fillId="13" borderId="16" xfId="0" applyNumberFormat="1" applyFont="1" applyFill="1" applyBorder="1" applyAlignment="1">
      <alignment horizontal="right" vertical="center"/>
    </xf>
    <xf numFmtId="172" fontId="56" fillId="0" borderId="16" xfId="1" applyNumberFormat="1" applyFont="1" applyFill="1" applyBorder="1" applyAlignment="1">
      <alignment horizontal="right" vertical="center" wrapText="1"/>
    </xf>
    <xf numFmtId="172" fontId="74" fillId="0" borderId="16" xfId="1" applyNumberFormat="1" applyFont="1" applyFill="1" applyBorder="1" applyAlignment="1">
      <alignment horizontal="right" vertical="center" wrapText="1"/>
    </xf>
    <xf numFmtId="172" fontId="74" fillId="13" borderId="16" xfId="1" applyNumberFormat="1" applyFont="1" applyFill="1" applyBorder="1" applyAlignment="1">
      <alignment horizontal="right" vertical="center" wrapText="1"/>
    </xf>
    <xf numFmtId="172" fontId="93" fillId="7" borderId="16" xfId="5" applyNumberFormat="1" applyFont="1" applyFill="1" applyBorder="1" applyAlignment="1">
      <alignment horizontal="right" vertical="center" wrapText="1"/>
    </xf>
    <xf numFmtId="172" fontId="94" fillId="0" borderId="34" xfId="5" applyNumberFormat="1" applyFont="1" applyFill="1" applyBorder="1" applyAlignment="1">
      <alignment horizontal="right" vertical="center" wrapText="1"/>
    </xf>
    <xf numFmtId="172" fontId="93" fillId="7" borderId="16" xfId="5" applyNumberFormat="1" applyFont="1" applyFill="1" applyBorder="1" applyAlignment="1">
      <alignment horizontal="right" vertical="center"/>
    </xf>
    <xf numFmtId="172" fontId="54" fillId="0" borderId="0" xfId="0" applyNumberFormat="1" applyFont="1" applyAlignment="1">
      <alignment horizontal="right"/>
    </xf>
    <xf numFmtId="0" fontId="87" fillId="18" borderId="16" xfId="2" applyFont="1" applyFill="1" applyBorder="1" applyAlignment="1">
      <alignment vertical="center" wrapText="1"/>
    </xf>
    <xf numFmtId="172" fontId="87" fillId="18" borderId="16" xfId="1" applyNumberFormat="1" applyFont="1" applyFill="1" applyBorder="1" applyAlignment="1">
      <alignment horizontal="right" vertical="center" wrapText="1"/>
    </xf>
    <xf numFmtId="169" fontId="87" fillId="18" borderId="16" xfId="1" applyNumberFormat="1" applyFont="1" applyFill="1" applyBorder="1" applyAlignment="1">
      <alignment horizontal="right" vertical="center" wrapText="1"/>
    </xf>
    <xf numFmtId="169" fontId="87" fillId="18" borderId="16" xfId="1" applyNumberFormat="1" applyFont="1" applyFill="1" applyBorder="1"/>
    <xf numFmtId="0" fontId="87" fillId="18" borderId="0" xfId="0" applyFont="1" applyFill="1" applyAlignment="1">
      <alignment vertical="center"/>
    </xf>
    <xf numFmtId="167" fontId="87" fillId="18" borderId="16" xfId="0" quotePrefix="1" applyNumberFormat="1" applyFont="1" applyFill="1" applyBorder="1" applyAlignment="1">
      <alignment horizontal="center" vertical="center" wrapText="1"/>
    </xf>
    <xf numFmtId="167" fontId="87" fillId="18" borderId="16" xfId="0" applyNumberFormat="1" applyFont="1" applyFill="1" applyBorder="1" applyAlignment="1">
      <alignment vertical="center" wrapText="1"/>
    </xf>
    <xf numFmtId="167" fontId="92" fillId="18" borderId="16" xfId="0" applyNumberFormat="1" applyFont="1" applyFill="1" applyBorder="1" applyAlignment="1">
      <alignment horizontal="center" vertical="center" wrapText="1"/>
    </xf>
    <xf numFmtId="0" fontId="87" fillId="18" borderId="0" xfId="0" applyFont="1" applyFill="1" applyAlignment="1">
      <alignment horizontal="center" vertical="center"/>
    </xf>
    <xf numFmtId="0" fontId="44" fillId="7" borderId="16" xfId="0" applyFont="1" applyFill="1" applyBorder="1" applyAlignment="1">
      <alignment vertical="center" wrapText="1"/>
    </xf>
    <xf numFmtId="168" fontId="96" fillId="0" borderId="16" xfId="1" applyNumberFormat="1" applyFont="1" applyBorder="1" applyAlignment="1">
      <alignment horizontal="center" vertical="center" wrapText="1"/>
    </xf>
    <xf numFmtId="168" fontId="96" fillId="0" borderId="16" xfId="1" applyNumberFormat="1" applyFont="1" applyBorder="1" applyAlignment="1">
      <alignment horizontal="center"/>
    </xf>
    <xf numFmtId="168" fontId="96" fillId="0" borderId="16" xfId="1" applyNumberFormat="1" applyFont="1" applyBorder="1" applyAlignment="1">
      <alignment horizontal="center" vertical="center"/>
    </xf>
    <xf numFmtId="168" fontId="44" fillId="7" borderId="16" xfId="1" applyNumberFormat="1" applyFont="1" applyFill="1" applyBorder="1" applyAlignment="1">
      <alignment vertical="center" wrapText="1"/>
    </xf>
    <xf numFmtId="168" fontId="0" fillId="0" borderId="16" xfId="1" applyNumberFormat="1" applyFont="1" applyBorder="1"/>
    <xf numFmtId="168" fontId="97" fillId="0" borderId="16" xfId="1" applyNumberFormat="1" applyFont="1" applyBorder="1" applyAlignment="1">
      <alignment horizontal="center" vertical="center" wrapText="1"/>
    </xf>
    <xf numFmtId="168" fontId="97" fillId="17" borderId="16" xfId="1" applyNumberFormat="1" applyFont="1" applyFill="1" applyBorder="1" applyAlignment="1">
      <alignment horizontal="center" vertical="center" wrapText="1"/>
    </xf>
    <xf numFmtId="168" fontId="98" fillId="0" borderId="16" xfId="1" applyNumberFormat="1" applyFont="1" applyBorder="1"/>
    <xf numFmtId="168" fontId="93" fillId="7" borderId="16" xfId="1" applyNumberFormat="1" applyFont="1" applyFill="1" applyBorder="1" applyAlignment="1">
      <alignment horizontal="center" vertical="center" wrapText="1"/>
    </xf>
    <xf numFmtId="168" fontId="94" fillId="0" borderId="16" xfId="1" applyNumberFormat="1" applyFont="1" applyFill="1" applyBorder="1" applyAlignment="1">
      <alignment horizontal="center" vertical="center" wrapText="1"/>
    </xf>
    <xf numFmtId="168" fontId="94" fillId="0" borderId="16" xfId="1" applyNumberFormat="1" applyFont="1" applyFill="1" applyBorder="1" applyAlignment="1">
      <alignment horizontal="right" vertical="center" wrapText="1"/>
    </xf>
    <xf numFmtId="168" fontId="94" fillId="0" borderId="16" xfId="1" applyNumberFormat="1" applyFont="1" applyBorder="1" applyAlignment="1">
      <alignment horizontal="center" vertical="center" wrapText="1"/>
    </xf>
    <xf numFmtId="168" fontId="94" fillId="0" borderId="16" xfId="1" applyNumberFormat="1" applyFont="1" applyFill="1" applyBorder="1" applyAlignment="1">
      <alignment horizontal="right" vertical="center"/>
    </xf>
    <xf numFmtId="168" fontId="94" fillId="0" borderId="16" xfId="1" applyNumberFormat="1" applyFont="1" applyFill="1" applyBorder="1" applyAlignment="1">
      <alignment vertical="center"/>
    </xf>
    <xf numFmtId="168" fontId="94" fillId="0" borderId="16" xfId="1" applyNumberFormat="1" applyFont="1" applyBorder="1" applyAlignment="1">
      <alignment horizontal="right" vertical="center" wrapText="1"/>
    </xf>
    <xf numFmtId="168" fontId="94" fillId="0" borderId="19" xfId="1" applyNumberFormat="1" applyFont="1" applyFill="1" applyBorder="1" applyAlignment="1">
      <alignment horizontal="right" vertical="center" wrapText="1"/>
    </xf>
    <xf numFmtId="168" fontId="94" fillId="0" borderId="19" xfId="1" applyNumberFormat="1" applyFont="1" applyFill="1" applyBorder="1" applyAlignment="1">
      <alignment horizontal="center" vertical="center" wrapText="1"/>
    </xf>
    <xf numFmtId="168" fontId="94" fillId="0" borderId="16" xfId="1" applyNumberFormat="1" applyFont="1" applyFill="1" applyBorder="1" applyAlignment="1">
      <alignment vertical="center" wrapText="1"/>
    </xf>
    <xf numFmtId="168" fontId="93" fillId="7" borderId="16" xfId="1" applyNumberFormat="1" applyFont="1" applyFill="1" applyBorder="1" applyAlignment="1">
      <alignment horizontal="center" vertical="center"/>
    </xf>
    <xf numFmtId="168" fontId="94" fillId="7" borderId="16" xfId="1" applyNumberFormat="1" applyFont="1" applyFill="1" applyBorder="1" applyAlignment="1">
      <alignment vertical="center"/>
    </xf>
    <xf numFmtId="0" fontId="97" fillId="8" borderId="16" xfId="0" applyFont="1" applyFill="1" applyBorder="1" applyAlignment="1">
      <alignment vertical="center" wrapText="1"/>
    </xf>
    <xf numFmtId="168" fontId="97" fillId="8" borderId="16" xfId="1" applyNumberFormat="1" applyFont="1" applyFill="1" applyBorder="1" applyAlignment="1">
      <alignment horizontal="center" vertical="center" wrapText="1"/>
    </xf>
    <xf numFmtId="0" fontId="0" fillId="8" borderId="0" xfId="0" applyFill="1"/>
    <xf numFmtId="168" fontId="97" fillId="8" borderId="19" xfId="1" applyNumberFormat="1" applyFont="1" applyFill="1" applyBorder="1" applyAlignment="1">
      <alignment horizontal="center" vertical="center" wrapText="1"/>
    </xf>
    <xf numFmtId="0" fontId="94" fillId="0" borderId="16" xfId="0" applyFont="1" applyBorder="1" applyAlignment="1">
      <alignment horizontal="center" vertical="center" wrapText="1"/>
    </xf>
    <xf numFmtId="0" fontId="94" fillId="0" borderId="16" xfId="0" applyFont="1" applyBorder="1" applyAlignment="1">
      <alignment horizontal="left" vertical="center" wrapText="1"/>
    </xf>
    <xf numFmtId="0" fontId="93" fillId="0" borderId="16" xfId="0" applyFont="1" applyBorder="1" applyAlignment="1">
      <alignment vertical="center" wrapText="1"/>
    </xf>
    <xf numFmtId="0" fontId="94" fillId="0" borderId="16" xfId="0" applyFont="1" applyBorder="1" applyAlignment="1">
      <alignment vertical="center" wrapText="1"/>
    </xf>
    <xf numFmtId="0" fontId="94" fillId="0" borderId="24" xfId="0" quotePrefix="1" applyFont="1" applyBorder="1" applyAlignment="1">
      <alignment horizontal="left" vertical="center" wrapText="1"/>
    </xf>
    <xf numFmtId="0" fontId="94" fillId="0" borderId="25" xfId="0" quotePrefix="1" applyFont="1" applyBorder="1" applyAlignment="1">
      <alignment horizontal="left" vertical="center" wrapText="1"/>
    </xf>
    <xf numFmtId="0" fontId="94" fillId="0" borderId="26" xfId="0" quotePrefix="1" applyFont="1" applyBorder="1" applyAlignment="1">
      <alignment horizontal="left" vertical="center" wrapText="1"/>
    </xf>
    <xf numFmtId="0" fontId="94" fillId="0" borderId="17" xfId="0" applyFont="1" applyBorder="1" applyAlignment="1">
      <alignment horizontal="center" vertical="center" wrapText="1"/>
    </xf>
    <xf numFmtId="0" fontId="94" fillId="0" borderId="19" xfId="0" applyFont="1" applyBorder="1" applyAlignment="1">
      <alignment horizontal="center" vertical="center" wrapText="1"/>
    </xf>
    <xf numFmtId="0" fontId="94" fillId="0" borderId="17" xfId="0" applyFont="1" applyBorder="1" applyAlignment="1">
      <alignment horizontal="left" vertical="center" wrapText="1"/>
    </xf>
    <xf numFmtId="0" fontId="94" fillId="0" borderId="19" xfId="0" applyFont="1" applyBorder="1" applyAlignment="1">
      <alignment horizontal="left" vertical="center" wrapText="1"/>
    </xf>
    <xf numFmtId="0" fontId="78" fillId="0" borderId="16" xfId="0" applyFont="1" applyBorder="1" applyAlignment="1">
      <alignment horizontal="center" vertical="center" wrapText="1"/>
    </xf>
    <xf numFmtId="0" fontId="78" fillId="0" borderId="16" xfId="0" applyFont="1" applyBorder="1" applyAlignment="1">
      <alignment horizontal="left" vertical="center" wrapText="1"/>
    </xf>
    <xf numFmtId="0" fontId="94" fillId="0" borderId="16" xfId="2" applyFont="1" applyBorder="1" applyAlignment="1">
      <alignment horizontal="center" vertical="center" wrapText="1"/>
    </xf>
    <xf numFmtId="0" fontId="94" fillId="0" borderId="16" xfId="2" applyFont="1" applyBorder="1" applyAlignment="1">
      <alignment horizontal="left" vertical="center" wrapText="1"/>
    </xf>
    <xf numFmtId="0" fontId="94" fillId="0" borderId="16" xfId="2" applyFont="1" applyBorder="1" applyAlignment="1">
      <alignment vertical="center" wrapText="1"/>
    </xf>
    <xf numFmtId="0" fontId="94" fillId="0" borderId="17" xfId="2" applyFont="1" applyBorder="1" applyAlignment="1">
      <alignment horizontal="center" vertical="center" wrapText="1"/>
    </xf>
    <xf numFmtId="0" fontId="94" fillId="0" borderId="18" xfId="2" applyFont="1" applyBorder="1" applyAlignment="1">
      <alignment horizontal="center" vertical="center" wrapText="1"/>
    </xf>
    <xf numFmtId="0" fontId="94" fillId="0" borderId="19" xfId="2" applyFont="1" applyBorder="1" applyAlignment="1">
      <alignment horizontal="center" vertical="center" wrapText="1"/>
    </xf>
    <xf numFmtId="0" fontId="94" fillId="0" borderId="17" xfId="2" applyFont="1" applyBorder="1" applyAlignment="1">
      <alignment horizontal="left" vertical="center" wrapText="1"/>
    </xf>
    <xf numFmtId="0" fontId="94" fillId="0" borderId="18" xfId="2" applyFont="1" applyBorder="1" applyAlignment="1">
      <alignment horizontal="left" vertical="center" wrapText="1"/>
    </xf>
    <xf numFmtId="0" fontId="94" fillId="0" borderId="19" xfId="2" applyFont="1" applyBorder="1" applyAlignment="1">
      <alignment horizontal="left" vertical="center" wrapText="1"/>
    </xf>
    <xf numFmtId="3" fontId="96" fillId="0" borderId="17" xfId="0" applyNumberFormat="1" applyFont="1" applyBorder="1" applyAlignment="1">
      <alignment horizontal="center" vertical="center" wrapText="1"/>
    </xf>
    <xf numFmtId="3" fontId="96" fillId="0" borderId="19" xfId="0" applyNumberFormat="1" applyFont="1" applyBorder="1" applyAlignment="1">
      <alignment horizontal="center" vertical="center" wrapText="1"/>
    </xf>
    <xf numFmtId="0" fontId="96" fillId="0" borderId="17" xfId="0" applyFont="1" applyBorder="1" applyAlignment="1">
      <alignment horizontal="left" vertical="center" wrapText="1"/>
    </xf>
    <xf numFmtId="0" fontId="96" fillId="0" borderId="19" xfId="0" applyFont="1" applyBorder="1" applyAlignment="1">
      <alignment horizontal="left" vertical="center" wrapText="1"/>
    </xf>
    <xf numFmtId="0" fontId="93" fillId="0" borderId="16" xfId="2" applyFont="1" applyBorder="1" applyAlignment="1">
      <alignment vertical="center" wrapText="1"/>
    </xf>
    <xf numFmtId="0" fontId="94" fillId="0" borderId="16" xfId="2" quotePrefix="1" applyFont="1" applyBorder="1" applyAlignment="1">
      <alignment vertical="center" wrapText="1"/>
    </xf>
    <xf numFmtId="0" fontId="97" fillId="0" borderId="17" xfId="0" applyFont="1" applyBorder="1" applyAlignment="1">
      <alignment horizontal="left" vertical="center" wrapText="1"/>
    </xf>
    <xf numFmtId="0" fontId="97" fillId="0" borderId="18" xfId="0" applyFont="1" applyBorder="1" applyAlignment="1">
      <alignment horizontal="left" vertical="center" wrapText="1"/>
    </xf>
    <xf numFmtId="0" fontId="97" fillId="0" borderId="19" xfId="0" applyFont="1" applyBorder="1" applyAlignment="1">
      <alignment horizontal="left" vertical="center" wrapText="1"/>
    </xf>
    <xf numFmtId="0" fontId="97" fillId="0" borderId="16" xfId="0" applyFont="1" applyBorder="1" applyAlignment="1">
      <alignment horizontal="center" vertical="center" wrapText="1"/>
    </xf>
    <xf numFmtId="0" fontId="97" fillId="0" borderId="16" xfId="0" applyFont="1" applyBorder="1" applyAlignment="1">
      <alignment horizontal="left" vertical="center" wrapText="1"/>
    </xf>
    <xf numFmtId="0" fontId="97" fillId="0" borderId="17" xfId="0" applyFont="1" applyBorder="1" applyAlignment="1">
      <alignment horizontal="center" vertical="center" wrapText="1"/>
    </xf>
    <xf numFmtId="0" fontId="97" fillId="0" borderId="18" xfId="0" applyFont="1" applyBorder="1" applyAlignment="1">
      <alignment horizontal="center" vertical="center" wrapText="1"/>
    </xf>
    <xf numFmtId="0" fontId="97" fillId="0" borderId="19" xfId="0" applyFont="1" applyBorder="1" applyAlignment="1">
      <alignment horizontal="center" vertical="center" wrapText="1"/>
    </xf>
    <xf numFmtId="0" fontId="94" fillId="0" borderId="24" xfId="2" quotePrefix="1" applyFont="1" applyBorder="1" applyAlignment="1">
      <alignment horizontal="left" vertical="center" wrapText="1"/>
    </xf>
    <xf numFmtId="0" fontId="94" fillId="0" borderId="25" xfId="2" quotePrefix="1" applyFont="1" applyBorder="1" applyAlignment="1">
      <alignment horizontal="left" vertical="center" wrapText="1"/>
    </xf>
    <xf numFmtId="0" fontId="94" fillId="0" borderId="26" xfId="2" quotePrefix="1" applyFont="1" applyBorder="1" applyAlignment="1">
      <alignment horizontal="left" vertical="center" wrapText="1"/>
    </xf>
    <xf numFmtId="0" fontId="94" fillId="0" borderId="16" xfId="2" quotePrefix="1" applyFont="1" applyBorder="1" applyAlignment="1">
      <alignment horizontal="left" vertical="center" wrapText="1"/>
    </xf>
    <xf numFmtId="0" fontId="52" fillId="7" borderId="16" xfId="0" applyFont="1" applyFill="1" applyBorder="1" applyAlignment="1">
      <alignment horizontal="left"/>
    </xf>
    <xf numFmtId="0" fontId="93" fillId="0" borderId="16" xfId="2" applyFont="1" applyBorder="1" applyAlignment="1">
      <alignment horizontal="left" vertical="center" wrapText="1"/>
    </xf>
    <xf numFmtId="3" fontId="96" fillId="0" borderId="18" xfId="0" applyNumberFormat="1" applyFont="1" applyBorder="1" applyAlignment="1">
      <alignment horizontal="center" vertical="center" wrapText="1"/>
    </xf>
    <xf numFmtId="0" fontId="96" fillId="0" borderId="18" xfId="0" applyFont="1" applyBorder="1" applyAlignment="1">
      <alignment horizontal="left" vertical="center" wrapText="1"/>
    </xf>
    <xf numFmtId="0" fontId="96" fillId="0" borderId="17" xfId="0" applyFont="1" applyBorder="1" applyAlignment="1">
      <alignment horizontal="center" vertical="center"/>
    </xf>
    <xf numFmtId="0" fontId="96" fillId="0" borderId="19" xfId="0" applyFont="1" applyBorder="1" applyAlignment="1">
      <alignment horizontal="center" vertical="center"/>
    </xf>
    <xf numFmtId="0" fontId="94" fillId="0" borderId="16" xfId="0" applyFont="1" applyFill="1" applyBorder="1" applyAlignment="1">
      <alignment horizontal="center" vertical="center" wrapText="1"/>
    </xf>
    <xf numFmtId="0" fontId="94" fillId="0" borderId="16" xfId="0" applyFont="1" applyFill="1" applyBorder="1" applyAlignment="1">
      <alignment vertical="center" wrapText="1"/>
    </xf>
    <xf numFmtId="0" fontId="94" fillId="0" borderId="16" xfId="0" applyFont="1" applyFill="1" applyBorder="1" applyAlignment="1">
      <alignment horizontal="left" vertical="center" wrapText="1"/>
    </xf>
    <xf numFmtId="0" fontId="94" fillId="0" borderId="16" xfId="0" quotePrefix="1" applyFont="1" applyFill="1" applyBorder="1" applyAlignment="1">
      <alignment horizontal="left" vertical="center" wrapText="1"/>
    </xf>
    <xf numFmtId="0" fontId="97" fillId="8" borderId="17" xfId="0" applyFont="1" applyFill="1" applyBorder="1" applyAlignment="1">
      <alignment horizontal="center" vertical="center" wrapText="1"/>
    </xf>
    <xf numFmtId="0" fontId="97" fillId="8" borderId="18" xfId="0" applyFont="1" applyFill="1" applyBorder="1" applyAlignment="1">
      <alignment horizontal="center" vertical="center" wrapText="1"/>
    </xf>
    <xf numFmtId="0" fontId="97" fillId="8" borderId="17" xfId="0" applyFont="1" applyFill="1" applyBorder="1" applyAlignment="1">
      <alignment horizontal="left" vertical="center" wrapText="1"/>
    </xf>
    <xf numFmtId="0" fontId="97" fillId="8" borderId="18" xfId="0" applyFont="1" applyFill="1" applyBorder="1" applyAlignment="1">
      <alignment horizontal="left" vertical="center" wrapText="1"/>
    </xf>
    <xf numFmtId="0" fontId="97" fillId="8" borderId="19" xfId="0" applyFont="1" applyFill="1" applyBorder="1" applyAlignment="1">
      <alignment horizontal="left" vertical="center" wrapText="1"/>
    </xf>
    <xf numFmtId="0" fontId="94" fillId="0" borderId="16" xfId="0" quotePrefix="1" applyFont="1" applyBorder="1" applyAlignment="1">
      <alignment horizontal="left" vertical="center" wrapText="1"/>
    </xf>
    <xf numFmtId="0" fontId="97" fillId="8" borderId="19" xfId="0" applyFont="1" applyFill="1" applyBorder="1" applyAlignment="1">
      <alignment horizontal="center" vertical="center" wrapText="1"/>
    </xf>
    <xf numFmtId="165" fontId="10" fillId="0" borderId="6" xfId="0" applyNumberFormat="1" applyFont="1" applyBorder="1" applyAlignment="1">
      <alignment horizontal="center" vertical="center" wrapText="1"/>
    </xf>
    <xf numFmtId="0" fontId="5" fillId="0" borderId="7" xfId="0" applyFont="1" applyBorder="1"/>
    <xf numFmtId="0" fontId="5" fillId="0" borderId="8" xfId="0" applyFont="1" applyBorder="1"/>
    <xf numFmtId="0" fontId="4" fillId="0" borderId="0" xfId="0" applyFont="1" applyAlignment="1">
      <alignment horizontal="center" vertical="center"/>
    </xf>
    <xf numFmtId="0" fontId="0" fillId="0" borderId="0" xfId="0" applyFont="1" applyAlignment="1"/>
    <xf numFmtId="0" fontId="6" fillId="0" borderId="0" xfId="0" applyFont="1" applyAlignment="1">
      <alignment horizontal="center" vertical="center"/>
    </xf>
    <xf numFmtId="0" fontId="8" fillId="0" borderId="0" xfId="0" applyFont="1" applyAlignment="1">
      <alignment horizontal="center" vertical="center"/>
    </xf>
    <xf numFmtId="0" fontId="10" fillId="0" borderId="6" xfId="0" applyFont="1" applyBorder="1" applyAlignment="1">
      <alignment horizontal="center" vertical="center" wrapText="1"/>
    </xf>
    <xf numFmtId="165" fontId="10" fillId="3" borderId="6" xfId="0" applyNumberFormat="1" applyFont="1" applyFill="1" applyBorder="1" applyAlignment="1">
      <alignment horizontal="center" vertical="center" wrapText="1"/>
    </xf>
    <xf numFmtId="0" fontId="36" fillId="0" borderId="16" xfId="0" applyFont="1" applyBorder="1" applyAlignment="1">
      <alignment horizontal="center" vertical="center" wrapText="1"/>
    </xf>
    <xf numFmtId="0" fontId="36" fillId="0" borderId="16" xfId="0" applyFont="1" applyBorder="1" applyAlignment="1">
      <alignment horizontal="left" vertical="center" wrapText="1"/>
    </xf>
    <xf numFmtId="0" fontId="55" fillId="0" borderId="16" xfId="0" applyFont="1" applyBorder="1" applyAlignment="1">
      <alignment vertical="center" wrapText="1"/>
    </xf>
    <xf numFmtId="0" fontId="56" fillId="0" borderId="16" xfId="0" applyFont="1" applyBorder="1" applyAlignment="1">
      <alignment horizontal="left" vertical="center" wrapText="1"/>
    </xf>
    <xf numFmtId="0" fontId="56" fillId="0" borderId="16" xfId="0" applyFont="1" applyBorder="1" applyAlignment="1">
      <alignment horizontal="center" vertical="center" wrapText="1"/>
    </xf>
    <xf numFmtId="0" fontId="56" fillId="0" borderId="24" xfId="0" applyFont="1" applyBorder="1" applyAlignment="1">
      <alignment horizontal="left" vertical="center" wrapText="1"/>
    </xf>
    <xf numFmtId="0" fontId="56" fillId="0" borderId="25" xfId="0" applyFont="1" applyBorder="1" applyAlignment="1">
      <alignment horizontal="left" vertical="center" wrapText="1"/>
    </xf>
    <xf numFmtId="0" fontId="56" fillId="0" borderId="26" xfId="0" applyFont="1" applyBorder="1" applyAlignment="1">
      <alignment horizontal="left" vertical="center" wrapText="1"/>
    </xf>
    <xf numFmtId="169" fontId="94" fillId="0" borderId="16" xfId="0" applyNumberFormat="1" applyFont="1" applyFill="1" applyBorder="1" applyAlignment="1">
      <alignment vertical="center" wrapText="1"/>
    </xf>
    <xf numFmtId="168" fontId="94" fillId="0" borderId="16" xfId="0" applyNumberFormat="1" applyFont="1" applyFill="1" applyBorder="1" applyAlignment="1">
      <alignment horizontal="center" vertical="center" wrapText="1"/>
    </xf>
    <xf numFmtId="169" fontId="94" fillId="0" borderId="16" xfId="0" applyNumberFormat="1" applyFont="1" applyFill="1" applyBorder="1" applyAlignment="1">
      <alignment horizontal="left" vertical="center" wrapText="1"/>
    </xf>
    <xf numFmtId="0" fontId="56" fillId="0" borderId="16" xfId="0" applyFont="1" applyBorder="1" applyAlignment="1">
      <alignment vertical="center" wrapText="1"/>
    </xf>
    <xf numFmtId="0" fontId="55" fillId="0" borderId="16" xfId="0" applyFont="1" applyFill="1" applyBorder="1" applyAlignment="1">
      <alignment horizontal="left" vertical="center" wrapText="1"/>
    </xf>
    <xf numFmtId="0" fontId="56" fillId="8" borderId="16" xfId="0" applyFont="1" applyFill="1" applyBorder="1" applyAlignment="1">
      <alignment vertical="center" wrapText="1"/>
    </xf>
    <xf numFmtId="0" fontId="56" fillId="8" borderId="16" xfId="0" applyFont="1" applyFill="1" applyBorder="1" applyAlignment="1">
      <alignment horizontal="left" vertical="center" wrapText="1"/>
    </xf>
    <xf numFmtId="0" fontId="69" fillId="0" borderId="25" xfId="0" applyFont="1" applyBorder="1" applyAlignment="1">
      <alignment horizontal="left" vertical="center" wrapText="1"/>
    </xf>
    <xf numFmtId="0" fontId="69" fillId="0" borderId="26" xfId="0" applyFont="1" applyBorder="1" applyAlignment="1">
      <alignment horizontal="left" vertical="center" wrapText="1"/>
    </xf>
    <xf numFmtId="0" fontId="69" fillId="0" borderId="17" xfId="0" applyFont="1" applyBorder="1" applyAlignment="1">
      <alignment horizontal="center" vertical="center" wrapText="1"/>
    </xf>
    <xf numFmtId="0" fontId="69" fillId="0" borderId="18" xfId="0" applyFont="1" applyBorder="1" applyAlignment="1">
      <alignment horizontal="center" vertical="center" wrapText="1"/>
    </xf>
    <xf numFmtId="0" fontId="69" fillId="0" borderId="19" xfId="0" applyFont="1" applyBorder="1" applyAlignment="1">
      <alignment horizontal="center" vertical="center" wrapText="1"/>
    </xf>
    <xf numFmtId="0" fontId="69" fillId="0" borderId="16" xfId="0" applyFont="1" applyBorder="1" applyAlignment="1">
      <alignment vertical="center" wrapText="1"/>
    </xf>
    <xf numFmtId="0" fontId="69" fillId="0" borderId="16" xfId="0" applyFont="1" applyBorder="1" applyAlignment="1">
      <alignment horizontal="center" vertical="center" wrapText="1"/>
    </xf>
    <xf numFmtId="0" fontId="69" fillId="0" borderId="24" xfId="0" applyFont="1" applyBorder="1" applyAlignment="1">
      <alignment horizontal="center" vertical="center" wrapText="1"/>
    </xf>
    <xf numFmtId="0" fontId="69" fillId="0" borderId="26" xfId="0" applyFont="1" applyBorder="1" applyAlignment="1">
      <alignment horizontal="center" vertical="center" wrapText="1"/>
    </xf>
    <xf numFmtId="0" fontId="94" fillId="0" borderId="31" xfId="0" applyFont="1" applyFill="1" applyBorder="1" applyAlignment="1">
      <alignment horizontal="left" vertical="center" wrapText="1"/>
    </xf>
    <xf numFmtId="0" fontId="94" fillId="0" borderId="32" xfId="0" applyFont="1" applyFill="1" applyBorder="1" applyAlignment="1">
      <alignment horizontal="left" vertical="center" wrapText="1"/>
    </xf>
    <xf numFmtId="0" fontId="94" fillId="0" borderId="33" xfId="0" applyFont="1" applyFill="1" applyBorder="1" applyAlignment="1">
      <alignment horizontal="left" vertical="center" wrapText="1"/>
    </xf>
    <xf numFmtId="168" fontId="94" fillId="0" borderId="17" xfId="0" applyNumberFormat="1" applyFont="1" applyFill="1" applyBorder="1" applyAlignment="1">
      <alignment horizontal="center" vertical="center" wrapText="1"/>
    </xf>
    <xf numFmtId="168" fontId="94" fillId="0" borderId="19" xfId="0" applyNumberFormat="1" applyFont="1" applyFill="1" applyBorder="1" applyAlignment="1">
      <alignment horizontal="center" vertical="center" wrapText="1"/>
    </xf>
    <xf numFmtId="169" fontId="93" fillId="0" borderId="16" xfId="0" applyNumberFormat="1" applyFont="1" applyFill="1" applyBorder="1" applyAlignment="1">
      <alignment vertical="center" wrapText="1"/>
    </xf>
    <xf numFmtId="0" fontId="93" fillId="0" borderId="16" xfId="0" applyFont="1" applyFill="1" applyBorder="1" applyAlignment="1">
      <alignment vertical="center" wrapText="1"/>
    </xf>
    <xf numFmtId="0" fontId="94" fillId="0" borderId="24" xfId="0" applyFont="1" applyFill="1" applyBorder="1" applyAlignment="1">
      <alignment horizontal="left" wrapText="1"/>
    </xf>
    <xf numFmtId="0" fontId="94" fillId="0" borderId="25" xfId="0" applyFont="1" applyFill="1" applyBorder="1" applyAlignment="1">
      <alignment horizontal="left" wrapText="1"/>
    </xf>
    <xf numFmtId="0" fontId="94" fillId="0" borderId="26" xfId="0" applyFont="1" applyFill="1" applyBorder="1" applyAlignment="1">
      <alignment horizontal="left" wrapText="1"/>
    </xf>
    <xf numFmtId="0" fontId="55" fillId="0" borderId="16" xfId="0" applyFont="1" applyBorder="1" applyAlignment="1">
      <alignment horizontal="center" vertical="center" wrapText="1"/>
    </xf>
    <xf numFmtId="0" fontId="55" fillId="0" borderId="16" xfId="0" applyFont="1" applyFill="1" applyBorder="1" applyAlignment="1">
      <alignment horizontal="center" vertical="center"/>
    </xf>
    <xf numFmtId="0" fontId="55" fillId="0" borderId="16" xfId="0" applyFont="1" applyFill="1" applyBorder="1" applyAlignment="1">
      <alignment horizontal="left" vertical="center"/>
    </xf>
    <xf numFmtId="0" fontId="76" fillId="0" borderId="17" xfId="0" applyFont="1" applyBorder="1" applyAlignment="1">
      <alignment horizontal="center" vertical="center"/>
    </xf>
    <xf numFmtId="0" fontId="76" fillId="0" borderId="18" xfId="0" applyFont="1" applyBorder="1" applyAlignment="1">
      <alignment horizontal="center" vertical="center"/>
    </xf>
    <xf numFmtId="0" fontId="76" fillId="0" borderId="19" xfId="0" applyFont="1" applyBorder="1" applyAlignment="1">
      <alignment horizontal="center" vertical="center"/>
    </xf>
    <xf numFmtId="0" fontId="76" fillId="0" borderId="16" xfId="0" applyFont="1" applyBorder="1" applyAlignment="1">
      <alignment horizontal="center" vertical="center" wrapText="1"/>
    </xf>
    <xf numFmtId="0" fontId="56" fillId="8" borderId="16" xfId="0" applyFont="1" applyFill="1" applyBorder="1" applyAlignment="1">
      <alignment horizontal="center" vertical="center" wrapText="1"/>
    </xf>
    <xf numFmtId="0" fontId="99" fillId="0" borderId="16" xfId="0" applyFont="1" applyBorder="1" applyAlignment="1">
      <alignment horizontal="left" vertical="center" wrapText="1"/>
    </xf>
    <xf numFmtId="0" fontId="99" fillId="0" borderId="16" xfId="0" applyFont="1" applyBorder="1" applyAlignment="1">
      <alignment horizontal="center" vertical="center" wrapText="1"/>
    </xf>
    <xf numFmtId="0" fontId="59" fillId="8" borderId="16" xfId="0" applyFont="1" applyFill="1" applyBorder="1" applyAlignment="1">
      <alignment horizontal="left" vertical="center" wrapText="1"/>
    </xf>
    <xf numFmtId="0" fontId="59" fillId="8" borderId="16" xfId="0" applyFont="1" applyFill="1" applyBorder="1" applyAlignment="1">
      <alignment horizontal="left" vertical="center"/>
    </xf>
    <xf numFmtId="0" fontId="59" fillId="8" borderId="16" xfId="0" applyFont="1" applyFill="1" applyBorder="1" applyAlignment="1">
      <alignment vertical="center" wrapText="1"/>
    </xf>
    <xf numFmtId="0" fontId="59" fillId="8" borderId="16" xfId="0" applyFont="1" applyFill="1" applyBorder="1" applyAlignment="1">
      <alignment horizontal="center" vertical="center" wrapText="1"/>
    </xf>
    <xf numFmtId="0" fontId="64" fillId="0" borderId="16" xfId="0" applyFont="1" applyBorder="1" applyAlignment="1">
      <alignment horizontal="center" vertical="center"/>
    </xf>
    <xf numFmtId="0" fontId="64" fillId="0" borderId="16" xfId="0" applyFont="1" applyBorder="1" applyAlignment="1">
      <alignment horizontal="left" vertical="center"/>
    </xf>
    <xf numFmtId="0" fontId="76" fillId="0" borderId="26" xfId="0" applyFont="1" applyBorder="1" applyAlignment="1">
      <alignment horizontal="center" vertical="center" wrapText="1"/>
    </xf>
    <xf numFmtId="0" fontId="76" fillId="0" borderId="22" xfId="0" applyFont="1" applyBorder="1" applyAlignment="1">
      <alignment horizontal="center" vertical="center" wrapText="1"/>
    </xf>
    <xf numFmtId="0" fontId="76" fillId="0" borderId="23" xfId="0" applyFont="1" applyBorder="1" applyAlignment="1">
      <alignment horizontal="center" vertical="center" wrapText="1"/>
    </xf>
    <xf numFmtId="0" fontId="68" fillId="0" borderId="16" xfId="0" applyFont="1" applyBorder="1" applyAlignment="1">
      <alignment horizontal="center" vertical="center" wrapText="1"/>
    </xf>
    <xf numFmtId="0" fontId="55" fillId="0" borderId="16" xfId="0" applyFont="1" applyFill="1" applyBorder="1" applyAlignment="1">
      <alignment horizontal="center"/>
    </xf>
    <xf numFmtId="0" fontId="55" fillId="0" borderId="17" xfId="0" applyFont="1" applyBorder="1" applyAlignment="1">
      <alignment horizontal="center" vertical="center" wrapText="1"/>
    </xf>
    <xf numFmtId="0" fontId="55" fillId="0" borderId="18" xfId="0" applyFont="1" applyBorder="1" applyAlignment="1">
      <alignment horizontal="center" vertical="center" wrapText="1"/>
    </xf>
    <xf numFmtId="0" fontId="55" fillId="0" borderId="19" xfId="0" applyFont="1" applyBorder="1" applyAlignment="1">
      <alignment horizontal="center" vertical="center" wrapText="1"/>
    </xf>
    <xf numFmtId="0" fontId="55" fillId="0" borderId="16" xfId="0" applyFont="1" applyFill="1" applyBorder="1" applyAlignment="1">
      <alignment vertical="center" wrapText="1"/>
    </xf>
    <xf numFmtId="0" fontId="55" fillId="0" borderId="16" xfId="0" applyFont="1" applyBorder="1" applyAlignment="1">
      <alignment horizontal="center" vertical="center"/>
    </xf>
    <xf numFmtId="0" fontId="55" fillId="0" borderId="16" xfId="0" applyFont="1" applyBorder="1" applyAlignment="1">
      <alignment horizontal="left" vertical="center"/>
    </xf>
    <xf numFmtId="0" fontId="55" fillId="0" borderId="16" xfId="0" applyFont="1" applyBorder="1" applyAlignment="1">
      <alignment horizontal="left" vertical="center" wrapText="1"/>
    </xf>
    <xf numFmtId="0" fontId="55" fillId="0" borderId="17" xfId="0" applyFont="1" applyBorder="1" applyAlignment="1">
      <alignment vertical="center" wrapText="1"/>
    </xf>
    <xf numFmtId="0" fontId="55" fillId="0" borderId="18" xfId="0" applyFont="1" applyBorder="1" applyAlignment="1">
      <alignment vertical="center" wrapText="1"/>
    </xf>
    <xf numFmtId="0" fontId="55" fillId="0" borderId="19" xfId="0" applyFont="1" applyBorder="1" applyAlignment="1">
      <alignment vertical="center" wrapText="1"/>
    </xf>
    <xf numFmtId="0" fontId="55" fillId="0" borderId="16" xfId="0" applyFont="1" applyFill="1" applyBorder="1" applyAlignment="1">
      <alignment horizontal="center" vertical="center" wrapText="1"/>
    </xf>
    <xf numFmtId="0" fontId="55" fillId="0" borderId="17" xfId="0" applyFont="1" applyFill="1" applyBorder="1" applyAlignment="1">
      <alignment horizontal="left" vertical="center" wrapText="1"/>
    </xf>
    <xf numFmtId="0" fontId="55" fillId="0" borderId="18" xfId="0" applyFont="1" applyFill="1" applyBorder="1" applyAlignment="1">
      <alignment horizontal="left" vertical="center" wrapText="1"/>
    </xf>
    <xf numFmtId="0" fontId="55" fillId="0" borderId="19" xfId="0" applyFont="1" applyFill="1" applyBorder="1" applyAlignment="1">
      <alignment horizontal="left" vertical="center" wrapText="1"/>
    </xf>
    <xf numFmtId="0" fontId="53" fillId="0" borderId="16" xfId="0" applyFont="1" applyBorder="1" applyAlignment="1">
      <alignment vertical="center" wrapText="1"/>
    </xf>
    <xf numFmtId="0" fontId="55" fillId="0" borderId="16" xfId="0" quotePrefix="1" applyFont="1" applyBorder="1" applyAlignment="1">
      <alignment horizontal="center" vertical="center" wrapText="1"/>
    </xf>
    <xf numFmtId="0" fontId="56" fillId="0" borderId="16" xfId="0" quotePrefix="1" applyFont="1" applyFill="1" applyBorder="1" applyAlignment="1">
      <alignment horizontal="center" vertical="center"/>
    </xf>
    <xf numFmtId="0" fontId="56" fillId="0" borderId="16" xfId="0" applyFont="1" applyFill="1" applyBorder="1" applyAlignment="1">
      <alignment horizontal="center" vertical="center"/>
    </xf>
    <xf numFmtId="0" fontId="56" fillId="0" borderId="16" xfId="0" applyFont="1" applyFill="1" applyBorder="1" applyAlignment="1">
      <alignment horizontal="left" vertical="center" wrapText="1"/>
    </xf>
    <xf numFmtId="0" fontId="56" fillId="0" borderId="17" xfId="0" applyFont="1" applyFill="1" applyBorder="1" applyAlignment="1">
      <alignment horizontal="center" vertical="center"/>
    </xf>
    <xf numFmtId="0" fontId="56" fillId="0" borderId="19" xfId="0" applyFont="1" applyFill="1" applyBorder="1" applyAlignment="1">
      <alignment horizontal="center" vertical="center"/>
    </xf>
    <xf numFmtId="0" fontId="56" fillId="0" borderId="17" xfId="0" applyFont="1" applyFill="1" applyBorder="1" applyAlignment="1">
      <alignment horizontal="left" vertical="center" wrapText="1"/>
    </xf>
    <xf numFmtId="0" fontId="56" fillId="0" borderId="19" xfId="0" applyFont="1" applyFill="1" applyBorder="1" applyAlignment="1">
      <alignment horizontal="left" vertical="center" wrapText="1"/>
    </xf>
    <xf numFmtId="0" fontId="57" fillId="9" borderId="16" xfId="0" applyFont="1" applyFill="1" applyBorder="1" applyAlignment="1">
      <alignment horizontal="center" wrapText="1"/>
    </xf>
    <xf numFmtId="0" fontId="57" fillId="9" borderId="16" xfId="0" applyFont="1" applyFill="1" applyBorder="1" applyAlignment="1">
      <alignment horizontal="left" vertical="center" wrapText="1"/>
    </xf>
    <xf numFmtId="0" fontId="57" fillId="0" borderId="17" xfId="0" applyFont="1" applyBorder="1" applyAlignment="1">
      <alignment horizontal="center" wrapText="1"/>
    </xf>
    <xf numFmtId="0" fontId="57" fillId="0" borderId="19" xfId="0" applyFont="1" applyBorder="1" applyAlignment="1">
      <alignment horizontal="center" wrapText="1"/>
    </xf>
    <xf numFmtId="0" fontId="57" fillId="0" borderId="17" xfId="0" applyFont="1" applyBorder="1" applyAlignment="1">
      <alignment horizontal="left" vertical="center" wrapText="1"/>
    </xf>
    <xf numFmtId="0" fontId="57" fillId="0" borderId="19" xfId="0" applyFont="1" applyBorder="1" applyAlignment="1">
      <alignment horizontal="left" vertical="center" wrapText="1"/>
    </xf>
    <xf numFmtId="0" fontId="57" fillId="9" borderId="17" xfId="0" applyFont="1" applyFill="1" applyBorder="1" applyAlignment="1">
      <alignment horizontal="center" wrapText="1"/>
    </xf>
    <xf numFmtId="0" fontId="57" fillId="9" borderId="18" xfId="0" applyFont="1" applyFill="1" applyBorder="1" applyAlignment="1">
      <alignment horizontal="center" wrapText="1"/>
    </xf>
    <xf numFmtId="0" fontId="57" fillId="9" borderId="19" xfId="0" applyFont="1" applyFill="1" applyBorder="1" applyAlignment="1">
      <alignment horizontal="center" wrapText="1"/>
    </xf>
    <xf numFmtId="0" fontId="57" fillId="9" borderId="17" xfId="0" applyFont="1" applyFill="1" applyBorder="1" applyAlignment="1">
      <alignment horizontal="left" vertical="center" wrapText="1"/>
    </xf>
    <xf numFmtId="0" fontId="57" fillId="9" borderId="18" xfId="0" applyFont="1" applyFill="1" applyBorder="1" applyAlignment="1">
      <alignment horizontal="left" vertical="center" wrapText="1"/>
    </xf>
    <xf numFmtId="0" fontId="57" fillId="9" borderId="19" xfId="0" applyFont="1" applyFill="1" applyBorder="1" applyAlignment="1">
      <alignment horizontal="left" vertical="center" wrapText="1"/>
    </xf>
    <xf numFmtId="0" fontId="57" fillId="9" borderId="16" xfId="0" applyFont="1" applyFill="1" applyBorder="1" applyAlignment="1">
      <alignment vertical="center" wrapText="1"/>
    </xf>
    <xf numFmtId="0" fontId="57" fillId="9" borderId="24" xfId="0" applyFont="1" applyFill="1" applyBorder="1" applyAlignment="1">
      <alignment horizontal="left" vertical="center" wrapText="1"/>
    </xf>
    <xf numFmtId="0" fontId="57" fillId="9" borderId="26" xfId="0" applyFont="1" applyFill="1" applyBorder="1" applyAlignment="1">
      <alignment horizontal="left" vertical="center" wrapText="1"/>
    </xf>
    <xf numFmtId="0" fontId="56" fillId="0" borderId="24" xfId="0" applyFont="1" applyFill="1" applyBorder="1" applyAlignment="1">
      <alignment horizontal="left" vertical="center" wrapText="1"/>
    </xf>
    <xf numFmtId="0" fontId="56" fillId="0" borderId="25" xfId="0" applyFont="1" applyFill="1" applyBorder="1" applyAlignment="1">
      <alignment horizontal="left" vertical="center" wrapText="1"/>
    </xf>
    <xf numFmtId="0" fontId="56" fillId="0" borderId="26" xfId="0" applyFont="1" applyFill="1" applyBorder="1" applyAlignment="1">
      <alignment horizontal="left" vertical="center" wrapText="1"/>
    </xf>
    <xf numFmtId="0" fontId="60" fillId="0" borderId="16" xfId="0" applyFont="1" applyBorder="1" applyAlignment="1">
      <alignment horizontal="center" vertical="center" wrapText="1"/>
    </xf>
    <xf numFmtId="0" fontId="60" fillId="0" borderId="16" xfId="0" applyFont="1" applyBorder="1" applyAlignment="1">
      <alignment vertical="center" wrapText="1"/>
    </xf>
    <xf numFmtId="0" fontId="60" fillId="8" borderId="16" xfId="0" applyFont="1" applyFill="1" applyBorder="1" applyAlignment="1">
      <alignment horizontal="left" vertical="center" wrapText="1"/>
    </xf>
    <xf numFmtId="0" fontId="60" fillId="0" borderId="16" xfId="0" applyFont="1" applyBorder="1" applyAlignment="1">
      <alignment horizontal="left" vertical="center" wrapText="1"/>
    </xf>
    <xf numFmtId="0" fontId="60" fillId="0" borderId="17" xfId="0" applyFont="1" applyBorder="1" applyAlignment="1">
      <alignment horizontal="center" vertical="center" wrapText="1"/>
    </xf>
    <xf numFmtId="0" fontId="60" fillId="0" borderId="19" xfId="0" applyFont="1" applyBorder="1" applyAlignment="1">
      <alignment horizontal="center" vertical="center" wrapText="1"/>
    </xf>
    <xf numFmtId="0" fontId="60" fillId="0" borderId="17" xfId="0" applyFont="1" applyFill="1" applyBorder="1" applyAlignment="1">
      <alignment horizontal="center" vertical="center" wrapText="1"/>
    </xf>
    <xf numFmtId="0" fontId="60" fillId="0" borderId="19" xfId="0" applyFont="1" applyFill="1" applyBorder="1" applyAlignment="1">
      <alignment horizontal="center" vertical="center" wrapText="1"/>
    </xf>
    <xf numFmtId="0" fontId="60" fillId="0" borderId="16" xfId="0" applyFont="1" applyFill="1" applyBorder="1" applyAlignment="1">
      <alignment horizontal="center" vertical="center" wrapText="1"/>
    </xf>
    <xf numFmtId="0" fontId="60" fillId="0" borderId="16" xfId="0" applyFont="1" applyFill="1" applyBorder="1" applyAlignment="1">
      <alignment vertical="center" wrapText="1"/>
    </xf>
    <xf numFmtId="0" fontId="60" fillId="0" borderId="18" xfId="0" applyFont="1" applyBorder="1" applyAlignment="1">
      <alignment horizontal="center" vertical="center" wrapText="1"/>
    </xf>
    <xf numFmtId="0" fontId="60" fillId="0" borderId="18" xfId="0" applyFont="1" applyFill="1" applyBorder="1" applyAlignment="1">
      <alignment horizontal="center" vertical="center" wrapText="1"/>
    </xf>
    <xf numFmtId="0" fontId="61" fillId="0" borderId="24" xfId="0" applyFont="1" applyBorder="1" applyAlignment="1">
      <alignment horizontal="left" vertical="center" wrapText="1"/>
    </xf>
    <xf numFmtId="0" fontId="61" fillId="0" borderId="25" xfId="0" applyFont="1" applyBorder="1" applyAlignment="1">
      <alignment horizontal="left" vertical="center" wrapText="1"/>
    </xf>
    <xf numFmtId="0" fontId="61" fillId="0" borderId="26" xfId="0" applyFont="1" applyBorder="1" applyAlignment="1">
      <alignment horizontal="left" vertical="center" wrapText="1"/>
    </xf>
    <xf numFmtId="0" fontId="62" fillId="0" borderId="16" xfId="0" applyFont="1" applyBorder="1" applyAlignment="1">
      <alignment horizontal="center" vertical="center" wrapText="1"/>
    </xf>
    <xf numFmtId="0" fontId="62" fillId="0" borderId="16" xfId="0" applyFont="1" applyBorder="1" applyAlignment="1">
      <alignment horizontal="left" vertical="center" wrapText="1"/>
    </xf>
    <xf numFmtId="0" fontId="62" fillId="0" borderId="16" xfId="0" applyFont="1" applyBorder="1" applyAlignment="1">
      <alignment vertical="center" wrapText="1"/>
    </xf>
    <xf numFmtId="0" fontId="62" fillId="0" borderId="17" xfId="0" quotePrefix="1" applyFont="1" applyBorder="1" applyAlignment="1">
      <alignment horizontal="center" vertical="center" wrapText="1"/>
    </xf>
    <xf numFmtId="0" fontId="62" fillId="0" borderId="18" xfId="0" quotePrefix="1" applyFont="1" applyBorder="1" applyAlignment="1">
      <alignment horizontal="center" vertical="center" wrapText="1"/>
    </xf>
    <xf numFmtId="0" fontId="62" fillId="0" borderId="19" xfId="0" quotePrefix="1" applyFont="1" applyBorder="1" applyAlignment="1">
      <alignment horizontal="center" vertical="center" wrapText="1"/>
    </xf>
    <xf numFmtId="0" fontId="62" fillId="0" borderId="17" xfId="0" applyFont="1" applyBorder="1" applyAlignment="1">
      <alignment horizontal="left" vertical="center" wrapText="1"/>
    </xf>
    <xf numFmtId="0" fontId="62" fillId="0" borderId="18" xfId="0" applyFont="1" applyBorder="1" applyAlignment="1">
      <alignment horizontal="left" vertical="center" wrapText="1"/>
    </xf>
    <xf numFmtId="0" fontId="62" fillId="0" borderId="19" xfId="0" applyFont="1" applyBorder="1" applyAlignment="1">
      <alignment horizontal="left" vertical="center" wrapText="1"/>
    </xf>
    <xf numFmtId="0" fontId="55" fillId="0" borderId="24" xfId="0" applyFont="1" applyBorder="1" applyAlignment="1">
      <alignment vertical="center" wrapText="1"/>
    </xf>
    <xf numFmtId="0" fontId="55" fillId="0" borderId="26" xfId="0" applyFont="1" applyBorder="1" applyAlignment="1">
      <alignment vertical="center" wrapText="1"/>
    </xf>
    <xf numFmtId="0" fontId="55" fillId="0" borderId="17" xfId="0" applyFont="1" applyBorder="1" applyAlignment="1">
      <alignment horizontal="left" vertical="center" wrapText="1"/>
    </xf>
    <xf numFmtId="0" fontId="55" fillId="0" borderId="18" xfId="0" applyFont="1" applyBorder="1" applyAlignment="1">
      <alignment horizontal="left" vertical="center" wrapText="1"/>
    </xf>
    <xf numFmtId="0" fontId="55" fillId="0" borderId="19" xfId="0" applyFont="1" applyBorder="1" applyAlignment="1">
      <alignment horizontal="left" vertical="center" wrapText="1"/>
    </xf>
    <xf numFmtId="0" fontId="63" fillId="0" borderId="17" xfId="0" applyFont="1" applyBorder="1" applyAlignment="1">
      <alignment vertical="center" wrapText="1"/>
    </xf>
    <xf numFmtId="0" fontId="63" fillId="0" borderId="19" xfId="0" applyFont="1" applyBorder="1" applyAlignment="1">
      <alignment vertical="center" wrapText="1"/>
    </xf>
    <xf numFmtId="0" fontId="55" fillId="0" borderId="25" xfId="0" applyFont="1" applyBorder="1" applyAlignment="1">
      <alignment vertical="center" wrapText="1"/>
    </xf>
    <xf numFmtId="0" fontId="55" fillId="0" borderId="24" xfId="0" applyFont="1" applyBorder="1" applyAlignment="1">
      <alignment horizontal="left" vertical="center" wrapText="1"/>
    </xf>
    <xf numFmtId="0" fontId="55" fillId="0" borderId="25" xfId="0" applyFont="1" applyBorder="1" applyAlignment="1">
      <alignment horizontal="left" vertical="center" wrapText="1"/>
    </xf>
    <xf numFmtId="0" fontId="55" fillId="0" borderId="26" xfId="0" applyFont="1" applyBorder="1" applyAlignment="1">
      <alignment horizontal="left" vertical="center" wrapText="1"/>
    </xf>
    <xf numFmtId="0" fontId="6" fillId="0" borderId="1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7" xfId="0" applyFont="1" applyBorder="1" applyAlignment="1">
      <alignment horizontal="left" vertical="center" wrapText="1"/>
    </xf>
    <xf numFmtId="0" fontId="6" fillId="0" borderId="19" xfId="0" applyFont="1" applyBorder="1" applyAlignment="1">
      <alignment horizontal="left" vertical="center" wrapText="1"/>
    </xf>
    <xf numFmtId="0" fontId="6" fillId="0" borderId="18" xfId="0" applyFont="1" applyBorder="1" applyAlignment="1">
      <alignment horizontal="center" vertical="center" wrapText="1"/>
    </xf>
    <xf numFmtId="0" fontId="6" fillId="0" borderId="18" xfId="0" applyFont="1" applyBorder="1" applyAlignment="1">
      <alignment horizontal="left" vertical="center" wrapText="1"/>
    </xf>
    <xf numFmtId="0" fontId="65" fillId="7" borderId="24" xfId="0" applyFont="1" applyFill="1" applyBorder="1" applyAlignment="1">
      <alignment horizontal="left"/>
    </xf>
    <xf numFmtId="0" fontId="65" fillId="7" borderId="25" xfId="0" applyFont="1" applyFill="1" applyBorder="1" applyAlignment="1">
      <alignment horizontal="left"/>
    </xf>
    <xf numFmtId="0" fontId="65" fillId="7" borderId="26" xfId="0" applyFont="1" applyFill="1" applyBorder="1" applyAlignment="1">
      <alignment horizontal="left"/>
    </xf>
    <xf numFmtId="0" fontId="68" fillId="0" borderId="17" xfId="0" applyFont="1" applyBorder="1" applyAlignment="1">
      <alignment horizontal="center" vertical="center" wrapText="1"/>
    </xf>
    <xf numFmtId="0" fontId="68" fillId="0" borderId="18" xfId="0" applyFont="1" applyBorder="1" applyAlignment="1">
      <alignment horizontal="center" vertical="center" wrapText="1"/>
    </xf>
    <xf numFmtId="0" fontId="68" fillId="0" borderId="19" xfId="0" applyFont="1" applyBorder="1" applyAlignment="1">
      <alignment horizontal="center" vertical="center" wrapText="1"/>
    </xf>
    <xf numFmtId="0" fontId="69" fillId="0" borderId="17" xfId="0" applyFont="1" applyBorder="1" applyAlignment="1">
      <alignment horizontal="left" vertical="center" wrapText="1"/>
    </xf>
    <xf numFmtId="0" fontId="69" fillId="0" borderId="18" xfId="0" applyFont="1" applyBorder="1" applyAlignment="1">
      <alignment horizontal="left" vertical="center" wrapText="1"/>
    </xf>
    <xf numFmtId="0" fontId="69" fillId="0" borderId="19" xfId="0" applyFont="1" applyBorder="1" applyAlignment="1">
      <alignment horizontal="left" vertical="center" wrapText="1"/>
    </xf>
    <xf numFmtId="0" fontId="56" fillId="0" borderId="17" xfId="0" applyFont="1" applyBorder="1" applyAlignment="1">
      <alignment horizontal="left" vertical="center" wrapText="1"/>
    </xf>
    <xf numFmtId="0" fontId="56" fillId="0" borderId="18" xfId="0" applyFont="1" applyBorder="1" applyAlignment="1">
      <alignment horizontal="left" vertical="center" wrapText="1"/>
    </xf>
    <xf numFmtId="0" fontId="56" fillId="0" borderId="19" xfId="0" applyFont="1" applyBorder="1" applyAlignment="1">
      <alignment horizontal="left" vertical="center" wrapText="1"/>
    </xf>
    <xf numFmtId="0" fontId="10" fillId="0" borderId="24" xfId="0" applyFont="1" applyBorder="1" applyAlignment="1">
      <alignment horizontal="left" vertical="center" wrapText="1"/>
    </xf>
    <xf numFmtId="0" fontId="10" fillId="0" borderId="25" xfId="0" applyFont="1" applyBorder="1" applyAlignment="1">
      <alignment horizontal="left" vertical="center" wrapText="1"/>
    </xf>
    <xf numFmtId="0" fontId="10" fillId="0" borderId="26" xfId="0" applyFont="1" applyBorder="1" applyAlignment="1">
      <alignment horizontal="left" vertical="center" wrapText="1"/>
    </xf>
    <xf numFmtId="0" fontId="10" fillId="7" borderId="24" xfId="0" applyFont="1" applyFill="1" applyBorder="1" applyAlignment="1">
      <alignment horizontal="left" vertical="center" wrapText="1"/>
    </xf>
    <xf numFmtId="0" fontId="10" fillId="7" borderId="25" xfId="0" applyFont="1" applyFill="1" applyBorder="1" applyAlignment="1">
      <alignment horizontal="left" vertical="center" wrapText="1"/>
    </xf>
    <xf numFmtId="0" fontId="10" fillId="7" borderId="26" xfId="0" applyFont="1" applyFill="1" applyBorder="1" applyAlignment="1">
      <alignment horizontal="left" vertical="center" wrapText="1"/>
    </xf>
    <xf numFmtId="0" fontId="59" fillId="0" borderId="17" xfId="0" applyFont="1" applyBorder="1" applyAlignment="1">
      <alignment horizontal="center" vertical="center"/>
    </xf>
    <xf numFmtId="0" fontId="59" fillId="0" borderId="18" xfId="0" applyFont="1" applyBorder="1" applyAlignment="1">
      <alignment horizontal="center" vertical="center"/>
    </xf>
    <xf numFmtId="0" fontId="59" fillId="0" borderId="19" xfId="0" applyFont="1" applyBorder="1" applyAlignment="1">
      <alignment horizontal="center" vertical="center"/>
    </xf>
    <xf numFmtId="0" fontId="71" fillId="0" borderId="17" xfId="0" applyFont="1" applyBorder="1" applyAlignment="1">
      <alignment horizontal="left"/>
    </xf>
    <xf numFmtId="0" fontId="71" fillId="0" borderId="18" xfId="0" applyFont="1" applyBorder="1" applyAlignment="1">
      <alignment horizontal="left"/>
    </xf>
    <xf numFmtId="0" fontId="71" fillId="0" borderId="19" xfId="0" applyFont="1" applyBorder="1" applyAlignment="1">
      <alignment horizontal="left"/>
    </xf>
    <xf numFmtId="0" fontId="10" fillId="11" borderId="24" xfId="0" applyFont="1" applyFill="1" applyBorder="1" applyAlignment="1">
      <alignment horizontal="left" vertical="center" wrapText="1"/>
    </xf>
    <xf numFmtId="0" fontId="10" fillId="11" borderId="25" xfId="0" applyFont="1" applyFill="1" applyBorder="1" applyAlignment="1">
      <alignment horizontal="left" vertical="center" wrapText="1"/>
    </xf>
    <xf numFmtId="0" fontId="10" fillId="11" borderId="26" xfId="0" applyFont="1" applyFill="1" applyBorder="1" applyAlignment="1">
      <alignment horizontal="left" vertical="center" wrapText="1"/>
    </xf>
    <xf numFmtId="0" fontId="74" fillId="0" borderId="16" xfId="0" applyFont="1" applyFill="1" applyBorder="1" applyAlignment="1">
      <alignment horizontal="center" vertical="center" wrapText="1"/>
    </xf>
    <xf numFmtId="0" fontId="56" fillId="0" borderId="16" xfId="0" applyFont="1" applyFill="1" applyBorder="1" applyAlignment="1">
      <alignment horizontal="center" vertical="center" wrapText="1"/>
    </xf>
    <xf numFmtId="0" fontId="56" fillId="0" borderId="16" xfId="0" applyFont="1" applyFill="1" applyBorder="1" applyAlignment="1">
      <alignment vertical="center" wrapText="1"/>
    </xf>
    <xf numFmtId="0" fontId="59" fillId="8" borderId="16" xfId="0" applyFont="1" applyFill="1" applyBorder="1" applyAlignment="1">
      <alignment horizontal="center" vertical="center"/>
    </xf>
    <xf numFmtId="0" fontId="59" fillId="8" borderId="16" xfId="0" applyFont="1" applyFill="1" applyBorder="1" applyAlignment="1">
      <alignment vertical="center"/>
    </xf>
    <xf numFmtId="0" fontId="59" fillId="7" borderId="16" xfId="0" applyFont="1" applyFill="1" applyBorder="1" applyAlignment="1">
      <alignment vertical="center" wrapText="1"/>
    </xf>
    <xf numFmtId="0" fontId="64" fillId="0" borderId="17" xfId="0" applyFont="1" applyBorder="1" applyAlignment="1">
      <alignment horizontal="center" vertical="center"/>
    </xf>
    <xf numFmtId="0" fontId="64" fillId="0" borderId="19" xfId="0" applyFont="1" applyBorder="1" applyAlignment="1">
      <alignment horizontal="center" vertical="center"/>
    </xf>
    <xf numFmtId="0" fontId="64" fillId="0" borderId="17" xfId="0" applyFont="1" applyBorder="1" applyAlignment="1">
      <alignment horizontal="left" vertical="center"/>
    </xf>
    <xf numFmtId="0" fontId="64" fillId="0" borderId="19" xfId="0" applyFont="1" applyBorder="1" applyAlignment="1">
      <alignment horizontal="left" vertical="center"/>
    </xf>
    <xf numFmtId="0" fontId="64" fillId="0" borderId="18" xfId="0" applyFont="1" applyBorder="1" applyAlignment="1">
      <alignment horizontal="left" vertical="center"/>
    </xf>
    <xf numFmtId="0" fontId="64" fillId="0" borderId="24" xfId="2" applyFont="1" applyFill="1" applyBorder="1" applyAlignment="1">
      <alignment horizontal="left" vertical="center" wrapText="1"/>
    </xf>
    <xf numFmtId="0" fontId="64" fillId="0" borderId="25" xfId="2" applyFont="1" applyFill="1" applyBorder="1" applyAlignment="1">
      <alignment horizontal="left" vertical="center" wrapText="1"/>
    </xf>
    <xf numFmtId="0" fontId="64" fillId="0" borderId="17" xfId="3" applyFont="1" applyFill="1" applyBorder="1" applyAlignment="1">
      <alignment horizontal="left" vertical="center" wrapText="1"/>
    </xf>
    <xf numFmtId="0" fontId="64" fillId="0" borderId="19" xfId="3" applyFont="1" applyFill="1" applyBorder="1" applyAlignment="1">
      <alignment horizontal="left" vertical="center" wrapText="1"/>
    </xf>
    <xf numFmtId="0" fontId="69" fillId="0" borderId="24" xfId="0" applyFont="1" applyBorder="1" applyAlignment="1">
      <alignment horizontal="left" vertical="center" wrapText="1"/>
    </xf>
    <xf numFmtId="0" fontId="76" fillId="0" borderId="30" xfId="0" applyFont="1" applyBorder="1" applyAlignment="1">
      <alignment horizontal="center" vertical="center" wrapText="1"/>
    </xf>
    <xf numFmtId="0" fontId="76" fillId="0" borderId="26" xfId="0" applyFont="1" applyBorder="1" applyAlignment="1">
      <alignment vertical="center" wrapText="1"/>
    </xf>
    <xf numFmtId="168" fontId="94" fillId="0" borderId="18" xfId="0" applyNumberFormat="1" applyFont="1" applyFill="1" applyBorder="1" applyAlignment="1">
      <alignment horizontal="center" vertical="center" wrapText="1"/>
    </xf>
    <xf numFmtId="168" fontId="94" fillId="0" borderId="17" xfId="0" applyNumberFormat="1" applyFont="1" applyFill="1" applyBorder="1" applyAlignment="1">
      <alignment horizontal="center" vertical="center"/>
    </xf>
    <xf numFmtId="168" fontId="94" fillId="0" borderId="19" xfId="0" applyNumberFormat="1" applyFont="1" applyFill="1" applyBorder="1" applyAlignment="1">
      <alignment horizontal="center" vertical="center"/>
    </xf>
    <xf numFmtId="49" fontId="94" fillId="0" borderId="16" xfId="0" applyNumberFormat="1" applyFont="1" applyFill="1" applyBorder="1" applyAlignment="1">
      <alignment horizontal="left" vertical="center" wrapText="1"/>
    </xf>
    <xf numFmtId="169" fontId="94" fillId="0" borderId="16" xfId="0" applyNumberFormat="1" applyFont="1" applyFill="1" applyBorder="1" applyAlignment="1">
      <alignment horizontal="center" vertical="center" wrapText="1"/>
    </xf>
    <xf numFmtId="49" fontId="94" fillId="0" borderId="16" xfId="0" applyNumberFormat="1" applyFont="1" applyFill="1" applyBorder="1" applyAlignment="1">
      <alignment horizontal="left" wrapText="1"/>
    </xf>
    <xf numFmtId="169" fontId="94" fillId="0" borderId="16" xfId="1" applyNumberFormat="1" applyFont="1" applyFill="1" applyBorder="1" applyAlignment="1">
      <alignment horizontal="center" vertical="center"/>
    </xf>
    <xf numFmtId="0" fontId="94" fillId="0" borderId="17" xfId="0" applyFont="1" applyFill="1" applyBorder="1" applyAlignment="1">
      <alignment horizontal="center" vertical="center" wrapText="1"/>
    </xf>
    <xf numFmtId="0" fontId="94" fillId="0" borderId="18" xfId="0" applyFont="1" applyFill="1" applyBorder="1" applyAlignment="1">
      <alignment horizontal="center" vertical="center" wrapText="1"/>
    </xf>
    <xf numFmtId="0" fontId="94" fillId="0" borderId="17" xfId="0" applyFont="1" applyFill="1" applyBorder="1" applyAlignment="1">
      <alignment vertical="center" wrapText="1"/>
    </xf>
    <xf numFmtId="0" fontId="94" fillId="0" borderId="18" xfId="0" applyFont="1" applyFill="1" applyBorder="1" applyAlignment="1">
      <alignment vertical="center" wrapText="1"/>
    </xf>
    <xf numFmtId="0" fontId="94" fillId="0" borderId="19" xfId="0" applyFont="1" applyFill="1" applyBorder="1" applyAlignment="1">
      <alignment horizontal="center" vertical="center" wrapText="1"/>
    </xf>
    <xf numFmtId="0" fontId="94" fillId="0" borderId="17" xfId="0" applyFont="1" applyFill="1" applyBorder="1" applyAlignment="1">
      <alignment horizontal="left" vertical="center" wrapText="1"/>
    </xf>
    <xf numFmtId="0" fontId="94" fillId="0" borderId="19" xfId="0" applyFont="1" applyFill="1" applyBorder="1" applyAlignment="1">
      <alignment horizontal="left" vertical="center" wrapText="1"/>
    </xf>
    <xf numFmtId="0" fontId="94" fillId="0" borderId="24" xfId="0" applyFont="1" applyFill="1" applyBorder="1" applyAlignment="1">
      <alignment horizontal="left" vertical="center" wrapText="1"/>
    </xf>
    <xf numFmtId="0" fontId="94" fillId="0" borderId="26" xfId="0" applyFont="1" applyFill="1" applyBorder="1" applyAlignment="1">
      <alignment horizontal="left" vertical="center" wrapText="1"/>
    </xf>
    <xf numFmtId="169" fontId="94" fillId="0" borderId="17" xfId="0" applyNumberFormat="1" applyFont="1" applyFill="1" applyBorder="1" applyAlignment="1">
      <alignment horizontal="left" vertical="center" wrapText="1"/>
    </xf>
    <xf numFmtId="169" fontId="94" fillId="0" borderId="18" xfId="0" applyNumberFormat="1" applyFont="1" applyFill="1" applyBorder="1" applyAlignment="1">
      <alignment horizontal="left" vertical="center" wrapText="1"/>
    </xf>
    <xf numFmtId="169" fontId="94" fillId="0" borderId="19" xfId="0" applyNumberFormat="1" applyFont="1" applyFill="1" applyBorder="1" applyAlignment="1">
      <alignment horizontal="left" vertical="center" wrapText="1"/>
    </xf>
    <xf numFmtId="49" fontId="94" fillId="0" borderId="24" xfId="0" quotePrefix="1" applyNumberFormat="1" applyFont="1" applyFill="1" applyBorder="1" applyAlignment="1">
      <alignment horizontal="left" vertical="center" wrapText="1"/>
    </xf>
    <xf numFmtId="49" fontId="94" fillId="0" borderId="25" xfId="0" applyNumberFormat="1" applyFont="1" applyFill="1" applyBorder="1" applyAlignment="1">
      <alignment horizontal="left" vertical="center" wrapText="1"/>
    </xf>
    <xf numFmtId="49" fontId="94" fillId="0" borderId="26" xfId="0" applyNumberFormat="1" applyFont="1" applyFill="1" applyBorder="1" applyAlignment="1">
      <alignment horizontal="left" vertical="center" wrapText="1"/>
    </xf>
    <xf numFmtId="169" fontId="94" fillId="0" borderId="17" xfId="0" applyNumberFormat="1" applyFont="1" applyFill="1" applyBorder="1" applyAlignment="1">
      <alignment horizontal="center" vertical="center" wrapText="1"/>
    </xf>
    <xf numFmtId="169" fontId="94" fillId="0" borderId="18" xfId="0" applyNumberFormat="1" applyFont="1" applyFill="1" applyBorder="1" applyAlignment="1">
      <alignment horizontal="center" vertical="center" wrapText="1"/>
    </xf>
    <xf numFmtId="169" fontId="94" fillId="0" borderId="19" xfId="0" applyNumberFormat="1" applyFont="1" applyFill="1" applyBorder="1" applyAlignment="1">
      <alignment horizontal="center" vertical="center" wrapText="1"/>
    </xf>
    <xf numFmtId="0" fontId="94" fillId="0" borderId="25" xfId="0" applyFont="1" applyFill="1" applyBorder="1" applyAlignment="1">
      <alignment horizontal="left" vertical="center" wrapText="1"/>
    </xf>
    <xf numFmtId="167" fontId="94" fillId="0" borderId="16" xfId="0" applyNumberFormat="1" applyFont="1" applyFill="1" applyBorder="1" applyAlignment="1">
      <alignment horizontal="center" vertical="center" wrapText="1"/>
    </xf>
    <xf numFmtId="0" fontId="94" fillId="0" borderId="24" xfId="0" quotePrefix="1" applyFont="1" applyFill="1" applyBorder="1" applyAlignment="1">
      <alignment horizontal="left" vertical="center" wrapText="1"/>
    </xf>
    <xf numFmtId="0" fontId="94" fillId="0" borderId="25" xfId="0" quotePrefix="1" applyFont="1" applyFill="1" applyBorder="1" applyAlignment="1">
      <alignment horizontal="left" vertical="center" wrapText="1"/>
    </xf>
    <xf numFmtId="0" fontId="94" fillId="0" borderId="26" xfId="0" quotePrefix="1" applyFont="1" applyFill="1" applyBorder="1" applyAlignment="1">
      <alignment horizontal="left" vertical="center" wrapText="1"/>
    </xf>
    <xf numFmtId="169" fontId="94" fillId="0" borderId="16" xfId="1" applyNumberFormat="1" applyFont="1" applyFill="1" applyBorder="1" applyAlignment="1">
      <alignment horizontal="center" vertical="center" wrapText="1"/>
    </xf>
    <xf numFmtId="3" fontId="10" fillId="0" borderId="6" xfId="0" applyNumberFormat="1" applyFont="1" applyBorder="1" applyAlignment="1">
      <alignment horizontal="center" vertical="center" wrapText="1"/>
    </xf>
    <xf numFmtId="0" fontId="7" fillId="0" borderId="0" xfId="0" applyFont="1" applyAlignment="1">
      <alignment horizontal="center" vertical="center"/>
    </xf>
    <xf numFmtId="0" fontId="18" fillId="0" borderId="0" xfId="0" applyFont="1" applyAlignment="1">
      <alignment horizontal="center" vertical="center"/>
    </xf>
    <xf numFmtId="0" fontId="26" fillId="0" borderId="17" xfId="0" applyFont="1" applyBorder="1" applyAlignment="1">
      <alignment horizontal="left" vertical="center" wrapText="1"/>
    </xf>
    <xf numFmtId="0" fontId="26" fillId="0" borderId="19" xfId="0" applyFont="1" applyBorder="1" applyAlignment="1">
      <alignment horizontal="left" vertical="center" wrapText="1"/>
    </xf>
    <xf numFmtId="0" fontId="26" fillId="0" borderId="17"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7"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4" xfId="0" applyFont="1" applyFill="1" applyBorder="1" applyAlignment="1">
      <alignment vertical="center" wrapText="1"/>
    </xf>
    <xf numFmtId="0" fontId="26" fillId="0" borderId="26" xfId="0" applyFont="1" applyFill="1" applyBorder="1" applyAlignment="1">
      <alignment vertical="center" wrapText="1"/>
    </xf>
    <xf numFmtId="0" fontId="26" fillId="0" borderId="24" xfId="0" quotePrefix="1" applyFont="1" applyFill="1" applyBorder="1" applyAlignment="1">
      <alignment horizontal="left" vertical="center" wrapText="1"/>
    </xf>
    <xf numFmtId="0" fontId="26" fillId="0" borderId="25" xfId="0" quotePrefix="1" applyFont="1" applyFill="1" applyBorder="1" applyAlignment="1">
      <alignment horizontal="left" vertical="center" wrapText="1"/>
    </xf>
    <xf numFmtId="0" fontId="26" fillId="0" borderId="26" xfId="0" quotePrefix="1" applyFont="1" applyFill="1" applyBorder="1" applyAlignment="1">
      <alignment horizontal="left" vertical="center" wrapText="1"/>
    </xf>
    <xf numFmtId="0" fontId="26" fillId="0" borderId="18" xfId="0" applyFont="1" applyFill="1" applyBorder="1" applyAlignment="1">
      <alignment horizontal="center" vertical="center" wrapText="1"/>
    </xf>
    <xf numFmtId="0" fontId="26" fillId="0" borderId="17" xfId="0" applyFont="1" applyFill="1" applyBorder="1" applyAlignment="1">
      <alignment vertical="center" wrapText="1"/>
    </xf>
    <xf numFmtId="0" fontId="26" fillId="0" borderId="18" xfId="0" applyFont="1" applyFill="1" applyBorder="1" applyAlignment="1">
      <alignment vertical="center" wrapText="1"/>
    </xf>
    <xf numFmtId="0" fontId="26" fillId="0" borderId="19" xfId="0" applyFont="1" applyFill="1" applyBorder="1" applyAlignment="1">
      <alignment vertical="center" wrapText="1"/>
    </xf>
    <xf numFmtId="0" fontId="26" fillId="0" borderId="17" xfId="0" applyFont="1" applyFill="1" applyBorder="1" applyAlignment="1">
      <alignment horizontal="left" vertical="center" wrapText="1"/>
    </xf>
    <xf numFmtId="0" fontId="26" fillId="0" borderId="18" xfId="0" applyFont="1" applyFill="1" applyBorder="1" applyAlignment="1">
      <alignment horizontal="left" vertical="center" wrapText="1"/>
    </xf>
    <xf numFmtId="0" fontId="26" fillId="0" borderId="19" xfId="0" applyFont="1" applyFill="1" applyBorder="1" applyAlignment="1">
      <alignment horizontal="left" vertical="center" wrapText="1"/>
    </xf>
    <xf numFmtId="0" fontId="27" fillId="0" borderId="24" xfId="0" applyFont="1" applyBorder="1" applyAlignment="1">
      <alignment vertical="center" wrapText="1"/>
    </xf>
    <xf numFmtId="0" fontId="27" fillId="0" borderId="25" xfId="0" applyFont="1" applyBorder="1" applyAlignment="1">
      <alignment vertical="center" wrapText="1"/>
    </xf>
    <xf numFmtId="0" fontId="27" fillId="0" borderId="26" xfId="0" applyFont="1" applyBorder="1" applyAlignment="1">
      <alignment vertical="center" wrapText="1"/>
    </xf>
    <xf numFmtId="0" fontId="26" fillId="0" borderId="24" xfId="0" applyFont="1" applyBorder="1" applyAlignment="1">
      <alignment horizontal="left" vertical="center" wrapText="1"/>
    </xf>
    <xf numFmtId="0" fontId="26" fillId="0" borderId="26" xfId="0" applyFont="1" applyBorder="1" applyAlignment="1">
      <alignment horizontal="left" vertical="center" wrapText="1"/>
    </xf>
    <xf numFmtId="0" fontId="26" fillId="0" borderId="24" xfId="0" applyFont="1" applyBorder="1" applyAlignment="1">
      <alignment vertical="center" wrapText="1"/>
    </xf>
    <xf numFmtId="0" fontId="26" fillId="0" borderId="25" xfId="0" applyFont="1" applyBorder="1" applyAlignment="1">
      <alignment vertical="center" wrapText="1"/>
    </xf>
    <xf numFmtId="0" fontId="26" fillId="0" borderId="26" xfId="0" applyFont="1" applyBorder="1" applyAlignment="1">
      <alignment vertical="center" wrapText="1"/>
    </xf>
    <xf numFmtId="0" fontId="26" fillId="0" borderId="18" xfId="0" applyFont="1" applyBorder="1" applyAlignment="1">
      <alignment horizontal="center" vertical="center" wrapText="1"/>
    </xf>
    <xf numFmtId="0" fontId="26" fillId="0" borderId="18" xfId="0" applyFont="1" applyBorder="1" applyAlignment="1">
      <alignment horizontal="left" vertical="center" wrapText="1"/>
    </xf>
    <xf numFmtId="0" fontId="27" fillId="7" borderId="24" xfId="0" applyFont="1" applyFill="1" applyBorder="1" applyAlignment="1">
      <alignment horizontal="left" vertical="center" wrapText="1"/>
    </xf>
    <xf numFmtId="0" fontId="27" fillId="7" borderId="26" xfId="0" applyFont="1" applyFill="1" applyBorder="1" applyAlignment="1">
      <alignment horizontal="left" vertical="center" wrapText="1"/>
    </xf>
    <xf numFmtId="0" fontId="26" fillId="0" borderId="25" xfId="0" applyFont="1" applyBorder="1" applyAlignment="1">
      <alignment horizontal="left" vertical="center" wrapText="1"/>
    </xf>
    <xf numFmtId="0" fontId="26" fillId="0" borderId="24" xfId="0" quotePrefix="1" applyFont="1" applyBorder="1" applyAlignment="1">
      <alignment horizontal="left" vertical="center" wrapText="1"/>
    </xf>
    <xf numFmtId="0" fontId="26" fillId="0" borderId="25" xfId="0" quotePrefix="1" applyFont="1" applyBorder="1" applyAlignment="1">
      <alignment horizontal="left" vertical="center" wrapText="1"/>
    </xf>
    <xf numFmtId="0" fontId="26" fillId="0" borderId="26" xfId="0" quotePrefix="1" applyFont="1" applyBorder="1" applyAlignment="1">
      <alignment horizontal="left" vertical="center" wrapText="1"/>
    </xf>
    <xf numFmtId="0" fontId="27" fillId="0" borderId="24" xfId="0" applyFont="1" applyBorder="1" applyAlignment="1">
      <alignment horizontal="left" vertical="center" wrapText="1"/>
    </xf>
    <xf numFmtId="0" fontId="27" fillId="0" borderId="25" xfId="0" applyFont="1" applyBorder="1" applyAlignment="1">
      <alignment horizontal="left" vertical="center" wrapText="1"/>
    </xf>
    <xf numFmtId="0" fontId="27" fillId="0" borderId="26" xfId="0" applyFont="1" applyBorder="1" applyAlignment="1">
      <alignment horizontal="left" vertical="center" wrapText="1"/>
    </xf>
    <xf numFmtId="0" fontId="34" fillId="0" borderId="16" xfId="0" applyFont="1" applyBorder="1" applyAlignment="1">
      <alignment horizontal="center" vertical="center" wrapText="1"/>
    </xf>
    <xf numFmtId="0" fontId="48" fillId="0" borderId="16" xfId="0" applyFont="1" applyBorder="1" applyAlignment="1">
      <alignment vertical="center" wrapText="1"/>
    </xf>
    <xf numFmtId="0" fontId="34" fillId="0" borderId="16" xfId="0" applyFont="1" applyBorder="1" applyAlignment="1">
      <alignment vertical="center" wrapText="1"/>
    </xf>
    <xf numFmtId="0" fontId="50" fillId="0" borderId="16" xfId="0" applyFont="1" applyBorder="1" applyAlignment="1">
      <alignment horizontal="center" vertical="center" wrapText="1"/>
    </xf>
    <xf numFmtId="0" fontId="50" fillId="0" borderId="16" xfId="0" applyFont="1" applyBorder="1" applyAlignment="1">
      <alignment horizontal="left" vertical="center" wrapText="1"/>
    </xf>
    <xf numFmtId="0" fontId="34" fillId="0" borderId="16" xfId="0" applyFont="1" applyBorder="1" applyAlignment="1">
      <alignment horizontal="left" vertical="center" wrapText="1"/>
    </xf>
    <xf numFmtId="0" fontId="33" fillId="0" borderId="16" xfId="0" quotePrefix="1" applyFont="1" applyBorder="1" applyAlignment="1">
      <alignment horizontal="left" vertical="center" wrapText="1"/>
    </xf>
    <xf numFmtId="0" fontId="33" fillId="0" borderId="16" xfId="0" applyFont="1" applyBorder="1" applyAlignment="1">
      <alignment horizontal="left" vertical="center" wrapText="1"/>
    </xf>
    <xf numFmtId="0" fontId="33" fillId="0" borderId="16" xfId="0" applyFont="1" applyBorder="1" applyAlignment="1">
      <alignment horizontal="center" vertical="center" wrapText="1"/>
    </xf>
    <xf numFmtId="167" fontId="34" fillId="0" borderId="16" xfId="0" applyNumberFormat="1" applyFont="1" applyBorder="1" applyAlignment="1">
      <alignment horizontal="center" vertical="center" wrapText="1"/>
    </xf>
    <xf numFmtId="0" fontId="33" fillId="0" borderId="16" xfId="0" applyFont="1" applyBorder="1" applyAlignment="1">
      <alignment vertical="center" wrapText="1"/>
    </xf>
    <xf numFmtId="0" fontId="36" fillId="0" borderId="16" xfId="0" applyFont="1" applyBorder="1" applyAlignment="1">
      <alignment vertical="center" wrapText="1"/>
    </xf>
    <xf numFmtId="167" fontId="33" fillId="0" borderId="16" xfId="0" applyNumberFormat="1" applyFont="1" applyBorder="1" applyAlignment="1">
      <alignment horizontal="center" vertical="center" wrapText="1"/>
    </xf>
    <xf numFmtId="0" fontId="33" fillId="0" borderId="24" xfId="0" applyFont="1" applyBorder="1" applyAlignment="1">
      <alignment horizontal="left" vertical="center"/>
    </xf>
    <xf numFmtId="0" fontId="33" fillId="0" borderId="25" xfId="0" applyFont="1" applyBorder="1" applyAlignment="1">
      <alignment horizontal="left" vertical="center"/>
    </xf>
    <xf numFmtId="0" fontId="33" fillId="0" borderId="26" xfId="0" applyFont="1" applyBorder="1" applyAlignment="1">
      <alignment horizontal="left" vertical="center"/>
    </xf>
    <xf numFmtId="0" fontId="34" fillId="0" borderId="17"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19"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24" xfId="0" applyFont="1" applyBorder="1" applyAlignment="1">
      <alignment horizontal="left" vertical="center" wrapText="1"/>
    </xf>
    <xf numFmtId="0" fontId="33" fillId="0" borderId="26" xfId="0" applyFont="1" applyBorder="1" applyAlignment="1">
      <alignment horizontal="left" vertical="center" wrapText="1"/>
    </xf>
    <xf numFmtId="0" fontId="33" fillId="0" borderId="16" xfId="0" applyFont="1" applyBorder="1" applyAlignment="1">
      <alignment horizontal="left"/>
    </xf>
    <xf numFmtId="0" fontId="33" fillId="0" borderId="17" xfId="0" applyFont="1" applyBorder="1" applyAlignment="1">
      <alignment vertical="center" wrapText="1"/>
    </xf>
    <xf numFmtId="0" fontId="33" fillId="0" borderId="18" xfId="0" applyFont="1" applyBorder="1" applyAlignment="1">
      <alignment vertical="center" wrapText="1"/>
    </xf>
    <xf numFmtId="0" fontId="33" fillId="0" borderId="19" xfId="0" applyFont="1" applyBorder="1" applyAlignment="1">
      <alignment vertical="center" wrapText="1"/>
    </xf>
    <xf numFmtId="0" fontId="26" fillId="0" borderId="25" xfId="0" applyFont="1" applyFill="1" applyBorder="1" applyAlignment="1">
      <alignment vertical="center" wrapText="1"/>
    </xf>
    <xf numFmtId="0" fontId="33" fillId="0" borderId="25" xfId="0" applyFont="1" applyBorder="1" applyAlignment="1">
      <alignment horizontal="left" vertical="center" wrapText="1"/>
    </xf>
    <xf numFmtId="0" fontId="26" fillId="0" borderId="16" xfId="0" applyFont="1" applyBorder="1" applyAlignment="1">
      <alignment horizontal="center" vertical="center" wrapText="1"/>
    </xf>
    <xf numFmtId="0" fontId="26" fillId="0" borderId="16" xfId="0" applyFont="1" applyBorder="1" applyAlignment="1">
      <alignment vertical="center" wrapText="1"/>
    </xf>
    <xf numFmtId="0" fontId="26" fillId="0" borderId="24" xfId="0" quotePrefix="1" applyFont="1" applyBorder="1" applyAlignment="1">
      <alignment vertical="center" wrapText="1"/>
    </xf>
    <xf numFmtId="0" fontId="26" fillId="0" borderId="25" xfId="0" quotePrefix="1" applyFont="1" applyBorder="1" applyAlignment="1">
      <alignment vertical="center" wrapText="1"/>
    </xf>
    <xf numFmtId="0" fontId="26" fillId="0" borderId="26" xfId="0" quotePrefix="1" applyFont="1" applyBorder="1" applyAlignment="1">
      <alignment vertical="center" wrapText="1"/>
    </xf>
    <xf numFmtId="0" fontId="33" fillId="0" borderId="17" xfId="0" applyFont="1" applyBorder="1" applyAlignment="1">
      <alignment horizontal="left" vertical="center" wrapText="1"/>
    </xf>
    <xf numFmtId="0" fontId="33" fillId="0" borderId="19" xfId="0" applyFont="1" applyBorder="1" applyAlignment="1">
      <alignment horizontal="left" vertical="center" wrapText="1"/>
    </xf>
    <xf numFmtId="0" fontId="33" fillId="0" borderId="17" xfId="0" applyFont="1" applyBorder="1" applyAlignment="1">
      <alignment horizontal="center" vertical="center"/>
    </xf>
    <xf numFmtId="0" fontId="33" fillId="0" borderId="19" xfId="0" applyFont="1" applyBorder="1" applyAlignment="1">
      <alignment horizontal="center" vertical="center"/>
    </xf>
    <xf numFmtId="0" fontId="26" fillId="0" borderId="16" xfId="0" applyFont="1" applyBorder="1" applyAlignment="1">
      <alignment horizontal="center" wrapText="1"/>
    </xf>
    <xf numFmtId="0" fontId="65" fillId="7" borderId="16" xfId="0" applyFont="1" applyFill="1" applyBorder="1" applyAlignment="1">
      <alignment horizontal="left"/>
    </xf>
    <xf numFmtId="0" fontId="99" fillId="0" borderId="17" xfId="0" applyFont="1" applyBorder="1" applyAlignment="1">
      <alignment horizontal="center" vertical="center" wrapText="1"/>
    </xf>
    <xf numFmtId="0" fontId="99" fillId="0" borderId="18" xfId="0" applyFont="1" applyBorder="1" applyAlignment="1">
      <alignment horizontal="center" vertical="center" wrapText="1"/>
    </xf>
    <xf numFmtId="0" fontId="99" fillId="0" borderId="19" xfId="0" applyFont="1" applyBorder="1" applyAlignment="1">
      <alignment horizontal="center" vertical="center" wrapText="1"/>
    </xf>
    <xf numFmtId="0" fontId="99" fillId="0" borderId="17" xfId="0" applyFont="1" applyBorder="1" applyAlignment="1">
      <alignment horizontal="left" vertical="center" wrapText="1"/>
    </xf>
    <xf numFmtId="0" fontId="99" fillId="0" borderId="18" xfId="0" applyFont="1" applyBorder="1" applyAlignment="1">
      <alignment horizontal="left" vertical="center" wrapText="1"/>
    </xf>
    <xf numFmtId="0" fontId="99" fillId="0" borderId="19" xfId="0" applyFont="1" applyBorder="1" applyAlignment="1">
      <alignment horizontal="left" vertical="center" wrapText="1"/>
    </xf>
    <xf numFmtId="3" fontId="96" fillId="0" borderId="16" xfId="0" applyNumberFormat="1" applyFont="1" applyBorder="1" applyAlignment="1">
      <alignment horizontal="center" vertical="center" wrapText="1"/>
    </xf>
    <xf numFmtId="0" fontId="96" fillId="0" borderId="16" xfId="0" applyFont="1" applyBorder="1" applyAlignment="1">
      <alignment horizontal="center" vertical="center" wrapText="1"/>
    </xf>
    <xf numFmtId="0" fontId="96" fillId="0" borderId="16" xfId="0" applyFont="1" applyBorder="1" applyAlignment="1">
      <alignment horizontal="left" vertical="center" wrapText="1"/>
    </xf>
    <xf numFmtId="0" fontId="96" fillId="0" borderId="16" xfId="0" applyFont="1" applyBorder="1" applyAlignment="1">
      <alignment horizontal="center" vertical="center"/>
    </xf>
    <xf numFmtId="0" fontId="67" fillId="0" borderId="17" xfId="0" applyFont="1" applyBorder="1" applyAlignment="1">
      <alignment horizontal="center" vertical="center" wrapText="1"/>
    </xf>
    <xf numFmtId="0" fontId="67" fillId="0" borderId="18" xfId="0" applyFont="1" applyBorder="1" applyAlignment="1">
      <alignment horizontal="center" vertical="center" wrapText="1"/>
    </xf>
    <xf numFmtId="0" fontId="67" fillId="0" borderId="19" xfId="0" applyFont="1" applyBorder="1" applyAlignment="1">
      <alignment horizontal="center" vertical="center" wrapText="1"/>
    </xf>
    <xf numFmtId="0" fontId="73" fillId="0" borderId="17" xfId="0" applyFont="1" applyBorder="1" applyAlignment="1">
      <alignment horizontal="center" vertical="center" wrapText="1"/>
    </xf>
    <xf numFmtId="0" fontId="73" fillId="0" borderId="18" xfId="0" applyFont="1" applyBorder="1" applyAlignment="1">
      <alignment horizontal="center" vertical="center" wrapText="1"/>
    </xf>
    <xf numFmtId="0" fontId="73" fillId="0" borderId="19" xfId="0" applyFont="1" applyBorder="1" applyAlignment="1">
      <alignment horizontal="center" vertical="center" wrapText="1"/>
    </xf>
    <xf numFmtId="0" fontId="74" fillId="0" borderId="17" xfId="0" applyFont="1" applyBorder="1" applyAlignment="1">
      <alignment horizontal="center" vertical="center" wrapText="1"/>
    </xf>
    <xf numFmtId="0" fontId="74" fillId="0" borderId="18" xfId="0" applyFont="1" applyBorder="1" applyAlignment="1">
      <alignment horizontal="center" vertical="center" wrapText="1"/>
    </xf>
    <xf numFmtId="0" fontId="74" fillId="0" borderId="19" xfId="0" applyFont="1" applyBorder="1" applyAlignment="1">
      <alignment horizontal="center" vertical="center" wrapText="1"/>
    </xf>
    <xf numFmtId="0" fontId="10" fillId="2" borderId="24" xfId="0" applyFont="1" applyFill="1" applyBorder="1" applyAlignment="1">
      <alignment horizontal="left" vertical="center" wrapText="1"/>
    </xf>
    <xf numFmtId="0" fontId="10" fillId="2" borderId="25" xfId="0" applyFont="1" applyFill="1" applyBorder="1" applyAlignment="1">
      <alignment horizontal="left" vertical="center" wrapText="1"/>
    </xf>
    <xf numFmtId="0" fontId="10" fillId="2" borderId="28" xfId="0" applyFont="1" applyFill="1" applyBorder="1" applyAlignment="1">
      <alignment horizontal="left" vertical="center" wrapText="1"/>
    </xf>
    <xf numFmtId="0" fontId="75" fillId="0" borderId="24" xfId="0" applyFont="1" applyBorder="1" applyAlignment="1">
      <alignment horizontal="left" vertical="center" wrapText="1"/>
    </xf>
    <xf numFmtId="0" fontId="75" fillId="0" borderId="25" xfId="0" applyFont="1" applyBorder="1" applyAlignment="1">
      <alignment horizontal="left" vertical="center" wrapText="1"/>
    </xf>
    <xf numFmtId="0" fontId="75" fillId="0" borderId="28" xfId="0" applyFont="1" applyBorder="1" applyAlignment="1">
      <alignment horizontal="left" vertical="center" wrapText="1"/>
    </xf>
    <xf numFmtId="0" fontId="71" fillId="0" borderId="17" xfId="0" applyFont="1" applyBorder="1" applyAlignment="1">
      <alignment horizontal="center"/>
    </xf>
    <xf numFmtId="0" fontId="71" fillId="0" borderId="18" xfId="0" applyFont="1" applyBorder="1" applyAlignment="1">
      <alignment horizontal="center"/>
    </xf>
    <xf numFmtId="0" fontId="71" fillId="0" borderId="19" xfId="0" applyFont="1" applyBorder="1" applyAlignment="1">
      <alignment horizontal="center"/>
    </xf>
    <xf numFmtId="0" fontId="67" fillId="0" borderId="24" xfId="0" applyFont="1" applyBorder="1" applyAlignment="1">
      <alignment horizontal="left" vertical="center" wrapText="1"/>
    </xf>
    <xf numFmtId="0" fontId="67" fillId="0" borderId="25" xfId="0" applyFont="1" applyBorder="1" applyAlignment="1">
      <alignment horizontal="left" vertical="center" wrapText="1"/>
    </xf>
    <xf numFmtId="0" fontId="67" fillId="0" borderId="28" xfId="0" applyFont="1" applyBorder="1" applyAlignment="1">
      <alignment horizontal="left" vertical="center" wrapText="1"/>
    </xf>
    <xf numFmtId="0" fontId="56" fillId="0" borderId="17" xfId="0" applyFont="1" applyBorder="1" applyAlignment="1">
      <alignment horizontal="center" vertical="center" wrapText="1"/>
    </xf>
    <xf numFmtId="0" fontId="56" fillId="0" borderId="18" xfId="0" applyFont="1" applyBorder="1" applyAlignment="1">
      <alignment horizontal="center" vertical="center" wrapText="1"/>
    </xf>
    <xf numFmtId="0" fontId="56" fillId="0" borderId="19" xfId="0" applyFont="1" applyBorder="1" applyAlignment="1">
      <alignment horizontal="center" vertical="center" wrapText="1"/>
    </xf>
    <xf numFmtId="0" fontId="69" fillId="0" borderId="16" xfId="0" applyFont="1" applyFill="1" applyBorder="1" applyAlignment="1">
      <alignment horizontal="center" vertical="center" wrapText="1"/>
    </xf>
    <xf numFmtId="0" fontId="69" fillId="0" borderId="16" xfId="0" applyFont="1" applyFill="1" applyBorder="1" applyAlignment="1">
      <alignment vertical="center" wrapText="1"/>
    </xf>
    <xf numFmtId="0" fontId="77" fillId="0" borderId="16" xfId="0" applyFont="1" applyFill="1" applyBorder="1" applyAlignment="1">
      <alignment horizontal="center" vertical="center"/>
    </xf>
    <xf numFmtId="0" fontId="44" fillId="7" borderId="16" xfId="0" applyFont="1" applyFill="1" applyBorder="1" applyAlignment="1">
      <alignment horizontal="left" vertical="center" wrapText="1"/>
    </xf>
    <xf numFmtId="0" fontId="55" fillId="0" borderId="16" xfId="3" applyFont="1" applyBorder="1" applyAlignment="1">
      <alignment horizontal="left" vertical="center" wrapText="1"/>
    </xf>
    <xf numFmtId="0" fontId="55" fillId="0" borderId="16" xfId="2" applyFont="1" applyBorder="1" applyAlignment="1">
      <alignment horizontal="left" vertical="center" wrapText="1"/>
    </xf>
    <xf numFmtId="0" fontId="65" fillId="0" borderId="16" xfId="0" applyFont="1" applyBorder="1" applyAlignment="1">
      <alignment horizontal="center" vertical="center" wrapText="1"/>
    </xf>
    <xf numFmtId="0" fontId="27" fillId="0" borderId="4" xfId="0" applyFont="1" applyBorder="1" applyAlignment="1">
      <alignment horizontal="center" vertical="center" wrapText="1"/>
    </xf>
    <xf numFmtId="0" fontId="64" fillId="0" borderId="16" xfId="0" applyFont="1" applyFill="1" applyBorder="1" applyAlignment="1">
      <alignment horizontal="center" vertical="center"/>
    </xf>
    <xf numFmtId="0" fontId="64" fillId="0" borderId="16" xfId="0" applyFont="1" applyFill="1" applyBorder="1" applyAlignment="1">
      <alignment horizontal="left" vertical="center"/>
    </xf>
    <xf numFmtId="0" fontId="64" fillId="0" borderId="16" xfId="3" applyFont="1" applyFill="1" applyBorder="1" applyAlignment="1">
      <alignment horizontal="left" vertical="center" wrapText="1"/>
    </xf>
    <xf numFmtId="0" fontId="64" fillId="0" borderId="16" xfId="2" applyFont="1" applyFill="1" applyBorder="1" applyAlignment="1">
      <alignment horizontal="left" vertical="center" wrapText="1"/>
    </xf>
    <xf numFmtId="0" fontId="26" fillId="0" borderId="17" xfId="0" applyFont="1" applyBorder="1" applyAlignment="1">
      <alignment vertical="center" wrapText="1"/>
    </xf>
    <xf numFmtId="0" fontId="26" fillId="0" borderId="19" xfId="0" applyFont="1" applyBorder="1" applyAlignment="1">
      <alignment vertical="center" wrapText="1"/>
    </xf>
    <xf numFmtId="0" fontId="26" fillId="0" borderId="18" xfId="0" applyFont="1" applyBorder="1" applyAlignment="1">
      <alignment vertical="center" wrapText="1"/>
    </xf>
    <xf numFmtId="0" fontId="50" fillId="0" borderId="16" xfId="0" applyFont="1" applyBorder="1" applyAlignment="1">
      <alignment vertical="center" wrapText="1"/>
    </xf>
    <xf numFmtId="0" fontId="34" fillId="0" borderId="17" xfId="0" applyFont="1" applyBorder="1" applyAlignment="1">
      <alignment vertical="center" wrapText="1"/>
    </xf>
    <xf numFmtId="0" fontId="34" fillId="0" borderId="18" xfId="0" applyFont="1" applyBorder="1" applyAlignment="1">
      <alignment vertical="center" wrapText="1"/>
    </xf>
    <xf numFmtId="0" fontId="34" fillId="0" borderId="19" xfId="0" applyFont="1" applyBorder="1" applyAlignment="1">
      <alignment vertical="center" wrapText="1"/>
    </xf>
    <xf numFmtId="0" fontId="55" fillId="0" borderId="16" xfId="0" applyFont="1" applyFill="1" applyBorder="1" applyAlignment="1">
      <alignment vertical="center"/>
    </xf>
    <xf numFmtId="0" fontId="55" fillId="0" borderId="16" xfId="0" applyFont="1" applyBorder="1" applyAlignment="1">
      <alignment vertical="center"/>
    </xf>
    <xf numFmtId="0" fontId="55" fillId="0" borderId="17" xfId="0" applyFont="1" applyFill="1" applyBorder="1" applyAlignment="1">
      <alignment vertical="center" wrapText="1"/>
    </xf>
    <xf numFmtId="0" fontId="55" fillId="0" borderId="18" xfId="0" applyFont="1" applyFill="1" applyBorder="1" applyAlignment="1">
      <alignment vertical="center" wrapText="1"/>
    </xf>
    <xf numFmtId="0" fontId="55" fillId="0" borderId="19" xfId="0" applyFont="1" applyFill="1" applyBorder="1" applyAlignment="1">
      <alignment vertical="center" wrapText="1"/>
    </xf>
    <xf numFmtId="0" fontId="56" fillId="0" borderId="17" xfId="0" applyFont="1" applyFill="1" applyBorder="1" applyAlignment="1">
      <alignment vertical="center" wrapText="1"/>
    </xf>
    <xf numFmtId="0" fontId="56" fillId="0" borderId="19" xfId="0" applyFont="1" applyFill="1" applyBorder="1" applyAlignment="1">
      <alignment vertical="center" wrapText="1"/>
    </xf>
    <xf numFmtId="0" fontId="57" fillId="0" borderId="17" xfId="0" applyFont="1" applyBorder="1" applyAlignment="1">
      <alignment vertical="center" wrapText="1"/>
    </xf>
    <xf numFmtId="0" fontId="57" fillId="0" borderId="19" xfId="0" applyFont="1" applyBorder="1" applyAlignment="1">
      <alignment vertical="center" wrapText="1"/>
    </xf>
    <xf numFmtId="0" fontId="57" fillId="9" borderId="17" xfId="0" applyFont="1" applyFill="1" applyBorder="1" applyAlignment="1">
      <alignment vertical="center" wrapText="1"/>
    </xf>
    <xf numFmtId="0" fontId="57" fillId="9" borderId="18" xfId="0" applyFont="1" applyFill="1" applyBorder="1" applyAlignment="1">
      <alignment vertical="center" wrapText="1"/>
    </xf>
    <xf numFmtId="0" fontId="57" fillId="9" borderId="19" xfId="0" applyFont="1" applyFill="1" applyBorder="1" applyAlignment="1">
      <alignment vertical="center" wrapText="1"/>
    </xf>
    <xf numFmtId="0" fontId="60" fillId="8" borderId="16" xfId="0" applyFont="1" applyFill="1" applyBorder="1" applyAlignment="1">
      <alignment vertical="center" wrapText="1"/>
    </xf>
    <xf numFmtId="0" fontId="60" fillId="0" borderId="17" xfId="0" applyFont="1" applyFill="1" applyBorder="1" applyAlignment="1">
      <alignment vertical="center" wrapText="1"/>
    </xf>
    <xf numFmtId="0" fontId="60" fillId="0" borderId="19" xfId="0" applyFont="1" applyFill="1" applyBorder="1" applyAlignment="1">
      <alignment vertical="center" wrapText="1"/>
    </xf>
    <xf numFmtId="0" fontId="62" fillId="0" borderId="17" xfId="0" applyFont="1" applyBorder="1" applyAlignment="1">
      <alignment vertical="center" wrapText="1"/>
    </xf>
    <xf numFmtId="0" fontId="62" fillId="0" borderId="18" xfId="0" applyFont="1" applyBorder="1" applyAlignment="1">
      <alignment vertical="center" wrapText="1"/>
    </xf>
    <xf numFmtId="0" fontId="62" fillId="0" borderId="19" xfId="0" applyFont="1" applyBorder="1" applyAlignment="1">
      <alignment vertical="center" wrapText="1"/>
    </xf>
    <xf numFmtId="0" fontId="74" fillId="0" borderId="17" xfId="0" applyFont="1" applyBorder="1" applyAlignment="1">
      <alignment vertical="center" wrapText="1"/>
    </xf>
    <xf numFmtId="0" fontId="74" fillId="0" borderId="18" xfId="0" applyFont="1" applyBorder="1" applyAlignment="1">
      <alignment vertical="center" wrapText="1"/>
    </xf>
    <xf numFmtId="0" fontId="74" fillId="0" borderId="19" xfId="0" applyFont="1" applyBorder="1" applyAlignment="1">
      <alignment vertical="center" wrapText="1"/>
    </xf>
    <xf numFmtId="0" fontId="67" fillId="0" borderId="17" xfId="0" applyFont="1" applyBorder="1" applyAlignment="1">
      <alignment vertical="center" wrapText="1"/>
    </xf>
    <xf numFmtId="0" fontId="67" fillId="0" borderId="18" xfId="0" applyFont="1" applyBorder="1" applyAlignment="1">
      <alignment vertical="center" wrapText="1"/>
    </xf>
    <xf numFmtId="0" fontId="67" fillId="0" borderId="19" xfId="0" applyFont="1" applyBorder="1" applyAlignment="1">
      <alignment vertical="center" wrapText="1"/>
    </xf>
    <xf numFmtId="0" fontId="10" fillId="11" borderId="28" xfId="0" applyFont="1" applyFill="1" applyBorder="1" applyAlignment="1">
      <alignment horizontal="left" vertical="center" wrapText="1"/>
    </xf>
    <xf numFmtId="0" fontId="75" fillId="7" borderId="24" xfId="0" applyFont="1" applyFill="1" applyBorder="1" applyAlignment="1">
      <alignment horizontal="left" vertical="center" wrapText="1"/>
    </xf>
    <xf numFmtId="0" fontId="75" fillId="7" borderId="25" xfId="0" applyFont="1" applyFill="1" applyBorder="1" applyAlignment="1">
      <alignment horizontal="left" vertical="center" wrapText="1"/>
    </xf>
    <xf numFmtId="0" fontId="75" fillId="7" borderId="28" xfId="0" applyFont="1" applyFill="1" applyBorder="1" applyAlignment="1">
      <alignment horizontal="left" vertical="center" wrapText="1"/>
    </xf>
    <xf numFmtId="0" fontId="71" fillId="0" borderId="17" xfId="0" applyFont="1" applyBorder="1" applyAlignment="1"/>
    <xf numFmtId="0" fontId="71" fillId="0" borderId="18" xfId="0" applyFont="1" applyBorder="1" applyAlignment="1"/>
    <xf numFmtId="0" fontId="71" fillId="0" borderId="19" xfId="0" applyFont="1" applyBorder="1" applyAlignment="1"/>
    <xf numFmtId="0" fontId="56" fillId="0" borderId="17" xfId="0" applyFont="1" applyBorder="1" applyAlignment="1">
      <alignment vertical="center" wrapText="1"/>
    </xf>
    <xf numFmtId="0" fontId="56" fillId="0" borderId="18" xfId="0" applyFont="1" applyBorder="1" applyAlignment="1">
      <alignment vertical="center" wrapText="1"/>
    </xf>
    <xf numFmtId="0" fontId="56" fillId="0" borderId="19" xfId="0" applyFont="1" applyBorder="1" applyAlignment="1">
      <alignment vertical="center" wrapText="1"/>
    </xf>
    <xf numFmtId="0" fontId="77" fillId="0" borderId="16" xfId="0" applyFont="1" applyBorder="1" applyAlignment="1">
      <alignment horizontal="center" vertical="center"/>
    </xf>
    <xf numFmtId="0" fontId="56" fillId="0" borderId="16" xfId="0" applyFont="1" applyBorder="1" applyAlignment="1">
      <alignment horizontal="center" vertical="center"/>
    </xf>
    <xf numFmtId="0" fontId="56" fillId="7" borderId="16" xfId="0" applyFont="1" applyFill="1" applyBorder="1" applyAlignment="1">
      <alignment horizontal="center" vertical="center"/>
    </xf>
    <xf numFmtId="0" fontId="69" fillId="7" borderId="16" xfId="0" applyFont="1" applyFill="1" applyBorder="1" applyAlignment="1">
      <alignment horizontal="center" vertical="center" wrapText="1"/>
    </xf>
    <xf numFmtId="0" fontId="35" fillId="2" borderId="1" xfId="0" applyFont="1" applyFill="1" applyBorder="1" applyAlignment="1">
      <alignment horizontal="center" vertical="center"/>
    </xf>
    <xf numFmtId="0" fontId="26" fillId="0" borderId="3" xfId="0" applyFont="1" applyBorder="1"/>
    <xf numFmtId="0" fontId="32" fillId="2" borderId="1" xfId="0" applyFont="1" applyFill="1" applyBorder="1" applyAlignment="1">
      <alignment horizontal="center" vertical="center" wrapText="1"/>
    </xf>
    <xf numFmtId="0" fontId="39" fillId="2" borderId="1" xfId="0" applyFont="1" applyFill="1" applyBorder="1" applyAlignment="1">
      <alignment horizontal="center" vertical="center"/>
    </xf>
    <xf numFmtId="0" fontId="7" fillId="0" borderId="27" xfId="0" applyFont="1" applyBorder="1" applyAlignment="1">
      <alignment horizontal="left" vertical="center" wrapText="1"/>
    </xf>
    <xf numFmtId="0" fontId="7" fillId="0" borderId="4" xfId="0" applyFont="1" applyBorder="1" applyAlignment="1">
      <alignment horizontal="left" vertical="center" wrapText="1"/>
    </xf>
    <xf numFmtId="0" fontId="32" fillId="0" borderId="0" xfId="0" applyFont="1" applyAlignment="1">
      <alignment horizontal="left" wrapText="1"/>
    </xf>
    <xf numFmtId="0" fontId="9" fillId="0" borderId="4" xfId="0" applyFont="1" applyBorder="1" applyAlignment="1">
      <alignment horizontal="center" vertical="center" wrapText="1"/>
    </xf>
    <xf numFmtId="0" fontId="76" fillId="0" borderId="27" xfId="0" applyFont="1" applyBorder="1" applyAlignment="1">
      <alignment horizontal="left" vertical="center" wrapText="1"/>
    </xf>
    <xf numFmtId="0" fontId="76" fillId="0" borderId="4" xfId="0" applyFont="1" applyBorder="1" applyAlignment="1">
      <alignment horizontal="left" vertical="center" wrapText="1"/>
    </xf>
    <xf numFmtId="0" fontId="26" fillId="0" borderId="0" xfId="0" applyFont="1" applyAlignment="1">
      <alignment horizontal="left"/>
    </xf>
    <xf numFmtId="0" fontId="26" fillId="0" borderId="0" xfId="0" applyFont="1" applyAlignment="1">
      <alignment horizontal="left" wrapText="1"/>
    </xf>
    <xf numFmtId="0" fontId="9" fillId="0" borderId="27" xfId="0" applyFont="1" applyBorder="1" applyAlignment="1">
      <alignment horizontal="center" vertical="center" wrapText="1"/>
    </xf>
    <xf numFmtId="0" fontId="76" fillId="0" borderId="27" xfId="0" applyFont="1" applyBorder="1" applyAlignment="1">
      <alignment horizontal="left" vertical="top" wrapText="1"/>
    </xf>
    <xf numFmtId="0" fontId="76" fillId="0" borderId="4" xfId="0" applyFont="1" applyBorder="1" applyAlignment="1">
      <alignment horizontal="left" vertical="top" wrapText="1"/>
    </xf>
    <xf numFmtId="0" fontId="27" fillId="0" borderId="0" xfId="0" applyFont="1" applyAlignment="1">
      <alignment horizontal="center" vertical="center"/>
    </xf>
    <xf numFmtId="0" fontId="27" fillId="0" borderId="16" xfId="0" applyFont="1" applyBorder="1" applyAlignment="1">
      <alignment horizontal="center" vertical="center" wrapText="1"/>
    </xf>
    <xf numFmtId="0" fontId="27" fillId="0" borderId="16" xfId="0" applyFont="1" applyBorder="1" applyAlignment="1">
      <alignment horizontal="center" vertical="center"/>
    </xf>
    <xf numFmtId="0" fontId="4" fillId="0" borderId="27" xfId="0" applyFont="1" applyBorder="1" applyAlignment="1">
      <alignment horizontal="center" vertical="center" wrapText="1"/>
    </xf>
    <xf numFmtId="0" fontId="4" fillId="0" borderId="4" xfId="0" applyFont="1" applyBorder="1" applyAlignment="1">
      <alignment horizontal="center" vertical="center" wrapText="1"/>
    </xf>
    <xf numFmtId="0" fontId="55" fillId="0" borderId="27" xfId="0" applyFont="1" applyBorder="1" applyAlignment="1">
      <alignment horizontal="left" vertical="center" wrapText="1"/>
    </xf>
    <xf numFmtId="0" fontId="55" fillId="0" borderId="4" xfId="0" applyFont="1" applyBorder="1" applyAlignment="1">
      <alignment horizontal="left" vertical="center" wrapText="1"/>
    </xf>
    <xf numFmtId="0" fontId="26" fillId="0" borderId="27" xfId="0" quotePrefix="1" applyFont="1" applyBorder="1" applyAlignment="1">
      <alignment horizontal="left" vertical="center" wrapText="1"/>
    </xf>
    <xf numFmtId="0" fontId="26" fillId="0" borderId="0" xfId="0" quotePrefix="1" applyFont="1" applyAlignment="1">
      <alignment horizontal="left" vertical="center" wrapText="1"/>
    </xf>
    <xf numFmtId="0" fontId="26" fillId="0" borderId="4" xfId="0" applyFont="1" applyBorder="1" applyAlignment="1">
      <alignment horizontal="left" vertical="center" wrapText="1"/>
    </xf>
    <xf numFmtId="0" fontId="34" fillId="0" borderId="4" xfId="0" applyFont="1" applyBorder="1" applyAlignment="1">
      <alignment horizontal="left" vertical="center" wrapText="1"/>
    </xf>
    <xf numFmtId="0" fontId="32" fillId="0" borderId="4" xfId="0" applyFont="1" applyBorder="1" applyAlignment="1">
      <alignment horizontal="left" vertical="center" wrapText="1"/>
    </xf>
    <xf numFmtId="0" fontId="32" fillId="0" borderId="4" xfId="0" applyFont="1" applyBorder="1" applyAlignment="1">
      <alignment horizontal="left" wrapText="1"/>
    </xf>
    <xf numFmtId="0" fontId="26" fillId="0" borderId="4" xfId="0" applyFont="1" applyBorder="1" applyAlignment="1">
      <alignment horizontal="left"/>
    </xf>
    <xf numFmtId="0" fontId="6" fillId="0" borderId="27" xfId="0" applyFont="1" applyBorder="1" applyAlignment="1">
      <alignment horizontal="left" vertical="center" wrapText="1"/>
    </xf>
    <xf numFmtId="0" fontId="6" fillId="0" borderId="4" xfId="0" applyFont="1" applyBorder="1" applyAlignment="1">
      <alignment horizontal="left" vertical="center" wrapText="1"/>
    </xf>
    <xf numFmtId="0" fontId="69" fillId="0" borderId="27" xfId="0" applyFont="1" applyBorder="1" applyAlignment="1">
      <alignment horizontal="left" vertical="center" wrapText="1"/>
    </xf>
    <xf numFmtId="0" fontId="69" fillId="0" borderId="4" xfId="0" applyFont="1" applyBorder="1" applyAlignment="1">
      <alignment horizontal="left" vertical="center" wrapText="1"/>
    </xf>
    <xf numFmtId="0" fontId="6" fillId="0" borderId="12" xfId="0" applyFont="1" applyBorder="1" applyAlignment="1">
      <alignment horizontal="center" vertical="center" wrapText="1"/>
    </xf>
    <xf numFmtId="0" fontId="5" fillId="0" borderId="13" xfId="0" applyFont="1" applyBorder="1"/>
    <xf numFmtId="0" fontId="5" fillId="0" borderId="14" xfId="0" applyFont="1" applyBorder="1"/>
    <xf numFmtId="0" fontId="6" fillId="0" borderId="0" xfId="0" applyFont="1" applyAlignment="1">
      <alignment horizontal="center" vertical="center" wrapText="1"/>
    </xf>
    <xf numFmtId="0" fontId="32" fillId="0" borderId="4" xfId="0" quotePrefix="1" applyFont="1" applyBorder="1" applyAlignment="1">
      <alignment horizontal="left" vertical="center" wrapText="1"/>
    </xf>
    <xf numFmtId="0" fontId="26" fillId="0" borderId="0" xfId="0" applyFont="1" applyAlignment="1">
      <alignment horizontal="left" vertical="center" wrapText="1"/>
    </xf>
    <xf numFmtId="0" fontId="27" fillId="0" borderId="16" xfId="0" applyFont="1" applyBorder="1" applyAlignment="1">
      <alignment horizontal="left" vertical="center"/>
    </xf>
    <xf numFmtId="0" fontId="32" fillId="0" borderId="4" xfId="0" quotePrefix="1" applyFont="1" applyBorder="1" applyAlignment="1">
      <alignment vertical="center" wrapText="1"/>
    </xf>
    <xf numFmtId="0" fontId="32" fillId="0" borderId="4" xfId="0" applyFont="1" applyBorder="1" applyAlignment="1">
      <alignment vertical="center" wrapText="1"/>
    </xf>
    <xf numFmtId="0" fontId="32" fillId="0" borderId="4" xfId="0" quotePrefix="1" applyFont="1" applyBorder="1" applyAlignment="1">
      <alignment vertical="center"/>
    </xf>
    <xf numFmtId="0" fontId="32" fillId="0" borderId="4" xfId="0" applyFont="1" applyBorder="1" applyAlignment="1">
      <alignment vertical="center"/>
    </xf>
    <xf numFmtId="0" fontId="34" fillId="0" borderId="4" xfId="0" applyFont="1" applyBorder="1" applyAlignment="1">
      <alignment vertical="center" wrapText="1"/>
    </xf>
    <xf numFmtId="168" fontId="32" fillId="0" borderId="4" xfId="1" applyNumberFormat="1" applyFont="1" applyFill="1" applyBorder="1" applyAlignment="1">
      <alignment horizontal="left" vertical="center" wrapText="1"/>
    </xf>
    <xf numFmtId="0" fontId="64" fillId="0" borderId="4" xfId="0" quotePrefix="1" applyFont="1" applyBorder="1" applyAlignment="1">
      <alignment horizontal="left" vertical="center" wrapText="1"/>
    </xf>
    <xf numFmtId="0" fontId="64" fillId="0" borderId="4" xfId="0" applyFont="1" applyBorder="1" applyAlignment="1">
      <alignment horizontal="left" vertical="center" wrapText="1"/>
    </xf>
    <xf numFmtId="0" fontId="78" fillId="0" borderId="0" xfId="0" applyFont="1" applyAlignment="1">
      <alignment horizontal="center" vertical="center"/>
    </xf>
    <xf numFmtId="0" fontId="78" fillId="0" borderId="16" xfId="0" applyFont="1" applyBorder="1" applyAlignment="1">
      <alignment horizontal="left" vertical="center"/>
    </xf>
    <xf numFmtId="0" fontId="78" fillId="0" borderId="16" xfId="0" applyFont="1" applyBorder="1" applyAlignment="1">
      <alignment horizontal="center" vertical="center"/>
    </xf>
    <xf numFmtId="0" fontId="7" fillId="0" borderId="29" xfId="0" applyFont="1" applyBorder="1" applyAlignment="1">
      <alignment horizontal="left" vertical="center" wrapText="1"/>
    </xf>
    <xf numFmtId="165" fontId="10" fillId="2" borderId="6"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5" fillId="0" borderId="2" xfId="0" applyFont="1" applyBorder="1"/>
    <xf numFmtId="0" fontId="5" fillId="0" borderId="3" xfId="0" applyFont="1" applyBorder="1"/>
    <xf numFmtId="0" fontId="6"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5" fillId="0" borderId="10" xfId="0" applyFont="1" applyBorder="1"/>
    <xf numFmtId="0" fontId="10" fillId="2" borderId="6" xfId="0" applyFont="1" applyFill="1" applyBorder="1" applyAlignment="1">
      <alignment horizontal="center" vertical="center" wrapText="1"/>
    </xf>
    <xf numFmtId="0" fontId="5" fillId="0" borderId="15" xfId="0" applyFont="1" applyBorder="1"/>
    <xf numFmtId="0" fontId="27" fillId="0" borderId="0" xfId="0" applyFont="1" applyAlignment="1">
      <alignment horizontal="center"/>
    </xf>
    <xf numFmtId="0" fontId="27" fillId="0" borderId="20"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27" fillId="0" borderId="23" xfId="0" applyFont="1" applyBorder="1" applyAlignment="1">
      <alignment horizontal="center" vertical="center"/>
    </xf>
    <xf numFmtId="0" fontId="27" fillId="0" borderId="24" xfId="0" applyFont="1" applyBorder="1" applyAlignment="1">
      <alignment horizontal="center" vertical="center"/>
    </xf>
    <xf numFmtId="0" fontId="27" fillId="0" borderId="25" xfId="0" applyFont="1" applyBorder="1" applyAlignment="1">
      <alignment horizontal="center" vertical="center"/>
    </xf>
    <xf numFmtId="0" fontId="27" fillId="0" borderId="26" xfId="0" applyFont="1" applyBorder="1" applyAlignment="1">
      <alignment horizontal="center" vertical="center"/>
    </xf>
    <xf numFmtId="0" fontId="8" fillId="0" borderId="0" xfId="0" applyFont="1" applyAlignment="1">
      <alignment horizontal="center" vertical="center" wrapText="1"/>
    </xf>
    <xf numFmtId="0" fontId="10" fillId="0" borderId="11" xfId="0" applyFont="1" applyBorder="1" applyAlignment="1">
      <alignment horizontal="center" vertical="center" wrapText="1"/>
    </xf>
    <xf numFmtId="0" fontId="27" fillId="8" borderId="0" xfId="0" applyFont="1" applyFill="1" applyAlignment="1">
      <alignment horizontal="center" vertical="center"/>
    </xf>
    <xf numFmtId="0" fontId="31" fillId="8" borderId="0" xfId="0" applyFont="1" applyFill="1" applyAlignment="1">
      <alignment vertical="center"/>
    </xf>
  </cellXfs>
  <cellStyles count="6">
    <cellStyle name="Comma" xfId="1" builtinId="3"/>
    <cellStyle name="Comma 2" xfId="5"/>
    <cellStyle name="Comma 3" xfId="4"/>
    <cellStyle name="Normal" xfId="0" builtinId="0"/>
    <cellStyle name="Normal 2"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U%20AN%202025\PHU_YEN_GIA\2025.02.04\PA%20gi&#225;%20&#273;&#7845;t_TP.%20Tuy%20H&#242;a\PL_QD53_TuyHoa_S&#417;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LAM%20VIEC\GI&#193;%20N&#212;NG%20NGHI&#7878;P\PhuongAnGia_2025\PA_2025_TuyHoa\Mau%2007_N&#272;71_H.TuyHoa_1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U%20AN%202025\PHU_YEN_GIA\2025.02.04\PA%20gi&#225;%20&#273;&#7845;t_TP.%20Tuy%20H&#242;a\PA_Gi&#225;_TP.%20Tuy%20H&#242;a_L&#7845;y%20&#253;%20ki&#7871;n\M&#7851;u%2006_N&#272;71_TuyHoa_1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DT"/>
      <sheetName val="ONT"/>
      <sheetName val="Sheet1"/>
      <sheetName val="ODT_Chuaxacdinh"/>
      <sheetName val="ONT_Chuaxacdinh"/>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TuyHoa"/>
      <sheetName val="Sheet1"/>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513"/>
  <sheetViews>
    <sheetView workbookViewId="0">
      <pane xSplit="2" ySplit="1" topLeftCell="C14" activePane="bottomRight" state="frozen"/>
      <selection pane="topRight" activeCell="C1" sqref="C1"/>
      <selection pane="bottomLeft" activeCell="A8" sqref="A8"/>
      <selection pane="bottomRight" activeCell="D16" sqref="D16"/>
    </sheetView>
  </sheetViews>
  <sheetFormatPr defaultColWidth="8.85546875" defaultRowHeight="15" customHeight="1"/>
  <cols>
    <col min="1" max="1" width="9.42578125" style="593" customWidth="1"/>
    <col min="2" max="2" width="23" style="510" customWidth="1"/>
    <col min="3" max="3" width="33" style="509" customWidth="1"/>
    <col min="4" max="4" width="28.42578125" style="509" customWidth="1"/>
    <col min="5" max="5" width="18.5703125" style="509" customWidth="1"/>
    <col min="6" max="6" width="15" style="509" bestFit="1" customWidth="1"/>
    <col min="7" max="8" width="13.7109375" style="509" bestFit="1" customWidth="1"/>
    <col min="9" max="9" width="13.5703125" style="509" bestFit="1" customWidth="1"/>
    <col min="10" max="16384" width="8.85546875" style="509"/>
  </cols>
  <sheetData>
    <row r="1" spans="1:9" ht="16.5">
      <c r="C1" s="509" t="s">
        <v>1308</v>
      </c>
    </row>
    <row r="2" spans="1:9" s="597" customFormat="1" ht="22.15" customHeight="1">
      <c r="A2" s="594"/>
      <c r="B2" s="595"/>
      <c r="C2" s="596" t="s">
        <v>1309</v>
      </c>
    </row>
    <row r="3" spans="1:9" ht="16.5"/>
    <row r="4" spans="1:9" ht="15.6" customHeight="1">
      <c r="A4" s="1134" t="s">
        <v>1</v>
      </c>
      <c r="B4" s="1135" t="s">
        <v>810</v>
      </c>
      <c r="C4" s="1134" t="s">
        <v>811</v>
      </c>
      <c r="D4" s="1134"/>
      <c r="E4" s="1134" t="s">
        <v>1310</v>
      </c>
      <c r="F4" s="598" t="s">
        <v>812</v>
      </c>
      <c r="G4" s="598"/>
      <c r="H4" s="598"/>
      <c r="I4" s="598"/>
    </row>
    <row r="5" spans="1:9" ht="16.5">
      <c r="A5" s="1134"/>
      <c r="B5" s="1135"/>
      <c r="C5" s="512" t="s">
        <v>813</v>
      </c>
      <c r="D5" s="512" t="s">
        <v>814</v>
      </c>
      <c r="E5" s="1134"/>
      <c r="F5" s="512" t="s">
        <v>5</v>
      </c>
      <c r="G5" s="512" t="s">
        <v>6</v>
      </c>
      <c r="H5" s="512" t="s">
        <v>7</v>
      </c>
      <c r="I5" s="512" t="s">
        <v>8</v>
      </c>
    </row>
    <row r="6" spans="1:9" s="238" customFormat="1" ht="15" customHeight="1">
      <c r="A6" s="387">
        <v>27</v>
      </c>
      <c r="B6" s="1163" t="s">
        <v>8035</v>
      </c>
      <c r="C6" s="1163"/>
      <c r="D6" s="1163"/>
      <c r="E6" s="388"/>
      <c r="F6" s="388"/>
      <c r="G6" s="388"/>
      <c r="H6" s="388"/>
      <c r="I6" s="388"/>
    </row>
    <row r="7" spans="1:9" s="930" customFormat="1" ht="15" customHeight="1">
      <c r="A7" s="1145">
        <v>1</v>
      </c>
      <c r="B7" s="1147" t="s">
        <v>1592</v>
      </c>
      <c r="C7" s="927" t="s">
        <v>1830</v>
      </c>
      <c r="D7" s="927" t="s">
        <v>1967</v>
      </c>
      <c r="E7" s="1099">
        <v>4320</v>
      </c>
      <c r="F7" s="1099">
        <v>7500</v>
      </c>
      <c r="G7" s="1099"/>
      <c r="H7" s="1099"/>
      <c r="I7" s="1099">
        <v>1130</v>
      </c>
    </row>
    <row r="8" spans="1:9" s="930" customFormat="1" ht="15" customHeight="1">
      <c r="A8" s="1165"/>
      <c r="B8" s="1166"/>
      <c r="C8" s="927" t="s">
        <v>1967</v>
      </c>
      <c r="D8" s="927" t="s">
        <v>4638</v>
      </c>
      <c r="E8" s="1099">
        <v>6600</v>
      </c>
      <c r="F8" s="1099">
        <v>10000</v>
      </c>
      <c r="G8" s="1099">
        <v>2000</v>
      </c>
      <c r="H8" s="1099"/>
      <c r="I8" s="1099">
        <v>1500</v>
      </c>
    </row>
    <row r="9" spans="1:9" s="930" customFormat="1" ht="15" customHeight="1">
      <c r="A9" s="1165"/>
      <c r="B9" s="1166"/>
      <c r="C9" s="927" t="s">
        <v>4638</v>
      </c>
      <c r="D9" s="927" t="s">
        <v>1315</v>
      </c>
      <c r="E9" s="1099">
        <v>9900</v>
      </c>
      <c r="F9" s="1099">
        <v>16000</v>
      </c>
      <c r="G9" s="1099"/>
      <c r="H9" s="1099"/>
      <c r="I9" s="1099"/>
    </row>
    <row r="10" spans="1:9" s="930" customFormat="1" ht="15" customHeight="1">
      <c r="A10" s="1165"/>
      <c r="B10" s="1166"/>
      <c r="C10" s="927" t="s">
        <v>1315</v>
      </c>
      <c r="D10" s="927" t="s">
        <v>4639</v>
      </c>
      <c r="E10" s="1099">
        <v>24000</v>
      </c>
      <c r="F10" s="1099">
        <v>30000</v>
      </c>
      <c r="G10" s="1099"/>
      <c r="H10" s="1099"/>
      <c r="I10" s="1099"/>
    </row>
    <row r="11" spans="1:9" s="930" customFormat="1" ht="15" customHeight="1">
      <c r="A11" s="1165"/>
      <c r="B11" s="1166"/>
      <c r="C11" s="927" t="s">
        <v>4639</v>
      </c>
      <c r="D11" s="927" t="s">
        <v>4640</v>
      </c>
      <c r="E11" s="1099">
        <v>13200</v>
      </c>
      <c r="F11" s="1099">
        <v>18000</v>
      </c>
      <c r="G11" s="1099">
        <v>3600</v>
      </c>
      <c r="H11" s="1099">
        <v>2700</v>
      </c>
      <c r="I11" s="1099"/>
    </row>
    <row r="12" spans="1:9" s="930" customFormat="1" ht="15" customHeight="1">
      <c r="A12" s="1165"/>
      <c r="B12" s="1166"/>
      <c r="C12" s="927" t="s">
        <v>4640</v>
      </c>
      <c r="D12" s="927" t="s">
        <v>1722</v>
      </c>
      <c r="E12" s="1099">
        <v>5280</v>
      </c>
      <c r="F12" s="1099">
        <v>12000</v>
      </c>
      <c r="G12" s="1099">
        <v>2520</v>
      </c>
      <c r="H12" s="1099">
        <v>2000</v>
      </c>
      <c r="I12" s="1099"/>
    </row>
    <row r="13" spans="1:9" s="930" customFormat="1" ht="15" customHeight="1">
      <c r="A13" s="1165"/>
      <c r="B13" s="1166"/>
      <c r="C13" s="927" t="s">
        <v>1722</v>
      </c>
      <c r="D13" s="927" t="s">
        <v>4641</v>
      </c>
      <c r="E13" s="1099">
        <v>3300</v>
      </c>
      <c r="F13" s="1099">
        <v>9000</v>
      </c>
      <c r="G13" s="1099">
        <v>2250</v>
      </c>
      <c r="H13" s="1099">
        <v>1800</v>
      </c>
      <c r="I13" s="1099">
        <v>1350</v>
      </c>
    </row>
    <row r="14" spans="1:9" s="930" customFormat="1" ht="15" customHeight="1">
      <c r="A14" s="1165"/>
      <c r="B14" s="1166"/>
      <c r="C14" s="927" t="s">
        <v>4641</v>
      </c>
      <c r="D14" s="929" t="s">
        <v>1362</v>
      </c>
      <c r="E14" s="1099">
        <v>1980</v>
      </c>
      <c r="F14" s="1099">
        <v>6000</v>
      </c>
      <c r="G14" s="1099">
        <v>1500</v>
      </c>
      <c r="H14" s="1099">
        <v>1200</v>
      </c>
      <c r="I14" s="1099">
        <v>900</v>
      </c>
    </row>
    <row r="15" spans="1:9" s="930" customFormat="1" ht="15" customHeight="1">
      <c r="A15" s="1165"/>
      <c r="B15" s="1166"/>
      <c r="C15" s="931" t="s">
        <v>1362</v>
      </c>
      <c r="D15" s="927" t="s">
        <v>8036</v>
      </c>
      <c r="E15" s="1099">
        <v>1760</v>
      </c>
      <c r="F15" s="1099">
        <v>4000</v>
      </c>
      <c r="G15" s="1099">
        <v>1000</v>
      </c>
      <c r="H15" s="1099">
        <v>900</v>
      </c>
      <c r="I15" s="1099">
        <v>700</v>
      </c>
    </row>
    <row r="16" spans="1:9" s="930" customFormat="1" ht="15" customHeight="1">
      <c r="A16" s="1165"/>
      <c r="B16" s="1166"/>
      <c r="C16" s="927" t="s">
        <v>8036</v>
      </c>
      <c r="D16" s="927" t="s">
        <v>1338</v>
      </c>
      <c r="E16" s="1099">
        <v>2640</v>
      </c>
      <c r="F16" s="1099">
        <v>6000</v>
      </c>
      <c r="G16" s="1099">
        <v>1500</v>
      </c>
      <c r="H16" s="1099">
        <v>1200</v>
      </c>
      <c r="I16" s="1099">
        <v>900</v>
      </c>
    </row>
    <row r="17" spans="1:9" s="930" customFormat="1" ht="15" customHeight="1">
      <c r="A17" s="1146"/>
      <c r="B17" s="1148"/>
      <c r="C17" s="927" t="s">
        <v>1338</v>
      </c>
      <c r="D17" s="927" t="s">
        <v>4642</v>
      </c>
      <c r="E17" s="1099">
        <v>2640</v>
      </c>
      <c r="F17" s="1099">
        <v>4800</v>
      </c>
      <c r="G17" s="1099">
        <v>1200</v>
      </c>
      <c r="H17" s="1099">
        <v>960</v>
      </c>
      <c r="I17" s="1099">
        <v>800</v>
      </c>
    </row>
    <row r="18" spans="1:9" s="930" customFormat="1" ht="15" customHeight="1">
      <c r="A18" s="1145">
        <v>2</v>
      </c>
      <c r="B18" s="1147" t="s">
        <v>866</v>
      </c>
      <c r="C18" s="927" t="s">
        <v>1592</v>
      </c>
      <c r="D18" s="927" t="s">
        <v>4643</v>
      </c>
      <c r="E18" s="1099">
        <v>24000</v>
      </c>
      <c r="F18" s="1099">
        <v>32000</v>
      </c>
      <c r="G18" s="1099">
        <v>8000</v>
      </c>
      <c r="H18" s="1099">
        <v>6400</v>
      </c>
      <c r="I18" s="1099">
        <v>4800</v>
      </c>
    </row>
    <row r="19" spans="1:9" s="930" customFormat="1" ht="15" customHeight="1">
      <c r="A19" s="1165"/>
      <c r="B19" s="1166"/>
      <c r="C19" s="927" t="s">
        <v>4643</v>
      </c>
      <c r="D19" s="927" t="s">
        <v>1709</v>
      </c>
      <c r="E19" s="1099">
        <v>13200</v>
      </c>
      <c r="F19" s="1099">
        <v>22000</v>
      </c>
      <c r="G19" s="1099">
        <v>4290</v>
      </c>
      <c r="H19" s="1099">
        <v>3300</v>
      </c>
      <c r="I19" s="1099"/>
    </row>
    <row r="20" spans="1:9" s="930" customFormat="1" ht="15" customHeight="1">
      <c r="A20" s="1165"/>
      <c r="B20" s="1166"/>
      <c r="C20" s="927" t="s">
        <v>1709</v>
      </c>
      <c r="D20" s="927" t="s">
        <v>1400</v>
      </c>
      <c r="E20" s="1099">
        <v>12000</v>
      </c>
      <c r="F20" s="1099">
        <v>18000</v>
      </c>
      <c r="G20" s="1099">
        <v>3600</v>
      </c>
      <c r="H20" s="1099">
        <v>2700</v>
      </c>
      <c r="I20" s="1099"/>
    </row>
    <row r="21" spans="1:9" s="930" customFormat="1" ht="15" customHeight="1">
      <c r="A21" s="1165"/>
      <c r="B21" s="1166"/>
      <c r="C21" s="927" t="s">
        <v>1400</v>
      </c>
      <c r="D21" s="927" t="s">
        <v>1967</v>
      </c>
      <c r="E21" s="1099">
        <v>4100</v>
      </c>
      <c r="F21" s="1099">
        <v>8000</v>
      </c>
      <c r="G21" s="1099">
        <v>2000</v>
      </c>
      <c r="H21" s="1099"/>
      <c r="I21" s="1099"/>
    </row>
    <row r="22" spans="1:9" s="930" customFormat="1" ht="15" customHeight="1">
      <c r="A22" s="1146"/>
      <c r="B22" s="1148"/>
      <c r="C22" s="927" t="s">
        <v>1967</v>
      </c>
      <c r="D22" s="927" t="s">
        <v>4644</v>
      </c>
      <c r="E22" s="1099">
        <v>3000</v>
      </c>
      <c r="F22" s="1099">
        <v>5000</v>
      </c>
      <c r="G22" s="1099">
        <v>1250</v>
      </c>
      <c r="H22" s="1099">
        <v>1000</v>
      </c>
      <c r="I22" s="1099"/>
    </row>
    <row r="23" spans="1:9" s="930" customFormat="1" ht="15" customHeight="1">
      <c r="A23" s="928">
        <v>3</v>
      </c>
      <c r="B23" s="932" t="s">
        <v>2006</v>
      </c>
      <c r="C23" s="927" t="s">
        <v>1592</v>
      </c>
      <c r="D23" s="927" t="s">
        <v>866</v>
      </c>
      <c r="E23" s="1099">
        <v>3000</v>
      </c>
      <c r="F23" s="1099">
        <v>15000</v>
      </c>
      <c r="G23" s="1099"/>
      <c r="H23" s="1099"/>
      <c r="I23" s="1099"/>
    </row>
    <row r="24" spans="1:9" s="930" customFormat="1" ht="15" customHeight="1">
      <c r="A24" s="1145">
        <v>4</v>
      </c>
      <c r="B24" s="1147" t="s">
        <v>1581</v>
      </c>
      <c r="C24" s="927" t="s">
        <v>1592</v>
      </c>
      <c r="D24" s="927" t="s">
        <v>859</v>
      </c>
      <c r="E24" s="1099">
        <v>3600</v>
      </c>
      <c r="F24" s="1099">
        <v>15000</v>
      </c>
      <c r="G24" s="1099"/>
      <c r="H24" s="1099"/>
      <c r="I24" s="1099"/>
    </row>
    <row r="25" spans="1:9" s="930" customFormat="1" ht="15" customHeight="1">
      <c r="A25" s="1146"/>
      <c r="B25" s="1148"/>
      <c r="C25" s="927" t="s">
        <v>859</v>
      </c>
      <c r="D25" s="927" t="s">
        <v>881</v>
      </c>
      <c r="E25" s="1099">
        <v>2600</v>
      </c>
      <c r="F25" s="1099">
        <v>10000</v>
      </c>
      <c r="G25" s="1099">
        <v>2500</v>
      </c>
      <c r="H25" s="1099"/>
      <c r="I25" s="1099">
        <v>1500</v>
      </c>
    </row>
    <row r="26" spans="1:9" s="930" customFormat="1" ht="15" customHeight="1">
      <c r="A26" s="928">
        <v>5</v>
      </c>
      <c r="B26" s="932" t="s">
        <v>1399</v>
      </c>
      <c r="C26" s="927" t="s">
        <v>1592</v>
      </c>
      <c r="D26" s="927" t="s">
        <v>1806</v>
      </c>
      <c r="E26" s="1099">
        <v>1800</v>
      </c>
      <c r="F26" s="1099">
        <v>7000</v>
      </c>
      <c r="G26" s="1099"/>
      <c r="H26" s="1099"/>
      <c r="I26" s="1099"/>
    </row>
    <row r="27" spans="1:9" s="930" customFormat="1" ht="15" customHeight="1">
      <c r="A27" s="928">
        <v>6</v>
      </c>
      <c r="B27" s="932" t="s">
        <v>1630</v>
      </c>
      <c r="C27" s="927" t="s">
        <v>1592</v>
      </c>
      <c r="D27" s="927" t="s">
        <v>881</v>
      </c>
      <c r="E27" s="1099">
        <v>1800</v>
      </c>
      <c r="F27" s="1099">
        <v>7000</v>
      </c>
      <c r="G27" s="1099"/>
      <c r="H27" s="1099"/>
      <c r="I27" s="1099"/>
    </row>
    <row r="28" spans="1:9" s="930" customFormat="1" ht="15" customHeight="1">
      <c r="A28" s="928">
        <v>7</v>
      </c>
      <c r="B28" s="932" t="s">
        <v>1785</v>
      </c>
      <c r="C28" s="927" t="s">
        <v>1592</v>
      </c>
      <c r="D28" s="927" t="s">
        <v>1810</v>
      </c>
      <c r="E28" s="1099">
        <v>1800</v>
      </c>
      <c r="F28" s="1099">
        <v>7000</v>
      </c>
      <c r="G28" s="1099"/>
      <c r="H28" s="1099"/>
      <c r="I28" s="1099"/>
    </row>
    <row r="29" spans="1:9" s="930" customFormat="1" ht="15" customHeight="1">
      <c r="A29" s="928">
        <v>8</v>
      </c>
      <c r="B29" s="932" t="s">
        <v>4903</v>
      </c>
      <c r="C29" s="927" t="s">
        <v>1592</v>
      </c>
      <c r="D29" s="927" t="s">
        <v>1355</v>
      </c>
      <c r="E29" s="1099">
        <v>1200</v>
      </c>
      <c r="F29" s="1099">
        <v>3000</v>
      </c>
      <c r="G29" s="1099"/>
      <c r="H29" s="1099"/>
      <c r="I29" s="1099"/>
    </row>
    <row r="30" spans="1:9" s="930" customFormat="1" ht="15" customHeight="1">
      <c r="A30" s="928">
        <v>9</v>
      </c>
      <c r="B30" s="932" t="s">
        <v>1981</v>
      </c>
      <c r="C30" s="927" t="s">
        <v>1592</v>
      </c>
      <c r="D30" s="927" t="s">
        <v>4645</v>
      </c>
      <c r="E30" s="1099">
        <v>1000</v>
      </c>
      <c r="F30" s="1099">
        <v>3000</v>
      </c>
      <c r="G30" s="1099">
        <v>1650</v>
      </c>
      <c r="H30" s="1099">
        <v>1350</v>
      </c>
      <c r="I30" s="1099"/>
    </row>
    <row r="31" spans="1:9" s="930" customFormat="1" ht="15" customHeight="1">
      <c r="A31" s="928">
        <v>10</v>
      </c>
      <c r="B31" s="932" t="s">
        <v>2012</v>
      </c>
      <c r="C31" s="927" t="s">
        <v>1592</v>
      </c>
      <c r="D31" s="927" t="s">
        <v>4646</v>
      </c>
      <c r="E31" s="1099">
        <v>1000</v>
      </c>
      <c r="F31" s="1099">
        <v>3000</v>
      </c>
      <c r="G31" s="1099"/>
      <c r="H31" s="1099"/>
      <c r="I31" s="1099"/>
    </row>
    <row r="32" spans="1:9" s="930" customFormat="1" ht="15" customHeight="1">
      <c r="A32" s="928">
        <v>11</v>
      </c>
      <c r="B32" s="932" t="s">
        <v>4904</v>
      </c>
      <c r="C32" s="927" t="s">
        <v>2012</v>
      </c>
      <c r="D32" s="927" t="s">
        <v>1967</v>
      </c>
      <c r="E32" s="1099">
        <v>420</v>
      </c>
      <c r="F32" s="1099">
        <v>1000</v>
      </c>
      <c r="G32" s="1099"/>
      <c r="H32" s="1099"/>
      <c r="I32" s="1099"/>
    </row>
    <row r="33" spans="1:9" s="930" customFormat="1" ht="15" customHeight="1">
      <c r="A33" s="1145">
        <v>12</v>
      </c>
      <c r="B33" s="1147" t="s">
        <v>1967</v>
      </c>
      <c r="C33" s="927" t="s">
        <v>1592</v>
      </c>
      <c r="D33" s="927" t="s">
        <v>2259</v>
      </c>
      <c r="E33" s="1099">
        <v>1800</v>
      </c>
      <c r="F33" s="1099">
        <v>4000</v>
      </c>
      <c r="G33" s="1099">
        <v>1200</v>
      </c>
      <c r="H33" s="1099"/>
      <c r="I33" s="1099">
        <v>1000</v>
      </c>
    </row>
    <row r="34" spans="1:9" s="930" customFormat="1" ht="15" customHeight="1">
      <c r="A34" s="1165"/>
      <c r="B34" s="1166"/>
      <c r="C34" s="927" t="s">
        <v>2259</v>
      </c>
      <c r="D34" s="927" t="s">
        <v>1814</v>
      </c>
      <c r="E34" s="1099">
        <v>750</v>
      </c>
      <c r="F34" s="1099">
        <v>2500</v>
      </c>
      <c r="G34" s="1099"/>
      <c r="H34" s="1099"/>
      <c r="I34" s="1099"/>
    </row>
    <row r="35" spans="1:9" s="930" customFormat="1" ht="15" customHeight="1">
      <c r="A35" s="1165"/>
      <c r="B35" s="1166"/>
      <c r="C35" s="927" t="s">
        <v>1814</v>
      </c>
      <c r="D35" s="927" t="s">
        <v>4647</v>
      </c>
      <c r="E35" s="1099">
        <v>600</v>
      </c>
      <c r="F35" s="1099">
        <v>2000</v>
      </c>
      <c r="G35" s="1099">
        <v>1000</v>
      </c>
      <c r="H35" s="1099">
        <v>900</v>
      </c>
      <c r="I35" s="1099">
        <v>800</v>
      </c>
    </row>
    <row r="36" spans="1:9" s="930" customFormat="1" ht="15" customHeight="1">
      <c r="A36" s="1146"/>
      <c r="B36" s="1148"/>
      <c r="C36" s="927" t="s">
        <v>4647</v>
      </c>
      <c r="D36" s="927" t="s">
        <v>866</v>
      </c>
      <c r="E36" s="1099">
        <v>1000</v>
      </c>
      <c r="F36" s="1099">
        <v>3000</v>
      </c>
      <c r="G36" s="1099">
        <v>1200</v>
      </c>
      <c r="H36" s="1099">
        <v>1050</v>
      </c>
      <c r="I36" s="1099">
        <v>900</v>
      </c>
    </row>
    <row r="37" spans="1:9" s="930" customFormat="1" ht="15" customHeight="1">
      <c r="A37" s="928">
        <v>13</v>
      </c>
      <c r="B37" s="932" t="s">
        <v>4905</v>
      </c>
      <c r="C37" s="927" t="s">
        <v>1592</v>
      </c>
      <c r="D37" s="927" t="s">
        <v>4648</v>
      </c>
      <c r="E37" s="1099">
        <v>1000</v>
      </c>
      <c r="F37" s="1099">
        <v>2000</v>
      </c>
      <c r="G37" s="1099"/>
      <c r="H37" s="1099"/>
      <c r="I37" s="1099"/>
    </row>
    <row r="38" spans="1:9" s="930" customFormat="1" ht="15" customHeight="1">
      <c r="A38" s="1145">
        <v>14</v>
      </c>
      <c r="B38" s="1147" t="s">
        <v>4906</v>
      </c>
      <c r="C38" s="927" t="s">
        <v>1592</v>
      </c>
      <c r="D38" s="927" t="s">
        <v>4649</v>
      </c>
      <c r="E38" s="1099">
        <v>1000</v>
      </c>
      <c r="F38" s="1099">
        <v>2000</v>
      </c>
      <c r="G38" s="1099"/>
      <c r="H38" s="1099"/>
      <c r="I38" s="1099"/>
    </row>
    <row r="39" spans="1:9" s="930" customFormat="1" ht="15" customHeight="1">
      <c r="A39" s="1146"/>
      <c r="B39" s="1148"/>
      <c r="C39" s="927" t="s">
        <v>4649</v>
      </c>
      <c r="D39" s="927" t="s">
        <v>881</v>
      </c>
      <c r="E39" s="1099">
        <v>300</v>
      </c>
      <c r="F39" s="1099">
        <v>900</v>
      </c>
      <c r="G39" s="1099">
        <v>810</v>
      </c>
      <c r="H39" s="1099">
        <v>770</v>
      </c>
      <c r="I39" s="1099">
        <v>720</v>
      </c>
    </row>
    <row r="40" spans="1:9" s="930" customFormat="1" ht="15" customHeight="1">
      <c r="A40" s="1145">
        <v>15</v>
      </c>
      <c r="B40" s="1147" t="s">
        <v>1830</v>
      </c>
      <c r="C40" s="927" t="s">
        <v>1592</v>
      </c>
      <c r="D40" s="927" t="s">
        <v>4650</v>
      </c>
      <c r="E40" s="1099">
        <v>1000</v>
      </c>
      <c r="F40" s="1099">
        <v>2000</v>
      </c>
      <c r="G40" s="1099">
        <v>800</v>
      </c>
      <c r="H40" s="1099">
        <v>700</v>
      </c>
      <c r="I40" s="1099"/>
    </row>
    <row r="41" spans="1:9" s="930" customFormat="1" ht="15" customHeight="1">
      <c r="A41" s="1146"/>
      <c r="B41" s="1148"/>
      <c r="C41" s="927" t="s">
        <v>4650</v>
      </c>
      <c r="D41" s="927" t="s">
        <v>881</v>
      </c>
      <c r="E41" s="1099"/>
      <c r="F41" s="1099">
        <v>800</v>
      </c>
      <c r="G41" s="1099"/>
      <c r="H41" s="1099"/>
      <c r="I41" s="1099"/>
    </row>
    <row r="42" spans="1:9" s="930" customFormat="1" ht="15" customHeight="1">
      <c r="A42" s="1145">
        <v>16</v>
      </c>
      <c r="B42" s="1147" t="s">
        <v>859</v>
      </c>
      <c r="C42" s="927" t="s">
        <v>866</v>
      </c>
      <c r="D42" s="927" t="s">
        <v>1581</v>
      </c>
      <c r="E42" s="1099">
        <v>4500</v>
      </c>
      <c r="F42" s="1099">
        <v>20000</v>
      </c>
      <c r="G42" s="1099"/>
      <c r="H42" s="1099"/>
      <c r="I42" s="1099"/>
    </row>
    <row r="43" spans="1:9" s="930" customFormat="1" ht="15" customHeight="1">
      <c r="A43" s="1146"/>
      <c r="B43" s="1148"/>
      <c r="C43" s="927" t="s">
        <v>1581</v>
      </c>
      <c r="D43" s="927" t="s">
        <v>1785</v>
      </c>
      <c r="E43" s="1099">
        <v>2200</v>
      </c>
      <c r="F43" s="1099">
        <v>7000</v>
      </c>
      <c r="G43" s="1099"/>
      <c r="H43" s="1099"/>
      <c r="I43" s="1099"/>
    </row>
    <row r="44" spans="1:9" s="930" customFormat="1" ht="15" customHeight="1">
      <c r="A44" s="1145">
        <v>17</v>
      </c>
      <c r="B44" s="1147" t="s">
        <v>1661</v>
      </c>
      <c r="C44" s="927" t="s">
        <v>2012</v>
      </c>
      <c r="D44" s="927" t="s">
        <v>1785</v>
      </c>
      <c r="E44" s="1099">
        <v>1140</v>
      </c>
      <c r="F44" s="1099">
        <v>2500</v>
      </c>
      <c r="G44" s="1099">
        <v>1000</v>
      </c>
      <c r="H44" s="1099"/>
      <c r="I44" s="1099"/>
    </row>
    <row r="45" spans="1:9" s="930" customFormat="1" ht="15" customHeight="1">
      <c r="A45" s="1146"/>
      <c r="B45" s="1148"/>
      <c r="C45" s="927" t="s">
        <v>1785</v>
      </c>
      <c r="D45" s="927" t="s">
        <v>1581</v>
      </c>
      <c r="E45" s="1099">
        <v>1800</v>
      </c>
      <c r="F45" s="1099">
        <v>5000</v>
      </c>
      <c r="G45" s="1099"/>
      <c r="H45" s="1099"/>
      <c r="I45" s="1099"/>
    </row>
    <row r="46" spans="1:9" s="930" customFormat="1" ht="15" customHeight="1">
      <c r="A46" s="928">
        <v>18</v>
      </c>
      <c r="B46" s="932" t="s">
        <v>1612</v>
      </c>
      <c r="C46" s="927" t="s">
        <v>1581</v>
      </c>
      <c r="D46" s="927" t="s">
        <v>1785</v>
      </c>
      <c r="E46" s="1099">
        <v>1800</v>
      </c>
      <c r="F46" s="1099">
        <v>4000</v>
      </c>
      <c r="G46" s="1099"/>
      <c r="H46" s="1099"/>
      <c r="I46" s="1099"/>
    </row>
    <row r="47" spans="1:9" s="930" customFormat="1" ht="15" customHeight="1">
      <c r="A47" s="928">
        <v>19</v>
      </c>
      <c r="B47" s="932" t="s">
        <v>1810</v>
      </c>
      <c r="C47" s="927" t="s">
        <v>1581</v>
      </c>
      <c r="D47" s="927" t="s">
        <v>881</v>
      </c>
      <c r="E47" s="1099">
        <v>1500</v>
      </c>
      <c r="F47" s="1099">
        <v>4000</v>
      </c>
      <c r="G47" s="1099"/>
      <c r="H47" s="1099"/>
      <c r="I47" s="1099"/>
    </row>
    <row r="48" spans="1:9" s="930" customFormat="1" ht="15" customHeight="1">
      <c r="A48" s="928">
        <v>20</v>
      </c>
      <c r="B48" s="932" t="s">
        <v>1806</v>
      </c>
      <c r="C48" s="927" t="s">
        <v>1581</v>
      </c>
      <c r="D48" s="927" t="s">
        <v>1630</v>
      </c>
      <c r="E48" s="1099">
        <v>1500</v>
      </c>
      <c r="F48" s="1099">
        <v>4000</v>
      </c>
      <c r="G48" s="1099"/>
      <c r="H48" s="1099"/>
      <c r="I48" s="1099"/>
    </row>
    <row r="49" spans="1:9" s="930" customFormat="1" ht="15" customHeight="1">
      <c r="A49" s="928">
        <v>21</v>
      </c>
      <c r="B49" s="932" t="s">
        <v>1378</v>
      </c>
      <c r="C49" s="927" t="s">
        <v>1581</v>
      </c>
      <c r="D49" s="927" t="s">
        <v>881</v>
      </c>
      <c r="E49" s="1099">
        <v>800</v>
      </c>
      <c r="F49" s="1099">
        <v>3500</v>
      </c>
      <c r="G49" s="1099"/>
      <c r="H49" s="1099"/>
      <c r="I49" s="1099"/>
    </row>
    <row r="50" spans="1:9" s="930" customFormat="1" ht="15" customHeight="1">
      <c r="A50" s="928">
        <v>22</v>
      </c>
      <c r="B50" s="932" t="s">
        <v>2061</v>
      </c>
      <c r="C50" s="927" t="s">
        <v>1581</v>
      </c>
      <c r="D50" s="927" t="s">
        <v>881</v>
      </c>
      <c r="E50" s="1099">
        <v>800</v>
      </c>
      <c r="F50" s="1099">
        <v>3500</v>
      </c>
      <c r="G50" s="1099">
        <v>1600</v>
      </c>
      <c r="H50" s="1099">
        <v>1400</v>
      </c>
      <c r="I50" s="1099">
        <v>1200</v>
      </c>
    </row>
    <row r="51" spans="1:9" s="930" customFormat="1" ht="15" customHeight="1">
      <c r="A51" s="928">
        <v>23</v>
      </c>
      <c r="B51" s="932" t="s">
        <v>2253</v>
      </c>
      <c r="C51" s="927" t="s">
        <v>1416</v>
      </c>
      <c r="D51" s="927" t="s">
        <v>881</v>
      </c>
      <c r="E51" s="1099">
        <v>1000</v>
      </c>
      <c r="F51" s="1099">
        <v>3000</v>
      </c>
      <c r="G51" s="1099"/>
      <c r="H51" s="1099"/>
      <c r="I51" s="1099"/>
    </row>
    <row r="52" spans="1:9" s="930" customFormat="1" ht="15" customHeight="1">
      <c r="A52" s="1145">
        <v>24</v>
      </c>
      <c r="B52" s="1147" t="s">
        <v>1664</v>
      </c>
      <c r="C52" s="927" t="s">
        <v>866</v>
      </c>
      <c r="D52" s="927" t="s">
        <v>4651</v>
      </c>
      <c r="E52" s="1099">
        <v>1500</v>
      </c>
      <c r="F52" s="1099">
        <v>8000</v>
      </c>
      <c r="G52" s="1099"/>
      <c r="H52" s="1099"/>
      <c r="I52" s="1099"/>
    </row>
    <row r="53" spans="1:9" s="930" customFormat="1" ht="15" customHeight="1">
      <c r="A53" s="1146"/>
      <c r="B53" s="1148"/>
      <c r="C53" s="927" t="s">
        <v>4651</v>
      </c>
      <c r="D53" s="927" t="s">
        <v>881</v>
      </c>
      <c r="E53" s="1099">
        <v>1000</v>
      </c>
      <c r="F53" s="1099">
        <v>5000</v>
      </c>
      <c r="G53" s="1099"/>
      <c r="H53" s="1099"/>
      <c r="I53" s="1099"/>
    </row>
    <row r="54" spans="1:9" s="930" customFormat="1" ht="15" customHeight="1">
      <c r="A54" s="928">
        <v>25</v>
      </c>
      <c r="B54" s="932" t="s">
        <v>1434</v>
      </c>
      <c r="C54" s="927" t="s">
        <v>2253</v>
      </c>
      <c r="D54" s="927" t="s">
        <v>1664</v>
      </c>
      <c r="E54" s="1099">
        <v>450</v>
      </c>
      <c r="F54" s="1099">
        <v>4000</v>
      </c>
      <c r="G54" s="1099"/>
      <c r="H54" s="1099"/>
      <c r="I54" s="1099"/>
    </row>
    <row r="55" spans="1:9" s="930" customFormat="1" ht="15" customHeight="1">
      <c r="A55" s="928">
        <v>26</v>
      </c>
      <c r="B55" s="932" t="s">
        <v>2014</v>
      </c>
      <c r="C55" s="927" t="s">
        <v>2253</v>
      </c>
      <c r="D55" s="927" t="s">
        <v>1664</v>
      </c>
      <c r="E55" s="1099">
        <v>450</v>
      </c>
      <c r="F55" s="1099">
        <v>4000</v>
      </c>
      <c r="G55" s="1099"/>
      <c r="H55" s="1099"/>
      <c r="I55" s="1099"/>
    </row>
    <row r="56" spans="1:9" s="930" customFormat="1" ht="15" customHeight="1">
      <c r="A56" s="928">
        <v>27</v>
      </c>
      <c r="B56" s="932" t="s">
        <v>2065</v>
      </c>
      <c r="C56" s="927" t="s">
        <v>2253</v>
      </c>
      <c r="D56" s="927" t="s">
        <v>1664</v>
      </c>
      <c r="E56" s="1099">
        <v>350</v>
      </c>
      <c r="F56" s="1099">
        <v>4000</v>
      </c>
      <c r="G56" s="1099"/>
      <c r="H56" s="1099"/>
      <c r="I56" s="1099"/>
    </row>
    <row r="57" spans="1:9" s="930" customFormat="1" ht="15" customHeight="1">
      <c r="A57" s="928">
        <v>28</v>
      </c>
      <c r="B57" s="932" t="s">
        <v>1416</v>
      </c>
      <c r="C57" s="927" t="s">
        <v>2253</v>
      </c>
      <c r="D57" s="927" t="s">
        <v>1664</v>
      </c>
      <c r="E57" s="1099">
        <v>350</v>
      </c>
      <c r="F57" s="1099">
        <v>4000</v>
      </c>
      <c r="G57" s="1099"/>
      <c r="H57" s="1099"/>
      <c r="I57" s="1099"/>
    </row>
    <row r="58" spans="1:9" s="930" customFormat="1" ht="15" customHeight="1">
      <c r="A58" s="928">
        <v>29</v>
      </c>
      <c r="B58" s="932" t="s">
        <v>2079</v>
      </c>
      <c r="C58" s="927" t="s">
        <v>2253</v>
      </c>
      <c r="D58" s="927" t="s">
        <v>1664</v>
      </c>
      <c r="E58" s="1099">
        <v>350</v>
      </c>
      <c r="F58" s="1099">
        <v>4000</v>
      </c>
      <c r="G58" s="1099"/>
      <c r="H58" s="1099"/>
      <c r="I58" s="1099"/>
    </row>
    <row r="59" spans="1:9" s="930" customFormat="1" ht="15" customHeight="1">
      <c r="A59" s="1145">
        <v>30</v>
      </c>
      <c r="B59" s="1147" t="s">
        <v>4651</v>
      </c>
      <c r="C59" s="927" t="s">
        <v>2253</v>
      </c>
      <c r="D59" s="927" t="s">
        <v>1664</v>
      </c>
      <c r="E59" s="1099">
        <v>550</v>
      </c>
      <c r="F59" s="1099">
        <v>4000</v>
      </c>
      <c r="G59" s="1099"/>
      <c r="H59" s="1099"/>
      <c r="I59" s="1099"/>
    </row>
    <row r="60" spans="1:9" s="930" customFormat="1" ht="15" customHeight="1">
      <c r="A60" s="1146"/>
      <c r="B60" s="1148"/>
      <c r="C60" s="927" t="s">
        <v>1664</v>
      </c>
      <c r="D60" s="927" t="s">
        <v>4652</v>
      </c>
      <c r="E60" s="1099">
        <v>700</v>
      </c>
      <c r="F60" s="1099">
        <v>4000</v>
      </c>
      <c r="G60" s="1099"/>
      <c r="H60" s="1099"/>
      <c r="I60" s="1099"/>
    </row>
    <row r="61" spans="1:9" s="930" customFormat="1" ht="15" customHeight="1">
      <c r="A61" s="928">
        <v>31</v>
      </c>
      <c r="B61" s="932" t="s">
        <v>1727</v>
      </c>
      <c r="C61" s="927" t="s">
        <v>1661</v>
      </c>
      <c r="D61" s="927" t="s">
        <v>1814</v>
      </c>
      <c r="E61" s="1099">
        <v>1200</v>
      </c>
      <c r="F61" s="1099">
        <v>2500</v>
      </c>
      <c r="G61" s="1099">
        <v>1250</v>
      </c>
      <c r="H61" s="1099"/>
      <c r="I61" s="1099">
        <v>1100</v>
      </c>
    </row>
    <row r="62" spans="1:9" s="930" customFormat="1" ht="15" customHeight="1">
      <c r="A62" s="928">
        <v>32</v>
      </c>
      <c r="B62" s="932" t="s">
        <v>1355</v>
      </c>
      <c r="C62" s="927" t="s">
        <v>1814</v>
      </c>
      <c r="D62" s="927" t="s">
        <v>4653</v>
      </c>
      <c r="E62" s="1099">
        <v>360</v>
      </c>
      <c r="F62" s="1099">
        <v>1500</v>
      </c>
      <c r="G62" s="1099">
        <v>1050</v>
      </c>
      <c r="H62" s="1099">
        <v>900</v>
      </c>
      <c r="I62" s="1099">
        <v>750</v>
      </c>
    </row>
    <row r="63" spans="1:9" s="930" customFormat="1" ht="15" customHeight="1">
      <c r="A63" s="928">
        <v>33</v>
      </c>
      <c r="B63" s="932" t="s">
        <v>1814</v>
      </c>
      <c r="C63" s="927" t="s">
        <v>1967</v>
      </c>
      <c r="D63" s="927" t="s">
        <v>4654</v>
      </c>
      <c r="E63" s="1099">
        <v>750</v>
      </c>
      <c r="F63" s="1099">
        <v>3000</v>
      </c>
      <c r="G63" s="1099">
        <v>1000</v>
      </c>
      <c r="H63" s="1099"/>
      <c r="I63" s="1099"/>
    </row>
    <row r="64" spans="1:9" s="930" customFormat="1" ht="15" customHeight="1">
      <c r="A64" s="928">
        <v>34</v>
      </c>
      <c r="B64" s="932" t="s">
        <v>1589</v>
      </c>
      <c r="C64" s="927" t="s">
        <v>2012</v>
      </c>
      <c r="D64" s="927" t="s">
        <v>1967</v>
      </c>
      <c r="E64" s="1099">
        <v>300</v>
      </c>
      <c r="F64" s="1099">
        <v>1500</v>
      </c>
      <c r="G64" s="1099">
        <v>1130</v>
      </c>
      <c r="H64" s="1099">
        <v>1050</v>
      </c>
      <c r="I64" s="1099"/>
    </row>
    <row r="65" spans="1:9" s="930" customFormat="1" ht="15" customHeight="1">
      <c r="A65" s="928">
        <v>35</v>
      </c>
      <c r="B65" s="932" t="s">
        <v>2259</v>
      </c>
      <c r="C65" s="927" t="s">
        <v>2012</v>
      </c>
      <c r="D65" s="927" t="s">
        <v>1731</v>
      </c>
      <c r="E65" s="1099">
        <v>300</v>
      </c>
      <c r="F65" s="1099">
        <v>1000</v>
      </c>
      <c r="G65" s="1099">
        <v>750</v>
      </c>
      <c r="H65" s="1099">
        <v>700</v>
      </c>
      <c r="I65" s="1099"/>
    </row>
    <row r="66" spans="1:9" s="930" customFormat="1" ht="15" customHeight="1">
      <c r="A66" s="928">
        <v>36</v>
      </c>
      <c r="B66" s="932" t="s">
        <v>2263</v>
      </c>
      <c r="C66" s="927" t="s">
        <v>1830</v>
      </c>
      <c r="D66" s="927" t="s">
        <v>4655</v>
      </c>
      <c r="E66" s="1099">
        <v>350</v>
      </c>
      <c r="F66" s="1099">
        <v>800</v>
      </c>
      <c r="G66" s="1099"/>
      <c r="H66" s="1099"/>
      <c r="I66" s="1099"/>
    </row>
    <row r="67" spans="1:9" s="930" customFormat="1" ht="15" customHeight="1">
      <c r="A67" s="928">
        <v>37</v>
      </c>
      <c r="B67" s="932" t="s">
        <v>2044</v>
      </c>
      <c r="C67" s="927" t="s">
        <v>1731</v>
      </c>
      <c r="D67" s="927" t="s">
        <v>1830</v>
      </c>
      <c r="E67" s="1099">
        <v>300</v>
      </c>
      <c r="F67" s="1099">
        <v>800</v>
      </c>
      <c r="G67" s="1099"/>
      <c r="H67" s="1099"/>
      <c r="I67" s="1099"/>
    </row>
    <row r="68" spans="1:9" s="930" customFormat="1" ht="15" customHeight="1">
      <c r="A68" s="928">
        <v>38</v>
      </c>
      <c r="B68" s="932" t="s">
        <v>1751</v>
      </c>
      <c r="C68" s="927" t="s">
        <v>1731</v>
      </c>
      <c r="D68" s="927" t="s">
        <v>1830</v>
      </c>
      <c r="E68" s="1099">
        <v>300</v>
      </c>
      <c r="F68" s="1099">
        <v>800</v>
      </c>
      <c r="G68" s="1099"/>
      <c r="H68" s="1099"/>
      <c r="I68" s="1099"/>
    </row>
    <row r="69" spans="1:9" s="930" customFormat="1" ht="15" customHeight="1">
      <c r="A69" s="1145">
        <v>39</v>
      </c>
      <c r="B69" s="1147" t="s">
        <v>4907</v>
      </c>
      <c r="C69" s="927" t="s">
        <v>1592</v>
      </c>
      <c r="D69" s="927" t="s">
        <v>4656</v>
      </c>
      <c r="E69" s="1099">
        <v>1000</v>
      </c>
      <c r="F69" s="1099">
        <v>2000</v>
      </c>
      <c r="G69" s="1099">
        <v>1500</v>
      </c>
      <c r="H69" s="1099">
        <v>1400</v>
      </c>
      <c r="I69" s="1099"/>
    </row>
    <row r="70" spans="1:9" s="930" customFormat="1" ht="15" customHeight="1">
      <c r="A70" s="1146"/>
      <c r="B70" s="1148"/>
      <c r="C70" s="927" t="s">
        <v>4656</v>
      </c>
      <c r="D70" s="927" t="s">
        <v>1654</v>
      </c>
      <c r="E70" s="1099">
        <v>576</v>
      </c>
      <c r="F70" s="1099">
        <v>1500</v>
      </c>
      <c r="G70" s="1099">
        <v>1130</v>
      </c>
      <c r="H70" s="1099"/>
      <c r="I70" s="1099"/>
    </row>
    <row r="71" spans="1:9" s="930" customFormat="1" ht="15" customHeight="1">
      <c r="A71" s="928">
        <v>40</v>
      </c>
      <c r="B71" s="932" t="s">
        <v>4908</v>
      </c>
      <c r="C71" s="927" t="s">
        <v>4657</v>
      </c>
      <c r="D71" s="927" t="s">
        <v>881</v>
      </c>
      <c r="E71" s="1099">
        <v>300</v>
      </c>
      <c r="F71" s="1099">
        <v>800</v>
      </c>
      <c r="G71" s="1099">
        <v>720</v>
      </c>
      <c r="H71" s="1099">
        <v>680</v>
      </c>
      <c r="I71" s="1099"/>
    </row>
    <row r="72" spans="1:9" s="930" customFormat="1" ht="15" customHeight="1">
      <c r="A72" s="928">
        <v>41</v>
      </c>
      <c r="B72" s="932" t="s">
        <v>4909</v>
      </c>
      <c r="C72" s="927" t="s">
        <v>4658</v>
      </c>
      <c r="D72" s="927" t="s">
        <v>4659</v>
      </c>
      <c r="E72" s="1099"/>
      <c r="F72" s="1099">
        <v>800</v>
      </c>
      <c r="G72" s="1099">
        <v>720</v>
      </c>
      <c r="H72" s="1099">
        <v>680</v>
      </c>
      <c r="I72" s="1099">
        <v>660</v>
      </c>
    </row>
    <row r="73" spans="1:9" s="930" customFormat="1" ht="15" customHeight="1">
      <c r="A73" s="1145">
        <v>42</v>
      </c>
      <c r="B73" s="1147" t="s">
        <v>4656</v>
      </c>
      <c r="C73" s="927" t="s">
        <v>1592</v>
      </c>
      <c r="D73" s="927" t="s">
        <v>4660</v>
      </c>
      <c r="E73" s="1099">
        <v>1500</v>
      </c>
      <c r="F73" s="1099">
        <v>2800</v>
      </c>
      <c r="G73" s="1099">
        <v>1960</v>
      </c>
      <c r="H73" s="1099"/>
      <c r="I73" s="1099"/>
    </row>
    <row r="74" spans="1:9" s="930" customFormat="1" ht="15" customHeight="1">
      <c r="A74" s="1146"/>
      <c r="B74" s="1148"/>
      <c r="C74" s="927" t="s">
        <v>4660</v>
      </c>
      <c r="D74" s="927" t="s">
        <v>881</v>
      </c>
      <c r="E74" s="1099">
        <v>600</v>
      </c>
      <c r="F74" s="1099">
        <v>1200</v>
      </c>
      <c r="G74" s="1099">
        <v>1020</v>
      </c>
      <c r="H74" s="1099">
        <v>840</v>
      </c>
      <c r="I74" s="1099">
        <v>780</v>
      </c>
    </row>
    <row r="75" spans="1:9" s="930" customFormat="1" ht="15" customHeight="1">
      <c r="A75" s="928">
        <v>43</v>
      </c>
      <c r="B75" s="932" t="s">
        <v>2256</v>
      </c>
      <c r="C75" s="927" t="s">
        <v>4656</v>
      </c>
      <c r="D75" s="927" t="s">
        <v>881</v>
      </c>
      <c r="E75" s="1099">
        <v>400</v>
      </c>
      <c r="F75" s="1099">
        <v>900</v>
      </c>
      <c r="G75" s="1099">
        <v>810</v>
      </c>
      <c r="H75" s="1099">
        <v>770</v>
      </c>
      <c r="I75" s="1099"/>
    </row>
    <row r="76" spans="1:9" s="930" customFormat="1" ht="15" customHeight="1">
      <c r="A76" s="928">
        <v>44</v>
      </c>
      <c r="B76" s="932" t="s">
        <v>4910</v>
      </c>
      <c r="C76" s="927" t="s">
        <v>4661</v>
      </c>
      <c r="D76" s="927" t="s">
        <v>881</v>
      </c>
      <c r="E76" s="1099">
        <v>400</v>
      </c>
      <c r="F76" s="1099">
        <v>900</v>
      </c>
      <c r="G76" s="1099">
        <v>810</v>
      </c>
      <c r="H76" s="1099"/>
      <c r="I76" s="1099"/>
    </row>
    <row r="77" spans="1:9" s="930" customFormat="1" ht="15" customHeight="1">
      <c r="A77" s="928">
        <v>45</v>
      </c>
      <c r="B77" s="932" t="s">
        <v>1654</v>
      </c>
      <c r="C77" s="927" t="s">
        <v>4661</v>
      </c>
      <c r="D77" s="927" t="s">
        <v>4662</v>
      </c>
      <c r="E77" s="1099">
        <v>480</v>
      </c>
      <c r="F77" s="1099">
        <v>1000</v>
      </c>
      <c r="G77" s="1099">
        <v>850</v>
      </c>
      <c r="H77" s="1099"/>
      <c r="I77" s="1099">
        <v>750</v>
      </c>
    </row>
    <row r="78" spans="1:9" s="930" customFormat="1" ht="15" customHeight="1">
      <c r="A78" s="928">
        <v>46</v>
      </c>
      <c r="B78" s="932" t="s">
        <v>4661</v>
      </c>
      <c r="C78" s="927" t="s">
        <v>4663</v>
      </c>
      <c r="D78" s="927" t="s">
        <v>881</v>
      </c>
      <c r="E78" s="1099">
        <v>360</v>
      </c>
      <c r="F78" s="1099">
        <v>900</v>
      </c>
      <c r="G78" s="1099">
        <v>810</v>
      </c>
      <c r="H78" s="1099">
        <v>770</v>
      </c>
      <c r="I78" s="1099">
        <v>720</v>
      </c>
    </row>
    <row r="79" spans="1:9" s="930" customFormat="1" ht="15" customHeight="1">
      <c r="A79" s="928">
        <v>47</v>
      </c>
      <c r="B79" s="932" t="s">
        <v>1714</v>
      </c>
      <c r="C79" s="927" t="s">
        <v>4664</v>
      </c>
      <c r="D79" s="927" t="s">
        <v>881</v>
      </c>
      <c r="E79" s="1099">
        <v>480</v>
      </c>
      <c r="F79" s="1099">
        <v>930</v>
      </c>
      <c r="G79" s="1099">
        <v>840</v>
      </c>
      <c r="H79" s="1099">
        <v>790</v>
      </c>
      <c r="I79" s="1099"/>
    </row>
    <row r="80" spans="1:9" s="930" customFormat="1" ht="15" customHeight="1">
      <c r="A80" s="928">
        <v>48</v>
      </c>
      <c r="B80" s="932" t="s">
        <v>2139</v>
      </c>
      <c r="C80" s="927" t="s">
        <v>4656</v>
      </c>
      <c r="D80" s="927" t="s">
        <v>4662</v>
      </c>
      <c r="E80" s="1099">
        <v>400</v>
      </c>
      <c r="F80" s="1099">
        <v>1500</v>
      </c>
      <c r="G80" s="1099"/>
      <c r="H80" s="1099"/>
      <c r="I80" s="1099"/>
    </row>
    <row r="81" spans="1:9" s="930" customFormat="1" ht="15" customHeight="1">
      <c r="A81" s="1145">
        <v>49</v>
      </c>
      <c r="B81" s="1147" t="s">
        <v>1584</v>
      </c>
      <c r="C81" s="927" t="s">
        <v>1592</v>
      </c>
      <c r="D81" s="927" t="s">
        <v>4665</v>
      </c>
      <c r="E81" s="1099">
        <v>1000</v>
      </c>
      <c r="F81" s="1099">
        <v>3000</v>
      </c>
      <c r="G81" s="1099"/>
      <c r="H81" s="1099"/>
      <c r="I81" s="1099"/>
    </row>
    <row r="82" spans="1:9" s="930" customFormat="1" ht="15" customHeight="1">
      <c r="A82" s="1146"/>
      <c r="B82" s="1148"/>
      <c r="C82" s="927" t="s">
        <v>4665</v>
      </c>
      <c r="D82" s="927" t="s">
        <v>881</v>
      </c>
      <c r="E82" s="1099">
        <v>360</v>
      </c>
      <c r="F82" s="1099">
        <v>1000</v>
      </c>
      <c r="G82" s="1099">
        <v>850</v>
      </c>
      <c r="H82" s="1099">
        <v>800</v>
      </c>
      <c r="I82" s="1099">
        <v>750</v>
      </c>
    </row>
    <row r="83" spans="1:9" s="930" customFormat="1" ht="15" customHeight="1">
      <c r="A83" s="1145">
        <v>50</v>
      </c>
      <c r="B83" s="1147" t="s">
        <v>1342</v>
      </c>
      <c r="C83" s="927" t="s">
        <v>4666</v>
      </c>
      <c r="D83" s="927" t="s">
        <v>1312</v>
      </c>
      <c r="E83" s="1099">
        <v>1000</v>
      </c>
      <c r="F83" s="1099">
        <v>1500</v>
      </c>
      <c r="G83" s="1099">
        <v>1050</v>
      </c>
      <c r="H83" s="1099">
        <v>900</v>
      </c>
      <c r="I83" s="1099"/>
    </row>
    <row r="84" spans="1:9" s="930" customFormat="1" ht="15" customHeight="1">
      <c r="A84" s="1146"/>
      <c r="B84" s="1148"/>
      <c r="C84" s="927" t="s">
        <v>1312</v>
      </c>
      <c r="D84" s="927" t="s">
        <v>1592</v>
      </c>
      <c r="E84" s="1099">
        <v>2500</v>
      </c>
      <c r="F84" s="1099">
        <v>6000</v>
      </c>
      <c r="G84" s="1099"/>
      <c r="H84" s="1099"/>
      <c r="I84" s="1099"/>
    </row>
    <row r="85" spans="1:9" s="930" customFormat="1" ht="15" customHeight="1">
      <c r="A85" s="928">
        <v>51</v>
      </c>
      <c r="B85" s="932" t="s">
        <v>4665</v>
      </c>
      <c r="C85" s="927" t="s">
        <v>4667</v>
      </c>
      <c r="D85" s="927" t="s">
        <v>4656</v>
      </c>
      <c r="E85" s="1099">
        <v>600</v>
      </c>
      <c r="F85" s="1099">
        <v>1500</v>
      </c>
      <c r="G85" s="1099">
        <v>1050</v>
      </c>
      <c r="H85" s="1099">
        <v>900</v>
      </c>
      <c r="I85" s="1099">
        <v>750</v>
      </c>
    </row>
    <row r="86" spans="1:9" s="930" customFormat="1" ht="15" customHeight="1">
      <c r="A86" s="1145">
        <v>52</v>
      </c>
      <c r="B86" s="1147" t="s">
        <v>4667</v>
      </c>
      <c r="C86" s="927" t="s">
        <v>1592</v>
      </c>
      <c r="D86" s="927" t="s">
        <v>4668</v>
      </c>
      <c r="E86" s="1099">
        <v>1000</v>
      </c>
      <c r="F86" s="1099">
        <v>2500</v>
      </c>
      <c r="G86" s="1099">
        <v>1750</v>
      </c>
      <c r="H86" s="1099">
        <v>1500</v>
      </c>
      <c r="I86" s="1099"/>
    </row>
    <row r="87" spans="1:9" s="930" customFormat="1" ht="15" customHeight="1">
      <c r="A87" s="1146"/>
      <c r="B87" s="1148"/>
      <c r="C87" s="927" t="s">
        <v>4668</v>
      </c>
      <c r="D87" s="927" t="s">
        <v>881</v>
      </c>
      <c r="E87" s="1099">
        <v>360</v>
      </c>
      <c r="F87" s="1099">
        <v>1200</v>
      </c>
      <c r="G87" s="1099">
        <v>900</v>
      </c>
      <c r="H87" s="1099">
        <v>840</v>
      </c>
      <c r="I87" s="1099">
        <v>780</v>
      </c>
    </row>
    <row r="88" spans="1:9" s="930" customFormat="1" ht="15" customHeight="1">
      <c r="A88" s="928">
        <v>53</v>
      </c>
      <c r="B88" s="932" t="s">
        <v>1820</v>
      </c>
      <c r="C88" s="927" t="s">
        <v>1592</v>
      </c>
      <c r="D88" s="927" t="s">
        <v>1653</v>
      </c>
      <c r="E88" s="1099">
        <v>1000</v>
      </c>
      <c r="F88" s="1099">
        <v>2000</v>
      </c>
      <c r="G88" s="1099"/>
      <c r="H88" s="1099"/>
      <c r="I88" s="1099"/>
    </row>
    <row r="89" spans="1:9" s="930" customFormat="1" ht="15" customHeight="1">
      <c r="A89" s="1145">
        <v>54</v>
      </c>
      <c r="B89" s="1147" t="s">
        <v>1653</v>
      </c>
      <c r="C89" s="927" t="s">
        <v>1592</v>
      </c>
      <c r="D89" s="927" t="s">
        <v>4669</v>
      </c>
      <c r="E89" s="1099">
        <v>2400</v>
      </c>
      <c r="F89" s="1099">
        <v>4000</v>
      </c>
      <c r="G89" s="1099">
        <v>1200</v>
      </c>
      <c r="H89" s="1099">
        <v>1000</v>
      </c>
      <c r="I89" s="1099">
        <v>800</v>
      </c>
    </row>
    <row r="90" spans="1:9" s="930" customFormat="1" ht="15" customHeight="1">
      <c r="A90" s="1146"/>
      <c r="B90" s="1148"/>
      <c r="C90" s="927" t="s">
        <v>4670</v>
      </c>
      <c r="D90" s="927" t="s">
        <v>881</v>
      </c>
      <c r="E90" s="1099">
        <v>360</v>
      </c>
      <c r="F90" s="1099">
        <v>1500</v>
      </c>
      <c r="G90" s="1099">
        <v>900</v>
      </c>
      <c r="H90" s="1099">
        <v>750</v>
      </c>
      <c r="I90" s="1099"/>
    </row>
    <row r="91" spans="1:9" s="930" customFormat="1" ht="15" customHeight="1">
      <c r="A91" s="1145">
        <v>55</v>
      </c>
      <c r="B91" s="1147" t="s">
        <v>1793</v>
      </c>
      <c r="C91" s="927" t="s">
        <v>1592</v>
      </c>
      <c r="D91" s="927" t="s">
        <v>1705</v>
      </c>
      <c r="E91" s="1099">
        <v>1000</v>
      </c>
      <c r="F91" s="1099">
        <v>2000</v>
      </c>
      <c r="G91" s="1099">
        <v>1200</v>
      </c>
      <c r="H91" s="1099"/>
      <c r="I91" s="1099">
        <v>900</v>
      </c>
    </row>
    <row r="92" spans="1:9" s="930" customFormat="1" ht="15" customHeight="1">
      <c r="A92" s="1146"/>
      <c r="B92" s="1148"/>
      <c r="C92" s="927" t="s">
        <v>1705</v>
      </c>
      <c r="D92" s="927" t="s">
        <v>881</v>
      </c>
      <c r="E92" s="1099">
        <v>480</v>
      </c>
      <c r="F92" s="1099">
        <v>1200</v>
      </c>
      <c r="G92" s="1099">
        <v>840</v>
      </c>
      <c r="H92" s="1099">
        <v>780</v>
      </c>
      <c r="I92" s="1099">
        <v>720</v>
      </c>
    </row>
    <row r="93" spans="1:9" s="930" customFormat="1" ht="15" customHeight="1">
      <c r="A93" s="928">
        <v>56</v>
      </c>
      <c r="B93" s="932" t="s">
        <v>1705</v>
      </c>
      <c r="C93" s="927" t="s">
        <v>1793</v>
      </c>
      <c r="D93" s="927" t="s">
        <v>1820</v>
      </c>
      <c r="E93" s="1099">
        <v>360</v>
      </c>
      <c r="F93" s="1099">
        <v>1000</v>
      </c>
      <c r="G93" s="1099"/>
      <c r="H93" s="1099"/>
      <c r="I93" s="1099"/>
    </row>
    <row r="94" spans="1:9" s="930" customFormat="1" ht="15" customHeight="1">
      <c r="A94" s="928">
        <v>57</v>
      </c>
      <c r="B94" s="932" t="s">
        <v>4911</v>
      </c>
      <c r="C94" s="927" t="s">
        <v>1592</v>
      </c>
      <c r="D94" s="927" t="s">
        <v>1312</v>
      </c>
      <c r="E94" s="1099">
        <v>1500</v>
      </c>
      <c r="F94" s="1099">
        <v>4000</v>
      </c>
      <c r="G94" s="1099"/>
      <c r="H94" s="1099"/>
      <c r="I94" s="1099"/>
    </row>
    <row r="95" spans="1:9" s="930" customFormat="1" ht="15" customHeight="1">
      <c r="A95" s="928">
        <v>58</v>
      </c>
      <c r="B95" s="932" t="s">
        <v>1813</v>
      </c>
      <c r="C95" s="927" t="s">
        <v>1609</v>
      </c>
      <c r="D95" s="927" t="s">
        <v>4671</v>
      </c>
      <c r="E95" s="1099">
        <v>1500</v>
      </c>
      <c r="F95" s="1099">
        <v>3000</v>
      </c>
      <c r="G95" s="1099"/>
      <c r="H95" s="1099"/>
      <c r="I95" s="1099"/>
    </row>
    <row r="96" spans="1:9" s="930" customFormat="1" ht="15" customHeight="1">
      <c r="A96" s="1145">
        <v>59</v>
      </c>
      <c r="B96" s="1147" t="s">
        <v>1609</v>
      </c>
      <c r="C96" s="927" t="s">
        <v>1592</v>
      </c>
      <c r="D96" s="927" t="s">
        <v>4672</v>
      </c>
      <c r="E96" s="1099">
        <v>2500</v>
      </c>
      <c r="F96" s="1099">
        <v>4600</v>
      </c>
      <c r="G96" s="1099">
        <v>1400</v>
      </c>
      <c r="H96" s="1099">
        <v>1200</v>
      </c>
      <c r="I96" s="1099">
        <v>1000</v>
      </c>
    </row>
    <row r="97" spans="1:9" s="930" customFormat="1" ht="15" customHeight="1">
      <c r="A97" s="1165"/>
      <c r="B97" s="1166"/>
      <c r="C97" s="927" t="s">
        <v>4672</v>
      </c>
      <c r="D97" s="927" t="s">
        <v>4673</v>
      </c>
      <c r="E97" s="1099">
        <v>2000</v>
      </c>
      <c r="F97" s="1099">
        <v>2500</v>
      </c>
      <c r="G97" s="1099">
        <v>1500</v>
      </c>
      <c r="H97" s="1099">
        <v>1250</v>
      </c>
      <c r="I97" s="1099">
        <v>1000</v>
      </c>
    </row>
    <row r="98" spans="1:9" s="930" customFormat="1" ht="15" customHeight="1">
      <c r="A98" s="1146"/>
      <c r="B98" s="1148"/>
      <c r="C98" s="927" t="s">
        <v>4673</v>
      </c>
      <c r="D98" s="927" t="s">
        <v>881</v>
      </c>
      <c r="E98" s="1099">
        <v>1500</v>
      </c>
      <c r="F98" s="1099">
        <v>1500</v>
      </c>
      <c r="G98" s="1099">
        <v>1050</v>
      </c>
      <c r="H98" s="1099"/>
      <c r="I98" s="1099">
        <v>900</v>
      </c>
    </row>
    <row r="99" spans="1:9" s="930" customFormat="1" ht="15" customHeight="1">
      <c r="A99" s="1145">
        <v>60</v>
      </c>
      <c r="B99" s="1147" t="s">
        <v>1644</v>
      </c>
      <c r="C99" s="927" t="s">
        <v>1592</v>
      </c>
      <c r="D99" s="927" t="s">
        <v>1659</v>
      </c>
      <c r="E99" s="1099">
        <v>3000</v>
      </c>
      <c r="F99" s="1099">
        <v>6000</v>
      </c>
      <c r="G99" s="1099"/>
      <c r="H99" s="1099"/>
      <c r="I99" s="1099"/>
    </row>
    <row r="100" spans="1:9" s="930" customFormat="1" ht="15" customHeight="1">
      <c r="A100" s="1146"/>
      <c r="B100" s="1148"/>
      <c r="C100" s="927" t="s">
        <v>1659</v>
      </c>
      <c r="D100" s="927" t="s">
        <v>4674</v>
      </c>
      <c r="E100" s="1099">
        <v>2000</v>
      </c>
      <c r="F100" s="1099">
        <v>3500</v>
      </c>
      <c r="G100" s="1099">
        <v>1200</v>
      </c>
      <c r="H100" s="1099">
        <v>1000</v>
      </c>
      <c r="I100" s="1099">
        <v>900</v>
      </c>
    </row>
    <row r="101" spans="1:9" s="930" customFormat="1" ht="15" customHeight="1">
      <c r="A101" s="1145">
        <v>61</v>
      </c>
      <c r="B101" s="1147" t="s">
        <v>1312</v>
      </c>
      <c r="C101" s="927" t="s">
        <v>4675</v>
      </c>
      <c r="D101" s="927" t="s">
        <v>4676</v>
      </c>
      <c r="E101" s="1099">
        <v>1000</v>
      </c>
      <c r="F101" s="1099">
        <v>2000</v>
      </c>
      <c r="G101" s="1099">
        <v>1000</v>
      </c>
      <c r="H101" s="1099"/>
      <c r="I101" s="1099"/>
    </row>
    <row r="102" spans="1:9" s="930" customFormat="1" ht="15" customHeight="1">
      <c r="A102" s="1165"/>
      <c r="B102" s="1166"/>
      <c r="C102" s="927" t="s">
        <v>4676</v>
      </c>
      <c r="D102" s="927" t="s">
        <v>1644</v>
      </c>
      <c r="E102" s="1099">
        <v>3000</v>
      </c>
      <c r="F102" s="1099">
        <v>7000</v>
      </c>
      <c r="G102" s="1099"/>
      <c r="H102" s="1099"/>
      <c r="I102" s="1099"/>
    </row>
    <row r="103" spans="1:9" s="930" customFormat="1" ht="15" customHeight="1">
      <c r="A103" s="1165"/>
      <c r="B103" s="1166"/>
      <c r="C103" s="927" t="s">
        <v>1644</v>
      </c>
      <c r="D103" s="927" t="s">
        <v>4677</v>
      </c>
      <c r="E103" s="1099">
        <v>4800</v>
      </c>
      <c r="F103" s="1099">
        <v>15000</v>
      </c>
      <c r="G103" s="1099"/>
      <c r="H103" s="1099"/>
      <c r="I103" s="1099"/>
    </row>
    <row r="104" spans="1:9" s="930" customFormat="1" ht="15" customHeight="1">
      <c r="A104" s="1146"/>
      <c r="B104" s="1148"/>
      <c r="C104" s="927" t="s">
        <v>4677</v>
      </c>
      <c r="D104" s="927" t="s">
        <v>818</v>
      </c>
      <c r="E104" s="1099">
        <v>14400</v>
      </c>
      <c r="F104" s="1099">
        <v>28000</v>
      </c>
      <c r="G104" s="1099"/>
      <c r="H104" s="1099"/>
      <c r="I104" s="1099"/>
    </row>
    <row r="105" spans="1:9" s="930" customFormat="1" ht="15" customHeight="1">
      <c r="A105" s="1145">
        <v>62</v>
      </c>
      <c r="B105" s="1147" t="s">
        <v>1315</v>
      </c>
      <c r="C105" s="927" t="s">
        <v>1592</v>
      </c>
      <c r="D105" s="927" t="s">
        <v>880</v>
      </c>
      <c r="E105" s="1099">
        <v>5500</v>
      </c>
      <c r="F105" s="1099">
        <v>15000</v>
      </c>
      <c r="G105" s="1099"/>
      <c r="H105" s="1099"/>
      <c r="I105" s="1099"/>
    </row>
    <row r="106" spans="1:9" s="930" customFormat="1" ht="15" customHeight="1">
      <c r="A106" s="1165"/>
      <c r="B106" s="1166"/>
      <c r="C106" s="927" t="s">
        <v>880</v>
      </c>
      <c r="D106" s="927" t="s">
        <v>4678</v>
      </c>
      <c r="E106" s="1099">
        <v>3300</v>
      </c>
      <c r="F106" s="1099">
        <v>7000</v>
      </c>
      <c r="G106" s="1099">
        <v>2800</v>
      </c>
      <c r="H106" s="1099">
        <v>2450</v>
      </c>
      <c r="I106" s="1099">
        <v>2100</v>
      </c>
    </row>
    <row r="107" spans="1:9" s="930" customFormat="1" ht="15" customHeight="1">
      <c r="A107" s="1165"/>
      <c r="B107" s="1166"/>
      <c r="C107" s="927" t="s">
        <v>4678</v>
      </c>
      <c r="D107" s="927" t="s">
        <v>4679</v>
      </c>
      <c r="E107" s="1099">
        <v>1650</v>
      </c>
      <c r="F107" s="1099">
        <v>3000</v>
      </c>
      <c r="G107" s="1099">
        <v>1200</v>
      </c>
      <c r="H107" s="1099">
        <v>1050</v>
      </c>
      <c r="I107" s="1099">
        <v>900</v>
      </c>
    </row>
    <row r="108" spans="1:9" s="930" customFormat="1" ht="15" customHeight="1">
      <c r="A108" s="1146"/>
      <c r="B108" s="1148"/>
      <c r="C108" s="927" t="s">
        <v>4679</v>
      </c>
      <c r="D108" s="927" t="s">
        <v>881</v>
      </c>
      <c r="E108" s="1099"/>
      <c r="F108" s="1099">
        <v>1200</v>
      </c>
      <c r="G108" s="1099">
        <v>840</v>
      </c>
      <c r="H108" s="1099">
        <v>780</v>
      </c>
      <c r="I108" s="1099">
        <v>720</v>
      </c>
    </row>
    <row r="109" spans="1:9" s="930" customFormat="1" ht="15" customHeight="1">
      <c r="A109" s="928">
        <v>63</v>
      </c>
      <c r="B109" s="932" t="s">
        <v>1659</v>
      </c>
      <c r="C109" s="927" t="s">
        <v>1315</v>
      </c>
      <c r="D109" s="927" t="s">
        <v>1644</v>
      </c>
      <c r="E109" s="1099">
        <v>2500</v>
      </c>
      <c r="F109" s="1099">
        <v>5000</v>
      </c>
      <c r="G109" s="1099"/>
      <c r="H109" s="1099"/>
      <c r="I109" s="1099"/>
    </row>
    <row r="110" spans="1:9" s="930" customFormat="1" ht="15" customHeight="1">
      <c r="A110" s="928">
        <v>64</v>
      </c>
      <c r="B110" s="932" t="s">
        <v>4677</v>
      </c>
      <c r="C110" s="927" t="s">
        <v>1592</v>
      </c>
      <c r="D110" s="927" t="s">
        <v>1312</v>
      </c>
      <c r="E110" s="1099">
        <v>7000</v>
      </c>
      <c r="F110" s="1099">
        <v>12000</v>
      </c>
      <c r="G110" s="1099"/>
      <c r="H110" s="1099"/>
      <c r="I110" s="1099"/>
    </row>
    <row r="111" spans="1:9" s="930" customFormat="1" ht="15" customHeight="1">
      <c r="A111" s="928">
        <v>65</v>
      </c>
      <c r="B111" s="932" t="s">
        <v>1345</v>
      </c>
      <c r="C111" s="927" t="s">
        <v>880</v>
      </c>
      <c r="D111" s="927" t="s">
        <v>1312</v>
      </c>
      <c r="E111" s="1099">
        <v>5000</v>
      </c>
      <c r="F111" s="1099">
        <v>10000</v>
      </c>
      <c r="G111" s="1099"/>
      <c r="H111" s="1099"/>
      <c r="I111" s="1099"/>
    </row>
    <row r="112" spans="1:9" s="930" customFormat="1" ht="15" customHeight="1">
      <c r="A112" s="928">
        <v>66</v>
      </c>
      <c r="B112" s="932" t="s">
        <v>4358</v>
      </c>
      <c r="C112" s="927" t="s">
        <v>1312</v>
      </c>
      <c r="D112" s="927" t="s">
        <v>880</v>
      </c>
      <c r="E112" s="1099">
        <v>5000</v>
      </c>
      <c r="F112" s="1099">
        <v>12000</v>
      </c>
      <c r="G112" s="1099"/>
      <c r="H112" s="1099"/>
      <c r="I112" s="1099"/>
    </row>
    <row r="113" spans="1:9" s="930" customFormat="1" ht="15" customHeight="1">
      <c r="A113" s="928">
        <v>67</v>
      </c>
      <c r="B113" s="932" t="s">
        <v>1611</v>
      </c>
      <c r="C113" s="927" t="s">
        <v>1592</v>
      </c>
      <c r="D113" s="927" t="s">
        <v>1312</v>
      </c>
      <c r="E113" s="1099">
        <v>12000</v>
      </c>
      <c r="F113" s="1099">
        <v>20000</v>
      </c>
      <c r="G113" s="1099"/>
      <c r="H113" s="1099"/>
      <c r="I113" s="1099"/>
    </row>
    <row r="114" spans="1:9" s="930" customFormat="1" ht="15" customHeight="1">
      <c r="A114" s="928">
        <v>68</v>
      </c>
      <c r="B114" s="932" t="s">
        <v>870</v>
      </c>
      <c r="C114" s="927" t="s">
        <v>880</v>
      </c>
      <c r="D114" s="927" t="s">
        <v>1312</v>
      </c>
      <c r="E114" s="1099">
        <v>7000</v>
      </c>
      <c r="F114" s="1099">
        <v>18000</v>
      </c>
      <c r="G114" s="1099"/>
      <c r="H114" s="1099"/>
      <c r="I114" s="1099"/>
    </row>
    <row r="115" spans="1:9" s="930" customFormat="1" ht="15" customHeight="1">
      <c r="A115" s="928">
        <v>69</v>
      </c>
      <c r="B115" s="932" t="s">
        <v>4912</v>
      </c>
      <c r="C115" s="927" t="s">
        <v>892</v>
      </c>
      <c r="D115" s="927" t="s">
        <v>2463</v>
      </c>
      <c r="E115" s="1099">
        <v>2000</v>
      </c>
      <c r="F115" s="1099">
        <v>7000</v>
      </c>
      <c r="G115" s="1099">
        <v>3150</v>
      </c>
      <c r="H115" s="1099">
        <v>2450</v>
      </c>
      <c r="I115" s="1099"/>
    </row>
    <row r="116" spans="1:9" s="930" customFormat="1" ht="15" customHeight="1">
      <c r="A116" s="928">
        <v>70</v>
      </c>
      <c r="B116" s="932" t="s">
        <v>2463</v>
      </c>
      <c r="C116" s="927" t="s">
        <v>880</v>
      </c>
      <c r="D116" s="927" t="s">
        <v>881</v>
      </c>
      <c r="E116" s="1099">
        <v>3000</v>
      </c>
      <c r="F116" s="1099">
        <v>5000</v>
      </c>
      <c r="G116" s="1099">
        <v>2000</v>
      </c>
      <c r="H116" s="1099"/>
      <c r="I116" s="1099">
        <v>1500</v>
      </c>
    </row>
    <row r="117" spans="1:9" s="930" customFormat="1" ht="15" customHeight="1">
      <c r="A117" s="1145">
        <v>71</v>
      </c>
      <c r="B117" s="1147" t="s">
        <v>892</v>
      </c>
      <c r="C117" s="927" t="s">
        <v>1592</v>
      </c>
      <c r="D117" s="927" t="s">
        <v>880</v>
      </c>
      <c r="E117" s="1099">
        <v>16800</v>
      </c>
      <c r="F117" s="1099">
        <v>30000</v>
      </c>
      <c r="G117" s="1099"/>
      <c r="H117" s="1099"/>
      <c r="I117" s="1099"/>
    </row>
    <row r="118" spans="1:9" s="930" customFormat="1" ht="15" customHeight="1">
      <c r="A118" s="1165"/>
      <c r="B118" s="1166"/>
      <c r="C118" s="927" t="s">
        <v>880</v>
      </c>
      <c r="D118" s="927" t="s">
        <v>4680</v>
      </c>
      <c r="E118" s="1099">
        <v>4500</v>
      </c>
      <c r="F118" s="1099">
        <v>18000</v>
      </c>
      <c r="G118" s="1099">
        <v>6300</v>
      </c>
      <c r="H118" s="1099"/>
      <c r="I118" s="1099"/>
    </row>
    <row r="119" spans="1:9" s="930" customFormat="1" ht="15" customHeight="1">
      <c r="A119" s="1165"/>
      <c r="B119" s="1166"/>
      <c r="C119" s="927" t="s">
        <v>4680</v>
      </c>
      <c r="D119" s="927" t="s">
        <v>4681</v>
      </c>
      <c r="E119" s="1099">
        <v>2310</v>
      </c>
      <c r="F119" s="1099">
        <v>5000</v>
      </c>
      <c r="G119" s="1099">
        <v>2000</v>
      </c>
      <c r="H119" s="1099">
        <v>1750</v>
      </c>
      <c r="I119" s="1099"/>
    </row>
    <row r="120" spans="1:9" s="930" customFormat="1" ht="15" customHeight="1">
      <c r="A120" s="1146"/>
      <c r="B120" s="1148"/>
      <c r="C120" s="927" t="s">
        <v>4681</v>
      </c>
      <c r="D120" s="927" t="s">
        <v>881</v>
      </c>
      <c r="E120" s="1099">
        <v>800</v>
      </c>
      <c r="F120" s="1099">
        <v>1800</v>
      </c>
      <c r="G120" s="1099">
        <v>900</v>
      </c>
      <c r="H120" s="1099">
        <v>800</v>
      </c>
      <c r="I120" s="1099">
        <v>700</v>
      </c>
    </row>
    <row r="121" spans="1:9" s="930" customFormat="1" ht="15" customHeight="1">
      <c r="A121" s="1145">
        <v>72</v>
      </c>
      <c r="B121" s="1147" t="s">
        <v>1591</v>
      </c>
      <c r="C121" s="927" t="s">
        <v>880</v>
      </c>
      <c r="D121" s="927" t="s">
        <v>1573</v>
      </c>
      <c r="E121" s="1099">
        <v>5000</v>
      </c>
      <c r="F121" s="1099">
        <v>10000</v>
      </c>
      <c r="G121" s="1099">
        <v>3000</v>
      </c>
      <c r="H121" s="1099"/>
      <c r="I121" s="1099"/>
    </row>
    <row r="122" spans="1:9" s="930" customFormat="1" ht="15" customHeight="1">
      <c r="A122" s="1146"/>
      <c r="B122" s="1148"/>
      <c r="C122" s="927" t="s">
        <v>1573</v>
      </c>
      <c r="D122" s="927" t="s">
        <v>881</v>
      </c>
      <c r="E122" s="1099">
        <v>2000</v>
      </c>
      <c r="F122" s="1099">
        <v>4000</v>
      </c>
      <c r="G122" s="1099">
        <v>2000</v>
      </c>
      <c r="H122" s="1099">
        <v>1500</v>
      </c>
      <c r="I122" s="1099"/>
    </row>
    <row r="123" spans="1:9" s="930" customFormat="1" ht="15" customHeight="1">
      <c r="A123" s="928">
        <v>73</v>
      </c>
      <c r="B123" s="932" t="s">
        <v>1721</v>
      </c>
      <c r="C123" s="927" t="s">
        <v>880</v>
      </c>
      <c r="D123" s="927" t="s">
        <v>881</v>
      </c>
      <c r="E123" s="1099">
        <v>5000</v>
      </c>
      <c r="F123" s="1099">
        <v>10000</v>
      </c>
      <c r="G123" s="1099">
        <v>2500</v>
      </c>
      <c r="H123" s="1099"/>
      <c r="I123" s="1099"/>
    </row>
    <row r="124" spans="1:9" s="930" customFormat="1" ht="15" customHeight="1">
      <c r="A124" s="1145">
        <v>74</v>
      </c>
      <c r="B124" s="1147" t="s">
        <v>855</v>
      </c>
      <c r="C124" s="927" t="s">
        <v>1592</v>
      </c>
      <c r="D124" s="927" t="s">
        <v>880</v>
      </c>
      <c r="E124" s="1099">
        <v>5000</v>
      </c>
      <c r="F124" s="1099">
        <v>12000</v>
      </c>
      <c r="G124" s="1099"/>
      <c r="H124" s="1099"/>
      <c r="I124" s="1099"/>
    </row>
    <row r="125" spans="1:9" s="930" customFormat="1" ht="15" customHeight="1">
      <c r="A125" s="1165"/>
      <c r="B125" s="1166"/>
      <c r="C125" s="927" t="s">
        <v>880</v>
      </c>
      <c r="D125" s="927" t="s">
        <v>4682</v>
      </c>
      <c r="E125" s="1099">
        <v>2500</v>
      </c>
      <c r="F125" s="1099">
        <v>5000</v>
      </c>
      <c r="G125" s="1099">
        <v>2000</v>
      </c>
      <c r="H125" s="1099">
        <v>1500</v>
      </c>
      <c r="I125" s="1099"/>
    </row>
    <row r="126" spans="1:9" s="930" customFormat="1" ht="15" customHeight="1">
      <c r="A126" s="1146"/>
      <c r="B126" s="1148"/>
      <c r="C126" s="927" t="s">
        <v>4682</v>
      </c>
      <c r="D126" s="927" t="s">
        <v>2489</v>
      </c>
      <c r="E126" s="1099"/>
      <c r="F126" s="1099">
        <v>1200</v>
      </c>
      <c r="G126" s="1099">
        <v>900</v>
      </c>
      <c r="H126" s="1099">
        <v>840</v>
      </c>
      <c r="I126" s="1099"/>
    </row>
    <row r="127" spans="1:9" s="930" customFormat="1" ht="15" customHeight="1">
      <c r="A127" s="1145">
        <v>75</v>
      </c>
      <c r="B127" s="1147" t="s">
        <v>860</v>
      </c>
      <c r="C127" s="927" t="s">
        <v>1320</v>
      </c>
      <c r="D127" s="927" t="s">
        <v>892</v>
      </c>
      <c r="E127" s="1099">
        <v>4500</v>
      </c>
      <c r="F127" s="1099">
        <v>10000</v>
      </c>
      <c r="G127" s="1099"/>
      <c r="H127" s="1099"/>
      <c r="I127" s="1099"/>
    </row>
    <row r="128" spans="1:9" s="930" customFormat="1" ht="15" customHeight="1">
      <c r="A128" s="1146"/>
      <c r="B128" s="1148"/>
      <c r="C128" s="927" t="s">
        <v>892</v>
      </c>
      <c r="D128" s="927" t="s">
        <v>1611</v>
      </c>
      <c r="E128" s="1099">
        <v>6000</v>
      </c>
      <c r="F128" s="1099">
        <v>14000</v>
      </c>
      <c r="G128" s="1099"/>
      <c r="H128" s="1099"/>
      <c r="I128" s="1099"/>
    </row>
    <row r="129" spans="1:9" s="930" customFormat="1" ht="15" customHeight="1">
      <c r="A129" s="1145">
        <v>76</v>
      </c>
      <c r="B129" s="1147" t="s">
        <v>880</v>
      </c>
      <c r="C129" s="927" t="s">
        <v>1315</v>
      </c>
      <c r="D129" s="927" t="s">
        <v>874</v>
      </c>
      <c r="E129" s="1099">
        <v>7000</v>
      </c>
      <c r="F129" s="1099">
        <v>18000</v>
      </c>
      <c r="G129" s="1099">
        <v>5400</v>
      </c>
      <c r="H129" s="1099">
        <v>4500</v>
      </c>
      <c r="I129" s="1099">
        <v>3420</v>
      </c>
    </row>
    <row r="130" spans="1:9" s="930" customFormat="1" ht="15" customHeight="1">
      <c r="A130" s="1165"/>
      <c r="B130" s="1166"/>
      <c r="C130" s="927" t="s">
        <v>874</v>
      </c>
      <c r="D130" s="927" t="s">
        <v>857</v>
      </c>
      <c r="E130" s="1099">
        <v>1800</v>
      </c>
      <c r="F130" s="1099">
        <v>10000</v>
      </c>
      <c r="G130" s="1099">
        <v>2000</v>
      </c>
      <c r="H130" s="1099">
        <v>1500</v>
      </c>
      <c r="I130" s="1099">
        <v>1000</v>
      </c>
    </row>
    <row r="131" spans="1:9" s="930" customFormat="1" ht="15" customHeight="1">
      <c r="A131" s="1146"/>
      <c r="B131" s="1148"/>
      <c r="C131" s="927" t="s">
        <v>857</v>
      </c>
      <c r="D131" s="927" t="s">
        <v>4683</v>
      </c>
      <c r="E131" s="1099">
        <v>300</v>
      </c>
      <c r="F131" s="1099">
        <v>2000</v>
      </c>
      <c r="G131" s="1099">
        <v>900</v>
      </c>
      <c r="H131" s="1099">
        <v>800</v>
      </c>
      <c r="I131" s="1099">
        <v>700</v>
      </c>
    </row>
    <row r="132" spans="1:9" s="930" customFormat="1" ht="15" customHeight="1">
      <c r="A132" s="1145">
        <v>77</v>
      </c>
      <c r="B132" s="1147" t="s">
        <v>1573</v>
      </c>
      <c r="C132" s="927" t="s">
        <v>874</v>
      </c>
      <c r="D132" s="927" t="s">
        <v>855</v>
      </c>
      <c r="E132" s="1099">
        <v>4000</v>
      </c>
      <c r="F132" s="1099">
        <v>8000</v>
      </c>
      <c r="G132" s="1099">
        <v>2400</v>
      </c>
      <c r="H132" s="1099"/>
      <c r="I132" s="1099"/>
    </row>
    <row r="133" spans="1:9" s="930" customFormat="1" ht="15" customHeight="1">
      <c r="A133" s="1146"/>
      <c r="B133" s="1148"/>
      <c r="C133" s="927" t="s">
        <v>855</v>
      </c>
      <c r="D133" s="927" t="s">
        <v>1591</v>
      </c>
      <c r="E133" s="1099">
        <v>2500</v>
      </c>
      <c r="F133" s="1099">
        <v>4500</v>
      </c>
      <c r="G133" s="1099"/>
      <c r="H133" s="1099"/>
      <c r="I133" s="1099"/>
    </row>
    <row r="134" spans="1:9" s="930" customFormat="1" ht="15" customHeight="1">
      <c r="A134" s="1145">
        <v>78</v>
      </c>
      <c r="B134" s="1147" t="s">
        <v>874</v>
      </c>
      <c r="C134" s="927" t="s">
        <v>1592</v>
      </c>
      <c r="D134" s="927" t="s">
        <v>2518</v>
      </c>
      <c r="E134" s="1099">
        <v>4200</v>
      </c>
      <c r="F134" s="1099">
        <v>12000</v>
      </c>
      <c r="G134" s="1099">
        <v>3600</v>
      </c>
      <c r="H134" s="1099">
        <v>3000</v>
      </c>
      <c r="I134" s="1099">
        <v>2400</v>
      </c>
    </row>
    <row r="135" spans="1:9" s="930" customFormat="1" ht="15" customHeight="1">
      <c r="A135" s="1146"/>
      <c r="B135" s="1148"/>
      <c r="C135" s="927" t="s">
        <v>2518</v>
      </c>
      <c r="D135" s="927" t="s">
        <v>2489</v>
      </c>
      <c r="E135" s="1099">
        <v>2000</v>
      </c>
      <c r="F135" s="1099">
        <v>4500</v>
      </c>
      <c r="G135" s="1099">
        <v>1500</v>
      </c>
      <c r="H135" s="1099">
        <v>1200</v>
      </c>
      <c r="I135" s="1099">
        <v>1000</v>
      </c>
    </row>
    <row r="136" spans="1:9" s="930" customFormat="1" ht="15" customHeight="1">
      <c r="A136" s="928">
        <v>79</v>
      </c>
      <c r="B136" s="932" t="s">
        <v>818</v>
      </c>
      <c r="C136" s="927" t="s">
        <v>880</v>
      </c>
      <c r="D136" s="927" t="s">
        <v>860</v>
      </c>
      <c r="E136" s="1099">
        <v>5000</v>
      </c>
      <c r="F136" s="1099">
        <v>10000</v>
      </c>
      <c r="G136" s="1099"/>
      <c r="H136" s="1099"/>
      <c r="I136" s="1099"/>
    </row>
    <row r="137" spans="1:9" s="930" customFormat="1" ht="15" customHeight="1">
      <c r="A137" s="928">
        <v>80</v>
      </c>
      <c r="B137" s="932" t="s">
        <v>1388</v>
      </c>
      <c r="C137" s="927" t="s">
        <v>1320</v>
      </c>
      <c r="D137" s="927" t="s">
        <v>855</v>
      </c>
      <c r="E137" s="1099">
        <v>4000</v>
      </c>
      <c r="F137" s="1099">
        <v>8000</v>
      </c>
      <c r="G137" s="1099"/>
      <c r="H137" s="1099"/>
      <c r="I137" s="1099"/>
    </row>
    <row r="138" spans="1:9" s="930" customFormat="1" ht="15" customHeight="1">
      <c r="A138" s="928">
        <v>81</v>
      </c>
      <c r="B138" s="932" t="s">
        <v>1320</v>
      </c>
      <c r="C138" s="927" t="s">
        <v>1592</v>
      </c>
      <c r="D138" s="927" t="s">
        <v>880</v>
      </c>
      <c r="E138" s="1099">
        <v>4000</v>
      </c>
      <c r="F138" s="1099">
        <v>10000</v>
      </c>
      <c r="G138" s="1099">
        <v>4000</v>
      </c>
      <c r="H138" s="1099"/>
      <c r="I138" s="1099"/>
    </row>
    <row r="139" spans="1:9" s="930" customFormat="1" ht="15" customHeight="1">
      <c r="A139" s="928">
        <v>82</v>
      </c>
      <c r="B139" s="932" t="s">
        <v>1699</v>
      </c>
      <c r="C139" s="927" t="s">
        <v>874</v>
      </c>
      <c r="D139" s="927" t="s">
        <v>1610</v>
      </c>
      <c r="E139" s="1099">
        <v>2500</v>
      </c>
      <c r="F139" s="1099">
        <v>7000</v>
      </c>
      <c r="G139" s="1099"/>
      <c r="H139" s="1099"/>
      <c r="I139" s="1099"/>
    </row>
    <row r="140" spans="1:9" s="930" customFormat="1" ht="15" customHeight="1">
      <c r="A140" s="928">
        <v>83</v>
      </c>
      <c r="B140" s="932" t="s">
        <v>2157</v>
      </c>
      <c r="C140" s="927" t="s">
        <v>874</v>
      </c>
      <c r="D140" s="927" t="s">
        <v>1610</v>
      </c>
      <c r="E140" s="1099">
        <v>2500</v>
      </c>
      <c r="F140" s="1099">
        <v>7000</v>
      </c>
      <c r="G140" s="1099"/>
      <c r="H140" s="1099"/>
      <c r="I140" s="1099"/>
    </row>
    <row r="141" spans="1:9" s="930" customFormat="1" ht="15" customHeight="1">
      <c r="A141" s="928">
        <v>84</v>
      </c>
      <c r="B141" s="932" t="s">
        <v>4913</v>
      </c>
      <c r="C141" s="927" t="s">
        <v>880</v>
      </c>
      <c r="D141" s="927" t="s">
        <v>881</v>
      </c>
      <c r="E141" s="1099">
        <v>3000</v>
      </c>
      <c r="F141" s="1099">
        <v>7000</v>
      </c>
      <c r="G141" s="1099">
        <v>2800</v>
      </c>
      <c r="H141" s="1099"/>
      <c r="I141" s="1099"/>
    </row>
    <row r="142" spans="1:9" s="930" customFormat="1" ht="15" customHeight="1">
      <c r="A142" s="928">
        <v>85</v>
      </c>
      <c r="B142" s="932" t="s">
        <v>1656</v>
      </c>
      <c r="C142" s="927" t="s">
        <v>1573</v>
      </c>
      <c r="D142" s="927" t="s">
        <v>881</v>
      </c>
      <c r="E142" s="1099">
        <v>2000</v>
      </c>
      <c r="F142" s="1099">
        <v>4000</v>
      </c>
      <c r="G142" s="1099">
        <v>1400</v>
      </c>
      <c r="H142" s="1099">
        <v>1200</v>
      </c>
      <c r="I142" s="1099"/>
    </row>
    <row r="143" spans="1:9" s="930" customFormat="1" ht="15" customHeight="1">
      <c r="A143" s="928">
        <v>86</v>
      </c>
      <c r="B143" s="932" t="s">
        <v>4914</v>
      </c>
      <c r="C143" s="927" t="s">
        <v>1592</v>
      </c>
      <c r="D143" s="927" t="s">
        <v>4684</v>
      </c>
      <c r="E143" s="1099">
        <v>1200</v>
      </c>
      <c r="F143" s="1099">
        <v>3000</v>
      </c>
      <c r="G143" s="1099">
        <v>2000</v>
      </c>
      <c r="H143" s="1099"/>
      <c r="I143" s="1099">
        <v>1500</v>
      </c>
    </row>
    <row r="144" spans="1:9" s="930" customFormat="1" ht="15" customHeight="1">
      <c r="A144" s="1145">
        <v>87</v>
      </c>
      <c r="B144" s="1147" t="s">
        <v>1617</v>
      </c>
      <c r="C144" s="927" t="s">
        <v>1592</v>
      </c>
      <c r="D144" s="927" t="s">
        <v>880</v>
      </c>
      <c r="E144" s="1099">
        <v>1200</v>
      </c>
      <c r="F144" s="1099">
        <v>4000</v>
      </c>
      <c r="G144" s="1099">
        <v>2000</v>
      </c>
      <c r="H144" s="1099"/>
      <c r="I144" s="1099">
        <v>1500</v>
      </c>
    </row>
    <row r="145" spans="1:9" s="930" customFormat="1" ht="15" customHeight="1">
      <c r="A145" s="1146"/>
      <c r="B145" s="1148"/>
      <c r="C145" s="927" t="s">
        <v>880</v>
      </c>
      <c r="D145" s="927" t="s">
        <v>881</v>
      </c>
      <c r="E145" s="1099">
        <v>730</v>
      </c>
      <c r="F145" s="1099">
        <v>1500</v>
      </c>
      <c r="G145" s="1099"/>
      <c r="H145" s="1099"/>
      <c r="I145" s="1099"/>
    </row>
    <row r="146" spans="1:9" s="930" customFormat="1" ht="15" customHeight="1">
      <c r="A146" s="1145">
        <v>88</v>
      </c>
      <c r="B146" s="1147" t="s">
        <v>2518</v>
      </c>
      <c r="C146" s="927" t="s">
        <v>874</v>
      </c>
      <c r="D146" s="927" t="s">
        <v>8037</v>
      </c>
      <c r="E146" s="1099">
        <v>2000</v>
      </c>
      <c r="F146" s="1099">
        <v>4000</v>
      </c>
      <c r="G146" s="1099">
        <v>1200</v>
      </c>
      <c r="H146" s="1099">
        <v>1000</v>
      </c>
      <c r="I146" s="1099"/>
    </row>
    <row r="147" spans="1:9" s="930" customFormat="1" ht="15" customHeight="1">
      <c r="A147" s="1165"/>
      <c r="B147" s="1166"/>
      <c r="C147" s="927" t="s">
        <v>4685</v>
      </c>
      <c r="D147" s="927" t="s">
        <v>857</v>
      </c>
      <c r="E147" s="1099">
        <v>1500</v>
      </c>
      <c r="F147" s="1099">
        <v>1500</v>
      </c>
      <c r="G147" s="1099">
        <v>750</v>
      </c>
      <c r="H147" s="1099"/>
      <c r="I147" s="1099"/>
    </row>
    <row r="148" spans="1:9" s="930" customFormat="1" ht="15" customHeight="1">
      <c r="A148" s="1146"/>
      <c r="B148" s="1148"/>
      <c r="C148" s="927" t="s">
        <v>857</v>
      </c>
      <c r="D148" s="927" t="s">
        <v>2489</v>
      </c>
      <c r="E148" s="1099">
        <v>600</v>
      </c>
      <c r="F148" s="1099">
        <v>3000</v>
      </c>
      <c r="G148" s="1099">
        <v>1700</v>
      </c>
      <c r="H148" s="1099">
        <v>1200</v>
      </c>
      <c r="I148" s="1099">
        <v>1050</v>
      </c>
    </row>
    <row r="149" spans="1:9" s="930" customFormat="1" ht="15" customHeight="1">
      <c r="A149" s="1145">
        <v>89</v>
      </c>
      <c r="B149" s="1147" t="s">
        <v>868</v>
      </c>
      <c r="C149" s="927" t="s">
        <v>874</v>
      </c>
      <c r="D149" s="927" t="s">
        <v>2518</v>
      </c>
      <c r="E149" s="1099">
        <v>1000</v>
      </c>
      <c r="F149" s="1099">
        <v>2000</v>
      </c>
      <c r="G149" s="1099">
        <v>900</v>
      </c>
      <c r="H149" s="1099"/>
      <c r="I149" s="1099">
        <v>700</v>
      </c>
    </row>
    <row r="150" spans="1:9" s="930" customFormat="1" ht="15" customHeight="1">
      <c r="A150" s="1146"/>
      <c r="B150" s="1148"/>
      <c r="C150" s="927" t="s">
        <v>2518</v>
      </c>
      <c r="D150" s="927" t="s">
        <v>857</v>
      </c>
      <c r="E150" s="1099">
        <v>1000</v>
      </c>
      <c r="F150" s="1099">
        <v>2500</v>
      </c>
      <c r="G150" s="1099">
        <v>1200</v>
      </c>
      <c r="H150" s="1099"/>
      <c r="I150" s="1099"/>
    </row>
    <row r="151" spans="1:9" s="930" customFormat="1" ht="15" customHeight="1">
      <c r="A151" s="1145">
        <v>90</v>
      </c>
      <c r="B151" s="1147" t="s">
        <v>4915</v>
      </c>
      <c r="C151" s="927" t="s">
        <v>4686</v>
      </c>
      <c r="D151" s="927" t="s">
        <v>874</v>
      </c>
      <c r="E151" s="1099">
        <v>1200</v>
      </c>
      <c r="F151" s="1099">
        <v>2500</v>
      </c>
      <c r="G151" s="1099">
        <v>1150</v>
      </c>
      <c r="H151" s="1099">
        <v>1000</v>
      </c>
      <c r="I151" s="1099">
        <v>850</v>
      </c>
    </row>
    <row r="152" spans="1:9" s="930" customFormat="1" ht="15" customHeight="1">
      <c r="A152" s="1165"/>
      <c r="B152" s="1166"/>
      <c r="C152" s="927" t="s">
        <v>874</v>
      </c>
      <c r="D152" s="927" t="s">
        <v>857</v>
      </c>
      <c r="E152" s="1099">
        <v>1000</v>
      </c>
      <c r="F152" s="1099">
        <v>2000</v>
      </c>
      <c r="G152" s="1099">
        <v>900</v>
      </c>
      <c r="H152" s="1099">
        <v>800</v>
      </c>
      <c r="I152" s="1099">
        <v>700</v>
      </c>
    </row>
    <row r="153" spans="1:9" s="930" customFormat="1" ht="15" customHeight="1">
      <c r="A153" s="1146"/>
      <c r="B153" s="1148"/>
      <c r="C153" s="927" t="s">
        <v>857</v>
      </c>
      <c r="D153" s="927" t="s">
        <v>2518</v>
      </c>
      <c r="E153" s="1099">
        <v>300</v>
      </c>
      <c r="F153" s="1099">
        <v>1500</v>
      </c>
      <c r="G153" s="1099">
        <v>850</v>
      </c>
      <c r="H153" s="1099">
        <v>700</v>
      </c>
      <c r="I153" s="1099"/>
    </row>
    <row r="154" spans="1:9" s="930" customFormat="1" ht="15" customHeight="1">
      <c r="A154" s="1145">
        <v>91</v>
      </c>
      <c r="B154" s="1147" t="s">
        <v>2489</v>
      </c>
      <c r="C154" s="927" t="s">
        <v>4687</v>
      </c>
      <c r="D154" s="927" t="s">
        <v>4688</v>
      </c>
      <c r="E154" s="1099">
        <v>600</v>
      </c>
      <c r="F154" s="1099">
        <v>2000</v>
      </c>
      <c r="G154" s="1099">
        <v>1000</v>
      </c>
      <c r="H154" s="1099">
        <v>900</v>
      </c>
      <c r="I154" s="1099"/>
    </row>
    <row r="155" spans="1:9" s="930" customFormat="1" ht="15" customHeight="1">
      <c r="A155" s="1146"/>
      <c r="B155" s="1148"/>
      <c r="C155" s="927" t="s">
        <v>4688</v>
      </c>
      <c r="D155" s="927" t="s">
        <v>4689</v>
      </c>
      <c r="E155" s="1099">
        <v>1650</v>
      </c>
      <c r="F155" s="1099">
        <v>3000</v>
      </c>
      <c r="G155" s="1099">
        <v>1000</v>
      </c>
      <c r="H155" s="1099">
        <v>900</v>
      </c>
      <c r="I155" s="1099">
        <v>800</v>
      </c>
    </row>
    <row r="156" spans="1:9" s="930" customFormat="1" ht="15" customHeight="1">
      <c r="A156" s="1145">
        <v>92</v>
      </c>
      <c r="B156" s="1147" t="s">
        <v>857</v>
      </c>
      <c r="C156" s="927" t="s">
        <v>1592</v>
      </c>
      <c r="D156" s="927" t="s">
        <v>880</v>
      </c>
      <c r="E156" s="1099">
        <v>1800</v>
      </c>
      <c r="F156" s="1099">
        <v>5000</v>
      </c>
      <c r="G156" s="1099"/>
      <c r="H156" s="1099"/>
      <c r="I156" s="1099"/>
    </row>
    <row r="157" spans="1:9" s="930" customFormat="1" ht="15" customHeight="1">
      <c r="A157" s="1146"/>
      <c r="B157" s="1148"/>
      <c r="C157" s="927" t="s">
        <v>880</v>
      </c>
      <c r="D157" s="927" t="s">
        <v>2489</v>
      </c>
      <c r="E157" s="1099">
        <v>1800</v>
      </c>
      <c r="F157" s="1099">
        <v>3000</v>
      </c>
      <c r="G157" s="1099">
        <v>1400</v>
      </c>
      <c r="H157" s="1099">
        <v>900</v>
      </c>
      <c r="I157" s="1099">
        <v>800</v>
      </c>
    </row>
    <row r="158" spans="1:9" s="930" customFormat="1" ht="15" customHeight="1">
      <c r="A158" s="928">
        <v>93</v>
      </c>
      <c r="B158" s="932" t="s">
        <v>2165</v>
      </c>
      <c r="C158" s="927" t="s">
        <v>857</v>
      </c>
      <c r="D158" s="927" t="s">
        <v>2489</v>
      </c>
      <c r="E158" s="1099">
        <v>480</v>
      </c>
      <c r="F158" s="1099">
        <v>2000</v>
      </c>
      <c r="G158" s="1099">
        <v>1000</v>
      </c>
      <c r="H158" s="1099">
        <v>900</v>
      </c>
      <c r="I158" s="1099">
        <v>750</v>
      </c>
    </row>
    <row r="159" spans="1:9" s="930" customFormat="1" ht="15" customHeight="1">
      <c r="A159" s="928">
        <v>94</v>
      </c>
      <c r="B159" s="932" t="s">
        <v>1648</v>
      </c>
      <c r="C159" s="927" t="s">
        <v>2489</v>
      </c>
      <c r="D159" s="927" t="s">
        <v>881</v>
      </c>
      <c r="E159" s="1099">
        <v>275</v>
      </c>
      <c r="F159" s="1099">
        <v>1000</v>
      </c>
      <c r="G159" s="1099">
        <v>850</v>
      </c>
      <c r="H159" s="1099">
        <v>800</v>
      </c>
      <c r="I159" s="1099">
        <v>750</v>
      </c>
    </row>
    <row r="160" spans="1:9" s="930" customFormat="1" ht="15" customHeight="1">
      <c r="A160" s="928">
        <v>95</v>
      </c>
      <c r="B160" s="932" t="s">
        <v>2223</v>
      </c>
      <c r="C160" s="927" t="s">
        <v>2489</v>
      </c>
      <c r="D160" s="927" t="s">
        <v>4690</v>
      </c>
      <c r="E160" s="1099">
        <v>300</v>
      </c>
      <c r="F160" s="1099">
        <v>1200</v>
      </c>
      <c r="G160" s="1099">
        <v>900</v>
      </c>
      <c r="H160" s="1099">
        <v>800</v>
      </c>
      <c r="I160" s="1099"/>
    </row>
    <row r="161" spans="1:9" s="930" customFormat="1" ht="15" customHeight="1">
      <c r="A161" s="1145">
        <v>96</v>
      </c>
      <c r="B161" s="1147" t="s">
        <v>4690</v>
      </c>
      <c r="C161" s="927" t="s">
        <v>2223</v>
      </c>
      <c r="D161" s="927" t="s">
        <v>4691</v>
      </c>
      <c r="E161" s="1099">
        <v>270</v>
      </c>
      <c r="F161" s="1099">
        <v>1100</v>
      </c>
      <c r="G161" s="1099">
        <v>940</v>
      </c>
      <c r="H161" s="1099"/>
      <c r="I161" s="1099"/>
    </row>
    <row r="162" spans="1:9" s="930" customFormat="1" ht="15" customHeight="1">
      <c r="A162" s="1146"/>
      <c r="B162" s="1148"/>
      <c r="C162" s="927" t="s">
        <v>2223</v>
      </c>
      <c r="D162" s="927" t="s">
        <v>1375</v>
      </c>
      <c r="E162" s="1099">
        <v>250</v>
      </c>
      <c r="F162" s="1099">
        <v>1000</v>
      </c>
      <c r="G162" s="1099">
        <v>900</v>
      </c>
      <c r="H162" s="1099">
        <v>850</v>
      </c>
      <c r="I162" s="1099">
        <v>800</v>
      </c>
    </row>
    <row r="163" spans="1:9" s="930" customFormat="1" ht="15" customHeight="1">
      <c r="A163" s="928">
        <v>97</v>
      </c>
      <c r="B163" s="932" t="s">
        <v>1843</v>
      </c>
      <c r="C163" s="927" t="s">
        <v>1648</v>
      </c>
      <c r="D163" s="927" t="s">
        <v>4690</v>
      </c>
      <c r="E163" s="1099">
        <v>275</v>
      </c>
      <c r="F163" s="1099">
        <v>900</v>
      </c>
      <c r="G163" s="1099">
        <v>810</v>
      </c>
      <c r="H163" s="1099">
        <v>700</v>
      </c>
      <c r="I163" s="1099"/>
    </row>
    <row r="164" spans="1:9" s="930" customFormat="1" ht="15" customHeight="1">
      <c r="A164" s="1145">
        <v>98</v>
      </c>
      <c r="B164" s="1147" t="s">
        <v>4641</v>
      </c>
      <c r="C164" s="927" t="s">
        <v>1592</v>
      </c>
      <c r="D164" s="927" t="s">
        <v>4692</v>
      </c>
      <c r="E164" s="1099">
        <v>1300</v>
      </c>
      <c r="F164" s="1099">
        <v>3000</v>
      </c>
      <c r="G164" s="1099">
        <v>1350</v>
      </c>
      <c r="H164" s="1099">
        <v>1050</v>
      </c>
      <c r="I164" s="1099">
        <v>900</v>
      </c>
    </row>
    <row r="165" spans="1:9" s="930" customFormat="1" ht="15" customHeight="1">
      <c r="A165" s="1165"/>
      <c r="B165" s="1166"/>
      <c r="C165" s="927" t="s">
        <v>4692</v>
      </c>
      <c r="D165" s="927" t="s">
        <v>4693</v>
      </c>
      <c r="E165" s="1099">
        <v>600</v>
      </c>
      <c r="F165" s="1099">
        <v>2000</v>
      </c>
      <c r="G165" s="1099">
        <v>1300</v>
      </c>
      <c r="H165" s="1099">
        <v>1200</v>
      </c>
      <c r="I165" s="1099">
        <v>1100</v>
      </c>
    </row>
    <row r="166" spans="1:9" s="930" customFormat="1" ht="15" customHeight="1">
      <c r="A166" s="1146"/>
      <c r="B166" s="1148"/>
      <c r="C166" s="927" t="s">
        <v>4693</v>
      </c>
      <c r="D166" s="927" t="s">
        <v>881</v>
      </c>
      <c r="E166" s="1099">
        <v>400</v>
      </c>
      <c r="F166" s="1099">
        <v>1000</v>
      </c>
      <c r="G166" s="1099">
        <v>900</v>
      </c>
      <c r="H166" s="1099">
        <v>850</v>
      </c>
      <c r="I166" s="1099">
        <v>800</v>
      </c>
    </row>
    <row r="167" spans="1:9" s="930" customFormat="1" ht="15" customHeight="1">
      <c r="A167" s="928">
        <v>99</v>
      </c>
      <c r="B167" s="932" t="s">
        <v>1375</v>
      </c>
      <c r="C167" s="927" t="s">
        <v>4694</v>
      </c>
      <c r="D167" s="927" t="s">
        <v>881</v>
      </c>
      <c r="E167" s="1099">
        <v>275</v>
      </c>
      <c r="F167" s="1099">
        <v>1000</v>
      </c>
      <c r="G167" s="1099">
        <v>900</v>
      </c>
      <c r="H167" s="1099">
        <v>800</v>
      </c>
      <c r="I167" s="1099">
        <v>750</v>
      </c>
    </row>
    <row r="168" spans="1:9" s="930" customFormat="1" ht="15" customHeight="1">
      <c r="A168" s="928">
        <v>100</v>
      </c>
      <c r="B168" s="932" t="s">
        <v>2027</v>
      </c>
      <c r="C168" s="927" t="s">
        <v>1375</v>
      </c>
      <c r="D168" s="927" t="s">
        <v>881</v>
      </c>
      <c r="E168" s="1099">
        <v>275</v>
      </c>
      <c r="F168" s="1099">
        <v>1000</v>
      </c>
      <c r="G168" s="1099">
        <v>900</v>
      </c>
      <c r="H168" s="1099">
        <v>850</v>
      </c>
      <c r="I168" s="1099"/>
    </row>
    <row r="169" spans="1:9" s="930" customFormat="1" ht="15" customHeight="1">
      <c r="A169" s="928">
        <v>101</v>
      </c>
      <c r="B169" s="932" t="s">
        <v>1380</v>
      </c>
      <c r="C169" s="927" t="s">
        <v>1592</v>
      </c>
      <c r="D169" s="927" t="s">
        <v>880</v>
      </c>
      <c r="E169" s="1099">
        <v>360</v>
      </c>
      <c r="F169" s="1099">
        <v>1600</v>
      </c>
      <c r="G169" s="1099"/>
      <c r="H169" s="1099"/>
      <c r="I169" s="1099"/>
    </row>
    <row r="170" spans="1:9" s="930" customFormat="1" ht="15" customHeight="1">
      <c r="A170" s="928">
        <v>102</v>
      </c>
      <c r="B170" s="932" t="s">
        <v>1694</v>
      </c>
      <c r="C170" s="927" t="s">
        <v>1592</v>
      </c>
      <c r="D170" s="927" t="s">
        <v>881</v>
      </c>
      <c r="E170" s="1099">
        <v>360</v>
      </c>
      <c r="F170" s="1099">
        <v>1300</v>
      </c>
      <c r="G170" s="1099"/>
      <c r="H170" s="1099"/>
      <c r="I170" s="1099"/>
    </row>
    <row r="171" spans="1:9" s="930" customFormat="1" ht="15" customHeight="1">
      <c r="A171" s="928">
        <v>103</v>
      </c>
      <c r="B171" s="932" t="s">
        <v>4683</v>
      </c>
      <c r="C171" s="927" t="s">
        <v>1592</v>
      </c>
      <c r="D171" s="927" t="s">
        <v>881</v>
      </c>
      <c r="E171" s="1099">
        <v>360</v>
      </c>
      <c r="F171" s="1099">
        <v>1300</v>
      </c>
      <c r="G171" s="1099"/>
      <c r="H171" s="1099"/>
      <c r="I171" s="1099"/>
    </row>
    <row r="172" spans="1:9" s="930" customFormat="1" ht="15" customHeight="1">
      <c r="A172" s="928">
        <v>104</v>
      </c>
      <c r="B172" s="932" t="s">
        <v>1362</v>
      </c>
      <c r="C172" s="927" t="s">
        <v>1592</v>
      </c>
      <c r="D172" s="927" t="s">
        <v>881</v>
      </c>
      <c r="E172" s="1099">
        <v>432</v>
      </c>
      <c r="F172" s="1099">
        <v>2000</v>
      </c>
      <c r="G172" s="1099">
        <v>1400</v>
      </c>
      <c r="H172" s="1099">
        <v>1200</v>
      </c>
      <c r="I172" s="1099"/>
    </row>
    <row r="173" spans="1:9" s="930" customFormat="1" ht="15" customHeight="1">
      <c r="A173" s="1145">
        <v>105</v>
      </c>
      <c r="B173" s="1147" t="s">
        <v>1807</v>
      </c>
      <c r="C173" s="927" t="s">
        <v>1592</v>
      </c>
      <c r="D173" s="927" t="s">
        <v>1794</v>
      </c>
      <c r="E173" s="1099">
        <v>750</v>
      </c>
      <c r="F173" s="1099">
        <v>1200</v>
      </c>
      <c r="G173" s="1099"/>
      <c r="H173" s="1099"/>
      <c r="I173" s="1099"/>
    </row>
    <row r="174" spans="1:9" s="930" customFormat="1" ht="15" customHeight="1">
      <c r="A174" s="1146"/>
      <c r="B174" s="1148"/>
      <c r="C174" s="927" t="s">
        <v>1794</v>
      </c>
      <c r="D174" s="927" t="s">
        <v>881</v>
      </c>
      <c r="E174" s="1099">
        <v>360</v>
      </c>
      <c r="F174" s="1099">
        <v>800</v>
      </c>
      <c r="G174" s="1099">
        <v>720</v>
      </c>
      <c r="H174" s="1099">
        <v>680</v>
      </c>
      <c r="I174" s="1099"/>
    </row>
    <row r="175" spans="1:9" s="930" customFormat="1" ht="15" customHeight="1">
      <c r="A175" s="928">
        <v>106</v>
      </c>
      <c r="B175" s="932" t="s">
        <v>2493</v>
      </c>
      <c r="C175" s="927" t="s">
        <v>1592</v>
      </c>
      <c r="D175" s="927" t="s">
        <v>881</v>
      </c>
      <c r="E175" s="1099">
        <v>750</v>
      </c>
      <c r="F175" s="1099">
        <v>1200</v>
      </c>
      <c r="G175" s="1099">
        <v>900</v>
      </c>
      <c r="H175" s="1099">
        <v>840</v>
      </c>
      <c r="I175" s="1099"/>
    </row>
    <row r="176" spans="1:9" s="930" customFormat="1" ht="15" customHeight="1">
      <c r="A176" s="928">
        <v>107</v>
      </c>
      <c r="B176" s="932" t="s">
        <v>1794</v>
      </c>
      <c r="C176" s="927" t="s">
        <v>4695</v>
      </c>
      <c r="D176" s="927" t="s">
        <v>881</v>
      </c>
      <c r="E176" s="1099">
        <v>275</v>
      </c>
      <c r="F176" s="1099">
        <v>900</v>
      </c>
      <c r="G176" s="1099"/>
      <c r="H176" s="1099"/>
      <c r="I176" s="1099"/>
    </row>
    <row r="177" spans="1:9" s="930" customFormat="1" ht="15" customHeight="1">
      <c r="A177" s="928">
        <v>108</v>
      </c>
      <c r="B177" s="932" t="s">
        <v>4916</v>
      </c>
      <c r="C177" s="927" t="s">
        <v>4696</v>
      </c>
      <c r="D177" s="927" t="s">
        <v>1807</v>
      </c>
      <c r="E177" s="1099">
        <v>275</v>
      </c>
      <c r="F177" s="1099">
        <v>800</v>
      </c>
      <c r="G177" s="1099">
        <v>720</v>
      </c>
      <c r="H177" s="1099">
        <v>680</v>
      </c>
      <c r="I177" s="1099">
        <v>660</v>
      </c>
    </row>
    <row r="178" spans="1:9" s="930" customFormat="1" ht="15" customHeight="1">
      <c r="A178" s="1145">
        <v>109</v>
      </c>
      <c r="B178" s="1147" t="s">
        <v>4917</v>
      </c>
      <c r="C178" s="927" t="s">
        <v>1592</v>
      </c>
      <c r="D178" s="927" t="s">
        <v>4697</v>
      </c>
      <c r="E178" s="1099">
        <v>750</v>
      </c>
      <c r="F178" s="1099">
        <v>1200</v>
      </c>
      <c r="G178" s="1099">
        <v>900</v>
      </c>
      <c r="H178" s="1099"/>
      <c r="I178" s="1099"/>
    </row>
    <row r="179" spans="1:9" s="930" customFormat="1" ht="15" customHeight="1">
      <c r="A179" s="1146"/>
      <c r="B179" s="1148"/>
      <c r="C179" s="927" t="s">
        <v>4697</v>
      </c>
      <c r="D179" s="927" t="s">
        <v>4698</v>
      </c>
      <c r="E179" s="1099">
        <v>360</v>
      </c>
      <c r="F179" s="1099">
        <v>900</v>
      </c>
      <c r="G179" s="1099">
        <v>770</v>
      </c>
      <c r="H179" s="1099">
        <v>680</v>
      </c>
      <c r="I179" s="1099"/>
    </row>
    <row r="180" spans="1:9" s="930" customFormat="1" ht="15" customHeight="1">
      <c r="A180" s="928">
        <v>110</v>
      </c>
      <c r="B180" s="932" t="s">
        <v>4696</v>
      </c>
      <c r="C180" s="927" t="s">
        <v>1592</v>
      </c>
      <c r="D180" s="927" t="s">
        <v>881</v>
      </c>
      <c r="E180" s="1099">
        <v>750</v>
      </c>
      <c r="F180" s="1099">
        <v>1200</v>
      </c>
      <c r="G180" s="1099">
        <v>900</v>
      </c>
      <c r="H180" s="1099">
        <v>840</v>
      </c>
      <c r="I180" s="1099"/>
    </row>
    <row r="181" spans="1:9" s="930" customFormat="1" ht="15" customHeight="1">
      <c r="A181" s="1145">
        <v>111</v>
      </c>
      <c r="B181" s="1147" t="s">
        <v>4918</v>
      </c>
      <c r="C181" s="927" t="s">
        <v>1592</v>
      </c>
      <c r="D181" s="927" t="s">
        <v>4699</v>
      </c>
      <c r="E181" s="1099">
        <v>1000</v>
      </c>
      <c r="F181" s="1099">
        <v>1800</v>
      </c>
      <c r="G181" s="1099">
        <v>1170</v>
      </c>
      <c r="H181" s="1099">
        <v>990</v>
      </c>
      <c r="I181" s="1099"/>
    </row>
    <row r="182" spans="1:9" s="930" customFormat="1" ht="15" customHeight="1">
      <c r="A182" s="1146"/>
      <c r="B182" s="1148"/>
      <c r="C182" s="927" t="s">
        <v>4700</v>
      </c>
      <c r="D182" s="927" t="s">
        <v>881</v>
      </c>
      <c r="E182" s="1099">
        <v>600</v>
      </c>
      <c r="F182" s="1099">
        <v>1200</v>
      </c>
      <c r="G182" s="1099"/>
      <c r="H182" s="1099"/>
      <c r="I182" s="1099"/>
    </row>
    <row r="183" spans="1:9" s="930" customFormat="1" ht="15" customHeight="1">
      <c r="A183" s="928">
        <v>112</v>
      </c>
      <c r="B183" s="932" t="s">
        <v>1674</v>
      </c>
      <c r="C183" s="927" t="s">
        <v>4701</v>
      </c>
      <c r="D183" s="927" t="s">
        <v>2068</v>
      </c>
      <c r="E183" s="1099">
        <v>286</v>
      </c>
      <c r="F183" s="1099">
        <v>900</v>
      </c>
      <c r="G183" s="1099">
        <v>810</v>
      </c>
      <c r="H183" s="1099">
        <v>770</v>
      </c>
      <c r="I183" s="1099"/>
    </row>
    <row r="184" spans="1:9" s="930" customFormat="1" ht="15" customHeight="1">
      <c r="A184" s="928">
        <v>113</v>
      </c>
      <c r="B184" s="932" t="s">
        <v>1330</v>
      </c>
      <c r="C184" s="927" t="s">
        <v>1592</v>
      </c>
      <c r="D184" s="927" t="s">
        <v>4702</v>
      </c>
      <c r="E184" s="1099">
        <v>750</v>
      </c>
      <c r="F184" s="1099">
        <v>1200</v>
      </c>
      <c r="G184" s="1099"/>
      <c r="H184" s="1099"/>
      <c r="I184" s="1099"/>
    </row>
    <row r="185" spans="1:9" s="930" customFormat="1" ht="15" customHeight="1">
      <c r="A185" s="928">
        <v>114</v>
      </c>
      <c r="B185" s="932" t="s">
        <v>2172</v>
      </c>
      <c r="C185" s="927" t="s">
        <v>1592</v>
      </c>
      <c r="D185" s="927" t="s">
        <v>1674</v>
      </c>
      <c r="E185" s="1099">
        <v>750</v>
      </c>
      <c r="F185" s="1099">
        <v>1200</v>
      </c>
      <c r="G185" s="1099">
        <v>900</v>
      </c>
      <c r="H185" s="1099"/>
      <c r="I185" s="1099"/>
    </row>
    <row r="186" spans="1:9" s="930" customFormat="1" ht="15" customHeight="1">
      <c r="A186" s="928">
        <v>115</v>
      </c>
      <c r="B186" s="932" t="s">
        <v>1657</v>
      </c>
      <c r="C186" s="927" t="s">
        <v>1592</v>
      </c>
      <c r="D186" s="927" t="s">
        <v>4703</v>
      </c>
      <c r="E186" s="1099">
        <v>750</v>
      </c>
      <c r="F186" s="1099">
        <v>1000</v>
      </c>
      <c r="G186" s="1099">
        <v>850</v>
      </c>
      <c r="H186" s="1099"/>
      <c r="I186" s="1099"/>
    </row>
    <row r="187" spans="1:9" s="930" customFormat="1" ht="15" customHeight="1">
      <c r="A187" s="928">
        <v>116</v>
      </c>
      <c r="B187" s="932" t="s">
        <v>1336</v>
      </c>
      <c r="C187" s="927" t="s">
        <v>1592</v>
      </c>
      <c r="D187" s="927" t="s">
        <v>1674</v>
      </c>
      <c r="E187" s="1099">
        <v>750</v>
      </c>
      <c r="F187" s="1099">
        <v>1200</v>
      </c>
      <c r="G187" s="1099">
        <v>960</v>
      </c>
      <c r="H187" s="1099">
        <v>840</v>
      </c>
      <c r="I187" s="1099"/>
    </row>
    <row r="188" spans="1:9" s="930" customFormat="1" ht="15" customHeight="1">
      <c r="A188" s="928">
        <v>117</v>
      </c>
      <c r="B188" s="932" t="s">
        <v>4919</v>
      </c>
      <c r="C188" s="927" t="s">
        <v>1592</v>
      </c>
      <c r="D188" s="927" t="s">
        <v>4704</v>
      </c>
      <c r="E188" s="1099">
        <v>750</v>
      </c>
      <c r="F188" s="1099">
        <v>1000</v>
      </c>
      <c r="G188" s="1099">
        <v>850</v>
      </c>
      <c r="H188" s="1099">
        <v>800</v>
      </c>
      <c r="I188" s="1099"/>
    </row>
    <row r="189" spans="1:9" s="930" customFormat="1" ht="15" customHeight="1">
      <c r="A189" s="1145">
        <v>118</v>
      </c>
      <c r="B189" s="1147" t="s">
        <v>4920</v>
      </c>
      <c r="C189" s="927" t="s">
        <v>1592</v>
      </c>
      <c r="D189" s="927" t="s">
        <v>4705</v>
      </c>
      <c r="E189" s="1099">
        <v>750</v>
      </c>
      <c r="F189" s="1099">
        <v>1200</v>
      </c>
      <c r="G189" s="1099">
        <v>900</v>
      </c>
      <c r="H189" s="1099">
        <v>840</v>
      </c>
      <c r="I189" s="1099">
        <v>780</v>
      </c>
    </row>
    <row r="190" spans="1:9" s="930" customFormat="1" ht="15" customHeight="1">
      <c r="A190" s="1165"/>
      <c r="B190" s="1166"/>
      <c r="C190" s="927" t="s">
        <v>4705</v>
      </c>
      <c r="D190" s="927" t="s">
        <v>2172</v>
      </c>
      <c r="E190" s="1099">
        <v>360</v>
      </c>
      <c r="F190" s="1099">
        <v>800</v>
      </c>
      <c r="G190" s="1099"/>
      <c r="H190" s="1099"/>
      <c r="I190" s="1099"/>
    </row>
    <row r="191" spans="1:9" s="930" customFormat="1" ht="15" customHeight="1">
      <c r="A191" s="1146"/>
      <c r="B191" s="1148"/>
      <c r="C191" s="927" t="s">
        <v>2172</v>
      </c>
      <c r="D191" s="927" t="s">
        <v>4702</v>
      </c>
      <c r="E191" s="1099">
        <v>260</v>
      </c>
      <c r="F191" s="1099">
        <v>900</v>
      </c>
      <c r="G191" s="1099">
        <v>810</v>
      </c>
      <c r="H191" s="1099">
        <v>770</v>
      </c>
      <c r="I191" s="1099"/>
    </row>
    <row r="192" spans="1:9" s="930" customFormat="1" ht="15" customHeight="1">
      <c r="A192" s="928">
        <v>119</v>
      </c>
      <c r="B192" s="932" t="s">
        <v>4921</v>
      </c>
      <c r="C192" s="927" t="s">
        <v>1592</v>
      </c>
      <c r="D192" s="927" t="s">
        <v>2068</v>
      </c>
      <c r="E192" s="1099">
        <v>750</v>
      </c>
      <c r="F192" s="1099">
        <v>1300</v>
      </c>
      <c r="G192" s="1099">
        <v>980</v>
      </c>
      <c r="H192" s="1099"/>
      <c r="I192" s="1099"/>
    </row>
    <row r="193" spans="1:9" s="930" customFormat="1" ht="15" customHeight="1">
      <c r="A193" s="928">
        <v>120</v>
      </c>
      <c r="B193" s="932" t="s">
        <v>1718</v>
      </c>
      <c r="C193" s="927" t="s">
        <v>1592</v>
      </c>
      <c r="D193" s="927" t="s">
        <v>4706</v>
      </c>
      <c r="E193" s="1099">
        <v>750</v>
      </c>
      <c r="F193" s="1099">
        <v>1000</v>
      </c>
      <c r="G193" s="1099">
        <v>850</v>
      </c>
      <c r="H193" s="1099">
        <v>800</v>
      </c>
      <c r="I193" s="1099"/>
    </row>
    <row r="194" spans="1:9" s="930" customFormat="1" ht="15" customHeight="1">
      <c r="A194" s="928">
        <v>121</v>
      </c>
      <c r="B194" s="932" t="s">
        <v>1582</v>
      </c>
      <c r="C194" s="927" t="s">
        <v>1592</v>
      </c>
      <c r="D194" s="927" t="s">
        <v>4707</v>
      </c>
      <c r="E194" s="1099">
        <v>750</v>
      </c>
      <c r="F194" s="1099">
        <v>1000</v>
      </c>
      <c r="G194" s="1099">
        <v>850</v>
      </c>
      <c r="H194" s="1099">
        <v>800</v>
      </c>
      <c r="I194" s="1099"/>
    </row>
    <row r="195" spans="1:9" s="930" customFormat="1" ht="15" customHeight="1">
      <c r="A195" s="928">
        <v>122</v>
      </c>
      <c r="B195" s="932" t="s">
        <v>1444</v>
      </c>
      <c r="C195" s="927" t="s">
        <v>1592</v>
      </c>
      <c r="D195" s="927" t="s">
        <v>881</v>
      </c>
      <c r="E195" s="1099">
        <v>750</v>
      </c>
      <c r="F195" s="1099">
        <v>1200</v>
      </c>
      <c r="G195" s="1099">
        <v>1020</v>
      </c>
      <c r="H195" s="1099">
        <v>840</v>
      </c>
      <c r="I195" s="1099"/>
    </row>
    <row r="196" spans="1:9" s="930" customFormat="1" ht="15" customHeight="1">
      <c r="A196" s="928">
        <v>123</v>
      </c>
      <c r="B196" s="932" t="s">
        <v>1839</v>
      </c>
      <c r="C196" s="927" t="s">
        <v>1592</v>
      </c>
      <c r="D196" s="927" t="s">
        <v>4708</v>
      </c>
      <c r="E196" s="1099">
        <v>750</v>
      </c>
      <c r="F196" s="1099">
        <v>1000</v>
      </c>
      <c r="G196" s="1099">
        <v>850</v>
      </c>
      <c r="H196" s="1099">
        <v>800</v>
      </c>
      <c r="I196" s="1099"/>
    </row>
    <row r="197" spans="1:9" s="930" customFormat="1" ht="15" customHeight="1">
      <c r="A197" s="928">
        <v>124</v>
      </c>
      <c r="B197" s="932" t="s">
        <v>1748</v>
      </c>
      <c r="C197" s="927" t="s">
        <v>1592</v>
      </c>
      <c r="D197" s="927" t="s">
        <v>4709</v>
      </c>
      <c r="E197" s="1099">
        <v>850</v>
      </c>
      <c r="F197" s="1099">
        <v>1500</v>
      </c>
      <c r="G197" s="1099">
        <v>980</v>
      </c>
      <c r="H197" s="1099"/>
      <c r="I197" s="1099"/>
    </row>
    <row r="198" spans="1:9" s="930" customFormat="1" ht="15" customHeight="1">
      <c r="A198" s="928">
        <v>125</v>
      </c>
      <c r="B198" s="932" t="s">
        <v>4708</v>
      </c>
      <c r="C198" s="927" t="s">
        <v>1748</v>
      </c>
      <c r="D198" s="927" t="s">
        <v>4710</v>
      </c>
      <c r="E198" s="1099">
        <v>286</v>
      </c>
      <c r="F198" s="1099">
        <v>800</v>
      </c>
      <c r="G198" s="1099">
        <v>720</v>
      </c>
      <c r="H198" s="1099"/>
      <c r="I198" s="1099">
        <v>660</v>
      </c>
    </row>
    <row r="199" spans="1:9" s="930" customFormat="1" ht="15" customHeight="1">
      <c r="A199" s="928">
        <v>126</v>
      </c>
      <c r="B199" s="932" t="s">
        <v>2068</v>
      </c>
      <c r="C199" s="927" t="s">
        <v>4711</v>
      </c>
      <c r="D199" s="927" t="s">
        <v>4712</v>
      </c>
      <c r="E199" s="1099">
        <v>360</v>
      </c>
      <c r="F199" s="1099">
        <v>800</v>
      </c>
      <c r="G199" s="1099">
        <v>720</v>
      </c>
      <c r="H199" s="1099">
        <v>680</v>
      </c>
      <c r="I199" s="1099"/>
    </row>
    <row r="200" spans="1:9" s="930" customFormat="1" ht="15" customHeight="1">
      <c r="A200" s="1145">
        <v>127</v>
      </c>
      <c r="B200" s="1147" t="s">
        <v>1338</v>
      </c>
      <c r="C200" s="927" t="s">
        <v>1592</v>
      </c>
      <c r="D200" s="927" t="s">
        <v>2081</v>
      </c>
      <c r="E200" s="1099">
        <v>980</v>
      </c>
      <c r="F200" s="1099">
        <v>1800</v>
      </c>
      <c r="G200" s="1099">
        <v>1170</v>
      </c>
      <c r="H200" s="1099">
        <v>990</v>
      </c>
      <c r="I200" s="1099"/>
    </row>
    <row r="201" spans="1:9" s="930" customFormat="1" ht="15" customHeight="1">
      <c r="A201" s="1165"/>
      <c r="B201" s="1166"/>
      <c r="C201" s="927" t="s">
        <v>2081</v>
      </c>
      <c r="D201" s="927" t="s">
        <v>4713</v>
      </c>
      <c r="E201" s="1099">
        <v>600</v>
      </c>
      <c r="F201" s="1099">
        <v>1000</v>
      </c>
      <c r="G201" s="1099">
        <v>850</v>
      </c>
      <c r="H201" s="1099">
        <v>800</v>
      </c>
      <c r="I201" s="1099"/>
    </row>
    <row r="202" spans="1:9" s="930" customFormat="1" ht="15" customHeight="1">
      <c r="A202" s="1146"/>
      <c r="B202" s="1148"/>
      <c r="C202" s="927" t="s">
        <v>4713</v>
      </c>
      <c r="D202" s="927" t="s">
        <v>4714</v>
      </c>
      <c r="E202" s="1099">
        <v>432</v>
      </c>
      <c r="F202" s="1099">
        <v>900</v>
      </c>
      <c r="G202" s="1099"/>
      <c r="H202" s="1099"/>
      <c r="I202" s="1099"/>
    </row>
    <row r="203" spans="1:9" s="930" customFormat="1" ht="15" customHeight="1">
      <c r="A203" s="928">
        <v>128</v>
      </c>
      <c r="B203" s="932" t="s">
        <v>1655</v>
      </c>
      <c r="C203" s="927" t="s">
        <v>4715</v>
      </c>
      <c r="D203" s="927" t="s">
        <v>4716</v>
      </c>
      <c r="E203" s="1099">
        <v>286</v>
      </c>
      <c r="F203" s="1099">
        <v>900</v>
      </c>
      <c r="G203" s="1099">
        <v>810</v>
      </c>
      <c r="H203" s="1099"/>
      <c r="I203" s="1099"/>
    </row>
    <row r="204" spans="1:9" s="930" customFormat="1" ht="15" customHeight="1">
      <c r="A204" s="928">
        <v>129</v>
      </c>
      <c r="B204" s="932" t="s">
        <v>4922</v>
      </c>
      <c r="C204" s="927" t="s">
        <v>4717</v>
      </c>
      <c r="D204" s="927" t="s">
        <v>4718</v>
      </c>
      <c r="E204" s="1099">
        <v>286</v>
      </c>
      <c r="F204" s="1099">
        <v>800</v>
      </c>
      <c r="G204" s="1099"/>
      <c r="H204" s="1099"/>
      <c r="I204" s="1099"/>
    </row>
    <row r="205" spans="1:9" s="930" customFormat="1" ht="15" customHeight="1">
      <c r="A205" s="928">
        <v>130</v>
      </c>
      <c r="B205" s="932" t="s">
        <v>4923</v>
      </c>
      <c r="C205" s="927" t="s">
        <v>1338</v>
      </c>
      <c r="D205" s="927" t="s">
        <v>2149</v>
      </c>
      <c r="E205" s="1099">
        <v>500</v>
      </c>
      <c r="F205" s="1099">
        <v>1000</v>
      </c>
      <c r="G205" s="1099"/>
      <c r="H205" s="1099"/>
      <c r="I205" s="1099"/>
    </row>
    <row r="206" spans="1:9" s="930" customFormat="1" ht="15" customHeight="1">
      <c r="A206" s="928">
        <v>131</v>
      </c>
      <c r="B206" s="932" t="s">
        <v>4924</v>
      </c>
      <c r="C206" s="927" t="s">
        <v>1715</v>
      </c>
      <c r="D206" s="927" t="s">
        <v>881</v>
      </c>
      <c r="E206" s="1099">
        <v>286</v>
      </c>
      <c r="F206" s="1099">
        <v>800</v>
      </c>
      <c r="G206" s="1099"/>
      <c r="H206" s="1099"/>
      <c r="I206" s="1099"/>
    </row>
    <row r="207" spans="1:9" s="930" customFormat="1" ht="15" customHeight="1">
      <c r="A207" s="928">
        <v>132</v>
      </c>
      <c r="B207" s="932" t="s">
        <v>4925</v>
      </c>
      <c r="C207" s="927" t="s">
        <v>1338</v>
      </c>
      <c r="D207" s="927" t="s">
        <v>881</v>
      </c>
      <c r="E207" s="1099">
        <v>312</v>
      </c>
      <c r="F207" s="1099">
        <v>800</v>
      </c>
      <c r="G207" s="1099"/>
      <c r="H207" s="1099"/>
      <c r="I207" s="1099"/>
    </row>
    <row r="208" spans="1:9" s="930" customFormat="1" ht="15" customHeight="1">
      <c r="A208" s="928">
        <v>133</v>
      </c>
      <c r="B208" s="932" t="s">
        <v>4348</v>
      </c>
      <c r="C208" s="927" t="s">
        <v>1338</v>
      </c>
      <c r="D208" s="927" t="s">
        <v>881</v>
      </c>
      <c r="E208" s="1099">
        <v>312</v>
      </c>
      <c r="F208" s="1099">
        <v>800</v>
      </c>
      <c r="G208" s="1099"/>
      <c r="H208" s="1099"/>
      <c r="I208" s="1099"/>
    </row>
    <row r="209" spans="1:9" s="930" customFormat="1" ht="15" customHeight="1">
      <c r="A209" s="928">
        <v>134</v>
      </c>
      <c r="B209" s="932" t="s">
        <v>4351</v>
      </c>
      <c r="C209" s="927" t="s">
        <v>1338</v>
      </c>
      <c r="D209" s="927" t="s">
        <v>4719</v>
      </c>
      <c r="E209" s="1099">
        <v>312</v>
      </c>
      <c r="F209" s="1099">
        <v>800</v>
      </c>
      <c r="G209" s="1099"/>
      <c r="H209" s="1099"/>
      <c r="I209" s="1099"/>
    </row>
    <row r="210" spans="1:9" s="930" customFormat="1" ht="15" customHeight="1">
      <c r="A210" s="928">
        <v>135</v>
      </c>
      <c r="B210" s="932" t="s">
        <v>4926</v>
      </c>
      <c r="C210" s="927" t="s">
        <v>1338</v>
      </c>
      <c r="D210" s="927" t="s">
        <v>4719</v>
      </c>
      <c r="E210" s="1099">
        <v>312</v>
      </c>
      <c r="F210" s="1099">
        <v>800</v>
      </c>
      <c r="G210" s="1099">
        <v>720</v>
      </c>
      <c r="H210" s="1099">
        <v>680</v>
      </c>
      <c r="I210" s="1099"/>
    </row>
    <row r="211" spans="1:9" s="930" customFormat="1" ht="15" customHeight="1">
      <c r="A211" s="928">
        <v>136</v>
      </c>
      <c r="B211" s="932" t="s">
        <v>1711</v>
      </c>
      <c r="C211" s="927" t="s">
        <v>1338</v>
      </c>
      <c r="D211" s="927" t="s">
        <v>4719</v>
      </c>
      <c r="E211" s="1099">
        <v>312</v>
      </c>
      <c r="F211" s="1099">
        <v>800</v>
      </c>
      <c r="G211" s="1099">
        <v>720</v>
      </c>
      <c r="H211" s="1099">
        <v>680</v>
      </c>
      <c r="I211" s="1099"/>
    </row>
    <row r="212" spans="1:9" s="930" customFormat="1" ht="15" customHeight="1">
      <c r="A212" s="928">
        <v>137</v>
      </c>
      <c r="B212" s="932" t="s">
        <v>2194</v>
      </c>
      <c r="C212" s="927" t="s">
        <v>1641</v>
      </c>
      <c r="D212" s="927" t="s">
        <v>881</v>
      </c>
      <c r="E212" s="1099">
        <v>312</v>
      </c>
      <c r="F212" s="1099">
        <v>800</v>
      </c>
      <c r="G212" s="1099"/>
      <c r="H212" s="1099"/>
      <c r="I212" s="1099"/>
    </row>
    <row r="213" spans="1:9" s="930" customFormat="1" ht="15" customHeight="1">
      <c r="A213" s="928">
        <v>138</v>
      </c>
      <c r="B213" s="932" t="s">
        <v>1641</v>
      </c>
      <c r="C213" s="927" t="s">
        <v>4720</v>
      </c>
      <c r="D213" s="927" t="s">
        <v>4721</v>
      </c>
      <c r="E213" s="1099">
        <v>286</v>
      </c>
      <c r="F213" s="1099">
        <v>800</v>
      </c>
      <c r="G213" s="1099"/>
      <c r="H213" s="1099"/>
      <c r="I213" s="1099"/>
    </row>
    <row r="214" spans="1:9" s="930" customFormat="1" ht="15" customHeight="1">
      <c r="A214" s="928">
        <v>139</v>
      </c>
      <c r="B214" s="932" t="s">
        <v>1529</v>
      </c>
      <c r="C214" s="927" t="s">
        <v>4722</v>
      </c>
      <c r="D214" s="927" t="s">
        <v>4723</v>
      </c>
      <c r="E214" s="1099">
        <v>312</v>
      </c>
      <c r="F214" s="1099">
        <v>800</v>
      </c>
      <c r="G214" s="1099"/>
      <c r="H214" s="1099"/>
      <c r="I214" s="1099"/>
    </row>
    <row r="215" spans="1:9" s="930" customFormat="1" ht="15" customHeight="1">
      <c r="A215" s="928">
        <v>140</v>
      </c>
      <c r="B215" s="932" t="s">
        <v>1349</v>
      </c>
      <c r="C215" s="927" t="s">
        <v>4351</v>
      </c>
      <c r="D215" s="927" t="s">
        <v>4724</v>
      </c>
      <c r="E215" s="1099">
        <v>312</v>
      </c>
      <c r="F215" s="1099">
        <v>800</v>
      </c>
      <c r="G215" s="1099"/>
      <c r="H215" s="1099"/>
      <c r="I215" s="1099"/>
    </row>
    <row r="216" spans="1:9" s="930" customFormat="1" ht="15" customHeight="1">
      <c r="A216" s="928">
        <v>141</v>
      </c>
      <c r="B216" s="932" t="s">
        <v>1701</v>
      </c>
      <c r="C216" s="927" t="s">
        <v>1592</v>
      </c>
      <c r="D216" s="927" t="s">
        <v>881</v>
      </c>
      <c r="E216" s="1099">
        <v>750</v>
      </c>
      <c r="F216" s="1099">
        <v>1000</v>
      </c>
      <c r="G216" s="1099">
        <v>900</v>
      </c>
      <c r="H216" s="1099">
        <v>800</v>
      </c>
      <c r="I216" s="1099"/>
    </row>
    <row r="217" spans="1:9" s="930" customFormat="1" ht="15" customHeight="1">
      <c r="A217" s="928">
        <v>142</v>
      </c>
      <c r="B217" s="932" t="s">
        <v>1729</v>
      </c>
      <c r="C217" s="927" t="s">
        <v>1592</v>
      </c>
      <c r="D217" s="927" t="s">
        <v>2081</v>
      </c>
      <c r="E217" s="1099">
        <v>750</v>
      </c>
      <c r="F217" s="1099">
        <v>1300</v>
      </c>
      <c r="G217" s="1099">
        <v>980</v>
      </c>
      <c r="H217" s="1099"/>
      <c r="I217" s="1099"/>
    </row>
    <row r="218" spans="1:9" s="930" customFormat="1" ht="15" customHeight="1">
      <c r="A218" s="1145">
        <v>143</v>
      </c>
      <c r="B218" s="1147" t="s">
        <v>2149</v>
      </c>
      <c r="C218" s="927" t="s">
        <v>1592</v>
      </c>
      <c r="D218" s="927" t="s">
        <v>2500</v>
      </c>
      <c r="E218" s="1099">
        <v>750</v>
      </c>
      <c r="F218" s="1099">
        <v>1300</v>
      </c>
      <c r="G218" s="1099">
        <v>980</v>
      </c>
      <c r="H218" s="1099">
        <v>910</v>
      </c>
      <c r="I218" s="1099">
        <v>850</v>
      </c>
    </row>
    <row r="219" spans="1:9" s="930" customFormat="1" ht="15" customHeight="1">
      <c r="A219" s="1146"/>
      <c r="B219" s="1148"/>
      <c r="C219" s="927" t="s">
        <v>2500</v>
      </c>
      <c r="D219" s="927" t="s">
        <v>4725</v>
      </c>
      <c r="E219" s="1099">
        <v>360</v>
      </c>
      <c r="F219" s="1099">
        <v>900</v>
      </c>
      <c r="G219" s="1099">
        <v>800</v>
      </c>
      <c r="H219" s="1099">
        <v>750</v>
      </c>
      <c r="I219" s="1099">
        <v>700</v>
      </c>
    </row>
    <row r="220" spans="1:9" s="930" customFormat="1" ht="15" customHeight="1">
      <c r="A220" s="928">
        <v>144</v>
      </c>
      <c r="B220" s="932" t="s">
        <v>4927</v>
      </c>
      <c r="C220" s="927" t="s">
        <v>1592</v>
      </c>
      <c r="D220" s="927" t="s">
        <v>2500</v>
      </c>
      <c r="E220" s="1099">
        <v>750</v>
      </c>
      <c r="F220" s="1099">
        <v>1300</v>
      </c>
      <c r="G220" s="1099">
        <v>980</v>
      </c>
      <c r="H220" s="1099">
        <v>910</v>
      </c>
      <c r="I220" s="1099"/>
    </row>
    <row r="221" spans="1:9" s="930" customFormat="1" ht="15" customHeight="1">
      <c r="A221" s="928">
        <v>145</v>
      </c>
      <c r="B221" s="932" t="s">
        <v>2478</v>
      </c>
      <c r="C221" s="927" t="s">
        <v>1592</v>
      </c>
      <c r="D221" s="927" t="s">
        <v>2485</v>
      </c>
      <c r="E221" s="1099">
        <v>750</v>
      </c>
      <c r="F221" s="1099">
        <v>1300</v>
      </c>
      <c r="G221" s="1099">
        <v>980</v>
      </c>
      <c r="H221" s="1099">
        <v>910</v>
      </c>
      <c r="I221" s="1099"/>
    </row>
    <row r="222" spans="1:9" s="930" customFormat="1" ht="15" customHeight="1">
      <c r="A222" s="928">
        <v>146</v>
      </c>
      <c r="B222" s="932" t="s">
        <v>1318</v>
      </c>
      <c r="C222" s="927" t="s">
        <v>1592</v>
      </c>
      <c r="D222" s="927" t="s">
        <v>2485</v>
      </c>
      <c r="E222" s="1099">
        <v>750</v>
      </c>
      <c r="F222" s="1099">
        <v>1200</v>
      </c>
      <c r="G222" s="1099">
        <v>900</v>
      </c>
      <c r="H222" s="1099">
        <v>840</v>
      </c>
      <c r="I222" s="1099"/>
    </row>
    <row r="223" spans="1:9" s="930" customFormat="1" ht="15" customHeight="1">
      <c r="A223" s="928">
        <v>147</v>
      </c>
      <c r="B223" s="932" t="s">
        <v>1719</v>
      </c>
      <c r="C223" s="927" t="s">
        <v>1592</v>
      </c>
      <c r="D223" s="927" t="s">
        <v>4726</v>
      </c>
      <c r="E223" s="1099">
        <v>750</v>
      </c>
      <c r="F223" s="1099">
        <v>1000</v>
      </c>
      <c r="G223" s="1099">
        <v>850</v>
      </c>
      <c r="H223" s="1099">
        <v>800</v>
      </c>
      <c r="I223" s="1099"/>
    </row>
    <row r="224" spans="1:9" s="930" customFormat="1" ht="15" customHeight="1">
      <c r="A224" s="928">
        <v>148</v>
      </c>
      <c r="B224" s="932" t="s">
        <v>2164</v>
      </c>
      <c r="C224" s="927" t="s">
        <v>1592</v>
      </c>
      <c r="D224" s="927" t="s">
        <v>4727</v>
      </c>
      <c r="E224" s="1099">
        <v>750</v>
      </c>
      <c r="F224" s="1099">
        <v>1000</v>
      </c>
      <c r="G224" s="1099">
        <v>850</v>
      </c>
      <c r="H224" s="1099">
        <v>800</v>
      </c>
      <c r="I224" s="1099"/>
    </row>
    <row r="225" spans="1:9" s="930" customFormat="1" ht="15" customHeight="1">
      <c r="A225" s="1145">
        <v>149</v>
      </c>
      <c r="B225" s="1147" t="s">
        <v>1715</v>
      </c>
      <c r="C225" s="927" t="s">
        <v>1592</v>
      </c>
      <c r="D225" s="927" t="s">
        <v>2485</v>
      </c>
      <c r="E225" s="1099">
        <v>750</v>
      </c>
      <c r="F225" s="1099">
        <v>1300</v>
      </c>
      <c r="G225" s="1099">
        <v>980</v>
      </c>
      <c r="H225" s="1099">
        <v>910</v>
      </c>
      <c r="I225" s="1099"/>
    </row>
    <row r="226" spans="1:9" s="930" customFormat="1" ht="15" customHeight="1">
      <c r="A226" s="1165"/>
      <c r="B226" s="1166"/>
      <c r="C226" s="927" t="s">
        <v>2485</v>
      </c>
      <c r="D226" s="927" t="s">
        <v>4728</v>
      </c>
      <c r="E226" s="1099">
        <v>750</v>
      </c>
      <c r="F226" s="1099">
        <v>900</v>
      </c>
      <c r="G226" s="1099">
        <v>810</v>
      </c>
      <c r="H226" s="1099">
        <v>770</v>
      </c>
      <c r="I226" s="1099"/>
    </row>
    <row r="227" spans="1:9" s="930" customFormat="1" ht="15" customHeight="1">
      <c r="A227" s="1146"/>
      <c r="B227" s="1148"/>
      <c r="C227" s="927" t="s">
        <v>4728</v>
      </c>
      <c r="D227" s="927" t="s">
        <v>881</v>
      </c>
      <c r="E227" s="1099">
        <v>360</v>
      </c>
      <c r="F227" s="1099">
        <v>800</v>
      </c>
      <c r="G227" s="1099"/>
      <c r="H227" s="1099"/>
      <c r="I227" s="1099"/>
    </row>
    <row r="228" spans="1:9" s="930" customFormat="1" ht="15" customHeight="1">
      <c r="A228" s="928">
        <v>150</v>
      </c>
      <c r="B228" s="932" t="s">
        <v>2485</v>
      </c>
      <c r="C228" s="927" t="s">
        <v>4729</v>
      </c>
      <c r="D228" s="927" t="s">
        <v>4730</v>
      </c>
      <c r="E228" s="1099">
        <v>500</v>
      </c>
      <c r="F228" s="1099">
        <v>900</v>
      </c>
      <c r="G228" s="1099">
        <v>810</v>
      </c>
      <c r="H228" s="1099">
        <v>770</v>
      </c>
      <c r="I228" s="1099">
        <v>720</v>
      </c>
    </row>
    <row r="229" spans="1:9" s="930" customFormat="1" ht="15" customHeight="1">
      <c r="A229" s="928">
        <v>151</v>
      </c>
      <c r="B229" s="932" t="s">
        <v>4928</v>
      </c>
      <c r="C229" s="927" t="s">
        <v>1715</v>
      </c>
      <c r="D229" s="927" t="s">
        <v>2149</v>
      </c>
      <c r="E229" s="1099">
        <v>500</v>
      </c>
      <c r="F229" s="1099">
        <v>900</v>
      </c>
      <c r="G229" s="1099"/>
      <c r="H229" s="1099"/>
      <c r="I229" s="1099"/>
    </row>
    <row r="230" spans="1:9" s="930" customFormat="1" ht="15" customHeight="1">
      <c r="A230" s="928">
        <v>152</v>
      </c>
      <c r="B230" s="932" t="s">
        <v>1992</v>
      </c>
      <c r="C230" s="927" t="s">
        <v>2485</v>
      </c>
      <c r="D230" s="927" t="s">
        <v>881</v>
      </c>
      <c r="E230" s="1099">
        <v>286</v>
      </c>
      <c r="F230" s="1099">
        <v>900</v>
      </c>
      <c r="G230" s="1099">
        <v>810</v>
      </c>
      <c r="H230" s="1099">
        <v>770</v>
      </c>
      <c r="I230" s="1099">
        <v>720</v>
      </c>
    </row>
    <row r="231" spans="1:9" s="930" customFormat="1" ht="15" customHeight="1">
      <c r="A231" s="928">
        <v>153</v>
      </c>
      <c r="B231" s="932" t="s">
        <v>2509</v>
      </c>
      <c r="C231" s="927" t="s">
        <v>1592</v>
      </c>
      <c r="D231" s="927" t="s">
        <v>1646</v>
      </c>
      <c r="E231" s="1099">
        <v>750</v>
      </c>
      <c r="F231" s="1099">
        <v>1000</v>
      </c>
      <c r="G231" s="1099">
        <v>900</v>
      </c>
      <c r="H231" s="1099">
        <v>800</v>
      </c>
      <c r="I231" s="1099"/>
    </row>
    <row r="232" spans="1:9" s="930" customFormat="1" ht="15" customHeight="1">
      <c r="A232" s="928">
        <v>154</v>
      </c>
      <c r="B232" s="932" t="s">
        <v>4929</v>
      </c>
      <c r="C232" s="927" t="s">
        <v>1592</v>
      </c>
      <c r="D232" s="927" t="s">
        <v>881</v>
      </c>
      <c r="E232" s="1099">
        <v>750</v>
      </c>
      <c r="F232" s="1099">
        <v>900</v>
      </c>
      <c r="G232" s="1099">
        <v>810</v>
      </c>
      <c r="H232" s="1099">
        <v>770</v>
      </c>
      <c r="I232" s="1099"/>
    </row>
    <row r="233" spans="1:9" s="930" customFormat="1" ht="15" customHeight="1">
      <c r="A233" s="928">
        <v>155</v>
      </c>
      <c r="B233" s="932" t="s">
        <v>1646</v>
      </c>
      <c r="C233" s="927" t="s">
        <v>1592</v>
      </c>
      <c r="D233" s="927" t="s">
        <v>2485</v>
      </c>
      <c r="E233" s="1099">
        <v>750</v>
      </c>
      <c r="F233" s="1099">
        <v>1200</v>
      </c>
      <c r="G233" s="1099">
        <v>900</v>
      </c>
      <c r="H233" s="1099">
        <v>840</v>
      </c>
      <c r="I233" s="1099"/>
    </row>
    <row r="234" spans="1:9" s="930" customFormat="1" ht="15" customHeight="1">
      <c r="A234" s="1145">
        <v>156</v>
      </c>
      <c r="B234" s="1147" t="s">
        <v>1373</v>
      </c>
      <c r="C234" s="927" t="s">
        <v>1592</v>
      </c>
      <c r="D234" s="927" t="s">
        <v>4731</v>
      </c>
      <c r="E234" s="1099">
        <v>750</v>
      </c>
      <c r="F234" s="1099">
        <v>1200</v>
      </c>
      <c r="G234" s="1099"/>
      <c r="H234" s="1099"/>
      <c r="I234" s="1099"/>
    </row>
    <row r="235" spans="1:9" s="930" customFormat="1" ht="15" customHeight="1">
      <c r="A235" s="1146"/>
      <c r="B235" s="1148"/>
      <c r="C235" s="927" t="s">
        <v>4731</v>
      </c>
      <c r="D235" s="927" t="s">
        <v>881</v>
      </c>
      <c r="E235" s="1099">
        <v>360</v>
      </c>
      <c r="F235" s="1099">
        <v>900</v>
      </c>
      <c r="G235" s="1099">
        <v>810</v>
      </c>
      <c r="H235" s="1099"/>
      <c r="I235" s="1099"/>
    </row>
    <row r="236" spans="1:9" s="930" customFormat="1" ht="15" customHeight="1">
      <c r="A236" s="1145">
        <v>157</v>
      </c>
      <c r="B236" s="1147" t="s">
        <v>1791</v>
      </c>
      <c r="C236" s="927" t="s">
        <v>1592</v>
      </c>
      <c r="D236" s="927" t="s">
        <v>1973</v>
      </c>
      <c r="E236" s="1099">
        <v>750</v>
      </c>
      <c r="F236" s="1099">
        <v>1200</v>
      </c>
      <c r="G236" s="1099">
        <v>900</v>
      </c>
      <c r="H236" s="1099">
        <v>840</v>
      </c>
      <c r="I236" s="1099"/>
    </row>
    <row r="237" spans="1:9" s="930" customFormat="1" ht="15" customHeight="1">
      <c r="A237" s="1146"/>
      <c r="B237" s="1148"/>
      <c r="C237" s="927" t="s">
        <v>1973</v>
      </c>
      <c r="D237" s="927" t="s">
        <v>881</v>
      </c>
      <c r="E237" s="1099">
        <v>360</v>
      </c>
      <c r="F237" s="1099">
        <v>900</v>
      </c>
      <c r="G237" s="1099">
        <v>810</v>
      </c>
      <c r="H237" s="1099"/>
      <c r="I237" s="1099"/>
    </row>
    <row r="238" spans="1:9" s="930" customFormat="1" ht="15" customHeight="1">
      <c r="A238" s="928">
        <v>158</v>
      </c>
      <c r="B238" s="932" t="s">
        <v>1724</v>
      </c>
      <c r="C238" s="927" t="s">
        <v>1802</v>
      </c>
      <c r="D238" s="927" t="s">
        <v>1646</v>
      </c>
      <c r="E238" s="1099">
        <v>286</v>
      </c>
      <c r="F238" s="1099">
        <v>900</v>
      </c>
      <c r="G238" s="1099">
        <v>810</v>
      </c>
      <c r="H238" s="1099"/>
      <c r="I238" s="1099"/>
    </row>
    <row r="239" spans="1:9" s="930" customFormat="1" ht="15" customHeight="1">
      <c r="A239" s="928">
        <v>159</v>
      </c>
      <c r="B239" s="932" t="s">
        <v>4930</v>
      </c>
      <c r="C239" s="927" t="s">
        <v>1802</v>
      </c>
      <c r="D239" s="927" t="s">
        <v>1373</v>
      </c>
      <c r="E239" s="1099">
        <v>286</v>
      </c>
      <c r="F239" s="1099">
        <v>800</v>
      </c>
      <c r="G239" s="1099">
        <v>720</v>
      </c>
      <c r="H239" s="1099"/>
      <c r="I239" s="1099"/>
    </row>
    <row r="240" spans="1:9" s="930" customFormat="1" ht="15" customHeight="1">
      <c r="A240" s="928">
        <v>160</v>
      </c>
      <c r="B240" s="932" t="s">
        <v>1973</v>
      </c>
      <c r="C240" s="927" t="s">
        <v>1690</v>
      </c>
      <c r="D240" s="927" t="s">
        <v>1373</v>
      </c>
      <c r="E240" s="1099">
        <v>286</v>
      </c>
      <c r="F240" s="1099">
        <v>800</v>
      </c>
      <c r="G240" s="1099">
        <v>720</v>
      </c>
      <c r="H240" s="1099"/>
      <c r="I240" s="1099"/>
    </row>
    <row r="241" spans="1:9" s="930" customFormat="1" ht="15" customHeight="1">
      <c r="A241" s="1145">
        <v>161</v>
      </c>
      <c r="B241" s="1147" t="s">
        <v>1802</v>
      </c>
      <c r="C241" s="927" t="s">
        <v>1592</v>
      </c>
      <c r="D241" s="927" t="s">
        <v>4732</v>
      </c>
      <c r="E241" s="1099">
        <v>750</v>
      </c>
      <c r="F241" s="1099">
        <v>1200</v>
      </c>
      <c r="G241" s="1099"/>
      <c r="H241" s="1099"/>
      <c r="I241" s="1099"/>
    </row>
    <row r="242" spans="1:9" s="930" customFormat="1" ht="15" customHeight="1">
      <c r="A242" s="1146"/>
      <c r="B242" s="1148"/>
      <c r="C242" s="927" t="s">
        <v>4732</v>
      </c>
      <c r="D242" s="927" t="s">
        <v>1791</v>
      </c>
      <c r="E242" s="1099">
        <v>360</v>
      </c>
      <c r="F242" s="1099">
        <v>800</v>
      </c>
      <c r="G242" s="1099">
        <v>720</v>
      </c>
      <c r="H242" s="1099">
        <v>680</v>
      </c>
      <c r="I242" s="1099"/>
    </row>
    <row r="243" spans="1:9" s="930" customFormat="1" ht="15" customHeight="1">
      <c r="A243" s="928">
        <v>162</v>
      </c>
      <c r="B243" s="932" t="s">
        <v>1690</v>
      </c>
      <c r="C243" s="927" t="s">
        <v>4733</v>
      </c>
      <c r="D243" s="927" t="s">
        <v>881</v>
      </c>
      <c r="E243" s="1099">
        <v>286</v>
      </c>
      <c r="F243" s="1099">
        <v>800</v>
      </c>
      <c r="G243" s="1099">
        <v>720</v>
      </c>
      <c r="H243" s="1099"/>
      <c r="I243" s="1099"/>
    </row>
    <row r="244" spans="1:9" s="930" customFormat="1" ht="15" customHeight="1">
      <c r="A244" s="1145">
        <v>163</v>
      </c>
      <c r="B244" s="1147" t="s">
        <v>2232</v>
      </c>
      <c r="C244" s="927" t="s">
        <v>1592</v>
      </c>
      <c r="D244" s="927" t="s">
        <v>4734</v>
      </c>
      <c r="E244" s="1099">
        <v>750</v>
      </c>
      <c r="F244" s="1099">
        <v>1200</v>
      </c>
      <c r="G244" s="1099">
        <v>900</v>
      </c>
      <c r="H244" s="1099">
        <v>840</v>
      </c>
      <c r="I244" s="1099"/>
    </row>
    <row r="245" spans="1:9" s="930" customFormat="1" ht="15" customHeight="1">
      <c r="A245" s="1146"/>
      <c r="B245" s="1148"/>
      <c r="C245" s="927" t="s">
        <v>4734</v>
      </c>
      <c r="D245" s="927" t="s">
        <v>881</v>
      </c>
      <c r="E245" s="1099">
        <v>360</v>
      </c>
      <c r="F245" s="1099">
        <v>800</v>
      </c>
      <c r="G245" s="1099">
        <v>720</v>
      </c>
      <c r="H245" s="1099"/>
      <c r="I245" s="1099"/>
    </row>
    <row r="246" spans="1:9" s="930" customFormat="1" ht="15" customHeight="1">
      <c r="A246" s="928">
        <v>164</v>
      </c>
      <c r="B246" s="932" t="s">
        <v>4931</v>
      </c>
      <c r="C246" s="927" t="s">
        <v>1592</v>
      </c>
      <c r="D246" s="927" t="s">
        <v>1797</v>
      </c>
      <c r="E246" s="1099">
        <v>750</v>
      </c>
      <c r="F246" s="1099">
        <v>1200</v>
      </c>
      <c r="G246" s="1099">
        <v>1020</v>
      </c>
      <c r="H246" s="1099">
        <v>840</v>
      </c>
      <c r="I246" s="1099"/>
    </row>
    <row r="247" spans="1:9" s="930" customFormat="1" ht="15" customHeight="1">
      <c r="A247" s="928">
        <v>165</v>
      </c>
      <c r="B247" s="932" t="s">
        <v>2510</v>
      </c>
      <c r="C247" s="927" t="s">
        <v>1592</v>
      </c>
      <c r="D247" s="927" t="s">
        <v>4735</v>
      </c>
      <c r="E247" s="1099">
        <v>750</v>
      </c>
      <c r="F247" s="1099">
        <v>1200</v>
      </c>
      <c r="G247" s="1099">
        <v>1020</v>
      </c>
      <c r="H247" s="1099">
        <v>840</v>
      </c>
      <c r="I247" s="1099"/>
    </row>
    <row r="248" spans="1:9" s="930" customFormat="1" ht="15" customHeight="1">
      <c r="A248" s="928">
        <v>166</v>
      </c>
      <c r="B248" s="932" t="s">
        <v>2511</v>
      </c>
      <c r="C248" s="927" t="s">
        <v>1592</v>
      </c>
      <c r="D248" s="927" t="s">
        <v>1797</v>
      </c>
      <c r="E248" s="1099">
        <v>750</v>
      </c>
      <c r="F248" s="1099">
        <v>1200</v>
      </c>
      <c r="G248" s="1099">
        <v>1020</v>
      </c>
      <c r="H248" s="1099">
        <v>840</v>
      </c>
      <c r="I248" s="1099"/>
    </row>
    <row r="249" spans="1:9" s="930" customFormat="1" ht="15" customHeight="1">
      <c r="A249" s="928">
        <v>167</v>
      </c>
      <c r="B249" s="932" t="s">
        <v>1797</v>
      </c>
      <c r="C249" s="927" t="s">
        <v>2232</v>
      </c>
      <c r="D249" s="927" t="s">
        <v>881</v>
      </c>
      <c r="E249" s="1099">
        <v>286</v>
      </c>
      <c r="F249" s="1099">
        <v>900</v>
      </c>
      <c r="G249" s="1099">
        <v>770</v>
      </c>
      <c r="H249" s="1099"/>
      <c r="I249" s="1099">
        <v>720</v>
      </c>
    </row>
    <row r="250" spans="1:9" s="930" customFormat="1" ht="15" customHeight="1">
      <c r="A250" s="928">
        <v>168</v>
      </c>
      <c r="B250" s="932" t="s">
        <v>1770</v>
      </c>
      <c r="C250" s="927" t="s">
        <v>1592</v>
      </c>
      <c r="D250" s="927" t="s">
        <v>881</v>
      </c>
      <c r="E250" s="1099">
        <v>432</v>
      </c>
      <c r="F250" s="1099">
        <v>1500</v>
      </c>
      <c r="G250" s="1099">
        <v>1130</v>
      </c>
      <c r="H250" s="1099">
        <v>980</v>
      </c>
      <c r="I250" s="1099"/>
    </row>
    <row r="251" spans="1:9" s="930" customFormat="1" ht="15" customHeight="1">
      <c r="A251" s="928">
        <v>169</v>
      </c>
      <c r="B251" s="932" t="s">
        <v>1795</v>
      </c>
      <c r="C251" s="927" t="s">
        <v>1592</v>
      </c>
      <c r="D251" s="927" t="s">
        <v>881</v>
      </c>
      <c r="E251" s="1099">
        <v>432</v>
      </c>
      <c r="F251" s="1099">
        <v>1500</v>
      </c>
      <c r="G251" s="1099">
        <v>1130</v>
      </c>
      <c r="H251" s="1099">
        <v>980</v>
      </c>
      <c r="I251" s="1099">
        <v>830</v>
      </c>
    </row>
    <row r="252" spans="1:9" s="930" customFormat="1" ht="15" customHeight="1">
      <c r="A252" s="928">
        <v>170</v>
      </c>
      <c r="B252" s="932" t="s">
        <v>1702</v>
      </c>
      <c r="C252" s="927" t="s">
        <v>1592</v>
      </c>
      <c r="D252" s="927" t="s">
        <v>881</v>
      </c>
      <c r="E252" s="1099">
        <v>432</v>
      </c>
      <c r="F252" s="1099">
        <v>1500</v>
      </c>
      <c r="G252" s="1099">
        <v>850</v>
      </c>
      <c r="H252" s="1099"/>
      <c r="I252" s="1099"/>
    </row>
    <row r="253" spans="1:9" s="930" customFormat="1" ht="15" customHeight="1">
      <c r="A253" s="928">
        <v>171</v>
      </c>
      <c r="B253" s="932" t="s">
        <v>2000</v>
      </c>
      <c r="C253" s="927" t="s">
        <v>1592</v>
      </c>
      <c r="D253" s="927" t="s">
        <v>881</v>
      </c>
      <c r="E253" s="1099"/>
      <c r="F253" s="1099">
        <v>1000</v>
      </c>
      <c r="G253" s="1099">
        <v>800</v>
      </c>
      <c r="H253" s="1099">
        <v>750</v>
      </c>
      <c r="I253" s="1099"/>
    </row>
    <row r="254" spans="1:9" s="930" customFormat="1" ht="15" customHeight="1">
      <c r="A254" s="928">
        <v>172</v>
      </c>
      <c r="B254" s="932" t="s">
        <v>1717</v>
      </c>
      <c r="C254" s="927" t="s">
        <v>1592</v>
      </c>
      <c r="D254" s="927" t="s">
        <v>881</v>
      </c>
      <c r="E254" s="1099">
        <v>480</v>
      </c>
      <c r="F254" s="1099">
        <v>1200</v>
      </c>
      <c r="G254" s="1099">
        <v>900</v>
      </c>
      <c r="H254" s="1099">
        <v>840</v>
      </c>
      <c r="I254" s="1099"/>
    </row>
    <row r="255" spans="1:9" s="930" customFormat="1" ht="15" customHeight="1">
      <c r="A255" s="928">
        <v>173</v>
      </c>
      <c r="B255" s="932" t="s">
        <v>1720</v>
      </c>
      <c r="C255" s="927" t="s">
        <v>1592</v>
      </c>
      <c r="D255" s="927" t="s">
        <v>881</v>
      </c>
      <c r="E255" s="1099">
        <v>360</v>
      </c>
      <c r="F255" s="1099">
        <v>1200</v>
      </c>
      <c r="G255" s="1099">
        <v>900</v>
      </c>
      <c r="H255" s="1099">
        <v>840</v>
      </c>
      <c r="I255" s="1099"/>
    </row>
    <row r="256" spans="1:9" s="930" customFormat="1" ht="15" customHeight="1">
      <c r="A256" s="928">
        <v>174</v>
      </c>
      <c r="B256" s="932" t="s">
        <v>1663</v>
      </c>
      <c r="C256" s="927" t="s">
        <v>1592</v>
      </c>
      <c r="D256" s="927" t="s">
        <v>881</v>
      </c>
      <c r="E256" s="1099">
        <v>530</v>
      </c>
      <c r="F256" s="1099">
        <v>2000</v>
      </c>
      <c r="G256" s="1099"/>
      <c r="H256" s="1099"/>
      <c r="I256" s="1099"/>
    </row>
    <row r="257" spans="1:9" s="930" customFormat="1" ht="15" customHeight="1">
      <c r="A257" s="1145">
        <v>175</v>
      </c>
      <c r="B257" s="1147" t="s">
        <v>1605</v>
      </c>
      <c r="C257" s="927" t="s">
        <v>1592</v>
      </c>
      <c r="D257" s="927" t="s">
        <v>4736</v>
      </c>
      <c r="E257" s="1099">
        <v>750</v>
      </c>
      <c r="F257" s="1099">
        <v>2000</v>
      </c>
      <c r="G257" s="1099">
        <v>1400</v>
      </c>
      <c r="H257" s="1099">
        <v>1300</v>
      </c>
      <c r="I257" s="1099"/>
    </row>
    <row r="258" spans="1:9" s="930" customFormat="1" ht="15" customHeight="1">
      <c r="A258" s="1146"/>
      <c r="B258" s="1148"/>
      <c r="C258" s="927" t="s">
        <v>4736</v>
      </c>
      <c r="D258" s="927" t="s">
        <v>881</v>
      </c>
      <c r="E258" s="1099">
        <v>260</v>
      </c>
      <c r="F258" s="1099">
        <v>900</v>
      </c>
      <c r="G258" s="1099"/>
      <c r="H258" s="1099"/>
      <c r="I258" s="1099"/>
    </row>
    <row r="259" spans="1:9" s="930" customFormat="1" ht="15" customHeight="1">
      <c r="A259" s="928">
        <v>176</v>
      </c>
      <c r="B259" s="932" t="s">
        <v>1818</v>
      </c>
      <c r="C259" s="927" t="s">
        <v>1592</v>
      </c>
      <c r="D259" s="927" t="s">
        <v>1728</v>
      </c>
      <c r="E259" s="1099">
        <v>750</v>
      </c>
      <c r="F259" s="1099">
        <v>3000</v>
      </c>
      <c r="G259" s="1099"/>
      <c r="H259" s="1099"/>
      <c r="I259" s="1099"/>
    </row>
    <row r="260" spans="1:9" s="930" customFormat="1" ht="15" customHeight="1">
      <c r="A260" s="928">
        <v>177</v>
      </c>
      <c r="B260" s="932" t="s">
        <v>1333</v>
      </c>
      <c r="C260" s="927" t="s">
        <v>1592</v>
      </c>
      <c r="D260" s="927" t="s">
        <v>1511</v>
      </c>
      <c r="E260" s="1099">
        <v>300</v>
      </c>
      <c r="F260" s="1099">
        <v>2000</v>
      </c>
      <c r="G260" s="1099">
        <v>1100</v>
      </c>
      <c r="H260" s="1099">
        <v>900</v>
      </c>
      <c r="I260" s="1099">
        <v>800</v>
      </c>
    </row>
    <row r="261" spans="1:9" s="930" customFormat="1" ht="15" customHeight="1">
      <c r="A261" s="1145">
        <v>178</v>
      </c>
      <c r="B261" s="1147" t="s">
        <v>1722</v>
      </c>
      <c r="C261" s="927" t="s">
        <v>1592</v>
      </c>
      <c r="D261" s="927" t="s">
        <v>1351</v>
      </c>
      <c r="E261" s="1099">
        <v>1200</v>
      </c>
      <c r="F261" s="1099">
        <v>4000</v>
      </c>
      <c r="G261" s="1099">
        <v>2200</v>
      </c>
      <c r="H261" s="1099">
        <v>1000</v>
      </c>
      <c r="I261" s="1099"/>
    </row>
    <row r="262" spans="1:9" s="930" customFormat="1" ht="15" customHeight="1">
      <c r="A262" s="1146"/>
      <c r="B262" s="1148"/>
      <c r="C262" s="927" t="s">
        <v>1351</v>
      </c>
      <c r="D262" s="927" t="s">
        <v>1660</v>
      </c>
      <c r="E262" s="1099">
        <v>600</v>
      </c>
      <c r="F262" s="1099">
        <v>1500</v>
      </c>
      <c r="G262" s="1099">
        <v>1050</v>
      </c>
      <c r="H262" s="1099">
        <v>980</v>
      </c>
      <c r="I262" s="1099"/>
    </row>
    <row r="263" spans="1:9" s="930" customFormat="1" ht="15" customHeight="1">
      <c r="A263" s="928">
        <v>179</v>
      </c>
      <c r="B263" s="932" t="s">
        <v>1728</v>
      </c>
      <c r="C263" s="927" t="s">
        <v>1592</v>
      </c>
      <c r="D263" s="927" t="s">
        <v>1818</v>
      </c>
      <c r="E263" s="1099">
        <v>576</v>
      </c>
      <c r="F263" s="1099">
        <v>2000</v>
      </c>
      <c r="G263" s="1099">
        <v>1100</v>
      </c>
      <c r="H263" s="1099">
        <v>800</v>
      </c>
      <c r="I263" s="1099">
        <v>700</v>
      </c>
    </row>
    <row r="264" spans="1:9" s="930" customFormat="1" ht="15" customHeight="1">
      <c r="A264" s="1145">
        <v>180</v>
      </c>
      <c r="B264" s="1147" t="s">
        <v>1645</v>
      </c>
      <c r="C264" s="927" t="s">
        <v>1571</v>
      </c>
      <c r="D264" s="927" t="s">
        <v>1722</v>
      </c>
      <c r="E264" s="1099">
        <v>1800</v>
      </c>
      <c r="F264" s="1099">
        <v>3000</v>
      </c>
      <c r="G264" s="1099">
        <v>1650</v>
      </c>
      <c r="H264" s="1099">
        <v>1050</v>
      </c>
      <c r="I264" s="1099">
        <v>900</v>
      </c>
    </row>
    <row r="265" spans="1:9" s="930" customFormat="1" ht="15" customHeight="1">
      <c r="A265" s="1146"/>
      <c r="B265" s="1148"/>
      <c r="C265" s="927" t="s">
        <v>1722</v>
      </c>
      <c r="D265" s="927" t="s">
        <v>881</v>
      </c>
      <c r="E265" s="1099">
        <v>480</v>
      </c>
      <c r="F265" s="1099">
        <v>1500</v>
      </c>
      <c r="G265" s="1099">
        <v>830</v>
      </c>
      <c r="H265" s="1099">
        <v>750</v>
      </c>
      <c r="I265" s="1099"/>
    </row>
    <row r="266" spans="1:9" s="930" customFormat="1" ht="15" customHeight="1">
      <c r="A266" s="1145">
        <v>181</v>
      </c>
      <c r="B266" s="1147" t="s">
        <v>1836</v>
      </c>
      <c r="C266" s="927" t="s">
        <v>1592</v>
      </c>
      <c r="D266" s="927" t="s">
        <v>1645</v>
      </c>
      <c r="E266" s="1099">
        <v>330</v>
      </c>
      <c r="F266" s="1099">
        <v>2000</v>
      </c>
      <c r="G266" s="1099"/>
      <c r="H266" s="1099"/>
      <c r="I266" s="1099"/>
    </row>
    <row r="267" spans="1:9" s="930" customFormat="1" ht="15" customHeight="1">
      <c r="A267" s="1146"/>
      <c r="B267" s="1148"/>
      <c r="C267" s="927" t="s">
        <v>1645</v>
      </c>
      <c r="D267" s="927" t="s">
        <v>1660</v>
      </c>
      <c r="E267" s="1099">
        <v>286</v>
      </c>
      <c r="F267" s="1099">
        <v>900</v>
      </c>
      <c r="G267" s="1099"/>
      <c r="H267" s="1099"/>
      <c r="I267" s="1099"/>
    </row>
    <row r="268" spans="1:9" s="930" customFormat="1" ht="15" customHeight="1">
      <c r="A268" s="1145">
        <v>182</v>
      </c>
      <c r="B268" s="1147" t="s">
        <v>1351</v>
      </c>
      <c r="C268" s="927" t="s">
        <v>1593</v>
      </c>
      <c r="D268" s="927" t="s">
        <v>1660</v>
      </c>
      <c r="E268" s="1099">
        <v>2200</v>
      </c>
      <c r="F268" s="1099">
        <v>4000</v>
      </c>
      <c r="G268" s="1099">
        <v>2800</v>
      </c>
      <c r="H268" s="1099">
        <v>2400</v>
      </c>
      <c r="I268" s="1099">
        <v>2000</v>
      </c>
    </row>
    <row r="269" spans="1:9" s="930" customFormat="1" ht="15" customHeight="1">
      <c r="A269" s="1146"/>
      <c r="B269" s="1148"/>
      <c r="C269" s="927" t="s">
        <v>1660</v>
      </c>
      <c r="D269" s="927" t="s">
        <v>1722</v>
      </c>
      <c r="E269" s="1099">
        <v>500</v>
      </c>
      <c r="F269" s="1099">
        <v>1200</v>
      </c>
      <c r="G269" s="1099">
        <v>900</v>
      </c>
      <c r="H269" s="1099">
        <v>840</v>
      </c>
      <c r="I269" s="1099"/>
    </row>
    <row r="270" spans="1:9" s="930" customFormat="1" ht="15" customHeight="1">
      <c r="A270" s="928">
        <v>183</v>
      </c>
      <c r="B270" s="932" t="s">
        <v>1511</v>
      </c>
      <c r="C270" s="927" t="s">
        <v>1722</v>
      </c>
      <c r="D270" s="927" t="s">
        <v>1660</v>
      </c>
      <c r="E270" s="1099">
        <v>750</v>
      </c>
      <c r="F270" s="1099">
        <v>1200</v>
      </c>
      <c r="G270" s="1099">
        <v>900</v>
      </c>
      <c r="H270" s="1099">
        <v>840</v>
      </c>
      <c r="I270" s="1099">
        <v>780</v>
      </c>
    </row>
    <row r="271" spans="1:9" s="930" customFormat="1" ht="15" customHeight="1">
      <c r="A271" s="928">
        <v>184</v>
      </c>
      <c r="B271" s="932" t="s">
        <v>1660</v>
      </c>
      <c r="C271" s="927" t="s">
        <v>1351</v>
      </c>
      <c r="D271" s="927" t="s">
        <v>1511</v>
      </c>
      <c r="E271" s="1099">
        <v>360</v>
      </c>
      <c r="F271" s="1099">
        <v>1000</v>
      </c>
      <c r="G271" s="1099">
        <v>850</v>
      </c>
      <c r="H271" s="1099">
        <v>800</v>
      </c>
      <c r="I271" s="1099">
        <v>750</v>
      </c>
    </row>
    <row r="272" spans="1:9" s="930" customFormat="1" ht="15" customHeight="1">
      <c r="A272" s="1145">
        <v>185</v>
      </c>
      <c r="B272" s="1147" t="s">
        <v>2155</v>
      </c>
      <c r="C272" s="927" t="s">
        <v>1592</v>
      </c>
      <c r="D272" s="927" t="s">
        <v>1645</v>
      </c>
      <c r="E272" s="1099">
        <v>1200</v>
      </c>
      <c r="F272" s="1099">
        <v>2000</v>
      </c>
      <c r="G272" s="1099"/>
      <c r="H272" s="1099"/>
      <c r="I272" s="1099"/>
    </row>
    <row r="273" spans="1:9" s="930" customFormat="1" ht="15" customHeight="1">
      <c r="A273" s="1146"/>
      <c r="B273" s="1148"/>
      <c r="C273" s="927" t="s">
        <v>1645</v>
      </c>
      <c r="D273" s="927" t="s">
        <v>1351</v>
      </c>
      <c r="E273" s="1099">
        <v>600</v>
      </c>
      <c r="F273" s="1099">
        <v>900</v>
      </c>
      <c r="G273" s="1099">
        <v>770</v>
      </c>
      <c r="H273" s="1099">
        <v>680</v>
      </c>
      <c r="I273" s="1099"/>
    </row>
    <row r="274" spans="1:9" s="930" customFormat="1" ht="15" customHeight="1">
      <c r="A274" s="1145">
        <v>186</v>
      </c>
      <c r="B274" s="1147" t="s">
        <v>1571</v>
      </c>
      <c r="C274" s="927" t="s">
        <v>1592</v>
      </c>
      <c r="D274" s="927" t="s">
        <v>1351</v>
      </c>
      <c r="E274" s="1099">
        <v>2200</v>
      </c>
      <c r="F274" s="1099">
        <v>5000</v>
      </c>
      <c r="G274" s="1099">
        <v>1500</v>
      </c>
      <c r="H274" s="1099">
        <v>1000</v>
      </c>
      <c r="I274" s="1099"/>
    </row>
    <row r="275" spans="1:9" s="930" customFormat="1" ht="15" customHeight="1">
      <c r="A275" s="1146"/>
      <c r="B275" s="1148"/>
      <c r="C275" s="927" t="s">
        <v>1351</v>
      </c>
      <c r="D275" s="927" t="s">
        <v>1616</v>
      </c>
      <c r="E275" s="1099">
        <v>1800</v>
      </c>
      <c r="F275" s="1099">
        <v>2000</v>
      </c>
      <c r="G275" s="1099">
        <v>800</v>
      </c>
      <c r="H275" s="1099">
        <v>700</v>
      </c>
      <c r="I275" s="1099"/>
    </row>
    <row r="276" spans="1:9" s="930" customFormat="1" ht="15" customHeight="1">
      <c r="A276" s="928">
        <v>187</v>
      </c>
      <c r="B276" s="932" t="s">
        <v>1651</v>
      </c>
      <c r="C276" s="927" t="s">
        <v>1696</v>
      </c>
      <c r="D276" s="927" t="s">
        <v>1351</v>
      </c>
      <c r="E276" s="1099">
        <v>950</v>
      </c>
      <c r="F276" s="1099">
        <v>2000</v>
      </c>
      <c r="G276" s="1099">
        <v>900</v>
      </c>
      <c r="H276" s="1099">
        <v>800</v>
      </c>
      <c r="I276" s="1099">
        <v>700</v>
      </c>
    </row>
    <row r="277" spans="1:9" s="930" customFormat="1" ht="15" customHeight="1">
      <c r="A277" s="928">
        <v>188</v>
      </c>
      <c r="B277" s="932" t="s">
        <v>1696</v>
      </c>
      <c r="C277" s="927" t="s">
        <v>2155</v>
      </c>
      <c r="D277" s="927" t="s">
        <v>1693</v>
      </c>
      <c r="E277" s="1099">
        <v>1200</v>
      </c>
      <c r="F277" s="1099">
        <v>3000</v>
      </c>
      <c r="G277" s="1099"/>
      <c r="H277" s="1099"/>
      <c r="I277" s="1099"/>
    </row>
    <row r="278" spans="1:9" s="930" customFormat="1" ht="15" customHeight="1">
      <c r="A278" s="1145">
        <v>189</v>
      </c>
      <c r="B278" s="1147" t="s">
        <v>1693</v>
      </c>
      <c r="C278" s="927" t="s">
        <v>1592</v>
      </c>
      <c r="D278" s="927" t="s">
        <v>1696</v>
      </c>
      <c r="E278" s="1099">
        <v>1800</v>
      </c>
      <c r="F278" s="1099">
        <v>5000</v>
      </c>
      <c r="G278" s="1099"/>
      <c r="H278" s="1099"/>
      <c r="I278" s="1099"/>
    </row>
    <row r="279" spans="1:9" s="930" customFormat="1" ht="15" customHeight="1">
      <c r="A279" s="1146"/>
      <c r="B279" s="1148"/>
      <c r="C279" s="927" t="s">
        <v>1696</v>
      </c>
      <c r="D279" s="927" t="s">
        <v>1351</v>
      </c>
      <c r="E279" s="1099">
        <v>1200</v>
      </c>
      <c r="F279" s="1099">
        <v>2000</v>
      </c>
      <c r="G279" s="1099"/>
      <c r="H279" s="1099"/>
      <c r="I279" s="1099"/>
    </row>
    <row r="280" spans="1:9" s="930" customFormat="1" ht="15" customHeight="1">
      <c r="A280" s="1145">
        <v>190</v>
      </c>
      <c r="B280" s="1147" t="s">
        <v>1593</v>
      </c>
      <c r="C280" s="927" t="s">
        <v>1592</v>
      </c>
      <c r="D280" s="927" t="s">
        <v>1351</v>
      </c>
      <c r="E280" s="1099">
        <v>7200</v>
      </c>
      <c r="F280" s="1099">
        <v>20000</v>
      </c>
      <c r="G280" s="1099">
        <v>3500</v>
      </c>
      <c r="H280" s="1099">
        <v>2500</v>
      </c>
      <c r="I280" s="1099"/>
    </row>
    <row r="281" spans="1:9" s="930" customFormat="1" ht="15" customHeight="1">
      <c r="A281" s="1165"/>
      <c r="B281" s="1166"/>
      <c r="C281" s="927" t="s">
        <v>1351</v>
      </c>
      <c r="D281" s="927" t="s">
        <v>1691</v>
      </c>
      <c r="E281" s="1099">
        <v>5100</v>
      </c>
      <c r="F281" s="1099">
        <v>10000</v>
      </c>
      <c r="G281" s="1099">
        <v>2000</v>
      </c>
      <c r="H281" s="1099">
        <v>1000</v>
      </c>
      <c r="I281" s="1099"/>
    </row>
    <row r="282" spans="1:9" s="930" customFormat="1" ht="15" customHeight="1">
      <c r="A282" s="1165"/>
      <c r="B282" s="1166"/>
      <c r="C282" s="927" t="s">
        <v>1691</v>
      </c>
      <c r="D282" s="927" t="s">
        <v>4737</v>
      </c>
      <c r="E282" s="1099">
        <v>1600</v>
      </c>
      <c r="F282" s="1099">
        <v>5000</v>
      </c>
      <c r="G282" s="1099">
        <v>1500</v>
      </c>
      <c r="H282" s="1099">
        <v>1000</v>
      </c>
      <c r="I282" s="1099"/>
    </row>
    <row r="283" spans="1:9" s="930" customFormat="1" ht="15" customHeight="1">
      <c r="A283" s="1146"/>
      <c r="B283" s="1148"/>
      <c r="C283" s="927" t="s">
        <v>4737</v>
      </c>
      <c r="D283" s="927" t="s">
        <v>4738</v>
      </c>
      <c r="E283" s="1099">
        <v>750</v>
      </c>
      <c r="F283" s="1099">
        <v>3500</v>
      </c>
      <c r="G283" s="1099">
        <v>1050</v>
      </c>
      <c r="H283" s="1099">
        <v>880</v>
      </c>
      <c r="I283" s="1099"/>
    </row>
    <row r="284" spans="1:9" s="930" customFormat="1" ht="15" customHeight="1">
      <c r="A284" s="1145">
        <v>191</v>
      </c>
      <c r="B284" s="1147" t="s">
        <v>4739</v>
      </c>
      <c r="C284" s="927" t="s">
        <v>1351</v>
      </c>
      <c r="D284" s="927" t="s">
        <v>1983</v>
      </c>
      <c r="E284" s="1099">
        <v>480</v>
      </c>
      <c r="F284" s="1099">
        <v>1800</v>
      </c>
      <c r="G284" s="1099">
        <v>1080</v>
      </c>
      <c r="H284" s="1099">
        <v>990</v>
      </c>
      <c r="I284" s="1099"/>
    </row>
    <row r="285" spans="1:9" s="930" customFormat="1" ht="15" customHeight="1">
      <c r="A285" s="1146"/>
      <c r="B285" s="1148"/>
      <c r="C285" s="927" t="s">
        <v>1983</v>
      </c>
      <c r="D285" s="927" t="s">
        <v>881</v>
      </c>
      <c r="E285" s="1099">
        <v>390</v>
      </c>
      <c r="F285" s="1099">
        <v>1200</v>
      </c>
      <c r="G285" s="1099">
        <v>900</v>
      </c>
      <c r="H285" s="1099"/>
      <c r="I285" s="1099"/>
    </row>
    <row r="286" spans="1:9" s="930" customFormat="1" ht="15" customHeight="1">
      <c r="A286" s="928">
        <v>192</v>
      </c>
      <c r="B286" s="932" t="s">
        <v>2488</v>
      </c>
      <c r="C286" s="927" t="s">
        <v>1351</v>
      </c>
      <c r="D286" s="927" t="s">
        <v>881</v>
      </c>
      <c r="E286" s="1099">
        <v>480</v>
      </c>
      <c r="F286" s="1099">
        <v>1200</v>
      </c>
      <c r="G286" s="1099">
        <v>1020</v>
      </c>
      <c r="H286" s="1099">
        <v>960</v>
      </c>
      <c r="I286" s="1099"/>
    </row>
    <row r="287" spans="1:9" s="930" customFormat="1" ht="15" customHeight="1">
      <c r="A287" s="928">
        <v>193</v>
      </c>
      <c r="B287" s="932" t="s">
        <v>4932</v>
      </c>
      <c r="C287" s="927" t="s">
        <v>1351</v>
      </c>
      <c r="D287" s="927" t="s">
        <v>881</v>
      </c>
      <c r="E287" s="1099">
        <v>480</v>
      </c>
      <c r="F287" s="1099">
        <v>1200</v>
      </c>
      <c r="G287" s="1099">
        <v>1020</v>
      </c>
      <c r="H287" s="1099">
        <v>960</v>
      </c>
      <c r="I287" s="1099"/>
    </row>
    <row r="288" spans="1:9" s="930" customFormat="1" ht="15" customHeight="1">
      <c r="A288" s="928">
        <v>194</v>
      </c>
      <c r="B288" s="932" t="s">
        <v>1780</v>
      </c>
      <c r="C288" s="927" t="s">
        <v>1593</v>
      </c>
      <c r="D288" s="927" t="s">
        <v>881</v>
      </c>
      <c r="E288" s="1099">
        <v>600</v>
      </c>
      <c r="F288" s="1099">
        <v>1200</v>
      </c>
      <c r="G288" s="1099">
        <v>1020</v>
      </c>
      <c r="H288" s="1099"/>
      <c r="I288" s="1099"/>
    </row>
    <row r="289" spans="1:9" s="930" customFormat="1" ht="15" customHeight="1">
      <c r="A289" s="928">
        <v>195</v>
      </c>
      <c r="B289" s="932" t="s">
        <v>4933</v>
      </c>
      <c r="C289" s="927" t="s">
        <v>1593</v>
      </c>
      <c r="D289" s="927" t="s">
        <v>881</v>
      </c>
      <c r="E289" s="1099">
        <v>600</v>
      </c>
      <c r="F289" s="1099">
        <v>1200</v>
      </c>
      <c r="G289" s="1099">
        <v>1020</v>
      </c>
      <c r="H289" s="1099"/>
      <c r="I289" s="1099"/>
    </row>
    <row r="290" spans="1:9" s="930" customFormat="1" ht="15" customHeight="1">
      <c r="A290" s="928">
        <v>196</v>
      </c>
      <c r="B290" s="932" t="s">
        <v>1616</v>
      </c>
      <c r="C290" s="927" t="s">
        <v>1593</v>
      </c>
      <c r="D290" s="927" t="s">
        <v>881</v>
      </c>
      <c r="E290" s="1099">
        <v>600</v>
      </c>
      <c r="F290" s="1099">
        <v>2000</v>
      </c>
      <c r="G290" s="1099">
        <v>800</v>
      </c>
      <c r="H290" s="1099">
        <v>700</v>
      </c>
      <c r="I290" s="1099"/>
    </row>
    <row r="291" spans="1:9" s="930" customFormat="1" ht="15" customHeight="1">
      <c r="A291" s="1145">
        <v>197</v>
      </c>
      <c r="B291" s="1147" t="s">
        <v>4742</v>
      </c>
      <c r="C291" s="927" t="s">
        <v>1593</v>
      </c>
      <c r="D291" s="927" t="s">
        <v>4739</v>
      </c>
      <c r="E291" s="1099">
        <v>600</v>
      </c>
      <c r="F291" s="1099">
        <v>2000</v>
      </c>
      <c r="G291" s="1099">
        <v>800</v>
      </c>
      <c r="H291" s="1099">
        <v>700</v>
      </c>
      <c r="I291" s="1099"/>
    </row>
    <row r="292" spans="1:9" s="930" customFormat="1" ht="15" customHeight="1">
      <c r="A292" s="1146"/>
      <c r="B292" s="1148"/>
      <c r="C292" s="927" t="s">
        <v>4739</v>
      </c>
      <c r="D292" s="927" t="s">
        <v>881</v>
      </c>
      <c r="E292" s="1099"/>
      <c r="F292" s="1099">
        <v>1200</v>
      </c>
      <c r="G292" s="1099">
        <v>1020</v>
      </c>
      <c r="H292" s="1099">
        <v>960</v>
      </c>
      <c r="I292" s="1099"/>
    </row>
    <row r="293" spans="1:9" s="930" customFormat="1" ht="15" customHeight="1">
      <c r="A293" s="1145">
        <v>198</v>
      </c>
      <c r="B293" s="1147" t="s">
        <v>1803</v>
      </c>
      <c r="C293" s="927" t="s">
        <v>1593</v>
      </c>
      <c r="D293" s="927" t="s">
        <v>4739</v>
      </c>
      <c r="E293" s="1099">
        <v>430</v>
      </c>
      <c r="F293" s="1099">
        <v>2000</v>
      </c>
      <c r="G293" s="1099">
        <v>900</v>
      </c>
      <c r="H293" s="1099"/>
      <c r="I293" s="1099"/>
    </row>
    <row r="294" spans="1:9" s="930" customFormat="1" ht="15" customHeight="1">
      <c r="A294" s="1146"/>
      <c r="B294" s="1148"/>
      <c r="C294" s="927" t="s">
        <v>4739</v>
      </c>
      <c r="D294" s="927" t="s">
        <v>881</v>
      </c>
      <c r="E294" s="1099"/>
      <c r="F294" s="1099">
        <v>1200</v>
      </c>
      <c r="G294" s="1099">
        <v>1020</v>
      </c>
      <c r="H294" s="1099">
        <v>960</v>
      </c>
      <c r="I294" s="1099"/>
    </row>
    <row r="295" spans="1:9" s="930" customFormat="1" ht="15" customHeight="1">
      <c r="A295" s="1145">
        <v>199</v>
      </c>
      <c r="B295" s="1147" t="s">
        <v>1726</v>
      </c>
      <c r="C295" s="927" t="s">
        <v>1593</v>
      </c>
      <c r="D295" s="927" t="s">
        <v>4739</v>
      </c>
      <c r="E295" s="1099">
        <v>400</v>
      </c>
      <c r="F295" s="1099">
        <v>1300</v>
      </c>
      <c r="G295" s="1099">
        <v>980</v>
      </c>
      <c r="H295" s="1099"/>
      <c r="I295" s="1099"/>
    </row>
    <row r="296" spans="1:9" s="930" customFormat="1" ht="15" customHeight="1">
      <c r="A296" s="1146"/>
      <c r="B296" s="1148"/>
      <c r="C296" s="927" t="s">
        <v>4739</v>
      </c>
      <c r="D296" s="927" t="s">
        <v>881</v>
      </c>
      <c r="E296" s="1099">
        <v>330</v>
      </c>
      <c r="F296" s="1099">
        <v>1200</v>
      </c>
      <c r="G296" s="1099"/>
      <c r="H296" s="1099"/>
      <c r="I296" s="1099"/>
    </row>
    <row r="297" spans="1:9" s="930" customFormat="1" ht="15" customHeight="1">
      <c r="A297" s="928">
        <v>200</v>
      </c>
      <c r="B297" s="932" t="s">
        <v>2171</v>
      </c>
      <c r="C297" s="927" t="s">
        <v>1593</v>
      </c>
      <c r="D297" s="927" t="s">
        <v>881</v>
      </c>
      <c r="E297" s="1099">
        <v>390</v>
      </c>
      <c r="F297" s="1099">
        <v>1200</v>
      </c>
      <c r="G297" s="1099">
        <v>960</v>
      </c>
      <c r="H297" s="1099">
        <v>840</v>
      </c>
      <c r="I297" s="1099"/>
    </row>
    <row r="298" spans="1:9" s="930" customFormat="1" ht="15" customHeight="1">
      <c r="A298" s="928">
        <v>201</v>
      </c>
      <c r="B298" s="932" t="s">
        <v>1691</v>
      </c>
      <c r="C298" s="927" t="s">
        <v>1593</v>
      </c>
      <c r="D298" s="927" t="s">
        <v>881</v>
      </c>
      <c r="E298" s="1099">
        <v>390</v>
      </c>
      <c r="F298" s="1099">
        <v>1200</v>
      </c>
      <c r="G298" s="1099">
        <v>1020</v>
      </c>
      <c r="H298" s="1099"/>
      <c r="I298" s="1099"/>
    </row>
    <row r="299" spans="1:9" s="930" customFormat="1" ht="15" customHeight="1">
      <c r="A299" s="1145">
        <v>202</v>
      </c>
      <c r="B299" s="1147" t="s">
        <v>1675</v>
      </c>
      <c r="C299" s="927" t="s">
        <v>1593</v>
      </c>
      <c r="D299" s="927" t="s">
        <v>4739</v>
      </c>
      <c r="E299" s="1099">
        <v>390</v>
      </c>
      <c r="F299" s="1099">
        <v>1500</v>
      </c>
      <c r="G299" s="1099">
        <v>1130</v>
      </c>
      <c r="H299" s="1099"/>
      <c r="I299" s="1099"/>
    </row>
    <row r="300" spans="1:9" s="930" customFormat="1" ht="15" customHeight="1">
      <c r="A300" s="1146"/>
      <c r="B300" s="1148"/>
      <c r="C300" s="927" t="s">
        <v>4739</v>
      </c>
      <c r="D300" s="927" t="s">
        <v>881</v>
      </c>
      <c r="E300" s="1099">
        <v>390</v>
      </c>
      <c r="F300" s="1099">
        <v>1200</v>
      </c>
      <c r="G300" s="1099">
        <v>960</v>
      </c>
      <c r="H300" s="1099">
        <v>900</v>
      </c>
      <c r="I300" s="1099"/>
    </row>
    <row r="301" spans="1:9" s="930" customFormat="1" ht="15" customHeight="1">
      <c r="A301" s="1145">
        <v>203</v>
      </c>
      <c r="B301" s="1147" t="s">
        <v>1983</v>
      </c>
      <c r="C301" s="927" t="s">
        <v>1593</v>
      </c>
      <c r="D301" s="927" t="s">
        <v>2488</v>
      </c>
      <c r="E301" s="1099">
        <v>390</v>
      </c>
      <c r="F301" s="1099">
        <v>1500</v>
      </c>
      <c r="G301" s="1099">
        <v>850</v>
      </c>
      <c r="H301" s="1099"/>
      <c r="I301" s="1099"/>
    </row>
    <row r="302" spans="1:9" s="930" customFormat="1" ht="15" customHeight="1">
      <c r="A302" s="1146"/>
      <c r="B302" s="1148"/>
      <c r="C302" s="927" t="s">
        <v>2488</v>
      </c>
      <c r="D302" s="927" t="s">
        <v>881</v>
      </c>
      <c r="E302" s="1099">
        <v>390</v>
      </c>
      <c r="F302" s="1099">
        <v>1200</v>
      </c>
      <c r="G302" s="1099">
        <v>1020</v>
      </c>
      <c r="H302" s="1099">
        <v>960</v>
      </c>
      <c r="I302" s="1099">
        <v>900</v>
      </c>
    </row>
    <row r="303" spans="1:9" s="930" customFormat="1" ht="15" customHeight="1">
      <c r="A303" s="928">
        <v>204</v>
      </c>
      <c r="B303" s="932" t="s">
        <v>4737</v>
      </c>
      <c r="C303" s="927" t="s">
        <v>1593</v>
      </c>
      <c r="D303" s="927" t="s">
        <v>881</v>
      </c>
      <c r="E303" s="1099">
        <v>390</v>
      </c>
      <c r="F303" s="1099">
        <v>1200</v>
      </c>
      <c r="G303" s="1099">
        <v>1020</v>
      </c>
      <c r="H303" s="1099">
        <v>960</v>
      </c>
      <c r="I303" s="1099"/>
    </row>
    <row r="304" spans="1:9" s="930" customFormat="1" ht="15" customHeight="1">
      <c r="A304" s="1167">
        <v>205</v>
      </c>
      <c r="B304" s="1147" t="s">
        <v>4934</v>
      </c>
      <c r="C304" s="933" t="s">
        <v>4740</v>
      </c>
      <c r="D304" s="929" t="s">
        <v>881</v>
      </c>
      <c r="E304" s="1100"/>
      <c r="F304" s="1099">
        <v>1000</v>
      </c>
      <c r="G304" s="1099">
        <v>900</v>
      </c>
      <c r="H304" s="1099">
        <v>850</v>
      </c>
      <c r="I304" s="1099"/>
    </row>
    <row r="305" spans="1:9" s="930" customFormat="1" ht="15" customHeight="1">
      <c r="A305" s="1168"/>
      <c r="B305" s="1148"/>
      <c r="C305" s="933" t="s">
        <v>4741</v>
      </c>
      <c r="D305" s="931" t="s">
        <v>881</v>
      </c>
      <c r="E305" s="1100"/>
      <c r="F305" s="1099">
        <v>1000</v>
      </c>
      <c r="G305" s="1099">
        <v>900</v>
      </c>
      <c r="H305" s="1099">
        <v>850</v>
      </c>
      <c r="I305" s="1099"/>
    </row>
    <row r="306" spans="1:9" s="930" customFormat="1" ht="15" customHeight="1">
      <c r="A306" s="928">
        <v>206</v>
      </c>
      <c r="B306" s="932" t="s">
        <v>4935</v>
      </c>
      <c r="C306" s="927" t="s">
        <v>4742</v>
      </c>
      <c r="D306" s="927" t="s">
        <v>1593</v>
      </c>
      <c r="E306" s="1099">
        <v>390</v>
      </c>
      <c r="F306" s="1099">
        <v>900</v>
      </c>
      <c r="G306" s="1099">
        <v>810</v>
      </c>
      <c r="H306" s="1099">
        <v>770</v>
      </c>
      <c r="I306" s="1099">
        <v>720</v>
      </c>
    </row>
    <row r="307" spans="1:9" s="930" customFormat="1" ht="15" customHeight="1">
      <c r="A307" s="928">
        <v>207</v>
      </c>
      <c r="B307" s="932" t="s">
        <v>1398</v>
      </c>
      <c r="C307" s="927" t="s">
        <v>1592</v>
      </c>
      <c r="D307" s="927" t="s">
        <v>1613</v>
      </c>
      <c r="E307" s="1099">
        <v>3000</v>
      </c>
      <c r="F307" s="1099">
        <v>12000</v>
      </c>
      <c r="G307" s="1099"/>
      <c r="H307" s="1099"/>
      <c r="I307" s="1099"/>
    </row>
    <row r="308" spans="1:9" s="930" customFormat="1" ht="15" customHeight="1">
      <c r="A308" s="928">
        <v>208</v>
      </c>
      <c r="B308" s="932" t="s">
        <v>1772</v>
      </c>
      <c r="C308" s="927" t="s">
        <v>1592</v>
      </c>
      <c r="D308" s="927" t="s">
        <v>1613</v>
      </c>
      <c r="E308" s="1099">
        <v>3000</v>
      </c>
      <c r="F308" s="1099">
        <v>11000</v>
      </c>
      <c r="G308" s="1099"/>
      <c r="H308" s="1099"/>
      <c r="I308" s="1099"/>
    </row>
    <row r="309" spans="1:9" s="930" customFormat="1" ht="15" customHeight="1">
      <c r="A309" s="928">
        <v>209</v>
      </c>
      <c r="B309" s="932" t="s">
        <v>1590</v>
      </c>
      <c r="C309" s="927" t="s">
        <v>1592</v>
      </c>
      <c r="D309" s="927" t="s">
        <v>878</v>
      </c>
      <c r="E309" s="1099">
        <v>3600</v>
      </c>
      <c r="F309" s="1099">
        <v>15000</v>
      </c>
      <c r="G309" s="1099"/>
      <c r="H309" s="1099"/>
      <c r="I309" s="1099"/>
    </row>
    <row r="310" spans="1:9" s="930" customFormat="1" ht="15" customHeight="1">
      <c r="A310" s="928">
        <v>210</v>
      </c>
      <c r="B310" s="932" t="s">
        <v>878</v>
      </c>
      <c r="C310" s="927" t="s">
        <v>1398</v>
      </c>
      <c r="D310" s="927" t="s">
        <v>881</v>
      </c>
      <c r="E310" s="1099">
        <v>3000</v>
      </c>
      <c r="F310" s="1099">
        <v>14000</v>
      </c>
      <c r="G310" s="1099">
        <v>4900</v>
      </c>
      <c r="H310" s="1099"/>
      <c r="I310" s="1099">
        <v>3500</v>
      </c>
    </row>
    <row r="311" spans="1:9" s="930" customFormat="1" ht="15" customHeight="1">
      <c r="A311" s="928">
        <v>211</v>
      </c>
      <c r="B311" s="932" t="s">
        <v>1613</v>
      </c>
      <c r="C311" s="927" t="s">
        <v>866</v>
      </c>
      <c r="D311" s="927" t="s">
        <v>1593</v>
      </c>
      <c r="E311" s="1099">
        <v>4800</v>
      </c>
      <c r="F311" s="1099">
        <v>16000</v>
      </c>
      <c r="G311" s="1099">
        <v>5600</v>
      </c>
      <c r="H311" s="1099"/>
      <c r="I311" s="1099">
        <v>4000</v>
      </c>
    </row>
    <row r="312" spans="1:9" s="930" customFormat="1" ht="15" customHeight="1">
      <c r="A312" s="928">
        <v>212</v>
      </c>
      <c r="B312" s="932" t="s">
        <v>1341</v>
      </c>
      <c r="C312" s="927" t="s">
        <v>866</v>
      </c>
      <c r="D312" s="927" t="s">
        <v>878</v>
      </c>
      <c r="E312" s="1099">
        <v>4200</v>
      </c>
      <c r="F312" s="1099">
        <v>18000</v>
      </c>
      <c r="G312" s="1099">
        <v>5400</v>
      </c>
      <c r="H312" s="1099">
        <v>4500</v>
      </c>
      <c r="I312" s="1099">
        <v>3600</v>
      </c>
    </row>
    <row r="313" spans="1:9" s="930" customFormat="1" ht="15" customHeight="1">
      <c r="A313" s="928">
        <v>213</v>
      </c>
      <c r="B313" s="932" t="s">
        <v>1942</v>
      </c>
      <c r="C313" s="927" t="s">
        <v>878</v>
      </c>
      <c r="D313" s="927" t="s">
        <v>1593</v>
      </c>
      <c r="E313" s="1099">
        <v>2400</v>
      </c>
      <c r="F313" s="1099">
        <v>14000</v>
      </c>
      <c r="G313" s="1099"/>
      <c r="H313" s="1099"/>
      <c r="I313" s="1099"/>
    </row>
    <row r="314" spans="1:9" s="930" customFormat="1" ht="15" customHeight="1">
      <c r="A314" s="928">
        <v>214</v>
      </c>
      <c r="B314" s="932" t="s">
        <v>1735</v>
      </c>
      <c r="C314" s="927" t="s">
        <v>866</v>
      </c>
      <c r="D314" s="927" t="s">
        <v>1771</v>
      </c>
      <c r="E314" s="1099">
        <v>4350</v>
      </c>
      <c r="F314" s="1099">
        <v>12000</v>
      </c>
      <c r="G314" s="1099"/>
      <c r="H314" s="1099"/>
      <c r="I314" s="1099"/>
    </row>
    <row r="315" spans="1:9" s="930" customFormat="1" ht="15" customHeight="1">
      <c r="A315" s="928">
        <v>215</v>
      </c>
      <c r="B315" s="932" t="s">
        <v>1533</v>
      </c>
      <c r="C315" s="927" t="s">
        <v>1760</v>
      </c>
      <c r="D315" s="927" t="s">
        <v>4743</v>
      </c>
      <c r="E315" s="1099">
        <v>3600</v>
      </c>
      <c r="F315" s="1099">
        <v>6000</v>
      </c>
      <c r="G315" s="1099"/>
      <c r="H315" s="1099"/>
      <c r="I315" s="1099"/>
    </row>
    <row r="316" spans="1:9" s="930" customFormat="1" ht="15" customHeight="1">
      <c r="A316" s="1145">
        <v>216</v>
      </c>
      <c r="B316" s="1147" t="s">
        <v>2808</v>
      </c>
      <c r="C316" s="927" t="s">
        <v>866</v>
      </c>
      <c r="D316" s="927" t="s">
        <v>4744</v>
      </c>
      <c r="E316" s="1099">
        <v>4000</v>
      </c>
      <c r="F316" s="1099">
        <v>8000</v>
      </c>
      <c r="G316" s="1099"/>
      <c r="H316" s="1099"/>
      <c r="I316" s="1099"/>
    </row>
    <row r="317" spans="1:9" s="930" customFormat="1" ht="15" customHeight="1">
      <c r="A317" s="1146"/>
      <c r="B317" s="1148"/>
      <c r="C317" s="927" t="s">
        <v>4744</v>
      </c>
      <c r="D317" s="927" t="s">
        <v>1771</v>
      </c>
      <c r="E317" s="1099">
        <v>2800</v>
      </c>
      <c r="F317" s="1099">
        <v>7000</v>
      </c>
      <c r="G317" s="1099"/>
      <c r="H317" s="1099"/>
      <c r="I317" s="1099"/>
    </row>
    <row r="318" spans="1:9" s="930" customFormat="1" ht="15" customHeight="1">
      <c r="A318" s="928">
        <v>217</v>
      </c>
      <c r="B318" s="932" t="s">
        <v>1313</v>
      </c>
      <c r="C318" s="927" t="s">
        <v>4744</v>
      </c>
      <c r="D318" s="927" t="s">
        <v>1771</v>
      </c>
      <c r="E318" s="1099">
        <v>2900</v>
      </c>
      <c r="F318" s="1099">
        <v>7000</v>
      </c>
      <c r="G318" s="1099"/>
      <c r="H318" s="1099"/>
      <c r="I318" s="1099"/>
    </row>
    <row r="319" spans="1:9" s="930" customFormat="1" ht="15" customHeight="1">
      <c r="A319" s="928">
        <v>218</v>
      </c>
      <c r="B319" s="932" t="s">
        <v>1760</v>
      </c>
      <c r="C319" s="927" t="s">
        <v>1735</v>
      </c>
      <c r="D319" s="927" t="s">
        <v>881</v>
      </c>
      <c r="E319" s="1099">
        <v>3850</v>
      </c>
      <c r="F319" s="1099">
        <v>8000</v>
      </c>
      <c r="G319" s="1099"/>
      <c r="H319" s="1099"/>
      <c r="I319" s="1099"/>
    </row>
    <row r="320" spans="1:9" s="930" customFormat="1" ht="15" customHeight="1">
      <c r="A320" s="1145">
        <v>219</v>
      </c>
      <c r="B320" s="1147" t="s">
        <v>1331</v>
      </c>
      <c r="C320" s="927" t="s">
        <v>1735</v>
      </c>
      <c r="D320" s="927" t="s">
        <v>1400</v>
      </c>
      <c r="E320" s="1099">
        <v>3850</v>
      </c>
      <c r="F320" s="1099">
        <v>12000</v>
      </c>
      <c r="G320" s="1099">
        <v>3600</v>
      </c>
      <c r="H320" s="1099"/>
      <c r="I320" s="1099"/>
    </row>
    <row r="321" spans="1:9" s="930" customFormat="1" ht="15" customHeight="1">
      <c r="A321" s="1146"/>
      <c r="B321" s="1148"/>
      <c r="C321" s="927" t="s">
        <v>1400</v>
      </c>
      <c r="D321" s="927" t="s">
        <v>881</v>
      </c>
      <c r="E321" s="1099"/>
      <c r="F321" s="1099">
        <v>4000</v>
      </c>
      <c r="G321" s="1099"/>
      <c r="H321" s="1099"/>
      <c r="I321" s="1099"/>
    </row>
    <row r="322" spans="1:9" s="930" customFormat="1" ht="15" customHeight="1">
      <c r="A322" s="928">
        <v>220</v>
      </c>
      <c r="B322" s="932" t="s">
        <v>4744</v>
      </c>
      <c r="C322" s="927" t="s">
        <v>2808</v>
      </c>
      <c r="D322" s="927" t="s">
        <v>1313</v>
      </c>
      <c r="E322" s="1099">
        <v>3250</v>
      </c>
      <c r="F322" s="1099">
        <v>7000</v>
      </c>
      <c r="G322" s="1099">
        <v>3150</v>
      </c>
      <c r="H322" s="1099">
        <v>2450</v>
      </c>
      <c r="I322" s="1099"/>
    </row>
    <row r="323" spans="1:9" s="930" customFormat="1" ht="15" customHeight="1">
      <c r="A323" s="928">
        <v>221</v>
      </c>
      <c r="B323" s="932" t="s">
        <v>4743</v>
      </c>
      <c r="C323" s="927" t="s">
        <v>1735</v>
      </c>
      <c r="D323" s="927" t="s">
        <v>1313</v>
      </c>
      <c r="E323" s="1099">
        <v>3500</v>
      </c>
      <c r="F323" s="1099">
        <v>7000</v>
      </c>
      <c r="G323" s="1099"/>
      <c r="H323" s="1099"/>
      <c r="I323" s="1099"/>
    </row>
    <row r="324" spans="1:9" s="930" customFormat="1" ht="15" customHeight="1">
      <c r="A324" s="928">
        <v>222</v>
      </c>
      <c r="B324" s="932" t="s">
        <v>4936</v>
      </c>
      <c r="C324" s="927" t="s">
        <v>1735</v>
      </c>
      <c r="D324" s="927" t="s">
        <v>1313</v>
      </c>
      <c r="E324" s="1099">
        <v>3600</v>
      </c>
      <c r="F324" s="1099">
        <v>7000</v>
      </c>
      <c r="G324" s="1099"/>
      <c r="H324" s="1099"/>
      <c r="I324" s="1099"/>
    </row>
    <row r="325" spans="1:9" s="930" customFormat="1" ht="15" customHeight="1">
      <c r="A325" s="928">
        <v>223</v>
      </c>
      <c r="B325" s="932" t="s">
        <v>2015</v>
      </c>
      <c r="C325" s="927" t="s">
        <v>1735</v>
      </c>
      <c r="D325" s="927" t="s">
        <v>1313</v>
      </c>
      <c r="E325" s="1099">
        <v>2900</v>
      </c>
      <c r="F325" s="1099">
        <v>7000</v>
      </c>
      <c r="G325" s="1099"/>
      <c r="H325" s="1099"/>
      <c r="I325" s="1099"/>
    </row>
    <row r="326" spans="1:9" s="930" customFormat="1" ht="15" customHeight="1">
      <c r="A326" s="928">
        <v>224</v>
      </c>
      <c r="B326" s="932" t="s">
        <v>1758</v>
      </c>
      <c r="C326" s="927" t="s">
        <v>1735</v>
      </c>
      <c r="D326" s="927" t="s">
        <v>1313</v>
      </c>
      <c r="E326" s="1099">
        <v>2800</v>
      </c>
      <c r="F326" s="1099">
        <v>7000</v>
      </c>
      <c r="G326" s="1099"/>
      <c r="H326" s="1099"/>
      <c r="I326" s="1099"/>
    </row>
    <row r="327" spans="1:9" s="930" customFormat="1" ht="15" customHeight="1">
      <c r="A327" s="928">
        <v>225</v>
      </c>
      <c r="B327" s="932" t="s">
        <v>1512</v>
      </c>
      <c r="C327" s="927" t="s">
        <v>1771</v>
      </c>
      <c r="D327" s="927" t="s">
        <v>1735</v>
      </c>
      <c r="E327" s="1099">
        <v>2800</v>
      </c>
      <c r="F327" s="1099">
        <v>7000</v>
      </c>
      <c r="G327" s="1099"/>
      <c r="H327" s="1099"/>
      <c r="I327" s="1099"/>
    </row>
    <row r="328" spans="1:9" s="930" customFormat="1" ht="15" customHeight="1">
      <c r="A328" s="1145">
        <v>226</v>
      </c>
      <c r="B328" s="1147" t="s">
        <v>1771</v>
      </c>
      <c r="C328" s="927" t="s">
        <v>866</v>
      </c>
      <c r="D328" s="927" t="s">
        <v>1313</v>
      </c>
      <c r="E328" s="1099">
        <v>1000</v>
      </c>
      <c r="F328" s="1099">
        <v>1500</v>
      </c>
      <c r="G328" s="1099">
        <v>1200</v>
      </c>
      <c r="H328" s="1099">
        <v>1000</v>
      </c>
      <c r="I328" s="1099">
        <v>900</v>
      </c>
    </row>
    <row r="329" spans="1:9" s="930" customFormat="1" ht="15" customHeight="1">
      <c r="A329" s="1165"/>
      <c r="B329" s="1166"/>
      <c r="C329" s="927" t="s">
        <v>1313</v>
      </c>
      <c r="D329" s="927" t="s">
        <v>1735</v>
      </c>
      <c r="E329" s="1099">
        <v>3000</v>
      </c>
      <c r="F329" s="1099">
        <v>10000</v>
      </c>
      <c r="G329" s="1099">
        <v>2000</v>
      </c>
      <c r="H329" s="1099"/>
      <c r="I329" s="1099"/>
    </row>
    <row r="330" spans="1:9" s="930" customFormat="1" ht="15" customHeight="1">
      <c r="A330" s="1146"/>
      <c r="B330" s="1148"/>
      <c r="C330" s="927" t="s">
        <v>1735</v>
      </c>
      <c r="D330" s="927" t="s">
        <v>4745</v>
      </c>
      <c r="E330" s="1099">
        <v>850</v>
      </c>
      <c r="F330" s="1099">
        <v>1000</v>
      </c>
      <c r="G330" s="1099">
        <v>900</v>
      </c>
      <c r="H330" s="1099"/>
      <c r="I330" s="1099"/>
    </row>
    <row r="331" spans="1:9" s="930" customFormat="1" ht="15" customHeight="1">
      <c r="A331" s="928">
        <v>227</v>
      </c>
      <c r="B331" s="932" t="s">
        <v>2036</v>
      </c>
      <c r="C331" s="927" t="s">
        <v>1760</v>
      </c>
      <c r="D331" s="927" t="s">
        <v>1771</v>
      </c>
      <c r="E331" s="1099">
        <v>2400</v>
      </c>
      <c r="F331" s="1099">
        <v>5000</v>
      </c>
      <c r="G331" s="1099">
        <v>1500</v>
      </c>
      <c r="H331" s="1099"/>
      <c r="I331" s="1099"/>
    </row>
    <row r="332" spans="1:9" s="930" customFormat="1" ht="15" customHeight="1">
      <c r="A332" s="928">
        <v>228</v>
      </c>
      <c r="B332" s="932" t="s">
        <v>1400</v>
      </c>
      <c r="C332" s="927" t="s">
        <v>866</v>
      </c>
      <c r="D332" s="927" t="s">
        <v>1771</v>
      </c>
      <c r="E332" s="1099">
        <v>2400</v>
      </c>
      <c r="F332" s="1099">
        <v>5000</v>
      </c>
      <c r="G332" s="1099"/>
      <c r="H332" s="1099"/>
      <c r="I332" s="1099"/>
    </row>
    <row r="333" spans="1:9" s="930" customFormat="1" ht="15" customHeight="1">
      <c r="A333" s="928">
        <v>229</v>
      </c>
      <c r="B333" s="932" t="s">
        <v>4937</v>
      </c>
      <c r="C333" s="927"/>
      <c r="D333" s="927"/>
      <c r="E333" s="1099">
        <v>1000</v>
      </c>
      <c r="F333" s="1099">
        <v>3000</v>
      </c>
      <c r="G333" s="1099"/>
      <c r="H333" s="1099"/>
      <c r="I333" s="1099"/>
    </row>
    <row r="334" spans="1:9" s="930" customFormat="1" ht="15" customHeight="1">
      <c r="A334" s="928">
        <v>230</v>
      </c>
      <c r="B334" s="932" t="s">
        <v>4938</v>
      </c>
      <c r="C334" s="927"/>
      <c r="D334" s="927"/>
      <c r="E334" s="1099">
        <v>850</v>
      </c>
      <c r="F334" s="1099">
        <v>3000</v>
      </c>
      <c r="G334" s="1099"/>
      <c r="H334" s="1099"/>
      <c r="I334" s="1099"/>
    </row>
    <row r="335" spans="1:9" s="930" customFormat="1" ht="15" customHeight="1">
      <c r="A335" s="928">
        <v>231</v>
      </c>
      <c r="B335" s="932" t="s">
        <v>4939</v>
      </c>
      <c r="C335" s="927"/>
      <c r="D335" s="927"/>
      <c r="E335" s="1099">
        <v>600</v>
      </c>
      <c r="F335" s="1099">
        <v>3000</v>
      </c>
      <c r="G335" s="1099"/>
      <c r="H335" s="1099"/>
      <c r="I335" s="1099"/>
    </row>
    <row r="336" spans="1:9" s="930" customFormat="1" ht="15" customHeight="1">
      <c r="A336" s="928">
        <v>232</v>
      </c>
      <c r="B336" s="932" t="s">
        <v>4940</v>
      </c>
      <c r="C336" s="927"/>
      <c r="D336" s="927"/>
      <c r="E336" s="1099">
        <v>600</v>
      </c>
      <c r="F336" s="1099">
        <v>3000</v>
      </c>
      <c r="G336" s="1099">
        <v>1350</v>
      </c>
      <c r="H336" s="1099"/>
      <c r="I336" s="1099"/>
    </row>
    <row r="337" spans="1:9" s="930" customFormat="1" ht="15" customHeight="1">
      <c r="A337" s="928">
        <v>233</v>
      </c>
      <c r="B337" s="932" t="s">
        <v>4941</v>
      </c>
      <c r="C337" s="927" t="s">
        <v>866</v>
      </c>
      <c r="D337" s="927" t="s">
        <v>1643</v>
      </c>
      <c r="E337" s="1099">
        <v>1000</v>
      </c>
      <c r="F337" s="1099">
        <v>1500</v>
      </c>
      <c r="G337" s="1099">
        <v>980</v>
      </c>
      <c r="H337" s="1099">
        <v>830</v>
      </c>
      <c r="I337" s="1099"/>
    </row>
    <row r="338" spans="1:9" s="930" customFormat="1" ht="15" customHeight="1">
      <c r="A338" s="1145">
        <v>234</v>
      </c>
      <c r="B338" s="1147" t="s">
        <v>4746</v>
      </c>
      <c r="C338" s="927" t="s">
        <v>866</v>
      </c>
      <c r="D338" s="927" t="s">
        <v>1392</v>
      </c>
      <c r="E338" s="1099">
        <v>1200</v>
      </c>
      <c r="F338" s="1099">
        <v>2000</v>
      </c>
      <c r="G338" s="1099">
        <v>1200</v>
      </c>
      <c r="H338" s="1099">
        <v>1100</v>
      </c>
      <c r="I338" s="1099">
        <v>1000</v>
      </c>
    </row>
    <row r="339" spans="1:9" s="930" customFormat="1" ht="15" customHeight="1">
      <c r="A339" s="1146"/>
      <c r="B339" s="1148"/>
      <c r="C339" s="927" t="s">
        <v>1392</v>
      </c>
      <c r="D339" s="927" t="s">
        <v>1643</v>
      </c>
      <c r="E339" s="1099"/>
      <c r="F339" s="1099">
        <v>1000</v>
      </c>
      <c r="G339" s="1099">
        <v>900</v>
      </c>
      <c r="H339" s="1099">
        <v>800</v>
      </c>
      <c r="I339" s="1099"/>
    </row>
    <row r="340" spans="1:9" s="930" customFormat="1" ht="15" customHeight="1">
      <c r="A340" s="928">
        <v>235</v>
      </c>
      <c r="B340" s="932" t="s">
        <v>1392</v>
      </c>
      <c r="C340" s="927" t="s">
        <v>4746</v>
      </c>
      <c r="D340" s="927" t="s">
        <v>1771</v>
      </c>
      <c r="E340" s="1099">
        <v>350</v>
      </c>
      <c r="F340" s="1099">
        <v>1000</v>
      </c>
      <c r="G340" s="1099">
        <v>900</v>
      </c>
      <c r="H340" s="1099">
        <v>800</v>
      </c>
      <c r="I340" s="1099">
        <v>750</v>
      </c>
    </row>
    <row r="341" spans="1:9" s="930" customFormat="1" ht="15" customHeight="1">
      <c r="A341" s="1145">
        <v>236</v>
      </c>
      <c r="B341" s="1147" t="s">
        <v>4942</v>
      </c>
      <c r="C341" s="927" t="s">
        <v>4747</v>
      </c>
      <c r="D341" s="927" t="s">
        <v>4748</v>
      </c>
      <c r="E341" s="1099"/>
      <c r="F341" s="1099">
        <v>1000</v>
      </c>
      <c r="G341" s="1099">
        <v>900</v>
      </c>
      <c r="H341" s="1099">
        <v>800</v>
      </c>
      <c r="I341" s="1099"/>
    </row>
    <row r="342" spans="1:9" s="930" customFormat="1" ht="15" customHeight="1">
      <c r="A342" s="1146"/>
      <c r="B342" s="1148"/>
      <c r="C342" s="927" t="s">
        <v>4749</v>
      </c>
      <c r="D342" s="927" t="s">
        <v>4750</v>
      </c>
      <c r="E342" s="1099"/>
      <c r="F342" s="1099">
        <v>1000</v>
      </c>
      <c r="G342" s="1099">
        <v>900</v>
      </c>
      <c r="H342" s="1099">
        <v>800</v>
      </c>
      <c r="I342" s="1099">
        <v>750</v>
      </c>
    </row>
    <row r="343" spans="1:9" s="930" customFormat="1" ht="15" customHeight="1">
      <c r="A343" s="934">
        <v>237</v>
      </c>
      <c r="B343" s="932" t="s">
        <v>8038</v>
      </c>
      <c r="C343" s="927" t="s">
        <v>1315</v>
      </c>
      <c r="D343" s="931" t="s">
        <v>4641</v>
      </c>
      <c r="E343" s="1101"/>
      <c r="F343" s="1099">
        <v>1500</v>
      </c>
      <c r="G343" s="1099">
        <v>1050</v>
      </c>
      <c r="H343" s="1099">
        <v>980</v>
      </c>
      <c r="I343" s="1099">
        <v>900</v>
      </c>
    </row>
    <row r="344" spans="1:9" s="930" customFormat="1" ht="22.5" customHeight="1">
      <c r="A344" s="934">
        <v>238</v>
      </c>
      <c r="B344" s="932" t="s">
        <v>8039</v>
      </c>
      <c r="C344" s="927" t="s">
        <v>8040</v>
      </c>
      <c r="D344" s="927" t="s">
        <v>8041</v>
      </c>
      <c r="E344" s="1099">
        <v>260</v>
      </c>
      <c r="F344" s="1099">
        <v>900</v>
      </c>
      <c r="G344" s="1099">
        <v>800</v>
      </c>
      <c r="H344" s="1099">
        <v>700</v>
      </c>
      <c r="I344" s="1099"/>
    </row>
    <row r="345" spans="1:9" s="238" customFormat="1" ht="15" customHeight="1">
      <c r="A345" s="935">
        <v>28</v>
      </c>
      <c r="B345" s="1098" t="s">
        <v>8042</v>
      </c>
      <c r="C345" s="1098"/>
      <c r="D345" s="1098"/>
      <c r="E345" s="1102"/>
      <c r="F345" s="1103"/>
      <c r="G345" s="1103"/>
      <c r="H345" s="1103"/>
      <c r="I345" s="1103"/>
    </row>
    <row r="346" spans="1:9" s="238" customFormat="1" ht="15" customHeight="1">
      <c r="A346" s="1156">
        <v>1</v>
      </c>
      <c r="B346" s="1151" t="s">
        <v>1592</v>
      </c>
      <c r="C346" s="936" t="s">
        <v>4751</v>
      </c>
      <c r="D346" s="936" t="s">
        <v>1670</v>
      </c>
      <c r="E346" s="1104">
        <v>2640</v>
      </c>
      <c r="F346" s="1104">
        <v>4400</v>
      </c>
      <c r="G346" s="1104">
        <v>790</v>
      </c>
      <c r="H346" s="1104">
        <v>660</v>
      </c>
      <c r="I346" s="1104"/>
    </row>
    <row r="347" spans="1:9" s="238" customFormat="1" ht="15" customHeight="1">
      <c r="A347" s="1157"/>
      <c r="B347" s="1152"/>
      <c r="C347" s="936" t="s">
        <v>1670</v>
      </c>
      <c r="D347" s="936" t="s">
        <v>1822</v>
      </c>
      <c r="E347" s="1104">
        <v>2000</v>
      </c>
      <c r="F347" s="1104">
        <v>3800</v>
      </c>
      <c r="G347" s="1104"/>
      <c r="H347" s="1104"/>
      <c r="I347" s="1104">
        <v>570</v>
      </c>
    </row>
    <row r="348" spans="1:9" s="238" customFormat="1" ht="15" customHeight="1">
      <c r="A348" s="1157"/>
      <c r="B348" s="1152"/>
      <c r="C348" s="936" t="s">
        <v>1822</v>
      </c>
      <c r="D348" s="936" t="s">
        <v>4752</v>
      </c>
      <c r="E348" s="1104">
        <v>1650</v>
      </c>
      <c r="F348" s="1104">
        <v>3300</v>
      </c>
      <c r="G348" s="1104"/>
      <c r="H348" s="1104">
        <v>730</v>
      </c>
      <c r="I348" s="1104"/>
    </row>
    <row r="349" spans="1:9" s="238" customFormat="1" ht="15" customHeight="1">
      <c r="A349" s="1158"/>
      <c r="B349" s="1153"/>
      <c r="C349" s="936" t="s">
        <v>4752</v>
      </c>
      <c r="D349" s="936" t="s">
        <v>4753</v>
      </c>
      <c r="E349" s="1104">
        <v>1320</v>
      </c>
      <c r="F349" s="1104">
        <v>2200</v>
      </c>
      <c r="G349" s="1104">
        <v>880</v>
      </c>
      <c r="H349" s="1104">
        <v>770</v>
      </c>
      <c r="I349" s="1104"/>
    </row>
    <row r="350" spans="1:9" s="238" customFormat="1" ht="15" customHeight="1">
      <c r="A350" s="1156">
        <v>2</v>
      </c>
      <c r="B350" s="1151" t="s">
        <v>1430</v>
      </c>
      <c r="C350" s="936" t="s">
        <v>4753</v>
      </c>
      <c r="D350" s="936" t="s">
        <v>4754</v>
      </c>
      <c r="E350" s="1104">
        <v>1100</v>
      </c>
      <c r="F350" s="1104">
        <v>2000</v>
      </c>
      <c r="G350" s="1104">
        <v>600</v>
      </c>
      <c r="H350" s="1104">
        <v>560</v>
      </c>
      <c r="I350" s="1104">
        <v>500</v>
      </c>
    </row>
    <row r="351" spans="1:9" s="238" customFormat="1" ht="15" customHeight="1">
      <c r="A351" s="1157"/>
      <c r="B351" s="1152"/>
      <c r="C351" s="936" t="s">
        <v>4754</v>
      </c>
      <c r="D351" s="936" t="s">
        <v>4755</v>
      </c>
      <c r="E351" s="1104">
        <v>1350</v>
      </c>
      <c r="F351" s="1104">
        <v>3500</v>
      </c>
      <c r="G351" s="1104">
        <v>880</v>
      </c>
      <c r="H351" s="1104">
        <v>770</v>
      </c>
      <c r="I351" s="1104"/>
    </row>
    <row r="352" spans="1:9" s="238" customFormat="1" ht="15" customHeight="1">
      <c r="A352" s="1157"/>
      <c r="B352" s="1152"/>
      <c r="C352" s="936" t="s">
        <v>4755</v>
      </c>
      <c r="D352" s="936" t="s">
        <v>4756</v>
      </c>
      <c r="E352" s="1104">
        <v>1600</v>
      </c>
      <c r="F352" s="1104">
        <v>4000</v>
      </c>
      <c r="G352" s="1104"/>
      <c r="H352" s="1104"/>
      <c r="I352" s="1104"/>
    </row>
    <row r="353" spans="1:9" s="238" customFormat="1" ht="15" customHeight="1">
      <c r="A353" s="1156">
        <v>3</v>
      </c>
      <c r="B353" s="1151" t="s">
        <v>4943</v>
      </c>
      <c r="C353" s="936" t="s">
        <v>1592</v>
      </c>
      <c r="D353" s="936" t="s">
        <v>4757</v>
      </c>
      <c r="E353" s="1104">
        <v>1500</v>
      </c>
      <c r="F353" s="1104">
        <v>2200</v>
      </c>
      <c r="G353" s="1104"/>
      <c r="H353" s="1104"/>
      <c r="I353" s="1104"/>
    </row>
    <row r="354" spans="1:9" s="238" customFormat="1" ht="15" customHeight="1">
      <c r="A354" s="1157"/>
      <c r="B354" s="1152"/>
      <c r="C354" s="936" t="s">
        <v>4757</v>
      </c>
      <c r="D354" s="936" t="s">
        <v>1798</v>
      </c>
      <c r="E354" s="1104">
        <v>730</v>
      </c>
      <c r="F354" s="1104">
        <v>1500</v>
      </c>
      <c r="G354" s="1104">
        <v>400</v>
      </c>
      <c r="H354" s="1104"/>
      <c r="I354" s="1104"/>
    </row>
    <row r="355" spans="1:9" s="238" customFormat="1" ht="15" customHeight="1">
      <c r="A355" s="1158"/>
      <c r="B355" s="1153"/>
      <c r="C355" s="936" t="s">
        <v>1798</v>
      </c>
      <c r="D355" s="936" t="s">
        <v>881</v>
      </c>
      <c r="E355" s="1104">
        <v>360</v>
      </c>
      <c r="F355" s="1104">
        <v>600</v>
      </c>
      <c r="G355" s="1104">
        <v>430</v>
      </c>
      <c r="H355" s="1104">
        <v>410</v>
      </c>
      <c r="I355" s="1104">
        <v>380</v>
      </c>
    </row>
    <row r="356" spans="1:9" s="238" customFormat="1" ht="15" customHeight="1">
      <c r="A356" s="1156">
        <v>4</v>
      </c>
      <c r="B356" s="1151" t="s">
        <v>1798</v>
      </c>
      <c r="C356" s="936" t="s">
        <v>1640</v>
      </c>
      <c r="D356" s="936" t="s">
        <v>4943</v>
      </c>
      <c r="E356" s="1104">
        <v>300</v>
      </c>
      <c r="F356" s="1104">
        <v>600</v>
      </c>
      <c r="G356" s="1104"/>
      <c r="H356" s="1104">
        <v>430</v>
      </c>
      <c r="I356" s="1104"/>
    </row>
    <row r="357" spans="1:9" s="238" customFormat="1" ht="15" customHeight="1">
      <c r="A357" s="1158"/>
      <c r="B357" s="1153"/>
      <c r="C357" s="936" t="s">
        <v>4943</v>
      </c>
      <c r="D357" s="936" t="s">
        <v>4758</v>
      </c>
      <c r="E357" s="1104"/>
      <c r="F357" s="1104">
        <v>500</v>
      </c>
      <c r="G357" s="1104"/>
      <c r="H357" s="1104">
        <v>430</v>
      </c>
      <c r="I357" s="1104"/>
    </row>
    <row r="358" spans="1:9" s="238" customFormat="1" ht="15" customHeight="1">
      <c r="A358" s="1156">
        <v>5</v>
      </c>
      <c r="B358" s="1151" t="s">
        <v>4944</v>
      </c>
      <c r="C358" s="936" t="s">
        <v>1592</v>
      </c>
      <c r="D358" s="936" t="s">
        <v>4759</v>
      </c>
      <c r="E358" s="1104">
        <v>1000</v>
      </c>
      <c r="F358" s="1104">
        <v>1600</v>
      </c>
      <c r="G358" s="1104">
        <v>640</v>
      </c>
      <c r="H358" s="1104"/>
      <c r="I358" s="1104">
        <v>510</v>
      </c>
    </row>
    <row r="359" spans="1:9" s="238" customFormat="1" ht="15" customHeight="1">
      <c r="A359" s="1157"/>
      <c r="B359" s="1152"/>
      <c r="C359" s="936" t="s">
        <v>4759</v>
      </c>
      <c r="D359" s="936" t="s">
        <v>4760</v>
      </c>
      <c r="E359" s="1104">
        <v>800</v>
      </c>
      <c r="F359" s="1104">
        <v>1300</v>
      </c>
      <c r="G359" s="1104"/>
      <c r="H359" s="1104">
        <v>480</v>
      </c>
      <c r="I359" s="1104"/>
    </row>
    <row r="360" spans="1:9" s="238" customFormat="1" ht="15" customHeight="1">
      <c r="A360" s="1157"/>
      <c r="B360" s="1152"/>
      <c r="C360" s="936" t="s">
        <v>4760</v>
      </c>
      <c r="D360" s="936" t="s">
        <v>4761</v>
      </c>
      <c r="E360" s="1104">
        <v>480</v>
      </c>
      <c r="F360" s="1104">
        <v>800</v>
      </c>
      <c r="G360" s="1104"/>
      <c r="H360" s="1104"/>
      <c r="I360" s="1104"/>
    </row>
    <row r="361" spans="1:9" s="238" customFormat="1" ht="15" customHeight="1">
      <c r="A361" s="1158"/>
      <c r="B361" s="1153"/>
      <c r="C361" s="936" t="s">
        <v>4761</v>
      </c>
      <c r="D361" s="936" t="s">
        <v>4762</v>
      </c>
      <c r="E361" s="1104">
        <v>300</v>
      </c>
      <c r="F361" s="1104">
        <v>450</v>
      </c>
      <c r="G361" s="1104">
        <v>410</v>
      </c>
      <c r="H361" s="1104">
        <v>380</v>
      </c>
      <c r="I361" s="1104">
        <v>360</v>
      </c>
    </row>
    <row r="362" spans="1:9" s="238" customFormat="1" ht="15" customHeight="1">
      <c r="A362" s="938">
        <v>6</v>
      </c>
      <c r="B362" s="939" t="s">
        <v>2173</v>
      </c>
      <c r="C362" s="936" t="s">
        <v>1592</v>
      </c>
      <c r="D362" s="936" t="s">
        <v>1643</v>
      </c>
      <c r="E362" s="1104">
        <v>480</v>
      </c>
      <c r="F362" s="1104">
        <v>1200</v>
      </c>
      <c r="G362" s="1104"/>
      <c r="H362" s="1104"/>
      <c r="I362" s="1104"/>
    </row>
    <row r="363" spans="1:9" s="238" customFormat="1" ht="15" customHeight="1">
      <c r="A363" s="1156">
        <v>7</v>
      </c>
      <c r="B363" s="1151" t="s">
        <v>4775</v>
      </c>
      <c r="C363" s="936" t="s">
        <v>1592</v>
      </c>
      <c r="D363" s="936" t="s">
        <v>1649</v>
      </c>
      <c r="E363" s="1104">
        <v>730</v>
      </c>
      <c r="F363" s="1104">
        <v>1200</v>
      </c>
      <c r="G363" s="1104"/>
      <c r="H363" s="1104"/>
      <c r="I363" s="1104"/>
    </row>
    <row r="364" spans="1:9" s="238" customFormat="1" ht="15" customHeight="1">
      <c r="A364" s="1158"/>
      <c r="B364" s="1153"/>
      <c r="C364" s="936" t="s">
        <v>1649</v>
      </c>
      <c r="D364" s="936" t="s">
        <v>1643</v>
      </c>
      <c r="E364" s="1104">
        <v>360</v>
      </c>
      <c r="F364" s="1104">
        <v>600</v>
      </c>
      <c r="G364" s="1104"/>
      <c r="H364" s="1104"/>
      <c r="I364" s="1104"/>
    </row>
    <row r="365" spans="1:9" s="238" customFormat="1" ht="15" customHeight="1">
      <c r="A365" s="1156">
        <v>8</v>
      </c>
      <c r="B365" s="1151" t="s">
        <v>1508</v>
      </c>
      <c r="C365" s="936" t="s">
        <v>1592</v>
      </c>
      <c r="D365" s="936" t="s">
        <v>1640</v>
      </c>
      <c r="E365" s="1104">
        <v>730</v>
      </c>
      <c r="F365" s="1104">
        <v>1200</v>
      </c>
      <c r="G365" s="1104"/>
      <c r="H365" s="1104"/>
      <c r="I365" s="1104"/>
    </row>
    <row r="366" spans="1:9" s="238" customFormat="1" ht="15" customHeight="1">
      <c r="A366" s="1158"/>
      <c r="B366" s="1153"/>
      <c r="C366" s="936" t="s">
        <v>4763</v>
      </c>
      <c r="D366" s="936" t="s">
        <v>4764</v>
      </c>
      <c r="E366" s="1104">
        <v>480</v>
      </c>
      <c r="F366" s="1104">
        <v>900</v>
      </c>
      <c r="G366" s="1104">
        <v>720</v>
      </c>
      <c r="H366" s="1104"/>
      <c r="I366" s="1104"/>
    </row>
    <row r="367" spans="1:9" s="238" customFormat="1" ht="15" customHeight="1">
      <c r="A367" s="938">
        <v>9</v>
      </c>
      <c r="B367" s="939" t="s">
        <v>4764</v>
      </c>
      <c r="C367" s="936" t="s">
        <v>1592</v>
      </c>
      <c r="D367" s="936" t="s">
        <v>1643</v>
      </c>
      <c r="E367" s="1104">
        <v>730</v>
      </c>
      <c r="F367" s="1104">
        <v>1200</v>
      </c>
      <c r="G367" s="1104"/>
      <c r="H367" s="1104">
        <v>660</v>
      </c>
      <c r="I367" s="1104"/>
    </row>
    <row r="368" spans="1:9" s="238" customFormat="1" ht="15" customHeight="1">
      <c r="A368" s="1156">
        <v>10</v>
      </c>
      <c r="B368" s="1151" t="s">
        <v>2163</v>
      </c>
      <c r="C368" s="936" t="s">
        <v>1592</v>
      </c>
      <c r="D368" s="936" t="s">
        <v>4765</v>
      </c>
      <c r="E368" s="1104">
        <v>500</v>
      </c>
      <c r="F368" s="1104">
        <v>900</v>
      </c>
      <c r="G368" s="1104"/>
      <c r="H368" s="1104">
        <v>480</v>
      </c>
      <c r="I368" s="1104"/>
    </row>
    <row r="369" spans="1:9" s="238" customFormat="1" ht="15" customHeight="1">
      <c r="A369" s="1158"/>
      <c r="B369" s="1153"/>
      <c r="C369" s="936" t="s">
        <v>4765</v>
      </c>
      <c r="D369" s="936" t="s">
        <v>4766</v>
      </c>
      <c r="E369" s="1104">
        <v>300</v>
      </c>
      <c r="F369" s="1104">
        <v>600</v>
      </c>
      <c r="G369" s="1104">
        <v>480</v>
      </c>
      <c r="H369" s="1104">
        <v>450</v>
      </c>
      <c r="I369" s="1104"/>
    </row>
    <row r="370" spans="1:9" s="238" customFormat="1" ht="15" customHeight="1">
      <c r="A370" s="938">
        <v>11</v>
      </c>
      <c r="B370" s="939" t="s">
        <v>4765</v>
      </c>
      <c r="C370" s="936" t="s">
        <v>1670</v>
      </c>
      <c r="D370" s="936" t="s">
        <v>1643</v>
      </c>
      <c r="E370" s="1104">
        <v>260</v>
      </c>
      <c r="F370" s="1104">
        <v>500</v>
      </c>
      <c r="G370" s="1104"/>
      <c r="H370" s="1104">
        <v>420</v>
      </c>
      <c r="I370" s="1104"/>
    </row>
    <row r="371" spans="1:9" s="238" customFormat="1" ht="15" customHeight="1">
      <c r="A371" s="1156">
        <v>12</v>
      </c>
      <c r="B371" s="1151" t="s">
        <v>1670</v>
      </c>
      <c r="C371" s="936" t="s">
        <v>1592</v>
      </c>
      <c r="D371" s="936" t="s">
        <v>4765</v>
      </c>
      <c r="E371" s="1104">
        <v>730</v>
      </c>
      <c r="F371" s="1104">
        <v>1200</v>
      </c>
      <c r="G371" s="1104"/>
      <c r="H371" s="1104"/>
      <c r="I371" s="1104"/>
    </row>
    <row r="372" spans="1:9" s="238" customFormat="1" ht="15" customHeight="1">
      <c r="A372" s="1157"/>
      <c r="B372" s="1152"/>
      <c r="C372" s="936" t="s">
        <v>4765</v>
      </c>
      <c r="D372" s="936" t="s">
        <v>4767</v>
      </c>
      <c r="E372" s="1104">
        <v>480</v>
      </c>
      <c r="F372" s="1104">
        <v>800</v>
      </c>
      <c r="G372" s="1104">
        <v>480</v>
      </c>
      <c r="H372" s="1104">
        <v>440</v>
      </c>
      <c r="I372" s="1104">
        <v>400</v>
      </c>
    </row>
    <row r="373" spans="1:9" s="238" customFormat="1" ht="15" customHeight="1">
      <c r="A373" s="1158"/>
      <c r="B373" s="1153"/>
      <c r="C373" s="936" t="s">
        <v>4767</v>
      </c>
      <c r="D373" s="936" t="s">
        <v>1592</v>
      </c>
      <c r="E373" s="1104">
        <v>480</v>
      </c>
      <c r="F373" s="1104">
        <v>800</v>
      </c>
      <c r="G373" s="1104"/>
      <c r="H373" s="1104"/>
      <c r="I373" s="1104"/>
    </row>
    <row r="374" spans="1:9" s="238" customFormat="1" ht="15" customHeight="1">
      <c r="A374" s="938">
        <v>13</v>
      </c>
      <c r="B374" s="939" t="s">
        <v>1697</v>
      </c>
      <c r="C374" s="936" t="s">
        <v>1592</v>
      </c>
      <c r="D374" s="936" t="s">
        <v>1670</v>
      </c>
      <c r="E374" s="1104">
        <v>360</v>
      </c>
      <c r="F374" s="1104">
        <v>600</v>
      </c>
      <c r="G374" s="1104">
        <v>480</v>
      </c>
      <c r="H374" s="1104"/>
      <c r="I374" s="1104"/>
    </row>
    <row r="375" spans="1:9" s="238" customFormat="1" ht="15" customHeight="1">
      <c r="A375" s="1156">
        <v>14</v>
      </c>
      <c r="B375" s="1151" t="s">
        <v>2064</v>
      </c>
      <c r="C375" s="936" t="s">
        <v>1592</v>
      </c>
      <c r="D375" s="936" t="s">
        <v>1649</v>
      </c>
      <c r="E375" s="1104">
        <v>730</v>
      </c>
      <c r="F375" s="1104">
        <v>1200</v>
      </c>
      <c r="G375" s="1104"/>
      <c r="H375" s="1104"/>
      <c r="I375" s="1104"/>
    </row>
    <row r="376" spans="1:9" s="238" customFormat="1" ht="15" customHeight="1">
      <c r="A376" s="1158"/>
      <c r="B376" s="1153"/>
      <c r="C376" s="936" t="s">
        <v>1649</v>
      </c>
      <c r="D376" s="936" t="s">
        <v>1631</v>
      </c>
      <c r="E376" s="1104">
        <v>360</v>
      </c>
      <c r="F376" s="1104">
        <v>600</v>
      </c>
      <c r="G376" s="1104"/>
      <c r="H376" s="1104">
        <v>480</v>
      </c>
      <c r="I376" s="1104"/>
    </row>
    <row r="377" spans="1:9" s="238" customFormat="1" ht="15" customHeight="1">
      <c r="A377" s="938">
        <v>15</v>
      </c>
      <c r="B377" s="939" t="s">
        <v>1840</v>
      </c>
      <c r="C377" s="936" t="s">
        <v>1592</v>
      </c>
      <c r="D377" s="936" t="s">
        <v>1631</v>
      </c>
      <c r="E377" s="1104">
        <v>480</v>
      </c>
      <c r="F377" s="1104">
        <v>1000</v>
      </c>
      <c r="G377" s="1104"/>
      <c r="H377" s="1104"/>
      <c r="I377" s="1104"/>
    </row>
    <row r="378" spans="1:9" s="238" customFormat="1" ht="15" customHeight="1">
      <c r="A378" s="938">
        <v>16</v>
      </c>
      <c r="B378" s="939" t="s">
        <v>4945</v>
      </c>
      <c r="C378" s="936" t="s">
        <v>1592</v>
      </c>
      <c r="D378" s="936" t="s">
        <v>1631</v>
      </c>
      <c r="E378" s="1104">
        <v>600</v>
      </c>
      <c r="F378" s="1104">
        <v>1000</v>
      </c>
      <c r="G378" s="1104"/>
      <c r="H378" s="1104"/>
      <c r="I378" s="1104"/>
    </row>
    <row r="379" spans="1:9" s="238" customFormat="1" ht="15" customHeight="1">
      <c r="A379" s="1156">
        <v>17</v>
      </c>
      <c r="B379" s="1151" t="s">
        <v>4772</v>
      </c>
      <c r="C379" s="936" t="s">
        <v>1592</v>
      </c>
      <c r="D379" s="936" t="s">
        <v>1340</v>
      </c>
      <c r="E379" s="1104">
        <v>600</v>
      </c>
      <c r="F379" s="1104">
        <v>1000</v>
      </c>
      <c r="G379" s="1104"/>
      <c r="H379" s="1104"/>
      <c r="I379" s="1104"/>
    </row>
    <row r="380" spans="1:9" s="238" customFormat="1" ht="15" customHeight="1">
      <c r="A380" s="1158"/>
      <c r="B380" s="1153"/>
      <c r="C380" s="936" t="s">
        <v>1340</v>
      </c>
      <c r="D380" s="936" t="s">
        <v>1631</v>
      </c>
      <c r="E380" s="1104">
        <v>360</v>
      </c>
      <c r="F380" s="1104">
        <v>600</v>
      </c>
      <c r="G380" s="1104"/>
      <c r="H380" s="1104">
        <v>480</v>
      </c>
      <c r="I380" s="1104"/>
    </row>
    <row r="381" spans="1:9" s="238" customFormat="1" ht="15" customHeight="1">
      <c r="A381" s="1156">
        <v>18</v>
      </c>
      <c r="B381" s="1151" t="s">
        <v>2216</v>
      </c>
      <c r="C381" s="936" t="s">
        <v>1592</v>
      </c>
      <c r="D381" s="936" t="s">
        <v>1340</v>
      </c>
      <c r="E381" s="1104">
        <v>600</v>
      </c>
      <c r="F381" s="1104">
        <v>1000</v>
      </c>
      <c r="G381" s="1104"/>
      <c r="H381" s="1104"/>
      <c r="I381" s="1104"/>
    </row>
    <row r="382" spans="1:9" s="238" customFormat="1" ht="15" customHeight="1">
      <c r="A382" s="1157"/>
      <c r="B382" s="1152"/>
      <c r="C382" s="936" t="s">
        <v>1340</v>
      </c>
      <c r="D382" s="936" t="s">
        <v>1631</v>
      </c>
      <c r="E382" s="1104">
        <v>360</v>
      </c>
      <c r="F382" s="1104">
        <v>600</v>
      </c>
      <c r="G382" s="1104"/>
      <c r="H382" s="1104"/>
      <c r="I382" s="1104"/>
    </row>
    <row r="383" spans="1:9" s="238" customFormat="1" ht="15" customHeight="1">
      <c r="A383" s="1158"/>
      <c r="B383" s="1153"/>
      <c r="C383" s="936" t="s">
        <v>1631</v>
      </c>
      <c r="D383" s="936" t="s">
        <v>4768</v>
      </c>
      <c r="E383" s="1104">
        <v>250</v>
      </c>
      <c r="F383" s="1104">
        <v>500</v>
      </c>
      <c r="G383" s="1104">
        <v>440</v>
      </c>
      <c r="H383" s="1104"/>
      <c r="I383" s="1104"/>
    </row>
    <row r="384" spans="1:9" s="238" customFormat="1" ht="15" customHeight="1">
      <c r="A384" s="1156">
        <v>19</v>
      </c>
      <c r="B384" s="1151" t="s">
        <v>3469</v>
      </c>
      <c r="C384" s="936" t="s">
        <v>1592</v>
      </c>
      <c r="D384" s="936" t="s">
        <v>1340</v>
      </c>
      <c r="E384" s="1104">
        <v>600</v>
      </c>
      <c r="F384" s="1104">
        <v>1000</v>
      </c>
      <c r="G384" s="1104"/>
      <c r="H384" s="1104"/>
      <c r="I384" s="1104"/>
    </row>
    <row r="385" spans="1:9" s="238" customFormat="1" ht="15" customHeight="1">
      <c r="A385" s="1158"/>
      <c r="B385" s="1153"/>
      <c r="C385" s="936" t="s">
        <v>1340</v>
      </c>
      <c r="D385" s="936" t="s">
        <v>1631</v>
      </c>
      <c r="E385" s="1104">
        <v>360</v>
      </c>
      <c r="F385" s="1104">
        <v>600</v>
      </c>
      <c r="G385" s="1104"/>
      <c r="H385" s="1104"/>
      <c r="I385" s="1104"/>
    </row>
    <row r="386" spans="1:9" s="238" customFormat="1" ht="15" customHeight="1">
      <c r="A386" s="1156">
        <v>20</v>
      </c>
      <c r="B386" s="1151" t="s">
        <v>4946</v>
      </c>
      <c r="C386" s="936" t="s">
        <v>1592</v>
      </c>
      <c r="D386" s="936" t="s">
        <v>1340</v>
      </c>
      <c r="E386" s="1104">
        <v>600</v>
      </c>
      <c r="F386" s="1104">
        <v>1000</v>
      </c>
      <c r="G386" s="1104"/>
      <c r="H386" s="1104"/>
      <c r="I386" s="1104"/>
    </row>
    <row r="387" spans="1:9" s="238" customFormat="1" ht="15" customHeight="1">
      <c r="A387" s="1158"/>
      <c r="B387" s="1153"/>
      <c r="C387" s="936" t="s">
        <v>1340</v>
      </c>
      <c r="D387" s="936" t="s">
        <v>1631</v>
      </c>
      <c r="E387" s="1104">
        <v>360</v>
      </c>
      <c r="F387" s="1104">
        <v>600</v>
      </c>
      <c r="G387" s="1104"/>
      <c r="H387" s="1104"/>
      <c r="I387" s="1104"/>
    </row>
    <row r="388" spans="1:9" s="238" customFormat="1" ht="15" customHeight="1">
      <c r="A388" s="1156">
        <v>21</v>
      </c>
      <c r="B388" s="1151" t="s">
        <v>4773</v>
      </c>
      <c r="C388" s="936" t="s">
        <v>1592</v>
      </c>
      <c r="D388" s="936" t="s">
        <v>1340</v>
      </c>
      <c r="E388" s="1104">
        <v>600</v>
      </c>
      <c r="F388" s="1104">
        <v>1000</v>
      </c>
      <c r="G388" s="1104"/>
      <c r="H388" s="1104"/>
      <c r="I388" s="1104"/>
    </row>
    <row r="389" spans="1:9" s="238" customFormat="1" ht="15" customHeight="1">
      <c r="A389" s="1158"/>
      <c r="B389" s="1153"/>
      <c r="C389" s="936" t="s">
        <v>1340</v>
      </c>
      <c r="D389" s="936" t="s">
        <v>1631</v>
      </c>
      <c r="E389" s="1104">
        <v>360</v>
      </c>
      <c r="F389" s="1104">
        <v>600</v>
      </c>
      <c r="G389" s="1104"/>
      <c r="H389" s="1104">
        <v>480</v>
      </c>
      <c r="I389" s="1104"/>
    </row>
    <row r="390" spans="1:9" s="238" customFormat="1" ht="15" customHeight="1">
      <c r="A390" s="1156">
        <v>22</v>
      </c>
      <c r="B390" s="1151" t="s">
        <v>2234</v>
      </c>
      <c r="C390" s="936" t="s">
        <v>1592</v>
      </c>
      <c r="D390" s="936" t="s">
        <v>1340</v>
      </c>
      <c r="E390" s="1104">
        <v>600</v>
      </c>
      <c r="F390" s="1104">
        <v>1000</v>
      </c>
      <c r="G390" s="1104">
        <v>500</v>
      </c>
      <c r="H390" s="1104">
        <v>450</v>
      </c>
      <c r="I390" s="1104"/>
    </row>
    <row r="391" spans="1:9" s="238" customFormat="1" ht="15" customHeight="1">
      <c r="A391" s="1158"/>
      <c r="B391" s="1153"/>
      <c r="C391" s="936" t="s">
        <v>1340</v>
      </c>
      <c r="D391" s="936" t="s">
        <v>1631</v>
      </c>
      <c r="E391" s="1104">
        <v>360</v>
      </c>
      <c r="F391" s="1104">
        <v>600</v>
      </c>
      <c r="G391" s="1104">
        <v>480</v>
      </c>
      <c r="H391" s="1104">
        <v>450</v>
      </c>
      <c r="I391" s="1104"/>
    </row>
    <row r="392" spans="1:9" s="238" customFormat="1" ht="15" customHeight="1">
      <c r="A392" s="1156">
        <v>23</v>
      </c>
      <c r="B392" s="1151" t="s">
        <v>4947</v>
      </c>
      <c r="C392" s="936" t="s">
        <v>1592</v>
      </c>
      <c r="D392" s="936" t="s">
        <v>1340</v>
      </c>
      <c r="E392" s="1104">
        <v>600</v>
      </c>
      <c r="F392" s="1104">
        <v>1000</v>
      </c>
      <c r="G392" s="1104"/>
      <c r="H392" s="1104"/>
      <c r="I392" s="1104"/>
    </row>
    <row r="393" spans="1:9" s="238" customFormat="1" ht="15" customHeight="1">
      <c r="A393" s="1158"/>
      <c r="B393" s="1153"/>
      <c r="C393" s="936" t="s">
        <v>1340</v>
      </c>
      <c r="D393" s="936" t="s">
        <v>1631</v>
      </c>
      <c r="E393" s="1104">
        <v>360</v>
      </c>
      <c r="F393" s="1104">
        <v>600</v>
      </c>
      <c r="G393" s="1104"/>
      <c r="H393" s="1104">
        <v>480</v>
      </c>
      <c r="I393" s="1104"/>
    </row>
    <row r="394" spans="1:9" s="238" customFormat="1" ht="15" customHeight="1">
      <c r="A394" s="1156">
        <v>24</v>
      </c>
      <c r="B394" s="1151" t="s">
        <v>1615</v>
      </c>
      <c r="C394" s="936" t="s">
        <v>1592</v>
      </c>
      <c r="D394" s="936" t="s">
        <v>1340</v>
      </c>
      <c r="E394" s="1104">
        <v>600</v>
      </c>
      <c r="F394" s="1104">
        <v>1000</v>
      </c>
      <c r="G394" s="1104"/>
      <c r="H394" s="1104"/>
      <c r="I394" s="1104"/>
    </row>
    <row r="395" spans="1:9" s="238" customFormat="1" ht="15" customHeight="1">
      <c r="A395" s="1158"/>
      <c r="B395" s="1153"/>
      <c r="C395" s="936" t="s">
        <v>1340</v>
      </c>
      <c r="D395" s="936" t="s">
        <v>1631</v>
      </c>
      <c r="E395" s="1104">
        <v>360</v>
      </c>
      <c r="F395" s="1104">
        <v>600</v>
      </c>
      <c r="G395" s="1104">
        <v>480</v>
      </c>
      <c r="H395" s="1104">
        <v>450</v>
      </c>
      <c r="I395" s="1104"/>
    </row>
    <row r="396" spans="1:9" s="238" customFormat="1" ht="15" customHeight="1">
      <c r="A396" s="1156">
        <v>25</v>
      </c>
      <c r="B396" s="1151" t="s">
        <v>4771</v>
      </c>
      <c r="C396" s="936" t="s">
        <v>1592</v>
      </c>
      <c r="D396" s="936" t="s">
        <v>1340</v>
      </c>
      <c r="E396" s="1104">
        <v>600</v>
      </c>
      <c r="F396" s="1104">
        <v>1000</v>
      </c>
      <c r="G396" s="1104">
        <v>500</v>
      </c>
      <c r="H396" s="1104">
        <v>450</v>
      </c>
      <c r="I396" s="1104">
        <v>400</v>
      </c>
    </row>
    <row r="397" spans="1:9" s="238" customFormat="1" ht="15" customHeight="1">
      <c r="A397" s="1158"/>
      <c r="B397" s="1153"/>
      <c r="C397" s="936" t="s">
        <v>1340</v>
      </c>
      <c r="D397" s="936" t="s">
        <v>1631</v>
      </c>
      <c r="E397" s="1104">
        <v>360</v>
      </c>
      <c r="F397" s="1104">
        <v>600</v>
      </c>
      <c r="G397" s="1104">
        <v>480</v>
      </c>
      <c r="H397" s="1104"/>
      <c r="I397" s="1104"/>
    </row>
    <row r="398" spans="1:9" s="238" customFormat="1" ht="15" customHeight="1">
      <c r="A398" s="1156">
        <v>26</v>
      </c>
      <c r="B398" s="1151" t="s">
        <v>1695</v>
      </c>
      <c r="C398" s="940" t="s">
        <v>1592</v>
      </c>
      <c r="D398" s="940" t="s">
        <v>4769</v>
      </c>
      <c r="E398" s="1105">
        <v>600</v>
      </c>
      <c r="F398" s="1105">
        <v>1000</v>
      </c>
      <c r="G398" s="1105"/>
      <c r="H398" s="1105">
        <v>500</v>
      </c>
      <c r="I398" s="1105"/>
    </row>
    <row r="399" spans="1:9" s="238" customFormat="1" ht="15" customHeight="1">
      <c r="A399" s="1158"/>
      <c r="B399" s="1153"/>
      <c r="C399" s="936" t="s">
        <v>4769</v>
      </c>
      <c r="D399" s="936" t="s">
        <v>881</v>
      </c>
      <c r="E399" s="1104">
        <v>360</v>
      </c>
      <c r="F399" s="1104">
        <v>600</v>
      </c>
      <c r="G399" s="1104"/>
      <c r="H399" s="1104">
        <v>480</v>
      </c>
      <c r="I399" s="1104">
        <v>450</v>
      </c>
    </row>
    <row r="400" spans="1:9" s="238" customFormat="1" ht="15" customHeight="1">
      <c r="A400" s="938">
        <v>27</v>
      </c>
      <c r="B400" s="939" t="s">
        <v>4948</v>
      </c>
      <c r="C400" s="936" t="s">
        <v>1592</v>
      </c>
      <c r="D400" s="936" t="s">
        <v>1649</v>
      </c>
      <c r="E400" s="1104">
        <v>480</v>
      </c>
      <c r="F400" s="1104">
        <v>1000</v>
      </c>
      <c r="G400" s="1104"/>
      <c r="H400" s="1104"/>
      <c r="I400" s="1104"/>
    </row>
    <row r="401" spans="1:9" s="238" customFormat="1" ht="15" customHeight="1">
      <c r="A401" s="938">
        <v>28</v>
      </c>
      <c r="B401" s="939" t="s">
        <v>4949</v>
      </c>
      <c r="C401" s="936" t="s">
        <v>1670</v>
      </c>
      <c r="D401" s="936" t="s">
        <v>881</v>
      </c>
      <c r="E401" s="1104">
        <v>250</v>
      </c>
      <c r="F401" s="1104">
        <v>500</v>
      </c>
      <c r="G401" s="1104">
        <v>440</v>
      </c>
      <c r="H401" s="1104">
        <v>420</v>
      </c>
      <c r="I401" s="1104"/>
    </row>
    <row r="402" spans="1:9" s="238" customFormat="1" ht="15" customHeight="1">
      <c r="A402" s="938">
        <v>29</v>
      </c>
      <c r="B402" s="939" t="s">
        <v>1822</v>
      </c>
      <c r="C402" s="936" t="s">
        <v>1592</v>
      </c>
      <c r="D402" s="936" t="s">
        <v>1670</v>
      </c>
      <c r="E402" s="1104">
        <v>480</v>
      </c>
      <c r="F402" s="1104">
        <v>1000</v>
      </c>
      <c r="G402" s="1104"/>
      <c r="H402" s="1104"/>
      <c r="I402" s="1104"/>
    </row>
    <row r="403" spans="1:9" s="238" customFormat="1" ht="15" customHeight="1">
      <c r="A403" s="938">
        <v>30</v>
      </c>
      <c r="B403" s="939" t="s">
        <v>1665</v>
      </c>
      <c r="C403" s="936" t="s">
        <v>1822</v>
      </c>
      <c r="D403" s="936" t="s">
        <v>1643</v>
      </c>
      <c r="E403" s="1104">
        <v>300</v>
      </c>
      <c r="F403" s="1104">
        <v>800</v>
      </c>
      <c r="G403" s="1104"/>
      <c r="H403" s="1104">
        <v>440</v>
      </c>
      <c r="I403" s="1104"/>
    </row>
    <row r="404" spans="1:9" s="238" customFormat="1" ht="15" customHeight="1">
      <c r="A404" s="938">
        <v>31</v>
      </c>
      <c r="B404" s="939" t="s">
        <v>1782</v>
      </c>
      <c r="C404" s="936" t="s">
        <v>1592</v>
      </c>
      <c r="D404" s="936" t="s">
        <v>881</v>
      </c>
      <c r="E404" s="1104">
        <v>480</v>
      </c>
      <c r="F404" s="1104">
        <v>800</v>
      </c>
      <c r="G404" s="1104"/>
      <c r="H404" s="1104">
        <v>440</v>
      </c>
      <c r="I404" s="1104"/>
    </row>
    <row r="405" spans="1:9" s="238" customFormat="1" ht="15" customHeight="1">
      <c r="A405" s="938">
        <v>32</v>
      </c>
      <c r="B405" s="939" t="s">
        <v>4950</v>
      </c>
      <c r="C405" s="936" t="s">
        <v>1592</v>
      </c>
      <c r="D405" s="936" t="s">
        <v>1665</v>
      </c>
      <c r="E405" s="1104">
        <v>480</v>
      </c>
      <c r="F405" s="1104">
        <v>800</v>
      </c>
      <c r="G405" s="1104"/>
      <c r="H405" s="1104"/>
      <c r="I405" s="1104"/>
    </row>
    <row r="406" spans="1:9" s="238" customFormat="1" ht="15" customHeight="1">
      <c r="A406" s="938">
        <v>33</v>
      </c>
      <c r="B406" s="939" t="s">
        <v>4951</v>
      </c>
      <c r="C406" s="936" t="s">
        <v>1592</v>
      </c>
      <c r="D406" s="936" t="s">
        <v>4770</v>
      </c>
      <c r="E406" s="1104">
        <v>480</v>
      </c>
      <c r="F406" s="1104">
        <v>800</v>
      </c>
      <c r="G406" s="1104"/>
      <c r="H406" s="1104"/>
      <c r="I406" s="1104"/>
    </row>
    <row r="407" spans="1:9" s="238" customFormat="1" ht="15" customHeight="1">
      <c r="A407" s="938">
        <v>34</v>
      </c>
      <c r="B407" s="939" t="s">
        <v>1631</v>
      </c>
      <c r="C407" s="936" t="s">
        <v>1649</v>
      </c>
      <c r="D407" s="936" t="s">
        <v>4771</v>
      </c>
      <c r="E407" s="1104">
        <v>260</v>
      </c>
      <c r="F407" s="1104">
        <v>600</v>
      </c>
      <c r="G407" s="1104">
        <v>480</v>
      </c>
      <c r="H407" s="1104">
        <v>450</v>
      </c>
      <c r="I407" s="1104">
        <v>420</v>
      </c>
    </row>
    <row r="408" spans="1:9" s="238" customFormat="1" ht="15" customHeight="1">
      <c r="A408" s="938">
        <v>35</v>
      </c>
      <c r="B408" s="939" t="s">
        <v>1340</v>
      </c>
      <c r="C408" s="936" t="s">
        <v>1631</v>
      </c>
      <c r="D408" s="936" t="s">
        <v>4771</v>
      </c>
      <c r="E408" s="1104">
        <v>360</v>
      </c>
      <c r="F408" s="1104">
        <v>800</v>
      </c>
      <c r="G408" s="1104"/>
      <c r="H408" s="1104">
        <v>440</v>
      </c>
      <c r="I408" s="1104"/>
    </row>
    <row r="409" spans="1:9" s="238" customFormat="1" ht="15" customHeight="1">
      <c r="A409" s="938">
        <v>36</v>
      </c>
      <c r="B409" s="939" t="s">
        <v>4952</v>
      </c>
      <c r="C409" s="936" t="s">
        <v>4772</v>
      </c>
      <c r="D409" s="936" t="s">
        <v>4773</v>
      </c>
      <c r="E409" s="1104">
        <v>260</v>
      </c>
      <c r="F409" s="1104">
        <v>500</v>
      </c>
      <c r="G409" s="1104">
        <v>440</v>
      </c>
      <c r="H409" s="1104"/>
      <c r="I409" s="1104"/>
    </row>
    <row r="410" spans="1:9" s="238" customFormat="1" ht="15" customHeight="1">
      <c r="A410" s="938">
        <v>37</v>
      </c>
      <c r="B410" s="939" t="s">
        <v>1377</v>
      </c>
      <c r="C410" s="936" t="s">
        <v>2216</v>
      </c>
      <c r="D410" s="936" t="s">
        <v>4774</v>
      </c>
      <c r="E410" s="1104">
        <v>260</v>
      </c>
      <c r="F410" s="1104">
        <v>500</v>
      </c>
      <c r="G410" s="1104"/>
      <c r="H410" s="1104">
        <v>420</v>
      </c>
      <c r="I410" s="1104"/>
    </row>
    <row r="411" spans="1:9" s="238" customFormat="1" ht="15" customHeight="1">
      <c r="A411" s="1154">
        <v>38</v>
      </c>
      <c r="B411" s="1155" t="s">
        <v>1649</v>
      </c>
      <c r="C411" s="936" t="s">
        <v>4775</v>
      </c>
      <c r="D411" s="936" t="s">
        <v>2216</v>
      </c>
      <c r="E411" s="1104">
        <v>360</v>
      </c>
      <c r="F411" s="1104">
        <v>600</v>
      </c>
      <c r="G411" s="1104"/>
      <c r="H411" s="1104"/>
      <c r="I411" s="1104"/>
    </row>
    <row r="412" spans="1:9" s="238" customFormat="1" ht="15" customHeight="1">
      <c r="A412" s="1154"/>
      <c r="B412" s="1155"/>
      <c r="C412" s="936" t="s">
        <v>3469</v>
      </c>
      <c r="D412" s="936" t="s">
        <v>1643</v>
      </c>
      <c r="E412" s="1104">
        <v>360</v>
      </c>
      <c r="F412" s="1104">
        <v>600</v>
      </c>
      <c r="G412" s="1104"/>
      <c r="H412" s="1104"/>
      <c r="I412" s="1104"/>
    </row>
    <row r="413" spans="1:9" s="238" customFormat="1" ht="15" customHeight="1">
      <c r="A413" s="938">
        <v>39</v>
      </c>
      <c r="B413" s="939" t="s">
        <v>4774</v>
      </c>
      <c r="C413" s="936" t="s">
        <v>4773</v>
      </c>
      <c r="D413" s="936" t="s">
        <v>881</v>
      </c>
      <c r="E413" s="1104">
        <v>260</v>
      </c>
      <c r="F413" s="1104">
        <v>500</v>
      </c>
      <c r="G413" s="1104">
        <v>440</v>
      </c>
      <c r="H413" s="1104">
        <v>420</v>
      </c>
      <c r="I413" s="1104"/>
    </row>
    <row r="414" spans="1:9" s="238" customFormat="1" ht="15" customHeight="1">
      <c r="A414" s="938">
        <v>40</v>
      </c>
      <c r="B414" s="939" t="s">
        <v>4953</v>
      </c>
      <c r="C414" s="936" t="s">
        <v>1340</v>
      </c>
      <c r="D414" s="936" t="s">
        <v>1631</v>
      </c>
      <c r="E414" s="1104">
        <v>260</v>
      </c>
      <c r="F414" s="1104">
        <v>500</v>
      </c>
      <c r="G414" s="1104"/>
      <c r="H414" s="1104"/>
      <c r="I414" s="1104"/>
    </row>
    <row r="415" spans="1:9" s="238" customFormat="1" ht="15" customHeight="1">
      <c r="A415" s="938">
        <v>41</v>
      </c>
      <c r="B415" s="939" t="s">
        <v>1314</v>
      </c>
      <c r="C415" s="936" t="s">
        <v>1340</v>
      </c>
      <c r="D415" s="936" t="s">
        <v>1631</v>
      </c>
      <c r="E415" s="1104">
        <v>260</v>
      </c>
      <c r="F415" s="1104">
        <v>500</v>
      </c>
      <c r="G415" s="1104"/>
      <c r="H415" s="1104">
        <v>420</v>
      </c>
      <c r="I415" s="1104"/>
    </row>
    <row r="416" spans="1:9" s="238" customFormat="1" ht="15" customHeight="1">
      <c r="A416" s="938">
        <v>42</v>
      </c>
      <c r="B416" s="939" t="s">
        <v>4770</v>
      </c>
      <c r="C416" s="936" t="s">
        <v>1782</v>
      </c>
      <c r="D416" s="936" t="s">
        <v>881</v>
      </c>
      <c r="E416" s="1104">
        <v>260</v>
      </c>
      <c r="F416" s="1104">
        <v>500</v>
      </c>
      <c r="G416" s="1104"/>
      <c r="H416" s="1104">
        <v>420</v>
      </c>
      <c r="I416" s="1104">
        <v>390</v>
      </c>
    </row>
    <row r="417" spans="1:9" s="238" customFormat="1" ht="15" customHeight="1">
      <c r="A417" s="1156">
        <v>43</v>
      </c>
      <c r="B417" s="1151" t="s">
        <v>4954</v>
      </c>
      <c r="C417" s="936" t="s">
        <v>1430</v>
      </c>
      <c r="D417" s="936" t="s">
        <v>4776</v>
      </c>
      <c r="E417" s="1104">
        <v>750</v>
      </c>
      <c r="F417" s="1104">
        <v>1300</v>
      </c>
      <c r="G417" s="1104">
        <v>470</v>
      </c>
      <c r="H417" s="1104">
        <v>420</v>
      </c>
      <c r="I417" s="1104">
        <v>370</v>
      </c>
    </row>
    <row r="418" spans="1:9" s="238" customFormat="1" ht="15" customHeight="1">
      <c r="A418" s="1157"/>
      <c r="B418" s="1152"/>
      <c r="C418" s="936" t="s">
        <v>4776</v>
      </c>
      <c r="D418" s="936" t="s">
        <v>4777</v>
      </c>
      <c r="E418" s="1104">
        <v>1000</v>
      </c>
      <c r="F418" s="1104">
        <v>1500</v>
      </c>
      <c r="G418" s="1104">
        <v>450</v>
      </c>
      <c r="H418" s="1104">
        <v>410</v>
      </c>
      <c r="I418" s="1104">
        <v>380</v>
      </c>
    </row>
    <row r="419" spans="1:9" s="238" customFormat="1" ht="15" customHeight="1">
      <c r="A419" s="1157"/>
      <c r="B419" s="1152"/>
      <c r="C419" s="936" t="s">
        <v>4778</v>
      </c>
      <c r="D419" s="936" t="s">
        <v>4779</v>
      </c>
      <c r="E419" s="1104"/>
      <c r="F419" s="1104">
        <v>500</v>
      </c>
      <c r="G419" s="1104">
        <v>440</v>
      </c>
      <c r="H419" s="1104">
        <v>420</v>
      </c>
      <c r="I419" s="1104">
        <v>390</v>
      </c>
    </row>
    <row r="420" spans="1:9" s="238" customFormat="1" ht="15" customHeight="1">
      <c r="A420" s="1157"/>
      <c r="B420" s="1152"/>
      <c r="C420" s="936" t="s">
        <v>4780</v>
      </c>
      <c r="D420" s="936" t="s">
        <v>4781</v>
      </c>
      <c r="E420" s="1104"/>
      <c r="F420" s="1104">
        <v>500</v>
      </c>
      <c r="G420" s="1104">
        <v>440</v>
      </c>
      <c r="H420" s="1104"/>
      <c r="I420" s="1104">
        <v>390</v>
      </c>
    </row>
    <row r="421" spans="1:9" s="238" customFormat="1" ht="15" customHeight="1">
      <c r="A421" s="1157"/>
      <c r="B421" s="1152"/>
      <c r="C421" s="936" t="s">
        <v>4782</v>
      </c>
      <c r="D421" s="936" t="s">
        <v>4783</v>
      </c>
      <c r="E421" s="1104"/>
      <c r="F421" s="1104">
        <v>500</v>
      </c>
      <c r="G421" s="1104">
        <v>440</v>
      </c>
      <c r="H421" s="1104">
        <v>420</v>
      </c>
      <c r="I421" s="1104"/>
    </row>
    <row r="422" spans="1:9" s="238" customFormat="1" ht="15" customHeight="1">
      <c r="A422" s="1157"/>
      <c r="B422" s="1152"/>
      <c r="C422" s="936" t="s">
        <v>4784</v>
      </c>
      <c r="D422" s="936" t="s">
        <v>4785</v>
      </c>
      <c r="E422" s="1104"/>
      <c r="F422" s="1104">
        <v>500</v>
      </c>
      <c r="G422" s="1104">
        <v>440</v>
      </c>
      <c r="H422" s="1104"/>
      <c r="I422" s="1104"/>
    </row>
    <row r="423" spans="1:9" s="238" customFormat="1" ht="15" customHeight="1">
      <c r="A423" s="1157"/>
      <c r="B423" s="1152"/>
      <c r="C423" s="936" t="s">
        <v>4786</v>
      </c>
      <c r="D423" s="936" t="s">
        <v>881</v>
      </c>
      <c r="E423" s="1104"/>
      <c r="F423" s="1104">
        <v>500</v>
      </c>
      <c r="G423" s="1104">
        <v>440</v>
      </c>
      <c r="H423" s="1104">
        <v>420</v>
      </c>
      <c r="I423" s="1104">
        <v>390</v>
      </c>
    </row>
    <row r="424" spans="1:9" s="238" customFormat="1" ht="15" customHeight="1">
      <c r="A424" s="1158"/>
      <c r="B424" s="1153"/>
      <c r="C424" s="936" t="s">
        <v>4787</v>
      </c>
      <c r="D424" s="936" t="s">
        <v>4788</v>
      </c>
      <c r="E424" s="1104"/>
      <c r="F424" s="1104">
        <v>500</v>
      </c>
      <c r="G424" s="1104">
        <v>440</v>
      </c>
      <c r="H424" s="1104">
        <v>420</v>
      </c>
      <c r="I424" s="1104"/>
    </row>
    <row r="425" spans="1:9" s="238" customFormat="1" ht="15" customHeight="1">
      <c r="A425" s="1156">
        <v>44</v>
      </c>
      <c r="B425" s="1151" t="s">
        <v>4955</v>
      </c>
      <c r="C425" s="936" t="s">
        <v>4789</v>
      </c>
      <c r="D425" s="936" t="s">
        <v>4790</v>
      </c>
      <c r="E425" s="1104">
        <v>600</v>
      </c>
      <c r="F425" s="1104">
        <v>1000</v>
      </c>
      <c r="G425" s="1104">
        <v>600</v>
      </c>
      <c r="H425" s="1104"/>
      <c r="I425" s="1104">
        <v>500</v>
      </c>
    </row>
    <row r="426" spans="1:9" s="238" customFormat="1" ht="15" customHeight="1">
      <c r="A426" s="1157"/>
      <c r="B426" s="1152"/>
      <c r="C426" s="936" t="s">
        <v>4790</v>
      </c>
      <c r="D426" s="936" t="s">
        <v>4791</v>
      </c>
      <c r="E426" s="1104"/>
      <c r="F426" s="1104">
        <v>750</v>
      </c>
      <c r="G426" s="1104">
        <v>490</v>
      </c>
      <c r="H426" s="1104"/>
      <c r="I426" s="1104">
        <v>440</v>
      </c>
    </row>
    <row r="427" spans="1:9" s="238" customFormat="1" ht="15" customHeight="1">
      <c r="A427" s="1157"/>
      <c r="B427" s="1152"/>
      <c r="C427" s="936" t="s">
        <v>4792</v>
      </c>
      <c r="D427" s="936" t="s">
        <v>4793</v>
      </c>
      <c r="E427" s="1104">
        <v>500</v>
      </c>
      <c r="F427" s="1104">
        <v>800</v>
      </c>
      <c r="G427" s="1104">
        <v>480</v>
      </c>
      <c r="H427" s="1104">
        <v>440</v>
      </c>
      <c r="I427" s="1104">
        <v>400</v>
      </c>
    </row>
    <row r="428" spans="1:9" s="238" customFormat="1" ht="15" customHeight="1">
      <c r="A428" s="1157"/>
      <c r="B428" s="1152"/>
      <c r="C428" s="936" t="s">
        <v>4793</v>
      </c>
      <c r="D428" s="936" t="s">
        <v>4794</v>
      </c>
      <c r="E428" s="1104">
        <v>220</v>
      </c>
      <c r="F428" s="1104">
        <v>500</v>
      </c>
      <c r="G428" s="1104">
        <v>440</v>
      </c>
      <c r="H428" s="1104">
        <v>420</v>
      </c>
      <c r="I428" s="1104">
        <v>390</v>
      </c>
    </row>
    <row r="429" spans="1:9" s="238" customFormat="1" ht="15" customHeight="1">
      <c r="A429" s="1157"/>
      <c r="B429" s="1152"/>
      <c r="C429" s="936" t="s">
        <v>4795</v>
      </c>
      <c r="D429" s="936" t="s">
        <v>4796</v>
      </c>
      <c r="E429" s="1104"/>
      <c r="F429" s="1104">
        <v>500</v>
      </c>
      <c r="G429" s="1104">
        <v>440</v>
      </c>
      <c r="H429" s="1104"/>
      <c r="I429" s="1104">
        <v>390</v>
      </c>
    </row>
    <row r="430" spans="1:9" s="238" customFormat="1" ht="15" customHeight="1">
      <c r="A430" s="1157"/>
      <c r="B430" s="1152"/>
      <c r="C430" s="936" t="s">
        <v>4797</v>
      </c>
      <c r="D430" s="936" t="s">
        <v>4798</v>
      </c>
      <c r="E430" s="1104"/>
      <c r="F430" s="1104">
        <v>500</v>
      </c>
      <c r="G430" s="1104">
        <v>440</v>
      </c>
      <c r="H430" s="1104">
        <v>420</v>
      </c>
      <c r="I430" s="1104">
        <v>390</v>
      </c>
    </row>
    <row r="431" spans="1:9" s="238" customFormat="1" ht="15" customHeight="1">
      <c r="A431" s="1157"/>
      <c r="B431" s="1152"/>
      <c r="C431" s="936" t="s">
        <v>4799</v>
      </c>
      <c r="D431" s="936" t="s">
        <v>4800</v>
      </c>
      <c r="E431" s="1104"/>
      <c r="F431" s="1104">
        <v>500</v>
      </c>
      <c r="G431" s="1104">
        <v>440</v>
      </c>
      <c r="H431" s="1104"/>
      <c r="I431" s="1104">
        <v>390</v>
      </c>
    </row>
    <row r="432" spans="1:9" s="238" customFormat="1" ht="15" customHeight="1">
      <c r="A432" s="1156">
        <v>45</v>
      </c>
      <c r="B432" s="1151" t="s">
        <v>4956</v>
      </c>
      <c r="C432" s="936" t="s">
        <v>4801</v>
      </c>
      <c r="D432" s="936" t="s">
        <v>881</v>
      </c>
      <c r="E432" s="1104">
        <v>220</v>
      </c>
      <c r="F432" s="1104">
        <v>500</v>
      </c>
      <c r="G432" s="1104">
        <v>440</v>
      </c>
      <c r="H432" s="1104">
        <v>420</v>
      </c>
      <c r="I432" s="1104"/>
    </row>
    <row r="433" spans="1:9" s="238" customFormat="1" ht="15" customHeight="1">
      <c r="A433" s="1157"/>
      <c r="B433" s="1152"/>
      <c r="C433" s="936" t="s">
        <v>4802</v>
      </c>
      <c r="D433" s="936" t="s">
        <v>881</v>
      </c>
      <c r="E433" s="1104">
        <v>220</v>
      </c>
      <c r="F433" s="1104">
        <v>500</v>
      </c>
      <c r="G433" s="1104">
        <v>440</v>
      </c>
      <c r="H433" s="1104">
        <v>420</v>
      </c>
      <c r="I433" s="1104"/>
    </row>
    <row r="434" spans="1:9" s="238" customFormat="1" ht="15" customHeight="1">
      <c r="A434" s="1157"/>
      <c r="B434" s="1152"/>
      <c r="C434" s="936" t="s">
        <v>4803</v>
      </c>
      <c r="D434" s="936" t="s">
        <v>881</v>
      </c>
      <c r="E434" s="1104">
        <v>220</v>
      </c>
      <c r="F434" s="1104">
        <v>500</v>
      </c>
      <c r="G434" s="1104">
        <v>440</v>
      </c>
      <c r="H434" s="1104">
        <v>420</v>
      </c>
      <c r="I434" s="1104"/>
    </row>
    <row r="435" spans="1:9" s="238" customFormat="1" ht="15" customHeight="1">
      <c r="A435" s="1157"/>
      <c r="B435" s="1152"/>
      <c r="C435" s="936" t="s">
        <v>4804</v>
      </c>
      <c r="D435" s="936" t="s">
        <v>881</v>
      </c>
      <c r="E435" s="1104">
        <v>220</v>
      </c>
      <c r="F435" s="1104">
        <v>600</v>
      </c>
      <c r="G435" s="1104">
        <v>480</v>
      </c>
      <c r="H435" s="1104">
        <v>450</v>
      </c>
      <c r="I435" s="1104"/>
    </row>
    <row r="436" spans="1:9" s="238" customFormat="1" ht="15" customHeight="1">
      <c r="A436" s="1157"/>
      <c r="B436" s="1152"/>
      <c r="C436" s="936" t="s">
        <v>4805</v>
      </c>
      <c r="D436" s="936" t="s">
        <v>881</v>
      </c>
      <c r="E436" s="1104">
        <v>220</v>
      </c>
      <c r="F436" s="1104">
        <v>500</v>
      </c>
      <c r="G436" s="1104">
        <v>440</v>
      </c>
      <c r="H436" s="1104">
        <v>420</v>
      </c>
      <c r="I436" s="1104"/>
    </row>
    <row r="437" spans="1:9" s="238" customFormat="1" ht="15" customHeight="1">
      <c r="A437" s="1157"/>
      <c r="B437" s="1152"/>
      <c r="C437" s="936" t="s">
        <v>4806</v>
      </c>
      <c r="D437" s="936" t="s">
        <v>881</v>
      </c>
      <c r="E437" s="1104">
        <v>220</v>
      </c>
      <c r="F437" s="1104">
        <v>500</v>
      </c>
      <c r="G437" s="1104">
        <v>440</v>
      </c>
      <c r="H437" s="1104">
        <v>420</v>
      </c>
      <c r="I437" s="1104"/>
    </row>
    <row r="438" spans="1:9" s="238" customFormat="1" ht="15" customHeight="1">
      <c r="A438" s="1158"/>
      <c r="B438" s="1153"/>
      <c r="C438" s="936" t="s">
        <v>4807</v>
      </c>
      <c r="D438" s="936" t="s">
        <v>881</v>
      </c>
      <c r="E438" s="1104">
        <v>220</v>
      </c>
      <c r="F438" s="1104">
        <v>500</v>
      </c>
      <c r="G438" s="1104">
        <v>440</v>
      </c>
      <c r="H438" s="1104">
        <v>420</v>
      </c>
      <c r="I438" s="1104">
        <v>390</v>
      </c>
    </row>
    <row r="439" spans="1:9" s="238" customFormat="1" ht="15" customHeight="1">
      <c r="A439" s="1156">
        <v>46</v>
      </c>
      <c r="B439" s="1151" t="s">
        <v>4957</v>
      </c>
      <c r="C439" s="936" t="s">
        <v>4808</v>
      </c>
      <c r="D439" s="936" t="s">
        <v>4809</v>
      </c>
      <c r="E439" s="1104">
        <v>220</v>
      </c>
      <c r="F439" s="1104">
        <v>500</v>
      </c>
      <c r="G439" s="1104">
        <v>440</v>
      </c>
      <c r="H439" s="1104">
        <v>420</v>
      </c>
      <c r="I439" s="1104">
        <v>390</v>
      </c>
    </row>
    <row r="440" spans="1:9" s="238" customFormat="1" ht="15" customHeight="1">
      <c r="A440" s="1157"/>
      <c r="B440" s="1152"/>
      <c r="C440" s="936" t="s">
        <v>4810</v>
      </c>
      <c r="D440" s="936" t="s">
        <v>881</v>
      </c>
      <c r="E440" s="1104">
        <v>220</v>
      </c>
      <c r="F440" s="1104">
        <v>500</v>
      </c>
      <c r="G440" s="1104">
        <v>440</v>
      </c>
      <c r="H440" s="1104"/>
      <c r="I440" s="1104"/>
    </row>
    <row r="441" spans="1:9" s="238" customFormat="1" ht="15" customHeight="1">
      <c r="A441" s="1157"/>
      <c r="B441" s="1152"/>
      <c r="C441" s="936" t="s">
        <v>4811</v>
      </c>
      <c r="D441" s="936" t="s">
        <v>4812</v>
      </c>
      <c r="E441" s="1104">
        <v>220</v>
      </c>
      <c r="F441" s="1104">
        <v>500</v>
      </c>
      <c r="G441" s="1104">
        <v>440</v>
      </c>
      <c r="H441" s="1104"/>
      <c r="I441" s="1104">
        <v>390</v>
      </c>
    </row>
    <row r="442" spans="1:9" s="238" customFormat="1" ht="15" customHeight="1">
      <c r="A442" s="1157"/>
      <c r="B442" s="1152"/>
      <c r="C442" s="936" t="s">
        <v>8043</v>
      </c>
      <c r="D442" s="936" t="s">
        <v>881</v>
      </c>
      <c r="E442" s="1104"/>
      <c r="F442" s="1104">
        <v>500</v>
      </c>
      <c r="G442" s="1104">
        <v>440</v>
      </c>
      <c r="H442" s="1104">
        <v>420</v>
      </c>
      <c r="I442" s="1104"/>
    </row>
    <row r="443" spans="1:9" s="238" customFormat="1" ht="15" customHeight="1">
      <c r="A443" s="1157"/>
      <c r="B443" s="1152"/>
      <c r="C443" s="936" t="s">
        <v>8044</v>
      </c>
      <c r="D443" s="936" t="s">
        <v>881</v>
      </c>
      <c r="E443" s="1104"/>
      <c r="F443" s="1104">
        <v>500</v>
      </c>
      <c r="G443" s="1104"/>
      <c r="H443" s="1104"/>
      <c r="I443" s="1104"/>
    </row>
    <row r="444" spans="1:9" s="238" customFormat="1" ht="15" customHeight="1">
      <c r="A444" s="1157"/>
      <c r="B444" s="1152"/>
      <c r="C444" s="936" t="s">
        <v>8045</v>
      </c>
      <c r="D444" s="936" t="s">
        <v>881</v>
      </c>
      <c r="E444" s="1104"/>
      <c r="F444" s="1104">
        <v>500</v>
      </c>
      <c r="G444" s="1104">
        <v>440</v>
      </c>
      <c r="H444" s="1104">
        <v>420</v>
      </c>
      <c r="I444" s="1104">
        <v>390</v>
      </c>
    </row>
    <row r="445" spans="1:9" s="238" customFormat="1" ht="15" customHeight="1">
      <c r="A445" s="1158"/>
      <c r="B445" s="1153"/>
      <c r="C445" s="936" t="s">
        <v>8046</v>
      </c>
      <c r="D445" s="936" t="s">
        <v>881</v>
      </c>
      <c r="E445" s="1104"/>
      <c r="F445" s="1104">
        <v>500</v>
      </c>
      <c r="G445" s="1104">
        <v>440</v>
      </c>
      <c r="H445" s="1104">
        <v>420</v>
      </c>
      <c r="I445" s="1104"/>
    </row>
    <row r="446" spans="1:9" s="238" customFormat="1" ht="15" customHeight="1">
      <c r="A446" s="1154">
        <v>47</v>
      </c>
      <c r="B446" s="1155" t="s">
        <v>4958</v>
      </c>
      <c r="C446" s="936" t="s">
        <v>4777</v>
      </c>
      <c r="D446" s="936" t="s">
        <v>4813</v>
      </c>
      <c r="E446" s="1104">
        <v>600</v>
      </c>
      <c r="F446" s="1104">
        <v>1000</v>
      </c>
      <c r="G446" s="1104">
        <v>470</v>
      </c>
      <c r="H446" s="1104">
        <v>450</v>
      </c>
      <c r="I446" s="1104">
        <v>430</v>
      </c>
    </row>
    <row r="447" spans="1:9" s="238" customFormat="1" ht="15" customHeight="1">
      <c r="A447" s="1154"/>
      <c r="B447" s="1155"/>
      <c r="C447" s="936" t="s">
        <v>4813</v>
      </c>
      <c r="D447" s="936" t="s">
        <v>4814</v>
      </c>
      <c r="E447" s="1104">
        <v>180</v>
      </c>
      <c r="F447" s="1104">
        <v>500</v>
      </c>
      <c r="G447" s="1104">
        <v>390</v>
      </c>
      <c r="H447" s="1104">
        <v>370</v>
      </c>
      <c r="I447" s="1104">
        <v>350</v>
      </c>
    </row>
    <row r="448" spans="1:9" s="238" customFormat="1" ht="15" customHeight="1">
      <c r="A448" s="1154"/>
      <c r="B448" s="1155"/>
      <c r="C448" s="936" t="s">
        <v>4814</v>
      </c>
      <c r="D448" s="936" t="s">
        <v>4815</v>
      </c>
      <c r="E448" s="1104">
        <v>180</v>
      </c>
      <c r="F448" s="1104">
        <v>600</v>
      </c>
      <c r="G448" s="1104">
        <v>390</v>
      </c>
      <c r="H448" s="1104">
        <v>360</v>
      </c>
      <c r="I448" s="1104">
        <v>300</v>
      </c>
    </row>
    <row r="449" spans="1:9" s="238" customFormat="1" ht="15" customHeight="1">
      <c r="A449" s="1154"/>
      <c r="B449" s="1155"/>
      <c r="C449" s="936" t="s">
        <v>4777</v>
      </c>
      <c r="D449" s="936" t="s">
        <v>4816</v>
      </c>
      <c r="E449" s="1104">
        <v>600</v>
      </c>
      <c r="F449" s="1104">
        <v>1000</v>
      </c>
      <c r="G449" s="1104">
        <v>470</v>
      </c>
      <c r="H449" s="1104">
        <v>450</v>
      </c>
      <c r="I449" s="1104">
        <v>430</v>
      </c>
    </row>
    <row r="450" spans="1:9" s="238" customFormat="1" ht="15" customHeight="1">
      <c r="A450" s="1154"/>
      <c r="B450" s="1155"/>
      <c r="C450" s="936" t="s">
        <v>4816</v>
      </c>
      <c r="D450" s="936" t="s">
        <v>881</v>
      </c>
      <c r="E450" s="1104">
        <v>300</v>
      </c>
      <c r="F450" s="1104">
        <v>500</v>
      </c>
      <c r="G450" s="1104">
        <v>390</v>
      </c>
      <c r="H450" s="1104">
        <v>370</v>
      </c>
      <c r="I450" s="1104">
        <v>350</v>
      </c>
    </row>
    <row r="451" spans="1:9" s="238" customFormat="1" ht="15" customHeight="1">
      <c r="A451" s="1154"/>
      <c r="B451" s="1155"/>
      <c r="C451" s="936" t="s">
        <v>4777</v>
      </c>
      <c r="D451" s="936" t="s">
        <v>4817</v>
      </c>
      <c r="E451" s="1104">
        <v>350</v>
      </c>
      <c r="F451" s="1104">
        <v>700</v>
      </c>
      <c r="G451" s="1104">
        <v>480</v>
      </c>
      <c r="H451" s="1104">
        <v>440</v>
      </c>
      <c r="I451" s="1104">
        <v>410</v>
      </c>
    </row>
    <row r="452" spans="1:9" s="238" customFormat="1" ht="15" customHeight="1">
      <c r="A452" s="1154"/>
      <c r="B452" s="1155"/>
      <c r="C452" s="936" t="s">
        <v>4818</v>
      </c>
      <c r="D452" s="936" t="s">
        <v>4819</v>
      </c>
      <c r="E452" s="1104">
        <v>250</v>
      </c>
      <c r="F452" s="1104">
        <v>500</v>
      </c>
      <c r="G452" s="1104">
        <v>390</v>
      </c>
      <c r="H452" s="1104"/>
      <c r="I452" s="1104"/>
    </row>
    <row r="453" spans="1:9" s="238" customFormat="1" ht="15" customHeight="1">
      <c r="A453" s="1154"/>
      <c r="B453" s="1155"/>
      <c r="C453" s="936" t="s">
        <v>4820</v>
      </c>
      <c r="D453" s="936" t="s">
        <v>4821</v>
      </c>
      <c r="E453" s="1104"/>
      <c r="F453" s="1104">
        <v>500</v>
      </c>
      <c r="G453" s="1104">
        <v>390</v>
      </c>
      <c r="H453" s="1104">
        <v>370</v>
      </c>
      <c r="I453" s="1104"/>
    </row>
    <row r="454" spans="1:9" s="238" customFormat="1" ht="15" customHeight="1">
      <c r="A454" s="1154"/>
      <c r="B454" s="1155"/>
      <c r="C454" s="936" t="s">
        <v>4822</v>
      </c>
      <c r="D454" s="936" t="s">
        <v>4823</v>
      </c>
      <c r="E454" s="1104"/>
      <c r="F454" s="1104">
        <v>500</v>
      </c>
      <c r="G454" s="1104">
        <v>390</v>
      </c>
      <c r="H454" s="1104">
        <v>370</v>
      </c>
      <c r="I454" s="1104"/>
    </row>
    <row r="455" spans="1:9" s="238" customFormat="1" ht="15" customHeight="1">
      <c r="A455" s="1154"/>
      <c r="B455" s="1155"/>
      <c r="C455" s="936" t="s">
        <v>4824</v>
      </c>
      <c r="D455" s="936" t="s">
        <v>4825</v>
      </c>
      <c r="E455" s="1104"/>
      <c r="F455" s="1104">
        <v>500</v>
      </c>
      <c r="G455" s="1104">
        <v>390</v>
      </c>
      <c r="H455" s="1104">
        <v>370</v>
      </c>
      <c r="I455" s="1104">
        <v>350</v>
      </c>
    </row>
    <row r="456" spans="1:9" s="238" customFormat="1" ht="15" customHeight="1">
      <c r="A456" s="1154"/>
      <c r="B456" s="1155"/>
      <c r="C456" s="936" t="s">
        <v>4826</v>
      </c>
      <c r="D456" s="936" t="s">
        <v>4827</v>
      </c>
      <c r="E456" s="1104"/>
      <c r="F456" s="1104">
        <v>500</v>
      </c>
      <c r="G456" s="1104">
        <v>390</v>
      </c>
      <c r="H456" s="1104">
        <v>370</v>
      </c>
      <c r="I456" s="1104"/>
    </row>
    <row r="457" spans="1:9" s="238" customFormat="1" ht="15" customHeight="1">
      <c r="A457" s="1154"/>
      <c r="B457" s="1155"/>
      <c r="C457" s="936" t="s">
        <v>4828</v>
      </c>
      <c r="D457" s="936" t="s">
        <v>4829</v>
      </c>
      <c r="E457" s="1104"/>
      <c r="F457" s="1104">
        <v>400</v>
      </c>
      <c r="G457" s="1104">
        <v>380</v>
      </c>
      <c r="H457" s="1104">
        <v>360</v>
      </c>
      <c r="I457" s="1104"/>
    </row>
    <row r="458" spans="1:9" s="238" customFormat="1" ht="15" customHeight="1">
      <c r="A458" s="1154"/>
      <c r="B458" s="1155"/>
      <c r="C458" s="936" t="s">
        <v>4830</v>
      </c>
      <c r="D458" s="936" t="s">
        <v>4831</v>
      </c>
      <c r="E458" s="1104"/>
      <c r="F458" s="1104">
        <v>500</v>
      </c>
      <c r="G458" s="1104">
        <v>390</v>
      </c>
      <c r="H458" s="1104">
        <v>370</v>
      </c>
      <c r="I458" s="1104">
        <v>350</v>
      </c>
    </row>
    <row r="459" spans="1:9" s="238" customFormat="1" ht="15" customHeight="1">
      <c r="A459" s="1154"/>
      <c r="B459" s="1155"/>
      <c r="C459" s="936" t="s">
        <v>4832</v>
      </c>
      <c r="D459" s="936" t="s">
        <v>4833</v>
      </c>
      <c r="E459" s="1104"/>
      <c r="F459" s="1104">
        <v>400</v>
      </c>
      <c r="G459" s="1104">
        <v>380</v>
      </c>
      <c r="H459" s="1104">
        <v>360</v>
      </c>
      <c r="I459" s="1104"/>
    </row>
    <row r="460" spans="1:9" s="238" customFormat="1" ht="15" customHeight="1">
      <c r="A460" s="1154"/>
      <c r="B460" s="1155"/>
      <c r="C460" s="936" t="s">
        <v>4834</v>
      </c>
      <c r="D460" s="936" t="s">
        <v>4835</v>
      </c>
      <c r="E460" s="1104"/>
      <c r="F460" s="1104">
        <v>500</v>
      </c>
      <c r="G460" s="1104">
        <v>390</v>
      </c>
      <c r="H460" s="1104">
        <v>370</v>
      </c>
      <c r="I460" s="1104"/>
    </row>
    <row r="461" spans="1:9" s="238" customFormat="1" ht="15" customHeight="1">
      <c r="A461" s="1154"/>
      <c r="B461" s="1155"/>
      <c r="C461" s="936" t="s">
        <v>4836</v>
      </c>
      <c r="D461" s="936" t="s">
        <v>4837</v>
      </c>
      <c r="E461" s="1104"/>
      <c r="F461" s="1104">
        <v>400</v>
      </c>
      <c r="G461" s="1104">
        <v>380</v>
      </c>
      <c r="H461" s="1104">
        <v>360</v>
      </c>
      <c r="I461" s="1104">
        <v>340</v>
      </c>
    </row>
    <row r="462" spans="1:9" s="238" customFormat="1" ht="15" customHeight="1">
      <c r="A462" s="1154"/>
      <c r="B462" s="1155"/>
      <c r="C462" s="936" t="s">
        <v>4838</v>
      </c>
      <c r="D462" s="936" t="s">
        <v>4839</v>
      </c>
      <c r="E462" s="1104"/>
      <c r="F462" s="1104">
        <v>500</v>
      </c>
      <c r="G462" s="1104">
        <v>390</v>
      </c>
      <c r="H462" s="1104">
        <v>370</v>
      </c>
      <c r="I462" s="1104">
        <v>350</v>
      </c>
    </row>
    <row r="463" spans="1:9" s="238" customFormat="1" ht="15" customHeight="1">
      <c r="A463" s="1154"/>
      <c r="B463" s="1155"/>
      <c r="C463" s="936" t="s">
        <v>8047</v>
      </c>
      <c r="D463" s="936" t="s">
        <v>8048</v>
      </c>
      <c r="E463" s="1104"/>
      <c r="F463" s="1104">
        <v>400</v>
      </c>
      <c r="G463" s="1104">
        <v>380</v>
      </c>
      <c r="H463" s="1104">
        <v>360</v>
      </c>
      <c r="I463" s="1104">
        <v>340</v>
      </c>
    </row>
    <row r="464" spans="1:9" s="238" customFormat="1" ht="15" customHeight="1">
      <c r="A464" s="1154"/>
      <c r="B464" s="1155"/>
      <c r="C464" s="936" t="s">
        <v>4840</v>
      </c>
      <c r="D464" s="936" t="s">
        <v>4841</v>
      </c>
      <c r="E464" s="1104"/>
      <c r="F464" s="1104">
        <v>400</v>
      </c>
      <c r="G464" s="1104">
        <v>380</v>
      </c>
      <c r="H464" s="1104">
        <v>360</v>
      </c>
      <c r="I464" s="1104">
        <v>340</v>
      </c>
    </row>
    <row r="465" spans="1:9" s="238" customFormat="1" ht="15" customHeight="1">
      <c r="A465" s="1154"/>
      <c r="B465" s="1155"/>
      <c r="C465" s="936" t="s">
        <v>4842</v>
      </c>
      <c r="D465" s="936" t="s">
        <v>4843</v>
      </c>
      <c r="E465" s="1104"/>
      <c r="F465" s="1104">
        <v>400</v>
      </c>
      <c r="G465" s="1104">
        <v>380</v>
      </c>
      <c r="H465" s="1104">
        <v>360</v>
      </c>
      <c r="I465" s="1104">
        <v>340</v>
      </c>
    </row>
    <row r="466" spans="1:9" s="238" customFormat="1" ht="15" customHeight="1">
      <c r="A466" s="1154"/>
      <c r="B466" s="1155"/>
      <c r="C466" s="936" t="s">
        <v>4844</v>
      </c>
      <c r="D466" s="936" t="s">
        <v>4845</v>
      </c>
      <c r="E466" s="1104"/>
      <c r="F466" s="1104">
        <v>400</v>
      </c>
      <c r="G466" s="1104">
        <v>380</v>
      </c>
      <c r="H466" s="1104">
        <v>360</v>
      </c>
      <c r="I466" s="1104"/>
    </row>
    <row r="467" spans="1:9" s="238" customFormat="1" ht="15" customHeight="1">
      <c r="A467" s="1154"/>
      <c r="B467" s="1155"/>
      <c r="C467" s="936" t="s">
        <v>4846</v>
      </c>
      <c r="D467" s="936" t="s">
        <v>4847</v>
      </c>
      <c r="E467" s="1104"/>
      <c r="F467" s="1104">
        <v>400</v>
      </c>
      <c r="G467" s="1104">
        <v>380</v>
      </c>
      <c r="H467" s="1104"/>
      <c r="I467" s="1104"/>
    </row>
    <row r="468" spans="1:9" s="238" customFormat="1" ht="15" customHeight="1">
      <c r="A468" s="1154"/>
      <c r="B468" s="1155"/>
      <c r="C468" s="936" t="s">
        <v>4848</v>
      </c>
      <c r="D468" s="936" t="s">
        <v>4849</v>
      </c>
      <c r="E468" s="1104"/>
      <c r="F468" s="1104">
        <v>400</v>
      </c>
      <c r="G468" s="1104">
        <v>380</v>
      </c>
      <c r="H468" s="1104">
        <v>360</v>
      </c>
      <c r="I468" s="1104"/>
    </row>
    <row r="469" spans="1:9" s="1121" customFormat="1" ht="15" customHeight="1">
      <c r="A469" s="1173">
        <v>48</v>
      </c>
      <c r="B469" s="1175" t="s">
        <v>4959</v>
      </c>
      <c r="C469" s="1119" t="s">
        <v>4850</v>
      </c>
      <c r="D469" s="1119" t="s">
        <v>4851</v>
      </c>
      <c r="E469" s="1120"/>
      <c r="F469" s="1120">
        <v>350</v>
      </c>
      <c r="G469" s="1120">
        <v>290</v>
      </c>
      <c r="H469" s="1120">
        <v>280</v>
      </c>
      <c r="I469" s="1120">
        <v>270</v>
      </c>
    </row>
    <row r="470" spans="1:9" s="1121" customFormat="1" ht="15" customHeight="1">
      <c r="A470" s="1174"/>
      <c r="B470" s="1176"/>
      <c r="C470" s="1119" t="s">
        <v>4852</v>
      </c>
      <c r="D470" s="1119" t="s">
        <v>4853</v>
      </c>
      <c r="E470" s="1120"/>
      <c r="F470" s="1120">
        <v>300</v>
      </c>
      <c r="G470" s="1120"/>
      <c r="H470" s="1120">
        <v>260</v>
      </c>
      <c r="I470" s="1120">
        <v>240</v>
      </c>
    </row>
    <row r="471" spans="1:9" s="1121" customFormat="1" ht="15" customHeight="1">
      <c r="A471" s="1174"/>
      <c r="B471" s="1176"/>
      <c r="C471" s="1119" t="s">
        <v>8049</v>
      </c>
      <c r="D471" s="1119" t="s">
        <v>8050</v>
      </c>
      <c r="E471" s="1122"/>
      <c r="F471" s="1120">
        <v>300</v>
      </c>
      <c r="G471" s="1120"/>
      <c r="H471" s="1120">
        <v>260</v>
      </c>
      <c r="I471" s="1120"/>
    </row>
    <row r="472" spans="1:9" s="1121" customFormat="1" ht="15" customHeight="1">
      <c r="A472" s="1174"/>
      <c r="B472" s="1177"/>
      <c r="C472" s="1119" t="s">
        <v>8051</v>
      </c>
      <c r="D472" s="1119" t="s">
        <v>8052</v>
      </c>
      <c r="E472" s="1122"/>
      <c r="F472" s="1120">
        <v>300</v>
      </c>
      <c r="G472" s="1120"/>
      <c r="H472" s="1120">
        <v>260</v>
      </c>
      <c r="I472" s="1120"/>
    </row>
    <row r="473" spans="1:9" s="1121" customFormat="1" ht="15" customHeight="1">
      <c r="A473" s="1174">
        <v>49</v>
      </c>
      <c r="B473" s="1175" t="s">
        <v>4960</v>
      </c>
      <c r="C473" s="1119" t="s">
        <v>4854</v>
      </c>
      <c r="D473" s="1119" t="s">
        <v>4855</v>
      </c>
      <c r="E473" s="1122"/>
      <c r="F473" s="1120">
        <v>300</v>
      </c>
      <c r="G473" s="1120">
        <v>270</v>
      </c>
      <c r="H473" s="1120">
        <v>260</v>
      </c>
      <c r="I473" s="1120">
        <v>240</v>
      </c>
    </row>
    <row r="474" spans="1:9" s="1121" customFormat="1" ht="15" customHeight="1">
      <c r="A474" s="1174"/>
      <c r="B474" s="1177"/>
      <c r="C474" s="1119" t="s">
        <v>8053</v>
      </c>
      <c r="D474" s="1119" t="s">
        <v>8054</v>
      </c>
      <c r="E474" s="1122"/>
      <c r="F474" s="1120">
        <v>300</v>
      </c>
      <c r="G474" s="1120">
        <v>270</v>
      </c>
      <c r="H474" s="1120">
        <v>260</v>
      </c>
      <c r="I474" s="1120">
        <v>240</v>
      </c>
    </row>
    <row r="475" spans="1:9" s="1121" customFormat="1" ht="15" customHeight="1">
      <c r="A475" s="1174">
        <v>50</v>
      </c>
      <c r="B475" s="1175" t="s">
        <v>4961</v>
      </c>
      <c r="C475" s="1119" t="s">
        <v>4856</v>
      </c>
      <c r="D475" s="1119" t="s">
        <v>4857</v>
      </c>
      <c r="E475" s="1120"/>
      <c r="F475" s="1120">
        <v>400</v>
      </c>
      <c r="G475" s="1120">
        <v>380</v>
      </c>
      <c r="H475" s="1120">
        <v>360</v>
      </c>
      <c r="I475" s="1120">
        <v>340</v>
      </c>
    </row>
    <row r="476" spans="1:9" s="1121" customFormat="1" ht="15" customHeight="1">
      <c r="A476" s="1174"/>
      <c r="B476" s="1176"/>
      <c r="C476" s="1119" t="s">
        <v>4858</v>
      </c>
      <c r="D476" s="1119" t="s">
        <v>4859</v>
      </c>
      <c r="E476" s="1120"/>
      <c r="F476" s="1120">
        <v>400</v>
      </c>
      <c r="G476" s="1120">
        <v>380</v>
      </c>
      <c r="H476" s="1120">
        <v>360</v>
      </c>
      <c r="I476" s="1120">
        <v>340</v>
      </c>
    </row>
    <row r="477" spans="1:9" s="1121" customFormat="1" ht="15" customHeight="1">
      <c r="A477" s="1174"/>
      <c r="B477" s="1177"/>
      <c r="C477" s="1119" t="s">
        <v>8055</v>
      </c>
      <c r="D477" s="1119" t="s">
        <v>8056</v>
      </c>
      <c r="E477" s="1120"/>
      <c r="F477" s="1120">
        <v>300</v>
      </c>
      <c r="G477" s="1120">
        <v>270</v>
      </c>
      <c r="H477" s="1120">
        <v>260</v>
      </c>
      <c r="I477" s="1120">
        <v>240</v>
      </c>
    </row>
    <row r="478" spans="1:9" s="1121" customFormat="1" ht="15" customHeight="1">
      <c r="A478" s="1174">
        <v>51</v>
      </c>
      <c r="B478" s="1175" t="s">
        <v>4962</v>
      </c>
      <c r="C478" s="1119" t="s">
        <v>4860</v>
      </c>
      <c r="D478" s="1119" t="s">
        <v>4861</v>
      </c>
      <c r="E478" s="1120"/>
      <c r="F478" s="1120">
        <v>300</v>
      </c>
      <c r="G478" s="1120">
        <v>270</v>
      </c>
      <c r="H478" s="1120">
        <v>260</v>
      </c>
      <c r="I478" s="1120">
        <v>240</v>
      </c>
    </row>
    <row r="479" spans="1:9" s="1121" customFormat="1" ht="15" customHeight="1">
      <c r="A479" s="1174"/>
      <c r="B479" s="1176"/>
      <c r="C479" s="1119" t="s">
        <v>4862</v>
      </c>
      <c r="D479" s="1119" t="s">
        <v>4863</v>
      </c>
      <c r="E479" s="1120"/>
      <c r="F479" s="1120">
        <v>300</v>
      </c>
      <c r="G479" s="1120"/>
      <c r="H479" s="1120">
        <v>260</v>
      </c>
      <c r="I479" s="1120">
        <v>240</v>
      </c>
    </row>
    <row r="480" spans="1:9" s="1121" customFormat="1" ht="15" customHeight="1">
      <c r="A480" s="1179"/>
      <c r="B480" s="1177"/>
      <c r="C480" s="1119" t="s">
        <v>4864</v>
      </c>
      <c r="D480" s="1119" t="s">
        <v>4865</v>
      </c>
      <c r="E480" s="1120"/>
      <c r="F480" s="1120">
        <v>300</v>
      </c>
      <c r="G480" s="1120"/>
      <c r="H480" s="1120">
        <v>260</v>
      </c>
      <c r="I480" s="1120">
        <v>240</v>
      </c>
    </row>
    <row r="481" spans="1:9" s="238" customFormat="1" ht="15" customHeight="1">
      <c r="A481" s="1156">
        <v>52</v>
      </c>
      <c r="B481" s="1151" t="s">
        <v>4963</v>
      </c>
      <c r="C481" s="936" t="s">
        <v>4866</v>
      </c>
      <c r="D481" s="936" t="s">
        <v>4867</v>
      </c>
      <c r="E481" s="1104">
        <v>450</v>
      </c>
      <c r="F481" s="1104">
        <v>1000</v>
      </c>
      <c r="G481" s="1104">
        <v>570</v>
      </c>
      <c r="H481" s="1104">
        <v>520</v>
      </c>
      <c r="I481" s="1104"/>
    </row>
    <row r="482" spans="1:9" s="238" customFormat="1" ht="15" customHeight="1">
      <c r="A482" s="1157"/>
      <c r="B482" s="1152"/>
      <c r="C482" s="936" t="s">
        <v>4867</v>
      </c>
      <c r="D482" s="936" t="s">
        <v>4868</v>
      </c>
      <c r="E482" s="1104">
        <v>180</v>
      </c>
      <c r="F482" s="1104">
        <v>600</v>
      </c>
      <c r="G482" s="1104">
        <v>480</v>
      </c>
      <c r="H482" s="1104"/>
      <c r="I482" s="1104">
        <v>420</v>
      </c>
    </row>
    <row r="483" spans="1:9" s="238" customFormat="1" ht="15" customHeight="1">
      <c r="A483" s="1157"/>
      <c r="B483" s="1152"/>
      <c r="C483" s="936" t="s">
        <v>4869</v>
      </c>
      <c r="D483" s="936" t="s">
        <v>4870</v>
      </c>
      <c r="E483" s="1104">
        <v>180</v>
      </c>
      <c r="F483" s="1104">
        <v>600</v>
      </c>
      <c r="G483" s="1104">
        <v>480</v>
      </c>
      <c r="H483" s="1104"/>
      <c r="I483" s="1104">
        <v>420</v>
      </c>
    </row>
    <row r="484" spans="1:9" s="238" customFormat="1" ht="15" customHeight="1">
      <c r="A484" s="1157"/>
      <c r="B484" s="1152"/>
      <c r="C484" s="936" t="s">
        <v>4871</v>
      </c>
      <c r="D484" s="936" t="s">
        <v>4872</v>
      </c>
      <c r="E484" s="1104">
        <v>180</v>
      </c>
      <c r="F484" s="1104">
        <v>600</v>
      </c>
      <c r="G484" s="1104">
        <v>480</v>
      </c>
      <c r="H484" s="1104"/>
      <c r="I484" s="1104">
        <v>420</v>
      </c>
    </row>
    <row r="485" spans="1:9" s="238" customFormat="1" ht="15" customHeight="1">
      <c r="A485" s="1157"/>
      <c r="B485" s="1152"/>
      <c r="C485" s="936" t="s">
        <v>8057</v>
      </c>
      <c r="D485" s="936" t="s">
        <v>881</v>
      </c>
      <c r="E485" s="1104"/>
      <c r="F485" s="1104">
        <v>500</v>
      </c>
      <c r="G485" s="1104">
        <v>440</v>
      </c>
      <c r="H485" s="1104">
        <v>420</v>
      </c>
      <c r="I485" s="1104"/>
    </row>
    <row r="486" spans="1:9" s="238" customFormat="1" ht="15" customHeight="1">
      <c r="A486" s="1157"/>
      <c r="B486" s="1152"/>
      <c r="C486" s="936" t="s">
        <v>8058</v>
      </c>
      <c r="D486" s="936" t="s">
        <v>881</v>
      </c>
      <c r="E486" s="1104"/>
      <c r="F486" s="1104">
        <v>500</v>
      </c>
      <c r="G486" s="1104">
        <v>440</v>
      </c>
      <c r="H486" s="1104">
        <v>420</v>
      </c>
      <c r="I486" s="1104">
        <v>390</v>
      </c>
    </row>
    <row r="487" spans="1:9" s="238" customFormat="1" ht="15" customHeight="1">
      <c r="A487" s="1158"/>
      <c r="B487" s="1153"/>
      <c r="C487" s="936" t="s">
        <v>8059</v>
      </c>
      <c r="D487" s="936" t="s">
        <v>4756</v>
      </c>
      <c r="E487" s="1104"/>
      <c r="F487" s="1104">
        <v>700</v>
      </c>
      <c r="G487" s="1104"/>
      <c r="H487" s="1104"/>
      <c r="I487" s="1104"/>
    </row>
    <row r="488" spans="1:9" s="238" customFormat="1" ht="15" customHeight="1">
      <c r="A488" s="1156">
        <v>53</v>
      </c>
      <c r="B488" s="1151" t="s">
        <v>4964</v>
      </c>
      <c r="C488" s="936" t="s">
        <v>4873</v>
      </c>
      <c r="D488" s="936" t="s">
        <v>4874</v>
      </c>
      <c r="E488" s="1104">
        <v>400</v>
      </c>
      <c r="F488" s="1104">
        <v>650</v>
      </c>
      <c r="G488" s="1104">
        <v>440</v>
      </c>
      <c r="H488" s="1104">
        <v>400</v>
      </c>
      <c r="I488" s="1104">
        <v>380</v>
      </c>
    </row>
    <row r="489" spans="1:9" s="238" customFormat="1" ht="15" customHeight="1">
      <c r="A489" s="1157"/>
      <c r="B489" s="1152"/>
      <c r="C489" s="936" t="s">
        <v>4874</v>
      </c>
      <c r="D489" s="936" t="s">
        <v>4875</v>
      </c>
      <c r="E489" s="1104">
        <v>220</v>
      </c>
      <c r="F489" s="1104">
        <v>450</v>
      </c>
      <c r="G489" s="1104">
        <v>390</v>
      </c>
      <c r="H489" s="1104">
        <v>370</v>
      </c>
      <c r="I489" s="1104"/>
    </row>
    <row r="490" spans="1:9" s="238" customFormat="1" ht="15" customHeight="1">
      <c r="A490" s="1158"/>
      <c r="B490" s="1153"/>
      <c r="C490" s="936" t="s">
        <v>4875</v>
      </c>
      <c r="D490" s="936" t="s">
        <v>4876</v>
      </c>
      <c r="E490" s="1104"/>
      <c r="F490" s="1104">
        <v>500</v>
      </c>
      <c r="G490" s="1104">
        <v>390</v>
      </c>
      <c r="H490" s="1104">
        <v>370</v>
      </c>
      <c r="I490" s="1104">
        <v>350</v>
      </c>
    </row>
    <row r="491" spans="1:9" s="238" customFormat="1" ht="15" customHeight="1">
      <c r="A491" s="1156">
        <v>54</v>
      </c>
      <c r="B491" s="1151" t="s">
        <v>4965</v>
      </c>
      <c r="C491" s="936" t="s">
        <v>4877</v>
      </c>
      <c r="D491" s="936" t="s">
        <v>4878</v>
      </c>
      <c r="E491" s="1104">
        <v>1000</v>
      </c>
      <c r="F491" s="1104">
        <v>1500</v>
      </c>
      <c r="G491" s="1104">
        <v>680</v>
      </c>
      <c r="H491" s="1104">
        <v>600</v>
      </c>
      <c r="I491" s="1104">
        <v>530</v>
      </c>
    </row>
    <row r="492" spans="1:9" s="238" customFormat="1" ht="15" customHeight="1">
      <c r="A492" s="1157"/>
      <c r="B492" s="1152"/>
      <c r="C492" s="936" t="s">
        <v>4878</v>
      </c>
      <c r="D492" s="936" t="s">
        <v>4879</v>
      </c>
      <c r="E492" s="1104">
        <v>480</v>
      </c>
      <c r="F492" s="1104">
        <v>900</v>
      </c>
      <c r="G492" s="1104">
        <v>490</v>
      </c>
      <c r="H492" s="1104">
        <v>450</v>
      </c>
      <c r="I492" s="1104">
        <v>410</v>
      </c>
    </row>
    <row r="493" spans="1:9" s="238" customFormat="1" ht="15" customHeight="1">
      <c r="A493" s="1157"/>
      <c r="B493" s="1152"/>
      <c r="C493" s="936" t="s">
        <v>4879</v>
      </c>
      <c r="D493" s="936" t="s">
        <v>4880</v>
      </c>
      <c r="E493" s="1104">
        <v>300</v>
      </c>
      <c r="F493" s="1104">
        <v>600</v>
      </c>
      <c r="G493" s="1104">
        <v>420</v>
      </c>
      <c r="H493" s="1104">
        <v>390</v>
      </c>
      <c r="I493" s="1104">
        <v>360</v>
      </c>
    </row>
    <row r="494" spans="1:9" s="238" customFormat="1" ht="15" customHeight="1">
      <c r="A494" s="1157"/>
      <c r="B494" s="1152"/>
      <c r="C494" s="936" t="s">
        <v>4880</v>
      </c>
      <c r="D494" s="936" t="s">
        <v>4881</v>
      </c>
      <c r="E494" s="1104">
        <v>264</v>
      </c>
      <c r="F494" s="1104">
        <v>450</v>
      </c>
      <c r="G494" s="1104">
        <v>390</v>
      </c>
      <c r="H494" s="1104">
        <v>370</v>
      </c>
      <c r="I494" s="1104">
        <v>350</v>
      </c>
    </row>
    <row r="495" spans="1:9" s="238" customFormat="1" ht="15" customHeight="1">
      <c r="A495" s="1158"/>
      <c r="B495" s="1153"/>
      <c r="C495" s="936" t="s">
        <v>4881</v>
      </c>
      <c r="D495" s="936" t="s">
        <v>4882</v>
      </c>
      <c r="E495" s="1104">
        <v>180</v>
      </c>
      <c r="F495" s="1104">
        <v>400</v>
      </c>
      <c r="G495" s="1104">
        <v>380</v>
      </c>
      <c r="H495" s="1104">
        <v>360</v>
      </c>
      <c r="I495" s="1104">
        <v>320</v>
      </c>
    </row>
    <row r="496" spans="1:9" s="238" customFormat="1" ht="15" customHeight="1">
      <c r="A496" s="938">
        <v>55</v>
      </c>
      <c r="B496" s="939" t="s">
        <v>4966</v>
      </c>
      <c r="C496" s="936" t="s">
        <v>4883</v>
      </c>
      <c r="D496" s="936" t="s">
        <v>4884</v>
      </c>
      <c r="E496" s="1104">
        <v>800</v>
      </c>
      <c r="F496" s="1104">
        <v>1500</v>
      </c>
      <c r="G496" s="1104">
        <v>680</v>
      </c>
      <c r="H496" s="1104"/>
      <c r="I496" s="1104"/>
    </row>
    <row r="497" spans="1:9" s="238" customFormat="1" ht="15" customHeight="1">
      <c r="A497" s="1156">
        <v>56</v>
      </c>
      <c r="B497" s="1151" t="s">
        <v>4967</v>
      </c>
      <c r="C497" s="936" t="s">
        <v>4885</v>
      </c>
      <c r="D497" s="936" t="s">
        <v>4886</v>
      </c>
      <c r="E497" s="1104">
        <v>300</v>
      </c>
      <c r="F497" s="1104">
        <v>1000</v>
      </c>
      <c r="G497" s="1104">
        <v>800</v>
      </c>
      <c r="H497" s="1104">
        <v>750</v>
      </c>
      <c r="I497" s="1104"/>
    </row>
    <row r="498" spans="1:9" s="238" customFormat="1" ht="15" customHeight="1">
      <c r="A498" s="1157"/>
      <c r="B498" s="1152"/>
      <c r="C498" s="936" t="s">
        <v>4886</v>
      </c>
      <c r="D498" s="936" t="s">
        <v>4887</v>
      </c>
      <c r="E498" s="1104">
        <v>275</v>
      </c>
      <c r="F498" s="1104">
        <v>800</v>
      </c>
      <c r="G498" s="1104">
        <v>480</v>
      </c>
      <c r="H498" s="1104">
        <v>440</v>
      </c>
      <c r="I498" s="1104">
        <v>400</v>
      </c>
    </row>
    <row r="499" spans="1:9" s="238" customFormat="1" ht="15" customHeight="1">
      <c r="A499" s="1157"/>
      <c r="B499" s="1152"/>
      <c r="C499" s="936" t="s">
        <v>4887</v>
      </c>
      <c r="D499" s="936" t="s">
        <v>4888</v>
      </c>
      <c r="E499" s="1104">
        <v>275</v>
      </c>
      <c r="F499" s="1104">
        <v>500</v>
      </c>
      <c r="G499" s="1104">
        <v>390</v>
      </c>
      <c r="H499" s="1104">
        <v>370</v>
      </c>
      <c r="I499" s="1104">
        <v>350</v>
      </c>
    </row>
    <row r="500" spans="1:9" s="238" customFormat="1" ht="15" customHeight="1">
      <c r="A500" s="1157"/>
      <c r="B500" s="1152"/>
      <c r="C500" s="936" t="s">
        <v>4889</v>
      </c>
      <c r="D500" s="936" t="s">
        <v>4890</v>
      </c>
      <c r="E500" s="1104"/>
      <c r="F500" s="1104">
        <v>500</v>
      </c>
      <c r="G500" s="1104">
        <v>390</v>
      </c>
      <c r="H500" s="1104">
        <v>370</v>
      </c>
      <c r="I500" s="1104">
        <v>350</v>
      </c>
    </row>
    <row r="501" spans="1:9" s="238" customFormat="1" ht="15" customHeight="1">
      <c r="A501" s="1158"/>
      <c r="B501" s="1153"/>
      <c r="C501" s="936" t="s">
        <v>4891</v>
      </c>
      <c r="D501" s="936" t="s">
        <v>4892</v>
      </c>
      <c r="E501" s="1104"/>
      <c r="F501" s="1104">
        <v>400</v>
      </c>
      <c r="G501" s="1104">
        <v>350</v>
      </c>
      <c r="H501" s="1104">
        <v>330</v>
      </c>
      <c r="I501" s="1104">
        <v>310</v>
      </c>
    </row>
    <row r="502" spans="1:9" s="238" customFormat="1" ht="15" customHeight="1">
      <c r="A502" s="941">
        <v>57</v>
      </c>
      <c r="B502" s="942" t="s">
        <v>3393</v>
      </c>
      <c r="C502" s="936" t="s">
        <v>4893</v>
      </c>
      <c r="D502" s="936"/>
      <c r="E502" s="1104">
        <v>270</v>
      </c>
      <c r="F502" s="1104">
        <v>800</v>
      </c>
      <c r="G502" s="1104">
        <v>480</v>
      </c>
      <c r="H502" s="1104"/>
      <c r="I502" s="1104"/>
    </row>
    <row r="503" spans="1:9" s="238" customFormat="1" ht="15" customHeight="1">
      <c r="A503" s="1156">
        <v>58</v>
      </c>
      <c r="B503" s="1151" t="s">
        <v>4968</v>
      </c>
      <c r="C503" s="936" t="s">
        <v>1430</v>
      </c>
      <c r="D503" s="936" t="s">
        <v>4893</v>
      </c>
      <c r="E503" s="1104">
        <v>350</v>
      </c>
      <c r="F503" s="1104">
        <v>1000</v>
      </c>
      <c r="G503" s="1104">
        <v>650</v>
      </c>
      <c r="H503" s="1104"/>
      <c r="I503" s="1104"/>
    </row>
    <row r="504" spans="1:9" s="238" customFormat="1" ht="15" customHeight="1">
      <c r="A504" s="1158"/>
      <c r="B504" s="1153"/>
      <c r="C504" s="940" t="s">
        <v>4893</v>
      </c>
      <c r="D504" s="940" t="s">
        <v>4894</v>
      </c>
      <c r="E504" s="1105">
        <v>220</v>
      </c>
      <c r="F504" s="1105">
        <v>900</v>
      </c>
      <c r="G504" s="1105">
        <v>490</v>
      </c>
      <c r="H504" s="1105">
        <v>460</v>
      </c>
      <c r="I504" s="1105"/>
    </row>
    <row r="505" spans="1:9" s="238" customFormat="1" ht="15" customHeight="1">
      <c r="A505" s="938">
        <v>59</v>
      </c>
      <c r="B505" s="1155" t="s">
        <v>4969</v>
      </c>
      <c r="C505" s="1155"/>
      <c r="D505" s="1155"/>
      <c r="E505" s="1104">
        <v>1000</v>
      </c>
      <c r="F505" s="1104">
        <v>1500</v>
      </c>
      <c r="G505" s="1104"/>
      <c r="H505" s="1104"/>
      <c r="I505" s="1104"/>
    </row>
    <row r="506" spans="1:9" s="238" customFormat="1" ht="15" customHeight="1">
      <c r="A506" s="938">
        <v>60</v>
      </c>
      <c r="B506" s="939" t="s">
        <v>4970</v>
      </c>
      <c r="C506" s="936" t="s">
        <v>4895</v>
      </c>
      <c r="D506" s="936" t="s">
        <v>4896</v>
      </c>
      <c r="E506" s="1104">
        <v>350</v>
      </c>
      <c r="F506" s="1104">
        <v>650</v>
      </c>
      <c r="G506" s="1104"/>
      <c r="H506" s="1104"/>
      <c r="I506" s="1104"/>
    </row>
    <row r="507" spans="1:9" s="238" customFormat="1" ht="15" customHeight="1">
      <c r="A507" s="1154">
        <v>61</v>
      </c>
      <c r="B507" s="1155" t="s">
        <v>4971</v>
      </c>
      <c r="C507" s="936" t="s">
        <v>4897</v>
      </c>
      <c r="D507" s="936" t="s">
        <v>4898</v>
      </c>
      <c r="E507" s="1104"/>
      <c r="F507" s="1104">
        <v>1000</v>
      </c>
      <c r="G507" s="1104">
        <v>450</v>
      </c>
      <c r="H507" s="1104"/>
      <c r="I507" s="1104"/>
    </row>
    <row r="508" spans="1:9" s="238" customFormat="1" ht="15" customHeight="1">
      <c r="A508" s="1154"/>
      <c r="B508" s="1155"/>
      <c r="C508" s="936" t="s">
        <v>4898</v>
      </c>
      <c r="D508" s="936" t="s">
        <v>4899</v>
      </c>
      <c r="E508" s="1104"/>
      <c r="F508" s="1104">
        <v>500</v>
      </c>
      <c r="G508" s="1104"/>
      <c r="H508" s="1104">
        <v>380</v>
      </c>
      <c r="I508" s="1104"/>
    </row>
    <row r="509" spans="1:9" s="238" customFormat="1" ht="15" customHeight="1">
      <c r="A509" s="1154"/>
      <c r="B509" s="1155"/>
      <c r="C509" s="936" t="s">
        <v>4899</v>
      </c>
      <c r="D509" s="936" t="s">
        <v>4900</v>
      </c>
      <c r="E509" s="1104">
        <v>220</v>
      </c>
      <c r="F509" s="1104">
        <v>450</v>
      </c>
      <c r="G509" s="1104">
        <v>410</v>
      </c>
      <c r="H509" s="1104">
        <v>380</v>
      </c>
      <c r="I509" s="1104">
        <v>360</v>
      </c>
    </row>
    <row r="510" spans="1:9" s="238" customFormat="1" ht="15" customHeight="1">
      <c r="A510" s="1154"/>
      <c r="B510" s="1155"/>
      <c r="C510" s="936" t="s">
        <v>4899</v>
      </c>
      <c r="D510" s="936" t="s">
        <v>8060</v>
      </c>
      <c r="E510" s="1104"/>
      <c r="F510" s="1104">
        <v>420</v>
      </c>
      <c r="G510" s="1104">
        <v>390</v>
      </c>
      <c r="H510" s="1104">
        <v>370</v>
      </c>
      <c r="I510" s="1104">
        <v>350</v>
      </c>
    </row>
    <row r="511" spans="1:9" s="238" customFormat="1" ht="15" customHeight="1">
      <c r="A511" s="1154"/>
      <c r="B511" s="1155"/>
      <c r="C511" s="936" t="s">
        <v>4901</v>
      </c>
      <c r="D511" s="936" t="s">
        <v>4902</v>
      </c>
      <c r="E511" s="1104">
        <v>220</v>
      </c>
      <c r="F511" s="1104">
        <v>450</v>
      </c>
      <c r="G511" s="1104">
        <v>410</v>
      </c>
      <c r="H511" s="1104">
        <v>380</v>
      </c>
      <c r="I511" s="1104">
        <v>360</v>
      </c>
    </row>
    <row r="512" spans="1:9" s="238" customFormat="1" ht="15" customHeight="1">
      <c r="A512" s="943">
        <v>62</v>
      </c>
      <c r="B512" s="1178" t="s">
        <v>8061</v>
      </c>
      <c r="C512" s="1178"/>
      <c r="D512" s="1178"/>
      <c r="E512" s="1106"/>
      <c r="F512" s="1104">
        <v>300</v>
      </c>
      <c r="G512" s="1104"/>
      <c r="H512" s="1104"/>
      <c r="I512" s="1104"/>
    </row>
    <row r="513" spans="1:11" s="860" customFormat="1" ht="30">
      <c r="A513" s="859">
        <v>55</v>
      </c>
      <c r="B513" s="958" t="s">
        <v>7805</v>
      </c>
      <c r="C513" s="859"/>
      <c r="D513" s="859"/>
      <c r="E513" s="1107"/>
      <c r="F513" s="1107"/>
      <c r="G513" s="1107"/>
      <c r="H513" s="1107"/>
      <c r="I513" s="1107"/>
    </row>
    <row r="514" spans="1:11" s="862" customFormat="1" ht="57">
      <c r="A514" s="1136">
        <v>1</v>
      </c>
      <c r="B514" s="1137" t="s">
        <v>1311</v>
      </c>
      <c r="C514" s="861" t="s">
        <v>1313</v>
      </c>
      <c r="D514" s="861" t="s">
        <v>1568</v>
      </c>
      <c r="E514" s="1108">
        <v>12000</v>
      </c>
      <c r="F514" s="1108">
        <v>26400</v>
      </c>
      <c r="G514" s="1108">
        <v>7920</v>
      </c>
      <c r="H514" s="1108">
        <v>6600</v>
      </c>
      <c r="I514" s="1108">
        <v>3960</v>
      </c>
    </row>
    <row r="515" spans="1:11" s="862" customFormat="1" ht="57">
      <c r="A515" s="1136"/>
      <c r="B515" s="1137"/>
      <c r="C515" s="861" t="s">
        <v>1568</v>
      </c>
      <c r="D515" s="861" t="s">
        <v>1569</v>
      </c>
      <c r="E515" s="1108">
        <v>8250</v>
      </c>
      <c r="F515" s="1108">
        <v>25200</v>
      </c>
      <c r="G515" s="1108">
        <v>7560</v>
      </c>
      <c r="H515" s="1108">
        <v>6300</v>
      </c>
      <c r="I515" s="1108">
        <v>3780</v>
      </c>
    </row>
    <row r="516" spans="1:11" s="862" customFormat="1" ht="14.25">
      <c r="A516" s="863">
        <v>2</v>
      </c>
      <c r="B516" s="861" t="s">
        <v>880</v>
      </c>
      <c r="C516" s="861" t="s">
        <v>1570</v>
      </c>
      <c r="D516" s="861" t="s">
        <v>1571</v>
      </c>
      <c r="E516" s="1108">
        <v>67500</v>
      </c>
      <c r="F516" s="1108">
        <v>85050</v>
      </c>
      <c r="G516" s="1108">
        <v>25520</v>
      </c>
      <c r="H516" s="1108">
        <v>23810</v>
      </c>
      <c r="I516" s="1108">
        <v>12760</v>
      </c>
    </row>
    <row r="517" spans="1:11" s="862" customFormat="1" ht="14.25">
      <c r="A517" s="863">
        <v>3</v>
      </c>
      <c r="B517" s="861" t="s">
        <v>1572</v>
      </c>
      <c r="C517" s="861" t="s">
        <v>868</v>
      </c>
      <c r="D517" s="861" t="s">
        <v>1345</v>
      </c>
      <c r="E517" s="1108">
        <v>54000</v>
      </c>
      <c r="F517" s="1108">
        <v>81000</v>
      </c>
      <c r="G517" s="1108"/>
      <c r="H517" s="1108"/>
      <c r="I517" s="1108"/>
    </row>
    <row r="518" spans="1:11" s="862" customFormat="1" ht="14.25">
      <c r="A518" s="863">
        <v>4</v>
      </c>
      <c r="B518" s="861" t="s">
        <v>870</v>
      </c>
      <c r="C518" s="861" t="s">
        <v>866</v>
      </c>
      <c r="D518" s="861" t="s">
        <v>1345</v>
      </c>
      <c r="E518" s="1108">
        <v>48000</v>
      </c>
      <c r="F518" s="1108">
        <v>79200</v>
      </c>
      <c r="G518" s="1108">
        <v>23760</v>
      </c>
      <c r="H518" s="1108">
        <v>22180</v>
      </c>
      <c r="I518" s="1108">
        <v>11880</v>
      </c>
    </row>
    <row r="519" spans="1:11" s="862" customFormat="1" ht="14.25">
      <c r="A519" s="1136">
        <v>5</v>
      </c>
      <c r="B519" s="1138" t="s">
        <v>1346</v>
      </c>
      <c r="C519" s="861" t="s">
        <v>859</v>
      </c>
      <c r="D519" s="861" t="s">
        <v>866</v>
      </c>
      <c r="E519" s="1108">
        <v>60000</v>
      </c>
      <c r="F519" s="1108">
        <v>96000</v>
      </c>
      <c r="G519" s="1108"/>
      <c r="H519" s="1108"/>
      <c r="I519" s="1108"/>
    </row>
    <row r="520" spans="1:11" s="862" customFormat="1" ht="14.25">
      <c r="A520" s="1136"/>
      <c r="B520" s="1138"/>
      <c r="C520" s="861" t="s">
        <v>866</v>
      </c>
      <c r="D520" s="861" t="s">
        <v>1351</v>
      </c>
      <c r="E520" s="1108">
        <v>48000</v>
      </c>
      <c r="F520" s="1108">
        <v>76800</v>
      </c>
      <c r="G520" s="1108"/>
      <c r="H520" s="1108"/>
      <c r="I520" s="1108"/>
    </row>
    <row r="521" spans="1:11" s="862" customFormat="1" ht="14.25">
      <c r="A521" s="1136">
        <v>6</v>
      </c>
      <c r="B521" s="1137" t="s">
        <v>1322</v>
      </c>
      <c r="C521" s="861" t="s">
        <v>1351</v>
      </c>
      <c r="D521" s="861" t="s">
        <v>1320</v>
      </c>
      <c r="E521" s="1109">
        <v>37500</v>
      </c>
      <c r="F521" s="1109">
        <v>71250</v>
      </c>
      <c r="G521" s="1108">
        <v>21380</v>
      </c>
      <c r="H521" s="1108">
        <v>17810</v>
      </c>
      <c r="I521" s="1108">
        <v>10690</v>
      </c>
      <c r="K521" s="862">
        <v>5</v>
      </c>
    </row>
    <row r="522" spans="1:11" s="862" customFormat="1" ht="42.75">
      <c r="A522" s="1136"/>
      <c r="B522" s="1137"/>
      <c r="C522" s="861" t="s">
        <v>1320</v>
      </c>
      <c r="D522" s="861" t="s">
        <v>7806</v>
      </c>
      <c r="E522" s="1109">
        <v>37500</v>
      </c>
      <c r="F522" s="1109">
        <v>67500</v>
      </c>
      <c r="G522" s="1108">
        <v>20250</v>
      </c>
      <c r="H522" s="1108">
        <v>16880</v>
      </c>
      <c r="I522" s="1108">
        <v>10130</v>
      </c>
      <c r="K522" s="862">
        <v>5</v>
      </c>
    </row>
    <row r="523" spans="1:11" s="862" customFormat="1" ht="42.75">
      <c r="A523" s="1136"/>
      <c r="B523" s="1137"/>
      <c r="C523" s="861" t="s">
        <v>7806</v>
      </c>
      <c r="D523" s="861" t="s">
        <v>1317</v>
      </c>
      <c r="E523" s="1109">
        <v>37500</v>
      </c>
      <c r="F523" s="1109">
        <v>56250</v>
      </c>
      <c r="G523" s="1108"/>
      <c r="H523" s="1108"/>
      <c r="I523" s="1108"/>
      <c r="K523" s="862">
        <v>5</v>
      </c>
    </row>
    <row r="524" spans="1:11" s="862" customFormat="1" ht="14.25">
      <c r="A524" s="1136">
        <v>7</v>
      </c>
      <c r="B524" s="1138" t="s">
        <v>1573</v>
      </c>
      <c r="C524" s="861" t="s">
        <v>1574</v>
      </c>
      <c r="D524" s="861" t="s">
        <v>1575</v>
      </c>
      <c r="E524" s="1108">
        <v>81000</v>
      </c>
      <c r="F524" s="1109">
        <v>121500</v>
      </c>
      <c r="G524" s="1108"/>
      <c r="H524" s="1108"/>
      <c r="I524" s="1108"/>
    </row>
    <row r="525" spans="1:11" s="862" customFormat="1" ht="14.25">
      <c r="A525" s="1136"/>
      <c r="B525" s="1138"/>
      <c r="C525" s="861" t="s">
        <v>1575</v>
      </c>
      <c r="D525" s="861" t="s">
        <v>1576</v>
      </c>
      <c r="E525" s="1108">
        <v>67500</v>
      </c>
      <c r="F525" s="1109">
        <v>101250</v>
      </c>
      <c r="G525" s="1108">
        <v>30380</v>
      </c>
      <c r="H525" s="1108">
        <v>25310</v>
      </c>
      <c r="I525" s="1108">
        <v>15190</v>
      </c>
    </row>
    <row r="526" spans="1:11" s="862" customFormat="1" ht="14.25">
      <c r="A526" s="1136"/>
      <c r="B526" s="1138"/>
      <c r="C526" s="861" t="s">
        <v>1577</v>
      </c>
      <c r="D526" s="861" t="s">
        <v>1578</v>
      </c>
      <c r="E526" s="1108">
        <v>54000</v>
      </c>
      <c r="F526" s="1109">
        <v>81000</v>
      </c>
      <c r="G526" s="1108"/>
      <c r="H526" s="1108"/>
      <c r="I526" s="1108"/>
    </row>
    <row r="527" spans="1:11" s="862" customFormat="1" ht="14.25">
      <c r="A527" s="1136">
        <v>8</v>
      </c>
      <c r="B527" s="1137" t="s">
        <v>1313</v>
      </c>
      <c r="C527" s="861" t="s">
        <v>1345</v>
      </c>
      <c r="D527" s="861" t="s">
        <v>1320</v>
      </c>
      <c r="E527" s="1108">
        <v>26250</v>
      </c>
      <c r="F527" s="1109">
        <v>68250</v>
      </c>
      <c r="G527" s="1108">
        <v>20480</v>
      </c>
      <c r="H527" s="1108">
        <v>17060</v>
      </c>
      <c r="I527" s="1108">
        <v>10240</v>
      </c>
    </row>
    <row r="528" spans="1:11" s="862" customFormat="1" ht="14.25">
      <c r="A528" s="1136"/>
      <c r="B528" s="1137"/>
      <c r="C528" s="861" t="s">
        <v>1320</v>
      </c>
      <c r="D528" s="861" t="s">
        <v>1317</v>
      </c>
      <c r="E528" s="1108">
        <v>26250</v>
      </c>
      <c r="F528" s="1109">
        <v>60380</v>
      </c>
      <c r="G528" s="1108">
        <v>18110</v>
      </c>
      <c r="H528" s="1108">
        <v>15100</v>
      </c>
      <c r="I528" s="1108">
        <v>9060</v>
      </c>
      <c r="K528" s="862">
        <v>5</v>
      </c>
    </row>
    <row r="529" spans="1:11" s="862" customFormat="1" ht="14.25">
      <c r="A529" s="1136"/>
      <c r="B529" s="1137"/>
      <c r="C529" s="861" t="s">
        <v>1317</v>
      </c>
      <c r="D529" s="861" t="s">
        <v>1756</v>
      </c>
      <c r="E529" s="1109">
        <v>22500</v>
      </c>
      <c r="F529" s="1109">
        <v>49500</v>
      </c>
      <c r="G529" s="1108">
        <v>14850</v>
      </c>
      <c r="H529" s="1108">
        <v>12380</v>
      </c>
      <c r="I529" s="1108">
        <v>7430</v>
      </c>
      <c r="K529" s="862">
        <v>4</v>
      </c>
    </row>
    <row r="530" spans="1:11" s="862" customFormat="1" ht="14.25">
      <c r="A530" s="1136"/>
      <c r="B530" s="1137"/>
      <c r="C530" s="861" t="s">
        <v>1756</v>
      </c>
      <c r="D530" s="861" t="s">
        <v>1311</v>
      </c>
      <c r="E530" s="1109">
        <v>22500</v>
      </c>
      <c r="F530" s="1109">
        <v>39380</v>
      </c>
      <c r="G530" s="1108">
        <v>11810</v>
      </c>
      <c r="H530" s="1108">
        <v>9850</v>
      </c>
      <c r="I530" s="1108">
        <v>5910</v>
      </c>
      <c r="K530" s="862">
        <v>4</v>
      </c>
    </row>
    <row r="531" spans="1:11" s="862" customFormat="1" ht="57">
      <c r="A531" s="1136"/>
      <c r="B531" s="1137"/>
      <c r="C531" s="861" t="s">
        <v>1311</v>
      </c>
      <c r="D531" s="861" t="s">
        <v>7807</v>
      </c>
      <c r="E531" s="1109">
        <v>15000</v>
      </c>
      <c r="F531" s="1109">
        <v>31500</v>
      </c>
      <c r="G531" s="1108">
        <v>11030</v>
      </c>
      <c r="H531" s="1108">
        <v>10080</v>
      </c>
      <c r="I531" s="1110">
        <v>6930</v>
      </c>
      <c r="K531" s="862">
        <v>4</v>
      </c>
    </row>
    <row r="532" spans="1:11" s="862" customFormat="1" ht="57">
      <c r="A532" s="1136"/>
      <c r="B532" s="1137"/>
      <c r="C532" s="861" t="s">
        <v>7807</v>
      </c>
      <c r="D532" s="861" t="s">
        <v>7808</v>
      </c>
      <c r="E532" s="1109">
        <v>15000</v>
      </c>
      <c r="F532" s="1109">
        <v>25500</v>
      </c>
      <c r="G532" s="1108">
        <v>8930</v>
      </c>
      <c r="H532" s="1108">
        <v>8160</v>
      </c>
      <c r="I532" s="1110">
        <v>5610</v>
      </c>
      <c r="K532" s="862">
        <v>4</v>
      </c>
    </row>
    <row r="533" spans="1:11" s="862" customFormat="1" ht="42.75">
      <c r="A533" s="1136"/>
      <c r="B533" s="1137"/>
      <c r="C533" s="861" t="s">
        <v>7808</v>
      </c>
      <c r="D533" s="861" t="s">
        <v>1335</v>
      </c>
      <c r="E533" s="1108">
        <v>9000</v>
      </c>
      <c r="F533" s="1109">
        <v>22500</v>
      </c>
      <c r="G533" s="1108">
        <v>7880</v>
      </c>
      <c r="H533" s="1108">
        <v>7200</v>
      </c>
      <c r="I533" s="1110">
        <v>4950</v>
      </c>
      <c r="K533" s="862">
        <v>4</v>
      </c>
    </row>
    <row r="534" spans="1:11" s="862" customFormat="1" ht="14.25">
      <c r="A534" s="1136">
        <v>9</v>
      </c>
      <c r="B534" s="1136" t="s">
        <v>1581</v>
      </c>
      <c r="C534" s="861" t="s">
        <v>880</v>
      </c>
      <c r="D534" s="861" t="s">
        <v>1582</v>
      </c>
      <c r="E534" s="1108">
        <v>30000</v>
      </c>
      <c r="F534" s="1108">
        <v>72000</v>
      </c>
      <c r="G534" s="1108">
        <v>18000</v>
      </c>
      <c r="H534" s="1108">
        <v>14400</v>
      </c>
      <c r="I534" s="1108">
        <v>7200</v>
      </c>
    </row>
    <row r="535" spans="1:11" s="862" customFormat="1" ht="28.5">
      <c r="A535" s="1136"/>
      <c r="B535" s="1136"/>
      <c r="C535" s="861" t="s">
        <v>1582</v>
      </c>
      <c r="D535" s="861" t="s">
        <v>7809</v>
      </c>
      <c r="E535" s="1108">
        <v>18750</v>
      </c>
      <c r="F535" s="1108">
        <v>39380</v>
      </c>
      <c r="G535" s="1108">
        <v>13780</v>
      </c>
      <c r="H535" s="1108">
        <v>11810</v>
      </c>
      <c r="I535" s="1108">
        <v>5910</v>
      </c>
    </row>
    <row r="536" spans="1:11" s="862" customFormat="1" ht="28.5">
      <c r="A536" s="1136"/>
      <c r="B536" s="1136"/>
      <c r="C536" s="861" t="s">
        <v>7809</v>
      </c>
      <c r="D536" s="861" t="s">
        <v>1583</v>
      </c>
      <c r="E536" s="1108">
        <v>18750</v>
      </c>
      <c r="F536" s="1108">
        <v>28130</v>
      </c>
      <c r="G536" s="1108">
        <v>9850</v>
      </c>
      <c r="H536" s="1108">
        <v>8440</v>
      </c>
      <c r="I536" s="1108">
        <v>4220</v>
      </c>
    </row>
    <row r="537" spans="1:11" s="862" customFormat="1" ht="14.25">
      <c r="A537" s="1136">
        <v>10</v>
      </c>
      <c r="B537" s="1137" t="s">
        <v>1584</v>
      </c>
      <c r="C537" s="861" t="s">
        <v>880</v>
      </c>
      <c r="D537" s="861" t="s">
        <v>1573</v>
      </c>
      <c r="E537" s="1108">
        <v>36000</v>
      </c>
      <c r="F537" s="1108">
        <v>72000</v>
      </c>
      <c r="G537" s="1108">
        <v>21600</v>
      </c>
      <c r="H537" s="1108">
        <v>18000</v>
      </c>
      <c r="I537" s="1108">
        <v>10800</v>
      </c>
    </row>
    <row r="538" spans="1:11" s="862" customFormat="1" ht="14.25">
      <c r="A538" s="1136"/>
      <c r="B538" s="1137"/>
      <c r="C538" s="861" t="s">
        <v>1573</v>
      </c>
      <c r="D538" s="861" t="s">
        <v>1582</v>
      </c>
      <c r="E538" s="1108">
        <v>24000</v>
      </c>
      <c r="F538" s="1108">
        <v>48000</v>
      </c>
      <c r="G538" s="1108"/>
      <c r="H538" s="1108"/>
      <c r="I538" s="1108"/>
    </row>
    <row r="539" spans="1:11" s="862" customFormat="1" ht="14.25">
      <c r="A539" s="1136"/>
      <c r="B539" s="1137"/>
      <c r="C539" s="861" t="s">
        <v>1582</v>
      </c>
      <c r="D539" s="861" t="s">
        <v>1585</v>
      </c>
      <c r="E539" s="1108">
        <v>15000</v>
      </c>
      <c r="F539" s="1108">
        <v>30000</v>
      </c>
      <c r="G539" s="1108">
        <v>9000</v>
      </c>
      <c r="H539" s="1108">
        <v>7500</v>
      </c>
      <c r="I539" s="1108">
        <v>4500</v>
      </c>
    </row>
    <row r="540" spans="1:11" s="862" customFormat="1" ht="14.25">
      <c r="A540" s="863">
        <v>11</v>
      </c>
      <c r="B540" s="861" t="s">
        <v>1586</v>
      </c>
      <c r="C540" s="861" t="s">
        <v>1587</v>
      </c>
      <c r="D540" s="861" t="s">
        <v>1588</v>
      </c>
      <c r="E540" s="1108">
        <v>30000</v>
      </c>
      <c r="F540" s="1108">
        <v>45000</v>
      </c>
      <c r="G540" s="1108"/>
      <c r="H540" s="1108"/>
      <c r="I540" s="1108"/>
    </row>
    <row r="541" spans="1:11" s="862" customFormat="1" ht="14.25">
      <c r="A541" s="1136">
        <v>12</v>
      </c>
      <c r="B541" s="1138" t="s">
        <v>1589</v>
      </c>
      <c r="C541" s="861" t="s">
        <v>1590</v>
      </c>
      <c r="D541" s="861" t="s">
        <v>878</v>
      </c>
      <c r="E541" s="1108">
        <v>52500</v>
      </c>
      <c r="F541" s="1109">
        <v>78750</v>
      </c>
      <c r="G541" s="1108"/>
      <c r="H541" s="1108"/>
      <c r="I541" s="1108"/>
    </row>
    <row r="542" spans="1:11" s="862" customFormat="1" ht="14.25">
      <c r="A542" s="1136"/>
      <c r="B542" s="1138"/>
      <c r="C542" s="861" t="s">
        <v>878</v>
      </c>
      <c r="D542" s="861" t="s">
        <v>1591</v>
      </c>
      <c r="E542" s="1108">
        <v>30750</v>
      </c>
      <c r="F542" s="1109">
        <v>46130</v>
      </c>
      <c r="G542" s="1108"/>
      <c r="H542" s="1108"/>
      <c r="I542" s="1108"/>
    </row>
    <row r="543" spans="1:11" s="862" customFormat="1" ht="14.25">
      <c r="A543" s="1136"/>
      <c r="B543" s="1138"/>
      <c r="C543" s="861" t="s">
        <v>1591</v>
      </c>
      <c r="D543" s="861" t="s">
        <v>1592</v>
      </c>
      <c r="E543" s="1108">
        <v>22500</v>
      </c>
      <c r="F543" s="1109">
        <v>33750</v>
      </c>
      <c r="G543" s="1108">
        <v>10130</v>
      </c>
      <c r="H543" s="1108">
        <v>8440</v>
      </c>
      <c r="I543" s="1108">
        <v>5060</v>
      </c>
    </row>
    <row r="544" spans="1:11" s="862" customFormat="1" ht="14.25">
      <c r="A544" s="863">
        <v>13</v>
      </c>
      <c r="B544" s="861" t="s">
        <v>1593</v>
      </c>
      <c r="C544" s="861" t="s">
        <v>1594</v>
      </c>
      <c r="D544" s="861" t="s">
        <v>1590</v>
      </c>
      <c r="E544" s="1108">
        <v>97920</v>
      </c>
      <c r="F544" s="1109">
        <v>150000</v>
      </c>
      <c r="G544" s="1108"/>
      <c r="H544" s="1108"/>
      <c r="I544" s="1108"/>
    </row>
    <row r="545" spans="1:18" s="862" customFormat="1" ht="14.25">
      <c r="A545" s="1136">
        <v>14</v>
      </c>
      <c r="B545" s="1138" t="s">
        <v>855</v>
      </c>
      <c r="C545" s="861" t="s">
        <v>1573</v>
      </c>
      <c r="D545" s="861" t="s">
        <v>1590</v>
      </c>
      <c r="E545" s="1108">
        <v>97920</v>
      </c>
      <c r="F545" s="1109">
        <v>150000</v>
      </c>
      <c r="G545" s="1108"/>
      <c r="H545" s="1108"/>
      <c r="I545" s="1108"/>
    </row>
    <row r="546" spans="1:18" s="862" customFormat="1" ht="14.25">
      <c r="A546" s="1136"/>
      <c r="B546" s="1138"/>
      <c r="C546" s="861" t="s">
        <v>1590</v>
      </c>
      <c r="D546" s="861" t="s">
        <v>1595</v>
      </c>
      <c r="E546" s="1108">
        <v>60000</v>
      </c>
      <c r="F546" s="1109">
        <v>91910</v>
      </c>
      <c r="G546" s="1108"/>
      <c r="H546" s="1108"/>
      <c r="I546" s="1108"/>
    </row>
    <row r="547" spans="1:18" s="862" customFormat="1" ht="14.25">
      <c r="A547" s="1136"/>
      <c r="B547" s="1138"/>
      <c r="C547" s="861" t="s">
        <v>1595</v>
      </c>
      <c r="D547" s="861" t="s">
        <v>1596</v>
      </c>
      <c r="E547" s="1108">
        <v>52500</v>
      </c>
      <c r="F547" s="1109">
        <v>80420</v>
      </c>
      <c r="G547" s="1108">
        <v>24130</v>
      </c>
      <c r="H547" s="1108">
        <v>20110</v>
      </c>
      <c r="I547" s="1108">
        <v>12060</v>
      </c>
    </row>
    <row r="548" spans="1:18" s="862" customFormat="1" ht="14.25">
      <c r="A548" s="1136"/>
      <c r="B548" s="1138"/>
      <c r="C548" s="861" t="s">
        <v>1596</v>
      </c>
      <c r="D548" s="861" t="s">
        <v>1597</v>
      </c>
      <c r="E548" s="1108">
        <v>27000</v>
      </c>
      <c r="F548" s="1109">
        <v>41360</v>
      </c>
      <c r="G548" s="1108">
        <v>12410</v>
      </c>
      <c r="H548" s="1108">
        <v>10340</v>
      </c>
      <c r="I548" s="1108">
        <v>6200</v>
      </c>
    </row>
    <row r="549" spans="1:18" s="862" customFormat="1" ht="14.25">
      <c r="A549" s="1136"/>
      <c r="B549" s="1138"/>
      <c r="C549" s="861" t="s">
        <v>1597</v>
      </c>
      <c r="D549" s="861" t="s">
        <v>1598</v>
      </c>
      <c r="E549" s="1108">
        <v>21000</v>
      </c>
      <c r="F549" s="1109">
        <v>32170</v>
      </c>
      <c r="G549" s="1108">
        <v>9650</v>
      </c>
      <c r="H549" s="1108">
        <v>8040</v>
      </c>
      <c r="I549" s="1108">
        <v>4830</v>
      </c>
    </row>
    <row r="550" spans="1:18" s="862" customFormat="1" ht="14.25">
      <c r="A550" s="1136">
        <v>15</v>
      </c>
      <c r="B550" s="1138" t="s">
        <v>859</v>
      </c>
      <c r="C550" s="861" t="s">
        <v>880</v>
      </c>
      <c r="D550" s="861" t="s">
        <v>1588</v>
      </c>
      <c r="E550" s="1108">
        <v>82500</v>
      </c>
      <c r="F550" s="1109">
        <v>123750</v>
      </c>
      <c r="G550" s="1108"/>
      <c r="H550" s="1108"/>
      <c r="I550" s="1108"/>
    </row>
    <row r="551" spans="1:18" s="862" customFormat="1" ht="14.25">
      <c r="A551" s="1136"/>
      <c r="B551" s="1138"/>
      <c r="C551" s="861" t="s">
        <v>1588</v>
      </c>
      <c r="D551" s="861" t="s">
        <v>1599</v>
      </c>
      <c r="E551" s="1108">
        <v>60000</v>
      </c>
      <c r="F551" s="1109">
        <v>90000</v>
      </c>
      <c r="G551" s="1108"/>
      <c r="H551" s="1108"/>
      <c r="I551" s="1108"/>
    </row>
    <row r="552" spans="1:18" s="862" customFormat="1" ht="14.25">
      <c r="A552" s="1136"/>
      <c r="B552" s="1138"/>
      <c r="C552" s="861" t="s">
        <v>1600</v>
      </c>
      <c r="D552" s="861" t="s">
        <v>1601</v>
      </c>
      <c r="E552" s="1108">
        <v>42000</v>
      </c>
      <c r="F552" s="1109">
        <v>63000</v>
      </c>
      <c r="G552" s="1108">
        <v>18900</v>
      </c>
      <c r="H552" s="1108">
        <v>15750</v>
      </c>
      <c r="I552" s="1108">
        <v>9450</v>
      </c>
    </row>
    <row r="553" spans="1:18" s="862" customFormat="1" ht="28.5">
      <c r="A553" s="1136"/>
      <c r="B553" s="1138"/>
      <c r="C553" s="861" t="s">
        <v>1602</v>
      </c>
      <c r="D553" s="861" t="s">
        <v>1603</v>
      </c>
      <c r="E553" s="1108">
        <v>24000</v>
      </c>
      <c r="F553" s="1109">
        <v>36000</v>
      </c>
      <c r="G553" s="1108">
        <v>10800</v>
      </c>
      <c r="H553" s="1108">
        <v>9000</v>
      </c>
      <c r="I553" s="1108">
        <v>5400</v>
      </c>
    </row>
    <row r="554" spans="1:18" s="862" customFormat="1" ht="28.5">
      <c r="A554" s="1136"/>
      <c r="B554" s="1138"/>
      <c r="C554" s="861" t="s">
        <v>1604</v>
      </c>
      <c r="D554" s="861" t="s">
        <v>1603</v>
      </c>
      <c r="E554" s="1108">
        <v>34000</v>
      </c>
      <c r="F554" s="1109">
        <v>37400</v>
      </c>
      <c r="G554" s="1108">
        <v>11220</v>
      </c>
      <c r="H554" s="1108">
        <v>9350</v>
      </c>
      <c r="I554" s="1108">
        <v>5610</v>
      </c>
      <c r="R554" s="862">
        <v>55</v>
      </c>
    </row>
    <row r="555" spans="1:18" s="862" customFormat="1" ht="14.25">
      <c r="A555" s="1136">
        <v>16</v>
      </c>
      <c r="B555" s="1138" t="s">
        <v>892</v>
      </c>
      <c r="C555" s="861" t="s">
        <v>1346</v>
      </c>
      <c r="D555" s="861" t="s">
        <v>1573</v>
      </c>
      <c r="E555" s="1108">
        <v>40500</v>
      </c>
      <c r="F555" s="1108">
        <v>101250</v>
      </c>
      <c r="G555" s="1108"/>
      <c r="H555" s="1108"/>
      <c r="I555" s="1108"/>
    </row>
    <row r="556" spans="1:18" s="862" customFormat="1" ht="14.25">
      <c r="A556" s="1136"/>
      <c r="B556" s="1138"/>
      <c r="C556" s="861" t="s">
        <v>1573</v>
      </c>
      <c r="D556" s="861" t="s">
        <v>1595</v>
      </c>
      <c r="E556" s="1108">
        <v>67500</v>
      </c>
      <c r="F556" s="1108">
        <v>122850</v>
      </c>
      <c r="G556" s="1108"/>
      <c r="H556" s="1108"/>
      <c r="I556" s="1108"/>
    </row>
    <row r="557" spans="1:18" s="862" customFormat="1" ht="14.25">
      <c r="A557" s="1136"/>
      <c r="B557" s="1138"/>
      <c r="C557" s="861" t="s">
        <v>1595</v>
      </c>
      <c r="D557" s="861" t="s">
        <v>874</v>
      </c>
      <c r="E557" s="1108">
        <v>37500</v>
      </c>
      <c r="F557" s="1108">
        <v>82500</v>
      </c>
      <c r="G557" s="1108"/>
      <c r="H557" s="1108"/>
      <c r="I557" s="1108"/>
    </row>
    <row r="558" spans="1:18" s="862" customFormat="1" ht="14.25">
      <c r="A558" s="1136"/>
      <c r="B558" s="1138"/>
      <c r="C558" s="861" t="s">
        <v>874</v>
      </c>
      <c r="D558" s="861" t="s">
        <v>1605</v>
      </c>
      <c r="E558" s="1108">
        <v>27000</v>
      </c>
      <c r="F558" s="1108">
        <v>54000</v>
      </c>
      <c r="G558" s="1108">
        <v>16200</v>
      </c>
      <c r="H558" s="1108">
        <v>13500</v>
      </c>
      <c r="I558" s="1108">
        <v>8100</v>
      </c>
    </row>
    <row r="559" spans="1:18" s="862" customFormat="1" ht="14.25">
      <c r="A559" s="1136"/>
      <c r="B559" s="1138"/>
      <c r="C559" s="861" t="s">
        <v>1605</v>
      </c>
      <c r="D559" s="861" t="s">
        <v>1606</v>
      </c>
      <c r="E559" s="1108">
        <v>21000</v>
      </c>
      <c r="F559" s="1108">
        <v>42000</v>
      </c>
      <c r="G559" s="1108">
        <v>12600</v>
      </c>
      <c r="H559" s="1108">
        <v>10500</v>
      </c>
      <c r="I559" s="1108">
        <v>6300</v>
      </c>
    </row>
    <row r="560" spans="1:18" s="862" customFormat="1" ht="14.25">
      <c r="A560" s="1136">
        <v>17</v>
      </c>
      <c r="B560" s="1138" t="s">
        <v>860</v>
      </c>
      <c r="C560" s="861" t="s">
        <v>1573</v>
      </c>
      <c r="D560" s="861" t="s">
        <v>1590</v>
      </c>
      <c r="E560" s="1108">
        <v>60000</v>
      </c>
      <c r="F560" s="1108">
        <v>120000</v>
      </c>
      <c r="G560" s="1108"/>
      <c r="H560" s="1108"/>
      <c r="I560" s="1108"/>
    </row>
    <row r="561" spans="1:9" s="862" customFormat="1" ht="14.25">
      <c r="A561" s="1136"/>
      <c r="B561" s="1138"/>
      <c r="C561" s="861" t="s">
        <v>1590</v>
      </c>
      <c r="D561" s="861" t="s">
        <v>874</v>
      </c>
      <c r="E561" s="1108">
        <v>33000</v>
      </c>
      <c r="F561" s="1108">
        <v>66000</v>
      </c>
      <c r="G561" s="1108"/>
      <c r="H561" s="1108"/>
      <c r="I561" s="1108"/>
    </row>
    <row r="562" spans="1:9" s="862" customFormat="1" ht="14.25">
      <c r="A562" s="1136"/>
      <c r="B562" s="1138"/>
      <c r="C562" s="861" t="s">
        <v>874</v>
      </c>
      <c r="D562" s="861" t="s">
        <v>1605</v>
      </c>
      <c r="E562" s="1108">
        <v>22500</v>
      </c>
      <c r="F562" s="1108">
        <v>45000</v>
      </c>
      <c r="G562" s="1108"/>
      <c r="H562" s="1108"/>
      <c r="I562" s="1108"/>
    </row>
    <row r="563" spans="1:9" s="862" customFormat="1" ht="14.25">
      <c r="A563" s="1136"/>
      <c r="B563" s="1138"/>
      <c r="C563" s="861" t="s">
        <v>1605</v>
      </c>
      <c r="D563" s="861" t="s">
        <v>1606</v>
      </c>
      <c r="E563" s="1108">
        <v>12000</v>
      </c>
      <c r="F563" s="1108">
        <v>24000</v>
      </c>
      <c r="G563" s="1108">
        <v>7200</v>
      </c>
      <c r="H563" s="1108">
        <v>6000</v>
      </c>
      <c r="I563" s="1108">
        <v>3600</v>
      </c>
    </row>
    <row r="564" spans="1:9" s="862" customFormat="1" ht="14.25">
      <c r="A564" s="1136"/>
      <c r="B564" s="1138"/>
      <c r="C564" s="861" t="s">
        <v>1606</v>
      </c>
      <c r="D564" s="861" t="s">
        <v>1607</v>
      </c>
      <c r="E564" s="1108">
        <v>7500</v>
      </c>
      <c r="F564" s="1108">
        <v>16500</v>
      </c>
      <c r="G564" s="1108">
        <v>4950</v>
      </c>
      <c r="H564" s="1108">
        <v>4130</v>
      </c>
      <c r="I564" s="1108">
        <v>2480</v>
      </c>
    </row>
    <row r="565" spans="1:9" s="862" customFormat="1" ht="42.75">
      <c r="A565" s="1136"/>
      <c r="B565" s="1138"/>
      <c r="C565" s="861" t="s">
        <v>1607</v>
      </c>
      <c r="D565" s="861" t="s">
        <v>1608</v>
      </c>
      <c r="E565" s="1108">
        <v>6000</v>
      </c>
      <c r="F565" s="1108">
        <v>10800</v>
      </c>
      <c r="G565" s="1108">
        <v>3240</v>
      </c>
      <c r="H565" s="1108">
        <v>2700</v>
      </c>
      <c r="I565" s="1108">
        <v>1620</v>
      </c>
    </row>
    <row r="566" spans="1:9" s="862" customFormat="1" ht="14.25">
      <c r="A566" s="1136">
        <v>18</v>
      </c>
      <c r="B566" s="1138" t="s">
        <v>1609</v>
      </c>
      <c r="C566" s="861" t="s">
        <v>1573</v>
      </c>
      <c r="D566" s="861" t="s">
        <v>1610</v>
      </c>
      <c r="E566" s="1108">
        <v>41250</v>
      </c>
      <c r="F566" s="1108">
        <v>103130</v>
      </c>
      <c r="G566" s="1108"/>
      <c r="H566" s="1108"/>
      <c r="I566" s="1108"/>
    </row>
    <row r="567" spans="1:9" s="862" customFormat="1" ht="14.25">
      <c r="A567" s="1136"/>
      <c r="B567" s="1138"/>
      <c r="C567" s="861" t="s">
        <v>1610</v>
      </c>
      <c r="D567" s="861" t="s">
        <v>874</v>
      </c>
      <c r="E567" s="1108">
        <v>27000</v>
      </c>
      <c r="F567" s="1108">
        <v>67500</v>
      </c>
      <c r="G567" s="1108">
        <v>20250</v>
      </c>
      <c r="H567" s="1108">
        <v>16880</v>
      </c>
      <c r="I567" s="1108">
        <v>10130</v>
      </c>
    </row>
    <row r="568" spans="1:9" s="862" customFormat="1" ht="14.25">
      <c r="A568" s="1136"/>
      <c r="B568" s="1138"/>
      <c r="C568" s="861" t="s">
        <v>874</v>
      </c>
      <c r="D568" s="861" t="s">
        <v>1611</v>
      </c>
      <c r="E568" s="1108">
        <v>24000</v>
      </c>
      <c r="F568" s="1108">
        <v>52800</v>
      </c>
      <c r="G568" s="1108">
        <v>15840</v>
      </c>
      <c r="H568" s="1108">
        <v>13200</v>
      </c>
      <c r="I568" s="1108">
        <v>7920</v>
      </c>
    </row>
    <row r="569" spans="1:9" s="862" customFormat="1" ht="14.25">
      <c r="A569" s="863">
        <v>19</v>
      </c>
      <c r="B569" s="861" t="s">
        <v>1612</v>
      </c>
      <c r="C569" s="861" t="s">
        <v>1573</v>
      </c>
      <c r="D569" s="861" t="s">
        <v>1610</v>
      </c>
      <c r="E569" s="1108">
        <v>30000</v>
      </c>
      <c r="F569" s="1108">
        <v>60000</v>
      </c>
      <c r="G569" s="1108">
        <v>18000</v>
      </c>
      <c r="H569" s="1108">
        <v>15000</v>
      </c>
      <c r="I569" s="1108">
        <v>9000</v>
      </c>
    </row>
    <row r="570" spans="1:9" s="862" customFormat="1" ht="14.25">
      <c r="A570" s="1136">
        <v>20</v>
      </c>
      <c r="B570" s="1138" t="s">
        <v>1613</v>
      </c>
      <c r="C570" s="861" t="s">
        <v>1614</v>
      </c>
      <c r="D570" s="861" t="s">
        <v>859</v>
      </c>
      <c r="E570" s="1108">
        <v>60000</v>
      </c>
      <c r="F570" s="1108">
        <v>120000</v>
      </c>
      <c r="G570" s="1108"/>
      <c r="H570" s="1108"/>
      <c r="I570" s="1108"/>
    </row>
    <row r="571" spans="1:9" s="862" customFormat="1" ht="14.25">
      <c r="A571" s="1136"/>
      <c r="B571" s="1138"/>
      <c r="C571" s="861" t="s">
        <v>859</v>
      </c>
      <c r="D571" s="861" t="s">
        <v>860</v>
      </c>
      <c r="E571" s="1108">
        <v>45000</v>
      </c>
      <c r="F571" s="1108">
        <v>99000</v>
      </c>
      <c r="G571" s="1108"/>
      <c r="H571" s="1108"/>
      <c r="I571" s="1108"/>
    </row>
    <row r="572" spans="1:9" s="862" customFormat="1" ht="14.25">
      <c r="A572" s="1136"/>
      <c r="B572" s="1138"/>
      <c r="C572" s="861" t="s">
        <v>860</v>
      </c>
      <c r="D572" s="861" t="s">
        <v>1612</v>
      </c>
      <c r="E572" s="1108">
        <v>37500</v>
      </c>
      <c r="F572" s="1108">
        <v>78750</v>
      </c>
      <c r="G572" s="1108"/>
      <c r="H572" s="1108"/>
      <c r="I572" s="1108"/>
    </row>
    <row r="573" spans="1:9" s="862" customFormat="1" ht="14.25">
      <c r="A573" s="863">
        <v>21</v>
      </c>
      <c r="B573" s="861" t="s">
        <v>1615</v>
      </c>
      <c r="C573" s="861" t="s">
        <v>1609</v>
      </c>
      <c r="D573" s="861" t="s">
        <v>1612</v>
      </c>
      <c r="E573" s="1108">
        <v>18000</v>
      </c>
      <c r="F573" s="1108">
        <v>45000</v>
      </c>
      <c r="G573" s="1108"/>
      <c r="H573" s="1108"/>
      <c r="I573" s="1108"/>
    </row>
    <row r="574" spans="1:9" s="862" customFormat="1" ht="14.25">
      <c r="A574" s="863">
        <v>22</v>
      </c>
      <c r="B574" s="861" t="s">
        <v>1616</v>
      </c>
      <c r="C574" s="861" t="s">
        <v>860</v>
      </c>
      <c r="D574" s="861" t="s">
        <v>1612</v>
      </c>
      <c r="E574" s="1108">
        <v>22500</v>
      </c>
      <c r="F574" s="1108">
        <v>56250</v>
      </c>
      <c r="G574" s="1108"/>
      <c r="H574" s="1108"/>
      <c r="I574" s="1108"/>
    </row>
    <row r="575" spans="1:9" s="862" customFormat="1" ht="14.25">
      <c r="A575" s="1136">
        <v>23</v>
      </c>
      <c r="B575" s="1138" t="s">
        <v>1617</v>
      </c>
      <c r="C575" s="861" t="s">
        <v>892</v>
      </c>
      <c r="D575" s="861" t="s">
        <v>860</v>
      </c>
      <c r="E575" s="1108">
        <v>34500</v>
      </c>
      <c r="F575" s="1108">
        <v>86250</v>
      </c>
      <c r="G575" s="1108"/>
      <c r="H575" s="1108"/>
      <c r="I575" s="1108"/>
    </row>
    <row r="576" spans="1:9" s="862" customFormat="1" ht="14.25">
      <c r="A576" s="1136"/>
      <c r="B576" s="1138"/>
      <c r="C576" s="861" t="s">
        <v>860</v>
      </c>
      <c r="D576" s="861" t="s">
        <v>1612</v>
      </c>
      <c r="E576" s="1108">
        <v>30000</v>
      </c>
      <c r="F576" s="1108">
        <v>72000</v>
      </c>
      <c r="G576" s="1108"/>
      <c r="H576" s="1108"/>
      <c r="I576" s="1108"/>
    </row>
    <row r="577" spans="1:9" s="862" customFormat="1" ht="14.25">
      <c r="A577" s="1136">
        <v>24</v>
      </c>
      <c r="B577" s="1138" t="s">
        <v>885</v>
      </c>
      <c r="C577" s="861" t="s">
        <v>1589</v>
      </c>
      <c r="D577" s="861" t="s">
        <v>859</v>
      </c>
      <c r="E577" s="1108">
        <v>67500</v>
      </c>
      <c r="F577" s="1108">
        <v>122850</v>
      </c>
      <c r="G577" s="1108"/>
      <c r="H577" s="1108"/>
      <c r="I577" s="1108"/>
    </row>
    <row r="578" spans="1:9" s="862" customFormat="1" ht="14.25">
      <c r="A578" s="1136"/>
      <c r="B578" s="1138"/>
      <c r="C578" s="861" t="s">
        <v>859</v>
      </c>
      <c r="D578" s="861" t="s">
        <v>892</v>
      </c>
      <c r="E578" s="1108">
        <v>60000</v>
      </c>
      <c r="F578" s="1108">
        <v>109200</v>
      </c>
      <c r="G578" s="1108"/>
      <c r="H578" s="1108"/>
      <c r="I578" s="1108"/>
    </row>
    <row r="579" spans="1:9" s="862" customFormat="1" ht="14.25">
      <c r="A579" s="1136"/>
      <c r="B579" s="1138"/>
      <c r="C579" s="861" t="s">
        <v>892</v>
      </c>
      <c r="D579" s="861" t="s">
        <v>860</v>
      </c>
      <c r="E579" s="1108">
        <v>52500</v>
      </c>
      <c r="F579" s="1108">
        <v>95550</v>
      </c>
      <c r="G579" s="1108"/>
      <c r="H579" s="1108"/>
      <c r="I579" s="1108"/>
    </row>
    <row r="580" spans="1:9" s="862" customFormat="1" ht="14.25">
      <c r="A580" s="1136"/>
      <c r="B580" s="1138"/>
      <c r="C580" s="861" t="s">
        <v>860</v>
      </c>
      <c r="D580" s="861" t="s">
        <v>1609</v>
      </c>
      <c r="E580" s="1108">
        <v>37500</v>
      </c>
      <c r="F580" s="1108">
        <v>68250</v>
      </c>
      <c r="G580" s="1108"/>
      <c r="H580" s="1108"/>
      <c r="I580" s="1108"/>
    </row>
    <row r="581" spans="1:9" s="862" customFormat="1" ht="14.25">
      <c r="A581" s="1136"/>
      <c r="B581" s="1138"/>
      <c r="C581" s="861" t="s">
        <v>1609</v>
      </c>
      <c r="D581" s="861" t="s">
        <v>1612</v>
      </c>
      <c r="E581" s="1108">
        <v>27000</v>
      </c>
      <c r="F581" s="1108">
        <v>49140</v>
      </c>
      <c r="G581" s="1108"/>
      <c r="H581" s="1108"/>
      <c r="I581" s="1108"/>
    </row>
    <row r="582" spans="1:9" s="862" customFormat="1" ht="42.75">
      <c r="A582" s="1136"/>
      <c r="B582" s="1138"/>
      <c r="C582" s="861" t="s">
        <v>1612</v>
      </c>
      <c r="D582" s="861" t="s">
        <v>1618</v>
      </c>
      <c r="E582" s="1108">
        <v>22500</v>
      </c>
      <c r="F582" s="1108">
        <v>38250</v>
      </c>
      <c r="G582" s="1108"/>
      <c r="H582" s="1108"/>
      <c r="I582" s="1108"/>
    </row>
    <row r="583" spans="1:9" s="862" customFormat="1" ht="28.5">
      <c r="A583" s="1136"/>
      <c r="B583" s="1138"/>
      <c r="C583" s="861" t="s">
        <v>1618</v>
      </c>
      <c r="D583" s="861" t="s">
        <v>881</v>
      </c>
      <c r="E583" s="1108">
        <v>15000</v>
      </c>
      <c r="F583" s="1108">
        <v>30000</v>
      </c>
      <c r="G583" s="1108"/>
      <c r="H583" s="1108"/>
      <c r="I583" s="1108"/>
    </row>
    <row r="584" spans="1:9" s="862" customFormat="1" ht="14.25">
      <c r="A584" s="1136">
        <v>25</v>
      </c>
      <c r="B584" s="1138" t="s">
        <v>1610</v>
      </c>
      <c r="C584" s="861" t="s">
        <v>1589</v>
      </c>
      <c r="D584" s="861" t="s">
        <v>859</v>
      </c>
      <c r="E584" s="1108">
        <v>86400</v>
      </c>
      <c r="F584" s="1109">
        <v>129600</v>
      </c>
      <c r="G584" s="1108">
        <v>32400</v>
      </c>
      <c r="H584" s="1108">
        <v>25920</v>
      </c>
      <c r="I584" s="1108">
        <v>19440</v>
      </c>
    </row>
    <row r="585" spans="1:9" s="862" customFormat="1" ht="14.25">
      <c r="A585" s="1136"/>
      <c r="B585" s="1138"/>
      <c r="C585" s="861" t="s">
        <v>859</v>
      </c>
      <c r="D585" s="861" t="s">
        <v>892</v>
      </c>
      <c r="E585" s="1108">
        <v>70500</v>
      </c>
      <c r="F585" s="1109">
        <v>105750</v>
      </c>
      <c r="G585" s="1108">
        <v>26440</v>
      </c>
      <c r="H585" s="1108">
        <v>21150</v>
      </c>
      <c r="I585" s="1108">
        <v>15860</v>
      </c>
    </row>
    <row r="586" spans="1:9" s="862" customFormat="1" ht="14.25">
      <c r="A586" s="1136"/>
      <c r="B586" s="1138"/>
      <c r="C586" s="861" t="s">
        <v>892</v>
      </c>
      <c r="D586" s="861" t="s">
        <v>860</v>
      </c>
      <c r="E586" s="1108">
        <v>52500</v>
      </c>
      <c r="F586" s="1108">
        <v>95550</v>
      </c>
      <c r="G586" s="1108">
        <v>23890</v>
      </c>
      <c r="H586" s="1108">
        <v>19110</v>
      </c>
      <c r="I586" s="1108">
        <v>14330</v>
      </c>
    </row>
    <row r="587" spans="1:9" s="862" customFormat="1" ht="14.25">
      <c r="A587" s="1136"/>
      <c r="B587" s="1138"/>
      <c r="C587" s="861" t="s">
        <v>860</v>
      </c>
      <c r="D587" s="861" t="s">
        <v>1609</v>
      </c>
      <c r="E587" s="1108">
        <v>40500</v>
      </c>
      <c r="F587" s="1108">
        <v>73710</v>
      </c>
      <c r="G587" s="1108">
        <v>18430</v>
      </c>
      <c r="H587" s="1108">
        <v>14740</v>
      </c>
      <c r="I587" s="1108">
        <v>11060</v>
      </c>
    </row>
    <row r="588" spans="1:9" s="862" customFormat="1" ht="14.25">
      <c r="A588" s="1136"/>
      <c r="B588" s="1138"/>
      <c r="C588" s="861" t="s">
        <v>1609</v>
      </c>
      <c r="D588" s="861" t="s">
        <v>1612</v>
      </c>
      <c r="E588" s="1108">
        <v>30000</v>
      </c>
      <c r="F588" s="1108">
        <v>54600</v>
      </c>
      <c r="G588" s="1108">
        <v>13650</v>
      </c>
      <c r="H588" s="1108">
        <v>10920</v>
      </c>
      <c r="I588" s="1108">
        <v>8190</v>
      </c>
    </row>
    <row r="589" spans="1:9" s="862" customFormat="1" ht="14.25">
      <c r="A589" s="1136"/>
      <c r="B589" s="1138"/>
      <c r="C589" s="861" t="s">
        <v>1612</v>
      </c>
      <c r="D589" s="861" t="s">
        <v>1619</v>
      </c>
      <c r="E589" s="1108">
        <v>22500</v>
      </c>
      <c r="F589" s="1108">
        <v>40950</v>
      </c>
      <c r="G589" s="1108">
        <v>12290</v>
      </c>
      <c r="H589" s="1108">
        <v>10240</v>
      </c>
      <c r="I589" s="1108">
        <v>6140</v>
      </c>
    </row>
    <row r="590" spans="1:9" s="862" customFormat="1" ht="28.5">
      <c r="A590" s="1136"/>
      <c r="B590" s="1138"/>
      <c r="C590" s="861" t="s">
        <v>1619</v>
      </c>
      <c r="D590" s="861" t="s">
        <v>1620</v>
      </c>
      <c r="E590" s="1108">
        <v>15000</v>
      </c>
      <c r="F590" s="1108">
        <v>27300</v>
      </c>
      <c r="G590" s="1108">
        <v>8190</v>
      </c>
      <c r="H590" s="1108">
        <v>6830</v>
      </c>
      <c r="I590" s="1108">
        <v>4100</v>
      </c>
    </row>
    <row r="591" spans="1:9" s="862" customFormat="1" ht="14.25">
      <c r="A591" s="1136">
        <v>26</v>
      </c>
      <c r="B591" s="1138" t="s">
        <v>1621</v>
      </c>
      <c r="C591" s="861" t="s">
        <v>1589</v>
      </c>
      <c r="D591" s="861" t="s">
        <v>892</v>
      </c>
      <c r="E591" s="1108">
        <v>75000</v>
      </c>
      <c r="F591" s="1109">
        <v>112500</v>
      </c>
      <c r="G591" s="1108">
        <v>28130</v>
      </c>
      <c r="H591" s="1108">
        <v>22500</v>
      </c>
      <c r="I591" s="1108">
        <v>16880</v>
      </c>
    </row>
    <row r="592" spans="1:9" s="862" customFormat="1" ht="14.25">
      <c r="A592" s="1136"/>
      <c r="B592" s="1138"/>
      <c r="C592" s="861" t="s">
        <v>892</v>
      </c>
      <c r="D592" s="861" t="s">
        <v>860</v>
      </c>
      <c r="E592" s="1108">
        <v>60000</v>
      </c>
      <c r="F592" s="1109">
        <v>90000</v>
      </c>
      <c r="G592" s="1108">
        <v>22500</v>
      </c>
      <c r="H592" s="1108">
        <v>18000</v>
      </c>
      <c r="I592" s="1108">
        <v>13500</v>
      </c>
    </row>
    <row r="593" spans="1:9" s="862" customFormat="1" ht="14.25">
      <c r="A593" s="1136"/>
      <c r="B593" s="1138"/>
      <c r="C593" s="861" t="s">
        <v>860</v>
      </c>
      <c r="D593" s="861" t="s">
        <v>1609</v>
      </c>
      <c r="E593" s="1108">
        <v>37500</v>
      </c>
      <c r="F593" s="1109">
        <v>56250</v>
      </c>
      <c r="G593" s="1108">
        <v>14060</v>
      </c>
      <c r="H593" s="1108">
        <v>11250</v>
      </c>
      <c r="I593" s="1108">
        <v>8440</v>
      </c>
    </row>
    <row r="594" spans="1:9" s="862" customFormat="1" ht="28.5">
      <c r="A594" s="1136"/>
      <c r="B594" s="1138"/>
      <c r="C594" s="861" t="s">
        <v>1609</v>
      </c>
      <c r="D594" s="861" t="s">
        <v>1622</v>
      </c>
      <c r="E594" s="1108">
        <v>19500</v>
      </c>
      <c r="F594" s="1109">
        <v>35100</v>
      </c>
      <c r="G594" s="1108">
        <v>8780</v>
      </c>
      <c r="H594" s="1108">
        <v>7020</v>
      </c>
      <c r="I594" s="1108">
        <v>5270</v>
      </c>
    </row>
    <row r="595" spans="1:9" s="862" customFormat="1" ht="42.75">
      <c r="A595" s="1136">
        <v>27</v>
      </c>
      <c r="B595" s="1138" t="s">
        <v>1590</v>
      </c>
      <c r="C595" s="861" t="s">
        <v>1623</v>
      </c>
      <c r="D595" s="861" t="s">
        <v>1624</v>
      </c>
      <c r="E595" s="1108">
        <v>42000</v>
      </c>
      <c r="F595" s="1108">
        <v>76440</v>
      </c>
      <c r="G595" s="1108">
        <v>19110</v>
      </c>
      <c r="H595" s="1108">
        <v>15290</v>
      </c>
      <c r="I595" s="1108">
        <v>11470</v>
      </c>
    </row>
    <row r="596" spans="1:9" s="862" customFormat="1" ht="28.5">
      <c r="A596" s="1136"/>
      <c r="B596" s="1138"/>
      <c r="C596" s="861" t="s">
        <v>1624</v>
      </c>
      <c r="D596" s="861" t="s">
        <v>859</v>
      </c>
      <c r="E596" s="1108">
        <v>75000</v>
      </c>
      <c r="F596" s="1109">
        <v>112500</v>
      </c>
      <c r="G596" s="1108">
        <v>28130</v>
      </c>
      <c r="H596" s="1108">
        <v>22500</v>
      </c>
      <c r="I596" s="1108">
        <v>16880</v>
      </c>
    </row>
    <row r="597" spans="1:9" s="862" customFormat="1" ht="14.25">
      <c r="A597" s="1136"/>
      <c r="B597" s="1138"/>
      <c r="C597" s="861" t="s">
        <v>859</v>
      </c>
      <c r="D597" s="861" t="s">
        <v>892</v>
      </c>
      <c r="E597" s="1108">
        <v>63000</v>
      </c>
      <c r="F597" s="1109">
        <v>94500</v>
      </c>
      <c r="G597" s="1108">
        <v>23630</v>
      </c>
      <c r="H597" s="1108">
        <v>18900</v>
      </c>
      <c r="I597" s="1108">
        <v>14180</v>
      </c>
    </row>
    <row r="598" spans="1:9" s="862" customFormat="1" ht="14.25">
      <c r="A598" s="1136"/>
      <c r="B598" s="1138"/>
      <c r="C598" s="861" t="s">
        <v>892</v>
      </c>
      <c r="D598" s="861" t="s">
        <v>860</v>
      </c>
      <c r="E598" s="1108">
        <v>52500</v>
      </c>
      <c r="F598" s="1109">
        <v>78750</v>
      </c>
      <c r="G598" s="1108">
        <v>19690</v>
      </c>
      <c r="H598" s="1108">
        <v>15750</v>
      </c>
      <c r="I598" s="1108">
        <v>11810</v>
      </c>
    </row>
    <row r="599" spans="1:9" s="862" customFormat="1" ht="14.25">
      <c r="A599" s="1136"/>
      <c r="B599" s="1138"/>
      <c r="C599" s="861" t="s">
        <v>860</v>
      </c>
      <c r="D599" s="861" t="s">
        <v>1609</v>
      </c>
      <c r="E599" s="1108">
        <v>37500</v>
      </c>
      <c r="F599" s="1109">
        <v>56250</v>
      </c>
      <c r="G599" s="1108">
        <v>14060</v>
      </c>
      <c r="H599" s="1108">
        <v>11250</v>
      </c>
      <c r="I599" s="1108">
        <v>8440</v>
      </c>
    </row>
    <row r="600" spans="1:9" s="862" customFormat="1" ht="14.25">
      <c r="A600" s="1136"/>
      <c r="B600" s="1138"/>
      <c r="C600" s="861" t="s">
        <v>1609</v>
      </c>
      <c r="D600" s="861" t="s">
        <v>881</v>
      </c>
      <c r="E600" s="1108">
        <v>24000</v>
      </c>
      <c r="F600" s="1109">
        <v>38400</v>
      </c>
      <c r="G600" s="1108">
        <v>9600</v>
      </c>
      <c r="H600" s="1108">
        <v>7680</v>
      </c>
      <c r="I600" s="1108">
        <v>5760</v>
      </c>
    </row>
    <row r="601" spans="1:9" s="862" customFormat="1" ht="14.25">
      <c r="A601" s="1136">
        <v>28</v>
      </c>
      <c r="B601" s="1138" t="s">
        <v>1595</v>
      </c>
      <c r="C601" s="861" t="s">
        <v>1625</v>
      </c>
      <c r="D601" s="861" t="s">
        <v>855</v>
      </c>
      <c r="E601" s="1108">
        <v>10500</v>
      </c>
      <c r="F601" s="1108">
        <v>23630</v>
      </c>
      <c r="G601" s="1108">
        <v>7090</v>
      </c>
      <c r="H601" s="1108">
        <v>5910</v>
      </c>
      <c r="I601" s="1108">
        <v>4730</v>
      </c>
    </row>
    <row r="602" spans="1:9" s="862" customFormat="1" ht="14.25">
      <c r="A602" s="1136"/>
      <c r="B602" s="1138"/>
      <c r="C602" s="861" t="s">
        <v>855</v>
      </c>
      <c r="D602" s="861" t="s">
        <v>860</v>
      </c>
      <c r="E602" s="1108">
        <v>18000</v>
      </c>
      <c r="F602" s="1108">
        <v>40500</v>
      </c>
      <c r="G602" s="1108">
        <v>10130</v>
      </c>
      <c r="H602" s="1108">
        <v>8100</v>
      </c>
      <c r="I602" s="1108">
        <v>6080</v>
      </c>
    </row>
    <row r="603" spans="1:9" s="862" customFormat="1" ht="14.25">
      <c r="A603" s="1136"/>
      <c r="B603" s="1138"/>
      <c r="C603" s="861" t="s">
        <v>860</v>
      </c>
      <c r="D603" s="861" t="s">
        <v>1609</v>
      </c>
      <c r="E603" s="1108">
        <v>15000</v>
      </c>
      <c r="F603" s="1108">
        <v>33750</v>
      </c>
      <c r="G603" s="1108">
        <v>8440</v>
      </c>
      <c r="H603" s="1108">
        <v>6750</v>
      </c>
      <c r="I603" s="1108">
        <v>5060</v>
      </c>
    </row>
    <row r="604" spans="1:9" s="862" customFormat="1" ht="28.5">
      <c r="A604" s="1136"/>
      <c r="B604" s="1138"/>
      <c r="C604" s="861" t="s">
        <v>1609</v>
      </c>
      <c r="D604" s="861" t="s">
        <v>1626</v>
      </c>
      <c r="E604" s="1108">
        <v>12000</v>
      </c>
      <c r="F604" s="1108">
        <v>27000</v>
      </c>
      <c r="G604" s="1108">
        <v>8100</v>
      </c>
      <c r="H604" s="1108">
        <v>6750</v>
      </c>
      <c r="I604" s="1108">
        <v>5400</v>
      </c>
    </row>
    <row r="605" spans="1:9" s="862" customFormat="1" ht="14.25">
      <c r="A605" s="1136">
        <v>29</v>
      </c>
      <c r="B605" s="1138" t="s">
        <v>1596</v>
      </c>
      <c r="C605" s="861" t="s">
        <v>855</v>
      </c>
      <c r="D605" s="861" t="s">
        <v>859</v>
      </c>
      <c r="E605" s="1108">
        <v>22500</v>
      </c>
      <c r="F605" s="1108">
        <v>50630</v>
      </c>
      <c r="G605" s="1108"/>
      <c r="H605" s="1108"/>
      <c r="I605" s="1108"/>
    </row>
    <row r="606" spans="1:9" s="862" customFormat="1" ht="14.25">
      <c r="A606" s="1136"/>
      <c r="B606" s="1138"/>
      <c r="C606" s="861" t="s">
        <v>859</v>
      </c>
      <c r="D606" s="861" t="s">
        <v>860</v>
      </c>
      <c r="E606" s="1108">
        <v>24000</v>
      </c>
      <c r="F606" s="1108">
        <v>54000</v>
      </c>
      <c r="G606" s="1108">
        <v>13500</v>
      </c>
      <c r="H606" s="1108">
        <v>10800</v>
      </c>
      <c r="I606" s="1108">
        <v>8100</v>
      </c>
    </row>
    <row r="607" spans="1:9" s="862" customFormat="1" ht="14.25">
      <c r="A607" s="1136"/>
      <c r="B607" s="1138"/>
      <c r="C607" s="861" t="s">
        <v>860</v>
      </c>
      <c r="D607" s="861" t="s">
        <v>1609</v>
      </c>
      <c r="E607" s="1108">
        <v>19500</v>
      </c>
      <c r="F607" s="1108">
        <v>43880</v>
      </c>
      <c r="G607" s="1108">
        <v>10970</v>
      </c>
      <c r="H607" s="1108">
        <v>8780</v>
      </c>
      <c r="I607" s="1108">
        <v>6580</v>
      </c>
    </row>
    <row r="608" spans="1:9" s="862" customFormat="1" ht="28.5">
      <c r="A608" s="1136"/>
      <c r="B608" s="1138"/>
      <c r="C608" s="861" t="s">
        <v>1609</v>
      </c>
      <c r="D608" s="861" t="s">
        <v>1627</v>
      </c>
      <c r="E608" s="1108">
        <v>12000</v>
      </c>
      <c r="F608" s="1108">
        <v>27000</v>
      </c>
      <c r="G608" s="1108">
        <v>8100</v>
      </c>
      <c r="H608" s="1108">
        <v>6750</v>
      </c>
      <c r="I608" s="1108">
        <v>5400</v>
      </c>
    </row>
    <row r="609" spans="1:10" s="862" customFormat="1" ht="14.25">
      <c r="A609" s="1136">
        <v>30</v>
      </c>
      <c r="B609" s="1138" t="s">
        <v>1628</v>
      </c>
      <c r="C609" s="861" t="s">
        <v>855</v>
      </c>
      <c r="D609" s="861" t="s">
        <v>859</v>
      </c>
      <c r="E609" s="1108">
        <v>23250</v>
      </c>
      <c r="F609" s="1108">
        <v>52310</v>
      </c>
      <c r="G609" s="1108">
        <v>13080</v>
      </c>
      <c r="H609" s="1108">
        <v>10460</v>
      </c>
      <c r="I609" s="1108">
        <v>7850</v>
      </c>
    </row>
    <row r="610" spans="1:10" s="862" customFormat="1" ht="14.25">
      <c r="A610" s="1136"/>
      <c r="B610" s="1138"/>
      <c r="C610" s="861" t="s">
        <v>859</v>
      </c>
      <c r="D610" s="861" t="s">
        <v>860</v>
      </c>
      <c r="E610" s="1108">
        <v>30000</v>
      </c>
      <c r="F610" s="1108">
        <v>67500</v>
      </c>
      <c r="G610" s="1108">
        <v>16880</v>
      </c>
      <c r="H610" s="1108">
        <v>13500</v>
      </c>
      <c r="I610" s="1108">
        <v>10130</v>
      </c>
    </row>
    <row r="611" spans="1:10" s="862" customFormat="1" ht="14.25">
      <c r="A611" s="1136"/>
      <c r="B611" s="1138"/>
      <c r="C611" s="861" t="s">
        <v>860</v>
      </c>
      <c r="D611" s="861" t="s">
        <v>1609</v>
      </c>
      <c r="E611" s="1108">
        <v>20250</v>
      </c>
      <c r="F611" s="1108">
        <v>45560</v>
      </c>
      <c r="G611" s="1108">
        <v>11390</v>
      </c>
      <c r="H611" s="1108">
        <v>9110</v>
      </c>
      <c r="I611" s="1108">
        <v>6830</v>
      </c>
    </row>
    <row r="612" spans="1:10" s="862" customFormat="1" ht="28.5">
      <c r="A612" s="1136"/>
      <c r="B612" s="1138"/>
      <c r="C612" s="861" t="s">
        <v>1609</v>
      </c>
      <c r="D612" s="861" t="s">
        <v>1629</v>
      </c>
      <c r="E612" s="1108">
        <v>12750</v>
      </c>
      <c r="F612" s="1108">
        <v>28690</v>
      </c>
      <c r="G612" s="1108">
        <v>7170</v>
      </c>
      <c r="H612" s="1108">
        <v>5740</v>
      </c>
      <c r="I612" s="1108">
        <v>4300</v>
      </c>
    </row>
    <row r="613" spans="1:10" s="862" customFormat="1" ht="14.25">
      <c r="A613" s="1136">
        <v>31</v>
      </c>
      <c r="B613" s="1138" t="s">
        <v>874</v>
      </c>
      <c r="C613" s="861" t="s">
        <v>859</v>
      </c>
      <c r="D613" s="861" t="s">
        <v>860</v>
      </c>
      <c r="E613" s="1108">
        <v>24000</v>
      </c>
      <c r="F613" s="1108">
        <v>54000</v>
      </c>
      <c r="G613" s="1108">
        <v>13500</v>
      </c>
      <c r="H613" s="1108">
        <v>10800</v>
      </c>
      <c r="I613" s="1108">
        <v>8100</v>
      </c>
    </row>
    <row r="614" spans="1:10" s="862" customFormat="1" ht="14.25">
      <c r="A614" s="1136"/>
      <c r="B614" s="1138"/>
      <c r="C614" s="861" t="s">
        <v>860</v>
      </c>
      <c r="D614" s="861" t="s">
        <v>1609</v>
      </c>
      <c r="E614" s="1108">
        <v>18000</v>
      </c>
      <c r="F614" s="1108">
        <v>40500</v>
      </c>
      <c r="G614" s="1108">
        <v>10130</v>
      </c>
      <c r="H614" s="1108">
        <v>8100</v>
      </c>
      <c r="I614" s="1108">
        <v>6080</v>
      </c>
    </row>
    <row r="615" spans="1:10" s="862" customFormat="1" ht="28.5">
      <c r="A615" s="1136"/>
      <c r="B615" s="1138"/>
      <c r="C615" s="861" t="s">
        <v>1609</v>
      </c>
      <c r="D615" s="861" t="s">
        <v>1620</v>
      </c>
      <c r="E615" s="1108">
        <v>12000</v>
      </c>
      <c r="F615" s="1108">
        <v>27000</v>
      </c>
      <c r="G615" s="1108">
        <v>6750</v>
      </c>
      <c r="H615" s="1108">
        <v>5400</v>
      </c>
      <c r="I615" s="1108">
        <v>4050</v>
      </c>
    </row>
    <row r="616" spans="1:10" s="862" customFormat="1" ht="14.25">
      <c r="A616" s="1136">
        <v>32</v>
      </c>
      <c r="B616" s="1138" t="s">
        <v>1630</v>
      </c>
      <c r="C616" s="861" t="s">
        <v>892</v>
      </c>
      <c r="D616" s="861" t="s">
        <v>1609</v>
      </c>
      <c r="E616" s="1108">
        <v>15000</v>
      </c>
      <c r="F616" s="1108">
        <v>33750</v>
      </c>
      <c r="G616" s="1108">
        <v>8440</v>
      </c>
      <c r="H616" s="1108">
        <v>6750</v>
      </c>
      <c r="I616" s="1108">
        <v>5060</v>
      </c>
    </row>
    <row r="617" spans="1:10" s="862" customFormat="1" ht="14.25">
      <c r="A617" s="1136"/>
      <c r="B617" s="1138"/>
      <c r="C617" s="861" t="s">
        <v>1609</v>
      </c>
      <c r="D617" s="861" t="s">
        <v>881</v>
      </c>
      <c r="E617" s="1108">
        <v>13500</v>
      </c>
      <c r="F617" s="1108">
        <v>30380</v>
      </c>
      <c r="G617" s="1108">
        <v>7600</v>
      </c>
      <c r="H617" s="1108">
        <v>6080</v>
      </c>
      <c r="I617" s="1108">
        <v>4560</v>
      </c>
    </row>
    <row r="618" spans="1:10" s="862" customFormat="1" ht="14.25">
      <c r="A618" s="1136">
        <v>33</v>
      </c>
      <c r="B618" s="1138" t="s">
        <v>1631</v>
      </c>
      <c r="C618" s="861" t="s">
        <v>859</v>
      </c>
      <c r="D618" s="861" t="s">
        <v>860</v>
      </c>
      <c r="E618" s="1108">
        <v>23250</v>
      </c>
      <c r="F618" s="1108">
        <v>52310</v>
      </c>
      <c r="G618" s="1108"/>
      <c r="H618" s="1108"/>
      <c r="I618" s="1108"/>
    </row>
    <row r="619" spans="1:10" s="862" customFormat="1" ht="14.25">
      <c r="A619" s="1136"/>
      <c r="B619" s="1138"/>
      <c r="C619" s="861" t="s">
        <v>860</v>
      </c>
      <c r="D619" s="861" t="s">
        <v>1609</v>
      </c>
      <c r="E619" s="1108">
        <v>14250</v>
      </c>
      <c r="F619" s="1108">
        <v>32060</v>
      </c>
      <c r="G619" s="1108">
        <v>8020</v>
      </c>
      <c r="H619" s="1108">
        <v>6410</v>
      </c>
      <c r="I619" s="1108">
        <v>4810</v>
      </c>
    </row>
    <row r="620" spans="1:10" s="862" customFormat="1" ht="28.5">
      <c r="A620" s="1136"/>
      <c r="B620" s="1138"/>
      <c r="C620" s="861" t="s">
        <v>1609</v>
      </c>
      <c r="D620" s="861" t="s">
        <v>1632</v>
      </c>
      <c r="E620" s="1108">
        <v>12750</v>
      </c>
      <c r="F620" s="1108">
        <v>28690</v>
      </c>
      <c r="G620" s="1108">
        <v>7170</v>
      </c>
      <c r="H620" s="1108">
        <v>5740</v>
      </c>
      <c r="I620" s="1108">
        <v>4300</v>
      </c>
    </row>
    <row r="621" spans="1:10" s="862" customFormat="1" ht="14.25">
      <c r="A621" s="1136">
        <v>34</v>
      </c>
      <c r="B621" s="1136" t="s">
        <v>1611</v>
      </c>
      <c r="C621" s="861" t="s">
        <v>1633</v>
      </c>
      <c r="D621" s="861" t="s">
        <v>1634</v>
      </c>
      <c r="E621" s="1108">
        <v>18750</v>
      </c>
      <c r="F621" s="1108">
        <v>42190</v>
      </c>
      <c r="G621" s="1108">
        <v>10550</v>
      </c>
      <c r="H621" s="1108">
        <v>8440</v>
      </c>
      <c r="I621" s="1108">
        <v>6330</v>
      </c>
    </row>
    <row r="622" spans="1:10" s="862" customFormat="1" ht="14.25">
      <c r="A622" s="1136"/>
      <c r="B622" s="1136"/>
      <c r="C622" s="861" t="s">
        <v>1635</v>
      </c>
      <c r="D622" s="861" t="s">
        <v>1636</v>
      </c>
      <c r="E622" s="1108">
        <v>15000</v>
      </c>
      <c r="F622" s="1108">
        <v>33750</v>
      </c>
      <c r="G622" s="1108">
        <v>8440</v>
      </c>
      <c r="H622" s="1108">
        <v>6750</v>
      </c>
      <c r="I622" s="1108">
        <v>5060</v>
      </c>
    </row>
    <row r="623" spans="1:10" s="862" customFormat="1" ht="42.75">
      <c r="A623" s="1136"/>
      <c r="B623" s="1136"/>
      <c r="C623" s="861" t="s">
        <v>1636</v>
      </c>
      <c r="D623" s="861" t="s">
        <v>1637</v>
      </c>
      <c r="E623" s="1108">
        <v>12000</v>
      </c>
      <c r="F623" s="1108">
        <v>27000</v>
      </c>
      <c r="G623" s="1108">
        <v>6750</v>
      </c>
      <c r="H623" s="1108">
        <v>5400</v>
      </c>
      <c r="I623" s="1108">
        <v>4050</v>
      </c>
    </row>
    <row r="624" spans="1:10" s="862" customFormat="1" ht="42.75">
      <c r="A624" s="1136"/>
      <c r="B624" s="1136"/>
      <c r="C624" s="861" t="s">
        <v>1637</v>
      </c>
      <c r="D624" s="861" t="s">
        <v>1638</v>
      </c>
      <c r="E624" s="1108">
        <v>9600</v>
      </c>
      <c r="F624" s="1108">
        <v>21600</v>
      </c>
      <c r="G624" s="1108">
        <v>5400</v>
      </c>
      <c r="H624" s="1108">
        <v>4320</v>
      </c>
      <c r="I624" s="1108">
        <v>3240</v>
      </c>
      <c r="J624" s="864" t="s">
        <v>1887</v>
      </c>
    </row>
    <row r="625" spans="1:10" s="862" customFormat="1" ht="28.5">
      <c r="A625" s="1136"/>
      <c r="B625" s="1136"/>
      <c r="C625" s="861" t="s">
        <v>1638</v>
      </c>
      <c r="D625" s="861" t="s">
        <v>1639</v>
      </c>
      <c r="E625" s="1108">
        <v>8800</v>
      </c>
      <c r="F625" s="1108">
        <v>17600</v>
      </c>
      <c r="G625" s="1108">
        <v>4400</v>
      </c>
      <c r="H625" s="1108">
        <v>3520</v>
      </c>
      <c r="I625" s="1108">
        <v>2640</v>
      </c>
      <c r="J625" s="864" t="s">
        <v>1887</v>
      </c>
    </row>
    <row r="626" spans="1:10" s="862" customFormat="1" ht="14.25">
      <c r="A626" s="863">
        <v>35</v>
      </c>
      <c r="B626" s="861" t="s">
        <v>1640</v>
      </c>
      <c r="C626" s="861" t="s">
        <v>892</v>
      </c>
      <c r="D626" s="861" t="s">
        <v>860</v>
      </c>
      <c r="E626" s="1108">
        <v>10500</v>
      </c>
      <c r="F626" s="1108">
        <v>21000</v>
      </c>
      <c r="G626" s="1108">
        <v>5250</v>
      </c>
      <c r="H626" s="1108">
        <v>4200</v>
      </c>
      <c r="I626" s="1108">
        <v>3150</v>
      </c>
    </row>
    <row r="627" spans="1:10" s="862" customFormat="1" ht="14.25">
      <c r="A627" s="1136">
        <v>36</v>
      </c>
      <c r="B627" s="1138" t="s">
        <v>1605</v>
      </c>
      <c r="C627" s="861" t="s">
        <v>859</v>
      </c>
      <c r="D627" s="861" t="s">
        <v>892</v>
      </c>
      <c r="E627" s="1108">
        <v>15000</v>
      </c>
      <c r="F627" s="1108">
        <v>30000</v>
      </c>
      <c r="G627" s="1108">
        <v>7500</v>
      </c>
      <c r="H627" s="1108">
        <v>6000</v>
      </c>
      <c r="I627" s="1108">
        <v>4500</v>
      </c>
    </row>
    <row r="628" spans="1:10" s="862" customFormat="1" ht="14.25">
      <c r="A628" s="1136"/>
      <c r="B628" s="1138"/>
      <c r="C628" s="861" t="s">
        <v>892</v>
      </c>
      <c r="D628" s="861" t="s">
        <v>860</v>
      </c>
      <c r="E628" s="1108">
        <v>12000</v>
      </c>
      <c r="F628" s="1108">
        <v>24000</v>
      </c>
      <c r="G628" s="1108">
        <v>6000</v>
      </c>
      <c r="H628" s="1108">
        <v>4800</v>
      </c>
      <c r="I628" s="1108">
        <v>3600</v>
      </c>
    </row>
    <row r="629" spans="1:10" s="862" customFormat="1" ht="14.25">
      <c r="A629" s="1136">
        <v>37</v>
      </c>
      <c r="B629" s="1138" t="s">
        <v>1641</v>
      </c>
      <c r="C629" s="861" t="s">
        <v>859</v>
      </c>
      <c r="D629" s="861" t="s">
        <v>892</v>
      </c>
      <c r="E629" s="1108">
        <v>15000</v>
      </c>
      <c r="F629" s="1108">
        <v>30000</v>
      </c>
      <c r="G629" s="1108">
        <v>7500</v>
      </c>
      <c r="H629" s="1108">
        <v>6000</v>
      </c>
      <c r="I629" s="1108">
        <v>4500</v>
      </c>
    </row>
    <row r="630" spans="1:10" s="862" customFormat="1" ht="14.25">
      <c r="A630" s="1136"/>
      <c r="B630" s="1138"/>
      <c r="C630" s="861" t="s">
        <v>892</v>
      </c>
      <c r="D630" s="861" t="s">
        <v>860</v>
      </c>
      <c r="E630" s="1108">
        <v>12000</v>
      </c>
      <c r="F630" s="1108">
        <v>24000</v>
      </c>
      <c r="G630" s="1108">
        <v>6000</v>
      </c>
      <c r="H630" s="1108">
        <v>4800</v>
      </c>
      <c r="I630" s="1108">
        <v>3600</v>
      </c>
    </row>
    <row r="631" spans="1:10" s="862" customFormat="1" ht="14.25">
      <c r="A631" s="863">
        <v>38</v>
      </c>
      <c r="B631" s="861" t="s">
        <v>1642</v>
      </c>
      <c r="C631" s="861" t="s">
        <v>860</v>
      </c>
      <c r="D631" s="861" t="s">
        <v>1643</v>
      </c>
      <c r="E631" s="1108">
        <v>9000</v>
      </c>
      <c r="F631" s="1108">
        <v>18000</v>
      </c>
      <c r="G631" s="1108">
        <v>4500</v>
      </c>
      <c r="H631" s="1108">
        <v>3600</v>
      </c>
      <c r="I631" s="1108">
        <v>2700</v>
      </c>
    </row>
    <row r="632" spans="1:10" s="862" customFormat="1" ht="14.25">
      <c r="A632" s="1136">
        <v>39</v>
      </c>
      <c r="B632" s="1138" t="s">
        <v>1644</v>
      </c>
      <c r="C632" s="861" t="s">
        <v>859</v>
      </c>
      <c r="D632" s="861" t="s">
        <v>860</v>
      </c>
      <c r="E632" s="1108">
        <v>18000</v>
      </c>
      <c r="F632" s="1108">
        <v>36000</v>
      </c>
      <c r="G632" s="1108">
        <v>9000</v>
      </c>
      <c r="H632" s="1108">
        <v>7200</v>
      </c>
      <c r="I632" s="1108">
        <v>5400</v>
      </c>
    </row>
    <row r="633" spans="1:10" s="862" customFormat="1" ht="14.25">
      <c r="A633" s="1136"/>
      <c r="B633" s="1138"/>
      <c r="C633" s="861" t="s">
        <v>860</v>
      </c>
      <c r="D633" s="861" t="s">
        <v>1643</v>
      </c>
      <c r="E633" s="1108">
        <v>13500</v>
      </c>
      <c r="F633" s="1108">
        <v>27000</v>
      </c>
      <c r="G633" s="1108">
        <v>6750</v>
      </c>
      <c r="H633" s="1108">
        <v>5400</v>
      </c>
      <c r="I633" s="1108">
        <v>4050</v>
      </c>
    </row>
    <row r="634" spans="1:10" s="862" customFormat="1" ht="14.25">
      <c r="A634" s="1136">
        <v>40</v>
      </c>
      <c r="B634" s="1138" t="s">
        <v>1606</v>
      </c>
      <c r="C634" s="861" t="s">
        <v>859</v>
      </c>
      <c r="D634" s="861" t="s">
        <v>860</v>
      </c>
      <c r="E634" s="1108">
        <v>25500</v>
      </c>
      <c r="F634" s="1108">
        <v>51000</v>
      </c>
      <c r="G634" s="1108">
        <v>12750</v>
      </c>
      <c r="H634" s="1108">
        <v>10200</v>
      </c>
      <c r="I634" s="1108">
        <v>7650</v>
      </c>
    </row>
    <row r="635" spans="1:10" s="862" customFormat="1" ht="14.25">
      <c r="A635" s="1136"/>
      <c r="B635" s="1138"/>
      <c r="C635" s="861" t="s">
        <v>860</v>
      </c>
      <c r="D635" s="861" t="s">
        <v>881</v>
      </c>
      <c r="E635" s="1108">
        <v>16500</v>
      </c>
      <c r="F635" s="1108">
        <v>33000</v>
      </c>
      <c r="G635" s="1108">
        <v>8250</v>
      </c>
      <c r="H635" s="1108">
        <v>6600</v>
      </c>
      <c r="I635" s="1108">
        <v>4950</v>
      </c>
    </row>
    <row r="636" spans="1:10" s="862" customFormat="1" ht="14.25">
      <c r="A636" s="863">
        <v>41</v>
      </c>
      <c r="B636" s="861" t="s">
        <v>1645</v>
      </c>
      <c r="C636" s="861" t="s">
        <v>1644</v>
      </c>
      <c r="D636" s="861" t="s">
        <v>1606</v>
      </c>
      <c r="E636" s="1108">
        <v>13500</v>
      </c>
      <c r="F636" s="1108">
        <v>27000</v>
      </c>
      <c r="G636" s="1108">
        <v>6750</v>
      </c>
      <c r="H636" s="1108">
        <v>5400</v>
      </c>
      <c r="I636" s="1108">
        <v>4050</v>
      </c>
    </row>
    <row r="637" spans="1:10" s="862" customFormat="1" ht="28.5">
      <c r="A637" s="863">
        <v>42</v>
      </c>
      <c r="B637" s="861" t="s">
        <v>1646</v>
      </c>
      <c r="C637" s="861" t="s">
        <v>1644</v>
      </c>
      <c r="D637" s="861" t="s">
        <v>1647</v>
      </c>
      <c r="E637" s="1108">
        <v>9000</v>
      </c>
      <c r="F637" s="1108">
        <v>18000</v>
      </c>
      <c r="G637" s="1108">
        <v>4500</v>
      </c>
      <c r="H637" s="1108">
        <v>3600</v>
      </c>
      <c r="I637" s="1108">
        <v>2700</v>
      </c>
    </row>
    <row r="638" spans="1:10" s="862" customFormat="1" ht="14.25">
      <c r="A638" s="863">
        <v>43</v>
      </c>
      <c r="B638" s="861" t="s">
        <v>1648</v>
      </c>
      <c r="C638" s="861" t="s">
        <v>859</v>
      </c>
      <c r="D638" s="861" t="s">
        <v>855</v>
      </c>
      <c r="E638" s="1108">
        <v>12750</v>
      </c>
      <c r="F638" s="1108">
        <v>25500</v>
      </c>
      <c r="G638" s="1108">
        <v>6380</v>
      </c>
      <c r="H638" s="1108">
        <v>5100</v>
      </c>
      <c r="I638" s="1108">
        <v>3830</v>
      </c>
    </row>
    <row r="639" spans="1:10" s="862" customFormat="1" ht="14.25">
      <c r="A639" s="863">
        <v>44</v>
      </c>
      <c r="B639" s="861" t="s">
        <v>1649</v>
      </c>
      <c r="C639" s="861" t="s">
        <v>859</v>
      </c>
      <c r="D639" s="861" t="s">
        <v>1623</v>
      </c>
      <c r="E639" s="1108">
        <v>15000</v>
      </c>
      <c r="F639" s="1108">
        <v>30000</v>
      </c>
      <c r="G639" s="1108">
        <v>7500</v>
      </c>
      <c r="H639" s="1108">
        <v>6000</v>
      </c>
      <c r="I639" s="1108">
        <v>4500</v>
      </c>
    </row>
    <row r="640" spans="1:10" s="862" customFormat="1" ht="14.25">
      <c r="A640" s="1136">
        <v>45</v>
      </c>
      <c r="B640" s="1136" t="s">
        <v>1598</v>
      </c>
      <c r="C640" s="861" t="s">
        <v>859</v>
      </c>
      <c r="D640" s="861" t="s">
        <v>1597</v>
      </c>
      <c r="E640" s="1108">
        <v>13500</v>
      </c>
      <c r="F640" s="1108">
        <v>20250</v>
      </c>
      <c r="G640" s="1108">
        <v>5060</v>
      </c>
      <c r="H640" s="1108">
        <v>4050</v>
      </c>
      <c r="I640" s="1108">
        <v>3040</v>
      </c>
    </row>
    <row r="641" spans="1:9" s="862" customFormat="1" ht="42.75">
      <c r="A641" s="1136"/>
      <c r="B641" s="1136"/>
      <c r="C641" s="861" t="s">
        <v>1597</v>
      </c>
      <c r="D641" s="861" t="s">
        <v>1650</v>
      </c>
      <c r="E641" s="1108">
        <v>9000</v>
      </c>
      <c r="F641" s="1108">
        <v>14850</v>
      </c>
      <c r="G641" s="1108">
        <v>3710</v>
      </c>
      <c r="H641" s="1108">
        <v>2970</v>
      </c>
      <c r="I641" s="1108">
        <v>2230</v>
      </c>
    </row>
    <row r="642" spans="1:9" s="862" customFormat="1" ht="14.25">
      <c r="A642" s="1136">
        <v>46</v>
      </c>
      <c r="B642" s="1138" t="s">
        <v>1597</v>
      </c>
      <c r="C642" s="861" t="s">
        <v>859</v>
      </c>
      <c r="D642" s="861" t="s">
        <v>855</v>
      </c>
      <c r="E642" s="1108">
        <v>15000</v>
      </c>
      <c r="F642" s="1108">
        <v>30000</v>
      </c>
      <c r="G642" s="1108">
        <v>7500</v>
      </c>
      <c r="H642" s="1108">
        <v>6000</v>
      </c>
      <c r="I642" s="1108">
        <v>4500</v>
      </c>
    </row>
    <row r="643" spans="1:9" s="862" customFormat="1" ht="28.5">
      <c r="A643" s="1136"/>
      <c r="B643" s="1138"/>
      <c r="C643" s="861" t="s">
        <v>855</v>
      </c>
      <c r="D643" s="861" t="s">
        <v>1603</v>
      </c>
      <c r="E643" s="1108">
        <v>9750</v>
      </c>
      <c r="F643" s="1108">
        <v>19500</v>
      </c>
      <c r="G643" s="1108">
        <v>4880</v>
      </c>
      <c r="H643" s="1108">
        <v>3900</v>
      </c>
      <c r="I643" s="1108">
        <v>2930</v>
      </c>
    </row>
    <row r="644" spans="1:9" s="862" customFormat="1" ht="42.75">
      <c r="A644" s="1136">
        <v>47</v>
      </c>
      <c r="B644" s="1138" t="s">
        <v>1651</v>
      </c>
      <c r="C644" s="861" t="s">
        <v>855</v>
      </c>
      <c r="D644" s="861" t="s">
        <v>1652</v>
      </c>
      <c r="E644" s="1108">
        <v>7500</v>
      </c>
      <c r="F644" s="1108">
        <v>16880</v>
      </c>
      <c r="G644" s="1108">
        <v>4220</v>
      </c>
      <c r="H644" s="1108">
        <v>3380</v>
      </c>
      <c r="I644" s="1108">
        <v>2530</v>
      </c>
    </row>
    <row r="645" spans="1:9" s="862" customFormat="1" ht="28.5">
      <c r="A645" s="1136"/>
      <c r="B645" s="1138"/>
      <c r="C645" s="861" t="s">
        <v>1652</v>
      </c>
      <c r="D645" s="861" t="s">
        <v>1597</v>
      </c>
      <c r="E645" s="1108">
        <v>6000</v>
      </c>
      <c r="F645" s="1108">
        <v>13500</v>
      </c>
      <c r="G645" s="1108">
        <v>3380</v>
      </c>
      <c r="H645" s="1108">
        <v>2700</v>
      </c>
      <c r="I645" s="1108">
        <v>2030</v>
      </c>
    </row>
    <row r="646" spans="1:9" s="862" customFormat="1" ht="14.25">
      <c r="A646" s="863">
        <v>48</v>
      </c>
      <c r="B646" s="861" t="s">
        <v>1653</v>
      </c>
      <c r="C646" s="861" t="s">
        <v>1623</v>
      </c>
      <c r="D646" s="861" t="s">
        <v>1654</v>
      </c>
      <c r="E646" s="1108">
        <v>9000</v>
      </c>
      <c r="F646" s="1108">
        <v>20250</v>
      </c>
      <c r="G646" s="1108">
        <v>5060</v>
      </c>
      <c r="H646" s="1108">
        <v>4050</v>
      </c>
      <c r="I646" s="1108">
        <v>3040</v>
      </c>
    </row>
    <row r="647" spans="1:9" s="862" customFormat="1" ht="14.25">
      <c r="A647" s="863">
        <v>49</v>
      </c>
      <c r="B647" s="861" t="s">
        <v>1655</v>
      </c>
      <c r="C647" s="861" t="s">
        <v>1623</v>
      </c>
      <c r="D647" s="861" t="s">
        <v>1653</v>
      </c>
      <c r="E647" s="1108">
        <v>7500</v>
      </c>
      <c r="F647" s="1108">
        <v>16880</v>
      </c>
      <c r="G647" s="1108">
        <v>4220</v>
      </c>
      <c r="H647" s="1108">
        <v>3380</v>
      </c>
      <c r="I647" s="1108">
        <v>2530</v>
      </c>
    </row>
    <row r="648" spans="1:9" s="862" customFormat="1" ht="14.25">
      <c r="A648" s="863">
        <v>50</v>
      </c>
      <c r="B648" s="861" t="s">
        <v>1656</v>
      </c>
      <c r="C648" s="861" t="s">
        <v>1590</v>
      </c>
      <c r="D648" s="861" t="s">
        <v>1623</v>
      </c>
      <c r="E648" s="1108">
        <v>14250</v>
      </c>
      <c r="F648" s="1108">
        <v>28500</v>
      </c>
      <c r="G648" s="1108">
        <v>7130</v>
      </c>
      <c r="H648" s="1108">
        <v>5700</v>
      </c>
      <c r="I648" s="1108">
        <v>4280</v>
      </c>
    </row>
    <row r="649" spans="1:9" s="862" customFormat="1" ht="28.5">
      <c r="A649" s="861">
        <v>51</v>
      </c>
      <c r="B649" s="861" t="s">
        <v>1659</v>
      </c>
      <c r="C649" s="861" t="s">
        <v>7810</v>
      </c>
      <c r="D649" s="861" t="s">
        <v>7811</v>
      </c>
      <c r="E649" s="1108">
        <v>9000</v>
      </c>
      <c r="F649" s="1108">
        <v>13950</v>
      </c>
      <c r="G649" s="1108">
        <v>5860</v>
      </c>
      <c r="H649" s="1108">
        <v>5160</v>
      </c>
      <c r="I649" s="1108">
        <v>3070</v>
      </c>
    </row>
    <row r="650" spans="1:9" s="862" customFormat="1" ht="14.25">
      <c r="A650" s="1136">
        <v>52</v>
      </c>
      <c r="B650" s="1137" t="s">
        <v>1623</v>
      </c>
      <c r="C650" s="861" t="s">
        <v>878</v>
      </c>
      <c r="D650" s="861" t="s">
        <v>1657</v>
      </c>
      <c r="E650" s="1108">
        <v>27000</v>
      </c>
      <c r="F650" s="1108">
        <v>54000</v>
      </c>
      <c r="G650" s="1108">
        <v>13500</v>
      </c>
      <c r="H650" s="1108">
        <v>10800</v>
      </c>
      <c r="I650" s="1108">
        <v>8100</v>
      </c>
    </row>
    <row r="651" spans="1:9" s="862" customFormat="1" ht="14.25">
      <c r="A651" s="1136"/>
      <c r="B651" s="1137"/>
      <c r="C651" s="861" t="s">
        <v>1657</v>
      </c>
      <c r="D651" s="861" t="s">
        <v>1654</v>
      </c>
      <c r="E651" s="1108">
        <v>15000</v>
      </c>
      <c r="F651" s="1108">
        <v>30000</v>
      </c>
      <c r="G651" s="1108">
        <v>7500</v>
      </c>
      <c r="H651" s="1108">
        <v>6000</v>
      </c>
      <c r="I651" s="1108">
        <v>4500</v>
      </c>
    </row>
    <row r="652" spans="1:9" s="862" customFormat="1" ht="14.25">
      <c r="A652" s="1136"/>
      <c r="B652" s="1137"/>
      <c r="C652" s="861" t="s">
        <v>1654</v>
      </c>
      <c r="D652" s="861" t="s">
        <v>1659</v>
      </c>
      <c r="E652" s="1108">
        <v>10500</v>
      </c>
      <c r="F652" s="1108">
        <v>18900</v>
      </c>
      <c r="G652" s="1108">
        <v>4730</v>
      </c>
      <c r="H652" s="1108">
        <v>3780</v>
      </c>
      <c r="I652" s="1108">
        <v>2840</v>
      </c>
    </row>
    <row r="653" spans="1:9" s="862" customFormat="1" ht="14.25">
      <c r="A653" s="1136">
        <v>53</v>
      </c>
      <c r="B653" s="1138" t="s">
        <v>1660</v>
      </c>
      <c r="C653" s="861" t="s">
        <v>1623</v>
      </c>
      <c r="D653" s="861" t="s">
        <v>1661</v>
      </c>
      <c r="E653" s="1108">
        <v>25500</v>
      </c>
      <c r="F653" s="1108">
        <v>51000</v>
      </c>
      <c r="G653" s="1108">
        <v>12750</v>
      </c>
      <c r="H653" s="1108">
        <v>10200</v>
      </c>
      <c r="I653" s="1108">
        <v>7650</v>
      </c>
    </row>
    <row r="654" spans="1:9" s="862" customFormat="1" ht="14.25">
      <c r="A654" s="1136"/>
      <c r="B654" s="1138"/>
      <c r="C654" s="861" t="s">
        <v>1661</v>
      </c>
      <c r="D654" s="861" t="s">
        <v>852</v>
      </c>
      <c r="E654" s="1108">
        <v>21000</v>
      </c>
      <c r="F654" s="1108">
        <v>42000</v>
      </c>
      <c r="G654" s="1108">
        <v>10500</v>
      </c>
      <c r="H654" s="1108">
        <v>8400</v>
      </c>
      <c r="I654" s="1108">
        <v>6300</v>
      </c>
    </row>
    <row r="655" spans="1:9" s="862" customFormat="1" ht="28.5">
      <c r="A655" s="1136"/>
      <c r="B655" s="1138"/>
      <c r="C655" s="861" t="s">
        <v>852</v>
      </c>
      <c r="D655" s="861" t="s">
        <v>1662</v>
      </c>
      <c r="E655" s="1108">
        <v>12000</v>
      </c>
      <c r="F655" s="1108">
        <v>24000</v>
      </c>
      <c r="G655" s="1108">
        <v>6000</v>
      </c>
      <c r="H655" s="1108">
        <v>4800</v>
      </c>
      <c r="I655" s="1108">
        <v>3600</v>
      </c>
    </row>
    <row r="656" spans="1:9" s="862" customFormat="1" ht="14.25">
      <c r="A656" s="863">
        <v>54</v>
      </c>
      <c r="B656" s="861" t="s">
        <v>1654</v>
      </c>
      <c r="C656" s="861" t="s">
        <v>1598</v>
      </c>
      <c r="D656" s="861" t="s">
        <v>1623</v>
      </c>
      <c r="E656" s="1108">
        <v>15000</v>
      </c>
      <c r="F656" s="1108">
        <v>15750</v>
      </c>
      <c r="G656" s="1108">
        <v>3940</v>
      </c>
      <c r="H656" s="1108">
        <v>3150</v>
      </c>
      <c r="I656" s="1108">
        <v>2360</v>
      </c>
    </row>
    <row r="657" spans="1:9" s="862" customFormat="1" ht="14.25">
      <c r="A657" s="863">
        <v>55</v>
      </c>
      <c r="B657" s="861" t="s">
        <v>1663</v>
      </c>
      <c r="C657" s="861" t="s">
        <v>859</v>
      </c>
      <c r="D657" s="861" t="s">
        <v>1664</v>
      </c>
      <c r="E657" s="1108">
        <v>22500</v>
      </c>
      <c r="F657" s="1108">
        <v>45000</v>
      </c>
      <c r="G657" s="1108"/>
      <c r="H657" s="1108"/>
      <c r="I657" s="1108"/>
    </row>
    <row r="658" spans="1:9" s="862" customFormat="1" ht="14.25">
      <c r="A658" s="863">
        <v>56</v>
      </c>
      <c r="B658" s="861" t="s">
        <v>1665</v>
      </c>
      <c r="C658" s="861" t="s">
        <v>1573</v>
      </c>
      <c r="D658" s="861" t="s">
        <v>1346</v>
      </c>
      <c r="E658" s="1108">
        <v>25500</v>
      </c>
      <c r="F658" s="1108">
        <v>51000</v>
      </c>
      <c r="G658" s="1108"/>
      <c r="H658" s="1108"/>
      <c r="I658" s="1108"/>
    </row>
    <row r="659" spans="1:9" s="862" customFormat="1" ht="14.25">
      <c r="A659" s="863">
        <v>57</v>
      </c>
      <c r="B659" s="861" t="s">
        <v>1664</v>
      </c>
      <c r="C659" s="861" t="s">
        <v>1573</v>
      </c>
      <c r="D659" s="861" t="s">
        <v>1346</v>
      </c>
      <c r="E659" s="1108">
        <v>22500</v>
      </c>
      <c r="F659" s="1108">
        <v>45000</v>
      </c>
      <c r="G659" s="1108"/>
      <c r="H659" s="1108"/>
      <c r="I659" s="1108"/>
    </row>
    <row r="660" spans="1:9" s="862" customFormat="1" ht="14.25">
      <c r="A660" s="863">
        <v>58</v>
      </c>
      <c r="B660" s="861" t="s">
        <v>868</v>
      </c>
      <c r="C660" s="861" t="s">
        <v>1346</v>
      </c>
      <c r="D660" s="861" t="s">
        <v>1589</v>
      </c>
      <c r="E660" s="1108">
        <v>33000</v>
      </c>
      <c r="F660" s="1108">
        <v>66000</v>
      </c>
      <c r="G660" s="1108"/>
      <c r="H660" s="1108"/>
      <c r="I660" s="1108"/>
    </row>
    <row r="661" spans="1:9" s="862" customFormat="1" ht="14.25">
      <c r="A661" s="863">
        <v>59</v>
      </c>
      <c r="B661" s="861" t="s">
        <v>1666</v>
      </c>
      <c r="C661" s="861" t="s">
        <v>1667</v>
      </c>
      <c r="D661" s="861" t="s">
        <v>1668</v>
      </c>
      <c r="E661" s="1108">
        <v>21000</v>
      </c>
      <c r="F661" s="1108">
        <v>42000</v>
      </c>
      <c r="G661" s="1108"/>
      <c r="H661" s="1108"/>
      <c r="I661" s="1108"/>
    </row>
    <row r="662" spans="1:9" s="862" customFormat="1" ht="14.25">
      <c r="A662" s="1136">
        <v>60</v>
      </c>
      <c r="B662" s="1138" t="s">
        <v>866</v>
      </c>
      <c r="C662" s="861" t="s">
        <v>1573</v>
      </c>
      <c r="D662" s="861" t="s">
        <v>880</v>
      </c>
      <c r="E662" s="1108">
        <v>52500</v>
      </c>
      <c r="F662" s="1108">
        <v>95550</v>
      </c>
      <c r="G662" s="1108"/>
      <c r="H662" s="1108"/>
      <c r="I662" s="1108"/>
    </row>
    <row r="663" spans="1:9" s="862" customFormat="1" ht="14.25">
      <c r="A663" s="1136"/>
      <c r="B663" s="1138"/>
      <c r="C663" s="861" t="s">
        <v>880</v>
      </c>
      <c r="D663" s="861" t="s">
        <v>1592</v>
      </c>
      <c r="E663" s="1108">
        <v>37500</v>
      </c>
      <c r="F663" s="1108">
        <v>75000</v>
      </c>
      <c r="G663" s="1108"/>
      <c r="H663" s="1108"/>
      <c r="I663" s="1108"/>
    </row>
    <row r="664" spans="1:9" s="862" customFormat="1" ht="14.25">
      <c r="A664" s="863">
        <v>61</v>
      </c>
      <c r="B664" s="861" t="s">
        <v>1669</v>
      </c>
      <c r="C664" s="861" t="s">
        <v>880</v>
      </c>
      <c r="D664" s="861" t="s">
        <v>1346</v>
      </c>
      <c r="E664" s="1108">
        <v>37500</v>
      </c>
      <c r="F664" s="1108">
        <v>75000</v>
      </c>
      <c r="G664" s="1108"/>
      <c r="H664" s="1108"/>
      <c r="I664" s="1108"/>
    </row>
    <row r="665" spans="1:9" s="862" customFormat="1" ht="14.25">
      <c r="A665" s="863">
        <v>62</v>
      </c>
      <c r="B665" s="861" t="s">
        <v>1670</v>
      </c>
      <c r="C665" s="861" t="s">
        <v>880</v>
      </c>
      <c r="D665" s="861" t="s">
        <v>1573</v>
      </c>
      <c r="E665" s="1108">
        <v>33000</v>
      </c>
      <c r="F665" s="1108">
        <v>66000</v>
      </c>
      <c r="G665" s="1108"/>
      <c r="H665" s="1108"/>
      <c r="I665" s="1108"/>
    </row>
    <row r="666" spans="1:9" s="862" customFormat="1" ht="14.25">
      <c r="A666" s="863">
        <v>63</v>
      </c>
      <c r="B666" s="861" t="s">
        <v>1671</v>
      </c>
      <c r="C666" s="861" t="s">
        <v>1672</v>
      </c>
      <c r="D666" s="861" t="s">
        <v>1673</v>
      </c>
      <c r="E666" s="1108">
        <v>18000</v>
      </c>
      <c r="F666" s="1108">
        <v>36000</v>
      </c>
      <c r="G666" s="1108"/>
      <c r="H666" s="1108"/>
      <c r="I666" s="1108"/>
    </row>
    <row r="667" spans="1:9" s="862" customFormat="1" ht="14.25">
      <c r="A667" s="863">
        <v>64</v>
      </c>
      <c r="B667" s="861" t="s">
        <v>1674</v>
      </c>
      <c r="C667" s="861" t="s">
        <v>1572</v>
      </c>
      <c r="D667" s="861" t="s">
        <v>1346</v>
      </c>
      <c r="E667" s="1108">
        <v>22500</v>
      </c>
      <c r="F667" s="1108">
        <v>45000</v>
      </c>
      <c r="G667" s="1108"/>
      <c r="H667" s="1108"/>
      <c r="I667" s="1108"/>
    </row>
    <row r="668" spans="1:9" s="862" customFormat="1" ht="14.25">
      <c r="A668" s="863">
        <v>65</v>
      </c>
      <c r="B668" s="861" t="s">
        <v>1673</v>
      </c>
      <c r="C668" s="861" t="s">
        <v>1581</v>
      </c>
      <c r="D668" s="861" t="s">
        <v>1675</v>
      </c>
      <c r="E668" s="1108">
        <v>18000</v>
      </c>
      <c r="F668" s="1108">
        <v>36000</v>
      </c>
      <c r="G668" s="1108"/>
      <c r="H668" s="1108"/>
      <c r="I668" s="1108"/>
    </row>
    <row r="669" spans="1:9" s="862" customFormat="1" ht="14.25">
      <c r="A669" s="863">
        <v>66</v>
      </c>
      <c r="B669" s="861" t="s">
        <v>1676</v>
      </c>
      <c r="C669" s="861" t="s">
        <v>866</v>
      </c>
      <c r="D669" s="861" t="s">
        <v>1345</v>
      </c>
      <c r="E669" s="1108">
        <v>27000</v>
      </c>
      <c r="F669" s="1108">
        <v>54000</v>
      </c>
      <c r="G669" s="1108"/>
      <c r="H669" s="1108"/>
      <c r="I669" s="1108"/>
    </row>
    <row r="670" spans="1:9" s="862" customFormat="1" ht="14.25">
      <c r="A670" s="863">
        <v>67</v>
      </c>
      <c r="B670" s="861" t="s">
        <v>1675</v>
      </c>
      <c r="C670" s="861" t="s">
        <v>1572</v>
      </c>
      <c r="D670" s="861" t="s">
        <v>1573</v>
      </c>
      <c r="E670" s="1108">
        <v>24000</v>
      </c>
      <c r="F670" s="1108">
        <v>48000</v>
      </c>
      <c r="G670" s="1108"/>
      <c r="H670" s="1108"/>
      <c r="I670" s="1108"/>
    </row>
    <row r="671" spans="1:9" s="862" customFormat="1" ht="14.25">
      <c r="A671" s="863">
        <v>68</v>
      </c>
      <c r="B671" s="861" t="s">
        <v>1334</v>
      </c>
      <c r="C671" s="861" t="s">
        <v>1674</v>
      </c>
      <c r="D671" s="861" t="s">
        <v>1345</v>
      </c>
      <c r="E671" s="1108">
        <v>37500</v>
      </c>
      <c r="F671" s="1108">
        <v>69380</v>
      </c>
      <c r="G671" s="1108">
        <v>17350</v>
      </c>
      <c r="H671" s="1108">
        <v>13880</v>
      </c>
      <c r="I671" s="1108">
        <v>8330</v>
      </c>
    </row>
    <row r="672" spans="1:9" s="862" customFormat="1" ht="14.25">
      <c r="A672" s="863">
        <v>69</v>
      </c>
      <c r="B672" s="861" t="s">
        <v>1677</v>
      </c>
      <c r="C672" s="861" t="s">
        <v>1675</v>
      </c>
      <c r="D672" s="861" t="s">
        <v>1584</v>
      </c>
      <c r="E672" s="1108">
        <v>18000</v>
      </c>
      <c r="F672" s="1108">
        <v>36000</v>
      </c>
      <c r="G672" s="1108"/>
      <c r="H672" s="1108"/>
      <c r="I672" s="1108">
        <v>5400</v>
      </c>
    </row>
    <row r="673" spans="1:9" s="862" customFormat="1" ht="14.25">
      <c r="A673" s="863">
        <v>70</v>
      </c>
      <c r="B673" s="861" t="s">
        <v>1345</v>
      </c>
      <c r="C673" s="861" t="s">
        <v>880</v>
      </c>
      <c r="D673" s="861" t="s">
        <v>1573</v>
      </c>
      <c r="E673" s="1108">
        <v>24000</v>
      </c>
      <c r="F673" s="1108">
        <v>50400</v>
      </c>
      <c r="G673" s="1108">
        <v>19150</v>
      </c>
      <c r="H673" s="1108">
        <v>17640</v>
      </c>
      <c r="I673" s="1108">
        <v>7560</v>
      </c>
    </row>
    <row r="674" spans="1:9" s="862" customFormat="1" ht="28.5">
      <c r="A674" s="1136">
        <v>71</v>
      </c>
      <c r="B674" s="1136" t="s">
        <v>1678</v>
      </c>
      <c r="C674" s="861" t="s">
        <v>1573</v>
      </c>
      <c r="D674" s="861" t="s">
        <v>1679</v>
      </c>
      <c r="E674" s="1108">
        <v>21000</v>
      </c>
      <c r="F674" s="1108">
        <v>44100</v>
      </c>
      <c r="G674" s="1108">
        <v>11030</v>
      </c>
      <c r="H674" s="1108">
        <v>8820</v>
      </c>
      <c r="I674" s="1108">
        <v>6620</v>
      </c>
    </row>
    <row r="675" spans="1:9" s="862" customFormat="1" ht="28.5">
      <c r="A675" s="1136"/>
      <c r="B675" s="1136"/>
      <c r="C675" s="861" t="s">
        <v>1679</v>
      </c>
      <c r="D675" s="861" t="s">
        <v>1311</v>
      </c>
      <c r="E675" s="1108">
        <v>16500</v>
      </c>
      <c r="F675" s="1108">
        <v>34650</v>
      </c>
      <c r="G675" s="1108">
        <v>8660</v>
      </c>
      <c r="H675" s="1108">
        <v>6930</v>
      </c>
      <c r="I675" s="1108">
        <v>5200</v>
      </c>
    </row>
    <row r="676" spans="1:9" s="862" customFormat="1" ht="28.5">
      <c r="A676" s="1136"/>
      <c r="B676" s="1136"/>
      <c r="C676" s="861" t="s">
        <v>1311</v>
      </c>
      <c r="D676" s="861" t="s">
        <v>7812</v>
      </c>
      <c r="E676" s="1108">
        <v>13500</v>
      </c>
      <c r="F676" s="1108">
        <v>25650</v>
      </c>
      <c r="G676" s="1108">
        <v>6410</v>
      </c>
      <c r="H676" s="1108">
        <v>5130</v>
      </c>
      <c r="I676" s="1108">
        <v>3850</v>
      </c>
    </row>
    <row r="677" spans="1:9" s="862" customFormat="1" ht="42.75">
      <c r="A677" s="1136"/>
      <c r="B677" s="1136"/>
      <c r="C677" s="861" t="s">
        <v>7813</v>
      </c>
      <c r="D677" s="861" t="s">
        <v>7814</v>
      </c>
      <c r="E677" s="1108">
        <v>9000</v>
      </c>
      <c r="F677" s="1108">
        <v>17100</v>
      </c>
      <c r="G677" s="1108">
        <v>4280</v>
      </c>
      <c r="H677" s="1108">
        <v>3420</v>
      </c>
      <c r="I677" s="1108">
        <v>2570</v>
      </c>
    </row>
    <row r="678" spans="1:9" s="862" customFormat="1" ht="14.25">
      <c r="A678" s="863">
        <v>72</v>
      </c>
      <c r="B678" s="861" t="s">
        <v>1683</v>
      </c>
      <c r="C678" s="861" t="s">
        <v>1684</v>
      </c>
      <c r="D678" s="861" t="s">
        <v>1685</v>
      </c>
      <c r="E678" s="1108">
        <v>18000</v>
      </c>
      <c r="F678" s="1108">
        <v>45000</v>
      </c>
      <c r="G678" s="1108">
        <v>11250</v>
      </c>
      <c r="H678" s="1108">
        <v>9000</v>
      </c>
      <c r="I678" s="1108">
        <v>6750</v>
      </c>
    </row>
    <row r="679" spans="1:9" s="862" customFormat="1" ht="14.25">
      <c r="A679" s="863">
        <v>73</v>
      </c>
      <c r="B679" s="861" t="s">
        <v>1392</v>
      </c>
      <c r="C679" s="861" t="s">
        <v>1346</v>
      </c>
      <c r="D679" s="861" t="s">
        <v>1345</v>
      </c>
      <c r="E679" s="1108">
        <v>21000</v>
      </c>
      <c r="F679" s="1108">
        <v>39600</v>
      </c>
      <c r="G679" s="1108"/>
      <c r="H679" s="1108"/>
      <c r="I679" s="1108"/>
    </row>
    <row r="680" spans="1:9" s="862" customFormat="1" ht="14.25">
      <c r="A680" s="863">
        <v>74</v>
      </c>
      <c r="B680" s="861" t="s">
        <v>1351</v>
      </c>
      <c r="C680" s="861" t="s">
        <v>1322</v>
      </c>
      <c r="D680" s="861" t="s">
        <v>1345</v>
      </c>
      <c r="E680" s="1108">
        <v>35000</v>
      </c>
      <c r="F680" s="1108">
        <v>78750</v>
      </c>
      <c r="G680" s="1108"/>
      <c r="H680" s="1108"/>
      <c r="I680" s="1108"/>
    </row>
    <row r="681" spans="1:9" s="862" customFormat="1" ht="14.25">
      <c r="A681" s="861">
        <v>75</v>
      </c>
      <c r="B681" s="861" t="s">
        <v>1319</v>
      </c>
      <c r="C681" s="861" t="s">
        <v>1322</v>
      </c>
      <c r="D681" s="861" t="s">
        <v>1313</v>
      </c>
      <c r="E681" s="1108">
        <v>19500</v>
      </c>
      <c r="F681" s="1111">
        <v>56060</v>
      </c>
      <c r="G681" s="1112"/>
      <c r="H681" s="1112"/>
      <c r="I681" s="1112"/>
    </row>
    <row r="682" spans="1:9" s="862" customFormat="1" ht="14.25">
      <c r="A682" s="863">
        <v>76</v>
      </c>
      <c r="B682" s="861" t="s">
        <v>1320</v>
      </c>
      <c r="C682" s="861" t="s">
        <v>1322</v>
      </c>
      <c r="D682" s="861" t="s">
        <v>1313</v>
      </c>
      <c r="E682" s="1108">
        <v>15000</v>
      </c>
      <c r="F682" s="1111">
        <v>44550</v>
      </c>
      <c r="G682" s="1108"/>
      <c r="H682" s="1108"/>
      <c r="I682" s="1108"/>
    </row>
    <row r="683" spans="1:9" s="862" customFormat="1" ht="14.25">
      <c r="A683" s="863">
        <v>77</v>
      </c>
      <c r="B683" s="861" t="s">
        <v>1686</v>
      </c>
      <c r="C683" s="861" t="s">
        <v>1687</v>
      </c>
      <c r="D683" s="861" t="s">
        <v>881</v>
      </c>
      <c r="E683" s="1108">
        <v>18000</v>
      </c>
      <c r="F683" s="1108">
        <v>50400</v>
      </c>
      <c r="G683" s="1108"/>
      <c r="H683" s="1108"/>
      <c r="I683" s="1108"/>
    </row>
    <row r="684" spans="1:9" s="862" customFormat="1" ht="28.5">
      <c r="A684" s="863">
        <v>78</v>
      </c>
      <c r="B684" s="861" t="s">
        <v>1688</v>
      </c>
      <c r="C684" s="861" t="s">
        <v>1345</v>
      </c>
      <c r="D684" s="861" t="s">
        <v>1689</v>
      </c>
      <c r="E684" s="1108">
        <v>16500</v>
      </c>
      <c r="F684" s="1108">
        <v>49500</v>
      </c>
      <c r="G684" s="1108"/>
      <c r="H684" s="1108"/>
      <c r="I684" s="1108"/>
    </row>
    <row r="685" spans="1:9" s="862" customFormat="1" ht="14.25">
      <c r="A685" s="863">
        <v>79</v>
      </c>
      <c r="B685" s="861" t="s">
        <v>1690</v>
      </c>
      <c r="C685" s="861" t="s">
        <v>1573</v>
      </c>
      <c r="D685" s="861" t="s">
        <v>1582</v>
      </c>
      <c r="E685" s="1108">
        <v>16500</v>
      </c>
      <c r="F685" s="1108">
        <v>36300</v>
      </c>
      <c r="G685" s="1108">
        <v>9080</v>
      </c>
      <c r="H685" s="1108">
        <v>7260</v>
      </c>
      <c r="I685" s="1108">
        <v>4360</v>
      </c>
    </row>
    <row r="686" spans="1:9" s="862" customFormat="1" ht="28.5">
      <c r="A686" s="863">
        <v>80</v>
      </c>
      <c r="B686" s="861" t="s">
        <v>1691</v>
      </c>
      <c r="C686" s="861" t="s">
        <v>1346</v>
      </c>
      <c r="D686" s="861" t="s">
        <v>1692</v>
      </c>
      <c r="E686" s="1108">
        <v>12000</v>
      </c>
      <c r="F686" s="1108">
        <v>31200</v>
      </c>
      <c r="G686" s="1108"/>
      <c r="H686" s="1108"/>
      <c r="I686" s="1108"/>
    </row>
    <row r="687" spans="1:9" s="862" customFormat="1" ht="14.25">
      <c r="A687" s="1136">
        <v>81</v>
      </c>
      <c r="B687" s="1138" t="s">
        <v>1693</v>
      </c>
      <c r="C687" s="861" t="s">
        <v>1346</v>
      </c>
      <c r="D687" s="861" t="s">
        <v>1573</v>
      </c>
      <c r="E687" s="1108">
        <v>16500</v>
      </c>
      <c r="F687" s="1108">
        <v>41250</v>
      </c>
      <c r="G687" s="1108"/>
      <c r="H687" s="1108"/>
      <c r="I687" s="1108"/>
    </row>
    <row r="688" spans="1:9" s="862" customFormat="1" ht="14.25">
      <c r="A688" s="1136"/>
      <c r="B688" s="1138"/>
      <c r="C688" s="861" t="s">
        <v>1573</v>
      </c>
      <c r="D688" s="861" t="s">
        <v>1694</v>
      </c>
      <c r="E688" s="1108">
        <v>21000</v>
      </c>
      <c r="F688" s="1108">
        <v>52500</v>
      </c>
      <c r="G688" s="1108"/>
      <c r="H688" s="1108"/>
      <c r="I688" s="1108"/>
    </row>
    <row r="689" spans="1:9" s="862" customFormat="1" ht="14.25">
      <c r="A689" s="1136"/>
      <c r="B689" s="1138"/>
      <c r="C689" s="861" t="s">
        <v>1694</v>
      </c>
      <c r="D689" s="861" t="s">
        <v>1582</v>
      </c>
      <c r="E689" s="1108">
        <v>16500</v>
      </c>
      <c r="F689" s="1108">
        <v>41250</v>
      </c>
      <c r="G689" s="1108"/>
      <c r="H689" s="1108"/>
      <c r="I689" s="1108"/>
    </row>
    <row r="690" spans="1:9" s="862" customFormat="1" ht="14.25">
      <c r="A690" s="1136">
        <v>82</v>
      </c>
      <c r="B690" s="1138" t="s">
        <v>1695</v>
      </c>
      <c r="C690" s="861" t="s">
        <v>1573</v>
      </c>
      <c r="D690" s="861" t="s">
        <v>1694</v>
      </c>
      <c r="E690" s="1108">
        <v>21000</v>
      </c>
      <c r="F690" s="1108">
        <v>52500</v>
      </c>
      <c r="G690" s="1108"/>
      <c r="H690" s="1108"/>
      <c r="I690" s="1108"/>
    </row>
    <row r="691" spans="1:9" s="862" customFormat="1" ht="14.25">
      <c r="A691" s="1136"/>
      <c r="B691" s="1138"/>
      <c r="C691" s="861" t="s">
        <v>1694</v>
      </c>
      <c r="D691" s="861" t="s">
        <v>1582</v>
      </c>
      <c r="E691" s="1108">
        <v>16500</v>
      </c>
      <c r="F691" s="1108">
        <v>41250</v>
      </c>
      <c r="G691" s="1108"/>
      <c r="H691" s="1108"/>
      <c r="I691" s="1108"/>
    </row>
    <row r="692" spans="1:9" s="862" customFormat="1" ht="14.25">
      <c r="A692" s="863">
        <v>83</v>
      </c>
      <c r="B692" s="861" t="s">
        <v>1696</v>
      </c>
      <c r="C692" s="861" t="s">
        <v>1690</v>
      </c>
      <c r="D692" s="861" t="s">
        <v>1584</v>
      </c>
      <c r="E692" s="1108">
        <v>15000</v>
      </c>
      <c r="F692" s="1108">
        <v>37500</v>
      </c>
      <c r="G692" s="1108"/>
      <c r="H692" s="1108"/>
      <c r="I692" s="1108"/>
    </row>
    <row r="693" spans="1:9" s="862" customFormat="1" ht="14.25">
      <c r="A693" s="863">
        <v>84</v>
      </c>
      <c r="B693" s="861" t="s">
        <v>1694</v>
      </c>
      <c r="C693" s="861" t="s">
        <v>1584</v>
      </c>
      <c r="D693" s="861" t="s">
        <v>1690</v>
      </c>
      <c r="E693" s="1108">
        <v>11250</v>
      </c>
      <c r="F693" s="1108">
        <v>28130</v>
      </c>
      <c r="G693" s="1112"/>
      <c r="H693" s="1112"/>
      <c r="I693" s="1112"/>
    </row>
    <row r="694" spans="1:9" s="862" customFormat="1" ht="14.25">
      <c r="A694" s="863">
        <v>85</v>
      </c>
      <c r="B694" s="861" t="s">
        <v>1697</v>
      </c>
      <c r="C694" s="861" t="s">
        <v>1690</v>
      </c>
      <c r="D694" s="861" t="s">
        <v>1584</v>
      </c>
      <c r="E694" s="1108">
        <v>11250</v>
      </c>
      <c r="F694" s="1108">
        <v>28130</v>
      </c>
      <c r="G694" s="1108"/>
      <c r="H694" s="1108"/>
      <c r="I694" s="1108"/>
    </row>
    <row r="695" spans="1:9" s="862" customFormat="1" ht="14.25">
      <c r="A695" s="863">
        <v>86</v>
      </c>
      <c r="B695" s="861" t="s">
        <v>1698</v>
      </c>
      <c r="C695" s="861" t="s">
        <v>1584</v>
      </c>
      <c r="D695" s="861" t="s">
        <v>1690</v>
      </c>
      <c r="E695" s="1108">
        <v>16500</v>
      </c>
      <c r="F695" s="1108">
        <v>41250</v>
      </c>
      <c r="G695" s="1108"/>
      <c r="H695" s="1108"/>
      <c r="I695" s="1108"/>
    </row>
    <row r="696" spans="1:9" s="862" customFormat="1" ht="14.25">
      <c r="A696" s="863">
        <v>87</v>
      </c>
      <c r="B696" s="861" t="s">
        <v>1699</v>
      </c>
      <c r="C696" s="861" t="s">
        <v>1690</v>
      </c>
      <c r="D696" s="861" t="s">
        <v>1584</v>
      </c>
      <c r="E696" s="1108">
        <v>16500</v>
      </c>
      <c r="F696" s="1108">
        <v>41250</v>
      </c>
      <c r="G696" s="1108"/>
      <c r="H696" s="1108"/>
      <c r="I696" s="1108"/>
    </row>
    <row r="697" spans="1:9" s="862" customFormat="1" ht="14.25">
      <c r="A697" s="863">
        <v>88</v>
      </c>
      <c r="B697" s="861" t="s">
        <v>1700</v>
      </c>
      <c r="C697" s="861" t="s">
        <v>1584</v>
      </c>
      <c r="D697" s="861" t="s">
        <v>1690</v>
      </c>
      <c r="E697" s="1108">
        <v>13500</v>
      </c>
      <c r="F697" s="1108">
        <v>33750</v>
      </c>
      <c r="G697" s="1108"/>
      <c r="H697" s="1108"/>
      <c r="I697" s="1108"/>
    </row>
    <row r="698" spans="1:9" s="862" customFormat="1" ht="14.25">
      <c r="A698" s="863">
        <v>89</v>
      </c>
      <c r="B698" s="861" t="s">
        <v>1701</v>
      </c>
      <c r="C698" s="861" t="s">
        <v>1690</v>
      </c>
      <c r="D698" s="861" t="s">
        <v>1584</v>
      </c>
      <c r="E698" s="1108">
        <v>13500</v>
      </c>
      <c r="F698" s="1108">
        <v>33750</v>
      </c>
      <c r="G698" s="1108"/>
      <c r="H698" s="1108"/>
      <c r="I698" s="1108"/>
    </row>
    <row r="699" spans="1:9" s="862" customFormat="1" ht="14.25">
      <c r="A699" s="863">
        <v>90</v>
      </c>
      <c r="B699" s="861" t="s">
        <v>1702</v>
      </c>
      <c r="C699" s="861" t="s">
        <v>1584</v>
      </c>
      <c r="D699" s="861" t="s">
        <v>1690</v>
      </c>
      <c r="E699" s="1108">
        <v>13500</v>
      </c>
      <c r="F699" s="1108">
        <v>33750</v>
      </c>
      <c r="G699" s="1108"/>
      <c r="H699" s="1108"/>
      <c r="I699" s="1108"/>
    </row>
    <row r="700" spans="1:9" s="862" customFormat="1" ht="14.25">
      <c r="A700" s="863">
        <v>91</v>
      </c>
      <c r="B700" s="861" t="s">
        <v>1703</v>
      </c>
      <c r="C700" s="861" t="s">
        <v>1573</v>
      </c>
      <c r="D700" s="861" t="s">
        <v>1582</v>
      </c>
      <c r="E700" s="1108">
        <v>19500</v>
      </c>
      <c r="F700" s="1108">
        <v>48750</v>
      </c>
      <c r="G700" s="1108"/>
      <c r="H700" s="1108"/>
      <c r="I700" s="1108"/>
    </row>
    <row r="701" spans="1:9" s="862" customFormat="1" ht="14.25">
      <c r="A701" s="863">
        <v>92</v>
      </c>
      <c r="B701" s="861" t="s">
        <v>1704</v>
      </c>
      <c r="C701" s="861" t="s">
        <v>1573</v>
      </c>
      <c r="D701" s="861" t="s">
        <v>1582</v>
      </c>
      <c r="E701" s="1108">
        <v>18000</v>
      </c>
      <c r="F701" s="1108">
        <v>45000</v>
      </c>
      <c r="G701" s="1108"/>
      <c r="H701" s="1108"/>
      <c r="I701" s="1108"/>
    </row>
    <row r="702" spans="1:9" s="862" customFormat="1" ht="14.25">
      <c r="A702" s="863">
        <v>93</v>
      </c>
      <c r="B702" s="861" t="s">
        <v>1705</v>
      </c>
      <c r="C702" s="861" t="s">
        <v>1573</v>
      </c>
      <c r="D702" s="861" t="s">
        <v>1706</v>
      </c>
      <c r="E702" s="1108">
        <v>16500</v>
      </c>
      <c r="F702" s="1108">
        <v>41250</v>
      </c>
      <c r="G702" s="1108"/>
      <c r="H702" s="1108"/>
      <c r="I702" s="1108"/>
    </row>
    <row r="703" spans="1:9" s="862" customFormat="1" ht="14.25">
      <c r="A703" s="863">
        <v>94</v>
      </c>
      <c r="B703" s="861" t="s">
        <v>1707</v>
      </c>
      <c r="C703" s="861" t="s">
        <v>1581</v>
      </c>
      <c r="D703" s="861" t="s">
        <v>1703</v>
      </c>
      <c r="E703" s="1108">
        <v>18000</v>
      </c>
      <c r="F703" s="1108">
        <v>45000</v>
      </c>
      <c r="G703" s="1108"/>
      <c r="H703" s="1108"/>
      <c r="I703" s="1108"/>
    </row>
    <row r="704" spans="1:9" s="862" customFormat="1" ht="14.25">
      <c r="A704" s="863">
        <v>95</v>
      </c>
      <c r="B704" s="861" t="s">
        <v>1708</v>
      </c>
      <c r="C704" s="861" t="s">
        <v>1581</v>
      </c>
      <c r="D704" s="861" t="s">
        <v>1703</v>
      </c>
      <c r="E704" s="1108">
        <v>16500</v>
      </c>
      <c r="F704" s="1108">
        <v>41250</v>
      </c>
      <c r="G704" s="1108"/>
      <c r="H704" s="1108"/>
      <c r="I704" s="1108"/>
    </row>
    <row r="705" spans="1:9" s="862" customFormat="1" ht="14.25">
      <c r="A705" s="863">
        <v>96</v>
      </c>
      <c r="B705" s="861" t="s">
        <v>1709</v>
      </c>
      <c r="C705" s="861" t="s">
        <v>1703</v>
      </c>
      <c r="D705" s="861" t="s">
        <v>1581</v>
      </c>
      <c r="E705" s="1108">
        <v>18750</v>
      </c>
      <c r="F705" s="1108">
        <v>46880</v>
      </c>
      <c r="G705" s="1108"/>
      <c r="H705" s="1108"/>
      <c r="I705" s="1108"/>
    </row>
    <row r="706" spans="1:9" s="862" customFormat="1" ht="14.25">
      <c r="A706" s="863">
        <v>97</v>
      </c>
      <c r="B706" s="861" t="s">
        <v>1710</v>
      </c>
      <c r="C706" s="861" t="s">
        <v>1581</v>
      </c>
      <c r="D706" s="861" t="s">
        <v>1703</v>
      </c>
      <c r="E706" s="1108">
        <v>21000</v>
      </c>
      <c r="F706" s="1108">
        <v>52500</v>
      </c>
      <c r="G706" s="1108"/>
      <c r="H706" s="1108"/>
      <c r="I706" s="1108"/>
    </row>
    <row r="707" spans="1:9" s="862" customFormat="1" ht="14.25">
      <c r="A707" s="863">
        <v>98</v>
      </c>
      <c r="B707" s="861" t="s">
        <v>1706</v>
      </c>
      <c r="C707" s="861" t="s">
        <v>1581</v>
      </c>
      <c r="D707" s="861" t="s">
        <v>1704</v>
      </c>
      <c r="E707" s="1108">
        <v>15000</v>
      </c>
      <c r="F707" s="1108">
        <v>37500</v>
      </c>
      <c r="G707" s="1108"/>
      <c r="H707" s="1108"/>
      <c r="I707" s="1108"/>
    </row>
    <row r="708" spans="1:9" s="862" customFormat="1" ht="14.25">
      <c r="A708" s="1136">
        <v>99</v>
      </c>
      <c r="B708" s="1138" t="s">
        <v>1582</v>
      </c>
      <c r="C708" s="861" t="s">
        <v>1581</v>
      </c>
      <c r="D708" s="861" t="s">
        <v>1584</v>
      </c>
      <c r="E708" s="1108">
        <v>22500</v>
      </c>
      <c r="F708" s="1108">
        <v>56250</v>
      </c>
      <c r="G708" s="1108">
        <v>14060</v>
      </c>
      <c r="H708" s="1108">
        <v>11250</v>
      </c>
      <c r="I708" s="1108">
        <v>6750</v>
      </c>
    </row>
    <row r="709" spans="1:9" s="862" customFormat="1" ht="14.25">
      <c r="A709" s="1136"/>
      <c r="B709" s="1138"/>
      <c r="C709" s="861" t="s">
        <v>1584</v>
      </c>
      <c r="D709" s="861" t="s">
        <v>1711</v>
      </c>
      <c r="E709" s="1108">
        <v>16500</v>
      </c>
      <c r="F709" s="1108">
        <v>41250</v>
      </c>
      <c r="G709" s="1108">
        <v>10310</v>
      </c>
      <c r="H709" s="1108">
        <v>8250</v>
      </c>
      <c r="I709" s="1108">
        <v>4950</v>
      </c>
    </row>
    <row r="710" spans="1:9" s="862" customFormat="1" ht="28.5">
      <c r="A710" s="863">
        <v>100</v>
      </c>
      <c r="B710" s="861" t="s">
        <v>1712</v>
      </c>
      <c r="C710" s="861" t="s">
        <v>1346</v>
      </c>
      <c r="D710" s="861" t="s">
        <v>1713</v>
      </c>
      <c r="E710" s="1108">
        <v>12000</v>
      </c>
      <c r="F710" s="1108">
        <v>36000</v>
      </c>
      <c r="G710" s="1108"/>
      <c r="H710" s="1108"/>
      <c r="I710" s="1108"/>
    </row>
    <row r="711" spans="1:9" s="862" customFormat="1" ht="14.25">
      <c r="A711" s="863">
        <v>101</v>
      </c>
      <c r="B711" s="861" t="s">
        <v>1714</v>
      </c>
      <c r="C711" s="861" t="s">
        <v>1346</v>
      </c>
      <c r="D711" s="861" t="s">
        <v>1715</v>
      </c>
      <c r="E711" s="1108">
        <v>12000</v>
      </c>
      <c r="F711" s="1108">
        <v>36000</v>
      </c>
      <c r="G711" s="1108"/>
      <c r="H711" s="1108"/>
      <c r="I711" s="1108"/>
    </row>
    <row r="712" spans="1:9" s="862" customFormat="1" ht="14.25">
      <c r="A712" s="863">
        <v>102</v>
      </c>
      <c r="B712" s="861" t="s">
        <v>1716</v>
      </c>
      <c r="C712" s="861" t="s">
        <v>1346</v>
      </c>
      <c r="D712" s="861" t="s">
        <v>1715</v>
      </c>
      <c r="E712" s="1108">
        <v>12000</v>
      </c>
      <c r="F712" s="1108">
        <v>36000</v>
      </c>
      <c r="G712" s="1108"/>
      <c r="H712" s="1108"/>
      <c r="I712" s="1108"/>
    </row>
    <row r="713" spans="1:9" s="862" customFormat="1" ht="28.5">
      <c r="A713" s="863">
        <v>103</v>
      </c>
      <c r="B713" s="861" t="s">
        <v>1717</v>
      </c>
      <c r="C713" s="861" t="s">
        <v>1346</v>
      </c>
      <c r="D713" s="861" t="s">
        <v>1713</v>
      </c>
      <c r="E713" s="1108">
        <v>12000</v>
      </c>
      <c r="F713" s="1108">
        <v>36000</v>
      </c>
      <c r="G713" s="1108"/>
      <c r="H713" s="1108"/>
      <c r="I713" s="1108"/>
    </row>
    <row r="714" spans="1:9" s="862" customFormat="1" ht="14.25">
      <c r="A714" s="863">
        <v>104</v>
      </c>
      <c r="B714" s="861" t="s">
        <v>1718</v>
      </c>
      <c r="C714" s="861" t="s">
        <v>1573</v>
      </c>
      <c r="D714" s="861" t="s">
        <v>1346</v>
      </c>
      <c r="E714" s="1108">
        <v>18000</v>
      </c>
      <c r="F714" s="1108">
        <v>54000</v>
      </c>
      <c r="G714" s="1108"/>
      <c r="H714" s="1108"/>
      <c r="I714" s="1108"/>
    </row>
    <row r="715" spans="1:9" s="862" customFormat="1" ht="14.25">
      <c r="A715" s="863">
        <v>105</v>
      </c>
      <c r="B715" s="861" t="s">
        <v>1715</v>
      </c>
      <c r="C715" s="861" t="s">
        <v>1718</v>
      </c>
      <c r="D715" s="861" t="s">
        <v>1719</v>
      </c>
      <c r="E715" s="1108">
        <v>12000</v>
      </c>
      <c r="F715" s="1108">
        <v>36000</v>
      </c>
      <c r="G715" s="1108"/>
      <c r="H715" s="1108"/>
      <c r="I715" s="1108"/>
    </row>
    <row r="716" spans="1:9" s="862" customFormat="1" ht="14.25">
      <c r="A716" s="863">
        <v>106</v>
      </c>
      <c r="B716" s="861" t="s">
        <v>1720</v>
      </c>
      <c r="C716" s="861" t="s">
        <v>1675</v>
      </c>
      <c r="D716" s="861" t="s">
        <v>1584</v>
      </c>
      <c r="E716" s="1108">
        <v>13500</v>
      </c>
      <c r="F716" s="1108">
        <v>40500</v>
      </c>
      <c r="G716" s="1108"/>
      <c r="H716" s="1108"/>
      <c r="I716" s="1108"/>
    </row>
    <row r="717" spans="1:9" s="862" customFormat="1" ht="14.25">
      <c r="A717" s="863">
        <v>107</v>
      </c>
      <c r="B717" s="861" t="s">
        <v>1721</v>
      </c>
      <c r="C717" s="861" t="s">
        <v>1675</v>
      </c>
      <c r="D717" s="861" t="s">
        <v>1718</v>
      </c>
      <c r="E717" s="1108">
        <v>15000</v>
      </c>
      <c r="F717" s="1108">
        <v>45000</v>
      </c>
      <c r="G717" s="1108"/>
      <c r="H717" s="1108"/>
      <c r="I717" s="1108"/>
    </row>
    <row r="718" spans="1:9" s="862" customFormat="1" ht="42.75">
      <c r="A718" s="863">
        <v>108</v>
      </c>
      <c r="B718" s="861" t="s">
        <v>1722</v>
      </c>
      <c r="C718" s="861" t="s">
        <v>1584</v>
      </c>
      <c r="D718" s="861" t="s">
        <v>1723</v>
      </c>
      <c r="E718" s="1108">
        <v>13500</v>
      </c>
      <c r="F718" s="1108">
        <v>40500</v>
      </c>
      <c r="G718" s="1108"/>
      <c r="H718" s="1108"/>
      <c r="I718" s="1108"/>
    </row>
    <row r="719" spans="1:9" s="862" customFormat="1" ht="14.25">
      <c r="A719" s="863">
        <v>109</v>
      </c>
      <c r="B719" s="861" t="s">
        <v>1724</v>
      </c>
      <c r="C719" s="861" t="s">
        <v>1670</v>
      </c>
      <c r="D719" s="861" t="s">
        <v>1581</v>
      </c>
      <c r="E719" s="1108">
        <v>16500</v>
      </c>
      <c r="F719" s="1108">
        <v>42900</v>
      </c>
      <c r="G719" s="1108"/>
      <c r="H719" s="1108"/>
      <c r="I719" s="1108"/>
    </row>
    <row r="720" spans="1:9" s="862" customFormat="1" ht="14.25">
      <c r="A720" s="863">
        <v>110</v>
      </c>
      <c r="B720" s="861" t="s">
        <v>1725</v>
      </c>
      <c r="C720" s="861" t="s">
        <v>1670</v>
      </c>
      <c r="D720" s="861" t="s">
        <v>1581</v>
      </c>
      <c r="E720" s="1108">
        <v>16500</v>
      </c>
      <c r="F720" s="1108">
        <v>42900</v>
      </c>
      <c r="G720" s="1108"/>
      <c r="H720" s="1108"/>
      <c r="I720" s="1108"/>
    </row>
    <row r="721" spans="1:9" s="862" customFormat="1" ht="14.25">
      <c r="A721" s="1136">
        <v>111</v>
      </c>
      <c r="B721" s="1138" t="s">
        <v>1726</v>
      </c>
      <c r="C721" s="861" t="s">
        <v>1727</v>
      </c>
      <c r="D721" s="861" t="s">
        <v>1670</v>
      </c>
      <c r="E721" s="1108">
        <v>16500</v>
      </c>
      <c r="F721" s="1108">
        <v>42900</v>
      </c>
      <c r="G721" s="1108"/>
      <c r="H721" s="1108"/>
      <c r="I721" s="1108"/>
    </row>
    <row r="722" spans="1:9" s="862" customFormat="1" ht="14.25">
      <c r="A722" s="1136"/>
      <c r="B722" s="1138"/>
      <c r="C722" s="861" t="s">
        <v>1670</v>
      </c>
      <c r="D722" s="861" t="s">
        <v>1581</v>
      </c>
      <c r="E722" s="1108">
        <v>18000</v>
      </c>
      <c r="F722" s="1108">
        <v>46800</v>
      </c>
      <c r="G722" s="1108"/>
      <c r="H722" s="1108"/>
      <c r="I722" s="1108"/>
    </row>
    <row r="723" spans="1:9" s="862" customFormat="1" ht="14.25">
      <c r="A723" s="863">
        <v>112</v>
      </c>
      <c r="B723" s="861" t="s">
        <v>1728</v>
      </c>
      <c r="C723" s="861" t="s">
        <v>1346</v>
      </c>
      <c r="D723" s="861" t="s">
        <v>1726</v>
      </c>
      <c r="E723" s="1108">
        <v>19500</v>
      </c>
      <c r="F723" s="1108">
        <v>50700</v>
      </c>
      <c r="G723" s="1108"/>
      <c r="H723" s="1108"/>
      <c r="I723" s="1108"/>
    </row>
    <row r="724" spans="1:9" s="862" customFormat="1" ht="14.25">
      <c r="A724" s="863">
        <v>113</v>
      </c>
      <c r="B724" s="861" t="s">
        <v>1727</v>
      </c>
      <c r="C724" s="861" t="s">
        <v>1346</v>
      </c>
      <c r="D724" s="861" t="s">
        <v>1726</v>
      </c>
      <c r="E724" s="1108">
        <v>19500</v>
      </c>
      <c r="F724" s="1108">
        <v>50700</v>
      </c>
      <c r="G724" s="1108"/>
      <c r="H724" s="1108"/>
      <c r="I724" s="1108"/>
    </row>
    <row r="725" spans="1:9" s="862" customFormat="1" ht="42.75">
      <c r="A725" s="863">
        <v>114</v>
      </c>
      <c r="B725" s="861" t="s">
        <v>1729</v>
      </c>
      <c r="C725" s="861" t="s">
        <v>1670</v>
      </c>
      <c r="D725" s="861" t="s">
        <v>1730</v>
      </c>
      <c r="E725" s="1108">
        <v>18000</v>
      </c>
      <c r="F725" s="1108">
        <v>46800</v>
      </c>
      <c r="G725" s="1108"/>
      <c r="H725" s="1108"/>
      <c r="I725" s="1108"/>
    </row>
    <row r="726" spans="1:9" s="862" customFormat="1" ht="28.5">
      <c r="A726" s="863">
        <v>115</v>
      </c>
      <c r="B726" s="861" t="s">
        <v>1731</v>
      </c>
      <c r="C726" s="861" t="s">
        <v>1670</v>
      </c>
      <c r="D726" s="861" t="s">
        <v>1732</v>
      </c>
      <c r="E726" s="1108">
        <v>18000</v>
      </c>
      <c r="F726" s="1108">
        <v>46800</v>
      </c>
      <c r="G726" s="1108"/>
      <c r="H726" s="1108"/>
      <c r="I726" s="1108"/>
    </row>
    <row r="727" spans="1:9" s="862" customFormat="1" ht="28.5">
      <c r="A727" s="863">
        <v>116</v>
      </c>
      <c r="B727" s="861" t="s">
        <v>1733</v>
      </c>
      <c r="C727" s="861" t="s">
        <v>1582</v>
      </c>
      <c r="D727" s="861" t="s">
        <v>1734</v>
      </c>
      <c r="E727" s="1108">
        <v>7500</v>
      </c>
      <c r="F727" s="1108">
        <v>18750</v>
      </c>
      <c r="G727" s="1108">
        <v>6560</v>
      </c>
      <c r="H727" s="1108">
        <v>5630</v>
      </c>
      <c r="I727" s="1108">
        <v>3750</v>
      </c>
    </row>
    <row r="728" spans="1:9" s="862" customFormat="1" ht="14.25">
      <c r="A728" s="863">
        <v>117</v>
      </c>
      <c r="B728" s="861" t="s">
        <v>1735</v>
      </c>
      <c r="C728" s="861" t="s">
        <v>1736</v>
      </c>
      <c r="D728" s="861" t="s">
        <v>1737</v>
      </c>
      <c r="E728" s="1108">
        <v>7200</v>
      </c>
      <c r="F728" s="1108">
        <v>18000</v>
      </c>
      <c r="G728" s="1108">
        <v>6300</v>
      </c>
      <c r="H728" s="1108">
        <v>5400</v>
      </c>
      <c r="I728" s="1108">
        <v>3600</v>
      </c>
    </row>
    <row r="729" spans="1:9" s="862" customFormat="1" ht="28.5">
      <c r="A729" s="863">
        <v>118</v>
      </c>
      <c r="B729" s="861" t="s">
        <v>1738</v>
      </c>
      <c r="C729" s="861" t="s">
        <v>1581</v>
      </c>
      <c r="D729" s="861" t="s">
        <v>1739</v>
      </c>
      <c r="E729" s="1108">
        <v>8400</v>
      </c>
      <c r="F729" s="1108">
        <v>15120</v>
      </c>
      <c r="G729" s="1108">
        <v>5290</v>
      </c>
      <c r="H729" s="1108">
        <v>4540</v>
      </c>
      <c r="I729" s="1108">
        <v>3020</v>
      </c>
    </row>
    <row r="730" spans="1:9" s="862" customFormat="1" ht="14.25">
      <c r="A730" s="1136">
        <v>119</v>
      </c>
      <c r="B730" s="1138" t="s">
        <v>1317</v>
      </c>
      <c r="C730" s="861" t="s">
        <v>1313</v>
      </c>
      <c r="D730" s="861" t="s">
        <v>1740</v>
      </c>
      <c r="E730" s="1108">
        <v>12000</v>
      </c>
      <c r="F730" s="1108">
        <v>30000</v>
      </c>
      <c r="G730" s="1108">
        <v>10500</v>
      </c>
      <c r="H730" s="1108">
        <v>9000</v>
      </c>
      <c r="I730" s="1108">
        <v>6000</v>
      </c>
    </row>
    <row r="731" spans="1:9" s="862" customFormat="1" ht="14.25">
      <c r="A731" s="1136"/>
      <c r="B731" s="1138"/>
      <c r="C731" s="861" t="s">
        <v>1740</v>
      </c>
      <c r="D731" s="861" t="s">
        <v>1311</v>
      </c>
      <c r="E731" s="1108">
        <v>9000</v>
      </c>
      <c r="F731" s="1108">
        <v>22500</v>
      </c>
      <c r="G731" s="1108">
        <v>7880</v>
      </c>
      <c r="H731" s="1108">
        <v>6750</v>
      </c>
      <c r="I731" s="1108">
        <v>4500</v>
      </c>
    </row>
    <row r="732" spans="1:9" s="862" customFormat="1" ht="14.25">
      <c r="A732" s="863">
        <v>120</v>
      </c>
      <c r="B732" s="861" t="s">
        <v>1741</v>
      </c>
      <c r="C732" s="861" t="s">
        <v>1740</v>
      </c>
      <c r="D732" s="861" t="s">
        <v>1742</v>
      </c>
      <c r="E732" s="1108">
        <v>9000</v>
      </c>
      <c r="F732" s="1108">
        <v>18000</v>
      </c>
      <c r="G732" s="1108">
        <v>6300</v>
      </c>
      <c r="H732" s="1108">
        <v>5400</v>
      </c>
      <c r="I732" s="1108">
        <v>3600</v>
      </c>
    </row>
    <row r="733" spans="1:9" s="862" customFormat="1" ht="14.25">
      <c r="A733" s="1136">
        <v>121</v>
      </c>
      <c r="B733" s="1138" t="s">
        <v>1743</v>
      </c>
      <c r="C733" s="861" t="s">
        <v>1711</v>
      </c>
      <c r="D733" s="861" t="s">
        <v>1744</v>
      </c>
      <c r="E733" s="1108">
        <v>7500</v>
      </c>
      <c r="F733" s="1108">
        <v>16500</v>
      </c>
      <c r="G733" s="1108">
        <v>5780</v>
      </c>
      <c r="H733" s="1108">
        <v>4950</v>
      </c>
      <c r="I733" s="1108">
        <v>3300</v>
      </c>
    </row>
    <row r="734" spans="1:9" s="862" customFormat="1" ht="28.5">
      <c r="A734" s="1136"/>
      <c r="B734" s="1138"/>
      <c r="C734" s="861" t="s">
        <v>1744</v>
      </c>
      <c r="D734" s="861" t="s">
        <v>1745</v>
      </c>
      <c r="E734" s="1108">
        <v>4500</v>
      </c>
      <c r="F734" s="1108">
        <v>9900</v>
      </c>
      <c r="G734" s="1108">
        <v>3470</v>
      </c>
      <c r="H734" s="1108">
        <v>2970</v>
      </c>
      <c r="I734" s="1108">
        <v>1980</v>
      </c>
    </row>
    <row r="735" spans="1:9" s="862" customFormat="1" ht="14.25">
      <c r="A735" s="863">
        <v>122</v>
      </c>
      <c r="B735" s="861" t="s">
        <v>1746</v>
      </c>
      <c r="C735" s="861" t="s">
        <v>1740</v>
      </c>
      <c r="D735" s="861" t="s">
        <v>1747</v>
      </c>
      <c r="E735" s="1108">
        <v>7500</v>
      </c>
      <c r="F735" s="1108">
        <v>16500</v>
      </c>
      <c r="G735" s="1108">
        <v>5780</v>
      </c>
      <c r="H735" s="1108">
        <v>4950</v>
      </c>
      <c r="I735" s="1108">
        <v>3300</v>
      </c>
    </row>
    <row r="736" spans="1:9" s="862" customFormat="1" ht="14.25">
      <c r="A736" s="863">
        <v>123</v>
      </c>
      <c r="B736" s="861" t="s">
        <v>1748</v>
      </c>
      <c r="C736" s="861" t="s">
        <v>1749</v>
      </c>
      <c r="D736" s="861" t="s">
        <v>1750</v>
      </c>
      <c r="E736" s="1108">
        <v>8000</v>
      </c>
      <c r="F736" s="1108">
        <v>16000</v>
      </c>
      <c r="G736" s="1108">
        <v>5600</v>
      </c>
      <c r="H736" s="1108">
        <v>4800</v>
      </c>
      <c r="I736" s="1108">
        <v>3200</v>
      </c>
    </row>
    <row r="737" spans="1:9" s="862" customFormat="1" ht="14.25">
      <c r="A737" s="863">
        <v>124</v>
      </c>
      <c r="B737" s="861" t="s">
        <v>1751</v>
      </c>
      <c r="C737" s="861" t="s">
        <v>1752</v>
      </c>
      <c r="D737" s="861" t="s">
        <v>1317</v>
      </c>
      <c r="E737" s="1108">
        <v>8000</v>
      </c>
      <c r="F737" s="1108">
        <v>16000</v>
      </c>
      <c r="G737" s="1108">
        <v>5600</v>
      </c>
      <c r="H737" s="1108">
        <v>4800</v>
      </c>
      <c r="I737" s="1108">
        <v>3200</v>
      </c>
    </row>
    <row r="738" spans="1:9" s="862" customFormat="1" ht="14.25">
      <c r="A738" s="863">
        <v>125</v>
      </c>
      <c r="B738" s="861" t="s">
        <v>1753</v>
      </c>
      <c r="C738" s="861" t="s">
        <v>1754</v>
      </c>
      <c r="D738" s="861" t="s">
        <v>1317</v>
      </c>
      <c r="E738" s="1108">
        <v>8000</v>
      </c>
      <c r="F738" s="1108">
        <v>16000</v>
      </c>
      <c r="G738" s="1108">
        <v>5600</v>
      </c>
      <c r="H738" s="1108">
        <v>4800</v>
      </c>
      <c r="I738" s="1108">
        <v>3200</v>
      </c>
    </row>
    <row r="739" spans="1:9" s="862" customFormat="1" ht="14.25">
      <c r="A739" s="863">
        <v>126</v>
      </c>
      <c r="B739" s="861" t="s">
        <v>1755</v>
      </c>
      <c r="C739" s="861" t="s">
        <v>1756</v>
      </c>
      <c r="D739" s="861" t="s">
        <v>1757</v>
      </c>
      <c r="E739" s="1108">
        <v>8000</v>
      </c>
      <c r="F739" s="1108">
        <v>16000</v>
      </c>
      <c r="G739" s="1108">
        <v>5600</v>
      </c>
      <c r="H739" s="1108">
        <v>4800</v>
      </c>
      <c r="I739" s="1108">
        <v>3200</v>
      </c>
    </row>
    <row r="740" spans="1:9" s="862" customFormat="1" ht="14.25">
      <c r="A740" s="863">
        <v>127</v>
      </c>
      <c r="B740" s="861" t="s">
        <v>1758</v>
      </c>
      <c r="C740" s="861" t="s">
        <v>1759</v>
      </c>
      <c r="D740" s="861" t="s">
        <v>1755</v>
      </c>
      <c r="E740" s="1108">
        <v>8000</v>
      </c>
      <c r="F740" s="1108">
        <v>16000</v>
      </c>
      <c r="G740" s="1108">
        <v>5600</v>
      </c>
      <c r="H740" s="1108">
        <v>4800</v>
      </c>
      <c r="I740" s="1108">
        <v>3200</v>
      </c>
    </row>
    <row r="741" spans="1:9" s="862" customFormat="1" ht="14.25">
      <c r="A741" s="863">
        <v>128</v>
      </c>
      <c r="B741" s="861" t="s">
        <v>1760</v>
      </c>
      <c r="C741" s="861" t="s">
        <v>1761</v>
      </c>
      <c r="D741" s="861" t="s">
        <v>1755</v>
      </c>
      <c r="E741" s="1108">
        <v>8000</v>
      </c>
      <c r="F741" s="1108">
        <v>16000</v>
      </c>
      <c r="G741" s="1108">
        <v>5600</v>
      </c>
      <c r="H741" s="1108">
        <v>4800</v>
      </c>
      <c r="I741" s="1108">
        <v>3200</v>
      </c>
    </row>
    <row r="742" spans="1:9" s="862" customFormat="1" ht="14.25">
      <c r="A742" s="863">
        <v>129</v>
      </c>
      <c r="B742" s="861" t="s">
        <v>1762</v>
      </c>
      <c r="C742" s="861" t="s">
        <v>1313</v>
      </c>
      <c r="D742" s="861" t="s">
        <v>881</v>
      </c>
      <c r="E742" s="1108">
        <v>9000</v>
      </c>
      <c r="F742" s="1108">
        <v>22500</v>
      </c>
      <c r="G742" s="1108">
        <v>7880</v>
      </c>
      <c r="H742" s="1108">
        <v>6750</v>
      </c>
      <c r="I742" s="1108">
        <v>4500</v>
      </c>
    </row>
    <row r="743" spans="1:9" s="862" customFormat="1" ht="14.25">
      <c r="A743" s="1136">
        <v>130</v>
      </c>
      <c r="B743" s="1138" t="s">
        <v>1756</v>
      </c>
      <c r="C743" s="861" t="s">
        <v>1313</v>
      </c>
      <c r="D743" s="861" t="s">
        <v>1755</v>
      </c>
      <c r="E743" s="1108">
        <v>12000</v>
      </c>
      <c r="F743" s="1108">
        <v>30000</v>
      </c>
      <c r="G743" s="1108">
        <v>10500</v>
      </c>
      <c r="H743" s="1108">
        <v>9000</v>
      </c>
      <c r="I743" s="1108">
        <v>6000</v>
      </c>
    </row>
    <row r="744" spans="1:9" s="862" customFormat="1" ht="14.25">
      <c r="A744" s="1136"/>
      <c r="B744" s="1138"/>
      <c r="C744" s="861" t="s">
        <v>1755</v>
      </c>
      <c r="D744" s="861" t="s">
        <v>1742</v>
      </c>
      <c r="E744" s="1108">
        <v>7500</v>
      </c>
      <c r="F744" s="1108">
        <v>17250</v>
      </c>
      <c r="G744" s="1108">
        <v>6040</v>
      </c>
      <c r="H744" s="1108">
        <v>5180</v>
      </c>
      <c r="I744" s="1108">
        <v>3450</v>
      </c>
    </row>
    <row r="745" spans="1:9" s="862" customFormat="1" ht="14.25">
      <c r="A745" s="863">
        <v>131</v>
      </c>
      <c r="B745" s="861" t="s">
        <v>1763</v>
      </c>
      <c r="C745" s="861" t="s">
        <v>1313</v>
      </c>
      <c r="D745" s="861" t="s">
        <v>1764</v>
      </c>
      <c r="E745" s="1108">
        <v>9000</v>
      </c>
      <c r="F745" s="1108">
        <v>20700</v>
      </c>
      <c r="G745" s="1108"/>
      <c r="H745" s="1108"/>
      <c r="I745" s="1108"/>
    </row>
    <row r="746" spans="1:9" s="862" customFormat="1" ht="14.25">
      <c r="A746" s="863">
        <v>132</v>
      </c>
      <c r="B746" s="861" t="s">
        <v>1765</v>
      </c>
      <c r="C746" s="861" t="s">
        <v>1766</v>
      </c>
      <c r="D746" s="861" t="s">
        <v>1767</v>
      </c>
      <c r="E746" s="1108">
        <v>10000</v>
      </c>
      <c r="F746" s="1108">
        <v>22000</v>
      </c>
      <c r="G746" s="1108">
        <v>7700</v>
      </c>
      <c r="H746" s="1108">
        <v>6600</v>
      </c>
      <c r="I746" s="1108">
        <v>4400</v>
      </c>
    </row>
    <row r="747" spans="1:9" s="862" customFormat="1" ht="28.5">
      <c r="A747" s="1136">
        <v>133</v>
      </c>
      <c r="B747" s="1136" t="s">
        <v>878</v>
      </c>
      <c r="C747" s="861" t="s">
        <v>1570</v>
      </c>
      <c r="D747" s="861" t="s">
        <v>7815</v>
      </c>
      <c r="E747" s="1108">
        <v>45000</v>
      </c>
      <c r="F747" s="1108">
        <v>60750</v>
      </c>
      <c r="G747" s="1108"/>
      <c r="H747" s="1108"/>
      <c r="I747" s="1108"/>
    </row>
    <row r="748" spans="1:9" s="862" customFormat="1" ht="28.5">
      <c r="A748" s="1136"/>
      <c r="B748" s="1136"/>
      <c r="C748" s="861" t="s">
        <v>7815</v>
      </c>
      <c r="D748" s="861" t="s">
        <v>7816</v>
      </c>
      <c r="E748" s="1108">
        <v>33000</v>
      </c>
      <c r="F748" s="1108">
        <v>49500</v>
      </c>
      <c r="G748" s="1108">
        <v>12380</v>
      </c>
      <c r="H748" s="1108">
        <v>9900</v>
      </c>
      <c r="I748" s="1108">
        <v>5940</v>
      </c>
    </row>
    <row r="749" spans="1:9" s="862" customFormat="1" ht="28.5">
      <c r="A749" s="1136"/>
      <c r="B749" s="1136"/>
      <c r="C749" s="861" t="s">
        <v>7816</v>
      </c>
      <c r="D749" s="861" t="s">
        <v>1769</v>
      </c>
      <c r="E749" s="1108">
        <v>33000</v>
      </c>
      <c r="F749" s="1108">
        <v>42900</v>
      </c>
      <c r="G749" s="1108">
        <v>10730</v>
      </c>
      <c r="H749" s="1108">
        <v>8580</v>
      </c>
      <c r="I749" s="1108">
        <v>5150</v>
      </c>
    </row>
    <row r="750" spans="1:9" s="862" customFormat="1" ht="28.5">
      <c r="A750" s="1136"/>
      <c r="B750" s="1136"/>
      <c r="C750" s="861" t="s">
        <v>1769</v>
      </c>
      <c r="D750" s="861" t="s">
        <v>7817</v>
      </c>
      <c r="E750" s="1108">
        <v>30000</v>
      </c>
      <c r="F750" s="1108">
        <v>37500</v>
      </c>
      <c r="G750" s="1108">
        <v>9750</v>
      </c>
      <c r="H750" s="1108">
        <v>7880</v>
      </c>
      <c r="I750" s="1108">
        <v>4500</v>
      </c>
    </row>
    <row r="751" spans="1:9" s="862" customFormat="1" ht="14.25">
      <c r="A751" s="1136">
        <v>134</v>
      </c>
      <c r="B751" s="1138" t="s">
        <v>1591</v>
      </c>
      <c r="C751" s="861" t="s">
        <v>880</v>
      </c>
      <c r="D751" s="861" t="s">
        <v>1589</v>
      </c>
      <c r="E751" s="1108">
        <v>32250</v>
      </c>
      <c r="F751" s="1108">
        <v>51600</v>
      </c>
      <c r="G751" s="1108"/>
      <c r="H751" s="1108"/>
      <c r="I751" s="1108"/>
    </row>
    <row r="752" spans="1:9" s="862" customFormat="1" ht="14.25">
      <c r="A752" s="1136"/>
      <c r="B752" s="1138"/>
      <c r="C752" s="861" t="s">
        <v>1589</v>
      </c>
      <c r="D752" s="861" t="s">
        <v>1770</v>
      </c>
      <c r="E752" s="1108">
        <v>28600</v>
      </c>
      <c r="F752" s="1108">
        <v>42900</v>
      </c>
      <c r="G752" s="1108"/>
      <c r="H752" s="1108"/>
      <c r="I752" s="1108"/>
    </row>
    <row r="753" spans="1:9" s="862" customFormat="1" ht="14.25">
      <c r="A753" s="1136"/>
      <c r="B753" s="1138"/>
      <c r="C753" s="861" t="s">
        <v>1770</v>
      </c>
      <c r="D753" s="861" t="s">
        <v>1771</v>
      </c>
      <c r="E753" s="1108">
        <v>19500</v>
      </c>
      <c r="F753" s="1108">
        <v>35100</v>
      </c>
      <c r="G753" s="1108">
        <v>10530</v>
      </c>
      <c r="H753" s="1108">
        <v>8780</v>
      </c>
      <c r="I753" s="1108">
        <v>4210</v>
      </c>
    </row>
    <row r="754" spans="1:9" s="862" customFormat="1" ht="14.25">
      <c r="A754" s="863">
        <v>135</v>
      </c>
      <c r="B754" s="861" t="s">
        <v>818</v>
      </c>
      <c r="C754" s="861" t="s">
        <v>880</v>
      </c>
      <c r="D754" s="861" t="s">
        <v>1772</v>
      </c>
      <c r="E754" s="1108">
        <v>15000</v>
      </c>
      <c r="F754" s="1108">
        <v>33000</v>
      </c>
      <c r="G754" s="1108">
        <v>11550</v>
      </c>
      <c r="H754" s="1108">
        <v>9900</v>
      </c>
      <c r="I754" s="1108">
        <v>4950</v>
      </c>
    </row>
    <row r="755" spans="1:9" s="862" customFormat="1" ht="14.25">
      <c r="A755" s="1136">
        <v>136</v>
      </c>
      <c r="B755" s="1136" t="s">
        <v>1592</v>
      </c>
      <c r="C755" s="861" t="s">
        <v>1570</v>
      </c>
      <c r="D755" s="861" t="s">
        <v>1591</v>
      </c>
      <c r="E755" s="1108">
        <v>45000</v>
      </c>
      <c r="F755" s="1108">
        <v>58500</v>
      </c>
      <c r="G755" s="1108"/>
      <c r="H755" s="1108"/>
      <c r="I755" s="1108"/>
    </row>
    <row r="756" spans="1:9" s="862" customFormat="1" ht="14.25">
      <c r="A756" s="1136"/>
      <c r="B756" s="1136"/>
      <c r="C756" s="861" t="s">
        <v>1591</v>
      </c>
      <c r="D756" s="861" t="s">
        <v>868</v>
      </c>
      <c r="E756" s="1108">
        <v>33000</v>
      </c>
      <c r="F756" s="1108">
        <v>42900</v>
      </c>
      <c r="G756" s="1108">
        <v>10730</v>
      </c>
      <c r="H756" s="1108">
        <v>8580</v>
      </c>
      <c r="I756" s="1108">
        <v>5150</v>
      </c>
    </row>
    <row r="757" spans="1:9" s="862" customFormat="1" ht="14.25">
      <c r="A757" s="1136"/>
      <c r="B757" s="1136"/>
      <c r="C757" s="861" t="s">
        <v>868</v>
      </c>
      <c r="D757" s="861" t="s">
        <v>1773</v>
      </c>
      <c r="E757" s="1108">
        <v>27000</v>
      </c>
      <c r="F757" s="1108">
        <v>35100</v>
      </c>
      <c r="G757" s="1108">
        <v>8780</v>
      </c>
      <c r="H757" s="1108">
        <v>7020</v>
      </c>
      <c r="I757" s="1108">
        <v>4210</v>
      </c>
    </row>
    <row r="758" spans="1:9" s="862" customFormat="1" ht="57">
      <c r="A758" s="1136"/>
      <c r="B758" s="1136"/>
      <c r="C758" s="861" t="s">
        <v>1773</v>
      </c>
      <c r="D758" s="861" t="s">
        <v>1774</v>
      </c>
      <c r="E758" s="1108">
        <v>16000</v>
      </c>
      <c r="F758" s="1108">
        <v>28800</v>
      </c>
      <c r="G758" s="1108">
        <v>7200</v>
      </c>
      <c r="H758" s="1108">
        <v>5760</v>
      </c>
      <c r="I758" s="1108">
        <v>3460</v>
      </c>
    </row>
    <row r="759" spans="1:9" s="862" customFormat="1" ht="14.25">
      <c r="A759" s="1136">
        <v>137</v>
      </c>
      <c r="B759" s="1138" t="s">
        <v>1772</v>
      </c>
      <c r="C759" s="861" t="s">
        <v>880</v>
      </c>
      <c r="D759" s="861" t="s">
        <v>818</v>
      </c>
      <c r="E759" s="1108">
        <v>21000</v>
      </c>
      <c r="F759" s="1108">
        <v>39900</v>
      </c>
      <c r="G759" s="1108"/>
      <c r="H759" s="1108"/>
      <c r="I759" s="1108"/>
    </row>
    <row r="760" spans="1:9" s="862" customFormat="1" ht="42.75">
      <c r="A760" s="1136"/>
      <c r="B760" s="1138"/>
      <c r="C760" s="861" t="s">
        <v>1775</v>
      </c>
      <c r="D760" s="861" t="s">
        <v>1569</v>
      </c>
      <c r="E760" s="1108">
        <v>16500</v>
      </c>
      <c r="F760" s="1108">
        <v>31350</v>
      </c>
      <c r="G760" s="1108">
        <v>10970</v>
      </c>
      <c r="H760" s="1108">
        <v>9410</v>
      </c>
      <c r="I760" s="1108">
        <v>6270</v>
      </c>
    </row>
    <row r="761" spans="1:9" s="862" customFormat="1" ht="28.5">
      <c r="A761" s="863">
        <v>138</v>
      </c>
      <c r="B761" s="861" t="s">
        <v>1776</v>
      </c>
      <c r="C761" s="861" t="s">
        <v>1777</v>
      </c>
      <c r="D761" s="861" t="s">
        <v>881</v>
      </c>
      <c r="E761" s="1108">
        <v>9000</v>
      </c>
      <c r="F761" s="1108">
        <v>15300</v>
      </c>
      <c r="G761" s="1108">
        <v>7650</v>
      </c>
      <c r="H761" s="1108">
        <v>6890</v>
      </c>
      <c r="I761" s="1108">
        <v>3060</v>
      </c>
    </row>
    <row r="762" spans="1:9" s="862" customFormat="1" ht="28.5">
      <c r="A762" s="863">
        <v>139</v>
      </c>
      <c r="B762" s="861" t="s">
        <v>1778</v>
      </c>
      <c r="C762" s="861" t="s">
        <v>1777</v>
      </c>
      <c r="D762" s="861" t="s">
        <v>1779</v>
      </c>
      <c r="E762" s="1108">
        <v>9000</v>
      </c>
      <c r="F762" s="1108">
        <v>15300</v>
      </c>
      <c r="G762" s="1108">
        <v>7650</v>
      </c>
      <c r="H762" s="1108">
        <v>6890</v>
      </c>
      <c r="I762" s="1108">
        <v>3060</v>
      </c>
    </row>
    <row r="763" spans="1:9" s="862" customFormat="1" ht="28.5">
      <c r="A763" s="863">
        <v>140</v>
      </c>
      <c r="B763" s="861" t="s">
        <v>1780</v>
      </c>
      <c r="C763" s="861" t="s">
        <v>1777</v>
      </c>
      <c r="D763" s="861" t="s">
        <v>881</v>
      </c>
      <c r="E763" s="1108">
        <v>9000</v>
      </c>
      <c r="F763" s="1108">
        <v>15300</v>
      </c>
      <c r="G763" s="1108">
        <v>7650</v>
      </c>
      <c r="H763" s="1108">
        <v>6890</v>
      </c>
      <c r="I763" s="1108">
        <v>3060</v>
      </c>
    </row>
    <row r="764" spans="1:9" s="862" customFormat="1" ht="28.5">
      <c r="A764" s="863">
        <v>141</v>
      </c>
      <c r="B764" s="861" t="s">
        <v>1781</v>
      </c>
      <c r="C764" s="861" t="s">
        <v>1777</v>
      </c>
      <c r="D764" s="861" t="s">
        <v>881</v>
      </c>
      <c r="E764" s="1108">
        <v>9000</v>
      </c>
      <c r="F764" s="1108">
        <v>15300</v>
      </c>
      <c r="G764" s="1108">
        <v>7650</v>
      </c>
      <c r="H764" s="1108">
        <v>6890</v>
      </c>
      <c r="I764" s="1108">
        <v>3060</v>
      </c>
    </row>
    <row r="765" spans="1:9" s="862" customFormat="1" ht="14.25">
      <c r="A765" s="863">
        <v>142</v>
      </c>
      <c r="B765" s="861" t="s">
        <v>1782</v>
      </c>
      <c r="C765" s="861" t="s">
        <v>1783</v>
      </c>
      <c r="D765" s="861" t="s">
        <v>881</v>
      </c>
      <c r="E765" s="1108">
        <v>10500</v>
      </c>
      <c r="F765" s="1108">
        <v>15300</v>
      </c>
      <c r="G765" s="1108">
        <v>7650</v>
      </c>
      <c r="H765" s="1108">
        <v>6890</v>
      </c>
      <c r="I765" s="1108">
        <v>3060</v>
      </c>
    </row>
    <row r="766" spans="1:9" s="862" customFormat="1" ht="14.25">
      <c r="A766" s="1136">
        <v>143</v>
      </c>
      <c r="B766" s="1138" t="s">
        <v>1770</v>
      </c>
      <c r="C766" s="861" t="s">
        <v>878</v>
      </c>
      <c r="D766" s="861" t="s">
        <v>1591</v>
      </c>
      <c r="E766" s="1108">
        <v>22500</v>
      </c>
      <c r="F766" s="1108">
        <v>56250</v>
      </c>
      <c r="G766" s="1108"/>
      <c r="H766" s="1108"/>
      <c r="I766" s="1108"/>
    </row>
    <row r="767" spans="1:9" s="862" customFormat="1" ht="28.5">
      <c r="A767" s="1136"/>
      <c r="B767" s="1138"/>
      <c r="C767" s="861" t="s">
        <v>1591</v>
      </c>
      <c r="D767" s="861" t="s">
        <v>1784</v>
      </c>
      <c r="E767" s="1108">
        <v>12000</v>
      </c>
      <c r="F767" s="1108">
        <v>30000</v>
      </c>
      <c r="G767" s="1108">
        <v>7500</v>
      </c>
      <c r="H767" s="1108">
        <v>6000</v>
      </c>
      <c r="I767" s="1108">
        <v>4500</v>
      </c>
    </row>
    <row r="768" spans="1:9" s="862" customFormat="1" ht="14.25">
      <c r="A768" s="1136">
        <v>144</v>
      </c>
      <c r="B768" s="1138" t="s">
        <v>1785</v>
      </c>
      <c r="C768" s="861" t="s">
        <v>878</v>
      </c>
      <c r="D768" s="861" t="s">
        <v>1786</v>
      </c>
      <c r="E768" s="1108">
        <v>9750</v>
      </c>
      <c r="F768" s="1108">
        <v>34130</v>
      </c>
      <c r="G768" s="1108">
        <v>8530</v>
      </c>
      <c r="H768" s="1108">
        <v>6830</v>
      </c>
      <c r="I768" s="1108">
        <v>5120</v>
      </c>
    </row>
    <row r="769" spans="1:9" s="862" customFormat="1" ht="14.25">
      <c r="A769" s="1136"/>
      <c r="B769" s="1138"/>
      <c r="C769" s="861" t="s">
        <v>1786</v>
      </c>
      <c r="D769" s="861" t="s">
        <v>1794</v>
      </c>
      <c r="E769" s="1108">
        <v>8250</v>
      </c>
      <c r="F769" s="1108">
        <v>24750</v>
      </c>
      <c r="G769" s="1108">
        <v>6190</v>
      </c>
      <c r="H769" s="1108">
        <v>4950</v>
      </c>
      <c r="I769" s="1108">
        <v>3710</v>
      </c>
    </row>
    <row r="770" spans="1:9" s="862" customFormat="1" ht="14.25">
      <c r="A770" s="863">
        <v>145</v>
      </c>
      <c r="B770" s="861" t="s">
        <v>1789</v>
      </c>
      <c r="C770" s="861" t="s">
        <v>1790</v>
      </c>
      <c r="D770" s="861" t="s">
        <v>1771</v>
      </c>
      <c r="E770" s="1108">
        <v>12000</v>
      </c>
      <c r="F770" s="1108">
        <v>42000</v>
      </c>
      <c r="G770" s="1108">
        <v>10500</v>
      </c>
      <c r="H770" s="1108">
        <v>8400</v>
      </c>
      <c r="I770" s="1108">
        <v>6300</v>
      </c>
    </row>
    <row r="771" spans="1:9" s="862" customFormat="1" ht="14.25">
      <c r="A771" s="1136">
        <v>146</v>
      </c>
      <c r="B771" s="1138" t="s">
        <v>1791</v>
      </c>
      <c r="C771" s="861" t="s">
        <v>1789</v>
      </c>
      <c r="D771" s="861" t="s">
        <v>1591</v>
      </c>
      <c r="E771" s="1108">
        <v>11250</v>
      </c>
      <c r="F771" s="1108">
        <v>39380</v>
      </c>
      <c r="G771" s="1108">
        <v>9850</v>
      </c>
      <c r="H771" s="1108">
        <v>7880</v>
      </c>
      <c r="I771" s="1108">
        <v>5910</v>
      </c>
    </row>
    <row r="772" spans="1:9" s="862" customFormat="1" ht="28.5">
      <c r="A772" s="1136"/>
      <c r="B772" s="1138"/>
      <c r="C772" s="861" t="s">
        <v>1591</v>
      </c>
      <c r="D772" s="861" t="s">
        <v>1792</v>
      </c>
      <c r="E772" s="1108">
        <v>6000</v>
      </c>
      <c r="F772" s="1108">
        <v>18000</v>
      </c>
      <c r="G772" s="1108">
        <v>4500</v>
      </c>
      <c r="H772" s="1108">
        <v>3600</v>
      </c>
      <c r="I772" s="1108">
        <v>2700</v>
      </c>
    </row>
    <row r="773" spans="1:9" s="862" customFormat="1" ht="14.25">
      <c r="A773" s="863">
        <v>147</v>
      </c>
      <c r="B773" s="861" t="s">
        <v>1793</v>
      </c>
      <c r="C773" s="861" t="s">
        <v>1789</v>
      </c>
      <c r="D773" s="861" t="s">
        <v>1591</v>
      </c>
      <c r="E773" s="1108">
        <v>10500</v>
      </c>
      <c r="F773" s="1108">
        <v>26250</v>
      </c>
      <c r="G773" s="1108">
        <v>6560</v>
      </c>
      <c r="H773" s="1108">
        <v>5250</v>
      </c>
      <c r="I773" s="1108">
        <v>3940</v>
      </c>
    </row>
    <row r="774" spans="1:9" s="862" customFormat="1" ht="14.25">
      <c r="A774" s="863">
        <v>148</v>
      </c>
      <c r="B774" s="861" t="s">
        <v>1794</v>
      </c>
      <c r="C774" s="861" t="s">
        <v>1785</v>
      </c>
      <c r="D774" s="861" t="s">
        <v>1795</v>
      </c>
      <c r="E774" s="1108">
        <v>7500</v>
      </c>
      <c r="F774" s="1108">
        <v>26250</v>
      </c>
      <c r="G774" s="1108">
        <v>6560</v>
      </c>
      <c r="H774" s="1108">
        <v>5250</v>
      </c>
      <c r="I774" s="1108">
        <v>3940</v>
      </c>
    </row>
    <row r="775" spans="1:9" s="862" customFormat="1" ht="14.25">
      <c r="A775" s="1136">
        <v>149</v>
      </c>
      <c r="B775" s="1138" t="s">
        <v>1795</v>
      </c>
      <c r="C775" s="861" t="s">
        <v>1770</v>
      </c>
      <c r="D775" s="861" t="s">
        <v>1796</v>
      </c>
      <c r="E775" s="1108">
        <v>7500</v>
      </c>
      <c r="F775" s="1108">
        <v>18750</v>
      </c>
      <c r="G775" s="1108">
        <v>4690</v>
      </c>
      <c r="H775" s="1108">
        <v>3750</v>
      </c>
      <c r="I775" s="1108">
        <v>2810</v>
      </c>
    </row>
    <row r="776" spans="1:9" s="862" customFormat="1" ht="14.25">
      <c r="A776" s="1136"/>
      <c r="B776" s="1138"/>
      <c r="C776" s="861" t="s">
        <v>1796</v>
      </c>
      <c r="D776" s="861" t="s">
        <v>1643</v>
      </c>
      <c r="E776" s="1108">
        <v>10500</v>
      </c>
      <c r="F776" s="1108">
        <v>26250</v>
      </c>
      <c r="G776" s="1108">
        <v>6560</v>
      </c>
      <c r="H776" s="1108">
        <v>5250</v>
      </c>
      <c r="I776" s="1108">
        <v>3940</v>
      </c>
    </row>
    <row r="777" spans="1:9" s="862" customFormat="1" ht="14.25">
      <c r="A777" s="863">
        <v>150</v>
      </c>
      <c r="B777" s="861" t="s">
        <v>1797</v>
      </c>
      <c r="C777" s="861" t="s">
        <v>1795</v>
      </c>
      <c r="D777" s="861" t="s">
        <v>881</v>
      </c>
      <c r="E777" s="1108">
        <v>7500</v>
      </c>
      <c r="F777" s="1108">
        <v>18750</v>
      </c>
      <c r="G777" s="1108">
        <v>4690</v>
      </c>
      <c r="H777" s="1108">
        <v>3750</v>
      </c>
      <c r="I777" s="1108">
        <v>2810</v>
      </c>
    </row>
    <row r="778" spans="1:9" s="862" customFormat="1" ht="28.5">
      <c r="A778" s="1136">
        <v>151</v>
      </c>
      <c r="B778" s="1136" t="s">
        <v>1798</v>
      </c>
      <c r="C778" s="861" t="s">
        <v>1799</v>
      </c>
      <c r="D778" s="861" t="s">
        <v>1800</v>
      </c>
      <c r="E778" s="1108">
        <v>10500</v>
      </c>
      <c r="F778" s="1108">
        <v>16800</v>
      </c>
      <c r="G778" s="1108">
        <v>5880</v>
      </c>
      <c r="H778" s="1108">
        <v>5040</v>
      </c>
      <c r="I778" s="1108">
        <v>2860</v>
      </c>
    </row>
    <row r="779" spans="1:9" s="862" customFormat="1" ht="28.5">
      <c r="A779" s="1136"/>
      <c r="B779" s="1136"/>
      <c r="C779" s="861" t="s">
        <v>1800</v>
      </c>
      <c r="D779" s="861" t="s">
        <v>1771</v>
      </c>
      <c r="E779" s="1108">
        <v>15000</v>
      </c>
      <c r="F779" s="1108">
        <v>33000</v>
      </c>
      <c r="G779" s="1108">
        <v>11550</v>
      </c>
      <c r="H779" s="1108">
        <v>9900</v>
      </c>
      <c r="I779" s="1108">
        <v>5610</v>
      </c>
    </row>
    <row r="780" spans="1:9" s="862" customFormat="1" ht="42.75">
      <c r="A780" s="1136"/>
      <c r="B780" s="1136"/>
      <c r="C780" s="861" t="s">
        <v>1771</v>
      </c>
      <c r="D780" s="861" t="s">
        <v>1801</v>
      </c>
      <c r="E780" s="1108">
        <v>12800</v>
      </c>
      <c r="F780" s="1108">
        <v>25600</v>
      </c>
      <c r="G780" s="1108">
        <v>8960</v>
      </c>
      <c r="H780" s="1108">
        <v>7680</v>
      </c>
      <c r="I780" s="1108">
        <v>4350</v>
      </c>
    </row>
    <row r="781" spans="1:9" s="862" customFormat="1" ht="14.25">
      <c r="A781" s="1136">
        <v>152</v>
      </c>
      <c r="B781" s="1136" t="s">
        <v>1771</v>
      </c>
      <c r="C781" s="861" t="s">
        <v>878</v>
      </c>
      <c r="D781" s="861" t="s">
        <v>1785</v>
      </c>
      <c r="E781" s="1108">
        <v>33000</v>
      </c>
      <c r="F781" s="1108">
        <v>66000</v>
      </c>
      <c r="G781" s="1108">
        <v>23100</v>
      </c>
      <c r="H781" s="1108">
        <v>19800</v>
      </c>
      <c r="I781" s="1108">
        <v>11220</v>
      </c>
    </row>
    <row r="782" spans="1:9" s="862" customFormat="1" ht="28.5">
      <c r="A782" s="1136"/>
      <c r="B782" s="1136"/>
      <c r="C782" s="861" t="s">
        <v>1785</v>
      </c>
      <c r="D782" s="861" t="s">
        <v>7818</v>
      </c>
      <c r="E782" s="1108">
        <v>24000</v>
      </c>
      <c r="F782" s="1108">
        <v>36000</v>
      </c>
      <c r="G782" s="1108">
        <v>12600</v>
      </c>
      <c r="H782" s="1108">
        <v>10800</v>
      </c>
      <c r="I782" s="1108">
        <v>6120</v>
      </c>
    </row>
    <row r="783" spans="1:9" s="862" customFormat="1" ht="14.25">
      <c r="A783" s="863">
        <v>153</v>
      </c>
      <c r="B783" s="861" t="s">
        <v>1802</v>
      </c>
      <c r="C783" s="861" t="s">
        <v>1771</v>
      </c>
      <c r="D783" s="861" t="s">
        <v>881</v>
      </c>
      <c r="E783" s="1108">
        <v>9000</v>
      </c>
      <c r="F783" s="1108">
        <v>19800</v>
      </c>
      <c r="G783" s="1108">
        <v>6930</v>
      </c>
      <c r="H783" s="1108">
        <v>5940</v>
      </c>
      <c r="I783" s="1108">
        <v>3370</v>
      </c>
    </row>
    <row r="784" spans="1:9" s="862" customFormat="1" ht="28.5">
      <c r="A784" s="1136">
        <v>154</v>
      </c>
      <c r="B784" s="1138" t="s">
        <v>1803</v>
      </c>
      <c r="C784" s="861" t="s">
        <v>1660</v>
      </c>
      <c r="D784" s="861" t="s">
        <v>1804</v>
      </c>
      <c r="E784" s="1108">
        <v>10500</v>
      </c>
      <c r="F784" s="1108">
        <v>23100</v>
      </c>
      <c r="G784" s="1108">
        <v>8090</v>
      </c>
      <c r="H784" s="1108">
        <v>6930</v>
      </c>
      <c r="I784" s="1108">
        <v>3930</v>
      </c>
    </row>
    <row r="785" spans="1:9" s="862" customFormat="1" ht="28.5">
      <c r="A785" s="1136"/>
      <c r="B785" s="1138"/>
      <c r="C785" s="861" t="s">
        <v>1804</v>
      </c>
      <c r="D785" s="861" t="s">
        <v>1805</v>
      </c>
      <c r="E785" s="1108">
        <v>7500</v>
      </c>
      <c r="F785" s="1108">
        <v>16500</v>
      </c>
      <c r="G785" s="1108">
        <v>5780</v>
      </c>
      <c r="H785" s="1108">
        <v>4950</v>
      </c>
      <c r="I785" s="1108">
        <v>2810</v>
      </c>
    </row>
    <row r="786" spans="1:9" s="862" customFormat="1" ht="14.25">
      <c r="A786" s="863">
        <v>155</v>
      </c>
      <c r="B786" s="861" t="s">
        <v>1806</v>
      </c>
      <c r="C786" s="861" t="s">
        <v>1803</v>
      </c>
      <c r="D786" s="861" t="s">
        <v>878</v>
      </c>
      <c r="E786" s="1108">
        <v>6750</v>
      </c>
      <c r="F786" s="1108">
        <v>14850</v>
      </c>
      <c r="G786" s="1108">
        <v>5200</v>
      </c>
      <c r="H786" s="1108">
        <v>4460</v>
      </c>
      <c r="I786" s="1108">
        <v>2520</v>
      </c>
    </row>
    <row r="787" spans="1:9" s="862" customFormat="1" ht="14.25">
      <c r="A787" s="1136">
        <v>156</v>
      </c>
      <c r="B787" s="1138" t="s">
        <v>1807</v>
      </c>
      <c r="C787" s="861" t="s">
        <v>1771</v>
      </c>
      <c r="D787" s="861" t="s">
        <v>1808</v>
      </c>
      <c r="E787" s="1108">
        <v>7500</v>
      </c>
      <c r="F787" s="1108">
        <v>16500</v>
      </c>
      <c r="G787" s="1108">
        <v>5780</v>
      </c>
      <c r="H787" s="1108">
        <v>4950</v>
      </c>
      <c r="I787" s="1108">
        <v>2810</v>
      </c>
    </row>
    <row r="788" spans="1:9" s="862" customFormat="1" ht="28.5">
      <c r="A788" s="1136"/>
      <c r="B788" s="1138"/>
      <c r="C788" s="861" t="s">
        <v>1808</v>
      </c>
      <c r="D788" s="861" t="s">
        <v>1809</v>
      </c>
      <c r="E788" s="1108">
        <v>4500</v>
      </c>
      <c r="F788" s="1108">
        <v>18000</v>
      </c>
      <c r="G788" s="1108">
        <v>6300</v>
      </c>
      <c r="H788" s="1108">
        <v>5400</v>
      </c>
      <c r="I788" s="1108">
        <v>3060</v>
      </c>
    </row>
    <row r="789" spans="1:9" s="862" customFormat="1" ht="28.5">
      <c r="A789" s="863">
        <v>157</v>
      </c>
      <c r="B789" s="861" t="s">
        <v>1810</v>
      </c>
      <c r="C789" s="861" t="s">
        <v>1660</v>
      </c>
      <c r="D789" s="861" t="s">
        <v>1811</v>
      </c>
      <c r="E789" s="1108">
        <v>10500</v>
      </c>
      <c r="F789" s="1108">
        <v>21000</v>
      </c>
      <c r="G789" s="1108">
        <v>7350</v>
      </c>
      <c r="H789" s="1108">
        <v>6300</v>
      </c>
      <c r="I789" s="1108">
        <v>3570</v>
      </c>
    </row>
    <row r="790" spans="1:9" s="862" customFormat="1" ht="14.25">
      <c r="A790" s="863">
        <v>158</v>
      </c>
      <c r="B790" s="861" t="s">
        <v>1661</v>
      </c>
      <c r="C790" s="861" t="s">
        <v>878</v>
      </c>
      <c r="D790" s="861" t="s">
        <v>1660</v>
      </c>
      <c r="E790" s="1108">
        <v>15000</v>
      </c>
      <c r="F790" s="1108">
        <v>30000</v>
      </c>
      <c r="G790" s="1108">
        <v>10500</v>
      </c>
      <c r="H790" s="1108">
        <v>9000</v>
      </c>
      <c r="I790" s="1108">
        <v>5100</v>
      </c>
    </row>
    <row r="791" spans="1:9" s="862" customFormat="1" ht="14.25">
      <c r="A791" s="863">
        <v>159</v>
      </c>
      <c r="B791" s="861" t="s">
        <v>1812</v>
      </c>
      <c r="C791" s="861" t="s">
        <v>1810</v>
      </c>
      <c r="D791" s="861" t="s">
        <v>1661</v>
      </c>
      <c r="E791" s="1108">
        <v>6300</v>
      </c>
      <c r="F791" s="1108">
        <v>12600</v>
      </c>
      <c r="G791" s="1108">
        <v>4410</v>
      </c>
      <c r="H791" s="1108">
        <v>3780</v>
      </c>
      <c r="I791" s="1108">
        <v>2140</v>
      </c>
    </row>
    <row r="792" spans="1:9" s="862" customFormat="1" ht="14.25">
      <c r="A792" s="863">
        <v>160</v>
      </c>
      <c r="B792" s="861" t="s">
        <v>1813</v>
      </c>
      <c r="C792" s="861" t="s">
        <v>878</v>
      </c>
      <c r="D792" s="861" t="s">
        <v>1661</v>
      </c>
      <c r="E792" s="1108">
        <v>10500</v>
      </c>
      <c r="F792" s="1108">
        <v>21000</v>
      </c>
      <c r="G792" s="1108">
        <v>7350</v>
      </c>
      <c r="H792" s="1108">
        <v>6300</v>
      </c>
      <c r="I792" s="1108">
        <v>3570</v>
      </c>
    </row>
    <row r="793" spans="1:9" s="862" customFormat="1" ht="14.25">
      <c r="A793" s="863">
        <v>161</v>
      </c>
      <c r="B793" s="861" t="s">
        <v>1814</v>
      </c>
      <c r="C793" s="861" t="s">
        <v>1660</v>
      </c>
      <c r="D793" s="861" t="s">
        <v>1815</v>
      </c>
      <c r="E793" s="1108">
        <v>13500</v>
      </c>
      <c r="F793" s="1108">
        <v>27000</v>
      </c>
      <c r="G793" s="1108">
        <v>9450</v>
      </c>
      <c r="H793" s="1108">
        <v>8100</v>
      </c>
      <c r="I793" s="1108">
        <v>4590</v>
      </c>
    </row>
    <row r="794" spans="1:9" s="862" customFormat="1" ht="14.25">
      <c r="A794" s="863">
        <v>162</v>
      </c>
      <c r="B794" s="861" t="s">
        <v>1816</v>
      </c>
      <c r="C794" s="861" t="s">
        <v>1817</v>
      </c>
      <c r="D794" s="861" t="s">
        <v>1815</v>
      </c>
      <c r="E794" s="1108">
        <v>9000</v>
      </c>
      <c r="F794" s="1108">
        <v>18000</v>
      </c>
      <c r="G794" s="1108">
        <v>6300</v>
      </c>
      <c r="H794" s="1108">
        <v>5400</v>
      </c>
      <c r="I794" s="1108">
        <v>3060</v>
      </c>
    </row>
    <row r="795" spans="1:9" s="862" customFormat="1" ht="28.5">
      <c r="A795" s="863">
        <v>163</v>
      </c>
      <c r="B795" s="861" t="s">
        <v>1818</v>
      </c>
      <c r="C795" s="861" t="s">
        <v>1660</v>
      </c>
      <c r="D795" s="861" t="s">
        <v>1819</v>
      </c>
      <c r="E795" s="1108">
        <v>9000</v>
      </c>
      <c r="F795" s="1108">
        <v>18000</v>
      </c>
      <c r="G795" s="1108">
        <v>6300</v>
      </c>
      <c r="H795" s="1108">
        <v>5400</v>
      </c>
      <c r="I795" s="1108">
        <v>3060</v>
      </c>
    </row>
    <row r="796" spans="1:9" s="862" customFormat="1" ht="28.5">
      <c r="A796" s="863">
        <v>164</v>
      </c>
      <c r="B796" s="861" t="s">
        <v>1820</v>
      </c>
      <c r="C796" s="861" t="s">
        <v>1660</v>
      </c>
      <c r="D796" s="861" t="s">
        <v>1821</v>
      </c>
      <c r="E796" s="1108">
        <v>9000</v>
      </c>
      <c r="F796" s="1108">
        <v>18000</v>
      </c>
      <c r="G796" s="1108">
        <v>6300</v>
      </c>
      <c r="H796" s="1108">
        <v>5400</v>
      </c>
      <c r="I796" s="1108">
        <v>3060</v>
      </c>
    </row>
    <row r="797" spans="1:9" s="862" customFormat="1" ht="14.25">
      <c r="A797" s="863">
        <v>165</v>
      </c>
      <c r="B797" s="861" t="s">
        <v>1815</v>
      </c>
      <c r="C797" s="861" t="s">
        <v>878</v>
      </c>
      <c r="D797" s="861" t="s">
        <v>1643</v>
      </c>
      <c r="E797" s="1108">
        <v>12000</v>
      </c>
      <c r="F797" s="1108">
        <v>24000</v>
      </c>
      <c r="G797" s="1108">
        <v>8400</v>
      </c>
      <c r="H797" s="1108">
        <v>7200</v>
      </c>
      <c r="I797" s="1108">
        <v>4080</v>
      </c>
    </row>
    <row r="798" spans="1:9" s="862" customFormat="1" ht="14.25">
      <c r="A798" s="1136">
        <v>166</v>
      </c>
      <c r="B798" s="1138" t="s">
        <v>1822</v>
      </c>
      <c r="C798" s="861" t="s">
        <v>1660</v>
      </c>
      <c r="D798" s="861" t="s">
        <v>1823</v>
      </c>
      <c r="E798" s="1108">
        <v>9000</v>
      </c>
      <c r="F798" s="1108">
        <v>18000</v>
      </c>
      <c r="G798" s="1108">
        <v>6300</v>
      </c>
      <c r="H798" s="1108">
        <v>5400</v>
      </c>
      <c r="I798" s="1108">
        <v>3600</v>
      </c>
    </row>
    <row r="799" spans="1:9" s="862" customFormat="1" ht="14.25">
      <c r="A799" s="1136"/>
      <c r="B799" s="1138"/>
      <c r="C799" s="861" t="s">
        <v>1823</v>
      </c>
      <c r="D799" s="861" t="s">
        <v>852</v>
      </c>
      <c r="E799" s="1108">
        <v>6000</v>
      </c>
      <c r="F799" s="1108">
        <v>12000</v>
      </c>
      <c r="G799" s="1108">
        <v>4200</v>
      </c>
      <c r="H799" s="1108">
        <v>3600</v>
      </c>
      <c r="I799" s="1108">
        <v>2400</v>
      </c>
    </row>
    <row r="800" spans="1:9" s="862" customFormat="1" ht="14.25">
      <c r="A800" s="863">
        <v>167</v>
      </c>
      <c r="B800" s="861" t="s">
        <v>1824</v>
      </c>
      <c r="C800" s="861" t="s">
        <v>852</v>
      </c>
      <c r="D800" s="861" t="s">
        <v>1825</v>
      </c>
      <c r="E800" s="1108">
        <v>7500</v>
      </c>
      <c r="F800" s="1108">
        <v>15000</v>
      </c>
      <c r="G800" s="1108">
        <v>5250</v>
      </c>
      <c r="H800" s="1108">
        <v>4500</v>
      </c>
      <c r="I800" s="1108">
        <v>3000</v>
      </c>
    </row>
    <row r="801" spans="1:9" s="862" customFormat="1" ht="14.25">
      <c r="A801" s="1136">
        <v>168</v>
      </c>
      <c r="B801" s="1138" t="s">
        <v>1826</v>
      </c>
      <c r="C801" s="861" t="s">
        <v>1827</v>
      </c>
      <c r="D801" s="861" t="s">
        <v>1828</v>
      </c>
      <c r="E801" s="1108">
        <v>7500</v>
      </c>
      <c r="F801" s="1108">
        <v>15000</v>
      </c>
      <c r="G801" s="1108">
        <v>5250</v>
      </c>
      <c r="H801" s="1108">
        <v>4500</v>
      </c>
      <c r="I801" s="1108">
        <v>3000</v>
      </c>
    </row>
    <row r="802" spans="1:9" s="862" customFormat="1" ht="14.25">
      <c r="A802" s="1136"/>
      <c r="B802" s="1138"/>
      <c r="C802" s="861" t="s">
        <v>1828</v>
      </c>
      <c r="D802" s="861" t="s">
        <v>881</v>
      </c>
      <c r="E802" s="1108">
        <v>4500</v>
      </c>
      <c r="F802" s="1108">
        <v>9000</v>
      </c>
      <c r="G802" s="1108">
        <v>3150</v>
      </c>
      <c r="H802" s="1108">
        <v>2700</v>
      </c>
      <c r="I802" s="1108">
        <v>1800</v>
      </c>
    </row>
    <row r="803" spans="1:9" s="862" customFormat="1" ht="14.25">
      <c r="A803" s="863">
        <v>169</v>
      </c>
      <c r="B803" s="861" t="s">
        <v>852</v>
      </c>
      <c r="C803" s="861" t="s">
        <v>878</v>
      </c>
      <c r="D803" s="861" t="s">
        <v>1623</v>
      </c>
      <c r="E803" s="1108">
        <v>12000</v>
      </c>
      <c r="F803" s="1108">
        <v>30000</v>
      </c>
      <c r="G803" s="1108">
        <v>10500</v>
      </c>
      <c r="H803" s="1108">
        <v>9000</v>
      </c>
      <c r="I803" s="1108">
        <v>6000</v>
      </c>
    </row>
    <row r="804" spans="1:9" s="862" customFormat="1" ht="14.25">
      <c r="A804" s="863">
        <v>170</v>
      </c>
      <c r="B804" s="861" t="s">
        <v>1828</v>
      </c>
      <c r="C804" s="861" t="s">
        <v>1829</v>
      </c>
      <c r="D804" s="861" t="s">
        <v>1826</v>
      </c>
      <c r="E804" s="1108">
        <v>6300</v>
      </c>
      <c r="F804" s="1108">
        <v>13860</v>
      </c>
      <c r="G804" s="1108">
        <v>4850</v>
      </c>
      <c r="H804" s="1108">
        <v>4160</v>
      </c>
      <c r="I804" s="1108">
        <v>2770</v>
      </c>
    </row>
    <row r="805" spans="1:9" s="862" customFormat="1" ht="14.25">
      <c r="A805" s="863">
        <v>171</v>
      </c>
      <c r="B805" s="861" t="s">
        <v>1657</v>
      </c>
      <c r="C805" s="861" t="s">
        <v>1660</v>
      </c>
      <c r="D805" s="861" t="s">
        <v>1623</v>
      </c>
      <c r="E805" s="1108">
        <v>10800</v>
      </c>
      <c r="F805" s="1108">
        <v>23760</v>
      </c>
      <c r="G805" s="1108">
        <v>8320</v>
      </c>
      <c r="H805" s="1108">
        <v>7130</v>
      </c>
      <c r="I805" s="1108">
        <v>4750</v>
      </c>
    </row>
    <row r="806" spans="1:9" s="862" customFormat="1" ht="14.25">
      <c r="A806" s="863">
        <v>172</v>
      </c>
      <c r="B806" s="861" t="s">
        <v>1830</v>
      </c>
      <c r="C806" s="861" t="s">
        <v>1660</v>
      </c>
      <c r="D806" s="861" t="s">
        <v>1623</v>
      </c>
      <c r="E806" s="1108">
        <v>9000</v>
      </c>
      <c r="F806" s="1108">
        <v>19800</v>
      </c>
      <c r="G806" s="1108">
        <v>6930</v>
      </c>
      <c r="H806" s="1108">
        <v>5940</v>
      </c>
      <c r="I806" s="1108">
        <v>3960</v>
      </c>
    </row>
    <row r="807" spans="1:9" s="862" customFormat="1" ht="28.5">
      <c r="A807" s="863">
        <v>173</v>
      </c>
      <c r="B807" s="861" t="s">
        <v>1831</v>
      </c>
      <c r="C807" s="861" t="s">
        <v>1660</v>
      </c>
      <c r="D807" s="861" t="s">
        <v>1832</v>
      </c>
      <c r="E807" s="1108">
        <v>6000</v>
      </c>
      <c r="F807" s="1108">
        <v>13200</v>
      </c>
      <c r="G807" s="1108">
        <v>4620</v>
      </c>
      <c r="H807" s="1108">
        <v>3960</v>
      </c>
      <c r="I807" s="1108">
        <v>2640</v>
      </c>
    </row>
    <row r="808" spans="1:9" s="862" customFormat="1" ht="14.25">
      <c r="A808" s="1136">
        <v>174</v>
      </c>
      <c r="B808" s="1138" t="s">
        <v>1833</v>
      </c>
      <c r="C808" s="861" t="s">
        <v>852</v>
      </c>
      <c r="D808" s="861" t="s">
        <v>1834</v>
      </c>
      <c r="E808" s="1108">
        <v>9000</v>
      </c>
      <c r="F808" s="1108">
        <v>19800</v>
      </c>
      <c r="G808" s="1108">
        <v>6930</v>
      </c>
      <c r="H808" s="1108">
        <v>5940</v>
      </c>
      <c r="I808" s="1108">
        <v>3960</v>
      </c>
    </row>
    <row r="809" spans="1:9" s="862" customFormat="1" ht="14.25">
      <c r="A809" s="1136"/>
      <c r="B809" s="1138"/>
      <c r="C809" s="861" t="s">
        <v>1834</v>
      </c>
      <c r="D809" s="861" t="s">
        <v>1835</v>
      </c>
      <c r="E809" s="1108">
        <v>3750</v>
      </c>
      <c r="F809" s="1108">
        <v>8250</v>
      </c>
      <c r="G809" s="1108">
        <v>3300</v>
      </c>
      <c r="H809" s="1108">
        <v>2890</v>
      </c>
      <c r="I809" s="1108">
        <v>2060</v>
      </c>
    </row>
    <row r="810" spans="1:9" s="862" customFormat="1" ht="14.25">
      <c r="A810" s="863">
        <v>175</v>
      </c>
      <c r="B810" s="861" t="s">
        <v>4641</v>
      </c>
      <c r="C810" s="865" t="s">
        <v>1660</v>
      </c>
      <c r="D810" s="865" t="s">
        <v>7819</v>
      </c>
      <c r="E810" s="1108">
        <v>5000</v>
      </c>
      <c r="F810" s="1108">
        <v>7100</v>
      </c>
      <c r="G810" s="1108">
        <v>3050</v>
      </c>
      <c r="H810" s="1108">
        <v>2630</v>
      </c>
      <c r="I810" s="1108">
        <v>1420</v>
      </c>
    </row>
    <row r="811" spans="1:9" s="862" customFormat="1" ht="28.5">
      <c r="A811" s="863">
        <v>176</v>
      </c>
      <c r="B811" s="861" t="s">
        <v>1836</v>
      </c>
      <c r="C811" s="861" t="s">
        <v>878</v>
      </c>
      <c r="D811" s="861" t="s">
        <v>1837</v>
      </c>
      <c r="E811" s="1108">
        <v>7500</v>
      </c>
      <c r="F811" s="1108">
        <v>16500</v>
      </c>
      <c r="G811" s="1108">
        <v>5780</v>
      </c>
      <c r="H811" s="1108">
        <v>4950</v>
      </c>
      <c r="I811" s="1108">
        <v>3300</v>
      </c>
    </row>
    <row r="812" spans="1:9" s="862" customFormat="1" ht="14.25">
      <c r="A812" s="863">
        <v>177</v>
      </c>
      <c r="B812" s="861" t="s">
        <v>1838</v>
      </c>
      <c r="C812" s="861" t="s">
        <v>1621</v>
      </c>
      <c r="D812" s="861" t="s">
        <v>1590</v>
      </c>
      <c r="E812" s="1108">
        <v>46500</v>
      </c>
      <c r="F812" s="1108">
        <v>55800</v>
      </c>
      <c r="G812" s="1108"/>
      <c r="H812" s="1108"/>
      <c r="I812" s="1108"/>
    </row>
    <row r="813" spans="1:9" s="862" customFormat="1" ht="14.25">
      <c r="A813" s="863">
        <v>178</v>
      </c>
      <c r="B813" s="861" t="s">
        <v>1839</v>
      </c>
      <c r="C813" s="861" t="s">
        <v>1621</v>
      </c>
      <c r="D813" s="861" t="s">
        <v>1590</v>
      </c>
      <c r="E813" s="1108">
        <v>46500</v>
      </c>
      <c r="F813" s="1108">
        <v>55800</v>
      </c>
      <c r="G813" s="1108"/>
      <c r="H813" s="1108"/>
      <c r="I813" s="1108"/>
    </row>
    <row r="814" spans="1:9" s="862" customFormat="1" ht="14.25">
      <c r="A814" s="863">
        <v>179</v>
      </c>
      <c r="B814" s="861" t="s">
        <v>1840</v>
      </c>
      <c r="C814" s="861" t="s">
        <v>1592</v>
      </c>
      <c r="D814" s="861" t="s">
        <v>1589</v>
      </c>
      <c r="E814" s="1108">
        <v>10500</v>
      </c>
      <c r="F814" s="1108">
        <v>23100</v>
      </c>
      <c r="G814" s="1108">
        <v>8090</v>
      </c>
      <c r="H814" s="1108">
        <v>6930</v>
      </c>
      <c r="I814" s="1108">
        <v>4620</v>
      </c>
    </row>
    <row r="815" spans="1:9" s="862" customFormat="1" ht="28.5">
      <c r="A815" s="863">
        <v>180</v>
      </c>
      <c r="B815" s="861" t="s">
        <v>1841</v>
      </c>
      <c r="C815" s="861" t="s">
        <v>885</v>
      </c>
      <c r="D815" s="861" t="s">
        <v>1842</v>
      </c>
      <c r="E815" s="1108">
        <v>7500</v>
      </c>
      <c r="F815" s="1108">
        <v>18750</v>
      </c>
      <c r="G815" s="1108">
        <v>6560</v>
      </c>
      <c r="H815" s="1108">
        <v>5630</v>
      </c>
      <c r="I815" s="1108">
        <v>3750</v>
      </c>
    </row>
    <row r="816" spans="1:9" s="862" customFormat="1" ht="14.25">
      <c r="A816" s="863">
        <v>181</v>
      </c>
      <c r="B816" s="861" t="s">
        <v>1843</v>
      </c>
      <c r="C816" s="861" t="s">
        <v>1591</v>
      </c>
      <c r="D816" s="861" t="s">
        <v>1770</v>
      </c>
      <c r="E816" s="1108">
        <v>10500</v>
      </c>
      <c r="F816" s="1108">
        <v>26250</v>
      </c>
      <c r="G816" s="1108"/>
      <c r="H816" s="1108"/>
      <c r="I816" s="1108"/>
    </row>
    <row r="817" spans="1:9" s="862" customFormat="1" ht="14.25">
      <c r="A817" s="863">
        <v>182</v>
      </c>
      <c r="B817" s="861" t="s">
        <v>1844</v>
      </c>
      <c r="C817" s="861" t="s">
        <v>1611</v>
      </c>
      <c r="D817" s="861" t="s">
        <v>881</v>
      </c>
      <c r="E817" s="1108">
        <v>6750</v>
      </c>
      <c r="F817" s="1108">
        <v>13500</v>
      </c>
      <c r="G817" s="1108"/>
      <c r="H817" s="1108"/>
      <c r="I817" s="1108"/>
    </row>
    <row r="818" spans="1:9" s="862" customFormat="1" ht="14.25">
      <c r="A818" s="1136">
        <v>183</v>
      </c>
      <c r="B818" s="1138" t="s">
        <v>1353</v>
      </c>
      <c r="C818" s="861" t="s">
        <v>1584</v>
      </c>
      <c r="D818" s="861" t="s">
        <v>1345</v>
      </c>
      <c r="E818" s="1108">
        <v>13500</v>
      </c>
      <c r="F818" s="1108">
        <v>40500</v>
      </c>
      <c r="G818" s="1108"/>
      <c r="H818" s="1108"/>
      <c r="I818" s="1108"/>
    </row>
    <row r="819" spans="1:9" s="862" customFormat="1" ht="14.25">
      <c r="A819" s="1136"/>
      <c r="B819" s="1138"/>
      <c r="C819" s="861" t="s">
        <v>1584</v>
      </c>
      <c r="D819" s="861" t="s">
        <v>1845</v>
      </c>
      <c r="E819" s="1108">
        <v>13500</v>
      </c>
      <c r="F819" s="1108">
        <v>40500</v>
      </c>
      <c r="G819" s="1108"/>
      <c r="H819" s="1108"/>
      <c r="I819" s="1108"/>
    </row>
    <row r="820" spans="1:9" s="862" customFormat="1">
      <c r="A820" s="1136">
        <v>184</v>
      </c>
      <c r="B820" s="1149" t="s">
        <v>1846</v>
      </c>
      <c r="C820" s="1149"/>
      <c r="D820" s="1149"/>
      <c r="E820" s="1108">
        <v>0</v>
      </c>
      <c r="F820" s="1108"/>
      <c r="G820" s="1108"/>
      <c r="H820" s="1108"/>
      <c r="I820" s="1108"/>
    </row>
    <row r="821" spans="1:9" s="862" customFormat="1" ht="14.25">
      <c r="A821" s="1136"/>
      <c r="B821" s="1138" t="s">
        <v>1847</v>
      </c>
      <c r="C821" s="1138"/>
      <c r="D821" s="1138"/>
      <c r="E821" s="1108">
        <v>13500</v>
      </c>
      <c r="F821" s="1108">
        <v>43200</v>
      </c>
      <c r="G821" s="1108"/>
      <c r="H821" s="1108"/>
      <c r="I821" s="1108"/>
    </row>
    <row r="822" spans="1:9" s="862" customFormat="1">
      <c r="A822" s="1136">
        <v>185</v>
      </c>
      <c r="B822" s="1149" t="s">
        <v>1848</v>
      </c>
      <c r="C822" s="1149"/>
      <c r="D822" s="1149"/>
      <c r="E822" s="1108">
        <v>0</v>
      </c>
      <c r="F822" s="1108"/>
      <c r="G822" s="1108"/>
      <c r="H822" s="1108"/>
      <c r="I822" s="1108"/>
    </row>
    <row r="823" spans="1:9" s="862" customFormat="1" ht="14.25">
      <c r="A823" s="1136"/>
      <c r="B823" s="1138" t="s">
        <v>1849</v>
      </c>
      <c r="C823" s="1138"/>
      <c r="D823" s="1138"/>
      <c r="E823" s="1108">
        <v>14300</v>
      </c>
      <c r="F823" s="1108">
        <v>50050</v>
      </c>
      <c r="G823" s="1108"/>
      <c r="H823" s="1108"/>
      <c r="I823" s="1108"/>
    </row>
    <row r="824" spans="1:9" s="862" customFormat="1" ht="14.25">
      <c r="A824" s="1136">
        <v>186</v>
      </c>
      <c r="B824" s="1138" t="s">
        <v>1850</v>
      </c>
      <c r="C824" s="1138"/>
      <c r="D824" s="1138"/>
      <c r="E824" s="1108">
        <v>0</v>
      </c>
      <c r="F824" s="1108"/>
      <c r="G824" s="1108"/>
      <c r="H824" s="1108"/>
      <c r="I824" s="1108"/>
    </row>
    <row r="825" spans="1:9" s="862" customFormat="1" ht="28.5">
      <c r="A825" s="1136"/>
      <c r="B825" s="861" t="s">
        <v>1851</v>
      </c>
      <c r="C825" s="861" t="s">
        <v>1756</v>
      </c>
      <c r="D825" s="861" t="s">
        <v>1763</v>
      </c>
      <c r="E825" s="1108">
        <v>8400</v>
      </c>
      <c r="F825" s="1108">
        <v>23520</v>
      </c>
      <c r="G825" s="1108"/>
      <c r="H825" s="1108"/>
      <c r="I825" s="1108"/>
    </row>
    <row r="826" spans="1:9" s="862" customFormat="1" ht="14.25">
      <c r="A826" s="1136"/>
      <c r="B826" s="1138" t="s">
        <v>1852</v>
      </c>
      <c r="C826" s="1138"/>
      <c r="D826" s="1138"/>
      <c r="E826" s="1108">
        <v>7700</v>
      </c>
      <c r="F826" s="1108">
        <v>21560</v>
      </c>
      <c r="G826" s="1108"/>
      <c r="H826" s="1108"/>
      <c r="I826" s="1108"/>
    </row>
    <row r="827" spans="1:9" s="862" customFormat="1" ht="14.25">
      <c r="A827" s="1136">
        <v>187</v>
      </c>
      <c r="B827" s="1138" t="s">
        <v>1853</v>
      </c>
      <c r="C827" s="1138"/>
      <c r="D827" s="1138"/>
      <c r="E827" s="1108">
        <v>0</v>
      </c>
      <c r="F827" s="1108"/>
      <c r="G827" s="1108"/>
      <c r="H827" s="1108"/>
      <c r="I827" s="1108"/>
    </row>
    <row r="828" spans="1:9" s="862" customFormat="1" ht="14.25">
      <c r="A828" s="1136"/>
      <c r="B828" s="1138" t="s">
        <v>1854</v>
      </c>
      <c r="C828" s="1138"/>
      <c r="D828" s="1138"/>
      <c r="E828" s="1108">
        <v>12600</v>
      </c>
      <c r="F828" s="1108">
        <v>28980</v>
      </c>
      <c r="G828" s="1108"/>
      <c r="H828" s="1108"/>
      <c r="I828" s="1108"/>
    </row>
    <row r="829" spans="1:9" s="862" customFormat="1" ht="14.25">
      <c r="A829" s="1136"/>
      <c r="B829" s="1138" t="s">
        <v>1855</v>
      </c>
      <c r="C829" s="1138"/>
      <c r="D829" s="1138"/>
      <c r="E829" s="1108">
        <v>10400</v>
      </c>
      <c r="F829" s="1108">
        <v>23920</v>
      </c>
      <c r="G829" s="1108"/>
      <c r="H829" s="1108"/>
      <c r="I829" s="1108"/>
    </row>
    <row r="830" spans="1:9" s="862" customFormat="1" ht="14.25">
      <c r="A830" s="1136"/>
      <c r="B830" s="1138" t="s">
        <v>1856</v>
      </c>
      <c r="C830" s="1138"/>
      <c r="D830" s="1138"/>
      <c r="E830" s="1108">
        <v>15400</v>
      </c>
      <c r="F830" s="1108">
        <v>35420</v>
      </c>
      <c r="G830" s="1108"/>
      <c r="H830" s="1108"/>
      <c r="I830" s="1108"/>
    </row>
    <row r="831" spans="1:9" s="862" customFormat="1" ht="42.75">
      <c r="A831" s="863">
        <v>188</v>
      </c>
      <c r="B831" s="861" t="s">
        <v>1857</v>
      </c>
      <c r="C831" s="861" t="s">
        <v>1581</v>
      </c>
      <c r="D831" s="861" t="s">
        <v>1345</v>
      </c>
      <c r="E831" s="1108">
        <v>15000</v>
      </c>
      <c r="F831" s="1108">
        <v>34500</v>
      </c>
      <c r="G831" s="1108"/>
      <c r="H831" s="1108"/>
      <c r="I831" s="1108"/>
    </row>
    <row r="832" spans="1:9" s="862" customFormat="1" ht="14.25">
      <c r="A832" s="863">
        <v>189</v>
      </c>
      <c r="B832" s="861" t="s">
        <v>1858</v>
      </c>
      <c r="C832" s="861" t="s">
        <v>880</v>
      </c>
      <c r="D832" s="861" t="s">
        <v>1573</v>
      </c>
      <c r="E832" s="1108">
        <v>20800</v>
      </c>
      <c r="F832" s="1108">
        <v>45760</v>
      </c>
      <c r="G832" s="1108"/>
      <c r="H832" s="1108"/>
      <c r="I832" s="1108"/>
    </row>
    <row r="833" spans="1:9" s="862" customFormat="1" ht="57">
      <c r="A833" s="863">
        <v>190</v>
      </c>
      <c r="B833" s="861" t="s">
        <v>1859</v>
      </c>
      <c r="C833" s="861" t="s">
        <v>1644</v>
      </c>
      <c r="D833" s="861" t="s">
        <v>1860</v>
      </c>
      <c r="E833" s="1108">
        <v>7500</v>
      </c>
      <c r="F833" s="1108">
        <v>16500</v>
      </c>
      <c r="G833" s="1108"/>
      <c r="H833" s="1108"/>
      <c r="I833" s="1108"/>
    </row>
    <row r="834" spans="1:9" s="862" customFormat="1" ht="14.25">
      <c r="A834" s="1136">
        <v>191</v>
      </c>
      <c r="B834" s="1138" t="s">
        <v>1861</v>
      </c>
      <c r="C834" s="1138"/>
      <c r="D834" s="1138"/>
      <c r="E834" s="1108">
        <v>0</v>
      </c>
      <c r="F834" s="1108"/>
      <c r="G834" s="1108"/>
      <c r="H834" s="1108"/>
      <c r="I834" s="1108"/>
    </row>
    <row r="835" spans="1:9" s="862" customFormat="1" ht="14.25">
      <c r="A835" s="1136"/>
      <c r="B835" s="1138" t="s">
        <v>7820</v>
      </c>
      <c r="C835" s="1138"/>
      <c r="D835" s="1138"/>
      <c r="E835" s="1108">
        <v>6000</v>
      </c>
      <c r="F835" s="1108">
        <v>13200</v>
      </c>
      <c r="G835" s="1108"/>
      <c r="H835" s="1108"/>
      <c r="I835" s="1108"/>
    </row>
    <row r="836" spans="1:9" s="862" customFormat="1" ht="14.25">
      <c r="A836" s="1136"/>
      <c r="B836" s="1138" t="s">
        <v>7821</v>
      </c>
      <c r="C836" s="1138"/>
      <c r="D836" s="1138"/>
      <c r="E836" s="1108">
        <v>5250</v>
      </c>
      <c r="F836" s="1108">
        <v>11550</v>
      </c>
      <c r="G836" s="1108"/>
      <c r="H836" s="1108"/>
      <c r="I836" s="1108"/>
    </row>
    <row r="837" spans="1:9" s="862" customFormat="1" ht="14.25">
      <c r="A837" s="1136"/>
      <c r="B837" s="1138" t="s">
        <v>7822</v>
      </c>
      <c r="C837" s="1138"/>
      <c r="D837" s="1138"/>
      <c r="E837" s="1108">
        <v>3750</v>
      </c>
      <c r="F837" s="1108">
        <v>8250</v>
      </c>
      <c r="G837" s="1108"/>
      <c r="H837" s="1108"/>
      <c r="I837" s="1108"/>
    </row>
    <row r="838" spans="1:9" s="862" customFormat="1" ht="14.25">
      <c r="A838" s="1136">
        <v>192</v>
      </c>
      <c r="B838" s="1138" t="s">
        <v>1865</v>
      </c>
      <c r="C838" s="1138"/>
      <c r="D838" s="1138"/>
      <c r="E838" s="1108">
        <v>0</v>
      </c>
      <c r="F838" s="1108"/>
      <c r="G838" s="1108"/>
      <c r="H838" s="1108"/>
      <c r="I838" s="1108"/>
    </row>
    <row r="839" spans="1:9" s="862" customFormat="1" ht="14.25">
      <c r="A839" s="1136"/>
      <c r="B839" s="1138" t="s">
        <v>7820</v>
      </c>
      <c r="C839" s="1138"/>
      <c r="D839" s="1138"/>
      <c r="E839" s="1108">
        <v>4500</v>
      </c>
      <c r="F839" s="1108">
        <v>9900</v>
      </c>
      <c r="G839" s="1108"/>
      <c r="H839" s="1108"/>
      <c r="I839" s="1108"/>
    </row>
    <row r="840" spans="1:9" s="862" customFormat="1" ht="14.25">
      <c r="A840" s="1136"/>
      <c r="B840" s="1138" t="s">
        <v>7821</v>
      </c>
      <c r="C840" s="1138"/>
      <c r="D840" s="1138"/>
      <c r="E840" s="1108">
        <v>3000</v>
      </c>
      <c r="F840" s="1108">
        <v>6600</v>
      </c>
      <c r="G840" s="1108"/>
      <c r="H840" s="1108"/>
      <c r="I840" s="1108"/>
    </row>
    <row r="841" spans="1:9" s="862" customFormat="1" ht="14.25">
      <c r="A841" s="1136"/>
      <c r="B841" s="1138" t="s">
        <v>1866</v>
      </c>
      <c r="C841" s="1138"/>
      <c r="D841" s="1138"/>
      <c r="E841" s="1108">
        <v>3000</v>
      </c>
      <c r="F841" s="1108">
        <v>6600</v>
      </c>
      <c r="G841" s="1108"/>
      <c r="H841" s="1108"/>
      <c r="I841" s="1108"/>
    </row>
    <row r="842" spans="1:9" s="862" customFormat="1" ht="14.25">
      <c r="A842" s="1136"/>
      <c r="B842" s="1138" t="s">
        <v>1867</v>
      </c>
      <c r="C842" s="1138"/>
      <c r="D842" s="1138"/>
      <c r="E842" s="1108">
        <v>2550</v>
      </c>
      <c r="F842" s="1108">
        <v>5610</v>
      </c>
      <c r="G842" s="1108"/>
      <c r="H842" s="1108"/>
      <c r="I842" s="1108"/>
    </row>
    <row r="843" spans="1:9" s="862" customFormat="1" ht="14.25">
      <c r="A843" s="1136"/>
      <c r="B843" s="1138" t="s">
        <v>7822</v>
      </c>
      <c r="C843" s="1138"/>
      <c r="D843" s="1138"/>
      <c r="E843" s="1108">
        <v>2250</v>
      </c>
      <c r="F843" s="1108">
        <v>4950</v>
      </c>
      <c r="G843" s="1108"/>
      <c r="H843" s="1108"/>
      <c r="I843" s="1108"/>
    </row>
    <row r="844" spans="1:9" s="862" customFormat="1" ht="14.25">
      <c r="A844" s="1136">
        <v>193</v>
      </c>
      <c r="B844" s="1138" t="s">
        <v>1868</v>
      </c>
      <c r="C844" s="1138"/>
      <c r="D844" s="1138"/>
      <c r="E844" s="1108">
        <v>0</v>
      </c>
      <c r="F844" s="1108"/>
      <c r="G844" s="1108"/>
      <c r="H844" s="1108"/>
      <c r="I844" s="1108"/>
    </row>
    <row r="845" spans="1:9" s="862" customFormat="1" ht="14.25">
      <c r="A845" s="1136"/>
      <c r="B845" s="1138" t="s">
        <v>7820</v>
      </c>
      <c r="C845" s="1138"/>
      <c r="D845" s="1138"/>
      <c r="E845" s="1108">
        <v>3000</v>
      </c>
      <c r="F845" s="1108">
        <v>6600</v>
      </c>
      <c r="G845" s="1108"/>
      <c r="H845" s="1108"/>
      <c r="I845" s="1108"/>
    </row>
    <row r="846" spans="1:9" s="862" customFormat="1" ht="14.25">
      <c r="A846" s="1136"/>
      <c r="B846" s="1138" t="s">
        <v>7821</v>
      </c>
      <c r="C846" s="1138"/>
      <c r="D846" s="1138"/>
      <c r="E846" s="1108">
        <v>2250</v>
      </c>
      <c r="F846" s="1108">
        <v>4950</v>
      </c>
      <c r="G846" s="1108"/>
      <c r="H846" s="1108"/>
      <c r="I846" s="1108"/>
    </row>
    <row r="847" spans="1:9" s="862" customFormat="1" ht="14.25">
      <c r="A847" s="1136"/>
      <c r="B847" s="1138" t="s">
        <v>7822</v>
      </c>
      <c r="C847" s="1138"/>
      <c r="D847" s="1138"/>
      <c r="E847" s="1108">
        <v>1950</v>
      </c>
      <c r="F847" s="1108">
        <v>4290</v>
      </c>
      <c r="G847" s="1108"/>
      <c r="H847" s="1108"/>
      <c r="I847" s="1108"/>
    </row>
    <row r="848" spans="1:9" s="862" customFormat="1" ht="14.25">
      <c r="A848" s="1136">
        <v>194</v>
      </c>
      <c r="B848" s="1138" t="s">
        <v>1869</v>
      </c>
      <c r="C848" s="1138"/>
      <c r="D848" s="1138"/>
      <c r="E848" s="1108">
        <v>0</v>
      </c>
      <c r="F848" s="1108"/>
      <c r="G848" s="1108"/>
      <c r="H848" s="1108"/>
      <c r="I848" s="1108"/>
    </row>
    <row r="849" spans="1:9" s="862" customFormat="1" ht="14.25">
      <c r="A849" s="1136"/>
      <c r="B849" s="861" t="s">
        <v>1870</v>
      </c>
      <c r="C849" s="861" t="s">
        <v>1591</v>
      </c>
      <c r="D849" s="861" t="s">
        <v>1785</v>
      </c>
      <c r="E849" s="1108">
        <v>3000</v>
      </c>
      <c r="F849" s="1108">
        <v>6600</v>
      </c>
      <c r="G849" s="1108"/>
      <c r="H849" s="1108"/>
      <c r="I849" s="1108"/>
    </row>
    <row r="850" spans="1:9" s="862" customFormat="1" ht="14.25">
      <c r="A850" s="1136"/>
      <c r="B850" s="861" t="s">
        <v>1871</v>
      </c>
      <c r="C850" s="861" t="s">
        <v>1591</v>
      </c>
      <c r="D850" s="861" t="s">
        <v>1791</v>
      </c>
      <c r="E850" s="1108">
        <v>3000</v>
      </c>
      <c r="F850" s="1108">
        <v>6600</v>
      </c>
      <c r="G850" s="1108"/>
      <c r="H850" s="1108"/>
      <c r="I850" s="1108"/>
    </row>
    <row r="851" spans="1:9" s="862" customFormat="1" ht="14.25">
      <c r="A851" s="1136"/>
      <c r="B851" s="861" t="s">
        <v>1872</v>
      </c>
      <c r="C851" s="861" t="s">
        <v>1591</v>
      </c>
      <c r="D851" s="861" t="s">
        <v>881</v>
      </c>
      <c r="E851" s="1108">
        <v>3000</v>
      </c>
      <c r="F851" s="1108">
        <v>6600</v>
      </c>
      <c r="G851" s="1108"/>
      <c r="H851" s="1108"/>
      <c r="I851" s="1108"/>
    </row>
    <row r="852" spans="1:9" s="862" customFormat="1" ht="14.25">
      <c r="A852" s="863">
        <v>195</v>
      </c>
      <c r="B852" s="1138" t="s">
        <v>1873</v>
      </c>
      <c r="C852" s="1138"/>
      <c r="D852" s="1138"/>
      <c r="E852" s="1108">
        <v>16900</v>
      </c>
      <c r="F852" s="1108">
        <v>37180</v>
      </c>
      <c r="G852" s="1108"/>
      <c r="H852" s="1108"/>
      <c r="I852" s="1108"/>
    </row>
    <row r="853" spans="1:9" s="862" customFormat="1">
      <c r="A853" s="866">
        <v>196</v>
      </c>
      <c r="B853" s="1149" t="s">
        <v>1874</v>
      </c>
      <c r="C853" s="1149"/>
      <c r="D853" s="1149"/>
      <c r="E853" s="1108">
        <v>0</v>
      </c>
      <c r="F853" s="1108"/>
      <c r="G853" s="1108"/>
      <c r="H853" s="1108"/>
      <c r="I853" s="1108"/>
    </row>
    <row r="854" spans="1:9" s="862" customFormat="1">
      <c r="A854" s="863">
        <v>197</v>
      </c>
      <c r="B854" s="1149" t="s">
        <v>1875</v>
      </c>
      <c r="C854" s="1149"/>
      <c r="D854" s="1149"/>
      <c r="E854" s="1108">
        <v>0</v>
      </c>
      <c r="F854" s="1108"/>
      <c r="G854" s="1108"/>
      <c r="H854" s="1108"/>
      <c r="I854" s="1108"/>
    </row>
    <row r="855" spans="1:9" s="862" customFormat="1" ht="14.25">
      <c r="A855" s="863">
        <v>198</v>
      </c>
      <c r="B855" s="861" t="s">
        <v>280</v>
      </c>
      <c r="C855" s="861" t="s">
        <v>1876</v>
      </c>
      <c r="D855" s="861" t="s">
        <v>562</v>
      </c>
      <c r="E855" s="1108">
        <v>33000</v>
      </c>
      <c r="F855" s="1108">
        <v>42900</v>
      </c>
      <c r="G855" s="1108"/>
      <c r="H855" s="1108"/>
      <c r="I855" s="1108"/>
    </row>
    <row r="856" spans="1:9" s="862" customFormat="1">
      <c r="A856" s="863">
        <v>199</v>
      </c>
      <c r="B856" s="867" t="s">
        <v>1877</v>
      </c>
      <c r="C856" s="861"/>
      <c r="D856" s="861"/>
      <c r="E856" s="1108">
        <v>0</v>
      </c>
      <c r="F856" s="1108"/>
      <c r="G856" s="1108"/>
      <c r="H856" s="1108"/>
      <c r="I856" s="1108"/>
    </row>
    <row r="857" spans="1:9" s="862" customFormat="1" ht="14.25">
      <c r="A857" s="863">
        <v>200</v>
      </c>
      <c r="B857" s="861" t="s">
        <v>281</v>
      </c>
      <c r="C857" s="861" t="s">
        <v>280</v>
      </c>
      <c r="D857" s="861" t="s">
        <v>1878</v>
      </c>
      <c r="E857" s="1108">
        <v>30000</v>
      </c>
      <c r="F857" s="1108">
        <v>39000</v>
      </c>
      <c r="G857" s="1108"/>
      <c r="H857" s="1108"/>
      <c r="I857" s="1108"/>
    </row>
    <row r="858" spans="1:9" s="862" customFormat="1" ht="14.25">
      <c r="A858" s="863">
        <v>201</v>
      </c>
      <c r="B858" s="861" t="s">
        <v>1879</v>
      </c>
      <c r="C858" s="861" t="s">
        <v>1876</v>
      </c>
      <c r="D858" s="861" t="s">
        <v>565</v>
      </c>
      <c r="E858" s="1108">
        <v>30000</v>
      </c>
      <c r="F858" s="1108">
        <v>39000</v>
      </c>
      <c r="G858" s="1108"/>
      <c r="H858" s="1108"/>
      <c r="I858" s="1108"/>
    </row>
    <row r="859" spans="1:9" s="862" customFormat="1" ht="14.25">
      <c r="A859" s="863">
        <v>202</v>
      </c>
      <c r="B859" s="861" t="s">
        <v>1880</v>
      </c>
      <c r="C859" s="861" t="s">
        <v>1878</v>
      </c>
      <c r="D859" s="861" t="s">
        <v>563</v>
      </c>
      <c r="E859" s="1108">
        <v>28500</v>
      </c>
      <c r="F859" s="1108">
        <v>37050</v>
      </c>
      <c r="G859" s="1108"/>
      <c r="H859" s="1108"/>
      <c r="I859" s="1108"/>
    </row>
    <row r="860" spans="1:9" s="862" customFormat="1">
      <c r="A860" s="863">
        <v>203</v>
      </c>
      <c r="B860" s="867" t="s">
        <v>1881</v>
      </c>
      <c r="C860" s="861"/>
      <c r="D860" s="861"/>
      <c r="E860" s="1108">
        <v>0</v>
      </c>
      <c r="F860" s="1108"/>
      <c r="G860" s="1108"/>
      <c r="H860" s="1108"/>
      <c r="I860" s="1108"/>
    </row>
    <row r="861" spans="1:9" s="862" customFormat="1" ht="14.25">
      <c r="A861" s="863">
        <v>204</v>
      </c>
      <c r="B861" s="861" t="s">
        <v>562</v>
      </c>
      <c r="C861" s="861" t="s">
        <v>280</v>
      </c>
      <c r="D861" s="861" t="s">
        <v>1882</v>
      </c>
      <c r="E861" s="1108">
        <v>28500</v>
      </c>
      <c r="F861" s="1108">
        <v>37050</v>
      </c>
      <c r="G861" s="1108"/>
      <c r="H861" s="1108"/>
      <c r="I861" s="1108"/>
    </row>
    <row r="862" spans="1:9" s="862" customFormat="1" ht="14.25">
      <c r="A862" s="863">
        <v>205</v>
      </c>
      <c r="B862" s="861" t="s">
        <v>564</v>
      </c>
      <c r="C862" s="861" t="s">
        <v>280</v>
      </c>
      <c r="D862" s="861" t="s">
        <v>1878</v>
      </c>
      <c r="E862" s="1108">
        <v>28500</v>
      </c>
      <c r="F862" s="1108">
        <v>37050</v>
      </c>
      <c r="G862" s="1108"/>
      <c r="H862" s="1108"/>
      <c r="I862" s="1108"/>
    </row>
    <row r="863" spans="1:9" s="862" customFormat="1" ht="14.25">
      <c r="A863" s="863">
        <v>206</v>
      </c>
      <c r="B863" s="861" t="s">
        <v>565</v>
      </c>
      <c r="C863" s="861" t="s">
        <v>280</v>
      </c>
      <c r="D863" s="861" t="s">
        <v>1878</v>
      </c>
      <c r="E863" s="1108">
        <v>28500</v>
      </c>
      <c r="F863" s="1108">
        <v>37050</v>
      </c>
      <c r="G863" s="1108"/>
      <c r="H863" s="1108"/>
      <c r="I863" s="1108"/>
    </row>
    <row r="864" spans="1:9" s="862" customFormat="1" ht="14.25">
      <c r="A864" s="863">
        <v>207</v>
      </c>
      <c r="B864" s="861" t="s">
        <v>1882</v>
      </c>
      <c r="C864" s="861" t="s">
        <v>1876</v>
      </c>
      <c r="D864" s="861" t="s">
        <v>262</v>
      </c>
      <c r="E864" s="1108">
        <v>27750</v>
      </c>
      <c r="F864" s="1108">
        <v>36080</v>
      </c>
      <c r="G864" s="1108"/>
      <c r="H864" s="1108"/>
      <c r="I864" s="1108"/>
    </row>
    <row r="865" spans="1:9" s="862" customFormat="1" ht="14.25">
      <c r="A865" s="863">
        <v>208</v>
      </c>
      <c r="B865" s="861" t="s">
        <v>1883</v>
      </c>
      <c r="C865" s="861" t="s">
        <v>565</v>
      </c>
      <c r="D865" s="861" t="s">
        <v>262</v>
      </c>
      <c r="E865" s="1108">
        <v>27000</v>
      </c>
      <c r="F865" s="1108">
        <v>35100</v>
      </c>
      <c r="G865" s="1108"/>
      <c r="H865" s="1108"/>
      <c r="I865" s="1108"/>
    </row>
    <row r="866" spans="1:9" s="862" customFormat="1" ht="14.25">
      <c r="A866" s="863">
        <v>209</v>
      </c>
      <c r="B866" s="861" t="s">
        <v>1884</v>
      </c>
      <c r="C866" s="861" t="s">
        <v>1876</v>
      </c>
      <c r="D866" s="861" t="s">
        <v>262</v>
      </c>
      <c r="E866" s="1108">
        <v>27750</v>
      </c>
      <c r="F866" s="1108">
        <v>36080</v>
      </c>
      <c r="G866" s="1108"/>
      <c r="H866" s="1108"/>
      <c r="I866" s="1108"/>
    </row>
    <row r="867" spans="1:9" s="862" customFormat="1" ht="14.25">
      <c r="A867" s="863">
        <v>210</v>
      </c>
      <c r="B867" s="861" t="s">
        <v>1885</v>
      </c>
      <c r="C867" s="861" t="s">
        <v>281</v>
      </c>
      <c r="D867" s="861" t="s">
        <v>262</v>
      </c>
      <c r="E867" s="1108">
        <v>27000</v>
      </c>
      <c r="F867" s="1108">
        <v>35100</v>
      </c>
      <c r="G867" s="1108"/>
      <c r="H867" s="1108"/>
      <c r="I867" s="1108"/>
    </row>
    <row r="868" spans="1:9" s="862" customFormat="1" ht="14.25">
      <c r="A868" s="863">
        <v>211</v>
      </c>
      <c r="B868" s="861" t="s">
        <v>1886</v>
      </c>
      <c r="C868" s="861" t="s">
        <v>1876</v>
      </c>
      <c r="D868" s="861" t="s">
        <v>262</v>
      </c>
      <c r="E868" s="1108">
        <v>27750</v>
      </c>
      <c r="F868" s="1108">
        <v>36080</v>
      </c>
      <c r="G868" s="1108"/>
      <c r="H868" s="1108"/>
      <c r="I868" s="1108"/>
    </row>
    <row r="869" spans="1:9" s="862" customFormat="1" ht="14.25">
      <c r="A869" s="863">
        <v>212</v>
      </c>
      <c r="B869" s="861" t="s">
        <v>563</v>
      </c>
      <c r="C869" s="861" t="s">
        <v>262</v>
      </c>
      <c r="D869" s="861" t="s">
        <v>881</v>
      </c>
      <c r="E869" s="1108">
        <v>25500</v>
      </c>
      <c r="F869" s="1108">
        <v>33150</v>
      </c>
      <c r="G869" s="1108"/>
      <c r="H869" s="1108"/>
      <c r="I869" s="1108"/>
    </row>
    <row r="870" spans="1:9" s="862" customFormat="1" ht="14.25">
      <c r="A870" s="1136">
        <v>213</v>
      </c>
      <c r="B870" s="1138" t="s">
        <v>262</v>
      </c>
      <c r="C870" s="861" t="s">
        <v>1882</v>
      </c>
      <c r="D870" s="861" t="s">
        <v>563</v>
      </c>
      <c r="E870" s="1108">
        <v>25500</v>
      </c>
      <c r="F870" s="1108">
        <v>33150</v>
      </c>
      <c r="G870" s="1108"/>
      <c r="H870" s="1108"/>
      <c r="I870" s="1108"/>
    </row>
    <row r="871" spans="1:9" s="862" customFormat="1" ht="14.25">
      <c r="A871" s="1136"/>
      <c r="B871" s="1138"/>
      <c r="C871" s="861" t="s">
        <v>1878</v>
      </c>
      <c r="D871" s="861" t="s">
        <v>563</v>
      </c>
      <c r="E871" s="1108">
        <v>0</v>
      </c>
      <c r="F871" s="1108"/>
      <c r="G871" s="1108"/>
      <c r="H871" s="1108"/>
      <c r="I871" s="1108"/>
    </row>
    <row r="872" spans="1:9" s="862" customFormat="1" ht="28.5">
      <c r="A872" s="1136">
        <v>214</v>
      </c>
      <c r="B872" s="1136" t="s">
        <v>1887</v>
      </c>
      <c r="C872" s="861" t="s">
        <v>1888</v>
      </c>
      <c r="D872" s="861" t="s">
        <v>1889</v>
      </c>
      <c r="E872" s="1108">
        <v>6400</v>
      </c>
      <c r="F872" s="1108">
        <v>14080</v>
      </c>
      <c r="G872" s="1108">
        <v>5630</v>
      </c>
      <c r="H872" s="1108">
        <v>4220</v>
      </c>
      <c r="I872" s="1108">
        <v>2820</v>
      </c>
    </row>
    <row r="873" spans="1:9" s="862" customFormat="1" ht="28.5">
      <c r="A873" s="1136"/>
      <c r="B873" s="1136"/>
      <c r="C873" s="861" t="s">
        <v>1889</v>
      </c>
      <c r="D873" s="861" t="s">
        <v>1890</v>
      </c>
      <c r="E873" s="1108">
        <v>2400</v>
      </c>
      <c r="F873" s="1108">
        <v>8400</v>
      </c>
      <c r="G873" s="1108">
        <v>3360</v>
      </c>
      <c r="H873" s="1108">
        <v>2520</v>
      </c>
      <c r="I873" s="1108">
        <v>1680</v>
      </c>
    </row>
    <row r="874" spans="1:9" s="862" customFormat="1" ht="14.25">
      <c r="A874" s="1136">
        <v>215</v>
      </c>
      <c r="B874" s="1138" t="s">
        <v>1891</v>
      </c>
      <c r="C874" s="1138"/>
      <c r="D874" s="1138"/>
      <c r="E874" s="1108">
        <v>0</v>
      </c>
      <c r="F874" s="1108"/>
      <c r="G874" s="1108"/>
      <c r="H874" s="1108"/>
      <c r="I874" s="1108"/>
    </row>
    <row r="875" spans="1:9" s="862" customFormat="1" ht="28.5">
      <c r="A875" s="1136"/>
      <c r="B875" s="1138" t="s">
        <v>1892</v>
      </c>
      <c r="C875" s="861" t="s">
        <v>1893</v>
      </c>
      <c r="D875" s="861" t="s">
        <v>1894</v>
      </c>
      <c r="E875" s="1108">
        <v>3900</v>
      </c>
      <c r="F875" s="1108">
        <v>7800</v>
      </c>
      <c r="G875" s="1108">
        <v>3120</v>
      </c>
      <c r="H875" s="1108">
        <v>2340</v>
      </c>
      <c r="I875" s="1108">
        <v>1560</v>
      </c>
    </row>
    <row r="876" spans="1:9" s="862" customFormat="1" ht="28.5">
      <c r="A876" s="1136"/>
      <c r="B876" s="1138"/>
      <c r="C876" s="861" t="s">
        <v>1893</v>
      </c>
      <c r="D876" s="861" t="s">
        <v>1895</v>
      </c>
      <c r="E876" s="1108">
        <v>3250</v>
      </c>
      <c r="F876" s="1108">
        <v>6500</v>
      </c>
      <c r="G876" s="1108">
        <v>2930</v>
      </c>
      <c r="H876" s="1108">
        <v>2600</v>
      </c>
      <c r="I876" s="1108">
        <v>1630</v>
      </c>
    </row>
    <row r="877" spans="1:9" s="862" customFormat="1" ht="28.5">
      <c r="A877" s="1136"/>
      <c r="B877" s="1138" t="s">
        <v>1896</v>
      </c>
      <c r="C877" s="861" t="s">
        <v>1897</v>
      </c>
      <c r="D877" s="861" t="s">
        <v>1898</v>
      </c>
      <c r="E877" s="1108">
        <v>4160</v>
      </c>
      <c r="F877" s="1108">
        <v>8320</v>
      </c>
      <c r="G877" s="1108">
        <v>3330</v>
      </c>
      <c r="H877" s="1108">
        <v>2500</v>
      </c>
      <c r="I877" s="1108">
        <v>1660</v>
      </c>
    </row>
    <row r="878" spans="1:9" s="862" customFormat="1" ht="42.75">
      <c r="A878" s="1136"/>
      <c r="B878" s="1138"/>
      <c r="C878" s="861" t="s">
        <v>1899</v>
      </c>
      <c r="D878" s="861" t="s">
        <v>1900</v>
      </c>
      <c r="E878" s="1108">
        <v>3250</v>
      </c>
      <c r="F878" s="1108">
        <v>6500</v>
      </c>
      <c r="G878" s="1108">
        <v>2930</v>
      </c>
      <c r="H878" s="1108">
        <v>2600</v>
      </c>
      <c r="I878" s="1108">
        <v>1630</v>
      </c>
    </row>
    <row r="879" spans="1:9" s="862" customFormat="1" ht="28.5">
      <c r="A879" s="1136"/>
      <c r="B879" s="1138"/>
      <c r="C879" s="861" t="s">
        <v>1901</v>
      </c>
      <c r="D879" s="861" t="s">
        <v>1902</v>
      </c>
      <c r="E879" s="1108">
        <v>3250</v>
      </c>
      <c r="F879" s="1108">
        <v>6500</v>
      </c>
      <c r="G879" s="1108">
        <v>2930</v>
      </c>
      <c r="H879" s="1108">
        <v>2600</v>
      </c>
      <c r="I879" s="1108">
        <v>1630</v>
      </c>
    </row>
    <row r="880" spans="1:9" s="862" customFormat="1" ht="42.75">
      <c r="A880" s="1136"/>
      <c r="B880" s="1138" t="s">
        <v>1903</v>
      </c>
      <c r="C880" s="861" t="s">
        <v>1904</v>
      </c>
      <c r="D880" s="861" t="s">
        <v>1905</v>
      </c>
      <c r="E880" s="1108">
        <v>3900</v>
      </c>
      <c r="F880" s="1108">
        <v>7800</v>
      </c>
      <c r="G880" s="1108">
        <v>3120</v>
      </c>
      <c r="H880" s="1108">
        <v>2340</v>
      </c>
      <c r="I880" s="1108">
        <v>1560</v>
      </c>
    </row>
    <row r="881" spans="1:9" s="862" customFormat="1" ht="28.5">
      <c r="A881" s="1136"/>
      <c r="B881" s="1138"/>
      <c r="C881" s="861" t="s">
        <v>1905</v>
      </c>
      <c r="D881" s="861" t="s">
        <v>1906</v>
      </c>
      <c r="E881" s="1108">
        <v>3510</v>
      </c>
      <c r="F881" s="1108">
        <v>7020</v>
      </c>
      <c r="G881" s="1108">
        <v>3160</v>
      </c>
      <c r="H881" s="1108">
        <v>2810</v>
      </c>
      <c r="I881" s="1108">
        <v>1760</v>
      </c>
    </row>
    <row r="882" spans="1:9" s="862" customFormat="1" ht="28.5">
      <c r="A882" s="1136"/>
      <c r="B882" s="1138"/>
      <c r="C882" s="861" t="s">
        <v>1907</v>
      </c>
      <c r="D882" s="861" t="s">
        <v>1908</v>
      </c>
      <c r="E882" s="1108">
        <v>3250</v>
      </c>
      <c r="F882" s="1108">
        <v>6500</v>
      </c>
      <c r="G882" s="1108">
        <v>2930</v>
      </c>
      <c r="H882" s="1108">
        <v>2600</v>
      </c>
      <c r="I882" s="1108">
        <v>1630</v>
      </c>
    </row>
    <row r="883" spans="1:9" s="862" customFormat="1" ht="42.75">
      <c r="A883" s="1136"/>
      <c r="B883" s="861" t="s">
        <v>1909</v>
      </c>
      <c r="C883" s="861" t="s">
        <v>1910</v>
      </c>
      <c r="D883" s="861" t="s">
        <v>1911</v>
      </c>
      <c r="E883" s="1108">
        <v>3900</v>
      </c>
      <c r="F883" s="1108">
        <v>7800</v>
      </c>
      <c r="G883" s="1108">
        <v>3120</v>
      </c>
      <c r="H883" s="1108">
        <v>2340</v>
      </c>
      <c r="I883" s="1108">
        <v>1560</v>
      </c>
    </row>
    <row r="884" spans="1:9" s="862" customFormat="1" ht="14.25">
      <c r="A884" s="863">
        <v>216</v>
      </c>
      <c r="B884" s="1138" t="s">
        <v>1912</v>
      </c>
      <c r="C884" s="1138"/>
      <c r="D884" s="1138"/>
      <c r="E884" s="1108">
        <v>3510</v>
      </c>
      <c r="F884" s="1108">
        <v>7020</v>
      </c>
      <c r="G884" s="1108">
        <v>3160</v>
      </c>
      <c r="H884" s="1108">
        <v>2810</v>
      </c>
      <c r="I884" s="1108">
        <v>1760</v>
      </c>
    </row>
    <row r="885" spans="1:9" s="862" customFormat="1" ht="14.25">
      <c r="A885" s="863">
        <v>217</v>
      </c>
      <c r="B885" s="1138" t="s">
        <v>1913</v>
      </c>
      <c r="C885" s="1138"/>
      <c r="D885" s="1138"/>
      <c r="E885" s="1108">
        <v>3250</v>
      </c>
      <c r="F885" s="1108">
        <v>6500</v>
      </c>
      <c r="G885" s="1108">
        <v>2930</v>
      </c>
      <c r="H885" s="1108">
        <v>2600</v>
      </c>
      <c r="I885" s="1108">
        <v>1630</v>
      </c>
    </row>
    <row r="886" spans="1:9" s="862" customFormat="1" ht="14.25">
      <c r="A886" s="863">
        <v>218</v>
      </c>
      <c r="B886" s="1138" t="s">
        <v>1914</v>
      </c>
      <c r="C886" s="1138"/>
      <c r="D886" s="1138"/>
      <c r="E886" s="1108">
        <v>3380</v>
      </c>
      <c r="F886" s="1108">
        <v>6760</v>
      </c>
      <c r="G886" s="1108">
        <v>3040</v>
      </c>
      <c r="H886" s="1108">
        <v>2700</v>
      </c>
      <c r="I886" s="1108">
        <v>1690</v>
      </c>
    </row>
    <row r="887" spans="1:9" s="862" customFormat="1" ht="28.5">
      <c r="A887" s="863">
        <v>219</v>
      </c>
      <c r="B887" s="861" t="s">
        <v>209</v>
      </c>
      <c r="C887" s="861" t="s">
        <v>1915</v>
      </c>
      <c r="D887" s="861" t="s">
        <v>1916</v>
      </c>
      <c r="E887" s="1108">
        <v>3250</v>
      </c>
      <c r="F887" s="1108">
        <v>6500</v>
      </c>
      <c r="G887" s="1108">
        <v>2930</v>
      </c>
      <c r="H887" s="1108">
        <v>2600</v>
      </c>
      <c r="I887" s="1108">
        <v>1630</v>
      </c>
    </row>
    <row r="888" spans="1:9" s="862" customFormat="1" ht="28.5">
      <c r="A888" s="863">
        <v>220</v>
      </c>
      <c r="B888" s="861" t="s">
        <v>1917</v>
      </c>
      <c r="C888" s="861" t="s">
        <v>1918</v>
      </c>
      <c r="D888" s="861" t="s">
        <v>1919</v>
      </c>
      <c r="E888" s="1108">
        <v>4550</v>
      </c>
      <c r="F888" s="1108">
        <v>9100</v>
      </c>
      <c r="G888" s="1108">
        <v>3640</v>
      </c>
      <c r="H888" s="1108">
        <v>2730</v>
      </c>
      <c r="I888" s="1108">
        <v>1820</v>
      </c>
    </row>
    <row r="889" spans="1:9" s="862" customFormat="1" ht="28.5">
      <c r="A889" s="1136">
        <v>221</v>
      </c>
      <c r="B889" s="1138" t="s">
        <v>1920</v>
      </c>
      <c r="C889" s="861" t="s">
        <v>1921</v>
      </c>
      <c r="D889" s="861" t="s">
        <v>1922</v>
      </c>
      <c r="E889" s="1108">
        <v>2400</v>
      </c>
      <c r="F889" s="1108">
        <v>4800</v>
      </c>
      <c r="G889" s="1108">
        <v>2160</v>
      </c>
      <c r="H889" s="1108">
        <v>1920</v>
      </c>
      <c r="I889" s="1108">
        <v>1680</v>
      </c>
    </row>
    <row r="890" spans="1:9" s="862" customFormat="1" ht="28.5">
      <c r="A890" s="1136"/>
      <c r="B890" s="1138"/>
      <c r="C890" s="861" t="s">
        <v>1923</v>
      </c>
      <c r="D890" s="861" t="s">
        <v>1924</v>
      </c>
      <c r="E890" s="1108">
        <v>2400</v>
      </c>
      <c r="F890" s="1108">
        <v>4800</v>
      </c>
      <c r="G890" s="1108">
        <v>2160</v>
      </c>
      <c r="H890" s="1108">
        <v>1920</v>
      </c>
      <c r="I890" s="1108">
        <v>1680</v>
      </c>
    </row>
    <row r="891" spans="1:9" s="862" customFormat="1" ht="42.75">
      <c r="A891" s="1136">
        <v>222</v>
      </c>
      <c r="B891" s="1138" t="s">
        <v>1925</v>
      </c>
      <c r="C891" s="861" t="s">
        <v>1926</v>
      </c>
      <c r="D891" s="861" t="s">
        <v>1927</v>
      </c>
      <c r="E891" s="1108">
        <v>1800</v>
      </c>
      <c r="F891" s="1108">
        <v>3600</v>
      </c>
      <c r="G891" s="1108">
        <v>1620</v>
      </c>
      <c r="H891" s="1108">
        <v>1620</v>
      </c>
      <c r="I891" s="1108">
        <v>1680</v>
      </c>
    </row>
    <row r="892" spans="1:9" s="862" customFormat="1" ht="28.5">
      <c r="A892" s="1136"/>
      <c r="B892" s="1138"/>
      <c r="C892" s="861" t="s">
        <v>1928</v>
      </c>
      <c r="D892" s="861" t="s">
        <v>1929</v>
      </c>
      <c r="E892" s="1108">
        <v>1800</v>
      </c>
      <c r="F892" s="1108">
        <v>3600</v>
      </c>
      <c r="G892" s="1108">
        <v>1620</v>
      </c>
      <c r="H892" s="1108">
        <v>1620</v>
      </c>
      <c r="I892" s="1108">
        <v>1680</v>
      </c>
    </row>
    <row r="893" spans="1:9" s="862" customFormat="1" ht="14.25">
      <c r="A893" s="1136">
        <v>223</v>
      </c>
      <c r="B893" s="1138" t="s">
        <v>1930</v>
      </c>
      <c r="C893" s="1138"/>
      <c r="D893" s="1138"/>
      <c r="E893" s="1108">
        <v>0</v>
      </c>
      <c r="F893" s="1108"/>
      <c r="G893" s="1108"/>
      <c r="H893" s="1108"/>
      <c r="I893" s="1108"/>
    </row>
    <row r="894" spans="1:9" s="862" customFormat="1" ht="14.25">
      <c r="A894" s="1136"/>
      <c r="B894" s="1138" t="s">
        <v>1931</v>
      </c>
      <c r="C894" s="1138"/>
      <c r="D894" s="1138"/>
      <c r="E894" s="1108">
        <v>1170</v>
      </c>
      <c r="F894" s="1108">
        <v>1170</v>
      </c>
      <c r="G894" s="1108"/>
      <c r="H894" s="1108"/>
      <c r="I894" s="1108"/>
    </row>
    <row r="895" spans="1:9" s="862" customFormat="1" ht="14.25">
      <c r="A895" s="1136"/>
      <c r="B895" s="1138" t="s">
        <v>1932</v>
      </c>
      <c r="C895" s="1138"/>
      <c r="D895" s="1138"/>
      <c r="E895" s="1108">
        <v>910</v>
      </c>
      <c r="F895" s="1108">
        <v>910</v>
      </c>
      <c r="G895" s="1108"/>
      <c r="H895" s="1108"/>
      <c r="I895" s="1108"/>
    </row>
    <row r="896" spans="1:9" s="862" customFormat="1" ht="14.25">
      <c r="A896" s="1136">
        <v>224</v>
      </c>
      <c r="B896" s="1138" t="s">
        <v>1933</v>
      </c>
      <c r="C896" s="1138"/>
      <c r="D896" s="1138"/>
      <c r="E896" s="1108"/>
      <c r="F896" s="1108"/>
      <c r="G896" s="1108"/>
      <c r="H896" s="1108"/>
      <c r="I896" s="1108"/>
    </row>
    <row r="897" spans="1:9" s="862" customFormat="1" ht="14.25">
      <c r="A897" s="1136"/>
      <c r="B897" s="1138" t="s">
        <v>1934</v>
      </c>
      <c r="C897" s="1138"/>
      <c r="D897" s="1138"/>
      <c r="E897" s="1108">
        <v>1040</v>
      </c>
      <c r="F897" s="1108">
        <v>1040</v>
      </c>
      <c r="G897" s="1108"/>
      <c r="H897" s="1108"/>
      <c r="I897" s="1108"/>
    </row>
    <row r="898" spans="1:9" s="862" customFormat="1" ht="14.25">
      <c r="A898" s="1136"/>
      <c r="B898" s="1138" t="s">
        <v>1935</v>
      </c>
      <c r="C898" s="1138"/>
      <c r="D898" s="1138"/>
      <c r="E898" s="1108">
        <v>780</v>
      </c>
      <c r="F898" s="1108">
        <v>780</v>
      </c>
      <c r="G898" s="1108"/>
      <c r="H898" s="1108"/>
      <c r="I898" s="1108"/>
    </row>
    <row r="899" spans="1:9" s="860" customFormat="1">
      <c r="A899" s="859">
        <v>56</v>
      </c>
      <c r="B899" s="859" t="s">
        <v>1566</v>
      </c>
      <c r="C899" s="859"/>
      <c r="D899" s="859"/>
      <c r="E899" s="1107"/>
      <c r="F899" s="1107"/>
      <c r="G899" s="1107"/>
      <c r="H899" s="1107"/>
      <c r="I899" s="1107"/>
    </row>
    <row r="900" spans="1:9" s="862" customFormat="1" ht="14.25">
      <c r="A900" s="863">
        <v>1</v>
      </c>
      <c r="B900" s="861" t="s">
        <v>1311</v>
      </c>
      <c r="C900" s="861" t="s">
        <v>1312</v>
      </c>
      <c r="D900" s="861" t="s">
        <v>1313</v>
      </c>
      <c r="E900" s="1109">
        <v>12000</v>
      </c>
      <c r="F900" s="1109">
        <v>26400</v>
      </c>
      <c r="G900" s="1108">
        <v>13200</v>
      </c>
      <c r="H900" s="1108">
        <v>11880</v>
      </c>
      <c r="I900" s="1110"/>
    </row>
    <row r="901" spans="1:9" s="862" customFormat="1" ht="14.25">
      <c r="A901" s="863">
        <v>2</v>
      </c>
      <c r="B901" s="861" t="s">
        <v>1346</v>
      </c>
      <c r="C901" s="861" t="s">
        <v>1345</v>
      </c>
      <c r="D901" s="861" t="s">
        <v>1351</v>
      </c>
      <c r="E901" s="1109">
        <v>48000</v>
      </c>
      <c r="F901" s="1109">
        <v>76800</v>
      </c>
      <c r="G901" s="1108"/>
      <c r="H901" s="1108"/>
      <c r="I901" s="1110"/>
    </row>
    <row r="902" spans="1:9" s="862" customFormat="1" ht="14.25">
      <c r="A902" s="1139">
        <v>3</v>
      </c>
      <c r="B902" s="1142" t="s">
        <v>1322</v>
      </c>
      <c r="C902" s="861" t="s">
        <v>1351</v>
      </c>
      <c r="D902" s="861" t="s">
        <v>1320</v>
      </c>
      <c r="E902" s="1109">
        <v>37500</v>
      </c>
      <c r="F902" s="1109">
        <v>71250</v>
      </c>
      <c r="G902" s="1108">
        <v>21380</v>
      </c>
      <c r="H902" s="1108">
        <v>17810</v>
      </c>
      <c r="I902" s="1108">
        <v>10690</v>
      </c>
    </row>
    <row r="903" spans="1:9" s="862" customFormat="1" ht="42.75">
      <c r="A903" s="1140"/>
      <c r="B903" s="1143"/>
      <c r="C903" s="861" t="s">
        <v>1320</v>
      </c>
      <c r="D903" s="861" t="s">
        <v>7806</v>
      </c>
      <c r="E903" s="1109">
        <v>37500</v>
      </c>
      <c r="F903" s="1109">
        <v>67500</v>
      </c>
      <c r="G903" s="1108">
        <v>20250</v>
      </c>
      <c r="H903" s="1108">
        <v>16880</v>
      </c>
      <c r="I903" s="1108">
        <v>10130</v>
      </c>
    </row>
    <row r="904" spans="1:9" s="862" customFormat="1" ht="42.75">
      <c r="A904" s="1141"/>
      <c r="B904" s="1144"/>
      <c r="C904" s="861" t="s">
        <v>7806</v>
      </c>
      <c r="D904" s="861" t="s">
        <v>1317</v>
      </c>
      <c r="E904" s="1109">
        <v>37500</v>
      </c>
      <c r="F904" s="1109">
        <v>56250</v>
      </c>
      <c r="G904" s="1108"/>
      <c r="H904" s="1108"/>
      <c r="I904" s="1108"/>
    </row>
    <row r="905" spans="1:9" s="862" customFormat="1" ht="14.25">
      <c r="A905" s="1136">
        <v>4</v>
      </c>
      <c r="B905" s="1137" t="s">
        <v>1313</v>
      </c>
      <c r="C905" s="861" t="s">
        <v>1317</v>
      </c>
      <c r="D905" s="861" t="s">
        <v>1756</v>
      </c>
      <c r="E905" s="1109">
        <v>22500</v>
      </c>
      <c r="F905" s="1109">
        <v>49500</v>
      </c>
      <c r="G905" s="1110"/>
      <c r="H905" s="1110"/>
      <c r="I905" s="1110"/>
    </row>
    <row r="906" spans="1:9" s="862" customFormat="1" ht="14.25">
      <c r="A906" s="1136"/>
      <c r="B906" s="1137"/>
      <c r="C906" s="861" t="s">
        <v>1756</v>
      </c>
      <c r="D906" s="861" t="s">
        <v>1311</v>
      </c>
      <c r="E906" s="1109">
        <v>22500</v>
      </c>
      <c r="F906" s="1109">
        <v>39380</v>
      </c>
      <c r="G906" s="1110"/>
      <c r="H906" s="1110"/>
      <c r="I906" s="1110"/>
    </row>
    <row r="907" spans="1:9" s="862" customFormat="1" ht="57">
      <c r="A907" s="1136"/>
      <c r="B907" s="1137"/>
      <c r="C907" s="861" t="s">
        <v>1311</v>
      </c>
      <c r="D907" s="861" t="s">
        <v>7807</v>
      </c>
      <c r="E907" s="1109">
        <v>15000</v>
      </c>
      <c r="F907" s="1109">
        <v>31500</v>
      </c>
      <c r="G907" s="1108">
        <v>11030</v>
      </c>
      <c r="H907" s="1108">
        <v>10080</v>
      </c>
      <c r="I907" s="1110">
        <v>6930</v>
      </c>
    </row>
    <row r="908" spans="1:9" s="862" customFormat="1" ht="57">
      <c r="A908" s="1136"/>
      <c r="B908" s="1137"/>
      <c r="C908" s="861" t="s">
        <v>7807</v>
      </c>
      <c r="D908" s="861" t="s">
        <v>7808</v>
      </c>
      <c r="E908" s="1109">
        <v>15000</v>
      </c>
      <c r="F908" s="1109">
        <v>25500</v>
      </c>
      <c r="G908" s="1108">
        <v>8930</v>
      </c>
      <c r="H908" s="1108">
        <v>8160</v>
      </c>
      <c r="I908" s="1110">
        <v>5610</v>
      </c>
    </row>
    <row r="909" spans="1:9" s="862" customFormat="1" ht="42.75">
      <c r="A909" s="1136"/>
      <c r="B909" s="1137"/>
      <c r="C909" s="861" t="s">
        <v>7808</v>
      </c>
      <c r="D909" s="861" t="s">
        <v>1335</v>
      </c>
      <c r="E909" s="1109">
        <v>15000</v>
      </c>
      <c r="F909" s="1109">
        <v>22500</v>
      </c>
      <c r="G909" s="1108">
        <v>7880</v>
      </c>
      <c r="H909" s="1108">
        <v>7200</v>
      </c>
      <c r="I909" s="1110">
        <v>4950</v>
      </c>
    </row>
    <row r="910" spans="1:9" s="862" customFormat="1" ht="14.25">
      <c r="A910" s="1139">
        <v>5</v>
      </c>
      <c r="B910" s="1142" t="s">
        <v>870</v>
      </c>
      <c r="C910" s="861" t="s">
        <v>1345</v>
      </c>
      <c r="D910" s="861" t="s">
        <v>1319</v>
      </c>
      <c r="E910" s="1109">
        <v>48000</v>
      </c>
      <c r="F910" s="1109">
        <v>76800</v>
      </c>
      <c r="G910" s="1108">
        <v>23040</v>
      </c>
      <c r="H910" s="1108">
        <v>21500</v>
      </c>
      <c r="I910" s="1110"/>
    </row>
    <row r="911" spans="1:9" s="862" customFormat="1" ht="14.25">
      <c r="A911" s="1141"/>
      <c r="B911" s="1144"/>
      <c r="C911" s="861" t="s">
        <v>1319</v>
      </c>
      <c r="D911" s="861" t="s">
        <v>1315</v>
      </c>
      <c r="E911" s="1109">
        <v>30000</v>
      </c>
      <c r="F911" s="1109">
        <v>70500</v>
      </c>
      <c r="G911" s="1110"/>
      <c r="H911" s="1110"/>
      <c r="I911" s="1110"/>
    </row>
    <row r="912" spans="1:9" s="862" customFormat="1" ht="57">
      <c r="A912" s="863">
        <v>6</v>
      </c>
      <c r="B912" s="861" t="s">
        <v>1353</v>
      </c>
      <c r="C912" s="861" t="s">
        <v>1351</v>
      </c>
      <c r="D912" s="861" t="s">
        <v>1319</v>
      </c>
      <c r="E912" s="1109">
        <v>12750</v>
      </c>
      <c r="F912" s="1109">
        <v>28690</v>
      </c>
      <c r="G912" s="1108"/>
      <c r="H912" s="1110"/>
      <c r="I912" s="1110"/>
    </row>
    <row r="913" spans="1:9" s="862" customFormat="1" ht="14.25">
      <c r="A913" s="863">
        <v>7</v>
      </c>
      <c r="B913" s="861" t="s">
        <v>7823</v>
      </c>
      <c r="C913" s="861" t="s">
        <v>870</v>
      </c>
      <c r="D913" s="861" t="s">
        <v>881</v>
      </c>
      <c r="E913" s="1109">
        <v>12000</v>
      </c>
      <c r="F913" s="1113">
        <v>28800</v>
      </c>
      <c r="G913" s="1108"/>
      <c r="H913" s="1110"/>
      <c r="I913" s="1110"/>
    </row>
    <row r="914" spans="1:9" s="862" customFormat="1" ht="14.25">
      <c r="A914" s="863">
        <v>8</v>
      </c>
      <c r="B914" s="861" t="s">
        <v>7824</v>
      </c>
      <c r="C914" s="861" t="s">
        <v>870</v>
      </c>
      <c r="D914" s="861" t="s">
        <v>881</v>
      </c>
      <c r="E914" s="1109">
        <v>12000</v>
      </c>
      <c r="F914" s="1113">
        <v>28800</v>
      </c>
      <c r="G914" s="1108"/>
      <c r="H914" s="1110"/>
      <c r="I914" s="1110"/>
    </row>
    <row r="915" spans="1:9" s="862" customFormat="1" ht="14.25">
      <c r="A915" s="863">
        <v>9</v>
      </c>
      <c r="B915" s="861" t="s">
        <v>7825</v>
      </c>
      <c r="C915" s="861" t="s">
        <v>870</v>
      </c>
      <c r="D915" s="861" t="s">
        <v>881</v>
      </c>
      <c r="E915" s="1109">
        <v>12000</v>
      </c>
      <c r="F915" s="1113">
        <v>28800</v>
      </c>
      <c r="G915" s="1108"/>
      <c r="H915" s="1110"/>
      <c r="I915" s="1110"/>
    </row>
    <row r="916" spans="1:9" s="862" customFormat="1" ht="14.25">
      <c r="A916" s="863">
        <v>10</v>
      </c>
      <c r="B916" s="861" t="s">
        <v>7826</v>
      </c>
      <c r="C916" s="861" t="s">
        <v>870</v>
      </c>
      <c r="D916" s="861" t="s">
        <v>881</v>
      </c>
      <c r="E916" s="1109">
        <v>12000</v>
      </c>
      <c r="F916" s="1113">
        <v>28800</v>
      </c>
      <c r="G916" s="1108"/>
      <c r="H916" s="1110"/>
      <c r="I916" s="1110"/>
    </row>
    <row r="917" spans="1:9" s="862" customFormat="1" ht="14.25">
      <c r="A917" s="863">
        <v>11</v>
      </c>
      <c r="B917" s="861" t="s">
        <v>7827</v>
      </c>
      <c r="C917" s="861" t="s">
        <v>870</v>
      </c>
      <c r="D917" s="861" t="s">
        <v>1354</v>
      </c>
      <c r="E917" s="1109">
        <v>12000</v>
      </c>
      <c r="F917" s="1113">
        <v>28800</v>
      </c>
      <c r="G917" s="1108"/>
      <c r="H917" s="1110"/>
      <c r="I917" s="1110"/>
    </row>
    <row r="918" spans="1:9" s="862" customFormat="1" ht="28.5">
      <c r="A918" s="863">
        <v>12</v>
      </c>
      <c r="B918" s="861" t="s">
        <v>880</v>
      </c>
      <c r="C918" s="861" t="s">
        <v>7828</v>
      </c>
      <c r="D918" s="861" t="s">
        <v>1320</v>
      </c>
      <c r="E918" s="1109">
        <v>67500</v>
      </c>
      <c r="F918" s="1109">
        <v>85050</v>
      </c>
      <c r="G918" s="1108">
        <v>25520</v>
      </c>
      <c r="H918" s="1108">
        <v>23810</v>
      </c>
      <c r="I918" s="1110">
        <v>12760</v>
      </c>
    </row>
    <row r="919" spans="1:9" s="862" customFormat="1" ht="28.5">
      <c r="A919" s="863">
        <v>13</v>
      </c>
      <c r="B919" s="861" t="s">
        <v>7829</v>
      </c>
      <c r="C919" s="861" t="s">
        <v>880</v>
      </c>
      <c r="D919" s="861" t="s">
        <v>1354</v>
      </c>
      <c r="E919" s="1109">
        <v>20250</v>
      </c>
      <c r="F919" s="1109">
        <v>36450</v>
      </c>
      <c r="G919" s="1108"/>
      <c r="H919" s="1108"/>
      <c r="I919" s="1110"/>
    </row>
    <row r="920" spans="1:9" s="862" customFormat="1" ht="28.5">
      <c r="A920" s="863">
        <v>14</v>
      </c>
      <c r="B920" s="861" t="s">
        <v>7830</v>
      </c>
      <c r="C920" s="861" t="s">
        <v>880</v>
      </c>
      <c r="D920" s="861" t="s">
        <v>7831</v>
      </c>
      <c r="E920" s="1109">
        <v>20250</v>
      </c>
      <c r="F920" s="1109">
        <v>28350</v>
      </c>
      <c r="G920" s="1108"/>
      <c r="H920" s="1108"/>
      <c r="I920" s="1110"/>
    </row>
    <row r="921" spans="1:9" s="862" customFormat="1" ht="14.25">
      <c r="A921" s="1136">
        <v>15</v>
      </c>
      <c r="B921" s="1138" t="s">
        <v>1359</v>
      </c>
      <c r="C921" s="861" t="s">
        <v>1360</v>
      </c>
      <c r="D921" s="861" t="s">
        <v>1361</v>
      </c>
      <c r="E921" s="1109">
        <v>30000</v>
      </c>
      <c r="F921" s="1109">
        <v>63000</v>
      </c>
      <c r="G921" s="1108">
        <v>20160</v>
      </c>
      <c r="H921" s="1108">
        <v>16380</v>
      </c>
      <c r="I921" s="1110"/>
    </row>
    <row r="922" spans="1:9" s="862" customFormat="1" ht="28.5">
      <c r="A922" s="1136"/>
      <c r="B922" s="1138"/>
      <c r="C922" s="861" t="s">
        <v>1361</v>
      </c>
      <c r="D922" s="861" t="s">
        <v>7832</v>
      </c>
      <c r="E922" s="1109">
        <v>19500</v>
      </c>
      <c r="F922" s="1109">
        <v>58500</v>
      </c>
      <c r="G922" s="1108">
        <v>18720</v>
      </c>
      <c r="H922" s="1108">
        <v>15210</v>
      </c>
      <c r="I922" s="1110"/>
    </row>
    <row r="923" spans="1:9" s="862" customFormat="1" ht="42.75">
      <c r="A923" s="1136"/>
      <c r="B923" s="1138"/>
      <c r="C923" s="861" t="s">
        <v>7832</v>
      </c>
      <c r="D923" s="861" t="s">
        <v>1363</v>
      </c>
      <c r="E923" s="1109">
        <v>15000</v>
      </c>
      <c r="F923" s="1109">
        <v>52500</v>
      </c>
      <c r="G923" s="1108">
        <v>18380</v>
      </c>
      <c r="H923" s="1108">
        <v>14700</v>
      </c>
      <c r="I923" s="1110"/>
    </row>
    <row r="924" spans="1:9" s="862" customFormat="1" ht="28.5">
      <c r="A924" s="868">
        <v>16</v>
      </c>
      <c r="B924" s="869" t="s">
        <v>7833</v>
      </c>
      <c r="C924" s="869" t="s">
        <v>1312</v>
      </c>
      <c r="D924" s="861" t="s">
        <v>1373</v>
      </c>
      <c r="E924" s="1109">
        <v>6000</v>
      </c>
      <c r="F924" s="1109">
        <v>21600</v>
      </c>
      <c r="G924" s="1108">
        <v>16200</v>
      </c>
      <c r="H924" s="1108">
        <v>15120</v>
      </c>
      <c r="I924" s="1108">
        <v>5400</v>
      </c>
    </row>
    <row r="925" spans="1:9" s="862" customFormat="1" ht="28.5">
      <c r="A925" s="868">
        <v>17</v>
      </c>
      <c r="B925" s="869" t="s">
        <v>7834</v>
      </c>
      <c r="C925" s="869" t="s">
        <v>1312</v>
      </c>
      <c r="D925" s="861" t="s">
        <v>1373</v>
      </c>
      <c r="E925" s="1109">
        <v>6000</v>
      </c>
      <c r="F925" s="1109">
        <v>20100</v>
      </c>
      <c r="G925" s="1108">
        <v>15080</v>
      </c>
      <c r="H925" s="1108">
        <v>14070</v>
      </c>
      <c r="I925" s="1108">
        <v>5030</v>
      </c>
    </row>
    <row r="926" spans="1:9" s="862" customFormat="1" ht="42.75">
      <c r="A926" s="868">
        <v>18</v>
      </c>
      <c r="B926" s="869" t="s">
        <v>7835</v>
      </c>
      <c r="C926" s="869" t="s">
        <v>1312</v>
      </c>
      <c r="D926" s="861" t="s">
        <v>1373</v>
      </c>
      <c r="E926" s="1109">
        <v>6000</v>
      </c>
      <c r="F926" s="1109">
        <v>18720</v>
      </c>
      <c r="G926" s="1108">
        <v>14040</v>
      </c>
      <c r="H926" s="1108">
        <v>13100</v>
      </c>
      <c r="I926" s="1108">
        <v>4680</v>
      </c>
    </row>
    <row r="927" spans="1:9" s="862" customFormat="1" ht="42.75">
      <c r="A927" s="1139">
        <v>19</v>
      </c>
      <c r="B927" s="1139" t="s">
        <v>1364</v>
      </c>
      <c r="C927" s="861" t="s">
        <v>1365</v>
      </c>
      <c r="D927" s="861" t="s">
        <v>1366</v>
      </c>
      <c r="E927" s="1109">
        <v>12000</v>
      </c>
      <c r="F927" s="1109">
        <v>42000</v>
      </c>
      <c r="G927" s="1108">
        <v>13440</v>
      </c>
      <c r="H927" s="1108">
        <v>12600</v>
      </c>
      <c r="I927" s="1108">
        <v>6300</v>
      </c>
    </row>
    <row r="928" spans="1:9" s="862" customFormat="1" ht="42.75">
      <c r="A928" s="1140"/>
      <c r="B928" s="1140"/>
      <c r="C928" s="861" t="s">
        <v>1366</v>
      </c>
      <c r="D928" s="861" t="s">
        <v>1367</v>
      </c>
      <c r="E928" s="1109">
        <v>9100</v>
      </c>
      <c r="F928" s="1109">
        <v>31850</v>
      </c>
      <c r="G928" s="1108">
        <v>7010</v>
      </c>
      <c r="H928" s="1108">
        <v>6050</v>
      </c>
      <c r="I928" s="1108">
        <v>3820</v>
      </c>
    </row>
    <row r="929" spans="1:9" s="862" customFormat="1" ht="28.5">
      <c r="A929" s="1140"/>
      <c r="B929" s="1140"/>
      <c r="C929" s="861" t="s">
        <v>1367</v>
      </c>
      <c r="D929" s="861" t="s">
        <v>7836</v>
      </c>
      <c r="E929" s="1109">
        <v>9750</v>
      </c>
      <c r="F929" s="1109">
        <v>34130</v>
      </c>
      <c r="G929" s="1108">
        <v>5120</v>
      </c>
      <c r="H929" s="1108">
        <v>4780</v>
      </c>
      <c r="I929" s="1108">
        <v>3410</v>
      </c>
    </row>
    <row r="930" spans="1:9" s="862" customFormat="1" ht="42.75">
      <c r="A930" s="1140"/>
      <c r="B930" s="1140"/>
      <c r="C930" s="861" t="s">
        <v>7836</v>
      </c>
      <c r="D930" s="861" t="s">
        <v>7837</v>
      </c>
      <c r="E930" s="1109">
        <v>7150</v>
      </c>
      <c r="F930" s="1109">
        <v>25030</v>
      </c>
      <c r="G930" s="1108">
        <v>4510</v>
      </c>
      <c r="H930" s="1108">
        <v>4260</v>
      </c>
      <c r="I930" s="1108">
        <v>2500</v>
      </c>
    </row>
    <row r="931" spans="1:9" s="862" customFormat="1" ht="42.75">
      <c r="A931" s="1140"/>
      <c r="B931" s="1140"/>
      <c r="C931" s="861" t="s">
        <v>7837</v>
      </c>
      <c r="D931" s="861" t="s">
        <v>7838</v>
      </c>
      <c r="E931" s="1109">
        <v>5400</v>
      </c>
      <c r="F931" s="1109">
        <v>19170</v>
      </c>
      <c r="G931" s="1108">
        <v>4030</v>
      </c>
      <c r="H931" s="1108">
        <v>3830</v>
      </c>
      <c r="I931" s="1108">
        <v>2300</v>
      </c>
    </row>
    <row r="932" spans="1:9" s="862" customFormat="1" ht="42.75">
      <c r="A932" s="1141"/>
      <c r="B932" s="1141"/>
      <c r="C932" s="861" t="s">
        <v>7838</v>
      </c>
      <c r="D932" s="861" t="s">
        <v>1371</v>
      </c>
      <c r="E932" s="1109">
        <v>5400</v>
      </c>
      <c r="F932" s="1109">
        <v>16200</v>
      </c>
      <c r="G932" s="1108">
        <v>3560</v>
      </c>
      <c r="H932" s="1108">
        <v>3080</v>
      </c>
      <c r="I932" s="1108">
        <v>2110</v>
      </c>
    </row>
    <row r="933" spans="1:9" s="862" customFormat="1" ht="28.5">
      <c r="A933" s="1136">
        <v>20</v>
      </c>
      <c r="B933" s="1138" t="s">
        <v>1334</v>
      </c>
      <c r="C933" s="861" t="s">
        <v>1345</v>
      </c>
      <c r="D933" s="861" t="s">
        <v>1395</v>
      </c>
      <c r="E933" s="1109">
        <v>37500</v>
      </c>
      <c r="F933" s="1109">
        <v>56250</v>
      </c>
      <c r="G933" s="1108">
        <v>30940</v>
      </c>
      <c r="H933" s="1108">
        <v>25310</v>
      </c>
      <c r="I933" s="1110"/>
    </row>
    <row r="934" spans="1:9" s="862" customFormat="1" ht="14.25">
      <c r="A934" s="1136"/>
      <c r="B934" s="1138"/>
      <c r="C934" s="1138" t="s">
        <v>1396</v>
      </c>
      <c r="D934" s="1138"/>
      <c r="E934" s="1109">
        <v>35000</v>
      </c>
      <c r="F934" s="1109">
        <v>59500</v>
      </c>
      <c r="G934" s="1110"/>
      <c r="H934" s="1110"/>
      <c r="I934" s="1110"/>
    </row>
    <row r="935" spans="1:9" s="862" customFormat="1" ht="28.5">
      <c r="A935" s="1136"/>
      <c r="B935" s="1138"/>
      <c r="C935" s="861" t="s">
        <v>1397</v>
      </c>
      <c r="D935" s="861" t="s">
        <v>1319</v>
      </c>
      <c r="E935" s="1109">
        <v>30000</v>
      </c>
      <c r="F935" s="1109">
        <v>55500</v>
      </c>
      <c r="G935" s="1110"/>
      <c r="H935" s="1110"/>
      <c r="I935" s="1110"/>
    </row>
    <row r="936" spans="1:9" s="862" customFormat="1" ht="14.25">
      <c r="A936" s="1136"/>
      <c r="B936" s="1138"/>
      <c r="C936" s="861" t="s">
        <v>1319</v>
      </c>
      <c r="D936" s="861" t="s">
        <v>1315</v>
      </c>
      <c r="E936" s="1109">
        <v>33000</v>
      </c>
      <c r="F936" s="1109">
        <v>59400</v>
      </c>
      <c r="G936" s="1110"/>
      <c r="H936" s="1110"/>
      <c r="I936" s="1110"/>
    </row>
    <row r="937" spans="1:9" s="862" customFormat="1" ht="14.25">
      <c r="A937" s="1136"/>
      <c r="B937" s="1138"/>
      <c r="C937" s="861" t="s">
        <v>1315</v>
      </c>
      <c r="D937" s="861" t="s">
        <v>1317</v>
      </c>
      <c r="E937" s="1109">
        <v>33000</v>
      </c>
      <c r="F937" s="1109">
        <v>66000</v>
      </c>
      <c r="G937" s="1110"/>
      <c r="H937" s="1110"/>
      <c r="I937" s="1110"/>
    </row>
    <row r="938" spans="1:9" s="862" customFormat="1" ht="14.25">
      <c r="A938" s="863">
        <v>21</v>
      </c>
      <c r="B938" s="861" t="s">
        <v>1345</v>
      </c>
      <c r="C938" s="861" t="s">
        <v>880</v>
      </c>
      <c r="D938" s="861" t="s">
        <v>1346</v>
      </c>
      <c r="E938" s="1109">
        <v>24000</v>
      </c>
      <c r="F938" s="1109">
        <v>50400</v>
      </c>
      <c r="G938" s="1108">
        <v>19150</v>
      </c>
      <c r="H938" s="1108">
        <v>17640</v>
      </c>
      <c r="I938" s="1110"/>
    </row>
    <row r="939" spans="1:9" s="862" customFormat="1" ht="28.5">
      <c r="A939" s="863">
        <v>22</v>
      </c>
      <c r="B939" s="861" t="s">
        <v>7839</v>
      </c>
      <c r="C939" s="861" t="s">
        <v>1345</v>
      </c>
      <c r="D939" s="861" t="s">
        <v>7840</v>
      </c>
      <c r="E939" s="1109">
        <v>10800</v>
      </c>
      <c r="F939" s="1109">
        <v>21600</v>
      </c>
      <c r="G939" s="1108"/>
      <c r="H939" s="1108"/>
      <c r="I939" s="1110"/>
    </row>
    <row r="940" spans="1:9" s="862" customFormat="1" ht="14.25">
      <c r="A940" s="1136">
        <v>23</v>
      </c>
      <c r="B940" s="1138" t="s">
        <v>1351</v>
      </c>
      <c r="C940" s="861" t="s">
        <v>880</v>
      </c>
      <c r="D940" s="861" t="s">
        <v>870</v>
      </c>
      <c r="E940" s="1109">
        <v>40500</v>
      </c>
      <c r="F940" s="1109">
        <v>85050</v>
      </c>
      <c r="G940" s="1108">
        <v>25520</v>
      </c>
      <c r="H940" s="1108">
        <v>21260</v>
      </c>
      <c r="I940" s="1108">
        <v>12760</v>
      </c>
    </row>
    <row r="941" spans="1:9" s="862" customFormat="1" ht="14.25">
      <c r="A941" s="1136"/>
      <c r="B941" s="1138"/>
      <c r="C941" s="861" t="s">
        <v>870</v>
      </c>
      <c r="D941" s="861" t="s">
        <v>1322</v>
      </c>
      <c r="E941" s="1109">
        <v>35000</v>
      </c>
      <c r="F941" s="1109">
        <v>78750</v>
      </c>
      <c r="G941" s="1108">
        <v>23630</v>
      </c>
      <c r="H941" s="1108">
        <v>19690</v>
      </c>
      <c r="I941" s="1108">
        <v>11810</v>
      </c>
    </row>
    <row r="942" spans="1:9" s="862" customFormat="1" ht="14.25">
      <c r="A942" s="863">
        <v>24</v>
      </c>
      <c r="B942" s="861" t="s">
        <v>7841</v>
      </c>
      <c r="C942" s="861" t="s">
        <v>1351</v>
      </c>
      <c r="D942" s="861" t="s">
        <v>7827</v>
      </c>
      <c r="E942" s="1109">
        <v>16200</v>
      </c>
      <c r="F942" s="1109">
        <v>28350</v>
      </c>
      <c r="G942" s="1108"/>
      <c r="H942" s="1110"/>
      <c r="I942" s="1110"/>
    </row>
    <row r="943" spans="1:9" s="862" customFormat="1" ht="28.5">
      <c r="A943" s="863">
        <v>25</v>
      </c>
      <c r="B943" s="861" t="s">
        <v>7842</v>
      </c>
      <c r="C943" s="861" t="s">
        <v>1351</v>
      </c>
      <c r="D943" s="861" t="s">
        <v>7843</v>
      </c>
      <c r="E943" s="1109">
        <v>14000</v>
      </c>
      <c r="F943" s="1109">
        <v>25200</v>
      </c>
      <c r="G943" s="1108">
        <v>8820</v>
      </c>
      <c r="H943" s="1108">
        <v>7560</v>
      </c>
      <c r="I943" s="1108">
        <v>4280</v>
      </c>
    </row>
    <row r="944" spans="1:9" s="862" customFormat="1" ht="14.25">
      <c r="A944" s="1136">
        <v>26</v>
      </c>
      <c r="B944" s="1138" t="s">
        <v>1319</v>
      </c>
      <c r="C944" s="861" t="s">
        <v>880</v>
      </c>
      <c r="D944" s="861" t="s">
        <v>870</v>
      </c>
      <c r="E944" s="1109">
        <v>26250</v>
      </c>
      <c r="F944" s="1109">
        <v>57750</v>
      </c>
      <c r="G944" s="1108">
        <v>20210</v>
      </c>
      <c r="H944" s="1108">
        <v>17330</v>
      </c>
      <c r="I944" s="1108">
        <v>6930</v>
      </c>
    </row>
    <row r="945" spans="1:9" s="862" customFormat="1" ht="14.25">
      <c r="A945" s="1136"/>
      <c r="B945" s="1138"/>
      <c r="C945" s="861" t="s">
        <v>870</v>
      </c>
      <c r="D945" s="861" t="s">
        <v>1322</v>
      </c>
      <c r="E945" s="1109">
        <v>19500</v>
      </c>
      <c r="F945" s="1109">
        <v>56060</v>
      </c>
      <c r="G945" s="1108">
        <v>19620</v>
      </c>
      <c r="H945" s="1108">
        <v>16820</v>
      </c>
      <c r="I945" s="1108">
        <v>6730</v>
      </c>
    </row>
    <row r="946" spans="1:9" s="862" customFormat="1" ht="14.25">
      <c r="A946" s="863">
        <v>27</v>
      </c>
      <c r="B946" s="861" t="s">
        <v>7844</v>
      </c>
      <c r="C946" s="861" t="s">
        <v>1319</v>
      </c>
      <c r="D946" s="861" t="s">
        <v>7842</v>
      </c>
      <c r="E946" s="1109">
        <v>7800</v>
      </c>
      <c r="F946" s="1109">
        <v>27300</v>
      </c>
      <c r="G946" s="1108">
        <v>12290</v>
      </c>
      <c r="H946" s="1108">
        <v>10920</v>
      </c>
      <c r="I946" s="1108">
        <v>5460</v>
      </c>
    </row>
    <row r="947" spans="1:9" s="862" customFormat="1" ht="14.25">
      <c r="A947" s="1136">
        <v>28</v>
      </c>
      <c r="B947" s="1142" t="s">
        <v>1320</v>
      </c>
      <c r="C947" s="861" t="s">
        <v>1312</v>
      </c>
      <c r="D947" s="861" t="s">
        <v>870</v>
      </c>
      <c r="E947" s="1109">
        <v>16500</v>
      </c>
      <c r="F947" s="1109">
        <v>46200</v>
      </c>
      <c r="G947" s="1108">
        <v>25410</v>
      </c>
      <c r="H947" s="1110"/>
      <c r="I947" s="1110"/>
    </row>
    <row r="948" spans="1:9" s="862" customFormat="1" ht="14.25">
      <c r="A948" s="1136"/>
      <c r="B948" s="1144"/>
      <c r="C948" s="861" t="s">
        <v>870</v>
      </c>
      <c r="D948" s="861" t="s">
        <v>1322</v>
      </c>
      <c r="E948" s="1109">
        <v>16500</v>
      </c>
      <c r="F948" s="1109">
        <v>44550</v>
      </c>
      <c r="G948" s="1108">
        <v>24500</v>
      </c>
      <c r="H948" s="1110"/>
      <c r="I948" s="1110"/>
    </row>
    <row r="949" spans="1:9" s="862" customFormat="1" ht="14.25">
      <c r="A949" s="863">
        <v>29</v>
      </c>
      <c r="B949" s="861" t="s">
        <v>1315</v>
      </c>
      <c r="C949" s="861" t="s">
        <v>1312</v>
      </c>
      <c r="D949" s="861" t="s">
        <v>1322</v>
      </c>
      <c r="E949" s="1109">
        <v>25500</v>
      </c>
      <c r="F949" s="1109">
        <v>58140</v>
      </c>
      <c r="G949" s="1110"/>
      <c r="H949" s="1110"/>
      <c r="I949" s="1110"/>
    </row>
    <row r="950" spans="1:9" s="862" customFormat="1" ht="14.25">
      <c r="A950" s="863">
        <v>30</v>
      </c>
      <c r="B950" s="861" t="s">
        <v>1316</v>
      </c>
      <c r="C950" s="861" t="s">
        <v>1312</v>
      </c>
      <c r="D950" s="861" t="s">
        <v>1322</v>
      </c>
      <c r="E950" s="1109">
        <v>29250</v>
      </c>
      <c r="F950" s="1109">
        <v>58500</v>
      </c>
      <c r="G950" s="1110"/>
      <c r="H950" s="1110"/>
      <c r="I950" s="1110"/>
    </row>
    <row r="951" spans="1:9" s="862" customFormat="1" ht="14.25">
      <c r="A951" s="863">
        <v>31</v>
      </c>
      <c r="B951" s="861" t="s">
        <v>1342</v>
      </c>
      <c r="C951" s="861" t="s">
        <v>1312</v>
      </c>
      <c r="D951" s="861" t="s">
        <v>1322</v>
      </c>
      <c r="E951" s="1109">
        <v>18000</v>
      </c>
      <c r="F951" s="1109">
        <v>54000</v>
      </c>
      <c r="G951" s="1110"/>
      <c r="H951" s="1110"/>
      <c r="I951" s="1110"/>
    </row>
    <row r="952" spans="1:9" s="862" customFormat="1" ht="14.25">
      <c r="A952" s="863">
        <v>32</v>
      </c>
      <c r="B952" s="861" t="s">
        <v>1317</v>
      </c>
      <c r="C952" s="861" t="s">
        <v>1312</v>
      </c>
      <c r="D952" s="861" t="s">
        <v>1313</v>
      </c>
      <c r="E952" s="1109">
        <v>20250</v>
      </c>
      <c r="F952" s="1109">
        <v>45560</v>
      </c>
      <c r="G952" s="1110"/>
      <c r="H952" s="1110"/>
      <c r="I952" s="1110"/>
    </row>
    <row r="953" spans="1:9" s="862" customFormat="1" ht="14.25">
      <c r="A953" s="863">
        <v>33</v>
      </c>
      <c r="B953" s="861" t="s">
        <v>1354</v>
      </c>
      <c r="C953" s="861" t="s">
        <v>1345</v>
      </c>
      <c r="D953" s="861" t="s">
        <v>1351</v>
      </c>
      <c r="E953" s="1109">
        <v>18000</v>
      </c>
      <c r="F953" s="1109">
        <v>37800</v>
      </c>
      <c r="G953" s="1108">
        <v>24570</v>
      </c>
      <c r="H953" s="1110"/>
      <c r="I953" s="1110"/>
    </row>
    <row r="954" spans="1:9" s="862" customFormat="1" ht="28.5">
      <c r="A954" s="1136">
        <v>34</v>
      </c>
      <c r="B954" s="1138" t="s">
        <v>1392</v>
      </c>
      <c r="C954" s="861" t="s">
        <v>1393</v>
      </c>
      <c r="D954" s="861" t="s">
        <v>1319</v>
      </c>
      <c r="E954" s="1109">
        <v>16500</v>
      </c>
      <c r="F954" s="1109">
        <v>39600</v>
      </c>
      <c r="G954" s="1108">
        <v>17820</v>
      </c>
      <c r="H954" s="1108">
        <v>15840</v>
      </c>
      <c r="I954" s="1110"/>
    </row>
    <row r="955" spans="1:9" s="862" customFormat="1" ht="28.5">
      <c r="A955" s="1136"/>
      <c r="B955" s="1138"/>
      <c r="C955" s="861" t="s">
        <v>1394</v>
      </c>
      <c r="D955" s="861" t="s">
        <v>1319</v>
      </c>
      <c r="E955" s="1109">
        <v>25000</v>
      </c>
      <c r="F955" s="1109">
        <v>39600</v>
      </c>
      <c r="G955" s="1110"/>
      <c r="H955" s="1110"/>
      <c r="I955" s="1110"/>
    </row>
    <row r="956" spans="1:9" s="862" customFormat="1" ht="14.25">
      <c r="A956" s="1136"/>
      <c r="B956" s="1138"/>
      <c r="C956" s="861" t="s">
        <v>1319</v>
      </c>
      <c r="D956" s="861" t="s">
        <v>1320</v>
      </c>
      <c r="E956" s="1109">
        <v>15000</v>
      </c>
      <c r="F956" s="1109">
        <v>36750</v>
      </c>
      <c r="G956" s="1108">
        <v>20210</v>
      </c>
      <c r="H956" s="1108">
        <v>16540</v>
      </c>
      <c r="I956" s="1110"/>
    </row>
    <row r="957" spans="1:9" s="862" customFormat="1" ht="14.25">
      <c r="A957" s="863">
        <v>35</v>
      </c>
      <c r="B957" s="861" t="s">
        <v>1344</v>
      </c>
      <c r="C957" s="861" t="s">
        <v>870</v>
      </c>
      <c r="D957" s="861" t="s">
        <v>1334</v>
      </c>
      <c r="E957" s="1109">
        <v>20550</v>
      </c>
      <c r="F957" s="1109">
        <v>45210</v>
      </c>
      <c r="G957" s="1110"/>
      <c r="H957" s="1110"/>
      <c r="I957" s="1110"/>
    </row>
    <row r="958" spans="1:9" s="862" customFormat="1" ht="14.25">
      <c r="A958" s="863">
        <v>36</v>
      </c>
      <c r="B958" s="861" t="s">
        <v>1403</v>
      </c>
      <c r="C958" s="861" t="s">
        <v>1404</v>
      </c>
      <c r="D958" s="861" t="s">
        <v>1319</v>
      </c>
      <c r="E958" s="1109">
        <v>18000</v>
      </c>
      <c r="F958" s="1109">
        <v>45000</v>
      </c>
      <c r="G958" s="1110"/>
      <c r="H958" s="1110"/>
      <c r="I958" s="1110"/>
    </row>
    <row r="959" spans="1:9" s="862" customFormat="1" ht="14.25">
      <c r="A959" s="863">
        <v>37</v>
      </c>
      <c r="B959" s="861" t="s">
        <v>1321</v>
      </c>
      <c r="C959" s="861" t="s">
        <v>1319</v>
      </c>
      <c r="D959" s="861" t="s">
        <v>1320</v>
      </c>
      <c r="E959" s="1109">
        <v>12000</v>
      </c>
      <c r="F959" s="1109">
        <v>37200</v>
      </c>
      <c r="G959" s="1108">
        <v>20460</v>
      </c>
      <c r="H959" s="1108">
        <v>16740</v>
      </c>
      <c r="I959" s="1110"/>
    </row>
    <row r="960" spans="1:9" s="862" customFormat="1" ht="14.25">
      <c r="A960" s="863">
        <v>38</v>
      </c>
      <c r="B960" s="861" t="s">
        <v>1402</v>
      </c>
      <c r="C960" s="861" t="s">
        <v>1319</v>
      </c>
      <c r="D960" s="861" t="s">
        <v>1320</v>
      </c>
      <c r="E960" s="1109">
        <v>12000</v>
      </c>
      <c r="F960" s="1109">
        <v>37200</v>
      </c>
      <c r="G960" s="1110"/>
      <c r="H960" s="1110"/>
      <c r="I960" s="1110"/>
    </row>
    <row r="961" spans="1:9" s="862" customFormat="1" ht="14.25">
      <c r="A961" s="863">
        <v>39</v>
      </c>
      <c r="B961" s="861" t="s">
        <v>1357</v>
      </c>
      <c r="C961" s="861" t="s">
        <v>1319</v>
      </c>
      <c r="D961" s="861" t="s">
        <v>1320</v>
      </c>
      <c r="E961" s="1109">
        <v>12000</v>
      </c>
      <c r="F961" s="1109">
        <v>37200</v>
      </c>
      <c r="G961" s="1110"/>
      <c r="H961" s="1110"/>
      <c r="I961" s="1110"/>
    </row>
    <row r="962" spans="1:9" s="862" customFormat="1" ht="14.25">
      <c r="A962" s="863">
        <v>40</v>
      </c>
      <c r="B962" s="861" t="s">
        <v>1318</v>
      </c>
      <c r="C962" s="861" t="s">
        <v>1319</v>
      </c>
      <c r="D962" s="861" t="s">
        <v>1320</v>
      </c>
      <c r="E962" s="1109">
        <v>12000</v>
      </c>
      <c r="F962" s="1109">
        <v>37200</v>
      </c>
      <c r="G962" s="1110"/>
      <c r="H962" s="1110"/>
      <c r="I962" s="1110"/>
    </row>
    <row r="963" spans="1:9" s="862" customFormat="1" ht="14.25">
      <c r="A963" s="863">
        <v>41</v>
      </c>
      <c r="B963" s="861" t="s">
        <v>1400</v>
      </c>
      <c r="C963" s="861" t="s">
        <v>1315</v>
      </c>
      <c r="D963" s="861" t="s">
        <v>1316</v>
      </c>
      <c r="E963" s="1109">
        <v>19500</v>
      </c>
      <c r="F963" s="1109">
        <v>39000</v>
      </c>
      <c r="G963" s="1110"/>
      <c r="H963" s="1110"/>
      <c r="I963" s="1110"/>
    </row>
    <row r="964" spans="1:9" s="862" customFormat="1" ht="14.25">
      <c r="A964" s="863">
        <v>42</v>
      </c>
      <c r="B964" s="861" t="s">
        <v>1380</v>
      </c>
      <c r="C964" s="861" t="s">
        <v>1315</v>
      </c>
      <c r="D964" s="861" t="s">
        <v>1316</v>
      </c>
      <c r="E964" s="1109">
        <v>18000</v>
      </c>
      <c r="F964" s="1109">
        <v>36000</v>
      </c>
      <c r="G964" s="1110"/>
      <c r="H964" s="1110"/>
      <c r="I964" s="1110"/>
    </row>
    <row r="965" spans="1:9" s="862" customFormat="1" ht="14.25">
      <c r="A965" s="863">
        <v>43</v>
      </c>
      <c r="B965" s="861" t="s">
        <v>1391</v>
      </c>
      <c r="C965" s="861" t="s">
        <v>1315</v>
      </c>
      <c r="D965" s="861" t="s">
        <v>1316</v>
      </c>
      <c r="E965" s="1109">
        <v>18000</v>
      </c>
      <c r="F965" s="1109">
        <v>36000</v>
      </c>
      <c r="G965" s="1110"/>
      <c r="H965" s="1110"/>
      <c r="I965" s="1110"/>
    </row>
    <row r="966" spans="1:9" s="862" customFormat="1" ht="14.25">
      <c r="A966" s="1136">
        <v>44</v>
      </c>
      <c r="B966" s="1138" t="s">
        <v>1338</v>
      </c>
      <c r="C966" s="861" t="s">
        <v>1315</v>
      </c>
      <c r="D966" s="861" t="s">
        <v>1316</v>
      </c>
      <c r="E966" s="1109">
        <v>17250</v>
      </c>
      <c r="F966" s="1109">
        <v>36000</v>
      </c>
      <c r="G966" s="1110"/>
      <c r="H966" s="1110"/>
      <c r="I966" s="1110"/>
    </row>
    <row r="967" spans="1:9" s="862" customFormat="1" ht="14.25">
      <c r="A967" s="1136"/>
      <c r="B967" s="1138"/>
      <c r="C967" s="861" t="s">
        <v>1316</v>
      </c>
      <c r="D967" s="861" t="s">
        <v>1317</v>
      </c>
      <c r="E967" s="1109">
        <v>19500</v>
      </c>
      <c r="F967" s="1109">
        <v>36000</v>
      </c>
      <c r="G967" s="1110"/>
      <c r="H967" s="1110"/>
      <c r="I967" s="1110"/>
    </row>
    <row r="968" spans="1:9" s="862" customFormat="1" ht="14.25">
      <c r="A968" s="863">
        <v>45</v>
      </c>
      <c r="B968" s="861" t="s">
        <v>1388</v>
      </c>
      <c r="C968" s="861" t="s">
        <v>1315</v>
      </c>
      <c r="D968" s="861" t="s">
        <v>1389</v>
      </c>
      <c r="E968" s="1109">
        <v>18000</v>
      </c>
      <c r="F968" s="1109">
        <v>36000</v>
      </c>
      <c r="G968" s="1110"/>
      <c r="H968" s="1110"/>
      <c r="I968" s="1110"/>
    </row>
    <row r="969" spans="1:9" s="862" customFormat="1" ht="14.25">
      <c r="A969" s="863">
        <v>46</v>
      </c>
      <c r="B969" s="861" t="s">
        <v>1377</v>
      </c>
      <c r="C969" s="861" t="s">
        <v>1315</v>
      </c>
      <c r="D969" s="861" t="s">
        <v>1337</v>
      </c>
      <c r="E969" s="1109">
        <v>18000</v>
      </c>
      <c r="F969" s="1109">
        <v>36000</v>
      </c>
      <c r="G969" s="1110"/>
      <c r="H969" s="1110"/>
      <c r="I969" s="1110"/>
    </row>
    <row r="970" spans="1:9" s="862" customFormat="1" ht="14.25">
      <c r="A970" s="863">
        <v>47</v>
      </c>
      <c r="B970" s="861" t="s">
        <v>1384</v>
      </c>
      <c r="C970" s="861" t="s">
        <v>1385</v>
      </c>
      <c r="D970" s="861" t="s">
        <v>1386</v>
      </c>
      <c r="E970" s="1109">
        <v>18000</v>
      </c>
      <c r="F970" s="1109">
        <v>36000</v>
      </c>
      <c r="G970" s="1110"/>
      <c r="H970" s="1110"/>
      <c r="I970" s="1110"/>
    </row>
    <row r="971" spans="1:9" s="862" customFormat="1" ht="14.25">
      <c r="A971" s="863">
        <v>48</v>
      </c>
      <c r="B971" s="861" t="s">
        <v>1336</v>
      </c>
      <c r="C971" s="861" t="s">
        <v>1315</v>
      </c>
      <c r="D971" s="861" t="s">
        <v>1333</v>
      </c>
      <c r="E971" s="1109">
        <v>18000</v>
      </c>
      <c r="F971" s="1109">
        <v>36000</v>
      </c>
      <c r="G971" s="1110"/>
      <c r="H971" s="1110"/>
      <c r="I971" s="1110"/>
    </row>
    <row r="972" spans="1:9" s="862" customFormat="1" ht="14.25">
      <c r="A972" s="863">
        <v>49</v>
      </c>
      <c r="B972" s="861" t="s">
        <v>1355</v>
      </c>
      <c r="C972" s="861" t="s">
        <v>1315</v>
      </c>
      <c r="D972" s="861" t="s">
        <v>1317</v>
      </c>
      <c r="E972" s="1109">
        <v>18000</v>
      </c>
      <c r="F972" s="1109">
        <v>39600</v>
      </c>
      <c r="G972" s="1110"/>
      <c r="H972" s="1110"/>
      <c r="I972" s="1110"/>
    </row>
    <row r="973" spans="1:9" s="862" customFormat="1" ht="14.25">
      <c r="A973" s="863">
        <v>50</v>
      </c>
      <c r="B973" s="861" t="s">
        <v>1356</v>
      </c>
      <c r="C973" s="861" t="s">
        <v>1315</v>
      </c>
      <c r="D973" s="861" t="s">
        <v>1316</v>
      </c>
      <c r="E973" s="1109">
        <v>24000</v>
      </c>
      <c r="F973" s="1109">
        <v>38400</v>
      </c>
      <c r="G973" s="1110"/>
      <c r="H973" s="1110"/>
      <c r="I973" s="1110"/>
    </row>
    <row r="974" spans="1:9" s="862" customFormat="1" ht="14.25">
      <c r="A974" s="1136">
        <v>51</v>
      </c>
      <c r="B974" s="1138" t="s">
        <v>1314</v>
      </c>
      <c r="C974" s="861" t="s">
        <v>1315</v>
      </c>
      <c r="D974" s="861" t="s">
        <v>1316</v>
      </c>
      <c r="E974" s="1109">
        <v>18000</v>
      </c>
      <c r="F974" s="1109">
        <v>36000</v>
      </c>
      <c r="G974" s="1110"/>
      <c r="H974" s="1110"/>
      <c r="I974" s="1110"/>
    </row>
    <row r="975" spans="1:9" s="862" customFormat="1" ht="14.25">
      <c r="A975" s="1136"/>
      <c r="B975" s="1138"/>
      <c r="C975" s="861" t="s">
        <v>1316</v>
      </c>
      <c r="D975" s="861" t="s">
        <v>1317</v>
      </c>
      <c r="E975" s="1109">
        <v>15750</v>
      </c>
      <c r="F975" s="1109">
        <v>36000</v>
      </c>
      <c r="G975" s="1110"/>
      <c r="H975" s="1110"/>
      <c r="I975" s="1110"/>
    </row>
    <row r="976" spans="1:9" s="862" customFormat="1" ht="14.25">
      <c r="A976" s="863">
        <v>52</v>
      </c>
      <c r="B976" s="861" t="s">
        <v>1390</v>
      </c>
      <c r="C976" s="861" t="s">
        <v>1315</v>
      </c>
      <c r="D976" s="861" t="s">
        <v>1316</v>
      </c>
      <c r="E976" s="1109">
        <v>18000</v>
      </c>
      <c r="F976" s="1109">
        <v>36000</v>
      </c>
      <c r="G976" s="1110"/>
      <c r="H976" s="1110"/>
      <c r="I976" s="1110"/>
    </row>
    <row r="977" spans="1:9" s="862" customFormat="1" ht="14.25">
      <c r="A977" s="863">
        <v>53</v>
      </c>
      <c r="B977" s="861" t="s">
        <v>1340</v>
      </c>
      <c r="C977" s="861" t="s">
        <v>1315</v>
      </c>
      <c r="D977" s="861" t="s">
        <v>1316</v>
      </c>
      <c r="E977" s="1109">
        <v>21000</v>
      </c>
      <c r="F977" s="1109">
        <v>42000</v>
      </c>
      <c r="G977" s="1110"/>
      <c r="H977" s="1110"/>
      <c r="I977" s="1110"/>
    </row>
    <row r="978" spans="1:9" s="862" customFormat="1" ht="14.25">
      <c r="A978" s="863">
        <v>54</v>
      </c>
      <c r="B978" s="861" t="s">
        <v>1333</v>
      </c>
      <c r="C978" s="861" t="s">
        <v>1312</v>
      </c>
      <c r="D978" s="861" t="s">
        <v>1334</v>
      </c>
      <c r="E978" s="1109">
        <v>18000</v>
      </c>
      <c r="F978" s="1109">
        <v>36000</v>
      </c>
      <c r="G978" s="1110"/>
      <c r="H978" s="1110"/>
      <c r="I978" s="1110"/>
    </row>
    <row r="979" spans="1:9" s="862" customFormat="1" ht="14.25">
      <c r="A979" s="863">
        <v>55</v>
      </c>
      <c r="B979" s="861" t="s">
        <v>1337</v>
      </c>
      <c r="C979" s="861" t="s">
        <v>1338</v>
      </c>
      <c r="D979" s="861" t="s">
        <v>1314</v>
      </c>
      <c r="E979" s="1109">
        <v>15400</v>
      </c>
      <c r="F979" s="1109">
        <v>36000</v>
      </c>
      <c r="G979" s="1110"/>
      <c r="H979" s="1110"/>
      <c r="I979" s="1110"/>
    </row>
    <row r="980" spans="1:9" s="862" customFormat="1" ht="14.25">
      <c r="A980" s="863">
        <v>56</v>
      </c>
      <c r="B980" s="861" t="s">
        <v>1339</v>
      </c>
      <c r="C980" s="861" t="s">
        <v>1322</v>
      </c>
      <c r="D980" s="861" t="s">
        <v>1338</v>
      </c>
      <c r="E980" s="1109">
        <v>19500</v>
      </c>
      <c r="F980" s="1109">
        <v>39000</v>
      </c>
      <c r="G980" s="1110"/>
      <c r="H980" s="1110"/>
      <c r="I980" s="1110"/>
    </row>
    <row r="981" spans="1:9" s="862" customFormat="1" ht="14.25">
      <c r="A981" s="863">
        <v>57</v>
      </c>
      <c r="B981" s="861" t="s">
        <v>1343</v>
      </c>
      <c r="C981" s="861" t="s">
        <v>1322</v>
      </c>
      <c r="D981" s="861" t="s">
        <v>1338</v>
      </c>
      <c r="E981" s="1109">
        <v>19500</v>
      </c>
      <c r="F981" s="1109">
        <v>39000</v>
      </c>
      <c r="G981" s="1110"/>
      <c r="H981" s="1110"/>
      <c r="I981" s="1110"/>
    </row>
    <row r="982" spans="1:9" s="862" customFormat="1" ht="14.25">
      <c r="A982" s="863">
        <v>58</v>
      </c>
      <c r="B982" s="861" t="s">
        <v>1399</v>
      </c>
      <c r="C982" s="861" t="s">
        <v>1322</v>
      </c>
      <c r="D982" s="861" t="s">
        <v>1338</v>
      </c>
      <c r="E982" s="1109">
        <v>18000</v>
      </c>
      <c r="F982" s="1109">
        <v>36000</v>
      </c>
      <c r="G982" s="1110"/>
      <c r="H982" s="1110"/>
      <c r="I982" s="1110"/>
    </row>
    <row r="983" spans="1:9" s="862" customFormat="1" ht="14.25">
      <c r="A983" s="863">
        <v>59</v>
      </c>
      <c r="B983" s="861" t="s">
        <v>1352</v>
      </c>
      <c r="C983" s="861" t="s">
        <v>1317</v>
      </c>
      <c r="D983" s="861" t="s">
        <v>1342</v>
      </c>
      <c r="E983" s="1109">
        <v>18000</v>
      </c>
      <c r="F983" s="1109">
        <v>36000</v>
      </c>
      <c r="G983" s="1110"/>
      <c r="H983" s="1110"/>
      <c r="I983" s="1110"/>
    </row>
    <row r="984" spans="1:9" s="862" customFormat="1" ht="14.25">
      <c r="A984" s="863">
        <v>60</v>
      </c>
      <c r="B984" s="861" t="s">
        <v>1347</v>
      </c>
      <c r="C984" s="861" t="s">
        <v>1317</v>
      </c>
      <c r="D984" s="861" t="s">
        <v>1342</v>
      </c>
      <c r="E984" s="1109">
        <v>18000</v>
      </c>
      <c r="F984" s="1109">
        <v>36000</v>
      </c>
      <c r="G984" s="1110"/>
      <c r="H984" s="1110"/>
      <c r="I984" s="1110"/>
    </row>
    <row r="985" spans="1:9" s="862" customFormat="1" ht="14.25">
      <c r="A985" s="863">
        <v>61</v>
      </c>
      <c r="B985" s="861" t="s">
        <v>1341</v>
      </c>
      <c r="C985" s="861" t="s">
        <v>1317</v>
      </c>
      <c r="D985" s="861" t="s">
        <v>1342</v>
      </c>
      <c r="E985" s="1109">
        <v>18750</v>
      </c>
      <c r="F985" s="1109">
        <v>36000</v>
      </c>
      <c r="G985" s="1110"/>
      <c r="H985" s="1110"/>
      <c r="I985" s="1110"/>
    </row>
    <row r="986" spans="1:9" s="862" customFormat="1" ht="14.25">
      <c r="A986" s="863">
        <v>62</v>
      </c>
      <c r="B986" s="861" t="s">
        <v>1374</v>
      </c>
      <c r="C986" s="861" t="s">
        <v>1312</v>
      </c>
      <c r="D986" s="861" t="s">
        <v>1375</v>
      </c>
      <c r="E986" s="1109">
        <v>15000</v>
      </c>
      <c r="F986" s="1109">
        <v>40500</v>
      </c>
      <c r="G986" s="1110"/>
      <c r="H986" s="1110"/>
      <c r="I986" s="1110"/>
    </row>
    <row r="987" spans="1:9" s="862" customFormat="1" ht="14.25">
      <c r="A987" s="863">
        <v>63</v>
      </c>
      <c r="B987" s="861" t="s">
        <v>1349</v>
      </c>
      <c r="C987" s="861" t="s">
        <v>1312</v>
      </c>
      <c r="D987" s="861" t="s">
        <v>1350</v>
      </c>
      <c r="E987" s="1109">
        <v>15000</v>
      </c>
      <c r="F987" s="1109">
        <v>39000</v>
      </c>
      <c r="G987" s="1110"/>
      <c r="H987" s="1110"/>
      <c r="I987" s="1110"/>
    </row>
    <row r="988" spans="1:9" s="862" customFormat="1" ht="14.25">
      <c r="A988" s="863">
        <v>64</v>
      </c>
      <c r="B988" s="861" t="s">
        <v>1350</v>
      </c>
      <c r="C988" s="861" t="s">
        <v>1349</v>
      </c>
      <c r="D988" s="861" t="s">
        <v>1361</v>
      </c>
      <c r="E988" s="1109">
        <v>34000</v>
      </c>
      <c r="F988" s="1109">
        <v>37400</v>
      </c>
      <c r="G988" s="1110"/>
      <c r="H988" s="1110"/>
      <c r="I988" s="1110"/>
    </row>
    <row r="989" spans="1:9" s="862" customFormat="1" ht="14.25">
      <c r="A989" s="1139">
        <v>65</v>
      </c>
      <c r="B989" s="1142" t="s">
        <v>1361</v>
      </c>
      <c r="C989" s="861" t="s">
        <v>1312</v>
      </c>
      <c r="D989" s="861" t="s">
        <v>1401</v>
      </c>
      <c r="E989" s="1109">
        <v>15000</v>
      </c>
      <c r="F989" s="1109">
        <v>37500</v>
      </c>
      <c r="G989" s="1110"/>
      <c r="H989" s="1110"/>
      <c r="I989" s="1110"/>
    </row>
    <row r="990" spans="1:9" s="862" customFormat="1" ht="14.25">
      <c r="A990" s="1141"/>
      <c r="B990" s="1144"/>
      <c r="C990" s="861" t="s">
        <v>1401</v>
      </c>
      <c r="D990" s="861" t="s">
        <v>881</v>
      </c>
      <c r="E990" s="1109">
        <v>15000</v>
      </c>
      <c r="F990" s="1109">
        <v>33000</v>
      </c>
      <c r="G990" s="1110"/>
      <c r="H990" s="1110"/>
      <c r="I990" s="1110"/>
    </row>
    <row r="991" spans="1:9" s="862" customFormat="1" ht="14.25">
      <c r="A991" s="1139">
        <v>66</v>
      </c>
      <c r="B991" s="1142" t="s">
        <v>1348</v>
      </c>
      <c r="C991" s="861" t="s">
        <v>1312</v>
      </c>
      <c r="D991" s="861" t="s">
        <v>1401</v>
      </c>
      <c r="E991" s="1109">
        <v>12000</v>
      </c>
      <c r="F991" s="1109">
        <v>36000</v>
      </c>
      <c r="G991" s="1110"/>
      <c r="H991" s="1110"/>
      <c r="I991" s="1110"/>
    </row>
    <row r="992" spans="1:9" s="862" customFormat="1" ht="14.25">
      <c r="A992" s="1141"/>
      <c r="B992" s="1144"/>
      <c r="C992" s="861" t="s">
        <v>1401</v>
      </c>
      <c r="D992" s="861" t="s">
        <v>881</v>
      </c>
      <c r="E992" s="1109">
        <v>12000</v>
      </c>
      <c r="F992" s="1109">
        <v>30000</v>
      </c>
      <c r="G992" s="1110"/>
      <c r="H992" s="1110"/>
      <c r="I992" s="1110"/>
    </row>
    <row r="993" spans="1:9" s="862" customFormat="1" ht="14.25">
      <c r="A993" s="863">
        <v>67</v>
      </c>
      <c r="B993" s="861" t="s">
        <v>1376</v>
      </c>
      <c r="C993" s="861" t="s">
        <v>1348</v>
      </c>
      <c r="D993" s="861" t="s">
        <v>1361</v>
      </c>
      <c r="E993" s="1109">
        <v>12000</v>
      </c>
      <c r="F993" s="1109">
        <v>33600</v>
      </c>
      <c r="G993" s="1110"/>
      <c r="H993" s="1110"/>
      <c r="I993" s="1110"/>
    </row>
    <row r="994" spans="1:9" s="862" customFormat="1" ht="14.25">
      <c r="A994" s="863">
        <v>68</v>
      </c>
      <c r="B994" s="861" t="s">
        <v>1398</v>
      </c>
      <c r="C994" s="861" t="s">
        <v>1348</v>
      </c>
      <c r="D994" s="861" t="s">
        <v>1361</v>
      </c>
      <c r="E994" s="1109">
        <v>21000</v>
      </c>
      <c r="F994" s="1109">
        <v>33600</v>
      </c>
      <c r="G994" s="1110"/>
      <c r="H994" s="1110"/>
      <c r="I994" s="1110"/>
    </row>
    <row r="995" spans="1:9" s="862" customFormat="1" ht="14.25">
      <c r="A995" s="863">
        <v>69</v>
      </c>
      <c r="B995" s="861" t="s">
        <v>1401</v>
      </c>
      <c r="C995" s="861" t="s">
        <v>1348</v>
      </c>
      <c r="D995" s="861" t="s">
        <v>1361</v>
      </c>
      <c r="E995" s="1109">
        <v>10500</v>
      </c>
      <c r="F995" s="1109">
        <v>33600</v>
      </c>
      <c r="G995" s="1110"/>
      <c r="H995" s="1110"/>
      <c r="I995" s="1110"/>
    </row>
    <row r="996" spans="1:9" s="862" customFormat="1" ht="14.25">
      <c r="A996" s="863">
        <v>70</v>
      </c>
      <c r="B996" s="861" t="s">
        <v>1381</v>
      </c>
      <c r="C996" s="861" t="s">
        <v>1382</v>
      </c>
      <c r="D996" s="861" t="s">
        <v>1383</v>
      </c>
      <c r="E996" s="1109">
        <v>18000</v>
      </c>
      <c r="F996" s="1109">
        <v>43200</v>
      </c>
      <c r="G996" s="1110">
        <v>19440</v>
      </c>
      <c r="H996" s="1110">
        <v>18140</v>
      </c>
      <c r="I996" s="1110">
        <v>10800</v>
      </c>
    </row>
    <row r="997" spans="1:9" s="862" customFormat="1" ht="14.25">
      <c r="A997" s="863">
        <v>71</v>
      </c>
      <c r="B997" s="861" t="s">
        <v>1362</v>
      </c>
      <c r="C997" s="861" t="s">
        <v>1312</v>
      </c>
      <c r="D997" s="861" t="s">
        <v>881</v>
      </c>
      <c r="E997" s="1109">
        <v>9000</v>
      </c>
      <c r="F997" s="1109">
        <v>21600</v>
      </c>
      <c r="G997" s="1108">
        <v>16200</v>
      </c>
      <c r="H997" s="1108">
        <v>15120</v>
      </c>
      <c r="I997" s="1110">
        <v>5400</v>
      </c>
    </row>
    <row r="998" spans="1:9" s="862" customFormat="1" ht="42.75">
      <c r="A998" s="1136">
        <v>72</v>
      </c>
      <c r="B998" s="1138" t="s">
        <v>1378</v>
      </c>
      <c r="C998" s="861" t="s">
        <v>1312</v>
      </c>
      <c r="D998" s="861" t="s">
        <v>1379</v>
      </c>
      <c r="E998" s="1109">
        <v>12000</v>
      </c>
      <c r="F998" s="1109">
        <v>30000</v>
      </c>
      <c r="G998" s="1110">
        <v>16500</v>
      </c>
      <c r="H998" s="1110">
        <v>15600</v>
      </c>
      <c r="I998" s="1110">
        <v>7500</v>
      </c>
    </row>
    <row r="999" spans="1:9" s="862" customFormat="1" ht="28.5">
      <c r="A999" s="1136"/>
      <c r="B999" s="1138"/>
      <c r="C999" s="861" t="s">
        <v>1379</v>
      </c>
      <c r="D999" s="861" t="s">
        <v>881</v>
      </c>
      <c r="E999" s="1109">
        <v>8250</v>
      </c>
      <c r="F999" s="1109">
        <v>23520</v>
      </c>
      <c r="G999" s="1110">
        <v>14110</v>
      </c>
      <c r="H999" s="1110">
        <v>12940</v>
      </c>
      <c r="I999" s="1110">
        <v>5880</v>
      </c>
    </row>
    <row r="1000" spans="1:9" s="862" customFormat="1" ht="14.25">
      <c r="A1000" s="1139">
        <v>73</v>
      </c>
      <c r="B1000" s="1137" t="s">
        <v>1323</v>
      </c>
      <c r="C1000" s="861" t="s">
        <v>1324</v>
      </c>
      <c r="D1000" s="861" t="s">
        <v>1325</v>
      </c>
      <c r="E1000" s="1109">
        <v>9000</v>
      </c>
      <c r="F1000" s="1109">
        <v>22500</v>
      </c>
      <c r="G1000" s="1110">
        <v>13500</v>
      </c>
      <c r="H1000" s="1110">
        <v>12380</v>
      </c>
      <c r="I1000" s="1110">
        <v>5630</v>
      </c>
    </row>
    <row r="1001" spans="1:9" s="862" customFormat="1" ht="14.25">
      <c r="A1001" s="1140"/>
      <c r="B1001" s="1137"/>
      <c r="C1001" s="861" t="s">
        <v>1325</v>
      </c>
      <c r="D1001" s="861" t="s">
        <v>1326</v>
      </c>
      <c r="E1001" s="1109">
        <v>7500</v>
      </c>
      <c r="F1001" s="1109">
        <v>18750</v>
      </c>
      <c r="G1001" s="1110">
        <v>11250</v>
      </c>
      <c r="H1001" s="1110">
        <v>10310</v>
      </c>
      <c r="I1001" s="1110">
        <v>4690</v>
      </c>
    </row>
    <row r="1002" spans="1:9" s="862" customFormat="1" ht="14.25">
      <c r="A1002" s="1140"/>
      <c r="B1002" s="1137"/>
      <c r="C1002" s="861" t="s">
        <v>1326</v>
      </c>
      <c r="D1002" s="861" t="s">
        <v>1327</v>
      </c>
      <c r="E1002" s="1109">
        <v>7500</v>
      </c>
      <c r="F1002" s="1109">
        <v>18750</v>
      </c>
      <c r="G1002" s="1110">
        <v>11250</v>
      </c>
      <c r="H1002" s="1110">
        <v>10310</v>
      </c>
      <c r="I1002" s="1110">
        <v>4690</v>
      </c>
    </row>
    <row r="1003" spans="1:9" s="862" customFormat="1" ht="42.75">
      <c r="A1003" s="863">
        <v>74</v>
      </c>
      <c r="B1003" s="861" t="s">
        <v>1328</v>
      </c>
      <c r="C1003" s="861" t="s">
        <v>1324</v>
      </c>
      <c r="D1003" s="861" t="s">
        <v>1329</v>
      </c>
      <c r="E1003" s="1109">
        <v>14000</v>
      </c>
      <c r="F1003" s="1109">
        <v>22500</v>
      </c>
      <c r="G1003" s="1110"/>
      <c r="H1003" s="1110"/>
      <c r="I1003" s="1110"/>
    </row>
    <row r="1004" spans="1:9" s="862" customFormat="1" ht="14.25">
      <c r="A1004" s="863">
        <v>75</v>
      </c>
      <c r="B1004" s="861" t="s">
        <v>1387</v>
      </c>
      <c r="C1004" s="861" t="s">
        <v>1382</v>
      </c>
      <c r="D1004" s="861" t="s">
        <v>1373</v>
      </c>
      <c r="E1004" s="1109">
        <v>7500</v>
      </c>
      <c r="F1004" s="1109">
        <v>18750</v>
      </c>
      <c r="G1004" s="1110">
        <v>11250</v>
      </c>
      <c r="H1004" s="1110">
        <v>10310</v>
      </c>
      <c r="I1004" s="1110">
        <v>4690</v>
      </c>
    </row>
    <row r="1005" spans="1:9" s="862" customFormat="1" ht="28.5">
      <c r="A1005" s="863">
        <v>76</v>
      </c>
      <c r="B1005" s="861" t="s">
        <v>1330</v>
      </c>
      <c r="C1005" s="861" t="s">
        <v>1331</v>
      </c>
      <c r="D1005" s="861" t="s">
        <v>1332</v>
      </c>
      <c r="E1005" s="1109">
        <v>7500</v>
      </c>
      <c r="F1005" s="1109">
        <v>18750</v>
      </c>
      <c r="G1005" s="1110">
        <v>11250</v>
      </c>
      <c r="H1005" s="1110">
        <v>10310</v>
      </c>
      <c r="I1005" s="1110">
        <v>4690</v>
      </c>
    </row>
    <row r="1006" spans="1:9" s="862" customFormat="1" ht="14.25">
      <c r="A1006" s="863">
        <v>77</v>
      </c>
      <c r="B1006" s="861" t="s">
        <v>1372</v>
      </c>
      <c r="C1006" s="861" t="s">
        <v>1331</v>
      </c>
      <c r="D1006" s="861" t="s">
        <v>1373</v>
      </c>
      <c r="E1006" s="1109">
        <v>7500</v>
      </c>
      <c r="F1006" s="1109">
        <v>18750</v>
      </c>
      <c r="G1006" s="1110">
        <v>11250</v>
      </c>
      <c r="H1006" s="1110">
        <v>10310</v>
      </c>
      <c r="I1006" s="1110">
        <v>4690</v>
      </c>
    </row>
    <row r="1007" spans="1:9" s="862" customFormat="1">
      <c r="A1007" s="1136">
        <v>78</v>
      </c>
      <c r="B1007" s="1149" t="s">
        <v>1405</v>
      </c>
      <c r="C1007" s="1149"/>
      <c r="D1007" s="1149"/>
      <c r="E1007" s="1109">
        <v>0</v>
      </c>
      <c r="F1007" s="1109">
        <v>0</v>
      </c>
      <c r="G1007" s="1110"/>
      <c r="H1007" s="1110"/>
      <c r="I1007" s="1110"/>
    </row>
    <row r="1008" spans="1:9" s="862" customFormat="1" ht="14.25">
      <c r="A1008" s="1136"/>
      <c r="B1008" s="1138" t="s">
        <v>1406</v>
      </c>
      <c r="C1008" s="861" t="s">
        <v>1312</v>
      </c>
      <c r="D1008" s="861" t="s">
        <v>1407</v>
      </c>
      <c r="E1008" s="1109">
        <v>7200</v>
      </c>
      <c r="F1008" s="1109">
        <v>25920</v>
      </c>
      <c r="G1008" s="1108">
        <v>15550</v>
      </c>
      <c r="H1008" s="1108">
        <v>12960</v>
      </c>
      <c r="I1008" s="1110"/>
    </row>
    <row r="1009" spans="1:9" s="862" customFormat="1" ht="14.25">
      <c r="A1009" s="1136"/>
      <c r="B1009" s="1138"/>
      <c r="C1009" s="861" t="s">
        <v>1407</v>
      </c>
      <c r="D1009" s="861" t="s">
        <v>1378</v>
      </c>
      <c r="E1009" s="1109">
        <v>4900</v>
      </c>
      <c r="F1009" s="1109">
        <v>23520</v>
      </c>
      <c r="G1009" s="1108">
        <v>14110</v>
      </c>
      <c r="H1009" s="1108">
        <v>11760</v>
      </c>
      <c r="I1009" s="1110"/>
    </row>
    <row r="1010" spans="1:9" s="862" customFormat="1">
      <c r="A1010" s="1136">
        <v>79</v>
      </c>
      <c r="B1010" s="1149" t="s">
        <v>1408</v>
      </c>
      <c r="C1010" s="1149"/>
      <c r="D1010" s="1149"/>
      <c r="E1010" s="1109">
        <v>0</v>
      </c>
      <c r="F1010" s="1109"/>
      <c r="G1010" s="1110"/>
      <c r="H1010" s="1110"/>
      <c r="I1010" s="1110"/>
    </row>
    <row r="1011" spans="1:9" s="862" customFormat="1" ht="14.25">
      <c r="A1011" s="1136"/>
      <c r="B1011" s="1138" t="s">
        <v>1409</v>
      </c>
      <c r="C1011" s="1138"/>
      <c r="D1011" s="1138"/>
      <c r="E1011" s="1109">
        <v>18000</v>
      </c>
      <c r="F1011" s="1109">
        <v>23000</v>
      </c>
      <c r="G1011" s="1110"/>
      <c r="H1011" s="1110"/>
      <c r="I1011" s="1110"/>
    </row>
    <row r="1012" spans="1:9" s="862" customFormat="1">
      <c r="A1012" s="1136">
        <v>80</v>
      </c>
      <c r="B1012" s="1149" t="s">
        <v>1410</v>
      </c>
      <c r="C1012" s="1149"/>
      <c r="D1012" s="1149"/>
      <c r="E1012" s="1109">
        <v>0</v>
      </c>
      <c r="F1012" s="1109"/>
      <c r="G1012" s="1110"/>
      <c r="H1012" s="1110"/>
      <c r="I1012" s="1110"/>
    </row>
    <row r="1013" spans="1:9" s="862" customFormat="1" ht="28.5">
      <c r="A1013" s="1136"/>
      <c r="B1013" s="861" t="s">
        <v>1411</v>
      </c>
      <c r="C1013" s="1138" t="s">
        <v>1412</v>
      </c>
      <c r="D1013" s="1138"/>
      <c r="E1013" s="1109">
        <v>11200</v>
      </c>
      <c r="F1013" s="1109">
        <v>33600</v>
      </c>
      <c r="G1013" s="1110"/>
      <c r="H1013" s="1110"/>
      <c r="I1013" s="1110"/>
    </row>
    <row r="1014" spans="1:9" s="862" customFormat="1" ht="28.5">
      <c r="A1014" s="1136"/>
      <c r="B1014" s="861" t="s">
        <v>1413</v>
      </c>
      <c r="C1014" s="861" t="s">
        <v>1354</v>
      </c>
      <c r="D1014" s="861" t="s">
        <v>278</v>
      </c>
      <c r="E1014" s="1109">
        <v>10400</v>
      </c>
      <c r="F1014" s="1109">
        <v>31200</v>
      </c>
      <c r="G1014" s="1110"/>
      <c r="H1014" s="1110"/>
      <c r="I1014" s="1110"/>
    </row>
    <row r="1015" spans="1:9" s="862" customFormat="1">
      <c r="A1015" s="863"/>
      <c r="B1015" s="1149" t="s">
        <v>1414</v>
      </c>
      <c r="C1015" s="1149"/>
      <c r="D1015" s="1149"/>
      <c r="E1015" s="1109">
        <v>0</v>
      </c>
      <c r="F1015" s="1109"/>
      <c r="G1015" s="1110"/>
      <c r="H1015" s="1110"/>
      <c r="I1015" s="1110"/>
    </row>
    <row r="1016" spans="1:9" s="862" customFormat="1" ht="14.25">
      <c r="A1016" s="863">
        <v>81</v>
      </c>
      <c r="B1016" s="861" t="s">
        <v>1415</v>
      </c>
      <c r="C1016" s="861" t="s">
        <v>1342</v>
      </c>
      <c r="D1016" s="861" t="s">
        <v>1337</v>
      </c>
      <c r="E1016" s="1109">
        <v>14000</v>
      </c>
      <c r="F1016" s="1109">
        <v>35700</v>
      </c>
      <c r="G1016" s="1110"/>
      <c r="H1016" s="1110"/>
      <c r="I1016" s="1110"/>
    </row>
    <row r="1017" spans="1:9" s="862" customFormat="1" ht="14.25">
      <c r="A1017" s="863">
        <v>82</v>
      </c>
      <c r="B1017" s="861" t="s">
        <v>1416</v>
      </c>
      <c r="C1017" s="861" t="s">
        <v>1417</v>
      </c>
      <c r="D1017" s="861" t="s">
        <v>1334</v>
      </c>
      <c r="E1017" s="1109">
        <v>14000</v>
      </c>
      <c r="F1017" s="1109">
        <v>35700</v>
      </c>
      <c r="G1017" s="1110"/>
      <c r="H1017" s="1110"/>
      <c r="I1017" s="1110"/>
    </row>
    <row r="1018" spans="1:9" s="862" customFormat="1" ht="14.25">
      <c r="A1018" s="863">
        <v>83</v>
      </c>
      <c r="B1018" s="861" t="s">
        <v>1418</v>
      </c>
      <c r="C1018" s="861" t="s">
        <v>1342</v>
      </c>
      <c r="D1018" s="861" t="s">
        <v>1333</v>
      </c>
      <c r="E1018" s="1109">
        <v>13000</v>
      </c>
      <c r="F1018" s="1109">
        <v>40000</v>
      </c>
      <c r="G1018" s="1110"/>
      <c r="H1018" s="1110"/>
      <c r="I1018" s="1110"/>
    </row>
    <row r="1019" spans="1:9" s="862" customFormat="1">
      <c r="A1019" s="1136">
        <v>84</v>
      </c>
      <c r="B1019" s="1149" t="s">
        <v>1419</v>
      </c>
      <c r="C1019" s="1149"/>
      <c r="D1019" s="1149"/>
      <c r="E1019" s="1109">
        <v>0</v>
      </c>
      <c r="F1019" s="1109"/>
      <c r="G1019" s="1110"/>
      <c r="H1019" s="1110"/>
      <c r="I1019" s="1110"/>
    </row>
    <row r="1020" spans="1:9" s="862" customFormat="1" ht="14.25">
      <c r="A1020" s="1136"/>
      <c r="B1020" s="1150" t="s">
        <v>1420</v>
      </c>
      <c r="C1020" s="1138"/>
      <c r="D1020" s="1138"/>
      <c r="E1020" s="1109">
        <v>15000</v>
      </c>
      <c r="F1020" s="1109">
        <v>39000</v>
      </c>
      <c r="G1020" s="1110"/>
      <c r="H1020" s="1110"/>
      <c r="I1020" s="1110"/>
    </row>
    <row r="1021" spans="1:9" s="862" customFormat="1" ht="14.25">
      <c r="A1021" s="1136"/>
      <c r="B1021" s="1150" t="s">
        <v>7845</v>
      </c>
      <c r="C1021" s="1138"/>
      <c r="D1021" s="1138"/>
      <c r="E1021" s="1109">
        <v>15000</v>
      </c>
      <c r="F1021" s="1109">
        <v>36000</v>
      </c>
      <c r="G1021" s="1110"/>
      <c r="H1021" s="1110"/>
      <c r="I1021" s="1110"/>
    </row>
    <row r="1022" spans="1:9" s="862" customFormat="1">
      <c r="A1022" s="1136">
        <v>85</v>
      </c>
      <c r="B1022" s="1149" t="s">
        <v>1422</v>
      </c>
      <c r="C1022" s="1149"/>
      <c r="D1022" s="1149"/>
      <c r="E1022" s="1109">
        <v>0</v>
      </c>
      <c r="F1022" s="1109"/>
      <c r="G1022" s="1110"/>
      <c r="H1022" s="1110"/>
      <c r="I1022" s="1110"/>
    </row>
    <row r="1023" spans="1:9" s="862" customFormat="1" ht="14.25">
      <c r="A1023" s="1136"/>
      <c r="B1023" s="1138" t="s">
        <v>1423</v>
      </c>
      <c r="C1023" s="1138"/>
      <c r="D1023" s="1138"/>
      <c r="E1023" s="1109">
        <v>12000</v>
      </c>
      <c r="F1023" s="1109">
        <v>20400</v>
      </c>
      <c r="G1023" s="1110"/>
      <c r="H1023" s="1110"/>
      <c r="I1023" s="1110"/>
    </row>
    <row r="1024" spans="1:9" s="862" customFormat="1" ht="14.25">
      <c r="A1024" s="1136"/>
      <c r="B1024" s="1138" t="s">
        <v>1424</v>
      </c>
      <c r="C1024" s="1138"/>
      <c r="D1024" s="1138"/>
      <c r="E1024" s="1109">
        <v>12000</v>
      </c>
      <c r="F1024" s="1109">
        <v>20400</v>
      </c>
      <c r="G1024" s="1110"/>
      <c r="H1024" s="1110"/>
      <c r="I1024" s="1110"/>
    </row>
    <row r="1025" spans="1:9" s="862" customFormat="1">
      <c r="A1025" s="863"/>
      <c r="B1025" s="1149" t="s">
        <v>1425</v>
      </c>
      <c r="C1025" s="1149"/>
      <c r="D1025" s="1149"/>
      <c r="E1025" s="1109">
        <v>0</v>
      </c>
      <c r="F1025" s="1109"/>
      <c r="G1025" s="1110"/>
      <c r="H1025" s="1110"/>
      <c r="I1025" s="1110"/>
    </row>
    <row r="1026" spans="1:9" s="862" customFormat="1" ht="57">
      <c r="A1026" s="863">
        <v>86</v>
      </c>
      <c r="B1026" s="861" t="s">
        <v>1426</v>
      </c>
      <c r="C1026" s="861" t="s">
        <v>1427</v>
      </c>
      <c r="D1026" s="861" t="s">
        <v>1428</v>
      </c>
      <c r="E1026" s="1109">
        <v>30000</v>
      </c>
      <c r="F1026" s="1109">
        <v>33000</v>
      </c>
      <c r="G1026" s="1110"/>
      <c r="H1026" s="1110"/>
      <c r="I1026" s="1110"/>
    </row>
    <row r="1027" spans="1:9" s="862" customFormat="1" ht="28.5">
      <c r="A1027" s="863">
        <v>87</v>
      </c>
      <c r="B1027" s="861" t="s">
        <v>1429</v>
      </c>
      <c r="C1027" s="861" t="s">
        <v>1313</v>
      </c>
      <c r="D1027" s="861" t="s">
        <v>1430</v>
      </c>
      <c r="E1027" s="1109">
        <v>30000</v>
      </c>
      <c r="F1027" s="1109">
        <v>33000</v>
      </c>
      <c r="G1027" s="1110"/>
      <c r="H1027" s="1110"/>
      <c r="I1027" s="1110"/>
    </row>
    <row r="1028" spans="1:9" s="862" customFormat="1" ht="28.5">
      <c r="A1028" s="863">
        <v>88</v>
      </c>
      <c r="B1028" s="861" t="s">
        <v>1431</v>
      </c>
      <c r="C1028" s="861" t="s">
        <v>1427</v>
      </c>
      <c r="D1028" s="861" t="s">
        <v>1432</v>
      </c>
      <c r="E1028" s="1109">
        <v>24500</v>
      </c>
      <c r="F1028" s="1109">
        <v>29400</v>
      </c>
      <c r="G1028" s="1110"/>
      <c r="H1028" s="1110"/>
      <c r="I1028" s="1110"/>
    </row>
    <row r="1029" spans="1:9" s="862" customFormat="1" ht="42.75">
      <c r="A1029" s="863">
        <v>89</v>
      </c>
      <c r="B1029" s="861" t="s">
        <v>1433</v>
      </c>
      <c r="C1029" s="861" t="s">
        <v>1434</v>
      </c>
      <c r="D1029" s="861" t="s">
        <v>1435</v>
      </c>
      <c r="E1029" s="1109">
        <v>23800</v>
      </c>
      <c r="F1029" s="1109">
        <v>28560</v>
      </c>
      <c r="G1029" s="1110"/>
      <c r="H1029" s="1110"/>
      <c r="I1029" s="1110"/>
    </row>
    <row r="1030" spans="1:9" s="862" customFormat="1" ht="28.5">
      <c r="A1030" s="863">
        <v>90</v>
      </c>
      <c r="B1030" s="861" t="s">
        <v>1436</v>
      </c>
      <c r="C1030" s="861" t="s">
        <v>1434</v>
      </c>
      <c r="D1030" s="861" t="s">
        <v>1432</v>
      </c>
      <c r="E1030" s="1109">
        <v>23800</v>
      </c>
      <c r="F1030" s="1109">
        <v>28560</v>
      </c>
      <c r="G1030" s="1110"/>
      <c r="H1030" s="1110"/>
      <c r="I1030" s="1110"/>
    </row>
    <row r="1031" spans="1:9" s="862" customFormat="1" ht="42.75">
      <c r="A1031" s="863">
        <v>91</v>
      </c>
      <c r="B1031" s="861" t="s">
        <v>1437</v>
      </c>
      <c r="C1031" s="861" t="s">
        <v>1434</v>
      </c>
      <c r="D1031" s="861" t="s">
        <v>1432</v>
      </c>
      <c r="E1031" s="1109">
        <v>23800</v>
      </c>
      <c r="F1031" s="1109">
        <v>28560</v>
      </c>
      <c r="G1031" s="1110"/>
      <c r="H1031" s="1110"/>
      <c r="I1031" s="1110"/>
    </row>
    <row r="1032" spans="1:9" s="862" customFormat="1">
      <c r="A1032" s="863"/>
      <c r="B1032" s="1149" t="s">
        <v>1438</v>
      </c>
      <c r="C1032" s="1149"/>
      <c r="D1032" s="1149"/>
      <c r="E1032" s="1109">
        <v>0</v>
      </c>
      <c r="F1032" s="1109"/>
      <c r="G1032" s="1110"/>
      <c r="H1032" s="1110"/>
      <c r="I1032" s="1110"/>
    </row>
    <row r="1033" spans="1:9" s="862" customFormat="1" ht="42.75">
      <c r="A1033" s="863">
        <v>92</v>
      </c>
      <c r="B1033" s="861" t="s">
        <v>1439</v>
      </c>
      <c r="C1033" s="861" t="s">
        <v>1313</v>
      </c>
      <c r="D1033" s="861" t="s">
        <v>1430</v>
      </c>
      <c r="E1033" s="1109">
        <v>25000</v>
      </c>
      <c r="F1033" s="1109">
        <v>33000</v>
      </c>
      <c r="G1033" s="1110"/>
      <c r="H1033" s="1110"/>
      <c r="I1033" s="1110"/>
    </row>
    <row r="1034" spans="1:9" s="862" customFormat="1" ht="57">
      <c r="A1034" s="863">
        <v>93</v>
      </c>
      <c r="B1034" s="861" t="s">
        <v>1440</v>
      </c>
      <c r="C1034" s="861" t="s">
        <v>1441</v>
      </c>
      <c r="D1034" s="861" t="s">
        <v>1442</v>
      </c>
      <c r="E1034" s="1109">
        <v>24000</v>
      </c>
      <c r="F1034" s="1109">
        <v>33000</v>
      </c>
      <c r="G1034" s="1110"/>
      <c r="H1034" s="1110"/>
      <c r="I1034" s="1110"/>
    </row>
    <row r="1035" spans="1:9" s="862" customFormat="1" ht="42.75">
      <c r="A1035" s="863">
        <v>94</v>
      </c>
      <c r="B1035" s="861" t="s">
        <v>1443</v>
      </c>
      <c r="C1035" s="861" t="s">
        <v>1432</v>
      </c>
      <c r="D1035" s="861" t="s">
        <v>1444</v>
      </c>
      <c r="E1035" s="1109">
        <v>23000</v>
      </c>
      <c r="F1035" s="1109">
        <v>27600</v>
      </c>
      <c r="G1035" s="1110"/>
      <c r="H1035" s="1110"/>
      <c r="I1035" s="1110"/>
    </row>
    <row r="1036" spans="1:9" s="862" customFormat="1" ht="28.5">
      <c r="A1036" s="863">
        <v>95</v>
      </c>
      <c r="B1036" s="861" t="s">
        <v>1445</v>
      </c>
      <c r="C1036" s="861" t="s">
        <v>1432</v>
      </c>
      <c r="D1036" s="861" t="s">
        <v>1444</v>
      </c>
      <c r="E1036" s="1109">
        <v>23000</v>
      </c>
      <c r="F1036" s="1109">
        <v>27600</v>
      </c>
      <c r="G1036" s="1110"/>
      <c r="H1036" s="1110"/>
      <c r="I1036" s="1110"/>
    </row>
    <row r="1037" spans="1:9" s="862" customFormat="1" ht="42.75">
      <c r="A1037" s="863">
        <v>96</v>
      </c>
      <c r="B1037" s="861" t="s">
        <v>1446</v>
      </c>
      <c r="C1037" s="861" t="s">
        <v>1441</v>
      </c>
      <c r="D1037" s="861" t="s">
        <v>1442</v>
      </c>
      <c r="E1037" s="1109">
        <v>23000</v>
      </c>
      <c r="F1037" s="1109">
        <v>27600</v>
      </c>
      <c r="G1037" s="1110"/>
      <c r="H1037" s="1110"/>
      <c r="I1037" s="1110"/>
    </row>
    <row r="1038" spans="1:9" s="862" customFormat="1" ht="42.75">
      <c r="A1038" s="863">
        <v>97</v>
      </c>
      <c r="B1038" s="861" t="s">
        <v>1447</v>
      </c>
      <c r="C1038" s="861" t="s">
        <v>1432</v>
      </c>
      <c r="D1038" s="861" t="s">
        <v>1444</v>
      </c>
      <c r="E1038" s="1109">
        <v>22000</v>
      </c>
      <c r="F1038" s="1109">
        <v>27500</v>
      </c>
      <c r="G1038" s="1110"/>
      <c r="H1038" s="1110"/>
      <c r="I1038" s="1110"/>
    </row>
    <row r="1039" spans="1:9" s="862" customFormat="1" ht="42.75">
      <c r="A1039" s="863">
        <v>98</v>
      </c>
      <c r="B1039" s="861" t="s">
        <v>1448</v>
      </c>
      <c r="C1039" s="861" t="s">
        <v>1432</v>
      </c>
      <c r="D1039" s="861" t="s">
        <v>1444</v>
      </c>
      <c r="E1039" s="1109">
        <v>22000</v>
      </c>
      <c r="F1039" s="1109">
        <v>27500</v>
      </c>
      <c r="G1039" s="1110"/>
      <c r="H1039" s="1110"/>
      <c r="I1039" s="1110"/>
    </row>
    <row r="1040" spans="1:9" s="862" customFormat="1">
      <c r="A1040" s="1139">
        <v>99</v>
      </c>
      <c r="B1040" s="1149" t="s">
        <v>1449</v>
      </c>
      <c r="C1040" s="1149"/>
      <c r="D1040" s="1149"/>
      <c r="E1040" s="1109">
        <v>0</v>
      </c>
      <c r="F1040" s="1109"/>
      <c r="G1040" s="1110"/>
      <c r="H1040" s="1110"/>
      <c r="I1040" s="1110"/>
    </row>
    <row r="1041" spans="1:9" s="862" customFormat="1" ht="14.25">
      <c r="A1041" s="1140"/>
      <c r="B1041" s="861" t="s">
        <v>1450</v>
      </c>
      <c r="C1041" s="861" t="s">
        <v>1451</v>
      </c>
      <c r="D1041" s="861" t="s">
        <v>1452</v>
      </c>
      <c r="E1041" s="1109">
        <v>17600</v>
      </c>
      <c r="F1041" s="1109">
        <v>32560</v>
      </c>
      <c r="G1041" s="1110"/>
      <c r="H1041" s="1110"/>
      <c r="I1041" s="1110"/>
    </row>
    <row r="1042" spans="1:9" s="862" customFormat="1" ht="14.25">
      <c r="A1042" s="1140"/>
      <c r="B1042" s="861" t="s">
        <v>1453</v>
      </c>
      <c r="C1042" s="861" t="s">
        <v>1454</v>
      </c>
      <c r="D1042" s="861" t="s">
        <v>1455</v>
      </c>
      <c r="E1042" s="1109">
        <v>16000</v>
      </c>
      <c r="F1042" s="1109">
        <v>40000</v>
      </c>
      <c r="G1042" s="1110"/>
      <c r="H1042" s="1110"/>
      <c r="I1042" s="1110"/>
    </row>
    <row r="1043" spans="1:9" s="862" customFormat="1" ht="14.25">
      <c r="A1043" s="1140"/>
      <c r="B1043" s="861" t="s">
        <v>1453</v>
      </c>
      <c r="C1043" s="861" t="s">
        <v>1455</v>
      </c>
      <c r="D1043" s="861" t="s">
        <v>1456</v>
      </c>
      <c r="E1043" s="1109">
        <v>16000</v>
      </c>
      <c r="F1043" s="1109">
        <v>40000</v>
      </c>
      <c r="G1043" s="1110"/>
      <c r="H1043" s="1110"/>
      <c r="I1043" s="1110"/>
    </row>
    <row r="1044" spans="1:9" s="862" customFormat="1" ht="14.25">
      <c r="A1044" s="1140"/>
      <c r="B1044" s="861" t="s">
        <v>1457</v>
      </c>
      <c r="C1044" s="861" t="s">
        <v>68</v>
      </c>
      <c r="D1044" s="861" t="s">
        <v>1451</v>
      </c>
      <c r="E1044" s="1109">
        <v>17600</v>
      </c>
      <c r="F1044" s="1109">
        <v>44000</v>
      </c>
      <c r="G1044" s="1110"/>
      <c r="H1044" s="1110"/>
      <c r="I1044" s="1110"/>
    </row>
    <row r="1045" spans="1:9" s="862" customFormat="1" ht="14.25">
      <c r="A1045" s="1140"/>
      <c r="B1045" s="861" t="s">
        <v>1458</v>
      </c>
      <c r="C1045" s="861" t="s">
        <v>68</v>
      </c>
      <c r="D1045" s="861" t="s">
        <v>1451</v>
      </c>
      <c r="E1045" s="1109">
        <v>11200</v>
      </c>
      <c r="F1045" s="1109">
        <v>39200</v>
      </c>
      <c r="G1045" s="1110"/>
      <c r="H1045" s="1110"/>
      <c r="I1045" s="1110"/>
    </row>
    <row r="1046" spans="1:9" s="862" customFormat="1" ht="14.25">
      <c r="A1046" s="1140"/>
      <c r="B1046" s="861" t="s">
        <v>1459</v>
      </c>
      <c r="C1046" s="861" t="s">
        <v>68</v>
      </c>
      <c r="D1046" s="861" t="s">
        <v>1451</v>
      </c>
      <c r="E1046" s="1109">
        <v>9600</v>
      </c>
      <c r="F1046" s="1109">
        <v>28800</v>
      </c>
      <c r="G1046" s="1110"/>
      <c r="H1046" s="1110"/>
      <c r="I1046" s="1110"/>
    </row>
    <row r="1047" spans="1:9" s="862" customFormat="1" ht="14.25">
      <c r="A1047" s="1140"/>
      <c r="B1047" s="861" t="s">
        <v>1460</v>
      </c>
      <c r="C1047" s="861" t="s">
        <v>68</v>
      </c>
      <c r="D1047" s="861" t="s">
        <v>1451</v>
      </c>
      <c r="E1047" s="1109">
        <v>19200</v>
      </c>
      <c r="F1047" s="1109">
        <v>48000</v>
      </c>
      <c r="G1047" s="1110"/>
      <c r="H1047" s="1110"/>
      <c r="I1047" s="1110"/>
    </row>
    <row r="1048" spans="1:9" s="862" customFormat="1" ht="14.25">
      <c r="A1048" s="1140"/>
      <c r="B1048" s="861" t="s">
        <v>1461</v>
      </c>
      <c r="C1048" s="861" t="s">
        <v>1462</v>
      </c>
      <c r="D1048" s="861" t="s">
        <v>1451</v>
      </c>
      <c r="E1048" s="1109">
        <v>9600</v>
      </c>
      <c r="F1048" s="1109">
        <v>28800</v>
      </c>
      <c r="G1048" s="1110"/>
      <c r="H1048" s="1110"/>
      <c r="I1048" s="1110"/>
    </row>
    <row r="1049" spans="1:9" s="862" customFormat="1" ht="14.25">
      <c r="A1049" s="1140"/>
      <c r="B1049" s="861" t="s">
        <v>1463</v>
      </c>
      <c r="C1049" s="861" t="s">
        <v>1462</v>
      </c>
      <c r="D1049" s="861" t="s">
        <v>1464</v>
      </c>
      <c r="E1049" s="1109">
        <v>11200</v>
      </c>
      <c r="F1049" s="1109">
        <v>33600</v>
      </c>
      <c r="G1049" s="1110"/>
      <c r="H1049" s="1110"/>
      <c r="I1049" s="1110"/>
    </row>
    <row r="1050" spans="1:9" s="862" customFormat="1" ht="14.25">
      <c r="A1050" s="1140"/>
      <c r="B1050" s="861" t="s">
        <v>1465</v>
      </c>
      <c r="C1050" s="861" t="s">
        <v>119</v>
      </c>
      <c r="D1050" s="861" t="s">
        <v>1462</v>
      </c>
      <c r="E1050" s="1109">
        <v>11200</v>
      </c>
      <c r="F1050" s="1109">
        <v>33600</v>
      </c>
      <c r="G1050" s="1110"/>
      <c r="H1050" s="1110"/>
      <c r="I1050" s="1110"/>
    </row>
    <row r="1051" spans="1:9" s="862" customFormat="1" ht="28.5">
      <c r="A1051" s="1140"/>
      <c r="B1051" s="861" t="s">
        <v>1466</v>
      </c>
      <c r="C1051" s="861" t="s">
        <v>1467</v>
      </c>
      <c r="D1051" s="861" t="s">
        <v>1462</v>
      </c>
      <c r="E1051" s="1109">
        <v>8000</v>
      </c>
      <c r="F1051" s="1109">
        <v>28000</v>
      </c>
      <c r="G1051" s="1110"/>
      <c r="H1051" s="1110"/>
      <c r="I1051" s="1110"/>
    </row>
    <row r="1052" spans="1:9" s="862" customFormat="1" ht="28.5">
      <c r="A1052" s="1140"/>
      <c r="B1052" s="861" t="s">
        <v>1468</v>
      </c>
      <c r="C1052" s="861" t="s">
        <v>1469</v>
      </c>
      <c r="D1052" s="861" t="s">
        <v>1470</v>
      </c>
      <c r="E1052" s="1109">
        <v>8000</v>
      </c>
      <c r="F1052" s="1109">
        <v>28000</v>
      </c>
      <c r="G1052" s="1110"/>
      <c r="H1052" s="1110"/>
      <c r="I1052" s="1110"/>
    </row>
    <row r="1053" spans="1:9" s="862" customFormat="1" ht="42.75">
      <c r="A1053" s="1140"/>
      <c r="B1053" s="861" t="s">
        <v>1471</v>
      </c>
      <c r="C1053" s="861" t="s">
        <v>1472</v>
      </c>
      <c r="D1053" s="861" t="s">
        <v>1473</v>
      </c>
      <c r="E1053" s="1109">
        <v>9600</v>
      </c>
      <c r="F1053" s="1109">
        <v>30720</v>
      </c>
      <c r="G1053" s="1110"/>
      <c r="H1053" s="1110"/>
      <c r="I1053" s="1110"/>
    </row>
    <row r="1054" spans="1:9" s="862" customFormat="1" ht="28.5">
      <c r="A1054" s="1140"/>
      <c r="B1054" s="861" t="s">
        <v>1474</v>
      </c>
      <c r="C1054" s="861" t="s">
        <v>1462</v>
      </c>
      <c r="D1054" s="861" t="s">
        <v>1464</v>
      </c>
      <c r="E1054" s="1109">
        <v>19200</v>
      </c>
      <c r="F1054" s="1109">
        <v>48000</v>
      </c>
      <c r="G1054" s="1110"/>
      <c r="H1054" s="1110"/>
      <c r="I1054" s="1110"/>
    </row>
    <row r="1055" spans="1:9" s="862" customFormat="1" ht="28.5">
      <c r="A1055" s="1140"/>
      <c r="B1055" s="861" t="s">
        <v>554</v>
      </c>
      <c r="C1055" s="861" t="s">
        <v>1475</v>
      </c>
      <c r="D1055" s="861" t="s">
        <v>1476</v>
      </c>
      <c r="E1055" s="1109">
        <v>9600</v>
      </c>
      <c r="F1055" s="1109">
        <v>28800</v>
      </c>
      <c r="G1055" s="1110"/>
      <c r="H1055" s="1110"/>
      <c r="I1055" s="1110"/>
    </row>
    <row r="1056" spans="1:9" s="862" customFormat="1" ht="14.25">
      <c r="A1056" s="1140"/>
      <c r="B1056" s="861" t="s">
        <v>553</v>
      </c>
      <c r="C1056" s="861" t="s">
        <v>554</v>
      </c>
      <c r="D1056" s="861" t="s">
        <v>1455</v>
      </c>
      <c r="E1056" s="1109">
        <v>8000</v>
      </c>
      <c r="F1056" s="1109">
        <v>24000</v>
      </c>
      <c r="G1056" s="1110"/>
      <c r="H1056" s="1110"/>
      <c r="I1056" s="1110"/>
    </row>
    <row r="1057" spans="1:9" s="862" customFormat="1" ht="14.25">
      <c r="A1057" s="1140"/>
      <c r="B1057" s="861" t="s">
        <v>1477</v>
      </c>
      <c r="C1057" s="861" t="s">
        <v>1454</v>
      </c>
      <c r="D1057" s="861" t="s">
        <v>554</v>
      </c>
      <c r="E1057" s="1109">
        <v>9600</v>
      </c>
      <c r="F1057" s="1109">
        <v>28800</v>
      </c>
      <c r="G1057" s="1110"/>
      <c r="H1057" s="1110"/>
      <c r="I1057" s="1110"/>
    </row>
    <row r="1058" spans="1:9" s="862" customFormat="1" ht="28.5">
      <c r="A1058" s="1140"/>
      <c r="B1058" s="861" t="s">
        <v>127</v>
      </c>
      <c r="C1058" s="861" t="s">
        <v>1478</v>
      </c>
      <c r="D1058" s="861" t="s">
        <v>1479</v>
      </c>
      <c r="E1058" s="1109">
        <v>8000</v>
      </c>
      <c r="F1058" s="1109">
        <v>24000</v>
      </c>
      <c r="G1058" s="1110"/>
      <c r="H1058" s="1110"/>
      <c r="I1058" s="1110"/>
    </row>
    <row r="1059" spans="1:9" s="862" customFormat="1" ht="14.25">
      <c r="A1059" s="1140"/>
      <c r="B1059" s="861" t="s">
        <v>283</v>
      </c>
      <c r="C1059" s="861" t="s">
        <v>1455</v>
      </c>
      <c r="D1059" s="861" t="s">
        <v>1454</v>
      </c>
      <c r="E1059" s="1109">
        <v>11200</v>
      </c>
      <c r="F1059" s="1109">
        <v>33600</v>
      </c>
      <c r="G1059" s="1110"/>
      <c r="H1059" s="1110"/>
      <c r="I1059" s="1110"/>
    </row>
    <row r="1060" spans="1:9" s="862" customFormat="1" ht="14.25">
      <c r="A1060" s="1140"/>
      <c r="B1060" s="861" t="s">
        <v>284</v>
      </c>
      <c r="C1060" s="861" t="s">
        <v>282</v>
      </c>
      <c r="D1060" s="861" t="s">
        <v>282</v>
      </c>
      <c r="E1060" s="1109">
        <v>8000</v>
      </c>
      <c r="F1060" s="1109">
        <v>24000</v>
      </c>
      <c r="G1060" s="1110"/>
      <c r="H1060" s="1110"/>
      <c r="I1060" s="1110"/>
    </row>
    <row r="1061" spans="1:9" s="862" customFormat="1" ht="14.25">
      <c r="A1061" s="1140"/>
      <c r="B1061" s="861" t="s">
        <v>285</v>
      </c>
      <c r="C1061" s="861" t="s">
        <v>1455</v>
      </c>
      <c r="D1061" s="861" t="s">
        <v>1454</v>
      </c>
      <c r="E1061" s="1109">
        <v>11200</v>
      </c>
      <c r="F1061" s="1109">
        <v>33600</v>
      </c>
      <c r="G1061" s="1110"/>
      <c r="H1061" s="1110"/>
      <c r="I1061" s="1110"/>
    </row>
    <row r="1062" spans="1:9" s="862" customFormat="1" ht="14.25">
      <c r="A1062" s="1140"/>
      <c r="B1062" s="861" t="s">
        <v>1480</v>
      </c>
      <c r="C1062" s="861" t="s">
        <v>1455</v>
      </c>
      <c r="D1062" s="861" t="s">
        <v>1454</v>
      </c>
      <c r="E1062" s="1109">
        <v>11200</v>
      </c>
      <c r="F1062" s="1109">
        <v>33600</v>
      </c>
      <c r="G1062" s="1110"/>
      <c r="H1062" s="1110"/>
      <c r="I1062" s="1110"/>
    </row>
    <row r="1063" spans="1:9" s="862" customFormat="1" ht="14.25">
      <c r="A1063" s="1140"/>
      <c r="B1063" s="861" t="s">
        <v>282</v>
      </c>
      <c r="C1063" s="861" t="s">
        <v>1451</v>
      </c>
      <c r="D1063" s="861" t="s">
        <v>284</v>
      </c>
      <c r="E1063" s="1109">
        <v>9600</v>
      </c>
      <c r="F1063" s="1109">
        <v>28800</v>
      </c>
      <c r="G1063" s="1110"/>
      <c r="H1063" s="1110"/>
      <c r="I1063" s="1110"/>
    </row>
    <row r="1064" spans="1:9" s="862" customFormat="1" ht="14.25">
      <c r="A1064" s="1140"/>
      <c r="B1064" s="861" t="s">
        <v>104</v>
      </c>
      <c r="C1064" s="861" t="s">
        <v>1451</v>
      </c>
      <c r="D1064" s="861" t="s">
        <v>284</v>
      </c>
      <c r="E1064" s="1109">
        <v>9600</v>
      </c>
      <c r="F1064" s="1109">
        <v>28800</v>
      </c>
      <c r="G1064" s="1110"/>
      <c r="H1064" s="1110"/>
      <c r="I1064" s="1110"/>
    </row>
    <row r="1065" spans="1:9" s="862" customFormat="1" ht="14.25">
      <c r="A1065" s="1140"/>
      <c r="B1065" s="861" t="s">
        <v>1481</v>
      </c>
      <c r="C1065" s="861" t="s">
        <v>1451</v>
      </c>
      <c r="D1065" s="861" t="s">
        <v>553</v>
      </c>
      <c r="E1065" s="1109">
        <v>9600</v>
      </c>
      <c r="F1065" s="1109">
        <v>28800</v>
      </c>
      <c r="G1065" s="1110"/>
      <c r="H1065" s="1110"/>
      <c r="I1065" s="1110"/>
    </row>
    <row r="1066" spans="1:9" s="862" customFormat="1" ht="14.25">
      <c r="A1066" s="1140"/>
      <c r="B1066" s="861" t="s">
        <v>1482</v>
      </c>
      <c r="C1066" s="861" t="s">
        <v>1483</v>
      </c>
      <c r="D1066" s="861" t="s">
        <v>1464</v>
      </c>
      <c r="E1066" s="1109">
        <v>8000</v>
      </c>
      <c r="F1066" s="1109">
        <v>33600</v>
      </c>
      <c r="G1066" s="1110"/>
      <c r="H1066" s="1110"/>
      <c r="I1066" s="1110"/>
    </row>
    <row r="1067" spans="1:9" s="862" customFormat="1" ht="28.5">
      <c r="A1067" s="1140"/>
      <c r="B1067" s="861" t="s">
        <v>1484</v>
      </c>
      <c r="C1067" s="861" t="s">
        <v>1462</v>
      </c>
      <c r="D1067" s="861" t="s">
        <v>1485</v>
      </c>
      <c r="E1067" s="1109">
        <v>0</v>
      </c>
      <c r="F1067" s="1109">
        <v>38400</v>
      </c>
      <c r="G1067" s="1110"/>
      <c r="H1067" s="1110"/>
      <c r="I1067" s="1110"/>
    </row>
    <row r="1068" spans="1:9" s="862" customFormat="1" ht="14.25">
      <c r="A1068" s="1140"/>
      <c r="B1068" s="861" t="s">
        <v>1486</v>
      </c>
      <c r="C1068" s="861" t="s">
        <v>1487</v>
      </c>
      <c r="D1068" s="861" t="s">
        <v>1464</v>
      </c>
      <c r="E1068" s="1109">
        <v>0</v>
      </c>
      <c r="F1068" s="1109">
        <v>33600</v>
      </c>
      <c r="G1068" s="1110"/>
      <c r="H1068" s="1110"/>
      <c r="I1068" s="1110"/>
    </row>
    <row r="1069" spans="1:9" s="862" customFormat="1" ht="14.25">
      <c r="A1069" s="1140"/>
      <c r="B1069" s="861" t="s">
        <v>1488</v>
      </c>
      <c r="C1069" s="861" t="s">
        <v>119</v>
      </c>
      <c r="D1069" s="861" t="s">
        <v>1487</v>
      </c>
      <c r="E1069" s="1109">
        <v>0</v>
      </c>
      <c r="F1069" s="1109">
        <v>33600</v>
      </c>
      <c r="G1069" s="1110"/>
      <c r="H1069" s="1110"/>
      <c r="I1069" s="1110"/>
    </row>
    <row r="1070" spans="1:9" s="862" customFormat="1" ht="14.25">
      <c r="A1070" s="1140"/>
      <c r="B1070" s="861" t="s">
        <v>1489</v>
      </c>
      <c r="C1070" s="861" t="s">
        <v>1451</v>
      </c>
      <c r="D1070" s="861" t="s">
        <v>1456</v>
      </c>
      <c r="E1070" s="1109">
        <v>0</v>
      </c>
      <c r="F1070" s="1109">
        <v>26000</v>
      </c>
      <c r="G1070" s="1110"/>
      <c r="H1070" s="1110"/>
      <c r="I1070" s="1110"/>
    </row>
    <row r="1071" spans="1:9" s="862" customFormat="1" ht="14.25">
      <c r="A1071" s="1141"/>
      <c r="B1071" s="861" t="s">
        <v>1490</v>
      </c>
      <c r="C1071" s="861" t="s">
        <v>1454</v>
      </c>
      <c r="D1071" s="861" t="s">
        <v>1456</v>
      </c>
      <c r="E1071" s="1109">
        <v>0</v>
      </c>
      <c r="F1071" s="1109">
        <v>26000</v>
      </c>
      <c r="G1071" s="1110"/>
      <c r="H1071" s="1110"/>
      <c r="I1071" s="1110"/>
    </row>
    <row r="1072" spans="1:9" s="862" customFormat="1">
      <c r="A1072" s="1136">
        <v>100</v>
      </c>
      <c r="B1072" s="1149" t="s">
        <v>1491</v>
      </c>
      <c r="C1072" s="1149"/>
      <c r="D1072" s="1149"/>
      <c r="E1072" s="1109">
        <v>0</v>
      </c>
      <c r="F1072" s="1109"/>
      <c r="G1072" s="1110"/>
      <c r="H1072" s="1110"/>
      <c r="I1072" s="1110"/>
    </row>
    <row r="1073" spans="1:9" s="862" customFormat="1" ht="14.25">
      <c r="A1073" s="1136"/>
      <c r="B1073" s="861" t="s">
        <v>1492</v>
      </c>
      <c r="C1073" s="861"/>
      <c r="D1073" s="861"/>
      <c r="E1073" s="1109">
        <v>0</v>
      </c>
      <c r="F1073" s="1109"/>
      <c r="G1073" s="1110"/>
      <c r="H1073" s="1110"/>
      <c r="I1073" s="1110"/>
    </row>
    <row r="1074" spans="1:9" s="862" customFormat="1" ht="14.25">
      <c r="A1074" s="1136"/>
      <c r="B1074" s="861" t="s">
        <v>1493</v>
      </c>
      <c r="C1074" s="861" t="s">
        <v>214</v>
      </c>
      <c r="D1074" s="861" t="s">
        <v>1481</v>
      </c>
      <c r="E1074" s="1109">
        <v>12800</v>
      </c>
      <c r="F1074" s="1109">
        <v>25600</v>
      </c>
      <c r="G1074" s="1110"/>
      <c r="H1074" s="1110"/>
      <c r="I1074" s="1110"/>
    </row>
    <row r="1075" spans="1:9" s="862" customFormat="1" ht="14.25">
      <c r="A1075" s="1136"/>
      <c r="B1075" s="861" t="s">
        <v>1465</v>
      </c>
      <c r="C1075" s="861" t="s">
        <v>119</v>
      </c>
      <c r="D1075" s="861" t="s">
        <v>1455</v>
      </c>
      <c r="E1075" s="1109">
        <v>12800</v>
      </c>
      <c r="F1075" s="1109">
        <v>25600</v>
      </c>
      <c r="G1075" s="1110"/>
      <c r="H1075" s="1110"/>
      <c r="I1075" s="1110"/>
    </row>
    <row r="1076" spans="1:9" s="862" customFormat="1" ht="14.25">
      <c r="A1076" s="1136"/>
      <c r="B1076" s="861" t="s">
        <v>1458</v>
      </c>
      <c r="C1076" s="861" t="s">
        <v>285</v>
      </c>
      <c r="D1076" s="861" t="s">
        <v>1483</v>
      </c>
      <c r="E1076" s="1109">
        <v>12800</v>
      </c>
      <c r="F1076" s="1109">
        <v>25600</v>
      </c>
      <c r="G1076" s="1110"/>
      <c r="H1076" s="1110"/>
      <c r="I1076" s="1110"/>
    </row>
    <row r="1077" spans="1:9" s="862" customFormat="1" ht="14.25">
      <c r="A1077" s="1136"/>
      <c r="B1077" s="861" t="s">
        <v>1461</v>
      </c>
      <c r="C1077" s="861" t="s">
        <v>554</v>
      </c>
      <c r="D1077" s="861" t="s">
        <v>1483</v>
      </c>
      <c r="E1077" s="1109">
        <v>12000</v>
      </c>
      <c r="F1077" s="1109">
        <v>24000</v>
      </c>
      <c r="G1077" s="1110"/>
      <c r="H1077" s="1110"/>
      <c r="I1077" s="1110"/>
    </row>
    <row r="1078" spans="1:9" s="862" customFormat="1" ht="14.25">
      <c r="A1078" s="1136"/>
      <c r="B1078" s="861" t="s">
        <v>1494</v>
      </c>
      <c r="C1078" s="861" t="s">
        <v>554</v>
      </c>
      <c r="D1078" s="861" t="s">
        <v>1495</v>
      </c>
      <c r="E1078" s="1109">
        <v>12800</v>
      </c>
      <c r="F1078" s="1109">
        <v>25600</v>
      </c>
      <c r="G1078" s="1110"/>
      <c r="H1078" s="1110"/>
      <c r="I1078" s="1110"/>
    </row>
    <row r="1079" spans="1:9" s="862" customFormat="1" ht="14.25">
      <c r="A1079" s="1136"/>
      <c r="B1079" s="861" t="s">
        <v>1466</v>
      </c>
      <c r="C1079" s="861" t="s">
        <v>1455</v>
      </c>
      <c r="D1079" s="861" t="s">
        <v>1481</v>
      </c>
      <c r="E1079" s="1109">
        <v>12000</v>
      </c>
      <c r="F1079" s="1109">
        <v>24000</v>
      </c>
      <c r="G1079" s="1110"/>
      <c r="H1079" s="1110"/>
      <c r="I1079" s="1110"/>
    </row>
    <row r="1080" spans="1:9" s="862" customFormat="1" ht="14.25">
      <c r="A1080" s="1136"/>
      <c r="B1080" s="861" t="s">
        <v>1496</v>
      </c>
      <c r="C1080" s="861"/>
      <c r="D1080" s="861"/>
      <c r="E1080" s="1109">
        <v>0</v>
      </c>
      <c r="F1080" s="1109"/>
      <c r="G1080" s="1110"/>
      <c r="H1080" s="1110"/>
      <c r="I1080" s="1110"/>
    </row>
    <row r="1081" spans="1:9" s="862" customFormat="1" ht="14.25">
      <c r="A1081" s="1136"/>
      <c r="B1081" s="861" t="s">
        <v>1497</v>
      </c>
      <c r="C1081" s="861" t="s">
        <v>1487</v>
      </c>
      <c r="D1081" s="861" t="s">
        <v>104</v>
      </c>
      <c r="E1081" s="1109">
        <v>9600</v>
      </c>
      <c r="F1081" s="1109">
        <v>19200</v>
      </c>
      <c r="G1081" s="1110"/>
      <c r="H1081" s="1110"/>
      <c r="I1081" s="1110"/>
    </row>
    <row r="1082" spans="1:9" s="862" customFormat="1" ht="14.25">
      <c r="A1082" s="1136"/>
      <c r="B1082" s="861" t="s">
        <v>1498</v>
      </c>
      <c r="C1082" s="861" t="s">
        <v>214</v>
      </c>
      <c r="D1082" s="861" t="s">
        <v>1455</v>
      </c>
      <c r="E1082" s="1109">
        <v>11200</v>
      </c>
      <c r="F1082" s="1109">
        <v>22400</v>
      </c>
      <c r="G1082" s="1110"/>
      <c r="H1082" s="1110"/>
      <c r="I1082" s="1110"/>
    </row>
    <row r="1083" spans="1:9" s="862" customFormat="1" ht="14.25">
      <c r="A1083" s="1136"/>
      <c r="B1083" s="861" t="s">
        <v>1463</v>
      </c>
      <c r="C1083" s="861" t="s">
        <v>1487</v>
      </c>
      <c r="D1083" s="861" t="s">
        <v>104</v>
      </c>
      <c r="E1083" s="1109">
        <v>9600</v>
      </c>
      <c r="F1083" s="1109">
        <v>19200</v>
      </c>
      <c r="G1083" s="1110"/>
      <c r="H1083" s="1110"/>
      <c r="I1083" s="1110"/>
    </row>
    <row r="1084" spans="1:9" s="862" customFormat="1" ht="14.25">
      <c r="A1084" s="1136"/>
      <c r="B1084" s="861" t="s">
        <v>1499</v>
      </c>
      <c r="C1084" s="861" t="s">
        <v>282</v>
      </c>
      <c r="D1084" s="861" t="s">
        <v>1455</v>
      </c>
      <c r="E1084" s="1109">
        <v>9600</v>
      </c>
      <c r="F1084" s="1109">
        <v>19200</v>
      </c>
      <c r="G1084" s="1110"/>
      <c r="H1084" s="1110"/>
      <c r="I1084" s="1110"/>
    </row>
    <row r="1085" spans="1:9" s="862" customFormat="1" ht="14.25">
      <c r="A1085" s="1136"/>
      <c r="B1085" s="861" t="s">
        <v>1500</v>
      </c>
      <c r="C1085" s="861" t="s">
        <v>214</v>
      </c>
      <c r="D1085" s="861" t="s">
        <v>1455</v>
      </c>
      <c r="E1085" s="1109">
        <v>11200</v>
      </c>
      <c r="F1085" s="1109">
        <v>22400</v>
      </c>
      <c r="G1085" s="1110"/>
      <c r="H1085" s="1110"/>
      <c r="I1085" s="1110"/>
    </row>
    <row r="1086" spans="1:9" s="862" customFormat="1" ht="14.25">
      <c r="A1086" s="1136"/>
      <c r="B1086" s="861" t="s">
        <v>1501</v>
      </c>
      <c r="C1086" s="861" t="s">
        <v>1487</v>
      </c>
      <c r="D1086" s="861" t="s">
        <v>1462</v>
      </c>
      <c r="E1086" s="1109">
        <v>9600</v>
      </c>
      <c r="F1086" s="1109">
        <v>19200</v>
      </c>
      <c r="G1086" s="1110"/>
      <c r="H1086" s="1110"/>
      <c r="I1086" s="1110"/>
    </row>
    <row r="1087" spans="1:9" s="862" customFormat="1" ht="14.25">
      <c r="A1087" s="1136"/>
      <c r="B1087" s="861" t="s">
        <v>1459</v>
      </c>
      <c r="C1087" s="861" t="s">
        <v>554</v>
      </c>
      <c r="D1087" s="861" t="s">
        <v>1483</v>
      </c>
      <c r="E1087" s="1109">
        <v>9600</v>
      </c>
      <c r="F1087" s="1109">
        <v>19200</v>
      </c>
      <c r="G1087" s="1110"/>
      <c r="H1087" s="1110"/>
      <c r="I1087" s="1110"/>
    </row>
    <row r="1088" spans="1:9" s="862" customFormat="1" ht="14.25">
      <c r="A1088" s="1136"/>
      <c r="B1088" s="861" t="s">
        <v>1502</v>
      </c>
      <c r="C1088" s="861" t="s">
        <v>283</v>
      </c>
      <c r="D1088" s="861" t="s">
        <v>285</v>
      </c>
      <c r="E1088" s="1109">
        <v>9600</v>
      </c>
      <c r="F1088" s="1109">
        <v>19200</v>
      </c>
      <c r="G1088" s="1110"/>
      <c r="H1088" s="1110"/>
      <c r="I1088" s="1110"/>
    </row>
    <row r="1089" spans="1:9" s="862" customFormat="1" ht="14.25">
      <c r="A1089" s="1136"/>
      <c r="B1089" s="861" t="s">
        <v>1503</v>
      </c>
      <c r="C1089" s="861" t="s">
        <v>554</v>
      </c>
      <c r="D1089" s="861" t="s">
        <v>284</v>
      </c>
      <c r="E1089" s="1109">
        <v>9600</v>
      </c>
      <c r="F1089" s="1109">
        <v>19200</v>
      </c>
      <c r="G1089" s="1110"/>
      <c r="H1089" s="1110"/>
      <c r="I1089" s="1110"/>
    </row>
    <row r="1090" spans="1:9" s="862" customFormat="1" ht="14.25">
      <c r="A1090" s="1136"/>
      <c r="B1090" s="861" t="s">
        <v>1460</v>
      </c>
      <c r="C1090" s="861" t="s">
        <v>285</v>
      </c>
      <c r="D1090" s="861" t="s">
        <v>1483</v>
      </c>
      <c r="E1090" s="1109">
        <v>9600</v>
      </c>
      <c r="F1090" s="1109">
        <v>19200</v>
      </c>
      <c r="G1090" s="1110"/>
      <c r="H1090" s="1110"/>
      <c r="I1090" s="1110"/>
    </row>
    <row r="1091" spans="1:9" s="862" customFormat="1">
      <c r="A1091" s="863"/>
      <c r="B1091" s="1149" t="s">
        <v>7846</v>
      </c>
      <c r="C1091" s="1149"/>
      <c r="D1091" s="1149"/>
      <c r="E1091" s="1109">
        <v>0</v>
      </c>
      <c r="F1091" s="1109"/>
      <c r="G1091" s="1110"/>
      <c r="H1091" s="1110"/>
      <c r="I1091" s="1110"/>
    </row>
    <row r="1092" spans="1:9" s="862" customFormat="1" ht="42.75">
      <c r="A1092" s="863">
        <v>101</v>
      </c>
      <c r="B1092" s="861" t="s">
        <v>1505</v>
      </c>
      <c r="C1092" s="861" t="s">
        <v>1331</v>
      </c>
      <c r="D1092" s="861"/>
      <c r="E1092" s="1109">
        <v>21000</v>
      </c>
      <c r="F1092" s="1109">
        <v>23100</v>
      </c>
      <c r="G1092" s="1110"/>
      <c r="H1092" s="1110"/>
      <c r="I1092" s="1110"/>
    </row>
    <row r="1093" spans="1:9" s="862" customFormat="1" ht="14.25">
      <c r="A1093" s="863">
        <v>102</v>
      </c>
      <c r="B1093" s="861" t="s">
        <v>1506</v>
      </c>
      <c r="C1093" s="861" t="s">
        <v>1507</v>
      </c>
      <c r="D1093" s="861" t="s">
        <v>1508</v>
      </c>
      <c r="E1093" s="1109">
        <v>20000</v>
      </c>
      <c r="F1093" s="1109">
        <v>22000</v>
      </c>
      <c r="G1093" s="1110"/>
      <c r="H1093" s="1110"/>
      <c r="I1093" s="1110"/>
    </row>
    <row r="1094" spans="1:9" s="862" customFormat="1" ht="14.25">
      <c r="A1094" s="863">
        <v>103</v>
      </c>
      <c r="B1094" s="861" t="s">
        <v>1508</v>
      </c>
      <c r="C1094" s="861" t="s">
        <v>1506</v>
      </c>
      <c r="D1094" s="861" t="s">
        <v>1509</v>
      </c>
      <c r="E1094" s="1109">
        <v>20000</v>
      </c>
      <c r="F1094" s="1109">
        <v>22000</v>
      </c>
      <c r="G1094" s="1110"/>
      <c r="H1094" s="1110"/>
      <c r="I1094" s="1110"/>
    </row>
    <row r="1095" spans="1:9" s="862" customFormat="1" ht="14.25">
      <c r="A1095" s="863">
        <v>104</v>
      </c>
      <c r="B1095" s="861" t="s">
        <v>1510</v>
      </c>
      <c r="C1095" s="861" t="s">
        <v>1507</v>
      </c>
      <c r="D1095" s="861" t="s">
        <v>1508</v>
      </c>
      <c r="E1095" s="1109">
        <v>20000</v>
      </c>
      <c r="F1095" s="1109">
        <v>22000</v>
      </c>
      <c r="G1095" s="1110"/>
      <c r="H1095" s="1110"/>
      <c r="I1095" s="1110"/>
    </row>
    <row r="1096" spans="1:9" s="862" customFormat="1" ht="14.25">
      <c r="A1096" s="863">
        <v>105</v>
      </c>
      <c r="B1096" s="861" t="s">
        <v>1511</v>
      </c>
      <c r="C1096" s="861" t="s">
        <v>1507</v>
      </c>
      <c r="D1096" s="861" t="s">
        <v>1508</v>
      </c>
      <c r="E1096" s="1109">
        <v>19000</v>
      </c>
      <c r="F1096" s="1109">
        <v>20900</v>
      </c>
      <c r="G1096" s="1110"/>
      <c r="H1096" s="1110"/>
      <c r="I1096" s="1110"/>
    </row>
    <row r="1097" spans="1:9" s="862" customFormat="1" ht="14.25">
      <c r="A1097" s="863">
        <v>106</v>
      </c>
      <c r="B1097" s="861" t="s">
        <v>1512</v>
      </c>
      <c r="C1097" s="861" t="s">
        <v>1507</v>
      </c>
      <c r="D1097" s="861" t="s">
        <v>1508</v>
      </c>
      <c r="E1097" s="1109">
        <v>19000</v>
      </c>
      <c r="F1097" s="1109">
        <v>20900</v>
      </c>
      <c r="G1097" s="1110"/>
      <c r="H1097" s="1110"/>
      <c r="I1097" s="1110"/>
    </row>
    <row r="1098" spans="1:9" s="862" customFormat="1" ht="14.25">
      <c r="A1098" s="863">
        <v>107</v>
      </c>
      <c r="B1098" s="861" t="s">
        <v>1513</v>
      </c>
      <c r="C1098" s="861" t="s">
        <v>1507</v>
      </c>
      <c r="D1098" s="861" t="s">
        <v>1508</v>
      </c>
      <c r="E1098" s="1109">
        <v>19000</v>
      </c>
      <c r="F1098" s="1109">
        <v>20900</v>
      </c>
      <c r="G1098" s="1110"/>
      <c r="H1098" s="1110"/>
      <c r="I1098" s="1110"/>
    </row>
    <row r="1099" spans="1:9" s="862" customFormat="1">
      <c r="A1099" s="1136">
        <v>108</v>
      </c>
      <c r="B1099" s="1149" t="s">
        <v>7847</v>
      </c>
      <c r="C1099" s="1149"/>
      <c r="D1099" s="1149"/>
      <c r="E1099" s="1109">
        <v>0</v>
      </c>
      <c r="F1099" s="1109"/>
      <c r="G1099" s="1110"/>
      <c r="H1099" s="1110"/>
      <c r="I1099" s="1110"/>
    </row>
    <row r="1100" spans="1:9" s="862" customFormat="1" ht="14.25">
      <c r="A1100" s="1136"/>
      <c r="B1100" s="1138" t="s">
        <v>1515</v>
      </c>
      <c r="C1100" s="1138"/>
      <c r="D1100" s="1138"/>
      <c r="E1100" s="1109">
        <v>9000</v>
      </c>
      <c r="F1100" s="1109">
        <v>21000</v>
      </c>
      <c r="G1100" s="1110"/>
      <c r="H1100" s="1110"/>
      <c r="I1100" s="1110"/>
    </row>
    <row r="1101" spans="1:9" s="862" customFormat="1" ht="14.25">
      <c r="A1101" s="1136"/>
      <c r="B1101" s="1138" t="s">
        <v>1516</v>
      </c>
      <c r="C1101" s="1138"/>
      <c r="D1101" s="1138"/>
      <c r="E1101" s="1109">
        <v>6750</v>
      </c>
      <c r="F1101" s="1109">
        <v>17890</v>
      </c>
      <c r="G1101" s="1110"/>
      <c r="H1101" s="1110"/>
      <c r="I1101" s="1110"/>
    </row>
    <row r="1102" spans="1:9" s="862" customFormat="1" ht="14.25">
      <c r="A1102" s="1136"/>
      <c r="B1102" s="1138" t="s">
        <v>1517</v>
      </c>
      <c r="C1102" s="1138"/>
      <c r="D1102" s="1138"/>
      <c r="E1102" s="1109">
        <v>6000</v>
      </c>
      <c r="F1102" s="1109">
        <v>15600</v>
      </c>
      <c r="G1102" s="1110"/>
      <c r="H1102" s="1110"/>
      <c r="I1102" s="1110"/>
    </row>
    <row r="1103" spans="1:9" s="862" customFormat="1">
      <c r="A1103" s="1136">
        <v>109</v>
      </c>
      <c r="B1103" s="1149" t="s">
        <v>1518</v>
      </c>
      <c r="C1103" s="1149"/>
      <c r="D1103" s="1149"/>
      <c r="E1103" s="1109">
        <v>0</v>
      </c>
      <c r="F1103" s="1109"/>
      <c r="G1103" s="1110"/>
      <c r="H1103" s="1110"/>
      <c r="I1103" s="1110"/>
    </row>
    <row r="1104" spans="1:9" s="862" customFormat="1" ht="14.25">
      <c r="A1104" s="1136"/>
      <c r="B1104" s="1138" t="s">
        <v>1519</v>
      </c>
      <c r="C1104" s="1138"/>
      <c r="D1104" s="1138"/>
      <c r="E1104" s="1109">
        <v>9000</v>
      </c>
      <c r="F1104" s="1109">
        <v>23850</v>
      </c>
      <c r="G1104" s="1110"/>
      <c r="H1104" s="1110"/>
      <c r="I1104" s="1110"/>
    </row>
    <row r="1105" spans="1:9" s="862" customFormat="1" ht="14.25">
      <c r="A1105" s="1136"/>
      <c r="B1105" s="1138" t="s">
        <v>1520</v>
      </c>
      <c r="C1105" s="1138"/>
      <c r="D1105" s="1138"/>
      <c r="E1105" s="1109">
        <v>9000</v>
      </c>
      <c r="F1105" s="1109">
        <v>23850</v>
      </c>
      <c r="G1105" s="1110"/>
      <c r="H1105" s="1110"/>
      <c r="I1105" s="1110"/>
    </row>
    <row r="1106" spans="1:9" s="862" customFormat="1" ht="14.25">
      <c r="A1106" s="1136"/>
      <c r="B1106" s="1138" t="s">
        <v>1521</v>
      </c>
      <c r="C1106" s="1138"/>
      <c r="D1106" s="1138"/>
      <c r="E1106" s="1109">
        <v>8250</v>
      </c>
      <c r="F1106" s="1109">
        <v>21860</v>
      </c>
      <c r="G1106" s="1110"/>
      <c r="H1106" s="1110"/>
      <c r="I1106" s="1110"/>
    </row>
    <row r="1107" spans="1:9" s="862" customFormat="1" ht="14.25">
      <c r="A1107" s="1136"/>
      <c r="B1107" s="1138" t="s">
        <v>1522</v>
      </c>
      <c r="C1107" s="1138"/>
      <c r="D1107" s="1138"/>
      <c r="E1107" s="1109">
        <v>7500</v>
      </c>
      <c r="F1107" s="1109">
        <v>21000</v>
      </c>
      <c r="G1107" s="1110"/>
      <c r="H1107" s="1110"/>
      <c r="I1107" s="1110"/>
    </row>
    <row r="1108" spans="1:9" s="862" customFormat="1" ht="14.25">
      <c r="A1108" s="1136"/>
      <c r="B1108" s="1138" t="s">
        <v>1523</v>
      </c>
      <c r="C1108" s="1138"/>
      <c r="D1108" s="1138"/>
      <c r="E1108" s="1109">
        <v>7500</v>
      </c>
      <c r="F1108" s="1109">
        <v>21000</v>
      </c>
      <c r="G1108" s="1110"/>
      <c r="H1108" s="1110"/>
      <c r="I1108" s="1110"/>
    </row>
    <row r="1109" spans="1:9" s="862" customFormat="1">
      <c r="A1109" s="1136">
        <v>110</v>
      </c>
      <c r="B1109" s="1149" t="s">
        <v>1524</v>
      </c>
      <c r="C1109" s="1149"/>
      <c r="D1109" s="1149"/>
      <c r="E1109" s="1109">
        <v>0</v>
      </c>
      <c r="F1109" s="1109"/>
      <c r="G1109" s="1110"/>
      <c r="H1109" s="1110"/>
      <c r="I1109" s="1110"/>
    </row>
    <row r="1110" spans="1:9" s="862" customFormat="1" ht="14.25">
      <c r="A1110" s="1136"/>
      <c r="B1110" s="1138" t="s">
        <v>1525</v>
      </c>
      <c r="C1110" s="1138"/>
      <c r="D1110" s="1138"/>
      <c r="E1110" s="1109">
        <v>9750</v>
      </c>
      <c r="F1110" s="1109">
        <v>23000</v>
      </c>
      <c r="G1110" s="1110"/>
      <c r="H1110" s="1110"/>
      <c r="I1110" s="1110"/>
    </row>
    <row r="1111" spans="1:9" s="862" customFormat="1" ht="14.25">
      <c r="A1111" s="1136"/>
      <c r="B1111" s="1138" t="s">
        <v>1526</v>
      </c>
      <c r="C1111" s="1138"/>
      <c r="D1111" s="1138"/>
      <c r="E1111" s="1109">
        <v>8250</v>
      </c>
      <c r="F1111" s="1109">
        <v>22000</v>
      </c>
      <c r="G1111" s="1110"/>
      <c r="H1111" s="1110"/>
      <c r="I1111" s="1110"/>
    </row>
    <row r="1112" spans="1:9" s="862" customFormat="1" ht="14.25">
      <c r="A1112" s="1136"/>
      <c r="B1112" s="1138" t="s">
        <v>1527</v>
      </c>
      <c r="C1112" s="1138"/>
      <c r="D1112" s="1138"/>
      <c r="E1112" s="1109">
        <v>8250</v>
      </c>
      <c r="F1112" s="1109">
        <v>22000</v>
      </c>
      <c r="G1112" s="1110"/>
      <c r="H1112" s="1110"/>
      <c r="I1112" s="1110"/>
    </row>
    <row r="1113" spans="1:9" s="862" customFormat="1" ht="57">
      <c r="A1113" s="863">
        <v>111</v>
      </c>
      <c r="B1113" s="861" t="s">
        <v>1528</v>
      </c>
      <c r="C1113" s="861" t="s">
        <v>1427</v>
      </c>
      <c r="D1113" s="861" t="s">
        <v>1432</v>
      </c>
      <c r="E1113" s="1109">
        <v>18000</v>
      </c>
      <c r="F1113" s="1109">
        <v>21600</v>
      </c>
      <c r="G1113" s="1110"/>
      <c r="H1113" s="1110"/>
      <c r="I1113" s="1110"/>
    </row>
    <row r="1114" spans="1:9" s="862" customFormat="1" ht="14.25">
      <c r="A1114" s="863">
        <v>112</v>
      </c>
      <c r="B1114" s="861" t="s">
        <v>1529</v>
      </c>
      <c r="C1114" s="861" t="s">
        <v>1530</v>
      </c>
      <c r="D1114" s="861" t="s">
        <v>1362</v>
      </c>
      <c r="E1114" s="1109">
        <v>18000</v>
      </c>
      <c r="F1114" s="1109">
        <v>20700</v>
      </c>
      <c r="G1114" s="1110"/>
      <c r="H1114" s="1110"/>
      <c r="I1114" s="1110"/>
    </row>
    <row r="1115" spans="1:9" s="862" customFormat="1" ht="14.25">
      <c r="A1115" s="863">
        <v>113</v>
      </c>
      <c r="B1115" s="861" t="s">
        <v>1531</v>
      </c>
      <c r="C1115" s="861" t="s">
        <v>1532</v>
      </c>
      <c r="D1115" s="861" t="s">
        <v>1362</v>
      </c>
      <c r="E1115" s="1109">
        <v>18000</v>
      </c>
      <c r="F1115" s="1109">
        <v>20700</v>
      </c>
      <c r="G1115" s="1110"/>
      <c r="H1115" s="1110"/>
      <c r="I1115" s="1110"/>
    </row>
    <row r="1116" spans="1:9" s="862" customFormat="1" ht="14.25">
      <c r="A1116" s="863">
        <v>114</v>
      </c>
      <c r="B1116" s="861" t="s">
        <v>1533</v>
      </c>
      <c r="C1116" s="861" t="s">
        <v>1534</v>
      </c>
      <c r="D1116" s="861" t="s">
        <v>1362</v>
      </c>
      <c r="E1116" s="1109">
        <v>18000</v>
      </c>
      <c r="F1116" s="1109">
        <v>20700</v>
      </c>
      <c r="G1116" s="1110"/>
      <c r="H1116" s="1110"/>
      <c r="I1116" s="1110"/>
    </row>
    <row r="1117" spans="1:9" s="862" customFormat="1" ht="28.5">
      <c r="A1117" s="863">
        <v>115</v>
      </c>
      <c r="B1117" s="861" t="s">
        <v>1535</v>
      </c>
      <c r="C1117" s="861" t="s">
        <v>1536</v>
      </c>
      <c r="D1117" s="861" t="s">
        <v>1537</v>
      </c>
      <c r="E1117" s="1109">
        <v>5250</v>
      </c>
      <c r="F1117" s="1109">
        <v>16800</v>
      </c>
      <c r="G1117" s="1108">
        <v>4200</v>
      </c>
      <c r="H1117" s="1108">
        <v>3860</v>
      </c>
      <c r="I1117" s="1108">
        <v>2350</v>
      </c>
    </row>
    <row r="1118" spans="1:9" s="862" customFormat="1" ht="14.25">
      <c r="A1118" s="868">
        <v>116</v>
      </c>
      <c r="B1118" s="1159" t="s">
        <v>7848</v>
      </c>
      <c r="C1118" s="1160"/>
      <c r="D1118" s="1161"/>
      <c r="E1118" s="1109">
        <v>780</v>
      </c>
      <c r="F1118" s="1109">
        <v>1250</v>
      </c>
      <c r="G1118" s="1108">
        <v>1250</v>
      </c>
      <c r="H1118" s="1108">
        <v>850</v>
      </c>
      <c r="I1118" s="1108">
        <v>850</v>
      </c>
    </row>
    <row r="1119" spans="1:9" s="862" customFormat="1" ht="28.5">
      <c r="A1119" s="1139">
        <v>117</v>
      </c>
      <c r="B1119" s="1139" t="s">
        <v>1538</v>
      </c>
      <c r="C1119" s="861" t="s">
        <v>1539</v>
      </c>
      <c r="D1119" s="861" t="s">
        <v>7849</v>
      </c>
      <c r="E1119" s="1109">
        <v>3500</v>
      </c>
      <c r="F1119" s="1109">
        <v>10150</v>
      </c>
      <c r="G1119" s="1108">
        <v>3550</v>
      </c>
      <c r="H1119" s="1108">
        <v>3250</v>
      </c>
      <c r="I1119" s="1108">
        <v>2230</v>
      </c>
    </row>
    <row r="1120" spans="1:9" s="862" customFormat="1" ht="42.75">
      <c r="A1120" s="1140"/>
      <c r="B1120" s="1140"/>
      <c r="C1120" s="861" t="s">
        <v>7849</v>
      </c>
      <c r="D1120" s="861" t="s">
        <v>1541</v>
      </c>
      <c r="E1120" s="1109">
        <v>2800</v>
      </c>
      <c r="F1120" s="1109">
        <v>4760</v>
      </c>
      <c r="G1120" s="1108">
        <v>2380</v>
      </c>
      <c r="H1120" s="1108">
        <v>2140</v>
      </c>
      <c r="I1120" s="1108">
        <v>1670</v>
      </c>
    </row>
    <row r="1121" spans="1:9" s="862" customFormat="1" ht="42.75">
      <c r="A1121" s="1140"/>
      <c r="B1121" s="1140"/>
      <c r="C1121" s="861" t="s">
        <v>1541</v>
      </c>
      <c r="D1121" s="861" t="s">
        <v>1535</v>
      </c>
      <c r="E1121" s="1109">
        <v>3080</v>
      </c>
      <c r="F1121" s="1109">
        <v>7700</v>
      </c>
      <c r="G1121" s="1108">
        <v>3850</v>
      </c>
      <c r="H1121" s="1108">
        <v>3470</v>
      </c>
      <c r="I1121" s="1108">
        <v>1770</v>
      </c>
    </row>
    <row r="1122" spans="1:9" s="862" customFormat="1" ht="14.25">
      <c r="A1122" s="1140"/>
      <c r="B1122" s="1140"/>
      <c r="C1122" s="861" t="s">
        <v>1539</v>
      </c>
      <c r="D1122" s="861" t="s">
        <v>7850</v>
      </c>
      <c r="E1122" s="1109">
        <v>2800</v>
      </c>
      <c r="F1122" s="1109">
        <v>7500</v>
      </c>
      <c r="G1122" s="1108">
        <v>3750</v>
      </c>
      <c r="H1122" s="1108">
        <v>3380</v>
      </c>
      <c r="I1122" s="1110"/>
    </row>
    <row r="1123" spans="1:9" s="862" customFormat="1" ht="28.5">
      <c r="A1123" s="1141"/>
      <c r="B1123" s="1141"/>
      <c r="C1123" s="861" t="s">
        <v>7851</v>
      </c>
      <c r="D1123" s="861" t="s">
        <v>1542</v>
      </c>
      <c r="E1123" s="1109">
        <v>2800</v>
      </c>
      <c r="F1123" s="1109">
        <v>5600</v>
      </c>
      <c r="G1123" s="1108">
        <v>2520</v>
      </c>
      <c r="H1123" s="1108">
        <v>2240</v>
      </c>
      <c r="I1123" s="1110"/>
    </row>
    <row r="1124" spans="1:9" s="862" customFormat="1" ht="14.25">
      <c r="A1124" s="868">
        <v>118</v>
      </c>
      <c r="B1124" s="1159" t="s">
        <v>7852</v>
      </c>
      <c r="C1124" s="1160"/>
      <c r="D1124" s="1161"/>
      <c r="E1124" s="1109">
        <v>780</v>
      </c>
      <c r="F1124" s="1109">
        <v>1200</v>
      </c>
      <c r="G1124" s="1108">
        <v>1200</v>
      </c>
      <c r="H1124" s="1108">
        <v>800</v>
      </c>
      <c r="I1124" s="1108">
        <v>800</v>
      </c>
    </row>
    <row r="1125" spans="1:9" s="862" customFormat="1" ht="71.25">
      <c r="A1125" s="863">
        <v>119</v>
      </c>
      <c r="B1125" s="861" t="s">
        <v>1543</v>
      </c>
      <c r="C1125" s="861" t="s">
        <v>1539</v>
      </c>
      <c r="D1125" s="861" t="s">
        <v>1544</v>
      </c>
      <c r="E1125" s="1109">
        <v>3000</v>
      </c>
      <c r="F1125" s="1109">
        <v>7500</v>
      </c>
      <c r="G1125" s="1108">
        <v>3750</v>
      </c>
      <c r="H1125" s="1108">
        <v>3380</v>
      </c>
      <c r="I1125" s="1110"/>
    </row>
    <row r="1126" spans="1:9" s="862" customFormat="1" ht="28.5">
      <c r="A1126" s="1139">
        <v>120</v>
      </c>
      <c r="B1126" s="1142" t="s">
        <v>1545</v>
      </c>
      <c r="C1126" s="861" t="s">
        <v>1546</v>
      </c>
      <c r="D1126" s="861" t="s">
        <v>1547</v>
      </c>
      <c r="E1126" s="1109">
        <v>1040</v>
      </c>
      <c r="F1126" s="1109">
        <v>6240</v>
      </c>
      <c r="G1126" s="1108">
        <v>3430</v>
      </c>
      <c r="H1126" s="1108">
        <v>3120</v>
      </c>
      <c r="I1126" s="1108">
        <v>2000</v>
      </c>
    </row>
    <row r="1127" spans="1:9" s="862" customFormat="1" ht="28.5">
      <c r="A1127" s="1140"/>
      <c r="B1127" s="1143"/>
      <c r="C1127" s="861" t="s">
        <v>1547</v>
      </c>
      <c r="D1127" s="861" t="s">
        <v>1548</v>
      </c>
      <c r="E1127" s="1109">
        <v>1040</v>
      </c>
      <c r="F1127" s="1109">
        <v>4160</v>
      </c>
      <c r="G1127" s="1108">
        <v>2700</v>
      </c>
      <c r="H1127" s="1108">
        <v>2500</v>
      </c>
      <c r="I1127" s="1108">
        <v>1870</v>
      </c>
    </row>
    <row r="1128" spans="1:9" s="862" customFormat="1" ht="28.5">
      <c r="A1128" s="1141"/>
      <c r="B1128" s="1144"/>
      <c r="C1128" s="861" t="s">
        <v>1548</v>
      </c>
      <c r="D1128" s="861" t="s">
        <v>1549</v>
      </c>
      <c r="E1128" s="1109">
        <v>1040</v>
      </c>
      <c r="F1128" s="1109">
        <v>2600</v>
      </c>
      <c r="G1128" s="1108">
        <v>2080</v>
      </c>
      <c r="H1128" s="1108">
        <v>1690</v>
      </c>
      <c r="I1128" s="1108">
        <v>1300</v>
      </c>
    </row>
    <row r="1129" spans="1:9" s="862" customFormat="1" ht="14.25">
      <c r="A1129" s="868">
        <v>121</v>
      </c>
      <c r="B1129" s="1159" t="s">
        <v>7853</v>
      </c>
      <c r="C1129" s="1160"/>
      <c r="D1129" s="1161"/>
      <c r="E1129" s="1109">
        <v>780</v>
      </c>
      <c r="F1129" s="1109">
        <v>1200</v>
      </c>
      <c r="G1129" s="1108">
        <v>1200</v>
      </c>
      <c r="H1129" s="1108">
        <v>800</v>
      </c>
      <c r="I1129" s="1108">
        <v>800</v>
      </c>
    </row>
    <row r="1130" spans="1:9" s="862" customFormat="1" ht="28.5">
      <c r="A1130" s="1139">
        <v>122</v>
      </c>
      <c r="B1130" s="1139" t="s">
        <v>1550</v>
      </c>
      <c r="C1130" s="861" t="s">
        <v>1551</v>
      </c>
      <c r="D1130" s="861" t="s">
        <v>1552</v>
      </c>
      <c r="E1130" s="1109">
        <v>1950</v>
      </c>
      <c r="F1130" s="1109">
        <v>6240</v>
      </c>
      <c r="G1130" s="1108">
        <v>4370</v>
      </c>
      <c r="H1130" s="1108">
        <v>4060</v>
      </c>
      <c r="I1130" s="1108">
        <v>2180</v>
      </c>
    </row>
    <row r="1131" spans="1:9" s="862" customFormat="1" ht="28.5">
      <c r="A1131" s="1141"/>
      <c r="B1131" s="1141"/>
      <c r="C1131" s="861" t="s">
        <v>1552</v>
      </c>
      <c r="D1131" s="861" t="s">
        <v>1553</v>
      </c>
      <c r="E1131" s="1109">
        <v>1950</v>
      </c>
      <c r="F1131" s="1109">
        <v>3320</v>
      </c>
      <c r="G1131" s="1108">
        <v>2160</v>
      </c>
      <c r="H1131" s="1108">
        <v>1990</v>
      </c>
      <c r="I1131" s="1108">
        <v>1660</v>
      </c>
    </row>
    <row r="1132" spans="1:9" s="862" customFormat="1" ht="14.25">
      <c r="A1132" s="868">
        <v>123</v>
      </c>
      <c r="B1132" s="1159" t="s">
        <v>7854</v>
      </c>
      <c r="C1132" s="1160"/>
      <c r="D1132" s="1161"/>
      <c r="E1132" s="1109">
        <v>780</v>
      </c>
      <c r="F1132" s="1109">
        <v>1200</v>
      </c>
      <c r="G1132" s="1108">
        <v>1200</v>
      </c>
      <c r="H1132" s="1108">
        <v>850</v>
      </c>
      <c r="I1132" s="1108">
        <v>850</v>
      </c>
    </row>
    <row r="1133" spans="1:9" s="862" customFormat="1" ht="28.5">
      <c r="A1133" s="863">
        <v>124</v>
      </c>
      <c r="B1133" s="861" t="s">
        <v>1554</v>
      </c>
      <c r="C1133" s="861" t="s">
        <v>1555</v>
      </c>
      <c r="D1133" s="861" t="s">
        <v>7855</v>
      </c>
      <c r="E1133" s="1109">
        <v>1170</v>
      </c>
      <c r="F1133" s="1109">
        <v>4800</v>
      </c>
      <c r="G1133" s="1108">
        <v>3840</v>
      </c>
      <c r="H1133" s="1108">
        <v>3360</v>
      </c>
      <c r="I1133" s="1108">
        <v>1920</v>
      </c>
    </row>
    <row r="1134" spans="1:9" s="862" customFormat="1" ht="42.75">
      <c r="A1134" s="863">
        <v>125</v>
      </c>
      <c r="B1134" s="861" t="s">
        <v>1557</v>
      </c>
      <c r="C1134" s="861" t="s">
        <v>1558</v>
      </c>
      <c r="D1134" s="861" t="s">
        <v>7856</v>
      </c>
      <c r="E1134" s="1109">
        <v>1170</v>
      </c>
      <c r="F1134" s="1109">
        <v>4800</v>
      </c>
      <c r="G1134" s="1108">
        <v>3840</v>
      </c>
      <c r="H1134" s="1108">
        <v>3360</v>
      </c>
      <c r="I1134" s="1108">
        <v>1920</v>
      </c>
    </row>
    <row r="1135" spans="1:9" s="862" customFormat="1" ht="28.5">
      <c r="A1135" s="863">
        <v>126</v>
      </c>
      <c r="B1135" s="861" t="s">
        <v>7857</v>
      </c>
      <c r="C1135" s="861" t="s">
        <v>1555</v>
      </c>
      <c r="D1135" s="861" t="s">
        <v>7858</v>
      </c>
      <c r="E1135" s="1109">
        <v>1170</v>
      </c>
      <c r="F1135" s="1109">
        <v>3740</v>
      </c>
      <c r="G1135" s="1108">
        <v>2990</v>
      </c>
      <c r="H1135" s="1108">
        <v>2620</v>
      </c>
      <c r="I1135" s="1108">
        <v>1680</v>
      </c>
    </row>
    <row r="1136" spans="1:9" s="862" customFormat="1" ht="14.25">
      <c r="A1136" s="868">
        <v>127</v>
      </c>
      <c r="B1136" s="1159" t="s">
        <v>7859</v>
      </c>
      <c r="C1136" s="1160"/>
      <c r="D1136" s="1161"/>
      <c r="E1136" s="1109">
        <v>780</v>
      </c>
      <c r="F1136" s="1109">
        <v>1250</v>
      </c>
      <c r="G1136" s="1108">
        <v>1250</v>
      </c>
      <c r="H1136" s="1108">
        <v>850</v>
      </c>
      <c r="I1136" s="1108">
        <v>850</v>
      </c>
    </row>
    <row r="1137" spans="1:13" s="862" customFormat="1" ht="28.5">
      <c r="A1137" s="863">
        <v>128</v>
      </c>
      <c r="B1137" s="861" t="s">
        <v>1560</v>
      </c>
      <c r="C1137" s="861" t="s">
        <v>1555</v>
      </c>
      <c r="D1137" s="861" t="s">
        <v>1561</v>
      </c>
      <c r="E1137" s="1109">
        <v>1040</v>
      </c>
      <c r="F1137" s="1109">
        <v>5410</v>
      </c>
      <c r="G1137" s="1108">
        <v>4330</v>
      </c>
      <c r="H1137" s="1108">
        <v>3790</v>
      </c>
      <c r="I1137" s="1108">
        <v>2160</v>
      </c>
    </row>
    <row r="1138" spans="1:13" s="862" customFormat="1" ht="28.5">
      <c r="A1138" s="863">
        <v>129</v>
      </c>
      <c r="B1138" s="861" t="s">
        <v>7860</v>
      </c>
      <c r="C1138" s="861" t="s">
        <v>1550</v>
      </c>
      <c r="D1138" s="861" t="s">
        <v>7861</v>
      </c>
      <c r="E1138" s="1109">
        <v>1040</v>
      </c>
      <c r="F1138" s="1109">
        <v>4680</v>
      </c>
      <c r="G1138" s="1108">
        <v>3740</v>
      </c>
      <c r="H1138" s="1108">
        <v>3280</v>
      </c>
      <c r="I1138" s="1108">
        <v>1870</v>
      </c>
    </row>
    <row r="1139" spans="1:13" s="862" customFormat="1" ht="28.5">
      <c r="A1139" s="1139">
        <v>130</v>
      </c>
      <c r="B1139" s="1142" t="s">
        <v>1562</v>
      </c>
      <c r="C1139" s="861" t="s">
        <v>1555</v>
      </c>
      <c r="D1139" s="861" t="s">
        <v>1563</v>
      </c>
      <c r="E1139" s="1109">
        <v>1040</v>
      </c>
      <c r="F1139" s="1109">
        <v>5410</v>
      </c>
      <c r="G1139" s="1108">
        <v>4330</v>
      </c>
      <c r="H1139" s="1108">
        <v>3790</v>
      </c>
      <c r="I1139" s="1108">
        <v>2160</v>
      </c>
    </row>
    <row r="1140" spans="1:13" s="862" customFormat="1" ht="28.5">
      <c r="A1140" s="1141"/>
      <c r="B1140" s="1144"/>
      <c r="C1140" s="861" t="s">
        <v>1563</v>
      </c>
      <c r="D1140" s="861" t="s">
        <v>7862</v>
      </c>
      <c r="E1140" s="1109">
        <v>1040</v>
      </c>
      <c r="F1140" s="1109">
        <v>4370</v>
      </c>
      <c r="G1140" s="1108">
        <v>3500</v>
      </c>
      <c r="H1140" s="1108">
        <v>3060</v>
      </c>
      <c r="I1140" s="1108">
        <v>1750</v>
      </c>
    </row>
    <row r="1141" spans="1:13" s="862" customFormat="1" ht="28.5">
      <c r="A1141" s="869">
        <v>131</v>
      </c>
      <c r="B1141" s="869" t="s">
        <v>7863</v>
      </c>
      <c r="C1141" s="861" t="s">
        <v>7864</v>
      </c>
      <c r="D1141" s="861" t="s">
        <v>7865</v>
      </c>
      <c r="E1141" s="1109">
        <v>1040</v>
      </c>
      <c r="F1141" s="1109">
        <v>3640</v>
      </c>
      <c r="G1141" s="1108">
        <v>2550</v>
      </c>
      <c r="H1141" s="1108">
        <v>2370</v>
      </c>
      <c r="I1141" s="1108">
        <v>1640</v>
      </c>
    </row>
    <row r="1142" spans="1:13" s="862" customFormat="1" ht="28.5">
      <c r="A1142" s="863">
        <v>132</v>
      </c>
      <c r="B1142" s="861" t="s">
        <v>1564</v>
      </c>
      <c r="C1142" s="861" t="s">
        <v>1549</v>
      </c>
      <c r="D1142" s="861" t="s">
        <v>1565</v>
      </c>
      <c r="E1142" s="1109">
        <v>1040</v>
      </c>
      <c r="F1142" s="1109">
        <v>3640</v>
      </c>
      <c r="G1142" s="1108">
        <v>2550</v>
      </c>
      <c r="H1142" s="1108">
        <v>2370</v>
      </c>
      <c r="I1142" s="1108">
        <v>1640</v>
      </c>
    </row>
    <row r="1143" spans="1:13" s="860" customFormat="1">
      <c r="A1143" s="870">
        <v>57</v>
      </c>
      <c r="B1143" s="859" t="s">
        <v>1936</v>
      </c>
      <c r="C1143" s="859"/>
      <c r="D1143" s="859"/>
      <c r="E1143" s="1107"/>
      <c r="F1143" s="1107"/>
      <c r="G1143" s="1107"/>
      <c r="H1143" s="1107"/>
      <c r="I1143" s="1107"/>
      <c r="J1143" s="871"/>
      <c r="M1143" s="872"/>
    </row>
    <row r="1144" spans="1:13" s="862" customFormat="1" ht="28.5">
      <c r="A1144" s="863">
        <v>1</v>
      </c>
      <c r="B1144" s="873" t="s">
        <v>880</v>
      </c>
      <c r="C1144" s="873" t="s">
        <v>1937</v>
      </c>
      <c r="D1144" s="873" t="s">
        <v>1571</v>
      </c>
      <c r="E1144" s="1109">
        <v>67500</v>
      </c>
      <c r="F1144" s="1108">
        <v>85050</v>
      </c>
      <c r="G1144" s="1108">
        <v>25520</v>
      </c>
      <c r="H1144" s="1108">
        <v>23810</v>
      </c>
      <c r="I1144" s="1108">
        <v>12760</v>
      </c>
      <c r="M1144" s="874"/>
    </row>
    <row r="1145" spans="1:13" s="862" customFormat="1" ht="42.75">
      <c r="A1145" s="1139">
        <v>2</v>
      </c>
      <c r="B1145" s="1142" t="s">
        <v>1938</v>
      </c>
      <c r="C1145" s="873" t="s">
        <v>880</v>
      </c>
      <c r="D1145" s="873" t="s">
        <v>7866</v>
      </c>
      <c r="E1145" s="1109">
        <v>16875</v>
      </c>
      <c r="F1145" s="1108">
        <v>26160</v>
      </c>
      <c r="G1145" s="1108">
        <v>11770</v>
      </c>
      <c r="H1145" s="1108">
        <v>10460</v>
      </c>
      <c r="I1145" s="1108">
        <v>5230</v>
      </c>
      <c r="M1145" s="874"/>
    </row>
    <row r="1146" spans="1:13" s="862" customFormat="1" ht="42.75">
      <c r="A1146" s="1141"/>
      <c r="B1146" s="1144"/>
      <c r="C1146" s="873" t="s">
        <v>7866</v>
      </c>
      <c r="D1146" s="873" t="s">
        <v>7867</v>
      </c>
      <c r="E1146" s="1109">
        <v>8100</v>
      </c>
      <c r="F1146" s="1108">
        <v>17820</v>
      </c>
      <c r="G1146" s="1108">
        <v>8020</v>
      </c>
      <c r="H1146" s="1108">
        <v>7130</v>
      </c>
      <c r="I1146" s="1108">
        <v>3560</v>
      </c>
      <c r="M1146" s="874"/>
    </row>
    <row r="1147" spans="1:13" s="862" customFormat="1" ht="42.75">
      <c r="A1147" s="863">
        <v>3</v>
      </c>
      <c r="B1147" s="873" t="s">
        <v>1312</v>
      </c>
      <c r="C1147" s="873" t="s">
        <v>1360</v>
      </c>
      <c r="D1147" s="873" t="s">
        <v>1939</v>
      </c>
      <c r="E1147" s="1109">
        <v>30000</v>
      </c>
      <c r="F1147" s="1108">
        <v>63000</v>
      </c>
      <c r="G1147" s="1108">
        <v>20160</v>
      </c>
      <c r="H1147" s="1108">
        <v>16380</v>
      </c>
      <c r="I1147" s="1108">
        <v>9450</v>
      </c>
      <c r="M1147" s="874"/>
    </row>
    <row r="1148" spans="1:13" s="862" customFormat="1" ht="28.5">
      <c r="A1148" s="1139">
        <v>4</v>
      </c>
      <c r="B1148" s="1137" t="s">
        <v>1571</v>
      </c>
      <c r="C1148" s="873" t="s">
        <v>880</v>
      </c>
      <c r="D1148" s="873" t="s">
        <v>1940</v>
      </c>
      <c r="E1148" s="1109">
        <v>30000</v>
      </c>
      <c r="F1148" s="1108">
        <v>51000</v>
      </c>
      <c r="G1148" s="1108">
        <v>15300</v>
      </c>
      <c r="H1148" s="1108">
        <v>12750</v>
      </c>
      <c r="I1148" s="1108">
        <v>7650</v>
      </c>
      <c r="M1148" s="874"/>
    </row>
    <row r="1149" spans="1:13" s="862" customFormat="1" ht="57">
      <c r="A1149" s="1141"/>
      <c r="B1149" s="1137"/>
      <c r="C1149" s="873" t="s">
        <v>1940</v>
      </c>
      <c r="D1149" s="873" t="s">
        <v>1941</v>
      </c>
      <c r="E1149" s="1109">
        <v>22500</v>
      </c>
      <c r="F1149" s="1108">
        <v>39380</v>
      </c>
      <c r="G1149" s="1108">
        <v>13780</v>
      </c>
      <c r="H1149" s="1108">
        <v>11810</v>
      </c>
      <c r="I1149" s="1108">
        <v>6690</v>
      </c>
      <c r="M1149" s="874"/>
    </row>
    <row r="1150" spans="1:13" s="862" customFormat="1" ht="42.75">
      <c r="A1150" s="1139">
        <v>5</v>
      </c>
      <c r="B1150" s="1137" t="s">
        <v>1942</v>
      </c>
      <c r="C1150" s="873" t="s">
        <v>1941</v>
      </c>
      <c r="D1150" s="873" t="s">
        <v>1943</v>
      </c>
      <c r="E1150" s="1109">
        <v>32000</v>
      </c>
      <c r="F1150" s="1108">
        <v>38400</v>
      </c>
      <c r="G1150" s="1108">
        <v>11520</v>
      </c>
      <c r="H1150" s="1108">
        <v>9600</v>
      </c>
      <c r="I1150" s="1108">
        <v>5760</v>
      </c>
      <c r="M1150" s="874"/>
    </row>
    <row r="1151" spans="1:13" s="862" customFormat="1" ht="28.5">
      <c r="A1151" s="1140"/>
      <c r="B1151" s="1137"/>
      <c r="C1151" s="873" t="s">
        <v>1943</v>
      </c>
      <c r="D1151" s="873" t="s">
        <v>1944</v>
      </c>
      <c r="E1151" s="1109" t="s">
        <v>7868</v>
      </c>
      <c r="F1151" s="1108">
        <v>35200</v>
      </c>
      <c r="G1151" s="1108">
        <v>10560</v>
      </c>
      <c r="H1151" s="1108">
        <v>8800</v>
      </c>
      <c r="I1151" s="1108">
        <v>5280</v>
      </c>
      <c r="M1151" s="874"/>
    </row>
    <row r="1152" spans="1:13" s="862" customFormat="1" ht="28.5">
      <c r="A1152" s="1141"/>
      <c r="B1152" s="1137"/>
      <c r="C1152" s="873" t="s">
        <v>1944</v>
      </c>
      <c r="D1152" s="873" t="s">
        <v>1945</v>
      </c>
      <c r="E1152" s="1109" t="s">
        <v>7868</v>
      </c>
      <c r="F1152" s="1108">
        <v>25600</v>
      </c>
      <c r="G1152" s="1108">
        <v>8960</v>
      </c>
      <c r="H1152" s="1108">
        <v>7680</v>
      </c>
      <c r="I1152" s="1108">
        <v>5120</v>
      </c>
      <c r="M1152" s="874"/>
    </row>
    <row r="1153" spans="1:13" s="862" customFormat="1" ht="28.5">
      <c r="A1153" s="863">
        <v>6</v>
      </c>
      <c r="B1153" s="873" t="s">
        <v>1946</v>
      </c>
      <c r="C1153" s="873" t="s">
        <v>1942</v>
      </c>
      <c r="D1153" s="873" t="s">
        <v>1947</v>
      </c>
      <c r="E1153" s="1109">
        <v>8000</v>
      </c>
      <c r="F1153" s="1108">
        <v>12400</v>
      </c>
      <c r="G1153" s="1108">
        <v>4340</v>
      </c>
      <c r="H1153" s="1108">
        <v>3720</v>
      </c>
      <c r="I1153" s="1108">
        <v>2480</v>
      </c>
      <c r="M1153" s="874"/>
    </row>
    <row r="1154" spans="1:13" s="862" customFormat="1" ht="28.5">
      <c r="A1154" s="863">
        <v>7</v>
      </c>
      <c r="B1154" s="873" t="s">
        <v>1947</v>
      </c>
      <c r="C1154" s="873" t="s">
        <v>1942</v>
      </c>
      <c r="D1154" s="873" t="s">
        <v>1946</v>
      </c>
      <c r="E1154" s="1109">
        <v>8000</v>
      </c>
      <c r="F1154" s="1108">
        <v>12000</v>
      </c>
      <c r="G1154" s="1108">
        <v>4200</v>
      </c>
      <c r="H1154" s="1108">
        <v>3600</v>
      </c>
      <c r="I1154" s="1108">
        <v>2400</v>
      </c>
      <c r="M1154" s="874"/>
    </row>
    <row r="1155" spans="1:13" s="862" customFormat="1" ht="28.5">
      <c r="A1155" s="863">
        <v>8</v>
      </c>
      <c r="B1155" s="873" t="s">
        <v>1948</v>
      </c>
      <c r="C1155" s="873" t="s">
        <v>1942</v>
      </c>
      <c r="D1155" s="873" t="s">
        <v>1949</v>
      </c>
      <c r="E1155" s="1109">
        <v>8000</v>
      </c>
      <c r="F1155" s="1108">
        <v>12000</v>
      </c>
      <c r="G1155" s="1108">
        <v>4200</v>
      </c>
      <c r="H1155" s="1108">
        <v>3600</v>
      </c>
      <c r="I1155" s="1108">
        <v>2400</v>
      </c>
      <c r="M1155" s="874"/>
    </row>
    <row r="1156" spans="1:13" s="862" customFormat="1" ht="28.5">
      <c r="A1156" s="863">
        <v>9</v>
      </c>
      <c r="B1156" s="873" t="s">
        <v>1950</v>
      </c>
      <c r="C1156" s="873" t="s">
        <v>1942</v>
      </c>
      <c r="D1156" s="873" t="s">
        <v>1951</v>
      </c>
      <c r="E1156" s="1109">
        <v>8000</v>
      </c>
      <c r="F1156" s="1108">
        <v>12000</v>
      </c>
      <c r="G1156" s="1108">
        <v>4200</v>
      </c>
      <c r="H1156" s="1108">
        <v>3600</v>
      </c>
      <c r="I1156" s="1108">
        <v>2400</v>
      </c>
      <c r="M1156" s="874"/>
    </row>
    <row r="1157" spans="1:13" s="862" customFormat="1" ht="28.5">
      <c r="A1157" s="863">
        <v>10</v>
      </c>
      <c r="B1157" s="873" t="s">
        <v>1952</v>
      </c>
      <c r="C1157" s="873" t="s">
        <v>1942</v>
      </c>
      <c r="D1157" s="873" t="s">
        <v>1953</v>
      </c>
      <c r="E1157" s="1109">
        <v>8000</v>
      </c>
      <c r="F1157" s="1108">
        <v>12000</v>
      </c>
      <c r="G1157" s="1108">
        <v>4200</v>
      </c>
      <c r="H1157" s="1108">
        <v>3600</v>
      </c>
      <c r="I1157" s="1108">
        <v>2400</v>
      </c>
      <c r="M1157" s="874"/>
    </row>
    <row r="1158" spans="1:13" s="862" customFormat="1" ht="14.25">
      <c r="A1158" s="1139">
        <v>11</v>
      </c>
      <c r="B1158" s="1137" t="s">
        <v>1772</v>
      </c>
      <c r="C1158" s="873" t="s">
        <v>880</v>
      </c>
      <c r="D1158" s="873" t="s">
        <v>1592</v>
      </c>
      <c r="E1158" s="1109">
        <v>21000</v>
      </c>
      <c r="F1158" s="1108">
        <v>39900</v>
      </c>
      <c r="G1158" s="1108">
        <v>11970</v>
      </c>
      <c r="H1158" s="1108">
        <v>9980</v>
      </c>
      <c r="I1158" s="1108">
        <v>5990</v>
      </c>
      <c r="M1158" s="874"/>
    </row>
    <row r="1159" spans="1:13" s="862" customFormat="1" ht="28.5">
      <c r="A1159" s="1141"/>
      <c r="B1159" s="1137"/>
      <c r="C1159" s="873" t="s">
        <v>1592</v>
      </c>
      <c r="D1159" s="873" t="s">
        <v>1954</v>
      </c>
      <c r="E1159" s="1109">
        <v>16500</v>
      </c>
      <c r="F1159" s="1108">
        <v>31350</v>
      </c>
      <c r="G1159" s="1108">
        <v>10970</v>
      </c>
      <c r="H1159" s="1108">
        <v>9410</v>
      </c>
      <c r="I1159" s="1108">
        <v>6270</v>
      </c>
      <c r="M1159" s="874"/>
    </row>
    <row r="1160" spans="1:13" s="862" customFormat="1" ht="14.25">
      <c r="A1160" s="863">
        <v>12</v>
      </c>
      <c r="B1160" s="873" t="s">
        <v>1955</v>
      </c>
      <c r="C1160" s="873" t="s">
        <v>1772</v>
      </c>
      <c r="D1160" s="873" t="s">
        <v>881</v>
      </c>
      <c r="E1160" s="1109">
        <v>5250</v>
      </c>
      <c r="F1160" s="1108">
        <v>13130</v>
      </c>
      <c r="G1160" s="1108">
        <v>4600</v>
      </c>
      <c r="H1160" s="1108">
        <v>3940</v>
      </c>
      <c r="I1160" s="1108">
        <v>2630</v>
      </c>
      <c r="M1160" s="874"/>
    </row>
    <row r="1161" spans="1:13" s="862" customFormat="1" ht="57">
      <c r="A1161" s="1139">
        <v>13</v>
      </c>
      <c r="B1161" s="1142" t="s">
        <v>1956</v>
      </c>
      <c r="C1161" s="873" t="s">
        <v>1957</v>
      </c>
      <c r="D1161" s="873" t="s">
        <v>1958</v>
      </c>
      <c r="E1161" s="1109">
        <v>19500</v>
      </c>
      <c r="F1161" s="1108">
        <v>29250</v>
      </c>
      <c r="G1161" s="1108">
        <v>8780</v>
      </c>
      <c r="H1161" s="1108">
        <v>7310</v>
      </c>
      <c r="I1161" s="1108">
        <v>4390</v>
      </c>
      <c r="M1161" s="874"/>
    </row>
    <row r="1162" spans="1:13" s="862" customFormat="1" ht="57">
      <c r="A1162" s="1141"/>
      <c r="B1162" s="1144"/>
      <c r="C1162" s="873" t="s">
        <v>1958</v>
      </c>
      <c r="D1162" s="873" t="s">
        <v>1959</v>
      </c>
      <c r="E1162" s="1109">
        <v>15000</v>
      </c>
      <c r="F1162" s="1108">
        <v>22500</v>
      </c>
      <c r="G1162" s="1108">
        <v>6750</v>
      </c>
      <c r="H1162" s="1108">
        <v>5630</v>
      </c>
      <c r="I1162" s="1108">
        <v>2480</v>
      </c>
      <c r="M1162" s="874"/>
    </row>
    <row r="1163" spans="1:13" s="862" customFormat="1" ht="42.75">
      <c r="A1163" s="1139">
        <v>14</v>
      </c>
      <c r="B1163" s="1137" t="s">
        <v>1592</v>
      </c>
      <c r="C1163" s="873" t="s">
        <v>1960</v>
      </c>
      <c r="D1163" s="873" t="s">
        <v>1772</v>
      </c>
      <c r="E1163" s="1109">
        <v>16000</v>
      </c>
      <c r="F1163" s="1108">
        <v>28800</v>
      </c>
      <c r="G1163" s="1108">
        <v>8640</v>
      </c>
      <c r="H1163" s="1108">
        <v>7200</v>
      </c>
      <c r="I1163" s="1108">
        <v>4320</v>
      </c>
      <c r="M1163" s="874"/>
    </row>
    <row r="1164" spans="1:13" s="862" customFormat="1" ht="28.5">
      <c r="A1164" s="1140"/>
      <c r="B1164" s="1137"/>
      <c r="C1164" s="873" t="s">
        <v>1961</v>
      </c>
      <c r="D1164" s="873" t="s">
        <v>1962</v>
      </c>
      <c r="E1164" s="1109">
        <v>20000</v>
      </c>
      <c r="F1164" s="1108">
        <v>36000</v>
      </c>
      <c r="G1164" s="1108">
        <v>10800</v>
      </c>
      <c r="H1164" s="1108">
        <v>9000</v>
      </c>
      <c r="I1164" s="1108">
        <v>5400</v>
      </c>
      <c r="M1164" s="874"/>
    </row>
    <row r="1165" spans="1:13" s="862" customFormat="1" ht="28.5">
      <c r="A1165" s="1140"/>
      <c r="B1165" s="1137"/>
      <c r="C1165" s="873" t="s">
        <v>1963</v>
      </c>
      <c r="D1165" s="873" t="s">
        <v>1962</v>
      </c>
      <c r="E1165" s="1109">
        <v>25000</v>
      </c>
      <c r="F1165" s="1108">
        <v>36000</v>
      </c>
      <c r="G1165" s="1108"/>
      <c r="H1165" s="1108"/>
      <c r="I1165" s="1108"/>
      <c r="M1165" s="874"/>
    </row>
    <row r="1166" spans="1:13" s="862" customFormat="1" ht="14.25">
      <c r="A1166" s="1140"/>
      <c r="B1166" s="1137"/>
      <c r="C1166" s="873" t="s">
        <v>1962</v>
      </c>
      <c r="D1166" s="873" t="s">
        <v>1964</v>
      </c>
      <c r="E1166" s="1109">
        <v>12800</v>
      </c>
      <c r="F1166" s="1108">
        <v>28800</v>
      </c>
      <c r="G1166" s="1108">
        <v>8640</v>
      </c>
      <c r="H1166" s="1108">
        <v>7200</v>
      </c>
      <c r="I1166" s="1108">
        <v>4320</v>
      </c>
      <c r="M1166" s="874"/>
    </row>
    <row r="1167" spans="1:13" s="862" customFormat="1" ht="28.5">
      <c r="A1167" s="1141"/>
      <c r="B1167" s="1137"/>
      <c r="C1167" s="873" t="s">
        <v>1965</v>
      </c>
      <c r="D1167" s="873" t="s">
        <v>1571</v>
      </c>
      <c r="E1167" s="1109">
        <v>15000</v>
      </c>
      <c r="F1167" s="1108">
        <v>30000</v>
      </c>
      <c r="G1167" s="1108">
        <v>9000</v>
      </c>
      <c r="H1167" s="1108">
        <v>7500</v>
      </c>
      <c r="I1167" s="1108">
        <v>4500</v>
      </c>
      <c r="M1167" s="874"/>
    </row>
    <row r="1168" spans="1:13" s="862" customFormat="1" ht="42.75">
      <c r="A1168" s="863">
        <v>15</v>
      </c>
      <c r="B1168" s="873" t="s">
        <v>1798</v>
      </c>
      <c r="C1168" s="873" t="s">
        <v>1571</v>
      </c>
      <c r="D1168" s="873" t="s">
        <v>1966</v>
      </c>
      <c r="E1168" s="1109">
        <v>16000</v>
      </c>
      <c r="F1168" s="1108">
        <v>25600</v>
      </c>
      <c r="G1168" s="1108">
        <v>7680</v>
      </c>
      <c r="H1168" s="1108">
        <v>6400</v>
      </c>
      <c r="I1168" s="1108">
        <v>3840</v>
      </c>
      <c r="M1168" s="874"/>
    </row>
    <row r="1169" spans="1:13" s="862" customFormat="1" ht="14.25">
      <c r="A1169" s="1139">
        <v>16</v>
      </c>
      <c r="B1169" s="1142" t="s">
        <v>1967</v>
      </c>
      <c r="C1169" s="873" t="s">
        <v>1968</v>
      </c>
      <c r="D1169" s="873" t="s">
        <v>1969</v>
      </c>
      <c r="E1169" s="1109">
        <v>15000</v>
      </c>
      <c r="F1169" s="1108">
        <v>24000</v>
      </c>
      <c r="G1169" s="1108">
        <v>7200</v>
      </c>
      <c r="H1169" s="1108">
        <v>6000</v>
      </c>
      <c r="I1169" s="1108">
        <v>3600</v>
      </c>
      <c r="M1169" s="874"/>
    </row>
    <row r="1170" spans="1:13" s="862" customFormat="1" ht="28.5">
      <c r="A1170" s="1140"/>
      <c r="B1170" s="1143"/>
      <c r="C1170" s="873" t="s">
        <v>1970</v>
      </c>
      <c r="D1170" s="873" t="s">
        <v>1971</v>
      </c>
      <c r="E1170" s="1109">
        <v>7700</v>
      </c>
      <c r="F1170" s="1108">
        <v>23870</v>
      </c>
      <c r="G1170" s="1108">
        <v>7160</v>
      </c>
      <c r="H1170" s="1108">
        <v>5970</v>
      </c>
      <c r="I1170" s="1108">
        <v>3580</v>
      </c>
      <c r="M1170" s="874"/>
    </row>
    <row r="1171" spans="1:13" s="862" customFormat="1" ht="42.75">
      <c r="A1171" s="1141"/>
      <c r="B1171" s="1144"/>
      <c r="C1171" s="873" t="s">
        <v>1971</v>
      </c>
      <c r="D1171" s="873" t="s">
        <v>1972</v>
      </c>
      <c r="E1171" s="1109">
        <v>12000</v>
      </c>
      <c r="F1171" s="1108">
        <v>24000</v>
      </c>
      <c r="G1171" s="1108">
        <v>6240</v>
      </c>
      <c r="H1171" s="1108">
        <v>5280</v>
      </c>
      <c r="I1171" s="1108">
        <v>3600</v>
      </c>
      <c r="M1171" s="874"/>
    </row>
    <row r="1172" spans="1:13" s="862" customFormat="1" ht="28.5">
      <c r="A1172" s="1139">
        <v>17</v>
      </c>
      <c r="B1172" s="1137" t="s">
        <v>1973</v>
      </c>
      <c r="C1172" s="873" t="s">
        <v>1972</v>
      </c>
      <c r="D1172" s="873" t="s">
        <v>1974</v>
      </c>
      <c r="E1172" s="1109">
        <v>12000</v>
      </c>
      <c r="F1172" s="1108">
        <v>24000</v>
      </c>
      <c r="G1172" s="1108">
        <v>6240</v>
      </c>
      <c r="H1172" s="1108">
        <v>5280</v>
      </c>
      <c r="I1172" s="1108">
        <v>3600</v>
      </c>
      <c r="M1172" s="874"/>
    </row>
    <row r="1173" spans="1:13" s="862" customFormat="1" ht="28.5">
      <c r="A1173" s="1140"/>
      <c r="B1173" s="1137"/>
      <c r="C1173" s="873" t="s">
        <v>1974</v>
      </c>
      <c r="D1173" s="873" t="s">
        <v>1975</v>
      </c>
      <c r="E1173" s="1109">
        <v>5400</v>
      </c>
      <c r="F1173" s="1108">
        <v>21600</v>
      </c>
      <c r="G1173" s="1108">
        <v>5620</v>
      </c>
      <c r="H1173" s="1108">
        <v>4750</v>
      </c>
      <c r="I1173" s="1108">
        <v>3240</v>
      </c>
      <c r="M1173" s="874"/>
    </row>
    <row r="1174" spans="1:13" s="862" customFormat="1" ht="28.5">
      <c r="A1174" s="1141"/>
      <c r="B1174" s="1137"/>
      <c r="C1174" s="873" t="s">
        <v>1975</v>
      </c>
      <c r="D1174" s="873" t="s">
        <v>1976</v>
      </c>
      <c r="E1174" s="1109">
        <v>4800</v>
      </c>
      <c r="F1174" s="1108">
        <v>19680</v>
      </c>
      <c r="G1174" s="1108">
        <v>5120</v>
      </c>
      <c r="H1174" s="1108">
        <v>4330</v>
      </c>
      <c r="I1174" s="1108">
        <v>2950</v>
      </c>
      <c r="M1174" s="874"/>
    </row>
    <row r="1175" spans="1:13" s="862" customFormat="1" ht="42.75">
      <c r="A1175" s="863">
        <v>18</v>
      </c>
      <c r="B1175" s="873" t="s">
        <v>818</v>
      </c>
      <c r="C1175" s="873" t="s">
        <v>1772</v>
      </c>
      <c r="D1175" s="873" t="s">
        <v>1977</v>
      </c>
      <c r="E1175" s="1109">
        <v>15000</v>
      </c>
      <c r="F1175" s="1108">
        <v>33000</v>
      </c>
      <c r="G1175" s="1108">
        <v>9900</v>
      </c>
      <c r="H1175" s="1108">
        <v>8250</v>
      </c>
      <c r="I1175" s="1108">
        <v>4950</v>
      </c>
      <c r="M1175" s="874"/>
    </row>
    <row r="1176" spans="1:13" s="862" customFormat="1" ht="28.5">
      <c r="A1176" s="863">
        <v>19</v>
      </c>
      <c r="B1176" s="873" t="s">
        <v>1978</v>
      </c>
      <c r="C1176" s="873" t="s">
        <v>1979</v>
      </c>
      <c r="D1176" s="873" t="s">
        <v>1980</v>
      </c>
      <c r="E1176" s="1109">
        <v>9000</v>
      </c>
      <c r="F1176" s="1108">
        <v>16200</v>
      </c>
      <c r="G1176" s="1108">
        <v>8100</v>
      </c>
      <c r="H1176" s="1108">
        <v>7290</v>
      </c>
      <c r="I1176" s="1108">
        <v>3240</v>
      </c>
      <c r="M1176" s="874"/>
    </row>
    <row r="1177" spans="1:13" s="862" customFormat="1" ht="14.25">
      <c r="A1177" s="863">
        <v>20</v>
      </c>
      <c r="B1177" s="873" t="s">
        <v>1776</v>
      </c>
      <c r="C1177" s="873" t="s">
        <v>1772</v>
      </c>
      <c r="D1177" s="873" t="s">
        <v>881</v>
      </c>
      <c r="E1177" s="1109">
        <v>9000</v>
      </c>
      <c r="F1177" s="1108">
        <v>15300</v>
      </c>
      <c r="G1177" s="1108">
        <v>7650</v>
      </c>
      <c r="H1177" s="1108">
        <v>6890</v>
      </c>
      <c r="I1177" s="1108">
        <v>3060</v>
      </c>
      <c r="M1177" s="874"/>
    </row>
    <row r="1178" spans="1:13" s="862" customFormat="1" ht="28.5">
      <c r="A1178" s="863">
        <v>21</v>
      </c>
      <c r="B1178" s="873" t="s">
        <v>1981</v>
      </c>
      <c r="C1178" s="873" t="s">
        <v>880</v>
      </c>
      <c r="D1178" s="873" t="s">
        <v>1982</v>
      </c>
      <c r="E1178" s="1109">
        <v>12750</v>
      </c>
      <c r="F1178" s="1108">
        <v>27410</v>
      </c>
      <c r="G1178" s="1108">
        <v>10960</v>
      </c>
      <c r="H1178" s="1108">
        <v>8220</v>
      </c>
      <c r="I1178" s="1108">
        <v>4110</v>
      </c>
      <c r="M1178" s="874"/>
    </row>
    <row r="1179" spans="1:13" s="862" customFormat="1" ht="14.25">
      <c r="A1179" s="863">
        <v>22</v>
      </c>
      <c r="B1179" s="873" t="s">
        <v>1983</v>
      </c>
      <c r="C1179" s="873" t="s">
        <v>1772</v>
      </c>
      <c r="D1179" s="873" t="s">
        <v>881</v>
      </c>
      <c r="E1179" s="1109">
        <v>10500</v>
      </c>
      <c r="F1179" s="1108">
        <v>23100</v>
      </c>
      <c r="G1179" s="1108">
        <v>11550</v>
      </c>
      <c r="H1179" s="1108">
        <v>10400</v>
      </c>
      <c r="I1179" s="1108">
        <v>4620</v>
      </c>
      <c r="M1179" s="874"/>
    </row>
    <row r="1180" spans="1:13" s="862" customFormat="1" ht="42.75">
      <c r="A1180" s="863">
        <v>23</v>
      </c>
      <c r="B1180" s="873" t="s">
        <v>1984</v>
      </c>
      <c r="C1180" s="873" t="s">
        <v>880</v>
      </c>
      <c r="D1180" s="873" t="s">
        <v>1985</v>
      </c>
      <c r="E1180" s="1109">
        <v>18750</v>
      </c>
      <c r="F1180" s="1108">
        <v>36000</v>
      </c>
      <c r="G1180" s="1108">
        <v>16200</v>
      </c>
      <c r="H1180" s="1108">
        <v>12600</v>
      </c>
      <c r="I1180" s="1108">
        <v>7200</v>
      </c>
      <c r="M1180" s="874"/>
    </row>
    <row r="1181" spans="1:13" s="862" customFormat="1" ht="42.75">
      <c r="A1181" s="863">
        <v>24</v>
      </c>
      <c r="B1181" s="873" t="s">
        <v>1986</v>
      </c>
      <c r="C1181" s="873" t="s">
        <v>880</v>
      </c>
      <c r="D1181" s="873" t="s">
        <v>1985</v>
      </c>
      <c r="E1181" s="1109">
        <v>25000</v>
      </c>
      <c r="F1181" s="1108">
        <v>36000</v>
      </c>
      <c r="G1181" s="1108"/>
      <c r="H1181" s="1108"/>
      <c r="I1181" s="1108"/>
      <c r="M1181" s="874"/>
    </row>
    <row r="1182" spans="1:13" s="862" customFormat="1" ht="14.25">
      <c r="A1182" s="863">
        <v>25</v>
      </c>
      <c r="B1182" s="873" t="s">
        <v>1987</v>
      </c>
      <c r="C1182" s="873" t="s">
        <v>1962</v>
      </c>
      <c r="D1182" s="873" t="s">
        <v>1592</v>
      </c>
      <c r="E1182" s="1109">
        <v>9000</v>
      </c>
      <c r="F1182" s="1108">
        <v>16650</v>
      </c>
      <c r="G1182" s="1108">
        <v>8330</v>
      </c>
      <c r="H1182" s="1108">
        <v>7490</v>
      </c>
      <c r="I1182" s="1108">
        <v>3330</v>
      </c>
      <c r="M1182" s="874"/>
    </row>
    <row r="1183" spans="1:13" s="862" customFormat="1" ht="28.5">
      <c r="A1183" s="863">
        <v>26</v>
      </c>
      <c r="B1183" s="873" t="s">
        <v>1988</v>
      </c>
      <c r="C1183" s="873" t="s">
        <v>1987</v>
      </c>
      <c r="D1183" s="873" t="s">
        <v>1989</v>
      </c>
      <c r="E1183" s="1109">
        <v>9000</v>
      </c>
      <c r="F1183" s="1108">
        <v>16650</v>
      </c>
      <c r="G1183" s="1108">
        <v>8330</v>
      </c>
      <c r="H1183" s="1108">
        <v>7490</v>
      </c>
      <c r="I1183" s="1108">
        <v>3330</v>
      </c>
      <c r="M1183" s="874"/>
    </row>
    <row r="1184" spans="1:13" s="862" customFormat="1" ht="28.5">
      <c r="A1184" s="863">
        <v>27</v>
      </c>
      <c r="B1184" s="873" t="s">
        <v>1990</v>
      </c>
      <c r="C1184" s="873" t="s">
        <v>1987</v>
      </c>
      <c r="D1184" s="873" t="s">
        <v>1991</v>
      </c>
      <c r="E1184" s="1109">
        <v>8250</v>
      </c>
      <c r="F1184" s="1108">
        <v>16500</v>
      </c>
      <c r="G1184" s="1108">
        <v>8250</v>
      </c>
      <c r="H1184" s="1108">
        <v>7430</v>
      </c>
      <c r="I1184" s="1108">
        <v>3300</v>
      </c>
      <c r="M1184" s="874"/>
    </row>
    <row r="1185" spans="1:13" s="862" customFormat="1" ht="28.5">
      <c r="A1185" s="863">
        <v>28</v>
      </c>
      <c r="B1185" s="873" t="s">
        <v>1992</v>
      </c>
      <c r="C1185" s="873" t="s">
        <v>1993</v>
      </c>
      <c r="D1185" s="873" t="s">
        <v>1994</v>
      </c>
      <c r="E1185" s="1109">
        <v>7500</v>
      </c>
      <c r="F1185" s="1108">
        <v>16500</v>
      </c>
      <c r="G1185" s="1108">
        <v>8250</v>
      </c>
      <c r="H1185" s="1108">
        <v>7430</v>
      </c>
      <c r="I1185" s="1108">
        <v>3300</v>
      </c>
      <c r="M1185" s="874"/>
    </row>
    <row r="1186" spans="1:13" s="862" customFormat="1" ht="28.5">
      <c r="A1186" s="863">
        <v>29</v>
      </c>
      <c r="B1186" s="873" t="s">
        <v>1995</v>
      </c>
      <c r="C1186" s="873" t="s">
        <v>1987</v>
      </c>
      <c r="D1186" s="873" t="s">
        <v>1996</v>
      </c>
      <c r="E1186" s="1109">
        <v>8250</v>
      </c>
      <c r="F1186" s="1108">
        <v>16090</v>
      </c>
      <c r="G1186" s="1108">
        <v>8050</v>
      </c>
      <c r="H1186" s="1108">
        <v>7240</v>
      </c>
      <c r="I1186" s="1108">
        <v>3220</v>
      </c>
      <c r="M1186" s="874"/>
    </row>
    <row r="1187" spans="1:13" s="862" customFormat="1" ht="28.5">
      <c r="A1187" s="863">
        <v>30</v>
      </c>
      <c r="B1187" s="873" t="s">
        <v>1997</v>
      </c>
      <c r="C1187" s="873" t="s">
        <v>1987</v>
      </c>
      <c r="D1187" s="873" t="s">
        <v>1998</v>
      </c>
      <c r="E1187" s="1109">
        <v>8250</v>
      </c>
      <c r="F1187" s="1108">
        <v>16090</v>
      </c>
      <c r="G1187" s="1108">
        <v>8050</v>
      </c>
      <c r="H1187" s="1108">
        <v>7240</v>
      </c>
      <c r="I1187" s="1108">
        <v>3220</v>
      </c>
      <c r="M1187" s="874"/>
    </row>
    <row r="1188" spans="1:13" s="862" customFormat="1" ht="14.25">
      <c r="A1188" s="863">
        <v>31</v>
      </c>
      <c r="B1188" s="873" t="s">
        <v>1999</v>
      </c>
      <c r="C1188" s="873" t="s">
        <v>1987</v>
      </c>
      <c r="D1188" s="873" t="s">
        <v>881</v>
      </c>
      <c r="E1188" s="1109">
        <v>9000</v>
      </c>
      <c r="F1188" s="1108">
        <v>16200</v>
      </c>
      <c r="G1188" s="1108">
        <v>8100</v>
      </c>
      <c r="H1188" s="1108">
        <v>7290</v>
      </c>
      <c r="I1188" s="1108">
        <v>3240</v>
      </c>
      <c r="M1188" s="874"/>
    </row>
    <row r="1189" spans="1:13" s="862" customFormat="1" ht="28.5">
      <c r="A1189" s="863">
        <v>32</v>
      </c>
      <c r="B1189" s="873" t="s">
        <v>2000</v>
      </c>
      <c r="C1189" s="873" t="s">
        <v>1987</v>
      </c>
      <c r="D1189" s="873" t="s">
        <v>2001</v>
      </c>
      <c r="E1189" s="1109">
        <v>9000</v>
      </c>
      <c r="F1189" s="1108">
        <v>16200</v>
      </c>
      <c r="G1189" s="1108">
        <v>8100</v>
      </c>
      <c r="H1189" s="1108">
        <v>7290</v>
      </c>
      <c r="I1189" s="1108">
        <v>3240</v>
      </c>
      <c r="M1189" s="874"/>
    </row>
    <row r="1190" spans="1:13" s="862" customFormat="1" ht="28.5">
      <c r="A1190" s="863">
        <v>33</v>
      </c>
      <c r="B1190" s="873" t="s">
        <v>2002</v>
      </c>
      <c r="C1190" s="873" t="s">
        <v>1987</v>
      </c>
      <c r="D1190" s="873" t="s">
        <v>2003</v>
      </c>
      <c r="E1190" s="1109">
        <v>9000</v>
      </c>
      <c r="F1190" s="1108">
        <v>16200</v>
      </c>
      <c r="G1190" s="1108">
        <v>8100</v>
      </c>
      <c r="H1190" s="1108">
        <v>7290</v>
      </c>
      <c r="I1190" s="1108">
        <v>3240</v>
      </c>
      <c r="M1190" s="874"/>
    </row>
    <row r="1191" spans="1:13" s="862" customFormat="1" ht="28.5">
      <c r="A1191" s="863">
        <v>34</v>
      </c>
      <c r="B1191" s="873" t="s">
        <v>1375</v>
      </c>
      <c r="C1191" s="873" t="s">
        <v>1571</v>
      </c>
      <c r="D1191" s="873" t="s">
        <v>2004</v>
      </c>
      <c r="E1191" s="1109">
        <v>15000</v>
      </c>
      <c r="F1191" s="1108">
        <v>39000</v>
      </c>
      <c r="G1191" s="1108"/>
      <c r="H1191" s="1108"/>
      <c r="I1191" s="1108"/>
      <c r="M1191" s="874"/>
    </row>
    <row r="1192" spans="1:13" s="862" customFormat="1" ht="14.25">
      <c r="A1192" s="863">
        <v>35</v>
      </c>
      <c r="B1192" s="873" t="s">
        <v>1374</v>
      </c>
      <c r="C1192" s="873" t="s">
        <v>1375</v>
      </c>
      <c r="D1192" s="873" t="s">
        <v>1401</v>
      </c>
      <c r="E1192" s="1109">
        <v>15000</v>
      </c>
      <c r="F1192" s="1108">
        <v>40500</v>
      </c>
      <c r="G1192" s="1108"/>
      <c r="H1192" s="1108"/>
      <c r="I1192" s="1108"/>
      <c r="M1192" s="874"/>
    </row>
    <row r="1193" spans="1:13" s="862" customFormat="1" ht="14.25">
      <c r="A1193" s="863">
        <v>36</v>
      </c>
      <c r="B1193" s="873" t="s">
        <v>1349</v>
      </c>
      <c r="C1193" s="873" t="s">
        <v>1350</v>
      </c>
      <c r="D1193" s="873" t="s">
        <v>1401</v>
      </c>
      <c r="E1193" s="1109">
        <v>15000</v>
      </c>
      <c r="F1193" s="1112">
        <v>39000</v>
      </c>
      <c r="G1193" s="1112"/>
      <c r="H1193" s="1112"/>
      <c r="I1193" s="1112"/>
      <c r="M1193" s="874"/>
    </row>
    <row r="1194" spans="1:13" s="862" customFormat="1" ht="14.25">
      <c r="A1194" s="863">
        <v>37</v>
      </c>
      <c r="B1194" s="873" t="s">
        <v>1350</v>
      </c>
      <c r="C1194" s="873" t="s">
        <v>1349</v>
      </c>
      <c r="D1194" s="873" t="s">
        <v>1348</v>
      </c>
      <c r="E1194" s="1109">
        <v>34000</v>
      </c>
      <c r="F1194" s="1108">
        <v>37400</v>
      </c>
      <c r="G1194" s="1108"/>
      <c r="H1194" s="1108"/>
      <c r="I1194" s="1108"/>
      <c r="M1194" s="874"/>
    </row>
    <row r="1195" spans="1:13" s="862" customFormat="1" ht="28.5">
      <c r="A1195" s="863">
        <v>38</v>
      </c>
      <c r="B1195" s="873" t="s">
        <v>1348</v>
      </c>
      <c r="C1195" s="873" t="s">
        <v>1350</v>
      </c>
      <c r="D1195" s="873" t="s">
        <v>2005</v>
      </c>
      <c r="E1195" s="1109">
        <v>12000</v>
      </c>
      <c r="F1195" s="1112">
        <v>36000</v>
      </c>
      <c r="G1195" s="1112"/>
      <c r="H1195" s="1112"/>
      <c r="I1195" s="1112"/>
      <c r="M1195" s="874"/>
    </row>
    <row r="1196" spans="1:13" s="862" customFormat="1" ht="14.25">
      <c r="A1196" s="863">
        <v>39</v>
      </c>
      <c r="B1196" s="873" t="s">
        <v>1398</v>
      </c>
      <c r="C1196" s="873" t="s">
        <v>1349</v>
      </c>
      <c r="D1196" s="873" t="s">
        <v>1348</v>
      </c>
      <c r="E1196" s="1109">
        <v>12000</v>
      </c>
      <c r="F1196" s="1108">
        <v>33600</v>
      </c>
      <c r="G1196" s="1108"/>
      <c r="H1196" s="1108"/>
      <c r="I1196" s="1108"/>
      <c r="M1196" s="874"/>
    </row>
    <row r="1197" spans="1:13" s="862" customFormat="1" ht="14.25">
      <c r="A1197" s="863">
        <v>40</v>
      </c>
      <c r="B1197" s="873" t="s">
        <v>1376</v>
      </c>
      <c r="C1197" s="873" t="s">
        <v>1349</v>
      </c>
      <c r="D1197" s="873" t="s">
        <v>1348</v>
      </c>
      <c r="E1197" s="1109">
        <v>12000</v>
      </c>
      <c r="F1197" s="1108">
        <v>33600</v>
      </c>
      <c r="G1197" s="1108"/>
      <c r="H1197" s="1108"/>
      <c r="I1197" s="1108"/>
      <c r="M1197" s="874"/>
    </row>
    <row r="1198" spans="1:13" s="862" customFormat="1" ht="14.25">
      <c r="A1198" s="863">
        <v>41</v>
      </c>
      <c r="B1198" s="873" t="s">
        <v>1401</v>
      </c>
      <c r="C1198" s="873" t="s">
        <v>1349</v>
      </c>
      <c r="D1198" s="873" t="s">
        <v>1348</v>
      </c>
      <c r="E1198" s="1109">
        <v>10500</v>
      </c>
      <c r="F1198" s="1108">
        <v>33600</v>
      </c>
      <c r="G1198" s="1108"/>
      <c r="H1198" s="1108"/>
      <c r="I1198" s="1108"/>
      <c r="M1198" s="874"/>
    </row>
    <row r="1199" spans="1:13" s="862" customFormat="1" ht="28.5">
      <c r="A1199" s="863">
        <v>42</v>
      </c>
      <c r="B1199" s="873" t="s">
        <v>2006</v>
      </c>
      <c r="C1199" s="873" t="s">
        <v>1571</v>
      </c>
      <c r="D1199" s="873" t="s">
        <v>2007</v>
      </c>
      <c r="E1199" s="1109">
        <v>12000</v>
      </c>
      <c r="F1199" s="1108">
        <v>21600</v>
      </c>
      <c r="G1199" s="1108">
        <v>11880</v>
      </c>
      <c r="H1199" s="1108">
        <v>10800</v>
      </c>
      <c r="I1199" s="1108">
        <v>4320</v>
      </c>
      <c r="M1199" s="874"/>
    </row>
    <row r="1200" spans="1:13" s="862" customFormat="1" ht="28.5">
      <c r="A1200" s="1136">
        <v>43</v>
      </c>
      <c r="B1200" s="1137" t="s">
        <v>2008</v>
      </c>
      <c r="C1200" s="873" t="s">
        <v>1942</v>
      </c>
      <c r="D1200" s="873" t="s">
        <v>2009</v>
      </c>
      <c r="E1200" s="1109">
        <v>5250</v>
      </c>
      <c r="F1200" s="1108">
        <v>15750</v>
      </c>
      <c r="G1200" s="1108">
        <v>10240</v>
      </c>
      <c r="H1200" s="1108">
        <v>8660</v>
      </c>
      <c r="I1200" s="1108">
        <v>3150</v>
      </c>
      <c r="M1200" s="874"/>
    </row>
    <row r="1201" spans="1:13" s="862" customFormat="1" ht="28.5">
      <c r="A1201" s="1136"/>
      <c r="B1201" s="1137"/>
      <c r="C1201" s="873" t="s">
        <v>2010</v>
      </c>
      <c r="D1201" s="873" t="s">
        <v>2011</v>
      </c>
      <c r="E1201" s="1109">
        <v>3750</v>
      </c>
      <c r="F1201" s="1108">
        <v>11250</v>
      </c>
      <c r="G1201" s="1108">
        <v>7310</v>
      </c>
      <c r="H1201" s="1108">
        <v>6190</v>
      </c>
      <c r="I1201" s="1108">
        <v>3380</v>
      </c>
      <c r="M1201" s="874"/>
    </row>
    <row r="1202" spans="1:13" s="862" customFormat="1" ht="14.25">
      <c r="A1202" s="863">
        <v>44</v>
      </c>
      <c r="B1202" s="873" t="s">
        <v>2012</v>
      </c>
      <c r="C1202" s="873" t="s">
        <v>1967</v>
      </c>
      <c r="D1202" s="873" t="s">
        <v>2013</v>
      </c>
      <c r="E1202" s="1109">
        <v>7500</v>
      </c>
      <c r="F1202" s="1108">
        <v>13500</v>
      </c>
      <c r="G1202" s="1108">
        <v>8780</v>
      </c>
      <c r="H1202" s="1108">
        <v>8100</v>
      </c>
      <c r="I1202" s="1108">
        <v>2700</v>
      </c>
      <c r="M1202" s="874"/>
    </row>
    <row r="1203" spans="1:13" s="862" customFormat="1" ht="14.25">
      <c r="A1203" s="863">
        <v>45</v>
      </c>
      <c r="B1203" s="873" t="s">
        <v>2013</v>
      </c>
      <c r="C1203" s="873" t="s">
        <v>1942</v>
      </c>
      <c r="D1203" s="873" t="s">
        <v>2014</v>
      </c>
      <c r="E1203" s="1109">
        <v>7500</v>
      </c>
      <c r="F1203" s="1108">
        <v>15000</v>
      </c>
      <c r="G1203" s="1108">
        <v>10500</v>
      </c>
      <c r="H1203" s="1108">
        <v>9750</v>
      </c>
      <c r="I1203" s="1108">
        <v>3000</v>
      </c>
      <c r="M1203" s="874"/>
    </row>
    <row r="1204" spans="1:13" s="862" customFormat="1" ht="28.5">
      <c r="A1204" s="863">
        <v>46</v>
      </c>
      <c r="B1204" s="873" t="s">
        <v>2015</v>
      </c>
      <c r="C1204" s="873" t="s">
        <v>2016</v>
      </c>
      <c r="D1204" s="873" t="s">
        <v>2017</v>
      </c>
      <c r="E1204" s="1109">
        <v>9000</v>
      </c>
      <c r="F1204" s="1108">
        <v>16200</v>
      </c>
      <c r="G1204" s="1108">
        <v>11340</v>
      </c>
      <c r="H1204" s="1108">
        <v>9720</v>
      </c>
      <c r="I1204" s="1108"/>
      <c r="M1204" s="874"/>
    </row>
    <row r="1205" spans="1:13" s="862" customFormat="1" ht="14.25">
      <c r="A1205" s="1136">
        <v>47</v>
      </c>
      <c r="B1205" s="1137" t="s">
        <v>1953</v>
      </c>
      <c r="C1205" s="873" t="s">
        <v>1942</v>
      </c>
      <c r="D1205" s="873" t="s">
        <v>2018</v>
      </c>
      <c r="E1205" s="1109">
        <v>6000</v>
      </c>
      <c r="F1205" s="1108">
        <v>15000</v>
      </c>
      <c r="G1205" s="1108">
        <v>8250</v>
      </c>
      <c r="H1205" s="1108">
        <v>7500</v>
      </c>
      <c r="I1205" s="1108">
        <v>3000</v>
      </c>
      <c r="M1205" s="874"/>
    </row>
    <row r="1206" spans="1:13" s="862" customFormat="1" ht="14.25">
      <c r="A1206" s="1136"/>
      <c r="B1206" s="1137"/>
      <c r="C1206" s="873" t="s">
        <v>2018</v>
      </c>
      <c r="D1206" s="873" t="s">
        <v>2011</v>
      </c>
      <c r="E1206" s="1109">
        <v>3750</v>
      </c>
      <c r="F1206" s="1108">
        <v>7500</v>
      </c>
      <c r="G1206" s="1108">
        <v>4880</v>
      </c>
      <c r="H1206" s="1108">
        <v>4500</v>
      </c>
      <c r="I1206" s="1108">
        <v>1880</v>
      </c>
      <c r="M1206" s="874"/>
    </row>
    <row r="1207" spans="1:13" s="862" customFormat="1" ht="28.5">
      <c r="A1207" s="863">
        <v>48</v>
      </c>
      <c r="B1207" s="873" t="s">
        <v>2017</v>
      </c>
      <c r="C1207" s="873" t="s">
        <v>1942</v>
      </c>
      <c r="D1207" s="873" t="s">
        <v>2019</v>
      </c>
      <c r="E1207" s="1109">
        <v>9000</v>
      </c>
      <c r="F1207" s="1108">
        <v>15300</v>
      </c>
      <c r="G1207" s="1108">
        <v>9950</v>
      </c>
      <c r="H1207" s="1108">
        <v>9180</v>
      </c>
      <c r="I1207" s="1108">
        <v>3060</v>
      </c>
      <c r="M1207" s="874"/>
    </row>
    <row r="1208" spans="1:13" s="862" customFormat="1" ht="14.25">
      <c r="A1208" s="863">
        <v>49</v>
      </c>
      <c r="B1208" s="873" t="s">
        <v>2020</v>
      </c>
      <c r="C1208" s="873" t="s">
        <v>1953</v>
      </c>
      <c r="D1208" s="873" t="s">
        <v>2021</v>
      </c>
      <c r="E1208" s="1109">
        <v>9000</v>
      </c>
      <c r="F1208" s="1108">
        <v>19800</v>
      </c>
      <c r="G1208" s="1108">
        <v>10890</v>
      </c>
      <c r="H1208" s="1108">
        <v>9900</v>
      </c>
      <c r="I1208" s="1108">
        <v>3960</v>
      </c>
      <c r="M1208" s="874"/>
    </row>
    <row r="1209" spans="1:13" s="862" customFormat="1" ht="14.25">
      <c r="A1209" s="1136">
        <v>50</v>
      </c>
      <c r="B1209" s="1137" t="s">
        <v>2022</v>
      </c>
      <c r="C1209" s="873" t="s">
        <v>1942</v>
      </c>
      <c r="D1209" s="873" t="s">
        <v>2023</v>
      </c>
      <c r="E1209" s="1109">
        <v>6000</v>
      </c>
      <c r="F1209" s="1108">
        <v>15000</v>
      </c>
      <c r="G1209" s="1108">
        <v>9750</v>
      </c>
      <c r="H1209" s="1108">
        <v>9000</v>
      </c>
      <c r="I1209" s="1108">
        <v>3000</v>
      </c>
      <c r="M1209" s="874"/>
    </row>
    <row r="1210" spans="1:13" s="862" customFormat="1" ht="28.5">
      <c r="A1210" s="1136"/>
      <c r="B1210" s="1137"/>
      <c r="C1210" s="873" t="s">
        <v>2023</v>
      </c>
      <c r="D1210" s="873" t="s">
        <v>2024</v>
      </c>
      <c r="E1210" s="1109">
        <v>5250</v>
      </c>
      <c r="F1210" s="1108">
        <v>11550</v>
      </c>
      <c r="G1210" s="1108">
        <v>9240</v>
      </c>
      <c r="H1210" s="1108">
        <v>8660</v>
      </c>
      <c r="I1210" s="1108">
        <v>2310</v>
      </c>
      <c r="M1210" s="874"/>
    </row>
    <row r="1211" spans="1:13" s="862" customFormat="1" ht="14.25">
      <c r="A1211" s="1136">
        <v>51</v>
      </c>
      <c r="B1211" s="1137" t="s">
        <v>2025</v>
      </c>
      <c r="C1211" s="873" t="s">
        <v>1942</v>
      </c>
      <c r="D1211" s="873" t="s">
        <v>2023</v>
      </c>
      <c r="E1211" s="1109">
        <v>5250</v>
      </c>
      <c r="F1211" s="1108">
        <v>15230</v>
      </c>
      <c r="G1211" s="1108">
        <v>9900</v>
      </c>
      <c r="H1211" s="1108">
        <v>9140</v>
      </c>
      <c r="I1211" s="1108">
        <v>3050</v>
      </c>
      <c r="M1211" s="874"/>
    </row>
    <row r="1212" spans="1:13" s="862" customFormat="1" ht="28.5">
      <c r="A1212" s="1136"/>
      <c r="B1212" s="1137"/>
      <c r="C1212" s="873" t="s">
        <v>2023</v>
      </c>
      <c r="D1212" s="873" t="s">
        <v>2026</v>
      </c>
      <c r="E1212" s="1109">
        <v>4500</v>
      </c>
      <c r="F1212" s="1108">
        <v>11250</v>
      </c>
      <c r="G1212" s="1108">
        <v>9000</v>
      </c>
      <c r="H1212" s="1108">
        <v>8440</v>
      </c>
      <c r="I1212" s="1108">
        <v>2250</v>
      </c>
      <c r="M1212" s="874"/>
    </row>
    <row r="1213" spans="1:13" s="862" customFormat="1" ht="14.25">
      <c r="A1213" s="1136">
        <v>52</v>
      </c>
      <c r="B1213" s="1137" t="s">
        <v>2027</v>
      </c>
      <c r="C1213" s="873" t="s">
        <v>2028</v>
      </c>
      <c r="D1213" s="873" t="s">
        <v>2023</v>
      </c>
      <c r="E1213" s="1109">
        <v>6000</v>
      </c>
      <c r="F1213" s="1108">
        <v>13200</v>
      </c>
      <c r="G1213" s="1108">
        <v>9240</v>
      </c>
      <c r="H1213" s="1108">
        <v>8580</v>
      </c>
      <c r="I1213" s="1108">
        <v>2640</v>
      </c>
      <c r="M1213" s="874"/>
    </row>
    <row r="1214" spans="1:13" s="862" customFormat="1" ht="14.25">
      <c r="A1214" s="1136"/>
      <c r="B1214" s="1137"/>
      <c r="C1214" s="873" t="s">
        <v>2023</v>
      </c>
      <c r="D1214" s="873" t="s">
        <v>2029</v>
      </c>
      <c r="E1214" s="1109">
        <v>5250</v>
      </c>
      <c r="F1214" s="1108">
        <v>11550</v>
      </c>
      <c r="G1214" s="1108">
        <v>8890</v>
      </c>
      <c r="H1214" s="1108">
        <v>8090</v>
      </c>
      <c r="I1214" s="1108">
        <v>2310</v>
      </c>
      <c r="M1214" s="874"/>
    </row>
    <row r="1215" spans="1:13" s="862" customFormat="1" ht="42.75">
      <c r="A1215" s="863">
        <v>53</v>
      </c>
      <c r="B1215" s="873" t="s">
        <v>2028</v>
      </c>
      <c r="C1215" s="873" t="s">
        <v>2022</v>
      </c>
      <c r="D1215" s="873" t="s">
        <v>2030</v>
      </c>
      <c r="E1215" s="1109">
        <v>4500</v>
      </c>
      <c r="F1215" s="1108">
        <v>11700</v>
      </c>
      <c r="G1215" s="1108">
        <v>9360</v>
      </c>
      <c r="H1215" s="1108">
        <v>8780</v>
      </c>
      <c r="I1215" s="1108">
        <v>2340</v>
      </c>
      <c r="M1215" s="874"/>
    </row>
    <row r="1216" spans="1:13" s="862" customFormat="1" ht="28.5">
      <c r="A1216" s="863">
        <v>54</v>
      </c>
      <c r="B1216" s="873" t="s">
        <v>2023</v>
      </c>
      <c r="C1216" s="873" t="s">
        <v>2017</v>
      </c>
      <c r="D1216" s="873" t="s">
        <v>2031</v>
      </c>
      <c r="E1216" s="1109">
        <v>3750</v>
      </c>
      <c r="F1216" s="1108">
        <v>9940</v>
      </c>
      <c r="G1216" s="1108">
        <v>8450</v>
      </c>
      <c r="H1216" s="1108">
        <v>7950</v>
      </c>
      <c r="I1216" s="1108">
        <v>2190</v>
      </c>
      <c r="M1216" s="874"/>
    </row>
    <row r="1217" spans="1:13" s="862" customFormat="1" ht="14.25">
      <c r="A1217" s="863">
        <v>55</v>
      </c>
      <c r="B1217" s="873" t="s">
        <v>2032</v>
      </c>
      <c r="C1217" s="873" t="s">
        <v>2017</v>
      </c>
      <c r="D1217" s="873" t="s">
        <v>2027</v>
      </c>
      <c r="E1217" s="1109">
        <v>5250</v>
      </c>
      <c r="F1217" s="1108">
        <v>9710</v>
      </c>
      <c r="G1217" s="1108">
        <v>8250</v>
      </c>
      <c r="H1217" s="1108">
        <v>7770</v>
      </c>
      <c r="I1217" s="1108">
        <v>2140</v>
      </c>
      <c r="M1217" s="874"/>
    </row>
    <row r="1218" spans="1:13" s="862" customFormat="1" ht="30">
      <c r="A1218" s="863">
        <v>56</v>
      </c>
      <c r="B1218" s="875" t="s">
        <v>7869</v>
      </c>
      <c r="C1218" s="1137" t="s">
        <v>2034</v>
      </c>
      <c r="D1218" s="1137"/>
      <c r="E1218" s="1109">
        <v>8250</v>
      </c>
      <c r="F1218" s="1108">
        <v>28880</v>
      </c>
      <c r="G1218" s="1108"/>
      <c r="H1218" s="1108"/>
      <c r="I1218" s="1108"/>
      <c r="M1218" s="874"/>
    </row>
    <row r="1219" spans="1:13" s="862" customFormat="1">
      <c r="A1219" s="863">
        <v>57</v>
      </c>
      <c r="B1219" s="1164" t="s">
        <v>2035</v>
      </c>
      <c r="C1219" s="1164"/>
      <c r="D1219" s="1164"/>
      <c r="E1219" s="1109"/>
      <c r="F1219" s="1108"/>
      <c r="G1219" s="1108"/>
      <c r="H1219" s="1108"/>
      <c r="I1219" s="1108"/>
      <c r="M1219" s="874"/>
    </row>
    <row r="1220" spans="1:13" s="862" customFormat="1" ht="14.25">
      <c r="A1220" s="863">
        <v>58</v>
      </c>
      <c r="B1220" s="873" t="s">
        <v>2036</v>
      </c>
      <c r="C1220" s="873" t="s">
        <v>2037</v>
      </c>
      <c r="D1220" s="873" t="s">
        <v>2014</v>
      </c>
      <c r="E1220" s="1109">
        <v>15400</v>
      </c>
      <c r="F1220" s="1108">
        <v>23100</v>
      </c>
      <c r="G1220" s="1108"/>
      <c r="H1220" s="1108"/>
      <c r="I1220" s="1108"/>
      <c r="M1220" s="874"/>
    </row>
    <row r="1221" spans="1:13" s="862" customFormat="1" ht="28.5">
      <c r="A1221" s="863">
        <v>59</v>
      </c>
      <c r="B1221" s="873" t="s">
        <v>2038</v>
      </c>
      <c r="C1221" s="873" t="s">
        <v>2036</v>
      </c>
      <c r="D1221" s="873" t="s">
        <v>2039</v>
      </c>
      <c r="E1221" s="1109">
        <v>12000</v>
      </c>
      <c r="F1221" s="1108">
        <v>18000</v>
      </c>
      <c r="G1221" s="1108"/>
      <c r="H1221" s="1108"/>
      <c r="I1221" s="1108"/>
      <c r="M1221" s="874"/>
    </row>
    <row r="1222" spans="1:13" s="862" customFormat="1" ht="14.25">
      <c r="A1222" s="863">
        <v>60</v>
      </c>
      <c r="B1222" s="873" t="s">
        <v>2040</v>
      </c>
      <c r="C1222" s="873" t="s">
        <v>2036</v>
      </c>
      <c r="D1222" s="873" t="s">
        <v>2041</v>
      </c>
      <c r="E1222" s="1109">
        <v>11700</v>
      </c>
      <c r="F1222" s="1108">
        <v>17550</v>
      </c>
      <c r="G1222" s="1108"/>
      <c r="H1222" s="1108"/>
      <c r="I1222" s="1108"/>
      <c r="M1222" s="874"/>
    </row>
    <row r="1223" spans="1:13" s="862" customFormat="1" ht="14.25">
      <c r="A1223" s="863">
        <v>61</v>
      </c>
      <c r="B1223" s="873" t="s">
        <v>2042</v>
      </c>
      <c r="C1223" s="873" t="s">
        <v>2043</v>
      </c>
      <c r="D1223" s="873" t="s">
        <v>2041</v>
      </c>
      <c r="E1223" s="1109">
        <v>11700</v>
      </c>
      <c r="F1223" s="1108">
        <v>17550</v>
      </c>
      <c r="G1223" s="1108"/>
      <c r="H1223" s="1108"/>
      <c r="I1223" s="1108"/>
      <c r="M1223" s="874"/>
    </row>
    <row r="1224" spans="1:13" s="862" customFormat="1" ht="14.25">
      <c r="A1224" s="863">
        <v>62</v>
      </c>
      <c r="B1224" s="873" t="s">
        <v>2044</v>
      </c>
      <c r="C1224" s="873" t="s">
        <v>2036</v>
      </c>
      <c r="D1224" s="873" t="s">
        <v>2041</v>
      </c>
      <c r="E1224" s="1109">
        <v>11700</v>
      </c>
      <c r="F1224" s="1108">
        <v>17550</v>
      </c>
      <c r="G1224" s="1108"/>
      <c r="H1224" s="1108"/>
      <c r="I1224" s="1108"/>
      <c r="M1224" s="874"/>
    </row>
    <row r="1225" spans="1:13" s="862" customFormat="1" ht="14.25">
      <c r="A1225" s="863">
        <v>63</v>
      </c>
      <c r="B1225" s="873" t="s">
        <v>2045</v>
      </c>
      <c r="C1225" s="873" t="s">
        <v>2036</v>
      </c>
      <c r="D1225" s="873" t="s">
        <v>2041</v>
      </c>
      <c r="E1225" s="1109">
        <v>11700</v>
      </c>
      <c r="F1225" s="1108">
        <v>17550</v>
      </c>
      <c r="G1225" s="1108"/>
      <c r="H1225" s="1108"/>
      <c r="I1225" s="1108"/>
      <c r="M1225" s="874"/>
    </row>
    <row r="1226" spans="1:13" s="862" customFormat="1" ht="14.25">
      <c r="A1226" s="863">
        <v>64</v>
      </c>
      <c r="B1226" s="873" t="s">
        <v>2014</v>
      </c>
      <c r="C1226" s="873" t="s">
        <v>1967</v>
      </c>
      <c r="D1226" s="873" t="s">
        <v>2041</v>
      </c>
      <c r="E1226" s="1109">
        <v>11700</v>
      </c>
      <c r="F1226" s="1108">
        <v>17550</v>
      </c>
      <c r="G1226" s="1108"/>
      <c r="H1226" s="1108"/>
      <c r="I1226" s="1108"/>
      <c r="M1226" s="874"/>
    </row>
    <row r="1227" spans="1:13" s="862" customFormat="1" ht="14.25">
      <c r="A1227" s="863">
        <v>65</v>
      </c>
      <c r="B1227" s="873" t="s">
        <v>2041</v>
      </c>
      <c r="C1227" s="873" t="s">
        <v>7870</v>
      </c>
      <c r="D1227" s="873" t="s">
        <v>2014</v>
      </c>
      <c r="E1227" s="1109">
        <v>15400</v>
      </c>
      <c r="F1227" s="1108">
        <v>23100</v>
      </c>
      <c r="G1227" s="1108"/>
      <c r="H1227" s="1108"/>
      <c r="I1227" s="1108"/>
      <c r="M1227" s="874"/>
    </row>
    <row r="1228" spans="1:13" s="862" customFormat="1">
      <c r="A1228" s="1136">
        <v>66</v>
      </c>
      <c r="B1228" s="1164" t="s">
        <v>2046</v>
      </c>
      <c r="C1228" s="1164"/>
      <c r="D1228" s="1164"/>
      <c r="E1228" s="1109">
        <v>0</v>
      </c>
      <c r="F1228" s="1108"/>
      <c r="G1228" s="1108"/>
      <c r="H1228" s="1108"/>
      <c r="I1228" s="1108"/>
      <c r="M1228" s="874"/>
    </row>
    <row r="1229" spans="1:13" s="862" customFormat="1" ht="14.25">
      <c r="A1229" s="1136"/>
      <c r="B1229" s="1137" t="s">
        <v>2047</v>
      </c>
      <c r="C1229" s="1137"/>
      <c r="D1229" s="1137"/>
      <c r="E1229" s="1109">
        <v>12000</v>
      </c>
      <c r="F1229" s="1108">
        <v>14400</v>
      </c>
      <c r="G1229" s="1108"/>
      <c r="H1229" s="1108"/>
      <c r="I1229" s="1108"/>
      <c r="M1229" s="874"/>
    </row>
    <row r="1230" spans="1:13" s="862" customFormat="1" ht="14.25">
      <c r="A1230" s="1136"/>
      <c r="B1230" s="1137" t="s">
        <v>2048</v>
      </c>
      <c r="C1230" s="1137"/>
      <c r="D1230" s="1137"/>
      <c r="E1230" s="1109">
        <v>11630</v>
      </c>
      <c r="F1230" s="1108">
        <v>13960</v>
      </c>
      <c r="G1230" s="1108"/>
      <c r="H1230" s="1108"/>
      <c r="I1230" s="1108"/>
      <c r="M1230" s="874"/>
    </row>
    <row r="1231" spans="1:13" s="862" customFormat="1" ht="14.25">
      <c r="A1231" s="1136"/>
      <c r="B1231" s="1137" t="s">
        <v>2049</v>
      </c>
      <c r="C1231" s="1137"/>
      <c r="D1231" s="1137"/>
      <c r="E1231" s="1109">
        <v>11325</v>
      </c>
      <c r="F1231" s="1108">
        <v>13590</v>
      </c>
      <c r="G1231" s="1108"/>
      <c r="H1231" s="1108"/>
      <c r="I1231" s="1108"/>
      <c r="M1231" s="874"/>
    </row>
    <row r="1232" spans="1:13" s="862" customFormat="1" ht="14.25">
      <c r="A1232" s="1136"/>
      <c r="B1232" s="1137" t="s">
        <v>2050</v>
      </c>
      <c r="C1232" s="1137"/>
      <c r="D1232" s="1137"/>
      <c r="E1232" s="1109">
        <v>11325</v>
      </c>
      <c r="F1232" s="1108">
        <v>13590</v>
      </c>
      <c r="G1232" s="1108"/>
      <c r="H1232" s="1108"/>
      <c r="I1232" s="1108"/>
      <c r="M1232" s="874"/>
    </row>
    <row r="1233" spans="1:13" s="862" customFormat="1">
      <c r="A1233" s="1136">
        <v>67</v>
      </c>
      <c r="B1233" s="1164" t="s">
        <v>2051</v>
      </c>
      <c r="C1233" s="1164"/>
      <c r="D1233" s="1164"/>
      <c r="E1233" s="1109"/>
      <c r="F1233" s="1108"/>
      <c r="G1233" s="1108"/>
      <c r="H1233" s="1108"/>
      <c r="I1233" s="1108"/>
      <c r="M1233" s="874"/>
    </row>
    <row r="1234" spans="1:13" s="862" customFormat="1" ht="57">
      <c r="A1234" s="1140"/>
      <c r="B1234" s="876" t="s">
        <v>2052</v>
      </c>
      <c r="C1234" s="1144" t="s">
        <v>2053</v>
      </c>
      <c r="D1234" s="1144"/>
      <c r="E1234" s="1114">
        <v>6400</v>
      </c>
      <c r="F1234" s="1115">
        <v>16640</v>
      </c>
      <c r="G1234" s="1115"/>
      <c r="H1234" s="1115"/>
      <c r="I1234" s="1115"/>
      <c r="M1234" s="874"/>
    </row>
    <row r="1235" spans="1:13" s="862" customFormat="1" ht="57">
      <c r="A1235" s="1140"/>
      <c r="B1235" s="873" t="s">
        <v>2054</v>
      </c>
      <c r="C1235" s="1137" t="s">
        <v>2055</v>
      </c>
      <c r="D1235" s="1137"/>
      <c r="E1235" s="1109">
        <v>6080</v>
      </c>
      <c r="F1235" s="1108">
        <v>15200</v>
      </c>
      <c r="G1235" s="1108"/>
      <c r="H1235" s="1108"/>
      <c r="I1235" s="1108"/>
      <c r="M1235" s="874"/>
    </row>
    <row r="1236" spans="1:13" s="862" customFormat="1" ht="48.6" customHeight="1">
      <c r="A1236" s="1140"/>
      <c r="B1236" s="873" t="s">
        <v>2056</v>
      </c>
      <c r="C1236" s="1137" t="s">
        <v>2053</v>
      </c>
      <c r="D1236" s="1137"/>
      <c r="E1236" s="1109">
        <v>5600</v>
      </c>
      <c r="F1236" s="1108">
        <v>15120</v>
      </c>
      <c r="G1236" s="1108"/>
      <c r="H1236" s="1108"/>
      <c r="I1236" s="1108"/>
      <c r="M1236" s="874"/>
    </row>
    <row r="1237" spans="1:13" s="862" customFormat="1" ht="72.599999999999994" customHeight="1">
      <c r="A1237" s="1140"/>
      <c r="B1237" s="873" t="s">
        <v>2057</v>
      </c>
      <c r="C1237" s="1137" t="s">
        <v>2058</v>
      </c>
      <c r="D1237" s="1137"/>
      <c r="E1237" s="1109">
        <v>4800</v>
      </c>
      <c r="F1237" s="1108">
        <v>14880</v>
      </c>
      <c r="G1237" s="1108"/>
      <c r="H1237" s="1108"/>
      <c r="I1237" s="1108"/>
      <c r="M1237" s="874"/>
    </row>
    <row r="1238" spans="1:13" s="862" customFormat="1" ht="42.75">
      <c r="A1238" s="1141"/>
      <c r="B1238" s="873" t="s">
        <v>2056</v>
      </c>
      <c r="C1238" s="1137" t="s">
        <v>2059</v>
      </c>
      <c r="D1238" s="1137"/>
      <c r="E1238" s="1109">
        <v>5600</v>
      </c>
      <c r="F1238" s="1108">
        <v>15120</v>
      </c>
      <c r="G1238" s="1108"/>
      <c r="H1238" s="1108"/>
      <c r="I1238" s="1108"/>
      <c r="M1238" s="874"/>
    </row>
    <row r="1239" spans="1:13" s="862" customFormat="1">
      <c r="A1239" s="863">
        <v>68</v>
      </c>
      <c r="B1239" s="1164" t="s">
        <v>2060</v>
      </c>
      <c r="C1239" s="1164"/>
      <c r="D1239" s="1164"/>
      <c r="E1239" s="1109"/>
      <c r="F1239" s="1108"/>
      <c r="G1239" s="1108"/>
      <c r="H1239" s="1108"/>
      <c r="I1239" s="1108"/>
      <c r="M1239" s="874"/>
    </row>
    <row r="1240" spans="1:13" s="862" customFormat="1" ht="14.25">
      <c r="A1240" s="863">
        <v>69</v>
      </c>
      <c r="B1240" s="873" t="s">
        <v>2061</v>
      </c>
      <c r="C1240" s="873" t="s">
        <v>1798</v>
      </c>
      <c r="D1240" s="873" t="s">
        <v>2062</v>
      </c>
      <c r="E1240" s="1109">
        <v>11000</v>
      </c>
      <c r="F1240" s="1108">
        <v>22000</v>
      </c>
      <c r="G1240" s="1108"/>
      <c r="H1240" s="1108"/>
      <c r="I1240" s="1108"/>
      <c r="M1240" s="874"/>
    </row>
    <row r="1241" spans="1:13" s="862" customFormat="1" ht="14.25">
      <c r="A1241" s="863">
        <v>70</v>
      </c>
      <c r="B1241" s="873" t="s">
        <v>2063</v>
      </c>
      <c r="C1241" s="873" t="s">
        <v>2061</v>
      </c>
      <c r="D1241" s="873" t="s">
        <v>2064</v>
      </c>
      <c r="E1241" s="1109">
        <v>11000</v>
      </c>
      <c r="F1241" s="1108">
        <v>22000</v>
      </c>
      <c r="G1241" s="1108"/>
      <c r="H1241" s="1108"/>
      <c r="I1241" s="1108"/>
      <c r="M1241" s="874"/>
    </row>
    <row r="1242" spans="1:13" s="862" customFormat="1" ht="14.25">
      <c r="A1242" s="863">
        <v>71</v>
      </c>
      <c r="B1242" s="873" t="s">
        <v>2065</v>
      </c>
      <c r="C1242" s="873" t="s">
        <v>2061</v>
      </c>
      <c r="D1242" s="873" t="s">
        <v>2064</v>
      </c>
      <c r="E1242" s="1109">
        <v>13200</v>
      </c>
      <c r="F1242" s="1108">
        <v>26400</v>
      </c>
      <c r="G1242" s="1108"/>
      <c r="H1242" s="1108"/>
      <c r="I1242" s="1108"/>
      <c r="M1242" s="874"/>
    </row>
    <row r="1243" spans="1:13" s="862" customFormat="1" ht="14.25">
      <c r="A1243" s="863">
        <v>72</v>
      </c>
      <c r="B1243" s="873" t="s">
        <v>2066</v>
      </c>
      <c r="C1243" s="873" t="s">
        <v>2061</v>
      </c>
      <c r="D1243" s="873" t="s">
        <v>2006</v>
      </c>
      <c r="E1243" s="1109">
        <v>13200</v>
      </c>
      <c r="F1243" s="1108">
        <v>26400</v>
      </c>
      <c r="G1243" s="1108"/>
      <c r="H1243" s="1108"/>
      <c r="I1243" s="1108"/>
      <c r="M1243" s="874"/>
    </row>
    <row r="1244" spans="1:13" s="862" customFormat="1" ht="14.25">
      <c r="A1244" s="863">
        <v>73</v>
      </c>
      <c r="B1244" s="873" t="s">
        <v>2067</v>
      </c>
      <c r="C1244" s="873" t="s">
        <v>2061</v>
      </c>
      <c r="D1244" s="873" t="s">
        <v>2064</v>
      </c>
      <c r="E1244" s="1109">
        <v>11000</v>
      </c>
      <c r="F1244" s="1108">
        <v>22000</v>
      </c>
      <c r="G1244" s="1108"/>
      <c r="H1244" s="1108"/>
      <c r="I1244" s="1108"/>
      <c r="M1244" s="874"/>
    </row>
    <row r="1245" spans="1:13" s="862" customFormat="1" ht="14.25">
      <c r="A1245" s="863">
        <v>74</v>
      </c>
      <c r="B1245" s="873" t="s">
        <v>2068</v>
      </c>
      <c r="C1245" s="873" t="s">
        <v>2061</v>
      </c>
      <c r="D1245" s="873" t="s">
        <v>2066</v>
      </c>
      <c r="E1245" s="1109">
        <v>11000</v>
      </c>
      <c r="F1245" s="1108">
        <v>22000</v>
      </c>
      <c r="G1245" s="1108"/>
      <c r="H1245" s="1108"/>
      <c r="I1245" s="1108"/>
      <c r="M1245" s="874"/>
    </row>
    <row r="1246" spans="1:13" s="862" customFormat="1" ht="28.5">
      <c r="A1246" s="863">
        <v>75</v>
      </c>
      <c r="B1246" s="873" t="s">
        <v>2064</v>
      </c>
      <c r="C1246" s="873" t="s">
        <v>1798</v>
      </c>
      <c r="D1246" s="873" t="s">
        <v>2069</v>
      </c>
      <c r="E1246" s="1109">
        <v>11000</v>
      </c>
      <c r="F1246" s="1108">
        <v>22000</v>
      </c>
      <c r="G1246" s="1108"/>
      <c r="H1246" s="1108"/>
      <c r="I1246" s="1108"/>
      <c r="M1246" s="874"/>
    </row>
    <row r="1247" spans="1:13" s="862" customFormat="1" ht="28.5">
      <c r="A1247" s="863">
        <v>76</v>
      </c>
      <c r="B1247" s="873" t="s">
        <v>2070</v>
      </c>
      <c r="C1247" s="873" t="s">
        <v>2071</v>
      </c>
      <c r="D1247" s="873" t="s">
        <v>2072</v>
      </c>
      <c r="E1247" s="1109">
        <v>7200</v>
      </c>
      <c r="F1247" s="1108">
        <v>14400</v>
      </c>
      <c r="G1247" s="1108"/>
      <c r="H1247" s="1108"/>
      <c r="I1247" s="1108"/>
      <c r="M1247" s="874"/>
    </row>
    <row r="1248" spans="1:13" s="862" customFormat="1" ht="28.5">
      <c r="A1248" s="863">
        <v>77</v>
      </c>
      <c r="B1248" s="873" t="s">
        <v>2073</v>
      </c>
      <c r="C1248" s="873" t="s">
        <v>2074</v>
      </c>
      <c r="D1248" s="873" t="s">
        <v>2075</v>
      </c>
      <c r="E1248" s="1109">
        <v>11000</v>
      </c>
      <c r="F1248" s="1108">
        <v>22000</v>
      </c>
      <c r="G1248" s="1108"/>
      <c r="H1248" s="1108"/>
      <c r="I1248" s="1108"/>
      <c r="M1248" s="874"/>
    </row>
    <row r="1249" spans="1:13" s="862" customFormat="1" ht="28.5">
      <c r="A1249" s="863">
        <v>78</v>
      </c>
      <c r="B1249" s="873" t="s">
        <v>2076</v>
      </c>
      <c r="C1249" s="873" t="s">
        <v>1798</v>
      </c>
      <c r="D1249" s="873" t="s">
        <v>2077</v>
      </c>
      <c r="E1249" s="1109">
        <v>11000</v>
      </c>
      <c r="F1249" s="1108">
        <v>22000</v>
      </c>
      <c r="G1249" s="1108"/>
      <c r="H1249" s="1108"/>
      <c r="I1249" s="1108"/>
      <c r="M1249" s="874"/>
    </row>
    <row r="1250" spans="1:13" s="862" customFormat="1">
      <c r="A1250" s="863">
        <v>79</v>
      </c>
      <c r="B1250" s="1164" t="s">
        <v>2078</v>
      </c>
      <c r="C1250" s="1164"/>
      <c r="D1250" s="1164"/>
      <c r="E1250" s="1109">
        <v>0</v>
      </c>
      <c r="F1250" s="1108"/>
      <c r="G1250" s="1108"/>
      <c r="H1250" s="1108"/>
      <c r="I1250" s="1108"/>
      <c r="M1250" s="874"/>
    </row>
    <row r="1251" spans="1:13" s="862" customFormat="1" ht="46.5" customHeight="1">
      <c r="A1251" s="863">
        <v>80</v>
      </c>
      <c r="B1251" s="873" t="s">
        <v>2079</v>
      </c>
      <c r="C1251" s="873" t="s">
        <v>1592</v>
      </c>
      <c r="D1251" s="873" t="s">
        <v>2080</v>
      </c>
      <c r="E1251" s="1109">
        <v>16000</v>
      </c>
      <c r="F1251" s="1108">
        <v>24000</v>
      </c>
      <c r="G1251" s="1108"/>
      <c r="H1251" s="1108"/>
      <c r="I1251" s="1108"/>
      <c r="M1251" s="874"/>
    </row>
    <row r="1252" spans="1:13" s="862" customFormat="1" ht="14.25">
      <c r="A1252" s="863">
        <v>81</v>
      </c>
      <c r="B1252" s="873" t="s">
        <v>2081</v>
      </c>
      <c r="C1252" s="873" t="s">
        <v>1592</v>
      </c>
      <c r="D1252" s="873" t="s">
        <v>881</v>
      </c>
      <c r="E1252" s="1109">
        <v>15000</v>
      </c>
      <c r="F1252" s="1108">
        <v>22500</v>
      </c>
      <c r="G1252" s="1108"/>
      <c r="H1252" s="1108"/>
      <c r="I1252" s="1108"/>
      <c r="M1252" s="874"/>
    </row>
    <row r="1253" spans="1:13" s="862" customFormat="1" ht="14.25">
      <c r="A1253" s="863">
        <v>82</v>
      </c>
      <c r="B1253" s="873" t="s">
        <v>2082</v>
      </c>
      <c r="C1253" s="873" t="s">
        <v>2079</v>
      </c>
      <c r="D1253" s="873" t="s">
        <v>2083</v>
      </c>
      <c r="E1253" s="1109">
        <v>16000</v>
      </c>
      <c r="F1253" s="1108">
        <v>24000</v>
      </c>
      <c r="G1253" s="1108"/>
      <c r="H1253" s="1108"/>
      <c r="I1253" s="1108"/>
      <c r="M1253" s="874"/>
    </row>
    <row r="1254" spans="1:13" s="862" customFormat="1" ht="14.25">
      <c r="A1254" s="863">
        <v>83</v>
      </c>
      <c r="B1254" s="873" t="s">
        <v>2084</v>
      </c>
      <c r="C1254" s="873" t="s">
        <v>1592</v>
      </c>
      <c r="D1254" s="873" t="s">
        <v>881</v>
      </c>
      <c r="E1254" s="1109">
        <v>15000</v>
      </c>
      <c r="F1254" s="1108">
        <v>22500</v>
      </c>
      <c r="G1254" s="1108"/>
      <c r="H1254" s="1108"/>
      <c r="I1254" s="1108"/>
      <c r="M1254" s="874"/>
    </row>
    <row r="1255" spans="1:13" s="862" customFormat="1" ht="42" customHeight="1">
      <c r="A1255" s="1139">
        <v>84</v>
      </c>
      <c r="B1255" s="1137" t="s">
        <v>2085</v>
      </c>
      <c r="C1255" s="1137"/>
      <c r="D1255" s="1137"/>
      <c r="E1255" s="1109">
        <v>0</v>
      </c>
      <c r="F1255" s="1108"/>
      <c r="G1255" s="1108"/>
      <c r="H1255" s="1108"/>
      <c r="I1255" s="1108"/>
      <c r="M1255" s="874"/>
    </row>
    <row r="1256" spans="1:13" s="862" customFormat="1" ht="14.25">
      <c r="A1256" s="1140"/>
      <c r="B1256" s="1162" t="s">
        <v>7820</v>
      </c>
      <c r="C1256" s="1137"/>
      <c r="D1256" s="1137"/>
      <c r="E1256" s="1109">
        <v>4500</v>
      </c>
      <c r="F1256" s="1108">
        <v>13500</v>
      </c>
      <c r="G1256" s="1108"/>
      <c r="H1256" s="1108"/>
      <c r="I1256" s="1108"/>
      <c r="M1256" s="874"/>
    </row>
    <row r="1257" spans="1:13" s="862" customFormat="1" ht="14.25">
      <c r="A1257" s="1140"/>
      <c r="B1257" s="1162" t="s">
        <v>7871</v>
      </c>
      <c r="C1257" s="1137"/>
      <c r="D1257" s="1137"/>
      <c r="E1257" s="1109">
        <v>3750</v>
      </c>
      <c r="F1257" s="1108">
        <v>11250</v>
      </c>
      <c r="G1257" s="1108"/>
      <c r="H1257" s="1108"/>
      <c r="I1257" s="1108"/>
      <c r="M1257" s="874"/>
    </row>
    <row r="1258" spans="1:13" s="862" customFormat="1" ht="14.25">
      <c r="A1258" s="1141"/>
      <c r="B1258" s="1162" t="s">
        <v>7872</v>
      </c>
      <c r="C1258" s="1137"/>
      <c r="D1258" s="1137"/>
      <c r="E1258" s="1109">
        <v>3000</v>
      </c>
      <c r="F1258" s="1108">
        <v>9600</v>
      </c>
      <c r="G1258" s="1108"/>
      <c r="H1258" s="1108"/>
      <c r="I1258" s="1108"/>
      <c r="M1258" s="874"/>
    </row>
    <row r="1259" spans="1:13" s="862" customFormat="1">
      <c r="A1259" s="1136">
        <v>85</v>
      </c>
      <c r="B1259" s="1164" t="s">
        <v>2088</v>
      </c>
      <c r="C1259" s="1164"/>
      <c r="D1259" s="1164"/>
      <c r="E1259" s="1109">
        <v>0</v>
      </c>
      <c r="F1259" s="1108"/>
      <c r="G1259" s="1108"/>
      <c r="H1259" s="1108"/>
      <c r="I1259" s="1108"/>
      <c r="M1259" s="874"/>
    </row>
    <row r="1260" spans="1:13" s="862" customFormat="1" ht="14.25">
      <c r="A1260" s="1136"/>
      <c r="B1260" s="1137" t="s">
        <v>2089</v>
      </c>
      <c r="C1260" s="1137"/>
      <c r="D1260" s="1137"/>
      <c r="E1260" s="1109">
        <v>34300</v>
      </c>
      <c r="F1260" s="1108">
        <v>39000</v>
      </c>
      <c r="G1260" s="1108"/>
      <c r="H1260" s="1108"/>
      <c r="I1260" s="1108"/>
      <c r="M1260" s="874"/>
    </row>
    <row r="1261" spans="1:13" s="862" customFormat="1" ht="14.25">
      <c r="A1261" s="1136"/>
      <c r="B1261" s="1137" t="s">
        <v>2090</v>
      </c>
      <c r="C1261" s="1137"/>
      <c r="D1261" s="1137"/>
      <c r="E1261" s="1109">
        <v>31600</v>
      </c>
      <c r="F1261" s="1108">
        <v>31600</v>
      </c>
      <c r="G1261" s="1108"/>
      <c r="H1261" s="1108"/>
      <c r="I1261" s="1108"/>
      <c r="M1261" s="874"/>
    </row>
    <row r="1262" spans="1:13" s="862" customFormat="1" ht="14.25">
      <c r="A1262" s="1136"/>
      <c r="B1262" s="1137" t="s">
        <v>2091</v>
      </c>
      <c r="C1262" s="1137"/>
      <c r="D1262" s="1137"/>
      <c r="E1262" s="1109">
        <v>31600</v>
      </c>
      <c r="F1262" s="1108">
        <v>33180</v>
      </c>
      <c r="G1262" s="1108"/>
      <c r="H1262" s="1108"/>
      <c r="I1262" s="1108"/>
      <c r="M1262" s="874"/>
    </row>
    <row r="1263" spans="1:13" s="862" customFormat="1" ht="14.25">
      <c r="A1263" s="1136"/>
      <c r="B1263" s="1137" t="s">
        <v>2092</v>
      </c>
      <c r="C1263" s="1137"/>
      <c r="D1263" s="1137"/>
      <c r="E1263" s="1109">
        <v>32100</v>
      </c>
      <c r="F1263" s="1108">
        <v>32100</v>
      </c>
      <c r="G1263" s="1108"/>
      <c r="H1263" s="1108"/>
      <c r="I1263" s="1108"/>
      <c r="M1263" s="874"/>
    </row>
    <row r="1264" spans="1:13" s="862" customFormat="1" ht="14.25">
      <c r="A1264" s="1136"/>
      <c r="B1264" s="1137" t="s">
        <v>2093</v>
      </c>
      <c r="C1264" s="1137"/>
      <c r="D1264" s="1137"/>
      <c r="E1264" s="1109">
        <v>23000</v>
      </c>
      <c r="F1264" s="1108">
        <v>23000</v>
      </c>
      <c r="G1264" s="1108"/>
      <c r="H1264" s="1108"/>
      <c r="I1264" s="1108"/>
      <c r="M1264" s="874"/>
    </row>
    <row r="1265" spans="1:13" s="862" customFormat="1">
      <c r="A1265" s="1136">
        <v>86</v>
      </c>
      <c r="B1265" s="1164" t="s">
        <v>2088</v>
      </c>
      <c r="C1265" s="1164"/>
      <c r="D1265" s="1164"/>
      <c r="E1265" s="1109">
        <v>0</v>
      </c>
      <c r="F1265" s="1108"/>
      <c r="G1265" s="1108"/>
      <c r="H1265" s="1108"/>
      <c r="I1265" s="1108"/>
      <c r="M1265" s="874"/>
    </row>
    <row r="1266" spans="1:13" s="862" customFormat="1" ht="42.75">
      <c r="A1266" s="1136"/>
      <c r="B1266" s="873" t="s">
        <v>2094</v>
      </c>
      <c r="C1266" s="873" t="s">
        <v>1349</v>
      </c>
      <c r="D1266" s="873" t="s">
        <v>1571</v>
      </c>
      <c r="E1266" s="1109">
        <v>34300</v>
      </c>
      <c r="F1266" s="1108">
        <v>37400</v>
      </c>
      <c r="G1266" s="1108"/>
      <c r="H1266" s="1108"/>
      <c r="I1266" s="1108"/>
      <c r="M1266" s="874"/>
    </row>
    <row r="1267" spans="1:13" s="862" customFormat="1" ht="14.25">
      <c r="A1267" s="1136"/>
      <c r="B1267" s="1137" t="s">
        <v>2095</v>
      </c>
      <c r="C1267" s="1137"/>
      <c r="D1267" s="1137"/>
      <c r="E1267" s="1109">
        <v>30000</v>
      </c>
      <c r="F1267" s="1108">
        <v>33000</v>
      </c>
      <c r="G1267" s="1108"/>
      <c r="H1267" s="1108"/>
      <c r="I1267" s="1108"/>
      <c r="M1267" s="874"/>
    </row>
    <row r="1268" spans="1:13" s="862" customFormat="1" ht="14.25">
      <c r="A1268" s="1136"/>
      <c r="B1268" s="1137" t="s">
        <v>2096</v>
      </c>
      <c r="C1268" s="1137"/>
      <c r="D1268" s="1137"/>
      <c r="E1268" s="1109">
        <v>30000</v>
      </c>
      <c r="F1268" s="1108">
        <v>33000</v>
      </c>
      <c r="G1268" s="1108"/>
      <c r="H1268" s="1108"/>
      <c r="I1268" s="1108"/>
      <c r="M1268" s="874"/>
    </row>
    <row r="1269" spans="1:13" s="862" customFormat="1" ht="38.25" customHeight="1">
      <c r="A1269" s="1136"/>
      <c r="B1269" s="1162" t="s">
        <v>2097</v>
      </c>
      <c r="C1269" s="1137"/>
      <c r="D1269" s="1137"/>
      <c r="E1269" s="1109">
        <v>32000</v>
      </c>
      <c r="F1269" s="1108">
        <v>33180</v>
      </c>
      <c r="G1269" s="1108"/>
      <c r="H1269" s="1108"/>
      <c r="I1269" s="1108"/>
      <c r="M1269" s="874"/>
    </row>
    <row r="1270" spans="1:13" s="862" customFormat="1" ht="42.75">
      <c r="A1270" s="863">
        <v>87</v>
      </c>
      <c r="B1270" s="873" t="s">
        <v>2098</v>
      </c>
      <c r="C1270" s="873" t="s">
        <v>2099</v>
      </c>
      <c r="D1270" s="873" t="s">
        <v>2100</v>
      </c>
      <c r="E1270" s="1109">
        <v>6000</v>
      </c>
      <c r="F1270" s="1108">
        <v>22800</v>
      </c>
      <c r="G1270" s="1108">
        <v>10260</v>
      </c>
      <c r="H1270" s="1108">
        <v>9120</v>
      </c>
      <c r="I1270" s="1108">
        <v>6840</v>
      </c>
      <c r="M1270" s="874"/>
    </row>
    <row r="1271" spans="1:13" s="862" customFormat="1" ht="57">
      <c r="A1271" s="863">
        <v>88</v>
      </c>
      <c r="B1271" s="873" t="s">
        <v>2101</v>
      </c>
      <c r="C1271" s="873" t="s">
        <v>2102</v>
      </c>
      <c r="D1271" s="873" t="s">
        <v>2103</v>
      </c>
      <c r="E1271" s="1109">
        <v>4900</v>
      </c>
      <c r="F1271" s="1108">
        <v>19600</v>
      </c>
      <c r="G1271" s="1108">
        <v>6860</v>
      </c>
      <c r="H1271" s="1108">
        <v>5880</v>
      </c>
      <c r="I1271" s="1108">
        <v>3920</v>
      </c>
      <c r="M1271" s="874"/>
    </row>
    <row r="1272" spans="1:13" s="862" customFormat="1" ht="28.5">
      <c r="A1272" s="1136">
        <v>89</v>
      </c>
      <c r="B1272" s="1136" t="s">
        <v>2104</v>
      </c>
      <c r="C1272" s="873" t="s">
        <v>2105</v>
      </c>
      <c r="D1272" s="873" t="s">
        <v>2106</v>
      </c>
      <c r="E1272" s="1109">
        <v>2600</v>
      </c>
      <c r="F1272" s="1108">
        <v>7800</v>
      </c>
      <c r="G1272" s="1108">
        <v>3510</v>
      </c>
      <c r="H1272" s="1108">
        <v>3120</v>
      </c>
      <c r="I1272" s="1108">
        <v>2110</v>
      </c>
      <c r="M1272" s="874"/>
    </row>
    <row r="1273" spans="1:13" s="862" customFormat="1" ht="28.5">
      <c r="A1273" s="1136"/>
      <c r="B1273" s="1136"/>
      <c r="C1273" s="873" t="s">
        <v>2106</v>
      </c>
      <c r="D1273" s="873" t="s">
        <v>7873</v>
      </c>
      <c r="E1273" s="1109">
        <v>1800</v>
      </c>
      <c r="F1273" s="1108">
        <v>5400</v>
      </c>
      <c r="G1273" s="1108">
        <v>2970</v>
      </c>
      <c r="H1273" s="1108">
        <v>2700</v>
      </c>
      <c r="I1273" s="1108">
        <v>1890</v>
      </c>
      <c r="J1273" s="862" t="s">
        <v>7874</v>
      </c>
      <c r="M1273" s="874"/>
    </row>
    <row r="1274" spans="1:13" s="862" customFormat="1" ht="28.5">
      <c r="A1274" s="1136"/>
      <c r="B1274" s="1136"/>
      <c r="C1274" s="873" t="s">
        <v>7873</v>
      </c>
      <c r="D1274" s="873" t="s">
        <v>2107</v>
      </c>
      <c r="E1274" s="1109">
        <v>1800</v>
      </c>
      <c r="F1274" s="1108">
        <v>4500</v>
      </c>
      <c r="G1274" s="1108">
        <v>2480</v>
      </c>
      <c r="H1274" s="1108">
        <v>2250</v>
      </c>
      <c r="I1274" s="1108">
        <v>1580</v>
      </c>
      <c r="M1274" s="874"/>
    </row>
    <row r="1275" spans="1:13" s="862" customFormat="1" ht="28.5">
      <c r="A1275" s="1136">
        <v>90</v>
      </c>
      <c r="B1275" s="863" t="s">
        <v>2108</v>
      </c>
      <c r="C1275" s="873"/>
      <c r="D1275" s="873"/>
      <c r="E1275" s="1109"/>
      <c r="F1275" s="1108"/>
      <c r="G1275" s="1108"/>
      <c r="H1275" s="1108"/>
      <c r="I1275" s="1108"/>
      <c r="M1275" s="874"/>
    </row>
    <row r="1276" spans="1:13" s="862" customFormat="1" ht="42.75">
      <c r="A1276" s="1136"/>
      <c r="B1276" s="861" t="s">
        <v>7875</v>
      </c>
      <c r="C1276" s="873" t="s">
        <v>7876</v>
      </c>
      <c r="D1276" s="873" t="s">
        <v>7877</v>
      </c>
      <c r="E1276" s="1109">
        <v>1800</v>
      </c>
      <c r="F1276" s="1108">
        <v>4860</v>
      </c>
      <c r="G1276" s="1108">
        <v>3010</v>
      </c>
      <c r="H1276" s="1108">
        <v>2770</v>
      </c>
      <c r="I1276" s="1108">
        <v>1560</v>
      </c>
      <c r="M1276" s="874"/>
    </row>
    <row r="1277" spans="1:13" s="862" customFormat="1" ht="42.75">
      <c r="A1277" s="1136"/>
      <c r="B1277" s="861" t="s">
        <v>7878</v>
      </c>
      <c r="C1277" s="873" t="s">
        <v>7879</v>
      </c>
      <c r="D1277" s="873" t="s">
        <v>7880</v>
      </c>
      <c r="E1277" s="1109">
        <v>1800</v>
      </c>
      <c r="F1277" s="1108">
        <v>4680</v>
      </c>
      <c r="G1277" s="1108">
        <v>2570</v>
      </c>
      <c r="H1277" s="1108">
        <v>2340</v>
      </c>
      <c r="I1277" s="1108">
        <v>1640</v>
      </c>
      <c r="M1277" s="874"/>
    </row>
    <row r="1278" spans="1:13" s="862" customFormat="1" ht="51.75" customHeight="1">
      <c r="A1278" s="1136"/>
      <c r="B1278" s="1162" t="s">
        <v>7881</v>
      </c>
      <c r="C1278" s="1162"/>
      <c r="D1278" s="1162"/>
      <c r="E1278" s="1109">
        <v>1170</v>
      </c>
      <c r="F1278" s="1108">
        <v>1230</v>
      </c>
      <c r="G1278" s="1108">
        <v>1230</v>
      </c>
      <c r="H1278" s="1108">
        <v>850</v>
      </c>
      <c r="I1278" s="1108">
        <v>850</v>
      </c>
      <c r="M1278" s="874"/>
    </row>
    <row r="1279" spans="1:13" s="862" customFormat="1" ht="42.75">
      <c r="A1279" s="863">
        <v>91</v>
      </c>
      <c r="B1279" s="873" t="s">
        <v>2109</v>
      </c>
      <c r="C1279" s="873" t="s">
        <v>2110</v>
      </c>
      <c r="D1279" s="873" t="s">
        <v>2111</v>
      </c>
      <c r="E1279" s="1109">
        <v>2400</v>
      </c>
      <c r="F1279" s="1108">
        <v>6000</v>
      </c>
      <c r="G1279" s="1108">
        <v>3000</v>
      </c>
      <c r="H1279" s="1108">
        <v>2400</v>
      </c>
      <c r="I1279" s="1108">
        <v>1800</v>
      </c>
      <c r="M1279" s="874"/>
    </row>
    <row r="1280" spans="1:13" s="862" customFormat="1" ht="42.75">
      <c r="A1280" s="863">
        <v>92</v>
      </c>
      <c r="B1280" s="873" t="s">
        <v>2109</v>
      </c>
      <c r="C1280" s="873" t="s">
        <v>2112</v>
      </c>
      <c r="D1280" s="873" t="s">
        <v>2113</v>
      </c>
      <c r="E1280" s="1109">
        <v>2400</v>
      </c>
      <c r="F1280" s="1108">
        <v>6240</v>
      </c>
      <c r="G1280" s="1108">
        <v>3120</v>
      </c>
      <c r="H1280" s="1108">
        <v>2500</v>
      </c>
      <c r="I1280" s="1108">
        <v>1870</v>
      </c>
      <c r="M1280" s="874"/>
    </row>
    <row r="1281" spans="1:13" s="862" customFormat="1" ht="57">
      <c r="A1281" s="877">
        <v>93</v>
      </c>
      <c r="B1281" s="873" t="s">
        <v>7882</v>
      </c>
      <c r="C1281" s="878" t="s">
        <v>1771</v>
      </c>
      <c r="D1281" s="878" t="s">
        <v>2104</v>
      </c>
      <c r="E1281" s="1109">
        <v>1170</v>
      </c>
      <c r="F1281" s="1116">
        <v>7610</v>
      </c>
      <c r="G1281" s="1108">
        <v>4190</v>
      </c>
      <c r="H1281" s="1108">
        <v>3810</v>
      </c>
      <c r="I1281" s="1108">
        <v>2280</v>
      </c>
      <c r="M1281" s="874"/>
    </row>
    <row r="1282" spans="1:13" s="862" customFormat="1" ht="30" customHeight="1">
      <c r="A1282" s="868">
        <v>94</v>
      </c>
      <c r="B1282" s="1137" t="s">
        <v>7883</v>
      </c>
      <c r="C1282" s="1137"/>
      <c r="D1282" s="1137"/>
      <c r="E1282" s="1109" t="s">
        <v>7884</v>
      </c>
      <c r="F1282" s="1116">
        <v>7880</v>
      </c>
      <c r="G1282" s="1108">
        <v>3940</v>
      </c>
      <c r="H1282" s="1108">
        <v>3150</v>
      </c>
      <c r="I1282" s="1108">
        <v>2360</v>
      </c>
      <c r="M1282" s="874"/>
    </row>
    <row r="1283" spans="1:13" s="862" customFormat="1" ht="35.450000000000003" customHeight="1">
      <c r="A1283" s="1139">
        <v>95</v>
      </c>
      <c r="B1283" s="1137" t="s">
        <v>7885</v>
      </c>
      <c r="C1283" s="1137"/>
      <c r="D1283" s="1137"/>
      <c r="E1283" s="1109"/>
      <c r="F1283" s="1116">
        <v>6860</v>
      </c>
      <c r="G1283" s="1108">
        <v>3430</v>
      </c>
      <c r="H1283" s="1108">
        <v>2740</v>
      </c>
      <c r="I1283" s="1108">
        <v>2060</v>
      </c>
      <c r="M1283" s="874"/>
    </row>
    <row r="1284" spans="1:13" s="862" customFormat="1" ht="30" customHeight="1">
      <c r="A1284" s="1140"/>
      <c r="B1284" s="1137" t="s">
        <v>7886</v>
      </c>
      <c r="C1284" s="1137"/>
      <c r="D1284" s="1137"/>
      <c r="E1284" s="1109" t="s">
        <v>7887</v>
      </c>
      <c r="F1284" s="1116">
        <v>6860</v>
      </c>
      <c r="G1284" s="1108">
        <v>3430</v>
      </c>
      <c r="H1284" s="1108">
        <v>2740</v>
      </c>
      <c r="I1284" s="1108">
        <v>2060</v>
      </c>
      <c r="M1284" s="874"/>
    </row>
    <row r="1285" spans="1:13" s="862" customFormat="1" ht="34.9" customHeight="1">
      <c r="A1285" s="1140"/>
      <c r="B1285" s="1137" t="s">
        <v>7888</v>
      </c>
      <c r="C1285" s="1137"/>
      <c r="D1285" s="1137"/>
      <c r="E1285" s="1109" t="s">
        <v>7889</v>
      </c>
      <c r="F1285" s="1108">
        <v>6860</v>
      </c>
      <c r="G1285" s="1108">
        <v>3430</v>
      </c>
      <c r="H1285" s="1108">
        <v>2740</v>
      </c>
      <c r="I1285" s="1108">
        <v>2060</v>
      </c>
      <c r="M1285" s="874"/>
    </row>
    <row r="1286" spans="1:13" s="862" customFormat="1" ht="25.15" customHeight="1">
      <c r="A1286" s="1139">
        <v>96</v>
      </c>
      <c r="B1286" s="1137" t="s">
        <v>2118</v>
      </c>
      <c r="C1286" s="1137"/>
      <c r="D1286" s="1137"/>
      <c r="E1286" s="1109"/>
      <c r="F1286" s="1116"/>
      <c r="G1286" s="1116"/>
      <c r="H1286" s="1116"/>
      <c r="I1286" s="1116"/>
      <c r="M1286" s="874"/>
    </row>
    <row r="1287" spans="1:13" s="862" customFormat="1" ht="32.450000000000003" customHeight="1">
      <c r="A1287" s="1140"/>
      <c r="B1287" s="1137" t="s">
        <v>7890</v>
      </c>
      <c r="C1287" s="1137"/>
      <c r="D1287" s="1137"/>
      <c r="E1287" s="1109" t="s">
        <v>7884</v>
      </c>
      <c r="F1287" s="1116">
        <v>6860</v>
      </c>
      <c r="G1287" s="1108">
        <v>3430</v>
      </c>
      <c r="H1287" s="1108">
        <v>2740</v>
      </c>
      <c r="I1287" s="1108">
        <v>2060</v>
      </c>
      <c r="M1287" s="874"/>
    </row>
    <row r="1288" spans="1:13" s="862" customFormat="1" ht="26.45" customHeight="1">
      <c r="A1288" s="1140"/>
      <c r="B1288" s="1137" t="s">
        <v>7891</v>
      </c>
      <c r="C1288" s="1137"/>
      <c r="D1288" s="1137"/>
      <c r="E1288" s="1109" t="s">
        <v>7889</v>
      </c>
      <c r="F1288" s="1116">
        <v>6860</v>
      </c>
      <c r="G1288" s="1108">
        <v>3430</v>
      </c>
      <c r="H1288" s="1108">
        <v>2740</v>
      </c>
      <c r="I1288" s="1108">
        <v>2060</v>
      </c>
      <c r="M1288" s="874"/>
    </row>
    <row r="1289" spans="1:13" s="862" customFormat="1" ht="48" customHeight="1">
      <c r="A1289" s="868">
        <v>97</v>
      </c>
      <c r="B1289" s="1137" t="s">
        <v>7892</v>
      </c>
      <c r="C1289" s="1137"/>
      <c r="D1289" s="1137"/>
      <c r="E1289" s="1109" t="s">
        <v>7884</v>
      </c>
      <c r="F1289" s="1116">
        <v>6180</v>
      </c>
      <c r="G1289" s="1108">
        <v>3090</v>
      </c>
      <c r="H1289" s="1108">
        <v>2470</v>
      </c>
      <c r="I1289" s="1108">
        <v>1850</v>
      </c>
      <c r="M1289" s="874"/>
    </row>
    <row r="1290" spans="1:13" s="862" customFormat="1" ht="46.9" customHeight="1">
      <c r="A1290" s="868">
        <v>98</v>
      </c>
      <c r="B1290" s="1137" t="s">
        <v>7893</v>
      </c>
      <c r="C1290" s="1137"/>
      <c r="D1290" s="1137"/>
      <c r="E1290" s="1109" t="s">
        <v>7894</v>
      </c>
      <c r="F1290" s="1116">
        <v>5630</v>
      </c>
      <c r="G1290" s="1108">
        <v>2820</v>
      </c>
      <c r="H1290" s="1108">
        <v>2250</v>
      </c>
      <c r="I1290" s="1108">
        <v>1690</v>
      </c>
      <c r="M1290" s="874"/>
    </row>
    <row r="1291" spans="1:13" s="862" customFormat="1" ht="19.899999999999999" customHeight="1">
      <c r="A1291" s="1139">
        <v>99</v>
      </c>
      <c r="B1291" s="1137" t="s">
        <v>2123</v>
      </c>
      <c r="C1291" s="1137"/>
      <c r="D1291" s="1137"/>
      <c r="E1291" s="1109"/>
      <c r="F1291" s="1108"/>
      <c r="G1291" s="1108"/>
      <c r="H1291" s="1108"/>
      <c r="I1291" s="1108"/>
      <c r="M1291" s="874"/>
    </row>
    <row r="1292" spans="1:13" s="862" customFormat="1" ht="21" customHeight="1">
      <c r="A1292" s="1140"/>
      <c r="B1292" s="1137" t="s">
        <v>2124</v>
      </c>
      <c r="C1292" s="1137"/>
      <c r="D1292" s="1137"/>
      <c r="E1292" s="1109">
        <v>1950</v>
      </c>
      <c r="F1292" s="1108">
        <v>19500</v>
      </c>
      <c r="G1292" s="1108"/>
      <c r="H1292" s="1108"/>
      <c r="I1292" s="1108"/>
      <c r="M1292" s="874"/>
    </row>
    <row r="1293" spans="1:13" s="862" customFormat="1" ht="21" customHeight="1">
      <c r="A1293" s="1141"/>
      <c r="B1293" s="1137" t="s">
        <v>2125</v>
      </c>
      <c r="C1293" s="1137"/>
      <c r="D1293" s="1137"/>
      <c r="E1293" s="1109">
        <v>1560</v>
      </c>
      <c r="F1293" s="1108">
        <v>15600</v>
      </c>
      <c r="G1293" s="1108"/>
      <c r="H1293" s="1108"/>
      <c r="I1293" s="1108"/>
      <c r="M1293" s="874"/>
    </row>
    <row r="1294" spans="1:13" s="862" customFormat="1" ht="46.9" customHeight="1">
      <c r="A1294" s="1139">
        <v>100</v>
      </c>
      <c r="B1294" s="1137" t="s">
        <v>7895</v>
      </c>
      <c r="C1294" s="1137"/>
      <c r="D1294" s="1137"/>
      <c r="E1294" s="1109"/>
      <c r="F1294" s="1108"/>
      <c r="G1294" s="1108"/>
      <c r="H1294" s="1108"/>
      <c r="I1294" s="1108"/>
      <c r="M1294" s="874"/>
    </row>
    <row r="1295" spans="1:13" s="862" customFormat="1" ht="19.149999999999999" customHeight="1">
      <c r="A1295" s="1140"/>
      <c r="B1295" s="1137" t="s">
        <v>1934</v>
      </c>
      <c r="C1295" s="1137"/>
      <c r="D1295" s="1137"/>
      <c r="E1295" s="1109">
        <v>1170</v>
      </c>
      <c r="F1295" s="1108">
        <v>1230</v>
      </c>
      <c r="G1295" s="1108"/>
      <c r="H1295" s="1108"/>
      <c r="I1295" s="1108"/>
      <c r="M1295" s="874"/>
    </row>
    <row r="1296" spans="1:13" s="862" customFormat="1" ht="19.149999999999999" customHeight="1">
      <c r="A1296" s="1141"/>
      <c r="B1296" s="1137" t="s">
        <v>1935</v>
      </c>
      <c r="C1296" s="1137"/>
      <c r="D1296" s="1137"/>
      <c r="E1296" s="1109">
        <v>780</v>
      </c>
      <c r="F1296" s="1108">
        <v>850</v>
      </c>
      <c r="G1296" s="1108"/>
      <c r="H1296" s="1108"/>
      <c r="I1296" s="1108"/>
      <c r="M1296" s="874"/>
    </row>
    <row r="1297" spans="1:13" s="862" customFormat="1">
      <c r="A1297" s="863">
        <v>101</v>
      </c>
      <c r="B1297" s="1164" t="s">
        <v>2127</v>
      </c>
      <c r="C1297" s="1164"/>
      <c r="D1297" s="873"/>
      <c r="E1297" s="1109">
        <v>0</v>
      </c>
      <c r="F1297" s="1108"/>
      <c r="G1297" s="1108"/>
      <c r="H1297" s="1108"/>
      <c r="I1297" s="1108"/>
      <c r="M1297" s="874"/>
    </row>
    <row r="1298" spans="1:13" s="862" customFormat="1" ht="14.25">
      <c r="A1298" s="863">
        <v>102</v>
      </c>
      <c r="B1298" s="1137" t="s">
        <v>2128</v>
      </c>
      <c r="C1298" s="1137"/>
      <c r="D1298" s="873"/>
      <c r="E1298" s="1109">
        <v>11000</v>
      </c>
      <c r="F1298" s="1108">
        <v>19800</v>
      </c>
      <c r="G1298" s="1108"/>
      <c r="H1298" s="1108"/>
      <c r="I1298" s="1108"/>
      <c r="M1298" s="874"/>
    </row>
    <row r="1299" spans="1:13" s="862" customFormat="1" ht="14.25">
      <c r="A1299" s="863">
        <v>103</v>
      </c>
      <c r="B1299" s="1137" t="s">
        <v>2129</v>
      </c>
      <c r="C1299" s="1137"/>
      <c r="D1299" s="873"/>
      <c r="E1299" s="1109">
        <v>10500</v>
      </c>
      <c r="F1299" s="1108">
        <v>18900</v>
      </c>
      <c r="G1299" s="1108"/>
      <c r="H1299" s="1108"/>
      <c r="I1299" s="1108"/>
      <c r="M1299" s="874"/>
    </row>
    <row r="1300" spans="1:13" s="862" customFormat="1" ht="14.25">
      <c r="A1300" s="863">
        <v>104</v>
      </c>
      <c r="B1300" s="1137" t="s">
        <v>2130</v>
      </c>
      <c r="C1300" s="1137"/>
      <c r="D1300" s="873"/>
      <c r="E1300" s="1109">
        <v>10500</v>
      </c>
      <c r="F1300" s="1108">
        <v>18900</v>
      </c>
      <c r="G1300" s="1108"/>
      <c r="H1300" s="1108"/>
      <c r="I1300" s="1108"/>
      <c r="M1300" s="874"/>
    </row>
    <row r="1301" spans="1:13" s="862" customFormat="1" ht="14.25">
      <c r="A1301" s="863">
        <v>105</v>
      </c>
      <c r="B1301" s="1137" t="s">
        <v>2131</v>
      </c>
      <c r="C1301" s="1137"/>
      <c r="D1301" s="873"/>
      <c r="E1301" s="1109">
        <v>11000</v>
      </c>
      <c r="F1301" s="1108">
        <v>19800</v>
      </c>
      <c r="G1301" s="1108"/>
      <c r="H1301" s="1108"/>
      <c r="I1301" s="1108"/>
      <c r="M1301" s="874"/>
    </row>
    <row r="1302" spans="1:13" s="862" customFormat="1" ht="14.25">
      <c r="A1302" s="863">
        <v>106</v>
      </c>
      <c r="B1302" s="1137" t="s">
        <v>2132</v>
      </c>
      <c r="C1302" s="1137"/>
      <c r="D1302" s="873"/>
      <c r="E1302" s="1109">
        <v>10500</v>
      </c>
      <c r="F1302" s="1108">
        <v>18900</v>
      </c>
      <c r="G1302" s="1108"/>
      <c r="H1302" s="1108"/>
      <c r="I1302" s="1108"/>
      <c r="M1302" s="874"/>
    </row>
    <row r="1303" spans="1:13" s="862" customFormat="1" ht="14.25">
      <c r="A1303" s="863">
        <v>107</v>
      </c>
      <c r="B1303" s="1137" t="s">
        <v>2133</v>
      </c>
      <c r="C1303" s="1137"/>
      <c r="D1303" s="873"/>
      <c r="E1303" s="1109">
        <v>11000</v>
      </c>
      <c r="F1303" s="1108">
        <v>19800</v>
      </c>
      <c r="G1303" s="1108"/>
      <c r="H1303" s="1108"/>
      <c r="I1303" s="1108"/>
      <c r="M1303" s="874"/>
    </row>
    <row r="1304" spans="1:13" s="862" customFormat="1" ht="14.25">
      <c r="A1304" s="863">
        <v>108</v>
      </c>
      <c r="B1304" s="1137" t="s">
        <v>2134</v>
      </c>
      <c r="C1304" s="1137"/>
      <c r="D1304" s="873"/>
      <c r="E1304" s="1109">
        <v>11700</v>
      </c>
      <c r="F1304" s="1108">
        <v>21060</v>
      </c>
      <c r="G1304" s="1108"/>
      <c r="H1304" s="1108"/>
      <c r="I1304" s="1108"/>
      <c r="M1304" s="874"/>
    </row>
    <row r="1305" spans="1:13" s="883" customFormat="1" ht="15.6" customHeight="1">
      <c r="A1305" s="879">
        <v>58</v>
      </c>
      <c r="B1305" s="880" t="s">
        <v>2135</v>
      </c>
      <c r="C1305" s="879"/>
      <c r="D1305" s="879"/>
      <c r="E1305" s="1107"/>
      <c r="F1305" s="1107"/>
      <c r="G1305" s="1107"/>
      <c r="H1305" s="1107"/>
      <c r="I1305" s="1117"/>
      <c r="J1305" s="882"/>
    </row>
    <row r="1306" spans="1:13" s="886" customFormat="1" ht="14.25">
      <c r="A1306" s="884">
        <v>1</v>
      </c>
      <c r="B1306" s="885" t="s">
        <v>1311</v>
      </c>
      <c r="C1306" s="865" t="s">
        <v>1567</v>
      </c>
      <c r="D1306" s="865" t="s">
        <v>859</v>
      </c>
      <c r="E1306" s="1108">
        <v>12000</v>
      </c>
      <c r="F1306" s="1108">
        <v>30000</v>
      </c>
      <c r="G1306" s="1109"/>
      <c r="H1306" s="1109"/>
      <c r="I1306" s="1109"/>
      <c r="J1306" s="885"/>
    </row>
    <row r="1307" spans="1:13" s="886" customFormat="1" ht="28.5">
      <c r="A1307" s="1130">
        <v>2</v>
      </c>
      <c r="B1307" s="1132" t="s">
        <v>2136</v>
      </c>
      <c r="C1307" s="865" t="s">
        <v>859</v>
      </c>
      <c r="D1307" s="865" t="s">
        <v>2137</v>
      </c>
      <c r="E1307" s="1108">
        <v>12000</v>
      </c>
      <c r="F1307" s="1108">
        <v>30000</v>
      </c>
      <c r="G1307" s="1109">
        <v>10500</v>
      </c>
      <c r="H1307" s="1109">
        <v>9000</v>
      </c>
      <c r="I1307" s="1109">
        <v>6000</v>
      </c>
      <c r="J1307" s="885"/>
    </row>
    <row r="1308" spans="1:13" s="886" customFormat="1" ht="28.5">
      <c r="A1308" s="1131"/>
      <c r="B1308" s="1133"/>
      <c r="C1308" s="865" t="s">
        <v>2138</v>
      </c>
      <c r="D1308" s="865" t="s">
        <v>2139</v>
      </c>
      <c r="E1308" s="1108">
        <v>12000</v>
      </c>
      <c r="F1308" s="1108">
        <v>28800</v>
      </c>
      <c r="G1308" s="1109">
        <v>10080</v>
      </c>
      <c r="H1308" s="1109">
        <v>8640</v>
      </c>
      <c r="I1308" s="1109">
        <v>5760</v>
      </c>
      <c r="J1308" s="885"/>
    </row>
    <row r="1309" spans="1:13" s="886" customFormat="1" ht="42.75">
      <c r="A1309" s="884">
        <v>3</v>
      </c>
      <c r="B1309" s="885" t="s">
        <v>2140</v>
      </c>
      <c r="C1309" s="865" t="s">
        <v>859</v>
      </c>
      <c r="D1309" s="865" t="s">
        <v>2139</v>
      </c>
      <c r="E1309" s="1108">
        <v>28000</v>
      </c>
      <c r="F1309" s="1108">
        <v>28000</v>
      </c>
      <c r="G1309" s="1109"/>
      <c r="H1309" s="1109"/>
      <c r="I1309" s="1109"/>
      <c r="J1309" s="885"/>
    </row>
    <row r="1310" spans="1:13" s="886" customFormat="1" ht="28.5">
      <c r="A1310" s="1130">
        <v>4</v>
      </c>
      <c r="B1310" s="1132" t="s">
        <v>859</v>
      </c>
      <c r="C1310" s="865" t="s">
        <v>2141</v>
      </c>
      <c r="D1310" s="865" t="s">
        <v>2142</v>
      </c>
      <c r="E1310" s="1108">
        <v>24000</v>
      </c>
      <c r="F1310" s="1108">
        <v>34000</v>
      </c>
      <c r="G1310" s="1109">
        <v>10880</v>
      </c>
      <c r="H1310" s="1109">
        <v>9180</v>
      </c>
      <c r="I1310" s="1109">
        <v>6800</v>
      </c>
      <c r="J1310" s="885"/>
    </row>
    <row r="1311" spans="1:13" s="886" customFormat="1" ht="28.5">
      <c r="A1311" s="1131"/>
      <c r="B1311" s="1133"/>
      <c r="C1311" s="865" t="s">
        <v>2143</v>
      </c>
      <c r="D1311" s="865" t="s">
        <v>2144</v>
      </c>
      <c r="E1311" s="1108">
        <v>34000</v>
      </c>
      <c r="F1311" s="1108">
        <v>34000</v>
      </c>
      <c r="G1311" s="1111"/>
      <c r="H1311" s="1111"/>
      <c r="I1311" s="1111"/>
      <c r="J1311" s="885"/>
    </row>
    <row r="1312" spans="1:13" s="886" customFormat="1" ht="28.5">
      <c r="A1312" s="1123">
        <v>5</v>
      </c>
      <c r="B1312" s="1124" t="s">
        <v>1659</v>
      </c>
      <c r="C1312" s="865" t="s">
        <v>2144</v>
      </c>
      <c r="D1312" s="865" t="s">
        <v>2145</v>
      </c>
      <c r="E1312" s="1108">
        <v>19500</v>
      </c>
      <c r="F1312" s="1108">
        <v>29250</v>
      </c>
      <c r="G1312" s="1109">
        <v>10240</v>
      </c>
      <c r="H1312" s="1109">
        <v>9360</v>
      </c>
      <c r="I1312" s="1109">
        <v>6440</v>
      </c>
      <c r="J1312" s="885"/>
    </row>
    <row r="1313" spans="1:10" s="886" customFormat="1" ht="71.25">
      <c r="A1313" s="1123"/>
      <c r="B1313" s="1124"/>
      <c r="C1313" s="865" t="s">
        <v>2145</v>
      </c>
      <c r="D1313" s="865" t="s">
        <v>2146</v>
      </c>
      <c r="E1313" s="1108">
        <v>13500</v>
      </c>
      <c r="F1313" s="1108">
        <v>22280</v>
      </c>
      <c r="G1313" s="1109">
        <v>7800</v>
      </c>
      <c r="H1313" s="1109">
        <v>7130</v>
      </c>
      <c r="I1313" s="1109">
        <v>4900</v>
      </c>
      <c r="J1313" s="885"/>
    </row>
    <row r="1314" spans="1:10" s="886" customFormat="1" ht="57">
      <c r="A1314" s="1123"/>
      <c r="B1314" s="1124"/>
      <c r="C1314" s="865" t="s">
        <v>2146</v>
      </c>
      <c r="D1314" s="865" t="s">
        <v>7896</v>
      </c>
      <c r="E1314" s="1108">
        <v>9000</v>
      </c>
      <c r="F1314" s="1108">
        <v>13950</v>
      </c>
      <c r="G1314" s="1109">
        <v>5860</v>
      </c>
      <c r="H1314" s="1109">
        <v>5160</v>
      </c>
      <c r="I1314" s="1109">
        <v>3070</v>
      </c>
      <c r="J1314" s="885"/>
    </row>
    <row r="1315" spans="1:10" s="886" customFormat="1" ht="28.5">
      <c r="A1315" s="1123"/>
      <c r="B1315" s="1124"/>
      <c r="C1315" s="865" t="s">
        <v>7896</v>
      </c>
      <c r="D1315" s="865" t="s">
        <v>2137</v>
      </c>
      <c r="E1315" s="1108">
        <v>4500</v>
      </c>
      <c r="F1315" s="1108">
        <v>7200</v>
      </c>
      <c r="G1315" s="1109">
        <v>3240</v>
      </c>
      <c r="H1315" s="1109">
        <v>2880</v>
      </c>
      <c r="I1315" s="1109">
        <v>2160</v>
      </c>
      <c r="J1315" s="885"/>
    </row>
    <row r="1316" spans="1:10" s="886" customFormat="1" ht="28.5">
      <c r="A1316" s="884">
        <v>6</v>
      </c>
      <c r="B1316" s="885" t="s">
        <v>2148</v>
      </c>
      <c r="C1316" s="865" t="s">
        <v>1659</v>
      </c>
      <c r="D1316" s="865" t="s">
        <v>2149</v>
      </c>
      <c r="E1316" s="1108">
        <v>5850</v>
      </c>
      <c r="F1316" s="1108">
        <v>13750</v>
      </c>
      <c r="G1316" s="1109">
        <v>5780</v>
      </c>
      <c r="H1316" s="1109">
        <v>5090</v>
      </c>
      <c r="I1316" s="1109">
        <v>3030</v>
      </c>
      <c r="J1316" s="885"/>
    </row>
    <row r="1317" spans="1:10" s="886" customFormat="1" ht="42.75">
      <c r="A1317" s="884">
        <v>7</v>
      </c>
      <c r="B1317" s="885" t="s">
        <v>7897</v>
      </c>
      <c r="C1317" s="865" t="s">
        <v>7898</v>
      </c>
      <c r="D1317" s="865" t="s">
        <v>2188</v>
      </c>
      <c r="E1317" s="1108">
        <v>1350</v>
      </c>
      <c r="F1317" s="1108">
        <v>6080</v>
      </c>
      <c r="G1317" s="1109">
        <v>3340</v>
      </c>
      <c r="H1317" s="1109">
        <v>3040</v>
      </c>
      <c r="I1317" s="1109"/>
      <c r="J1317" s="885"/>
    </row>
    <row r="1318" spans="1:10" s="886" customFormat="1" ht="42.75">
      <c r="A1318" s="884">
        <v>8</v>
      </c>
      <c r="B1318" s="885" t="s">
        <v>7899</v>
      </c>
      <c r="C1318" s="865" t="s">
        <v>7898</v>
      </c>
      <c r="D1318" s="865" t="s">
        <v>2191</v>
      </c>
      <c r="E1318" s="1108">
        <v>1350</v>
      </c>
      <c r="F1318" s="1108">
        <v>4730</v>
      </c>
      <c r="G1318" s="1109">
        <v>2840</v>
      </c>
      <c r="H1318" s="1109">
        <v>2740</v>
      </c>
      <c r="I1318" s="1109"/>
      <c r="J1318" s="885"/>
    </row>
    <row r="1319" spans="1:10" s="886" customFormat="1" ht="57">
      <c r="A1319" s="884">
        <v>9</v>
      </c>
      <c r="B1319" s="885" t="s">
        <v>7900</v>
      </c>
      <c r="C1319" s="865" t="s">
        <v>7898</v>
      </c>
      <c r="D1319" s="865" t="s">
        <v>2188</v>
      </c>
      <c r="E1319" s="1108">
        <v>1350</v>
      </c>
      <c r="F1319" s="1108">
        <v>3510</v>
      </c>
      <c r="G1319" s="1109">
        <v>2630</v>
      </c>
      <c r="H1319" s="1109">
        <v>2460</v>
      </c>
      <c r="I1319" s="1109">
        <v>2000</v>
      </c>
      <c r="J1319" s="885"/>
    </row>
    <row r="1320" spans="1:10" s="886" customFormat="1" ht="42.75">
      <c r="A1320" s="884">
        <v>10</v>
      </c>
      <c r="B1320" s="885" t="s">
        <v>7901</v>
      </c>
      <c r="C1320" s="865" t="s">
        <v>7902</v>
      </c>
      <c r="D1320" s="865" t="s">
        <v>7903</v>
      </c>
      <c r="E1320" s="1108">
        <v>1350</v>
      </c>
      <c r="F1320" s="1108">
        <v>3510</v>
      </c>
      <c r="G1320" s="1109">
        <v>2630</v>
      </c>
      <c r="H1320" s="1109">
        <v>2460</v>
      </c>
      <c r="I1320" s="1109">
        <v>2000</v>
      </c>
      <c r="J1320" s="885"/>
    </row>
    <row r="1321" spans="1:10" s="886" customFormat="1" ht="57">
      <c r="A1321" s="1130">
        <v>11</v>
      </c>
      <c r="B1321" s="885" t="s">
        <v>7904</v>
      </c>
      <c r="C1321" s="865" t="s">
        <v>7905</v>
      </c>
      <c r="D1321" s="865" t="s">
        <v>7906</v>
      </c>
      <c r="E1321" s="1108">
        <v>1350</v>
      </c>
      <c r="F1321" s="1108">
        <v>3380</v>
      </c>
      <c r="G1321" s="1109">
        <v>2540</v>
      </c>
      <c r="H1321" s="1109">
        <v>2370</v>
      </c>
      <c r="I1321" s="1109">
        <v>2000</v>
      </c>
      <c r="J1321" s="885"/>
    </row>
    <row r="1322" spans="1:10" s="886" customFormat="1" ht="14.25">
      <c r="A1322" s="1131"/>
      <c r="B1322" s="1127" t="s">
        <v>7907</v>
      </c>
      <c r="C1322" s="1128"/>
      <c r="D1322" s="1129"/>
      <c r="E1322" s="1108">
        <v>1350</v>
      </c>
      <c r="F1322" s="1108">
        <v>1820</v>
      </c>
      <c r="G1322" s="1109">
        <v>1820</v>
      </c>
      <c r="H1322" s="1109">
        <v>1730</v>
      </c>
      <c r="I1322" s="1109">
        <v>1550</v>
      </c>
      <c r="J1322" s="885"/>
    </row>
    <row r="1323" spans="1:10" s="886" customFormat="1" ht="14.25">
      <c r="A1323" s="1123">
        <v>12</v>
      </c>
      <c r="B1323" s="1124" t="s">
        <v>1654</v>
      </c>
      <c r="C1323" s="865" t="s">
        <v>859</v>
      </c>
      <c r="D1323" s="865" t="s">
        <v>1598</v>
      </c>
      <c r="E1323" s="1108">
        <v>21000</v>
      </c>
      <c r="F1323" s="1109">
        <v>21000</v>
      </c>
      <c r="G1323" s="1109">
        <v>8400</v>
      </c>
      <c r="H1323" s="1109">
        <v>7350</v>
      </c>
      <c r="I1323" s="1109"/>
      <c r="J1323" s="885"/>
    </row>
    <row r="1324" spans="1:10" s="886" customFormat="1" ht="28.5">
      <c r="A1324" s="1123"/>
      <c r="B1324" s="1124"/>
      <c r="C1324" s="865" t="s">
        <v>1598</v>
      </c>
      <c r="D1324" s="865" t="s">
        <v>2150</v>
      </c>
      <c r="E1324" s="1108">
        <v>15000</v>
      </c>
      <c r="F1324" s="1109">
        <v>15000</v>
      </c>
      <c r="G1324" s="1109">
        <v>6300</v>
      </c>
      <c r="H1324" s="1109">
        <v>5550</v>
      </c>
      <c r="I1324" s="1109">
        <v>3300</v>
      </c>
      <c r="J1324" s="885"/>
    </row>
    <row r="1325" spans="1:10" s="886" customFormat="1" ht="42.75">
      <c r="A1325" s="884">
        <v>13</v>
      </c>
      <c r="B1325" s="885" t="s">
        <v>2151</v>
      </c>
      <c r="C1325" s="865" t="s">
        <v>2152</v>
      </c>
      <c r="D1325" s="865" t="s">
        <v>2153</v>
      </c>
      <c r="E1325" s="1108">
        <v>5250</v>
      </c>
      <c r="F1325" s="1108">
        <v>11550</v>
      </c>
      <c r="G1325" s="1109">
        <v>4850</v>
      </c>
      <c r="H1325" s="1109">
        <v>4270</v>
      </c>
      <c r="I1325" s="1109">
        <v>2540</v>
      </c>
      <c r="J1325" s="885"/>
    </row>
    <row r="1326" spans="1:10" s="886" customFormat="1" ht="14.25">
      <c r="A1326" s="1123">
        <v>14</v>
      </c>
      <c r="B1326" s="1124" t="s">
        <v>2149</v>
      </c>
      <c r="C1326" s="865" t="s">
        <v>1654</v>
      </c>
      <c r="D1326" s="865" t="s">
        <v>2144</v>
      </c>
      <c r="E1326" s="1108">
        <v>22700</v>
      </c>
      <c r="F1326" s="1109">
        <v>22700</v>
      </c>
      <c r="G1326" s="1109">
        <v>9080</v>
      </c>
      <c r="H1326" s="1109">
        <v>6810</v>
      </c>
      <c r="I1326" s="1109">
        <v>4540</v>
      </c>
      <c r="J1326" s="885"/>
    </row>
    <row r="1327" spans="1:10" s="886" customFormat="1" ht="14.25">
      <c r="A1327" s="1123"/>
      <c r="B1327" s="1124"/>
      <c r="C1327" s="865" t="s">
        <v>2144</v>
      </c>
      <c r="D1327" s="865" t="s">
        <v>1659</v>
      </c>
      <c r="E1327" s="1108">
        <v>11050</v>
      </c>
      <c r="F1327" s="1109">
        <v>16580</v>
      </c>
      <c r="G1327" s="1109">
        <v>6630</v>
      </c>
      <c r="H1327" s="1109">
        <v>5800</v>
      </c>
      <c r="I1327" s="1109">
        <v>3650</v>
      </c>
      <c r="J1327" s="885"/>
    </row>
    <row r="1328" spans="1:10" s="886" customFormat="1" ht="28.5">
      <c r="A1328" s="884">
        <v>15</v>
      </c>
      <c r="B1328" s="885" t="s">
        <v>1645</v>
      </c>
      <c r="C1328" s="865" t="s">
        <v>1606</v>
      </c>
      <c r="D1328" s="865" t="s">
        <v>2154</v>
      </c>
      <c r="E1328" s="1108">
        <v>9750</v>
      </c>
      <c r="F1328" s="1109">
        <v>14630</v>
      </c>
      <c r="G1328" s="1109">
        <v>5850</v>
      </c>
      <c r="H1328" s="1109">
        <v>5120</v>
      </c>
      <c r="I1328" s="1109">
        <v>3220</v>
      </c>
      <c r="J1328" s="885"/>
    </row>
    <row r="1329" spans="1:10" s="886" customFormat="1" ht="14.25">
      <c r="A1329" s="1123">
        <v>16</v>
      </c>
      <c r="B1329" s="1124" t="s">
        <v>857</v>
      </c>
      <c r="C1329" s="865" t="s">
        <v>1606</v>
      </c>
      <c r="D1329" s="865" t="s">
        <v>2155</v>
      </c>
      <c r="E1329" s="1108">
        <v>10500</v>
      </c>
      <c r="F1329" s="1109">
        <v>15750</v>
      </c>
      <c r="G1329" s="1109">
        <v>6300</v>
      </c>
      <c r="H1329" s="1109">
        <v>5510</v>
      </c>
      <c r="I1329" s="1109">
        <v>3470</v>
      </c>
      <c r="J1329" s="885"/>
    </row>
    <row r="1330" spans="1:10" s="886" customFormat="1" ht="42.75">
      <c r="A1330" s="1123"/>
      <c r="B1330" s="1124"/>
      <c r="C1330" s="865" t="s">
        <v>2155</v>
      </c>
      <c r="D1330" s="865" t="s">
        <v>2156</v>
      </c>
      <c r="E1330" s="1108">
        <v>7500</v>
      </c>
      <c r="F1330" s="1109">
        <v>11250</v>
      </c>
      <c r="G1330" s="1109">
        <v>4500</v>
      </c>
      <c r="H1330" s="1109">
        <v>3940</v>
      </c>
      <c r="I1330" s="1109">
        <v>2810</v>
      </c>
      <c r="J1330" s="885"/>
    </row>
    <row r="1331" spans="1:10" s="886" customFormat="1" ht="14.25">
      <c r="A1331" s="884">
        <v>17</v>
      </c>
      <c r="B1331" s="885" t="s">
        <v>2157</v>
      </c>
      <c r="C1331" s="865" t="s">
        <v>1606</v>
      </c>
      <c r="D1331" s="865" t="s">
        <v>2155</v>
      </c>
      <c r="E1331" s="1108">
        <v>11250</v>
      </c>
      <c r="F1331" s="1109">
        <v>15750</v>
      </c>
      <c r="G1331" s="1109">
        <v>6300</v>
      </c>
      <c r="H1331" s="1109">
        <v>5510</v>
      </c>
      <c r="I1331" s="1109">
        <v>3470</v>
      </c>
      <c r="J1331" s="885"/>
    </row>
    <row r="1332" spans="1:10" s="886" customFormat="1" ht="14.25">
      <c r="A1332" s="1123">
        <v>18</v>
      </c>
      <c r="B1332" s="1124" t="s">
        <v>2155</v>
      </c>
      <c r="C1332" s="865" t="s">
        <v>2158</v>
      </c>
      <c r="D1332" s="865" t="s">
        <v>2159</v>
      </c>
      <c r="E1332" s="1108">
        <v>12000</v>
      </c>
      <c r="F1332" s="1109">
        <v>18000</v>
      </c>
      <c r="G1332" s="1109">
        <v>7200</v>
      </c>
      <c r="H1332" s="1109">
        <v>6300</v>
      </c>
      <c r="I1332" s="1109">
        <v>3960</v>
      </c>
      <c r="J1332" s="885"/>
    </row>
    <row r="1333" spans="1:10" s="886" customFormat="1" ht="28.5">
      <c r="A1333" s="1123"/>
      <c r="B1333" s="1124"/>
      <c r="C1333" s="865" t="s">
        <v>2159</v>
      </c>
      <c r="D1333" s="865" t="s">
        <v>2160</v>
      </c>
      <c r="E1333" s="1108">
        <v>10500</v>
      </c>
      <c r="F1333" s="1109">
        <v>15750</v>
      </c>
      <c r="G1333" s="1109">
        <v>6300</v>
      </c>
      <c r="H1333" s="1109">
        <v>5510</v>
      </c>
      <c r="I1333" s="1109">
        <v>3470</v>
      </c>
      <c r="J1333" s="885"/>
    </row>
    <row r="1334" spans="1:10" s="886" customFormat="1" ht="14.25">
      <c r="A1334" s="884">
        <v>19</v>
      </c>
      <c r="B1334" s="885" t="s">
        <v>1606</v>
      </c>
      <c r="C1334" s="865" t="s">
        <v>859</v>
      </c>
      <c r="D1334" s="865" t="s">
        <v>860</v>
      </c>
      <c r="E1334" s="1108">
        <v>25500</v>
      </c>
      <c r="F1334" s="1109">
        <v>33150</v>
      </c>
      <c r="G1334" s="1109">
        <v>11600</v>
      </c>
      <c r="H1334" s="1109">
        <v>9950</v>
      </c>
      <c r="I1334" s="1109">
        <v>6630</v>
      </c>
      <c r="J1334" s="885"/>
    </row>
    <row r="1335" spans="1:10" s="886" customFormat="1" ht="28.5">
      <c r="A1335" s="884">
        <v>20</v>
      </c>
      <c r="B1335" s="885" t="s">
        <v>2161</v>
      </c>
      <c r="C1335" s="865" t="s">
        <v>1606</v>
      </c>
      <c r="D1335" s="865" t="s">
        <v>2155</v>
      </c>
      <c r="E1335" s="1108">
        <v>6375</v>
      </c>
      <c r="F1335" s="1108">
        <v>13390</v>
      </c>
      <c r="G1335" s="1109">
        <v>6030</v>
      </c>
      <c r="H1335" s="1109">
        <v>5360</v>
      </c>
      <c r="I1335" s="1109"/>
      <c r="J1335" s="885"/>
    </row>
    <row r="1336" spans="1:10" s="886" customFormat="1" ht="14.25">
      <c r="A1336" s="1123">
        <v>21</v>
      </c>
      <c r="B1336" s="1124" t="s">
        <v>860</v>
      </c>
      <c r="C1336" s="865" t="s">
        <v>1606</v>
      </c>
      <c r="D1336" s="865" t="s">
        <v>1607</v>
      </c>
      <c r="E1336" s="1108">
        <v>7500</v>
      </c>
      <c r="F1336" s="1109">
        <v>16500</v>
      </c>
      <c r="G1336" s="1109">
        <v>6600</v>
      </c>
      <c r="H1336" s="1109">
        <v>5780</v>
      </c>
      <c r="I1336" s="1109">
        <v>3630</v>
      </c>
      <c r="J1336" s="885"/>
    </row>
    <row r="1337" spans="1:10" s="886" customFormat="1" ht="14.25">
      <c r="A1337" s="1123"/>
      <c r="B1337" s="1124"/>
      <c r="C1337" s="865" t="s">
        <v>1607</v>
      </c>
      <c r="D1337" s="865" t="s">
        <v>2253</v>
      </c>
      <c r="E1337" s="1108">
        <v>6000</v>
      </c>
      <c r="F1337" s="1109">
        <v>10800</v>
      </c>
      <c r="G1337" s="1109">
        <v>4320</v>
      </c>
      <c r="H1337" s="1109">
        <v>3780</v>
      </c>
      <c r="I1337" s="1109">
        <v>2700</v>
      </c>
      <c r="J1337" s="885"/>
    </row>
    <row r="1338" spans="1:10" s="886" customFormat="1" ht="14.25">
      <c r="A1338" s="1123"/>
      <c r="B1338" s="1124"/>
      <c r="C1338" s="865" t="s">
        <v>2253</v>
      </c>
      <c r="D1338" s="865" t="s">
        <v>859</v>
      </c>
      <c r="E1338" s="1108">
        <v>25000</v>
      </c>
      <c r="F1338" s="1109">
        <v>25000</v>
      </c>
      <c r="G1338" s="1109"/>
      <c r="H1338" s="1109"/>
      <c r="I1338" s="1109"/>
      <c r="J1338" s="885"/>
    </row>
    <row r="1339" spans="1:10" s="886" customFormat="1" ht="14.25">
      <c r="A1339" s="884">
        <v>22</v>
      </c>
      <c r="B1339" s="885" t="s">
        <v>1607</v>
      </c>
      <c r="C1339" s="865" t="s">
        <v>860</v>
      </c>
      <c r="D1339" s="865" t="s">
        <v>1645</v>
      </c>
      <c r="E1339" s="1108">
        <v>3000</v>
      </c>
      <c r="F1339" s="1108">
        <v>10200</v>
      </c>
      <c r="G1339" s="1109">
        <v>5100</v>
      </c>
      <c r="H1339" s="1109">
        <v>4590</v>
      </c>
      <c r="I1339" s="1109">
        <v>2550</v>
      </c>
      <c r="J1339" s="885"/>
    </row>
    <row r="1340" spans="1:10" s="886" customFormat="1" ht="14.25">
      <c r="A1340" s="884">
        <v>23</v>
      </c>
      <c r="B1340" s="885" t="s">
        <v>2163</v>
      </c>
      <c r="C1340" s="865" t="s">
        <v>859</v>
      </c>
      <c r="D1340" s="865" t="s">
        <v>1606</v>
      </c>
      <c r="E1340" s="1108">
        <v>9750</v>
      </c>
      <c r="F1340" s="1109">
        <v>13650</v>
      </c>
      <c r="G1340" s="1109">
        <v>5460</v>
      </c>
      <c r="H1340" s="1109">
        <v>4780</v>
      </c>
      <c r="I1340" s="1109">
        <v>3000</v>
      </c>
      <c r="J1340" s="885"/>
    </row>
    <row r="1341" spans="1:10" s="886" customFormat="1" ht="14.25">
      <c r="A1341" s="884">
        <v>24</v>
      </c>
      <c r="B1341" s="885" t="s">
        <v>2164</v>
      </c>
      <c r="C1341" s="865" t="s">
        <v>1598</v>
      </c>
      <c r="D1341" s="865" t="s">
        <v>1654</v>
      </c>
      <c r="E1341" s="1108">
        <v>10500</v>
      </c>
      <c r="F1341" s="1109">
        <v>18900</v>
      </c>
      <c r="G1341" s="1109">
        <v>7560</v>
      </c>
      <c r="H1341" s="1109">
        <v>6620</v>
      </c>
      <c r="I1341" s="1109">
        <v>4160</v>
      </c>
      <c r="J1341" s="885"/>
    </row>
    <row r="1342" spans="1:10" s="886" customFormat="1" ht="14.25">
      <c r="A1342" s="884">
        <v>25</v>
      </c>
      <c r="B1342" s="885" t="s">
        <v>2165</v>
      </c>
      <c r="C1342" s="865" t="s">
        <v>859</v>
      </c>
      <c r="D1342" s="865" t="s">
        <v>2164</v>
      </c>
      <c r="E1342" s="1108">
        <v>10500</v>
      </c>
      <c r="F1342" s="1109">
        <v>16800</v>
      </c>
      <c r="G1342" s="1109">
        <v>6720</v>
      </c>
      <c r="H1342" s="1109">
        <v>5880</v>
      </c>
      <c r="I1342" s="1109">
        <v>3700</v>
      </c>
      <c r="J1342" s="885"/>
    </row>
    <row r="1343" spans="1:10" s="886" customFormat="1" ht="14.25">
      <c r="A1343" s="884">
        <v>26</v>
      </c>
      <c r="B1343" s="885" t="s">
        <v>2166</v>
      </c>
      <c r="C1343" s="865" t="s">
        <v>1598</v>
      </c>
      <c r="D1343" s="865" t="s">
        <v>1654</v>
      </c>
      <c r="E1343" s="1108">
        <v>10500</v>
      </c>
      <c r="F1343" s="1109">
        <v>18380</v>
      </c>
      <c r="G1343" s="1109">
        <v>7350</v>
      </c>
      <c r="H1343" s="1109">
        <v>6430</v>
      </c>
      <c r="I1343" s="1109">
        <v>4040</v>
      </c>
      <c r="J1343" s="885"/>
    </row>
    <row r="1344" spans="1:10" s="886" customFormat="1" ht="14.25">
      <c r="A1344" s="884">
        <v>27</v>
      </c>
      <c r="B1344" s="885" t="s">
        <v>1597</v>
      </c>
      <c r="C1344" s="865" t="s">
        <v>1598</v>
      </c>
      <c r="D1344" s="865" t="s">
        <v>1654</v>
      </c>
      <c r="E1344" s="1108">
        <v>9750</v>
      </c>
      <c r="F1344" s="1109">
        <v>14630</v>
      </c>
      <c r="G1344" s="1109">
        <v>5850</v>
      </c>
      <c r="H1344" s="1109">
        <v>5120</v>
      </c>
      <c r="I1344" s="1109">
        <v>3220</v>
      </c>
      <c r="J1344" s="885"/>
    </row>
    <row r="1345" spans="1:10" s="886" customFormat="1" ht="14.25">
      <c r="A1345" s="884">
        <v>28</v>
      </c>
      <c r="B1345" s="885" t="s">
        <v>2167</v>
      </c>
      <c r="C1345" s="865" t="s">
        <v>2168</v>
      </c>
      <c r="D1345" s="865" t="s">
        <v>2153</v>
      </c>
      <c r="E1345" s="1108">
        <v>6000</v>
      </c>
      <c r="F1345" s="1109">
        <v>13200</v>
      </c>
      <c r="G1345" s="1109">
        <v>5280</v>
      </c>
      <c r="H1345" s="1109">
        <v>4620</v>
      </c>
      <c r="I1345" s="1109">
        <v>2900</v>
      </c>
      <c r="J1345" s="885"/>
    </row>
    <row r="1346" spans="1:10" s="886" customFormat="1" ht="14.25">
      <c r="A1346" s="1123">
        <v>29</v>
      </c>
      <c r="B1346" s="1124" t="s">
        <v>1598</v>
      </c>
      <c r="C1346" s="865" t="s">
        <v>859</v>
      </c>
      <c r="D1346" s="865" t="s">
        <v>1597</v>
      </c>
      <c r="E1346" s="1108">
        <v>13500</v>
      </c>
      <c r="F1346" s="1109">
        <v>20250</v>
      </c>
      <c r="G1346" s="1109">
        <v>8100</v>
      </c>
      <c r="H1346" s="1109">
        <v>7090</v>
      </c>
      <c r="I1346" s="1109">
        <v>4460</v>
      </c>
      <c r="J1346" s="885"/>
    </row>
    <row r="1347" spans="1:10" s="886" customFormat="1" ht="28.5">
      <c r="A1347" s="1123"/>
      <c r="B1347" s="1124"/>
      <c r="C1347" s="865" t="s">
        <v>1597</v>
      </c>
      <c r="D1347" s="865" t="s">
        <v>2169</v>
      </c>
      <c r="E1347" s="1108">
        <v>9000</v>
      </c>
      <c r="F1347" s="1109">
        <v>14850</v>
      </c>
      <c r="G1347" s="1109">
        <v>5940</v>
      </c>
      <c r="H1347" s="1109">
        <v>5200</v>
      </c>
      <c r="I1347" s="1109">
        <v>3270</v>
      </c>
      <c r="J1347" s="885"/>
    </row>
    <row r="1348" spans="1:10" s="886" customFormat="1" ht="14.25">
      <c r="A1348" s="884">
        <v>30</v>
      </c>
      <c r="B1348" s="885" t="s">
        <v>2170</v>
      </c>
      <c r="C1348" s="865" t="s">
        <v>859</v>
      </c>
      <c r="D1348" s="865" t="s">
        <v>2149</v>
      </c>
      <c r="E1348" s="1108">
        <v>16400</v>
      </c>
      <c r="F1348" s="1109">
        <v>21320</v>
      </c>
      <c r="G1348" s="1109">
        <v>8530</v>
      </c>
      <c r="H1348" s="1109">
        <v>7460</v>
      </c>
      <c r="I1348" s="1109">
        <v>4260</v>
      </c>
      <c r="J1348" s="885"/>
    </row>
    <row r="1349" spans="1:10" s="886" customFormat="1" ht="14.25">
      <c r="A1349" s="884">
        <v>31</v>
      </c>
      <c r="B1349" s="885" t="s">
        <v>2171</v>
      </c>
      <c r="C1349" s="865" t="s">
        <v>2164</v>
      </c>
      <c r="D1349" s="865" t="s">
        <v>2166</v>
      </c>
      <c r="E1349" s="1108">
        <v>8250</v>
      </c>
      <c r="F1349" s="1109">
        <v>15260</v>
      </c>
      <c r="G1349" s="1109">
        <v>6100</v>
      </c>
      <c r="H1349" s="1109">
        <v>5340</v>
      </c>
      <c r="I1349" s="1109">
        <v>3360</v>
      </c>
      <c r="J1349" s="885"/>
    </row>
    <row r="1350" spans="1:10" s="886" customFormat="1" ht="14.25">
      <c r="A1350" s="884">
        <v>32</v>
      </c>
      <c r="B1350" s="885" t="s">
        <v>2172</v>
      </c>
      <c r="C1350" s="865" t="s">
        <v>2164</v>
      </c>
      <c r="D1350" s="865" t="s">
        <v>2166</v>
      </c>
      <c r="E1350" s="1108">
        <v>9000</v>
      </c>
      <c r="F1350" s="1109">
        <v>15260</v>
      </c>
      <c r="G1350" s="1109">
        <v>6100</v>
      </c>
      <c r="H1350" s="1109">
        <v>5340</v>
      </c>
      <c r="I1350" s="1109">
        <v>3360</v>
      </c>
      <c r="J1350" s="885"/>
    </row>
    <row r="1351" spans="1:10" s="886" customFormat="1" ht="14.25">
      <c r="A1351" s="884">
        <v>33</v>
      </c>
      <c r="B1351" s="885" t="s">
        <v>2173</v>
      </c>
      <c r="C1351" s="865" t="s">
        <v>2164</v>
      </c>
      <c r="D1351" s="865" t="s">
        <v>2166</v>
      </c>
      <c r="E1351" s="1108">
        <v>7500</v>
      </c>
      <c r="F1351" s="1109">
        <v>15260</v>
      </c>
      <c r="G1351" s="1109">
        <v>6100</v>
      </c>
      <c r="H1351" s="1109">
        <v>5340</v>
      </c>
      <c r="I1351" s="1109">
        <v>3360</v>
      </c>
      <c r="J1351" s="885"/>
    </row>
    <row r="1352" spans="1:10" s="886" customFormat="1" ht="14.25">
      <c r="A1352" s="884">
        <v>34</v>
      </c>
      <c r="B1352" s="885" t="s">
        <v>2174</v>
      </c>
      <c r="C1352" s="865" t="s">
        <v>2175</v>
      </c>
      <c r="D1352" s="865" t="s">
        <v>2176</v>
      </c>
      <c r="E1352" s="1108">
        <v>9000</v>
      </c>
      <c r="F1352" s="1109">
        <v>15260</v>
      </c>
      <c r="G1352" s="1109">
        <v>6100</v>
      </c>
      <c r="H1352" s="1109">
        <v>5340</v>
      </c>
      <c r="I1352" s="1109">
        <v>3360</v>
      </c>
      <c r="J1352" s="885"/>
    </row>
    <row r="1353" spans="1:10" s="886" customFormat="1" ht="42.75">
      <c r="A1353" s="884">
        <v>35</v>
      </c>
      <c r="B1353" s="885" t="s">
        <v>2177</v>
      </c>
      <c r="C1353" s="865"/>
      <c r="D1353" s="865"/>
      <c r="E1353" s="1108">
        <v>14500</v>
      </c>
      <c r="F1353" s="1109">
        <v>18850</v>
      </c>
      <c r="G1353" s="1109">
        <v>6600</v>
      </c>
      <c r="H1353" s="1109">
        <v>5660</v>
      </c>
      <c r="I1353" s="1109">
        <v>4150</v>
      </c>
      <c r="J1353" s="885"/>
    </row>
    <row r="1354" spans="1:10" s="886" customFormat="1" ht="28.5">
      <c r="A1354" s="884">
        <v>36</v>
      </c>
      <c r="B1354" s="885" t="s">
        <v>2178</v>
      </c>
      <c r="C1354" s="865" t="s">
        <v>2179</v>
      </c>
      <c r="D1354" s="865" t="s">
        <v>2180</v>
      </c>
      <c r="E1354" s="1108">
        <v>6000</v>
      </c>
      <c r="F1354" s="1109">
        <v>13800</v>
      </c>
      <c r="G1354" s="1109">
        <v>5520</v>
      </c>
      <c r="H1354" s="1109">
        <v>4830</v>
      </c>
      <c r="I1354" s="1109">
        <v>3040</v>
      </c>
      <c r="J1354" s="885"/>
    </row>
    <row r="1355" spans="1:10" s="886" customFormat="1" ht="28.5">
      <c r="A1355" s="884">
        <v>37</v>
      </c>
      <c r="B1355" s="885" t="s">
        <v>2181</v>
      </c>
      <c r="C1355" s="865" t="s">
        <v>1659</v>
      </c>
      <c r="D1355" s="865" t="s">
        <v>2182</v>
      </c>
      <c r="E1355" s="1108">
        <v>6750</v>
      </c>
      <c r="F1355" s="1109">
        <v>13500</v>
      </c>
      <c r="G1355" s="1109">
        <v>5400</v>
      </c>
      <c r="H1355" s="1109">
        <v>4730</v>
      </c>
      <c r="I1355" s="1109">
        <v>2970</v>
      </c>
      <c r="J1355" s="885"/>
    </row>
    <row r="1356" spans="1:10" s="886" customFormat="1" ht="28.5">
      <c r="A1356" s="884">
        <v>38</v>
      </c>
      <c r="B1356" s="885" t="s">
        <v>2183</v>
      </c>
      <c r="C1356" s="865" t="s">
        <v>1659</v>
      </c>
      <c r="D1356" s="865" t="s">
        <v>2184</v>
      </c>
      <c r="E1356" s="1108">
        <v>6000</v>
      </c>
      <c r="F1356" s="1109">
        <v>13800</v>
      </c>
      <c r="G1356" s="1109">
        <v>5520</v>
      </c>
      <c r="H1356" s="1109">
        <v>4830</v>
      </c>
      <c r="I1356" s="1109">
        <v>3040</v>
      </c>
      <c r="J1356" s="885"/>
    </row>
    <row r="1357" spans="1:10" s="886" customFormat="1" ht="14.25">
      <c r="A1357" s="884">
        <v>39</v>
      </c>
      <c r="B1357" s="885" t="s">
        <v>2185</v>
      </c>
      <c r="C1357" s="865" t="s">
        <v>2181</v>
      </c>
      <c r="D1357" s="865" t="s">
        <v>2186</v>
      </c>
      <c r="E1357" s="1108">
        <v>6750</v>
      </c>
      <c r="F1357" s="1109">
        <v>8780</v>
      </c>
      <c r="G1357" s="1109">
        <v>3510</v>
      </c>
      <c r="H1357" s="1109">
        <v>3070</v>
      </c>
      <c r="I1357" s="1109">
        <v>1930</v>
      </c>
      <c r="J1357" s="885"/>
    </row>
    <row r="1358" spans="1:10" s="886" customFormat="1" ht="14.25">
      <c r="A1358" s="884">
        <v>40</v>
      </c>
      <c r="B1358" s="885" t="s">
        <v>2186</v>
      </c>
      <c r="C1358" s="865" t="s">
        <v>2183</v>
      </c>
      <c r="D1358" s="865" t="s">
        <v>2187</v>
      </c>
      <c r="E1358" s="1108">
        <v>7000</v>
      </c>
      <c r="F1358" s="1109">
        <v>9100</v>
      </c>
      <c r="G1358" s="1109">
        <v>3640</v>
      </c>
      <c r="H1358" s="1109">
        <v>3190</v>
      </c>
      <c r="I1358" s="1109">
        <v>2000</v>
      </c>
      <c r="J1358" s="885"/>
    </row>
    <row r="1359" spans="1:10" s="886" customFormat="1" ht="14.25">
      <c r="A1359" s="884">
        <v>41</v>
      </c>
      <c r="B1359" s="885" t="s">
        <v>2188</v>
      </c>
      <c r="C1359" s="865" t="s">
        <v>2189</v>
      </c>
      <c r="D1359" s="865" t="s">
        <v>2190</v>
      </c>
      <c r="E1359" s="1108">
        <v>7000</v>
      </c>
      <c r="F1359" s="1109">
        <v>7700</v>
      </c>
      <c r="G1359" s="1109">
        <v>3230</v>
      </c>
      <c r="H1359" s="1109">
        <v>2850</v>
      </c>
      <c r="I1359" s="1109">
        <v>1930</v>
      </c>
      <c r="J1359" s="885"/>
    </row>
    <row r="1360" spans="1:10" s="886" customFormat="1" ht="14.25">
      <c r="A1360" s="884">
        <v>42</v>
      </c>
      <c r="B1360" s="885" t="s">
        <v>2191</v>
      </c>
      <c r="C1360" s="865" t="s">
        <v>2192</v>
      </c>
      <c r="D1360" s="865" t="s">
        <v>2193</v>
      </c>
      <c r="E1360" s="1108">
        <v>7000</v>
      </c>
      <c r="F1360" s="1109">
        <v>7700</v>
      </c>
      <c r="G1360" s="1109">
        <v>3230</v>
      </c>
      <c r="H1360" s="1109">
        <v>2850</v>
      </c>
      <c r="I1360" s="1109">
        <v>1930</v>
      </c>
      <c r="J1360" s="885"/>
    </row>
    <row r="1361" spans="1:10" s="886" customFormat="1" ht="14.25">
      <c r="A1361" s="884">
        <v>43</v>
      </c>
      <c r="B1361" s="885" t="s">
        <v>2194</v>
      </c>
      <c r="C1361" s="865" t="s">
        <v>2195</v>
      </c>
      <c r="D1361" s="865" t="s">
        <v>2196</v>
      </c>
      <c r="E1361" s="1108">
        <v>7000</v>
      </c>
      <c r="F1361" s="1109">
        <v>7700</v>
      </c>
      <c r="G1361" s="1109">
        <v>3230</v>
      </c>
      <c r="H1361" s="1109">
        <v>2850</v>
      </c>
      <c r="I1361" s="1109">
        <v>1930</v>
      </c>
      <c r="J1361" s="885"/>
    </row>
    <row r="1362" spans="1:10" s="886" customFormat="1" ht="14.25">
      <c r="A1362" s="884">
        <v>44</v>
      </c>
      <c r="B1362" s="885" t="s">
        <v>2197</v>
      </c>
      <c r="C1362" s="865" t="s">
        <v>2198</v>
      </c>
      <c r="D1362" s="865" t="s">
        <v>2199</v>
      </c>
      <c r="E1362" s="1108">
        <v>7000</v>
      </c>
      <c r="F1362" s="1109">
        <v>8400</v>
      </c>
      <c r="G1362" s="1109">
        <v>3530</v>
      </c>
      <c r="H1362" s="1109">
        <v>3110</v>
      </c>
      <c r="I1362" s="1109">
        <v>2100</v>
      </c>
      <c r="J1362" s="885"/>
    </row>
    <row r="1363" spans="1:10" s="886" customFormat="1" ht="14.25">
      <c r="A1363" s="1123">
        <v>45</v>
      </c>
      <c r="B1363" s="1124" t="s">
        <v>2200</v>
      </c>
      <c r="C1363" s="865" t="s">
        <v>2201</v>
      </c>
      <c r="D1363" s="865" t="s">
        <v>2202</v>
      </c>
      <c r="E1363" s="1108">
        <v>13500</v>
      </c>
      <c r="F1363" s="1109">
        <v>31050</v>
      </c>
      <c r="G1363" s="1109">
        <v>9320</v>
      </c>
      <c r="H1363" s="1109">
        <v>8380</v>
      </c>
      <c r="I1363" s="1109">
        <v>5280</v>
      </c>
      <c r="J1363" s="887"/>
    </row>
    <row r="1364" spans="1:10" s="886" customFormat="1" ht="42.75">
      <c r="A1364" s="1123"/>
      <c r="B1364" s="1124"/>
      <c r="C1364" s="865" t="s">
        <v>2202</v>
      </c>
      <c r="D1364" s="865" t="s">
        <v>2203</v>
      </c>
      <c r="E1364" s="1108">
        <v>15000</v>
      </c>
      <c r="F1364" s="1109">
        <v>36000</v>
      </c>
      <c r="G1364" s="1109">
        <v>10800</v>
      </c>
      <c r="H1364" s="1109">
        <v>9000</v>
      </c>
      <c r="I1364" s="1109">
        <v>6120</v>
      </c>
      <c r="J1364" s="887"/>
    </row>
    <row r="1365" spans="1:10" s="886" customFormat="1" ht="42.75">
      <c r="A1365" s="1123"/>
      <c r="B1365" s="1124"/>
      <c r="C1365" s="865" t="s">
        <v>2203</v>
      </c>
      <c r="D1365" s="865" t="s">
        <v>7908</v>
      </c>
      <c r="E1365" s="1108">
        <v>10500</v>
      </c>
      <c r="F1365" s="1109">
        <v>25200</v>
      </c>
      <c r="G1365" s="1109">
        <v>7560</v>
      </c>
      <c r="H1365" s="1109">
        <v>6300</v>
      </c>
      <c r="I1365" s="1109">
        <v>5040</v>
      </c>
      <c r="J1365" s="887"/>
    </row>
    <row r="1366" spans="1:10" s="886" customFormat="1" ht="42.75">
      <c r="A1366" s="1123"/>
      <c r="B1366" s="1124"/>
      <c r="C1366" s="865" t="s">
        <v>7908</v>
      </c>
      <c r="D1366" s="865" t="s">
        <v>7909</v>
      </c>
      <c r="E1366" s="1108">
        <v>6750</v>
      </c>
      <c r="F1366" s="1109">
        <v>15530</v>
      </c>
      <c r="G1366" s="1109">
        <v>6210</v>
      </c>
      <c r="H1366" s="1109">
        <v>5440</v>
      </c>
      <c r="I1366" s="1109">
        <v>3110</v>
      </c>
      <c r="J1366" s="887"/>
    </row>
    <row r="1367" spans="1:10" s="886" customFormat="1" ht="42.75">
      <c r="A1367" s="1123"/>
      <c r="B1367" s="1124"/>
      <c r="C1367" s="865" t="s">
        <v>7909</v>
      </c>
      <c r="D1367" s="865" t="s">
        <v>7910</v>
      </c>
      <c r="E1367" s="1108">
        <v>6750</v>
      </c>
      <c r="F1367" s="1109">
        <v>13500</v>
      </c>
      <c r="G1367" s="1109">
        <v>5400</v>
      </c>
      <c r="H1367" s="1109">
        <v>4730</v>
      </c>
      <c r="I1367" s="1109">
        <v>2700</v>
      </c>
      <c r="J1367" s="887"/>
    </row>
    <row r="1368" spans="1:10" s="886" customFormat="1" ht="42.75">
      <c r="A1368" s="1123"/>
      <c r="B1368" s="1124"/>
      <c r="C1368" s="865" t="s">
        <v>7910</v>
      </c>
      <c r="D1368" s="865" t="s">
        <v>2137</v>
      </c>
      <c r="E1368" s="1108">
        <v>6750</v>
      </c>
      <c r="F1368" s="1109">
        <v>8100</v>
      </c>
      <c r="G1368" s="1109">
        <v>3240</v>
      </c>
      <c r="H1368" s="1109">
        <v>2840</v>
      </c>
      <c r="I1368" s="1109">
        <v>2030</v>
      </c>
      <c r="J1368" s="887"/>
    </row>
    <row r="1369" spans="1:10" s="886" customFormat="1" ht="14.25">
      <c r="A1369" s="884">
        <v>46</v>
      </c>
      <c r="B1369" s="885" t="s">
        <v>2206</v>
      </c>
      <c r="C1369" s="865" t="s">
        <v>2200</v>
      </c>
      <c r="D1369" s="865" t="s">
        <v>881</v>
      </c>
      <c r="E1369" s="1108">
        <v>4500</v>
      </c>
      <c r="F1369" s="1108">
        <v>11250</v>
      </c>
      <c r="G1369" s="1109">
        <v>4730</v>
      </c>
      <c r="H1369" s="1109">
        <v>4160</v>
      </c>
      <c r="I1369" s="1109">
        <v>2810</v>
      </c>
      <c r="J1369" s="888"/>
    </row>
    <row r="1370" spans="1:10" s="886" customFormat="1" ht="28.5">
      <c r="A1370" s="1123">
        <v>47</v>
      </c>
      <c r="B1370" s="1124" t="s">
        <v>2139</v>
      </c>
      <c r="C1370" s="865" t="s">
        <v>878</v>
      </c>
      <c r="D1370" s="865" t="s">
        <v>7911</v>
      </c>
      <c r="E1370" s="1108">
        <v>12000</v>
      </c>
      <c r="F1370" s="1109">
        <v>26400</v>
      </c>
      <c r="G1370" s="1109">
        <v>7920</v>
      </c>
      <c r="H1370" s="1109">
        <v>6600</v>
      </c>
      <c r="I1370" s="1109">
        <v>5280</v>
      </c>
      <c r="J1370" s="887"/>
    </row>
    <row r="1371" spans="1:10" s="886" customFormat="1" ht="28.5">
      <c r="A1371" s="1123"/>
      <c r="B1371" s="1124"/>
      <c r="C1371" s="865" t="s">
        <v>7911</v>
      </c>
      <c r="D1371" s="865" t="s">
        <v>7912</v>
      </c>
      <c r="E1371" s="1108">
        <v>12000</v>
      </c>
      <c r="F1371" s="1109">
        <v>22200</v>
      </c>
      <c r="G1371" s="1109">
        <v>6660</v>
      </c>
      <c r="H1371" s="1109">
        <v>5550</v>
      </c>
      <c r="I1371" s="1109">
        <v>4440</v>
      </c>
      <c r="J1371" s="887"/>
    </row>
    <row r="1372" spans="1:10" s="886" customFormat="1" ht="28.5">
      <c r="A1372" s="1123"/>
      <c r="B1372" s="1124"/>
      <c r="C1372" s="865" t="s">
        <v>7912</v>
      </c>
      <c r="D1372" s="865" t="s">
        <v>7913</v>
      </c>
      <c r="E1372" s="1108">
        <v>12000</v>
      </c>
      <c r="F1372" s="1109">
        <v>18000</v>
      </c>
      <c r="G1372" s="1109">
        <v>5760</v>
      </c>
      <c r="H1372" s="1109">
        <v>4860</v>
      </c>
      <c r="I1372" s="1109">
        <v>3960</v>
      </c>
      <c r="J1372" s="887"/>
    </row>
    <row r="1373" spans="1:10" s="886" customFormat="1" ht="28.5">
      <c r="A1373" s="1123"/>
      <c r="B1373" s="1124"/>
      <c r="C1373" s="865" t="s">
        <v>7913</v>
      </c>
      <c r="D1373" s="865" t="s">
        <v>7914</v>
      </c>
      <c r="E1373" s="1108">
        <v>7500</v>
      </c>
      <c r="F1373" s="1109">
        <v>14250</v>
      </c>
      <c r="G1373" s="1109">
        <v>4990</v>
      </c>
      <c r="H1373" s="1109">
        <v>4280</v>
      </c>
      <c r="I1373" s="1109">
        <v>3140</v>
      </c>
      <c r="J1373" s="887"/>
    </row>
    <row r="1374" spans="1:10" s="886" customFormat="1" ht="42.75">
      <c r="A1374" s="1123"/>
      <c r="B1374" s="1124"/>
      <c r="C1374" s="865" t="s">
        <v>7914</v>
      </c>
      <c r="D1374" s="865" t="s">
        <v>7915</v>
      </c>
      <c r="E1374" s="1108">
        <v>7500</v>
      </c>
      <c r="F1374" s="1109">
        <v>10500</v>
      </c>
      <c r="G1374" s="1109">
        <v>3680</v>
      </c>
      <c r="H1374" s="1109">
        <v>3150</v>
      </c>
      <c r="I1374" s="1109">
        <v>2310</v>
      </c>
      <c r="J1374" s="887"/>
    </row>
    <row r="1375" spans="1:10" s="886" customFormat="1" ht="42.75">
      <c r="A1375" s="1123"/>
      <c r="B1375" s="1124"/>
      <c r="C1375" s="865" t="s">
        <v>7915</v>
      </c>
      <c r="D1375" s="865" t="s">
        <v>2137</v>
      </c>
      <c r="E1375" s="1108">
        <v>7500</v>
      </c>
      <c r="F1375" s="1109">
        <v>7500</v>
      </c>
      <c r="G1375" s="1109">
        <v>2630</v>
      </c>
      <c r="H1375" s="1109">
        <v>2250</v>
      </c>
      <c r="I1375" s="1109">
        <v>1880</v>
      </c>
      <c r="J1375" s="887"/>
    </row>
    <row r="1376" spans="1:10" s="886" customFormat="1" ht="14.25">
      <c r="A1376" s="884">
        <v>48</v>
      </c>
      <c r="B1376" s="885" t="s">
        <v>2208</v>
      </c>
      <c r="C1376" s="865" t="s">
        <v>2139</v>
      </c>
      <c r="D1376" s="865" t="s">
        <v>2209</v>
      </c>
      <c r="E1376" s="1108">
        <v>3840</v>
      </c>
      <c r="F1376" s="1108">
        <v>8450</v>
      </c>
      <c r="G1376" s="1109">
        <v>3800</v>
      </c>
      <c r="H1376" s="1109">
        <v>3380</v>
      </c>
      <c r="I1376" s="1109">
        <v>2280</v>
      </c>
      <c r="J1376" s="888"/>
    </row>
    <row r="1377" spans="1:10" s="886" customFormat="1" ht="28.5">
      <c r="A1377" s="884">
        <v>49</v>
      </c>
      <c r="B1377" s="885" t="s">
        <v>2210</v>
      </c>
      <c r="C1377" s="865" t="s">
        <v>2139</v>
      </c>
      <c r="D1377" s="865" t="s">
        <v>2211</v>
      </c>
      <c r="E1377" s="1108">
        <v>3600</v>
      </c>
      <c r="F1377" s="1108">
        <v>8100</v>
      </c>
      <c r="G1377" s="1109">
        <v>3650</v>
      </c>
      <c r="H1377" s="1109">
        <v>3240</v>
      </c>
      <c r="I1377" s="1109">
        <v>2430</v>
      </c>
      <c r="J1377" s="888"/>
    </row>
    <row r="1378" spans="1:10" s="886" customFormat="1" ht="28.5">
      <c r="A1378" s="884">
        <v>50</v>
      </c>
      <c r="B1378" s="885" t="s">
        <v>2212</v>
      </c>
      <c r="C1378" s="865" t="s">
        <v>2139</v>
      </c>
      <c r="D1378" s="865" t="s">
        <v>2211</v>
      </c>
      <c r="E1378" s="1108">
        <v>3000</v>
      </c>
      <c r="F1378" s="1108">
        <v>6000</v>
      </c>
      <c r="G1378" s="1109">
        <v>2700</v>
      </c>
      <c r="H1378" s="1109">
        <v>2400</v>
      </c>
      <c r="I1378" s="1109">
        <v>2100</v>
      </c>
      <c r="J1378" s="888"/>
    </row>
    <row r="1379" spans="1:10" s="886" customFormat="1" ht="28.5">
      <c r="A1379" s="884">
        <v>51</v>
      </c>
      <c r="B1379" s="885" t="s">
        <v>2213</v>
      </c>
      <c r="C1379" s="865" t="s">
        <v>2139</v>
      </c>
      <c r="D1379" s="865" t="s">
        <v>2214</v>
      </c>
      <c r="E1379" s="1108">
        <v>3000</v>
      </c>
      <c r="F1379" s="1108">
        <v>6000</v>
      </c>
      <c r="G1379" s="1109">
        <v>2700</v>
      </c>
      <c r="H1379" s="1109">
        <v>2400</v>
      </c>
      <c r="I1379" s="1109">
        <v>2100</v>
      </c>
      <c r="J1379" s="888"/>
    </row>
    <row r="1380" spans="1:10" s="886" customFormat="1" ht="28.5">
      <c r="A1380" s="884">
        <v>52</v>
      </c>
      <c r="B1380" s="885" t="s">
        <v>2214</v>
      </c>
      <c r="C1380" s="865" t="s">
        <v>2139</v>
      </c>
      <c r="D1380" s="865" t="s">
        <v>2211</v>
      </c>
      <c r="E1380" s="1108">
        <v>3000</v>
      </c>
      <c r="F1380" s="1108">
        <v>5400</v>
      </c>
      <c r="G1380" s="1109">
        <v>2700</v>
      </c>
      <c r="H1380" s="1109">
        <v>2430</v>
      </c>
      <c r="I1380" s="1109">
        <v>2000</v>
      </c>
      <c r="J1380" s="888"/>
    </row>
    <row r="1381" spans="1:10" s="886" customFormat="1" ht="28.5">
      <c r="A1381" s="884">
        <v>53</v>
      </c>
      <c r="B1381" s="885" t="s">
        <v>2215</v>
      </c>
      <c r="C1381" s="865" t="s">
        <v>2139</v>
      </c>
      <c r="D1381" s="865" t="s">
        <v>2211</v>
      </c>
      <c r="E1381" s="1108">
        <v>3000</v>
      </c>
      <c r="F1381" s="1108">
        <v>5400</v>
      </c>
      <c r="G1381" s="1109">
        <v>2700</v>
      </c>
      <c r="H1381" s="1109">
        <v>2430</v>
      </c>
      <c r="I1381" s="1109">
        <v>2000</v>
      </c>
      <c r="J1381" s="888"/>
    </row>
    <row r="1382" spans="1:10" s="886" customFormat="1" ht="57">
      <c r="A1382" s="1123">
        <v>54</v>
      </c>
      <c r="B1382" s="1124" t="s">
        <v>2216</v>
      </c>
      <c r="C1382" s="865" t="s">
        <v>2217</v>
      </c>
      <c r="D1382" s="865" t="s">
        <v>2218</v>
      </c>
      <c r="E1382" s="1108">
        <v>12000</v>
      </c>
      <c r="F1382" s="1109">
        <v>19200</v>
      </c>
      <c r="G1382" s="1109">
        <v>6720</v>
      </c>
      <c r="H1382" s="1109">
        <v>5760</v>
      </c>
      <c r="I1382" s="1109">
        <v>4220</v>
      </c>
      <c r="J1382" s="887"/>
    </row>
    <row r="1383" spans="1:10" s="886" customFormat="1" ht="57">
      <c r="A1383" s="1123"/>
      <c r="B1383" s="1124"/>
      <c r="C1383" s="865" t="s">
        <v>2219</v>
      </c>
      <c r="D1383" s="865" t="s">
        <v>2150</v>
      </c>
      <c r="E1383" s="1108">
        <v>7500</v>
      </c>
      <c r="F1383" s="1109">
        <v>16500</v>
      </c>
      <c r="G1383" s="1109">
        <v>5780</v>
      </c>
      <c r="H1383" s="1109">
        <v>4950</v>
      </c>
      <c r="I1383" s="1109">
        <v>3630</v>
      </c>
      <c r="J1383" s="887"/>
    </row>
    <row r="1384" spans="1:10" s="886" customFormat="1" ht="42.75">
      <c r="A1384" s="884">
        <v>55</v>
      </c>
      <c r="B1384" s="885" t="s">
        <v>2211</v>
      </c>
      <c r="C1384" s="865" t="s">
        <v>2139</v>
      </c>
      <c r="D1384" s="865" t="s">
        <v>2220</v>
      </c>
      <c r="E1384" s="1108">
        <v>7500</v>
      </c>
      <c r="F1384" s="1109">
        <v>11250</v>
      </c>
      <c r="G1384" s="1109">
        <v>4500</v>
      </c>
      <c r="H1384" s="1109">
        <v>3940</v>
      </c>
      <c r="I1384" s="1109">
        <v>2810</v>
      </c>
      <c r="J1384" s="885"/>
    </row>
    <row r="1385" spans="1:10" s="886" customFormat="1" ht="42.75">
      <c r="A1385" s="884">
        <v>56</v>
      </c>
      <c r="B1385" s="885" t="s">
        <v>2221</v>
      </c>
      <c r="C1385" s="865" t="s">
        <v>878</v>
      </c>
      <c r="D1385" s="865" t="s">
        <v>2222</v>
      </c>
      <c r="E1385" s="1108">
        <v>7500</v>
      </c>
      <c r="F1385" s="1109">
        <v>9750</v>
      </c>
      <c r="G1385" s="1109">
        <v>3900</v>
      </c>
      <c r="H1385" s="1109">
        <v>3410</v>
      </c>
      <c r="I1385" s="1109">
        <v>2440</v>
      </c>
      <c r="J1385" s="885"/>
    </row>
    <row r="1386" spans="1:10" s="886" customFormat="1" ht="14.25">
      <c r="A1386" s="884">
        <v>57</v>
      </c>
      <c r="B1386" s="885" t="s">
        <v>2223</v>
      </c>
      <c r="C1386" s="865" t="s">
        <v>2224</v>
      </c>
      <c r="D1386" s="865" t="s">
        <v>2225</v>
      </c>
      <c r="E1386" s="1108">
        <v>7500</v>
      </c>
      <c r="F1386" s="1109">
        <v>9750</v>
      </c>
      <c r="G1386" s="1109">
        <v>3900</v>
      </c>
      <c r="H1386" s="1109">
        <v>3410</v>
      </c>
      <c r="I1386" s="1109">
        <v>2440</v>
      </c>
      <c r="J1386" s="885"/>
    </row>
    <row r="1387" spans="1:10" s="886" customFormat="1" ht="14.25">
      <c r="A1387" s="884">
        <v>58</v>
      </c>
      <c r="B1387" s="885" t="s">
        <v>2207</v>
      </c>
      <c r="C1387" s="865" t="s">
        <v>2200</v>
      </c>
      <c r="D1387" s="865" t="s">
        <v>2139</v>
      </c>
      <c r="E1387" s="1108">
        <v>4200</v>
      </c>
      <c r="F1387" s="1109">
        <v>8400</v>
      </c>
      <c r="G1387" s="1109">
        <v>3360</v>
      </c>
      <c r="H1387" s="1109">
        <v>2940</v>
      </c>
      <c r="I1387" s="1109">
        <v>2180</v>
      </c>
      <c r="J1387" s="888"/>
    </row>
    <row r="1388" spans="1:10" s="886" customFormat="1" ht="14.25">
      <c r="A1388" s="884">
        <v>59</v>
      </c>
      <c r="B1388" s="885" t="s">
        <v>2226</v>
      </c>
      <c r="C1388" s="865" t="s">
        <v>2200</v>
      </c>
      <c r="D1388" s="865" t="s">
        <v>2139</v>
      </c>
      <c r="E1388" s="1108">
        <v>5250</v>
      </c>
      <c r="F1388" s="1109">
        <v>10500</v>
      </c>
      <c r="G1388" s="1109">
        <v>4200</v>
      </c>
      <c r="H1388" s="1109">
        <v>3680</v>
      </c>
      <c r="I1388" s="1109">
        <v>2630</v>
      </c>
      <c r="J1388" s="888"/>
    </row>
    <row r="1389" spans="1:10" s="886" customFormat="1" ht="14.25">
      <c r="A1389" s="884">
        <v>60</v>
      </c>
      <c r="B1389" s="885" t="s">
        <v>2227</v>
      </c>
      <c r="C1389" s="865" t="s">
        <v>2228</v>
      </c>
      <c r="D1389" s="865" t="s">
        <v>2229</v>
      </c>
      <c r="E1389" s="1108">
        <v>5200</v>
      </c>
      <c r="F1389" s="1109">
        <v>10400</v>
      </c>
      <c r="G1389" s="1109">
        <v>4160</v>
      </c>
      <c r="H1389" s="1109">
        <v>3640</v>
      </c>
      <c r="I1389" s="1109">
        <v>2600</v>
      </c>
      <c r="J1389" s="885"/>
    </row>
    <row r="1390" spans="1:10" s="886" customFormat="1" ht="42.75">
      <c r="A1390" s="884">
        <v>61</v>
      </c>
      <c r="B1390" s="885" t="s">
        <v>2230</v>
      </c>
      <c r="C1390" s="865" t="s">
        <v>2200</v>
      </c>
      <c r="D1390" s="865" t="s">
        <v>2231</v>
      </c>
      <c r="E1390" s="1108">
        <v>4500</v>
      </c>
      <c r="F1390" s="1109">
        <v>8100</v>
      </c>
      <c r="G1390" s="1109">
        <v>3240</v>
      </c>
      <c r="H1390" s="1109">
        <v>2840</v>
      </c>
      <c r="I1390" s="1109">
        <v>2110</v>
      </c>
      <c r="J1390" s="887"/>
    </row>
    <row r="1391" spans="1:10" s="886" customFormat="1" ht="57">
      <c r="A1391" s="1130">
        <v>62</v>
      </c>
      <c r="B1391" s="1132" t="s">
        <v>2232</v>
      </c>
      <c r="C1391" s="865" t="s">
        <v>2233</v>
      </c>
      <c r="D1391" s="865" t="s">
        <v>2521</v>
      </c>
      <c r="E1391" s="1108">
        <v>5400</v>
      </c>
      <c r="F1391" s="1109">
        <v>9450</v>
      </c>
      <c r="G1391" s="1109">
        <v>3780</v>
      </c>
      <c r="H1391" s="1109">
        <v>3310</v>
      </c>
      <c r="I1391" s="1109">
        <v>2360</v>
      </c>
      <c r="J1391" s="885"/>
    </row>
    <row r="1392" spans="1:10" s="886" customFormat="1" ht="42.75">
      <c r="A1392" s="1131"/>
      <c r="B1392" s="1133"/>
      <c r="C1392" s="865" t="s">
        <v>2521</v>
      </c>
      <c r="D1392" s="865" t="s">
        <v>2522</v>
      </c>
      <c r="E1392" s="1108">
        <v>5400</v>
      </c>
      <c r="F1392" s="1109">
        <v>5400</v>
      </c>
      <c r="G1392" s="1109">
        <v>2430</v>
      </c>
      <c r="H1392" s="1109">
        <v>2160</v>
      </c>
      <c r="I1392" s="1109">
        <v>2050</v>
      </c>
      <c r="J1392" s="885"/>
    </row>
    <row r="1393" spans="1:10" s="886" customFormat="1" ht="28.5">
      <c r="A1393" s="1123">
        <v>63</v>
      </c>
      <c r="B1393" s="1124" t="s">
        <v>2234</v>
      </c>
      <c r="C1393" s="865" t="s">
        <v>2200</v>
      </c>
      <c r="D1393" s="865" t="s">
        <v>7916</v>
      </c>
      <c r="E1393" s="1108">
        <v>5250</v>
      </c>
      <c r="F1393" s="1109">
        <v>10500</v>
      </c>
      <c r="G1393" s="1109">
        <v>4730</v>
      </c>
      <c r="H1393" s="1109">
        <v>4200</v>
      </c>
      <c r="I1393" s="1109">
        <v>3150</v>
      </c>
      <c r="J1393" s="888"/>
    </row>
    <row r="1394" spans="1:10" s="886" customFormat="1" ht="28.5">
      <c r="A1394" s="1123"/>
      <c r="B1394" s="1124"/>
      <c r="C1394" s="865" t="s">
        <v>7916</v>
      </c>
      <c r="D1394" s="865" t="s">
        <v>7917</v>
      </c>
      <c r="E1394" s="1108">
        <v>3750</v>
      </c>
      <c r="F1394" s="1109">
        <v>5400</v>
      </c>
      <c r="G1394" s="1109">
        <v>2430</v>
      </c>
      <c r="H1394" s="1109">
        <v>2160</v>
      </c>
      <c r="I1394" s="1109">
        <v>2050</v>
      </c>
      <c r="J1394" s="888"/>
    </row>
    <row r="1395" spans="1:10" s="886" customFormat="1" ht="28.5">
      <c r="A1395" s="1123">
        <v>64</v>
      </c>
      <c r="B1395" s="1124" t="s">
        <v>2237</v>
      </c>
      <c r="C1395" s="865" t="s">
        <v>2200</v>
      </c>
      <c r="D1395" s="865" t="s">
        <v>2238</v>
      </c>
      <c r="E1395" s="1108">
        <v>4500</v>
      </c>
      <c r="F1395" s="1109">
        <v>9450</v>
      </c>
      <c r="G1395" s="1109">
        <v>4250</v>
      </c>
      <c r="H1395" s="1109">
        <v>3780</v>
      </c>
      <c r="I1395" s="1109">
        <v>2840</v>
      </c>
      <c r="J1395" s="887"/>
    </row>
    <row r="1396" spans="1:10" s="886" customFormat="1" ht="28.5">
      <c r="A1396" s="1123"/>
      <c r="B1396" s="1124"/>
      <c r="C1396" s="865" t="s">
        <v>2239</v>
      </c>
      <c r="D1396" s="865" t="s">
        <v>2240</v>
      </c>
      <c r="E1396" s="1108">
        <v>3000</v>
      </c>
      <c r="F1396" s="1109">
        <v>5400</v>
      </c>
      <c r="G1396" s="1109">
        <v>2430</v>
      </c>
      <c r="H1396" s="1109">
        <v>2160</v>
      </c>
      <c r="I1396" s="1109">
        <v>2050</v>
      </c>
      <c r="J1396" s="887"/>
    </row>
    <row r="1397" spans="1:10" s="886" customFormat="1" ht="28.5">
      <c r="A1397" s="1123">
        <v>65</v>
      </c>
      <c r="B1397" s="1124" t="s">
        <v>2241</v>
      </c>
      <c r="C1397" s="865" t="s">
        <v>2200</v>
      </c>
      <c r="D1397" s="865" t="s">
        <v>2242</v>
      </c>
      <c r="E1397" s="1108">
        <v>7500</v>
      </c>
      <c r="F1397" s="1109">
        <v>11250</v>
      </c>
      <c r="G1397" s="1109">
        <v>5060</v>
      </c>
      <c r="H1397" s="1109">
        <v>4500</v>
      </c>
      <c r="I1397" s="1109">
        <v>3380</v>
      </c>
      <c r="J1397" s="885"/>
    </row>
    <row r="1398" spans="1:10" s="886" customFormat="1" ht="42.75">
      <c r="A1398" s="1123"/>
      <c r="B1398" s="1124"/>
      <c r="C1398" s="865" t="s">
        <v>2242</v>
      </c>
      <c r="D1398" s="865" t="s">
        <v>2243</v>
      </c>
      <c r="E1398" s="1108">
        <v>5250</v>
      </c>
      <c r="F1398" s="1109">
        <v>8400</v>
      </c>
      <c r="G1398" s="1109">
        <v>3780</v>
      </c>
      <c r="H1398" s="1109">
        <v>3360</v>
      </c>
      <c r="I1398" s="1109">
        <v>2520</v>
      </c>
      <c r="J1398" s="885"/>
    </row>
    <row r="1399" spans="1:10" s="886" customFormat="1" ht="42.75">
      <c r="A1399" s="1123"/>
      <c r="B1399" s="1124"/>
      <c r="C1399" s="865" t="s">
        <v>2243</v>
      </c>
      <c r="D1399" s="865" t="s">
        <v>2244</v>
      </c>
      <c r="E1399" s="1108">
        <v>3750</v>
      </c>
      <c r="F1399" s="1109">
        <v>6940</v>
      </c>
      <c r="G1399" s="1109">
        <v>3120</v>
      </c>
      <c r="H1399" s="1109">
        <v>2780</v>
      </c>
      <c r="I1399" s="1109">
        <v>2430</v>
      </c>
      <c r="J1399" s="885"/>
    </row>
    <row r="1400" spans="1:10" s="886" customFormat="1" ht="28.5">
      <c r="A1400" s="1123"/>
      <c r="B1400" s="1124"/>
      <c r="C1400" s="865" t="s">
        <v>2244</v>
      </c>
      <c r="D1400" s="865" t="s">
        <v>2245</v>
      </c>
      <c r="E1400" s="1108">
        <v>2250</v>
      </c>
      <c r="F1400" s="1109">
        <v>4950</v>
      </c>
      <c r="G1400" s="1109">
        <v>2480</v>
      </c>
      <c r="H1400" s="1109">
        <v>2230</v>
      </c>
      <c r="I1400" s="1109">
        <v>2030</v>
      </c>
      <c r="J1400" s="885"/>
    </row>
    <row r="1401" spans="1:10" s="886" customFormat="1">
      <c r="A1401" s="1123">
        <v>66</v>
      </c>
      <c r="B1401" s="1125" t="s">
        <v>2246</v>
      </c>
      <c r="C1401" s="1125"/>
      <c r="D1401" s="1125"/>
      <c r="E1401" s="1108">
        <v>0</v>
      </c>
      <c r="F1401" s="1109"/>
      <c r="G1401" s="1109"/>
      <c r="H1401" s="1109"/>
      <c r="I1401" s="1109"/>
      <c r="J1401" s="887"/>
    </row>
    <row r="1402" spans="1:10" s="886" customFormat="1" ht="14.25">
      <c r="A1402" s="1123"/>
      <c r="B1402" s="1126" t="s">
        <v>2247</v>
      </c>
      <c r="C1402" s="1126"/>
      <c r="D1402" s="1126"/>
      <c r="E1402" s="1108">
        <v>4950</v>
      </c>
      <c r="F1402" s="1109">
        <v>12380</v>
      </c>
      <c r="G1402" s="1109">
        <v>6190</v>
      </c>
      <c r="H1402" s="1109">
        <v>5570</v>
      </c>
      <c r="I1402" s="1109"/>
      <c r="J1402" s="887"/>
    </row>
    <row r="1403" spans="1:10" s="886" customFormat="1">
      <c r="A1403" s="1123">
        <v>67</v>
      </c>
      <c r="B1403" s="1125" t="s">
        <v>2248</v>
      </c>
      <c r="C1403" s="1125"/>
      <c r="D1403" s="1125"/>
      <c r="E1403" s="1108">
        <v>0</v>
      </c>
      <c r="F1403" s="1109"/>
      <c r="G1403" s="1109"/>
      <c r="H1403" s="1109"/>
      <c r="I1403" s="1109"/>
      <c r="J1403" s="887"/>
    </row>
    <row r="1404" spans="1:10" s="886" customFormat="1" ht="14.25">
      <c r="A1404" s="1123"/>
      <c r="B1404" s="1126" t="s">
        <v>2249</v>
      </c>
      <c r="C1404" s="1126"/>
      <c r="D1404" s="1126"/>
      <c r="E1404" s="1108">
        <v>9000</v>
      </c>
      <c r="F1404" s="1109">
        <v>12600</v>
      </c>
      <c r="G1404" s="1109"/>
      <c r="H1404" s="1109"/>
      <c r="I1404" s="1109"/>
      <c r="J1404" s="887"/>
    </row>
    <row r="1405" spans="1:10" s="886" customFormat="1" ht="14.25">
      <c r="A1405" s="1123"/>
      <c r="B1405" s="1126" t="s">
        <v>2250</v>
      </c>
      <c r="C1405" s="1126"/>
      <c r="D1405" s="1126"/>
      <c r="E1405" s="1108">
        <v>9000</v>
      </c>
      <c r="F1405" s="1109">
        <v>11700</v>
      </c>
      <c r="G1405" s="1109"/>
      <c r="H1405" s="1109"/>
      <c r="I1405" s="1109"/>
      <c r="J1405" s="887"/>
    </row>
    <row r="1406" spans="1:10" s="886" customFormat="1" ht="14.25">
      <c r="A1406" s="1123"/>
      <c r="B1406" s="1126" t="s">
        <v>2251</v>
      </c>
      <c r="C1406" s="1126"/>
      <c r="D1406" s="1126"/>
      <c r="E1406" s="1108">
        <v>8000</v>
      </c>
      <c r="F1406" s="1109">
        <v>11200</v>
      </c>
      <c r="G1406" s="1109"/>
      <c r="H1406" s="1109"/>
      <c r="I1406" s="1109"/>
      <c r="J1406" s="887"/>
    </row>
    <row r="1407" spans="1:10" s="886" customFormat="1">
      <c r="A1407" s="884">
        <v>68</v>
      </c>
      <c r="B1407" s="1125" t="s">
        <v>2252</v>
      </c>
      <c r="C1407" s="1125"/>
      <c r="D1407" s="1125"/>
      <c r="E1407" s="1108">
        <v>0</v>
      </c>
      <c r="F1407" s="1109"/>
      <c r="G1407" s="1109"/>
      <c r="H1407" s="1109"/>
      <c r="I1407" s="1109"/>
      <c r="J1407" s="887"/>
    </row>
    <row r="1408" spans="1:10" s="886" customFormat="1" ht="14.25">
      <c r="A1408" s="884">
        <v>69</v>
      </c>
      <c r="B1408" s="885" t="s">
        <v>2253</v>
      </c>
      <c r="C1408" s="865" t="s">
        <v>2254</v>
      </c>
      <c r="D1408" s="865" t="s">
        <v>2255</v>
      </c>
      <c r="E1408" s="1108">
        <v>23000</v>
      </c>
      <c r="F1408" s="1109">
        <v>23000</v>
      </c>
      <c r="G1408" s="1109"/>
      <c r="H1408" s="1109"/>
      <c r="I1408" s="1109"/>
      <c r="J1408" s="887"/>
    </row>
    <row r="1409" spans="1:10" s="886" customFormat="1" ht="14.25">
      <c r="A1409" s="884">
        <v>70</v>
      </c>
      <c r="B1409" s="885" t="s">
        <v>2256</v>
      </c>
      <c r="C1409" s="865" t="s">
        <v>2257</v>
      </c>
      <c r="D1409" s="865" t="s">
        <v>2258</v>
      </c>
      <c r="E1409" s="1108">
        <v>23000</v>
      </c>
      <c r="F1409" s="1109">
        <v>23000</v>
      </c>
      <c r="G1409" s="1109"/>
      <c r="H1409" s="1109"/>
      <c r="I1409" s="1109"/>
      <c r="J1409" s="887"/>
    </row>
    <row r="1410" spans="1:10" s="886" customFormat="1" ht="14.25">
      <c r="A1410" s="884">
        <v>71</v>
      </c>
      <c r="B1410" s="885" t="s">
        <v>2259</v>
      </c>
      <c r="C1410" s="865" t="s">
        <v>2260</v>
      </c>
      <c r="D1410" s="865" t="s">
        <v>2261</v>
      </c>
      <c r="E1410" s="1108">
        <v>23000</v>
      </c>
      <c r="F1410" s="1109">
        <v>23000</v>
      </c>
      <c r="G1410" s="1109"/>
      <c r="H1410" s="1109"/>
      <c r="I1410" s="1109"/>
      <c r="J1410" s="887"/>
    </row>
    <row r="1411" spans="1:10" s="886" customFormat="1" ht="14.25">
      <c r="A1411" s="884">
        <v>72</v>
      </c>
      <c r="B1411" s="885" t="s">
        <v>2260</v>
      </c>
      <c r="C1411" s="865" t="s">
        <v>2262</v>
      </c>
      <c r="D1411" s="865" t="s">
        <v>2253</v>
      </c>
      <c r="E1411" s="1108">
        <v>23000</v>
      </c>
      <c r="F1411" s="1109">
        <v>23000</v>
      </c>
      <c r="G1411" s="1109"/>
      <c r="H1411" s="1109"/>
      <c r="I1411" s="1109"/>
      <c r="J1411" s="887"/>
    </row>
    <row r="1412" spans="1:10" s="886" customFormat="1" ht="14.25">
      <c r="A1412" s="884">
        <v>73</v>
      </c>
      <c r="B1412" s="885" t="s">
        <v>2263</v>
      </c>
      <c r="C1412" s="865" t="s">
        <v>2264</v>
      </c>
      <c r="D1412" s="865" t="s">
        <v>2253</v>
      </c>
      <c r="E1412" s="1108">
        <v>23000</v>
      </c>
      <c r="F1412" s="1109">
        <v>23000</v>
      </c>
      <c r="G1412" s="1109"/>
      <c r="H1412" s="1109"/>
      <c r="I1412" s="1109"/>
      <c r="J1412" s="887"/>
    </row>
    <row r="1413" spans="1:10" s="886" customFormat="1" ht="35.25" customHeight="1">
      <c r="A1413" s="884">
        <v>74</v>
      </c>
      <c r="B1413" s="1127" t="s">
        <v>7918</v>
      </c>
      <c r="C1413" s="1128"/>
      <c r="D1413" s="1129"/>
      <c r="E1413" s="1108">
        <v>25000</v>
      </c>
      <c r="F1413" s="1109">
        <v>25000</v>
      </c>
      <c r="G1413" s="1109"/>
      <c r="H1413" s="1109"/>
      <c r="I1413" s="1109"/>
      <c r="J1413" s="887"/>
    </row>
    <row r="1414" spans="1:10" s="886" customFormat="1">
      <c r="A1414" s="1123">
        <v>75</v>
      </c>
      <c r="B1414" s="1125" t="s">
        <v>2266</v>
      </c>
      <c r="C1414" s="1125"/>
      <c r="D1414" s="1125"/>
      <c r="E1414" s="1108">
        <v>0</v>
      </c>
      <c r="F1414" s="1109"/>
      <c r="G1414" s="1109"/>
      <c r="H1414" s="1109"/>
      <c r="I1414" s="1109"/>
      <c r="J1414" s="887"/>
    </row>
    <row r="1415" spans="1:10" s="886" customFormat="1" ht="14.25">
      <c r="A1415" s="1123"/>
      <c r="B1415" s="1126" t="s">
        <v>2267</v>
      </c>
      <c r="C1415" s="1126"/>
      <c r="D1415" s="1126"/>
      <c r="E1415" s="1108">
        <v>4900</v>
      </c>
      <c r="F1415" s="1109">
        <v>17150</v>
      </c>
      <c r="G1415" s="1109"/>
      <c r="H1415" s="1109"/>
      <c r="I1415" s="1109"/>
      <c r="J1415" s="887"/>
    </row>
    <row r="1416" spans="1:10" s="886" customFormat="1">
      <c r="A1416" s="1123">
        <v>76</v>
      </c>
      <c r="B1416" s="1125" t="s">
        <v>2268</v>
      </c>
      <c r="C1416" s="1125"/>
      <c r="D1416" s="1125"/>
      <c r="E1416" s="1108">
        <v>0</v>
      </c>
      <c r="F1416" s="1109"/>
      <c r="G1416" s="1109"/>
      <c r="H1416" s="1109"/>
      <c r="I1416" s="1109"/>
      <c r="J1416" s="887"/>
    </row>
    <row r="1417" spans="1:10" s="886" customFormat="1" ht="14.25">
      <c r="A1417" s="1123"/>
      <c r="B1417" s="1126" t="s">
        <v>2269</v>
      </c>
      <c r="C1417" s="1126"/>
      <c r="D1417" s="1126"/>
      <c r="E1417" s="1108">
        <v>20600</v>
      </c>
      <c r="F1417" s="1109">
        <v>20600</v>
      </c>
      <c r="G1417" s="1109"/>
      <c r="H1417" s="1109"/>
      <c r="I1417" s="1109"/>
      <c r="J1417" s="887"/>
    </row>
    <row r="1418" spans="1:10" s="886" customFormat="1" ht="14.25">
      <c r="A1418" s="1123"/>
      <c r="B1418" s="1126" t="s">
        <v>2270</v>
      </c>
      <c r="C1418" s="1126"/>
      <c r="D1418" s="1126"/>
      <c r="E1418" s="1108">
        <v>20600</v>
      </c>
      <c r="F1418" s="1109">
        <v>20600</v>
      </c>
      <c r="G1418" s="1109"/>
      <c r="H1418" s="1109"/>
      <c r="I1418" s="1109"/>
      <c r="J1418" s="887"/>
    </row>
    <row r="1419" spans="1:10" s="886" customFormat="1" ht="14.25">
      <c r="A1419" s="1123"/>
      <c r="B1419" s="1126" t="s">
        <v>2271</v>
      </c>
      <c r="C1419" s="1126"/>
      <c r="D1419" s="1126"/>
      <c r="E1419" s="1108">
        <v>20300</v>
      </c>
      <c r="F1419" s="1109">
        <v>20300</v>
      </c>
      <c r="G1419" s="1109"/>
      <c r="H1419" s="1109"/>
      <c r="I1419" s="1109"/>
      <c r="J1419" s="887"/>
    </row>
    <row r="1420" spans="1:10" s="886" customFormat="1" ht="14.25">
      <c r="A1420" s="1123"/>
      <c r="B1420" s="1126" t="s">
        <v>2272</v>
      </c>
      <c r="C1420" s="1126"/>
      <c r="D1420" s="1126"/>
      <c r="E1420" s="1108">
        <v>19200</v>
      </c>
      <c r="F1420" s="1109">
        <v>19200</v>
      </c>
      <c r="G1420" s="1109"/>
      <c r="H1420" s="1109"/>
      <c r="I1420" s="1109"/>
      <c r="J1420" s="887"/>
    </row>
    <row r="1421" spans="1:10" s="890" customFormat="1" ht="30" customHeight="1">
      <c r="A1421" s="879">
        <v>59</v>
      </c>
      <c r="B1421" s="879" t="s">
        <v>2594</v>
      </c>
      <c r="C1421" s="879"/>
      <c r="D1421" s="879"/>
      <c r="E1421" s="1107"/>
      <c r="F1421" s="1107"/>
      <c r="G1421" s="1107"/>
      <c r="H1421" s="1107"/>
      <c r="I1421" s="1118"/>
      <c r="J1421" s="889"/>
    </row>
    <row r="1422" spans="1:10" s="894" customFormat="1" ht="28.5">
      <c r="A1422" s="891">
        <v>1</v>
      </c>
      <c r="B1422" s="892" t="s">
        <v>2460</v>
      </c>
      <c r="C1422" s="892" t="s">
        <v>2461</v>
      </c>
      <c r="D1422" s="892" t="s">
        <v>2462</v>
      </c>
      <c r="E1422" s="1108">
        <v>12000</v>
      </c>
      <c r="F1422" s="1108">
        <v>25200</v>
      </c>
      <c r="G1422" s="1108">
        <v>8060</v>
      </c>
      <c r="H1422" s="1108">
        <v>6800</v>
      </c>
      <c r="I1422" s="1108">
        <v>3780</v>
      </c>
      <c r="J1422" s="891" t="s">
        <v>7919</v>
      </c>
    </row>
    <row r="1423" spans="1:10" s="894" customFormat="1" ht="28.5">
      <c r="A1423" s="1169">
        <v>2</v>
      </c>
      <c r="B1423" s="1170" t="s">
        <v>878</v>
      </c>
      <c r="C1423" s="892" t="s">
        <v>2461</v>
      </c>
      <c r="D1423" s="892" t="s">
        <v>1769</v>
      </c>
      <c r="E1423" s="1108">
        <v>33000</v>
      </c>
      <c r="F1423" s="1108">
        <v>42900</v>
      </c>
      <c r="G1423" s="1108">
        <v>10730</v>
      </c>
      <c r="H1423" s="1108">
        <v>8580</v>
      </c>
      <c r="I1423" s="1108">
        <v>5150</v>
      </c>
      <c r="J1423" s="895"/>
    </row>
    <row r="1424" spans="1:10" s="894" customFormat="1" ht="14.25">
      <c r="A1424" s="1169"/>
      <c r="B1424" s="1170"/>
      <c r="C1424" s="892" t="s">
        <v>1769</v>
      </c>
      <c r="D1424" s="892" t="s">
        <v>2463</v>
      </c>
      <c r="E1424" s="1108">
        <v>30000</v>
      </c>
      <c r="F1424" s="1108">
        <v>37500</v>
      </c>
      <c r="G1424" s="1108">
        <v>9750</v>
      </c>
      <c r="H1424" s="1108">
        <v>7880</v>
      </c>
      <c r="I1424" s="1108">
        <v>4500</v>
      </c>
      <c r="J1424" s="895" t="s">
        <v>7919</v>
      </c>
    </row>
    <row r="1425" spans="1:10" s="894" customFormat="1" ht="14.25">
      <c r="A1425" s="1169"/>
      <c r="B1425" s="1170"/>
      <c r="C1425" s="892" t="s">
        <v>2463</v>
      </c>
      <c r="D1425" s="892" t="s">
        <v>2139</v>
      </c>
      <c r="E1425" s="1108">
        <v>19500</v>
      </c>
      <c r="F1425" s="1108">
        <v>31200</v>
      </c>
      <c r="G1425" s="1108">
        <v>8110</v>
      </c>
      <c r="H1425" s="1108">
        <v>6550</v>
      </c>
      <c r="I1425" s="1108">
        <v>3740</v>
      </c>
      <c r="J1425" s="895" t="s">
        <v>7919</v>
      </c>
    </row>
    <row r="1426" spans="1:10" s="894" customFormat="1" ht="28.5">
      <c r="A1426" s="1169">
        <v>3</v>
      </c>
      <c r="B1426" s="1171" t="s">
        <v>2464</v>
      </c>
      <c r="C1426" s="892" t="s">
        <v>2465</v>
      </c>
      <c r="D1426" s="892" t="s">
        <v>2466</v>
      </c>
      <c r="E1426" s="1108">
        <v>1800</v>
      </c>
      <c r="F1426" s="1108">
        <v>4000</v>
      </c>
      <c r="G1426" s="1108">
        <v>2000</v>
      </c>
      <c r="H1426" s="1108">
        <v>1800</v>
      </c>
      <c r="I1426" s="1108">
        <v>1200</v>
      </c>
      <c r="J1426" s="891" t="s">
        <v>7920</v>
      </c>
    </row>
    <row r="1427" spans="1:10" s="894" customFormat="1" ht="28.5">
      <c r="A1427" s="1169"/>
      <c r="B1427" s="1171"/>
      <c r="C1427" s="892" t="s">
        <v>2466</v>
      </c>
      <c r="D1427" s="892" t="s">
        <v>2467</v>
      </c>
      <c r="E1427" s="1108">
        <v>1800</v>
      </c>
      <c r="F1427" s="1108">
        <v>6000</v>
      </c>
      <c r="G1427" s="1108">
        <v>3300</v>
      </c>
      <c r="H1427" s="1108">
        <v>2400</v>
      </c>
      <c r="I1427" s="1108">
        <v>1500</v>
      </c>
      <c r="J1427" s="891" t="s">
        <v>7920</v>
      </c>
    </row>
    <row r="1428" spans="1:10" s="894" customFormat="1" ht="28.5">
      <c r="A1428" s="1169"/>
      <c r="B1428" s="1171"/>
      <c r="C1428" s="892" t="s">
        <v>2467</v>
      </c>
      <c r="D1428" s="892" t="s">
        <v>2468</v>
      </c>
      <c r="E1428" s="1108">
        <v>1800</v>
      </c>
      <c r="F1428" s="1108">
        <v>4000</v>
      </c>
      <c r="G1428" s="1108">
        <v>2000</v>
      </c>
      <c r="H1428" s="1108">
        <v>1800</v>
      </c>
      <c r="I1428" s="1108">
        <v>1200</v>
      </c>
      <c r="J1428" s="891" t="s">
        <v>7920</v>
      </c>
    </row>
    <row r="1429" spans="1:10" s="894" customFormat="1" ht="28.5">
      <c r="A1429" s="1169">
        <v>4</v>
      </c>
      <c r="B1429" s="1171" t="s">
        <v>2469</v>
      </c>
      <c r="C1429" s="892" t="s">
        <v>878</v>
      </c>
      <c r="D1429" s="892" t="s">
        <v>2470</v>
      </c>
      <c r="E1429" s="1108">
        <v>16500</v>
      </c>
      <c r="F1429" s="1108">
        <v>26400</v>
      </c>
      <c r="G1429" s="1108">
        <v>7920</v>
      </c>
      <c r="H1429" s="1108">
        <v>6600</v>
      </c>
      <c r="I1429" s="1108">
        <v>3960</v>
      </c>
      <c r="J1429" s="891" t="s">
        <v>7919</v>
      </c>
    </row>
    <row r="1430" spans="1:10" s="894" customFormat="1" ht="28.5">
      <c r="A1430" s="1169"/>
      <c r="B1430" s="1171"/>
      <c r="C1430" s="892" t="s">
        <v>2470</v>
      </c>
      <c r="D1430" s="892" t="s">
        <v>2472</v>
      </c>
      <c r="E1430" s="1108">
        <v>16500</v>
      </c>
      <c r="F1430" s="1108">
        <v>22280</v>
      </c>
      <c r="G1430" s="1108">
        <v>6680</v>
      </c>
      <c r="H1430" s="1108">
        <v>5570</v>
      </c>
      <c r="I1430" s="1108">
        <v>3340</v>
      </c>
      <c r="J1430" s="891" t="s">
        <v>7919</v>
      </c>
    </row>
    <row r="1431" spans="1:10" s="894" customFormat="1" ht="28.5">
      <c r="A1431" s="1169"/>
      <c r="B1431" s="1171"/>
      <c r="C1431" s="892" t="s">
        <v>2472</v>
      </c>
      <c r="D1431" s="892" t="s">
        <v>2471</v>
      </c>
      <c r="E1431" s="1108">
        <v>11250</v>
      </c>
      <c r="F1431" s="1108">
        <v>18000</v>
      </c>
      <c r="G1431" s="1108">
        <v>6300</v>
      </c>
      <c r="H1431" s="1108">
        <v>5400</v>
      </c>
      <c r="I1431" s="1108">
        <v>3060</v>
      </c>
      <c r="J1431" s="891" t="s">
        <v>7919</v>
      </c>
    </row>
    <row r="1432" spans="1:10" s="894" customFormat="1" ht="28.5">
      <c r="A1432" s="1169"/>
      <c r="B1432" s="1171"/>
      <c r="C1432" s="892" t="s">
        <v>2471</v>
      </c>
      <c r="D1432" s="892" t="s">
        <v>2473</v>
      </c>
      <c r="E1432" s="1108">
        <v>11250</v>
      </c>
      <c r="F1432" s="1108">
        <v>15190</v>
      </c>
      <c r="G1432" s="1108">
        <v>5320</v>
      </c>
      <c r="H1432" s="1108">
        <v>4560</v>
      </c>
      <c r="I1432" s="1108">
        <v>2580</v>
      </c>
      <c r="J1432" s="891" t="s">
        <v>7919</v>
      </c>
    </row>
    <row r="1433" spans="1:10" s="894" customFormat="1" ht="42.75">
      <c r="A1433" s="1169"/>
      <c r="B1433" s="1171"/>
      <c r="C1433" s="892" t="s">
        <v>2474</v>
      </c>
      <c r="D1433" s="892" t="s">
        <v>2475</v>
      </c>
      <c r="E1433" s="1108">
        <v>7150</v>
      </c>
      <c r="F1433" s="1108">
        <v>11440</v>
      </c>
      <c r="G1433" s="1108">
        <v>4800</v>
      </c>
      <c r="H1433" s="1108">
        <v>4350</v>
      </c>
      <c r="I1433" s="1108">
        <v>2520</v>
      </c>
      <c r="J1433" s="891" t="s">
        <v>7920</v>
      </c>
    </row>
    <row r="1434" spans="1:10" s="894" customFormat="1" ht="42.75">
      <c r="A1434" s="1169"/>
      <c r="B1434" s="1171"/>
      <c r="C1434" s="892" t="s">
        <v>2476</v>
      </c>
      <c r="D1434" s="892" t="s">
        <v>2477</v>
      </c>
      <c r="E1434" s="1108">
        <v>5200</v>
      </c>
      <c r="F1434" s="1108">
        <v>10400</v>
      </c>
      <c r="G1434" s="1108">
        <v>4370</v>
      </c>
      <c r="H1434" s="1108">
        <v>3950</v>
      </c>
      <c r="I1434" s="1108">
        <v>2290</v>
      </c>
      <c r="J1434" s="891" t="s">
        <v>7920</v>
      </c>
    </row>
    <row r="1435" spans="1:10" s="894" customFormat="1" ht="14.25">
      <c r="A1435" s="891">
        <v>5</v>
      </c>
      <c r="B1435" s="892" t="s">
        <v>2478</v>
      </c>
      <c r="C1435" s="892" t="s">
        <v>2469</v>
      </c>
      <c r="D1435" s="892" t="s">
        <v>2479</v>
      </c>
      <c r="E1435" s="1108">
        <v>13500</v>
      </c>
      <c r="F1435" s="1108">
        <v>20250</v>
      </c>
      <c r="G1435" s="1108">
        <v>6480</v>
      </c>
      <c r="H1435" s="1108">
        <v>5470</v>
      </c>
      <c r="I1435" s="1108">
        <v>3440</v>
      </c>
      <c r="J1435" s="896" t="s">
        <v>7919</v>
      </c>
    </row>
    <row r="1436" spans="1:10" s="894" customFormat="1" ht="28.5">
      <c r="A1436" s="891">
        <v>6</v>
      </c>
      <c r="B1436" s="892" t="s">
        <v>2480</v>
      </c>
      <c r="C1436" s="892" t="s">
        <v>2478</v>
      </c>
      <c r="D1436" s="892" t="s">
        <v>2481</v>
      </c>
      <c r="E1436" s="1108">
        <v>4050</v>
      </c>
      <c r="F1436" s="1108">
        <v>6680</v>
      </c>
      <c r="G1436" s="1108">
        <v>2810</v>
      </c>
      <c r="H1436" s="1108">
        <v>2540</v>
      </c>
      <c r="I1436" s="1108">
        <v>1670</v>
      </c>
      <c r="J1436" s="896"/>
    </row>
    <row r="1437" spans="1:10" s="894" customFormat="1" ht="14.25">
      <c r="A1437" s="891">
        <v>7</v>
      </c>
      <c r="B1437" s="892" t="s">
        <v>1798</v>
      </c>
      <c r="C1437" s="892" t="s">
        <v>2482</v>
      </c>
      <c r="D1437" s="892" t="s">
        <v>2479</v>
      </c>
      <c r="E1437" s="1108">
        <v>10500</v>
      </c>
      <c r="F1437" s="1108">
        <v>16800</v>
      </c>
      <c r="G1437" s="1108">
        <v>5880</v>
      </c>
      <c r="H1437" s="1108">
        <v>5040</v>
      </c>
      <c r="I1437" s="1108">
        <v>2860</v>
      </c>
      <c r="J1437" s="896" t="s">
        <v>7919</v>
      </c>
    </row>
    <row r="1438" spans="1:10" s="894" customFormat="1" ht="28.5">
      <c r="A1438" s="891">
        <v>8</v>
      </c>
      <c r="B1438" s="892" t="s">
        <v>2482</v>
      </c>
      <c r="C1438" s="892" t="s">
        <v>878</v>
      </c>
      <c r="D1438" s="892" t="s">
        <v>2483</v>
      </c>
      <c r="E1438" s="1108">
        <v>12000</v>
      </c>
      <c r="F1438" s="1108">
        <v>18000</v>
      </c>
      <c r="G1438" s="1108">
        <v>6300</v>
      </c>
      <c r="H1438" s="1108">
        <v>5400</v>
      </c>
      <c r="I1438" s="1108">
        <v>3060</v>
      </c>
      <c r="J1438" s="891" t="s">
        <v>7921</v>
      </c>
    </row>
    <row r="1439" spans="1:10" s="894" customFormat="1" ht="14.25">
      <c r="A1439" s="891">
        <v>9</v>
      </c>
      <c r="B1439" s="892" t="s">
        <v>2484</v>
      </c>
      <c r="C1439" s="892" t="s">
        <v>2485</v>
      </c>
      <c r="D1439" s="892" t="s">
        <v>881</v>
      </c>
      <c r="E1439" s="1108">
        <v>3600</v>
      </c>
      <c r="F1439" s="1108">
        <v>6840</v>
      </c>
      <c r="G1439" s="1108">
        <v>2870</v>
      </c>
      <c r="H1439" s="1108">
        <v>2600</v>
      </c>
      <c r="I1439" s="1108">
        <v>1710</v>
      </c>
      <c r="J1439" s="896"/>
    </row>
    <row r="1440" spans="1:10" s="894" customFormat="1" ht="14.25">
      <c r="A1440" s="1169">
        <v>10</v>
      </c>
      <c r="B1440" s="1170" t="s">
        <v>2486</v>
      </c>
      <c r="C1440" s="892" t="s">
        <v>878</v>
      </c>
      <c r="D1440" s="892" t="s">
        <v>2487</v>
      </c>
      <c r="E1440" s="1108">
        <v>10500</v>
      </c>
      <c r="F1440" s="1108">
        <v>16800</v>
      </c>
      <c r="G1440" s="1108">
        <v>5880</v>
      </c>
      <c r="H1440" s="1108">
        <v>5040</v>
      </c>
      <c r="I1440" s="1108">
        <v>2860</v>
      </c>
      <c r="J1440" s="897" t="s">
        <v>7919</v>
      </c>
    </row>
    <row r="1441" spans="1:10" s="894" customFormat="1" ht="14.25">
      <c r="A1441" s="1169"/>
      <c r="B1441" s="1170"/>
      <c r="C1441" s="892" t="s">
        <v>2487</v>
      </c>
      <c r="D1441" s="892" t="s">
        <v>2478</v>
      </c>
      <c r="E1441" s="1108">
        <v>9000</v>
      </c>
      <c r="F1441" s="1108">
        <v>14400</v>
      </c>
      <c r="G1441" s="1108">
        <v>5040</v>
      </c>
      <c r="H1441" s="1108">
        <v>4320</v>
      </c>
      <c r="I1441" s="1108">
        <v>2450</v>
      </c>
      <c r="J1441" s="897" t="s">
        <v>7919</v>
      </c>
    </row>
    <row r="1442" spans="1:10" s="894" customFormat="1" ht="14.25">
      <c r="A1442" s="891">
        <v>11</v>
      </c>
      <c r="B1442" s="892" t="s">
        <v>2488</v>
      </c>
      <c r="C1442" s="892" t="s">
        <v>2482</v>
      </c>
      <c r="D1442" s="892" t="s">
        <v>2489</v>
      </c>
      <c r="E1442" s="1108">
        <v>7500</v>
      </c>
      <c r="F1442" s="1108">
        <v>11250</v>
      </c>
      <c r="G1442" s="1108">
        <v>4730</v>
      </c>
      <c r="H1442" s="1108">
        <v>4280</v>
      </c>
      <c r="I1442" s="1108">
        <v>2480</v>
      </c>
      <c r="J1442" s="891" t="s">
        <v>7919</v>
      </c>
    </row>
    <row r="1443" spans="1:10" s="894" customFormat="1" ht="28.5">
      <c r="A1443" s="891">
        <v>12</v>
      </c>
      <c r="B1443" s="892" t="s">
        <v>2490</v>
      </c>
      <c r="C1443" s="892" t="s">
        <v>878</v>
      </c>
      <c r="D1443" s="892" t="s">
        <v>2491</v>
      </c>
      <c r="E1443" s="1108">
        <v>7050</v>
      </c>
      <c r="F1443" s="1108">
        <v>11000</v>
      </c>
      <c r="G1443" s="1108">
        <v>4620</v>
      </c>
      <c r="H1443" s="1108">
        <v>4180</v>
      </c>
      <c r="I1443" s="1108">
        <v>2420</v>
      </c>
      <c r="J1443" s="896" t="s">
        <v>7919</v>
      </c>
    </row>
    <row r="1444" spans="1:10" s="894" customFormat="1" ht="28.5">
      <c r="A1444" s="891">
        <v>13</v>
      </c>
      <c r="B1444" s="892" t="s">
        <v>2489</v>
      </c>
      <c r="C1444" s="892" t="s">
        <v>878</v>
      </c>
      <c r="D1444" s="892" t="s">
        <v>2491</v>
      </c>
      <c r="E1444" s="1108">
        <v>6000</v>
      </c>
      <c r="F1444" s="1108">
        <v>9000</v>
      </c>
      <c r="G1444" s="1108">
        <v>3780</v>
      </c>
      <c r="H1444" s="1108">
        <v>3420</v>
      </c>
      <c r="I1444" s="1108">
        <v>1980</v>
      </c>
      <c r="J1444" s="896" t="s">
        <v>7919</v>
      </c>
    </row>
    <row r="1445" spans="1:10" s="894" customFormat="1" ht="14.25">
      <c r="A1445" s="891">
        <v>14</v>
      </c>
      <c r="B1445" s="892" t="s">
        <v>2492</v>
      </c>
      <c r="C1445" s="892" t="s">
        <v>2482</v>
      </c>
      <c r="D1445" s="892" t="s">
        <v>2493</v>
      </c>
      <c r="E1445" s="1108">
        <v>7500</v>
      </c>
      <c r="F1445" s="1108">
        <v>11250</v>
      </c>
      <c r="G1445" s="1108">
        <v>4730</v>
      </c>
      <c r="H1445" s="1108">
        <v>4280</v>
      </c>
      <c r="I1445" s="1108">
        <v>2480</v>
      </c>
      <c r="J1445" s="891" t="s">
        <v>7919</v>
      </c>
    </row>
    <row r="1446" spans="1:10" s="894" customFormat="1" ht="14.25">
      <c r="A1446" s="891">
        <v>15</v>
      </c>
      <c r="B1446" s="892" t="s">
        <v>2494</v>
      </c>
      <c r="C1446" s="892" t="s">
        <v>2482</v>
      </c>
      <c r="D1446" s="892" t="s">
        <v>2493</v>
      </c>
      <c r="E1446" s="1108">
        <v>6000</v>
      </c>
      <c r="F1446" s="1108">
        <v>9000</v>
      </c>
      <c r="G1446" s="1108">
        <v>3780</v>
      </c>
      <c r="H1446" s="1108">
        <v>3420</v>
      </c>
      <c r="I1446" s="1108">
        <v>1980</v>
      </c>
      <c r="J1446" s="896" t="s">
        <v>7919</v>
      </c>
    </row>
    <row r="1447" spans="1:10" s="894" customFormat="1" ht="14.25">
      <c r="A1447" s="891">
        <v>16</v>
      </c>
      <c r="B1447" s="892" t="s">
        <v>2493</v>
      </c>
      <c r="C1447" s="892" t="s">
        <v>878</v>
      </c>
      <c r="D1447" s="892" t="s">
        <v>2482</v>
      </c>
      <c r="E1447" s="1108">
        <v>7500</v>
      </c>
      <c r="F1447" s="1108">
        <v>11250</v>
      </c>
      <c r="G1447" s="1108">
        <v>4730</v>
      </c>
      <c r="H1447" s="1108">
        <v>4280</v>
      </c>
      <c r="I1447" s="1108">
        <v>2480</v>
      </c>
      <c r="J1447" s="896" t="s">
        <v>7919</v>
      </c>
    </row>
    <row r="1448" spans="1:10" s="894" customFormat="1" ht="14.25">
      <c r="A1448" s="891">
        <v>17</v>
      </c>
      <c r="B1448" s="892" t="s">
        <v>2485</v>
      </c>
      <c r="C1448" s="892" t="s">
        <v>2495</v>
      </c>
      <c r="D1448" s="892" t="s">
        <v>2496</v>
      </c>
      <c r="E1448" s="1108">
        <v>4800</v>
      </c>
      <c r="F1448" s="1108">
        <v>6960</v>
      </c>
      <c r="G1448" s="1108">
        <v>2920</v>
      </c>
      <c r="H1448" s="1108">
        <v>2640</v>
      </c>
      <c r="I1448" s="1108">
        <v>1740</v>
      </c>
      <c r="J1448" s="891" t="s">
        <v>7919</v>
      </c>
    </row>
    <row r="1449" spans="1:10" s="894" customFormat="1" ht="14.25">
      <c r="A1449" s="891">
        <v>18</v>
      </c>
      <c r="B1449" s="892" t="s">
        <v>2497</v>
      </c>
      <c r="C1449" s="892" t="s">
        <v>2498</v>
      </c>
      <c r="D1449" s="892" t="s">
        <v>2486</v>
      </c>
      <c r="E1449" s="1108">
        <v>4800</v>
      </c>
      <c r="F1449" s="1108">
        <v>7200</v>
      </c>
      <c r="G1449" s="1108">
        <v>3020</v>
      </c>
      <c r="H1449" s="1108">
        <v>2740</v>
      </c>
      <c r="I1449" s="1108">
        <v>1800</v>
      </c>
      <c r="J1449" s="891" t="s">
        <v>7919</v>
      </c>
    </row>
    <row r="1450" spans="1:10" s="894" customFormat="1" ht="14.25">
      <c r="A1450" s="891">
        <v>19</v>
      </c>
      <c r="B1450" s="892" t="s">
        <v>2499</v>
      </c>
      <c r="C1450" s="892" t="s">
        <v>1587</v>
      </c>
      <c r="D1450" s="892" t="s">
        <v>1643</v>
      </c>
      <c r="E1450" s="1108">
        <v>7500</v>
      </c>
      <c r="F1450" s="1108">
        <v>10950</v>
      </c>
      <c r="G1450" s="1108">
        <v>4600</v>
      </c>
      <c r="H1450" s="1108">
        <v>4160</v>
      </c>
      <c r="I1450" s="1108">
        <v>2410</v>
      </c>
      <c r="J1450" s="891" t="s">
        <v>7919</v>
      </c>
    </row>
    <row r="1451" spans="1:10" s="894" customFormat="1" ht="14.25">
      <c r="A1451" s="891">
        <v>20</v>
      </c>
      <c r="B1451" s="892" t="s">
        <v>2500</v>
      </c>
      <c r="C1451" s="892" t="s">
        <v>2501</v>
      </c>
      <c r="D1451" s="892" t="s">
        <v>2502</v>
      </c>
      <c r="E1451" s="1108">
        <v>7500</v>
      </c>
      <c r="F1451" s="1108">
        <v>11250</v>
      </c>
      <c r="G1451" s="1108">
        <v>4730</v>
      </c>
      <c r="H1451" s="1108">
        <v>4280</v>
      </c>
      <c r="I1451" s="1108">
        <v>2480</v>
      </c>
      <c r="J1451" s="891" t="s">
        <v>7919</v>
      </c>
    </row>
    <row r="1452" spans="1:10" s="894" customFormat="1" ht="28.5">
      <c r="A1452" s="891">
        <v>21</v>
      </c>
      <c r="B1452" s="892" t="s">
        <v>2502</v>
      </c>
      <c r="C1452" s="892" t="s">
        <v>878</v>
      </c>
      <c r="D1452" s="892" t="s">
        <v>2503</v>
      </c>
      <c r="E1452" s="1108">
        <v>10500</v>
      </c>
      <c r="F1452" s="1108">
        <v>13650</v>
      </c>
      <c r="G1452" s="1108">
        <v>4780</v>
      </c>
      <c r="H1452" s="1108">
        <v>4100</v>
      </c>
      <c r="I1452" s="1108">
        <v>2320</v>
      </c>
      <c r="J1452" s="896" t="s">
        <v>7919</v>
      </c>
    </row>
    <row r="1453" spans="1:10" s="894" customFormat="1" ht="45" customHeight="1">
      <c r="A1453" s="891">
        <v>22</v>
      </c>
      <c r="B1453" s="892" t="s">
        <v>2481</v>
      </c>
      <c r="C1453" s="892" t="s">
        <v>2502</v>
      </c>
      <c r="D1453" s="892" t="s">
        <v>2504</v>
      </c>
      <c r="E1453" s="1108">
        <v>3150</v>
      </c>
      <c r="F1453" s="1108">
        <v>7100</v>
      </c>
      <c r="G1453" s="1108">
        <v>2980</v>
      </c>
      <c r="H1453" s="1108">
        <v>2700</v>
      </c>
      <c r="I1453" s="1108">
        <v>1780</v>
      </c>
      <c r="J1453" s="896"/>
    </row>
    <row r="1454" spans="1:10" s="894" customFormat="1" ht="14.25">
      <c r="A1454" s="1169">
        <v>23</v>
      </c>
      <c r="B1454" s="1170" t="s">
        <v>2496</v>
      </c>
      <c r="C1454" s="892" t="s">
        <v>2482</v>
      </c>
      <c r="D1454" s="892" t="s">
        <v>2478</v>
      </c>
      <c r="E1454" s="1108">
        <v>6000</v>
      </c>
      <c r="F1454" s="1108">
        <v>13200</v>
      </c>
      <c r="G1454" s="1108">
        <v>5280</v>
      </c>
      <c r="H1454" s="1108">
        <v>4620</v>
      </c>
      <c r="I1454" s="1108">
        <v>2640</v>
      </c>
      <c r="J1454" s="891" t="s">
        <v>7919</v>
      </c>
    </row>
    <row r="1455" spans="1:10" s="894" customFormat="1" ht="35.25" customHeight="1">
      <c r="A1455" s="1169"/>
      <c r="B1455" s="1170"/>
      <c r="C1455" s="892" t="s">
        <v>2478</v>
      </c>
      <c r="D1455" s="892" t="s">
        <v>2505</v>
      </c>
      <c r="E1455" s="1108">
        <v>6000</v>
      </c>
      <c r="F1455" s="1108">
        <v>9000</v>
      </c>
      <c r="G1455" s="1108">
        <v>4050</v>
      </c>
      <c r="H1455" s="1108">
        <v>3600</v>
      </c>
      <c r="I1455" s="1108">
        <v>1980</v>
      </c>
      <c r="J1455" s="891" t="s">
        <v>7919</v>
      </c>
    </row>
    <row r="1456" spans="1:10" s="894" customFormat="1" ht="24" customHeight="1">
      <c r="A1456" s="1169"/>
      <c r="B1456" s="1170"/>
      <c r="C1456" s="892" t="s">
        <v>2505</v>
      </c>
      <c r="D1456" s="892" t="s">
        <v>881</v>
      </c>
      <c r="E1456" s="1108">
        <v>3000</v>
      </c>
      <c r="F1456" s="1108">
        <v>4500</v>
      </c>
      <c r="G1456" s="1108">
        <v>2030</v>
      </c>
      <c r="H1456" s="1108">
        <v>1800</v>
      </c>
      <c r="I1456" s="1108">
        <v>1350</v>
      </c>
      <c r="J1456" s="891" t="s">
        <v>7919</v>
      </c>
    </row>
    <row r="1457" spans="1:10" s="894" customFormat="1" ht="45.75" customHeight="1">
      <c r="A1457" s="891">
        <v>24</v>
      </c>
      <c r="B1457" s="892" t="s">
        <v>1833</v>
      </c>
      <c r="C1457" s="892" t="s">
        <v>2506</v>
      </c>
      <c r="D1457" s="892" t="s">
        <v>1835</v>
      </c>
      <c r="E1457" s="1108">
        <v>3750</v>
      </c>
      <c r="F1457" s="1108">
        <v>6750</v>
      </c>
      <c r="G1457" s="1108">
        <v>2840</v>
      </c>
      <c r="H1457" s="1108">
        <v>2570</v>
      </c>
      <c r="I1457" s="1108">
        <v>1690</v>
      </c>
      <c r="J1457" s="897" t="s">
        <v>7919</v>
      </c>
    </row>
    <row r="1458" spans="1:10" s="894" customFormat="1" ht="14.25">
      <c r="A1458" s="1169">
        <v>25</v>
      </c>
      <c r="B1458" s="1170" t="s">
        <v>2507</v>
      </c>
      <c r="C1458" s="892" t="s">
        <v>878</v>
      </c>
      <c r="D1458" s="892" t="s">
        <v>2221</v>
      </c>
      <c r="E1458" s="1108">
        <v>9000</v>
      </c>
      <c r="F1458" s="1108">
        <v>14400</v>
      </c>
      <c r="G1458" s="1108">
        <v>5040</v>
      </c>
      <c r="H1458" s="1108">
        <v>4320</v>
      </c>
      <c r="I1458" s="1108">
        <v>2450</v>
      </c>
      <c r="J1458" s="896" t="s">
        <v>7919</v>
      </c>
    </row>
    <row r="1459" spans="1:10" s="894" customFormat="1" ht="28.5">
      <c r="A1459" s="1169"/>
      <c r="B1459" s="1170"/>
      <c r="C1459" s="892" t="s">
        <v>2221</v>
      </c>
      <c r="D1459" s="892" t="s">
        <v>2508</v>
      </c>
      <c r="E1459" s="1108">
        <v>7500</v>
      </c>
      <c r="F1459" s="1108">
        <v>9750</v>
      </c>
      <c r="G1459" s="1108">
        <v>4100</v>
      </c>
      <c r="H1459" s="1108">
        <v>3710</v>
      </c>
      <c r="I1459" s="1108">
        <v>2150</v>
      </c>
      <c r="J1459" s="896" t="s">
        <v>7919</v>
      </c>
    </row>
    <row r="1460" spans="1:10" s="894" customFormat="1" ht="14.25">
      <c r="A1460" s="891">
        <v>26</v>
      </c>
      <c r="B1460" s="892" t="s">
        <v>2509</v>
      </c>
      <c r="C1460" s="892" t="s">
        <v>878</v>
      </c>
      <c r="D1460" s="892" t="s">
        <v>2221</v>
      </c>
      <c r="E1460" s="1108">
        <v>9000</v>
      </c>
      <c r="F1460" s="1108">
        <v>14400</v>
      </c>
      <c r="G1460" s="1108">
        <v>5040</v>
      </c>
      <c r="H1460" s="1108">
        <v>4320</v>
      </c>
      <c r="I1460" s="1108">
        <v>2450</v>
      </c>
      <c r="J1460" s="896" t="s">
        <v>7919</v>
      </c>
    </row>
    <row r="1461" spans="1:10" s="894" customFormat="1" ht="14.25">
      <c r="A1461" s="891">
        <v>27</v>
      </c>
      <c r="B1461" s="892" t="s">
        <v>2510</v>
      </c>
      <c r="C1461" s="892" t="s">
        <v>878</v>
      </c>
      <c r="D1461" s="892" t="s">
        <v>2221</v>
      </c>
      <c r="E1461" s="1108">
        <v>11550</v>
      </c>
      <c r="F1461" s="1108">
        <v>16170</v>
      </c>
      <c r="G1461" s="1108">
        <v>4850</v>
      </c>
      <c r="H1461" s="1108">
        <v>4040</v>
      </c>
      <c r="I1461" s="1108">
        <v>2430</v>
      </c>
      <c r="J1461" s="896" t="s">
        <v>7919</v>
      </c>
    </row>
    <row r="1462" spans="1:10" s="894" customFormat="1" ht="14.25">
      <c r="A1462" s="1169">
        <v>28</v>
      </c>
      <c r="B1462" s="1170" t="s">
        <v>2511</v>
      </c>
      <c r="C1462" s="892" t="s">
        <v>878</v>
      </c>
      <c r="D1462" s="892" t="s">
        <v>2221</v>
      </c>
      <c r="E1462" s="1108">
        <v>9000</v>
      </c>
      <c r="F1462" s="1108">
        <v>14400</v>
      </c>
      <c r="G1462" s="1108">
        <v>5040</v>
      </c>
      <c r="H1462" s="1108">
        <v>4320</v>
      </c>
      <c r="I1462" s="1108">
        <v>2450</v>
      </c>
      <c r="J1462" s="891" t="s">
        <v>7919</v>
      </c>
    </row>
    <row r="1463" spans="1:10" s="894" customFormat="1" ht="28.5">
      <c r="A1463" s="1169"/>
      <c r="B1463" s="1170"/>
      <c r="C1463" s="892" t="s">
        <v>2221</v>
      </c>
      <c r="D1463" s="892" t="s">
        <v>2512</v>
      </c>
      <c r="E1463" s="1108">
        <v>7500</v>
      </c>
      <c r="F1463" s="1108">
        <v>9750</v>
      </c>
      <c r="G1463" s="1108">
        <v>3410</v>
      </c>
      <c r="H1463" s="1108">
        <v>2930</v>
      </c>
      <c r="I1463" s="1108">
        <v>2150</v>
      </c>
      <c r="J1463" s="891" t="s">
        <v>7919</v>
      </c>
    </row>
    <row r="1464" spans="1:10" s="894" customFormat="1" ht="14.25">
      <c r="A1464" s="891">
        <v>29</v>
      </c>
      <c r="B1464" s="892" t="s">
        <v>2513</v>
      </c>
      <c r="C1464" s="892" t="s">
        <v>878</v>
      </c>
      <c r="D1464" s="892" t="s">
        <v>2221</v>
      </c>
      <c r="E1464" s="1108">
        <v>10200</v>
      </c>
      <c r="F1464" s="1108">
        <v>15300</v>
      </c>
      <c r="G1464" s="1108">
        <v>5360</v>
      </c>
      <c r="H1464" s="1108">
        <v>4590</v>
      </c>
      <c r="I1464" s="1108">
        <v>2600</v>
      </c>
      <c r="J1464" s="896" t="s">
        <v>7919</v>
      </c>
    </row>
    <row r="1465" spans="1:10" s="894" customFormat="1" ht="28.5">
      <c r="A1465" s="891">
        <v>30</v>
      </c>
      <c r="B1465" s="892" t="s">
        <v>2514</v>
      </c>
      <c r="C1465" s="892" t="s">
        <v>878</v>
      </c>
      <c r="D1465" s="892" t="s">
        <v>2515</v>
      </c>
      <c r="E1465" s="1108">
        <v>8250</v>
      </c>
      <c r="F1465" s="1108">
        <v>12380</v>
      </c>
      <c r="G1465" s="1108">
        <v>4330</v>
      </c>
      <c r="H1465" s="1108">
        <v>3710</v>
      </c>
      <c r="I1465" s="1108">
        <v>2720</v>
      </c>
      <c r="J1465" s="896" t="s">
        <v>7919</v>
      </c>
    </row>
    <row r="1466" spans="1:10" s="894" customFormat="1" ht="14.25">
      <c r="A1466" s="1169">
        <v>31</v>
      </c>
      <c r="B1466" s="1170" t="s">
        <v>2516</v>
      </c>
      <c r="C1466" s="892" t="s">
        <v>878</v>
      </c>
      <c r="D1466" s="892" t="s">
        <v>2221</v>
      </c>
      <c r="E1466" s="1108">
        <v>7500</v>
      </c>
      <c r="F1466" s="1108">
        <v>11250</v>
      </c>
      <c r="G1466" s="1108">
        <v>3940</v>
      </c>
      <c r="H1466" s="1108">
        <v>3380</v>
      </c>
      <c r="I1466" s="1108">
        <v>2480</v>
      </c>
      <c r="J1466" s="896" t="s">
        <v>7919</v>
      </c>
    </row>
    <row r="1467" spans="1:10" s="894" customFormat="1" ht="28.5">
      <c r="A1467" s="1169"/>
      <c r="B1467" s="1170"/>
      <c r="C1467" s="892" t="s">
        <v>2221</v>
      </c>
      <c r="D1467" s="892" t="s">
        <v>2517</v>
      </c>
      <c r="E1467" s="1108">
        <v>6000</v>
      </c>
      <c r="F1467" s="1108">
        <v>8100</v>
      </c>
      <c r="G1467" s="1108">
        <v>3400</v>
      </c>
      <c r="H1467" s="1108">
        <v>3080</v>
      </c>
      <c r="I1467" s="1108">
        <v>2030</v>
      </c>
      <c r="J1467" s="896" t="s">
        <v>7919</v>
      </c>
    </row>
    <row r="1468" spans="1:10" s="894" customFormat="1" ht="14.25">
      <c r="A1468" s="1169">
        <v>32</v>
      </c>
      <c r="B1468" s="1170" t="s">
        <v>2518</v>
      </c>
      <c r="C1468" s="892" t="s">
        <v>2507</v>
      </c>
      <c r="D1468" s="892" t="s">
        <v>2510</v>
      </c>
      <c r="E1468" s="1108">
        <v>9000</v>
      </c>
      <c r="F1468" s="1108">
        <v>14400</v>
      </c>
      <c r="G1468" s="1108">
        <v>5040</v>
      </c>
      <c r="H1468" s="1108">
        <v>4320</v>
      </c>
      <c r="I1468" s="1108">
        <v>2880</v>
      </c>
      <c r="J1468" s="896" t="s">
        <v>7919</v>
      </c>
    </row>
    <row r="1469" spans="1:10" s="894" customFormat="1" ht="14.25">
      <c r="A1469" s="1169"/>
      <c r="B1469" s="1170"/>
      <c r="C1469" s="892" t="s">
        <v>2510</v>
      </c>
      <c r="D1469" s="892" t="s">
        <v>2511</v>
      </c>
      <c r="E1469" s="1108">
        <v>11700</v>
      </c>
      <c r="F1469" s="1108">
        <v>16200</v>
      </c>
      <c r="G1469" s="1108">
        <v>5670</v>
      </c>
      <c r="H1469" s="1108">
        <v>4860</v>
      </c>
      <c r="I1469" s="1108">
        <v>3240</v>
      </c>
      <c r="J1469" s="896" t="s">
        <v>7919</v>
      </c>
    </row>
    <row r="1470" spans="1:10" s="894" customFormat="1" ht="14.25">
      <c r="A1470" s="1169">
        <v>33</v>
      </c>
      <c r="B1470" s="1171" t="s">
        <v>2221</v>
      </c>
      <c r="C1470" s="892" t="s">
        <v>2507</v>
      </c>
      <c r="D1470" s="892" t="s">
        <v>2511</v>
      </c>
      <c r="E1470" s="1108">
        <v>7500</v>
      </c>
      <c r="F1470" s="1108">
        <v>12000</v>
      </c>
      <c r="G1470" s="1108">
        <v>4200</v>
      </c>
      <c r="H1470" s="1108">
        <v>3600</v>
      </c>
      <c r="I1470" s="1108">
        <v>2400</v>
      </c>
      <c r="J1470" s="891" t="s">
        <v>7919</v>
      </c>
    </row>
    <row r="1471" spans="1:10" s="894" customFormat="1" ht="14.25">
      <c r="A1471" s="1169"/>
      <c r="B1471" s="1171"/>
      <c r="C1471" s="892" t="s">
        <v>2511</v>
      </c>
      <c r="D1471" s="892" t="s">
        <v>2519</v>
      </c>
      <c r="E1471" s="1108">
        <v>7500</v>
      </c>
      <c r="F1471" s="1108">
        <v>10050</v>
      </c>
      <c r="G1471" s="1108">
        <v>3520</v>
      </c>
      <c r="H1471" s="1108">
        <v>3020</v>
      </c>
      <c r="I1471" s="1108">
        <v>2010</v>
      </c>
      <c r="J1471" s="891" t="s">
        <v>7919</v>
      </c>
    </row>
    <row r="1472" spans="1:10" s="894" customFormat="1" ht="23.25" customHeight="1">
      <c r="A1472" s="891">
        <v>34</v>
      </c>
      <c r="B1472" s="892" t="s">
        <v>2463</v>
      </c>
      <c r="C1472" s="892" t="s">
        <v>878</v>
      </c>
      <c r="D1472" s="892" t="s">
        <v>2520</v>
      </c>
      <c r="E1472" s="1108">
        <v>12000</v>
      </c>
      <c r="F1472" s="1108">
        <v>24000</v>
      </c>
      <c r="G1472" s="1108">
        <v>8400</v>
      </c>
      <c r="H1472" s="1108">
        <v>7200</v>
      </c>
      <c r="I1472" s="1108">
        <v>4080</v>
      </c>
      <c r="J1472" s="896" t="s">
        <v>7919</v>
      </c>
    </row>
    <row r="1473" spans="1:10" s="894" customFormat="1" ht="57">
      <c r="A1473" s="1169">
        <v>35</v>
      </c>
      <c r="B1473" s="1171" t="s">
        <v>2232</v>
      </c>
      <c r="C1473" s="892" t="s">
        <v>2233</v>
      </c>
      <c r="D1473" s="892" t="s">
        <v>2521</v>
      </c>
      <c r="E1473" s="1108">
        <v>5400</v>
      </c>
      <c r="F1473" s="1109">
        <v>9450</v>
      </c>
      <c r="G1473" s="1108">
        <v>3780</v>
      </c>
      <c r="H1473" s="1108">
        <v>3310</v>
      </c>
      <c r="I1473" s="1108">
        <v>2360</v>
      </c>
      <c r="J1473" s="891" t="s">
        <v>7919</v>
      </c>
    </row>
    <row r="1474" spans="1:10" s="894" customFormat="1" ht="42.75">
      <c r="A1474" s="1169"/>
      <c r="B1474" s="1171"/>
      <c r="C1474" s="892" t="s">
        <v>2521</v>
      </c>
      <c r="D1474" s="892" t="s">
        <v>2522</v>
      </c>
      <c r="E1474" s="1108">
        <v>5400</v>
      </c>
      <c r="F1474" s="1109">
        <v>5400</v>
      </c>
      <c r="G1474" s="1108">
        <v>2430</v>
      </c>
      <c r="H1474" s="1108">
        <v>2160</v>
      </c>
      <c r="I1474" s="1108">
        <v>2050</v>
      </c>
      <c r="J1474" s="891" t="s">
        <v>7919</v>
      </c>
    </row>
    <row r="1475" spans="1:10" s="894" customFormat="1" ht="28.5">
      <c r="A1475" s="1169">
        <v>36</v>
      </c>
      <c r="B1475" s="1170" t="s">
        <v>2523</v>
      </c>
      <c r="C1475" s="892" t="s">
        <v>2524</v>
      </c>
      <c r="D1475" s="892" t="s">
        <v>2525</v>
      </c>
      <c r="E1475" s="1108">
        <v>8250</v>
      </c>
      <c r="F1475" s="1108">
        <v>10150</v>
      </c>
      <c r="G1475" s="1108">
        <v>3550</v>
      </c>
      <c r="H1475" s="1108">
        <v>3050</v>
      </c>
      <c r="I1475" s="1108">
        <v>2030</v>
      </c>
      <c r="J1475" s="897" t="s">
        <v>7919</v>
      </c>
    </row>
    <row r="1476" spans="1:10" s="894" customFormat="1" ht="28.5">
      <c r="A1476" s="1169"/>
      <c r="B1476" s="1170"/>
      <c r="C1476" s="892" t="s">
        <v>2525</v>
      </c>
      <c r="D1476" s="892" t="s">
        <v>2526</v>
      </c>
      <c r="E1476" s="1108">
        <v>6000</v>
      </c>
      <c r="F1476" s="1108">
        <v>6900</v>
      </c>
      <c r="G1476" s="1108">
        <v>3110</v>
      </c>
      <c r="H1476" s="1108">
        <v>2760</v>
      </c>
      <c r="I1476" s="1108">
        <v>1730</v>
      </c>
      <c r="J1476" s="897" t="s">
        <v>7919</v>
      </c>
    </row>
    <row r="1477" spans="1:10" s="894" customFormat="1" ht="14.25">
      <c r="A1477" s="891">
        <v>37</v>
      </c>
      <c r="B1477" s="892" t="s">
        <v>2527</v>
      </c>
      <c r="C1477" s="892" t="s">
        <v>2528</v>
      </c>
      <c r="D1477" s="892" t="s">
        <v>2529</v>
      </c>
      <c r="E1477" s="1108">
        <v>5000</v>
      </c>
      <c r="F1477" s="1108">
        <v>8000</v>
      </c>
      <c r="G1477" s="1108">
        <v>3600</v>
      </c>
      <c r="H1477" s="1108">
        <v>3200</v>
      </c>
      <c r="I1477" s="1108">
        <v>2000</v>
      </c>
      <c r="J1477" s="891" t="s">
        <v>7919</v>
      </c>
    </row>
    <row r="1478" spans="1:10" s="894" customFormat="1" ht="14.25">
      <c r="A1478" s="891">
        <v>38</v>
      </c>
      <c r="B1478" s="892" t="s">
        <v>2530</v>
      </c>
      <c r="C1478" s="892" t="s">
        <v>2531</v>
      </c>
      <c r="D1478" s="892" t="s">
        <v>2532</v>
      </c>
      <c r="E1478" s="1108">
        <v>4500</v>
      </c>
      <c r="F1478" s="1108">
        <v>6750</v>
      </c>
      <c r="G1478" s="1108">
        <v>3040</v>
      </c>
      <c r="H1478" s="1108">
        <v>2700</v>
      </c>
      <c r="I1478" s="1108">
        <v>1690</v>
      </c>
      <c r="J1478" s="891" t="s">
        <v>7919</v>
      </c>
    </row>
    <row r="1479" spans="1:10" s="894" customFormat="1" ht="14.25">
      <c r="A1479" s="891">
        <v>39</v>
      </c>
      <c r="B1479" s="892" t="s">
        <v>2533</v>
      </c>
      <c r="C1479" s="892" t="s">
        <v>2534</v>
      </c>
      <c r="D1479" s="892" t="s">
        <v>2532</v>
      </c>
      <c r="E1479" s="1108">
        <v>4500</v>
      </c>
      <c r="F1479" s="1108">
        <v>6750</v>
      </c>
      <c r="G1479" s="1108">
        <v>3040</v>
      </c>
      <c r="H1479" s="1108">
        <v>2700</v>
      </c>
      <c r="I1479" s="1108">
        <v>1690</v>
      </c>
      <c r="J1479" s="891" t="s">
        <v>7919</v>
      </c>
    </row>
    <row r="1480" spans="1:10" s="894" customFormat="1" ht="14.25">
      <c r="A1480" s="891">
        <v>40</v>
      </c>
      <c r="B1480" s="892" t="s">
        <v>2535</v>
      </c>
      <c r="C1480" s="892" t="s">
        <v>2536</v>
      </c>
      <c r="D1480" s="892" t="s">
        <v>2532</v>
      </c>
      <c r="E1480" s="1108">
        <v>4500</v>
      </c>
      <c r="F1480" s="1108">
        <v>6750</v>
      </c>
      <c r="G1480" s="1108">
        <v>3040</v>
      </c>
      <c r="H1480" s="1108">
        <v>2700</v>
      </c>
      <c r="I1480" s="1108">
        <v>1690</v>
      </c>
      <c r="J1480" s="891" t="s">
        <v>7919</v>
      </c>
    </row>
    <row r="1481" spans="1:10" s="894" customFormat="1" ht="14.25">
      <c r="A1481" s="1169">
        <v>41</v>
      </c>
      <c r="B1481" s="1171" t="s">
        <v>2537</v>
      </c>
      <c r="C1481" s="892" t="s">
        <v>2469</v>
      </c>
      <c r="D1481" s="892" t="s">
        <v>2538</v>
      </c>
      <c r="E1481" s="1108">
        <v>3375</v>
      </c>
      <c r="F1481" s="1108">
        <v>6750</v>
      </c>
      <c r="G1481" s="1108">
        <v>3040</v>
      </c>
      <c r="H1481" s="1108">
        <v>2700</v>
      </c>
      <c r="I1481" s="1108">
        <v>1690</v>
      </c>
      <c r="J1481" s="896"/>
    </row>
    <row r="1482" spans="1:10" s="894" customFormat="1" ht="28.5">
      <c r="A1482" s="1169"/>
      <c r="B1482" s="1171"/>
      <c r="C1482" s="892" t="s">
        <v>2538</v>
      </c>
      <c r="D1482" s="892" t="s">
        <v>2539</v>
      </c>
      <c r="E1482" s="1108">
        <v>3375</v>
      </c>
      <c r="F1482" s="1108">
        <v>5400</v>
      </c>
      <c r="G1482" s="1108">
        <v>2430</v>
      </c>
      <c r="H1482" s="1108">
        <v>2160</v>
      </c>
      <c r="I1482" s="1108">
        <v>1350</v>
      </c>
      <c r="J1482" s="896"/>
    </row>
    <row r="1483" spans="1:10" s="894" customFormat="1" ht="57">
      <c r="A1483" s="891">
        <v>42</v>
      </c>
      <c r="B1483" s="892" t="s">
        <v>2540</v>
      </c>
      <c r="C1483" s="892" t="s">
        <v>2469</v>
      </c>
      <c r="D1483" s="892" t="s">
        <v>2523</v>
      </c>
      <c r="E1483" s="1108">
        <v>3375</v>
      </c>
      <c r="F1483" s="1108">
        <v>6750</v>
      </c>
      <c r="G1483" s="1108">
        <v>3040</v>
      </c>
      <c r="H1483" s="1108">
        <v>2700</v>
      </c>
      <c r="I1483" s="1108">
        <v>1690</v>
      </c>
      <c r="J1483" s="896"/>
    </row>
    <row r="1484" spans="1:10" s="894" customFormat="1" ht="14.25">
      <c r="A1484" s="891">
        <v>43</v>
      </c>
      <c r="B1484" s="892" t="s">
        <v>2541</v>
      </c>
      <c r="C1484" s="892" t="s">
        <v>2542</v>
      </c>
      <c r="D1484" s="892" t="s">
        <v>2543</v>
      </c>
      <c r="E1484" s="1108">
        <v>4500</v>
      </c>
      <c r="F1484" s="1108">
        <v>5850</v>
      </c>
      <c r="G1484" s="1108">
        <v>2630</v>
      </c>
      <c r="H1484" s="1108">
        <v>2340</v>
      </c>
      <c r="I1484" s="1108">
        <v>1460</v>
      </c>
      <c r="J1484" s="891" t="s">
        <v>7919</v>
      </c>
    </row>
    <row r="1485" spans="1:10" s="894" customFormat="1" ht="14.25">
      <c r="A1485" s="1169">
        <v>44</v>
      </c>
      <c r="B1485" s="1170" t="s">
        <v>2544</v>
      </c>
      <c r="C1485" s="1170"/>
      <c r="D1485" s="892"/>
      <c r="E1485" s="1108">
        <v>0</v>
      </c>
      <c r="F1485" s="1108"/>
      <c r="G1485" s="1108"/>
      <c r="H1485" s="1108"/>
      <c r="I1485" s="1108"/>
      <c r="J1485" s="897" t="s">
        <v>7919</v>
      </c>
    </row>
    <row r="1486" spans="1:10" s="894" customFormat="1" ht="14.25">
      <c r="A1486" s="1169"/>
      <c r="B1486" s="1170" t="s">
        <v>2545</v>
      </c>
      <c r="C1486" s="1170"/>
      <c r="D1486" s="892"/>
      <c r="E1486" s="1108">
        <v>7000</v>
      </c>
      <c r="F1486" s="1108">
        <v>12000</v>
      </c>
      <c r="G1486" s="1108"/>
      <c r="H1486" s="1108"/>
      <c r="I1486" s="1108"/>
      <c r="J1486" s="897" t="s">
        <v>7919</v>
      </c>
    </row>
    <row r="1487" spans="1:10" s="894" customFormat="1" ht="14.25">
      <c r="A1487" s="1169">
        <v>45</v>
      </c>
      <c r="B1487" s="1170" t="s">
        <v>2546</v>
      </c>
      <c r="C1487" s="1170"/>
      <c r="D1487" s="892"/>
      <c r="E1487" s="1108">
        <v>0</v>
      </c>
      <c r="F1487" s="1108"/>
      <c r="G1487" s="1108"/>
      <c r="H1487" s="1108"/>
      <c r="I1487" s="1108"/>
      <c r="J1487" s="897" t="s">
        <v>7919</v>
      </c>
    </row>
    <row r="1488" spans="1:10" s="894" customFormat="1" ht="14.25">
      <c r="A1488" s="1169"/>
      <c r="B1488" s="1170" t="s">
        <v>2547</v>
      </c>
      <c r="C1488" s="1170"/>
      <c r="D1488" s="892"/>
      <c r="E1488" s="1108">
        <v>4800</v>
      </c>
      <c r="F1488" s="1108">
        <v>5760</v>
      </c>
      <c r="G1488" s="1108"/>
      <c r="H1488" s="1108"/>
      <c r="I1488" s="1108"/>
      <c r="J1488" s="897" t="s">
        <v>7919</v>
      </c>
    </row>
    <row r="1489" spans="1:10" s="894" customFormat="1" ht="14.25">
      <c r="A1489" s="1169"/>
      <c r="B1489" s="1170" t="s">
        <v>2548</v>
      </c>
      <c r="C1489" s="1170"/>
      <c r="D1489" s="892"/>
      <c r="E1489" s="1108">
        <v>4900</v>
      </c>
      <c r="F1489" s="1108">
        <v>5880</v>
      </c>
      <c r="G1489" s="1108"/>
      <c r="H1489" s="1108"/>
      <c r="I1489" s="1108"/>
      <c r="J1489" s="897" t="s">
        <v>7919</v>
      </c>
    </row>
    <row r="1490" spans="1:10" s="894" customFormat="1" ht="28.5">
      <c r="A1490" s="1169"/>
      <c r="B1490" s="1170" t="s">
        <v>2549</v>
      </c>
      <c r="C1490" s="1170"/>
      <c r="D1490" s="892" t="s">
        <v>2550</v>
      </c>
      <c r="E1490" s="1108">
        <v>4500</v>
      </c>
      <c r="F1490" s="1108">
        <v>5400</v>
      </c>
      <c r="G1490" s="1108"/>
      <c r="H1490" s="1108"/>
      <c r="I1490" s="1108"/>
      <c r="J1490" s="897" t="s">
        <v>7919</v>
      </c>
    </row>
    <row r="1491" spans="1:10" s="894" customFormat="1" ht="14.25">
      <c r="A1491" s="1169">
        <v>46</v>
      </c>
      <c r="B1491" s="1170" t="s">
        <v>2551</v>
      </c>
      <c r="C1491" s="1170"/>
      <c r="D1491" s="1170"/>
      <c r="E1491" s="1108">
        <v>0</v>
      </c>
      <c r="F1491" s="1108"/>
      <c r="G1491" s="1108"/>
      <c r="H1491" s="1108"/>
      <c r="I1491" s="1108"/>
      <c r="J1491" s="897" t="s">
        <v>7919</v>
      </c>
    </row>
    <row r="1492" spans="1:10" s="894" customFormat="1" ht="14.25">
      <c r="A1492" s="1169"/>
      <c r="B1492" s="892" t="s">
        <v>2552</v>
      </c>
      <c r="C1492" s="892" t="s">
        <v>2463</v>
      </c>
      <c r="D1492" s="892" t="s">
        <v>2553</v>
      </c>
      <c r="E1492" s="1108">
        <v>15000</v>
      </c>
      <c r="F1492" s="1108">
        <v>22500</v>
      </c>
      <c r="G1492" s="1108"/>
      <c r="H1492" s="1108"/>
      <c r="I1492" s="1108"/>
      <c r="J1492" s="897" t="s">
        <v>7919</v>
      </c>
    </row>
    <row r="1493" spans="1:10" s="894" customFormat="1" ht="42.75">
      <c r="A1493" s="1169"/>
      <c r="B1493" s="892" t="s">
        <v>2554</v>
      </c>
      <c r="C1493" s="892" t="s">
        <v>2555</v>
      </c>
      <c r="D1493" s="892" t="s">
        <v>2556</v>
      </c>
      <c r="E1493" s="1108">
        <v>14000</v>
      </c>
      <c r="F1493" s="1108">
        <v>21000</v>
      </c>
      <c r="G1493" s="1108"/>
      <c r="H1493" s="1108"/>
      <c r="I1493" s="1108"/>
      <c r="J1493" s="897" t="s">
        <v>7919</v>
      </c>
    </row>
    <row r="1494" spans="1:10" s="894" customFormat="1" ht="42.75">
      <c r="A1494" s="1169">
        <v>47</v>
      </c>
      <c r="B1494" s="1169" t="s">
        <v>2557</v>
      </c>
      <c r="C1494" s="892" t="s">
        <v>878</v>
      </c>
      <c r="D1494" s="892" t="s">
        <v>2558</v>
      </c>
      <c r="E1494" s="1108">
        <v>9000</v>
      </c>
      <c r="F1494" s="1108">
        <v>12150</v>
      </c>
      <c r="G1494" s="1108">
        <v>4250</v>
      </c>
      <c r="H1494" s="1108">
        <v>3650</v>
      </c>
      <c r="I1494" s="1108">
        <v>2070</v>
      </c>
      <c r="J1494" s="897" t="s">
        <v>7919</v>
      </c>
    </row>
    <row r="1495" spans="1:10" s="894" customFormat="1" ht="42.75">
      <c r="A1495" s="1169"/>
      <c r="B1495" s="1169"/>
      <c r="C1495" s="892" t="s">
        <v>2558</v>
      </c>
      <c r="D1495" s="892" t="s">
        <v>2515</v>
      </c>
      <c r="E1495" s="1108">
        <v>9000</v>
      </c>
      <c r="F1495" s="1108">
        <v>9000</v>
      </c>
      <c r="G1495" s="1108">
        <v>3150</v>
      </c>
      <c r="H1495" s="1108">
        <v>2700</v>
      </c>
      <c r="I1495" s="1108">
        <v>1530</v>
      </c>
      <c r="J1495" s="897" t="s">
        <v>7919</v>
      </c>
    </row>
    <row r="1496" spans="1:10" s="898" customFormat="1" ht="28.5">
      <c r="A1496" s="1169">
        <v>48</v>
      </c>
      <c r="B1496" s="1170" t="s">
        <v>2559</v>
      </c>
      <c r="C1496" s="892" t="s">
        <v>2560</v>
      </c>
      <c r="D1496" s="892" t="s">
        <v>2561</v>
      </c>
      <c r="E1496" s="1109">
        <v>1800</v>
      </c>
      <c r="F1496" s="1108">
        <v>4050</v>
      </c>
      <c r="G1496" s="1108">
        <v>1820</v>
      </c>
      <c r="H1496" s="1108">
        <v>1620</v>
      </c>
      <c r="I1496" s="1108">
        <v>1420</v>
      </c>
      <c r="J1496" s="892" t="s">
        <v>7920</v>
      </c>
    </row>
    <row r="1497" spans="1:10" s="898" customFormat="1" ht="28.5">
      <c r="A1497" s="1169"/>
      <c r="B1497" s="1170"/>
      <c r="C1497" s="892" t="s">
        <v>2561</v>
      </c>
      <c r="D1497" s="892" t="s">
        <v>2562</v>
      </c>
      <c r="E1497" s="1109">
        <v>1800</v>
      </c>
      <c r="F1497" s="1108">
        <v>6030</v>
      </c>
      <c r="G1497" s="1108">
        <v>3020</v>
      </c>
      <c r="H1497" s="1108">
        <v>2710</v>
      </c>
      <c r="I1497" s="1108">
        <v>2110</v>
      </c>
      <c r="J1497" s="892" t="s">
        <v>7920</v>
      </c>
    </row>
    <row r="1498" spans="1:10" s="898" customFormat="1" ht="28.5">
      <c r="A1498" s="1169"/>
      <c r="B1498" s="1170"/>
      <c r="C1498" s="892" t="s">
        <v>2562</v>
      </c>
      <c r="D1498" s="892" t="s">
        <v>2467</v>
      </c>
      <c r="E1498" s="1109">
        <v>1500</v>
      </c>
      <c r="F1498" s="1108">
        <v>5030</v>
      </c>
      <c r="G1498" s="1108">
        <v>2260</v>
      </c>
      <c r="H1498" s="1108">
        <v>2010</v>
      </c>
      <c r="I1498" s="1108">
        <v>1510</v>
      </c>
      <c r="J1498" s="892" t="s">
        <v>7920</v>
      </c>
    </row>
    <row r="1499" spans="1:10" s="898" customFormat="1" ht="28.5">
      <c r="A1499" s="1169"/>
      <c r="B1499" s="1170"/>
      <c r="C1499" s="892" t="s">
        <v>2467</v>
      </c>
      <c r="D1499" s="892" t="s">
        <v>2468</v>
      </c>
      <c r="E1499" s="1109">
        <v>1500</v>
      </c>
      <c r="F1499" s="1108">
        <v>3530</v>
      </c>
      <c r="G1499" s="1108">
        <v>1590</v>
      </c>
      <c r="H1499" s="1108">
        <v>1410</v>
      </c>
      <c r="I1499" s="1108">
        <v>1240</v>
      </c>
      <c r="J1499" s="892" t="s">
        <v>7920</v>
      </c>
    </row>
    <row r="1500" spans="1:10" s="898" customFormat="1" ht="28.5">
      <c r="A1500" s="891">
        <v>49</v>
      </c>
      <c r="B1500" s="892" t="s">
        <v>2563</v>
      </c>
      <c r="C1500" s="892" t="s">
        <v>2469</v>
      </c>
      <c r="D1500" s="892" t="s">
        <v>2564</v>
      </c>
      <c r="E1500" s="1109">
        <v>1950</v>
      </c>
      <c r="F1500" s="1108">
        <v>3510</v>
      </c>
      <c r="G1500" s="1108">
        <v>1580</v>
      </c>
      <c r="H1500" s="1108">
        <v>1400</v>
      </c>
      <c r="I1500" s="1108">
        <v>1230</v>
      </c>
      <c r="J1500" s="892" t="s">
        <v>7920</v>
      </c>
    </row>
    <row r="1501" spans="1:10" s="898" customFormat="1" ht="28.5">
      <c r="A1501" s="891">
        <v>50</v>
      </c>
      <c r="B1501" s="892" t="s">
        <v>2565</v>
      </c>
      <c r="C1501" s="892" t="s">
        <v>2566</v>
      </c>
      <c r="D1501" s="892" t="s">
        <v>2567</v>
      </c>
      <c r="E1501" s="1109">
        <v>2040</v>
      </c>
      <c r="F1501" s="1108">
        <v>3570</v>
      </c>
      <c r="G1501" s="1108">
        <v>1610</v>
      </c>
      <c r="H1501" s="1108">
        <v>1430</v>
      </c>
      <c r="I1501" s="1108">
        <v>1250</v>
      </c>
      <c r="J1501" s="892" t="s">
        <v>7920</v>
      </c>
    </row>
    <row r="1502" spans="1:10" s="894" customFormat="1" ht="28.5">
      <c r="A1502" s="891">
        <v>51</v>
      </c>
      <c r="B1502" s="892" t="s">
        <v>2568</v>
      </c>
      <c r="C1502" s="892" t="s">
        <v>2569</v>
      </c>
      <c r="D1502" s="892" t="s">
        <v>2570</v>
      </c>
      <c r="E1502" s="1108">
        <v>1080</v>
      </c>
      <c r="F1502" s="1108">
        <v>4000</v>
      </c>
      <c r="G1502" s="1108">
        <v>1800</v>
      </c>
      <c r="H1502" s="1108">
        <v>1600</v>
      </c>
      <c r="I1502" s="1108">
        <v>1400</v>
      </c>
      <c r="J1502" s="891" t="s">
        <v>7920</v>
      </c>
    </row>
    <row r="1503" spans="1:10" s="894" customFormat="1" ht="28.5">
      <c r="A1503" s="891">
        <v>52</v>
      </c>
      <c r="B1503" s="892" t="s">
        <v>2571</v>
      </c>
      <c r="C1503" s="892" t="s">
        <v>2469</v>
      </c>
      <c r="D1503" s="892" t="s">
        <v>2011</v>
      </c>
      <c r="E1503" s="1108">
        <v>1080</v>
      </c>
      <c r="F1503" s="1108">
        <v>3000</v>
      </c>
      <c r="G1503" s="1108">
        <v>1500</v>
      </c>
      <c r="H1503" s="1108">
        <v>1350</v>
      </c>
      <c r="I1503" s="1108">
        <v>1200</v>
      </c>
      <c r="J1503" s="891" t="s">
        <v>7920</v>
      </c>
    </row>
    <row r="1504" spans="1:10" s="894" customFormat="1" ht="28.5">
      <c r="A1504" s="891">
        <v>53</v>
      </c>
      <c r="B1504" s="892" t="s">
        <v>2572</v>
      </c>
      <c r="C1504" s="892" t="s">
        <v>2469</v>
      </c>
      <c r="D1504" s="892" t="s">
        <v>2011</v>
      </c>
      <c r="E1504" s="1108">
        <v>1080</v>
      </c>
      <c r="F1504" s="1108">
        <v>3000</v>
      </c>
      <c r="G1504" s="1108">
        <v>1500</v>
      </c>
      <c r="H1504" s="1108">
        <v>1350</v>
      </c>
      <c r="I1504" s="1108">
        <v>1200</v>
      </c>
      <c r="J1504" s="891" t="s">
        <v>7920</v>
      </c>
    </row>
    <row r="1505" spans="1:10" s="894" customFormat="1" ht="42.75">
      <c r="A1505" s="891">
        <v>54</v>
      </c>
      <c r="B1505" s="892" t="s">
        <v>2573</v>
      </c>
      <c r="C1505" s="892" t="s">
        <v>2574</v>
      </c>
      <c r="D1505" s="892" t="s">
        <v>2575</v>
      </c>
      <c r="E1505" s="1108">
        <v>1080</v>
      </c>
      <c r="F1505" s="1108">
        <v>2500</v>
      </c>
      <c r="G1505" s="1108">
        <v>1500</v>
      </c>
      <c r="H1505" s="1108">
        <v>1380</v>
      </c>
      <c r="I1505" s="1108">
        <v>1200</v>
      </c>
      <c r="J1505" s="891" t="s">
        <v>7920</v>
      </c>
    </row>
    <row r="1506" spans="1:10" s="894" customFormat="1" ht="57">
      <c r="A1506" s="891">
        <v>55</v>
      </c>
      <c r="B1506" s="892" t="s">
        <v>2576</v>
      </c>
      <c r="C1506" s="892" t="s">
        <v>2577</v>
      </c>
      <c r="D1506" s="892" t="s">
        <v>2578</v>
      </c>
      <c r="E1506" s="1108">
        <v>1080</v>
      </c>
      <c r="F1506" s="1108">
        <v>2500</v>
      </c>
      <c r="G1506" s="1108">
        <v>1500</v>
      </c>
      <c r="H1506" s="1108">
        <v>1380</v>
      </c>
      <c r="I1506" s="1108">
        <v>1200</v>
      </c>
      <c r="J1506" s="891" t="s">
        <v>7920</v>
      </c>
    </row>
    <row r="1507" spans="1:10" s="894" customFormat="1" ht="57">
      <c r="A1507" s="891">
        <v>56</v>
      </c>
      <c r="B1507" s="892" t="s">
        <v>2579</v>
      </c>
      <c r="C1507" s="892" t="s">
        <v>2580</v>
      </c>
      <c r="D1507" s="892" t="s">
        <v>2581</v>
      </c>
      <c r="E1507" s="1108">
        <v>1080</v>
      </c>
      <c r="F1507" s="1108">
        <v>2500</v>
      </c>
      <c r="G1507" s="1108">
        <v>1500</v>
      </c>
      <c r="H1507" s="1108">
        <v>1380</v>
      </c>
      <c r="I1507" s="1108">
        <v>1200</v>
      </c>
      <c r="J1507" s="891" t="s">
        <v>7920</v>
      </c>
    </row>
    <row r="1508" spans="1:10" s="894" customFormat="1" ht="125.25" customHeight="1">
      <c r="A1508" s="891">
        <v>57</v>
      </c>
      <c r="B1508" s="892" t="s">
        <v>2582</v>
      </c>
      <c r="C1508" s="892" t="s">
        <v>2583</v>
      </c>
      <c r="D1508" s="892" t="s">
        <v>2584</v>
      </c>
      <c r="E1508" s="1108">
        <v>1080</v>
      </c>
      <c r="F1508" s="1108">
        <v>2000</v>
      </c>
      <c r="G1508" s="1108">
        <v>1400</v>
      </c>
      <c r="H1508" s="1108">
        <v>1300</v>
      </c>
      <c r="I1508" s="1108">
        <v>1160</v>
      </c>
      <c r="J1508" s="891" t="s">
        <v>7920</v>
      </c>
    </row>
    <row r="1509" spans="1:10" s="894" customFormat="1" ht="84.75" customHeight="1">
      <c r="A1509" s="891">
        <v>58</v>
      </c>
      <c r="B1509" s="892" t="s">
        <v>2585</v>
      </c>
      <c r="C1509" s="892" t="s">
        <v>2586</v>
      </c>
      <c r="D1509" s="892" t="s">
        <v>2587</v>
      </c>
      <c r="E1509" s="1108">
        <v>1080</v>
      </c>
      <c r="F1509" s="1108">
        <v>2000</v>
      </c>
      <c r="G1509" s="1108">
        <v>1400</v>
      </c>
      <c r="H1509" s="1108">
        <v>1300</v>
      </c>
      <c r="I1509" s="1108">
        <v>1160</v>
      </c>
      <c r="J1509" s="891" t="s">
        <v>7920</v>
      </c>
    </row>
    <row r="1510" spans="1:10" s="894" customFormat="1" ht="71.25">
      <c r="A1510" s="891">
        <v>59</v>
      </c>
      <c r="B1510" s="892" t="s">
        <v>2588</v>
      </c>
      <c r="C1510" s="892" t="s">
        <v>2580</v>
      </c>
      <c r="D1510" s="892" t="s">
        <v>2589</v>
      </c>
      <c r="E1510" s="1108">
        <v>1080</v>
      </c>
      <c r="F1510" s="1108">
        <v>2000</v>
      </c>
      <c r="G1510" s="1108">
        <v>1400</v>
      </c>
      <c r="H1510" s="1108">
        <v>1300</v>
      </c>
      <c r="I1510" s="1108">
        <v>1160</v>
      </c>
      <c r="J1510" s="891" t="s">
        <v>7920</v>
      </c>
    </row>
    <row r="1511" spans="1:10" s="894" customFormat="1" ht="28.5">
      <c r="A1511" s="891">
        <v>60</v>
      </c>
      <c r="B1511" s="892" t="s">
        <v>2590</v>
      </c>
      <c r="C1511" s="892" t="s">
        <v>2591</v>
      </c>
      <c r="D1511" s="892" t="s">
        <v>2592</v>
      </c>
      <c r="E1511" s="1108">
        <v>1080</v>
      </c>
      <c r="F1511" s="1108">
        <v>2000</v>
      </c>
      <c r="G1511" s="1108">
        <v>1400</v>
      </c>
      <c r="H1511" s="1108">
        <v>1300</v>
      </c>
      <c r="I1511" s="1108">
        <v>1160</v>
      </c>
      <c r="J1511" s="891" t="s">
        <v>7920</v>
      </c>
    </row>
    <row r="1512" spans="1:10" s="894" customFormat="1" ht="28.5">
      <c r="A1512" s="891">
        <v>61</v>
      </c>
      <c r="B1512" s="892" t="s">
        <v>2593</v>
      </c>
      <c r="C1512" s="892"/>
      <c r="D1512" s="892"/>
      <c r="E1512" s="1108">
        <v>1080</v>
      </c>
      <c r="F1512" s="1108">
        <v>1100</v>
      </c>
      <c r="G1512" s="1108">
        <v>1100</v>
      </c>
      <c r="H1512" s="1108">
        <v>900</v>
      </c>
      <c r="I1512" s="1108">
        <v>800</v>
      </c>
      <c r="J1512" s="891" t="s">
        <v>7920</v>
      </c>
    </row>
    <row r="1513" spans="1:10" s="894" customFormat="1" ht="51.75" customHeight="1">
      <c r="A1513" s="891">
        <v>62</v>
      </c>
      <c r="B1513" s="1172" t="s">
        <v>7922</v>
      </c>
      <c r="C1513" s="1172"/>
      <c r="D1513" s="1172"/>
      <c r="E1513" s="1112">
        <v>720</v>
      </c>
      <c r="F1513" s="1112">
        <v>1000</v>
      </c>
      <c r="G1513" s="1112">
        <v>1000</v>
      </c>
      <c r="H1513" s="1112">
        <v>850</v>
      </c>
      <c r="I1513" s="1112">
        <v>850</v>
      </c>
      <c r="J1513" s="897"/>
    </row>
  </sheetData>
  <mergeCells count="668">
    <mergeCell ref="A503:A504"/>
    <mergeCell ref="B503:B504"/>
    <mergeCell ref="B505:D505"/>
    <mergeCell ref="A507:A511"/>
    <mergeCell ref="B507:B511"/>
    <mergeCell ref="B512:D512"/>
    <mergeCell ref="A7:A17"/>
    <mergeCell ref="B7:B17"/>
    <mergeCell ref="A44:A45"/>
    <mergeCell ref="B44:B45"/>
    <mergeCell ref="A52:A53"/>
    <mergeCell ref="B52:B53"/>
    <mergeCell ref="A59:A60"/>
    <mergeCell ref="B59:B60"/>
    <mergeCell ref="A69:A70"/>
    <mergeCell ref="B69:B70"/>
    <mergeCell ref="A73:A74"/>
    <mergeCell ref="B73:B74"/>
    <mergeCell ref="A83:A84"/>
    <mergeCell ref="B83:B84"/>
    <mergeCell ref="A475:A477"/>
    <mergeCell ref="B475:B477"/>
    <mergeCell ref="A478:A480"/>
    <mergeCell ref="B478:B480"/>
    <mergeCell ref="A350:A352"/>
    <mergeCell ref="B350:B352"/>
    <mergeCell ref="A353:A355"/>
    <mergeCell ref="B353:B355"/>
    <mergeCell ref="A356:A357"/>
    <mergeCell ref="B356:B357"/>
    <mergeCell ref="A481:A487"/>
    <mergeCell ref="B481:B487"/>
    <mergeCell ref="A488:A490"/>
    <mergeCell ref="B488:B490"/>
    <mergeCell ref="A425:A431"/>
    <mergeCell ref="B425:B431"/>
    <mergeCell ref="A432:A438"/>
    <mergeCell ref="B432:B438"/>
    <mergeCell ref="A439:A445"/>
    <mergeCell ref="B439:B445"/>
    <mergeCell ref="A446:A468"/>
    <mergeCell ref="B446:B468"/>
    <mergeCell ref="A469:A472"/>
    <mergeCell ref="B469:B472"/>
    <mergeCell ref="A473:A474"/>
    <mergeCell ref="B473:B474"/>
    <mergeCell ref="A338:A339"/>
    <mergeCell ref="B338:B339"/>
    <mergeCell ref="A293:A294"/>
    <mergeCell ref="B293:B294"/>
    <mergeCell ref="A299:A300"/>
    <mergeCell ref="B299:B300"/>
    <mergeCell ref="A301:A302"/>
    <mergeCell ref="B301:B302"/>
    <mergeCell ref="A346:A349"/>
    <mergeCell ref="B346:B349"/>
    <mergeCell ref="A164:A166"/>
    <mergeCell ref="B164:B166"/>
    <mergeCell ref="A173:A174"/>
    <mergeCell ref="B173:B174"/>
    <mergeCell ref="A178:A179"/>
    <mergeCell ref="B178:B179"/>
    <mergeCell ref="A18:A22"/>
    <mergeCell ref="B18:B22"/>
    <mergeCell ref="A24:A25"/>
    <mergeCell ref="B24:B25"/>
    <mergeCell ref="A33:A36"/>
    <mergeCell ref="B33:B36"/>
    <mergeCell ref="A117:A120"/>
    <mergeCell ref="B117:B120"/>
    <mergeCell ref="A121:A122"/>
    <mergeCell ref="B121:B122"/>
    <mergeCell ref="A124:A126"/>
    <mergeCell ref="B124:B126"/>
    <mergeCell ref="A127:A128"/>
    <mergeCell ref="B127:B128"/>
    <mergeCell ref="A129:A131"/>
    <mergeCell ref="B129:B131"/>
    <mergeCell ref="B1513:D1513"/>
    <mergeCell ref="A1481:A1482"/>
    <mergeCell ref="B1481:B1482"/>
    <mergeCell ref="A1485:A1486"/>
    <mergeCell ref="B1485:C1485"/>
    <mergeCell ref="B1486:C1486"/>
    <mergeCell ref="A1487:A1490"/>
    <mergeCell ref="B1487:C1487"/>
    <mergeCell ref="B1488:C1488"/>
    <mergeCell ref="B1489:C1489"/>
    <mergeCell ref="B1490:C1490"/>
    <mergeCell ref="A1473:A1474"/>
    <mergeCell ref="B1473:B1474"/>
    <mergeCell ref="A1475:A1476"/>
    <mergeCell ref="B1475:B1476"/>
    <mergeCell ref="A1491:A1493"/>
    <mergeCell ref="B1491:D1491"/>
    <mergeCell ref="A1494:A1495"/>
    <mergeCell ref="B1494:B1495"/>
    <mergeCell ref="A1496:A1499"/>
    <mergeCell ref="B1496:B1499"/>
    <mergeCell ref="A1458:A1459"/>
    <mergeCell ref="B1458:B1459"/>
    <mergeCell ref="A1462:A1463"/>
    <mergeCell ref="B1462:B1463"/>
    <mergeCell ref="A1466:A1467"/>
    <mergeCell ref="B1466:B1467"/>
    <mergeCell ref="A1468:A1469"/>
    <mergeCell ref="B1468:B1469"/>
    <mergeCell ref="A1470:A1471"/>
    <mergeCell ref="B1470:B1471"/>
    <mergeCell ref="A1423:A1425"/>
    <mergeCell ref="B1423:B1425"/>
    <mergeCell ref="A1426:A1428"/>
    <mergeCell ref="B1426:B1428"/>
    <mergeCell ref="A1429:A1434"/>
    <mergeCell ref="B1429:B1434"/>
    <mergeCell ref="A1440:A1441"/>
    <mergeCell ref="B1440:B1441"/>
    <mergeCell ref="A1454:A1456"/>
    <mergeCell ref="B1454:B1456"/>
    <mergeCell ref="A1312:A1315"/>
    <mergeCell ref="B1312:B1315"/>
    <mergeCell ref="A1321:A1322"/>
    <mergeCell ref="B1322:D1322"/>
    <mergeCell ref="A1323:A1324"/>
    <mergeCell ref="B1323:B1324"/>
    <mergeCell ref="A1329:A1330"/>
    <mergeCell ref="B1329:B1330"/>
    <mergeCell ref="A1416:A1420"/>
    <mergeCell ref="B1416:D1416"/>
    <mergeCell ref="B1417:D1417"/>
    <mergeCell ref="B1418:D1418"/>
    <mergeCell ref="B1419:D1419"/>
    <mergeCell ref="B1420:D1420"/>
    <mergeCell ref="B1299:C1299"/>
    <mergeCell ref="B1300:C1300"/>
    <mergeCell ref="B1301:C1301"/>
    <mergeCell ref="B1302:C1302"/>
    <mergeCell ref="B1303:C1303"/>
    <mergeCell ref="B1304:C1304"/>
    <mergeCell ref="A1307:A1308"/>
    <mergeCell ref="B1307:B1308"/>
    <mergeCell ref="A1310:A1311"/>
    <mergeCell ref="B1310:B1311"/>
    <mergeCell ref="A1265:A1269"/>
    <mergeCell ref="B1265:D1265"/>
    <mergeCell ref="B1267:D1267"/>
    <mergeCell ref="B1268:D1268"/>
    <mergeCell ref="B1269:D1269"/>
    <mergeCell ref="B1288:D1288"/>
    <mergeCell ref="B1289:D1289"/>
    <mergeCell ref="B1290:D1290"/>
    <mergeCell ref="A1291:A1293"/>
    <mergeCell ref="B1291:D1291"/>
    <mergeCell ref="B1292:D1292"/>
    <mergeCell ref="B1293:D1293"/>
    <mergeCell ref="A1233:A1238"/>
    <mergeCell ref="B1233:D1233"/>
    <mergeCell ref="C1234:D1234"/>
    <mergeCell ref="C1235:D1235"/>
    <mergeCell ref="C1236:D1236"/>
    <mergeCell ref="C1237:D1237"/>
    <mergeCell ref="C1238:D1238"/>
    <mergeCell ref="A1259:A1264"/>
    <mergeCell ref="B1259:D1259"/>
    <mergeCell ref="B1260:D1260"/>
    <mergeCell ref="B1262:D1262"/>
    <mergeCell ref="B1263:D1263"/>
    <mergeCell ref="B1264:D1264"/>
    <mergeCell ref="A1163:A1167"/>
    <mergeCell ref="B1163:B1167"/>
    <mergeCell ref="A1169:A1171"/>
    <mergeCell ref="B1169:B1171"/>
    <mergeCell ref="A1172:A1174"/>
    <mergeCell ref="B1172:B1174"/>
    <mergeCell ref="C1218:D1218"/>
    <mergeCell ref="A1228:A1232"/>
    <mergeCell ref="B1231:D1231"/>
    <mergeCell ref="B1232:D1232"/>
    <mergeCell ref="A1139:A1140"/>
    <mergeCell ref="B1139:B1140"/>
    <mergeCell ref="A1145:A1146"/>
    <mergeCell ref="B1145:B1146"/>
    <mergeCell ref="A1148:A1149"/>
    <mergeCell ref="B1148:B1149"/>
    <mergeCell ref="A1150:A1152"/>
    <mergeCell ref="B1150:B1152"/>
    <mergeCell ref="A1158:A1159"/>
    <mergeCell ref="B1158:B1159"/>
    <mergeCell ref="A1099:A1102"/>
    <mergeCell ref="B1099:D1099"/>
    <mergeCell ref="B1100:D1100"/>
    <mergeCell ref="B1101:D1101"/>
    <mergeCell ref="B1102:D1102"/>
    <mergeCell ref="A1103:A1108"/>
    <mergeCell ref="B1103:D1103"/>
    <mergeCell ref="B1105:D1105"/>
    <mergeCell ref="B1106:D1106"/>
    <mergeCell ref="B1107:D1107"/>
    <mergeCell ref="B1108:D1108"/>
    <mergeCell ref="B1022:D1022"/>
    <mergeCell ref="B1023:D1023"/>
    <mergeCell ref="B1024:D1024"/>
    <mergeCell ref="B1025:D1025"/>
    <mergeCell ref="B1032:D1032"/>
    <mergeCell ref="A1040:A1071"/>
    <mergeCell ref="B1040:D1040"/>
    <mergeCell ref="A1072:A1090"/>
    <mergeCell ref="B1091:D1091"/>
    <mergeCell ref="A974:A975"/>
    <mergeCell ref="B974:B975"/>
    <mergeCell ref="A989:A990"/>
    <mergeCell ref="B989:B990"/>
    <mergeCell ref="A991:A992"/>
    <mergeCell ref="B991:B992"/>
    <mergeCell ref="A998:A999"/>
    <mergeCell ref="B998:B999"/>
    <mergeCell ref="A1000:A1002"/>
    <mergeCell ref="B1000:B1002"/>
    <mergeCell ref="A933:A937"/>
    <mergeCell ref="B933:B937"/>
    <mergeCell ref="C934:D934"/>
    <mergeCell ref="A940:A941"/>
    <mergeCell ref="B940:B941"/>
    <mergeCell ref="A944:A945"/>
    <mergeCell ref="B944:B945"/>
    <mergeCell ref="A947:A948"/>
    <mergeCell ref="B947:B948"/>
    <mergeCell ref="A891:A892"/>
    <mergeCell ref="B891:B892"/>
    <mergeCell ref="A893:A895"/>
    <mergeCell ref="B893:D893"/>
    <mergeCell ref="B894:D894"/>
    <mergeCell ref="B895:D895"/>
    <mergeCell ref="A896:A898"/>
    <mergeCell ref="B896:D896"/>
    <mergeCell ref="B897:D897"/>
    <mergeCell ref="B898:D898"/>
    <mergeCell ref="B852:D852"/>
    <mergeCell ref="B853:D853"/>
    <mergeCell ref="B854:D854"/>
    <mergeCell ref="A870:A871"/>
    <mergeCell ref="B870:B871"/>
    <mergeCell ref="A872:A873"/>
    <mergeCell ref="B872:B873"/>
    <mergeCell ref="A889:A890"/>
    <mergeCell ref="B889:B890"/>
    <mergeCell ref="A808:A809"/>
    <mergeCell ref="B808:B809"/>
    <mergeCell ref="A818:A819"/>
    <mergeCell ref="B818:B819"/>
    <mergeCell ref="A820:A821"/>
    <mergeCell ref="A822:A823"/>
    <mergeCell ref="B822:D822"/>
    <mergeCell ref="B823:D823"/>
    <mergeCell ref="A848:A851"/>
    <mergeCell ref="B848:D848"/>
    <mergeCell ref="A730:A731"/>
    <mergeCell ref="B730:B731"/>
    <mergeCell ref="A733:A734"/>
    <mergeCell ref="B733:B734"/>
    <mergeCell ref="A743:A744"/>
    <mergeCell ref="B743:B744"/>
    <mergeCell ref="A747:A750"/>
    <mergeCell ref="B747:B750"/>
    <mergeCell ref="A751:A753"/>
    <mergeCell ref="B751:B753"/>
    <mergeCell ref="A674:A677"/>
    <mergeCell ref="B674:B677"/>
    <mergeCell ref="A687:A689"/>
    <mergeCell ref="B687:B689"/>
    <mergeCell ref="A690:A691"/>
    <mergeCell ref="B690:B691"/>
    <mergeCell ref="A708:A709"/>
    <mergeCell ref="B708:B709"/>
    <mergeCell ref="A721:A722"/>
    <mergeCell ref="B721:B722"/>
    <mergeCell ref="A632:A633"/>
    <mergeCell ref="B632:B633"/>
    <mergeCell ref="A640:A641"/>
    <mergeCell ref="B640:B641"/>
    <mergeCell ref="A642:A643"/>
    <mergeCell ref="B642:B643"/>
    <mergeCell ref="A644:A645"/>
    <mergeCell ref="B644:B645"/>
    <mergeCell ref="A650:A652"/>
    <mergeCell ref="B650:B652"/>
    <mergeCell ref="A591:A594"/>
    <mergeCell ref="B591:B594"/>
    <mergeCell ref="A595:A600"/>
    <mergeCell ref="B595:B600"/>
    <mergeCell ref="A601:A604"/>
    <mergeCell ref="B601:B604"/>
    <mergeCell ref="A605:A608"/>
    <mergeCell ref="B605:B608"/>
    <mergeCell ref="A609:A612"/>
    <mergeCell ref="B609:B612"/>
    <mergeCell ref="A521:A523"/>
    <mergeCell ref="B521:B523"/>
    <mergeCell ref="A524:A526"/>
    <mergeCell ref="B524:B526"/>
    <mergeCell ref="A527:A533"/>
    <mergeCell ref="B527:B533"/>
    <mergeCell ref="A534:A536"/>
    <mergeCell ref="B534:B536"/>
    <mergeCell ref="A537:A539"/>
    <mergeCell ref="B537:B539"/>
    <mergeCell ref="A491:A495"/>
    <mergeCell ref="B491:B495"/>
    <mergeCell ref="A384:A385"/>
    <mergeCell ref="B384:B385"/>
    <mergeCell ref="A386:A387"/>
    <mergeCell ref="B386:B387"/>
    <mergeCell ref="A388:A389"/>
    <mergeCell ref="B388:B389"/>
    <mergeCell ref="A390:A391"/>
    <mergeCell ref="B390:B391"/>
    <mergeCell ref="A392:A393"/>
    <mergeCell ref="B392:B393"/>
    <mergeCell ref="A394:A395"/>
    <mergeCell ref="B394:B395"/>
    <mergeCell ref="A396:A397"/>
    <mergeCell ref="B396:B397"/>
    <mergeCell ref="A398:A399"/>
    <mergeCell ref="B398:B399"/>
    <mergeCell ref="A371:A373"/>
    <mergeCell ref="B371:B373"/>
    <mergeCell ref="A375:A376"/>
    <mergeCell ref="B375:B376"/>
    <mergeCell ref="A379:A380"/>
    <mergeCell ref="B379:B380"/>
    <mergeCell ref="A381:A383"/>
    <mergeCell ref="B381:B383"/>
    <mergeCell ref="A358:A361"/>
    <mergeCell ref="B358:B361"/>
    <mergeCell ref="A363:A364"/>
    <mergeCell ref="B363:B364"/>
    <mergeCell ref="A365:A366"/>
    <mergeCell ref="B365:B366"/>
    <mergeCell ref="A368:A369"/>
    <mergeCell ref="B368:B369"/>
    <mergeCell ref="A341:A342"/>
    <mergeCell ref="B341:B342"/>
    <mergeCell ref="A291:A292"/>
    <mergeCell ref="B291:B292"/>
    <mergeCell ref="A295:A296"/>
    <mergeCell ref="B295:B296"/>
    <mergeCell ref="A304:A305"/>
    <mergeCell ref="B304:B305"/>
    <mergeCell ref="A268:A269"/>
    <mergeCell ref="B268:B269"/>
    <mergeCell ref="A274:A275"/>
    <mergeCell ref="B274:B275"/>
    <mergeCell ref="A272:A273"/>
    <mergeCell ref="B272:B273"/>
    <mergeCell ref="A278:A279"/>
    <mergeCell ref="B278:B279"/>
    <mergeCell ref="A280:A283"/>
    <mergeCell ref="B280:B283"/>
    <mergeCell ref="A316:A317"/>
    <mergeCell ref="B316:B317"/>
    <mergeCell ref="A320:A321"/>
    <mergeCell ref="B320:B321"/>
    <mergeCell ref="A328:A330"/>
    <mergeCell ref="B328:B330"/>
    <mergeCell ref="A257:A258"/>
    <mergeCell ref="B257:B258"/>
    <mergeCell ref="A264:A265"/>
    <mergeCell ref="B264:B265"/>
    <mergeCell ref="A261:A262"/>
    <mergeCell ref="B261:B262"/>
    <mergeCell ref="A225:A227"/>
    <mergeCell ref="B225:B227"/>
    <mergeCell ref="A234:A235"/>
    <mergeCell ref="B234:B235"/>
    <mergeCell ref="A236:A237"/>
    <mergeCell ref="B236:B237"/>
    <mergeCell ref="A241:A242"/>
    <mergeCell ref="B241:B242"/>
    <mergeCell ref="A181:A182"/>
    <mergeCell ref="B181:B182"/>
    <mergeCell ref="A189:A191"/>
    <mergeCell ref="B189:B191"/>
    <mergeCell ref="A200:A202"/>
    <mergeCell ref="B200:B202"/>
    <mergeCell ref="A132:A133"/>
    <mergeCell ref="B132:B133"/>
    <mergeCell ref="A134:A135"/>
    <mergeCell ref="B134:B135"/>
    <mergeCell ref="A144:A145"/>
    <mergeCell ref="B144:B145"/>
    <mergeCell ref="A146:A148"/>
    <mergeCell ref="B146:B148"/>
    <mergeCell ref="A149:A150"/>
    <mergeCell ref="B149:B150"/>
    <mergeCell ref="A151:A153"/>
    <mergeCell ref="B151:B153"/>
    <mergeCell ref="A154:A155"/>
    <mergeCell ref="B154:B155"/>
    <mergeCell ref="A156:A157"/>
    <mergeCell ref="B156:B157"/>
    <mergeCell ref="A161:A162"/>
    <mergeCell ref="B161:B162"/>
    <mergeCell ref="A96:A98"/>
    <mergeCell ref="B96:B98"/>
    <mergeCell ref="A99:A100"/>
    <mergeCell ref="B99:B100"/>
    <mergeCell ref="A101:A104"/>
    <mergeCell ref="B101:B104"/>
    <mergeCell ref="A105:A108"/>
    <mergeCell ref="B105:B108"/>
    <mergeCell ref="A81:A82"/>
    <mergeCell ref="B81:B82"/>
    <mergeCell ref="A89:A90"/>
    <mergeCell ref="B89:B90"/>
    <mergeCell ref="A86:A87"/>
    <mergeCell ref="B86:B87"/>
    <mergeCell ref="B91:B92"/>
    <mergeCell ref="B42:B43"/>
    <mergeCell ref="B6:D6"/>
    <mergeCell ref="A38:A39"/>
    <mergeCell ref="B38:B39"/>
    <mergeCell ref="A40:A41"/>
    <mergeCell ref="B40:B41"/>
    <mergeCell ref="A42:A43"/>
    <mergeCell ref="A1326:A1327"/>
    <mergeCell ref="B1326:B1327"/>
    <mergeCell ref="B1250:D1250"/>
    <mergeCell ref="A1255:A1258"/>
    <mergeCell ref="B1255:D1255"/>
    <mergeCell ref="B1256:D1256"/>
    <mergeCell ref="B1257:D1257"/>
    <mergeCell ref="B1258:D1258"/>
    <mergeCell ref="B1239:D1239"/>
    <mergeCell ref="B1228:D1228"/>
    <mergeCell ref="B1229:D1229"/>
    <mergeCell ref="B1230:D1230"/>
    <mergeCell ref="B1219:D1219"/>
    <mergeCell ref="A1200:A1201"/>
    <mergeCell ref="B1200:B1201"/>
    <mergeCell ref="A1205:A1206"/>
    <mergeCell ref="B1205:B1206"/>
    <mergeCell ref="A1332:A1333"/>
    <mergeCell ref="B1332:B1333"/>
    <mergeCell ref="A1336:A1338"/>
    <mergeCell ref="B1336:B1338"/>
    <mergeCell ref="A1346:A1347"/>
    <mergeCell ref="B1346:B1347"/>
    <mergeCell ref="A1272:A1274"/>
    <mergeCell ref="B1272:B1274"/>
    <mergeCell ref="A1275:A1278"/>
    <mergeCell ref="B1278:D1278"/>
    <mergeCell ref="B1282:D1282"/>
    <mergeCell ref="A1283:A1285"/>
    <mergeCell ref="B1283:D1283"/>
    <mergeCell ref="B1284:D1284"/>
    <mergeCell ref="B1285:D1285"/>
    <mergeCell ref="A1286:A1288"/>
    <mergeCell ref="B1286:D1286"/>
    <mergeCell ref="B1287:D1287"/>
    <mergeCell ref="A1294:A1296"/>
    <mergeCell ref="B1294:D1294"/>
    <mergeCell ref="B1295:D1295"/>
    <mergeCell ref="B1296:D1296"/>
    <mergeCell ref="B1297:C1297"/>
    <mergeCell ref="B1298:C1298"/>
    <mergeCell ref="A1209:A1210"/>
    <mergeCell ref="B1209:B1210"/>
    <mergeCell ref="A1211:A1212"/>
    <mergeCell ref="B1211:B1212"/>
    <mergeCell ref="A1213:A1214"/>
    <mergeCell ref="B1213:B1214"/>
    <mergeCell ref="A1161:A1162"/>
    <mergeCell ref="B1161:B1162"/>
    <mergeCell ref="A1109:A1112"/>
    <mergeCell ref="B1109:D1109"/>
    <mergeCell ref="B1110:D1110"/>
    <mergeCell ref="B1111:D1111"/>
    <mergeCell ref="B1112:D1112"/>
    <mergeCell ref="B1118:D1118"/>
    <mergeCell ref="A1119:A1123"/>
    <mergeCell ref="B1119:B1123"/>
    <mergeCell ref="B1124:D1124"/>
    <mergeCell ref="A1126:A1128"/>
    <mergeCell ref="B1126:B1128"/>
    <mergeCell ref="B1129:D1129"/>
    <mergeCell ref="A1130:A1131"/>
    <mergeCell ref="B1130:B1131"/>
    <mergeCell ref="B1132:D1132"/>
    <mergeCell ref="B1136:D1136"/>
    <mergeCell ref="B884:D884"/>
    <mergeCell ref="B885:D885"/>
    <mergeCell ref="B886:D886"/>
    <mergeCell ref="A874:A883"/>
    <mergeCell ref="B874:D874"/>
    <mergeCell ref="B875:B876"/>
    <mergeCell ref="B877:B879"/>
    <mergeCell ref="B880:B882"/>
    <mergeCell ref="A411:A412"/>
    <mergeCell ref="B411:B412"/>
    <mergeCell ref="A417:A424"/>
    <mergeCell ref="B417:B424"/>
    <mergeCell ref="A497:A501"/>
    <mergeCell ref="B839:D839"/>
    <mergeCell ref="B843:D843"/>
    <mergeCell ref="B844:D844"/>
    <mergeCell ref="B845:D845"/>
    <mergeCell ref="B835:D835"/>
    <mergeCell ref="B836:D836"/>
    <mergeCell ref="B837:D837"/>
    <mergeCell ref="B838:D838"/>
    <mergeCell ref="A834:A837"/>
    <mergeCell ref="A838:A843"/>
    <mergeCell ref="B840:D840"/>
    <mergeCell ref="B841:D841"/>
    <mergeCell ref="B842:D842"/>
    <mergeCell ref="A844:A847"/>
    <mergeCell ref="B846:D846"/>
    <mergeCell ref="B847:D847"/>
    <mergeCell ref="B497:B501"/>
    <mergeCell ref="B829:D829"/>
    <mergeCell ref="B830:D830"/>
    <mergeCell ref="B834:D834"/>
    <mergeCell ref="B826:D826"/>
    <mergeCell ref="B827:D827"/>
    <mergeCell ref="B828:D828"/>
    <mergeCell ref="A824:A826"/>
    <mergeCell ref="B824:D824"/>
    <mergeCell ref="A827:A830"/>
    <mergeCell ref="B820:D820"/>
    <mergeCell ref="B821:D821"/>
    <mergeCell ref="A778:A780"/>
    <mergeCell ref="B778:B780"/>
    <mergeCell ref="A781:A782"/>
    <mergeCell ref="B781:B782"/>
    <mergeCell ref="A784:A785"/>
    <mergeCell ref="B784:B785"/>
    <mergeCell ref="A787:A788"/>
    <mergeCell ref="B787:B788"/>
    <mergeCell ref="A798:A799"/>
    <mergeCell ref="B798:B799"/>
    <mergeCell ref="A801:A802"/>
    <mergeCell ref="A759:A760"/>
    <mergeCell ref="B759:B760"/>
    <mergeCell ref="A766:A767"/>
    <mergeCell ref="B766:B767"/>
    <mergeCell ref="A768:A769"/>
    <mergeCell ref="B768:B769"/>
    <mergeCell ref="A771:A772"/>
    <mergeCell ref="B771:B772"/>
    <mergeCell ref="A775:A776"/>
    <mergeCell ref="B775:B776"/>
    <mergeCell ref="B801:B802"/>
    <mergeCell ref="A266:A267"/>
    <mergeCell ref="B266:B267"/>
    <mergeCell ref="A755:A758"/>
    <mergeCell ref="B755:B758"/>
    <mergeCell ref="A284:A285"/>
    <mergeCell ref="B284:B285"/>
    <mergeCell ref="A653:A655"/>
    <mergeCell ref="B653:B655"/>
    <mergeCell ref="A662:A663"/>
    <mergeCell ref="B662:B663"/>
    <mergeCell ref="A634:A635"/>
    <mergeCell ref="B634:B635"/>
    <mergeCell ref="A613:A615"/>
    <mergeCell ref="B613:B615"/>
    <mergeCell ref="A616:A617"/>
    <mergeCell ref="B616:B617"/>
    <mergeCell ref="A618:A620"/>
    <mergeCell ref="B618:B620"/>
    <mergeCell ref="A621:A625"/>
    <mergeCell ref="B621:B625"/>
    <mergeCell ref="A627:A628"/>
    <mergeCell ref="B627:B628"/>
    <mergeCell ref="A629:A630"/>
    <mergeCell ref="B629:B630"/>
    <mergeCell ref="B584:B590"/>
    <mergeCell ref="A541:A543"/>
    <mergeCell ref="B541:B543"/>
    <mergeCell ref="A545:A549"/>
    <mergeCell ref="B545:B549"/>
    <mergeCell ref="A550:A554"/>
    <mergeCell ref="B550:B554"/>
    <mergeCell ref="A555:A559"/>
    <mergeCell ref="B555:B559"/>
    <mergeCell ref="A560:A565"/>
    <mergeCell ref="B560:B565"/>
    <mergeCell ref="A566:A568"/>
    <mergeCell ref="B566:B568"/>
    <mergeCell ref="A570:A572"/>
    <mergeCell ref="B570:B572"/>
    <mergeCell ref="A575:A576"/>
    <mergeCell ref="B575:B576"/>
    <mergeCell ref="A577:A583"/>
    <mergeCell ref="B577:B583"/>
    <mergeCell ref="B218:B219"/>
    <mergeCell ref="A244:A245"/>
    <mergeCell ref="B244:B245"/>
    <mergeCell ref="A91:A92"/>
    <mergeCell ref="B1072:D1072"/>
    <mergeCell ref="B1011:D1011"/>
    <mergeCell ref="A1007:A1009"/>
    <mergeCell ref="B1007:D1007"/>
    <mergeCell ref="B1008:B1009"/>
    <mergeCell ref="A1010:A1011"/>
    <mergeCell ref="B1010:D1010"/>
    <mergeCell ref="A1012:A1014"/>
    <mergeCell ref="B1012:D1012"/>
    <mergeCell ref="C1013:D1013"/>
    <mergeCell ref="B1015:D1015"/>
    <mergeCell ref="A1019:A1021"/>
    <mergeCell ref="B1019:D1019"/>
    <mergeCell ref="B1020:D1020"/>
    <mergeCell ref="B1021:D1021"/>
    <mergeCell ref="A1022:A1024"/>
    <mergeCell ref="A954:A956"/>
    <mergeCell ref="B954:B956"/>
    <mergeCell ref="A966:A967"/>
    <mergeCell ref="A584:A590"/>
    <mergeCell ref="A4:A5"/>
    <mergeCell ref="B4:B5"/>
    <mergeCell ref="C4:D4"/>
    <mergeCell ref="E4:E5"/>
    <mergeCell ref="A514:A515"/>
    <mergeCell ref="B514:B515"/>
    <mergeCell ref="A519:A520"/>
    <mergeCell ref="B519:B520"/>
    <mergeCell ref="A1363:A1368"/>
    <mergeCell ref="B1363:B1368"/>
    <mergeCell ref="B1104:D1104"/>
    <mergeCell ref="B1261:D1261"/>
    <mergeCell ref="B966:B967"/>
    <mergeCell ref="A902:A904"/>
    <mergeCell ref="B902:B904"/>
    <mergeCell ref="A905:A909"/>
    <mergeCell ref="B905:B909"/>
    <mergeCell ref="A910:A911"/>
    <mergeCell ref="B910:B911"/>
    <mergeCell ref="A921:A923"/>
    <mergeCell ref="B921:B923"/>
    <mergeCell ref="A927:A932"/>
    <mergeCell ref="B927:B932"/>
    <mergeCell ref="A218:A219"/>
    <mergeCell ref="A1370:A1375"/>
    <mergeCell ref="B1370:B1375"/>
    <mergeCell ref="A1382:A1383"/>
    <mergeCell ref="B1382:B1383"/>
    <mergeCell ref="A1391:A1392"/>
    <mergeCell ref="B1391:B1392"/>
    <mergeCell ref="A1393:A1394"/>
    <mergeCell ref="B1393:B1394"/>
    <mergeCell ref="A1395:A1396"/>
    <mergeCell ref="B1395:B1396"/>
    <mergeCell ref="A1397:A1400"/>
    <mergeCell ref="B1397:B1400"/>
    <mergeCell ref="A1414:A1415"/>
    <mergeCell ref="A1401:A1402"/>
    <mergeCell ref="B1401:D1401"/>
    <mergeCell ref="B1402:D1402"/>
    <mergeCell ref="A1403:A1406"/>
    <mergeCell ref="B1403:D1403"/>
    <mergeCell ref="B1404:D1404"/>
    <mergeCell ref="B1405:D1405"/>
    <mergeCell ref="B1406:D1406"/>
    <mergeCell ref="B1407:D1407"/>
    <mergeCell ref="B1413:D1413"/>
    <mergeCell ref="B1414:D1414"/>
    <mergeCell ref="B1415:D1415"/>
  </mergeCells>
  <printOptions horizontalCentered="1"/>
  <pageMargins left="0.19685039370078741" right="0.19685039370078741" top="0.39370078740157483" bottom="0.19685039370078741" header="0" footer="0"/>
  <pageSetup paperSize="9" scale="70"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ySplit="7" topLeftCell="A8" activePane="bottomLeft" state="frozen"/>
      <selection pane="bottomLeft" activeCell="B9" sqref="B9"/>
    </sheetView>
  </sheetViews>
  <sheetFormatPr defaultColWidth="14.42578125" defaultRowHeight="15" customHeight="1"/>
  <cols>
    <col min="1" max="1" width="4.28515625" customWidth="1"/>
    <col min="2" max="2" width="60" customWidth="1"/>
    <col min="3" max="6" width="8.85546875" customWidth="1"/>
    <col min="7" max="9" width="10.7109375" customWidth="1"/>
    <col min="10" max="10" width="9.28515625" customWidth="1"/>
    <col min="11" max="26" width="8.85546875" customWidth="1"/>
  </cols>
  <sheetData>
    <row r="1" spans="1:26" ht="13.5" customHeight="1">
      <c r="A1" s="1183" t="s">
        <v>662</v>
      </c>
      <c r="B1" s="1184"/>
      <c r="C1" s="1184"/>
      <c r="D1" s="1184"/>
      <c r="E1" s="1184"/>
      <c r="F1" s="1184"/>
      <c r="G1" s="102"/>
      <c r="H1" s="103"/>
      <c r="I1" s="103"/>
      <c r="J1" s="103"/>
      <c r="K1" s="55"/>
      <c r="L1" s="55"/>
      <c r="M1" s="55"/>
      <c r="N1" s="55"/>
      <c r="O1" s="55"/>
      <c r="P1" s="55"/>
      <c r="Q1" s="55"/>
      <c r="R1" s="55"/>
      <c r="S1" s="55"/>
      <c r="T1" s="55"/>
      <c r="U1" s="55"/>
      <c r="V1" s="55"/>
      <c r="W1" s="55"/>
      <c r="X1" s="55"/>
      <c r="Y1" s="55"/>
      <c r="Z1" s="55"/>
    </row>
    <row r="2" spans="1:26" ht="13.5" customHeight="1">
      <c r="A2" s="1610" t="s">
        <v>663</v>
      </c>
      <c r="B2" s="1184"/>
      <c r="C2" s="1184"/>
      <c r="D2" s="1184"/>
      <c r="E2" s="1184"/>
      <c r="F2" s="1184"/>
      <c r="G2" s="102"/>
      <c r="H2" s="103"/>
      <c r="I2" s="103"/>
      <c r="J2" s="103"/>
      <c r="K2" s="55"/>
      <c r="L2" s="55"/>
      <c r="M2" s="55"/>
      <c r="N2" s="55"/>
      <c r="O2" s="55"/>
      <c r="P2" s="55"/>
      <c r="Q2" s="55"/>
      <c r="R2" s="55"/>
      <c r="S2" s="55"/>
      <c r="T2" s="55"/>
      <c r="U2" s="55"/>
      <c r="V2" s="55"/>
      <c r="W2" s="55"/>
      <c r="X2" s="55"/>
      <c r="Y2" s="55"/>
      <c r="Z2" s="55"/>
    </row>
    <row r="3" spans="1:26" ht="13.5" customHeight="1">
      <c r="A3" s="1186" t="s">
        <v>0</v>
      </c>
      <c r="B3" s="1184"/>
      <c r="C3" s="1184"/>
      <c r="D3" s="1184"/>
      <c r="E3" s="1184"/>
      <c r="F3" s="1184"/>
      <c r="G3" s="102"/>
      <c r="H3" s="103"/>
      <c r="I3" s="103"/>
      <c r="J3" s="103"/>
      <c r="K3" s="55"/>
      <c r="L3" s="55"/>
      <c r="M3" s="55"/>
      <c r="N3" s="55"/>
      <c r="O3" s="55"/>
      <c r="P3" s="55"/>
      <c r="Q3" s="55"/>
      <c r="R3" s="55"/>
      <c r="S3" s="55"/>
      <c r="T3" s="55"/>
      <c r="U3" s="55"/>
      <c r="V3" s="55"/>
      <c r="W3" s="55"/>
      <c r="X3" s="55"/>
      <c r="Y3" s="55"/>
      <c r="Z3" s="55"/>
    </row>
    <row r="4" spans="1:26" ht="13.5" customHeight="1">
      <c r="A4" s="55"/>
      <c r="B4" s="55"/>
      <c r="C4" s="55"/>
      <c r="D4" s="55"/>
      <c r="E4" s="55"/>
      <c r="F4" s="55"/>
      <c r="G4" s="102"/>
      <c r="H4" s="103"/>
      <c r="I4" s="103"/>
      <c r="J4" s="103"/>
      <c r="K4" s="55"/>
      <c r="L4" s="55"/>
      <c r="M4" s="55"/>
      <c r="N4" s="55"/>
      <c r="O4" s="55"/>
      <c r="P4" s="55"/>
      <c r="Q4" s="55"/>
      <c r="R4" s="55"/>
      <c r="S4" s="55"/>
      <c r="T4" s="55"/>
      <c r="U4" s="55"/>
      <c r="V4" s="55"/>
      <c r="W4" s="55"/>
      <c r="X4" s="55"/>
      <c r="Y4" s="55"/>
      <c r="Z4" s="55"/>
    </row>
    <row r="5" spans="1:26" ht="13.5" customHeight="1">
      <c r="A5" s="55"/>
      <c r="B5" s="55"/>
      <c r="C5" s="55"/>
      <c r="D5" s="55"/>
      <c r="E5" s="55"/>
      <c r="F5" s="3" t="s">
        <v>664</v>
      </c>
      <c r="G5" s="102"/>
      <c r="H5" s="103"/>
      <c r="I5" s="103"/>
      <c r="J5" s="103"/>
      <c r="K5" s="55"/>
      <c r="L5" s="55"/>
      <c r="M5" s="55"/>
      <c r="N5" s="55"/>
      <c r="O5" s="55"/>
      <c r="P5" s="55"/>
      <c r="Q5" s="55"/>
      <c r="R5" s="55"/>
      <c r="S5" s="55"/>
      <c r="T5" s="55"/>
      <c r="U5" s="55"/>
      <c r="V5" s="55"/>
      <c r="W5" s="55"/>
      <c r="X5" s="55"/>
      <c r="Y5" s="55"/>
      <c r="Z5" s="55"/>
    </row>
    <row r="6" spans="1:26" ht="13.5" customHeight="1">
      <c r="A6" s="10" t="s">
        <v>1</v>
      </c>
      <c r="B6" s="10" t="s">
        <v>2</v>
      </c>
      <c r="C6" s="1187" t="s">
        <v>289</v>
      </c>
      <c r="D6" s="1181"/>
      <c r="E6" s="1181"/>
      <c r="F6" s="1182"/>
      <c r="G6" s="1188" t="s">
        <v>291</v>
      </c>
      <c r="H6" s="1181"/>
      <c r="I6" s="1181"/>
      <c r="J6" s="1182"/>
      <c r="K6" s="55"/>
      <c r="L6" s="55"/>
      <c r="M6" s="55"/>
      <c r="N6" s="55"/>
      <c r="O6" s="55"/>
      <c r="P6" s="55"/>
      <c r="Q6" s="55"/>
      <c r="R6" s="55"/>
      <c r="S6" s="55"/>
      <c r="T6" s="55"/>
      <c r="U6" s="55"/>
      <c r="V6" s="55"/>
      <c r="W6" s="55"/>
      <c r="X6" s="55"/>
      <c r="Y6" s="55"/>
      <c r="Z6" s="55"/>
    </row>
    <row r="7" spans="1:26" ht="13.5" customHeight="1">
      <c r="A7" s="10"/>
      <c r="B7" s="10"/>
      <c r="C7" s="10" t="s">
        <v>5</v>
      </c>
      <c r="D7" s="10" t="s">
        <v>6</v>
      </c>
      <c r="E7" s="10" t="s">
        <v>7</v>
      </c>
      <c r="F7" s="10" t="s">
        <v>8</v>
      </c>
      <c r="G7" s="26" t="s">
        <v>545</v>
      </c>
      <c r="H7" s="26" t="s">
        <v>546</v>
      </c>
      <c r="I7" s="26" t="s">
        <v>547</v>
      </c>
      <c r="J7" s="26" t="s">
        <v>548</v>
      </c>
      <c r="K7" s="55"/>
      <c r="L7" s="55"/>
      <c r="M7" s="55"/>
      <c r="N7" s="55"/>
      <c r="O7" s="55"/>
      <c r="P7" s="55"/>
      <c r="Q7" s="55"/>
      <c r="R7" s="55"/>
      <c r="S7" s="55"/>
      <c r="T7" s="55"/>
      <c r="U7" s="55"/>
      <c r="V7" s="55"/>
      <c r="W7" s="55"/>
      <c r="X7" s="55"/>
      <c r="Y7" s="55"/>
      <c r="Z7" s="55"/>
    </row>
    <row r="8" spans="1:26" ht="13.5" customHeight="1">
      <c r="A8" s="6" t="s">
        <v>295</v>
      </c>
      <c r="B8" s="7" t="s">
        <v>296</v>
      </c>
      <c r="C8" s="8"/>
      <c r="D8" s="8"/>
      <c r="E8" s="8"/>
      <c r="F8" s="8"/>
      <c r="G8" s="100"/>
      <c r="H8" s="104"/>
      <c r="I8" s="104"/>
      <c r="J8" s="104"/>
      <c r="K8" s="105"/>
      <c r="L8" s="105"/>
      <c r="M8" s="105"/>
      <c r="N8" s="105"/>
      <c r="O8" s="105"/>
      <c r="P8" s="105"/>
      <c r="Q8" s="105"/>
      <c r="R8" s="105"/>
      <c r="S8" s="105"/>
      <c r="T8" s="105"/>
      <c r="U8" s="105"/>
      <c r="V8" s="105"/>
      <c r="W8" s="105"/>
      <c r="X8" s="105"/>
      <c r="Y8" s="105"/>
      <c r="Z8" s="105"/>
    </row>
    <row r="9" spans="1:26" ht="13.5" customHeight="1">
      <c r="A9" s="10" t="s">
        <v>297</v>
      </c>
      <c r="B9" s="11" t="s">
        <v>665</v>
      </c>
      <c r="C9" s="13"/>
      <c r="D9" s="13"/>
      <c r="E9" s="13"/>
      <c r="F9" s="13"/>
      <c r="G9" s="78"/>
      <c r="H9" s="106"/>
      <c r="I9" s="106"/>
      <c r="J9" s="106"/>
      <c r="K9" s="55"/>
      <c r="L9" s="55"/>
      <c r="M9" s="55"/>
      <c r="N9" s="55"/>
      <c r="O9" s="55"/>
      <c r="P9" s="55"/>
      <c r="Q9" s="55"/>
      <c r="R9" s="55"/>
      <c r="S9" s="55"/>
      <c r="T9" s="55"/>
      <c r="U9" s="55"/>
      <c r="V9" s="55"/>
      <c r="W9" s="55"/>
      <c r="X9" s="55"/>
      <c r="Y9" s="55"/>
      <c r="Z9" s="55"/>
    </row>
    <row r="10" spans="1:26" ht="13.5" customHeight="1">
      <c r="A10" s="10">
        <v>1</v>
      </c>
      <c r="B10" s="11" t="s">
        <v>9</v>
      </c>
      <c r="C10" s="13"/>
      <c r="D10" s="13"/>
      <c r="E10" s="13"/>
      <c r="F10" s="13"/>
      <c r="G10" s="78"/>
      <c r="H10" s="106"/>
      <c r="I10" s="106"/>
      <c r="J10" s="106"/>
      <c r="K10" s="55"/>
      <c r="L10" s="55"/>
      <c r="M10" s="55"/>
      <c r="N10" s="55"/>
      <c r="O10" s="55"/>
      <c r="P10" s="55"/>
      <c r="Q10" s="55"/>
      <c r="R10" s="55"/>
      <c r="S10" s="55"/>
      <c r="T10" s="55"/>
      <c r="U10" s="55"/>
      <c r="V10" s="55"/>
      <c r="W10" s="55"/>
      <c r="X10" s="55"/>
      <c r="Y10" s="55"/>
      <c r="Z10" s="55"/>
    </row>
    <row r="11" spans="1:26" ht="13.5" customHeight="1">
      <c r="A11" s="10" t="s">
        <v>10</v>
      </c>
      <c r="B11" s="12" t="s">
        <v>11</v>
      </c>
      <c r="C11" s="49">
        <v>3600</v>
      </c>
      <c r="D11" s="49">
        <v>2500</v>
      </c>
      <c r="E11" s="49">
        <v>1800</v>
      </c>
      <c r="F11" s="49">
        <v>1100</v>
      </c>
      <c r="G11" s="78"/>
      <c r="H11" s="106"/>
      <c r="I11" s="106"/>
      <c r="J11" s="106"/>
      <c r="K11" s="55"/>
      <c r="L11" s="55"/>
      <c r="M11" s="55"/>
      <c r="N11" s="55"/>
      <c r="O11" s="55"/>
      <c r="P11" s="55"/>
      <c r="Q11" s="55"/>
      <c r="R11" s="55"/>
      <c r="S11" s="55"/>
      <c r="T11" s="55"/>
      <c r="U11" s="55"/>
      <c r="V11" s="55"/>
      <c r="W11" s="55"/>
      <c r="X11" s="55"/>
      <c r="Y11" s="55"/>
      <c r="Z11" s="55"/>
    </row>
    <row r="12" spans="1:26" ht="13.5" customHeight="1">
      <c r="A12" s="13" t="s">
        <v>10</v>
      </c>
      <c r="B12" s="12" t="s">
        <v>12</v>
      </c>
      <c r="C12" s="49">
        <v>6800</v>
      </c>
      <c r="D12" s="13"/>
      <c r="E12" s="13"/>
      <c r="F12" s="13"/>
      <c r="G12" s="78"/>
      <c r="H12" s="106"/>
      <c r="I12" s="106"/>
      <c r="J12" s="106"/>
      <c r="K12" s="55"/>
      <c r="L12" s="55"/>
      <c r="M12" s="55"/>
      <c r="N12" s="55"/>
      <c r="O12" s="55"/>
      <c r="P12" s="55"/>
      <c r="Q12" s="55"/>
      <c r="R12" s="55"/>
      <c r="S12" s="55"/>
      <c r="T12" s="55"/>
      <c r="U12" s="55"/>
      <c r="V12" s="55"/>
      <c r="W12" s="55"/>
      <c r="X12" s="55"/>
      <c r="Y12" s="55"/>
      <c r="Z12" s="55"/>
    </row>
    <row r="13" spans="1:26" ht="13.5" customHeight="1">
      <c r="A13" s="13" t="s">
        <v>10</v>
      </c>
      <c r="B13" s="12" t="s">
        <v>13</v>
      </c>
      <c r="C13" s="49">
        <v>10000</v>
      </c>
      <c r="D13" s="49">
        <v>6800</v>
      </c>
      <c r="E13" s="49">
        <v>4400</v>
      </c>
      <c r="F13" s="49">
        <v>2400</v>
      </c>
      <c r="G13" s="78"/>
      <c r="H13" s="106"/>
      <c r="I13" s="106"/>
      <c r="J13" s="106"/>
      <c r="K13" s="55"/>
      <c r="L13" s="55"/>
      <c r="M13" s="55"/>
      <c r="N13" s="55"/>
      <c r="O13" s="55"/>
      <c r="P13" s="55"/>
      <c r="Q13" s="55"/>
      <c r="R13" s="55"/>
      <c r="S13" s="55"/>
      <c r="T13" s="55"/>
      <c r="U13" s="55"/>
      <c r="V13" s="55"/>
      <c r="W13" s="55"/>
      <c r="X13" s="55"/>
      <c r="Y13" s="55"/>
      <c r="Z13" s="55"/>
    </row>
    <row r="14" spans="1:26" ht="13.5" customHeight="1">
      <c r="A14" s="13" t="s">
        <v>10</v>
      </c>
      <c r="B14" s="12" t="s">
        <v>14</v>
      </c>
      <c r="C14" s="49">
        <v>9200</v>
      </c>
      <c r="D14" s="49">
        <v>6400</v>
      </c>
      <c r="E14" s="49">
        <v>3600</v>
      </c>
      <c r="F14" s="49">
        <v>2000</v>
      </c>
      <c r="G14" s="78"/>
      <c r="H14" s="106"/>
      <c r="I14" s="106"/>
      <c r="J14" s="106"/>
      <c r="K14" s="55"/>
      <c r="L14" s="55"/>
      <c r="M14" s="55"/>
      <c r="N14" s="55"/>
      <c r="O14" s="55"/>
      <c r="P14" s="55"/>
      <c r="Q14" s="55"/>
      <c r="R14" s="55"/>
      <c r="S14" s="55"/>
      <c r="T14" s="55"/>
      <c r="U14" s="55"/>
      <c r="V14" s="55"/>
      <c r="W14" s="55"/>
      <c r="X14" s="55"/>
      <c r="Y14" s="55"/>
      <c r="Z14" s="55"/>
    </row>
    <row r="15" spans="1:26" ht="13.5" customHeight="1">
      <c r="A15" s="10" t="s">
        <v>10</v>
      </c>
      <c r="B15" s="12" t="s">
        <v>15</v>
      </c>
      <c r="C15" s="49">
        <v>8000</v>
      </c>
      <c r="D15" s="49">
        <v>5600</v>
      </c>
      <c r="E15" s="49">
        <v>3200</v>
      </c>
      <c r="F15" s="49">
        <v>1600</v>
      </c>
      <c r="G15" s="78"/>
      <c r="H15" s="106"/>
      <c r="I15" s="106"/>
      <c r="J15" s="106"/>
      <c r="K15" s="55"/>
      <c r="L15" s="55"/>
      <c r="M15" s="55"/>
      <c r="N15" s="55"/>
      <c r="O15" s="55"/>
      <c r="P15" s="55"/>
      <c r="Q15" s="55"/>
      <c r="R15" s="55"/>
      <c r="S15" s="55"/>
      <c r="T15" s="55"/>
      <c r="U15" s="55"/>
      <c r="V15" s="55"/>
      <c r="W15" s="55"/>
      <c r="X15" s="55"/>
      <c r="Y15" s="55"/>
      <c r="Z15" s="55"/>
    </row>
    <row r="16" spans="1:26" ht="13.5" customHeight="1">
      <c r="A16" s="10" t="s">
        <v>10</v>
      </c>
      <c r="B16" s="12" t="s">
        <v>299</v>
      </c>
      <c r="C16" s="49">
        <v>6800</v>
      </c>
      <c r="D16" s="49">
        <v>4400</v>
      </c>
      <c r="E16" s="49">
        <v>2800</v>
      </c>
      <c r="F16" s="49">
        <v>1600</v>
      </c>
      <c r="G16" s="78"/>
      <c r="H16" s="106"/>
      <c r="I16" s="106"/>
      <c r="J16" s="106"/>
      <c r="K16" s="55"/>
      <c r="L16" s="55"/>
      <c r="M16" s="55"/>
      <c r="N16" s="55"/>
      <c r="O16" s="55"/>
      <c r="P16" s="55"/>
      <c r="Q16" s="55"/>
      <c r="R16" s="55"/>
      <c r="S16" s="55"/>
      <c r="T16" s="55"/>
      <c r="U16" s="55"/>
      <c r="V16" s="55"/>
      <c r="W16" s="55"/>
      <c r="X16" s="55"/>
      <c r="Y16" s="55"/>
      <c r="Z16" s="55"/>
    </row>
    <row r="17" spans="1:26" ht="13.5" customHeight="1">
      <c r="A17" s="10">
        <v>2</v>
      </c>
      <c r="B17" s="11" t="s">
        <v>16</v>
      </c>
      <c r="C17" s="13"/>
      <c r="D17" s="13"/>
      <c r="E17" s="13"/>
      <c r="F17" s="13"/>
      <c r="G17" s="78"/>
      <c r="H17" s="106"/>
      <c r="I17" s="106"/>
      <c r="J17" s="106"/>
      <c r="K17" s="55"/>
      <c r="L17" s="55"/>
      <c r="M17" s="55"/>
      <c r="N17" s="55"/>
      <c r="O17" s="55"/>
      <c r="P17" s="55"/>
      <c r="Q17" s="55"/>
      <c r="R17" s="55"/>
      <c r="S17" s="55"/>
      <c r="T17" s="55"/>
      <c r="U17" s="55"/>
      <c r="V17" s="55"/>
      <c r="W17" s="55"/>
      <c r="X17" s="55"/>
      <c r="Y17" s="55"/>
      <c r="Z17" s="55"/>
    </row>
    <row r="18" spans="1:26" ht="13.5" customHeight="1">
      <c r="A18" s="10" t="s">
        <v>10</v>
      </c>
      <c r="B18" s="12" t="s">
        <v>300</v>
      </c>
      <c r="C18" s="49">
        <v>4800</v>
      </c>
      <c r="D18" s="49">
        <v>3600</v>
      </c>
      <c r="E18" s="49">
        <v>2400</v>
      </c>
      <c r="F18" s="49">
        <v>1200</v>
      </c>
      <c r="G18" s="78"/>
      <c r="H18" s="106"/>
      <c r="I18" s="106"/>
      <c r="J18" s="106"/>
      <c r="K18" s="55"/>
      <c r="L18" s="55"/>
      <c r="M18" s="55"/>
      <c r="N18" s="55"/>
      <c r="O18" s="55"/>
      <c r="P18" s="55"/>
      <c r="Q18" s="55"/>
      <c r="R18" s="55"/>
      <c r="S18" s="55"/>
      <c r="T18" s="55"/>
      <c r="U18" s="55"/>
      <c r="V18" s="55"/>
      <c r="W18" s="55"/>
      <c r="X18" s="55"/>
      <c r="Y18" s="55"/>
      <c r="Z18" s="55"/>
    </row>
    <row r="19" spans="1:26" ht="13.5" customHeight="1">
      <c r="A19" s="10" t="s">
        <v>10</v>
      </c>
      <c r="B19" s="12" t="s">
        <v>301</v>
      </c>
      <c r="C19" s="49">
        <v>6400</v>
      </c>
      <c r="D19" s="49">
        <v>4400</v>
      </c>
      <c r="E19" s="49">
        <v>3200</v>
      </c>
      <c r="F19" s="49">
        <v>2000</v>
      </c>
      <c r="G19" s="78"/>
      <c r="H19" s="106"/>
      <c r="I19" s="106"/>
      <c r="J19" s="106"/>
      <c r="K19" s="55"/>
      <c r="L19" s="55"/>
      <c r="M19" s="55"/>
      <c r="N19" s="55"/>
      <c r="O19" s="55"/>
      <c r="P19" s="55"/>
      <c r="Q19" s="55"/>
      <c r="R19" s="55"/>
      <c r="S19" s="55"/>
      <c r="T19" s="55"/>
      <c r="U19" s="55"/>
      <c r="V19" s="55"/>
      <c r="W19" s="55"/>
      <c r="X19" s="55"/>
      <c r="Y19" s="55"/>
      <c r="Z19" s="55"/>
    </row>
    <row r="20" spans="1:26" ht="13.5" customHeight="1">
      <c r="A20" s="10" t="s">
        <v>10</v>
      </c>
      <c r="B20" s="12" t="s">
        <v>302</v>
      </c>
      <c r="C20" s="49">
        <v>5200</v>
      </c>
      <c r="D20" s="49">
        <v>4000</v>
      </c>
      <c r="E20" s="49">
        <v>2400</v>
      </c>
      <c r="F20" s="49">
        <v>1200</v>
      </c>
      <c r="G20" s="78"/>
      <c r="H20" s="106"/>
      <c r="I20" s="106"/>
      <c r="J20" s="106"/>
      <c r="K20" s="55"/>
      <c r="L20" s="55"/>
      <c r="M20" s="55"/>
      <c r="N20" s="55"/>
      <c r="O20" s="55"/>
      <c r="P20" s="55"/>
      <c r="Q20" s="55"/>
      <c r="R20" s="55"/>
      <c r="S20" s="55"/>
      <c r="T20" s="55"/>
      <c r="U20" s="55"/>
      <c r="V20" s="55"/>
      <c r="W20" s="55"/>
      <c r="X20" s="55"/>
      <c r="Y20" s="55"/>
      <c r="Z20" s="55"/>
    </row>
    <row r="21" spans="1:26" ht="13.5" customHeight="1">
      <c r="A21" s="10" t="s">
        <v>10</v>
      </c>
      <c r="B21" s="12" t="s">
        <v>306</v>
      </c>
      <c r="C21" s="49">
        <v>4800</v>
      </c>
      <c r="D21" s="53"/>
      <c r="E21" s="13"/>
      <c r="F21" s="13"/>
      <c r="G21" s="78"/>
      <c r="H21" s="106"/>
      <c r="I21" s="106"/>
      <c r="J21" s="106"/>
      <c r="K21" s="55"/>
      <c r="L21" s="55"/>
      <c r="M21" s="55"/>
      <c r="N21" s="55"/>
      <c r="O21" s="55"/>
      <c r="P21" s="55"/>
      <c r="Q21" s="55"/>
      <c r="R21" s="55"/>
      <c r="S21" s="55"/>
      <c r="T21" s="55"/>
      <c r="U21" s="55"/>
      <c r="V21" s="55"/>
      <c r="W21" s="55"/>
      <c r="X21" s="55"/>
      <c r="Y21" s="55"/>
      <c r="Z21" s="55"/>
    </row>
    <row r="22" spans="1:26" ht="13.5" customHeight="1">
      <c r="A22" s="10" t="s">
        <v>10</v>
      </c>
      <c r="B22" s="24"/>
      <c r="C22" s="54"/>
      <c r="D22" s="53"/>
      <c r="E22" s="13"/>
      <c r="F22" s="13"/>
      <c r="G22" s="78"/>
      <c r="H22" s="106"/>
      <c r="I22" s="106"/>
      <c r="J22" s="106"/>
      <c r="K22" s="55"/>
      <c r="L22" s="55"/>
      <c r="M22" s="55"/>
      <c r="N22" s="55"/>
      <c r="O22" s="55"/>
      <c r="P22" s="55"/>
      <c r="Q22" s="55"/>
      <c r="R22" s="55"/>
      <c r="S22" s="55"/>
      <c r="T22" s="55"/>
      <c r="U22" s="55"/>
      <c r="V22" s="55"/>
      <c r="W22" s="55"/>
      <c r="X22" s="55"/>
      <c r="Y22" s="55"/>
      <c r="Z22" s="55"/>
    </row>
    <row r="23" spans="1:26" ht="13.5" customHeight="1">
      <c r="A23" s="10">
        <v>3</v>
      </c>
      <c r="B23" s="19" t="s">
        <v>276</v>
      </c>
      <c r="C23" s="25"/>
      <c r="D23" s="13"/>
      <c r="E23" s="13"/>
      <c r="F23" s="13"/>
      <c r="G23" s="78"/>
      <c r="H23" s="106"/>
      <c r="I23" s="106"/>
      <c r="J23" s="106"/>
      <c r="K23" s="55"/>
      <c r="L23" s="55"/>
      <c r="M23" s="55"/>
      <c r="N23" s="55"/>
      <c r="O23" s="55"/>
      <c r="P23" s="55"/>
      <c r="Q23" s="55"/>
      <c r="R23" s="55"/>
      <c r="S23" s="55"/>
      <c r="T23" s="55"/>
      <c r="U23" s="55"/>
      <c r="V23" s="55"/>
      <c r="W23" s="55"/>
      <c r="X23" s="55"/>
      <c r="Y23" s="55"/>
      <c r="Z23" s="55"/>
    </row>
    <row r="24" spans="1:26" ht="13.5" customHeight="1">
      <c r="A24" s="10" t="s">
        <v>10</v>
      </c>
      <c r="B24" s="12" t="s">
        <v>46</v>
      </c>
      <c r="C24" s="49">
        <v>4800</v>
      </c>
      <c r="D24" s="13"/>
      <c r="E24" s="13"/>
      <c r="F24" s="13"/>
      <c r="G24" s="78"/>
      <c r="H24" s="106"/>
      <c r="I24" s="106"/>
      <c r="J24" s="106"/>
      <c r="K24" s="55"/>
      <c r="L24" s="55"/>
      <c r="M24" s="55"/>
      <c r="N24" s="55"/>
      <c r="O24" s="55"/>
      <c r="P24" s="55"/>
      <c r="Q24" s="55"/>
      <c r="R24" s="55"/>
      <c r="S24" s="55"/>
      <c r="T24" s="55"/>
      <c r="U24" s="55"/>
      <c r="V24" s="55"/>
      <c r="W24" s="55"/>
      <c r="X24" s="55"/>
      <c r="Y24" s="55"/>
      <c r="Z24" s="55"/>
    </row>
    <row r="25" spans="1:26" ht="13.5" customHeight="1">
      <c r="A25" s="10" t="s">
        <v>10</v>
      </c>
      <c r="B25" s="12" t="s">
        <v>213</v>
      </c>
      <c r="C25" s="49">
        <v>4000</v>
      </c>
      <c r="D25" s="13"/>
      <c r="E25" s="13"/>
      <c r="F25" s="13"/>
      <c r="G25" s="78"/>
      <c r="H25" s="106"/>
      <c r="I25" s="106"/>
      <c r="J25" s="106"/>
      <c r="K25" s="55"/>
      <c r="L25" s="55"/>
      <c r="M25" s="55"/>
      <c r="N25" s="55"/>
      <c r="O25" s="55"/>
      <c r="P25" s="55"/>
      <c r="Q25" s="55"/>
      <c r="R25" s="55"/>
      <c r="S25" s="55"/>
      <c r="T25" s="55"/>
      <c r="U25" s="55"/>
      <c r="V25" s="55"/>
      <c r="W25" s="55"/>
      <c r="X25" s="55"/>
      <c r="Y25" s="55"/>
      <c r="Z25" s="55"/>
    </row>
    <row r="26" spans="1:26" ht="13.5" customHeight="1">
      <c r="A26" s="10" t="s">
        <v>10</v>
      </c>
      <c r="B26" s="12" t="s">
        <v>213</v>
      </c>
      <c r="C26" s="49">
        <v>4000</v>
      </c>
      <c r="D26" s="13"/>
      <c r="E26" s="13"/>
      <c r="F26" s="13"/>
      <c r="G26" s="78"/>
      <c r="H26" s="106"/>
      <c r="I26" s="106"/>
      <c r="J26" s="106"/>
      <c r="K26" s="55"/>
      <c r="L26" s="55"/>
      <c r="M26" s="55"/>
      <c r="N26" s="55"/>
      <c r="O26" s="55"/>
      <c r="P26" s="55"/>
      <c r="Q26" s="55"/>
      <c r="R26" s="55"/>
      <c r="S26" s="55"/>
      <c r="T26" s="55"/>
      <c r="U26" s="55"/>
      <c r="V26" s="55"/>
      <c r="W26" s="55"/>
      <c r="X26" s="55"/>
      <c r="Y26" s="55"/>
      <c r="Z26" s="55"/>
    </row>
    <row r="27" spans="1:26" ht="13.5" customHeight="1">
      <c r="A27" s="10">
        <v>4</v>
      </c>
      <c r="B27" s="11" t="s">
        <v>666</v>
      </c>
      <c r="C27" s="49">
        <v>2400</v>
      </c>
      <c r="D27" s="49">
        <v>1600</v>
      </c>
      <c r="E27" s="49">
        <v>1200</v>
      </c>
      <c r="F27" s="13">
        <v>800</v>
      </c>
      <c r="G27" s="78"/>
      <c r="H27" s="106"/>
      <c r="I27" s="106"/>
      <c r="J27" s="106"/>
      <c r="K27" s="55"/>
      <c r="L27" s="55"/>
      <c r="M27" s="55"/>
      <c r="N27" s="55"/>
      <c r="O27" s="55"/>
      <c r="P27" s="55"/>
      <c r="Q27" s="55"/>
      <c r="R27" s="55"/>
      <c r="S27" s="55"/>
      <c r="T27" s="55"/>
      <c r="U27" s="55"/>
      <c r="V27" s="55"/>
      <c r="W27" s="55"/>
      <c r="X27" s="55"/>
      <c r="Y27" s="55"/>
      <c r="Z27" s="55"/>
    </row>
    <row r="28" spans="1:26" ht="13.5" customHeight="1">
      <c r="A28" s="10">
        <v>5</v>
      </c>
      <c r="B28" s="11" t="s">
        <v>17</v>
      </c>
      <c r="C28" s="13"/>
      <c r="D28" s="13"/>
      <c r="E28" s="13"/>
      <c r="F28" s="13"/>
      <c r="G28" s="78"/>
      <c r="H28" s="106"/>
      <c r="I28" s="106"/>
      <c r="J28" s="106"/>
      <c r="K28" s="55"/>
      <c r="L28" s="55"/>
      <c r="M28" s="55"/>
      <c r="N28" s="55"/>
      <c r="O28" s="55"/>
      <c r="P28" s="55"/>
      <c r="Q28" s="55"/>
      <c r="R28" s="55"/>
      <c r="S28" s="55"/>
      <c r="T28" s="55"/>
      <c r="U28" s="55"/>
      <c r="V28" s="55"/>
      <c r="W28" s="55"/>
      <c r="X28" s="55"/>
      <c r="Y28" s="55"/>
      <c r="Z28" s="55"/>
    </row>
    <row r="29" spans="1:26" ht="13.5" customHeight="1">
      <c r="A29" s="10" t="s">
        <v>10</v>
      </c>
      <c r="B29" s="12" t="s">
        <v>18</v>
      </c>
      <c r="C29" s="49">
        <v>4000</v>
      </c>
      <c r="D29" s="49">
        <v>2800</v>
      </c>
      <c r="E29" s="49">
        <v>2000</v>
      </c>
      <c r="F29" s="49">
        <v>1200</v>
      </c>
      <c r="G29" s="78"/>
      <c r="H29" s="106"/>
      <c r="I29" s="106"/>
      <c r="J29" s="106"/>
      <c r="K29" s="55"/>
      <c r="L29" s="55"/>
      <c r="M29" s="55"/>
      <c r="N29" s="55"/>
      <c r="O29" s="55"/>
      <c r="P29" s="55"/>
      <c r="Q29" s="55"/>
      <c r="R29" s="55"/>
      <c r="S29" s="55"/>
      <c r="T29" s="55"/>
      <c r="U29" s="55"/>
      <c r="V29" s="55"/>
      <c r="W29" s="55"/>
      <c r="X29" s="55"/>
      <c r="Y29" s="55"/>
      <c r="Z29" s="55"/>
    </row>
    <row r="30" spans="1:26" ht="13.5" customHeight="1">
      <c r="A30" s="10" t="s">
        <v>10</v>
      </c>
      <c r="B30" s="12" t="s">
        <v>14</v>
      </c>
      <c r="C30" s="49">
        <v>4800</v>
      </c>
      <c r="D30" s="49">
        <v>3400</v>
      </c>
      <c r="E30" s="49">
        <v>2400</v>
      </c>
      <c r="F30" s="49">
        <v>1400</v>
      </c>
      <c r="G30" s="78"/>
      <c r="H30" s="106"/>
      <c r="I30" s="106"/>
      <c r="J30" s="106"/>
      <c r="K30" s="55"/>
      <c r="L30" s="55"/>
      <c r="M30" s="55"/>
      <c r="N30" s="55"/>
      <c r="O30" s="55"/>
      <c r="P30" s="55"/>
      <c r="Q30" s="55"/>
      <c r="R30" s="55"/>
      <c r="S30" s="55"/>
      <c r="T30" s="55"/>
      <c r="U30" s="55"/>
      <c r="V30" s="55"/>
      <c r="W30" s="55"/>
      <c r="X30" s="55"/>
      <c r="Y30" s="55"/>
      <c r="Z30" s="55"/>
    </row>
    <row r="31" spans="1:26" ht="13.5" customHeight="1">
      <c r="A31" s="10">
        <v>6</v>
      </c>
      <c r="B31" s="11" t="s">
        <v>19</v>
      </c>
      <c r="C31" s="13"/>
      <c r="D31" s="13"/>
      <c r="E31" s="13"/>
      <c r="F31" s="13"/>
      <c r="G31" s="78"/>
      <c r="H31" s="106"/>
      <c r="I31" s="106"/>
      <c r="J31" s="106"/>
      <c r="K31" s="55"/>
      <c r="L31" s="55"/>
      <c r="M31" s="55"/>
      <c r="N31" s="55"/>
      <c r="O31" s="55"/>
      <c r="P31" s="55"/>
      <c r="Q31" s="55"/>
      <c r="R31" s="55"/>
      <c r="S31" s="55"/>
      <c r="T31" s="55"/>
      <c r="U31" s="55"/>
      <c r="V31" s="55"/>
      <c r="W31" s="55"/>
      <c r="X31" s="55"/>
      <c r="Y31" s="55"/>
      <c r="Z31" s="55"/>
    </row>
    <row r="32" spans="1:26" ht="13.5" customHeight="1">
      <c r="A32" s="10" t="s">
        <v>10</v>
      </c>
      <c r="B32" s="12" t="s">
        <v>308</v>
      </c>
      <c r="C32" s="49">
        <v>3600</v>
      </c>
      <c r="D32" s="49">
        <v>2400</v>
      </c>
      <c r="E32" s="49">
        <v>1600</v>
      </c>
      <c r="F32" s="49">
        <v>1200</v>
      </c>
      <c r="G32" s="78"/>
      <c r="H32" s="106"/>
      <c r="I32" s="106"/>
      <c r="J32" s="106"/>
      <c r="K32" s="55"/>
      <c r="L32" s="55"/>
      <c r="M32" s="55"/>
      <c r="N32" s="55"/>
      <c r="O32" s="55"/>
      <c r="P32" s="55"/>
      <c r="Q32" s="55"/>
      <c r="R32" s="55"/>
      <c r="S32" s="55"/>
      <c r="T32" s="55"/>
      <c r="U32" s="55"/>
      <c r="V32" s="55"/>
      <c r="W32" s="55"/>
      <c r="X32" s="55"/>
      <c r="Y32" s="55"/>
      <c r="Z32" s="55"/>
    </row>
    <row r="33" spans="1:26" ht="13.5" customHeight="1">
      <c r="A33" s="10" t="s">
        <v>10</v>
      </c>
      <c r="B33" s="12" t="s">
        <v>20</v>
      </c>
      <c r="C33" s="49">
        <v>4000</v>
      </c>
      <c r="D33" s="49">
        <v>2800</v>
      </c>
      <c r="E33" s="49">
        <v>2000</v>
      </c>
      <c r="F33" s="49">
        <v>1200</v>
      </c>
      <c r="G33" s="78"/>
      <c r="H33" s="106"/>
      <c r="I33" s="106"/>
      <c r="J33" s="106"/>
      <c r="K33" s="55"/>
      <c r="L33" s="55"/>
      <c r="M33" s="55"/>
      <c r="N33" s="55"/>
      <c r="O33" s="55"/>
      <c r="P33" s="55"/>
      <c r="Q33" s="55"/>
      <c r="R33" s="55"/>
      <c r="S33" s="55"/>
      <c r="T33" s="55"/>
      <c r="U33" s="55"/>
      <c r="V33" s="55"/>
      <c r="W33" s="55"/>
      <c r="X33" s="55"/>
      <c r="Y33" s="55"/>
      <c r="Z33" s="55"/>
    </row>
    <row r="34" spans="1:26" ht="13.5" customHeight="1">
      <c r="A34" s="10" t="s">
        <v>10</v>
      </c>
      <c r="B34" s="12" t="s">
        <v>21</v>
      </c>
      <c r="C34" s="49">
        <v>3600</v>
      </c>
      <c r="D34" s="49">
        <v>2400</v>
      </c>
      <c r="E34" s="49">
        <v>1600</v>
      </c>
      <c r="F34" s="49">
        <v>1200</v>
      </c>
      <c r="G34" s="78"/>
      <c r="H34" s="106"/>
      <c r="I34" s="106"/>
      <c r="J34" s="106"/>
      <c r="K34" s="55"/>
      <c r="L34" s="55"/>
      <c r="M34" s="55"/>
      <c r="N34" s="55"/>
      <c r="O34" s="55"/>
      <c r="P34" s="55"/>
      <c r="Q34" s="55"/>
      <c r="R34" s="55"/>
      <c r="S34" s="55"/>
      <c r="T34" s="55"/>
      <c r="U34" s="55"/>
      <c r="V34" s="55"/>
      <c r="W34" s="55"/>
      <c r="X34" s="55"/>
      <c r="Y34" s="55"/>
      <c r="Z34" s="55"/>
    </row>
    <row r="35" spans="1:26" ht="13.5" customHeight="1">
      <c r="A35" s="10">
        <v>7</v>
      </c>
      <c r="B35" s="11" t="s">
        <v>667</v>
      </c>
      <c r="C35" s="49">
        <v>4000</v>
      </c>
      <c r="D35" s="13"/>
      <c r="E35" s="13"/>
      <c r="F35" s="13"/>
      <c r="G35" s="78"/>
      <c r="H35" s="106"/>
      <c r="I35" s="106"/>
      <c r="J35" s="106"/>
      <c r="K35" s="55"/>
      <c r="L35" s="55"/>
      <c r="M35" s="55"/>
      <c r="N35" s="55"/>
      <c r="O35" s="55"/>
      <c r="P35" s="55"/>
      <c r="Q35" s="55"/>
      <c r="R35" s="55"/>
      <c r="S35" s="55"/>
      <c r="T35" s="55"/>
      <c r="U35" s="55"/>
      <c r="V35" s="55"/>
      <c r="W35" s="55"/>
      <c r="X35" s="55"/>
      <c r="Y35" s="55"/>
      <c r="Z35" s="55"/>
    </row>
    <row r="36" spans="1:26" ht="13.5" customHeight="1">
      <c r="A36" s="10">
        <v>8</v>
      </c>
      <c r="B36" s="11" t="s">
        <v>22</v>
      </c>
      <c r="C36" s="49">
        <v>4800</v>
      </c>
      <c r="D36" s="49">
        <v>3400</v>
      </c>
      <c r="E36" s="49">
        <v>2400</v>
      </c>
      <c r="F36" s="49">
        <v>1400</v>
      </c>
      <c r="G36" s="78"/>
      <c r="H36" s="106"/>
      <c r="I36" s="106"/>
      <c r="J36" s="106"/>
      <c r="K36" s="55"/>
      <c r="L36" s="55"/>
      <c r="M36" s="55"/>
      <c r="N36" s="55"/>
      <c r="O36" s="55"/>
      <c r="P36" s="55"/>
      <c r="Q36" s="55"/>
      <c r="R36" s="55"/>
      <c r="S36" s="55"/>
      <c r="T36" s="55"/>
      <c r="U36" s="55"/>
      <c r="V36" s="55"/>
      <c r="W36" s="55"/>
      <c r="X36" s="55"/>
      <c r="Y36" s="55"/>
      <c r="Z36" s="55"/>
    </row>
    <row r="37" spans="1:26" ht="13.5" customHeight="1">
      <c r="A37" s="10">
        <v>9</v>
      </c>
      <c r="B37" s="11" t="s">
        <v>668</v>
      </c>
      <c r="C37" s="49">
        <v>3200</v>
      </c>
      <c r="D37" s="13"/>
      <c r="E37" s="13"/>
      <c r="F37" s="13"/>
      <c r="G37" s="78"/>
      <c r="H37" s="106"/>
      <c r="I37" s="106"/>
      <c r="J37" s="106"/>
      <c r="K37" s="55"/>
      <c r="L37" s="55"/>
      <c r="M37" s="55"/>
      <c r="N37" s="55"/>
      <c r="O37" s="55"/>
      <c r="P37" s="55"/>
      <c r="Q37" s="55"/>
      <c r="R37" s="55"/>
      <c r="S37" s="55"/>
      <c r="T37" s="55"/>
      <c r="U37" s="55"/>
      <c r="V37" s="55"/>
      <c r="W37" s="55"/>
      <c r="X37" s="55"/>
      <c r="Y37" s="55"/>
      <c r="Z37" s="55"/>
    </row>
    <row r="38" spans="1:26" ht="13.5" customHeight="1">
      <c r="A38" s="10">
        <v>10</v>
      </c>
      <c r="B38" s="11" t="s">
        <v>669</v>
      </c>
      <c r="C38" s="49">
        <v>3200</v>
      </c>
      <c r="D38" s="13"/>
      <c r="E38" s="13"/>
      <c r="F38" s="13"/>
      <c r="G38" s="78"/>
      <c r="H38" s="106"/>
      <c r="I38" s="106"/>
      <c r="J38" s="106"/>
      <c r="K38" s="55"/>
      <c r="L38" s="55"/>
      <c r="M38" s="55"/>
      <c r="N38" s="55"/>
      <c r="O38" s="55"/>
      <c r="P38" s="55"/>
      <c r="Q38" s="55"/>
      <c r="R38" s="55"/>
      <c r="S38" s="55"/>
      <c r="T38" s="55"/>
      <c r="U38" s="55"/>
      <c r="V38" s="55"/>
      <c r="W38" s="55"/>
      <c r="X38" s="55"/>
      <c r="Y38" s="55"/>
      <c r="Z38" s="55"/>
    </row>
    <row r="39" spans="1:26" ht="13.5" customHeight="1">
      <c r="A39" s="10">
        <v>11</v>
      </c>
      <c r="B39" s="11" t="s">
        <v>23</v>
      </c>
      <c r="C39" s="49">
        <v>3200</v>
      </c>
      <c r="D39" s="49">
        <v>2400</v>
      </c>
      <c r="E39" s="49">
        <v>1600</v>
      </c>
      <c r="F39" s="13">
        <v>800</v>
      </c>
      <c r="G39" s="78"/>
      <c r="H39" s="106"/>
      <c r="I39" s="106"/>
      <c r="J39" s="106"/>
      <c r="K39" s="55"/>
      <c r="L39" s="55"/>
      <c r="M39" s="55"/>
      <c r="N39" s="55"/>
      <c r="O39" s="55"/>
      <c r="P39" s="55"/>
      <c r="Q39" s="55"/>
      <c r="R39" s="55"/>
      <c r="S39" s="55"/>
      <c r="T39" s="55"/>
      <c r="U39" s="55"/>
      <c r="V39" s="55"/>
      <c r="W39" s="55"/>
      <c r="X39" s="55"/>
      <c r="Y39" s="55"/>
      <c r="Z39" s="55"/>
    </row>
    <row r="40" spans="1:26" ht="13.5" customHeight="1">
      <c r="A40" s="10">
        <v>12</v>
      </c>
      <c r="B40" s="11" t="s">
        <v>24</v>
      </c>
      <c r="C40" s="13"/>
      <c r="D40" s="13"/>
      <c r="E40" s="13"/>
      <c r="F40" s="13"/>
      <c r="G40" s="78"/>
      <c r="H40" s="106"/>
      <c r="I40" s="106"/>
      <c r="J40" s="106"/>
      <c r="K40" s="55"/>
      <c r="L40" s="55"/>
      <c r="M40" s="55"/>
      <c r="N40" s="55"/>
      <c r="O40" s="55"/>
      <c r="P40" s="55"/>
      <c r="Q40" s="55"/>
      <c r="R40" s="55"/>
      <c r="S40" s="55"/>
      <c r="T40" s="55"/>
      <c r="U40" s="55"/>
      <c r="V40" s="55"/>
      <c r="W40" s="55"/>
      <c r="X40" s="55"/>
      <c r="Y40" s="55"/>
      <c r="Z40" s="55"/>
    </row>
    <row r="41" spans="1:26" ht="13.5" customHeight="1">
      <c r="A41" s="10" t="s">
        <v>10</v>
      </c>
      <c r="B41" s="12" t="s">
        <v>25</v>
      </c>
      <c r="C41" s="49">
        <v>4800</v>
      </c>
      <c r="D41" s="49">
        <v>3400</v>
      </c>
      <c r="E41" s="49">
        <v>2400</v>
      </c>
      <c r="F41" s="49">
        <v>1400</v>
      </c>
      <c r="G41" s="78"/>
      <c r="H41" s="106"/>
      <c r="I41" s="106"/>
      <c r="J41" s="106"/>
      <c r="K41" s="55"/>
      <c r="L41" s="55"/>
      <c r="M41" s="55"/>
      <c r="N41" s="55"/>
      <c r="O41" s="55"/>
      <c r="P41" s="55"/>
      <c r="Q41" s="55"/>
      <c r="R41" s="55"/>
      <c r="S41" s="55"/>
      <c r="T41" s="55"/>
      <c r="U41" s="55"/>
      <c r="V41" s="55"/>
      <c r="W41" s="55"/>
      <c r="X41" s="55"/>
      <c r="Y41" s="55"/>
      <c r="Z41" s="55"/>
    </row>
    <row r="42" spans="1:26" ht="13.5" customHeight="1">
      <c r="A42" s="10" t="s">
        <v>10</v>
      </c>
      <c r="B42" s="15" t="s">
        <v>26</v>
      </c>
      <c r="C42" s="49">
        <v>3400</v>
      </c>
      <c r="D42" s="49">
        <v>2400</v>
      </c>
      <c r="E42" s="49">
        <v>1700</v>
      </c>
      <c r="F42" s="49">
        <v>1000</v>
      </c>
      <c r="G42" s="78"/>
      <c r="H42" s="106"/>
      <c r="I42" s="106"/>
      <c r="J42" s="106"/>
      <c r="K42" s="55"/>
      <c r="L42" s="55"/>
      <c r="M42" s="55"/>
      <c r="N42" s="55"/>
      <c r="O42" s="55"/>
      <c r="P42" s="55"/>
      <c r="Q42" s="55"/>
      <c r="R42" s="55"/>
      <c r="S42" s="55"/>
      <c r="T42" s="55"/>
      <c r="U42" s="55"/>
      <c r="V42" s="55"/>
      <c r="W42" s="55"/>
      <c r="X42" s="55"/>
      <c r="Y42" s="55"/>
      <c r="Z42" s="55"/>
    </row>
    <row r="43" spans="1:26" ht="13.5" customHeight="1">
      <c r="A43" s="35">
        <v>13</v>
      </c>
      <c r="B43" s="17" t="s">
        <v>670</v>
      </c>
      <c r="C43" s="49"/>
      <c r="D43" s="49"/>
      <c r="E43" s="49"/>
      <c r="F43" s="49"/>
      <c r="G43" s="78"/>
      <c r="H43" s="106"/>
      <c r="I43" s="106"/>
      <c r="J43" s="106"/>
      <c r="K43" s="55"/>
      <c r="L43" s="55"/>
      <c r="M43" s="55"/>
      <c r="N43" s="55"/>
      <c r="O43" s="55"/>
      <c r="P43" s="55"/>
      <c r="Q43" s="55"/>
      <c r="R43" s="55"/>
      <c r="S43" s="55"/>
      <c r="T43" s="55"/>
      <c r="U43" s="55"/>
      <c r="V43" s="55"/>
      <c r="W43" s="55"/>
      <c r="X43" s="55"/>
      <c r="Y43" s="55"/>
      <c r="Z43" s="55"/>
    </row>
    <row r="44" spans="1:26" ht="13.5" customHeight="1">
      <c r="A44" s="10">
        <v>14</v>
      </c>
      <c r="B44" s="11" t="s">
        <v>671</v>
      </c>
      <c r="C44" s="49">
        <v>3200</v>
      </c>
      <c r="D44" s="13"/>
      <c r="E44" s="13"/>
      <c r="F44" s="13"/>
      <c r="G44" s="78"/>
      <c r="H44" s="106"/>
      <c r="I44" s="106"/>
      <c r="J44" s="106"/>
      <c r="K44" s="55"/>
      <c r="L44" s="55"/>
      <c r="M44" s="55"/>
      <c r="N44" s="55"/>
      <c r="O44" s="55"/>
      <c r="P44" s="55"/>
      <c r="Q44" s="55"/>
      <c r="R44" s="55"/>
      <c r="S44" s="55"/>
      <c r="T44" s="55"/>
      <c r="U44" s="55"/>
      <c r="V44" s="55"/>
      <c r="W44" s="55"/>
      <c r="X44" s="55"/>
      <c r="Y44" s="55"/>
      <c r="Z44" s="55"/>
    </row>
    <row r="45" spans="1:26" ht="13.5" customHeight="1">
      <c r="A45" s="10">
        <v>15</v>
      </c>
      <c r="B45" s="11" t="s">
        <v>27</v>
      </c>
      <c r="C45" s="13"/>
      <c r="D45" s="13"/>
      <c r="E45" s="13"/>
      <c r="F45" s="13"/>
      <c r="G45" s="78"/>
      <c r="H45" s="106"/>
      <c r="I45" s="106"/>
      <c r="J45" s="106"/>
      <c r="K45" s="55"/>
      <c r="L45" s="55"/>
      <c r="M45" s="55"/>
      <c r="N45" s="55"/>
      <c r="O45" s="55"/>
      <c r="P45" s="55"/>
      <c r="Q45" s="55"/>
      <c r="R45" s="55"/>
      <c r="S45" s="55"/>
      <c r="T45" s="55"/>
      <c r="U45" s="55"/>
      <c r="V45" s="55"/>
      <c r="W45" s="55"/>
      <c r="X45" s="55"/>
      <c r="Y45" s="55"/>
      <c r="Z45" s="55"/>
    </row>
    <row r="46" spans="1:26" ht="13.5" customHeight="1">
      <c r="A46" s="10" t="s">
        <v>10</v>
      </c>
      <c r="B46" s="12" t="s">
        <v>28</v>
      </c>
      <c r="C46" s="49">
        <v>6000</v>
      </c>
      <c r="D46" s="49">
        <v>4000</v>
      </c>
      <c r="E46" s="49">
        <v>2800</v>
      </c>
      <c r="F46" s="49">
        <v>2000</v>
      </c>
      <c r="G46" s="78"/>
      <c r="H46" s="106"/>
      <c r="I46" s="106"/>
      <c r="J46" s="106"/>
      <c r="K46" s="55"/>
      <c r="L46" s="55"/>
      <c r="M46" s="55"/>
      <c r="N46" s="55"/>
      <c r="O46" s="55"/>
      <c r="P46" s="55"/>
      <c r="Q46" s="55"/>
      <c r="R46" s="55"/>
      <c r="S46" s="55"/>
      <c r="T46" s="55"/>
      <c r="U46" s="55"/>
      <c r="V46" s="55"/>
      <c r="W46" s="55"/>
      <c r="X46" s="55"/>
      <c r="Y46" s="55"/>
      <c r="Z46" s="55"/>
    </row>
    <row r="47" spans="1:26" ht="13.5" customHeight="1">
      <c r="A47" s="10" t="s">
        <v>10</v>
      </c>
      <c r="B47" s="12" t="s">
        <v>672</v>
      </c>
      <c r="C47" s="49">
        <v>7200</v>
      </c>
      <c r="D47" s="49">
        <v>5600</v>
      </c>
      <c r="E47" s="49">
        <v>4000</v>
      </c>
      <c r="F47" s="49">
        <v>2400</v>
      </c>
      <c r="G47" s="78"/>
      <c r="H47" s="106"/>
      <c r="I47" s="106"/>
      <c r="J47" s="106"/>
      <c r="K47" s="55"/>
      <c r="L47" s="55"/>
      <c r="M47" s="55"/>
      <c r="N47" s="55"/>
      <c r="O47" s="55"/>
      <c r="P47" s="55"/>
      <c r="Q47" s="55"/>
      <c r="R47" s="55"/>
      <c r="S47" s="55"/>
      <c r="T47" s="55"/>
      <c r="U47" s="55"/>
      <c r="V47" s="55"/>
      <c r="W47" s="55"/>
      <c r="X47" s="55"/>
      <c r="Y47" s="55"/>
      <c r="Z47" s="55"/>
    </row>
    <row r="48" spans="1:26" ht="13.5" customHeight="1">
      <c r="A48" s="10">
        <v>16</v>
      </c>
      <c r="B48" s="11" t="s">
        <v>29</v>
      </c>
      <c r="C48" s="13"/>
      <c r="D48" s="13"/>
      <c r="E48" s="13"/>
      <c r="F48" s="13"/>
      <c r="G48" s="78"/>
      <c r="H48" s="106"/>
      <c r="I48" s="106"/>
      <c r="J48" s="106"/>
      <c r="K48" s="55"/>
      <c r="L48" s="55"/>
      <c r="M48" s="55"/>
      <c r="N48" s="55"/>
      <c r="O48" s="55"/>
      <c r="P48" s="55"/>
      <c r="Q48" s="55"/>
      <c r="R48" s="55"/>
      <c r="S48" s="55"/>
      <c r="T48" s="55"/>
      <c r="U48" s="55"/>
      <c r="V48" s="55"/>
      <c r="W48" s="55"/>
      <c r="X48" s="55"/>
      <c r="Y48" s="55"/>
      <c r="Z48" s="55"/>
    </row>
    <row r="49" spans="1:26" ht="13.5" customHeight="1">
      <c r="A49" s="10" t="s">
        <v>10</v>
      </c>
      <c r="B49" s="12" t="s">
        <v>30</v>
      </c>
      <c r="C49" s="49">
        <v>4800</v>
      </c>
      <c r="D49" s="49">
        <v>3200</v>
      </c>
      <c r="E49" s="49">
        <v>2000</v>
      </c>
      <c r="F49" s="49">
        <v>1200</v>
      </c>
      <c r="G49" s="78"/>
      <c r="H49" s="106"/>
      <c r="I49" s="106"/>
      <c r="J49" s="106"/>
      <c r="K49" s="55"/>
      <c r="L49" s="55"/>
      <c r="M49" s="55"/>
      <c r="N49" s="55"/>
      <c r="O49" s="55"/>
      <c r="P49" s="55"/>
      <c r="Q49" s="55"/>
      <c r="R49" s="55"/>
      <c r="S49" s="55"/>
      <c r="T49" s="55"/>
      <c r="U49" s="55"/>
      <c r="V49" s="55"/>
      <c r="W49" s="55"/>
      <c r="X49" s="55"/>
      <c r="Y49" s="55"/>
      <c r="Z49" s="55"/>
    </row>
    <row r="50" spans="1:26" ht="13.5" customHeight="1">
      <c r="A50" s="10" t="s">
        <v>10</v>
      </c>
      <c r="B50" s="12" t="s">
        <v>31</v>
      </c>
      <c r="C50" s="49">
        <v>4000</v>
      </c>
      <c r="D50" s="49">
        <v>2400</v>
      </c>
      <c r="E50" s="49">
        <v>1200</v>
      </c>
      <c r="F50" s="13">
        <v>600</v>
      </c>
      <c r="G50" s="78"/>
      <c r="H50" s="106"/>
      <c r="I50" s="106"/>
      <c r="J50" s="106"/>
      <c r="K50" s="55"/>
      <c r="L50" s="55"/>
      <c r="M50" s="55"/>
      <c r="N50" s="55"/>
      <c r="O50" s="55"/>
      <c r="P50" s="55"/>
      <c r="Q50" s="55"/>
      <c r="R50" s="55"/>
      <c r="S50" s="55"/>
      <c r="T50" s="55"/>
      <c r="U50" s="55"/>
      <c r="V50" s="55"/>
      <c r="W50" s="55"/>
      <c r="X50" s="55"/>
      <c r="Y50" s="55"/>
      <c r="Z50" s="55"/>
    </row>
    <row r="51" spans="1:26" ht="13.5" customHeight="1">
      <c r="A51" s="10">
        <v>17</v>
      </c>
      <c r="B51" s="11" t="s">
        <v>32</v>
      </c>
      <c r="C51" s="49">
        <v>4800</v>
      </c>
      <c r="D51" s="49">
        <v>3600</v>
      </c>
      <c r="E51" s="49">
        <v>2400</v>
      </c>
      <c r="F51" s="49">
        <v>1600</v>
      </c>
      <c r="G51" s="78"/>
      <c r="H51" s="106"/>
      <c r="I51" s="106"/>
      <c r="J51" s="106"/>
      <c r="K51" s="55"/>
      <c r="L51" s="55"/>
      <c r="M51" s="55"/>
      <c r="N51" s="55"/>
      <c r="O51" s="55"/>
      <c r="P51" s="55"/>
      <c r="Q51" s="55"/>
      <c r="R51" s="55"/>
      <c r="S51" s="55"/>
      <c r="T51" s="55"/>
      <c r="U51" s="55"/>
      <c r="V51" s="55"/>
      <c r="W51" s="55"/>
      <c r="X51" s="55"/>
      <c r="Y51" s="55"/>
      <c r="Z51" s="55"/>
    </row>
    <row r="52" spans="1:26" ht="13.5" customHeight="1">
      <c r="A52" s="10">
        <v>18</v>
      </c>
      <c r="B52" s="11" t="s">
        <v>33</v>
      </c>
      <c r="C52" s="13"/>
      <c r="D52" s="13"/>
      <c r="E52" s="13"/>
      <c r="F52" s="13"/>
      <c r="G52" s="78"/>
      <c r="H52" s="106"/>
      <c r="I52" s="106"/>
      <c r="J52" s="106"/>
      <c r="K52" s="55"/>
      <c r="L52" s="55"/>
      <c r="M52" s="55"/>
      <c r="N52" s="55"/>
      <c r="O52" s="55"/>
      <c r="P52" s="55"/>
      <c r="Q52" s="55"/>
      <c r="R52" s="55"/>
      <c r="S52" s="55"/>
      <c r="T52" s="55"/>
      <c r="U52" s="55"/>
      <c r="V52" s="55"/>
      <c r="W52" s="55"/>
      <c r="X52" s="55"/>
      <c r="Y52" s="55"/>
      <c r="Z52" s="55"/>
    </row>
    <row r="53" spans="1:26" ht="13.5" customHeight="1">
      <c r="A53" s="10" t="s">
        <v>10</v>
      </c>
      <c r="B53" s="12" t="s">
        <v>34</v>
      </c>
      <c r="C53" s="49">
        <v>6400</v>
      </c>
      <c r="D53" s="49">
        <v>4400</v>
      </c>
      <c r="E53" s="49">
        <v>3200</v>
      </c>
      <c r="F53" s="49">
        <v>2000</v>
      </c>
      <c r="G53" s="78"/>
      <c r="H53" s="106"/>
      <c r="I53" s="106"/>
      <c r="J53" s="106"/>
      <c r="K53" s="55"/>
      <c r="L53" s="55"/>
      <c r="M53" s="55"/>
      <c r="N53" s="55"/>
      <c r="O53" s="55"/>
      <c r="P53" s="55"/>
      <c r="Q53" s="55"/>
      <c r="R53" s="55"/>
      <c r="S53" s="55"/>
      <c r="T53" s="55"/>
      <c r="U53" s="55"/>
      <c r="V53" s="55"/>
      <c r="W53" s="55"/>
      <c r="X53" s="55"/>
      <c r="Y53" s="55"/>
      <c r="Z53" s="55"/>
    </row>
    <row r="54" spans="1:26" ht="13.5" customHeight="1">
      <c r="A54" s="10" t="s">
        <v>10</v>
      </c>
      <c r="B54" s="12" t="s">
        <v>673</v>
      </c>
      <c r="C54" s="49">
        <v>7200</v>
      </c>
      <c r="D54" s="49">
        <v>5200</v>
      </c>
      <c r="E54" s="49">
        <v>3600</v>
      </c>
      <c r="F54" s="49">
        <v>2400</v>
      </c>
      <c r="G54" s="78"/>
      <c r="H54" s="106"/>
      <c r="I54" s="106"/>
      <c r="J54" s="106"/>
      <c r="K54" s="55"/>
      <c r="L54" s="55"/>
      <c r="M54" s="55"/>
      <c r="N54" s="55"/>
      <c r="O54" s="55"/>
      <c r="P54" s="55"/>
      <c r="Q54" s="55"/>
      <c r="R54" s="55"/>
      <c r="S54" s="55"/>
      <c r="T54" s="55"/>
      <c r="U54" s="55"/>
      <c r="V54" s="55"/>
      <c r="W54" s="55"/>
      <c r="X54" s="55"/>
      <c r="Y54" s="55"/>
      <c r="Z54" s="55"/>
    </row>
    <row r="55" spans="1:26" ht="13.5" customHeight="1">
      <c r="A55" s="35">
        <v>19</v>
      </c>
      <c r="B55" s="17" t="s">
        <v>321</v>
      </c>
      <c r="C55" s="49"/>
      <c r="D55" s="49"/>
      <c r="E55" s="49"/>
      <c r="F55" s="49"/>
      <c r="G55" s="78"/>
      <c r="H55" s="106"/>
      <c r="I55" s="106"/>
      <c r="J55" s="106"/>
      <c r="K55" s="55"/>
      <c r="L55" s="55"/>
      <c r="M55" s="55"/>
      <c r="N55" s="55"/>
      <c r="O55" s="55"/>
      <c r="P55" s="55"/>
      <c r="Q55" s="55"/>
      <c r="R55" s="55"/>
      <c r="S55" s="55"/>
      <c r="T55" s="55"/>
      <c r="U55" s="55"/>
      <c r="V55" s="55"/>
      <c r="W55" s="55"/>
      <c r="X55" s="55"/>
      <c r="Y55" s="55"/>
      <c r="Z55" s="55"/>
    </row>
    <row r="56" spans="1:26" ht="13.5" customHeight="1">
      <c r="A56" s="35">
        <v>20</v>
      </c>
      <c r="B56" s="17" t="s">
        <v>674</v>
      </c>
      <c r="C56" s="49"/>
      <c r="D56" s="49"/>
      <c r="E56" s="49"/>
      <c r="F56" s="49"/>
      <c r="G56" s="78"/>
      <c r="H56" s="106"/>
      <c r="I56" s="106"/>
      <c r="J56" s="106"/>
      <c r="K56" s="55"/>
      <c r="L56" s="55"/>
      <c r="M56" s="55"/>
      <c r="N56" s="55"/>
      <c r="O56" s="55"/>
      <c r="P56" s="55"/>
      <c r="Q56" s="55"/>
      <c r="R56" s="55"/>
      <c r="S56" s="55"/>
      <c r="T56" s="55"/>
      <c r="U56" s="55"/>
      <c r="V56" s="55"/>
      <c r="W56" s="55"/>
      <c r="X56" s="55"/>
      <c r="Y56" s="55"/>
      <c r="Z56" s="55"/>
    </row>
    <row r="57" spans="1:26" ht="13.5" customHeight="1">
      <c r="A57" s="10">
        <v>21</v>
      </c>
      <c r="B57" s="11" t="s">
        <v>214</v>
      </c>
      <c r="C57" s="49">
        <v>3600</v>
      </c>
      <c r="D57" s="13"/>
      <c r="E57" s="13"/>
      <c r="F57" s="13"/>
      <c r="G57" s="78"/>
      <c r="H57" s="106"/>
      <c r="I57" s="106"/>
      <c r="J57" s="106"/>
      <c r="K57" s="55"/>
      <c r="L57" s="55"/>
      <c r="M57" s="55"/>
      <c r="N57" s="55"/>
      <c r="O57" s="55"/>
      <c r="P57" s="55"/>
      <c r="Q57" s="55"/>
      <c r="R57" s="55"/>
      <c r="S57" s="55"/>
      <c r="T57" s="55"/>
      <c r="U57" s="55"/>
      <c r="V57" s="55"/>
      <c r="W57" s="55"/>
      <c r="X57" s="55"/>
      <c r="Y57" s="55"/>
      <c r="Z57" s="55"/>
    </row>
    <row r="58" spans="1:26" ht="13.5" customHeight="1">
      <c r="A58" s="10">
        <v>22</v>
      </c>
      <c r="B58" s="11" t="s">
        <v>35</v>
      </c>
      <c r="C58" s="13"/>
      <c r="D58" s="13"/>
      <c r="E58" s="13"/>
      <c r="F58" s="13"/>
      <c r="G58" s="78"/>
      <c r="H58" s="106"/>
      <c r="I58" s="106"/>
      <c r="J58" s="106"/>
      <c r="K58" s="55"/>
      <c r="L58" s="55"/>
      <c r="M58" s="55"/>
      <c r="N58" s="55"/>
      <c r="O58" s="55"/>
      <c r="P58" s="55"/>
      <c r="Q58" s="55"/>
      <c r="R58" s="55"/>
      <c r="S58" s="55"/>
      <c r="T58" s="55"/>
      <c r="U58" s="55"/>
      <c r="V58" s="55"/>
      <c r="W58" s="55"/>
      <c r="X58" s="55"/>
      <c r="Y58" s="55"/>
      <c r="Z58" s="55"/>
    </row>
    <row r="59" spans="1:26" ht="13.5" customHeight="1">
      <c r="A59" s="10" t="s">
        <v>10</v>
      </c>
      <c r="B59" s="12" t="s">
        <v>36</v>
      </c>
      <c r="C59" s="49">
        <v>4000</v>
      </c>
      <c r="D59" s="49">
        <v>2800</v>
      </c>
      <c r="E59" s="49">
        <v>2000</v>
      </c>
      <c r="F59" s="49">
        <v>1200</v>
      </c>
      <c r="G59" s="78"/>
      <c r="H59" s="106"/>
      <c r="I59" s="106"/>
      <c r="J59" s="106"/>
      <c r="K59" s="55"/>
      <c r="L59" s="55"/>
      <c r="M59" s="55"/>
      <c r="N59" s="55"/>
      <c r="O59" s="55"/>
      <c r="P59" s="55"/>
      <c r="Q59" s="55"/>
      <c r="R59" s="55"/>
      <c r="S59" s="55"/>
      <c r="T59" s="55"/>
      <c r="U59" s="55"/>
      <c r="V59" s="55"/>
      <c r="W59" s="55"/>
      <c r="X59" s="55"/>
      <c r="Y59" s="55"/>
      <c r="Z59" s="55"/>
    </row>
    <row r="60" spans="1:26" ht="13.5" customHeight="1">
      <c r="A60" s="10" t="s">
        <v>10</v>
      </c>
      <c r="B60" s="12" t="s">
        <v>37</v>
      </c>
      <c r="C60" s="49">
        <v>4800</v>
      </c>
      <c r="D60" s="13"/>
      <c r="E60" s="13"/>
      <c r="F60" s="13"/>
      <c r="G60" s="78"/>
      <c r="H60" s="106"/>
      <c r="I60" s="106"/>
      <c r="J60" s="106"/>
      <c r="K60" s="55"/>
      <c r="L60" s="55"/>
      <c r="M60" s="55"/>
      <c r="N60" s="55"/>
      <c r="O60" s="55"/>
      <c r="P60" s="55"/>
      <c r="Q60" s="55"/>
      <c r="R60" s="55"/>
      <c r="S60" s="55"/>
      <c r="T60" s="55"/>
      <c r="U60" s="55"/>
      <c r="V60" s="55"/>
      <c r="W60" s="55"/>
      <c r="X60" s="55"/>
      <c r="Y60" s="55"/>
      <c r="Z60" s="55"/>
    </row>
    <row r="61" spans="1:26" ht="13.5" customHeight="1">
      <c r="A61" s="35">
        <v>23</v>
      </c>
      <c r="B61" s="17" t="s">
        <v>675</v>
      </c>
      <c r="C61" s="49"/>
      <c r="D61" s="13"/>
      <c r="E61" s="13"/>
      <c r="F61" s="13"/>
      <c r="G61" s="78"/>
      <c r="H61" s="106"/>
      <c r="I61" s="106"/>
      <c r="J61" s="106"/>
      <c r="K61" s="55"/>
      <c r="L61" s="55"/>
      <c r="M61" s="55"/>
      <c r="N61" s="55"/>
      <c r="O61" s="55"/>
      <c r="P61" s="55"/>
      <c r="Q61" s="55"/>
      <c r="R61" s="55"/>
      <c r="S61" s="55"/>
      <c r="T61" s="55"/>
      <c r="U61" s="55"/>
      <c r="V61" s="55"/>
      <c r="W61" s="55"/>
      <c r="X61" s="55"/>
      <c r="Y61" s="55"/>
      <c r="Z61" s="55"/>
    </row>
    <row r="62" spans="1:26" ht="13.5" customHeight="1">
      <c r="A62" s="10">
        <v>24</v>
      </c>
      <c r="B62" s="11" t="s">
        <v>676</v>
      </c>
      <c r="C62" s="49">
        <v>2800</v>
      </c>
      <c r="D62" s="49">
        <v>2000</v>
      </c>
      <c r="E62" s="49">
        <v>1400</v>
      </c>
      <c r="F62" s="49">
        <v>1000</v>
      </c>
      <c r="G62" s="78"/>
      <c r="H62" s="106"/>
      <c r="I62" s="106"/>
      <c r="J62" s="106"/>
      <c r="K62" s="55"/>
      <c r="L62" s="55"/>
      <c r="M62" s="55"/>
      <c r="N62" s="55"/>
      <c r="O62" s="55"/>
      <c r="P62" s="55"/>
      <c r="Q62" s="55"/>
      <c r="R62" s="55"/>
      <c r="S62" s="55"/>
      <c r="T62" s="55"/>
      <c r="U62" s="55"/>
      <c r="V62" s="55"/>
      <c r="W62" s="55"/>
      <c r="X62" s="55"/>
      <c r="Y62" s="55"/>
      <c r="Z62" s="55"/>
    </row>
    <row r="63" spans="1:26" ht="13.5" customHeight="1">
      <c r="A63" s="10">
        <v>25</v>
      </c>
      <c r="B63" s="11" t="s">
        <v>38</v>
      </c>
      <c r="C63" s="49">
        <v>2800</v>
      </c>
      <c r="D63" s="49">
        <v>2000</v>
      </c>
      <c r="E63" s="49">
        <v>1400</v>
      </c>
      <c r="F63" s="49">
        <v>1000</v>
      </c>
      <c r="G63" s="78"/>
      <c r="H63" s="106"/>
      <c r="I63" s="106"/>
      <c r="J63" s="106"/>
      <c r="K63" s="55"/>
      <c r="L63" s="55"/>
      <c r="M63" s="55"/>
      <c r="N63" s="55"/>
      <c r="O63" s="55"/>
      <c r="P63" s="55"/>
      <c r="Q63" s="55"/>
      <c r="R63" s="55"/>
      <c r="S63" s="55"/>
      <c r="T63" s="55"/>
      <c r="U63" s="55"/>
      <c r="V63" s="55"/>
      <c r="W63" s="55"/>
      <c r="X63" s="55"/>
      <c r="Y63" s="55"/>
      <c r="Z63" s="55"/>
    </row>
    <row r="64" spans="1:26" ht="13.5" customHeight="1">
      <c r="A64" s="10">
        <v>26</v>
      </c>
      <c r="B64" s="11" t="s">
        <v>39</v>
      </c>
      <c r="C64" s="49">
        <v>4000</v>
      </c>
      <c r="D64" s="49">
        <v>2800</v>
      </c>
      <c r="E64" s="49">
        <v>2000</v>
      </c>
      <c r="F64" s="49">
        <v>1200</v>
      </c>
      <c r="G64" s="78"/>
      <c r="H64" s="106"/>
      <c r="I64" s="106"/>
      <c r="J64" s="106"/>
      <c r="K64" s="55"/>
      <c r="L64" s="55"/>
      <c r="M64" s="55"/>
      <c r="N64" s="55"/>
      <c r="O64" s="55"/>
      <c r="P64" s="55"/>
      <c r="Q64" s="55"/>
      <c r="R64" s="55"/>
      <c r="S64" s="55"/>
      <c r="T64" s="55"/>
      <c r="U64" s="55"/>
      <c r="V64" s="55"/>
      <c r="W64" s="55"/>
      <c r="X64" s="55"/>
      <c r="Y64" s="55"/>
      <c r="Z64" s="55"/>
    </row>
    <row r="65" spans="1:26" ht="13.5" customHeight="1">
      <c r="A65" s="10">
        <v>27</v>
      </c>
      <c r="B65" s="11" t="s">
        <v>40</v>
      </c>
      <c r="C65" s="10"/>
      <c r="D65" s="10"/>
      <c r="E65" s="10"/>
      <c r="F65" s="10"/>
      <c r="G65" s="78"/>
      <c r="H65" s="106"/>
      <c r="I65" s="106"/>
      <c r="J65" s="106"/>
      <c r="K65" s="55"/>
      <c r="L65" s="55"/>
      <c r="M65" s="55"/>
      <c r="N65" s="55"/>
      <c r="O65" s="55"/>
      <c r="P65" s="55"/>
      <c r="Q65" s="55"/>
      <c r="R65" s="55"/>
      <c r="S65" s="55"/>
      <c r="T65" s="55"/>
      <c r="U65" s="55"/>
      <c r="V65" s="55"/>
      <c r="W65" s="55"/>
      <c r="X65" s="55"/>
      <c r="Y65" s="55"/>
      <c r="Z65" s="55"/>
    </row>
    <row r="66" spans="1:26" ht="13.5" customHeight="1">
      <c r="A66" s="13" t="s">
        <v>10</v>
      </c>
      <c r="B66" s="12" t="s">
        <v>677</v>
      </c>
      <c r="C66" s="49">
        <v>5600</v>
      </c>
      <c r="D66" s="49">
        <v>4000</v>
      </c>
      <c r="E66" s="49">
        <v>2800</v>
      </c>
      <c r="F66" s="49">
        <v>1600</v>
      </c>
      <c r="G66" s="78"/>
      <c r="H66" s="106"/>
      <c r="I66" s="106"/>
      <c r="J66" s="106"/>
      <c r="K66" s="55"/>
      <c r="L66" s="55"/>
      <c r="M66" s="55"/>
      <c r="N66" s="55"/>
      <c r="O66" s="55"/>
      <c r="P66" s="55"/>
      <c r="Q66" s="55"/>
      <c r="R66" s="55"/>
      <c r="S66" s="55"/>
      <c r="T66" s="55"/>
      <c r="U66" s="55"/>
      <c r="V66" s="55"/>
      <c r="W66" s="55"/>
      <c r="X66" s="55"/>
      <c r="Y66" s="55"/>
      <c r="Z66" s="55"/>
    </row>
    <row r="67" spans="1:26" ht="13.5" customHeight="1">
      <c r="A67" s="13" t="s">
        <v>10</v>
      </c>
      <c r="B67" s="12" t="s">
        <v>41</v>
      </c>
      <c r="C67" s="49">
        <v>5200</v>
      </c>
      <c r="D67" s="13"/>
      <c r="E67" s="13"/>
      <c r="F67" s="13"/>
      <c r="G67" s="78"/>
      <c r="H67" s="106"/>
      <c r="I67" s="106"/>
      <c r="J67" s="106"/>
      <c r="K67" s="55"/>
      <c r="L67" s="55"/>
      <c r="M67" s="55"/>
      <c r="N67" s="55"/>
      <c r="O67" s="55"/>
      <c r="P67" s="55"/>
      <c r="Q67" s="55"/>
      <c r="R67" s="55"/>
      <c r="S67" s="55"/>
      <c r="T67" s="55"/>
      <c r="U67" s="55"/>
      <c r="V67" s="55"/>
      <c r="W67" s="55"/>
      <c r="X67" s="55"/>
      <c r="Y67" s="55"/>
      <c r="Z67" s="55"/>
    </row>
    <row r="68" spans="1:26" ht="13.5" customHeight="1">
      <c r="A68" s="66">
        <v>28</v>
      </c>
      <c r="B68" s="19" t="s">
        <v>42</v>
      </c>
      <c r="C68" s="54">
        <v>2800</v>
      </c>
      <c r="D68" s="54">
        <v>2000</v>
      </c>
      <c r="E68" s="54">
        <v>1200</v>
      </c>
      <c r="F68" s="25">
        <v>800</v>
      </c>
      <c r="G68" s="78"/>
      <c r="H68" s="106"/>
      <c r="I68" s="106"/>
      <c r="J68" s="106"/>
      <c r="K68" s="55"/>
      <c r="L68" s="55"/>
      <c r="M68" s="55"/>
      <c r="N68" s="55"/>
      <c r="O68" s="55"/>
      <c r="P68" s="55"/>
      <c r="Q68" s="55"/>
      <c r="R68" s="55"/>
      <c r="S68" s="55"/>
      <c r="T68" s="55"/>
      <c r="U68" s="55"/>
      <c r="V68" s="55"/>
      <c r="W68" s="55"/>
      <c r="X68" s="55"/>
      <c r="Y68" s="55"/>
      <c r="Z68" s="55"/>
    </row>
    <row r="69" spans="1:26" ht="13.5" customHeight="1">
      <c r="A69" s="10">
        <v>29</v>
      </c>
      <c r="B69" s="11" t="s">
        <v>43</v>
      </c>
      <c r="C69" s="49">
        <v>4000</v>
      </c>
      <c r="D69" s="49">
        <v>2800</v>
      </c>
      <c r="E69" s="49">
        <v>2000</v>
      </c>
      <c r="F69" s="49">
        <v>1200</v>
      </c>
      <c r="G69" s="78"/>
      <c r="H69" s="106"/>
      <c r="I69" s="106"/>
      <c r="J69" s="106"/>
      <c r="K69" s="55"/>
      <c r="L69" s="55"/>
      <c r="M69" s="55"/>
      <c r="N69" s="55"/>
      <c r="O69" s="55"/>
      <c r="P69" s="55"/>
      <c r="Q69" s="55"/>
      <c r="R69" s="55"/>
      <c r="S69" s="55"/>
      <c r="T69" s="55"/>
      <c r="U69" s="55"/>
      <c r="V69" s="55"/>
      <c r="W69" s="55"/>
      <c r="X69" s="55"/>
      <c r="Y69" s="55"/>
      <c r="Z69" s="55"/>
    </row>
    <row r="70" spans="1:26" ht="13.5" customHeight="1">
      <c r="A70" s="10">
        <v>30</v>
      </c>
      <c r="B70" s="11" t="s">
        <v>678</v>
      </c>
      <c r="C70" s="49">
        <v>2800</v>
      </c>
      <c r="D70" s="13"/>
      <c r="E70" s="13"/>
      <c r="F70" s="13"/>
      <c r="G70" s="78"/>
      <c r="H70" s="106"/>
      <c r="I70" s="106"/>
      <c r="J70" s="106"/>
      <c r="K70" s="55"/>
      <c r="L70" s="55"/>
      <c r="M70" s="55"/>
      <c r="N70" s="55"/>
      <c r="O70" s="55"/>
      <c r="P70" s="55"/>
      <c r="Q70" s="55"/>
      <c r="R70" s="55"/>
      <c r="S70" s="55"/>
      <c r="T70" s="55"/>
      <c r="U70" s="55"/>
      <c r="V70" s="55"/>
      <c r="W70" s="55"/>
      <c r="X70" s="55"/>
      <c r="Y70" s="55"/>
      <c r="Z70" s="55"/>
    </row>
    <row r="71" spans="1:26" ht="13.5" customHeight="1">
      <c r="A71" s="10">
        <v>31</v>
      </c>
      <c r="B71" s="11" t="s">
        <v>267</v>
      </c>
      <c r="C71" s="13"/>
      <c r="D71" s="13"/>
      <c r="E71" s="13"/>
      <c r="F71" s="13"/>
      <c r="G71" s="78"/>
      <c r="H71" s="106"/>
      <c r="I71" s="106"/>
      <c r="J71" s="106"/>
      <c r="K71" s="55"/>
      <c r="L71" s="55"/>
      <c r="M71" s="55"/>
      <c r="N71" s="55"/>
      <c r="O71" s="55"/>
      <c r="P71" s="55"/>
      <c r="Q71" s="55"/>
      <c r="R71" s="55"/>
      <c r="S71" s="55"/>
      <c r="T71" s="55"/>
      <c r="U71" s="55"/>
      <c r="V71" s="55"/>
      <c r="W71" s="55"/>
      <c r="X71" s="55"/>
      <c r="Y71" s="55"/>
      <c r="Z71" s="55"/>
    </row>
    <row r="72" spans="1:26" ht="13.5" customHeight="1">
      <c r="A72" s="10" t="s">
        <v>10</v>
      </c>
      <c r="B72" s="12" t="s">
        <v>44</v>
      </c>
      <c r="C72" s="49">
        <v>6400</v>
      </c>
      <c r="D72" s="49">
        <v>4800</v>
      </c>
      <c r="E72" s="49">
        <v>3200</v>
      </c>
      <c r="F72" s="49">
        <v>2000</v>
      </c>
      <c r="G72" s="78"/>
      <c r="H72" s="106"/>
      <c r="I72" s="106"/>
      <c r="J72" s="106"/>
      <c r="K72" s="55"/>
      <c r="L72" s="55"/>
      <c r="M72" s="55"/>
      <c r="N72" s="55"/>
      <c r="O72" s="55"/>
      <c r="P72" s="55"/>
      <c r="Q72" s="55"/>
      <c r="R72" s="55"/>
      <c r="S72" s="55"/>
      <c r="T72" s="55"/>
      <c r="U72" s="55"/>
      <c r="V72" s="55"/>
      <c r="W72" s="55"/>
      <c r="X72" s="55"/>
      <c r="Y72" s="55"/>
      <c r="Z72" s="55"/>
    </row>
    <row r="73" spans="1:26" ht="13.5" customHeight="1">
      <c r="A73" s="10" t="s">
        <v>10</v>
      </c>
      <c r="B73" s="12" t="s">
        <v>15</v>
      </c>
      <c r="C73" s="49">
        <v>5200</v>
      </c>
      <c r="D73" s="49">
        <v>4000</v>
      </c>
      <c r="E73" s="49">
        <v>2800</v>
      </c>
      <c r="F73" s="49">
        <v>1600</v>
      </c>
      <c r="G73" s="78"/>
      <c r="H73" s="106"/>
      <c r="I73" s="106"/>
      <c r="J73" s="106"/>
      <c r="K73" s="55"/>
      <c r="L73" s="55"/>
      <c r="M73" s="55"/>
      <c r="N73" s="55"/>
      <c r="O73" s="55"/>
      <c r="P73" s="55"/>
      <c r="Q73" s="55"/>
      <c r="R73" s="55"/>
      <c r="S73" s="55"/>
      <c r="T73" s="55"/>
      <c r="U73" s="55"/>
      <c r="V73" s="55"/>
      <c r="W73" s="55"/>
      <c r="X73" s="55"/>
      <c r="Y73" s="55"/>
      <c r="Z73" s="55"/>
    </row>
    <row r="74" spans="1:26" ht="13.5" customHeight="1">
      <c r="A74" s="10" t="s">
        <v>10</v>
      </c>
      <c r="B74" s="12" t="s">
        <v>330</v>
      </c>
      <c r="C74" s="49">
        <v>4400</v>
      </c>
      <c r="D74" s="49">
        <v>3200</v>
      </c>
      <c r="E74" s="49">
        <v>2000</v>
      </c>
      <c r="F74" s="49">
        <v>1200</v>
      </c>
      <c r="G74" s="78"/>
      <c r="H74" s="106"/>
      <c r="I74" s="106"/>
      <c r="J74" s="106"/>
      <c r="K74" s="55"/>
      <c r="L74" s="55"/>
      <c r="M74" s="55"/>
      <c r="N74" s="55"/>
      <c r="O74" s="55"/>
      <c r="P74" s="55"/>
      <c r="Q74" s="55"/>
      <c r="R74" s="55"/>
      <c r="S74" s="55"/>
      <c r="T74" s="55"/>
      <c r="U74" s="55"/>
      <c r="V74" s="55"/>
      <c r="W74" s="55"/>
      <c r="X74" s="55"/>
      <c r="Y74" s="55"/>
      <c r="Z74" s="55"/>
    </row>
    <row r="75" spans="1:26" ht="13.5" customHeight="1">
      <c r="A75" s="10">
        <v>32</v>
      </c>
      <c r="B75" s="11" t="s">
        <v>45</v>
      </c>
      <c r="C75" s="13"/>
      <c r="D75" s="13"/>
      <c r="E75" s="13"/>
      <c r="F75" s="13"/>
      <c r="G75" s="78"/>
      <c r="H75" s="106"/>
      <c r="I75" s="106"/>
      <c r="J75" s="106"/>
      <c r="K75" s="55"/>
      <c r="L75" s="55"/>
      <c r="M75" s="55"/>
      <c r="N75" s="55"/>
      <c r="O75" s="55"/>
      <c r="P75" s="55"/>
      <c r="Q75" s="55"/>
      <c r="R75" s="55"/>
      <c r="S75" s="55"/>
      <c r="T75" s="55"/>
      <c r="U75" s="55"/>
      <c r="V75" s="55"/>
      <c r="W75" s="55"/>
      <c r="X75" s="55"/>
      <c r="Y75" s="55"/>
      <c r="Z75" s="55"/>
    </row>
    <row r="76" spans="1:26" ht="13.5" customHeight="1">
      <c r="A76" s="10" t="s">
        <v>10</v>
      </c>
      <c r="B76" s="12" t="s">
        <v>331</v>
      </c>
      <c r="C76" s="49">
        <v>5200</v>
      </c>
      <c r="D76" s="49">
        <v>4000</v>
      </c>
      <c r="E76" s="49">
        <v>2800</v>
      </c>
      <c r="F76" s="49">
        <v>1600</v>
      </c>
      <c r="G76" s="78"/>
      <c r="H76" s="106"/>
      <c r="I76" s="106"/>
      <c r="J76" s="106"/>
      <c r="K76" s="55"/>
      <c r="L76" s="55"/>
      <c r="M76" s="55"/>
      <c r="N76" s="55"/>
      <c r="O76" s="55"/>
      <c r="P76" s="55"/>
      <c r="Q76" s="55"/>
      <c r="R76" s="55"/>
      <c r="S76" s="55"/>
      <c r="T76" s="55"/>
      <c r="U76" s="55"/>
      <c r="V76" s="55"/>
      <c r="W76" s="55"/>
      <c r="X76" s="55"/>
      <c r="Y76" s="55"/>
      <c r="Z76" s="55"/>
    </row>
    <row r="77" spans="1:26" ht="13.5" customHeight="1">
      <c r="A77" s="10" t="s">
        <v>10</v>
      </c>
      <c r="B77" s="12" t="s">
        <v>46</v>
      </c>
      <c r="C77" s="49">
        <v>3200</v>
      </c>
      <c r="D77" s="49">
        <v>2400</v>
      </c>
      <c r="E77" s="49">
        <v>1600</v>
      </c>
      <c r="F77" s="49">
        <v>1000</v>
      </c>
      <c r="G77" s="78"/>
      <c r="H77" s="106"/>
      <c r="I77" s="106"/>
      <c r="J77" s="106"/>
      <c r="K77" s="55"/>
      <c r="L77" s="55"/>
      <c r="M77" s="55"/>
      <c r="N77" s="55"/>
      <c r="O77" s="55"/>
      <c r="P77" s="55"/>
      <c r="Q77" s="55"/>
      <c r="R77" s="55"/>
      <c r="S77" s="55"/>
      <c r="T77" s="55"/>
      <c r="U77" s="55"/>
      <c r="V77" s="55"/>
      <c r="W77" s="55"/>
      <c r="X77" s="55"/>
      <c r="Y77" s="55"/>
      <c r="Z77" s="55"/>
    </row>
    <row r="78" spans="1:26" ht="13.5" customHeight="1">
      <c r="A78" s="10">
        <v>33</v>
      </c>
      <c r="B78" s="11" t="s">
        <v>47</v>
      </c>
      <c r="C78" s="49">
        <v>3600</v>
      </c>
      <c r="D78" s="13"/>
      <c r="E78" s="13"/>
      <c r="F78" s="13"/>
      <c r="G78" s="78"/>
      <c r="H78" s="106"/>
      <c r="I78" s="106"/>
      <c r="J78" s="106"/>
      <c r="K78" s="55"/>
      <c r="L78" s="55"/>
      <c r="M78" s="55"/>
      <c r="N78" s="55"/>
      <c r="O78" s="55"/>
      <c r="P78" s="55"/>
      <c r="Q78" s="55"/>
      <c r="R78" s="55"/>
      <c r="S78" s="55"/>
      <c r="T78" s="55"/>
      <c r="U78" s="55"/>
      <c r="V78" s="55"/>
      <c r="W78" s="55"/>
      <c r="X78" s="55"/>
      <c r="Y78" s="55"/>
      <c r="Z78" s="55"/>
    </row>
    <row r="79" spans="1:26" ht="13.5" customHeight="1">
      <c r="A79" s="10">
        <v>34</v>
      </c>
      <c r="B79" s="11" t="s">
        <v>48</v>
      </c>
      <c r="C79" s="13"/>
      <c r="D79" s="13"/>
      <c r="E79" s="13"/>
      <c r="F79" s="13"/>
      <c r="G79" s="78"/>
      <c r="H79" s="106"/>
      <c r="I79" s="106"/>
      <c r="J79" s="106"/>
      <c r="K79" s="55"/>
      <c r="L79" s="55"/>
      <c r="M79" s="55"/>
      <c r="N79" s="55"/>
      <c r="O79" s="55"/>
      <c r="P79" s="55"/>
      <c r="Q79" s="55"/>
      <c r="R79" s="55"/>
      <c r="S79" s="55"/>
      <c r="T79" s="55"/>
      <c r="U79" s="55"/>
      <c r="V79" s="55"/>
      <c r="W79" s="55"/>
      <c r="X79" s="55"/>
      <c r="Y79" s="55"/>
      <c r="Z79" s="55"/>
    </row>
    <row r="80" spans="1:26" ht="13.5" customHeight="1">
      <c r="A80" s="10" t="s">
        <v>10</v>
      </c>
      <c r="B80" s="12" t="s">
        <v>49</v>
      </c>
      <c r="C80" s="49">
        <v>8000</v>
      </c>
      <c r="D80" s="49">
        <v>4800</v>
      </c>
      <c r="E80" s="49">
        <v>3200</v>
      </c>
      <c r="F80" s="49">
        <v>2000</v>
      </c>
      <c r="G80" s="78"/>
      <c r="H80" s="106"/>
      <c r="I80" s="106"/>
      <c r="J80" s="106"/>
      <c r="K80" s="55"/>
      <c r="L80" s="55"/>
      <c r="M80" s="55"/>
      <c r="N80" s="55"/>
      <c r="O80" s="55"/>
      <c r="P80" s="55"/>
      <c r="Q80" s="55"/>
      <c r="R80" s="55"/>
      <c r="S80" s="55"/>
      <c r="T80" s="55"/>
      <c r="U80" s="55"/>
      <c r="V80" s="55"/>
      <c r="W80" s="55"/>
      <c r="X80" s="55"/>
      <c r="Y80" s="55"/>
      <c r="Z80" s="55"/>
    </row>
    <row r="81" spans="1:26" ht="13.5" customHeight="1">
      <c r="A81" s="10" t="s">
        <v>10</v>
      </c>
      <c r="B81" s="12" t="s">
        <v>50</v>
      </c>
      <c r="C81" s="49">
        <v>9200</v>
      </c>
      <c r="D81" s="49">
        <v>5200</v>
      </c>
      <c r="E81" s="49">
        <v>3600</v>
      </c>
      <c r="F81" s="49">
        <v>2000</v>
      </c>
      <c r="G81" s="78"/>
      <c r="H81" s="106"/>
      <c r="I81" s="106"/>
      <c r="J81" s="106"/>
      <c r="K81" s="55"/>
      <c r="L81" s="55"/>
      <c r="M81" s="55"/>
      <c r="N81" s="55"/>
      <c r="O81" s="55"/>
      <c r="P81" s="55"/>
      <c r="Q81" s="55"/>
      <c r="R81" s="55"/>
      <c r="S81" s="55"/>
      <c r="T81" s="55"/>
      <c r="U81" s="55"/>
      <c r="V81" s="55"/>
      <c r="W81" s="55"/>
      <c r="X81" s="55"/>
      <c r="Y81" s="55"/>
      <c r="Z81" s="55"/>
    </row>
    <row r="82" spans="1:26" ht="13.5" customHeight="1">
      <c r="A82" s="10" t="s">
        <v>10</v>
      </c>
      <c r="B82" s="12" t="s">
        <v>21</v>
      </c>
      <c r="C82" s="49">
        <v>5600</v>
      </c>
      <c r="D82" s="49">
        <v>3200</v>
      </c>
      <c r="E82" s="49">
        <v>2400</v>
      </c>
      <c r="F82" s="49">
        <v>1600</v>
      </c>
      <c r="G82" s="78"/>
      <c r="H82" s="106"/>
      <c r="I82" s="106"/>
      <c r="J82" s="106"/>
      <c r="K82" s="55"/>
      <c r="L82" s="55"/>
      <c r="M82" s="55"/>
      <c r="N82" s="55"/>
      <c r="O82" s="55"/>
      <c r="P82" s="55"/>
      <c r="Q82" s="55"/>
      <c r="R82" s="55"/>
      <c r="S82" s="55"/>
      <c r="T82" s="55"/>
      <c r="U82" s="55"/>
      <c r="V82" s="55"/>
      <c r="W82" s="55"/>
      <c r="X82" s="55"/>
      <c r="Y82" s="55"/>
      <c r="Z82" s="55"/>
    </row>
    <row r="83" spans="1:26" ht="13.5" customHeight="1">
      <c r="A83" s="10">
        <v>35</v>
      </c>
      <c r="B83" s="11" t="s">
        <v>51</v>
      </c>
      <c r="C83" s="49">
        <v>3600</v>
      </c>
      <c r="D83" s="49">
        <v>2600</v>
      </c>
      <c r="E83" s="49">
        <v>1800</v>
      </c>
      <c r="F83" s="49">
        <v>1200</v>
      </c>
      <c r="G83" s="78"/>
      <c r="H83" s="106"/>
      <c r="I83" s="106"/>
      <c r="J83" s="106"/>
      <c r="K83" s="55"/>
      <c r="L83" s="55"/>
      <c r="M83" s="55"/>
      <c r="N83" s="55"/>
      <c r="O83" s="55"/>
      <c r="P83" s="55"/>
      <c r="Q83" s="55"/>
      <c r="R83" s="55"/>
      <c r="S83" s="55"/>
      <c r="T83" s="55"/>
      <c r="U83" s="55"/>
      <c r="V83" s="55"/>
      <c r="W83" s="55"/>
      <c r="X83" s="55"/>
      <c r="Y83" s="55"/>
      <c r="Z83" s="55"/>
    </row>
    <row r="84" spans="1:26" ht="13.5" customHeight="1">
      <c r="A84" s="10">
        <v>36</v>
      </c>
      <c r="B84" s="11" t="s">
        <v>52</v>
      </c>
      <c r="C84" s="13"/>
      <c r="D84" s="13"/>
      <c r="E84" s="13"/>
      <c r="F84" s="13"/>
      <c r="G84" s="78"/>
      <c r="H84" s="106"/>
      <c r="I84" s="106"/>
      <c r="J84" s="106"/>
      <c r="K84" s="55"/>
      <c r="L84" s="55"/>
      <c r="M84" s="55"/>
      <c r="N84" s="55"/>
      <c r="O84" s="55"/>
      <c r="P84" s="55"/>
      <c r="Q84" s="55"/>
      <c r="R84" s="55"/>
      <c r="S84" s="55"/>
      <c r="T84" s="55"/>
      <c r="U84" s="55"/>
      <c r="V84" s="55"/>
      <c r="W84" s="55"/>
      <c r="X84" s="55"/>
      <c r="Y84" s="55"/>
      <c r="Z84" s="55"/>
    </row>
    <row r="85" spans="1:26" ht="13.5" customHeight="1">
      <c r="A85" s="10" t="s">
        <v>10</v>
      </c>
      <c r="B85" s="12" t="s">
        <v>14</v>
      </c>
      <c r="C85" s="49">
        <v>6400</v>
      </c>
      <c r="D85" s="49">
        <v>4000</v>
      </c>
      <c r="E85" s="49">
        <v>3200</v>
      </c>
      <c r="F85" s="49">
        <v>2000</v>
      </c>
      <c r="G85" s="78"/>
      <c r="H85" s="106"/>
      <c r="I85" s="106"/>
      <c r="J85" s="106"/>
      <c r="K85" s="55"/>
      <c r="L85" s="55"/>
      <c r="M85" s="55"/>
      <c r="N85" s="55"/>
      <c r="O85" s="55"/>
      <c r="P85" s="55"/>
      <c r="Q85" s="55"/>
      <c r="R85" s="55"/>
      <c r="S85" s="55"/>
      <c r="T85" s="55"/>
      <c r="U85" s="55"/>
      <c r="V85" s="55"/>
      <c r="W85" s="55"/>
      <c r="X85" s="55"/>
      <c r="Y85" s="55"/>
      <c r="Z85" s="55"/>
    </row>
    <row r="86" spans="1:26" ht="13.5" customHeight="1">
      <c r="A86" s="10" t="s">
        <v>10</v>
      </c>
      <c r="B86" s="12" t="s">
        <v>53</v>
      </c>
      <c r="C86" s="49">
        <v>5600</v>
      </c>
      <c r="D86" s="49">
        <v>3600</v>
      </c>
      <c r="E86" s="49">
        <v>2400</v>
      </c>
      <c r="F86" s="49">
        <v>1600</v>
      </c>
      <c r="G86" s="78"/>
      <c r="H86" s="106"/>
      <c r="I86" s="106"/>
      <c r="J86" s="106"/>
      <c r="K86" s="55"/>
      <c r="L86" s="55"/>
      <c r="M86" s="55"/>
      <c r="N86" s="55"/>
      <c r="O86" s="55"/>
      <c r="P86" s="55"/>
      <c r="Q86" s="55"/>
      <c r="R86" s="55"/>
      <c r="S86" s="55"/>
      <c r="T86" s="55"/>
      <c r="U86" s="55"/>
      <c r="V86" s="55"/>
      <c r="W86" s="55"/>
      <c r="X86" s="55"/>
      <c r="Y86" s="55"/>
      <c r="Z86" s="55"/>
    </row>
    <row r="87" spans="1:26" ht="13.5" customHeight="1">
      <c r="A87" s="10">
        <v>37</v>
      </c>
      <c r="B87" s="11" t="s">
        <v>54</v>
      </c>
      <c r="C87" s="49">
        <v>6000</v>
      </c>
      <c r="D87" s="49">
        <v>4000</v>
      </c>
      <c r="E87" s="49">
        <v>2800</v>
      </c>
      <c r="F87" s="49">
        <v>1600</v>
      </c>
      <c r="G87" s="78"/>
      <c r="H87" s="106"/>
      <c r="I87" s="106"/>
      <c r="J87" s="106"/>
      <c r="K87" s="55"/>
      <c r="L87" s="55"/>
      <c r="M87" s="55"/>
      <c r="N87" s="55"/>
      <c r="O87" s="55"/>
      <c r="P87" s="55"/>
      <c r="Q87" s="55"/>
      <c r="R87" s="55"/>
      <c r="S87" s="55"/>
      <c r="T87" s="55"/>
      <c r="U87" s="55"/>
      <c r="V87" s="55"/>
      <c r="W87" s="55"/>
      <c r="X87" s="55"/>
      <c r="Y87" s="55"/>
      <c r="Z87" s="55"/>
    </row>
    <row r="88" spans="1:26" ht="13.5" customHeight="1">
      <c r="A88" s="10">
        <v>38</v>
      </c>
      <c r="B88" s="11" t="s">
        <v>55</v>
      </c>
      <c r="C88" s="13"/>
      <c r="D88" s="13"/>
      <c r="E88" s="13"/>
      <c r="F88" s="13"/>
      <c r="G88" s="78"/>
      <c r="H88" s="106"/>
      <c r="I88" s="106"/>
      <c r="J88" s="106"/>
      <c r="K88" s="55"/>
      <c r="L88" s="55"/>
      <c r="M88" s="55"/>
      <c r="N88" s="55"/>
      <c r="O88" s="55"/>
      <c r="P88" s="55"/>
      <c r="Q88" s="55"/>
      <c r="R88" s="55"/>
      <c r="S88" s="55"/>
      <c r="T88" s="55"/>
      <c r="U88" s="55"/>
      <c r="V88" s="55"/>
      <c r="W88" s="55"/>
      <c r="X88" s="55"/>
      <c r="Y88" s="55"/>
      <c r="Z88" s="55"/>
    </row>
    <row r="89" spans="1:26" ht="13.5" customHeight="1">
      <c r="A89" s="10" t="s">
        <v>10</v>
      </c>
      <c r="B89" s="12" t="s">
        <v>56</v>
      </c>
      <c r="C89" s="49">
        <v>4000</v>
      </c>
      <c r="D89" s="49">
        <v>2800</v>
      </c>
      <c r="E89" s="49">
        <v>1600</v>
      </c>
      <c r="F89" s="13">
        <v>800</v>
      </c>
      <c r="G89" s="78"/>
      <c r="H89" s="106"/>
      <c r="I89" s="106"/>
      <c r="J89" s="106"/>
      <c r="K89" s="55"/>
      <c r="L89" s="55"/>
      <c r="M89" s="55"/>
      <c r="N89" s="55"/>
      <c r="O89" s="55"/>
      <c r="P89" s="55"/>
      <c r="Q89" s="55"/>
      <c r="R89" s="55"/>
      <c r="S89" s="55"/>
      <c r="T89" s="55"/>
      <c r="U89" s="55"/>
      <c r="V89" s="55"/>
      <c r="W89" s="55"/>
      <c r="X89" s="55"/>
      <c r="Y89" s="55"/>
      <c r="Z89" s="55"/>
    </row>
    <row r="90" spans="1:26" ht="13.5" customHeight="1">
      <c r="A90" s="10" t="s">
        <v>10</v>
      </c>
      <c r="B90" s="12" t="s">
        <v>57</v>
      </c>
      <c r="C90" s="49">
        <v>6000</v>
      </c>
      <c r="D90" s="49">
        <v>4400</v>
      </c>
      <c r="E90" s="49">
        <v>2800</v>
      </c>
      <c r="F90" s="49">
        <v>1600</v>
      </c>
      <c r="G90" s="78"/>
      <c r="H90" s="106"/>
      <c r="I90" s="106"/>
      <c r="J90" s="106"/>
      <c r="K90" s="55"/>
      <c r="L90" s="55"/>
      <c r="M90" s="55"/>
      <c r="N90" s="55"/>
      <c r="O90" s="55"/>
      <c r="P90" s="55"/>
      <c r="Q90" s="55"/>
      <c r="R90" s="55"/>
      <c r="S90" s="55"/>
      <c r="T90" s="55"/>
      <c r="U90" s="55"/>
      <c r="V90" s="55"/>
      <c r="W90" s="55"/>
      <c r="X90" s="55"/>
      <c r="Y90" s="55"/>
      <c r="Z90" s="55"/>
    </row>
    <row r="91" spans="1:26" ht="13.5" customHeight="1">
      <c r="A91" s="10">
        <v>39</v>
      </c>
      <c r="B91" s="11" t="s">
        <v>679</v>
      </c>
      <c r="C91" s="49">
        <v>5200</v>
      </c>
      <c r="D91" s="49">
        <v>4000</v>
      </c>
      <c r="E91" s="49">
        <v>3200</v>
      </c>
      <c r="F91" s="49">
        <v>1600</v>
      </c>
      <c r="G91" s="78"/>
      <c r="H91" s="106"/>
      <c r="I91" s="106"/>
      <c r="J91" s="106"/>
      <c r="K91" s="55"/>
      <c r="L91" s="55"/>
      <c r="M91" s="55"/>
      <c r="N91" s="55"/>
      <c r="O91" s="55"/>
      <c r="P91" s="55"/>
      <c r="Q91" s="55"/>
      <c r="R91" s="55"/>
      <c r="S91" s="55"/>
      <c r="T91" s="55"/>
      <c r="U91" s="55"/>
      <c r="V91" s="55"/>
      <c r="W91" s="55"/>
      <c r="X91" s="55"/>
      <c r="Y91" s="55"/>
      <c r="Z91" s="55"/>
    </row>
    <row r="92" spans="1:26" ht="13.5" customHeight="1">
      <c r="A92" s="10">
        <v>40</v>
      </c>
      <c r="B92" s="11" t="s">
        <v>680</v>
      </c>
      <c r="C92" s="49">
        <v>2000</v>
      </c>
      <c r="D92" s="13"/>
      <c r="E92" s="13"/>
      <c r="F92" s="13"/>
      <c r="G92" s="78"/>
      <c r="H92" s="106"/>
      <c r="I92" s="106"/>
      <c r="J92" s="106"/>
      <c r="K92" s="55"/>
      <c r="L92" s="55"/>
      <c r="M92" s="55"/>
      <c r="N92" s="55"/>
      <c r="O92" s="55"/>
      <c r="P92" s="55"/>
      <c r="Q92" s="55"/>
      <c r="R92" s="55"/>
      <c r="S92" s="55"/>
      <c r="T92" s="55"/>
      <c r="U92" s="55"/>
      <c r="V92" s="55"/>
      <c r="W92" s="55"/>
      <c r="X92" s="55"/>
      <c r="Y92" s="55"/>
      <c r="Z92" s="55"/>
    </row>
    <row r="93" spans="1:26" ht="13.5" customHeight="1">
      <c r="A93" s="10">
        <v>41</v>
      </c>
      <c r="B93" s="11" t="s">
        <v>58</v>
      </c>
      <c r="C93" s="13"/>
      <c r="D93" s="13"/>
      <c r="E93" s="13"/>
      <c r="F93" s="13"/>
      <c r="G93" s="78"/>
      <c r="H93" s="106"/>
      <c r="I93" s="106"/>
      <c r="J93" s="106"/>
      <c r="K93" s="55"/>
      <c r="L93" s="55"/>
      <c r="M93" s="55"/>
      <c r="N93" s="55"/>
      <c r="O93" s="55"/>
      <c r="P93" s="55"/>
      <c r="Q93" s="55"/>
      <c r="R93" s="55"/>
      <c r="S93" s="55"/>
      <c r="T93" s="55"/>
      <c r="U93" s="55"/>
      <c r="V93" s="55"/>
      <c r="W93" s="55"/>
      <c r="X93" s="55"/>
      <c r="Y93" s="55"/>
      <c r="Z93" s="55"/>
    </row>
    <row r="94" spans="1:26" ht="13.5" customHeight="1">
      <c r="A94" s="10" t="s">
        <v>10</v>
      </c>
      <c r="B94" s="15" t="s">
        <v>334</v>
      </c>
      <c r="C94" s="49">
        <v>4800</v>
      </c>
      <c r="D94" s="49">
        <v>3200</v>
      </c>
      <c r="E94" s="49">
        <v>2400</v>
      </c>
      <c r="F94" s="49">
        <v>1600</v>
      </c>
      <c r="G94" s="78"/>
      <c r="H94" s="106"/>
      <c r="I94" s="106"/>
      <c r="J94" s="106"/>
      <c r="K94" s="55"/>
      <c r="L94" s="55"/>
      <c r="M94" s="55"/>
      <c r="N94" s="55"/>
      <c r="O94" s="55"/>
      <c r="P94" s="55"/>
      <c r="Q94" s="55"/>
      <c r="R94" s="55"/>
      <c r="S94" s="55"/>
      <c r="T94" s="55"/>
      <c r="U94" s="55"/>
      <c r="V94" s="55"/>
      <c r="W94" s="55"/>
      <c r="X94" s="55"/>
      <c r="Y94" s="55"/>
      <c r="Z94" s="55"/>
    </row>
    <row r="95" spans="1:26" ht="13.5" customHeight="1">
      <c r="A95" s="10" t="s">
        <v>10</v>
      </c>
      <c r="B95" s="12" t="s">
        <v>76</v>
      </c>
      <c r="C95" s="49">
        <v>6000</v>
      </c>
      <c r="D95" s="49">
        <v>4400</v>
      </c>
      <c r="E95" s="49">
        <v>3200</v>
      </c>
      <c r="F95" s="49">
        <v>2000</v>
      </c>
      <c r="G95" s="78"/>
      <c r="H95" s="106"/>
      <c r="I95" s="106"/>
      <c r="J95" s="106"/>
      <c r="K95" s="55"/>
      <c r="L95" s="55"/>
      <c r="M95" s="55"/>
      <c r="N95" s="55"/>
      <c r="O95" s="55"/>
      <c r="P95" s="55"/>
      <c r="Q95" s="55"/>
      <c r="R95" s="55"/>
      <c r="S95" s="55"/>
      <c r="T95" s="55"/>
      <c r="U95" s="55"/>
      <c r="V95" s="55"/>
      <c r="W95" s="55"/>
      <c r="X95" s="55"/>
      <c r="Y95" s="55"/>
      <c r="Z95" s="55"/>
    </row>
    <row r="96" spans="1:26" ht="13.5" customHeight="1">
      <c r="A96" s="10" t="s">
        <v>10</v>
      </c>
      <c r="B96" s="12" t="s">
        <v>37</v>
      </c>
      <c r="C96" s="49">
        <v>5600</v>
      </c>
      <c r="D96" s="13"/>
      <c r="E96" s="13"/>
      <c r="F96" s="13"/>
      <c r="G96" s="78"/>
      <c r="H96" s="106"/>
      <c r="I96" s="106"/>
      <c r="J96" s="106"/>
      <c r="K96" s="55"/>
      <c r="L96" s="55"/>
      <c r="M96" s="55"/>
      <c r="N96" s="55"/>
      <c r="O96" s="55"/>
      <c r="P96" s="55"/>
      <c r="Q96" s="55"/>
      <c r="R96" s="55"/>
      <c r="S96" s="55"/>
      <c r="T96" s="55"/>
      <c r="U96" s="55"/>
      <c r="V96" s="55"/>
      <c r="W96" s="55"/>
      <c r="X96" s="55"/>
      <c r="Y96" s="55"/>
      <c r="Z96" s="55"/>
    </row>
    <row r="97" spans="1:26" ht="13.5" customHeight="1">
      <c r="A97" s="10">
        <v>42</v>
      </c>
      <c r="B97" s="11" t="s">
        <v>681</v>
      </c>
      <c r="C97" s="49">
        <v>3200</v>
      </c>
      <c r="D97" s="13"/>
      <c r="E97" s="13"/>
      <c r="F97" s="13"/>
      <c r="G97" s="78"/>
      <c r="H97" s="106"/>
      <c r="I97" s="106"/>
      <c r="J97" s="106"/>
      <c r="K97" s="55"/>
      <c r="L97" s="55"/>
      <c r="M97" s="55"/>
      <c r="N97" s="55"/>
      <c r="O97" s="55"/>
      <c r="P97" s="55"/>
      <c r="Q97" s="55"/>
      <c r="R97" s="55"/>
      <c r="S97" s="55"/>
      <c r="T97" s="55"/>
      <c r="U97" s="55"/>
      <c r="V97" s="55"/>
      <c r="W97" s="55"/>
      <c r="X97" s="55"/>
      <c r="Y97" s="55"/>
      <c r="Z97" s="55"/>
    </row>
    <row r="98" spans="1:26" ht="13.5" customHeight="1">
      <c r="A98" s="10">
        <v>43</v>
      </c>
      <c r="B98" s="11" t="s">
        <v>59</v>
      </c>
      <c r="C98" s="49">
        <v>4000</v>
      </c>
      <c r="D98" s="49">
        <v>2800</v>
      </c>
      <c r="E98" s="49">
        <v>2000</v>
      </c>
      <c r="F98" s="49">
        <v>1200</v>
      </c>
      <c r="G98" s="78"/>
      <c r="H98" s="106"/>
      <c r="I98" s="106"/>
      <c r="J98" s="106"/>
      <c r="K98" s="55"/>
      <c r="L98" s="55"/>
      <c r="M98" s="55"/>
      <c r="N98" s="55"/>
      <c r="O98" s="55"/>
      <c r="P98" s="55"/>
      <c r="Q98" s="55"/>
      <c r="R98" s="55"/>
      <c r="S98" s="55"/>
      <c r="T98" s="55"/>
      <c r="U98" s="55"/>
      <c r="V98" s="55"/>
      <c r="W98" s="55"/>
      <c r="X98" s="55"/>
      <c r="Y98" s="55"/>
      <c r="Z98" s="55"/>
    </row>
    <row r="99" spans="1:26" ht="13.5" customHeight="1">
      <c r="A99" s="10">
        <v>44</v>
      </c>
      <c r="B99" s="11" t="s">
        <v>60</v>
      </c>
      <c r="C99" s="13"/>
      <c r="D99" s="13"/>
      <c r="E99" s="13"/>
      <c r="F99" s="13"/>
      <c r="G99" s="78"/>
      <c r="H99" s="106"/>
      <c r="I99" s="106"/>
      <c r="J99" s="106"/>
      <c r="K99" s="55"/>
      <c r="L99" s="55"/>
      <c r="M99" s="55"/>
      <c r="N99" s="55"/>
      <c r="O99" s="55"/>
      <c r="P99" s="55"/>
      <c r="Q99" s="55"/>
      <c r="R99" s="55"/>
      <c r="S99" s="55"/>
      <c r="T99" s="55"/>
      <c r="U99" s="55"/>
      <c r="V99" s="55"/>
      <c r="W99" s="55"/>
      <c r="X99" s="55"/>
      <c r="Y99" s="55"/>
      <c r="Z99" s="55"/>
    </row>
    <row r="100" spans="1:26" ht="13.5" customHeight="1">
      <c r="A100" s="10" t="s">
        <v>10</v>
      </c>
      <c r="B100" s="12" t="s">
        <v>682</v>
      </c>
      <c r="C100" s="49">
        <v>2400</v>
      </c>
      <c r="D100" s="49">
        <v>1600</v>
      </c>
      <c r="E100" s="49">
        <v>1200</v>
      </c>
      <c r="F100" s="13">
        <v>800</v>
      </c>
      <c r="G100" s="78"/>
      <c r="H100" s="106"/>
      <c r="I100" s="106"/>
      <c r="J100" s="106"/>
      <c r="K100" s="55"/>
      <c r="L100" s="55"/>
      <c r="M100" s="55"/>
      <c r="N100" s="55"/>
      <c r="O100" s="55"/>
      <c r="P100" s="55"/>
      <c r="Q100" s="55"/>
      <c r="R100" s="55"/>
      <c r="S100" s="55"/>
      <c r="T100" s="55"/>
      <c r="U100" s="55"/>
      <c r="V100" s="55"/>
      <c r="W100" s="55"/>
      <c r="X100" s="55"/>
      <c r="Y100" s="55"/>
      <c r="Z100" s="55"/>
    </row>
    <row r="101" spans="1:26" ht="13.5" customHeight="1">
      <c r="A101" s="10" t="s">
        <v>10</v>
      </c>
      <c r="B101" s="12" t="s">
        <v>683</v>
      </c>
      <c r="C101" s="49">
        <v>4400</v>
      </c>
      <c r="D101" s="49">
        <v>2800</v>
      </c>
      <c r="E101" s="49">
        <v>2000</v>
      </c>
      <c r="F101" s="49">
        <v>1200</v>
      </c>
      <c r="G101" s="78"/>
      <c r="H101" s="106"/>
      <c r="I101" s="106"/>
      <c r="J101" s="106"/>
      <c r="K101" s="55"/>
      <c r="L101" s="55"/>
      <c r="M101" s="55"/>
      <c r="N101" s="55"/>
      <c r="O101" s="55"/>
      <c r="P101" s="55"/>
      <c r="Q101" s="55"/>
      <c r="R101" s="55"/>
      <c r="S101" s="55"/>
      <c r="T101" s="55"/>
      <c r="U101" s="55"/>
      <c r="V101" s="55"/>
      <c r="W101" s="55"/>
      <c r="X101" s="55"/>
      <c r="Y101" s="55"/>
      <c r="Z101" s="55"/>
    </row>
    <row r="102" spans="1:26" ht="13.5" customHeight="1">
      <c r="A102" s="10" t="s">
        <v>10</v>
      </c>
      <c r="B102" s="12" t="s">
        <v>684</v>
      </c>
      <c r="C102" s="49">
        <v>4400</v>
      </c>
      <c r="D102" s="49">
        <v>2800</v>
      </c>
      <c r="E102" s="49">
        <v>2000</v>
      </c>
      <c r="F102" s="49">
        <v>1200</v>
      </c>
      <c r="G102" s="78"/>
      <c r="H102" s="106"/>
      <c r="I102" s="106"/>
      <c r="J102" s="106"/>
      <c r="K102" s="55"/>
      <c r="L102" s="55"/>
      <c r="M102" s="55"/>
      <c r="N102" s="55"/>
      <c r="O102" s="55"/>
      <c r="P102" s="55"/>
      <c r="Q102" s="55"/>
      <c r="R102" s="55"/>
      <c r="S102" s="55"/>
      <c r="T102" s="55"/>
      <c r="U102" s="55"/>
      <c r="V102" s="55"/>
      <c r="W102" s="55"/>
      <c r="X102" s="55"/>
      <c r="Y102" s="55"/>
      <c r="Z102" s="55"/>
    </row>
    <row r="103" spans="1:26" ht="13.5" customHeight="1">
      <c r="A103" s="10">
        <v>45</v>
      </c>
      <c r="B103" s="11" t="s">
        <v>61</v>
      </c>
      <c r="C103" s="49">
        <v>6000</v>
      </c>
      <c r="D103" s="49">
        <v>4000</v>
      </c>
      <c r="E103" s="49">
        <v>2800</v>
      </c>
      <c r="F103" s="49">
        <v>1600</v>
      </c>
      <c r="G103" s="78"/>
      <c r="H103" s="106"/>
      <c r="I103" s="106"/>
      <c r="J103" s="106"/>
      <c r="K103" s="55"/>
      <c r="L103" s="55"/>
      <c r="M103" s="55"/>
      <c r="N103" s="55"/>
      <c r="O103" s="55"/>
      <c r="P103" s="55"/>
      <c r="Q103" s="55"/>
      <c r="R103" s="55"/>
      <c r="S103" s="55"/>
      <c r="T103" s="55"/>
      <c r="U103" s="55"/>
      <c r="V103" s="55"/>
      <c r="W103" s="55"/>
      <c r="X103" s="55"/>
      <c r="Y103" s="55"/>
      <c r="Z103" s="55"/>
    </row>
    <row r="104" spans="1:26" ht="13.5" customHeight="1">
      <c r="A104" s="35">
        <v>46</v>
      </c>
      <c r="B104" s="17" t="s">
        <v>685</v>
      </c>
      <c r="C104" s="49"/>
      <c r="D104" s="49"/>
      <c r="E104" s="49"/>
      <c r="F104" s="49"/>
      <c r="G104" s="78"/>
      <c r="H104" s="106"/>
      <c r="I104" s="106"/>
      <c r="J104" s="106"/>
      <c r="K104" s="55"/>
      <c r="L104" s="55"/>
      <c r="M104" s="55"/>
      <c r="N104" s="55"/>
      <c r="O104" s="55"/>
      <c r="P104" s="55"/>
      <c r="Q104" s="55"/>
      <c r="R104" s="55"/>
      <c r="S104" s="55"/>
      <c r="T104" s="55"/>
      <c r="U104" s="55"/>
      <c r="V104" s="55"/>
      <c r="W104" s="55"/>
      <c r="X104" s="55"/>
      <c r="Y104" s="55"/>
      <c r="Z104" s="55"/>
    </row>
    <row r="105" spans="1:26" ht="13.5" customHeight="1">
      <c r="A105" s="10">
        <v>47</v>
      </c>
      <c r="B105" s="11" t="s">
        <v>342</v>
      </c>
      <c r="C105" s="49">
        <v>4400</v>
      </c>
      <c r="D105" s="49">
        <v>3200</v>
      </c>
      <c r="E105" s="49">
        <v>2000</v>
      </c>
      <c r="F105" s="49">
        <v>1200</v>
      </c>
      <c r="G105" s="78"/>
      <c r="H105" s="106"/>
      <c r="I105" s="106"/>
      <c r="J105" s="106"/>
      <c r="K105" s="55"/>
      <c r="L105" s="55"/>
      <c r="M105" s="55"/>
      <c r="N105" s="55"/>
      <c r="O105" s="55"/>
      <c r="P105" s="55"/>
      <c r="Q105" s="55"/>
      <c r="R105" s="55"/>
      <c r="S105" s="55"/>
      <c r="T105" s="55"/>
      <c r="U105" s="55"/>
      <c r="V105" s="55"/>
      <c r="W105" s="55"/>
      <c r="X105" s="55"/>
      <c r="Y105" s="55"/>
      <c r="Z105" s="55"/>
    </row>
    <row r="106" spans="1:26" ht="13.5" customHeight="1">
      <c r="A106" s="10">
        <v>48</v>
      </c>
      <c r="B106" s="11" t="s">
        <v>62</v>
      </c>
      <c r="C106" s="13"/>
      <c r="D106" s="13"/>
      <c r="E106" s="13"/>
      <c r="F106" s="13"/>
      <c r="G106" s="78"/>
      <c r="H106" s="106"/>
      <c r="I106" s="106"/>
      <c r="J106" s="106"/>
      <c r="K106" s="55"/>
      <c r="L106" s="55"/>
      <c r="M106" s="55"/>
      <c r="N106" s="55"/>
      <c r="O106" s="55"/>
      <c r="P106" s="55"/>
      <c r="Q106" s="55"/>
      <c r="R106" s="55"/>
      <c r="S106" s="55"/>
      <c r="T106" s="55"/>
      <c r="U106" s="55"/>
      <c r="V106" s="55"/>
      <c r="W106" s="55"/>
      <c r="X106" s="55"/>
      <c r="Y106" s="55"/>
      <c r="Z106" s="55"/>
    </row>
    <row r="107" spans="1:26" ht="13.5" customHeight="1">
      <c r="A107" s="10" t="s">
        <v>10</v>
      </c>
      <c r="B107" s="12" t="s">
        <v>686</v>
      </c>
      <c r="C107" s="49">
        <v>4800</v>
      </c>
      <c r="D107" s="49">
        <v>3600</v>
      </c>
      <c r="E107" s="49">
        <v>2400</v>
      </c>
      <c r="F107" s="49">
        <v>1600</v>
      </c>
      <c r="G107" s="78"/>
      <c r="H107" s="106"/>
      <c r="I107" s="106"/>
      <c r="J107" s="106"/>
      <c r="K107" s="55"/>
      <c r="L107" s="55"/>
      <c r="M107" s="55"/>
      <c r="N107" s="55"/>
      <c r="O107" s="55"/>
      <c r="P107" s="55"/>
      <c r="Q107" s="55"/>
      <c r="R107" s="55"/>
      <c r="S107" s="55"/>
      <c r="T107" s="55"/>
      <c r="U107" s="55"/>
      <c r="V107" s="55"/>
      <c r="W107" s="55"/>
      <c r="X107" s="55"/>
      <c r="Y107" s="55"/>
      <c r="Z107" s="55"/>
    </row>
    <row r="108" spans="1:26" ht="13.5" customHeight="1">
      <c r="A108" s="10" t="s">
        <v>10</v>
      </c>
      <c r="B108" s="12" t="s">
        <v>687</v>
      </c>
      <c r="C108" s="49">
        <v>2400</v>
      </c>
      <c r="D108" s="49">
        <v>1600</v>
      </c>
      <c r="E108" s="49">
        <v>1200</v>
      </c>
      <c r="F108" s="13">
        <v>800</v>
      </c>
      <c r="G108" s="78"/>
      <c r="H108" s="106"/>
      <c r="I108" s="106"/>
      <c r="J108" s="106"/>
      <c r="K108" s="55"/>
      <c r="L108" s="55"/>
      <c r="M108" s="55"/>
      <c r="N108" s="55"/>
      <c r="O108" s="55"/>
      <c r="P108" s="55"/>
      <c r="Q108" s="55"/>
      <c r="R108" s="55"/>
      <c r="S108" s="55"/>
      <c r="T108" s="55"/>
      <c r="U108" s="55"/>
      <c r="V108" s="55"/>
      <c r="W108" s="55"/>
      <c r="X108" s="55"/>
      <c r="Y108" s="55"/>
      <c r="Z108" s="55"/>
    </row>
    <row r="109" spans="1:26" ht="13.5" customHeight="1">
      <c r="A109" s="10" t="s">
        <v>10</v>
      </c>
      <c r="B109" s="12" t="s">
        <v>347</v>
      </c>
      <c r="C109" s="49">
        <v>2800</v>
      </c>
      <c r="D109" s="49">
        <v>1600</v>
      </c>
      <c r="E109" s="49">
        <v>1200</v>
      </c>
      <c r="F109" s="13">
        <v>800</v>
      </c>
      <c r="G109" s="78"/>
      <c r="H109" s="106"/>
      <c r="I109" s="106"/>
      <c r="J109" s="106"/>
      <c r="K109" s="55"/>
      <c r="L109" s="55"/>
      <c r="M109" s="55"/>
      <c r="N109" s="55"/>
      <c r="O109" s="55"/>
      <c r="P109" s="55"/>
      <c r="Q109" s="55"/>
      <c r="R109" s="55"/>
      <c r="S109" s="55"/>
      <c r="T109" s="55"/>
      <c r="U109" s="55"/>
      <c r="V109" s="55"/>
      <c r="W109" s="55"/>
      <c r="X109" s="55"/>
      <c r="Y109" s="55"/>
      <c r="Z109" s="55"/>
    </row>
    <row r="110" spans="1:26" ht="13.5" customHeight="1">
      <c r="A110" s="10">
        <v>49</v>
      </c>
      <c r="B110" s="11" t="s">
        <v>688</v>
      </c>
      <c r="C110" s="49">
        <v>2800</v>
      </c>
      <c r="D110" s="13"/>
      <c r="E110" s="13"/>
      <c r="F110" s="13"/>
      <c r="G110" s="78"/>
      <c r="H110" s="106"/>
      <c r="I110" s="106"/>
      <c r="J110" s="106"/>
      <c r="K110" s="55"/>
      <c r="L110" s="55"/>
      <c r="M110" s="55"/>
      <c r="N110" s="55"/>
      <c r="O110" s="55"/>
      <c r="P110" s="55"/>
      <c r="Q110" s="55"/>
      <c r="R110" s="55"/>
      <c r="S110" s="55"/>
      <c r="T110" s="55"/>
      <c r="U110" s="55"/>
      <c r="V110" s="55"/>
      <c r="W110" s="55"/>
      <c r="X110" s="55"/>
      <c r="Y110" s="55"/>
      <c r="Z110" s="55"/>
    </row>
    <row r="111" spans="1:26" ht="13.5" customHeight="1">
      <c r="A111" s="10">
        <v>50</v>
      </c>
      <c r="B111" s="11" t="s">
        <v>689</v>
      </c>
      <c r="C111" s="49">
        <v>2800</v>
      </c>
      <c r="D111" s="13"/>
      <c r="E111" s="13"/>
      <c r="F111" s="13"/>
      <c r="G111" s="78"/>
      <c r="H111" s="106"/>
      <c r="I111" s="106"/>
      <c r="J111" s="106"/>
      <c r="K111" s="55"/>
      <c r="L111" s="55"/>
      <c r="M111" s="55"/>
      <c r="N111" s="55"/>
      <c r="O111" s="55"/>
      <c r="P111" s="55"/>
      <c r="Q111" s="55"/>
      <c r="R111" s="55"/>
      <c r="S111" s="55"/>
      <c r="T111" s="55"/>
      <c r="U111" s="55"/>
      <c r="V111" s="55"/>
      <c r="W111" s="55"/>
      <c r="X111" s="55"/>
      <c r="Y111" s="55"/>
      <c r="Z111" s="55"/>
    </row>
    <row r="112" spans="1:26" ht="13.5" customHeight="1">
      <c r="A112" s="10">
        <v>51</v>
      </c>
      <c r="B112" s="11" t="s">
        <v>63</v>
      </c>
      <c r="C112" s="13"/>
      <c r="D112" s="13"/>
      <c r="E112" s="13"/>
      <c r="F112" s="13"/>
      <c r="G112" s="78"/>
      <c r="H112" s="106"/>
      <c r="I112" s="106"/>
      <c r="J112" s="106"/>
      <c r="K112" s="55"/>
      <c r="L112" s="55"/>
      <c r="M112" s="55"/>
      <c r="N112" s="55"/>
      <c r="O112" s="55"/>
      <c r="P112" s="55"/>
      <c r="Q112" s="55"/>
      <c r="R112" s="55"/>
      <c r="S112" s="55"/>
      <c r="T112" s="55"/>
      <c r="U112" s="55"/>
      <c r="V112" s="55"/>
      <c r="W112" s="55"/>
      <c r="X112" s="55"/>
      <c r="Y112" s="55"/>
      <c r="Z112" s="55"/>
    </row>
    <row r="113" spans="1:26" ht="13.5" customHeight="1">
      <c r="A113" s="10" t="s">
        <v>10</v>
      </c>
      <c r="B113" s="12" t="s">
        <v>64</v>
      </c>
      <c r="C113" s="49">
        <v>4800</v>
      </c>
      <c r="D113" s="49">
        <v>3200</v>
      </c>
      <c r="E113" s="49">
        <v>2400</v>
      </c>
      <c r="F113" s="49">
        <v>1600</v>
      </c>
      <c r="G113" s="78"/>
      <c r="H113" s="106"/>
      <c r="I113" s="106"/>
      <c r="J113" s="106"/>
      <c r="K113" s="55"/>
      <c r="L113" s="55"/>
      <c r="M113" s="55"/>
      <c r="N113" s="55"/>
      <c r="O113" s="55"/>
      <c r="P113" s="55"/>
      <c r="Q113" s="55"/>
      <c r="R113" s="55"/>
      <c r="S113" s="55"/>
      <c r="T113" s="55"/>
      <c r="U113" s="55"/>
      <c r="V113" s="55"/>
      <c r="W113" s="55"/>
      <c r="X113" s="55"/>
      <c r="Y113" s="55"/>
      <c r="Z113" s="55"/>
    </row>
    <row r="114" spans="1:26" ht="13.5" customHeight="1">
      <c r="A114" s="10" t="s">
        <v>10</v>
      </c>
      <c r="B114" s="12" t="s">
        <v>65</v>
      </c>
      <c r="C114" s="49">
        <v>6400</v>
      </c>
      <c r="D114" s="49">
        <v>4800</v>
      </c>
      <c r="E114" s="49">
        <v>3200</v>
      </c>
      <c r="F114" s="49">
        <v>2000</v>
      </c>
      <c r="G114" s="78"/>
      <c r="H114" s="106"/>
      <c r="I114" s="106"/>
      <c r="J114" s="106"/>
      <c r="K114" s="55"/>
      <c r="L114" s="55"/>
      <c r="M114" s="55"/>
      <c r="N114" s="55"/>
      <c r="O114" s="55"/>
      <c r="P114" s="55"/>
      <c r="Q114" s="55"/>
      <c r="R114" s="55"/>
      <c r="S114" s="55"/>
      <c r="T114" s="55"/>
      <c r="U114" s="55"/>
      <c r="V114" s="55"/>
      <c r="W114" s="55"/>
      <c r="X114" s="55"/>
      <c r="Y114" s="55"/>
      <c r="Z114" s="55"/>
    </row>
    <row r="115" spans="1:26" ht="13.5" customHeight="1">
      <c r="A115" s="10" t="s">
        <v>10</v>
      </c>
      <c r="B115" s="12" t="s">
        <v>66</v>
      </c>
      <c r="C115" s="49">
        <v>5600</v>
      </c>
      <c r="D115" s="49">
        <v>4400</v>
      </c>
      <c r="E115" s="49">
        <v>3200</v>
      </c>
      <c r="F115" s="49">
        <v>2400</v>
      </c>
      <c r="G115" s="78"/>
      <c r="H115" s="106"/>
      <c r="I115" s="106"/>
      <c r="J115" s="106"/>
      <c r="K115" s="55"/>
      <c r="L115" s="55"/>
      <c r="M115" s="55"/>
      <c r="N115" s="55"/>
      <c r="O115" s="55"/>
      <c r="P115" s="55"/>
      <c r="Q115" s="55"/>
      <c r="R115" s="55"/>
      <c r="S115" s="55"/>
      <c r="T115" s="55"/>
      <c r="U115" s="55"/>
      <c r="V115" s="55"/>
      <c r="W115" s="55"/>
      <c r="X115" s="55"/>
      <c r="Y115" s="55"/>
      <c r="Z115" s="55"/>
    </row>
    <row r="116" spans="1:26" ht="13.5" customHeight="1">
      <c r="A116" s="10">
        <v>52</v>
      </c>
      <c r="B116" s="11" t="s">
        <v>690</v>
      </c>
      <c r="C116" s="49">
        <v>5600</v>
      </c>
      <c r="D116" s="49">
        <v>4000</v>
      </c>
      <c r="E116" s="49">
        <v>2800</v>
      </c>
      <c r="F116" s="49">
        <v>1600</v>
      </c>
      <c r="G116" s="78"/>
      <c r="H116" s="106"/>
      <c r="I116" s="106"/>
      <c r="J116" s="106"/>
      <c r="K116" s="55"/>
      <c r="L116" s="55"/>
      <c r="M116" s="55"/>
      <c r="N116" s="55"/>
      <c r="O116" s="55"/>
      <c r="P116" s="55"/>
      <c r="Q116" s="55"/>
      <c r="R116" s="55"/>
      <c r="S116" s="55"/>
      <c r="T116" s="55"/>
      <c r="U116" s="55"/>
      <c r="V116" s="55"/>
      <c r="W116" s="55"/>
      <c r="X116" s="55"/>
      <c r="Y116" s="55"/>
      <c r="Z116" s="55"/>
    </row>
    <row r="117" spans="1:26" ht="13.5" customHeight="1">
      <c r="A117" s="10">
        <v>53</v>
      </c>
      <c r="B117" s="11" t="s">
        <v>67</v>
      </c>
      <c r="C117" s="49">
        <v>4000</v>
      </c>
      <c r="D117" s="49">
        <v>2800</v>
      </c>
      <c r="E117" s="49">
        <v>2000</v>
      </c>
      <c r="F117" s="49">
        <v>1200</v>
      </c>
      <c r="G117" s="78"/>
      <c r="H117" s="106"/>
      <c r="I117" s="106"/>
      <c r="J117" s="106"/>
      <c r="K117" s="55"/>
      <c r="L117" s="55"/>
      <c r="M117" s="55"/>
      <c r="N117" s="55"/>
      <c r="O117" s="55"/>
      <c r="P117" s="55"/>
      <c r="Q117" s="55"/>
      <c r="R117" s="55"/>
      <c r="S117" s="55"/>
      <c r="T117" s="55"/>
      <c r="U117" s="55"/>
      <c r="V117" s="55"/>
      <c r="W117" s="55"/>
      <c r="X117" s="55"/>
      <c r="Y117" s="55"/>
      <c r="Z117" s="55"/>
    </row>
    <row r="118" spans="1:26" ht="13.5" customHeight="1">
      <c r="A118" s="10">
        <v>54</v>
      </c>
      <c r="B118" s="11" t="s">
        <v>68</v>
      </c>
      <c r="C118" s="49">
        <v>4800</v>
      </c>
      <c r="D118" s="49">
        <v>3200</v>
      </c>
      <c r="E118" s="49">
        <v>2000</v>
      </c>
      <c r="F118" s="49">
        <v>1200</v>
      </c>
      <c r="G118" s="78"/>
      <c r="H118" s="106"/>
      <c r="I118" s="106"/>
      <c r="J118" s="106"/>
      <c r="K118" s="55"/>
      <c r="L118" s="55"/>
      <c r="M118" s="55"/>
      <c r="N118" s="55"/>
      <c r="O118" s="55"/>
      <c r="P118" s="55"/>
      <c r="Q118" s="55"/>
      <c r="R118" s="55"/>
      <c r="S118" s="55"/>
      <c r="T118" s="55"/>
      <c r="U118" s="55"/>
      <c r="V118" s="55"/>
      <c r="W118" s="55"/>
      <c r="X118" s="55"/>
      <c r="Y118" s="55"/>
      <c r="Z118" s="55"/>
    </row>
    <row r="119" spans="1:26" ht="13.5" customHeight="1">
      <c r="A119" s="10">
        <v>55</v>
      </c>
      <c r="B119" s="11" t="s">
        <v>69</v>
      </c>
      <c r="C119" s="13"/>
      <c r="D119" s="13"/>
      <c r="E119" s="13"/>
      <c r="F119" s="13"/>
      <c r="G119" s="78"/>
      <c r="H119" s="106"/>
      <c r="I119" s="106"/>
      <c r="J119" s="106"/>
      <c r="K119" s="55"/>
      <c r="L119" s="55"/>
      <c r="M119" s="55"/>
      <c r="N119" s="55"/>
      <c r="O119" s="55"/>
      <c r="P119" s="55"/>
      <c r="Q119" s="55"/>
      <c r="R119" s="55"/>
      <c r="S119" s="55"/>
      <c r="T119" s="55"/>
      <c r="U119" s="55"/>
      <c r="V119" s="55"/>
      <c r="W119" s="55"/>
      <c r="X119" s="55"/>
      <c r="Y119" s="55"/>
      <c r="Z119" s="55"/>
    </row>
    <row r="120" spans="1:26" ht="13.5" customHeight="1">
      <c r="A120" s="10" t="s">
        <v>10</v>
      </c>
      <c r="B120" s="12" t="s">
        <v>691</v>
      </c>
      <c r="C120" s="49">
        <v>3200</v>
      </c>
      <c r="D120" s="49">
        <v>2400</v>
      </c>
      <c r="E120" s="49">
        <v>1600</v>
      </c>
      <c r="F120" s="49">
        <v>1200</v>
      </c>
      <c r="G120" s="78"/>
      <c r="H120" s="106"/>
      <c r="I120" s="106"/>
      <c r="J120" s="106"/>
      <c r="K120" s="55"/>
      <c r="L120" s="55"/>
      <c r="M120" s="55"/>
      <c r="N120" s="55"/>
      <c r="O120" s="55"/>
      <c r="P120" s="55"/>
      <c r="Q120" s="55"/>
      <c r="R120" s="55"/>
      <c r="S120" s="55"/>
      <c r="T120" s="55"/>
      <c r="U120" s="55"/>
      <c r="V120" s="55"/>
      <c r="W120" s="55"/>
      <c r="X120" s="55"/>
      <c r="Y120" s="55"/>
      <c r="Z120" s="55"/>
    </row>
    <row r="121" spans="1:26" ht="13.5" customHeight="1">
      <c r="A121" s="10" t="s">
        <v>10</v>
      </c>
      <c r="B121" s="12" t="s">
        <v>692</v>
      </c>
      <c r="C121" s="49">
        <v>4000</v>
      </c>
      <c r="D121" s="49">
        <v>2400</v>
      </c>
      <c r="E121" s="49">
        <v>1600</v>
      </c>
      <c r="F121" s="49">
        <v>1200</v>
      </c>
      <c r="G121" s="78"/>
      <c r="H121" s="106"/>
      <c r="I121" s="106"/>
      <c r="J121" s="106"/>
      <c r="K121" s="55"/>
      <c r="L121" s="55"/>
      <c r="M121" s="55"/>
      <c r="N121" s="55"/>
      <c r="O121" s="55"/>
      <c r="P121" s="55"/>
      <c r="Q121" s="55"/>
      <c r="R121" s="55"/>
      <c r="S121" s="55"/>
      <c r="T121" s="55"/>
      <c r="U121" s="55"/>
      <c r="V121" s="55"/>
      <c r="W121" s="55"/>
      <c r="X121" s="55"/>
      <c r="Y121" s="55"/>
      <c r="Z121" s="55"/>
    </row>
    <row r="122" spans="1:26" ht="13.5" customHeight="1">
      <c r="A122" s="10" t="s">
        <v>10</v>
      </c>
      <c r="B122" s="12" t="s">
        <v>693</v>
      </c>
      <c r="C122" s="49">
        <v>4400</v>
      </c>
      <c r="D122" s="49">
        <v>2400</v>
      </c>
      <c r="E122" s="49">
        <v>1600</v>
      </c>
      <c r="F122" s="49">
        <v>1200</v>
      </c>
      <c r="G122" s="78"/>
      <c r="H122" s="106"/>
      <c r="I122" s="106"/>
      <c r="J122" s="106"/>
      <c r="K122" s="55"/>
      <c r="L122" s="55"/>
      <c r="M122" s="55"/>
      <c r="N122" s="55"/>
      <c r="O122" s="55"/>
      <c r="P122" s="55"/>
      <c r="Q122" s="55"/>
      <c r="R122" s="55"/>
      <c r="S122" s="55"/>
      <c r="T122" s="55"/>
      <c r="U122" s="55"/>
      <c r="V122" s="55"/>
      <c r="W122" s="55"/>
      <c r="X122" s="55"/>
      <c r="Y122" s="55"/>
      <c r="Z122" s="55"/>
    </row>
    <row r="123" spans="1:26" ht="13.5" customHeight="1">
      <c r="A123" s="10">
        <v>56</v>
      </c>
      <c r="B123" s="11" t="s">
        <v>70</v>
      </c>
      <c r="C123" s="49">
        <v>4800</v>
      </c>
      <c r="D123" s="49">
        <v>3200</v>
      </c>
      <c r="E123" s="49">
        <v>2000</v>
      </c>
      <c r="F123" s="49">
        <v>1200</v>
      </c>
      <c r="G123" s="78"/>
      <c r="H123" s="106"/>
      <c r="I123" s="106"/>
      <c r="J123" s="106"/>
      <c r="K123" s="55"/>
      <c r="L123" s="55"/>
      <c r="M123" s="55"/>
      <c r="N123" s="55"/>
      <c r="O123" s="55"/>
      <c r="P123" s="55"/>
      <c r="Q123" s="55"/>
      <c r="R123" s="55"/>
      <c r="S123" s="55"/>
      <c r="T123" s="55"/>
      <c r="U123" s="55"/>
      <c r="V123" s="55"/>
      <c r="W123" s="55"/>
      <c r="X123" s="55"/>
      <c r="Y123" s="55"/>
      <c r="Z123" s="55"/>
    </row>
    <row r="124" spans="1:26" ht="13.5" customHeight="1">
      <c r="A124" s="10">
        <v>57</v>
      </c>
      <c r="B124" s="11" t="s">
        <v>71</v>
      </c>
      <c r="C124" s="49">
        <v>4400</v>
      </c>
      <c r="D124" s="49">
        <v>2800</v>
      </c>
      <c r="E124" s="49">
        <v>2000</v>
      </c>
      <c r="F124" s="49">
        <v>1200</v>
      </c>
      <c r="G124" s="78"/>
      <c r="H124" s="106"/>
      <c r="I124" s="106"/>
      <c r="J124" s="106"/>
      <c r="K124" s="55"/>
      <c r="L124" s="55"/>
      <c r="M124" s="55"/>
      <c r="N124" s="55"/>
      <c r="O124" s="55"/>
      <c r="P124" s="55"/>
      <c r="Q124" s="55"/>
      <c r="R124" s="55"/>
      <c r="S124" s="55"/>
      <c r="T124" s="55"/>
      <c r="U124" s="55"/>
      <c r="V124" s="55"/>
      <c r="W124" s="55"/>
      <c r="X124" s="55"/>
      <c r="Y124" s="55"/>
      <c r="Z124" s="55"/>
    </row>
    <row r="125" spans="1:26" ht="13.5" customHeight="1">
      <c r="A125" s="10">
        <v>58</v>
      </c>
      <c r="B125" s="11" t="s">
        <v>694</v>
      </c>
      <c r="C125" s="49">
        <v>2800</v>
      </c>
      <c r="D125" s="49">
        <v>2000</v>
      </c>
      <c r="E125" s="49">
        <v>1600</v>
      </c>
      <c r="F125" s="49">
        <v>1200</v>
      </c>
      <c r="G125" s="78"/>
      <c r="H125" s="106"/>
      <c r="I125" s="106"/>
      <c r="J125" s="106"/>
      <c r="K125" s="55"/>
      <c r="L125" s="55"/>
      <c r="M125" s="55"/>
      <c r="N125" s="55"/>
      <c r="O125" s="55"/>
      <c r="P125" s="55"/>
      <c r="Q125" s="55"/>
      <c r="R125" s="55"/>
      <c r="S125" s="55"/>
      <c r="T125" s="55"/>
      <c r="U125" s="55"/>
      <c r="V125" s="55"/>
      <c r="W125" s="55"/>
      <c r="X125" s="55"/>
      <c r="Y125" s="55"/>
      <c r="Z125" s="55"/>
    </row>
    <row r="126" spans="1:26" ht="13.5" customHeight="1">
      <c r="A126" s="10">
        <v>59</v>
      </c>
      <c r="B126" s="11" t="s">
        <v>695</v>
      </c>
      <c r="C126" s="49">
        <v>4000</v>
      </c>
      <c r="D126" s="13"/>
      <c r="E126" s="13"/>
      <c r="F126" s="13"/>
      <c r="G126" s="78"/>
      <c r="H126" s="106"/>
      <c r="I126" s="106"/>
      <c r="J126" s="106"/>
      <c r="K126" s="55"/>
      <c r="L126" s="55"/>
      <c r="M126" s="55"/>
      <c r="N126" s="55"/>
      <c r="O126" s="55"/>
      <c r="P126" s="55"/>
      <c r="Q126" s="55"/>
      <c r="R126" s="55"/>
      <c r="S126" s="55"/>
      <c r="T126" s="55"/>
      <c r="U126" s="55"/>
      <c r="V126" s="55"/>
      <c r="W126" s="55"/>
      <c r="X126" s="55"/>
      <c r="Y126" s="55"/>
      <c r="Z126" s="55"/>
    </row>
    <row r="127" spans="1:26" ht="13.5" customHeight="1">
      <c r="A127" s="10">
        <v>60</v>
      </c>
      <c r="B127" s="11" t="s">
        <v>696</v>
      </c>
      <c r="C127" s="49">
        <v>3200</v>
      </c>
      <c r="D127" s="13"/>
      <c r="E127" s="13"/>
      <c r="F127" s="13"/>
      <c r="G127" s="78"/>
      <c r="H127" s="106"/>
      <c r="I127" s="106"/>
      <c r="J127" s="106"/>
      <c r="K127" s="55"/>
      <c r="L127" s="55"/>
      <c r="M127" s="55"/>
      <c r="N127" s="55"/>
      <c r="O127" s="55"/>
      <c r="P127" s="55"/>
      <c r="Q127" s="55"/>
      <c r="R127" s="55"/>
      <c r="S127" s="55"/>
      <c r="T127" s="55"/>
      <c r="U127" s="55"/>
      <c r="V127" s="55"/>
      <c r="W127" s="55"/>
      <c r="X127" s="55"/>
      <c r="Y127" s="55"/>
      <c r="Z127" s="55"/>
    </row>
    <row r="128" spans="1:26" ht="13.5" customHeight="1">
      <c r="A128" s="10">
        <v>61</v>
      </c>
      <c r="B128" s="11" t="s">
        <v>72</v>
      </c>
      <c r="C128" s="13"/>
      <c r="D128" s="13"/>
      <c r="E128" s="13"/>
      <c r="F128" s="13"/>
      <c r="G128" s="78"/>
      <c r="H128" s="106"/>
      <c r="I128" s="106"/>
      <c r="J128" s="106"/>
      <c r="K128" s="55"/>
      <c r="L128" s="55"/>
      <c r="M128" s="55"/>
      <c r="N128" s="55"/>
      <c r="O128" s="55"/>
      <c r="P128" s="55"/>
      <c r="Q128" s="55"/>
      <c r="R128" s="55"/>
      <c r="S128" s="55"/>
      <c r="T128" s="55"/>
      <c r="U128" s="55"/>
      <c r="V128" s="55"/>
      <c r="W128" s="55"/>
      <c r="X128" s="55"/>
      <c r="Y128" s="55"/>
      <c r="Z128" s="55"/>
    </row>
    <row r="129" spans="1:26" ht="13.5" customHeight="1">
      <c r="A129" s="10" t="s">
        <v>10</v>
      </c>
      <c r="B129" s="12" t="s">
        <v>73</v>
      </c>
      <c r="C129" s="49">
        <v>5600</v>
      </c>
      <c r="D129" s="49">
        <v>4000</v>
      </c>
      <c r="E129" s="49">
        <v>2800</v>
      </c>
      <c r="F129" s="49">
        <v>1600</v>
      </c>
      <c r="G129" s="78"/>
      <c r="H129" s="106"/>
      <c r="I129" s="106"/>
      <c r="J129" s="106"/>
      <c r="K129" s="55"/>
      <c r="L129" s="55"/>
      <c r="M129" s="55"/>
      <c r="N129" s="55"/>
      <c r="O129" s="55"/>
      <c r="P129" s="55"/>
      <c r="Q129" s="55"/>
      <c r="R129" s="55"/>
      <c r="S129" s="55"/>
      <c r="T129" s="55"/>
      <c r="U129" s="55"/>
      <c r="V129" s="55"/>
      <c r="W129" s="55"/>
      <c r="X129" s="55"/>
      <c r="Y129" s="55"/>
      <c r="Z129" s="55"/>
    </row>
    <row r="130" spans="1:26" ht="13.5" customHeight="1">
      <c r="A130" s="10" t="s">
        <v>10</v>
      </c>
      <c r="B130" s="12" t="s">
        <v>74</v>
      </c>
      <c r="C130" s="49">
        <v>8400</v>
      </c>
      <c r="D130" s="49">
        <v>4800</v>
      </c>
      <c r="E130" s="49">
        <v>3200</v>
      </c>
      <c r="F130" s="49">
        <v>2000</v>
      </c>
      <c r="G130" s="78"/>
      <c r="H130" s="106"/>
      <c r="I130" s="106"/>
      <c r="J130" s="106"/>
      <c r="K130" s="55"/>
      <c r="L130" s="55"/>
      <c r="M130" s="55"/>
      <c r="N130" s="55"/>
      <c r="O130" s="55"/>
      <c r="P130" s="55"/>
      <c r="Q130" s="55"/>
      <c r="R130" s="55"/>
      <c r="S130" s="55"/>
      <c r="T130" s="55"/>
      <c r="U130" s="55"/>
      <c r="V130" s="55"/>
      <c r="W130" s="55"/>
      <c r="X130" s="55"/>
      <c r="Y130" s="55"/>
      <c r="Z130" s="55"/>
    </row>
    <row r="131" spans="1:26" ht="13.5" customHeight="1">
      <c r="A131" s="10">
        <v>62</v>
      </c>
      <c r="B131" s="11" t="s">
        <v>75</v>
      </c>
      <c r="C131" s="13"/>
      <c r="D131" s="13"/>
      <c r="E131" s="13"/>
      <c r="F131" s="13"/>
      <c r="G131" s="78"/>
      <c r="H131" s="106"/>
      <c r="I131" s="106"/>
      <c r="J131" s="106"/>
      <c r="K131" s="55"/>
      <c r="L131" s="55"/>
      <c r="M131" s="55"/>
      <c r="N131" s="55"/>
      <c r="O131" s="55"/>
      <c r="P131" s="55"/>
      <c r="Q131" s="55"/>
      <c r="R131" s="55"/>
      <c r="S131" s="55"/>
      <c r="T131" s="55"/>
      <c r="U131" s="55"/>
      <c r="V131" s="55"/>
      <c r="W131" s="55"/>
      <c r="X131" s="55"/>
      <c r="Y131" s="55"/>
      <c r="Z131" s="55"/>
    </row>
    <row r="132" spans="1:26" ht="13.5" customHeight="1">
      <c r="A132" s="10" t="s">
        <v>10</v>
      </c>
      <c r="B132" s="12" t="s">
        <v>357</v>
      </c>
      <c r="C132" s="49">
        <v>5400</v>
      </c>
      <c r="D132" s="49">
        <v>4000</v>
      </c>
      <c r="E132" s="49">
        <v>2800</v>
      </c>
      <c r="F132" s="49">
        <v>2000</v>
      </c>
      <c r="G132" s="78"/>
      <c r="H132" s="106"/>
      <c r="I132" s="106"/>
      <c r="J132" s="106"/>
      <c r="K132" s="55"/>
      <c r="L132" s="55"/>
      <c r="M132" s="55"/>
      <c r="N132" s="55"/>
      <c r="O132" s="55"/>
      <c r="P132" s="55"/>
      <c r="Q132" s="55"/>
      <c r="R132" s="55"/>
      <c r="S132" s="55"/>
      <c r="T132" s="55"/>
      <c r="U132" s="55"/>
      <c r="V132" s="55"/>
      <c r="W132" s="55"/>
      <c r="X132" s="55"/>
      <c r="Y132" s="55"/>
      <c r="Z132" s="55"/>
    </row>
    <row r="133" spans="1:26" ht="13.5" customHeight="1">
      <c r="A133" s="10" t="s">
        <v>10</v>
      </c>
      <c r="B133" s="12" t="s">
        <v>358</v>
      </c>
      <c r="C133" s="49">
        <v>3200</v>
      </c>
      <c r="D133" s="49">
        <v>2400</v>
      </c>
      <c r="E133" s="49">
        <v>1600</v>
      </c>
      <c r="F133" s="49">
        <v>1200</v>
      </c>
      <c r="G133" s="78"/>
      <c r="H133" s="106"/>
      <c r="I133" s="106"/>
      <c r="J133" s="106"/>
      <c r="K133" s="55"/>
      <c r="L133" s="55"/>
      <c r="M133" s="55"/>
      <c r="N133" s="55"/>
      <c r="O133" s="55"/>
      <c r="P133" s="55"/>
      <c r="Q133" s="55"/>
      <c r="R133" s="55"/>
      <c r="S133" s="55"/>
      <c r="T133" s="55"/>
      <c r="U133" s="55"/>
      <c r="V133" s="55"/>
      <c r="W133" s="55"/>
      <c r="X133" s="55"/>
      <c r="Y133" s="55"/>
      <c r="Z133" s="55"/>
    </row>
    <row r="134" spans="1:26" ht="13.5" customHeight="1">
      <c r="A134" s="10">
        <v>63</v>
      </c>
      <c r="B134" s="11" t="s">
        <v>697</v>
      </c>
      <c r="C134" s="49">
        <v>3200</v>
      </c>
      <c r="D134" s="13"/>
      <c r="E134" s="13"/>
      <c r="F134" s="13"/>
      <c r="G134" s="78"/>
      <c r="H134" s="106"/>
      <c r="I134" s="106"/>
      <c r="J134" s="106"/>
      <c r="K134" s="55"/>
      <c r="L134" s="55"/>
      <c r="M134" s="55"/>
      <c r="N134" s="55"/>
      <c r="O134" s="55"/>
      <c r="P134" s="55"/>
      <c r="Q134" s="55"/>
      <c r="R134" s="55"/>
      <c r="S134" s="55"/>
      <c r="T134" s="55"/>
      <c r="U134" s="55"/>
      <c r="V134" s="55"/>
      <c r="W134" s="55"/>
      <c r="X134" s="55"/>
      <c r="Y134" s="55"/>
      <c r="Z134" s="55"/>
    </row>
    <row r="135" spans="1:26" ht="13.5" customHeight="1">
      <c r="A135" s="10">
        <v>64</v>
      </c>
      <c r="B135" s="11" t="s">
        <v>77</v>
      </c>
      <c r="C135" s="13"/>
      <c r="D135" s="13"/>
      <c r="E135" s="13"/>
      <c r="F135" s="13"/>
      <c r="G135" s="78"/>
      <c r="H135" s="106"/>
      <c r="I135" s="106"/>
      <c r="J135" s="106"/>
      <c r="K135" s="55"/>
      <c r="L135" s="55"/>
      <c r="M135" s="55"/>
      <c r="N135" s="55"/>
      <c r="O135" s="55"/>
      <c r="P135" s="55"/>
      <c r="Q135" s="55"/>
      <c r="R135" s="55"/>
      <c r="S135" s="55"/>
      <c r="T135" s="55"/>
      <c r="U135" s="55"/>
      <c r="V135" s="55"/>
      <c r="W135" s="55"/>
      <c r="X135" s="55"/>
      <c r="Y135" s="55"/>
      <c r="Z135" s="55"/>
    </row>
    <row r="136" spans="1:26" ht="13.5" customHeight="1">
      <c r="A136" s="10" t="s">
        <v>10</v>
      </c>
      <c r="B136" s="12" t="s">
        <v>76</v>
      </c>
      <c r="C136" s="49">
        <v>7200</v>
      </c>
      <c r="D136" s="49">
        <v>5200</v>
      </c>
      <c r="E136" s="49">
        <v>3600</v>
      </c>
      <c r="F136" s="49">
        <v>2400</v>
      </c>
      <c r="G136" s="78"/>
      <c r="H136" s="106"/>
      <c r="I136" s="106"/>
      <c r="J136" s="106"/>
      <c r="K136" s="55"/>
      <c r="L136" s="55"/>
      <c r="M136" s="55"/>
      <c r="N136" s="55"/>
      <c r="O136" s="55"/>
      <c r="P136" s="55"/>
      <c r="Q136" s="55"/>
      <c r="R136" s="55"/>
      <c r="S136" s="55"/>
      <c r="T136" s="55"/>
      <c r="U136" s="55"/>
      <c r="V136" s="55"/>
      <c r="W136" s="55"/>
      <c r="X136" s="55"/>
      <c r="Y136" s="55"/>
      <c r="Z136" s="55"/>
    </row>
    <row r="137" spans="1:26" ht="13.5" customHeight="1">
      <c r="A137" s="10" t="s">
        <v>10</v>
      </c>
      <c r="B137" s="12" t="s">
        <v>14</v>
      </c>
      <c r="C137" s="49">
        <v>6400</v>
      </c>
      <c r="D137" s="49">
        <v>4400</v>
      </c>
      <c r="E137" s="49">
        <v>3200</v>
      </c>
      <c r="F137" s="49">
        <v>2000</v>
      </c>
      <c r="G137" s="78"/>
      <c r="H137" s="106"/>
      <c r="I137" s="106"/>
      <c r="J137" s="106"/>
      <c r="K137" s="55"/>
      <c r="L137" s="55"/>
      <c r="M137" s="55"/>
      <c r="N137" s="55"/>
      <c r="O137" s="55"/>
      <c r="P137" s="55"/>
      <c r="Q137" s="55"/>
      <c r="R137" s="55"/>
      <c r="S137" s="55"/>
      <c r="T137" s="55"/>
      <c r="U137" s="55"/>
      <c r="V137" s="55"/>
      <c r="W137" s="55"/>
      <c r="X137" s="55"/>
      <c r="Y137" s="55"/>
      <c r="Z137" s="55"/>
    </row>
    <row r="138" spans="1:26" ht="13.5" customHeight="1">
      <c r="A138" s="10">
        <v>65</v>
      </c>
      <c r="B138" s="11" t="s">
        <v>698</v>
      </c>
      <c r="C138" s="49">
        <v>2400</v>
      </c>
      <c r="D138" s="13"/>
      <c r="E138" s="13"/>
      <c r="F138" s="13"/>
      <c r="G138" s="78"/>
      <c r="H138" s="106"/>
      <c r="I138" s="106"/>
      <c r="J138" s="106"/>
      <c r="K138" s="55"/>
      <c r="L138" s="55"/>
      <c r="M138" s="55"/>
      <c r="N138" s="55"/>
      <c r="O138" s="55"/>
      <c r="P138" s="55"/>
      <c r="Q138" s="55"/>
      <c r="R138" s="55"/>
      <c r="S138" s="55"/>
      <c r="T138" s="55"/>
      <c r="U138" s="55"/>
      <c r="V138" s="55"/>
      <c r="W138" s="55"/>
      <c r="X138" s="55"/>
      <c r="Y138" s="55"/>
      <c r="Z138" s="55"/>
    </row>
    <row r="139" spans="1:26" ht="13.5" customHeight="1">
      <c r="A139" s="10">
        <v>66</v>
      </c>
      <c r="B139" s="11" t="s">
        <v>78</v>
      </c>
      <c r="C139" s="13"/>
      <c r="D139" s="13"/>
      <c r="E139" s="13"/>
      <c r="F139" s="13"/>
      <c r="G139" s="78"/>
      <c r="H139" s="106"/>
      <c r="I139" s="106"/>
      <c r="J139" s="106"/>
      <c r="K139" s="55"/>
      <c r="L139" s="55"/>
      <c r="M139" s="55"/>
      <c r="N139" s="55"/>
      <c r="O139" s="55"/>
      <c r="P139" s="55"/>
      <c r="Q139" s="55"/>
      <c r="R139" s="55"/>
      <c r="S139" s="55"/>
      <c r="T139" s="55"/>
      <c r="U139" s="55"/>
      <c r="V139" s="55"/>
      <c r="W139" s="55"/>
      <c r="X139" s="55"/>
      <c r="Y139" s="55"/>
      <c r="Z139" s="55"/>
    </row>
    <row r="140" spans="1:26" ht="13.5" customHeight="1">
      <c r="A140" s="10" t="s">
        <v>10</v>
      </c>
      <c r="B140" s="12" t="s">
        <v>73</v>
      </c>
      <c r="C140" s="49">
        <v>4800</v>
      </c>
      <c r="D140" s="49">
        <v>3600</v>
      </c>
      <c r="E140" s="49">
        <v>2400</v>
      </c>
      <c r="F140" s="49">
        <v>1600</v>
      </c>
      <c r="G140" s="78"/>
      <c r="H140" s="106"/>
      <c r="I140" s="106"/>
      <c r="J140" s="106"/>
      <c r="K140" s="55"/>
      <c r="L140" s="55"/>
      <c r="M140" s="55"/>
      <c r="N140" s="55"/>
      <c r="O140" s="55"/>
      <c r="P140" s="55"/>
      <c r="Q140" s="55"/>
      <c r="R140" s="55"/>
      <c r="S140" s="55"/>
      <c r="T140" s="55"/>
      <c r="U140" s="55"/>
      <c r="V140" s="55"/>
      <c r="W140" s="55"/>
      <c r="X140" s="55"/>
      <c r="Y140" s="55"/>
      <c r="Z140" s="55"/>
    </row>
    <row r="141" spans="1:26" ht="13.5" customHeight="1">
      <c r="A141" s="10" t="s">
        <v>10</v>
      </c>
      <c r="B141" s="12" t="s">
        <v>46</v>
      </c>
      <c r="C141" s="49">
        <v>3200</v>
      </c>
      <c r="D141" s="49">
        <v>2000</v>
      </c>
      <c r="E141" s="49">
        <v>1600</v>
      </c>
      <c r="F141" s="49">
        <v>1000</v>
      </c>
      <c r="G141" s="78"/>
      <c r="H141" s="106"/>
      <c r="I141" s="106"/>
      <c r="J141" s="106"/>
      <c r="K141" s="55"/>
      <c r="L141" s="55"/>
      <c r="M141" s="55"/>
      <c r="N141" s="55"/>
      <c r="O141" s="55"/>
      <c r="P141" s="55"/>
      <c r="Q141" s="55"/>
      <c r="R141" s="55"/>
      <c r="S141" s="55"/>
      <c r="T141" s="55"/>
      <c r="U141" s="55"/>
      <c r="V141" s="55"/>
      <c r="W141" s="55"/>
      <c r="X141" s="55"/>
      <c r="Y141" s="55"/>
      <c r="Z141" s="55"/>
    </row>
    <row r="142" spans="1:26" ht="13.5" customHeight="1">
      <c r="A142" s="10">
        <v>67</v>
      </c>
      <c r="B142" s="11" t="s">
        <v>361</v>
      </c>
      <c r="C142" s="13"/>
      <c r="D142" s="13"/>
      <c r="E142" s="13"/>
      <c r="F142" s="13"/>
      <c r="G142" s="78"/>
      <c r="H142" s="106"/>
      <c r="I142" s="106"/>
      <c r="J142" s="106"/>
      <c r="K142" s="55"/>
      <c r="L142" s="55"/>
      <c r="M142" s="55"/>
      <c r="N142" s="55"/>
      <c r="O142" s="55"/>
      <c r="P142" s="55"/>
      <c r="Q142" s="55"/>
      <c r="R142" s="55"/>
      <c r="S142" s="55"/>
      <c r="T142" s="55"/>
      <c r="U142" s="55"/>
      <c r="V142" s="55"/>
      <c r="W142" s="55"/>
      <c r="X142" s="55"/>
      <c r="Y142" s="55"/>
      <c r="Z142" s="55"/>
    </row>
    <row r="143" spans="1:26" ht="13.5" customHeight="1">
      <c r="A143" s="10" t="s">
        <v>10</v>
      </c>
      <c r="B143" s="12" t="s">
        <v>11</v>
      </c>
      <c r="C143" s="49">
        <v>5200</v>
      </c>
      <c r="D143" s="49">
        <v>4000</v>
      </c>
      <c r="E143" s="49">
        <v>2800</v>
      </c>
      <c r="F143" s="49">
        <v>2000</v>
      </c>
      <c r="G143" s="78"/>
      <c r="H143" s="106"/>
      <c r="I143" s="106"/>
      <c r="J143" s="106"/>
      <c r="K143" s="55"/>
      <c r="L143" s="55"/>
      <c r="M143" s="55"/>
      <c r="N143" s="55"/>
      <c r="O143" s="55"/>
      <c r="P143" s="55"/>
      <c r="Q143" s="55"/>
      <c r="R143" s="55"/>
      <c r="S143" s="55"/>
      <c r="T143" s="55"/>
      <c r="U143" s="55"/>
      <c r="V143" s="55"/>
      <c r="W143" s="55"/>
      <c r="X143" s="55"/>
      <c r="Y143" s="55"/>
      <c r="Z143" s="55"/>
    </row>
    <row r="144" spans="1:26" ht="13.5" customHeight="1">
      <c r="A144" s="10" t="s">
        <v>10</v>
      </c>
      <c r="B144" s="12" t="s">
        <v>79</v>
      </c>
      <c r="C144" s="49">
        <v>6000</v>
      </c>
      <c r="D144" s="49">
        <v>4400</v>
      </c>
      <c r="E144" s="49">
        <v>3200</v>
      </c>
      <c r="F144" s="49">
        <v>2000</v>
      </c>
      <c r="G144" s="78"/>
      <c r="H144" s="106"/>
      <c r="I144" s="106"/>
      <c r="J144" s="106"/>
      <c r="K144" s="55"/>
      <c r="L144" s="55"/>
      <c r="M144" s="55"/>
      <c r="N144" s="55"/>
      <c r="O144" s="55"/>
      <c r="P144" s="55"/>
      <c r="Q144" s="55"/>
      <c r="R144" s="55"/>
      <c r="S144" s="55"/>
      <c r="T144" s="55"/>
      <c r="U144" s="55"/>
      <c r="V144" s="55"/>
      <c r="W144" s="55"/>
      <c r="X144" s="55"/>
      <c r="Y144" s="55"/>
      <c r="Z144" s="55"/>
    </row>
    <row r="145" spans="1:26" ht="13.5" customHeight="1">
      <c r="A145" s="10" t="s">
        <v>10</v>
      </c>
      <c r="B145" s="12" t="s">
        <v>699</v>
      </c>
      <c r="C145" s="49">
        <v>7200</v>
      </c>
      <c r="D145" s="49">
        <v>5600</v>
      </c>
      <c r="E145" s="49">
        <v>3600</v>
      </c>
      <c r="F145" s="49">
        <v>2400</v>
      </c>
      <c r="G145" s="78"/>
      <c r="H145" s="106"/>
      <c r="I145" s="106"/>
      <c r="J145" s="106"/>
      <c r="K145" s="55"/>
      <c r="L145" s="55"/>
      <c r="M145" s="55"/>
      <c r="N145" s="55"/>
      <c r="O145" s="55"/>
      <c r="P145" s="55"/>
      <c r="Q145" s="55"/>
      <c r="R145" s="55"/>
      <c r="S145" s="55"/>
      <c r="T145" s="55"/>
      <c r="U145" s="55"/>
      <c r="V145" s="55"/>
      <c r="W145" s="55"/>
      <c r="X145" s="55"/>
      <c r="Y145" s="55"/>
      <c r="Z145" s="55"/>
    </row>
    <row r="146" spans="1:26" ht="13.5" customHeight="1">
      <c r="A146" s="10" t="s">
        <v>10</v>
      </c>
      <c r="B146" s="12" t="s">
        <v>37</v>
      </c>
      <c r="C146" s="49">
        <v>6400</v>
      </c>
      <c r="D146" s="49">
        <v>4800</v>
      </c>
      <c r="E146" s="49">
        <v>3200</v>
      </c>
      <c r="F146" s="49">
        <v>2000</v>
      </c>
      <c r="G146" s="78"/>
      <c r="H146" s="106"/>
      <c r="I146" s="106"/>
      <c r="J146" s="106"/>
      <c r="K146" s="55"/>
      <c r="L146" s="55"/>
      <c r="M146" s="55"/>
      <c r="N146" s="55"/>
      <c r="O146" s="55"/>
      <c r="P146" s="55"/>
      <c r="Q146" s="55"/>
      <c r="R146" s="55"/>
      <c r="S146" s="55"/>
      <c r="T146" s="55"/>
      <c r="U146" s="55"/>
      <c r="V146" s="55"/>
      <c r="W146" s="55"/>
      <c r="X146" s="55"/>
      <c r="Y146" s="55"/>
      <c r="Z146" s="55"/>
    </row>
    <row r="147" spans="1:26" ht="13.5" customHeight="1">
      <c r="A147" s="10" t="s">
        <v>10</v>
      </c>
      <c r="B147" s="12" t="s">
        <v>80</v>
      </c>
      <c r="C147" s="49">
        <v>5600</v>
      </c>
      <c r="D147" s="49">
        <v>4000</v>
      </c>
      <c r="E147" s="49">
        <v>2800</v>
      </c>
      <c r="F147" s="49">
        <v>2000</v>
      </c>
      <c r="G147" s="78"/>
      <c r="H147" s="106"/>
      <c r="I147" s="106"/>
      <c r="J147" s="106"/>
      <c r="K147" s="55"/>
      <c r="L147" s="55"/>
      <c r="M147" s="55"/>
      <c r="N147" s="55"/>
      <c r="O147" s="55"/>
      <c r="P147" s="55"/>
      <c r="Q147" s="55"/>
      <c r="R147" s="55"/>
      <c r="S147" s="55"/>
      <c r="T147" s="55"/>
      <c r="U147" s="55"/>
      <c r="V147" s="55"/>
      <c r="W147" s="55"/>
      <c r="X147" s="55"/>
      <c r="Y147" s="55"/>
      <c r="Z147" s="55"/>
    </row>
    <row r="148" spans="1:26" ht="13.5" customHeight="1">
      <c r="A148" s="10">
        <v>68</v>
      </c>
      <c r="B148" s="11" t="s">
        <v>81</v>
      </c>
      <c r="C148" s="13"/>
      <c r="D148" s="25"/>
      <c r="E148" s="25"/>
      <c r="F148" s="25"/>
      <c r="G148" s="78"/>
      <c r="H148" s="106"/>
      <c r="I148" s="106"/>
      <c r="J148" s="106"/>
      <c r="K148" s="55"/>
      <c r="L148" s="55"/>
      <c r="M148" s="55"/>
      <c r="N148" s="55"/>
      <c r="O148" s="55"/>
      <c r="P148" s="55"/>
      <c r="Q148" s="55"/>
      <c r="R148" s="55"/>
      <c r="S148" s="55"/>
      <c r="T148" s="55"/>
      <c r="U148" s="55"/>
      <c r="V148" s="55"/>
      <c r="W148" s="55"/>
      <c r="X148" s="55"/>
      <c r="Y148" s="55"/>
      <c r="Z148" s="55"/>
    </row>
    <row r="149" spans="1:26" ht="13.5" customHeight="1">
      <c r="A149" s="10" t="s">
        <v>10</v>
      </c>
      <c r="B149" s="12" t="s">
        <v>82</v>
      </c>
      <c r="C149" s="49">
        <v>3200</v>
      </c>
      <c r="D149" s="49">
        <v>2200</v>
      </c>
      <c r="E149" s="49">
        <v>1600</v>
      </c>
      <c r="F149" s="49">
        <v>1000</v>
      </c>
      <c r="G149" s="78"/>
      <c r="H149" s="106"/>
      <c r="I149" s="106"/>
      <c r="J149" s="106"/>
      <c r="K149" s="55"/>
      <c r="L149" s="55"/>
      <c r="M149" s="55"/>
      <c r="N149" s="55"/>
      <c r="O149" s="55"/>
      <c r="P149" s="55"/>
      <c r="Q149" s="55"/>
      <c r="R149" s="55"/>
      <c r="S149" s="55"/>
      <c r="T149" s="55"/>
      <c r="U149" s="55"/>
      <c r="V149" s="55"/>
      <c r="W149" s="55"/>
      <c r="X149" s="55"/>
      <c r="Y149" s="55"/>
      <c r="Z149" s="55"/>
    </row>
    <row r="150" spans="1:26" ht="13.5" customHeight="1">
      <c r="A150" s="10" t="s">
        <v>10</v>
      </c>
      <c r="B150" s="12" t="s">
        <v>31</v>
      </c>
      <c r="C150" s="49">
        <v>2800</v>
      </c>
      <c r="D150" s="49">
        <v>2000</v>
      </c>
      <c r="E150" s="49">
        <v>1400</v>
      </c>
      <c r="F150" s="49">
        <v>1000</v>
      </c>
      <c r="G150" s="78"/>
      <c r="H150" s="106"/>
      <c r="I150" s="106"/>
      <c r="J150" s="106"/>
      <c r="K150" s="55"/>
      <c r="L150" s="55"/>
      <c r="M150" s="55"/>
      <c r="N150" s="55"/>
      <c r="O150" s="55"/>
      <c r="P150" s="55"/>
      <c r="Q150" s="55"/>
      <c r="R150" s="55"/>
      <c r="S150" s="55"/>
      <c r="T150" s="55"/>
      <c r="U150" s="55"/>
      <c r="V150" s="55"/>
      <c r="W150" s="55"/>
      <c r="X150" s="55"/>
      <c r="Y150" s="55"/>
      <c r="Z150" s="55"/>
    </row>
    <row r="151" spans="1:26" ht="13.5" customHeight="1">
      <c r="A151" s="10">
        <v>69</v>
      </c>
      <c r="B151" s="11" t="s">
        <v>83</v>
      </c>
      <c r="C151" s="49">
        <v>3200</v>
      </c>
      <c r="D151" s="49">
        <v>2400</v>
      </c>
      <c r="E151" s="49">
        <v>1600</v>
      </c>
      <c r="F151" s="13">
        <v>800</v>
      </c>
      <c r="G151" s="78"/>
      <c r="H151" s="106"/>
      <c r="I151" s="106"/>
      <c r="J151" s="106"/>
      <c r="K151" s="55"/>
      <c r="L151" s="55"/>
      <c r="M151" s="55"/>
      <c r="N151" s="55"/>
      <c r="O151" s="55"/>
      <c r="P151" s="55"/>
      <c r="Q151" s="55"/>
      <c r="R151" s="55"/>
      <c r="S151" s="55"/>
      <c r="T151" s="55"/>
      <c r="U151" s="55"/>
      <c r="V151" s="55"/>
      <c r="W151" s="55"/>
      <c r="X151" s="55"/>
      <c r="Y151" s="55"/>
      <c r="Z151" s="55"/>
    </row>
    <row r="152" spans="1:26" ht="13.5" customHeight="1">
      <c r="A152" s="10">
        <v>70</v>
      </c>
      <c r="B152" s="11" t="s">
        <v>700</v>
      </c>
      <c r="C152" s="49">
        <v>4800</v>
      </c>
      <c r="D152" s="49">
        <v>3600</v>
      </c>
      <c r="E152" s="49">
        <v>2400</v>
      </c>
      <c r="F152" s="49">
        <v>1600</v>
      </c>
      <c r="G152" s="78"/>
      <c r="H152" s="106"/>
      <c r="I152" s="106"/>
      <c r="J152" s="106"/>
      <c r="K152" s="55"/>
      <c r="L152" s="55"/>
      <c r="M152" s="55"/>
      <c r="N152" s="55"/>
      <c r="O152" s="55"/>
      <c r="P152" s="55"/>
      <c r="Q152" s="55"/>
      <c r="R152" s="55"/>
      <c r="S152" s="55"/>
      <c r="T152" s="55"/>
      <c r="U152" s="55"/>
      <c r="V152" s="55"/>
      <c r="W152" s="55"/>
      <c r="X152" s="55"/>
      <c r="Y152" s="55"/>
      <c r="Z152" s="55"/>
    </row>
    <row r="153" spans="1:26" ht="13.5" customHeight="1">
      <c r="A153" s="10">
        <v>71</v>
      </c>
      <c r="B153" s="11" t="s">
        <v>217</v>
      </c>
      <c r="C153" s="13"/>
      <c r="D153" s="13"/>
      <c r="E153" s="13"/>
      <c r="F153" s="13"/>
      <c r="G153" s="78"/>
      <c r="H153" s="106"/>
      <c r="I153" s="106"/>
      <c r="J153" s="106"/>
      <c r="K153" s="55"/>
      <c r="L153" s="55"/>
      <c r="M153" s="55"/>
      <c r="N153" s="55"/>
      <c r="O153" s="55"/>
      <c r="P153" s="55"/>
      <c r="Q153" s="55"/>
      <c r="R153" s="55"/>
      <c r="S153" s="55"/>
      <c r="T153" s="55"/>
      <c r="U153" s="55"/>
      <c r="V153" s="55"/>
      <c r="W153" s="55"/>
      <c r="X153" s="55"/>
      <c r="Y153" s="55"/>
      <c r="Z153" s="55"/>
    </row>
    <row r="154" spans="1:26" ht="13.5" customHeight="1">
      <c r="A154" s="10" t="s">
        <v>10</v>
      </c>
      <c r="B154" s="12" t="s">
        <v>701</v>
      </c>
      <c r="C154" s="49">
        <v>5200</v>
      </c>
      <c r="D154" s="13"/>
      <c r="E154" s="13"/>
      <c r="F154" s="13"/>
      <c r="G154" s="78" t="str">
        <f>IFERROR(ROUND('PL1 ODT'!#REF!*0.4/500,0)*500,"")</f>
        <v/>
      </c>
      <c r="H154" s="106"/>
      <c r="I154" s="106"/>
      <c r="J154" s="106"/>
      <c r="K154" s="55"/>
      <c r="L154" s="55"/>
      <c r="M154" s="55"/>
      <c r="N154" s="55"/>
      <c r="O154" s="55"/>
      <c r="P154" s="55"/>
      <c r="Q154" s="55"/>
      <c r="R154" s="55"/>
      <c r="S154" s="55"/>
      <c r="T154" s="55"/>
      <c r="U154" s="55"/>
      <c r="V154" s="55"/>
      <c r="W154" s="55"/>
      <c r="X154" s="55"/>
      <c r="Y154" s="55"/>
      <c r="Z154" s="55"/>
    </row>
    <row r="155" spans="1:26" ht="13.5" customHeight="1">
      <c r="A155" s="10" t="s">
        <v>10</v>
      </c>
      <c r="B155" s="12" t="s">
        <v>702</v>
      </c>
      <c r="C155" s="49">
        <v>4000</v>
      </c>
      <c r="D155" s="13"/>
      <c r="E155" s="13"/>
      <c r="F155" s="13"/>
      <c r="G155" s="78"/>
      <c r="H155" s="106"/>
      <c r="I155" s="106"/>
      <c r="J155" s="106"/>
      <c r="K155" s="55"/>
      <c r="L155" s="55"/>
      <c r="M155" s="55"/>
      <c r="N155" s="55"/>
      <c r="O155" s="55"/>
      <c r="P155" s="55"/>
      <c r="Q155" s="55"/>
      <c r="R155" s="55"/>
      <c r="S155" s="55"/>
      <c r="T155" s="55"/>
      <c r="U155" s="55"/>
      <c r="V155" s="55"/>
      <c r="W155" s="55"/>
      <c r="X155" s="55"/>
      <c r="Y155" s="55"/>
      <c r="Z155" s="55"/>
    </row>
    <row r="156" spans="1:26" ht="13.5" customHeight="1">
      <c r="A156" s="10">
        <v>72</v>
      </c>
      <c r="B156" s="11" t="s">
        <v>84</v>
      </c>
      <c r="C156" s="49">
        <v>4000</v>
      </c>
      <c r="D156" s="49">
        <v>2800</v>
      </c>
      <c r="E156" s="49">
        <v>2000</v>
      </c>
      <c r="F156" s="49">
        <v>1200</v>
      </c>
      <c r="G156" s="78"/>
      <c r="H156" s="106"/>
      <c r="I156" s="106"/>
      <c r="J156" s="106"/>
      <c r="K156" s="55"/>
      <c r="L156" s="55"/>
      <c r="M156" s="55"/>
      <c r="N156" s="55"/>
      <c r="O156" s="55"/>
      <c r="P156" s="55"/>
      <c r="Q156" s="55"/>
      <c r="R156" s="55"/>
      <c r="S156" s="55"/>
      <c r="T156" s="55"/>
      <c r="U156" s="55"/>
      <c r="V156" s="55"/>
      <c r="W156" s="55"/>
      <c r="X156" s="55"/>
      <c r="Y156" s="55"/>
      <c r="Z156" s="55"/>
    </row>
    <row r="157" spans="1:26" ht="13.5" customHeight="1">
      <c r="A157" s="10">
        <v>73</v>
      </c>
      <c r="B157" s="11" t="s">
        <v>85</v>
      </c>
      <c r="C157" s="13"/>
      <c r="D157" s="13"/>
      <c r="E157" s="13"/>
      <c r="F157" s="13"/>
      <c r="G157" s="78"/>
      <c r="H157" s="106"/>
      <c r="I157" s="106"/>
      <c r="J157" s="106"/>
      <c r="K157" s="55"/>
      <c r="L157" s="55"/>
      <c r="M157" s="55"/>
      <c r="N157" s="55"/>
      <c r="O157" s="55"/>
      <c r="P157" s="55"/>
      <c r="Q157" s="55"/>
      <c r="R157" s="55"/>
      <c r="S157" s="55"/>
      <c r="T157" s="55"/>
      <c r="U157" s="55"/>
      <c r="V157" s="55"/>
      <c r="W157" s="55"/>
      <c r="X157" s="55"/>
      <c r="Y157" s="55"/>
      <c r="Z157" s="55"/>
    </row>
    <row r="158" spans="1:26" ht="13.5" customHeight="1">
      <c r="A158" s="10" t="s">
        <v>10</v>
      </c>
      <c r="B158" s="12" t="s">
        <v>703</v>
      </c>
      <c r="C158" s="49">
        <v>3600</v>
      </c>
      <c r="D158" s="49">
        <v>2400</v>
      </c>
      <c r="E158" s="49">
        <v>1600</v>
      </c>
      <c r="F158" s="49">
        <v>1200</v>
      </c>
      <c r="G158" s="78"/>
      <c r="H158" s="106"/>
      <c r="I158" s="106"/>
      <c r="J158" s="106"/>
      <c r="K158" s="55"/>
      <c r="L158" s="55"/>
      <c r="M158" s="55"/>
      <c r="N158" s="55"/>
      <c r="O158" s="55"/>
      <c r="P158" s="55"/>
      <c r="Q158" s="55"/>
      <c r="R158" s="55"/>
      <c r="S158" s="55"/>
      <c r="T158" s="55"/>
      <c r="U158" s="55"/>
      <c r="V158" s="55"/>
      <c r="W158" s="55"/>
      <c r="X158" s="55"/>
      <c r="Y158" s="55"/>
      <c r="Z158" s="55"/>
    </row>
    <row r="159" spans="1:26" ht="13.5" customHeight="1">
      <c r="A159" s="10" t="s">
        <v>10</v>
      </c>
      <c r="B159" s="12" t="s">
        <v>704</v>
      </c>
      <c r="C159" s="49">
        <v>1600</v>
      </c>
      <c r="D159" s="49">
        <v>1000</v>
      </c>
      <c r="E159" s="13">
        <v>600</v>
      </c>
      <c r="F159" s="13">
        <v>400</v>
      </c>
      <c r="G159" s="78"/>
      <c r="H159" s="106"/>
      <c r="I159" s="106"/>
      <c r="J159" s="106"/>
      <c r="K159" s="55"/>
      <c r="L159" s="55"/>
      <c r="M159" s="55"/>
      <c r="N159" s="55"/>
      <c r="O159" s="55"/>
      <c r="P159" s="55"/>
      <c r="Q159" s="55"/>
      <c r="R159" s="55"/>
      <c r="S159" s="55"/>
      <c r="T159" s="55"/>
      <c r="U159" s="55"/>
      <c r="V159" s="55"/>
      <c r="W159" s="55"/>
      <c r="X159" s="55"/>
      <c r="Y159" s="55"/>
      <c r="Z159" s="55"/>
    </row>
    <row r="160" spans="1:26" ht="13.5" customHeight="1">
      <c r="A160" s="10">
        <v>74</v>
      </c>
      <c r="B160" s="11" t="s">
        <v>86</v>
      </c>
      <c r="C160" s="49">
        <v>4000</v>
      </c>
      <c r="D160" s="49">
        <v>2800</v>
      </c>
      <c r="E160" s="49">
        <v>2000</v>
      </c>
      <c r="F160" s="49">
        <v>1200</v>
      </c>
      <c r="G160" s="78"/>
      <c r="H160" s="106"/>
      <c r="I160" s="106"/>
      <c r="J160" s="106"/>
      <c r="K160" s="55"/>
      <c r="L160" s="55"/>
      <c r="M160" s="55"/>
      <c r="N160" s="55"/>
      <c r="O160" s="55"/>
      <c r="P160" s="55"/>
      <c r="Q160" s="55"/>
      <c r="R160" s="55"/>
      <c r="S160" s="55"/>
      <c r="T160" s="55"/>
      <c r="U160" s="55"/>
      <c r="V160" s="55"/>
      <c r="W160" s="55"/>
      <c r="X160" s="55"/>
      <c r="Y160" s="55"/>
      <c r="Z160" s="55"/>
    </row>
    <row r="161" spans="1:26" ht="13.5" customHeight="1">
      <c r="A161" s="10">
        <v>75</v>
      </c>
      <c r="B161" s="11" t="s">
        <v>87</v>
      </c>
      <c r="C161" s="49">
        <v>4000</v>
      </c>
      <c r="D161" s="49">
        <v>2800</v>
      </c>
      <c r="E161" s="49">
        <v>2000</v>
      </c>
      <c r="F161" s="49">
        <v>1200</v>
      </c>
      <c r="G161" s="78"/>
      <c r="H161" s="106"/>
      <c r="I161" s="106"/>
      <c r="J161" s="106"/>
      <c r="K161" s="55"/>
      <c r="L161" s="55"/>
      <c r="M161" s="55"/>
      <c r="N161" s="55"/>
      <c r="O161" s="55"/>
      <c r="P161" s="55"/>
      <c r="Q161" s="55"/>
      <c r="R161" s="55"/>
      <c r="S161" s="55"/>
      <c r="T161" s="55"/>
      <c r="U161" s="55"/>
      <c r="V161" s="55"/>
      <c r="W161" s="55"/>
      <c r="X161" s="55"/>
      <c r="Y161" s="55"/>
      <c r="Z161" s="55"/>
    </row>
    <row r="162" spans="1:26" ht="13.5" customHeight="1">
      <c r="A162" s="10">
        <v>76</v>
      </c>
      <c r="B162" s="11" t="s">
        <v>88</v>
      </c>
      <c r="C162" s="13"/>
      <c r="D162" s="13"/>
      <c r="E162" s="13"/>
      <c r="F162" s="13"/>
      <c r="G162" s="78"/>
      <c r="H162" s="106"/>
      <c r="I162" s="106"/>
      <c r="J162" s="106"/>
      <c r="K162" s="55"/>
      <c r="L162" s="55"/>
      <c r="M162" s="55"/>
      <c r="N162" s="55"/>
      <c r="O162" s="55"/>
      <c r="P162" s="55"/>
      <c r="Q162" s="55"/>
      <c r="R162" s="55"/>
      <c r="S162" s="55"/>
      <c r="T162" s="55"/>
      <c r="U162" s="55"/>
      <c r="V162" s="55"/>
      <c r="W162" s="55"/>
      <c r="X162" s="55"/>
      <c r="Y162" s="55"/>
      <c r="Z162" s="55"/>
    </row>
    <row r="163" spans="1:26" ht="13.5" customHeight="1">
      <c r="A163" s="10" t="s">
        <v>10</v>
      </c>
      <c r="B163" s="12" t="s">
        <v>368</v>
      </c>
      <c r="C163" s="49">
        <v>3200</v>
      </c>
      <c r="D163" s="49">
        <v>2400</v>
      </c>
      <c r="E163" s="49">
        <v>1600</v>
      </c>
      <c r="F163" s="13">
        <v>800</v>
      </c>
      <c r="G163" s="78"/>
      <c r="H163" s="106"/>
      <c r="I163" s="106"/>
      <c r="J163" s="106"/>
      <c r="K163" s="55"/>
      <c r="L163" s="55"/>
      <c r="M163" s="55"/>
      <c r="N163" s="55"/>
      <c r="O163" s="55"/>
      <c r="P163" s="55"/>
      <c r="Q163" s="55"/>
      <c r="R163" s="55"/>
      <c r="S163" s="55"/>
      <c r="T163" s="55"/>
      <c r="U163" s="55"/>
      <c r="V163" s="55"/>
      <c r="W163" s="55"/>
      <c r="X163" s="55"/>
      <c r="Y163" s="55"/>
      <c r="Z163" s="55"/>
    </row>
    <row r="164" spans="1:26" ht="13.5" customHeight="1">
      <c r="A164" s="10" t="s">
        <v>10</v>
      </c>
      <c r="B164" s="12" t="s">
        <v>369</v>
      </c>
      <c r="C164" s="49">
        <v>4000</v>
      </c>
      <c r="D164" s="49">
        <v>2800</v>
      </c>
      <c r="E164" s="49">
        <v>2000</v>
      </c>
      <c r="F164" s="49">
        <v>1200</v>
      </c>
      <c r="G164" s="78"/>
      <c r="H164" s="106"/>
      <c r="I164" s="106"/>
      <c r="J164" s="106"/>
      <c r="K164" s="55"/>
      <c r="L164" s="55"/>
      <c r="M164" s="55"/>
      <c r="N164" s="55"/>
      <c r="O164" s="55"/>
      <c r="P164" s="55"/>
      <c r="Q164" s="55"/>
      <c r="R164" s="55"/>
      <c r="S164" s="55"/>
      <c r="T164" s="55"/>
      <c r="U164" s="55"/>
      <c r="V164" s="55"/>
      <c r="W164" s="55"/>
      <c r="X164" s="55"/>
      <c r="Y164" s="55"/>
      <c r="Z164" s="55"/>
    </row>
    <row r="165" spans="1:26" ht="13.5" customHeight="1">
      <c r="A165" s="10" t="s">
        <v>10</v>
      </c>
      <c r="B165" s="12" t="s">
        <v>89</v>
      </c>
      <c r="C165" s="49">
        <v>6400</v>
      </c>
      <c r="D165" s="49">
        <v>3200</v>
      </c>
      <c r="E165" s="49">
        <v>2000</v>
      </c>
      <c r="F165" s="49">
        <v>1200</v>
      </c>
      <c r="G165" s="78"/>
      <c r="H165" s="106"/>
      <c r="I165" s="106"/>
      <c r="J165" s="106"/>
      <c r="K165" s="55"/>
      <c r="L165" s="55"/>
      <c r="M165" s="55"/>
      <c r="N165" s="55"/>
      <c r="O165" s="55"/>
      <c r="P165" s="55"/>
      <c r="Q165" s="55"/>
      <c r="R165" s="55"/>
      <c r="S165" s="55"/>
      <c r="T165" s="55"/>
      <c r="U165" s="55"/>
      <c r="V165" s="55"/>
      <c r="W165" s="55"/>
      <c r="X165" s="55"/>
      <c r="Y165" s="55"/>
      <c r="Z165" s="55"/>
    </row>
    <row r="166" spans="1:26" ht="13.5" customHeight="1">
      <c r="A166" s="10">
        <v>77</v>
      </c>
      <c r="B166" s="11" t="s">
        <v>90</v>
      </c>
      <c r="C166" s="49">
        <v>4800</v>
      </c>
      <c r="D166" s="49">
        <v>3600</v>
      </c>
      <c r="E166" s="49">
        <v>2400</v>
      </c>
      <c r="F166" s="49">
        <v>1600</v>
      </c>
      <c r="G166" s="78"/>
      <c r="H166" s="106"/>
      <c r="I166" s="106"/>
      <c r="J166" s="106"/>
      <c r="K166" s="55"/>
      <c r="L166" s="55"/>
      <c r="M166" s="55"/>
      <c r="N166" s="55"/>
      <c r="O166" s="55"/>
      <c r="P166" s="55"/>
      <c r="Q166" s="55"/>
      <c r="R166" s="55"/>
      <c r="S166" s="55"/>
      <c r="T166" s="55"/>
      <c r="U166" s="55"/>
      <c r="V166" s="55"/>
      <c r="W166" s="55"/>
      <c r="X166" s="55"/>
      <c r="Y166" s="55"/>
      <c r="Z166" s="55"/>
    </row>
    <row r="167" spans="1:26" ht="13.5" customHeight="1">
      <c r="A167" s="10">
        <v>78</v>
      </c>
      <c r="B167" s="11" t="s">
        <v>91</v>
      </c>
      <c r="C167" s="49">
        <v>3600</v>
      </c>
      <c r="D167" s="13"/>
      <c r="E167" s="13"/>
      <c r="F167" s="13"/>
      <c r="G167" s="78"/>
      <c r="H167" s="106"/>
      <c r="I167" s="106"/>
      <c r="J167" s="106"/>
      <c r="K167" s="55"/>
      <c r="L167" s="55"/>
      <c r="M167" s="55"/>
      <c r="N167" s="55"/>
      <c r="O167" s="55"/>
      <c r="P167" s="55"/>
      <c r="Q167" s="55"/>
      <c r="R167" s="55"/>
      <c r="S167" s="55"/>
      <c r="T167" s="55"/>
      <c r="U167" s="55"/>
      <c r="V167" s="55"/>
      <c r="W167" s="55"/>
      <c r="X167" s="55"/>
      <c r="Y167" s="55"/>
      <c r="Z167" s="55"/>
    </row>
    <row r="168" spans="1:26" ht="13.5" customHeight="1">
      <c r="A168" s="10">
        <v>79</v>
      </c>
      <c r="B168" s="11" t="s">
        <v>705</v>
      </c>
      <c r="C168" s="49">
        <v>2800</v>
      </c>
      <c r="D168" s="13"/>
      <c r="E168" s="13"/>
      <c r="F168" s="13"/>
      <c r="G168" s="78"/>
      <c r="H168" s="106"/>
      <c r="I168" s="106"/>
      <c r="J168" s="106"/>
      <c r="K168" s="55"/>
      <c r="L168" s="55"/>
      <c r="M168" s="55"/>
      <c r="N168" s="55"/>
      <c r="O168" s="55"/>
      <c r="P168" s="55"/>
      <c r="Q168" s="55"/>
      <c r="R168" s="55"/>
      <c r="S168" s="55"/>
      <c r="T168" s="55"/>
      <c r="U168" s="55"/>
      <c r="V168" s="55"/>
      <c r="W168" s="55"/>
      <c r="X168" s="55"/>
      <c r="Y168" s="55"/>
      <c r="Z168" s="55"/>
    </row>
    <row r="169" spans="1:26" ht="13.5" customHeight="1">
      <c r="A169" s="35">
        <v>80</v>
      </c>
      <c r="B169" s="17" t="s">
        <v>706</v>
      </c>
      <c r="C169" s="49"/>
      <c r="D169" s="13"/>
      <c r="E169" s="13"/>
      <c r="F169" s="13"/>
      <c r="G169" s="78"/>
      <c r="H169" s="106"/>
      <c r="I169" s="106"/>
      <c r="J169" s="106"/>
      <c r="K169" s="55"/>
      <c r="L169" s="55"/>
      <c r="M169" s="55"/>
      <c r="N169" s="55"/>
      <c r="O169" s="55"/>
      <c r="P169" s="55"/>
      <c r="Q169" s="55"/>
      <c r="R169" s="55"/>
      <c r="S169" s="55"/>
      <c r="T169" s="55"/>
      <c r="U169" s="55"/>
      <c r="V169" s="55"/>
      <c r="W169" s="55"/>
      <c r="X169" s="55"/>
      <c r="Y169" s="55"/>
      <c r="Z169" s="55"/>
    </row>
    <row r="170" spans="1:26" ht="13.5" customHeight="1">
      <c r="A170" s="35">
        <v>81</v>
      </c>
      <c r="B170" s="17" t="s">
        <v>707</v>
      </c>
      <c r="C170" s="49"/>
      <c r="D170" s="13"/>
      <c r="E170" s="13"/>
      <c r="F170" s="13"/>
      <c r="G170" s="78"/>
      <c r="H170" s="106"/>
      <c r="I170" s="106"/>
      <c r="J170" s="106"/>
      <c r="K170" s="55"/>
      <c r="L170" s="55"/>
      <c r="M170" s="55"/>
      <c r="N170" s="55"/>
      <c r="O170" s="55"/>
      <c r="P170" s="55"/>
      <c r="Q170" s="55"/>
      <c r="R170" s="55"/>
      <c r="S170" s="55"/>
      <c r="T170" s="55"/>
      <c r="U170" s="55"/>
      <c r="V170" s="55"/>
      <c r="W170" s="55"/>
      <c r="X170" s="55"/>
      <c r="Y170" s="55"/>
      <c r="Z170" s="55"/>
    </row>
    <row r="171" spans="1:26" ht="13.5" customHeight="1">
      <c r="A171" s="35">
        <v>82</v>
      </c>
      <c r="B171" s="17" t="s">
        <v>708</v>
      </c>
      <c r="C171" s="49"/>
      <c r="D171" s="13"/>
      <c r="E171" s="13"/>
      <c r="F171" s="13"/>
      <c r="G171" s="78"/>
      <c r="H171" s="106"/>
      <c r="I171" s="106"/>
      <c r="J171" s="106"/>
      <c r="K171" s="55"/>
      <c r="L171" s="55"/>
      <c r="M171" s="55"/>
      <c r="N171" s="55"/>
      <c r="O171" s="55"/>
      <c r="P171" s="55"/>
      <c r="Q171" s="55"/>
      <c r="R171" s="55"/>
      <c r="S171" s="55"/>
      <c r="T171" s="55"/>
      <c r="U171" s="55"/>
      <c r="V171" s="55"/>
      <c r="W171" s="55"/>
      <c r="X171" s="55"/>
      <c r="Y171" s="55"/>
      <c r="Z171" s="55"/>
    </row>
    <row r="172" spans="1:26" ht="13.5" customHeight="1">
      <c r="A172" s="10">
        <v>83</v>
      </c>
      <c r="B172" s="11" t="s">
        <v>92</v>
      </c>
      <c r="C172" s="49">
        <v>4000</v>
      </c>
      <c r="D172" s="49">
        <v>2400</v>
      </c>
      <c r="E172" s="49">
        <v>1600</v>
      </c>
      <c r="F172" s="49">
        <v>1200</v>
      </c>
      <c r="G172" s="78"/>
      <c r="H172" s="106"/>
      <c r="I172" s="106"/>
      <c r="J172" s="106"/>
      <c r="K172" s="55"/>
      <c r="L172" s="55"/>
      <c r="M172" s="55"/>
      <c r="N172" s="55"/>
      <c r="O172" s="55"/>
      <c r="P172" s="55"/>
      <c r="Q172" s="55"/>
      <c r="R172" s="55"/>
      <c r="S172" s="55"/>
      <c r="T172" s="55"/>
      <c r="U172" s="55"/>
      <c r="V172" s="55"/>
      <c r="W172" s="55"/>
      <c r="X172" s="55"/>
      <c r="Y172" s="55"/>
      <c r="Z172" s="55"/>
    </row>
    <row r="173" spans="1:26" ht="13.5" customHeight="1">
      <c r="A173" s="10">
        <v>84</v>
      </c>
      <c r="B173" s="11" t="s">
        <v>218</v>
      </c>
      <c r="C173" s="49">
        <v>3200</v>
      </c>
      <c r="D173" s="13"/>
      <c r="E173" s="13"/>
      <c r="F173" s="13"/>
      <c r="G173" s="78"/>
      <c r="H173" s="106"/>
      <c r="I173" s="106"/>
      <c r="J173" s="106"/>
      <c r="K173" s="55"/>
      <c r="L173" s="55"/>
      <c r="M173" s="55"/>
      <c r="N173" s="55"/>
      <c r="O173" s="55"/>
      <c r="P173" s="55"/>
      <c r="Q173" s="55"/>
      <c r="R173" s="55"/>
      <c r="S173" s="55"/>
      <c r="T173" s="55"/>
      <c r="U173" s="55"/>
      <c r="V173" s="55"/>
      <c r="W173" s="55"/>
      <c r="X173" s="55"/>
      <c r="Y173" s="55"/>
      <c r="Z173" s="55"/>
    </row>
    <row r="174" spans="1:26" ht="13.5" customHeight="1">
      <c r="A174" s="10">
        <v>85</v>
      </c>
      <c r="B174" s="11" t="s">
        <v>709</v>
      </c>
      <c r="C174" s="49">
        <v>2400</v>
      </c>
      <c r="D174" s="13"/>
      <c r="E174" s="13"/>
      <c r="F174" s="13"/>
      <c r="G174" s="78"/>
      <c r="H174" s="106"/>
      <c r="I174" s="106"/>
      <c r="J174" s="106"/>
      <c r="K174" s="55"/>
      <c r="L174" s="55"/>
      <c r="M174" s="55"/>
      <c r="N174" s="55"/>
      <c r="O174" s="55"/>
      <c r="P174" s="55"/>
      <c r="Q174" s="55"/>
      <c r="R174" s="55"/>
      <c r="S174" s="55"/>
      <c r="T174" s="55"/>
      <c r="U174" s="55"/>
      <c r="V174" s="55"/>
      <c r="W174" s="55"/>
      <c r="X174" s="55"/>
      <c r="Y174" s="55"/>
      <c r="Z174" s="55"/>
    </row>
    <row r="175" spans="1:26" ht="13.5" customHeight="1">
      <c r="A175" s="10">
        <v>86</v>
      </c>
      <c r="B175" s="11" t="s">
        <v>710</v>
      </c>
      <c r="C175" s="49">
        <v>4000</v>
      </c>
      <c r="D175" s="49">
        <v>2400</v>
      </c>
      <c r="E175" s="49">
        <v>1600</v>
      </c>
      <c r="F175" s="49">
        <v>1200</v>
      </c>
      <c r="G175" s="78"/>
      <c r="H175" s="106"/>
      <c r="I175" s="106"/>
      <c r="J175" s="106"/>
      <c r="K175" s="55"/>
      <c r="L175" s="55"/>
      <c r="M175" s="55"/>
      <c r="N175" s="55"/>
      <c r="O175" s="55"/>
      <c r="P175" s="55"/>
      <c r="Q175" s="55"/>
      <c r="R175" s="55"/>
      <c r="S175" s="55"/>
      <c r="T175" s="55"/>
      <c r="U175" s="55"/>
      <c r="V175" s="55"/>
      <c r="W175" s="55"/>
      <c r="X175" s="55"/>
      <c r="Y175" s="55"/>
      <c r="Z175" s="55"/>
    </row>
    <row r="176" spans="1:26" ht="13.5" customHeight="1">
      <c r="A176" s="10">
        <v>87</v>
      </c>
      <c r="B176" s="11" t="s">
        <v>711</v>
      </c>
      <c r="C176" s="49">
        <v>4000</v>
      </c>
      <c r="D176" s="49">
        <v>3200</v>
      </c>
      <c r="E176" s="49">
        <v>2400</v>
      </c>
      <c r="F176" s="49">
        <v>1600</v>
      </c>
      <c r="G176" s="78"/>
      <c r="H176" s="106"/>
      <c r="I176" s="106"/>
      <c r="J176" s="106"/>
      <c r="K176" s="55"/>
      <c r="L176" s="55"/>
      <c r="M176" s="55"/>
      <c r="N176" s="55"/>
      <c r="O176" s="55"/>
      <c r="P176" s="55"/>
      <c r="Q176" s="55"/>
      <c r="R176" s="55"/>
      <c r="S176" s="55"/>
      <c r="T176" s="55"/>
      <c r="U176" s="55"/>
      <c r="V176" s="55"/>
      <c r="W176" s="55"/>
      <c r="X176" s="55"/>
      <c r="Y176" s="55"/>
      <c r="Z176" s="55"/>
    </row>
    <row r="177" spans="1:26" ht="13.5" customHeight="1">
      <c r="A177" s="10">
        <v>88</v>
      </c>
      <c r="B177" s="11" t="s">
        <v>712</v>
      </c>
      <c r="C177" s="49">
        <v>4000</v>
      </c>
      <c r="D177" s="49">
        <v>2800</v>
      </c>
      <c r="E177" s="49">
        <v>2000</v>
      </c>
      <c r="F177" s="49">
        <v>1200</v>
      </c>
      <c r="G177" s="78"/>
      <c r="H177" s="106"/>
      <c r="I177" s="106"/>
      <c r="J177" s="106"/>
      <c r="K177" s="55"/>
      <c r="L177" s="55"/>
      <c r="M177" s="55"/>
      <c r="N177" s="55"/>
      <c r="O177" s="55"/>
      <c r="P177" s="55"/>
      <c r="Q177" s="55"/>
      <c r="R177" s="55"/>
      <c r="S177" s="55"/>
      <c r="T177" s="55"/>
      <c r="U177" s="55"/>
      <c r="V177" s="55"/>
      <c r="W177" s="55"/>
      <c r="X177" s="55"/>
      <c r="Y177" s="55"/>
      <c r="Z177" s="55"/>
    </row>
    <row r="178" spans="1:26" ht="13.5" customHeight="1">
      <c r="A178" s="10">
        <v>89</v>
      </c>
      <c r="B178" s="11" t="s">
        <v>713</v>
      </c>
      <c r="C178" s="49">
        <v>4800</v>
      </c>
      <c r="D178" s="49">
        <v>3400</v>
      </c>
      <c r="E178" s="49">
        <v>2400</v>
      </c>
      <c r="F178" s="49">
        <v>1400</v>
      </c>
      <c r="G178" s="78"/>
      <c r="H178" s="106"/>
      <c r="I178" s="106"/>
      <c r="J178" s="106"/>
      <c r="K178" s="55"/>
      <c r="L178" s="55"/>
      <c r="M178" s="55"/>
      <c r="N178" s="55"/>
      <c r="O178" s="55"/>
      <c r="P178" s="55"/>
      <c r="Q178" s="55"/>
      <c r="R178" s="55"/>
      <c r="S178" s="55"/>
      <c r="T178" s="55"/>
      <c r="U178" s="55"/>
      <c r="V178" s="55"/>
      <c r="W178" s="55"/>
      <c r="X178" s="55"/>
      <c r="Y178" s="55"/>
      <c r="Z178" s="55"/>
    </row>
    <row r="179" spans="1:26" ht="13.5" customHeight="1">
      <c r="A179" s="10">
        <v>90</v>
      </c>
      <c r="B179" s="11" t="s">
        <v>381</v>
      </c>
      <c r="C179" s="49">
        <v>4000</v>
      </c>
      <c r="D179" s="49">
        <v>2400</v>
      </c>
      <c r="E179" s="49">
        <v>1600</v>
      </c>
      <c r="F179" s="49">
        <v>1200</v>
      </c>
      <c r="G179" s="78"/>
      <c r="H179" s="106"/>
      <c r="I179" s="106"/>
      <c r="J179" s="106"/>
      <c r="K179" s="55"/>
      <c r="L179" s="55"/>
      <c r="M179" s="55"/>
      <c r="N179" s="55"/>
      <c r="O179" s="55"/>
      <c r="P179" s="55"/>
      <c r="Q179" s="55"/>
      <c r="R179" s="55"/>
      <c r="S179" s="55"/>
      <c r="T179" s="55"/>
      <c r="U179" s="55"/>
      <c r="V179" s="55"/>
      <c r="W179" s="55"/>
      <c r="X179" s="55"/>
      <c r="Y179" s="55"/>
      <c r="Z179" s="55"/>
    </row>
    <row r="180" spans="1:26" ht="13.5" customHeight="1">
      <c r="A180" s="10">
        <v>91</v>
      </c>
      <c r="B180" s="11" t="s">
        <v>93</v>
      </c>
      <c r="C180" s="13"/>
      <c r="D180" s="13"/>
      <c r="E180" s="13"/>
      <c r="F180" s="13"/>
      <c r="G180" s="78"/>
      <c r="H180" s="106"/>
      <c r="I180" s="106"/>
      <c r="J180" s="106"/>
      <c r="K180" s="55"/>
      <c r="L180" s="55"/>
      <c r="M180" s="55"/>
      <c r="N180" s="55"/>
      <c r="O180" s="55"/>
      <c r="P180" s="55"/>
      <c r="Q180" s="55"/>
      <c r="R180" s="55"/>
      <c r="S180" s="55"/>
      <c r="T180" s="55"/>
      <c r="U180" s="55"/>
      <c r="V180" s="55"/>
      <c r="W180" s="55"/>
      <c r="X180" s="55"/>
      <c r="Y180" s="55"/>
      <c r="Z180" s="55"/>
    </row>
    <row r="181" spans="1:26" ht="13.5" customHeight="1">
      <c r="A181" s="10" t="s">
        <v>10</v>
      </c>
      <c r="B181" s="12" t="s">
        <v>94</v>
      </c>
      <c r="C181" s="49">
        <v>5600</v>
      </c>
      <c r="D181" s="49">
        <v>3600</v>
      </c>
      <c r="E181" s="49">
        <v>2400</v>
      </c>
      <c r="F181" s="49">
        <v>1600</v>
      </c>
      <c r="G181" s="78"/>
      <c r="H181" s="106"/>
      <c r="I181" s="106"/>
      <c r="J181" s="106"/>
      <c r="K181" s="55"/>
      <c r="L181" s="55"/>
      <c r="M181" s="55"/>
      <c r="N181" s="55"/>
      <c r="O181" s="55"/>
      <c r="P181" s="55"/>
      <c r="Q181" s="55"/>
      <c r="R181" s="55"/>
      <c r="S181" s="55"/>
      <c r="T181" s="55"/>
      <c r="U181" s="55"/>
      <c r="V181" s="55"/>
      <c r="W181" s="55"/>
      <c r="X181" s="55"/>
      <c r="Y181" s="55"/>
      <c r="Z181" s="55"/>
    </row>
    <row r="182" spans="1:26" ht="13.5" customHeight="1">
      <c r="A182" s="10" t="s">
        <v>10</v>
      </c>
      <c r="B182" s="12" t="s">
        <v>95</v>
      </c>
      <c r="C182" s="49">
        <v>7200</v>
      </c>
      <c r="D182" s="49">
        <v>4000</v>
      </c>
      <c r="E182" s="49">
        <v>2800</v>
      </c>
      <c r="F182" s="49">
        <v>2000</v>
      </c>
      <c r="G182" s="78"/>
      <c r="H182" s="106"/>
      <c r="I182" s="106"/>
      <c r="J182" s="106"/>
      <c r="K182" s="55"/>
      <c r="L182" s="55"/>
      <c r="M182" s="55"/>
      <c r="N182" s="55"/>
      <c r="O182" s="55"/>
      <c r="P182" s="55"/>
      <c r="Q182" s="55"/>
      <c r="R182" s="55"/>
      <c r="S182" s="55"/>
      <c r="T182" s="55"/>
      <c r="U182" s="55"/>
      <c r="V182" s="55"/>
      <c r="W182" s="55"/>
      <c r="X182" s="55"/>
      <c r="Y182" s="55"/>
      <c r="Z182" s="55"/>
    </row>
    <row r="183" spans="1:26" ht="13.5" customHeight="1">
      <c r="A183" s="10" t="s">
        <v>10</v>
      </c>
      <c r="B183" s="12" t="s">
        <v>49</v>
      </c>
      <c r="C183" s="49">
        <v>8400</v>
      </c>
      <c r="D183" s="49">
        <v>4800</v>
      </c>
      <c r="E183" s="49">
        <v>3200</v>
      </c>
      <c r="F183" s="49">
        <v>2400</v>
      </c>
      <c r="G183" s="78"/>
      <c r="H183" s="106"/>
      <c r="I183" s="106"/>
      <c r="J183" s="106"/>
      <c r="K183" s="55"/>
      <c r="L183" s="55"/>
      <c r="M183" s="55"/>
      <c r="N183" s="55"/>
      <c r="O183" s="55"/>
      <c r="P183" s="55"/>
      <c r="Q183" s="55"/>
      <c r="R183" s="55"/>
      <c r="S183" s="55"/>
      <c r="T183" s="55"/>
      <c r="U183" s="55"/>
      <c r="V183" s="55"/>
      <c r="W183" s="55"/>
      <c r="X183" s="55"/>
      <c r="Y183" s="55"/>
      <c r="Z183" s="55"/>
    </row>
    <row r="184" spans="1:26" ht="13.5" customHeight="1">
      <c r="A184" s="10" t="s">
        <v>10</v>
      </c>
      <c r="B184" s="12" t="s">
        <v>96</v>
      </c>
      <c r="C184" s="49">
        <v>10000</v>
      </c>
      <c r="D184" s="49">
        <v>5600</v>
      </c>
      <c r="E184" s="49">
        <v>4000</v>
      </c>
      <c r="F184" s="49">
        <v>2800</v>
      </c>
      <c r="G184" s="78"/>
      <c r="H184" s="106"/>
      <c r="I184" s="106"/>
      <c r="J184" s="106"/>
      <c r="K184" s="55"/>
      <c r="L184" s="55"/>
      <c r="M184" s="55"/>
      <c r="N184" s="55"/>
      <c r="O184" s="55"/>
      <c r="P184" s="55"/>
      <c r="Q184" s="55"/>
      <c r="R184" s="55"/>
      <c r="S184" s="55"/>
      <c r="T184" s="55"/>
      <c r="U184" s="55"/>
      <c r="V184" s="55"/>
      <c r="W184" s="55"/>
      <c r="X184" s="55"/>
      <c r="Y184" s="55"/>
      <c r="Z184" s="55"/>
    </row>
    <row r="185" spans="1:26" ht="13.5" customHeight="1">
      <c r="A185" s="10" t="s">
        <v>10</v>
      </c>
      <c r="B185" s="12" t="s">
        <v>21</v>
      </c>
      <c r="C185" s="49">
        <v>8000</v>
      </c>
      <c r="D185" s="49">
        <v>4800</v>
      </c>
      <c r="E185" s="49">
        <v>3200</v>
      </c>
      <c r="F185" s="49">
        <v>2400</v>
      </c>
      <c r="G185" s="78"/>
      <c r="H185" s="106"/>
      <c r="I185" s="106"/>
      <c r="J185" s="106"/>
      <c r="K185" s="55"/>
      <c r="L185" s="55"/>
      <c r="M185" s="55"/>
      <c r="N185" s="55"/>
      <c r="O185" s="55"/>
      <c r="P185" s="55"/>
      <c r="Q185" s="55"/>
      <c r="R185" s="55"/>
      <c r="S185" s="55"/>
      <c r="T185" s="55"/>
      <c r="U185" s="55"/>
      <c r="V185" s="55"/>
      <c r="W185" s="55"/>
      <c r="X185" s="55"/>
      <c r="Y185" s="55"/>
      <c r="Z185" s="55"/>
    </row>
    <row r="186" spans="1:26" ht="13.5" customHeight="1">
      <c r="A186" s="10">
        <v>92</v>
      </c>
      <c r="B186" s="11" t="s">
        <v>714</v>
      </c>
      <c r="C186" s="49">
        <v>2000</v>
      </c>
      <c r="D186" s="49">
        <v>1400</v>
      </c>
      <c r="E186" s="49">
        <v>1000</v>
      </c>
      <c r="F186" s="13">
        <v>600</v>
      </c>
      <c r="G186" s="78"/>
      <c r="H186" s="106"/>
      <c r="I186" s="106"/>
      <c r="J186" s="106"/>
      <c r="K186" s="55"/>
      <c r="L186" s="55"/>
      <c r="M186" s="55"/>
      <c r="N186" s="55"/>
      <c r="O186" s="55"/>
      <c r="P186" s="55"/>
      <c r="Q186" s="55"/>
      <c r="R186" s="55"/>
      <c r="S186" s="55"/>
      <c r="T186" s="55"/>
      <c r="U186" s="55"/>
      <c r="V186" s="55"/>
      <c r="W186" s="55"/>
      <c r="X186" s="55"/>
      <c r="Y186" s="55"/>
      <c r="Z186" s="55"/>
    </row>
    <row r="187" spans="1:26" ht="13.5" customHeight="1">
      <c r="A187" s="10">
        <v>93</v>
      </c>
      <c r="B187" s="11" t="s">
        <v>715</v>
      </c>
      <c r="C187" s="49">
        <v>3600</v>
      </c>
      <c r="D187" s="49">
        <v>2600</v>
      </c>
      <c r="E187" s="49">
        <v>1800</v>
      </c>
      <c r="F187" s="49">
        <v>1200</v>
      </c>
      <c r="G187" s="78"/>
      <c r="H187" s="106"/>
      <c r="I187" s="106"/>
      <c r="J187" s="106"/>
      <c r="K187" s="55"/>
      <c r="L187" s="55"/>
      <c r="M187" s="55"/>
      <c r="N187" s="55"/>
      <c r="O187" s="55"/>
      <c r="P187" s="55"/>
      <c r="Q187" s="55"/>
      <c r="R187" s="55"/>
      <c r="S187" s="55"/>
      <c r="T187" s="55"/>
      <c r="U187" s="55"/>
      <c r="V187" s="55"/>
      <c r="W187" s="55"/>
      <c r="X187" s="55"/>
      <c r="Y187" s="55"/>
      <c r="Z187" s="55"/>
    </row>
    <row r="188" spans="1:26" ht="13.5" customHeight="1">
      <c r="A188" s="10">
        <v>94</v>
      </c>
      <c r="B188" s="11" t="s">
        <v>102</v>
      </c>
      <c r="C188" s="13"/>
      <c r="D188" s="13"/>
      <c r="E188" s="13"/>
      <c r="F188" s="13"/>
      <c r="G188" s="78"/>
      <c r="H188" s="106"/>
      <c r="I188" s="106"/>
      <c r="J188" s="106"/>
      <c r="K188" s="55"/>
      <c r="L188" s="55"/>
      <c r="M188" s="55"/>
      <c r="N188" s="55"/>
      <c r="O188" s="55"/>
      <c r="P188" s="55"/>
      <c r="Q188" s="55"/>
      <c r="R188" s="55"/>
      <c r="S188" s="55"/>
      <c r="T188" s="55"/>
      <c r="U188" s="55"/>
      <c r="V188" s="55"/>
      <c r="W188" s="55"/>
      <c r="X188" s="55"/>
      <c r="Y188" s="55"/>
      <c r="Z188" s="55"/>
    </row>
    <row r="189" spans="1:26" ht="13.5" customHeight="1">
      <c r="A189" s="10" t="s">
        <v>10</v>
      </c>
      <c r="B189" s="12" t="s">
        <v>716</v>
      </c>
      <c r="C189" s="49">
        <v>7200</v>
      </c>
      <c r="D189" s="49">
        <v>5600</v>
      </c>
      <c r="E189" s="49">
        <v>4000</v>
      </c>
      <c r="F189" s="49">
        <v>2400</v>
      </c>
      <c r="G189" s="78"/>
      <c r="H189" s="106"/>
      <c r="I189" s="106"/>
      <c r="J189" s="106"/>
      <c r="K189" s="55"/>
      <c r="L189" s="55"/>
      <c r="M189" s="55"/>
      <c r="N189" s="55"/>
      <c r="O189" s="55"/>
      <c r="P189" s="55"/>
      <c r="Q189" s="55"/>
      <c r="R189" s="55"/>
      <c r="S189" s="55"/>
      <c r="T189" s="55"/>
      <c r="U189" s="55"/>
      <c r="V189" s="55"/>
      <c r="W189" s="55"/>
      <c r="X189" s="55"/>
      <c r="Y189" s="55"/>
      <c r="Z189" s="55"/>
    </row>
    <row r="190" spans="1:26" ht="13.5" customHeight="1">
      <c r="A190" s="10" t="s">
        <v>10</v>
      </c>
      <c r="B190" s="12" t="s">
        <v>717</v>
      </c>
      <c r="C190" s="49">
        <v>4800</v>
      </c>
      <c r="D190" s="49">
        <v>3600</v>
      </c>
      <c r="E190" s="49">
        <v>2400</v>
      </c>
      <c r="F190" s="49">
        <v>1600</v>
      </c>
      <c r="G190" s="78"/>
      <c r="H190" s="106"/>
      <c r="I190" s="106"/>
      <c r="J190" s="106"/>
      <c r="K190" s="55"/>
      <c r="L190" s="55"/>
      <c r="M190" s="55"/>
      <c r="N190" s="55"/>
      <c r="O190" s="55"/>
      <c r="P190" s="55"/>
      <c r="Q190" s="55"/>
      <c r="R190" s="55"/>
      <c r="S190" s="55"/>
      <c r="T190" s="55"/>
      <c r="U190" s="55"/>
      <c r="V190" s="55"/>
      <c r="W190" s="55"/>
      <c r="X190" s="55"/>
      <c r="Y190" s="55"/>
      <c r="Z190" s="55"/>
    </row>
    <row r="191" spans="1:26" ht="13.5" customHeight="1">
      <c r="A191" s="35">
        <v>95</v>
      </c>
      <c r="B191" s="17" t="s">
        <v>718</v>
      </c>
      <c r="C191" s="49"/>
      <c r="D191" s="49"/>
      <c r="E191" s="49"/>
      <c r="F191" s="49"/>
      <c r="G191" s="78"/>
      <c r="H191" s="106"/>
      <c r="I191" s="106"/>
      <c r="J191" s="106"/>
      <c r="K191" s="55"/>
      <c r="L191" s="55"/>
      <c r="M191" s="55"/>
      <c r="N191" s="55"/>
      <c r="O191" s="55"/>
      <c r="P191" s="55"/>
      <c r="Q191" s="55"/>
      <c r="R191" s="55"/>
      <c r="S191" s="55"/>
      <c r="T191" s="55"/>
      <c r="U191" s="55"/>
      <c r="V191" s="55"/>
      <c r="W191" s="55"/>
      <c r="X191" s="55"/>
      <c r="Y191" s="55"/>
      <c r="Z191" s="55"/>
    </row>
    <row r="192" spans="1:26" ht="13.5" customHeight="1">
      <c r="A192" s="10">
        <v>96</v>
      </c>
      <c r="B192" s="11" t="s">
        <v>719</v>
      </c>
      <c r="C192" s="49">
        <v>4000</v>
      </c>
      <c r="D192" s="49">
        <v>2800</v>
      </c>
      <c r="E192" s="49">
        <v>2000</v>
      </c>
      <c r="F192" s="49">
        <v>1200</v>
      </c>
      <c r="G192" s="78"/>
      <c r="H192" s="106"/>
      <c r="I192" s="106"/>
      <c r="J192" s="106"/>
      <c r="K192" s="55"/>
      <c r="L192" s="55"/>
      <c r="M192" s="55"/>
      <c r="N192" s="55"/>
      <c r="O192" s="55"/>
      <c r="P192" s="55"/>
      <c r="Q192" s="55"/>
      <c r="R192" s="55"/>
      <c r="S192" s="55"/>
      <c r="T192" s="55"/>
      <c r="U192" s="55"/>
      <c r="V192" s="55"/>
      <c r="W192" s="55"/>
      <c r="X192" s="55"/>
      <c r="Y192" s="55"/>
      <c r="Z192" s="55"/>
    </row>
    <row r="193" spans="1:26" ht="13.5" customHeight="1">
      <c r="A193" s="10">
        <v>97</v>
      </c>
      <c r="B193" s="11" t="s">
        <v>97</v>
      </c>
      <c r="C193" s="13"/>
      <c r="D193" s="13"/>
      <c r="E193" s="13"/>
      <c r="F193" s="13"/>
      <c r="G193" s="78"/>
      <c r="H193" s="106"/>
      <c r="I193" s="106"/>
      <c r="J193" s="106"/>
      <c r="K193" s="55"/>
      <c r="L193" s="55"/>
      <c r="M193" s="55"/>
      <c r="N193" s="55"/>
      <c r="O193" s="55"/>
      <c r="P193" s="55"/>
      <c r="Q193" s="55"/>
      <c r="R193" s="55"/>
      <c r="S193" s="55"/>
      <c r="T193" s="55"/>
      <c r="U193" s="55"/>
      <c r="V193" s="55"/>
      <c r="W193" s="55"/>
      <c r="X193" s="55"/>
      <c r="Y193" s="55"/>
      <c r="Z193" s="55"/>
    </row>
    <row r="194" spans="1:26" ht="13.5" customHeight="1">
      <c r="A194" s="10" t="s">
        <v>10</v>
      </c>
      <c r="B194" s="12" t="s">
        <v>11</v>
      </c>
      <c r="C194" s="49">
        <v>3200</v>
      </c>
      <c r="D194" s="49">
        <v>2400</v>
      </c>
      <c r="E194" s="49">
        <v>1600</v>
      </c>
      <c r="F194" s="13">
        <v>800</v>
      </c>
      <c r="G194" s="78"/>
      <c r="H194" s="106"/>
      <c r="I194" s="106"/>
      <c r="J194" s="106"/>
      <c r="K194" s="55"/>
      <c r="L194" s="55"/>
      <c r="M194" s="55"/>
      <c r="N194" s="55"/>
      <c r="O194" s="55"/>
      <c r="P194" s="55"/>
      <c r="Q194" s="55"/>
      <c r="R194" s="55"/>
      <c r="S194" s="55"/>
      <c r="T194" s="55"/>
      <c r="U194" s="55"/>
      <c r="V194" s="55"/>
      <c r="W194" s="55"/>
      <c r="X194" s="55"/>
      <c r="Y194" s="55"/>
      <c r="Z194" s="55"/>
    </row>
    <row r="195" spans="1:26" ht="13.5" customHeight="1">
      <c r="A195" s="10" t="s">
        <v>10</v>
      </c>
      <c r="B195" s="12" t="s">
        <v>98</v>
      </c>
      <c r="C195" s="49">
        <v>4000</v>
      </c>
      <c r="D195" s="49">
        <v>2800</v>
      </c>
      <c r="E195" s="49">
        <v>2000</v>
      </c>
      <c r="F195" s="49">
        <v>1200</v>
      </c>
      <c r="G195" s="78"/>
      <c r="H195" s="106"/>
      <c r="I195" s="106"/>
      <c r="J195" s="106"/>
      <c r="K195" s="55"/>
      <c r="L195" s="55"/>
      <c r="M195" s="55"/>
      <c r="N195" s="55"/>
      <c r="O195" s="55"/>
      <c r="P195" s="55"/>
      <c r="Q195" s="55"/>
      <c r="R195" s="55"/>
      <c r="S195" s="55"/>
      <c r="T195" s="55"/>
      <c r="U195" s="55"/>
      <c r="V195" s="55"/>
      <c r="W195" s="55"/>
      <c r="X195" s="55"/>
      <c r="Y195" s="55"/>
      <c r="Z195" s="55"/>
    </row>
    <row r="196" spans="1:26" ht="13.5" customHeight="1">
      <c r="A196" s="10">
        <v>98</v>
      </c>
      <c r="B196" s="11" t="s">
        <v>720</v>
      </c>
      <c r="C196" s="49">
        <v>3200</v>
      </c>
      <c r="D196" s="13"/>
      <c r="E196" s="13"/>
      <c r="F196" s="13"/>
      <c r="G196" s="78"/>
      <c r="H196" s="106"/>
      <c r="I196" s="106"/>
      <c r="J196" s="106"/>
      <c r="K196" s="55"/>
      <c r="L196" s="55"/>
      <c r="M196" s="55"/>
      <c r="N196" s="55"/>
      <c r="O196" s="55"/>
      <c r="P196" s="55"/>
      <c r="Q196" s="55"/>
      <c r="R196" s="55"/>
      <c r="S196" s="55"/>
      <c r="T196" s="55"/>
      <c r="U196" s="55"/>
      <c r="V196" s="55"/>
      <c r="W196" s="55"/>
      <c r="X196" s="55"/>
      <c r="Y196" s="55"/>
      <c r="Z196" s="55"/>
    </row>
    <row r="197" spans="1:26" ht="13.5" customHeight="1">
      <c r="A197" s="10">
        <v>99</v>
      </c>
      <c r="B197" s="11" t="s">
        <v>103</v>
      </c>
      <c r="C197" s="49">
        <v>2800</v>
      </c>
      <c r="D197" s="13"/>
      <c r="E197" s="13"/>
      <c r="F197" s="13"/>
      <c r="G197" s="78"/>
      <c r="H197" s="106"/>
      <c r="I197" s="106"/>
      <c r="J197" s="106"/>
      <c r="K197" s="55"/>
      <c r="L197" s="55"/>
      <c r="M197" s="55"/>
      <c r="N197" s="55"/>
      <c r="O197" s="55"/>
      <c r="P197" s="55"/>
      <c r="Q197" s="55"/>
      <c r="R197" s="55"/>
      <c r="S197" s="55"/>
      <c r="T197" s="55"/>
      <c r="U197" s="55"/>
      <c r="V197" s="55"/>
      <c r="W197" s="55"/>
      <c r="X197" s="55"/>
      <c r="Y197" s="55"/>
      <c r="Z197" s="55"/>
    </row>
    <row r="198" spans="1:26" ht="13.5" customHeight="1">
      <c r="A198" s="10">
        <v>100</v>
      </c>
      <c r="B198" s="17" t="s">
        <v>390</v>
      </c>
      <c r="C198" s="49">
        <v>2800</v>
      </c>
      <c r="D198" s="49">
        <v>2000</v>
      </c>
      <c r="E198" s="49">
        <v>1400</v>
      </c>
      <c r="F198" s="13">
        <v>800</v>
      </c>
      <c r="G198" s="78"/>
      <c r="H198" s="106"/>
      <c r="I198" s="106"/>
      <c r="J198" s="106"/>
      <c r="K198" s="55"/>
      <c r="L198" s="55"/>
      <c r="M198" s="55"/>
      <c r="N198" s="55"/>
      <c r="O198" s="55"/>
      <c r="P198" s="55"/>
      <c r="Q198" s="55"/>
      <c r="R198" s="55"/>
      <c r="S198" s="55"/>
      <c r="T198" s="55"/>
      <c r="U198" s="55"/>
      <c r="V198" s="55"/>
      <c r="W198" s="55"/>
      <c r="X198" s="55"/>
      <c r="Y198" s="55"/>
      <c r="Z198" s="55"/>
    </row>
    <row r="199" spans="1:26" ht="13.5" customHeight="1">
      <c r="A199" s="10">
        <v>101</v>
      </c>
      <c r="B199" s="11" t="s">
        <v>99</v>
      </c>
      <c r="C199" s="13"/>
      <c r="D199" s="13"/>
      <c r="E199" s="13"/>
      <c r="F199" s="13"/>
      <c r="G199" s="78"/>
      <c r="H199" s="106"/>
      <c r="I199" s="106"/>
      <c r="J199" s="106"/>
      <c r="K199" s="55"/>
      <c r="L199" s="55"/>
      <c r="M199" s="55"/>
      <c r="N199" s="55"/>
      <c r="O199" s="55"/>
      <c r="P199" s="55"/>
      <c r="Q199" s="55"/>
      <c r="R199" s="55"/>
      <c r="S199" s="55"/>
      <c r="T199" s="55"/>
      <c r="U199" s="55"/>
      <c r="V199" s="55"/>
      <c r="W199" s="55"/>
      <c r="X199" s="55"/>
      <c r="Y199" s="55"/>
      <c r="Z199" s="55"/>
    </row>
    <row r="200" spans="1:26" ht="13.5" customHeight="1">
      <c r="A200" s="10" t="s">
        <v>10</v>
      </c>
      <c r="B200" s="12" t="s">
        <v>394</v>
      </c>
      <c r="C200" s="49">
        <v>3200</v>
      </c>
      <c r="D200" s="13"/>
      <c r="E200" s="13"/>
      <c r="F200" s="13"/>
      <c r="G200" s="78"/>
      <c r="H200" s="106"/>
      <c r="I200" s="106"/>
      <c r="J200" s="106"/>
      <c r="K200" s="55"/>
      <c r="L200" s="55"/>
      <c r="M200" s="55"/>
      <c r="N200" s="55"/>
      <c r="O200" s="55"/>
      <c r="P200" s="55"/>
      <c r="Q200" s="55"/>
      <c r="R200" s="55"/>
      <c r="S200" s="55"/>
      <c r="T200" s="55"/>
      <c r="U200" s="55"/>
      <c r="V200" s="55"/>
      <c r="W200" s="55"/>
      <c r="X200" s="55"/>
      <c r="Y200" s="55"/>
      <c r="Z200" s="55"/>
    </row>
    <row r="201" spans="1:26" ht="13.5" customHeight="1">
      <c r="A201" s="10" t="s">
        <v>10</v>
      </c>
      <c r="B201" s="12" t="s">
        <v>395</v>
      </c>
      <c r="C201" s="49">
        <v>4000</v>
      </c>
      <c r="D201" s="49">
        <v>2800</v>
      </c>
      <c r="E201" s="49">
        <v>1600</v>
      </c>
      <c r="F201" s="13">
        <v>800</v>
      </c>
      <c r="G201" s="78"/>
      <c r="H201" s="106"/>
      <c r="I201" s="106"/>
      <c r="J201" s="106"/>
      <c r="K201" s="55"/>
      <c r="L201" s="55"/>
      <c r="M201" s="55"/>
      <c r="N201" s="55"/>
      <c r="O201" s="55"/>
      <c r="P201" s="55"/>
      <c r="Q201" s="55"/>
      <c r="R201" s="55"/>
      <c r="S201" s="55"/>
      <c r="T201" s="55"/>
      <c r="U201" s="55"/>
      <c r="V201" s="55"/>
      <c r="W201" s="55"/>
      <c r="X201" s="55"/>
      <c r="Y201" s="55"/>
      <c r="Z201" s="55"/>
    </row>
    <row r="202" spans="1:26" ht="13.5" customHeight="1">
      <c r="A202" s="10" t="s">
        <v>10</v>
      </c>
      <c r="B202" s="24" t="s">
        <v>18</v>
      </c>
      <c r="C202" s="54">
        <v>4000</v>
      </c>
      <c r="D202" s="54">
        <v>2800</v>
      </c>
      <c r="E202" s="54">
        <v>1600</v>
      </c>
      <c r="F202" s="25">
        <v>800</v>
      </c>
      <c r="G202" s="78"/>
      <c r="H202" s="106"/>
      <c r="I202" s="106"/>
      <c r="J202" s="106"/>
      <c r="K202" s="55"/>
      <c r="L202" s="55"/>
      <c r="M202" s="55"/>
      <c r="N202" s="55"/>
      <c r="O202" s="55"/>
      <c r="P202" s="55"/>
      <c r="Q202" s="55"/>
      <c r="R202" s="55"/>
      <c r="S202" s="55"/>
      <c r="T202" s="55"/>
      <c r="U202" s="55"/>
      <c r="V202" s="55"/>
      <c r="W202" s="55"/>
      <c r="X202" s="55"/>
      <c r="Y202" s="55"/>
      <c r="Z202" s="55"/>
    </row>
    <row r="203" spans="1:26" ht="13.5" customHeight="1">
      <c r="A203" s="10" t="s">
        <v>10</v>
      </c>
      <c r="B203" s="12" t="s">
        <v>721</v>
      </c>
      <c r="C203" s="49">
        <v>5200</v>
      </c>
      <c r="D203" s="49">
        <v>3600</v>
      </c>
      <c r="E203" s="49">
        <v>2600</v>
      </c>
      <c r="F203" s="49">
        <v>1600</v>
      </c>
      <c r="G203" s="78"/>
      <c r="H203" s="106"/>
      <c r="I203" s="106"/>
      <c r="J203" s="106"/>
      <c r="K203" s="55"/>
      <c r="L203" s="55"/>
      <c r="M203" s="55"/>
      <c r="N203" s="55"/>
      <c r="O203" s="55"/>
      <c r="P203" s="55"/>
      <c r="Q203" s="55"/>
      <c r="R203" s="55"/>
      <c r="S203" s="55"/>
      <c r="T203" s="55"/>
      <c r="U203" s="55"/>
      <c r="V203" s="55"/>
      <c r="W203" s="55"/>
      <c r="X203" s="55"/>
      <c r="Y203" s="55"/>
      <c r="Z203" s="55"/>
    </row>
    <row r="204" spans="1:26" ht="13.5" customHeight="1">
      <c r="A204" s="10" t="s">
        <v>10</v>
      </c>
      <c r="B204" s="12" t="s">
        <v>722</v>
      </c>
      <c r="C204" s="49">
        <v>2800</v>
      </c>
      <c r="D204" s="13"/>
      <c r="E204" s="13"/>
      <c r="F204" s="13"/>
      <c r="G204" s="78"/>
      <c r="H204" s="106"/>
      <c r="I204" s="106"/>
      <c r="J204" s="106"/>
      <c r="K204" s="55"/>
      <c r="L204" s="55"/>
      <c r="M204" s="55"/>
      <c r="N204" s="55"/>
      <c r="O204" s="55"/>
      <c r="P204" s="55"/>
      <c r="Q204" s="55"/>
      <c r="R204" s="55"/>
      <c r="S204" s="55"/>
      <c r="T204" s="55"/>
      <c r="U204" s="55"/>
      <c r="V204" s="55"/>
      <c r="W204" s="55"/>
      <c r="X204" s="55"/>
      <c r="Y204" s="55"/>
      <c r="Z204" s="55"/>
    </row>
    <row r="205" spans="1:26" ht="13.5" customHeight="1">
      <c r="A205" s="10">
        <v>102</v>
      </c>
      <c r="B205" s="11" t="s">
        <v>723</v>
      </c>
      <c r="C205" s="49">
        <v>1600</v>
      </c>
      <c r="D205" s="13"/>
      <c r="E205" s="13"/>
      <c r="F205" s="13"/>
      <c r="G205" s="78"/>
      <c r="H205" s="106"/>
      <c r="I205" s="106"/>
      <c r="J205" s="106"/>
      <c r="K205" s="55"/>
      <c r="L205" s="55"/>
      <c r="M205" s="55"/>
      <c r="N205" s="55"/>
      <c r="O205" s="55"/>
      <c r="P205" s="55"/>
      <c r="Q205" s="55"/>
      <c r="R205" s="55"/>
      <c r="S205" s="55"/>
      <c r="T205" s="55"/>
      <c r="U205" s="55"/>
      <c r="V205" s="55"/>
      <c r="W205" s="55"/>
      <c r="X205" s="55"/>
      <c r="Y205" s="55"/>
      <c r="Z205" s="55"/>
    </row>
    <row r="206" spans="1:26" ht="13.5" customHeight="1">
      <c r="A206" s="35">
        <v>103</v>
      </c>
      <c r="B206" s="17" t="s">
        <v>724</v>
      </c>
      <c r="C206" s="49"/>
      <c r="D206" s="13"/>
      <c r="E206" s="13"/>
      <c r="F206" s="13"/>
      <c r="G206" s="78"/>
      <c r="H206" s="106"/>
      <c r="I206" s="106"/>
      <c r="J206" s="106"/>
      <c r="K206" s="55"/>
      <c r="L206" s="55"/>
      <c r="M206" s="55"/>
      <c r="N206" s="55"/>
      <c r="O206" s="55"/>
      <c r="P206" s="55"/>
      <c r="Q206" s="55"/>
      <c r="R206" s="55"/>
      <c r="S206" s="55"/>
      <c r="T206" s="55"/>
      <c r="U206" s="55"/>
      <c r="V206" s="55"/>
      <c r="W206" s="55"/>
      <c r="X206" s="55"/>
      <c r="Y206" s="55"/>
      <c r="Z206" s="55"/>
    </row>
    <row r="207" spans="1:26" ht="13.5" customHeight="1">
      <c r="A207" s="10">
        <v>104</v>
      </c>
      <c r="B207" s="11" t="s">
        <v>725</v>
      </c>
      <c r="C207" s="49">
        <v>4000</v>
      </c>
      <c r="D207" s="49">
        <v>2800</v>
      </c>
      <c r="E207" s="49">
        <v>2000</v>
      </c>
      <c r="F207" s="49">
        <v>1200</v>
      </c>
      <c r="G207" s="78"/>
      <c r="H207" s="106"/>
      <c r="I207" s="106"/>
      <c r="J207" s="106"/>
      <c r="K207" s="55"/>
      <c r="L207" s="55"/>
      <c r="M207" s="55"/>
      <c r="N207" s="55"/>
      <c r="O207" s="55"/>
      <c r="P207" s="55"/>
      <c r="Q207" s="55"/>
      <c r="R207" s="55"/>
      <c r="S207" s="55"/>
      <c r="T207" s="55"/>
      <c r="U207" s="55"/>
      <c r="V207" s="55"/>
      <c r="W207" s="55"/>
      <c r="X207" s="55"/>
      <c r="Y207" s="55"/>
      <c r="Z207" s="55"/>
    </row>
    <row r="208" spans="1:26" ht="13.5" customHeight="1">
      <c r="A208" s="10">
        <v>105</v>
      </c>
      <c r="B208" s="11" t="s">
        <v>402</v>
      </c>
      <c r="C208" s="49">
        <v>2000</v>
      </c>
      <c r="D208" s="13"/>
      <c r="E208" s="13"/>
      <c r="F208" s="13"/>
      <c r="G208" s="78"/>
      <c r="H208" s="106"/>
      <c r="I208" s="106"/>
      <c r="J208" s="106"/>
      <c r="K208" s="55"/>
      <c r="L208" s="55"/>
      <c r="M208" s="55"/>
      <c r="N208" s="55"/>
      <c r="O208" s="55"/>
      <c r="P208" s="55"/>
      <c r="Q208" s="55"/>
      <c r="R208" s="55"/>
      <c r="S208" s="55"/>
      <c r="T208" s="55"/>
      <c r="U208" s="55"/>
      <c r="V208" s="55"/>
      <c r="W208" s="55"/>
      <c r="X208" s="55"/>
      <c r="Y208" s="55"/>
      <c r="Z208" s="55"/>
    </row>
    <row r="209" spans="1:26" ht="13.5" customHeight="1">
      <c r="A209" s="10">
        <v>106</v>
      </c>
      <c r="B209" s="11" t="s">
        <v>100</v>
      </c>
      <c r="C209" s="13"/>
      <c r="D209" s="13"/>
      <c r="E209" s="13"/>
      <c r="F209" s="13"/>
      <c r="G209" s="78"/>
      <c r="H209" s="106"/>
      <c r="I209" s="106"/>
      <c r="J209" s="106"/>
      <c r="K209" s="55"/>
      <c r="L209" s="55"/>
      <c r="M209" s="55"/>
      <c r="N209" s="55"/>
      <c r="O209" s="55"/>
      <c r="P209" s="55"/>
      <c r="Q209" s="55"/>
      <c r="R209" s="55"/>
      <c r="S209" s="55"/>
      <c r="T209" s="55"/>
      <c r="U209" s="55"/>
      <c r="V209" s="55"/>
      <c r="W209" s="55"/>
      <c r="X209" s="55"/>
      <c r="Y209" s="55"/>
      <c r="Z209" s="55"/>
    </row>
    <row r="210" spans="1:26" ht="13.5" customHeight="1">
      <c r="A210" s="13" t="s">
        <v>10</v>
      </c>
      <c r="B210" s="12" t="s">
        <v>66</v>
      </c>
      <c r="C210" s="49">
        <v>3600</v>
      </c>
      <c r="D210" s="49">
        <v>2400</v>
      </c>
      <c r="E210" s="49">
        <v>1600</v>
      </c>
      <c r="F210" s="49">
        <v>1200</v>
      </c>
      <c r="G210" s="78"/>
      <c r="H210" s="106"/>
      <c r="I210" s="106"/>
      <c r="J210" s="106"/>
      <c r="K210" s="55"/>
      <c r="L210" s="55"/>
      <c r="M210" s="55"/>
      <c r="N210" s="55"/>
      <c r="O210" s="55"/>
      <c r="P210" s="55"/>
      <c r="Q210" s="55"/>
      <c r="R210" s="55"/>
      <c r="S210" s="55"/>
      <c r="T210" s="55"/>
      <c r="U210" s="55"/>
      <c r="V210" s="55"/>
      <c r="W210" s="55"/>
      <c r="X210" s="55"/>
      <c r="Y210" s="55"/>
      <c r="Z210" s="55"/>
    </row>
    <row r="211" spans="1:26" ht="13.5" customHeight="1">
      <c r="A211" s="13" t="s">
        <v>10</v>
      </c>
      <c r="B211" s="12" t="s">
        <v>101</v>
      </c>
      <c r="C211" s="49">
        <v>3600</v>
      </c>
      <c r="D211" s="13"/>
      <c r="E211" s="13"/>
      <c r="F211" s="13"/>
      <c r="G211" s="78"/>
      <c r="H211" s="106"/>
      <c r="I211" s="106"/>
      <c r="J211" s="106"/>
      <c r="K211" s="55"/>
      <c r="L211" s="55"/>
      <c r="M211" s="55"/>
      <c r="N211" s="55"/>
      <c r="O211" s="55"/>
      <c r="P211" s="55"/>
      <c r="Q211" s="55"/>
      <c r="R211" s="55"/>
      <c r="S211" s="55"/>
      <c r="T211" s="55"/>
      <c r="U211" s="55"/>
      <c r="V211" s="55"/>
      <c r="W211" s="55"/>
      <c r="X211" s="55"/>
      <c r="Y211" s="55"/>
      <c r="Z211" s="55"/>
    </row>
    <row r="212" spans="1:26" ht="13.5" customHeight="1">
      <c r="A212" s="10">
        <v>107</v>
      </c>
      <c r="B212" s="11" t="s">
        <v>405</v>
      </c>
      <c r="C212" s="49">
        <v>3200</v>
      </c>
      <c r="D212" s="49">
        <v>2400</v>
      </c>
      <c r="E212" s="49">
        <v>1600</v>
      </c>
      <c r="F212" s="49">
        <v>1000</v>
      </c>
      <c r="G212" s="78"/>
      <c r="H212" s="106"/>
      <c r="I212" s="106"/>
      <c r="J212" s="106"/>
      <c r="K212" s="55"/>
      <c r="L212" s="55"/>
      <c r="M212" s="55"/>
      <c r="N212" s="55"/>
      <c r="O212" s="55"/>
      <c r="P212" s="55"/>
      <c r="Q212" s="55"/>
      <c r="R212" s="55"/>
      <c r="S212" s="55"/>
      <c r="T212" s="55"/>
      <c r="U212" s="55"/>
      <c r="V212" s="55"/>
      <c r="W212" s="55"/>
      <c r="X212" s="55"/>
      <c r="Y212" s="55"/>
      <c r="Z212" s="55"/>
    </row>
    <row r="213" spans="1:26" ht="13.5" customHeight="1">
      <c r="A213" s="10">
        <v>108</v>
      </c>
      <c r="B213" s="11" t="s">
        <v>406</v>
      </c>
      <c r="C213" s="13"/>
      <c r="D213" s="13"/>
      <c r="E213" s="13"/>
      <c r="F213" s="13"/>
      <c r="G213" s="78"/>
      <c r="H213" s="106"/>
      <c r="I213" s="106"/>
      <c r="J213" s="106"/>
      <c r="K213" s="55"/>
      <c r="L213" s="55"/>
      <c r="M213" s="55"/>
      <c r="N213" s="55"/>
      <c r="O213" s="55"/>
      <c r="P213" s="55"/>
      <c r="Q213" s="55"/>
      <c r="R213" s="55"/>
      <c r="S213" s="55"/>
      <c r="T213" s="55"/>
      <c r="U213" s="55"/>
      <c r="V213" s="55"/>
      <c r="W213" s="55"/>
      <c r="X213" s="55"/>
      <c r="Y213" s="55"/>
      <c r="Z213" s="55"/>
    </row>
    <row r="214" spans="1:26" ht="13.5" customHeight="1">
      <c r="A214" s="10" t="s">
        <v>10</v>
      </c>
      <c r="B214" s="12" t="s">
        <v>219</v>
      </c>
      <c r="C214" s="13">
        <v>800</v>
      </c>
      <c r="D214" s="13">
        <v>600</v>
      </c>
      <c r="E214" s="13">
        <v>400</v>
      </c>
      <c r="F214" s="13">
        <v>240</v>
      </c>
      <c r="G214" s="78"/>
      <c r="H214" s="106"/>
      <c r="I214" s="106"/>
      <c r="J214" s="106"/>
      <c r="K214" s="55"/>
      <c r="L214" s="55"/>
      <c r="M214" s="55"/>
      <c r="N214" s="55"/>
      <c r="O214" s="55"/>
      <c r="P214" s="55"/>
      <c r="Q214" s="55"/>
      <c r="R214" s="55"/>
      <c r="S214" s="55"/>
      <c r="T214" s="55"/>
      <c r="U214" s="55"/>
      <c r="V214" s="55"/>
      <c r="W214" s="55"/>
      <c r="X214" s="55"/>
      <c r="Y214" s="55"/>
      <c r="Z214" s="55"/>
    </row>
    <row r="215" spans="1:26" ht="13.5" customHeight="1">
      <c r="A215" s="10" t="s">
        <v>10</v>
      </c>
      <c r="B215" s="12" t="s">
        <v>220</v>
      </c>
      <c r="C215" s="13">
        <v>600</v>
      </c>
      <c r="D215" s="13">
        <v>400</v>
      </c>
      <c r="E215" s="13">
        <v>280</v>
      </c>
      <c r="F215" s="13">
        <v>200</v>
      </c>
      <c r="G215" s="78"/>
      <c r="H215" s="106"/>
      <c r="I215" s="106"/>
      <c r="J215" s="106"/>
      <c r="K215" s="55"/>
      <c r="L215" s="55"/>
      <c r="M215" s="55"/>
      <c r="N215" s="55"/>
      <c r="O215" s="55"/>
      <c r="P215" s="55"/>
      <c r="Q215" s="55"/>
      <c r="R215" s="55"/>
      <c r="S215" s="55"/>
      <c r="T215" s="55"/>
      <c r="U215" s="55"/>
      <c r="V215" s="55"/>
      <c r="W215" s="55"/>
      <c r="X215" s="55"/>
      <c r="Y215" s="55"/>
      <c r="Z215" s="55"/>
    </row>
    <row r="216" spans="1:26" ht="13.5" customHeight="1">
      <c r="A216" s="10">
        <v>109</v>
      </c>
      <c r="B216" s="11" t="s">
        <v>726</v>
      </c>
      <c r="C216" s="49">
        <v>4800</v>
      </c>
      <c r="D216" s="13"/>
      <c r="E216" s="13"/>
      <c r="F216" s="13"/>
      <c r="G216" s="78"/>
      <c r="H216" s="106"/>
      <c r="I216" s="106"/>
      <c r="J216" s="106"/>
      <c r="K216" s="55"/>
      <c r="L216" s="55"/>
      <c r="M216" s="55"/>
      <c r="N216" s="55"/>
      <c r="O216" s="55"/>
      <c r="P216" s="55"/>
      <c r="Q216" s="55"/>
      <c r="R216" s="55"/>
      <c r="S216" s="55"/>
      <c r="T216" s="55"/>
      <c r="U216" s="55"/>
      <c r="V216" s="55"/>
      <c r="W216" s="55"/>
      <c r="X216" s="55"/>
      <c r="Y216" s="55"/>
      <c r="Z216" s="55"/>
    </row>
    <row r="217" spans="1:26" ht="13.5" customHeight="1">
      <c r="A217" s="10">
        <v>110</v>
      </c>
      <c r="B217" s="17" t="s">
        <v>437</v>
      </c>
      <c r="C217" s="13"/>
      <c r="D217" s="13"/>
      <c r="E217" s="13"/>
      <c r="F217" s="13"/>
      <c r="G217" s="78"/>
      <c r="H217" s="106"/>
      <c r="I217" s="106"/>
      <c r="J217" s="106"/>
      <c r="K217" s="55"/>
      <c r="L217" s="55"/>
      <c r="M217" s="55"/>
      <c r="N217" s="55"/>
      <c r="O217" s="55"/>
      <c r="P217" s="55"/>
      <c r="Q217" s="55"/>
      <c r="R217" s="55"/>
      <c r="S217" s="55"/>
      <c r="T217" s="55"/>
      <c r="U217" s="55"/>
      <c r="V217" s="55"/>
      <c r="W217" s="55"/>
      <c r="X217" s="55"/>
      <c r="Y217" s="55"/>
      <c r="Z217" s="55"/>
    </row>
    <row r="218" spans="1:26" ht="13.5" customHeight="1">
      <c r="A218" s="10" t="s">
        <v>10</v>
      </c>
      <c r="B218" s="12" t="s">
        <v>119</v>
      </c>
      <c r="C218" s="49">
        <v>4000</v>
      </c>
      <c r="D218" s="13"/>
      <c r="E218" s="13"/>
      <c r="F218" s="13"/>
      <c r="G218" s="78"/>
      <c r="H218" s="106"/>
      <c r="I218" s="106"/>
      <c r="J218" s="106"/>
      <c r="K218" s="55"/>
      <c r="L218" s="55"/>
      <c r="M218" s="55"/>
      <c r="N218" s="55"/>
      <c r="O218" s="55"/>
      <c r="P218" s="55"/>
      <c r="Q218" s="55"/>
      <c r="R218" s="55"/>
      <c r="S218" s="55"/>
      <c r="T218" s="55"/>
      <c r="U218" s="55"/>
      <c r="V218" s="55"/>
      <c r="W218" s="55"/>
      <c r="X218" s="55"/>
      <c r="Y218" s="55"/>
      <c r="Z218" s="55"/>
    </row>
    <row r="219" spans="1:26" ht="13.5" customHeight="1">
      <c r="A219" s="10" t="s">
        <v>10</v>
      </c>
      <c r="B219" s="12" t="s">
        <v>120</v>
      </c>
      <c r="C219" s="49">
        <v>4000</v>
      </c>
      <c r="D219" s="13"/>
      <c r="E219" s="13"/>
      <c r="F219" s="13"/>
      <c r="G219" s="78"/>
      <c r="H219" s="106"/>
      <c r="I219" s="106"/>
      <c r="J219" s="106"/>
      <c r="K219" s="55"/>
      <c r="L219" s="55"/>
      <c r="M219" s="55"/>
      <c r="N219" s="55"/>
      <c r="O219" s="55"/>
      <c r="P219" s="55"/>
      <c r="Q219" s="55"/>
      <c r="R219" s="55"/>
      <c r="S219" s="55"/>
      <c r="T219" s="55"/>
      <c r="U219" s="55"/>
      <c r="V219" s="55"/>
      <c r="W219" s="55"/>
      <c r="X219" s="55"/>
      <c r="Y219" s="55"/>
      <c r="Z219" s="55"/>
    </row>
    <row r="220" spans="1:26" ht="14.25" customHeight="1">
      <c r="A220" s="35" t="s">
        <v>10</v>
      </c>
      <c r="B220" s="15" t="s">
        <v>727</v>
      </c>
      <c r="C220" s="49"/>
      <c r="D220" s="13"/>
      <c r="E220" s="13"/>
      <c r="F220" s="13"/>
      <c r="G220" s="78"/>
      <c r="H220" s="106"/>
      <c r="I220" s="106"/>
      <c r="J220" s="106"/>
      <c r="K220" s="55"/>
      <c r="L220" s="55"/>
      <c r="M220" s="55"/>
      <c r="N220" s="55"/>
      <c r="O220" s="55"/>
      <c r="P220" s="55"/>
      <c r="Q220" s="55"/>
      <c r="R220" s="55"/>
      <c r="S220" s="55"/>
      <c r="T220" s="55"/>
      <c r="U220" s="55"/>
      <c r="V220" s="55"/>
      <c r="W220" s="55"/>
      <c r="X220" s="55"/>
      <c r="Y220" s="55"/>
      <c r="Z220" s="55"/>
    </row>
    <row r="221" spans="1:26" ht="14.25" customHeight="1">
      <c r="A221" s="35" t="s">
        <v>10</v>
      </c>
      <c r="B221" s="15" t="s">
        <v>728</v>
      </c>
      <c r="C221" s="49"/>
      <c r="D221" s="13"/>
      <c r="E221" s="13"/>
      <c r="F221" s="13"/>
      <c r="G221" s="78"/>
      <c r="H221" s="106"/>
      <c r="I221" s="106"/>
      <c r="J221" s="106"/>
      <c r="K221" s="55"/>
      <c r="L221" s="55"/>
      <c r="M221" s="55"/>
      <c r="N221" s="55"/>
      <c r="O221" s="55"/>
      <c r="P221" s="55"/>
      <c r="Q221" s="55"/>
      <c r="R221" s="55"/>
      <c r="S221" s="55"/>
      <c r="T221" s="55"/>
      <c r="U221" s="55"/>
      <c r="V221" s="55"/>
      <c r="W221" s="55"/>
      <c r="X221" s="55"/>
      <c r="Y221" s="55"/>
      <c r="Z221" s="55"/>
    </row>
    <row r="222" spans="1:26" ht="14.25" customHeight="1">
      <c r="A222" s="35" t="s">
        <v>10</v>
      </c>
      <c r="B222" s="15" t="s">
        <v>729</v>
      </c>
      <c r="C222" s="49"/>
      <c r="D222" s="13"/>
      <c r="E222" s="13"/>
      <c r="F222" s="13"/>
      <c r="G222" s="78"/>
      <c r="H222" s="106"/>
      <c r="I222" s="106"/>
      <c r="J222" s="106"/>
      <c r="K222" s="55"/>
      <c r="L222" s="55"/>
      <c r="M222" s="55"/>
      <c r="N222" s="55"/>
      <c r="O222" s="55"/>
      <c r="P222" s="55"/>
      <c r="Q222" s="55"/>
      <c r="R222" s="55"/>
      <c r="S222" s="55"/>
      <c r="T222" s="55"/>
      <c r="U222" s="55"/>
      <c r="V222" s="55"/>
      <c r="W222" s="55"/>
      <c r="X222" s="55"/>
      <c r="Y222" s="55"/>
      <c r="Z222" s="55"/>
    </row>
    <row r="223" spans="1:26" ht="13.5" customHeight="1">
      <c r="A223" s="10" t="s">
        <v>10</v>
      </c>
      <c r="B223" s="12" t="s">
        <v>121</v>
      </c>
      <c r="C223" s="49">
        <v>2400</v>
      </c>
      <c r="D223" s="13"/>
      <c r="E223" s="13"/>
      <c r="F223" s="13"/>
      <c r="G223" s="78"/>
      <c r="H223" s="106"/>
      <c r="I223" s="106"/>
      <c r="J223" s="106"/>
      <c r="K223" s="55"/>
      <c r="L223" s="55"/>
      <c r="M223" s="55"/>
      <c r="N223" s="55"/>
      <c r="O223" s="55"/>
      <c r="P223" s="55"/>
      <c r="Q223" s="55"/>
      <c r="R223" s="55"/>
      <c r="S223" s="55"/>
      <c r="T223" s="55"/>
      <c r="U223" s="55"/>
      <c r="V223" s="55"/>
      <c r="W223" s="55"/>
      <c r="X223" s="55"/>
      <c r="Y223" s="55"/>
      <c r="Z223" s="55"/>
    </row>
    <row r="224" spans="1:26" ht="13.5" customHeight="1">
      <c r="A224" s="10">
        <v>111</v>
      </c>
      <c r="B224" s="11" t="s">
        <v>730</v>
      </c>
      <c r="C224" s="49">
        <v>4800</v>
      </c>
      <c r="D224" s="13"/>
      <c r="E224" s="13"/>
      <c r="F224" s="13"/>
      <c r="G224" s="78"/>
      <c r="H224" s="106"/>
      <c r="I224" s="106"/>
      <c r="J224" s="106"/>
      <c r="K224" s="55"/>
      <c r="L224" s="55"/>
      <c r="M224" s="55"/>
      <c r="N224" s="55"/>
      <c r="O224" s="55"/>
      <c r="P224" s="55"/>
      <c r="Q224" s="55"/>
      <c r="R224" s="55"/>
      <c r="S224" s="55"/>
      <c r="T224" s="55"/>
      <c r="U224" s="55"/>
      <c r="V224" s="55"/>
      <c r="W224" s="55"/>
      <c r="X224" s="55"/>
      <c r="Y224" s="55"/>
      <c r="Z224" s="55"/>
    </row>
    <row r="225" spans="1:26" ht="13.5" customHeight="1">
      <c r="A225" s="10">
        <v>112</v>
      </c>
      <c r="B225" s="11" t="s">
        <v>731</v>
      </c>
      <c r="C225" s="49">
        <v>4000</v>
      </c>
      <c r="D225" s="13"/>
      <c r="E225" s="13"/>
      <c r="F225" s="13"/>
      <c r="G225" s="78"/>
      <c r="H225" s="106"/>
      <c r="I225" s="106"/>
      <c r="J225" s="106"/>
      <c r="K225" s="55"/>
      <c r="L225" s="55"/>
      <c r="M225" s="55"/>
      <c r="N225" s="55"/>
      <c r="O225" s="55"/>
      <c r="P225" s="55"/>
      <c r="Q225" s="55"/>
      <c r="R225" s="55"/>
      <c r="S225" s="55"/>
      <c r="T225" s="55"/>
      <c r="U225" s="55"/>
      <c r="V225" s="55"/>
      <c r="W225" s="55"/>
      <c r="X225" s="55"/>
      <c r="Y225" s="55"/>
      <c r="Z225" s="55"/>
    </row>
    <row r="226" spans="1:26" ht="13.5" customHeight="1">
      <c r="A226" s="10">
        <v>113</v>
      </c>
      <c r="B226" s="11" t="s">
        <v>732</v>
      </c>
      <c r="C226" s="13"/>
      <c r="D226" s="13"/>
      <c r="E226" s="13"/>
      <c r="F226" s="13"/>
      <c r="G226" s="78"/>
      <c r="H226" s="106"/>
      <c r="I226" s="106"/>
      <c r="J226" s="106"/>
      <c r="K226" s="55"/>
      <c r="L226" s="55"/>
      <c r="M226" s="55"/>
      <c r="N226" s="55"/>
      <c r="O226" s="55"/>
      <c r="P226" s="55"/>
      <c r="Q226" s="55"/>
      <c r="R226" s="55"/>
      <c r="S226" s="55"/>
      <c r="T226" s="55"/>
      <c r="U226" s="55"/>
      <c r="V226" s="55"/>
      <c r="W226" s="55"/>
      <c r="X226" s="55"/>
      <c r="Y226" s="55"/>
      <c r="Z226" s="55"/>
    </row>
    <row r="227" spans="1:26" ht="13.5" customHeight="1">
      <c r="A227" s="10" t="s">
        <v>10</v>
      </c>
      <c r="B227" s="12" t="s">
        <v>123</v>
      </c>
      <c r="C227" s="49">
        <v>5600</v>
      </c>
      <c r="D227" s="13"/>
      <c r="E227" s="13"/>
      <c r="F227" s="13"/>
      <c r="G227" s="78"/>
      <c r="H227" s="106"/>
      <c r="I227" s="106"/>
      <c r="J227" s="106"/>
      <c r="K227" s="55"/>
      <c r="L227" s="55"/>
      <c r="M227" s="55"/>
      <c r="N227" s="55"/>
      <c r="O227" s="55"/>
      <c r="P227" s="55"/>
      <c r="Q227" s="55"/>
      <c r="R227" s="55"/>
      <c r="S227" s="55"/>
      <c r="T227" s="55"/>
      <c r="U227" s="55"/>
      <c r="V227" s="55"/>
      <c r="W227" s="55"/>
      <c r="X227" s="55"/>
      <c r="Y227" s="55"/>
      <c r="Z227" s="55"/>
    </row>
    <row r="228" spans="1:26" ht="13.5" customHeight="1">
      <c r="A228" s="10" t="s">
        <v>10</v>
      </c>
      <c r="B228" s="12" t="s">
        <v>124</v>
      </c>
      <c r="C228" s="49">
        <v>4800</v>
      </c>
      <c r="D228" s="13"/>
      <c r="E228" s="13"/>
      <c r="F228" s="13"/>
      <c r="G228" s="78"/>
      <c r="H228" s="106"/>
      <c r="I228" s="106"/>
      <c r="J228" s="106"/>
      <c r="K228" s="55"/>
      <c r="L228" s="55"/>
      <c r="M228" s="55"/>
      <c r="N228" s="55"/>
      <c r="O228" s="55"/>
      <c r="P228" s="55"/>
      <c r="Q228" s="55"/>
      <c r="R228" s="55"/>
      <c r="S228" s="55"/>
      <c r="T228" s="55"/>
      <c r="U228" s="55"/>
      <c r="V228" s="55"/>
      <c r="W228" s="55"/>
      <c r="X228" s="55"/>
      <c r="Y228" s="55"/>
      <c r="Z228" s="55"/>
    </row>
    <row r="229" spans="1:26" ht="13.5" customHeight="1">
      <c r="A229" s="10">
        <v>114</v>
      </c>
      <c r="B229" s="11" t="s">
        <v>105</v>
      </c>
      <c r="C229" s="49"/>
      <c r="D229" s="13"/>
      <c r="E229" s="13"/>
      <c r="F229" s="13"/>
      <c r="G229" s="78"/>
      <c r="H229" s="106"/>
      <c r="I229" s="106"/>
      <c r="J229" s="106"/>
      <c r="K229" s="55"/>
      <c r="L229" s="55"/>
      <c r="M229" s="55"/>
      <c r="N229" s="55"/>
      <c r="O229" s="55"/>
      <c r="P229" s="55"/>
      <c r="Q229" s="55"/>
      <c r="R229" s="55"/>
      <c r="S229" s="55"/>
      <c r="T229" s="55"/>
      <c r="U229" s="55"/>
      <c r="V229" s="55"/>
      <c r="W229" s="55"/>
      <c r="X229" s="55"/>
      <c r="Y229" s="55"/>
      <c r="Z229" s="55"/>
    </row>
    <row r="230" spans="1:26" ht="13.5" customHeight="1">
      <c r="A230" s="10" t="s">
        <v>10</v>
      </c>
      <c r="B230" s="17" t="s">
        <v>733</v>
      </c>
      <c r="C230" s="49"/>
      <c r="D230" s="13"/>
      <c r="E230" s="13"/>
      <c r="F230" s="13"/>
      <c r="G230" s="78" t="s">
        <v>498</v>
      </c>
      <c r="H230" s="68"/>
      <c r="I230" s="68"/>
      <c r="J230" s="68"/>
      <c r="K230" s="2"/>
      <c r="L230" s="2"/>
      <c r="M230" s="2"/>
      <c r="N230" s="2"/>
      <c r="O230" s="2"/>
      <c r="P230" s="2"/>
      <c r="Q230" s="2"/>
      <c r="R230" s="2"/>
      <c r="S230" s="2"/>
      <c r="T230" s="2"/>
      <c r="U230" s="2"/>
      <c r="V230" s="2"/>
      <c r="W230" s="2"/>
      <c r="X230" s="2"/>
      <c r="Y230" s="2"/>
      <c r="Z230" s="2"/>
    </row>
    <row r="231" spans="1:26" ht="13.5" customHeight="1">
      <c r="A231" s="10" t="s">
        <v>10</v>
      </c>
      <c r="B231" s="17" t="s">
        <v>734</v>
      </c>
      <c r="C231" s="49"/>
      <c r="D231" s="13"/>
      <c r="E231" s="13"/>
      <c r="F231" s="13"/>
      <c r="G231" s="78" t="s">
        <v>498</v>
      </c>
      <c r="H231" s="68"/>
      <c r="I231" s="68"/>
      <c r="J231" s="68"/>
      <c r="K231" s="2"/>
      <c r="L231" s="2"/>
      <c r="M231" s="2"/>
      <c r="N231" s="2"/>
      <c r="O231" s="2"/>
      <c r="P231" s="2"/>
      <c r="Q231" s="2"/>
      <c r="R231" s="2"/>
      <c r="S231" s="2"/>
      <c r="T231" s="2"/>
      <c r="U231" s="2"/>
      <c r="V231" s="2"/>
      <c r="W231" s="2"/>
      <c r="X231" s="2"/>
      <c r="Y231" s="2"/>
      <c r="Z231" s="2"/>
    </row>
    <row r="232" spans="1:26" ht="13.5" customHeight="1">
      <c r="A232" s="10" t="s">
        <v>10</v>
      </c>
      <c r="B232" s="17" t="s">
        <v>735</v>
      </c>
      <c r="C232" s="49"/>
      <c r="D232" s="13"/>
      <c r="E232" s="13"/>
      <c r="F232" s="13"/>
      <c r="G232" s="78" t="s">
        <v>498</v>
      </c>
      <c r="H232" s="68"/>
      <c r="I232" s="68"/>
      <c r="J232" s="68"/>
      <c r="K232" s="2"/>
      <c r="L232" s="2"/>
      <c r="M232" s="2"/>
      <c r="N232" s="2"/>
      <c r="O232" s="2"/>
      <c r="P232" s="2"/>
      <c r="Q232" s="2"/>
      <c r="R232" s="2"/>
      <c r="S232" s="2"/>
      <c r="T232" s="2"/>
      <c r="U232" s="2"/>
      <c r="V232" s="2"/>
      <c r="W232" s="2"/>
      <c r="X232" s="2"/>
      <c r="Y232" s="2"/>
      <c r="Z232" s="2"/>
    </row>
    <row r="233" spans="1:26" ht="13.5" customHeight="1">
      <c r="A233" s="10" t="s">
        <v>10</v>
      </c>
      <c r="B233" s="17" t="s">
        <v>736</v>
      </c>
      <c r="C233" s="49"/>
      <c r="D233" s="13"/>
      <c r="E233" s="13"/>
      <c r="F233" s="13"/>
      <c r="G233" s="78" t="s">
        <v>498</v>
      </c>
      <c r="H233" s="68"/>
      <c r="I233" s="68"/>
      <c r="J233" s="68"/>
      <c r="K233" s="2"/>
      <c r="L233" s="2"/>
      <c r="M233" s="2"/>
      <c r="N233" s="2"/>
      <c r="O233" s="2"/>
      <c r="P233" s="2"/>
      <c r="Q233" s="2"/>
      <c r="R233" s="2"/>
      <c r="S233" s="2"/>
      <c r="T233" s="2"/>
      <c r="U233" s="2"/>
      <c r="V233" s="2"/>
      <c r="W233" s="2"/>
      <c r="X233" s="2"/>
      <c r="Y233" s="2"/>
      <c r="Z233" s="2"/>
    </row>
    <row r="234" spans="1:26" ht="13.5" customHeight="1">
      <c r="A234" s="10" t="s">
        <v>10</v>
      </c>
      <c r="B234" s="12" t="s">
        <v>106</v>
      </c>
      <c r="C234" s="49">
        <v>3600</v>
      </c>
      <c r="D234" s="13"/>
      <c r="E234" s="13"/>
      <c r="F234" s="13"/>
      <c r="G234" s="78"/>
      <c r="H234" s="106"/>
      <c r="I234" s="106"/>
      <c r="J234" s="106"/>
      <c r="K234" s="55"/>
      <c r="L234" s="55"/>
      <c r="M234" s="55"/>
      <c r="N234" s="55"/>
      <c r="O234" s="55"/>
      <c r="P234" s="55"/>
      <c r="Q234" s="55"/>
      <c r="R234" s="55"/>
      <c r="S234" s="55"/>
      <c r="T234" s="55"/>
      <c r="U234" s="55"/>
      <c r="V234" s="55"/>
      <c r="W234" s="55"/>
      <c r="X234" s="55"/>
      <c r="Y234" s="55"/>
      <c r="Z234" s="55"/>
    </row>
    <row r="235" spans="1:26" ht="13.5" customHeight="1">
      <c r="A235" s="10" t="s">
        <v>10</v>
      </c>
      <c r="B235" s="12" t="s">
        <v>107</v>
      </c>
      <c r="C235" s="49">
        <v>3600</v>
      </c>
      <c r="D235" s="13"/>
      <c r="E235" s="13"/>
      <c r="F235" s="13"/>
      <c r="G235" s="78"/>
      <c r="H235" s="106"/>
      <c r="I235" s="106"/>
      <c r="J235" s="106"/>
      <c r="K235" s="55"/>
      <c r="L235" s="55"/>
      <c r="M235" s="55"/>
      <c r="N235" s="55"/>
      <c r="O235" s="55"/>
      <c r="P235" s="55"/>
      <c r="Q235" s="55"/>
      <c r="R235" s="55"/>
      <c r="S235" s="55"/>
      <c r="T235" s="55"/>
      <c r="U235" s="55"/>
      <c r="V235" s="55"/>
      <c r="W235" s="55"/>
      <c r="X235" s="55"/>
      <c r="Y235" s="55"/>
      <c r="Z235" s="55"/>
    </row>
    <row r="236" spans="1:26" ht="13.5" customHeight="1">
      <c r="A236" s="10" t="s">
        <v>10</v>
      </c>
      <c r="B236" s="12" t="s">
        <v>108</v>
      </c>
      <c r="C236" s="49">
        <v>3600</v>
      </c>
      <c r="D236" s="13"/>
      <c r="E236" s="13"/>
      <c r="F236" s="13"/>
      <c r="G236" s="78"/>
      <c r="H236" s="106"/>
      <c r="I236" s="106"/>
      <c r="J236" s="106"/>
      <c r="K236" s="55"/>
      <c r="L236" s="55"/>
      <c r="M236" s="55"/>
      <c r="N236" s="55"/>
      <c r="O236" s="55"/>
      <c r="P236" s="55"/>
      <c r="Q236" s="55"/>
      <c r="R236" s="55"/>
      <c r="S236" s="55"/>
      <c r="T236" s="55"/>
      <c r="U236" s="55"/>
      <c r="V236" s="55"/>
      <c r="W236" s="55"/>
      <c r="X236" s="55"/>
      <c r="Y236" s="55"/>
      <c r="Z236" s="55"/>
    </row>
    <row r="237" spans="1:26" ht="13.5" customHeight="1">
      <c r="A237" s="10" t="s">
        <v>10</v>
      </c>
      <c r="B237" s="12" t="s">
        <v>109</v>
      </c>
      <c r="C237" s="49">
        <v>3600</v>
      </c>
      <c r="D237" s="13"/>
      <c r="E237" s="13"/>
      <c r="F237" s="13"/>
      <c r="G237" s="78"/>
      <c r="H237" s="106"/>
      <c r="I237" s="106"/>
      <c r="J237" s="106"/>
      <c r="K237" s="55"/>
      <c r="L237" s="55"/>
      <c r="M237" s="55"/>
      <c r="N237" s="55"/>
      <c r="O237" s="55"/>
      <c r="P237" s="55"/>
      <c r="Q237" s="55"/>
      <c r="R237" s="55"/>
      <c r="S237" s="55"/>
      <c r="T237" s="55"/>
      <c r="U237" s="55"/>
      <c r="V237" s="55"/>
      <c r="W237" s="55"/>
      <c r="X237" s="55"/>
      <c r="Y237" s="55"/>
      <c r="Z237" s="55"/>
    </row>
    <row r="238" spans="1:26" ht="13.5" customHeight="1">
      <c r="A238" s="10">
        <v>115</v>
      </c>
      <c r="B238" s="11" t="s">
        <v>227</v>
      </c>
      <c r="C238" s="13"/>
      <c r="D238" s="53"/>
      <c r="E238" s="13"/>
      <c r="F238" s="13"/>
      <c r="G238" s="78"/>
      <c r="H238" s="68"/>
      <c r="I238" s="68"/>
      <c r="J238" s="68"/>
      <c r="K238" s="2"/>
      <c r="L238" s="2"/>
      <c r="M238" s="2"/>
      <c r="N238" s="2"/>
      <c r="O238" s="2"/>
      <c r="P238" s="2"/>
      <c r="Q238" s="2"/>
      <c r="R238" s="2"/>
      <c r="S238" s="2"/>
      <c r="T238" s="2"/>
      <c r="U238" s="2"/>
      <c r="V238" s="2"/>
      <c r="W238" s="2"/>
      <c r="X238" s="2"/>
      <c r="Y238" s="2"/>
      <c r="Z238" s="2"/>
    </row>
    <row r="239" spans="1:26" ht="13.5" customHeight="1">
      <c r="A239" s="10" t="s">
        <v>10</v>
      </c>
      <c r="B239" s="11" t="s">
        <v>737</v>
      </c>
      <c r="C239" s="49">
        <v>3600</v>
      </c>
      <c r="D239" s="53"/>
      <c r="E239" s="13"/>
      <c r="F239" s="13"/>
      <c r="G239" s="78"/>
      <c r="H239" s="68"/>
      <c r="I239" s="68"/>
      <c r="J239" s="68"/>
      <c r="K239" s="2"/>
      <c r="L239" s="2"/>
      <c r="M239" s="2"/>
      <c r="N239" s="2"/>
      <c r="O239" s="2"/>
      <c r="P239" s="2"/>
      <c r="Q239" s="2"/>
      <c r="R239" s="2"/>
      <c r="S239" s="2"/>
      <c r="T239" s="2"/>
      <c r="U239" s="2"/>
      <c r="V239" s="2"/>
      <c r="W239" s="2"/>
      <c r="X239" s="2"/>
      <c r="Y239" s="2"/>
      <c r="Z239" s="2"/>
    </row>
    <row r="240" spans="1:26" ht="13.5" customHeight="1">
      <c r="A240" s="10" t="s">
        <v>10</v>
      </c>
      <c r="B240" s="11" t="s">
        <v>738</v>
      </c>
      <c r="C240" s="49">
        <v>3600</v>
      </c>
      <c r="D240" s="53"/>
      <c r="E240" s="13"/>
      <c r="F240" s="13"/>
      <c r="G240" s="78"/>
      <c r="H240" s="68"/>
      <c r="I240" s="68"/>
      <c r="J240" s="68"/>
      <c r="K240" s="2"/>
      <c r="L240" s="2"/>
      <c r="M240" s="2"/>
      <c r="N240" s="2"/>
      <c r="O240" s="2"/>
      <c r="P240" s="2"/>
      <c r="Q240" s="2"/>
      <c r="R240" s="2"/>
      <c r="S240" s="2"/>
      <c r="T240" s="2"/>
      <c r="U240" s="2"/>
      <c r="V240" s="2"/>
      <c r="W240" s="2"/>
      <c r="X240" s="2"/>
      <c r="Y240" s="2"/>
      <c r="Z240" s="2"/>
    </row>
    <row r="241" spans="1:26" ht="13.5" customHeight="1">
      <c r="A241" s="10" t="s">
        <v>10</v>
      </c>
      <c r="B241" s="11" t="s">
        <v>739</v>
      </c>
      <c r="C241" s="49">
        <v>3600</v>
      </c>
      <c r="D241" s="53"/>
      <c r="E241" s="13"/>
      <c r="F241" s="13"/>
      <c r="G241" s="78"/>
      <c r="H241" s="68"/>
      <c r="I241" s="68"/>
      <c r="J241" s="68"/>
      <c r="K241" s="2"/>
      <c r="L241" s="2"/>
      <c r="M241" s="2"/>
      <c r="N241" s="2"/>
      <c r="O241" s="2"/>
      <c r="P241" s="2"/>
      <c r="Q241" s="2"/>
      <c r="R241" s="2"/>
      <c r="S241" s="2"/>
      <c r="T241" s="2"/>
      <c r="U241" s="2"/>
      <c r="V241" s="2"/>
      <c r="W241" s="2"/>
      <c r="X241" s="2"/>
      <c r="Y241" s="2"/>
      <c r="Z241" s="2"/>
    </row>
    <row r="242" spans="1:26" ht="13.5" customHeight="1">
      <c r="A242" s="10" t="s">
        <v>10</v>
      </c>
      <c r="B242" s="11" t="s">
        <v>740</v>
      </c>
      <c r="C242" s="49">
        <v>3600</v>
      </c>
      <c r="D242" s="53"/>
      <c r="E242" s="13"/>
      <c r="F242" s="13"/>
      <c r="G242" s="78"/>
      <c r="H242" s="68"/>
      <c r="I242" s="68"/>
      <c r="J242" s="68"/>
      <c r="K242" s="2"/>
      <c r="L242" s="2"/>
      <c r="M242" s="2"/>
      <c r="N242" s="2"/>
      <c r="O242" s="2"/>
      <c r="P242" s="2"/>
      <c r="Q242" s="2"/>
      <c r="R242" s="2"/>
      <c r="S242" s="2"/>
      <c r="T242" s="2"/>
      <c r="U242" s="2"/>
      <c r="V242" s="2"/>
      <c r="W242" s="2"/>
      <c r="X242" s="2"/>
      <c r="Y242" s="2"/>
      <c r="Z242" s="2"/>
    </row>
    <row r="243" spans="1:26" ht="13.5" customHeight="1">
      <c r="A243" s="10" t="s">
        <v>10</v>
      </c>
      <c r="B243" s="11" t="s">
        <v>741</v>
      </c>
      <c r="C243" s="49">
        <v>3600</v>
      </c>
      <c r="D243" s="53"/>
      <c r="E243" s="13"/>
      <c r="F243" s="13"/>
      <c r="G243" s="78"/>
      <c r="H243" s="68"/>
      <c r="I243" s="68"/>
      <c r="J243" s="68"/>
      <c r="K243" s="2"/>
      <c r="L243" s="2"/>
      <c r="M243" s="2"/>
      <c r="N243" s="2"/>
      <c r="O243" s="2"/>
      <c r="P243" s="2"/>
      <c r="Q243" s="2"/>
      <c r="R243" s="2"/>
      <c r="S243" s="2"/>
      <c r="T243" s="2"/>
      <c r="U243" s="2"/>
      <c r="V243" s="2"/>
      <c r="W243" s="2"/>
      <c r="X243" s="2"/>
      <c r="Y243" s="2"/>
      <c r="Z243" s="2"/>
    </row>
    <row r="244" spans="1:26" ht="13.5" customHeight="1">
      <c r="A244" s="10" t="s">
        <v>10</v>
      </c>
      <c r="B244" s="12" t="s">
        <v>228</v>
      </c>
      <c r="C244" s="49">
        <v>3600</v>
      </c>
      <c r="D244" s="53"/>
      <c r="E244" s="13"/>
      <c r="F244" s="13"/>
      <c r="G244" s="78"/>
      <c r="H244" s="68"/>
      <c r="I244" s="68"/>
      <c r="J244" s="68"/>
      <c r="K244" s="2"/>
      <c r="L244" s="2"/>
      <c r="M244" s="2"/>
      <c r="N244" s="2"/>
      <c r="O244" s="2"/>
      <c r="P244" s="2"/>
      <c r="Q244" s="2"/>
      <c r="R244" s="2"/>
      <c r="S244" s="2"/>
      <c r="T244" s="2"/>
      <c r="U244" s="2"/>
      <c r="V244" s="2"/>
      <c r="W244" s="2"/>
      <c r="X244" s="2"/>
      <c r="Y244" s="2"/>
      <c r="Z244" s="2"/>
    </row>
    <row r="245" spans="1:26" ht="13.5" customHeight="1">
      <c r="A245" s="10">
        <v>116</v>
      </c>
      <c r="B245" s="11" t="s">
        <v>125</v>
      </c>
      <c r="C245" s="13"/>
      <c r="D245" s="53"/>
      <c r="E245" s="13"/>
      <c r="F245" s="13"/>
      <c r="G245" s="78"/>
      <c r="H245" s="68"/>
      <c r="I245" s="68"/>
      <c r="J245" s="68"/>
      <c r="K245" s="2"/>
      <c r="L245" s="2"/>
      <c r="M245" s="2"/>
      <c r="N245" s="2"/>
      <c r="O245" s="2"/>
      <c r="P245" s="2"/>
      <c r="Q245" s="2"/>
      <c r="R245" s="2"/>
      <c r="S245" s="2"/>
      <c r="T245" s="2"/>
      <c r="U245" s="2"/>
      <c r="V245" s="2"/>
      <c r="W245" s="2"/>
      <c r="X245" s="2"/>
      <c r="Y245" s="2"/>
      <c r="Z245" s="2"/>
    </row>
    <row r="246" spans="1:26" ht="13.5" customHeight="1">
      <c r="A246" s="10" t="s">
        <v>10</v>
      </c>
      <c r="B246" s="12" t="s">
        <v>742</v>
      </c>
      <c r="C246" s="49">
        <v>6400</v>
      </c>
      <c r="D246" s="53"/>
      <c r="E246" s="13"/>
      <c r="F246" s="13"/>
      <c r="G246" s="78"/>
      <c r="H246" s="68"/>
      <c r="I246" s="68"/>
      <c r="J246" s="68"/>
      <c r="K246" s="2"/>
      <c r="L246" s="2"/>
      <c r="M246" s="2"/>
      <c r="N246" s="2"/>
      <c r="O246" s="2"/>
      <c r="P246" s="2"/>
      <c r="Q246" s="2"/>
      <c r="R246" s="2"/>
      <c r="S246" s="2"/>
      <c r="T246" s="2"/>
      <c r="U246" s="2"/>
      <c r="V246" s="2"/>
      <c r="W246" s="2"/>
      <c r="X246" s="2"/>
      <c r="Y246" s="2"/>
      <c r="Z246" s="2"/>
    </row>
    <row r="247" spans="1:26" ht="13.5" customHeight="1">
      <c r="A247" s="10" t="s">
        <v>10</v>
      </c>
      <c r="B247" s="12" t="s">
        <v>743</v>
      </c>
      <c r="C247" s="49">
        <v>5200</v>
      </c>
      <c r="D247" s="53"/>
      <c r="E247" s="13"/>
      <c r="F247" s="13"/>
      <c r="G247" s="78"/>
      <c r="H247" s="68"/>
      <c r="I247" s="68"/>
      <c r="J247" s="68"/>
      <c r="K247" s="2"/>
      <c r="L247" s="2"/>
      <c r="M247" s="2"/>
      <c r="N247" s="2"/>
      <c r="O247" s="2"/>
      <c r="P247" s="2"/>
      <c r="Q247" s="2"/>
      <c r="R247" s="2"/>
      <c r="S247" s="2"/>
      <c r="T247" s="2"/>
      <c r="U247" s="2"/>
      <c r="V247" s="2"/>
      <c r="W247" s="2"/>
      <c r="X247" s="2"/>
      <c r="Y247" s="2"/>
      <c r="Z247" s="2"/>
    </row>
    <row r="248" spans="1:26" ht="13.5" customHeight="1">
      <c r="A248" s="10" t="s">
        <v>10</v>
      </c>
      <c r="B248" s="12" t="s">
        <v>744</v>
      </c>
      <c r="C248" s="49">
        <v>4800</v>
      </c>
      <c r="D248" s="53"/>
      <c r="E248" s="13"/>
      <c r="F248" s="13"/>
      <c r="G248" s="78"/>
      <c r="H248" s="68"/>
      <c r="I248" s="68"/>
      <c r="J248" s="68"/>
      <c r="K248" s="2"/>
      <c r="L248" s="2"/>
      <c r="M248" s="2"/>
      <c r="N248" s="2"/>
      <c r="O248" s="2"/>
      <c r="P248" s="2"/>
      <c r="Q248" s="2"/>
      <c r="R248" s="2"/>
      <c r="S248" s="2"/>
      <c r="T248" s="2"/>
      <c r="U248" s="2"/>
      <c r="V248" s="2"/>
      <c r="W248" s="2"/>
      <c r="X248" s="2"/>
      <c r="Y248" s="2"/>
      <c r="Z248" s="2"/>
    </row>
    <row r="249" spans="1:26" ht="13.5" customHeight="1">
      <c r="A249" s="10" t="s">
        <v>10</v>
      </c>
      <c r="B249" s="12" t="s">
        <v>745</v>
      </c>
      <c r="C249" s="49">
        <v>5600</v>
      </c>
      <c r="D249" s="53"/>
      <c r="E249" s="13"/>
      <c r="F249" s="13"/>
      <c r="G249" s="78"/>
      <c r="H249" s="68"/>
      <c r="I249" s="68"/>
      <c r="J249" s="68"/>
      <c r="K249" s="2"/>
      <c r="L249" s="2"/>
      <c r="M249" s="2"/>
      <c r="N249" s="2"/>
      <c r="O249" s="2"/>
      <c r="P249" s="2"/>
      <c r="Q249" s="2"/>
      <c r="R249" s="2"/>
      <c r="S249" s="2"/>
      <c r="T249" s="2"/>
      <c r="U249" s="2"/>
      <c r="V249" s="2"/>
      <c r="W249" s="2"/>
      <c r="X249" s="2"/>
      <c r="Y249" s="2"/>
      <c r="Z249" s="2"/>
    </row>
    <row r="250" spans="1:26" ht="13.5" customHeight="1">
      <c r="A250" s="10" t="s">
        <v>10</v>
      </c>
      <c r="B250" s="12" t="s">
        <v>746</v>
      </c>
      <c r="C250" s="49">
        <v>4800</v>
      </c>
      <c r="D250" s="53"/>
      <c r="E250" s="13"/>
      <c r="F250" s="13"/>
      <c r="G250" s="78"/>
      <c r="H250" s="68"/>
      <c r="I250" s="68"/>
      <c r="J250" s="68"/>
      <c r="K250" s="2"/>
      <c r="L250" s="2"/>
      <c r="M250" s="2"/>
      <c r="N250" s="2"/>
      <c r="O250" s="2"/>
      <c r="P250" s="2"/>
      <c r="Q250" s="2"/>
      <c r="R250" s="2"/>
      <c r="S250" s="2"/>
      <c r="T250" s="2"/>
      <c r="U250" s="2"/>
      <c r="V250" s="2"/>
      <c r="W250" s="2"/>
      <c r="X250" s="2"/>
      <c r="Y250" s="2"/>
      <c r="Z250" s="2"/>
    </row>
    <row r="251" spans="1:26" ht="13.5" customHeight="1">
      <c r="A251" s="10" t="s">
        <v>10</v>
      </c>
      <c r="B251" s="12" t="s">
        <v>747</v>
      </c>
      <c r="C251" s="49">
        <v>4800</v>
      </c>
      <c r="D251" s="53"/>
      <c r="E251" s="13"/>
      <c r="F251" s="13"/>
      <c r="G251" s="78"/>
      <c r="H251" s="68"/>
      <c r="I251" s="68"/>
      <c r="J251" s="68"/>
      <c r="K251" s="2"/>
      <c r="L251" s="2"/>
      <c r="M251" s="2"/>
      <c r="N251" s="2"/>
      <c r="O251" s="2"/>
      <c r="P251" s="2"/>
      <c r="Q251" s="2"/>
      <c r="R251" s="2"/>
      <c r="S251" s="2"/>
      <c r="T251" s="2"/>
      <c r="U251" s="2"/>
      <c r="V251" s="2"/>
      <c r="W251" s="2"/>
      <c r="X251" s="2"/>
      <c r="Y251" s="2"/>
      <c r="Z251" s="2"/>
    </row>
    <row r="252" spans="1:26" ht="13.5" customHeight="1">
      <c r="A252" s="10" t="s">
        <v>10</v>
      </c>
      <c r="B252" s="12" t="s">
        <v>748</v>
      </c>
      <c r="C252" s="49">
        <v>5600</v>
      </c>
      <c r="D252" s="53"/>
      <c r="E252" s="13"/>
      <c r="F252" s="13"/>
      <c r="G252" s="78"/>
      <c r="H252" s="68"/>
      <c r="I252" s="68"/>
      <c r="J252" s="68"/>
      <c r="K252" s="2"/>
      <c r="L252" s="2"/>
      <c r="M252" s="2"/>
      <c r="N252" s="2"/>
      <c r="O252" s="2"/>
      <c r="P252" s="2"/>
      <c r="Q252" s="2"/>
      <c r="R252" s="2"/>
      <c r="S252" s="2"/>
      <c r="T252" s="2"/>
      <c r="U252" s="2"/>
      <c r="V252" s="2"/>
      <c r="W252" s="2"/>
      <c r="X252" s="2"/>
      <c r="Y252" s="2"/>
      <c r="Z252" s="2"/>
    </row>
    <row r="253" spans="1:26" ht="13.5" customHeight="1">
      <c r="A253" s="10">
        <v>117</v>
      </c>
      <c r="B253" s="11" t="s">
        <v>241</v>
      </c>
      <c r="C253" s="13"/>
      <c r="D253" s="53"/>
      <c r="E253" s="13"/>
      <c r="F253" s="13"/>
      <c r="G253" s="78"/>
      <c r="H253" s="68"/>
      <c r="I253" s="68"/>
      <c r="J253" s="68"/>
      <c r="K253" s="2"/>
      <c r="L253" s="2"/>
      <c r="M253" s="2"/>
      <c r="N253" s="2"/>
      <c r="O253" s="2"/>
      <c r="P253" s="2"/>
      <c r="Q253" s="2"/>
      <c r="R253" s="2"/>
      <c r="S253" s="2"/>
      <c r="T253" s="2"/>
      <c r="U253" s="2"/>
      <c r="V253" s="2"/>
      <c r="W253" s="2"/>
      <c r="X253" s="2"/>
      <c r="Y253" s="2"/>
      <c r="Z253" s="2"/>
    </row>
    <row r="254" spans="1:26" ht="13.5" customHeight="1">
      <c r="A254" s="10" t="s">
        <v>10</v>
      </c>
      <c r="B254" s="12" t="s">
        <v>242</v>
      </c>
      <c r="C254" s="49">
        <v>2800</v>
      </c>
      <c r="D254" s="53"/>
      <c r="E254" s="13"/>
      <c r="F254" s="13"/>
      <c r="G254" s="78"/>
      <c r="H254" s="68"/>
      <c r="I254" s="68"/>
      <c r="J254" s="68"/>
      <c r="K254" s="2"/>
      <c r="L254" s="2"/>
      <c r="M254" s="2"/>
      <c r="N254" s="2"/>
      <c r="O254" s="2"/>
      <c r="P254" s="2"/>
      <c r="Q254" s="2"/>
      <c r="R254" s="2"/>
      <c r="S254" s="2"/>
      <c r="T254" s="2"/>
      <c r="U254" s="2"/>
      <c r="V254" s="2"/>
      <c r="W254" s="2"/>
      <c r="X254" s="2"/>
      <c r="Y254" s="2"/>
      <c r="Z254" s="2"/>
    </row>
    <row r="255" spans="1:26" ht="13.5" customHeight="1">
      <c r="A255" s="107" t="s">
        <v>472</v>
      </c>
      <c r="B255" s="19" t="s">
        <v>749</v>
      </c>
      <c r="C255" s="25"/>
      <c r="D255" s="25"/>
      <c r="E255" s="25"/>
      <c r="F255" s="25"/>
      <c r="G255" s="78"/>
      <c r="H255" s="106"/>
      <c r="I255" s="106"/>
      <c r="J255" s="106"/>
      <c r="K255" s="55"/>
      <c r="L255" s="55"/>
      <c r="M255" s="55"/>
      <c r="N255" s="55"/>
      <c r="O255" s="55"/>
      <c r="P255" s="55"/>
      <c r="Q255" s="55"/>
      <c r="R255" s="55"/>
      <c r="S255" s="55"/>
      <c r="T255" s="55"/>
      <c r="U255" s="55"/>
      <c r="V255" s="55"/>
      <c r="W255" s="55"/>
      <c r="X255" s="55"/>
      <c r="Y255" s="55"/>
      <c r="Z255" s="55"/>
    </row>
    <row r="256" spans="1:26" ht="13.5" customHeight="1">
      <c r="A256" s="10">
        <v>1</v>
      </c>
      <c r="B256" s="11" t="s">
        <v>750</v>
      </c>
      <c r="C256" s="49">
        <v>2000</v>
      </c>
      <c r="D256" s="13"/>
      <c r="E256" s="13"/>
      <c r="F256" s="13"/>
      <c r="G256" s="78"/>
      <c r="H256" s="106"/>
      <c r="I256" s="106"/>
      <c r="J256" s="106"/>
      <c r="K256" s="55"/>
      <c r="L256" s="55"/>
      <c r="M256" s="55"/>
      <c r="N256" s="55"/>
      <c r="O256" s="55"/>
      <c r="P256" s="55"/>
      <c r="Q256" s="55"/>
      <c r="R256" s="55"/>
      <c r="S256" s="55"/>
      <c r="T256" s="55"/>
      <c r="U256" s="55"/>
      <c r="V256" s="55"/>
      <c r="W256" s="55"/>
      <c r="X256" s="55"/>
      <c r="Y256" s="55"/>
      <c r="Z256" s="55"/>
    </row>
    <row r="257" spans="1:26" ht="13.5" customHeight="1">
      <c r="A257" s="10">
        <v>2</v>
      </c>
      <c r="B257" s="11" t="s">
        <v>751</v>
      </c>
      <c r="C257" s="49">
        <v>2400</v>
      </c>
      <c r="D257" s="49">
        <v>1600</v>
      </c>
      <c r="E257" s="49">
        <v>1200</v>
      </c>
      <c r="F257" s="13">
        <v>800</v>
      </c>
      <c r="G257" s="78"/>
      <c r="H257" s="106"/>
      <c r="I257" s="106"/>
      <c r="J257" s="106"/>
      <c r="K257" s="55"/>
      <c r="L257" s="55"/>
      <c r="M257" s="55"/>
      <c r="N257" s="55"/>
      <c r="O257" s="55"/>
      <c r="P257" s="55"/>
      <c r="Q257" s="55"/>
      <c r="R257" s="55"/>
      <c r="S257" s="55"/>
      <c r="T257" s="55"/>
      <c r="U257" s="55"/>
      <c r="V257" s="55"/>
      <c r="W257" s="55"/>
      <c r="X257" s="55"/>
      <c r="Y257" s="55"/>
      <c r="Z257" s="55"/>
    </row>
    <row r="258" spans="1:26" ht="13.5" customHeight="1">
      <c r="A258" s="10">
        <v>3</v>
      </c>
      <c r="B258" s="11" t="s">
        <v>752</v>
      </c>
      <c r="C258" s="49">
        <v>2000</v>
      </c>
      <c r="D258" s="49">
        <v>1200</v>
      </c>
      <c r="E258" s="13">
        <v>800</v>
      </c>
      <c r="F258" s="13">
        <v>400</v>
      </c>
      <c r="G258" s="78"/>
      <c r="H258" s="106"/>
      <c r="I258" s="106"/>
      <c r="J258" s="106"/>
      <c r="K258" s="55"/>
      <c r="L258" s="55"/>
      <c r="M258" s="55"/>
      <c r="N258" s="55"/>
      <c r="O258" s="55"/>
      <c r="P258" s="55"/>
      <c r="Q258" s="55"/>
      <c r="R258" s="55"/>
      <c r="S258" s="55"/>
      <c r="T258" s="55"/>
      <c r="U258" s="55"/>
      <c r="V258" s="55"/>
      <c r="W258" s="55"/>
      <c r="X258" s="55"/>
      <c r="Y258" s="55"/>
      <c r="Z258" s="55"/>
    </row>
    <row r="259" spans="1:26" ht="13.5" customHeight="1">
      <c r="A259" s="10">
        <v>4</v>
      </c>
      <c r="B259" s="11" t="s">
        <v>130</v>
      </c>
      <c r="C259" s="49">
        <v>1500</v>
      </c>
      <c r="D259" s="49">
        <v>1000</v>
      </c>
      <c r="E259" s="13">
        <v>800</v>
      </c>
      <c r="F259" s="13">
        <v>500</v>
      </c>
      <c r="G259" s="78"/>
      <c r="H259" s="106"/>
      <c r="I259" s="106"/>
      <c r="J259" s="106"/>
      <c r="K259" s="55"/>
      <c r="L259" s="55"/>
      <c r="M259" s="55"/>
      <c r="N259" s="55"/>
      <c r="O259" s="55"/>
      <c r="P259" s="55"/>
      <c r="Q259" s="55"/>
      <c r="R259" s="55"/>
      <c r="S259" s="55"/>
      <c r="T259" s="55"/>
      <c r="U259" s="55"/>
      <c r="V259" s="55"/>
      <c r="W259" s="55"/>
      <c r="X259" s="55"/>
      <c r="Y259" s="55"/>
      <c r="Z259" s="55"/>
    </row>
    <row r="260" spans="1:26" ht="13.5" customHeight="1">
      <c r="A260" s="10">
        <v>5</v>
      </c>
      <c r="B260" s="11" t="s">
        <v>131</v>
      </c>
      <c r="C260" s="13"/>
      <c r="D260" s="13"/>
      <c r="E260" s="13"/>
      <c r="F260" s="13"/>
      <c r="G260" s="78"/>
      <c r="H260" s="106"/>
      <c r="I260" s="106"/>
      <c r="J260" s="106"/>
      <c r="K260" s="55"/>
      <c r="L260" s="55"/>
      <c r="M260" s="55"/>
      <c r="N260" s="55"/>
      <c r="O260" s="55"/>
      <c r="P260" s="55"/>
      <c r="Q260" s="55"/>
      <c r="R260" s="55"/>
      <c r="S260" s="55"/>
      <c r="T260" s="55"/>
      <c r="U260" s="55"/>
      <c r="V260" s="55"/>
      <c r="W260" s="55"/>
      <c r="X260" s="55"/>
      <c r="Y260" s="55"/>
      <c r="Z260" s="55"/>
    </row>
    <row r="261" spans="1:26" ht="13.5" customHeight="1">
      <c r="A261" s="10" t="s">
        <v>10</v>
      </c>
      <c r="B261" s="12" t="s">
        <v>132</v>
      </c>
      <c r="C261" s="49">
        <v>2000</v>
      </c>
      <c r="D261" s="49">
        <v>1400</v>
      </c>
      <c r="E261" s="49">
        <v>1000</v>
      </c>
      <c r="F261" s="13">
        <v>600</v>
      </c>
      <c r="G261" s="78"/>
      <c r="H261" s="106"/>
      <c r="I261" s="106"/>
      <c r="J261" s="106"/>
      <c r="K261" s="55"/>
      <c r="L261" s="55"/>
      <c r="M261" s="55"/>
      <c r="N261" s="55"/>
      <c r="O261" s="55"/>
      <c r="P261" s="55"/>
      <c r="Q261" s="55"/>
      <c r="R261" s="55"/>
      <c r="S261" s="55"/>
      <c r="T261" s="55"/>
      <c r="U261" s="55"/>
      <c r="V261" s="55"/>
      <c r="W261" s="55"/>
      <c r="X261" s="55"/>
      <c r="Y261" s="55"/>
      <c r="Z261" s="55"/>
    </row>
    <row r="262" spans="1:26" ht="13.5" customHeight="1">
      <c r="A262" s="10" t="s">
        <v>10</v>
      </c>
      <c r="B262" s="12" t="s">
        <v>133</v>
      </c>
      <c r="C262" s="49">
        <v>1200</v>
      </c>
      <c r="D262" s="13">
        <v>700</v>
      </c>
      <c r="E262" s="13">
        <v>600</v>
      </c>
      <c r="F262" s="13">
        <v>360</v>
      </c>
      <c r="G262" s="78"/>
      <c r="H262" s="106"/>
      <c r="I262" s="106"/>
      <c r="J262" s="106"/>
      <c r="K262" s="55"/>
      <c r="L262" s="55"/>
      <c r="M262" s="55"/>
      <c r="N262" s="55"/>
      <c r="O262" s="55"/>
      <c r="P262" s="55"/>
      <c r="Q262" s="55"/>
      <c r="R262" s="55"/>
      <c r="S262" s="55"/>
      <c r="T262" s="55"/>
      <c r="U262" s="55"/>
      <c r="V262" s="55"/>
      <c r="W262" s="55"/>
      <c r="X262" s="55"/>
      <c r="Y262" s="55"/>
      <c r="Z262" s="55"/>
    </row>
    <row r="263" spans="1:26" ht="13.5" customHeight="1">
      <c r="A263" s="10" t="s">
        <v>10</v>
      </c>
      <c r="B263" s="12" t="s">
        <v>134</v>
      </c>
      <c r="C263" s="13">
        <v>800</v>
      </c>
      <c r="D263" s="13">
        <v>600</v>
      </c>
      <c r="E263" s="13">
        <v>400</v>
      </c>
      <c r="F263" s="13">
        <v>240</v>
      </c>
      <c r="G263" s="78"/>
      <c r="H263" s="106"/>
      <c r="I263" s="106"/>
      <c r="J263" s="106"/>
      <c r="K263" s="55"/>
      <c r="L263" s="55"/>
      <c r="M263" s="55"/>
      <c r="N263" s="55"/>
      <c r="O263" s="55"/>
      <c r="P263" s="55"/>
      <c r="Q263" s="55"/>
      <c r="R263" s="55"/>
      <c r="S263" s="55"/>
      <c r="T263" s="55"/>
      <c r="U263" s="55"/>
      <c r="V263" s="55"/>
      <c r="W263" s="55"/>
      <c r="X263" s="55"/>
      <c r="Y263" s="55"/>
      <c r="Z263" s="55"/>
    </row>
    <row r="264" spans="1:26" ht="13.5" customHeight="1">
      <c r="A264" s="10">
        <v>6</v>
      </c>
      <c r="B264" s="11" t="s">
        <v>753</v>
      </c>
      <c r="C264" s="49">
        <v>1000</v>
      </c>
      <c r="D264" s="13">
        <v>700</v>
      </c>
      <c r="E264" s="13">
        <v>500</v>
      </c>
      <c r="F264" s="13">
        <v>320</v>
      </c>
      <c r="G264" s="78"/>
      <c r="H264" s="106"/>
      <c r="I264" s="106"/>
      <c r="J264" s="106"/>
      <c r="K264" s="55"/>
      <c r="L264" s="55"/>
      <c r="M264" s="55"/>
      <c r="N264" s="55"/>
      <c r="O264" s="55"/>
      <c r="P264" s="55"/>
      <c r="Q264" s="55"/>
      <c r="R264" s="55"/>
      <c r="S264" s="55"/>
      <c r="T264" s="55"/>
      <c r="U264" s="55"/>
      <c r="V264" s="55"/>
      <c r="W264" s="55"/>
      <c r="X264" s="55"/>
      <c r="Y264" s="55"/>
      <c r="Z264" s="55"/>
    </row>
    <row r="265" spans="1:26" ht="13.5" customHeight="1">
      <c r="A265" s="10">
        <v>7</v>
      </c>
      <c r="B265" s="11" t="s">
        <v>135</v>
      </c>
      <c r="C265" s="13"/>
      <c r="D265" s="13"/>
      <c r="E265" s="13"/>
      <c r="F265" s="13"/>
      <c r="G265" s="78"/>
      <c r="H265" s="106"/>
      <c r="I265" s="106"/>
      <c r="J265" s="106"/>
      <c r="K265" s="55"/>
      <c r="L265" s="55"/>
      <c r="M265" s="55"/>
      <c r="N265" s="55"/>
      <c r="O265" s="55"/>
      <c r="P265" s="55"/>
      <c r="Q265" s="55"/>
      <c r="R265" s="55"/>
      <c r="S265" s="55"/>
      <c r="T265" s="55"/>
      <c r="U265" s="55"/>
      <c r="V265" s="55"/>
      <c r="W265" s="55"/>
      <c r="X265" s="55"/>
      <c r="Y265" s="55"/>
      <c r="Z265" s="55"/>
    </row>
    <row r="266" spans="1:26" ht="13.5" customHeight="1">
      <c r="A266" s="10" t="s">
        <v>10</v>
      </c>
      <c r="B266" s="12" t="s">
        <v>136</v>
      </c>
      <c r="C266" s="13">
        <v>800</v>
      </c>
      <c r="D266" s="13">
        <v>600</v>
      </c>
      <c r="E266" s="13">
        <v>400</v>
      </c>
      <c r="F266" s="13">
        <v>240</v>
      </c>
      <c r="G266" s="78"/>
      <c r="H266" s="106"/>
      <c r="I266" s="106"/>
      <c r="J266" s="106"/>
      <c r="K266" s="55"/>
      <c r="L266" s="55"/>
      <c r="M266" s="55"/>
      <c r="N266" s="55"/>
      <c r="O266" s="55"/>
      <c r="P266" s="55"/>
      <c r="Q266" s="55"/>
      <c r="R266" s="55"/>
      <c r="S266" s="55"/>
      <c r="T266" s="55"/>
      <c r="U266" s="55"/>
      <c r="V266" s="55"/>
      <c r="W266" s="55"/>
      <c r="X266" s="55"/>
      <c r="Y266" s="55"/>
      <c r="Z266" s="55"/>
    </row>
    <row r="267" spans="1:26" ht="13.5" customHeight="1">
      <c r="A267" s="10" t="s">
        <v>10</v>
      </c>
      <c r="B267" s="12" t="s">
        <v>137</v>
      </c>
      <c r="C267" s="13">
        <v>600</v>
      </c>
      <c r="D267" s="13">
        <v>400</v>
      </c>
      <c r="E267" s="13">
        <v>280</v>
      </c>
      <c r="F267" s="13">
        <v>200</v>
      </c>
      <c r="G267" s="78"/>
      <c r="H267" s="106"/>
      <c r="I267" s="106"/>
      <c r="J267" s="106"/>
      <c r="K267" s="55"/>
      <c r="L267" s="55"/>
      <c r="M267" s="55"/>
      <c r="N267" s="55"/>
      <c r="O267" s="55"/>
      <c r="P267" s="55"/>
      <c r="Q267" s="55"/>
      <c r="R267" s="55"/>
      <c r="S267" s="55"/>
      <c r="T267" s="55"/>
      <c r="U267" s="55"/>
      <c r="V267" s="55"/>
      <c r="W267" s="55"/>
      <c r="X267" s="55"/>
      <c r="Y267" s="55"/>
      <c r="Z267" s="55"/>
    </row>
    <row r="268" spans="1:26" ht="13.5" customHeight="1">
      <c r="A268" s="10">
        <v>8</v>
      </c>
      <c r="B268" s="11" t="s">
        <v>138</v>
      </c>
      <c r="C268" s="13"/>
      <c r="D268" s="13"/>
      <c r="E268" s="13"/>
      <c r="F268" s="13"/>
      <c r="G268" s="78"/>
      <c r="H268" s="106"/>
      <c r="I268" s="106"/>
      <c r="J268" s="106"/>
      <c r="K268" s="55"/>
      <c r="L268" s="55"/>
      <c r="M268" s="55"/>
      <c r="N268" s="55"/>
      <c r="O268" s="55"/>
      <c r="P268" s="55"/>
      <c r="Q268" s="55"/>
      <c r="R268" s="55"/>
      <c r="S268" s="55"/>
      <c r="T268" s="55"/>
      <c r="U268" s="55"/>
      <c r="V268" s="55"/>
      <c r="W268" s="55"/>
      <c r="X268" s="55"/>
      <c r="Y268" s="55"/>
      <c r="Z268" s="55"/>
    </row>
    <row r="269" spans="1:26" ht="13.5" customHeight="1">
      <c r="A269" s="10" t="s">
        <v>10</v>
      </c>
      <c r="B269" s="12" t="s">
        <v>139</v>
      </c>
      <c r="C269" s="49">
        <v>1400</v>
      </c>
      <c r="D269" s="49">
        <v>1000</v>
      </c>
      <c r="E269" s="13">
        <v>700</v>
      </c>
      <c r="F269" s="13">
        <v>400</v>
      </c>
      <c r="G269" s="78"/>
      <c r="H269" s="106"/>
      <c r="I269" s="106"/>
      <c r="J269" s="106"/>
      <c r="K269" s="55"/>
      <c r="L269" s="55"/>
      <c r="M269" s="55"/>
      <c r="N269" s="55"/>
      <c r="O269" s="55"/>
      <c r="P269" s="55"/>
      <c r="Q269" s="55"/>
      <c r="R269" s="55"/>
      <c r="S269" s="55"/>
      <c r="T269" s="55"/>
      <c r="U269" s="55"/>
      <c r="V269" s="55"/>
      <c r="W269" s="55"/>
      <c r="X269" s="55"/>
      <c r="Y269" s="55"/>
      <c r="Z269" s="55"/>
    </row>
    <row r="270" spans="1:26" ht="13.5" customHeight="1">
      <c r="A270" s="10" t="s">
        <v>10</v>
      </c>
      <c r="B270" s="12" t="s">
        <v>140</v>
      </c>
      <c r="C270" s="49">
        <v>1200</v>
      </c>
      <c r="D270" s="13">
        <v>800</v>
      </c>
      <c r="E270" s="13">
        <v>600</v>
      </c>
      <c r="F270" s="13">
        <v>360</v>
      </c>
      <c r="G270" s="78"/>
      <c r="H270" s="106"/>
      <c r="I270" s="106"/>
      <c r="J270" s="106"/>
      <c r="K270" s="55"/>
      <c r="L270" s="55"/>
      <c r="M270" s="55"/>
      <c r="N270" s="55"/>
      <c r="O270" s="55"/>
      <c r="P270" s="55"/>
      <c r="Q270" s="55"/>
      <c r="R270" s="55"/>
      <c r="S270" s="55"/>
      <c r="T270" s="55"/>
      <c r="U270" s="55"/>
      <c r="V270" s="55"/>
      <c r="W270" s="55"/>
      <c r="X270" s="55"/>
      <c r="Y270" s="55"/>
      <c r="Z270" s="55"/>
    </row>
    <row r="271" spans="1:26" ht="13.5" customHeight="1">
      <c r="A271" s="10">
        <v>9</v>
      </c>
      <c r="B271" s="11" t="s">
        <v>141</v>
      </c>
      <c r="C271" s="13"/>
      <c r="D271" s="13"/>
      <c r="E271" s="13"/>
      <c r="F271" s="13"/>
      <c r="G271" s="78"/>
      <c r="H271" s="106"/>
      <c r="I271" s="106"/>
      <c r="J271" s="106"/>
      <c r="K271" s="55"/>
      <c r="L271" s="55"/>
      <c r="M271" s="55"/>
      <c r="N271" s="55"/>
      <c r="O271" s="55"/>
      <c r="P271" s="55"/>
      <c r="Q271" s="55"/>
      <c r="R271" s="55"/>
      <c r="S271" s="55"/>
      <c r="T271" s="55"/>
      <c r="U271" s="55"/>
      <c r="V271" s="55"/>
      <c r="W271" s="55"/>
      <c r="X271" s="55"/>
      <c r="Y271" s="55"/>
      <c r="Z271" s="55"/>
    </row>
    <row r="272" spans="1:26" ht="13.5" customHeight="1">
      <c r="A272" s="10" t="s">
        <v>10</v>
      </c>
      <c r="B272" s="12" t="s">
        <v>142</v>
      </c>
      <c r="C272" s="49">
        <v>2000</v>
      </c>
      <c r="D272" s="49">
        <v>1400</v>
      </c>
      <c r="E272" s="49">
        <v>1000</v>
      </c>
      <c r="F272" s="13">
        <v>600</v>
      </c>
      <c r="G272" s="78"/>
      <c r="H272" s="106"/>
      <c r="I272" s="106"/>
      <c r="J272" s="106"/>
      <c r="K272" s="55"/>
      <c r="L272" s="55"/>
      <c r="M272" s="55"/>
      <c r="N272" s="55"/>
      <c r="O272" s="55"/>
      <c r="P272" s="55"/>
      <c r="Q272" s="55"/>
      <c r="R272" s="55"/>
      <c r="S272" s="55"/>
      <c r="T272" s="55"/>
      <c r="U272" s="55"/>
      <c r="V272" s="55"/>
      <c r="W272" s="55"/>
      <c r="X272" s="55"/>
      <c r="Y272" s="55"/>
      <c r="Z272" s="55"/>
    </row>
    <row r="273" spans="1:26" ht="13.5" customHeight="1">
      <c r="A273" s="10" t="s">
        <v>10</v>
      </c>
      <c r="B273" s="12" t="s">
        <v>143</v>
      </c>
      <c r="C273" s="13">
        <v>800</v>
      </c>
      <c r="D273" s="13">
        <v>600</v>
      </c>
      <c r="E273" s="13">
        <v>400</v>
      </c>
      <c r="F273" s="13">
        <v>280</v>
      </c>
      <c r="G273" s="78"/>
      <c r="H273" s="106"/>
      <c r="I273" s="106"/>
      <c r="J273" s="106"/>
      <c r="K273" s="55"/>
      <c r="L273" s="55"/>
      <c r="M273" s="55"/>
      <c r="N273" s="55"/>
      <c r="O273" s="55"/>
      <c r="P273" s="55"/>
      <c r="Q273" s="55"/>
      <c r="R273" s="55"/>
      <c r="S273" s="55"/>
      <c r="T273" s="55"/>
      <c r="U273" s="55"/>
      <c r="V273" s="55"/>
      <c r="W273" s="55"/>
      <c r="X273" s="55"/>
      <c r="Y273" s="55"/>
      <c r="Z273" s="55"/>
    </row>
    <row r="274" spans="1:26" ht="13.5" customHeight="1">
      <c r="A274" s="10">
        <v>10</v>
      </c>
      <c r="B274" s="11" t="s">
        <v>754</v>
      </c>
      <c r="C274" s="49">
        <v>1600</v>
      </c>
      <c r="D274" s="49">
        <v>1100</v>
      </c>
      <c r="E274" s="13">
        <v>800</v>
      </c>
      <c r="F274" s="13">
        <v>500</v>
      </c>
      <c r="G274" s="78"/>
      <c r="H274" s="106"/>
      <c r="I274" s="106"/>
      <c r="J274" s="106"/>
      <c r="K274" s="55"/>
      <c r="L274" s="55"/>
      <c r="M274" s="55"/>
      <c r="N274" s="55"/>
      <c r="O274" s="55"/>
      <c r="P274" s="55"/>
      <c r="Q274" s="55"/>
      <c r="R274" s="55"/>
      <c r="S274" s="55"/>
      <c r="T274" s="55"/>
      <c r="U274" s="55"/>
      <c r="V274" s="55"/>
      <c r="W274" s="55"/>
      <c r="X274" s="55"/>
      <c r="Y274" s="55"/>
      <c r="Z274" s="55"/>
    </row>
    <row r="275" spans="1:26" ht="13.5" customHeight="1">
      <c r="A275" s="10">
        <v>11</v>
      </c>
      <c r="B275" s="11" t="s">
        <v>755</v>
      </c>
      <c r="C275" s="13">
        <v>800</v>
      </c>
      <c r="D275" s="13">
        <v>600</v>
      </c>
      <c r="E275" s="13">
        <v>400</v>
      </c>
      <c r="F275" s="13">
        <v>240</v>
      </c>
      <c r="G275" s="78"/>
      <c r="H275" s="106"/>
      <c r="I275" s="106"/>
      <c r="J275" s="106"/>
      <c r="K275" s="55"/>
      <c r="L275" s="55"/>
      <c r="M275" s="55"/>
      <c r="N275" s="55"/>
      <c r="O275" s="55"/>
      <c r="P275" s="55"/>
      <c r="Q275" s="55"/>
      <c r="R275" s="55"/>
      <c r="S275" s="55"/>
      <c r="T275" s="55"/>
      <c r="U275" s="55"/>
      <c r="V275" s="55"/>
      <c r="W275" s="55"/>
      <c r="X275" s="55"/>
      <c r="Y275" s="55"/>
      <c r="Z275" s="55"/>
    </row>
    <row r="276" spans="1:26" ht="13.5" customHeight="1">
      <c r="A276" s="10">
        <v>12</v>
      </c>
      <c r="B276" s="11" t="s">
        <v>756</v>
      </c>
      <c r="C276" s="49">
        <v>1000</v>
      </c>
      <c r="D276" s="13">
        <v>700</v>
      </c>
      <c r="E276" s="13">
        <v>500</v>
      </c>
      <c r="F276" s="13">
        <v>280</v>
      </c>
      <c r="G276" s="78"/>
      <c r="H276" s="106"/>
      <c r="I276" s="106"/>
      <c r="J276" s="106"/>
      <c r="K276" s="55"/>
      <c r="L276" s="55"/>
      <c r="M276" s="55"/>
      <c r="N276" s="55"/>
      <c r="O276" s="55"/>
      <c r="P276" s="55"/>
      <c r="Q276" s="55"/>
      <c r="R276" s="55"/>
      <c r="S276" s="55"/>
      <c r="T276" s="55"/>
      <c r="U276" s="55"/>
      <c r="V276" s="55"/>
      <c r="W276" s="55"/>
      <c r="X276" s="55"/>
      <c r="Y276" s="55"/>
      <c r="Z276" s="55"/>
    </row>
    <row r="277" spans="1:26" ht="13.5" customHeight="1">
      <c r="A277" s="10">
        <v>13</v>
      </c>
      <c r="B277" s="11" t="s">
        <v>757</v>
      </c>
      <c r="C277" s="49">
        <v>2000</v>
      </c>
      <c r="D277" s="49">
        <v>1400</v>
      </c>
      <c r="E277" s="49">
        <v>1000</v>
      </c>
      <c r="F277" s="13">
        <v>600</v>
      </c>
      <c r="G277" s="78"/>
      <c r="H277" s="106"/>
      <c r="I277" s="106"/>
      <c r="J277" s="106"/>
      <c r="K277" s="55"/>
      <c r="L277" s="55"/>
      <c r="M277" s="55"/>
      <c r="N277" s="55"/>
      <c r="O277" s="55"/>
      <c r="P277" s="55"/>
      <c r="Q277" s="55"/>
      <c r="R277" s="55"/>
      <c r="S277" s="55"/>
      <c r="T277" s="55"/>
      <c r="U277" s="55"/>
      <c r="V277" s="55"/>
      <c r="W277" s="55"/>
      <c r="X277" s="55"/>
      <c r="Y277" s="55"/>
      <c r="Z277" s="55"/>
    </row>
    <row r="278" spans="1:26" ht="13.5" customHeight="1">
      <c r="A278" s="10">
        <v>14</v>
      </c>
      <c r="B278" s="11" t="s">
        <v>144</v>
      </c>
      <c r="C278" s="49">
        <v>1600</v>
      </c>
      <c r="D278" s="49">
        <v>1100</v>
      </c>
      <c r="E278" s="13">
        <v>800</v>
      </c>
      <c r="F278" s="13">
        <v>500</v>
      </c>
      <c r="G278" s="78"/>
      <c r="H278" s="106"/>
      <c r="I278" s="106"/>
      <c r="J278" s="106"/>
      <c r="K278" s="55"/>
      <c r="L278" s="55"/>
      <c r="M278" s="55"/>
      <c r="N278" s="55"/>
      <c r="O278" s="55"/>
      <c r="P278" s="55"/>
      <c r="Q278" s="55"/>
      <c r="R278" s="55"/>
      <c r="S278" s="55"/>
      <c r="T278" s="55"/>
      <c r="U278" s="55"/>
      <c r="V278" s="55"/>
      <c r="W278" s="55"/>
      <c r="X278" s="55"/>
      <c r="Y278" s="55"/>
      <c r="Z278" s="55"/>
    </row>
    <row r="279" spans="1:26" ht="13.5" customHeight="1">
      <c r="A279" s="10">
        <v>15</v>
      </c>
      <c r="B279" s="11" t="s">
        <v>145</v>
      </c>
      <c r="C279" s="13"/>
      <c r="D279" s="13"/>
      <c r="E279" s="13"/>
      <c r="F279" s="13"/>
      <c r="G279" s="78"/>
      <c r="H279" s="106"/>
      <c r="I279" s="106"/>
      <c r="J279" s="106"/>
      <c r="K279" s="55"/>
      <c r="L279" s="55"/>
      <c r="M279" s="55"/>
      <c r="N279" s="55"/>
      <c r="O279" s="55"/>
      <c r="P279" s="55"/>
      <c r="Q279" s="55"/>
      <c r="R279" s="55"/>
      <c r="S279" s="55"/>
      <c r="T279" s="55"/>
      <c r="U279" s="55"/>
      <c r="V279" s="55"/>
      <c r="W279" s="55"/>
      <c r="X279" s="55"/>
      <c r="Y279" s="55"/>
      <c r="Z279" s="55"/>
    </row>
    <row r="280" spans="1:26" ht="13.5" customHeight="1">
      <c r="A280" s="10" t="s">
        <v>10</v>
      </c>
      <c r="B280" s="12" t="s">
        <v>146</v>
      </c>
      <c r="C280" s="49">
        <v>1200</v>
      </c>
      <c r="D280" s="13">
        <v>800</v>
      </c>
      <c r="E280" s="13">
        <v>600</v>
      </c>
      <c r="F280" s="13">
        <v>360</v>
      </c>
      <c r="G280" s="78"/>
      <c r="H280" s="106"/>
      <c r="I280" s="106"/>
      <c r="J280" s="106"/>
      <c r="K280" s="55"/>
      <c r="L280" s="55"/>
      <c r="M280" s="55"/>
      <c r="N280" s="55"/>
      <c r="O280" s="55"/>
      <c r="P280" s="55"/>
      <c r="Q280" s="55"/>
      <c r="R280" s="55"/>
      <c r="S280" s="55"/>
      <c r="T280" s="55"/>
      <c r="U280" s="55"/>
      <c r="V280" s="55"/>
      <c r="W280" s="55"/>
      <c r="X280" s="55"/>
      <c r="Y280" s="55"/>
      <c r="Z280" s="55"/>
    </row>
    <row r="281" spans="1:26" ht="13.5" customHeight="1">
      <c r="A281" s="10" t="s">
        <v>10</v>
      </c>
      <c r="B281" s="12" t="s">
        <v>147</v>
      </c>
      <c r="C281" s="13">
        <v>800</v>
      </c>
      <c r="D281" s="13">
        <v>600</v>
      </c>
      <c r="E281" s="13">
        <v>400</v>
      </c>
      <c r="F281" s="13">
        <v>240</v>
      </c>
      <c r="G281" s="78"/>
      <c r="H281" s="106"/>
      <c r="I281" s="106"/>
      <c r="J281" s="106"/>
      <c r="K281" s="55"/>
      <c r="L281" s="55"/>
      <c r="M281" s="55"/>
      <c r="N281" s="55"/>
      <c r="O281" s="55"/>
      <c r="P281" s="55"/>
      <c r="Q281" s="55"/>
      <c r="R281" s="55"/>
      <c r="S281" s="55"/>
      <c r="T281" s="55"/>
      <c r="U281" s="55"/>
      <c r="V281" s="55"/>
      <c r="W281" s="55"/>
      <c r="X281" s="55"/>
      <c r="Y281" s="55"/>
      <c r="Z281" s="55"/>
    </row>
    <row r="282" spans="1:26" ht="13.5" customHeight="1">
      <c r="A282" s="10">
        <v>16</v>
      </c>
      <c r="B282" s="11" t="s">
        <v>148</v>
      </c>
      <c r="C282" s="13"/>
      <c r="D282" s="13"/>
      <c r="E282" s="13"/>
      <c r="F282" s="13"/>
      <c r="G282" s="78"/>
      <c r="H282" s="106"/>
      <c r="I282" s="106"/>
      <c r="J282" s="106"/>
      <c r="K282" s="55"/>
      <c r="L282" s="55"/>
      <c r="M282" s="55"/>
      <c r="N282" s="55"/>
      <c r="O282" s="55"/>
      <c r="P282" s="55"/>
      <c r="Q282" s="55"/>
      <c r="R282" s="55"/>
      <c r="S282" s="55"/>
      <c r="T282" s="55"/>
      <c r="U282" s="55"/>
      <c r="V282" s="55"/>
      <c r="W282" s="55"/>
      <c r="X282" s="55"/>
      <c r="Y282" s="55"/>
      <c r="Z282" s="55"/>
    </row>
    <row r="283" spans="1:26" ht="13.5" customHeight="1">
      <c r="A283" s="10" t="s">
        <v>10</v>
      </c>
      <c r="B283" s="12" t="s">
        <v>149</v>
      </c>
      <c r="C283" s="49">
        <v>1200</v>
      </c>
      <c r="D283" s="13">
        <v>800</v>
      </c>
      <c r="E283" s="13">
        <v>600</v>
      </c>
      <c r="F283" s="13">
        <v>360</v>
      </c>
      <c r="G283" s="78"/>
      <c r="H283" s="106"/>
      <c r="I283" s="106"/>
      <c r="J283" s="106"/>
      <c r="K283" s="55"/>
      <c r="L283" s="55"/>
      <c r="M283" s="55"/>
      <c r="N283" s="55"/>
      <c r="O283" s="55"/>
      <c r="P283" s="55"/>
      <c r="Q283" s="55"/>
      <c r="R283" s="55"/>
      <c r="S283" s="55"/>
      <c r="T283" s="55"/>
      <c r="U283" s="55"/>
      <c r="V283" s="55"/>
      <c r="W283" s="55"/>
      <c r="X283" s="55"/>
      <c r="Y283" s="55"/>
      <c r="Z283" s="55"/>
    </row>
    <row r="284" spans="1:26" ht="13.5" customHeight="1">
      <c r="A284" s="10" t="s">
        <v>10</v>
      </c>
      <c r="B284" s="12" t="s">
        <v>150</v>
      </c>
      <c r="C284" s="13">
        <v>800</v>
      </c>
      <c r="D284" s="13">
        <v>600</v>
      </c>
      <c r="E284" s="13">
        <v>400</v>
      </c>
      <c r="F284" s="13">
        <v>280</v>
      </c>
      <c r="G284" s="78"/>
      <c r="H284" s="106"/>
      <c r="I284" s="106"/>
      <c r="J284" s="106"/>
      <c r="K284" s="55"/>
      <c r="L284" s="55"/>
      <c r="M284" s="55"/>
      <c r="N284" s="55"/>
      <c r="O284" s="55"/>
      <c r="P284" s="55"/>
      <c r="Q284" s="55"/>
      <c r="R284" s="55"/>
      <c r="S284" s="55"/>
      <c r="T284" s="55"/>
      <c r="U284" s="55"/>
      <c r="V284" s="55"/>
      <c r="W284" s="55"/>
      <c r="X284" s="55"/>
      <c r="Y284" s="55"/>
      <c r="Z284" s="55"/>
    </row>
    <row r="285" spans="1:26" ht="13.5" customHeight="1">
      <c r="A285" s="10">
        <v>17</v>
      </c>
      <c r="B285" s="11" t="s">
        <v>758</v>
      </c>
      <c r="C285" s="49">
        <v>1600</v>
      </c>
      <c r="D285" s="49">
        <v>1100</v>
      </c>
      <c r="E285" s="13">
        <v>800</v>
      </c>
      <c r="F285" s="13">
        <v>500</v>
      </c>
      <c r="G285" s="78"/>
      <c r="H285" s="106"/>
      <c r="I285" s="106"/>
      <c r="J285" s="106"/>
      <c r="K285" s="55"/>
      <c r="L285" s="55"/>
      <c r="M285" s="55"/>
      <c r="N285" s="55"/>
      <c r="O285" s="55"/>
      <c r="P285" s="55"/>
      <c r="Q285" s="55"/>
      <c r="R285" s="55"/>
      <c r="S285" s="55"/>
      <c r="T285" s="55"/>
      <c r="U285" s="55"/>
      <c r="V285" s="55"/>
      <c r="W285" s="55"/>
      <c r="X285" s="55"/>
      <c r="Y285" s="55"/>
      <c r="Z285" s="55"/>
    </row>
    <row r="286" spans="1:26" ht="13.5" customHeight="1">
      <c r="A286" s="10">
        <v>18</v>
      </c>
      <c r="B286" s="11" t="s">
        <v>151</v>
      </c>
      <c r="C286" s="49">
        <v>3200</v>
      </c>
      <c r="D286" s="49">
        <v>2000</v>
      </c>
      <c r="E286" s="49">
        <v>1200</v>
      </c>
      <c r="F286" s="13">
        <v>800</v>
      </c>
      <c r="G286" s="78"/>
      <c r="H286" s="106"/>
      <c r="I286" s="106"/>
      <c r="J286" s="106"/>
      <c r="K286" s="55"/>
      <c r="L286" s="55"/>
      <c r="M286" s="55"/>
      <c r="N286" s="55"/>
      <c r="O286" s="55"/>
      <c r="P286" s="55"/>
      <c r="Q286" s="55"/>
      <c r="R286" s="55"/>
      <c r="S286" s="55"/>
      <c r="T286" s="55"/>
      <c r="U286" s="55"/>
      <c r="V286" s="55"/>
      <c r="W286" s="55"/>
      <c r="X286" s="55"/>
      <c r="Y286" s="55"/>
      <c r="Z286" s="55"/>
    </row>
    <row r="287" spans="1:26" ht="13.5" customHeight="1">
      <c r="A287" s="10">
        <v>19</v>
      </c>
      <c r="B287" s="11" t="s">
        <v>759</v>
      </c>
      <c r="C287" s="49">
        <v>1200</v>
      </c>
      <c r="D287" s="13">
        <v>800</v>
      </c>
      <c r="E287" s="13">
        <v>600</v>
      </c>
      <c r="F287" s="13">
        <v>360</v>
      </c>
      <c r="G287" s="78"/>
      <c r="H287" s="106"/>
      <c r="I287" s="106"/>
      <c r="J287" s="106"/>
      <c r="K287" s="55"/>
      <c r="L287" s="55"/>
      <c r="M287" s="55"/>
      <c r="N287" s="55"/>
      <c r="O287" s="55"/>
      <c r="P287" s="55"/>
      <c r="Q287" s="55"/>
      <c r="R287" s="55"/>
      <c r="S287" s="55"/>
      <c r="T287" s="55"/>
      <c r="U287" s="55"/>
      <c r="V287" s="55"/>
      <c r="W287" s="55"/>
      <c r="X287" s="55"/>
      <c r="Y287" s="55"/>
      <c r="Z287" s="55"/>
    </row>
    <row r="288" spans="1:26" ht="13.5" customHeight="1">
      <c r="A288" s="10">
        <v>20</v>
      </c>
      <c r="B288" s="11" t="s">
        <v>152</v>
      </c>
      <c r="C288" s="13"/>
      <c r="D288" s="13"/>
      <c r="E288" s="13"/>
      <c r="F288" s="13"/>
      <c r="G288" s="78"/>
      <c r="H288" s="106"/>
      <c r="I288" s="106"/>
      <c r="J288" s="106"/>
      <c r="K288" s="55"/>
      <c r="L288" s="55"/>
      <c r="M288" s="55"/>
      <c r="N288" s="55"/>
      <c r="O288" s="55"/>
      <c r="P288" s="55"/>
      <c r="Q288" s="55"/>
      <c r="R288" s="55"/>
      <c r="S288" s="55"/>
      <c r="T288" s="55"/>
      <c r="U288" s="55"/>
      <c r="V288" s="55"/>
      <c r="W288" s="55"/>
      <c r="X288" s="55"/>
      <c r="Y288" s="55"/>
      <c r="Z288" s="55"/>
    </row>
    <row r="289" spans="1:26" ht="13.5" customHeight="1">
      <c r="A289" s="10" t="s">
        <v>10</v>
      </c>
      <c r="B289" s="12" t="s">
        <v>153</v>
      </c>
      <c r="C289" s="49">
        <v>1400</v>
      </c>
      <c r="D289" s="49">
        <v>1000</v>
      </c>
      <c r="E289" s="13">
        <v>700</v>
      </c>
      <c r="F289" s="13">
        <v>400</v>
      </c>
      <c r="G289" s="78"/>
      <c r="H289" s="106"/>
      <c r="I289" s="106"/>
      <c r="J289" s="106"/>
      <c r="K289" s="55"/>
      <c r="L289" s="55"/>
      <c r="M289" s="55"/>
      <c r="N289" s="55"/>
      <c r="O289" s="55"/>
      <c r="P289" s="55"/>
      <c r="Q289" s="55"/>
      <c r="R289" s="55"/>
      <c r="S289" s="55"/>
      <c r="T289" s="55"/>
      <c r="U289" s="55"/>
      <c r="V289" s="55"/>
      <c r="W289" s="55"/>
      <c r="X289" s="55"/>
      <c r="Y289" s="55"/>
      <c r="Z289" s="55"/>
    </row>
    <row r="290" spans="1:26" ht="13.5" customHeight="1">
      <c r="A290" s="10" t="s">
        <v>10</v>
      </c>
      <c r="B290" s="12" t="s">
        <v>154</v>
      </c>
      <c r="C290" s="49">
        <v>1000</v>
      </c>
      <c r="D290" s="13">
        <v>700</v>
      </c>
      <c r="E290" s="13">
        <v>500</v>
      </c>
      <c r="F290" s="13">
        <v>280</v>
      </c>
      <c r="G290" s="78"/>
      <c r="H290" s="106"/>
      <c r="I290" s="106"/>
      <c r="J290" s="106"/>
      <c r="K290" s="55"/>
      <c r="L290" s="55"/>
      <c r="M290" s="55"/>
      <c r="N290" s="55"/>
      <c r="O290" s="55"/>
      <c r="P290" s="55"/>
      <c r="Q290" s="55"/>
      <c r="R290" s="55"/>
      <c r="S290" s="55"/>
      <c r="T290" s="55"/>
      <c r="U290" s="55"/>
      <c r="V290" s="55"/>
      <c r="W290" s="55"/>
      <c r="X290" s="55"/>
      <c r="Y290" s="55"/>
      <c r="Z290" s="55"/>
    </row>
    <row r="291" spans="1:26" ht="13.5" customHeight="1">
      <c r="A291" s="10">
        <v>21</v>
      </c>
      <c r="B291" s="11" t="s">
        <v>171</v>
      </c>
      <c r="C291" s="13"/>
      <c r="D291" s="13"/>
      <c r="E291" s="13"/>
      <c r="F291" s="13"/>
      <c r="G291" s="78"/>
      <c r="H291" s="106"/>
      <c r="I291" s="106"/>
      <c r="J291" s="106"/>
      <c r="K291" s="55"/>
      <c r="L291" s="55"/>
      <c r="M291" s="55"/>
      <c r="N291" s="55"/>
      <c r="O291" s="55"/>
      <c r="P291" s="55"/>
      <c r="Q291" s="55"/>
      <c r="R291" s="55"/>
      <c r="S291" s="55"/>
      <c r="T291" s="55"/>
      <c r="U291" s="55"/>
      <c r="V291" s="55"/>
      <c r="W291" s="55"/>
      <c r="X291" s="55"/>
      <c r="Y291" s="55"/>
      <c r="Z291" s="55"/>
    </row>
    <row r="292" spans="1:26" ht="13.5" customHeight="1">
      <c r="A292" s="10" t="s">
        <v>10</v>
      </c>
      <c r="B292" s="12" t="s">
        <v>149</v>
      </c>
      <c r="C292" s="49">
        <v>1000</v>
      </c>
      <c r="D292" s="13">
        <v>700</v>
      </c>
      <c r="E292" s="13">
        <v>500</v>
      </c>
      <c r="F292" s="13">
        <v>320</v>
      </c>
      <c r="G292" s="78"/>
      <c r="H292" s="106"/>
      <c r="I292" s="106"/>
      <c r="J292" s="106"/>
      <c r="K292" s="55"/>
      <c r="L292" s="55"/>
      <c r="M292" s="55"/>
      <c r="N292" s="55"/>
      <c r="O292" s="55"/>
      <c r="P292" s="55"/>
      <c r="Q292" s="55"/>
      <c r="R292" s="55"/>
      <c r="S292" s="55"/>
      <c r="T292" s="55"/>
      <c r="U292" s="55"/>
      <c r="V292" s="55"/>
      <c r="W292" s="55"/>
      <c r="X292" s="55"/>
      <c r="Y292" s="55"/>
      <c r="Z292" s="55"/>
    </row>
    <row r="293" spans="1:26" ht="13.5" customHeight="1">
      <c r="A293" s="10" t="s">
        <v>10</v>
      </c>
      <c r="B293" s="12" t="s">
        <v>155</v>
      </c>
      <c r="C293" s="49">
        <v>1200</v>
      </c>
      <c r="D293" s="13"/>
      <c r="E293" s="13"/>
      <c r="F293" s="13"/>
      <c r="G293" s="78"/>
      <c r="H293" s="106"/>
      <c r="I293" s="106"/>
      <c r="J293" s="106"/>
      <c r="K293" s="55"/>
      <c r="L293" s="55"/>
      <c r="M293" s="55"/>
      <c r="N293" s="55"/>
      <c r="O293" s="55"/>
      <c r="P293" s="55"/>
      <c r="Q293" s="55"/>
      <c r="R293" s="55"/>
      <c r="S293" s="55"/>
      <c r="T293" s="55"/>
      <c r="U293" s="55"/>
      <c r="V293" s="55"/>
      <c r="W293" s="55"/>
      <c r="X293" s="55"/>
      <c r="Y293" s="55"/>
      <c r="Z293" s="55"/>
    </row>
    <row r="294" spans="1:26" ht="13.5" customHeight="1">
      <c r="A294" s="10">
        <v>22</v>
      </c>
      <c r="B294" s="11" t="s">
        <v>156</v>
      </c>
      <c r="C294" s="13"/>
      <c r="D294" s="13"/>
      <c r="E294" s="13"/>
      <c r="F294" s="13"/>
      <c r="G294" s="78"/>
      <c r="H294" s="106"/>
      <c r="I294" s="106"/>
      <c r="J294" s="106"/>
      <c r="K294" s="55"/>
      <c r="L294" s="55"/>
      <c r="M294" s="55"/>
      <c r="N294" s="55"/>
      <c r="O294" s="55"/>
      <c r="P294" s="55"/>
      <c r="Q294" s="55"/>
      <c r="R294" s="55"/>
      <c r="S294" s="55"/>
      <c r="T294" s="55"/>
      <c r="U294" s="55"/>
      <c r="V294" s="55"/>
      <c r="W294" s="55"/>
      <c r="X294" s="55"/>
      <c r="Y294" s="55"/>
      <c r="Z294" s="55"/>
    </row>
    <row r="295" spans="1:26" ht="13.5" customHeight="1">
      <c r="A295" s="10" t="s">
        <v>10</v>
      </c>
      <c r="B295" s="12" t="s">
        <v>157</v>
      </c>
      <c r="C295" s="49">
        <v>2000</v>
      </c>
      <c r="D295" s="49">
        <v>1400</v>
      </c>
      <c r="E295" s="49">
        <v>1000</v>
      </c>
      <c r="F295" s="13">
        <v>600</v>
      </c>
      <c r="G295" s="78"/>
      <c r="H295" s="106"/>
      <c r="I295" s="106"/>
      <c r="J295" s="106"/>
      <c r="K295" s="55"/>
      <c r="L295" s="55"/>
      <c r="M295" s="55"/>
      <c r="N295" s="55"/>
      <c r="O295" s="55"/>
      <c r="P295" s="55"/>
      <c r="Q295" s="55"/>
      <c r="R295" s="55"/>
      <c r="S295" s="55"/>
      <c r="T295" s="55"/>
      <c r="U295" s="55"/>
      <c r="V295" s="55"/>
      <c r="W295" s="55"/>
      <c r="X295" s="55"/>
      <c r="Y295" s="55"/>
      <c r="Z295" s="55"/>
    </row>
    <row r="296" spans="1:26" ht="13.5" customHeight="1">
      <c r="A296" s="10" t="s">
        <v>10</v>
      </c>
      <c r="B296" s="12" t="s">
        <v>158</v>
      </c>
      <c r="C296" s="49">
        <v>1600</v>
      </c>
      <c r="D296" s="49">
        <v>1100</v>
      </c>
      <c r="E296" s="13">
        <v>800</v>
      </c>
      <c r="F296" s="13">
        <v>500</v>
      </c>
      <c r="G296" s="78"/>
      <c r="H296" s="106"/>
      <c r="I296" s="106"/>
      <c r="J296" s="106"/>
      <c r="K296" s="55"/>
      <c r="L296" s="55"/>
      <c r="M296" s="55"/>
      <c r="N296" s="55"/>
      <c r="O296" s="55"/>
      <c r="P296" s="55"/>
      <c r="Q296" s="55"/>
      <c r="R296" s="55"/>
      <c r="S296" s="55"/>
      <c r="T296" s="55"/>
      <c r="U296" s="55"/>
      <c r="V296" s="55"/>
      <c r="W296" s="55"/>
      <c r="X296" s="55"/>
      <c r="Y296" s="55"/>
      <c r="Z296" s="55"/>
    </row>
    <row r="297" spans="1:26" ht="13.5" customHeight="1">
      <c r="A297" s="10" t="s">
        <v>10</v>
      </c>
      <c r="B297" s="12" t="s">
        <v>489</v>
      </c>
      <c r="C297" s="13">
        <v>800</v>
      </c>
      <c r="D297" s="13">
        <v>600</v>
      </c>
      <c r="E297" s="13">
        <v>400</v>
      </c>
      <c r="F297" s="13">
        <v>240</v>
      </c>
      <c r="G297" s="78"/>
      <c r="H297" s="106"/>
      <c r="I297" s="106"/>
      <c r="J297" s="106"/>
      <c r="K297" s="55"/>
      <c r="L297" s="55"/>
      <c r="M297" s="55"/>
      <c r="N297" s="55"/>
      <c r="O297" s="55"/>
      <c r="P297" s="55"/>
      <c r="Q297" s="55"/>
      <c r="R297" s="55"/>
      <c r="S297" s="55"/>
      <c r="T297" s="55"/>
      <c r="U297" s="55"/>
      <c r="V297" s="55"/>
      <c r="W297" s="55"/>
      <c r="X297" s="55"/>
      <c r="Y297" s="55"/>
      <c r="Z297" s="55"/>
    </row>
    <row r="298" spans="1:26" ht="13.5" customHeight="1">
      <c r="A298" s="10">
        <v>23</v>
      </c>
      <c r="B298" s="11" t="s">
        <v>185</v>
      </c>
      <c r="C298" s="49">
        <v>1600</v>
      </c>
      <c r="D298" s="49">
        <v>1100</v>
      </c>
      <c r="E298" s="13">
        <v>800</v>
      </c>
      <c r="F298" s="13">
        <v>500</v>
      </c>
      <c r="G298" s="78"/>
      <c r="H298" s="106"/>
      <c r="I298" s="106"/>
      <c r="J298" s="106"/>
      <c r="K298" s="55"/>
      <c r="L298" s="55"/>
      <c r="M298" s="55"/>
      <c r="N298" s="55"/>
      <c r="O298" s="55"/>
      <c r="P298" s="55"/>
      <c r="Q298" s="55"/>
      <c r="R298" s="55"/>
      <c r="S298" s="55"/>
      <c r="T298" s="55"/>
      <c r="U298" s="55"/>
      <c r="V298" s="55"/>
      <c r="W298" s="55"/>
      <c r="X298" s="55"/>
      <c r="Y298" s="55"/>
      <c r="Z298" s="55"/>
    </row>
    <row r="299" spans="1:26" ht="13.5" customHeight="1">
      <c r="A299" s="10">
        <v>24</v>
      </c>
      <c r="B299" s="11" t="s">
        <v>760</v>
      </c>
      <c r="C299" s="49">
        <v>1200</v>
      </c>
      <c r="D299" s="13">
        <v>800</v>
      </c>
      <c r="E299" s="13">
        <v>600</v>
      </c>
      <c r="F299" s="13">
        <v>360</v>
      </c>
      <c r="G299" s="78"/>
      <c r="H299" s="106"/>
      <c r="I299" s="106"/>
      <c r="J299" s="106"/>
      <c r="K299" s="55"/>
      <c r="L299" s="55"/>
      <c r="M299" s="55"/>
      <c r="N299" s="55"/>
      <c r="O299" s="55"/>
      <c r="P299" s="55"/>
      <c r="Q299" s="55"/>
      <c r="R299" s="55"/>
      <c r="S299" s="55"/>
      <c r="T299" s="55"/>
      <c r="U299" s="55"/>
      <c r="V299" s="55"/>
      <c r="W299" s="55"/>
      <c r="X299" s="55"/>
      <c r="Y299" s="55"/>
      <c r="Z299" s="55"/>
    </row>
    <row r="300" spans="1:26" ht="13.5" customHeight="1">
      <c r="A300" s="10">
        <v>25</v>
      </c>
      <c r="B300" s="11" t="s">
        <v>761</v>
      </c>
      <c r="C300" s="49">
        <v>1600</v>
      </c>
      <c r="D300" s="49">
        <v>1100</v>
      </c>
      <c r="E300" s="13">
        <v>800</v>
      </c>
      <c r="F300" s="13">
        <v>500</v>
      </c>
      <c r="G300" s="78"/>
      <c r="H300" s="106"/>
      <c r="I300" s="106"/>
      <c r="J300" s="106"/>
      <c r="K300" s="55"/>
      <c r="L300" s="55"/>
      <c r="M300" s="55"/>
      <c r="N300" s="55"/>
      <c r="O300" s="55"/>
      <c r="P300" s="55"/>
      <c r="Q300" s="55"/>
      <c r="R300" s="55"/>
      <c r="S300" s="55"/>
      <c r="T300" s="55"/>
      <c r="U300" s="55"/>
      <c r="V300" s="55"/>
      <c r="W300" s="55"/>
      <c r="X300" s="55"/>
      <c r="Y300" s="55"/>
      <c r="Z300" s="55"/>
    </row>
    <row r="301" spans="1:26" ht="13.5" customHeight="1">
      <c r="A301" s="10">
        <v>26</v>
      </c>
      <c r="B301" s="11" t="s">
        <v>159</v>
      </c>
      <c r="C301" s="13"/>
      <c r="D301" s="13"/>
      <c r="E301" s="13"/>
      <c r="F301" s="13"/>
      <c r="G301" s="78"/>
      <c r="H301" s="106"/>
      <c r="I301" s="106"/>
      <c r="J301" s="106"/>
      <c r="K301" s="55"/>
      <c r="L301" s="55"/>
      <c r="M301" s="55"/>
      <c r="N301" s="55"/>
      <c r="O301" s="55"/>
      <c r="P301" s="55"/>
      <c r="Q301" s="55"/>
      <c r="R301" s="55"/>
      <c r="S301" s="55"/>
      <c r="T301" s="55"/>
      <c r="U301" s="55"/>
      <c r="V301" s="55"/>
      <c r="W301" s="55"/>
      <c r="X301" s="55"/>
      <c r="Y301" s="55"/>
      <c r="Z301" s="55"/>
    </row>
    <row r="302" spans="1:26" ht="13.5" customHeight="1">
      <c r="A302" s="10" t="s">
        <v>10</v>
      </c>
      <c r="B302" s="12" t="s">
        <v>160</v>
      </c>
      <c r="C302" s="13">
        <v>800</v>
      </c>
      <c r="D302" s="13">
        <v>600</v>
      </c>
      <c r="E302" s="13">
        <v>400</v>
      </c>
      <c r="F302" s="13">
        <v>240</v>
      </c>
      <c r="G302" s="78"/>
      <c r="H302" s="106"/>
      <c r="I302" s="106"/>
      <c r="J302" s="106"/>
      <c r="K302" s="55"/>
      <c r="L302" s="55"/>
      <c r="M302" s="55"/>
      <c r="N302" s="55"/>
      <c r="O302" s="55"/>
      <c r="P302" s="55"/>
      <c r="Q302" s="55"/>
      <c r="R302" s="55"/>
      <c r="S302" s="55"/>
      <c r="T302" s="55"/>
      <c r="U302" s="55"/>
      <c r="V302" s="55"/>
      <c r="W302" s="55"/>
      <c r="X302" s="55"/>
      <c r="Y302" s="55"/>
      <c r="Z302" s="55"/>
    </row>
    <row r="303" spans="1:26" ht="13.5" customHeight="1">
      <c r="A303" s="10" t="s">
        <v>10</v>
      </c>
      <c r="B303" s="12" t="s">
        <v>161</v>
      </c>
      <c r="C303" s="13">
        <v>600</v>
      </c>
      <c r="D303" s="13">
        <v>400</v>
      </c>
      <c r="E303" s="13">
        <v>280</v>
      </c>
      <c r="F303" s="13">
        <v>200</v>
      </c>
      <c r="G303" s="78"/>
      <c r="H303" s="106"/>
      <c r="I303" s="106"/>
      <c r="J303" s="106"/>
      <c r="K303" s="55"/>
      <c r="L303" s="55"/>
      <c r="M303" s="55"/>
      <c r="N303" s="55"/>
      <c r="O303" s="55"/>
      <c r="P303" s="55"/>
      <c r="Q303" s="55"/>
      <c r="R303" s="55"/>
      <c r="S303" s="55"/>
      <c r="T303" s="55"/>
      <c r="U303" s="55"/>
      <c r="V303" s="55"/>
      <c r="W303" s="55"/>
      <c r="X303" s="55"/>
      <c r="Y303" s="55"/>
      <c r="Z303" s="55"/>
    </row>
    <row r="304" spans="1:26" ht="13.5" customHeight="1">
      <c r="A304" s="10">
        <v>27</v>
      </c>
      <c r="B304" s="11" t="s">
        <v>762</v>
      </c>
      <c r="C304" s="53"/>
      <c r="D304" s="13"/>
      <c r="E304" s="13"/>
      <c r="F304" s="13"/>
      <c r="G304" s="78"/>
      <c r="H304" s="68"/>
      <c r="I304" s="68"/>
      <c r="J304" s="68"/>
      <c r="K304" s="2"/>
      <c r="L304" s="2"/>
      <c r="M304" s="2"/>
      <c r="N304" s="2"/>
      <c r="O304" s="2"/>
      <c r="P304" s="2"/>
      <c r="Q304" s="2"/>
      <c r="R304" s="2"/>
      <c r="S304" s="2"/>
      <c r="T304" s="2"/>
      <c r="U304" s="2"/>
      <c r="V304" s="2"/>
      <c r="W304" s="2"/>
      <c r="X304" s="2"/>
      <c r="Y304" s="2"/>
      <c r="Z304" s="2"/>
    </row>
    <row r="305" spans="1:26" ht="13.5" customHeight="1">
      <c r="A305" s="10" t="s">
        <v>10</v>
      </c>
      <c r="B305" s="12" t="s">
        <v>171</v>
      </c>
      <c r="C305" s="58">
        <v>2400</v>
      </c>
      <c r="D305" s="13"/>
      <c r="E305" s="13"/>
      <c r="F305" s="13"/>
      <c r="G305" s="78"/>
      <c r="H305" s="68"/>
      <c r="I305" s="68"/>
      <c r="J305" s="68"/>
      <c r="K305" s="2"/>
      <c r="L305" s="2"/>
      <c r="M305" s="2"/>
      <c r="N305" s="2"/>
      <c r="O305" s="2"/>
      <c r="P305" s="2"/>
      <c r="Q305" s="2"/>
      <c r="R305" s="2"/>
      <c r="S305" s="2"/>
      <c r="T305" s="2"/>
      <c r="U305" s="2"/>
      <c r="V305" s="2"/>
      <c r="W305" s="2"/>
      <c r="X305" s="2"/>
      <c r="Y305" s="2"/>
      <c r="Z305" s="2"/>
    </row>
    <row r="306" spans="1:26" ht="13.5" customHeight="1">
      <c r="A306" s="10" t="s">
        <v>10</v>
      </c>
      <c r="B306" s="12" t="s">
        <v>166</v>
      </c>
      <c r="C306" s="53">
        <v>2400</v>
      </c>
      <c r="D306" s="13"/>
      <c r="E306" s="13"/>
      <c r="F306" s="13"/>
      <c r="G306" s="78"/>
      <c r="H306" s="68"/>
      <c r="I306" s="68"/>
      <c r="J306" s="68"/>
      <c r="K306" s="2"/>
      <c r="L306" s="2"/>
      <c r="M306" s="2"/>
      <c r="N306" s="2"/>
      <c r="O306" s="2"/>
      <c r="P306" s="2"/>
      <c r="Q306" s="2"/>
      <c r="R306" s="2"/>
      <c r="S306" s="2"/>
      <c r="T306" s="2"/>
      <c r="U306" s="2"/>
      <c r="V306" s="2"/>
      <c r="W306" s="2"/>
      <c r="X306" s="2"/>
      <c r="Y306" s="2"/>
      <c r="Z306" s="2"/>
    </row>
    <row r="307" spans="1:26" ht="13.5" customHeight="1">
      <c r="A307" s="10" t="s">
        <v>10</v>
      </c>
      <c r="B307" s="12" t="s">
        <v>162</v>
      </c>
      <c r="C307" s="58">
        <v>2000</v>
      </c>
      <c r="D307" s="13"/>
      <c r="E307" s="13"/>
      <c r="F307" s="13"/>
      <c r="G307" s="78"/>
      <c r="H307" s="68"/>
      <c r="I307" s="68"/>
      <c r="J307" s="68"/>
      <c r="K307" s="2"/>
      <c r="L307" s="2"/>
      <c r="M307" s="2"/>
      <c r="N307" s="2"/>
      <c r="O307" s="2"/>
      <c r="P307" s="2"/>
      <c r="Q307" s="2"/>
      <c r="R307" s="2"/>
      <c r="S307" s="2"/>
      <c r="T307" s="2"/>
      <c r="U307" s="2"/>
      <c r="V307" s="2"/>
      <c r="W307" s="2"/>
      <c r="X307" s="2"/>
      <c r="Y307" s="2"/>
      <c r="Z307" s="2"/>
    </row>
    <row r="308" spans="1:26" ht="13.5" customHeight="1">
      <c r="A308" s="10" t="s">
        <v>10</v>
      </c>
      <c r="B308" s="12" t="s">
        <v>173</v>
      </c>
      <c r="C308" s="53">
        <v>1200</v>
      </c>
      <c r="D308" s="13"/>
      <c r="E308" s="13"/>
      <c r="F308" s="13"/>
      <c r="G308" s="78"/>
      <c r="H308" s="68"/>
      <c r="I308" s="68"/>
      <c r="J308" s="68"/>
      <c r="K308" s="2"/>
      <c r="L308" s="2"/>
      <c r="M308" s="2"/>
      <c r="N308" s="2"/>
      <c r="O308" s="2"/>
      <c r="P308" s="2"/>
      <c r="Q308" s="2"/>
      <c r="R308" s="2"/>
      <c r="S308" s="2"/>
      <c r="T308" s="2"/>
      <c r="U308" s="2"/>
      <c r="V308" s="2"/>
      <c r="W308" s="2"/>
      <c r="X308" s="2"/>
      <c r="Y308" s="2"/>
      <c r="Z308" s="2"/>
    </row>
    <row r="309" spans="1:26" ht="13.5" customHeight="1">
      <c r="A309" s="10" t="s">
        <v>10</v>
      </c>
      <c r="B309" s="12" t="s">
        <v>163</v>
      </c>
      <c r="C309" s="58">
        <v>1000</v>
      </c>
      <c r="D309" s="13"/>
      <c r="E309" s="13"/>
      <c r="F309" s="13"/>
      <c r="G309" s="78"/>
      <c r="H309" s="68"/>
      <c r="I309" s="68"/>
      <c r="J309" s="68"/>
      <c r="K309" s="2"/>
      <c r="L309" s="2"/>
      <c r="M309" s="2"/>
      <c r="N309" s="2"/>
      <c r="O309" s="2"/>
      <c r="P309" s="2"/>
      <c r="Q309" s="2"/>
      <c r="R309" s="2"/>
      <c r="S309" s="2"/>
      <c r="T309" s="2"/>
      <c r="U309" s="2"/>
      <c r="V309" s="2"/>
      <c r="W309" s="2"/>
      <c r="X309" s="2"/>
      <c r="Y309" s="2"/>
      <c r="Z309" s="2"/>
    </row>
    <row r="310" spans="1:26" ht="13.5" customHeight="1">
      <c r="A310" s="10" t="s">
        <v>10</v>
      </c>
      <c r="B310" s="12" t="s">
        <v>174</v>
      </c>
      <c r="C310" s="53">
        <v>900</v>
      </c>
      <c r="D310" s="13"/>
      <c r="E310" s="13"/>
      <c r="F310" s="13"/>
      <c r="G310" s="78"/>
      <c r="H310" s="68"/>
      <c r="I310" s="68"/>
      <c r="J310" s="68"/>
      <c r="K310" s="2"/>
      <c r="L310" s="2"/>
      <c r="M310" s="2"/>
      <c r="N310" s="2"/>
      <c r="O310" s="2"/>
      <c r="P310" s="2"/>
      <c r="Q310" s="2"/>
      <c r="R310" s="2"/>
      <c r="S310" s="2"/>
      <c r="T310" s="2"/>
      <c r="U310" s="2"/>
      <c r="V310" s="2"/>
      <c r="W310" s="2"/>
      <c r="X310" s="2"/>
      <c r="Y310" s="2"/>
      <c r="Z310" s="2"/>
    </row>
    <row r="311" spans="1:26" ht="13.5" customHeight="1">
      <c r="A311" s="10" t="s">
        <v>10</v>
      </c>
      <c r="B311" s="12" t="s">
        <v>175</v>
      </c>
      <c r="C311" s="58">
        <v>800</v>
      </c>
      <c r="D311" s="13"/>
      <c r="E311" s="13"/>
      <c r="F311" s="13"/>
      <c r="G311" s="78"/>
      <c r="H311" s="68"/>
      <c r="I311" s="68"/>
      <c r="J311" s="68"/>
      <c r="K311" s="2"/>
      <c r="L311" s="2"/>
      <c r="M311" s="2"/>
      <c r="N311" s="2"/>
      <c r="O311" s="2"/>
      <c r="P311" s="2"/>
      <c r="Q311" s="2"/>
      <c r="R311" s="2"/>
      <c r="S311" s="2"/>
      <c r="T311" s="2"/>
      <c r="U311" s="2"/>
      <c r="V311" s="2"/>
      <c r="W311" s="2"/>
      <c r="X311" s="2"/>
      <c r="Y311" s="2"/>
      <c r="Z311" s="2"/>
    </row>
    <row r="312" spans="1:26" ht="13.5" customHeight="1">
      <c r="A312" s="10" t="s">
        <v>10</v>
      </c>
      <c r="B312" s="12" t="s">
        <v>176</v>
      </c>
      <c r="C312" s="53">
        <v>720</v>
      </c>
      <c r="D312" s="13"/>
      <c r="E312" s="13"/>
      <c r="F312" s="13"/>
      <c r="G312" s="78"/>
      <c r="H312" s="68"/>
      <c r="I312" s="68"/>
      <c r="J312" s="68"/>
      <c r="K312" s="2"/>
      <c r="L312" s="2"/>
      <c r="M312" s="2"/>
      <c r="N312" s="2"/>
      <c r="O312" s="2"/>
      <c r="P312" s="2"/>
      <c r="Q312" s="2"/>
      <c r="R312" s="2"/>
      <c r="S312" s="2"/>
      <c r="T312" s="2"/>
      <c r="U312" s="2"/>
      <c r="V312" s="2"/>
      <c r="W312" s="2"/>
      <c r="X312" s="2"/>
      <c r="Y312" s="2"/>
      <c r="Z312" s="2"/>
    </row>
    <row r="313" spans="1:26" ht="13.5" customHeight="1">
      <c r="A313" s="10">
        <v>28</v>
      </c>
      <c r="B313" s="11" t="s">
        <v>763</v>
      </c>
      <c r="C313" s="13"/>
      <c r="D313" s="53"/>
      <c r="E313" s="13"/>
      <c r="F313" s="13"/>
      <c r="G313" s="78"/>
      <c r="H313" s="68"/>
      <c r="I313" s="68"/>
      <c r="J313" s="68"/>
      <c r="K313" s="2"/>
      <c r="L313" s="2"/>
      <c r="M313" s="2"/>
      <c r="N313" s="2"/>
      <c r="O313" s="2"/>
      <c r="P313" s="2"/>
      <c r="Q313" s="2"/>
      <c r="R313" s="2"/>
      <c r="S313" s="2"/>
      <c r="T313" s="2"/>
      <c r="U313" s="2"/>
      <c r="V313" s="2"/>
      <c r="W313" s="2"/>
      <c r="X313" s="2"/>
      <c r="Y313" s="2"/>
      <c r="Z313" s="2"/>
    </row>
    <row r="314" spans="1:26" ht="13.5" customHeight="1">
      <c r="A314" s="10" t="s">
        <v>10</v>
      </c>
      <c r="B314" s="12" t="s">
        <v>166</v>
      </c>
      <c r="C314" s="49">
        <v>3200</v>
      </c>
      <c r="D314" s="53"/>
      <c r="E314" s="13"/>
      <c r="F314" s="13"/>
      <c r="G314" s="78"/>
      <c r="H314" s="68"/>
      <c r="I314" s="68"/>
      <c r="J314" s="68"/>
      <c r="K314" s="2"/>
      <c r="L314" s="2"/>
      <c r="M314" s="2"/>
      <c r="N314" s="2"/>
      <c r="O314" s="2"/>
      <c r="P314" s="2"/>
      <c r="Q314" s="2"/>
      <c r="R314" s="2"/>
      <c r="S314" s="2"/>
      <c r="T314" s="2"/>
      <c r="U314" s="2"/>
      <c r="V314" s="2"/>
      <c r="W314" s="2"/>
      <c r="X314" s="2"/>
      <c r="Y314" s="2"/>
      <c r="Z314" s="2"/>
    </row>
    <row r="315" spans="1:26" ht="13.5" customHeight="1">
      <c r="A315" s="10" t="s">
        <v>10</v>
      </c>
      <c r="B315" s="12" t="s">
        <v>167</v>
      </c>
      <c r="C315" s="49">
        <v>2800</v>
      </c>
      <c r="D315" s="53"/>
      <c r="E315" s="13"/>
      <c r="F315" s="13"/>
      <c r="G315" s="78"/>
      <c r="H315" s="68"/>
      <c r="I315" s="68"/>
      <c r="J315" s="68"/>
      <c r="K315" s="2"/>
      <c r="L315" s="2"/>
      <c r="M315" s="2"/>
      <c r="N315" s="2"/>
      <c r="O315" s="2"/>
      <c r="P315" s="2"/>
      <c r="Q315" s="2"/>
      <c r="R315" s="2"/>
      <c r="S315" s="2"/>
      <c r="T315" s="2"/>
      <c r="U315" s="2"/>
      <c r="V315" s="2"/>
      <c r="W315" s="2"/>
      <c r="X315" s="2"/>
      <c r="Y315" s="2"/>
      <c r="Z315" s="2"/>
    </row>
    <row r="316" spans="1:26" ht="13.5" customHeight="1">
      <c r="A316" s="10" t="s">
        <v>10</v>
      </c>
      <c r="B316" s="12" t="s">
        <v>162</v>
      </c>
      <c r="C316" s="49">
        <v>2400</v>
      </c>
      <c r="D316" s="53"/>
      <c r="E316" s="13"/>
      <c r="F316" s="13"/>
      <c r="G316" s="78"/>
      <c r="H316" s="68"/>
      <c r="I316" s="68"/>
      <c r="J316" s="68"/>
      <c r="K316" s="2"/>
      <c r="L316" s="2"/>
      <c r="M316" s="2"/>
      <c r="N316" s="2"/>
      <c r="O316" s="2"/>
      <c r="P316" s="2"/>
      <c r="Q316" s="2"/>
      <c r="R316" s="2"/>
      <c r="S316" s="2"/>
      <c r="T316" s="2"/>
      <c r="U316" s="2"/>
      <c r="V316" s="2"/>
      <c r="W316" s="2"/>
      <c r="X316" s="2"/>
      <c r="Y316" s="2"/>
      <c r="Z316" s="2"/>
    </row>
    <row r="317" spans="1:26" ht="13.5" customHeight="1">
      <c r="A317" s="10" t="s">
        <v>10</v>
      </c>
      <c r="B317" s="12" t="s">
        <v>168</v>
      </c>
      <c r="C317" s="49">
        <v>2000</v>
      </c>
      <c r="D317" s="53"/>
      <c r="E317" s="13"/>
      <c r="F317" s="13"/>
      <c r="G317" s="78"/>
      <c r="H317" s="68"/>
      <c r="I317" s="68"/>
      <c r="J317" s="68"/>
      <c r="K317" s="2"/>
      <c r="L317" s="2"/>
      <c r="M317" s="2"/>
      <c r="N317" s="2"/>
      <c r="O317" s="2"/>
      <c r="P317" s="2"/>
      <c r="Q317" s="2"/>
      <c r="R317" s="2"/>
      <c r="S317" s="2"/>
      <c r="T317" s="2"/>
      <c r="U317" s="2"/>
      <c r="V317" s="2"/>
      <c r="W317" s="2"/>
      <c r="X317" s="2"/>
      <c r="Y317" s="2"/>
      <c r="Z317" s="2"/>
    </row>
    <row r="318" spans="1:26" ht="13.5" customHeight="1">
      <c r="A318" s="10" t="s">
        <v>10</v>
      </c>
      <c r="B318" s="12" t="s">
        <v>169</v>
      </c>
      <c r="C318" s="49">
        <v>2000</v>
      </c>
      <c r="D318" s="53"/>
      <c r="E318" s="13"/>
      <c r="F318" s="13"/>
      <c r="G318" s="78"/>
      <c r="H318" s="68"/>
      <c r="I318" s="68"/>
      <c r="J318" s="68"/>
      <c r="K318" s="2"/>
      <c r="L318" s="2"/>
      <c r="M318" s="2"/>
      <c r="N318" s="2"/>
      <c r="O318" s="2"/>
      <c r="P318" s="2"/>
      <c r="Q318" s="2"/>
      <c r="R318" s="2"/>
      <c r="S318" s="2"/>
      <c r="T318" s="2"/>
      <c r="U318" s="2"/>
      <c r="V318" s="2"/>
      <c r="W318" s="2"/>
      <c r="X318" s="2"/>
      <c r="Y318" s="2"/>
      <c r="Z318" s="2"/>
    </row>
    <row r="319" spans="1:26" ht="13.5" customHeight="1">
      <c r="A319" s="10">
        <v>29</v>
      </c>
      <c r="B319" s="11" t="s">
        <v>205</v>
      </c>
      <c r="C319" s="10"/>
      <c r="D319" s="53"/>
      <c r="E319" s="13"/>
      <c r="F319" s="13"/>
      <c r="G319" s="78"/>
      <c r="H319" s="68"/>
      <c r="I319" s="68"/>
      <c r="J319" s="68"/>
      <c r="K319" s="2"/>
      <c r="L319" s="2"/>
      <c r="M319" s="2"/>
      <c r="N319" s="2"/>
      <c r="O319" s="2"/>
      <c r="P319" s="2"/>
      <c r="Q319" s="2"/>
      <c r="R319" s="2"/>
      <c r="S319" s="2"/>
      <c r="T319" s="2"/>
      <c r="U319" s="2"/>
      <c r="V319" s="2"/>
      <c r="W319" s="2"/>
      <c r="X319" s="2"/>
      <c r="Y319" s="2"/>
      <c r="Z319" s="2"/>
    </row>
    <row r="320" spans="1:26" ht="13.5" customHeight="1">
      <c r="A320" s="13" t="s">
        <v>10</v>
      </c>
      <c r="B320" s="12" t="s">
        <v>206</v>
      </c>
      <c r="C320" s="13"/>
      <c r="D320" s="53"/>
      <c r="E320" s="13"/>
      <c r="F320" s="13"/>
      <c r="G320" s="78"/>
      <c r="H320" s="68"/>
      <c r="I320" s="68"/>
      <c r="J320" s="68"/>
      <c r="K320" s="2"/>
      <c r="L320" s="2"/>
      <c r="M320" s="2"/>
      <c r="N320" s="2"/>
      <c r="O320" s="2"/>
      <c r="P320" s="2"/>
      <c r="Q320" s="2"/>
      <c r="R320" s="2"/>
      <c r="S320" s="2"/>
      <c r="T320" s="2"/>
      <c r="U320" s="2"/>
      <c r="V320" s="2"/>
      <c r="W320" s="2"/>
      <c r="X320" s="2"/>
      <c r="Y320" s="2"/>
      <c r="Z320" s="2"/>
    </row>
    <row r="321" spans="1:26" ht="13.5" customHeight="1">
      <c r="A321" s="13" t="s">
        <v>207</v>
      </c>
      <c r="B321" s="12" t="s">
        <v>764</v>
      </c>
      <c r="C321" s="49">
        <v>1200</v>
      </c>
      <c r="D321" s="53"/>
      <c r="E321" s="13"/>
      <c r="F321" s="13"/>
      <c r="G321" s="78"/>
      <c r="H321" s="68"/>
      <c r="I321" s="68"/>
      <c r="J321" s="68"/>
      <c r="K321" s="2"/>
      <c r="L321" s="2"/>
      <c r="M321" s="2"/>
      <c r="N321" s="2"/>
      <c r="O321" s="2"/>
      <c r="P321" s="2"/>
      <c r="Q321" s="2"/>
      <c r="R321" s="2"/>
      <c r="S321" s="2"/>
      <c r="T321" s="2"/>
      <c r="U321" s="2"/>
      <c r="V321" s="2"/>
      <c r="W321" s="2"/>
      <c r="X321" s="2"/>
      <c r="Y321" s="2"/>
      <c r="Z321" s="2"/>
    </row>
    <row r="322" spans="1:26" ht="13.5" customHeight="1">
      <c r="A322" s="13" t="s">
        <v>207</v>
      </c>
      <c r="B322" s="12" t="s">
        <v>765</v>
      </c>
      <c r="C322" s="49">
        <v>1200</v>
      </c>
      <c r="D322" s="53"/>
      <c r="E322" s="13"/>
      <c r="F322" s="13"/>
      <c r="G322" s="78"/>
      <c r="H322" s="68"/>
      <c r="I322" s="68"/>
      <c r="J322" s="68"/>
      <c r="K322" s="2"/>
      <c r="L322" s="2"/>
      <c r="M322" s="2"/>
      <c r="N322" s="2"/>
      <c r="O322" s="2"/>
      <c r="P322" s="2"/>
      <c r="Q322" s="2"/>
      <c r="R322" s="2"/>
      <c r="S322" s="2"/>
      <c r="T322" s="2"/>
      <c r="U322" s="2"/>
      <c r="V322" s="2"/>
      <c r="W322" s="2"/>
      <c r="X322" s="2"/>
      <c r="Y322" s="2"/>
      <c r="Z322" s="2"/>
    </row>
    <row r="323" spans="1:26" ht="13.5" customHeight="1">
      <c r="A323" s="13" t="s">
        <v>207</v>
      </c>
      <c r="B323" s="12" t="s">
        <v>766</v>
      </c>
      <c r="C323" s="49">
        <v>1200</v>
      </c>
      <c r="D323" s="53"/>
      <c r="E323" s="13"/>
      <c r="F323" s="13"/>
      <c r="G323" s="78"/>
      <c r="H323" s="68"/>
      <c r="I323" s="68"/>
      <c r="J323" s="68"/>
      <c r="K323" s="2"/>
      <c r="L323" s="2"/>
      <c r="M323" s="2"/>
      <c r="N323" s="2"/>
      <c r="O323" s="2"/>
      <c r="P323" s="2"/>
      <c r="Q323" s="2"/>
      <c r="R323" s="2"/>
      <c r="S323" s="2"/>
      <c r="T323" s="2"/>
      <c r="U323" s="2"/>
      <c r="V323" s="2"/>
      <c r="W323" s="2"/>
      <c r="X323" s="2"/>
      <c r="Y323" s="2"/>
      <c r="Z323" s="2"/>
    </row>
    <row r="324" spans="1:26" ht="13.5" customHeight="1">
      <c r="A324" s="13" t="s">
        <v>207</v>
      </c>
      <c r="B324" s="12" t="s">
        <v>767</v>
      </c>
      <c r="C324" s="49">
        <v>1200</v>
      </c>
      <c r="D324" s="53"/>
      <c r="E324" s="13"/>
      <c r="F324" s="13"/>
      <c r="G324" s="78"/>
      <c r="H324" s="68"/>
      <c r="I324" s="68"/>
      <c r="J324" s="68"/>
      <c r="K324" s="2"/>
      <c r="L324" s="2"/>
      <c r="M324" s="2"/>
      <c r="N324" s="2"/>
      <c r="O324" s="2"/>
      <c r="P324" s="2"/>
      <c r="Q324" s="2"/>
      <c r="R324" s="2"/>
      <c r="S324" s="2"/>
      <c r="T324" s="2"/>
      <c r="U324" s="2"/>
      <c r="V324" s="2"/>
      <c r="W324" s="2"/>
      <c r="X324" s="2"/>
      <c r="Y324" s="2"/>
      <c r="Z324" s="2"/>
    </row>
    <row r="325" spans="1:26" ht="13.5" customHeight="1">
      <c r="A325" s="13" t="s">
        <v>10</v>
      </c>
      <c r="B325" s="12" t="s">
        <v>768</v>
      </c>
      <c r="C325" s="49">
        <v>1000</v>
      </c>
      <c r="D325" s="53"/>
      <c r="E325" s="13"/>
      <c r="F325" s="13"/>
      <c r="G325" s="78"/>
      <c r="H325" s="68"/>
      <c r="I325" s="68"/>
      <c r="J325" s="68"/>
      <c r="K325" s="2"/>
      <c r="L325" s="2"/>
      <c r="M325" s="2"/>
      <c r="N325" s="2"/>
      <c r="O325" s="2"/>
      <c r="P325" s="2"/>
      <c r="Q325" s="2"/>
      <c r="R325" s="2"/>
      <c r="S325" s="2"/>
      <c r="T325" s="2"/>
      <c r="U325" s="2"/>
      <c r="V325" s="2"/>
      <c r="W325" s="2"/>
      <c r="X325" s="2"/>
      <c r="Y325" s="2"/>
      <c r="Z325" s="2"/>
    </row>
    <row r="326" spans="1:26" ht="13.5" customHeight="1">
      <c r="A326" s="66" t="s">
        <v>769</v>
      </c>
      <c r="B326" s="19" t="s">
        <v>770</v>
      </c>
      <c r="C326" s="1607" t="s">
        <v>771</v>
      </c>
      <c r="D326" s="1608"/>
      <c r="E326" s="1608"/>
      <c r="F326" s="1609"/>
      <c r="G326" s="78"/>
      <c r="H326" s="106"/>
      <c r="I326" s="106"/>
      <c r="J326" s="106"/>
      <c r="K326" s="55"/>
      <c r="L326" s="55"/>
      <c r="M326" s="55"/>
      <c r="N326" s="55"/>
      <c r="O326" s="55"/>
      <c r="P326" s="55"/>
      <c r="Q326" s="55"/>
      <c r="R326" s="55"/>
      <c r="S326" s="55"/>
      <c r="T326" s="55"/>
      <c r="U326" s="55"/>
      <c r="V326" s="55"/>
      <c r="W326" s="55"/>
      <c r="X326" s="55"/>
      <c r="Y326" s="55"/>
      <c r="Z326" s="55"/>
    </row>
    <row r="327" spans="1:26" ht="13.5" customHeight="1">
      <c r="A327" s="55"/>
      <c r="B327" s="55"/>
      <c r="C327" s="55"/>
      <c r="D327" s="55"/>
      <c r="E327" s="55"/>
      <c r="F327" s="55"/>
      <c r="G327" s="102"/>
      <c r="H327" s="103"/>
      <c r="I327" s="103"/>
      <c r="J327" s="103"/>
      <c r="K327" s="55"/>
      <c r="L327" s="55"/>
      <c r="M327" s="55"/>
      <c r="N327" s="55"/>
      <c r="O327" s="55"/>
      <c r="P327" s="55"/>
      <c r="Q327" s="55"/>
      <c r="R327" s="55"/>
      <c r="S327" s="55"/>
      <c r="T327" s="55"/>
      <c r="U327" s="55"/>
      <c r="V327" s="55"/>
      <c r="W327" s="55"/>
      <c r="X327" s="55"/>
      <c r="Y327" s="55"/>
      <c r="Z327" s="55"/>
    </row>
    <row r="328" spans="1:26" ht="13.5" customHeight="1">
      <c r="A328" s="55"/>
      <c r="B328" s="55"/>
      <c r="C328" s="55"/>
      <c r="D328" s="55"/>
      <c r="E328" s="55"/>
      <c r="F328" s="55"/>
      <c r="G328" s="102"/>
      <c r="H328" s="103"/>
      <c r="I328" s="103"/>
      <c r="J328" s="103"/>
      <c r="K328" s="55"/>
      <c r="L328" s="55"/>
      <c r="M328" s="55"/>
      <c r="N328" s="55"/>
      <c r="O328" s="55"/>
      <c r="P328" s="55"/>
      <c r="Q328" s="55"/>
      <c r="R328" s="55"/>
      <c r="S328" s="55"/>
      <c r="T328" s="55"/>
      <c r="U328" s="55"/>
      <c r="V328" s="55"/>
      <c r="W328" s="55"/>
      <c r="X328" s="55"/>
      <c r="Y328" s="55"/>
      <c r="Z328" s="55"/>
    </row>
    <row r="329" spans="1:26" ht="13.5" customHeight="1">
      <c r="A329" s="55"/>
      <c r="B329" s="55"/>
      <c r="C329" s="55"/>
      <c r="D329" s="55"/>
      <c r="E329" s="55"/>
      <c r="F329" s="55"/>
      <c r="G329" s="102"/>
      <c r="H329" s="103"/>
      <c r="I329" s="103"/>
      <c r="J329" s="103"/>
      <c r="K329" s="55"/>
      <c r="L329" s="55"/>
      <c r="M329" s="55"/>
      <c r="N329" s="55"/>
      <c r="O329" s="55"/>
      <c r="P329" s="55"/>
      <c r="Q329" s="55"/>
      <c r="R329" s="55"/>
      <c r="S329" s="55"/>
      <c r="T329" s="55"/>
      <c r="U329" s="55"/>
      <c r="V329" s="55"/>
      <c r="W329" s="55"/>
      <c r="X329" s="55"/>
      <c r="Y329" s="55"/>
      <c r="Z329" s="55"/>
    </row>
    <row r="330" spans="1:26" ht="13.5" customHeight="1">
      <c r="A330" s="55"/>
      <c r="B330" s="55"/>
      <c r="C330" s="55"/>
      <c r="D330" s="55"/>
      <c r="E330" s="55"/>
      <c r="F330" s="55"/>
      <c r="G330" s="102"/>
      <c r="H330" s="103"/>
      <c r="I330" s="103"/>
      <c r="J330" s="103"/>
      <c r="K330" s="55"/>
      <c r="L330" s="55"/>
      <c r="M330" s="55"/>
      <c r="N330" s="55"/>
      <c r="O330" s="55"/>
      <c r="P330" s="55"/>
      <c r="Q330" s="55"/>
      <c r="R330" s="55"/>
      <c r="S330" s="55"/>
      <c r="T330" s="55"/>
      <c r="U330" s="55"/>
      <c r="V330" s="55"/>
      <c r="W330" s="55"/>
      <c r="X330" s="55"/>
      <c r="Y330" s="55"/>
      <c r="Z330" s="55"/>
    </row>
    <row r="331" spans="1:26" ht="13.5" customHeight="1">
      <c r="A331" s="55"/>
      <c r="B331" s="55"/>
      <c r="C331" s="55"/>
      <c r="D331" s="55"/>
      <c r="E331" s="55"/>
      <c r="F331" s="55"/>
      <c r="G331" s="102"/>
      <c r="H331" s="103"/>
      <c r="I331" s="103"/>
      <c r="J331" s="103"/>
      <c r="K331" s="55"/>
      <c r="L331" s="55"/>
      <c r="M331" s="55"/>
      <c r="N331" s="55"/>
      <c r="O331" s="55"/>
      <c r="P331" s="55"/>
      <c r="Q331" s="55"/>
      <c r="R331" s="55"/>
      <c r="S331" s="55"/>
      <c r="T331" s="55"/>
      <c r="U331" s="55"/>
      <c r="V331" s="55"/>
      <c r="W331" s="55"/>
      <c r="X331" s="55"/>
      <c r="Y331" s="55"/>
      <c r="Z331" s="55"/>
    </row>
    <row r="332" spans="1:26" ht="13.5" customHeight="1">
      <c r="A332" s="55"/>
      <c r="B332" s="55"/>
      <c r="C332" s="55"/>
      <c r="D332" s="55"/>
      <c r="E332" s="55"/>
      <c r="F332" s="55"/>
      <c r="G332" s="102"/>
      <c r="H332" s="103"/>
      <c r="I332" s="103"/>
      <c r="J332" s="103"/>
      <c r="K332" s="55"/>
      <c r="L332" s="55"/>
      <c r="M332" s="55"/>
      <c r="N332" s="55"/>
      <c r="O332" s="55"/>
      <c r="P332" s="55"/>
      <c r="Q332" s="55"/>
      <c r="R332" s="55"/>
      <c r="S332" s="55"/>
      <c r="T332" s="55"/>
      <c r="U332" s="55"/>
      <c r="V332" s="55"/>
      <c r="W332" s="55"/>
      <c r="X332" s="55"/>
      <c r="Y332" s="55"/>
      <c r="Z332" s="55"/>
    </row>
    <row r="333" spans="1:26" ht="13.5" customHeight="1">
      <c r="A333" s="55"/>
      <c r="B333" s="55"/>
      <c r="C333" s="55"/>
      <c r="D333" s="55"/>
      <c r="E333" s="55"/>
      <c r="F333" s="55"/>
      <c r="G333" s="102"/>
      <c r="H333" s="103"/>
      <c r="I333" s="103"/>
      <c r="J333" s="103"/>
      <c r="K333" s="55"/>
      <c r="L333" s="55"/>
      <c r="M333" s="55"/>
      <c r="N333" s="55"/>
      <c r="O333" s="55"/>
      <c r="P333" s="55"/>
      <c r="Q333" s="55"/>
      <c r="R333" s="55"/>
      <c r="S333" s="55"/>
      <c r="T333" s="55"/>
      <c r="U333" s="55"/>
      <c r="V333" s="55"/>
      <c r="W333" s="55"/>
      <c r="X333" s="55"/>
      <c r="Y333" s="55"/>
      <c r="Z333" s="55"/>
    </row>
    <row r="334" spans="1:26" ht="13.5" customHeight="1">
      <c r="A334" s="55"/>
      <c r="B334" s="55"/>
      <c r="C334" s="55"/>
      <c r="D334" s="55"/>
      <c r="E334" s="55"/>
      <c r="F334" s="55"/>
      <c r="G334" s="102"/>
      <c r="H334" s="103"/>
      <c r="I334" s="103"/>
      <c r="J334" s="103"/>
      <c r="K334" s="55"/>
      <c r="L334" s="55"/>
      <c r="M334" s="55"/>
      <c r="N334" s="55"/>
      <c r="O334" s="55"/>
      <c r="P334" s="55"/>
      <c r="Q334" s="55"/>
      <c r="R334" s="55"/>
      <c r="S334" s="55"/>
      <c r="T334" s="55"/>
      <c r="U334" s="55"/>
      <c r="V334" s="55"/>
      <c r="W334" s="55"/>
      <c r="X334" s="55"/>
      <c r="Y334" s="55"/>
      <c r="Z334" s="55"/>
    </row>
    <row r="335" spans="1:26" ht="13.5" customHeight="1">
      <c r="A335" s="55"/>
      <c r="B335" s="55"/>
      <c r="C335" s="55"/>
      <c r="D335" s="55"/>
      <c r="E335" s="55"/>
      <c r="F335" s="55"/>
      <c r="G335" s="102"/>
      <c r="H335" s="103"/>
      <c r="I335" s="103"/>
      <c r="J335" s="103"/>
      <c r="K335" s="55"/>
      <c r="L335" s="55"/>
      <c r="M335" s="55"/>
      <c r="N335" s="55"/>
      <c r="O335" s="55"/>
      <c r="P335" s="55"/>
      <c r="Q335" s="55"/>
      <c r="R335" s="55"/>
      <c r="S335" s="55"/>
      <c r="T335" s="55"/>
      <c r="U335" s="55"/>
      <c r="V335" s="55"/>
      <c r="W335" s="55"/>
      <c r="X335" s="55"/>
      <c r="Y335" s="55"/>
      <c r="Z335" s="55"/>
    </row>
    <row r="336" spans="1:26" ht="13.5" customHeight="1">
      <c r="A336" s="55"/>
      <c r="B336" s="55"/>
      <c r="C336" s="55"/>
      <c r="D336" s="55"/>
      <c r="E336" s="55"/>
      <c r="F336" s="55"/>
      <c r="G336" s="102"/>
      <c r="H336" s="103"/>
      <c r="I336" s="103"/>
      <c r="J336" s="103"/>
      <c r="K336" s="55"/>
      <c r="L336" s="55"/>
      <c r="M336" s="55"/>
      <c r="N336" s="55"/>
      <c r="O336" s="55"/>
      <c r="P336" s="55"/>
      <c r="Q336" s="55"/>
      <c r="R336" s="55"/>
      <c r="S336" s="55"/>
      <c r="T336" s="55"/>
      <c r="U336" s="55"/>
      <c r="V336" s="55"/>
      <c r="W336" s="55"/>
      <c r="X336" s="55"/>
      <c r="Y336" s="55"/>
      <c r="Z336" s="55"/>
    </row>
    <row r="337" spans="1:26" ht="13.5" customHeight="1">
      <c r="A337" s="55"/>
      <c r="B337" s="55"/>
      <c r="C337" s="55"/>
      <c r="D337" s="55"/>
      <c r="E337" s="55"/>
      <c r="F337" s="55"/>
      <c r="G337" s="102"/>
      <c r="H337" s="103"/>
      <c r="I337" s="103"/>
      <c r="J337" s="103"/>
      <c r="K337" s="55"/>
      <c r="L337" s="55"/>
      <c r="M337" s="55"/>
      <c r="N337" s="55"/>
      <c r="O337" s="55"/>
      <c r="P337" s="55"/>
      <c r="Q337" s="55"/>
      <c r="R337" s="55"/>
      <c r="S337" s="55"/>
      <c r="T337" s="55"/>
      <c r="U337" s="55"/>
      <c r="V337" s="55"/>
      <c r="W337" s="55"/>
      <c r="X337" s="55"/>
      <c r="Y337" s="55"/>
      <c r="Z337" s="55"/>
    </row>
    <row r="338" spans="1:26" ht="13.5" customHeight="1">
      <c r="A338" s="55"/>
      <c r="B338" s="55"/>
      <c r="C338" s="55"/>
      <c r="D338" s="55"/>
      <c r="E338" s="55"/>
      <c r="F338" s="55"/>
      <c r="G338" s="102"/>
      <c r="H338" s="103"/>
      <c r="I338" s="103"/>
      <c r="J338" s="103"/>
      <c r="K338" s="55"/>
      <c r="L338" s="55"/>
      <c r="M338" s="55"/>
      <c r="N338" s="55"/>
      <c r="O338" s="55"/>
      <c r="P338" s="55"/>
      <c r="Q338" s="55"/>
      <c r="R338" s="55"/>
      <c r="S338" s="55"/>
      <c r="T338" s="55"/>
      <c r="U338" s="55"/>
      <c r="V338" s="55"/>
      <c r="W338" s="55"/>
      <c r="X338" s="55"/>
      <c r="Y338" s="55"/>
      <c r="Z338" s="55"/>
    </row>
    <row r="339" spans="1:26" ht="13.5" customHeight="1">
      <c r="A339" s="55"/>
      <c r="B339" s="55"/>
      <c r="C339" s="55"/>
      <c r="D339" s="55"/>
      <c r="E339" s="55"/>
      <c r="F339" s="55"/>
      <c r="G339" s="102"/>
      <c r="H339" s="103"/>
      <c r="I339" s="103"/>
      <c r="J339" s="103"/>
      <c r="K339" s="55"/>
      <c r="L339" s="55"/>
      <c r="M339" s="55"/>
      <c r="N339" s="55"/>
      <c r="O339" s="55"/>
      <c r="P339" s="55"/>
      <c r="Q339" s="55"/>
      <c r="R339" s="55"/>
      <c r="S339" s="55"/>
      <c r="T339" s="55"/>
      <c r="U339" s="55"/>
      <c r="V339" s="55"/>
      <c r="W339" s="55"/>
      <c r="X339" s="55"/>
      <c r="Y339" s="55"/>
      <c r="Z339" s="55"/>
    </row>
    <row r="340" spans="1:26" ht="13.5" customHeight="1">
      <c r="A340" s="55"/>
      <c r="B340" s="55"/>
      <c r="C340" s="55"/>
      <c r="D340" s="55"/>
      <c r="E340" s="55"/>
      <c r="F340" s="55"/>
      <c r="G340" s="102"/>
      <c r="H340" s="103"/>
      <c r="I340" s="103"/>
      <c r="J340" s="103"/>
      <c r="K340" s="55"/>
      <c r="L340" s="55"/>
      <c r="M340" s="55"/>
      <c r="N340" s="55"/>
      <c r="O340" s="55"/>
      <c r="P340" s="55"/>
      <c r="Q340" s="55"/>
      <c r="R340" s="55"/>
      <c r="S340" s="55"/>
      <c r="T340" s="55"/>
      <c r="U340" s="55"/>
      <c r="V340" s="55"/>
      <c r="W340" s="55"/>
      <c r="X340" s="55"/>
      <c r="Y340" s="55"/>
      <c r="Z340" s="55"/>
    </row>
    <row r="341" spans="1:26" ht="13.5" customHeight="1">
      <c r="A341" s="55"/>
      <c r="B341" s="55"/>
      <c r="C341" s="55"/>
      <c r="D341" s="55"/>
      <c r="E341" s="55"/>
      <c r="F341" s="55"/>
      <c r="G341" s="102"/>
      <c r="H341" s="103"/>
      <c r="I341" s="103"/>
      <c r="J341" s="103"/>
      <c r="K341" s="55"/>
      <c r="L341" s="55"/>
      <c r="M341" s="55"/>
      <c r="N341" s="55"/>
      <c r="O341" s="55"/>
      <c r="P341" s="55"/>
      <c r="Q341" s="55"/>
      <c r="R341" s="55"/>
      <c r="S341" s="55"/>
      <c r="T341" s="55"/>
      <c r="U341" s="55"/>
      <c r="V341" s="55"/>
      <c r="W341" s="55"/>
      <c r="X341" s="55"/>
      <c r="Y341" s="55"/>
      <c r="Z341" s="55"/>
    </row>
    <row r="342" spans="1:26" ht="13.5" customHeight="1">
      <c r="A342" s="55"/>
      <c r="B342" s="55"/>
      <c r="C342" s="55"/>
      <c r="D342" s="55"/>
      <c r="E342" s="55"/>
      <c r="F342" s="55"/>
      <c r="G342" s="102"/>
      <c r="H342" s="103"/>
      <c r="I342" s="103"/>
      <c r="J342" s="103"/>
      <c r="K342" s="55"/>
      <c r="L342" s="55"/>
      <c r="M342" s="55"/>
      <c r="N342" s="55"/>
      <c r="O342" s="55"/>
      <c r="P342" s="55"/>
      <c r="Q342" s="55"/>
      <c r="R342" s="55"/>
      <c r="S342" s="55"/>
      <c r="T342" s="55"/>
      <c r="U342" s="55"/>
      <c r="V342" s="55"/>
      <c r="W342" s="55"/>
      <c r="X342" s="55"/>
      <c r="Y342" s="55"/>
      <c r="Z342" s="55"/>
    </row>
    <row r="343" spans="1:26" ht="13.5" customHeight="1">
      <c r="A343" s="55"/>
      <c r="B343" s="55"/>
      <c r="C343" s="55"/>
      <c r="D343" s="55"/>
      <c r="E343" s="55"/>
      <c r="F343" s="55"/>
      <c r="G343" s="102"/>
      <c r="H343" s="103"/>
      <c r="I343" s="103"/>
      <c r="J343" s="103"/>
      <c r="K343" s="55"/>
      <c r="L343" s="55"/>
      <c r="M343" s="55"/>
      <c r="N343" s="55"/>
      <c r="O343" s="55"/>
      <c r="P343" s="55"/>
      <c r="Q343" s="55"/>
      <c r="R343" s="55"/>
      <c r="S343" s="55"/>
      <c r="T343" s="55"/>
      <c r="U343" s="55"/>
      <c r="V343" s="55"/>
      <c r="W343" s="55"/>
      <c r="X343" s="55"/>
      <c r="Y343" s="55"/>
      <c r="Z343" s="55"/>
    </row>
    <row r="344" spans="1:26" ht="13.5" customHeight="1">
      <c r="A344" s="55"/>
      <c r="B344" s="55"/>
      <c r="C344" s="55"/>
      <c r="D344" s="55"/>
      <c r="E344" s="55"/>
      <c r="F344" s="55"/>
      <c r="G344" s="102"/>
      <c r="H344" s="103"/>
      <c r="I344" s="103"/>
      <c r="J344" s="103"/>
      <c r="K344" s="55"/>
      <c r="L344" s="55"/>
      <c r="M344" s="55"/>
      <c r="N344" s="55"/>
      <c r="O344" s="55"/>
      <c r="P344" s="55"/>
      <c r="Q344" s="55"/>
      <c r="R344" s="55"/>
      <c r="S344" s="55"/>
      <c r="T344" s="55"/>
      <c r="U344" s="55"/>
      <c r="V344" s="55"/>
      <c r="W344" s="55"/>
      <c r="X344" s="55"/>
      <c r="Y344" s="55"/>
      <c r="Z344" s="55"/>
    </row>
    <row r="345" spans="1:26" ht="13.5" customHeight="1">
      <c r="A345" s="55"/>
      <c r="B345" s="55"/>
      <c r="C345" s="55"/>
      <c r="D345" s="55"/>
      <c r="E345" s="55"/>
      <c r="F345" s="55"/>
      <c r="G345" s="102"/>
      <c r="H345" s="103"/>
      <c r="I345" s="103"/>
      <c r="J345" s="103"/>
      <c r="K345" s="55"/>
      <c r="L345" s="55"/>
      <c r="M345" s="55"/>
      <c r="N345" s="55"/>
      <c r="O345" s="55"/>
      <c r="P345" s="55"/>
      <c r="Q345" s="55"/>
      <c r="R345" s="55"/>
      <c r="S345" s="55"/>
      <c r="T345" s="55"/>
      <c r="U345" s="55"/>
      <c r="V345" s="55"/>
      <c r="W345" s="55"/>
      <c r="X345" s="55"/>
      <c r="Y345" s="55"/>
      <c r="Z345" s="55"/>
    </row>
    <row r="346" spans="1:26" ht="13.5" customHeight="1">
      <c r="A346" s="55"/>
      <c r="B346" s="55"/>
      <c r="C346" s="55"/>
      <c r="D346" s="55"/>
      <c r="E346" s="55"/>
      <c r="F346" s="55"/>
      <c r="G346" s="102"/>
      <c r="H346" s="103"/>
      <c r="I346" s="103"/>
      <c r="J346" s="103"/>
      <c r="K346" s="55"/>
      <c r="L346" s="55"/>
      <c r="M346" s="55"/>
      <c r="N346" s="55"/>
      <c r="O346" s="55"/>
      <c r="P346" s="55"/>
      <c r="Q346" s="55"/>
      <c r="R346" s="55"/>
      <c r="S346" s="55"/>
      <c r="T346" s="55"/>
      <c r="U346" s="55"/>
      <c r="V346" s="55"/>
      <c r="W346" s="55"/>
      <c r="X346" s="55"/>
      <c r="Y346" s="55"/>
      <c r="Z346" s="55"/>
    </row>
    <row r="347" spans="1:26" ht="13.5" customHeight="1">
      <c r="A347" s="55"/>
      <c r="B347" s="55"/>
      <c r="C347" s="55"/>
      <c r="D347" s="55"/>
      <c r="E347" s="55"/>
      <c r="F347" s="55"/>
      <c r="G347" s="102"/>
      <c r="H347" s="103"/>
      <c r="I347" s="103"/>
      <c r="J347" s="103"/>
      <c r="K347" s="55"/>
      <c r="L347" s="55"/>
      <c r="M347" s="55"/>
      <c r="N347" s="55"/>
      <c r="O347" s="55"/>
      <c r="P347" s="55"/>
      <c r="Q347" s="55"/>
      <c r="R347" s="55"/>
      <c r="S347" s="55"/>
      <c r="T347" s="55"/>
      <c r="U347" s="55"/>
      <c r="V347" s="55"/>
      <c r="W347" s="55"/>
      <c r="X347" s="55"/>
      <c r="Y347" s="55"/>
      <c r="Z347" s="55"/>
    </row>
    <row r="348" spans="1:26" ht="13.5" customHeight="1">
      <c r="A348" s="55"/>
      <c r="B348" s="55"/>
      <c r="C348" s="55"/>
      <c r="D348" s="55"/>
      <c r="E348" s="55"/>
      <c r="F348" s="55"/>
      <c r="G348" s="102"/>
      <c r="H348" s="103"/>
      <c r="I348" s="103"/>
      <c r="J348" s="103"/>
      <c r="K348" s="55"/>
      <c r="L348" s="55"/>
      <c r="M348" s="55"/>
      <c r="N348" s="55"/>
      <c r="O348" s="55"/>
      <c r="P348" s="55"/>
      <c r="Q348" s="55"/>
      <c r="R348" s="55"/>
      <c r="S348" s="55"/>
      <c r="T348" s="55"/>
      <c r="U348" s="55"/>
      <c r="V348" s="55"/>
      <c r="W348" s="55"/>
      <c r="X348" s="55"/>
      <c r="Y348" s="55"/>
      <c r="Z348" s="55"/>
    </row>
    <row r="349" spans="1:26" ht="13.5" customHeight="1">
      <c r="A349" s="55"/>
      <c r="B349" s="55"/>
      <c r="C349" s="55"/>
      <c r="D349" s="55"/>
      <c r="E349" s="55"/>
      <c r="F349" s="55"/>
      <c r="G349" s="102"/>
      <c r="H349" s="103"/>
      <c r="I349" s="103"/>
      <c r="J349" s="103"/>
      <c r="K349" s="55"/>
      <c r="L349" s="55"/>
      <c r="M349" s="55"/>
      <c r="N349" s="55"/>
      <c r="O349" s="55"/>
      <c r="P349" s="55"/>
      <c r="Q349" s="55"/>
      <c r="R349" s="55"/>
      <c r="S349" s="55"/>
      <c r="T349" s="55"/>
      <c r="U349" s="55"/>
      <c r="V349" s="55"/>
      <c r="W349" s="55"/>
      <c r="X349" s="55"/>
      <c r="Y349" s="55"/>
      <c r="Z349" s="55"/>
    </row>
    <row r="350" spans="1:26" ht="13.5" customHeight="1">
      <c r="A350" s="55"/>
      <c r="B350" s="55"/>
      <c r="C350" s="55"/>
      <c r="D350" s="55"/>
      <c r="E350" s="55"/>
      <c r="F350" s="55"/>
      <c r="G350" s="102"/>
      <c r="H350" s="103"/>
      <c r="I350" s="103"/>
      <c r="J350" s="103"/>
      <c r="K350" s="55"/>
      <c r="L350" s="55"/>
      <c r="M350" s="55"/>
      <c r="N350" s="55"/>
      <c r="O350" s="55"/>
      <c r="P350" s="55"/>
      <c r="Q350" s="55"/>
      <c r="R350" s="55"/>
      <c r="S350" s="55"/>
      <c r="T350" s="55"/>
      <c r="U350" s="55"/>
      <c r="V350" s="55"/>
      <c r="W350" s="55"/>
      <c r="X350" s="55"/>
      <c r="Y350" s="55"/>
      <c r="Z350" s="55"/>
    </row>
    <row r="351" spans="1:26" ht="13.5" customHeight="1">
      <c r="A351" s="55"/>
      <c r="B351" s="55"/>
      <c r="C351" s="55"/>
      <c r="D351" s="55"/>
      <c r="E351" s="55"/>
      <c r="F351" s="55"/>
      <c r="G351" s="102"/>
      <c r="H351" s="103"/>
      <c r="I351" s="103"/>
      <c r="J351" s="103"/>
      <c r="K351" s="55"/>
      <c r="L351" s="55"/>
      <c r="M351" s="55"/>
      <c r="N351" s="55"/>
      <c r="O351" s="55"/>
      <c r="P351" s="55"/>
      <c r="Q351" s="55"/>
      <c r="R351" s="55"/>
      <c r="S351" s="55"/>
      <c r="T351" s="55"/>
      <c r="U351" s="55"/>
      <c r="V351" s="55"/>
      <c r="W351" s="55"/>
      <c r="X351" s="55"/>
      <c r="Y351" s="55"/>
      <c r="Z351" s="55"/>
    </row>
    <row r="352" spans="1:26" ht="13.5" customHeight="1">
      <c r="A352" s="55"/>
      <c r="B352" s="55"/>
      <c r="C352" s="55"/>
      <c r="D352" s="55"/>
      <c r="E352" s="55"/>
      <c r="F352" s="55"/>
      <c r="G352" s="102"/>
      <c r="H352" s="103"/>
      <c r="I352" s="103"/>
      <c r="J352" s="103"/>
      <c r="K352" s="55"/>
      <c r="L352" s="55"/>
      <c r="M352" s="55"/>
      <c r="N352" s="55"/>
      <c r="O352" s="55"/>
      <c r="P352" s="55"/>
      <c r="Q352" s="55"/>
      <c r="R352" s="55"/>
      <c r="S352" s="55"/>
      <c r="T352" s="55"/>
      <c r="U352" s="55"/>
      <c r="V352" s="55"/>
      <c r="W352" s="55"/>
      <c r="X352" s="55"/>
      <c r="Y352" s="55"/>
      <c r="Z352" s="55"/>
    </row>
    <row r="353" spans="1:26" ht="13.5" customHeight="1">
      <c r="A353" s="55"/>
      <c r="B353" s="55"/>
      <c r="C353" s="55"/>
      <c r="D353" s="55"/>
      <c r="E353" s="55"/>
      <c r="F353" s="55"/>
      <c r="G353" s="102"/>
      <c r="H353" s="103"/>
      <c r="I353" s="103"/>
      <c r="J353" s="103"/>
      <c r="K353" s="55"/>
      <c r="L353" s="55"/>
      <c r="M353" s="55"/>
      <c r="N353" s="55"/>
      <c r="O353" s="55"/>
      <c r="P353" s="55"/>
      <c r="Q353" s="55"/>
      <c r="R353" s="55"/>
      <c r="S353" s="55"/>
      <c r="T353" s="55"/>
      <c r="U353" s="55"/>
      <c r="V353" s="55"/>
      <c r="W353" s="55"/>
      <c r="X353" s="55"/>
      <c r="Y353" s="55"/>
      <c r="Z353" s="55"/>
    </row>
    <row r="354" spans="1:26" ht="13.5" customHeight="1">
      <c r="A354" s="55"/>
      <c r="B354" s="55"/>
      <c r="C354" s="55"/>
      <c r="D354" s="55"/>
      <c r="E354" s="55"/>
      <c r="F354" s="55"/>
      <c r="G354" s="102"/>
      <c r="H354" s="103"/>
      <c r="I354" s="103"/>
      <c r="J354" s="103"/>
      <c r="K354" s="55"/>
      <c r="L354" s="55"/>
      <c r="M354" s="55"/>
      <c r="N354" s="55"/>
      <c r="O354" s="55"/>
      <c r="P354" s="55"/>
      <c r="Q354" s="55"/>
      <c r="R354" s="55"/>
      <c r="S354" s="55"/>
      <c r="T354" s="55"/>
      <c r="U354" s="55"/>
      <c r="V354" s="55"/>
      <c r="W354" s="55"/>
      <c r="X354" s="55"/>
      <c r="Y354" s="55"/>
      <c r="Z354" s="55"/>
    </row>
    <row r="355" spans="1:26" ht="13.5" customHeight="1">
      <c r="A355" s="55"/>
      <c r="B355" s="55"/>
      <c r="C355" s="55"/>
      <c r="D355" s="55"/>
      <c r="E355" s="55"/>
      <c r="F355" s="55"/>
      <c r="G355" s="102"/>
      <c r="H355" s="103"/>
      <c r="I355" s="103"/>
      <c r="J355" s="103"/>
      <c r="K355" s="55"/>
      <c r="L355" s="55"/>
      <c r="M355" s="55"/>
      <c r="N355" s="55"/>
      <c r="O355" s="55"/>
      <c r="P355" s="55"/>
      <c r="Q355" s="55"/>
      <c r="R355" s="55"/>
      <c r="S355" s="55"/>
      <c r="T355" s="55"/>
      <c r="U355" s="55"/>
      <c r="V355" s="55"/>
      <c r="W355" s="55"/>
      <c r="X355" s="55"/>
      <c r="Y355" s="55"/>
      <c r="Z355" s="55"/>
    </row>
    <row r="356" spans="1:26" ht="13.5" customHeight="1">
      <c r="A356" s="55"/>
      <c r="B356" s="55"/>
      <c r="C356" s="55"/>
      <c r="D356" s="55"/>
      <c r="E356" s="55"/>
      <c r="F356" s="55"/>
      <c r="G356" s="102"/>
      <c r="H356" s="103"/>
      <c r="I356" s="103"/>
      <c r="J356" s="103"/>
      <c r="K356" s="55"/>
      <c r="L356" s="55"/>
      <c r="M356" s="55"/>
      <c r="N356" s="55"/>
      <c r="O356" s="55"/>
      <c r="P356" s="55"/>
      <c r="Q356" s="55"/>
      <c r="R356" s="55"/>
      <c r="S356" s="55"/>
      <c r="T356" s="55"/>
      <c r="U356" s="55"/>
      <c r="V356" s="55"/>
      <c r="W356" s="55"/>
      <c r="X356" s="55"/>
      <c r="Y356" s="55"/>
      <c r="Z356" s="55"/>
    </row>
    <row r="357" spans="1:26" ht="13.5" customHeight="1">
      <c r="A357" s="55"/>
      <c r="B357" s="55"/>
      <c r="C357" s="55"/>
      <c r="D357" s="55"/>
      <c r="E357" s="55"/>
      <c r="F357" s="55"/>
      <c r="G357" s="102"/>
      <c r="H357" s="103"/>
      <c r="I357" s="103"/>
      <c r="J357" s="103"/>
      <c r="K357" s="55"/>
      <c r="L357" s="55"/>
      <c r="M357" s="55"/>
      <c r="N357" s="55"/>
      <c r="O357" s="55"/>
      <c r="P357" s="55"/>
      <c r="Q357" s="55"/>
      <c r="R357" s="55"/>
      <c r="S357" s="55"/>
      <c r="T357" s="55"/>
      <c r="U357" s="55"/>
      <c r="V357" s="55"/>
      <c r="W357" s="55"/>
      <c r="X357" s="55"/>
      <c r="Y357" s="55"/>
      <c r="Z357" s="55"/>
    </row>
    <row r="358" spans="1:26" ht="13.5" customHeight="1">
      <c r="A358" s="55"/>
      <c r="B358" s="55"/>
      <c r="C358" s="55"/>
      <c r="D358" s="55"/>
      <c r="E358" s="55"/>
      <c r="F358" s="55"/>
      <c r="G358" s="102"/>
      <c r="H358" s="103"/>
      <c r="I358" s="103"/>
      <c r="J358" s="103"/>
      <c r="K358" s="55"/>
      <c r="L358" s="55"/>
      <c r="M358" s="55"/>
      <c r="N358" s="55"/>
      <c r="O358" s="55"/>
      <c r="P358" s="55"/>
      <c r="Q358" s="55"/>
      <c r="R358" s="55"/>
      <c r="S358" s="55"/>
      <c r="T358" s="55"/>
      <c r="U358" s="55"/>
      <c r="V358" s="55"/>
      <c r="W358" s="55"/>
      <c r="X358" s="55"/>
      <c r="Y358" s="55"/>
      <c r="Z358" s="55"/>
    </row>
    <row r="359" spans="1:26" ht="13.5" customHeight="1">
      <c r="A359" s="55"/>
      <c r="B359" s="55"/>
      <c r="C359" s="55"/>
      <c r="D359" s="55"/>
      <c r="E359" s="55"/>
      <c r="F359" s="55"/>
      <c r="G359" s="102"/>
      <c r="H359" s="103"/>
      <c r="I359" s="103"/>
      <c r="J359" s="103"/>
      <c r="K359" s="55"/>
      <c r="L359" s="55"/>
      <c r="M359" s="55"/>
      <c r="N359" s="55"/>
      <c r="O359" s="55"/>
      <c r="P359" s="55"/>
      <c r="Q359" s="55"/>
      <c r="R359" s="55"/>
      <c r="S359" s="55"/>
      <c r="T359" s="55"/>
      <c r="U359" s="55"/>
      <c r="V359" s="55"/>
      <c r="W359" s="55"/>
      <c r="X359" s="55"/>
      <c r="Y359" s="55"/>
      <c r="Z359" s="55"/>
    </row>
    <row r="360" spans="1:26" ht="13.5" customHeight="1">
      <c r="A360" s="55"/>
      <c r="B360" s="55"/>
      <c r="C360" s="55"/>
      <c r="D360" s="55"/>
      <c r="E360" s="55"/>
      <c r="F360" s="55"/>
      <c r="G360" s="102"/>
      <c r="H360" s="103"/>
      <c r="I360" s="103"/>
      <c r="J360" s="103"/>
      <c r="K360" s="55"/>
      <c r="L360" s="55"/>
      <c r="M360" s="55"/>
      <c r="N360" s="55"/>
      <c r="O360" s="55"/>
      <c r="P360" s="55"/>
      <c r="Q360" s="55"/>
      <c r="R360" s="55"/>
      <c r="S360" s="55"/>
      <c r="T360" s="55"/>
      <c r="U360" s="55"/>
      <c r="V360" s="55"/>
      <c r="W360" s="55"/>
      <c r="X360" s="55"/>
      <c r="Y360" s="55"/>
      <c r="Z360" s="55"/>
    </row>
    <row r="361" spans="1:26" ht="13.5" customHeight="1">
      <c r="A361" s="55"/>
      <c r="B361" s="55"/>
      <c r="C361" s="55"/>
      <c r="D361" s="55"/>
      <c r="E361" s="55"/>
      <c r="F361" s="55"/>
      <c r="G361" s="102"/>
      <c r="H361" s="103"/>
      <c r="I361" s="103"/>
      <c r="J361" s="103"/>
      <c r="K361" s="55"/>
      <c r="L361" s="55"/>
      <c r="M361" s="55"/>
      <c r="N361" s="55"/>
      <c r="O361" s="55"/>
      <c r="P361" s="55"/>
      <c r="Q361" s="55"/>
      <c r="R361" s="55"/>
      <c r="S361" s="55"/>
      <c r="T361" s="55"/>
      <c r="U361" s="55"/>
      <c r="V361" s="55"/>
      <c r="W361" s="55"/>
      <c r="X361" s="55"/>
      <c r="Y361" s="55"/>
      <c r="Z361" s="55"/>
    </row>
    <row r="362" spans="1:26" ht="13.5" customHeight="1">
      <c r="A362" s="55"/>
      <c r="B362" s="55"/>
      <c r="C362" s="55"/>
      <c r="D362" s="55"/>
      <c r="E362" s="55"/>
      <c r="F362" s="55"/>
      <c r="G362" s="102"/>
      <c r="H362" s="103"/>
      <c r="I362" s="103"/>
      <c r="J362" s="103"/>
      <c r="K362" s="55"/>
      <c r="L362" s="55"/>
      <c r="M362" s="55"/>
      <c r="N362" s="55"/>
      <c r="O362" s="55"/>
      <c r="P362" s="55"/>
      <c r="Q362" s="55"/>
      <c r="R362" s="55"/>
      <c r="S362" s="55"/>
      <c r="T362" s="55"/>
      <c r="U362" s="55"/>
      <c r="V362" s="55"/>
      <c r="W362" s="55"/>
      <c r="X362" s="55"/>
      <c r="Y362" s="55"/>
      <c r="Z362" s="55"/>
    </row>
    <row r="363" spans="1:26" ht="13.5" customHeight="1">
      <c r="A363" s="55"/>
      <c r="B363" s="55"/>
      <c r="C363" s="55"/>
      <c r="D363" s="55"/>
      <c r="E363" s="55"/>
      <c r="F363" s="55"/>
      <c r="G363" s="102"/>
      <c r="H363" s="103"/>
      <c r="I363" s="103"/>
      <c r="J363" s="103"/>
      <c r="K363" s="55"/>
      <c r="L363" s="55"/>
      <c r="M363" s="55"/>
      <c r="N363" s="55"/>
      <c r="O363" s="55"/>
      <c r="P363" s="55"/>
      <c r="Q363" s="55"/>
      <c r="R363" s="55"/>
      <c r="S363" s="55"/>
      <c r="T363" s="55"/>
      <c r="U363" s="55"/>
      <c r="V363" s="55"/>
      <c r="W363" s="55"/>
      <c r="X363" s="55"/>
      <c r="Y363" s="55"/>
      <c r="Z363" s="55"/>
    </row>
    <row r="364" spans="1:26" ht="13.5" customHeight="1">
      <c r="A364" s="55"/>
      <c r="B364" s="55"/>
      <c r="C364" s="55"/>
      <c r="D364" s="55"/>
      <c r="E364" s="55"/>
      <c r="F364" s="55"/>
      <c r="G364" s="102"/>
      <c r="H364" s="103"/>
      <c r="I364" s="103"/>
      <c r="J364" s="103"/>
      <c r="K364" s="55"/>
      <c r="L364" s="55"/>
      <c r="M364" s="55"/>
      <c r="N364" s="55"/>
      <c r="O364" s="55"/>
      <c r="P364" s="55"/>
      <c r="Q364" s="55"/>
      <c r="R364" s="55"/>
      <c r="S364" s="55"/>
      <c r="T364" s="55"/>
      <c r="U364" s="55"/>
      <c r="V364" s="55"/>
      <c r="W364" s="55"/>
      <c r="X364" s="55"/>
      <c r="Y364" s="55"/>
      <c r="Z364" s="55"/>
    </row>
    <row r="365" spans="1:26" ht="13.5" customHeight="1">
      <c r="A365" s="55"/>
      <c r="B365" s="55"/>
      <c r="C365" s="55"/>
      <c r="D365" s="55"/>
      <c r="E365" s="55"/>
      <c r="F365" s="55"/>
      <c r="G365" s="102"/>
      <c r="H365" s="103"/>
      <c r="I365" s="103"/>
      <c r="J365" s="103"/>
      <c r="K365" s="55"/>
      <c r="L365" s="55"/>
      <c r="M365" s="55"/>
      <c r="N365" s="55"/>
      <c r="O365" s="55"/>
      <c r="P365" s="55"/>
      <c r="Q365" s="55"/>
      <c r="R365" s="55"/>
      <c r="S365" s="55"/>
      <c r="T365" s="55"/>
      <c r="U365" s="55"/>
      <c r="V365" s="55"/>
      <c r="W365" s="55"/>
      <c r="X365" s="55"/>
      <c r="Y365" s="55"/>
      <c r="Z365" s="55"/>
    </row>
    <row r="366" spans="1:26" ht="13.5" customHeight="1">
      <c r="A366" s="55"/>
      <c r="B366" s="55"/>
      <c r="C366" s="55"/>
      <c r="D366" s="55"/>
      <c r="E366" s="55"/>
      <c r="F366" s="55"/>
      <c r="G366" s="102"/>
      <c r="H366" s="103"/>
      <c r="I366" s="103"/>
      <c r="J366" s="103"/>
      <c r="K366" s="55"/>
      <c r="L366" s="55"/>
      <c r="M366" s="55"/>
      <c r="N366" s="55"/>
      <c r="O366" s="55"/>
      <c r="P366" s="55"/>
      <c r="Q366" s="55"/>
      <c r="R366" s="55"/>
      <c r="S366" s="55"/>
      <c r="T366" s="55"/>
      <c r="U366" s="55"/>
      <c r="V366" s="55"/>
      <c r="W366" s="55"/>
      <c r="X366" s="55"/>
      <c r="Y366" s="55"/>
      <c r="Z366" s="55"/>
    </row>
    <row r="367" spans="1:26" ht="13.5" customHeight="1">
      <c r="A367" s="55"/>
      <c r="B367" s="55"/>
      <c r="C367" s="55"/>
      <c r="D367" s="55"/>
      <c r="E367" s="55"/>
      <c r="F367" s="55"/>
      <c r="G367" s="102"/>
      <c r="H367" s="103"/>
      <c r="I367" s="103"/>
      <c r="J367" s="103"/>
      <c r="K367" s="55"/>
      <c r="L367" s="55"/>
      <c r="M367" s="55"/>
      <c r="N367" s="55"/>
      <c r="O367" s="55"/>
      <c r="P367" s="55"/>
      <c r="Q367" s="55"/>
      <c r="R367" s="55"/>
      <c r="S367" s="55"/>
      <c r="T367" s="55"/>
      <c r="U367" s="55"/>
      <c r="V367" s="55"/>
      <c r="W367" s="55"/>
      <c r="X367" s="55"/>
      <c r="Y367" s="55"/>
      <c r="Z367" s="55"/>
    </row>
    <row r="368" spans="1:26" ht="13.5" customHeight="1">
      <c r="A368" s="55"/>
      <c r="B368" s="55"/>
      <c r="C368" s="55"/>
      <c r="D368" s="55"/>
      <c r="E368" s="55"/>
      <c r="F368" s="55"/>
      <c r="G368" s="102"/>
      <c r="H368" s="103"/>
      <c r="I368" s="103"/>
      <c r="J368" s="103"/>
      <c r="K368" s="55"/>
      <c r="L368" s="55"/>
      <c r="M368" s="55"/>
      <c r="N368" s="55"/>
      <c r="O368" s="55"/>
      <c r="P368" s="55"/>
      <c r="Q368" s="55"/>
      <c r="R368" s="55"/>
      <c r="S368" s="55"/>
      <c r="T368" s="55"/>
      <c r="U368" s="55"/>
      <c r="V368" s="55"/>
      <c r="W368" s="55"/>
      <c r="X368" s="55"/>
      <c r="Y368" s="55"/>
      <c r="Z368" s="55"/>
    </row>
    <row r="369" spans="1:26" ht="13.5" customHeight="1">
      <c r="A369" s="55"/>
      <c r="B369" s="55"/>
      <c r="C369" s="55"/>
      <c r="D369" s="55"/>
      <c r="E369" s="55"/>
      <c r="F369" s="55"/>
      <c r="G369" s="102"/>
      <c r="H369" s="103"/>
      <c r="I369" s="103"/>
      <c r="J369" s="103"/>
      <c r="K369" s="55"/>
      <c r="L369" s="55"/>
      <c r="M369" s="55"/>
      <c r="N369" s="55"/>
      <c r="O369" s="55"/>
      <c r="P369" s="55"/>
      <c r="Q369" s="55"/>
      <c r="R369" s="55"/>
      <c r="S369" s="55"/>
      <c r="T369" s="55"/>
      <c r="U369" s="55"/>
      <c r="V369" s="55"/>
      <c r="W369" s="55"/>
      <c r="X369" s="55"/>
      <c r="Y369" s="55"/>
      <c r="Z369" s="55"/>
    </row>
    <row r="370" spans="1:26" ht="13.5" customHeight="1">
      <c r="A370" s="55"/>
      <c r="B370" s="55"/>
      <c r="C370" s="55"/>
      <c r="D370" s="55"/>
      <c r="E370" s="55"/>
      <c r="F370" s="55"/>
      <c r="G370" s="102"/>
      <c r="H370" s="103"/>
      <c r="I370" s="103"/>
      <c r="J370" s="103"/>
      <c r="K370" s="55"/>
      <c r="L370" s="55"/>
      <c r="M370" s="55"/>
      <c r="N370" s="55"/>
      <c r="O370" s="55"/>
      <c r="P370" s="55"/>
      <c r="Q370" s="55"/>
      <c r="R370" s="55"/>
      <c r="S370" s="55"/>
      <c r="T370" s="55"/>
      <c r="U370" s="55"/>
      <c r="V370" s="55"/>
      <c r="W370" s="55"/>
      <c r="X370" s="55"/>
      <c r="Y370" s="55"/>
      <c r="Z370" s="55"/>
    </row>
    <row r="371" spans="1:26" ht="13.5" customHeight="1">
      <c r="A371" s="55"/>
      <c r="B371" s="55"/>
      <c r="C371" s="55"/>
      <c r="D371" s="55"/>
      <c r="E371" s="55"/>
      <c r="F371" s="55"/>
      <c r="G371" s="102"/>
      <c r="H371" s="103"/>
      <c r="I371" s="103"/>
      <c r="J371" s="103"/>
      <c r="K371" s="55"/>
      <c r="L371" s="55"/>
      <c r="M371" s="55"/>
      <c r="N371" s="55"/>
      <c r="O371" s="55"/>
      <c r="P371" s="55"/>
      <c r="Q371" s="55"/>
      <c r="R371" s="55"/>
      <c r="S371" s="55"/>
      <c r="T371" s="55"/>
      <c r="U371" s="55"/>
      <c r="V371" s="55"/>
      <c r="W371" s="55"/>
      <c r="X371" s="55"/>
      <c r="Y371" s="55"/>
      <c r="Z371" s="55"/>
    </row>
    <row r="372" spans="1:26" ht="13.5" customHeight="1">
      <c r="A372" s="55"/>
      <c r="B372" s="55"/>
      <c r="C372" s="55"/>
      <c r="D372" s="55"/>
      <c r="E372" s="55"/>
      <c r="F372" s="55"/>
      <c r="G372" s="102"/>
      <c r="H372" s="103"/>
      <c r="I372" s="103"/>
      <c r="J372" s="103"/>
      <c r="K372" s="55"/>
      <c r="L372" s="55"/>
      <c r="M372" s="55"/>
      <c r="N372" s="55"/>
      <c r="O372" s="55"/>
      <c r="P372" s="55"/>
      <c r="Q372" s="55"/>
      <c r="R372" s="55"/>
      <c r="S372" s="55"/>
      <c r="T372" s="55"/>
      <c r="U372" s="55"/>
      <c r="V372" s="55"/>
      <c r="W372" s="55"/>
      <c r="X372" s="55"/>
      <c r="Y372" s="55"/>
      <c r="Z372" s="55"/>
    </row>
    <row r="373" spans="1:26" ht="13.5" customHeight="1">
      <c r="A373" s="55"/>
      <c r="B373" s="55"/>
      <c r="C373" s="55"/>
      <c r="D373" s="55"/>
      <c r="E373" s="55"/>
      <c r="F373" s="55"/>
      <c r="G373" s="102"/>
      <c r="H373" s="103"/>
      <c r="I373" s="103"/>
      <c r="J373" s="103"/>
      <c r="K373" s="55"/>
      <c r="L373" s="55"/>
      <c r="M373" s="55"/>
      <c r="N373" s="55"/>
      <c r="O373" s="55"/>
      <c r="P373" s="55"/>
      <c r="Q373" s="55"/>
      <c r="R373" s="55"/>
      <c r="S373" s="55"/>
      <c r="T373" s="55"/>
      <c r="U373" s="55"/>
      <c r="V373" s="55"/>
      <c r="W373" s="55"/>
      <c r="X373" s="55"/>
      <c r="Y373" s="55"/>
      <c r="Z373" s="55"/>
    </row>
    <row r="374" spans="1:26" ht="13.5" customHeight="1">
      <c r="A374" s="55"/>
      <c r="B374" s="55"/>
      <c r="C374" s="55"/>
      <c r="D374" s="55"/>
      <c r="E374" s="55"/>
      <c r="F374" s="55"/>
      <c r="G374" s="102"/>
      <c r="H374" s="103"/>
      <c r="I374" s="103"/>
      <c r="J374" s="103"/>
      <c r="K374" s="55"/>
      <c r="L374" s="55"/>
      <c r="M374" s="55"/>
      <c r="N374" s="55"/>
      <c r="O374" s="55"/>
      <c r="P374" s="55"/>
      <c r="Q374" s="55"/>
      <c r="R374" s="55"/>
      <c r="S374" s="55"/>
      <c r="T374" s="55"/>
      <c r="U374" s="55"/>
      <c r="V374" s="55"/>
      <c r="W374" s="55"/>
      <c r="X374" s="55"/>
      <c r="Y374" s="55"/>
      <c r="Z374" s="55"/>
    </row>
    <row r="375" spans="1:26" ht="13.5" customHeight="1">
      <c r="A375" s="55"/>
      <c r="B375" s="55"/>
      <c r="C375" s="55"/>
      <c r="D375" s="55"/>
      <c r="E375" s="55"/>
      <c r="F375" s="55"/>
      <c r="G375" s="102"/>
      <c r="H375" s="103"/>
      <c r="I375" s="103"/>
      <c r="J375" s="103"/>
      <c r="K375" s="55"/>
      <c r="L375" s="55"/>
      <c r="M375" s="55"/>
      <c r="N375" s="55"/>
      <c r="O375" s="55"/>
      <c r="P375" s="55"/>
      <c r="Q375" s="55"/>
      <c r="R375" s="55"/>
      <c r="S375" s="55"/>
      <c r="T375" s="55"/>
      <c r="U375" s="55"/>
      <c r="V375" s="55"/>
      <c r="W375" s="55"/>
      <c r="X375" s="55"/>
      <c r="Y375" s="55"/>
      <c r="Z375" s="55"/>
    </row>
    <row r="376" spans="1:26" ht="13.5" customHeight="1">
      <c r="A376" s="55"/>
      <c r="B376" s="55"/>
      <c r="C376" s="55"/>
      <c r="D376" s="55"/>
      <c r="E376" s="55"/>
      <c r="F376" s="55"/>
      <c r="G376" s="102"/>
      <c r="H376" s="103"/>
      <c r="I376" s="103"/>
      <c r="J376" s="103"/>
      <c r="K376" s="55"/>
      <c r="L376" s="55"/>
      <c r="M376" s="55"/>
      <c r="N376" s="55"/>
      <c r="O376" s="55"/>
      <c r="P376" s="55"/>
      <c r="Q376" s="55"/>
      <c r="R376" s="55"/>
      <c r="S376" s="55"/>
      <c r="T376" s="55"/>
      <c r="U376" s="55"/>
      <c r="V376" s="55"/>
      <c r="W376" s="55"/>
      <c r="X376" s="55"/>
      <c r="Y376" s="55"/>
      <c r="Z376" s="55"/>
    </row>
    <row r="377" spans="1:26" ht="13.5" customHeight="1">
      <c r="A377" s="55"/>
      <c r="B377" s="55"/>
      <c r="C377" s="55"/>
      <c r="D377" s="55"/>
      <c r="E377" s="55"/>
      <c r="F377" s="55"/>
      <c r="G377" s="102"/>
      <c r="H377" s="103"/>
      <c r="I377" s="103"/>
      <c r="J377" s="103"/>
      <c r="K377" s="55"/>
      <c r="L377" s="55"/>
      <c r="M377" s="55"/>
      <c r="N377" s="55"/>
      <c r="O377" s="55"/>
      <c r="P377" s="55"/>
      <c r="Q377" s="55"/>
      <c r="R377" s="55"/>
      <c r="S377" s="55"/>
      <c r="T377" s="55"/>
      <c r="U377" s="55"/>
      <c r="V377" s="55"/>
      <c r="W377" s="55"/>
      <c r="X377" s="55"/>
      <c r="Y377" s="55"/>
      <c r="Z377" s="55"/>
    </row>
    <row r="378" spans="1:26" ht="13.5" customHeight="1">
      <c r="A378" s="55"/>
      <c r="B378" s="55"/>
      <c r="C378" s="55"/>
      <c r="D378" s="55"/>
      <c r="E378" s="55"/>
      <c r="F378" s="55"/>
      <c r="G378" s="102"/>
      <c r="H378" s="103"/>
      <c r="I378" s="103"/>
      <c r="J378" s="103"/>
      <c r="K378" s="55"/>
      <c r="L378" s="55"/>
      <c r="M378" s="55"/>
      <c r="N378" s="55"/>
      <c r="O378" s="55"/>
      <c r="P378" s="55"/>
      <c r="Q378" s="55"/>
      <c r="R378" s="55"/>
      <c r="S378" s="55"/>
      <c r="T378" s="55"/>
      <c r="U378" s="55"/>
      <c r="V378" s="55"/>
      <c r="W378" s="55"/>
      <c r="X378" s="55"/>
      <c r="Y378" s="55"/>
      <c r="Z378" s="55"/>
    </row>
    <row r="379" spans="1:26" ht="13.5" customHeight="1">
      <c r="A379" s="55"/>
      <c r="B379" s="55"/>
      <c r="C379" s="55"/>
      <c r="D379" s="55"/>
      <c r="E379" s="55"/>
      <c r="F379" s="55"/>
      <c r="G379" s="102"/>
      <c r="H379" s="103"/>
      <c r="I379" s="103"/>
      <c r="J379" s="103"/>
      <c r="K379" s="55"/>
      <c r="L379" s="55"/>
      <c r="M379" s="55"/>
      <c r="N379" s="55"/>
      <c r="O379" s="55"/>
      <c r="P379" s="55"/>
      <c r="Q379" s="55"/>
      <c r="R379" s="55"/>
      <c r="S379" s="55"/>
      <c r="T379" s="55"/>
      <c r="U379" s="55"/>
      <c r="V379" s="55"/>
      <c r="W379" s="55"/>
      <c r="X379" s="55"/>
      <c r="Y379" s="55"/>
      <c r="Z379" s="55"/>
    </row>
    <row r="380" spans="1:26" ht="13.5" customHeight="1">
      <c r="A380" s="55"/>
      <c r="B380" s="55"/>
      <c r="C380" s="55"/>
      <c r="D380" s="55"/>
      <c r="E380" s="55"/>
      <c r="F380" s="55"/>
      <c r="G380" s="102"/>
      <c r="H380" s="103"/>
      <c r="I380" s="103"/>
      <c r="J380" s="103"/>
      <c r="K380" s="55"/>
      <c r="L380" s="55"/>
      <c r="M380" s="55"/>
      <c r="N380" s="55"/>
      <c r="O380" s="55"/>
      <c r="P380" s="55"/>
      <c r="Q380" s="55"/>
      <c r="R380" s="55"/>
      <c r="S380" s="55"/>
      <c r="T380" s="55"/>
      <c r="U380" s="55"/>
      <c r="V380" s="55"/>
      <c r="W380" s="55"/>
      <c r="X380" s="55"/>
      <c r="Y380" s="55"/>
      <c r="Z380" s="55"/>
    </row>
    <row r="381" spans="1:26" ht="13.5" customHeight="1">
      <c r="A381" s="55"/>
      <c r="B381" s="55"/>
      <c r="C381" s="55"/>
      <c r="D381" s="55"/>
      <c r="E381" s="55"/>
      <c r="F381" s="55"/>
      <c r="G381" s="102"/>
      <c r="H381" s="103"/>
      <c r="I381" s="103"/>
      <c r="J381" s="103"/>
      <c r="K381" s="55"/>
      <c r="L381" s="55"/>
      <c r="M381" s="55"/>
      <c r="N381" s="55"/>
      <c r="O381" s="55"/>
      <c r="P381" s="55"/>
      <c r="Q381" s="55"/>
      <c r="R381" s="55"/>
      <c r="S381" s="55"/>
      <c r="T381" s="55"/>
      <c r="U381" s="55"/>
      <c r="V381" s="55"/>
      <c r="W381" s="55"/>
      <c r="X381" s="55"/>
      <c r="Y381" s="55"/>
      <c r="Z381" s="55"/>
    </row>
    <row r="382" spans="1:26" ht="13.5" customHeight="1">
      <c r="A382" s="55"/>
      <c r="B382" s="55"/>
      <c r="C382" s="55"/>
      <c r="D382" s="55"/>
      <c r="E382" s="55"/>
      <c r="F382" s="55"/>
      <c r="G382" s="102"/>
      <c r="H382" s="103"/>
      <c r="I382" s="103"/>
      <c r="J382" s="103"/>
      <c r="K382" s="55"/>
      <c r="L382" s="55"/>
      <c r="M382" s="55"/>
      <c r="N382" s="55"/>
      <c r="O382" s="55"/>
      <c r="P382" s="55"/>
      <c r="Q382" s="55"/>
      <c r="R382" s="55"/>
      <c r="S382" s="55"/>
      <c r="T382" s="55"/>
      <c r="U382" s="55"/>
      <c r="V382" s="55"/>
      <c r="W382" s="55"/>
      <c r="X382" s="55"/>
      <c r="Y382" s="55"/>
      <c r="Z382" s="55"/>
    </row>
    <row r="383" spans="1:26" ht="13.5" customHeight="1">
      <c r="A383" s="55"/>
      <c r="B383" s="55"/>
      <c r="C383" s="55"/>
      <c r="D383" s="55"/>
      <c r="E383" s="55"/>
      <c r="F383" s="55"/>
      <c r="G383" s="102"/>
      <c r="H383" s="103"/>
      <c r="I383" s="103"/>
      <c r="J383" s="103"/>
      <c r="K383" s="55"/>
      <c r="L383" s="55"/>
      <c r="M383" s="55"/>
      <c r="N383" s="55"/>
      <c r="O383" s="55"/>
      <c r="P383" s="55"/>
      <c r="Q383" s="55"/>
      <c r="R383" s="55"/>
      <c r="S383" s="55"/>
      <c r="T383" s="55"/>
      <c r="U383" s="55"/>
      <c r="V383" s="55"/>
      <c r="W383" s="55"/>
      <c r="X383" s="55"/>
      <c r="Y383" s="55"/>
      <c r="Z383" s="55"/>
    </row>
    <row r="384" spans="1:26" ht="13.5" customHeight="1">
      <c r="A384" s="55"/>
      <c r="B384" s="55"/>
      <c r="C384" s="55"/>
      <c r="D384" s="55"/>
      <c r="E384" s="55"/>
      <c r="F384" s="55"/>
      <c r="G384" s="102"/>
      <c r="H384" s="103"/>
      <c r="I384" s="103"/>
      <c r="J384" s="103"/>
      <c r="K384" s="55"/>
      <c r="L384" s="55"/>
      <c r="M384" s="55"/>
      <c r="N384" s="55"/>
      <c r="O384" s="55"/>
      <c r="P384" s="55"/>
      <c r="Q384" s="55"/>
      <c r="R384" s="55"/>
      <c r="S384" s="55"/>
      <c r="T384" s="55"/>
      <c r="U384" s="55"/>
      <c r="V384" s="55"/>
      <c r="W384" s="55"/>
      <c r="X384" s="55"/>
      <c r="Y384" s="55"/>
      <c r="Z384" s="55"/>
    </row>
    <row r="385" spans="1:26" ht="13.5" customHeight="1">
      <c r="A385" s="55"/>
      <c r="B385" s="55"/>
      <c r="C385" s="55"/>
      <c r="D385" s="55"/>
      <c r="E385" s="55"/>
      <c r="F385" s="55"/>
      <c r="G385" s="102"/>
      <c r="H385" s="103"/>
      <c r="I385" s="103"/>
      <c r="J385" s="103"/>
      <c r="K385" s="55"/>
      <c r="L385" s="55"/>
      <c r="M385" s="55"/>
      <c r="N385" s="55"/>
      <c r="O385" s="55"/>
      <c r="P385" s="55"/>
      <c r="Q385" s="55"/>
      <c r="R385" s="55"/>
      <c r="S385" s="55"/>
      <c r="T385" s="55"/>
      <c r="U385" s="55"/>
      <c r="V385" s="55"/>
      <c r="W385" s="55"/>
      <c r="X385" s="55"/>
      <c r="Y385" s="55"/>
      <c r="Z385" s="55"/>
    </row>
    <row r="386" spans="1:26" ht="13.5" customHeight="1">
      <c r="A386" s="55"/>
      <c r="B386" s="55"/>
      <c r="C386" s="55"/>
      <c r="D386" s="55"/>
      <c r="E386" s="55"/>
      <c r="F386" s="55"/>
      <c r="G386" s="102"/>
      <c r="H386" s="103"/>
      <c r="I386" s="103"/>
      <c r="J386" s="103"/>
      <c r="K386" s="55"/>
      <c r="L386" s="55"/>
      <c r="M386" s="55"/>
      <c r="N386" s="55"/>
      <c r="O386" s="55"/>
      <c r="P386" s="55"/>
      <c r="Q386" s="55"/>
      <c r="R386" s="55"/>
      <c r="S386" s="55"/>
      <c r="T386" s="55"/>
      <c r="U386" s="55"/>
      <c r="V386" s="55"/>
      <c r="W386" s="55"/>
      <c r="X386" s="55"/>
      <c r="Y386" s="55"/>
      <c r="Z386" s="55"/>
    </row>
    <row r="387" spans="1:26" ht="13.5" customHeight="1">
      <c r="A387" s="55"/>
      <c r="B387" s="55"/>
      <c r="C387" s="55"/>
      <c r="D387" s="55"/>
      <c r="E387" s="55"/>
      <c r="F387" s="55"/>
      <c r="G387" s="102"/>
      <c r="H387" s="103"/>
      <c r="I387" s="103"/>
      <c r="J387" s="103"/>
      <c r="K387" s="55"/>
      <c r="L387" s="55"/>
      <c r="M387" s="55"/>
      <c r="N387" s="55"/>
      <c r="O387" s="55"/>
      <c r="P387" s="55"/>
      <c r="Q387" s="55"/>
      <c r="R387" s="55"/>
      <c r="S387" s="55"/>
      <c r="T387" s="55"/>
      <c r="U387" s="55"/>
      <c r="V387" s="55"/>
      <c r="W387" s="55"/>
      <c r="X387" s="55"/>
      <c r="Y387" s="55"/>
      <c r="Z387" s="55"/>
    </row>
    <row r="388" spans="1:26" ht="13.5" customHeight="1">
      <c r="A388" s="55"/>
      <c r="B388" s="55"/>
      <c r="C388" s="55"/>
      <c r="D388" s="55"/>
      <c r="E388" s="55"/>
      <c r="F388" s="55"/>
      <c r="G388" s="102"/>
      <c r="H388" s="103"/>
      <c r="I388" s="103"/>
      <c r="J388" s="103"/>
      <c r="K388" s="55"/>
      <c r="L388" s="55"/>
      <c r="M388" s="55"/>
      <c r="N388" s="55"/>
      <c r="O388" s="55"/>
      <c r="P388" s="55"/>
      <c r="Q388" s="55"/>
      <c r="R388" s="55"/>
      <c r="S388" s="55"/>
      <c r="T388" s="55"/>
      <c r="U388" s="55"/>
      <c r="V388" s="55"/>
      <c r="W388" s="55"/>
      <c r="X388" s="55"/>
      <c r="Y388" s="55"/>
      <c r="Z388" s="55"/>
    </row>
    <row r="389" spans="1:26" ht="13.5" customHeight="1">
      <c r="A389" s="55"/>
      <c r="B389" s="55"/>
      <c r="C389" s="55"/>
      <c r="D389" s="55"/>
      <c r="E389" s="55"/>
      <c r="F389" s="55"/>
      <c r="G389" s="102"/>
      <c r="H389" s="103"/>
      <c r="I389" s="103"/>
      <c r="J389" s="103"/>
      <c r="K389" s="55"/>
      <c r="L389" s="55"/>
      <c r="M389" s="55"/>
      <c r="N389" s="55"/>
      <c r="O389" s="55"/>
      <c r="P389" s="55"/>
      <c r="Q389" s="55"/>
      <c r="R389" s="55"/>
      <c r="S389" s="55"/>
      <c r="T389" s="55"/>
      <c r="U389" s="55"/>
      <c r="V389" s="55"/>
      <c r="W389" s="55"/>
      <c r="X389" s="55"/>
      <c r="Y389" s="55"/>
      <c r="Z389" s="55"/>
    </row>
    <row r="390" spans="1:26" ht="13.5" customHeight="1">
      <c r="A390" s="55"/>
      <c r="B390" s="55"/>
      <c r="C390" s="55"/>
      <c r="D390" s="55"/>
      <c r="E390" s="55"/>
      <c r="F390" s="55"/>
      <c r="G390" s="102"/>
      <c r="H390" s="103"/>
      <c r="I390" s="103"/>
      <c r="J390" s="103"/>
      <c r="K390" s="55"/>
      <c r="L390" s="55"/>
      <c r="M390" s="55"/>
      <c r="N390" s="55"/>
      <c r="O390" s="55"/>
      <c r="P390" s="55"/>
      <c r="Q390" s="55"/>
      <c r="R390" s="55"/>
      <c r="S390" s="55"/>
      <c r="T390" s="55"/>
      <c r="U390" s="55"/>
      <c r="V390" s="55"/>
      <c r="W390" s="55"/>
      <c r="X390" s="55"/>
      <c r="Y390" s="55"/>
      <c r="Z390" s="55"/>
    </row>
    <row r="391" spans="1:26" ht="13.5" customHeight="1">
      <c r="A391" s="55"/>
      <c r="B391" s="55"/>
      <c r="C391" s="55"/>
      <c r="D391" s="55"/>
      <c r="E391" s="55"/>
      <c r="F391" s="55"/>
      <c r="G391" s="102"/>
      <c r="H391" s="103"/>
      <c r="I391" s="103"/>
      <c r="J391" s="103"/>
      <c r="K391" s="55"/>
      <c r="L391" s="55"/>
      <c r="M391" s="55"/>
      <c r="N391" s="55"/>
      <c r="O391" s="55"/>
      <c r="P391" s="55"/>
      <c r="Q391" s="55"/>
      <c r="R391" s="55"/>
      <c r="S391" s="55"/>
      <c r="T391" s="55"/>
      <c r="U391" s="55"/>
      <c r="V391" s="55"/>
      <c r="W391" s="55"/>
      <c r="X391" s="55"/>
      <c r="Y391" s="55"/>
      <c r="Z391" s="55"/>
    </row>
    <row r="392" spans="1:26" ht="13.5" customHeight="1">
      <c r="A392" s="55"/>
      <c r="B392" s="55"/>
      <c r="C392" s="55"/>
      <c r="D392" s="55"/>
      <c r="E392" s="55"/>
      <c r="F392" s="55"/>
      <c r="G392" s="102"/>
      <c r="H392" s="103"/>
      <c r="I392" s="103"/>
      <c r="J392" s="103"/>
      <c r="K392" s="55"/>
      <c r="L392" s="55"/>
      <c r="M392" s="55"/>
      <c r="N392" s="55"/>
      <c r="O392" s="55"/>
      <c r="P392" s="55"/>
      <c r="Q392" s="55"/>
      <c r="R392" s="55"/>
      <c r="S392" s="55"/>
      <c r="T392" s="55"/>
      <c r="U392" s="55"/>
      <c r="V392" s="55"/>
      <c r="W392" s="55"/>
      <c r="X392" s="55"/>
      <c r="Y392" s="55"/>
      <c r="Z392" s="55"/>
    </row>
    <row r="393" spans="1:26" ht="13.5" customHeight="1">
      <c r="A393" s="55"/>
      <c r="B393" s="55"/>
      <c r="C393" s="55"/>
      <c r="D393" s="55"/>
      <c r="E393" s="55"/>
      <c r="F393" s="55"/>
      <c r="G393" s="102"/>
      <c r="H393" s="103"/>
      <c r="I393" s="103"/>
      <c r="J393" s="103"/>
      <c r="K393" s="55"/>
      <c r="L393" s="55"/>
      <c r="M393" s="55"/>
      <c r="N393" s="55"/>
      <c r="O393" s="55"/>
      <c r="P393" s="55"/>
      <c r="Q393" s="55"/>
      <c r="R393" s="55"/>
      <c r="S393" s="55"/>
      <c r="T393" s="55"/>
      <c r="U393" s="55"/>
      <c r="V393" s="55"/>
      <c r="W393" s="55"/>
      <c r="X393" s="55"/>
      <c r="Y393" s="55"/>
      <c r="Z393" s="55"/>
    </row>
    <row r="394" spans="1:26" ht="13.5" customHeight="1">
      <c r="A394" s="55"/>
      <c r="B394" s="55"/>
      <c r="C394" s="55"/>
      <c r="D394" s="55"/>
      <c r="E394" s="55"/>
      <c r="F394" s="55"/>
      <c r="G394" s="102"/>
      <c r="H394" s="103"/>
      <c r="I394" s="103"/>
      <c r="J394" s="103"/>
      <c r="K394" s="55"/>
      <c r="L394" s="55"/>
      <c r="M394" s="55"/>
      <c r="N394" s="55"/>
      <c r="O394" s="55"/>
      <c r="P394" s="55"/>
      <c r="Q394" s="55"/>
      <c r="R394" s="55"/>
      <c r="S394" s="55"/>
      <c r="T394" s="55"/>
      <c r="U394" s="55"/>
      <c r="V394" s="55"/>
      <c r="W394" s="55"/>
      <c r="X394" s="55"/>
      <c r="Y394" s="55"/>
      <c r="Z394" s="55"/>
    </row>
    <row r="395" spans="1:26" ht="13.5" customHeight="1">
      <c r="A395" s="55"/>
      <c r="B395" s="55"/>
      <c r="C395" s="55"/>
      <c r="D395" s="55"/>
      <c r="E395" s="55"/>
      <c r="F395" s="55"/>
      <c r="G395" s="102"/>
      <c r="H395" s="103"/>
      <c r="I395" s="103"/>
      <c r="J395" s="103"/>
      <c r="K395" s="55"/>
      <c r="L395" s="55"/>
      <c r="M395" s="55"/>
      <c r="N395" s="55"/>
      <c r="O395" s="55"/>
      <c r="P395" s="55"/>
      <c r="Q395" s="55"/>
      <c r="R395" s="55"/>
      <c r="S395" s="55"/>
      <c r="T395" s="55"/>
      <c r="U395" s="55"/>
      <c r="V395" s="55"/>
      <c r="W395" s="55"/>
      <c r="X395" s="55"/>
      <c r="Y395" s="55"/>
      <c r="Z395" s="55"/>
    </row>
    <row r="396" spans="1:26" ht="13.5" customHeight="1">
      <c r="A396" s="55"/>
      <c r="B396" s="55"/>
      <c r="C396" s="55"/>
      <c r="D396" s="55"/>
      <c r="E396" s="55"/>
      <c r="F396" s="55"/>
      <c r="G396" s="102"/>
      <c r="H396" s="103"/>
      <c r="I396" s="103"/>
      <c r="J396" s="103"/>
      <c r="K396" s="55"/>
      <c r="L396" s="55"/>
      <c r="M396" s="55"/>
      <c r="N396" s="55"/>
      <c r="O396" s="55"/>
      <c r="P396" s="55"/>
      <c r="Q396" s="55"/>
      <c r="R396" s="55"/>
      <c r="S396" s="55"/>
      <c r="T396" s="55"/>
      <c r="U396" s="55"/>
      <c r="V396" s="55"/>
      <c r="W396" s="55"/>
      <c r="X396" s="55"/>
      <c r="Y396" s="55"/>
      <c r="Z396" s="55"/>
    </row>
    <row r="397" spans="1:26" ht="13.5" customHeight="1">
      <c r="A397" s="55"/>
      <c r="B397" s="55"/>
      <c r="C397" s="55"/>
      <c r="D397" s="55"/>
      <c r="E397" s="55"/>
      <c r="F397" s="55"/>
      <c r="G397" s="102"/>
      <c r="H397" s="103"/>
      <c r="I397" s="103"/>
      <c r="J397" s="103"/>
      <c r="K397" s="55"/>
      <c r="L397" s="55"/>
      <c r="M397" s="55"/>
      <c r="N397" s="55"/>
      <c r="O397" s="55"/>
      <c r="P397" s="55"/>
      <c r="Q397" s="55"/>
      <c r="R397" s="55"/>
      <c r="S397" s="55"/>
      <c r="T397" s="55"/>
      <c r="U397" s="55"/>
      <c r="V397" s="55"/>
      <c r="W397" s="55"/>
      <c r="X397" s="55"/>
      <c r="Y397" s="55"/>
      <c r="Z397" s="55"/>
    </row>
    <row r="398" spans="1:26" ht="13.5" customHeight="1">
      <c r="A398" s="55"/>
      <c r="B398" s="55"/>
      <c r="C398" s="55"/>
      <c r="D398" s="55"/>
      <c r="E398" s="55"/>
      <c r="F398" s="55"/>
      <c r="G398" s="102"/>
      <c r="H398" s="103"/>
      <c r="I398" s="103"/>
      <c r="J398" s="103"/>
      <c r="K398" s="55"/>
      <c r="L398" s="55"/>
      <c r="M398" s="55"/>
      <c r="N398" s="55"/>
      <c r="O398" s="55"/>
      <c r="P398" s="55"/>
      <c r="Q398" s="55"/>
      <c r="R398" s="55"/>
      <c r="S398" s="55"/>
      <c r="T398" s="55"/>
      <c r="U398" s="55"/>
      <c r="V398" s="55"/>
      <c r="W398" s="55"/>
      <c r="X398" s="55"/>
      <c r="Y398" s="55"/>
      <c r="Z398" s="55"/>
    </row>
    <row r="399" spans="1:26" ht="13.5" customHeight="1">
      <c r="A399" s="55"/>
      <c r="B399" s="55"/>
      <c r="C399" s="55"/>
      <c r="D399" s="55"/>
      <c r="E399" s="55"/>
      <c r="F399" s="55"/>
      <c r="G399" s="102"/>
      <c r="H399" s="103"/>
      <c r="I399" s="103"/>
      <c r="J399" s="103"/>
      <c r="K399" s="55"/>
      <c r="L399" s="55"/>
      <c r="M399" s="55"/>
      <c r="N399" s="55"/>
      <c r="O399" s="55"/>
      <c r="P399" s="55"/>
      <c r="Q399" s="55"/>
      <c r="R399" s="55"/>
      <c r="S399" s="55"/>
      <c r="T399" s="55"/>
      <c r="U399" s="55"/>
      <c r="V399" s="55"/>
      <c r="W399" s="55"/>
      <c r="X399" s="55"/>
      <c r="Y399" s="55"/>
      <c r="Z399" s="55"/>
    </row>
    <row r="400" spans="1:26" ht="13.5" customHeight="1">
      <c r="A400" s="55"/>
      <c r="B400" s="55"/>
      <c r="C400" s="55"/>
      <c r="D400" s="55"/>
      <c r="E400" s="55"/>
      <c r="F400" s="55"/>
      <c r="G400" s="102"/>
      <c r="H400" s="103"/>
      <c r="I400" s="103"/>
      <c r="J400" s="103"/>
      <c r="K400" s="55"/>
      <c r="L400" s="55"/>
      <c r="M400" s="55"/>
      <c r="N400" s="55"/>
      <c r="O400" s="55"/>
      <c r="P400" s="55"/>
      <c r="Q400" s="55"/>
      <c r="R400" s="55"/>
      <c r="S400" s="55"/>
      <c r="T400" s="55"/>
      <c r="U400" s="55"/>
      <c r="V400" s="55"/>
      <c r="W400" s="55"/>
      <c r="X400" s="55"/>
      <c r="Y400" s="55"/>
      <c r="Z400" s="55"/>
    </row>
    <row r="401" spans="1:26" ht="13.5" customHeight="1">
      <c r="A401" s="55"/>
      <c r="B401" s="55"/>
      <c r="C401" s="55"/>
      <c r="D401" s="55"/>
      <c r="E401" s="55"/>
      <c r="F401" s="55"/>
      <c r="G401" s="102"/>
      <c r="H401" s="103"/>
      <c r="I401" s="103"/>
      <c r="J401" s="103"/>
      <c r="K401" s="55"/>
      <c r="L401" s="55"/>
      <c r="M401" s="55"/>
      <c r="N401" s="55"/>
      <c r="O401" s="55"/>
      <c r="P401" s="55"/>
      <c r="Q401" s="55"/>
      <c r="R401" s="55"/>
      <c r="S401" s="55"/>
      <c r="T401" s="55"/>
      <c r="U401" s="55"/>
      <c r="V401" s="55"/>
      <c r="W401" s="55"/>
      <c r="X401" s="55"/>
      <c r="Y401" s="55"/>
      <c r="Z401" s="55"/>
    </row>
    <row r="402" spans="1:26" ht="13.5" customHeight="1">
      <c r="A402" s="55"/>
      <c r="B402" s="55"/>
      <c r="C402" s="55"/>
      <c r="D402" s="55"/>
      <c r="E402" s="55"/>
      <c r="F402" s="55"/>
      <c r="G402" s="102"/>
      <c r="H402" s="103"/>
      <c r="I402" s="103"/>
      <c r="J402" s="103"/>
      <c r="K402" s="55"/>
      <c r="L402" s="55"/>
      <c r="M402" s="55"/>
      <c r="N402" s="55"/>
      <c r="O402" s="55"/>
      <c r="P402" s="55"/>
      <c r="Q402" s="55"/>
      <c r="R402" s="55"/>
      <c r="S402" s="55"/>
      <c r="T402" s="55"/>
      <c r="U402" s="55"/>
      <c r="V402" s="55"/>
      <c r="W402" s="55"/>
      <c r="X402" s="55"/>
      <c r="Y402" s="55"/>
      <c r="Z402" s="55"/>
    </row>
    <row r="403" spans="1:26" ht="13.5" customHeight="1">
      <c r="A403" s="55"/>
      <c r="B403" s="55"/>
      <c r="C403" s="55"/>
      <c r="D403" s="55"/>
      <c r="E403" s="55"/>
      <c r="F403" s="55"/>
      <c r="G403" s="102"/>
      <c r="H403" s="103"/>
      <c r="I403" s="103"/>
      <c r="J403" s="103"/>
      <c r="K403" s="55"/>
      <c r="L403" s="55"/>
      <c r="M403" s="55"/>
      <c r="N403" s="55"/>
      <c r="O403" s="55"/>
      <c r="P403" s="55"/>
      <c r="Q403" s="55"/>
      <c r="R403" s="55"/>
      <c r="S403" s="55"/>
      <c r="T403" s="55"/>
      <c r="U403" s="55"/>
      <c r="V403" s="55"/>
      <c r="W403" s="55"/>
      <c r="X403" s="55"/>
      <c r="Y403" s="55"/>
      <c r="Z403" s="55"/>
    </row>
    <row r="404" spans="1:26" ht="13.5" customHeight="1">
      <c r="A404" s="55"/>
      <c r="B404" s="55"/>
      <c r="C404" s="55"/>
      <c r="D404" s="55"/>
      <c r="E404" s="55"/>
      <c r="F404" s="55"/>
      <c r="G404" s="102"/>
      <c r="H404" s="103"/>
      <c r="I404" s="103"/>
      <c r="J404" s="103"/>
      <c r="K404" s="55"/>
      <c r="L404" s="55"/>
      <c r="M404" s="55"/>
      <c r="N404" s="55"/>
      <c r="O404" s="55"/>
      <c r="P404" s="55"/>
      <c r="Q404" s="55"/>
      <c r="R404" s="55"/>
      <c r="S404" s="55"/>
      <c r="T404" s="55"/>
      <c r="U404" s="55"/>
      <c r="V404" s="55"/>
      <c r="W404" s="55"/>
      <c r="X404" s="55"/>
      <c r="Y404" s="55"/>
      <c r="Z404" s="55"/>
    </row>
    <row r="405" spans="1:26" ht="13.5" customHeight="1">
      <c r="A405" s="55"/>
      <c r="B405" s="55"/>
      <c r="C405" s="55"/>
      <c r="D405" s="55"/>
      <c r="E405" s="55"/>
      <c r="F405" s="55"/>
      <c r="G405" s="102"/>
      <c r="H405" s="103"/>
      <c r="I405" s="103"/>
      <c r="J405" s="103"/>
      <c r="K405" s="55"/>
      <c r="L405" s="55"/>
      <c r="M405" s="55"/>
      <c r="N405" s="55"/>
      <c r="O405" s="55"/>
      <c r="P405" s="55"/>
      <c r="Q405" s="55"/>
      <c r="R405" s="55"/>
      <c r="S405" s="55"/>
      <c r="T405" s="55"/>
      <c r="U405" s="55"/>
      <c r="V405" s="55"/>
      <c r="W405" s="55"/>
      <c r="X405" s="55"/>
      <c r="Y405" s="55"/>
      <c r="Z405" s="55"/>
    </row>
    <row r="406" spans="1:26" ht="13.5" customHeight="1">
      <c r="A406" s="55"/>
      <c r="B406" s="55"/>
      <c r="C406" s="55"/>
      <c r="D406" s="55"/>
      <c r="E406" s="55"/>
      <c r="F406" s="55"/>
      <c r="G406" s="102"/>
      <c r="H406" s="103"/>
      <c r="I406" s="103"/>
      <c r="J406" s="103"/>
      <c r="K406" s="55"/>
      <c r="L406" s="55"/>
      <c r="M406" s="55"/>
      <c r="N406" s="55"/>
      <c r="O406" s="55"/>
      <c r="P406" s="55"/>
      <c r="Q406" s="55"/>
      <c r="R406" s="55"/>
      <c r="S406" s="55"/>
      <c r="T406" s="55"/>
      <c r="U406" s="55"/>
      <c r="V406" s="55"/>
      <c r="W406" s="55"/>
      <c r="X406" s="55"/>
      <c r="Y406" s="55"/>
      <c r="Z406" s="55"/>
    </row>
    <row r="407" spans="1:26" ht="13.5" customHeight="1">
      <c r="A407" s="55"/>
      <c r="B407" s="55"/>
      <c r="C407" s="55"/>
      <c r="D407" s="55"/>
      <c r="E407" s="55"/>
      <c r="F407" s="55"/>
      <c r="G407" s="102"/>
      <c r="H407" s="103"/>
      <c r="I407" s="103"/>
      <c r="J407" s="103"/>
      <c r="K407" s="55"/>
      <c r="L407" s="55"/>
      <c r="M407" s="55"/>
      <c r="N407" s="55"/>
      <c r="O407" s="55"/>
      <c r="P407" s="55"/>
      <c r="Q407" s="55"/>
      <c r="R407" s="55"/>
      <c r="S407" s="55"/>
      <c r="T407" s="55"/>
      <c r="U407" s="55"/>
      <c r="V407" s="55"/>
      <c r="W407" s="55"/>
      <c r="X407" s="55"/>
      <c r="Y407" s="55"/>
      <c r="Z407" s="55"/>
    </row>
    <row r="408" spans="1:26" ht="13.5" customHeight="1">
      <c r="A408" s="55"/>
      <c r="B408" s="55"/>
      <c r="C408" s="55"/>
      <c r="D408" s="55"/>
      <c r="E408" s="55"/>
      <c r="F408" s="55"/>
      <c r="G408" s="102"/>
      <c r="H408" s="103"/>
      <c r="I408" s="103"/>
      <c r="J408" s="103"/>
      <c r="K408" s="55"/>
      <c r="L408" s="55"/>
      <c r="M408" s="55"/>
      <c r="N408" s="55"/>
      <c r="O408" s="55"/>
      <c r="P408" s="55"/>
      <c r="Q408" s="55"/>
      <c r="R408" s="55"/>
      <c r="S408" s="55"/>
      <c r="T408" s="55"/>
      <c r="U408" s="55"/>
      <c r="V408" s="55"/>
      <c r="W408" s="55"/>
      <c r="X408" s="55"/>
      <c r="Y408" s="55"/>
      <c r="Z408" s="55"/>
    </row>
    <row r="409" spans="1:26" ht="13.5" customHeight="1">
      <c r="A409" s="55"/>
      <c r="B409" s="55"/>
      <c r="C409" s="55"/>
      <c r="D409" s="55"/>
      <c r="E409" s="55"/>
      <c r="F409" s="55"/>
      <c r="G409" s="102"/>
      <c r="H409" s="103"/>
      <c r="I409" s="103"/>
      <c r="J409" s="103"/>
      <c r="K409" s="55"/>
      <c r="L409" s="55"/>
      <c r="M409" s="55"/>
      <c r="N409" s="55"/>
      <c r="O409" s="55"/>
      <c r="P409" s="55"/>
      <c r="Q409" s="55"/>
      <c r="R409" s="55"/>
      <c r="S409" s="55"/>
      <c r="T409" s="55"/>
      <c r="U409" s="55"/>
      <c r="V409" s="55"/>
      <c r="W409" s="55"/>
      <c r="X409" s="55"/>
      <c r="Y409" s="55"/>
      <c r="Z409" s="55"/>
    </row>
    <row r="410" spans="1:26" ht="13.5" customHeight="1">
      <c r="A410" s="55"/>
      <c r="B410" s="55"/>
      <c r="C410" s="55"/>
      <c r="D410" s="55"/>
      <c r="E410" s="55"/>
      <c r="F410" s="55"/>
      <c r="G410" s="102"/>
      <c r="H410" s="103"/>
      <c r="I410" s="103"/>
      <c r="J410" s="103"/>
      <c r="K410" s="55"/>
      <c r="L410" s="55"/>
      <c r="M410" s="55"/>
      <c r="N410" s="55"/>
      <c r="O410" s="55"/>
      <c r="P410" s="55"/>
      <c r="Q410" s="55"/>
      <c r="R410" s="55"/>
      <c r="S410" s="55"/>
      <c r="T410" s="55"/>
      <c r="U410" s="55"/>
      <c r="V410" s="55"/>
      <c r="W410" s="55"/>
      <c r="X410" s="55"/>
      <c r="Y410" s="55"/>
      <c r="Z410" s="55"/>
    </row>
    <row r="411" spans="1:26" ht="13.5" customHeight="1">
      <c r="A411" s="55"/>
      <c r="B411" s="55"/>
      <c r="C411" s="55"/>
      <c r="D411" s="55"/>
      <c r="E411" s="55"/>
      <c r="F411" s="55"/>
      <c r="G411" s="102"/>
      <c r="H411" s="103"/>
      <c r="I411" s="103"/>
      <c r="J411" s="103"/>
      <c r="K411" s="55"/>
      <c r="L411" s="55"/>
      <c r="M411" s="55"/>
      <c r="N411" s="55"/>
      <c r="O411" s="55"/>
      <c r="P411" s="55"/>
      <c r="Q411" s="55"/>
      <c r="R411" s="55"/>
      <c r="S411" s="55"/>
      <c r="T411" s="55"/>
      <c r="U411" s="55"/>
      <c r="V411" s="55"/>
      <c r="W411" s="55"/>
      <c r="X411" s="55"/>
      <c r="Y411" s="55"/>
      <c r="Z411" s="55"/>
    </row>
    <row r="412" spans="1:26" ht="13.5" customHeight="1">
      <c r="A412" s="55"/>
      <c r="B412" s="55"/>
      <c r="C412" s="55"/>
      <c r="D412" s="55"/>
      <c r="E412" s="55"/>
      <c r="F412" s="55"/>
      <c r="G412" s="102"/>
      <c r="H412" s="103"/>
      <c r="I412" s="103"/>
      <c r="J412" s="103"/>
      <c r="K412" s="55"/>
      <c r="L412" s="55"/>
      <c r="M412" s="55"/>
      <c r="N412" s="55"/>
      <c r="O412" s="55"/>
      <c r="P412" s="55"/>
      <c r="Q412" s="55"/>
      <c r="R412" s="55"/>
      <c r="S412" s="55"/>
      <c r="T412" s="55"/>
      <c r="U412" s="55"/>
      <c r="V412" s="55"/>
      <c r="W412" s="55"/>
      <c r="X412" s="55"/>
      <c r="Y412" s="55"/>
      <c r="Z412" s="55"/>
    </row>
    <row r="413" spans="1:26" ht="13.5" customHeight="1">
      <c r="A413" s="55"/>
      <c r="B413" s="55"/>
      <c r="C413" s="55"/>
      <c r="D413" s="55"/>
      <c r="E413" s="55"/>
      <c r="F413" s="55"/>
      <c r="G413" s="102"/>
      <c r="H413" s="103"/>
      <c r="I413" s="103"/>
      <c r="J413" s="103"/>
      <c r="K413" s="55"/>
      <c r="L413" s="55"/>
      <c r="M413" s="55"/>
      <c r="N413" s="55"/>
      <c r="O413" s="55"/>
      <c r="P413" s="55"/>
      <c r="Q413" s="55"/>
      <c r="R413" s="55"/>
      <c r="S413" s="55"/>
      <c r="T413" s="55"/>
      <c r="U413" s="55"/>
      <c r="V413" s="55"/>
      <c r="W413" s="55"/>
      <c r="X413" s="55"/>
      <c r="Y413" s="55"/>
      <c r="Z413" s="55"/>
    </row>
    <row r="414" spans="1:26" ht="13.5" customHeight="1">
      <c r="A414" s="55"/>
      <c r="B414" s="55"/>
      <c r="C414" s="55"/>
      <c r="D414" s="55"/>
      <c r="E414" s="55"/>
      <c r="F414" s="55"/>
      <c r="G414" s="102"/>
      <c r="H414" s="103"/>
      <c r="I414" s="103"/>
      <c r="J414" s="103"/>
      <c r="K414" s="55"/>
      <c r="L414" s="55"/>
      <c r="M414" s="55"/>
      <c r="N414" s="55"/>
      <c r="O414" s="55"/>
      <c r="P414" s="55"/>
      <c r="Q414" s="55"/>
      <c r="R414" s="55"/>
      <c r="S414" s="55"/>
      <c r="T414" s="55"/>
      <c r="U414" s="55"/>
      <c r="V414" s="55"/>
      <c r="W414" s="55"/>
      <c r="X414" s="55"/>
      <c r="Y414" s="55"/>
      <c r="Z414" s="55"/>
    </row>
    <row r="415" spans="1:26" ht="13.5" customHeight="1">
      <c r="A415" s="55"/>
      <c r="B415" s="55"/>
      <c r="C415" s="55"/>
      <c r="D415" s="55"/>
      <c r="E415" s="55"/>
      <c r="F415" s="55"/>
      <c r="G415" s="102"/>
      <c r="H415" s="103"/>
      <c r="I415" s="103"/>
      <c r="J415" s="103"/>
      <c r="K415" s="55"/>
      <c r="L415" s="55"/>
      <c r="M415" s="55"/>
      <c r="N415" s="55"/>
      <c r="O415" s="55"/>
      <c r="P415" s="55"/>
      <c r="Q415" s="55"/>
      <c r="R415" s="55"/>
      <c r="S415" s="55"/>
      <c r="T415" s="55"/>
      <c r="U415" s="55"/>
      <c r="V415" s="55"/>
      <c r="W415" s="55"/>
      <c r="X415" s="55"/>
      <c r="Y415" s="55"/>
      <c r="Z415" s="55"/>
    </row>
    <row r="416" spans="1:26" ht="13.5" customHeight="1">
      <c r="A416" s="55"/>
      <c r="B416" s="55"/>
      <c r="C416" s="55"/>
      <c r="D416" s="55"/>
      <c r="E416" s="55"/>
      <c r="F416" s="55"/>
      <c r="G416" s="102"/>
      <c r="H416" s="103"/>
      <c r="I416" s="103"/>
      <c r="J416" s="103"/>
      <c r="K416" s="55"/>
      <c r="L416" s="55"/>
      <c r="M416" s="55"/>
      <c r="N416" s="55"/>
      <c r="O416" s="55"/>
      <c r="P416" s="55"/>
      <c r="Q416" s="55"/>
      <c r="R416" s="55"/>
      <c r="S416" s="55"/>
      <c r="T416" s="55"/>
      <c r="U416" s="55"/>
      <c r="V416" s="55"/>
      <c r="W416" s="55"/>
      <c r="X416" s="55"/>
      <c r="Y416" s="55"/>
      <c r="Z416" s="55"/>
    </row>
    <row r="417" spans="1:26" ht="13.5" customHeight="1">
      <c r="A417" s="55"/>
      <c r="B417" s="55"/>
      <c r="C417" s="55"/>
      <c r="D417" s="55"/>
      <c r="E417" s="55"/>
      <c r="F417" s="55"/>
      <c r="G417" s="102"/>
      <c r="H417" s="103"/>
      <c r="I417" s="103"/>
      <c r="J417" s="103"/>
      <c r="K417" s="55"/>
      <c r="L417" s="55"/>
      <c r="M417" s="55"/>
      <c r="N417" s="55"/>
      <c r="O417" s="55"/>
      <c r="P417" s="55"/>
      <c r="Q417" s="55"/>
      <c r="R417" s="55"/>
      <c r="S417" s="55"/>
      <c r="T417" s="55"/>
      <c r="U417" s="55"/>
      <c r="V417" s="55"/>
      <c r="W417" s="55"/>
      <c r="X417" s="55"/>
      <c r="Y417" s="55"/>
      <c r="Z417" s="55"/>
    </row>
    <row r="418" spans="1:26" ht="13.5" customHeight="1">
      <c r="A418" s="55"/>
      <c r="B418" s="55"/>
      <c r="C418" s="55"/>
      <c r="D418" s="55"/>
      <c r="E418" s="55"/>
      <c r="F418" s="55"/>
      <c r="G418" s="102"/>
      <c r="H418" s="103"/>
      <c r="I418" s="103"/>
      <c r="J418" s="103"/>
      <c r="K418" s="55"/>
      <c r="L418" s="55"/>
      <c r="M418" s="55"/>
      <c r="N418" s="55"/>
      <c r="O418" s="55"/>
      <c r="P418" s="55"/>
      <c r="Q418" s="55"/>
      <c r="R418" s="55"/>
      <c r="S418" s="55"/>
      <c r="T418" s="55"/>
      <c r="U418" s="55"/>
      <c r="V418" s="55"/>
      <c r="W418" s="55"/>
      <c r="X418" s="55"/>
      <c r="Y418" s="55"/>
      <c r="Z418" s="55"/>
    </row>
    <row r="419" spans="1:26" ht="13.5" customHeight="1">
      <c r="A419" s="55"/>
      <c r="B419" s="55"/>
      <c r="C419" s="55"/>
      <c r="D419" s="55"/>
      <c r="E419" s="55"/>
      <c r="F419" s="55"/>
      <c r="G419" s="102"/>
      <c r="H419" s="103"/>
      <c r="I419" s="103"/>
      <c r="J419" s="103"/>
      <c r="K419" s="55"/>
      <c r="L419" s="55"/>
      <c r="M419" s="55"/>
      <c r="N419" s="55"/>
      <c r="O419" s="55"/>
      <c r="P419" s="55"/>
      <c r="Q419" s="55"/>
      <c r="R419" s="55"/>
      <c r="S419" s="55"/>
      <c r="T419" s="55"/>
      <c r="U419" s="55"/>
      <c r="V419" s="55"/>
      <c r="W419" s="55"/>
      <c r="X419" s="55"/>
      <c r="Y419" s="55"/>
      <c r="Z419" s="55"/>
    </row>
    <row r="420" spans="1:26" ht="13.5" customHeight="1">
      <c r="A420" s="55"/>
      <c r="B420" s="55"/>
      <c r="C420" s="55"/>
      <c r="D420" s="55"/>
      <c r="E420" s="55"/>
      <c r="F420" s="55"/>
      <c r="G420" s="102"/>
      <c r="H420" s="103"/>
      <c r="I420" s="103"/>
      <c r="J420" s="103"/>
      <c r="K420" s="55"/>
      <c r="L420" s="55"/>
      <c r="M420" s="55"/>
      <c r="N420" s="55"/>
      <c r="O420" s="55"/>
      <c r="P420" s="55"/>
      <c r="Q420" s="55"/>
      <c r="R420" s="55"/>
      <c r="S420" s="55"/>
      <c r="T420" s="55"/>
      <c r="U420" s="55"/>
      <c r="V420" s="55"/>
      <c r="W420" s="55"/>
      <c r="X420" s="55"/>
      <c r="Y420" s="55"/>
      <c r="Z420" s="55"/>
    </row>
    <row r="421" spans="1:26" ht="13.5" customHeight="1">
      <c r="A421" s="55"/>
      <c r="B421" s="55"/>
      <c r="C421" s="55"/>
      <c r="D421" s="55"/>
      <c r="E421" s="55"/>
      <c r="F421" s="55"/>
      <c r="G421" s="102"/>
      <c r="H421" s="103"/>
      <c r="I421" s="103"/>
      <c r="J421" s="103"/>
      <c r="K421" s="55"/>
      <c r="L421" s="55"/>
      <c r="M421" s="55"/>
      <c r="N421" s="55"/>
      <c r="O421" s="55"/>
      <c r="P421" s="55"/>
      <c r="Q421" s="55"/>
      <c r="R421" s="55"/>
      <c r="S421" s="55"/>
      <c r="T421" s="55"/>
      <c r="U421" s="55"/>
      <c r="V421" s="55"/>
      <c r="W421" s="55"/>
      <c r="X421" s="55"/>
      <c r="Y421" s="55"/>
      <c r="Z421" s="55"/>
    </row>
    <row r="422" spans="1:26" ht="13.5" customHeight="1">
      <c r="A422" s="55"/>
      <c r="B422" s="55"/>
      <c r="C422" s="55"/>
      <c r="D422" s="55"/>
      <c r="E422" s="55"/>
      <c r="F422" s="55"/>
      <c r="G422" s="102"/>
      <c r="H422" s="103"/>
      <c r="I422" s="103"/>
      <c r="J422" s="103"/>
      <c r="K422" s="55"/>
      <c r="L422" s="55"/>
      <c r="M422" s="55"/>
      <c r="N422" s="55"/>
      <c r="O422" s="55"/>
      <c r="P422" s="55"/>
      <c r="Q422" s="55"/>
      <c r="R422" s="55"/>
      <c r="S422" s="55"/>
      <c r="T422" s="55"/>
      <c r="U422" s="55"/>
      <c r="V422" s="55"/>
      <c r="W422" s="55"/>
      <c r="X422" s="55"/>
      <c r="Y422" s="55"/>
      <c r="Z422" s="55"/>
    </row>
    <row r="423" spans="1:26" ht="13.5" customHeight="1">
      <c r="A423" s="55"/>
      <c r="B423" s="55"/>
      <c r="C423" s="55"/>
      <c r="D423" s="55"/>
      <c r="E423" s="55"/>
      <c r="F423" s="55"/>
      <c r="G423" s="102"/>
      <c r="H423" s="103"/>
      <c r="I423" s="103"/>
      <c r="J423" s="103"/>
      <c r="K423" s="55"/>
      <c r="L423" s="55"/>
      <c r="M423" s="55"/>
      <c r="N423" s="55"/>
      <c r="O423" s="55"/>
      <c r="P423" s="55"/>
      <c r="Q423" s="55"/>
      <c r="R423" s="55"/>
      <c r="S423" s="55"/>
      <c r="T423" s="55"/>
      <c r="U423" s="55"/>
      <c r="V423" s="55"/>
      <c r="W423" s="55"/>
      <c r="X423" s="55"/>
      <c r="Y423" s="55"/>
      <c r="Z423" s="55"/>
    </row>
    <row r="424" spans="1:26" ht="13.5" customHeight="1">
      <c r="A424" s="55"/>
      <c r="B424" s="55"/>
      <c r="C424" s="55"/>
      <c r="D424" s="55"/>
      <c r="E424" s="55"/>
      <c r="F424" s="55"/>
      <c r="G424" s="102"/>
      <c r="H424" s="103"/>
      <c r="I424" s="103"/>
      <c r="J424" s="103"/>
      <c r="K424" s="55"/>
      <c r="L424" s="55"/>
      <c r="M424" s="55"/>
      <c r="N424" s="55"/>
      <c r="O424" s="55"/>
      <c r="P424" s="55"/>
      <c r="Q424" s="55"/>
      <c r="R424" s="55"/>
      <c r="S424" s="55"/>
      <c r="T424" s="55"/>
      <c r="U424" s="55"/>
      <c r="V424" s="55"/>
      <c r="W424" s="55"/>
      <c r="X424" s="55"/>
      <c r="Y424" s="55"/>
      <c r="Z424" s="55"/>
    </row>
    <row r="425" spans="1:26" ht="13.5" customHeight="1">
      <c r="A425" s="55"/>
      <c r="B425" s="55"/>
      <c r="C425" s="55"/>
      <c r="D425" s="55"/>
      <c r="E425" s="55"/>
      <c r="F425" s="55"/>
      <c r="G425" s="102"/>
      <c r="H425" s="103"/>
      <c r="I425" s="103"/>
      <c r="J425" s="103"/>
      <c r="K425" s="55"/>
      <c r="L425" s="55"/>
      <c r="M425" s="55"/>
      <c r="N425" s="55"/>
      <c r="O425" s="55"/>
      <c r="P425" s="55"/>
      <c r="Q425" s="55"/>
      <c r="R425" s="55"/>
      <c r="S425" s="55"/>
      <c r="T425" s="55"/>
      <c r="U425" s="55"/>
      <c r="V425" s="55"/>
      <c r="W425" s="55"/>
      <c r="X425" s="55"/>
      <c r="Y425" s="55"/>
      <c r="Z425" s="55"/>
    </row>
    <row r="426" spans="1:26" ht="13.5" customHeight="1">
      <c r="A426" s="55"/>
      <c r="B426" s="55"/>
      <c r="C426" s="55"/>
      <c r="D426" s="55"/>
      <c r="E426" s="55"/>
      <c r="F426" s="55"/>
      <c r="G426" s="102"/>
      <c r="H426" s="103"/>
      <c r="I426" s="103"/>
      <c r="J426" s="103"/>
      <c r="K426" s="55"/>
      <c r="L426" s="55"/>
      <c r="M426" s="55"/>
      <c r="N426" s="55"/>
      <c r="O426" s="55"/>
      <c r="P426" s="55"/>
      <c r="Q426" s="55"/>
      <c r="R426" s="55"/>
      <c r="S426" s="55"/>
      <c r="T426" s="55"/>
      <c r="U426" s="55"/>
      <c r="V426" s="55"/>
      <c r="W426" s="55"/>
      <c r="X426" s="55"/>
      <c r="Y426" s="55"/>
      <c r="Z426" s="55"/>
    </row>
    <row r="427" spans="1:26" ht="13.5" customHeight="1">
      <c r="A427" s="55"/>
      <c r="B427" s="55"/>
      <c r="C427" s="55"/>
      <c r="D427" s="55"/>
      <c r="E427" s="55"/>
      <c r="F427" s="55"/>
      <c r="G427" s="102"/>
      <c r="H427" s="103"/>
      <c r="I427" s="103"/>
      <c r="J427" s="103"/>
      <c r="K427" s="55"/>
      <c r="L427" s="55"/>
      <c r="M427" s="55"/>
      <c r="N427" s="55"/>
      <c r="O427" s="55"/>
      <c r="P427" s="55"/>
      <c r="Q427" s="55"/>
      <c r="R427" s="55"/>
      <c r="S427" s="55"/>
      <c r="T427" s="55"/>
      <c r="U427" s="55"/>
      <c r="V427" s="55"/>
      <c r="W427" s="55"/>
      <c r="X427" s="55"/>
      <c r="Y427" s="55"/>
      <c r="Z427" s="55"/>
    </row>
    <row r="428" spans="1:26" ht="13.5" customHeight="1">
      <c r="A428" s="55"/>
      <c r="B428" s="55"/>
      <c r="C428" s="55"/>
      <c r="D428" s="55"/>
      <c r="E428" s="55"/>
      <c r="F428" s="55"/>
      <c r="G428" s="102"/>
      <c r="H428" s="103"/>
      <c r="I428" s="103"/>
      <c r="J428" s="103"/>
      <c r="K428" s="55"/>
      <c r="L428" s="55"/>
      <c r="M428" s="55"/>
      <c r="N428" s="55"/>
      <c r="O428" s="55"/>
      <c r="P428" s="55"/>
      <c r="Q428" s="55"/>
      <c r="R428" s="55"/>
      <c r="S428" s="55"/>
      <c r="T428" s="55"/>
      <c r="U428" s="55"/>
      <c r="V428" s="55"/>
      <c r="W428" s="55"/>
      <c r="X428" s="55"/>
      <c r="Y428" s="55"/>
      <c r="Z428" s="55"/>
    </row>
    <row r="429" spans="1:26" ht="13.5" customHeight="1">
      <c r="A429" s="55"/>
      <c r="B429" s="55"/>
      <c r="C429" s="55"/>
      <c r="D429" s="55"/>
      <c r="E429" s="55"/>
      <c r="F429" s="55"/>
      <c r="G429" s="102"/>
      <c r="H429" s="103"/>
      <c r="I429" s="103"/>
      <c r="J429" s="103"/>
      <c r="K429" s="55"/>
      <c r="L429" s="55"/>
      <c r="M429" s="55"/>
      <c r="N429" s="55"/>
      <c r="O429" s="55"/>
      <c r="P429" s="55"/>
      <c r="Q429" s="55"/>
      <c r="R429" s="55"/>
      <c r="S429" s="55"/>
      <c r="T429" s="55"/>
      <c r="U429" s="55"/>
      <c r="V429" s="55"/>
      <c r="W429" s="55"/>
      <c r="X429" s="55"/>
      <c r="Y429" s="55"/>
      <c r="Z429" s="55"/>
    </row>
    <row r="430" spans="1:26" ht="13.5" customHeight="1">
      <c r="A430" s="55"/>
      <c r="B430" s="55"/>
      <c r="C430" s="55"/>
      <c r="D430" s="55"/>
      <c r="E430" s="55"/>
      <c r="F430" s="55"/>
      <c r="G430" s="102"/>
      <c r="H430" s="103"/>
      <c r="I430" s="103"/>
      <c r="J430" s="103"/>
      <c r="K430" s="55"/>
      <c r="L430" s="55"/>
      <c r="M430" s="55"/>
      <c r="N430" s="55"/>
      <c r="O430" s="55"/>
      <c r="P430" s="55"/>
      <c r="Q430" s="55"/>
      <c r="R430" s="55"/>
      <c r="S430" s="55"/>
      <c r="T430" s="55"/>
      <c r="U430" s="55"/>
      <c r="V430" s="55"/>
      <c r="W430" s="55"/>
      <c r="X430" s="55"/>
      <c r="Y430" s="55"/>
      <c r="Z430" s="55"/>
    </row>
    <row r="431" spans="1:26" ht="13.5" customHeight="1">
      <c r="A431" s="55"/>
      <c r="B431" s="55"/>
      <c r="C431" s="55"/>
      <c r="D431" s="55"/>
      <c r="E431" s="55"/>
      <c r="F431" s="55"/>
      <c r="G431" s="102"/>
      <c r="H431" s="103"/>
      <c r="I431" s="103"/>
      <c r="J431" s="103"/>
      <c r="K431" s="55"/>
      <c r="L431" s="55"/>
      <c r="M431" s="55"/>
      <c r="N431" s="55"/>
      <c r="O431" s="55"/>
      <c r="P431" s="55"/>
      <c r="Q431" s="55"/>
      <c r="R431" s="55"/>
      <c r="S431" s="55"/>
      <c r="T431" s="55"/>
      <c r="U431" s="55"/>
      <c r="V431" s="55"/>
      <c r="W431" s="55"/>
      <c r="X431" s="55"/>
      <c r="Y431" s="55"/>
      <c r="Z431" s="55"/>
    </row>
    <row r="432" spans="1:26" ht="13.5" customHeight="1">
      <c r="A432" s="55"/>
      <c r="B432" s="55"/>
      <c r="C432" s="55"/>
      <c r="D432" s="55"/>
      <c r="E432" s="55"/>
      <c r="F432" s="55"/>
      <c r="G432" s="102"/>
      <c r="H432" s="103"/>
      <c r="I432" s="103"/>
      <c r="J432" s="103"/>
      <c r="K432" s="55"/>
      <c r="L432" s="55"/>
      <c r="M432" s="55"/>
      <c r="N432" s="55"/>
      <c r="O432" s="55"/>
      <c r="P432" s="55"/>
      <c r="Q432" s="55"/>
      <c r="R432" s="55"/>
      <c r="S432" s="55"/>
      <c r="T432" s="55"/>
      <c r="U432" s="55"/>
      <c r="V432" s="55"/>
      <c r="W432" s="55"/>
      <c r="X432" s="55"/>
      <c r="Y432" s="55"/>
      <c r="Z432" s="55"/>
    </row>
    <row r="433" spans="1:26" ht="13.5" customHeight="1">
      <c r="A433" s="55"/>
      <c r="B433" s="55"/>
      <c r="C433" s="55"/>
      <c r="D433" s="55"/>
      <c r="E433" s="55"/>
      <c r="F433" s="55"/>
      <c r="G433" s="102"/>
      <c r="H433" s="103"/>
      <c r="I433" s="103"/>
      <c r="J433" s="103"/>
      <c r="K433" s="55"/>
      <c r="L433" s="55"/>
      <c r="M433" s="55"/>
      <c r="N433" s="55"/>
      <c r="O433" s="55"/>
      <c r="P433" s="55"/>
      <c r="Q433" s="55"/>
      <c r="R433" s="55"/>
      <c r="S433" s="55"/>
      <c r="T433" s="55"/>
      <c r="U433" s="55"/>
      <c r="V433" s="55"/>
      <c r="W433" s="55"/>
      <c r="X433" s="55"/>
      <c r="Y433" s="55"/>
      <c r="Z433" s="55"/>
    </row>
    <row r="434" spans="1:26" ht="13.5" customHeight="1">
      <c r="A434" s="55"/>
      <c r="B434" s="55"/>
      <c r="C434" s="55"/>
      <c r="D434" s="55"/>
      <c r="E434" s="55"/>
      <c r="F434" s="55"/>
      <c r="G434" s="102"/>
      <c r="H434" s="103"/>
      <c r="I434" s="103"/>
      <c r="J434" s="103"/>
      <c r="K434" s="55"/>
      <c r="L434" s="55"/>
      <c r="M434" s="55"/>
      <c r="N434" s="55"/>
      <c r="O434" s="55"/>
      <c r="P434" s="55"/>
      <c r="Q434" s="55"/>
      <c r="R434" s="55"/>
      <c r="S434" s="55"/>
      <c r="T434" s="55"/>
      <c r="U434" s="55"/>
      <c r="V434" s="55"/>
      <c r="W434" s="55"/>
      <c r="X434" s="55"/>
      <c r="Y434" s="55"/>
      <c r="Z434" s="55"/>
    </row>
    <row r="435" spans="1:26" ht="13.5" customHeight="1">
      <c r="A435" s="55"/>
      <c r="B435" s="55"/>
      <c r="C435" s="55"/>
      <c r="D435" s="55"/>
      <c r="E435" s="55"/>
      <c r="F435" s="55"/>
      <c r="G435" s="102"/>
      <c r="H435" s="103"/>
      <c r="I435" s="103"/>
      <c r="J435" s="103"/>
      <c r="K435" s="55"/>
      <c r="L435" s="55"/>
      <c r="M435" s="55"/>
      <c r="N435" s="55"/>
      <c r="O435" s="55"/>
      <c r="P435" s="55"/>
      <c r="Q435" s="55"/>
      <c r="R435" s="55"/>
      <c r="S435" s="55"/>
      <c r="T435" s="55"/>
      <c r="U435" s="55"/>
      <c r="V435" s="55"/>
      <c r="W435" s="55"/>
      <c r="X435" s="55"/>
      <c r="Y435" s="55"/>
      <c r="Z435" s="55"/>
    </row>
    <row r="436" spans="1:26" ht="13.5" customHeight="1">
      <c r="A436" s="55"/>
      <c r="B436" s="55"/>
      <c r="C436" s="55"/>
      <c r="D436" s="55"/>
      <c r="E436" s="55"/>
      <c r="F436" s="55"/>
      <c r="G436" s="102"/>
      <c r="H436" s="103"/>
      <c r="I436" s="103"/>
      <c r="J436" s="103"/>
      <c r="K436" s="55"/>
      <c r="L436" s="55"/>
      <c r="M436" s="55"/>
      <c r="N436" s="55"/>
      <c r="O436" s="55"/>
      <c r="P436" s="55"/>
      <c r="Q436" s="55"/>
      <c r="R436" s="55"/>
      <c r="S436" s="55"/>
      <c r="T436" s="55"/>
      <c r="U436" s="55"/>
      <c r="V436" s="55"/>
      <c r="W436" s="55"/>
      <c r="X436" s="55"/>
      <c r="Y436" s="55"/>
      <c r="Z436" s="55"/>
    </row>
    <row r="437" spans="1:26" ht="13.5" customHeight="1">
      <c r="A437" s="55"/>
      <c r="B437" s="55"/>
      <c r="C437" s="55"/>
      <c r="D437" s="55"/>
      <c r="E437" s="55"/>
      <c r="F437" s="55"/>
      <c r="G437" s="102"/>
      <c r="H437" s="103"/>
      <c r="I437" s="103"/>
      <c r="J437" s="103"/>
      <c r="K437" s="55"/>
      <c r="L437" s="55"/>
      <c r="M437" s="55"/>
      <c r="N437" s="55"/>
      <c r="O437" s="55"/>
      <c r="P437" s="55"/>
      <c r="Q437" s="55"/>
      <c r="R437" s="55"/>
      <c r="S437" s="55"/>
      <c r="T437" s="55"/>
      <c r="U437" s="55"/>
      <c r="V437" s="55"/>
      <c r="W437" s="55"/>
      <c r="X437" s="55"/>
      <c r="Y437" s="55"/>
      <c r="Z437" s="55"/>
    </row>
    <row r="438" spans="1:26" ht="13.5" customHeight="1">
      <c r="A438" s="55"/>
      <c r="B438" s="55"/>
      <c r="C438" s="55"/>
      <c r="D438" s="55"/>
      <c r="E438" s="55"/>
      <c r="F438" s="55"/>
      <c r="G438" s="102"/>
      <c r="H438" s="103"/>
      <c r="I438" s="103"/>
      <c r="J438" s="103"/>
      <c r="K438" s="55"/>
      <c r="L438" s="55"/>
      <c r="M438" s="55"/>
      <c r="N438" s="55"/>
      <c r="O438" s="55"/>
      <c r="P438" s="55"/>
      <c r="Q438" s="55"/>
      <c r="R438" s="55"/>
      <c r="S438" s="55"/>
      <c r="T438" s="55"/>
      <c r="U438" s="55"/>
      <c r="V438" s="55"/>
      <c r="W438" s="55"/>
      <c r="X438" s="55"/>
      <c r="Y438" s="55"/>
      <c r="Z438" s="55"/>
    </row>
    <row r="439" spans="1:26" ht="13.5" customHeight="1">
      <c r="A439" s="55"/>
      <c r="B439" s="55"/>
      <c r="C439" s="55"/>
      <c r="D439" s="55"/>
      <c r="E439" s="55"/>
      <c r="F439" s="55"/>
      <c r="G439" s="102"/>
      <c r="H439" s="103"/>
      <c r="I439" s="103"/>
      <c r="J439" s="103"/>
      <c r="K439" s="55"/>
      <c r="L439" s="55"/>
      <c r="M439" s="55"/>
      <c r="N439" s="55"/>
      <c r="O439" s="55"/>
      <c r="P439" s="55"/>
      <c r="Q439" s="55"/>
      <c r="R439" s="55"/>
      <c r="S439" s="55"/>
      <c r="T439" s="55"/>
      <c r="U439" s="55"/>
      <c r="V439" s="55"/>
      <c r="W439" s="55"/>
      <c r="X439" s="55"/>
      <c r="Y439" s="55"/>
      <c r="Z439" s="55"/>
    </row>
    <row r="440" spans="1:26" ht="13.5" customHeight="1">
      <c r="A440" s="55"/>
      <c r="B440" s="55"/>
      <c r="C440" s="55"/>
      <c r="D440" s="55"/>
      <c r="E440" s="55"/>
      <c r="F440" s="55"/>
      <c r="G440" s="102"/>
      <c r="H440" s="103"/>
      <c r="I440" s="103"/>
      <c r="J440" s="103"/>
      <c r="K440" s="55"/>
      <c r="L440" s="55"/>
      <c r="M440" s="55"/>
      <c r="N440" s="55"/>
      <c r="O440" s="55"/>
      <c r="P440" s="55"/>
      <c r="Q440" s="55"/>
      <c r="R440" s="55"/>
      <c r="S440" s="55"/>
      <c r="T440" s="55"/>
      <c r="U440" s="55"/>
      <c r="V440" s="55"/>
      <c r="W440" s="55"/>
      <c r="X440" s="55"/>
      <c r="Y440" s="55"/>
      <c r="Z440" s="55"/>
    </row>
    <row r="441" spans="1:26" ht="13.5" customHeight="1">
      <c r="A441" s="55"/>
      <c r="B441" s="55"/>
      <c r="C441" s="55"/>
      <c r="D441" s="55"/>
      <c r="E441" s="55"/>
      <c r="F441" s="55"/>
      <c r="G441" s="102"/>
      <c r="H441" s="103"/>
      <c r="I441" s="103"/>
      <c r="J441" s="103"/>
      <c r="K441" s="55"/>
      <c r="L441" s="55"/>
      <c r="M441" s="55"/>
      <c r="N441" s="55"/>
      <c r="O441" s="55"/>
      <c r="P441" s="55"/>
      <c r="Q441" s="55"/>
      <c r="R441" s="55"/>
      <c r="S441" s="55"/>
      <c r="T441" s="55"/>
      <c r="U441" s="55"/>
      <c r="V441" s="55"/>
      <c r="W441" s="55"/>
      <c r="X441" s="55"/>
      <c r="Y441" s="55"/>
      <c r="Z441" s="55"/>
    </row>
    <row r="442" spans="1:26" ht="13.5" customHeight="1">
      <c r="A442" s="55"/>
      <c r="B442" s="55"/>
      <c r="C442" s="55"/>
      <c r="D442" s="55"/>
      <c r="E442" s="55"/>
      <c r="F442" s="55"/>
      <c r="G442" s="102"/>
      <c r="H442" s="103"/>
      <c r="I442" s="103"/>
      <c r="J442" s="103"/>
      <c r="K442" s="55"/>
      <c r="L442" s="55"/>
      <c r="M442" s="55"/>
      <c r="N442" s="55"/>
      <c r="O442" s="55"/>
      <c r="P442" s="55"/>
      <c r="Q442" s="55"/>
      <c r="R442" s="55"/>
      <c r="S442" s="55"/>
      <c r="T442" s="55"/>
      <c r="U442" s="55"/>
      <c r="V442" s="55"/>
      <c r="W442" s="55"/>
      <c r="X442" s="55"/>
      <c r="Y442" s="55"/>
      <c r="Z442" s="55"/>
    </row>
    <row r="443" spans="1:26" ht="13.5" customHeight="1">
      <c r="A443" s="55"/>
      <c r="B443" s="55"/>
      <c r="C443" s="55"/>
      <c r="D443" s="55"/>
      <c r="E443" s="55"/>
      <c r="F443" s="55"/>
      <c r="G443" s="102"/>
      <c r="H443" s="103"/>
      <c r="I443" s="103"/>
      <c r="J443" s="103"/>
      <c r="K443" s="55"/>
      <c r="L443" s="55"/>
      <c r="M443" s="55"/>
      <c r="N443" s="55"/>
      <c r="O443" s="55"/>
      <c r="P443" s="55"/>
      <c r="Q443" s="55"/>
      <c r="R443" s="55"/>
      <c r="S443" s="55"/>
      <c r="T443" s="55"/>
      <c r="U443" s="55"/>
      <c r="V443" s="55"/>
      <c r="W443" s="55"/>
      <c r="X443" s="55"/>
      <c r="Y443" s="55"/>
      <c r="Z443" s="55"/>
    </row>
    <row r="444" spans="1:26" ht="13.5" customHeight="1">
      <c r="A444" s="55"/>
      <c r="B444" s="55"/>
      <c r="C444" s="55"/>
      <c r="D444" s="55"/>
      <c r="E444" s="55"/>
      <c r="F444" s="55"/>
      <c r="G444" s="102"/>
      <c r="H444" s="103"/>
      <c r="I444" s="103"/>
      <c r="J444" s="103"/>
      <c r="K444" s="55"/>
      <c r="L444" s="55"/>
      <c r="M444" s="55"/>
      <c r="N444" s="55"/>
      <c r="O444" s="55"/>
      <c r="P444" s="55"/>
      <c r="Q444" s="55"/>
      <c r="R444" s="55"/>
      <c r="S444" s="55"/>
      <c r="T444" s="55"/>
      <c r="U444" s="55"/>
      <c r="V444" s="55"/>
      <c r="W444" s="55"/>
      <c r="X444" s="55"/>
      <c r="Y444" s="55"/>
      <c r="Z444" s="55"/>
    </row>
    <row r="445" spans="1:26" ht="13.5" customHeight="1">
      <c r="A445" s="55"/>
      <c r="B445" s="55"/>
      <c r="C445" s="55"/>
      <c r="D445" s="55"/>
      <c r="E445" s="55"/>
      <c r="F445" s="55"/>
      <c r="G445" s="102"/>
      <c r="H445" s="103"/>
      <c r="I445" s="103"/>
      <c r="J445" s="103"/>
      <c r="K445" s="55"/>
      <c r="L445" s="55"/>
      <c r="M445" s="55"/>
      <c r="N445" s="55"/>
      <c r="O445" s="55"/>
      <c r="P445" s="55"/>
      <c r="Q445" s="55"/>
      <c r="R445" s="55"/>
      <c r="S445" s="55"/>
      <c r="T445" s="55"/>
      <c r="U445" s="55"/>
      <c r="V445" s="55"/>
      <c r="W445" s="55"/>
      <c r="X445" s="55"/>
      <c r="Y445" s="55"/>
      <c r="Z445" s="55"/>
    </row>
    <row r="446" spans="1:26" ht="13.5" customHeight="1">
      <c r="A446" s="55"/>
      <c r="B446" s="55"/>
      <c r="C446" s="55"/>
      <c r="D446" s="55"/>
      <c r="E446" s="55"/>
      <c r="F446" s="55"/>
      <c r="G446" s="102"/>
      <c r="H446" s="103"/>
      <c r="I446" s="103"/>
      <c r="J446" s="103"/>
      <c r="K446" s="55"/>
      <c r="L446" s="55"/>
      <c r="M446" s="55"/>
      <c r="N446" s="55"/>
      <c r="O446" s="55"/>
      <c r="P446" s="55"/>
      <c r="Q446" s="55"/>
      <c r="R446" s="55"/>
      <c r="S446" s="55"/>
      <c r="T446" s="55"/>
      <c r="U446" s="55"/>
      <c r="V446" s="55"/>
      <c r="W446" s="55"/>
      <c r="X446" s="55"/>
      <c r="Y446" s="55"/>
      <c r="Z446" s="55"/>
    </row>
    <row r="447" spans="1:26" ht="13.5" customHeight="1">
      <c r="A447" s="55"/>
      <c r="B447" s="55"/>
      <c r="C447" s="55"/>
      <c r="D447" s="55"/>
      <c r="E447" s="55"/>
      <c r="F447" s="55"/>
      <c r="G447" s="102"/>
      <c r="H447" s="103"/>
      <c r="I447" s="103"/>
      <c r="J447" s="103"/>
      <c r="K447" s="55"/>
      <c r="L447" s="55"/>
      <c r="M447" s="55"/>
      <c r="N447" s="55"/>
      <c r="O447" s="55"/>
      <c r="P447" s="55"/>
      <c r="Q447" s="55"/>
      <c r="R447" s="55"/>
      <c r="S447" s="55"/>
      <c r="T447" s="55"/>
      <c r="U447" s="55"/>
      <c r="V447" s="55"/>
      <c r="W447" s="55"/>
      <c r="X447" s="55"/>
      <c r="Y447" s="55"/>
      <c r="Z447" s="55"/>
    </row>
    <row r="448" spans="1:26" ht="13.5" customHeight="1">
      <c r="A448" s="55"/>
      <c r="B448" s="55"/>
      <c r="C448" s="55"/>
      <c r="D448" s="55"/>
      <c r="E448" s="55"/>
      <c r="F448" s="55"/>
      <c r="G448" s="102"/>
      <c r="H448" s="103"/>
      <c r="I448" s="103"/>
      <c r="J448" s="103"/>
      <c r="K448" s="55"/>
      <c r="L448" s="55"/>
      <c r="M448" s="55"/>
      <c r="N448" s="55"/>
      <c r="O448" s="55"/>
      <c r="P448" s="55"/>
      <c r="Q448" s="55"/>
      <c r="R448" s="55"/>
      <c r="S448" s="55"/>
      <c r="T448" s="55"/>
      <c r="U448" s="55"/>
      <c r="V448" s="55"/>
      <c r="W448" s="55"/>
      <c r="X448" s="55"/>
      <c r="Y448" s="55"/>
      <c r="Z448" s="55"/>
    </row>
    <row r="449" spans="1:26" ht="13.5" customHeight="1">
      <c r="A449" s="55"/>
      <c r="B449" s="55"/>
      <c r="C449" s="55"/>
      <c r="D449" s="55"/>
      <c r="E449" s="55"/>
      <c r="F449" s="55"/>
      <c r="G449" s="102"/>
      <c r="H449" s="103"/>
      <c r="I449" s="103"/>
      <c r="J449" s="103"/>
      <c r="K449" s="55"/>
      <c r="L449" s="55"/>
      <c r="M449" s="55"/>
      <c r="N449" s="55"/>
      <c r="O449" s="55"/>
      <c r="P449" s="55"/>
      <c r="Q449" s="55"/>
      <c r="R449" s="55"/>
      <c r="S449" s="55"/>
      <c r="T449" s="55"/>
      <c r="U449" s="55"/>
      <c r="V449" s="55"/>
      <c r="W449" s="55"/>
      <c r="X449" s="55"/>
      <c r="Y449" s="55"/>
      <c r="Z449" s="55"/>
    </row>
    <row r="450" spans="1:26" ht="13.5" customHeight="1">
      <c r="A450" s="55"/>
      <c r="B450" s="55"/>
      <c r="C450" s="55"/>
      <c r="D450" s="55"/>
      <c r="E450" s="55"/>
      <c r="F450" s="55"/>
      <c r="G450" s="102"/>
      <c r="H450" s="103"/>
      <c r="I450" s="103"/>
      <c r="J450" s="103"/>
      <c r="K450" s="55"/>
      <c r="L450" s="55"/>
      <c r="M450" s="55"/>
      <c r="N450" s="55"/>
      <c r="O450" s="55"/>
      <c r="P450" s="55"/>
      <c r="Q450" s="55"/>
      <c r="R450" s="55"/>
      <c r="S450" s="55"/>
      <c r="T450" s="55"/>
      <c r="U450" s="55"/>
      <c r="V450" s="55"/>
      <c r="W450" s="55"/>
      <c r="X450" s="55"/>
      <c r="Y450" s="55"/>
      <c r="Z450" s="55"/>
    </row>
    <row r="451" spans="1:26" ht="13.5" customHeight="1">
      <c r="A451" s="55"/>
      <c r="B451" s="55"/>
      <c r="C451" s="55"/>
      <c r="D451" s="55"/>
      <c r="E451" s="55"/>
      <c r="F451" s="55"/>
      <c r="G451" s="102"/>
      <c r="H451" s="103"/>
      <c r="I451" s="103"/>
      <c r="J451" s="103"/>
      <c r="K451" s="55"/>
      <c r="L451" s="55"/>
      <c r="M451" s="55"/>
      <c r="N451" s="55"/>
      <c r="O451" s="55"/>
      <c r="P451" s="55"/>
      <c r="Q451" s="55"/>
      <c r="R451" s="55"/>
      <c r="S451" s="55"/>
      <c r="T451" s="55"/>
      <c r="U451" s="55"/>
      <c r="V451" s="55"/>
      <c r="W451" s="55"/>
      <c r="X451" s="55"/>
      <c r="Y451" s="55"/>
      <c r="Z451" s="55"/>
    </row>
    <row r="452" spans="1:26" ht="13.5" customHeight="1">
      <c r="A452" s="55"/>
      <c r="B452" s="55"/>
      <c r="C452" s="55"/>
      <c r="D452" s="55"/>
      <c r="E452" s="55"/>
      <c r="F452" s="55"/>
      <c r="G452" s="102"/>
      <c r="H452" s="103"/>
      <c r="I452" s="103"/>
      <c r="J452" s="103"/>
      <c r="K452" s="55"/>
      <c r="L452" s="55"/>
      <c r="M452" s="55"/>
      <c r="N452" s="55"/>
      <c r="O452" s="55"/>
      <c r="P452" s="55"/>
      <c r="Q452" s="55"/>
      <c r="R452" s="55"/>
      <c r="S452" s="55"/>
      <c r="T452" s="55"/>
      <c r="U452" s="55"/>
      <c r="V452" s="55"/>
      <c r="W452" s="55"/>
      <c r="X452" s="55"/>
      <c r="Y452" s="55"/>
      <c r="Z452" s="55"/>
    </row>
    <row r="453" spans="1:26" ht="13.5" customHeight="1">
      <c r="A453" s="55"/>
      <c r="B453" s="55"/>
      <c r="C453" s="55"/>
      <c r="D453" s="55"/>
      <c r="E453" s="55"/>
      <c r="F453" s="55"/>
      <c r="G453" s="102"/>
      <c r="H453" s="103"/>
      <c r="I453" s="103"/>
      <c r="J453" s="103"/>
      <c r="K453" s="55"/>
      <c r="L453" s="55"/>
      <c r="M453" s="55"/>
      <c r="N453" s="55"/>
      <c r="O453" s="55"/>
      <c r="P453" s="55"/>
      <c r="Q453" s="55"/>
      <c r="R453" s="55"/>
      <c r="S453" s="55"/>
      <c r="T453" s="55"/>
      <c r="U453" s="55"/>
      <c r="V453" s="55"/>
      <c r="W453" s="55"/>
      <c r="X453" s="55"/>
      <c r="Y453" s="55"/>
      <c r="Z453" s="55"/>
    </row>
    <row r="454" spans="1:26" ht="13.5" customHeight="1">
      <c r="A454" s="55"/>
      <c r="B454" s="55"/>
      <c r="C454" s="55"/>
      <c r="D454" s="55"/>
      <c r="E454" s="55"/>
      <c r="F454" s="55"/>
      <c r="G454" s="102"/>
      <c r="H454" s="103"/>
      <c r="I454" s="103"/>
      <c r="J454" s="103"/>
      <c r="K454" s="55"/>
      <c r="L454" s="55"/>
      <c r="M454" s="55"/>
      <c r="N454" s="55"/>
      <c r="O454" s="55"/>
      <c r="P454" s="55"/>
      <c r="Q454" s="55"/>
      <c r="R454" s="55"/>
      <c r="S454" s="55"/>
      <c r="T454" s="55"/>
      <c r="U454" s="55"/>
      <c r="V454" s="55"/>
      <c r="W454" s="55"/>
      <c r="X454" s="55"/>
      <c r="Y454" s="55"/>
      <c r="Z454" s="55"/>
    </row>
    <row r="455" spans="1:26" ht="13.5" customHeight="1">
      <c r="A455" s="55"/>
      <c r="B455" s="55"/>
      <c r="C455" s="55"/>
      <c r="D455" s="55"/>
      <c r="E455" s="55"/>
      <c r="F455" s="55"/>
      <c r="G455" s="102"/>
      <c r="H455" s="103"/>
      <c r="I455" s="103"/>
      <c r="J455" s="103"/>
      <c r="K455" s="55"/>
      <c r="L455" s="55"/>
      <c r="M455" s="55"/>
      <c r="N455" s="55"/>
      <c r="O455" s="55"/>
      <c r="P455" s="55"/>
      <c r="Q455" s="55"/>
      <c r="R455" s="55"/>
      <c r="S455" s="55"/>
      <c r="T455" s="55"/>
      <c r="U455" s="55"/>
      <c r="V455" s="55"/>
      <c r="W455" s="55"/>
      <c r="X455" s="55"/>
      <c r="Y455" s="55"/>
      <c r="Z455" s="55"/>
    </row>
    <row r="456" spans="1:26" ht="13.5" customHeight="1">
      <c r="A456" s="55"/>
      <c r="B456" s="55"/>
      <c r="C456" s="55"/>
      <c r="D456" s="55"/>
      <c r="E456" s="55"/>
      <c r="F456" s="55"/>
      <c r="G456" s="102"/>
      <c r="H456" s="103"/>
      <c r="I456" s="103"/>
      <c r="J456" s="103"/>
      <c r="K456" s="55"/>
      <c r="L456" s="55"/>
      <c r="M456" s="55"/>
      <c r="N456" s="55"/>
      <c r="O456" s="55"/>
      <c r="P456" s="55"/>
      <c r="Q456" s="55"/>
      <c r="R456" s="55"/>
      <c r="S456" s="55"/>
      <c r="T456" s="55"/>
      <c r="U456" s="55"/>
      <c r="V456" s="55"/>
      <c r="W456" s="55"/>
      <c r="X456" s="55"/>
      <c r="Y456" s="55"/>
      <c r="Z456" s="55"/>
    </row>
    <row r="457" spans="1:26" ht="13.5" customHeight="1">
      <c r="A457" s="55"/>
      <c r="B457" s="55"/>
      <c r="C457" s="55"/>
      <c r="D457" s="55"/>
      <c r="E457" s="55"/>
      <c r="F457" s="55"/>
      <c r="G457" s="102"/>
      <c r="H457" s="103"/>
      <c r="I457" s="103"/>
      <c r="J457" s="103"/>
      <c r="K457" s="55"/>
      <c r="L457" s="55"/>
      <c r="M457" s="55"/>
      <c r="N457" s="55"/>
      <c r="O457" s="55"/>
      <c r="P457" s="55"/>
      <c r="Q457" s="55"/>
      <c r="R457" s="55"/>
      <c r="S457" s="55"/>
      <c r="T457" s="55"/>
      <c r="U457" s="55"/>
      <c r="V457" s="55"/>
      <c r="W457" s="55"/>
      <c r="X457" s="55"/>
      <c r="Y457" s="55"/>
      <c r="Z457" s="55"/>
    </row>
    <row r="458" spans="1:26" ht="13.5" customHeight="1">
      <c r="A458" s="55"/>
      <c r="B458" s="55"/>
      <c r="C458" s="55"/>
      <c r="D458" s="55"/>
      <c r="E458" s="55"/>
      <c r="F458" s="55"/>
      <c r="G458" s="102"/>
      <c r="H458" s="103"/>
      <c r="I458" s="103"/>
      <c r="J458" s="103"/>
      <c r="K458" s="55"/>
      <c r="L458" s="55"/>
      <c r="M458" s="55"/>
      <c r="N458" s="55"/>
      <c r="O458" s="55"/>
      <c r="P458" s="55"/>
      <c r="Q458" s="55"/>
      <c r="R458" s="55"/>
      <c r="S458" s="55"/>
      <c r="T458" s="55"/>
      <c r="U458" s="55"/>
      <c r="V458" s="55"/>
      <c r="W458" s="55"/>
      <c r="X458" s="55"/>
      <c r="Y458" s="55"/>
      <c r="Z458" s="55"/>
    </row>
    <row r="459" spans="1:26" ht="13.5" customHeight="1">
      <c r="A459" s="55"/>
      <c r="B459" s="55"/>
      <c r="C459" s="55"/>
      <c r="D459" s="55"/>
      <c r="E459" s="55"/>
      <c r="F459" s="55"/>
      <c r="G459" s="102"/>
      <c r="H459" s="103"/>
      <c r="I459" s="103"/>
      <c r="J459" s="103"/>
      <c r="K459" s="55"/>
      <c r="L459" s="55"/>
      <c r="M459" s="55"/>
      <c r="N459" s="55"/>
      <c r="O459" s="55"/>
      <c r="P459" s="55"/>
      <c r="Q459" s="55"/>
      <c r="R459" s="55"/>
      <c r="S459" s="55"/>
      <c r="T459" s="55"/>
      <c r="U459" s="55"/>
      <c r="V459" s="55"/>
      <c r="W459" s="55"/>
      <c r="X459" s="55"/>
      <c r="Y459" s="55"/>
      <c r="Z459" s="55"/>
    </row>
    <row r="460" spans="1:26" ht="13.5" customHeight="1">
      <c r="A460" s="55"/>
      <c r="B460" s="55"/>
      <c r="C460" s="55"/>
      <c r="D460" s="55"/>
      <c r="E460" s="55"/>
      <c r="F460" s="55"/>
      <c r="G460" s="102"/>
      <c r="H460" s="103"/>
      <c r="I460" s="103"/>
      <c r="J460" s="103"/>
      <c r="K460" s="55"/>
      <c r="L460" s="55"/>
      <c r="M460" s="55"/>
      <c r="N460" s="55"/>
      <c r="O460" s="55"/>
      <c r="P460" s="55"/>
      <c r="Q460" s="55"/>
      <c r="R460" s="55"/>
      <c r="S460" s="55"/>
      <c r="T460" s="55"/>
      <c r="U460" s="55"/>
      <c r="V460" s="55"/>
      <c r="W460" s="55"/>
      <c r="X460" s="55"/>
      <c r="Y460" s="55"/>
      <c r="Z460" s="55"/>
    </row>
    <row r="461" spans="1:26" ht="13.5" customHeight="1">
      <c r="A461" s="55"/>
      <c r="B461" s="55"/>
      <c r="C461" s="55"/>
      <c r="D461" s="55"/>
      <c r="E461" s="55"/>
      <c r="F461" s="55"/>
      <c r="G461" s="102"/>
      <c r="H461" s="103"/>
      <c r="I461" s="103"/>
      <c r="J461" s="103"/>
      <c r="K461" s="55"/>
      <c r="L461" s="55"/>
      <c r="M461" s="55"/>
      <c r="N461" s="55"/>
      <c r="O461" s="55"/>
      <c r="P461" s="55"/>
      <c r="Q461" s="55"/>
      <c r="R461" s="55"/>
      <c r="S461" s="55"/>
      <c r="T461" s="55"/>
      <c r="U461" s="55"/>
      <c r="V461" s="55"/>
      <c r="W461" s="55"/>
      <c r="X461" s="55"/>
      <c r="Y461" s="55"/>
      <c r="Z461" s="55"/>
    </row>
    <row r="462" spans="1:26" ht="13.5" customHeight="1">
      <c r="A462" s="55"/>
      <c r="B462" s="55"/>
      <c r="C462" s="55"/>
      <c r="D462" s="55"/>
      <c r="E462" s="55"/>
      <c r="F462" s="55"/>
      <c r="G462" s="102"/>
      <c r="H462" s="103"/>
      <c r="I462" s="103"/>
      <c r="J462" s="103"/>
      <c r="K462" s="55"/>
      <c r="L462" s="55"/>
      <c r="M462" s="55"/>
      <c r="N462" s="55"/>
      <c r="O462" s="55"/>
      <c r="P462" s="55"/>
      <c r="Q462" s="55"/>
      <c r="R462" s="55"/>
      <c r="S462" s="55"/>
      <c r="T462" s="55"/>
      <c r="U462" s="55"/>
      <c r="V462" s="55"/>
      <c r="W462" s="55"/>
      <c r="X462" s="55"/>
      <c r="Y462" s="55"/>
      <c r="Z462" s="55"/>
    </row>
    <row r="463" spans="1:26" ht="13.5" customHeight="1">
      <c r="A463" s="55"/>
      <c r="B463" s="55"/>
      <c r="C463" s="55"/>
      <c r="D463" s="55"/>
      <c r="E463" s="55"/>
      <c r="F463" s="55"/>
      <c r="G463" s="102"/>
      <c r="H463" s="103"/>
      <c r="I463" s="103"/>
      <c r="J463" s="103"/>
      <c r="K463" s="55"/>
      <c r="L463" s="55"/>
      <c r="M463" s="55"/>
      <c r="N463" s="55"/>
      <c r="O463" s="55"/>
      <c r="P463" s="55"/>
      <c r="Q463" s="55"/>
      <c r="R463" s="55"/>
      <c r="S463" s="55"/>
      <c r="T463" s="55"/>
      <c r="U463" s="55"/>
      <c r="V463" s="55"/>
      <c r="W463" s="55"/>
      <c r="X463" s="55"/>
      <c r="Y463" s="55"/>
      <c r="Z463" s="55"/>
    </row>
    <row r="464" spans="1:26" ht="13.5" customHeight="1">
      <c r="A464" s="55"/>
      <c r="B464" s="55"/>
      <c r="C464" s="55"/>
      <c r="D464" s="55"/>
      <c r="E464" s="55"/>
      <c r="F464" s="55"/>
      <c r="G464" s="102"/>
      <c r="H464" s="103"/>
      <c r="I464" s="103"/>
      <c r="J464" s="103"/>
      <c r="K464" s="55"/>
      <c r="L464" s="55"/>
      <c r="M464" s="55"/>
      <c r="N464" s="55"/>
      <c r="O464" s="55"/>
      <c r="P464" s="55"/>
      <c r="Q464" s="55"/>
      <c r="R464" s="55"/>
      <c r="S464" s="55"/>
      <c r="T464" s="55"/>
      <c r="U464" s="55"/>
      <c r="V464" s="55"/>
      <c r="W464" s="55"/>
      <c r="X464" s="55"/>
      <c r="Y464" s="55"/>
      <c r="Z464" s="55"/>
    </row>
    <row r="465" spans="1:26" ht="13.5" customHeight="1">
      <c r="A465" s="55"/>
      <c r="B465" s="55"/>
      <c r="C465" s="55"/>
      <c r="D465" s="55"/>
      <c r="E465" s="55"/>
      <c r="F465" s="55"/>
      <c r="G465" s="102"/>
      <c r="H465" s="103"/>
      <c r="I465" s="103"/>
      <c r="J465" s="103"/>
      <c r="K465" s="55"/>
      <c r="L465" s="55"/>
      <c r="M465" s="55"/>
      <c r="N465" s="55"/>
      <c r="O465" s="55"/>
      <c r="P465" s="55"/>
      <c r="Q465" s="55"/>
      <c r="R465" s="55"/>
      <c r="S465" s="55"/>
      <c r="T465" s="55"/>
      <c r="U465" s="55"/>
      <c r="V465" s="55"/>
      <c r="W465" s="55"/>
      <c r="X465" s="55"/>
      <c r="Y465" s="55"/>
      <c r="Z465" s="55"/>
    </row>
    <row r="466" spans="1:26" ht="13.5" customHeight="1">
      <c r="A466" s="55"/>
      <c r="B466" s="55"/>
      <c r="C466" s="55"/>
      <c r="D466" s="55"/>
      <c r="E466" s="55"/>
      <c r="F466" s="55"/>
      <c r="G466" s="102"/>
      <c r="H466" s="103"/>
      <c r="I466" s="103"/>
      <c r="J466" s="103"/>
      <c r="K466" s="55"/>
      <c r="L466" s="55"/>
      <c r="M466" s="55"/>
      <c r="N466" s="55"/>
      <c r="O466" s="55"/>
      <c r="P466" s="55"/>
      <c r="Q466" s="55"/>
      <c r="R466" s="55"/>
      <c r="S466" s="55"/>
      <c r="T466" s="55"/>
      <c r="U466" s="55"/>
      <c r="V466" s="55"/>
      <c r="W466" s="55"/>
      <c r="X466" s="55"/>
      <c r="Y466" s="55"/>
      <c r="Z466" s="55"/>
    </row>
    <row r="467" spans="1:26" ht="13.5" customHeight="1">
      <c r="A467" s="55"/>
      <c r="B467" s="55"/>
      <c r="C467" s="55"/>
      <c r="D467" s="55"/>
      <c r="E467" s="55"/>
      <c r="F467" s="55"/>
      <c r="G467" s="102"/>
      <c r="H467" s="103"/>
      <c r="I467" s="103"/>
      <c r="J467" s="103"/>
      <c r="K467" s="55"/>
      <c r="L467" s="55"/>
      <c r="M467" s="55"/>
      <c r="N467" s="55"/>
      <c r="O467" s="55"/>
      <c r="P467" s="55"/>
      <c r="Q467" s="55"/>
      <c r="R467" s="55"/>
      <c r="S467" s="55"/>
      <c r="T467" s="55"/>
      <c r="U467" s="55"/>
      <c r="V467" s="55"/>
      <c r="W467" s="55"/>
      <c r="X467" s="55"/>
      <c r="Y467" s="55"/>
      <c r="Z467" s="55"/>
    </row>
    <row r="468" spans="1:26" ht="13.5" customHeight="1">
      <c r="A468" s="55"/>
      <c r="B468" s="55"/>
      <c r="C468" s="55"/>
      <c r="D468" s="55"/>
      <c r="E468" s="55"/>
      <c r="F468" s="55"/>
      <c r="G468" s="102"/>
      <c r="H468" s="103"/>
      <c r="I468" s="103"/>
      <c r="J468" s="103"/>
      <c r="K468" s="55"/>
      <c r="L468" s="55"/>
      <c r="M468" s="55"/>
      <c r="N468" s="55"/>
      <c r="O468" s="55"/>
      <c r="P468" s="55"/>
      <c r="Q468" s="55"/>
      <c r="R468" s="55"/>
      <c r="S468" s="55"/>
      <c r="T468" s="55"/>
      <c r="U468" s="55"/>
      <c r="V468" s="55"/>
      <c r="W468" s="55"/>
      <c r="X468" s="55"/>
      <c r="Y468" s="55"/>
      <c r="Z468" s="55"/>
    </row>
    <row r="469" spans="1:26" ht="13.5" customHeight="1">
      <c r="A469" s="55"/>
      <c r="B469" s="55"/>
      <c r="C469" s="55"/>
      <c r="D469" s="55"/>
      <c r="E469" s="55"/>
      <c r="F469" s="55"/>
      <c r="G469" s="102"/>
      <c r="H469" s="103"/>
      <c r="I469" s="103"/>
      <c r="J469" s="103"/>
      <c r="K469" s="55"/>
      <c r="L469" s="55"/>
      <c r="M469" s="55"/>
      <c r="N469" s="55"/>
      <c r="O469" s="55"/>
      <c r="P469" s="55"/>
      <c r="Q469" s="55"/>
      <c r="R469" s="55"/>
      <c r="S469" s="55"/>
      <c r="T469" s="55"/>
      <c r="U469" s="55"/>
      <c r="V469" s="55"/>
      <c r="W469" s="55"/>
      <c r="X469" s="55"/>
      <c r="Y469" s="55"/>
      <c r="Z469" s="55"/>
    </row>
    <row r="470" spans="1:26" ht="13.5" customHeight="1">
      <c r="A470" s="55"/>
      <c r="B470" s="55"/>
      <c r="C470" s="55"/>
      <c r="D470" s="55"/>
      <c r="E470" s="55"/>
      <c r="F470" s="55"/>
      <c r="G470" s="102"/>
      <c r="H470" s="103"/>
      <c r="I470" s="103"/>
      <c r="J470" s="103"/>
      <c r="K470" s="55"/>
      <c r="L470" s="55"/>
      <c r="M470" s="55"/>
      <c r="N470" s="55"/>
      <c r="O470" s="55"/>
      <c r="P470" s="55"/>
      <c r="Q470" s="55"/>
      <c r="R470" s="55"/>
      <c r="S470" s="55"/>
      <c r="T470" s="55"/>
      <c r="U470" s="55"/>
      <c r="V470" s="55"/>
      <c r="W470" s="55"/>
      <c r="X470" s="55"/>
      <c r="Y470" s="55"/>
      <c r="Z470" s="55"/>
    </row>
    <row r="471" spans="1:26" ht="13.5" customHeight="1">
      <c r="A471" s="55"/>
      <c r="B471" s="55"/>
      <c r="C471" s="55"/>
      <c r="D471" s="55"/>
      <c r="E471" s="55"/>
      <c r="F471" s="55"/>
      <c r="G471" s="102"/>
      <c r="H471" s="103"/>
      <c r="I471" s="103"/>
      <c r="J471" s="103"/>
      <c r="K471" s="55"/>
      <c r="L471" s="55"/>
      <c r="M471" s="55"/>
      <c r="N471" s="55"/>
      <c r="O471" s="55"/>
      <c r="P471" s="55"/>
      <c r="Q471" s="55"/>
      <c r="R471" s="55"/>
      <c r="S471" s="55"/>
      <c r="T471" s="55"/>
      <c r="U471" s="55"/>
      <c r="V471" s="55"/>
      <c r="W471" s="55"/>
      <c r="X471" s="55"/>
      <c r="Y471" s="55"/>
      <c r="Z471" s="55"/>
    </row>
    <row r="472" spans="1:26" ht="13.5" customHeight="1">
      <c r="A472" s="55"/>
      <c r="B472" s="55"/>
      <c r="C472" s="55"/>
      <c r="D472" s="55"/>
      <c r="E472" s="55"/>
      <c r="F472" s="55"/>
      <c r="G472" s="102"/>
      <c r="H472" s="103"/>
      <c r="I472" s="103"/>
      <c r="J472" s="103"/>
      <c r="K472" s="55"/>
      <c r="L472" s="55"/>
      <c r="M472" s="55"/>
      <c r="N472" s="55"/>
      <c r="O472" s="55"/>
      <c r="P472" s="55"/>
      <c r="Q472" s="55"/>
      <c r="R472" s="55"/>
      <c r="S472" s="55"/>
      <c r="T472" s="55"/>
      <c r="U472" s="55"/>
      <c r="V472" s="55"/>
      <c r="W472" s="55"/>
      <c r="X472" s="55"/>
      <c r="Y472" s="55"/>
      <c r="Z472" s="55"/>
    </row>
    <row r="473" spans="1:26" ht="13.5" customHeight="1">
      <c r="A473" s="55"/>
      <c r="B473" s="55"/>
      <c r="C473" s="55"/>
      <c r="D473" s="55"/>
      <c r="E473" s="55"/>
      <c r="F473" s="55"/>
      <c r="G473" s="102"/>
      <c r="H473" s="103"/>
      <c r="I473" s="103"/>
      <c r="J473" s="103"/>
      <c r="K473" s="55"/>
      <c r="L473" s="55"/>
      <c r="M473" s="55"/>
      <c r="N473" s="55"/>
      <c r="O473" s="55"/>
      <c r="P473" s="55"/>
      <c r="Q473" s="55"/>
      <c r="R473" s="55"/>
      <c r="S473" s="55"/>
      <c r="T473" s="55"/>
      <c r="U473" s="55"/>
      <c r="V473" s="55"/>
      <c r="W473" s="55"/>
      <c r="X473" s="55"/>
      <c r="Y473" s="55"/>
      <c r="Z473" s="55"/>
    </row>
    <row r="474" spans="1:26" ht="13.5" customHeight="1">
      <c r="A474" s="55"/>
      <c r="B474" s="55"/>
      <c r="C474" s="55"/>
      <c r="D474" s="55"/>
      <c r="E474" s="55"/>
      <c r="F474" s="55"/>
      <c r="G474" s="102"/>
      <c r="H474" s="103"/>
      <c r="I474" s="103"/>
      <c r="J474" s="103"/>
      <c r="K474" s="55"/>
      <c r="L474" s="55"/>
      <c r="M474" s="55"/>
      <c r="N474" s="55"/>
      <c r="O474" s="55"/>
      <c r="P474" s="55"/>
      <c r="Q474" s="55"/>
      <c r="R474" s="55"/>
      <c r="S474" s="55"/>
      <c r="T474" s="55"/>
      <c r="U474" s="55"/>
      <c r="V474" s="55"/>
      <c r="W474" s="55"/>
      <c r="X474" s="55"/>
      <c r="Y474" s="55"/>
      <c r="Z474" s="55"/>
    </row>
    <row r="475" spans="1:26" ht="13.5" customHeight="1">
      <c r="A475" s="55"/>
      <c r="B475" s="55"/>
      <c r="C475" s="55"/>
      <c r="D475" s="55"/>
      <c r="E475" s="55"/>
      <c r="F475" s="55"/>
      <c r="G475" s="102"/>
      <c r="H475" s="103"/>
      <c r="I475" s="103"/>
      <c r="J475" s="103"/>
      <c r="K475" s="55"/>
      <c r="L475" s="55"/>
      <c r="M475" s="55"/>
      <c r="N475" s="55"/>
      <c r="O475" s="55"/>
      <c r="P475" s="55"/>
      <c r="Q475" s="55"/>
      <c r="R475" s="55"/>
      <c r="S475" s="55"/>
      <c r="T475" s="55"/>
      <c r="U475" s="55"/>
      <c r="V475" s="55"/>
      <c r="W475" s="55"/>
      <c r="X475" s="55"/>
      <c r="Y475" s="55"/>
      <c r="Z475" s="55"/>
    </row>
    <row r="476" spans="1:26" ht="13.5" customHeight="1">
      <c r="A476" s="55"/>
      <c r="B476" s="55"/>
      <c r="C476" s="55"/>
      <c r="D476" s="55"/>
      <c r="E476" s="55"/>
      <c r="F476" s="55"/>
      <c r="G476" s="102"/>
      <c r="H476" s="103"/>
      <c r="I476" s="103"/>
      <c r="J476" s="103"/>
      <c r="K476" s="55"/>
      <c r="L476" s="55"/>
      <c r="M476" s="55"/>
      <c r="N476" s="55"/>
      <c r="O476" s="55"/>
      <c r="P476" s="55"/>
      <c r="Q476" s="55"/>
      <c r="R476" s="55"/>
      <c r="S476" s="55"/>
      <c r="T476" s="55"/>
      <c r="U476" s="55"/>
      <c r="V476" s="55"/>
      <c r="W476" s="55"/>
      <c r="X476" s="55"/>
      <c r="Y476" s="55"/>
      <c r="Z476" s="55"/>
    </row>
    <row r="477" spans="1:26" ht="13.5" customHeight="1">
      <c r="A477" s="55"/>
      <c r="B477" s="55"/>
      <c r="C477" s="55"/>
      <c r="D477" s="55"/>
      <c r="E477" s="55"/>
      <c r="F477" s="55"/>
      <c r="G477" s="102"/>
      <c r="H477" s="103"/>
      <c r="I477" s="103"/>
      <c r="J477" s="103"/>
      <c r="K477" s="55"/>
      <c r="L477" s="55"/>
      <c r="M477" s="55"/>
      <c r="N477" s="55"/>
      <c r="O477" s="55"/>
      <c r="P477" s="55"/>
      <c r="Q477" s="55"/>
      <c r="R477" s="55"/>
      <c r="S477" s="55"/>
      <c r="T477" s="55"/>
      <c r="U477" s="55"/>
      <c r="V477" s="55"/>
      <c r="W477" s="55"/>
      <c r="X477" s="55"/>
      <c r="Y477" s="55"/>
      <c r="Z477" s="55"/>
    </row>
    <row r="478" spans="1:26" ht="13.5" customHeight="1">
      <c r="A478" s="55"/>
      <c r="B478" s="55"/>
      <c r="C478" s="55"/>
      <c r="D478" s="55"/>
      <c r="E478" s="55"/>
      <c r="F478" s="55"/>
      <c r="G478" s="102"/>
      <c r="H478" s="103"/>
      <c r="I478" s="103"/>
      <c r="J478" s="103"/>
      <c r="K478" s="55"/>
      <c r="L478" s="55"/>
      <c r="M478" s="55"/>
      <c r="N478" s="55"/>
      <c r="O478" s="55"/>
      <c r="P478" s="55"/>
      <c r="Q478" s="55"/>
      <c r="R478" s="55"/>
      <c r="S478" s="55"/>
      <c r="T478" s="55"/>
      <c r="U478" s="55"/>
      <c r="V478" s="55"/>
      <c r="W478" s="55"/>
      <c r="X478" s="55"/>
      <c r="Y478" s="55"/>
      <c r="Z478" s="55"/>
    </row>
    <row r="479" spans="1:26" ht="13.5" customHeight="1">
      <c r="A479" s="55"/>
      <c r="B479" s="55"/>
      <c r="C479" s="55"/>
      <c r="D479" s="55"/>
      <c r="E479" s="55"/>
      <c r="F479" s="55"/>
      <c r="G479" s="102"/>
      <c r="H479" s="103"/>
      <c r="I479" s="103"/>
      <c r="J479" s="103"/>
      <c r="K479" s="55"/>
      <c r="L479" s="55"/>
      <c r="M479" s="55"/>
      <c r="N479" s="55"/>
      <c r="O479" s="55"/>
      <c r="P479" s="55"/>
      <c r="Q479" s="55"/>
      <c r="R479" s="55"/>
      <c r="S479" s="55"/>
      <c r="T479" s="55"/>
      <c r="U479" s="55"/>
      <c r="V479" s="55"/>
      <c r="W479" s="55"/>
      <c r="X479" s="55"/>
      <c r="Y479" s="55"/>
      <c r="Z479" s="55"/>
    </row>
    <row r="480" spans="1:26" ht="13.5" customHeight="1">
      <c r="A480" s="55"/>
      <c r="B480" s="55"/>
      <c r="C480" s="55"/>
      <c r="D480" s="55"/>
      <c r="E480" s="55"/>
      <c r="F480" s="55"/>
      <c r="G480" s="102"/>
      <c r="H480" s="103"/>
      <c r="I480" s="103"/>
      <c r="J480" s="103"/>
      <c r="K480" s="55"/>
      <c r="L480" s="55"/>
      <c r="M480" s="55"/>
      <c r="N480" s="55"/>
      <c r="O480" s="55"/>
      <c r="P480" s="55"/>
      <c r="Q480" s="55"/>
      <c r="R480" s="55"/>
      <c r="S480" s="55"/>
      <c r="T480" s="55"/>
      <c r="U480" s="55"/>
      <c r="V480" s="55"/>
      <c r="W480" s="55"/>
      <c r="X480" s="55"/>
      <c r="Y480" s="55"/>
      <c r="Z480" s="55"/>
    </row>
    <row r="481" spans="1:26" ht="13.5" customHeight="1">
      <c r="A481" s="55"/>
      <c r="B481" s="55"/>
      <c r="C481" s="55"/>
      <c r="D481" s="55"/>
      <c r="E481" s="55"/>
      <c r="F481" s="55"/>
      <c r="G481" s="102"/>
      <c r="H481" s="103"/>
      <c r="I481" s="103"/>
      <c r="J481" s="103"/>
      <c r="K481" s="55"/>
      <c r="L481" s="55"/>
      <c r="M481" s="55"/>
      <c r="N481" s="55"/>
      <c r="O481" s="55"/>
      <c r="P481" s="55"/>
      <c r="Q481" s="55"/>
      <c r="R481" s="55"/>
      <c r="S481" s="55"/>
      <c r="T481" s="55"/>
      <c r="U481" s="55"/>
      <c r="V481" s="55"/>
      <c r="W481" s="55"/>
      <c r="X481" s="55"/>
      <c r="Y481" s="55"/>
      <c r="Z481" s="55"/>
    </row>
    <row r="482" spans="1:26" ht="13.5" customHeight="1">
      <c r="A482" s="55"/>
      <c r="B482" s="55"/>
      <c r="C482" s="55"/>
      <c r="D482" s="55"/>
      <c r="E482" s="55"/>
      <c r="F482" s="55"/>
      <c r="G482" s="102"/>
      <c r="H482" s="103"/>
      <c r="I482" s="103"/>
      <c r="J482" s="103"/>
      <c r="K482" s="55"/>
      <c r="L482" s="55"/>
      <c r="M482" s="55"/>
      <c r="N482" s="55"/>
      <c r="O482" s="55"/>
      <c r="P482" s="55"/>
      <c r="Q482" s="55"/>
      <c r="R482" s="55"/>
      <c r="S482" s="55"/>
      <c r="T482" s="55"/>
      <c r="U482" s="55"/>
      <c r="V482" s="55"/>
      <c r="W482" s="55"/>
      <c r="X482" s="55"/>
      <c r="Y482" s="55"/>
      <c r="Z482" s="55"/>
    </row>
    <row r="483" spans="1:26" ht="13.5" customHeight="1">
      <c r="A483" s="55"/>
      <c r="B483" s="55"/>
      <c r="C483" s="55"/>
      <c r="D483" s="55"/>
      <c r="E483" s="55"/>
      <c r="F483" s="55"/>
      <c r="G483" s="102"/>
      <c r="H483" s="103"/>
      <c r="I483" s="103"/>
      <c r="J483" s="103"/>
      <c r="K483" s="55"/>
      <c r="L483" s="55"/>
      <c r="M483" s="55"/>
      <c r="N483" s="55"/>
      <c r="O483" s="55"/>
      <c r="P483" s="55"/>
      <c r="Q483" s="55"/>
      <c r="R483" s="55"/>
      <c r="S483" s="55"/>
      <c r="T483" s="55"/>
      <c r="U483" s="55"/>
      <c r="V483" s="55"/>
      <c r="W483" s="55"/>
      <c r="X483" s="55"/>
      <c r="Y483" s="55"/>
      <c r="Z483" s="55"/>
    </row>
    <row r="484" spans="1:26" ht="13.5" customHeight="1">
      <c r="A484" s="55"/>
      <c r="B484" s="55"/>
      <c r="C484" s="55"/>
      <c r="D484" s="55"/>
      <c r="E484" s="55"/>
      <c r="F484" s="55"/>
      <c r="G484" s="102"/>
      <c r="H484" s="103"/>
      <c r="I484" s="103"/>
      <c r="J484" s="103"/>
      <c r="K484" s="55"/>
      <c r="L484" s="55"/>
      <c r="M484" s="55"/>
      <c r="N484" s="55"/>
      <c r="O484" s="55"/>
      <c r="P484" s="55"/>
      <c r="Q484" s="55"/>
      <c r="R484" s="55"/>
      <c r="S484" s="55"/>
      <c r="T484" s="55"/>
      <c r="U484" s="55"/>
      <c r="V484" s="55"/>
      <c r="W484" s="55"/>
      <c r="X484" s="55"/>
      <c r="Y484" s="55"/>
      <c r="Z484" s="55"/>
    </row>
    <row r="485" spans="1:26" ht="13.5" customHeight="1">
      <c r="A485" s="55"/>
      <c r="B485" s="55"/>
      <c r="C485" s="55"/>
      <c r="D485" s="55"/>
      <c r="E485" s="55"/>
      <c r="F485" s="55"/>
      <c r="G485" s="102"/>
      <c r="H485" s="103"/>
      <c r="I485" s="103"/>
      <c r="J485" s="103"/>
      <c r="K485" s="55"/>
      <c r="L485" s="55"/>
      <c r="M485" s="55"/>
      <c r="N485" s="55"/>
      <c r="O485" s="55"/>
      <c r="P485" s="55"/>
      <c r="Q485" s="55"/>
      <c r="R485" s="55"/>
      <c r="S485" s="55"/>
      <c r="T485" s="55"/>
      <c r="U485" s="55"/>
      <c r="V485" s="55"/>
      <c r="W485" s="55"/>
      <c r="X485" s="55"/>
      <c r="Y485" s="55"/>
      <c r="Z485" s="55"/>
    </row>
    <row r="486" spans="1:26" ht="13.5" customHeight="1">
      <c r="A486" s="55"/>
      <c r="B486" s="55"/>
      <c r="C486" s="55"/>
      <c r="D486" s="55"/>
      <c r="E486" s="55"/>
      <c r="F486" s="55"/>
      <c r="G486" s="102"/>
      <c r="H486" s="103"/>
      <c r="I486" s="103"/>
      <c r="J486" s="103"/>
      <c r="K486" s="55"/>
      <c r="L486" s="55"/>
      <c r="M486" s="55"/>
      <c r="N486" s="55"/>
      <c r="O486" s="55"/>
      <c r="P486" s="55"/>
      <c r="Q486" s="55"/>
      <c r="R486" s="55"/>
      <c r="S486" s="55"/>
      <c r="T486" s="55"/>
      <c r="U486" s="55"/>
      <c r="V486" s="55"/>
      <c r="W486" s="55"/>
      <c r="X486" s="55"/>
      <c r="Y486" s="55"/>
      <c r="Z486" s="55"/>
    </row>
    <row r="487" spans="1:26" ht="13.5" customHeight="1">
      <c r="A487" s="55"/>
      <c r="B487" s="55"/>
      <c r="C487" s="55"/>
      <c r="D487" s="55"/>
      <c r="E487" s="55"/>
      <c r="F487" s="55"/>
      <c r="G487" s="102"/>
      <c r="H487" s="103"/>
      <c r="I487" s="103"/>
      <c r="J487" s="103"/>
      <c r="K487" s="55"/>
      <c r="L487" s="55"/>
      <c r="M487" s="55"/>
      <c r="N487" s="55"/>
      <c r="O487" s="55"/>
      <c r="P487" s="55"/>
      <c r="Q487" s="55"/>
      <c r="R487" s="55"/>
      <c r="S487" s="55"/>
      <c r="T487" s="55"/>
      <c r="U487" s="55"/>
      <c r="V487" s="55"/>
      <c r="W487" s="55"/>
      <c r="X487" s="55"/>
      <c r="Y487" s="55"/>
      <c r="Z487" s="55"/>
    </row>
    <row r="488" spans="1:26" ht="13.5" customHeight="1">
      <c r="A488" s="55"/>
      <c r="B488" s="55"/>
      <c r="C488" s="55"/>
      <c r="D488" s="55"/>
      <c r="E488" s="55"/>
      <c r="F488" s="55"/>
      <c r="G488" s="102"/>
      <c r="H488" s="103"/>
      <c r="I488" s="103"/>
      <c r="J488" s="103"/>
      <c r="K488" s="55"/>
      <c r="L488" s="55"/>
      <c r="M488" s="55"/>
      <c r="N488" s="55"/>
      <c r="O488" s="55"/>
      <c r="P488" s="55"/>
      <c r="Q488" s="55"/>
      <c r="R488" s="55"/>
      <c r="S488" s="55"/>
      <c r="T488" s="55"/>
      <c r="U488" s="55"/>
      <c r="V488" s="55"/>
      <c r="W488" s="55"/>
      <c r="X488" s="55"/>
      <c r="Y488" s="55"/>
      <c r="Z488" s="55"/>
    </row>
    <row r="489" spans="1:26" ht="13.5" customHeight="1">
      <c r="A489" s="55"/>
      <c r="B489" s="55"/>
      <c r="C489" s="55"/>
      <c r="D489" s="55"/>
      <c r="E489" s="55"/>
      <c r="F489" s="55"/>
      <c r="G489" s="102"/>
      <c r="H489" s="103"/>
      <c r="I489" s="103"/>
      <c r="J489" s="103"/>
      <c r="K489" s="55"/>
      <c r="L489" s="55"/>
      <c r="M489" s="55"/>
      <c r="N489" s="55"/>
      <c r="O489" s="55"/>
      <c r="P489" s="55"/>
      <c r="Q489" s="55"/>
      <c r="R489" s="55"/>
      <c r="S489" s="55"/>
      <c r="T489" s="55"/>
      <c r="U489" s="55"/>
      <c r="V489" s="55"/>
      <c r="W489" s="55"/>
      <c r="X489" s="55"/>
      <c r="Y489" s="55"/>
      <c r="Z489" s="55"/>
    </row>
    <row r="490" spans="1:26" ht="13.5" customHeight="1">
      <c r="A490" s="55"/>
      <c r="B490" s="55"/>
      <c r="C490" s="55"/>
      <c r="D490" s="55"/>
      <c r="E490" s="55"/>
      <c r="F490" s="55"/>
      <c r="G490" s="102"/>
      <c r="H490" s="103"/>
      <c r="I490" s="103"/>
      <c r="J490" s="103"/>
      <c r="K490" s="55"/>
      <c r="L490" s="55"/>
      <c r="M490" s="55"/>
      <c r="N490" s="55"/>
      <c r="O490" s="55"/>
      <c r="P490" s="55"/>
      <c r="Q490" s="55"/>
      <c r="R490" s="55"/>
      <c r="S490" s="55"/>
      <c r="T490" s="55"/>
      <c r="U490" s="55"/>
      <c r="V490" s="55"/>
      <c r="W490" s="55"/>
      <c r="X490" s="55"/>
      <c r="Y490" s="55"/>
      <c r="Z490" s="55"/>
    </row>
    <row r="491" spans="1:26" ht="13.5" customHeight="1">
      <c r="A491" s="55"/>
      <c r="B491" s="55"/>
      <c r="C491" s="55"/>
      <c r="D491" s="55"/>
      <c r="E491" s="55"/>
      <c r="F491" s="55"/>
      <c r="G491" s="102"/>
      <c r="H491" s="103"/>
      <c r="I491" s="103"/>
      <c r="J491" s="103"/>
      <c r="K491" s="55"/>
      <c r="L491" s="55"/>
      <c r="M491" s="55"/>
      <c r="N491" s="55"/>
      <c r="O491" s="55"/>
      <c r="P491" s="55"/>
      <c r="Q491" s="55"/>
      <c r="R491" s="55"/>
      <c r="S491" s="55"/>
      <c r="T491" s="55"/>
      <c r="U491" s="55"/>
      <c r="V491" s="55"/>
      <c r="W491" s="55"/>
      <c r="X491" s="55"/>
      <c r="Y491" s="55"/>
      <c r="Z491" s="55"/>
    </row>
    <row r="492" spans="1:26" ht="13.5" customHeight="1">
      <c r="A492" s="55"/>
      <c r="B492" s="55"/>
      <c r="C492" s="55"/>
      <c r="D492" s="55"/>
      <c r="E492" s="55"/>
      <c r="F492" s="55"/>
      <c r="G492" s="102"/>
      <c r="H492" s="103"/>
      <c r="I492" s="103"/>
      <c r="J492" s="103"/>
      <c r="K492" s="55"/>
      <c r="L492" s="55"/>
      <c r="M492" s="55"/>
      <c r="N492" s="55"/>
      <c r="O492" s="55"/>
      <c r="P492" s="55"/>
      <c r="Q492" s="55"/>
      <c r="R492" s="55"/>
      <c r="S492" s="55"/>
      <c r="T492" s="55"/>
      <c r="U492" s="55"/>
      <c r="V492" s="55"/>
      <c r="W492" s="55"/>
      <c r="X492" s="55"/>
      <c r="Y492" s="55"/>
      <c r="Z492" s="55"/>
    </row>
    <row r="493" spans="1:26" ht="13.5" customHeight="1">
      <c r="A493" s="55"/>
      <c r="B493" s="55"/>
      <c r="C493" s="55"/>
      <c r="D493" s="55"/>
      <c r="E493" s="55"/>
      <c r="F493" s="55"/>
      <c r="G493" s="102"/>
      <c r="H493" s="103"/>
      <c r="I493" s="103"/>
      <c r="J493" s="103"/>
      <c r="K493" s="55"/>
      <c r="L493" s="55"/>
      <c r="M493" s="55"/>
      <c r="N493" s="55"/>
      <c r="O493" s="55"/>
      <c r="P493" s="55"/>
      <c r="Q493" s="55"/>
      <c r="R493" s="55"/>
      <c r="S493" s="55"/>
      <c r="T493" s="55"/>
      <c r="U493" s="55"/>
      <c r="V493" s="55"/>
      <c r="W493" s="55"/>
      <c r="X493" s="55"/>
      <c r="Y493" s="55"/>
      <c r="Z493" s="55"/>
    </row>
    <row r="494" spans="1:26" ht="13.5" customHeight="1">
      <c r="A494" s="55"/>
      <c r="B494" s="55"/>
      <c r="C494" s="55"/>
      <c r="D494" s="55"/>
      <c r="E494" s="55"/>
      <c r="F494" s="55"/>
      <c r="G494" s="102"/>
      <c r="H494" s="103"/>
      <c r="I494" s="103"/>
      <c r="J494" s="103"/>
      <c r="K494" s="55"/>
      <c r="L494" s="55"/>
      <c r="M494" s="55"/>
      <c r="N494" s="55"/>
      <c r="O494" s="55"/>
      <c r="P494" s="55"/>
      <c r="Q494" s="55"/>
      <c r="R494" s="55"/>
      <c r="S494" s="55"/>
      <c r="T494" s="55"/>
      <c r="U494" s="55"/>
      <c r="V494" s="55"/>
      <c r="W494" s="55"/>
      <c r="X494" s="55"/>
      <c r="Y494" s="55"/>
      <c r="Z494" s="55"/>
    </row>
    <row r="495" spans="1:26" ht="13.5" customHeight="1">
      <c r="A495" s="55"/>
      <c r="B495" s="55"/>
      <c r="C495" s="55"/>
      <c r="D495" s="55"/>
      <c r="E495" s="55"/>
      <c r="F495" s="55"/>
      <c r="G495" s="102"/>
      <c r="H495" s="103"/>
      <c r="I495" s="103"/>
      <c r="J495" s="103"/>
      <c r="K495" s="55"/>
      <c r="L495" s="55"/>
      <c r="M495" s="55"/>
      <c r="N495" s="55"/>
      <c r="O495" s="55"/>
      <c r="P495" s="55"/>
      <c r="Q495" s="55"/>
      <c r="R495" s="55"/>
      <c r="S495" s="55"/>
      <c r="T495" s="55"/>
      <c r="U495" s="55"/>
      <c r="V495" s="55"/>
      <c r="W495" s="55"/>
      <c r="X495" s="55"/>
      <c r="Y495" s="55"/>
      <c r="Z495" s="55"/>
    </row>
    <row r="496" spans="1:26" ht="13.5" customHeight="1">
      <c r="A496" s="55"/>
      <c r="B496" s="55"/>
      <c r="C496" s="55"/>
      <c r="D496" s="55"/>
      <c r="E496" s="55"/>
      <c r="F496" s="55"/>
      <c r="G496" s="102"/>
      <c r="H496" s="103"/>
      <c r="I496" s="103"/>
      <c r="J496" s="103"/>
      <c r="K496" s="55"/>
      <c r="L496" s="55"/>
      <c r="M496" s="55"/>
      <c r="N496" s="55"/>
      <c r="O496" s="55"/>
      <c r="P496" s="55"/>
      <c r="Q496" s="55"/>
      <c r="R496" s="55"/>
      <c r="S496" s="55"/>
      <c r="T496" s="55"/>
      <c r="U496" s="55"/>
      <c r="V496" s="55"/>
      <c r="W496" s="55"/>
      <c r="X496" s="55"/>
      <c r="Y496" s="55"/>
      <c r="Z496" s="55"/>
    </row>
    <row r="497" spans="1:26" ht="13.5" customHeight="1">
      <c r="A497" s="55"/>
      <c r="B497" s="55"/>
      <c r="C497" s="55"/>
      <c r="D497" s="55"/>
      <c r="E497" s="55"/>
      <c r="F497" s="55"/>
      <c r="G497" s="102"/>
      <c r="H497" s="103"/>
      <c r="I497" s="103"/>
      <c r="J497" s="103"/>
      <c r="K497" s="55"/>
      <c r="L497" s="55"/>
      <c r="M497" s="55"/>
      <c r="N497" s="55"/>
      <c r="O497" s="55"/>
      <c r="P497" s="55"/>
      <c r="Q497" s="55"/>
      <c r="R497" s="55"/>
      <c r="S497" s="55"/>
      <c r="T497" s="55"/>
      <c r="U497" s="55"/>
      <c r="V497" s="55"/>
      <c r="W497" s="55"/>
      <c r="X497" s="55"/>
      <c r="Y497" s="55"/>
      <c r="Z497" s="55"/>
    </row>
    <row r="498" spans="1:26" ht="13.5" customHeight="1">
      <c r="A498" s="55"/>
      <c r="B498" s="55"/>
      <c r="C498" s="55"/>
      <c r="D498" s="55"/>
      <c r="E498" s="55"/>
      <c r="F498" s="55"/>
      <c r="G498" s="102"/>
      <c r="H498" s="103"/>
      <c r="I498" s="103"/>
      <c r="J498" s="103"/>
      <c r="K498" s="55"/>
      <c r="L498" s="55"/>
      <c r="M498" s="55"/>
      <c r="N498" s="55"/>
      <c r="O498" s="55"/>
      <c r="P498" s="55"/>
      <c r="Q498" s="55"/>
      <c r="R498" s="55"/>
      <c r="S498" s="55"/>
      <c r="T498" s="55"/>
      <c r="U498" s="55"/>
      <c r="V498" s="55"/>
      <c r="W498" s="55"/>
      <c r="X498" s="55"/>
      <c r="Y498" s="55"/>
      <c r="Z498" s="55"/>
    </row>
    <row r="499" spans="1:26" ht="13.5" customHeight="1">
      <c r="A499" s="55"/>
      <c r="B499" s="55"/>
      <c r="C499" s="55"/>
      <c r="D499" s="55"/>
      <c r="E499" s="55"/>
      <c r="F499" s="55"/>
      <c r="G499" s="102"/>
      <c r="H499" s="103"/>
      <c r="I499" s="103"/>
      <c r="J499" s="103"/>
      <c r="K499" s="55"/>
      <c r="L499" s="55"/>
      <c r="M499" s="55"/>
      <c r="N499" s="55"/>
      <c r="O499" s="55"/>
      <c r="P499" s="55"/>
      <c r="Q499" s="55"/>
      <c r="R499" s="55"/>
      <c r="S499" s="55"/>
      <c r="T499" s="55"/>
      <c r="U499" s="55"/>
      <c r="V499" s="55"/>
      <c r="W499" s="55"/>
      <c r="X499" s="55"/>
      <c r="Y499" s="55"/>
      <c r="Z499" s="55"/>
    </row>
    <row r="500" spans="1:26" ht="13.5" customHeight="1">
      <c r="A500" s="55"/>
      <c r="B500" s="55"/>
      <c r="C500" s="55"/>
      <c r="D500" s="55"/>
      <c r="E500" s="55"/>
      <c r="F500" s="55"/>
      <c r="G500" s="102"/>
      <c r="H500" s="103"/>
      <c r="I500" s="103"/>
      <c r="J500" s="103"/>
      <c r="K500" s="55"/>
      <c r="L500" s="55"/>
      <c r="M500" s="55"/>
      <c r="N500" s="55"/>
      <c r="O500" s="55"/>
      <c r="P500" s="55"/>
      <c r="Q500" s="55"/>
      <c r="R500" s="55"/>
      <c r="S500" s="55"/>
      <c r="T500" s="55"/>
      <c r="U500" s="55"/>
      <c r="V500" s="55"/>
      <c r="W500" s="55"/>
      <c r="X500" s="55"/>
      <c r="Y500" s="55"/>
      <c r="Z500" s="55"/>
    </row>
    <row r="501" spans="1:26" ht="13.5" customHeight="1">
      <c r="A501" s="55"/>
      <c r="B501" s="55"/>
      <c r="C501" s="55"/>
      <c r="D501" s="55"/>
      <c r="E501" s="55"/>
      <c r="F501" s="55"/>
      <c r="G501" s="102"/>
      <c r="H501" s="103"/>
      <c r="I501" s="103"/>
      <c r="J501" s="103"/>
      <c r="K501" s="55"/>
      <c r="L501" s="55"/>
      <c r="M501" s="55"/>
      <c r="N501" s="55"/>
      <c r="O501" s="55"/>
      <c r="P501" s="55"/>
      <c r="Q501" s="55"/>
      <c r="R501" s="55"/>
      <c r="S501" s="55"/>
      <c r="T501" s="55"/>
      <c r="U501" s="55"/>
      <c r="V501" s="55"/>
      <c r="W501" s="55"/>
      <c r="X501" s="55"/>
      <c r="Y501" s="55"/>
      <c r="Z501" s="55"/>
    </row>
    <row r="502" spans="1:26" ht="13.5" customHeight="1">
      <c r="A502" s="55"/>
      <c r="B502" s="55"/>
      <c r="C502" s="55"/>
      <c r="D502" s="55"/>
      <c r="E502" s="55"/>
      <c r="F502" s="55"/>
      <c r="G502" s="102"/>
      <c r="H502" s="103"/>
      <c r="I502" s="103"/>
      <c r="J502" s="103"/>
      <c r="K502" s="55"/>
      <c r="L502" s="55"/>
      <c r="M502" s="55"/>
      <c r="N502" s="55"/>
      <c r="O502" s="55"/>
      <c r="P502" s="55"/>
      <c r="Q502" s="55"/>
      <c r="R502" s="55"/>
      <c r="S502" s="55"/>
      <c r="T502" s="55"/>
      <c r="U502" s="55"/>
      <c r="V502" s="55"/>
      <c r="W502" s="55"/>
      <c r="X502" s="55"/>
      <c r="Y502" s="55"/>
      <c r="Z502" s="55"/>
    </row>
    <row r="503" spans="1:26" ht="13.5" customHeight="1">
      <c r="A503" s="55"/>
      <c r="B503" s="55"/>
      <c r="C503" s="55"/>
      <c r="D503" s="55"/>
      <c r="E503" s="55"/>
      <c r="F503" s="55"/>
      <c r="G503" s="102"/>
      <c r="H503" s="103"/>
      <c r="I503" s="103"/>
      <c r="J503" s="103"/>
      <c r="K503" s="55"/>
      <c r="L503" s="55"/>
      <c r="M503" s="55"/>
      <c r="N503" s="55"/>
      <c r="O503" s="55"/>
      <c r="P503" s="55"/>
      <c r="Q503" s="55"/>
      <c r="R503" s="55"/>
      <c r="S503" s="55"/>
      <c r="T503" s="55"/>
      <c r="U503" s="55"/>
      <c r="V503" s="55"/>
      <c r="W503" s="55"/>
      <c r="X503" s="55"/>
      <c r="Y503" s="55"/>
      <c r="Z503" s="55"/>
    </row>
    <row r="504" spans="1:26" ht="13.5" customHeight="1">
      <c r="A504" s="55"/>
      <c r="B504" s="55"/>
      <c r="C504" s="55"/>
      <c r="D504" s="55"/>
      <c r="E504" s="55"/>
      <c r="F504" s="55"/>
      <c r="G504" s="102"/>
      <c r="H504" s="103"/>
      <c r="I504" s="103"/>
      <c r="J504" s="103"/>
      <c r="K504" s="55"/>
      <c r="L504" s="55"/>
      <c r="M504" s="55"/>
      <c r="N504" s="55"/>
      <c r="O504" s="55"/>
      <c r="P504" s="55"/>
      <c r="Q504" s="55"/>
      <c r="R504" s="55"/>
      <c r="S504" s="55"/>
      <c r="T504" s="55"/>
      <c r="U504" s="55"/>
      <c r="V504" s="55"/>
      <c r="W504" s="55"/>
      <c r="X504" s="55"/>
      <c r="Y504" s="55"/>
      <c r="Z504" s="55"/>
    </row>
    <row r="505" spans="1:26" ht="13.5" customHeight="1">
      <c r="A505" s="55"/>
      <c r="B505" s="55"/>
      <c r="C505" s="55"/>
      <c r="D505" s="55"/>
      <c r="E505" s="55"/>
      <c r="F505" s="55"/>
      <c r="G505" s="102"/>
      <c r="H505" s="103"/>
      <c r="I505" s="103"/>
      <c r="J505" s="103"/>
      <c r="K505" s="55"/>
      <c r="L505" s="55"/>
      <c r="M505" s="55"/>
      <c r="N505" s="55"/>
      <c r="O505" s="55"/>
      <c r="P505" s="55"/>
      <c r="Q505" s="55"/>
      <c r="R505" s="55"/>
      <c r="S505" s="55"/>
      <c r="T505" s="55"/>
      <c r="U505" s="55"/>
      <c r="V505" s="55"/>
      <c r="W505" s="55"/>
      <c r="X505" s="55"/>
      <c r="Y505" s="55"/>
      <c r="Z505" s="55"/>
    </row>
    <row r="506" spans="1:26" ht="13.5" customHeight="1">
      <c r="A506" s="55"/>
      <c r="B506" s="55"/>
      <c r="C506" s="55"/>
      <c r="D506" s="55"/>
      <c r="E506" s="55"/>
      <c r="F506" s="55"/>
      <c r="G506" s="102"/>
      <c r="H506" s="103"/>
      <c r="I506" s="103"/>
      <c r="J506" s="103"/>
      <c r="K506" s="55"/>
      <c r="L506" s="55"/>
      <c r="M506" s="55"/>
      <c r="N506" s="55"/>
      <c r="O506" s="55"/>
      <c r="P506" s="55"/>
      <c r="Q506" s="55"/>
      <c r="R506" s="55"/>
      <c r="S506" s="55"/>
      <c r="T506" s="55"/>
      <c r="U506" s="55"/>
      <c r="V506" s="55"/>
      <c r="W506" s="55"/>
      <c r="X506" s="55"/>
      <c r="Y506" s="55"/>
      <c r="Z506" s="55"/>
    </row>
    <row r="507" spans="1:26" ht="13.5" customHeight="1">
      <c r="A507" s="55"/>
      <c r="B507" s="55"/>
      <c r="C507" s="55"/>
      <c r="D507" s="55"/>
      <c r="E507" s="55"/>
      <c r="F507" s="55"/>
      <c r="G507" s="102"/>
      <c r="H507" s="103"/>
      <c r="I507" s="103"/>
      <c r="J507" s="103"/>
      <c r="K507" s="55"/>
      <c r="L507" s="55"/>
      <c r="M507" s="55"/>
      <c r="N507" s="55"/>
      <c r="O507" s="55"/>
      <c r="P507" s="55"/>
      <c r="Q507" s="55"/>
      <c r="R507" s="55"/>
      <c r="S507" s="55"/>
      <c r="T507" s="55"/>
      <c r="U507" s="55"/>
      <c r="V507" s="55"/>
      <c r="W507" s="55"/>
      <c r="X507" s="55"/>
      <c r="Y507" s="55"/>
      <c r="Z507" s="55"/>
    </row>
    <row r="508" spans="1:26" ht="13.5" customHeight="1">
      <c r="A508" s="55"/>
      <c r="B508" s="55"/>
      <c r="C508" s="55"/>
      <c r="D508" s="55"/>
      <c r="E508" s="55"/>
      <c r="F508" s="55"/>
      <c r="G508" s="102"/>
      <c r="H508" s="103"/>
      <c r="I508" s="103"/>
      <c r="J508" s="103"/>
      <c r="K508" s="55"/>
      <c r="L508" s="55"/>
      <c r="M508" s="55"/>
      <c r="N508" s="55"/>
      <c r="O508" s="55"/>
      <c r="P508" s="55"/>
      <c r="Q508" s="55"/>
      <c r="R508" s="55"/>
      <c r="S508" s="55"/>
      <c r="T508" s="55"/>
      <c r="U508" s="55"/>
      <c r="V508" s="55"/>
      <c r="W508" s="55"/>
      <c r="X508" s="55"/>
      <c r="Y508" s="55"/>
      <c r="Z508" s="55"/>
    </row>
    <row r="509" spans="1:26" ht="13.5" customHeight="1">
      <c r="A509" s="55"/>
      <c r="B509" s="55"/>
      <c r="C509" s="55"/>
      <c r="D509" s="55"/>
      <c r="E509" s="55"/>
      <c r="F509" s="55"/>
      <c r="G509" s="102"/>
      <c r="H509" s="103"/>
      <c r="I509" s="103"/>
      <c r="J509" s="103"/>
      <c r="K509" s="55"/>
      <c r="L509" s="55"/>
      <c r="M509" s="55"/>
      <c r="N509" s="55"/>
      <c r="O509" s="55"/>
      <c r="P509" s="55"/>
      <c r="Q509" s="55"/>
      <c r="R509" s="55"/>
      <c r="S509" s="55"/>
      <c r="T509" s="55"/>
      <c r="U509" s="55"/>
      <c r="V509" s="55"/>
      <c r="W509" s="55"/>
      <c r="X509" s="55"/>
      <c r="Y509" s="55"/>
      <c r="Z509" s="55"/>
    </row>
    <row r="510" spans="1:26" ht="13.5" customHeight="1">
      <c r="A510" s="55"/>
      <c r="B510" s="55"/>
      <c r="C510" s="55"/>
      <c r="D510" s="55"/>
      <c r="E510" s="55"/>
      <c r="F510" s="55"/>
      <c r="G510" s="102"/>
      <c r="H510" s="103"/>
      <c r="I510" s="103"/>
      <c r="J510" s="103"/>
      <c r="K510" s="55"/>
      <c r="L510" s="55"/>
      <c r="M510" s="55"/>
      <c r="N510" s="55"/>
      <c r="O510" s="55"/>
      <c r="P510" s="55"/>
      <c r="Q510" s="55"/>
      <c r="R510" s="55"/>
      <c r="S510" s="55"/>
      <c r="T510" s="55"/>
      <c r="U510" s="55"/>
      <c r="V510" s="55"/>
      <c r="W510" s="55"/>
      <c r="X510" s="55"/>
      <c r="Y510" s="55"/>
      <c r="Z510" s="55"/>
    </row>
    <row r="511" spans="1:26" ht="13.5" customHeight="1">
      <c r="A511" s="55"/>
      <c r="B511" s="55"/>
      <c r="C511" s="55"/>
      <c r="D511" s="55"/>
      <c r="E511" s="55"/>
      <c r="F511" s="55"/>
      <c r="G511" s="102"/>
      <c r="H511" s="103"/>
      <c r="I511" s="103"/>
      <c r="J511" s="103"/>
      <c r="K511" s="55"/>
      <c r="L511" s="55"/>
      <c r="M511" s="55"/>
      <c r="N511" s="55"/>
      <c r="O511" s="55"/>
      <c r="P511" s="55"/>
      <c r="Q511" s="55"/>
      <c r="R511" s="55"/>
      <c r="S511" s="55"/>
      <c r="T511" s="55"/>
      <c r="U511" s="55"/>
      <c r="V511" s="55"/>
      <c r="W511" s="55"/>
      <c r="X511" s="55"/>
      <c r="Y511" s="55"/>
      <c r="Z511" s="55"/>
    </row>
    <row r="512" spans="1:26" ht="13.5" customHeight="1">
      <c r="A512" s="55"/>
      <c r="B512" s="55"/>
      <c r="C512" s="55"/>
      <c r="D512" s="55"/>
      <c r="E512" s="55"/>
      <c r="F512" s="55"/>
      <c r="G512" s="102"/>
      <c r="H512" s="103"/>
      <c r="I512" s="103"/>
      <c r="J512" s="103"/>
      <c r="K512" s="55"/>
      <c r="L512" s="55"/>
      <c r="M512" s="55"/>
      <c r="N512" s="55"/>
      <c r="O512" s="55"/>
      <c r="P512" s="55"/>
      <c r="Q512" s="55"/>
      <c r="R512" s="55"/>
      <c r="S512" s="55"/>
      <c r="T512" s="55"/>
      <c r="U512" s="55"/>
      <c r="V512" s="55"/>
      <c r="W512" s="55"/>
      <c r="X512" s="55"/>
      <c r="Y512" s="55"/>
      <c r="Z512" s="55"/>
    </row>
    <row r="513" spans="1:26" ht="13.5" customHeight="1">
      <c r="A513" s="55"/>
      <c r="B513" s="55"/>
      <c r="C513" s="55"/>
      <c r="D513" s="55"/>
      <c r="E513" s="55"/>
      <c r="F513" s="55"/>
      <c r="G513" s="102"/>
      <c r="H513" s="103"/>
      <c r="I513" s="103"/>
      <c r="J513" s="103"/>
      <c r="K513" s="55"/>
      <c r="L513" s="55"/>
      <c r="M513" s="55"/>
      <c r="N513" s="55"/>
      <c r="O513" s="55"/>
      <c r="P513" s="55"/>
      <c r="Q513" s="55"/>
      <c r="R513" s="55"/>
      <c r="S513" s="55"/>
      <c r="T513" s="55"/>
      <c r="U513" s="55"/>
      <c r="V513" s="55"/>
      <c r="W513" s="55"/>
      <c r="X513" s="55"/>
      <c r="Y513" s="55"/>
      <c r="Z513" s="55"/>
    </row>
    <row r="514" spans="1:26" ht="13.5" customHeight="1">
      <c r="A514" s="55"/>
      <c r="B514" s="55"/>
      <c r="C514" s="55"/>
      <c r="D514" s="55"/>
      <c r="E514" s="55"/>
      <c r="F514" s="55"/>
      <c r="G514" s="102"/>
      <c r="H514" s="103"/>
      <c r="I514" s="103"/>
      <c r="J514" s="103"/>
      <c r="K514" s="55"/>
      <c r="L514" s="55"/>
      <c r="M514" s="55"/>
      <c r="N514" s="55"/>
      <c r="O514" s="55"/>
      <c r="P514" s="55"/>
      <c r="Q514" s="55"/>
      <c r="R514" s="55"/>
      <c r="S514" s="55"/>
      <c r="T514" s="55"/>
      <c r="U514" s="55"/>
      <c r="V514" s="55"/>
      <c r="W514" s="55"/>
      <c r="X514" s="55"/>
      <c r="Y514" s="55"/>
      <c r="Z514" s="55"/>
    </row>
    <row r="515" spans="1:26" ht="13.5" customHeight="1">
      <c r="A515" s="55"/>
      <c r="B515" s="55"/>
      <c r="C515" s="55"/>
      <c r="D515" s="55"/>
      <c r="E515" s="55"/>
      <c r="F515" s="55"/>
      <c r="G515" s="102"/>
      <c r="H515" s="103"/>
      <c r="I515" s="103"/>
      <c r="J515" s="103"/>
      <c r="K515" s="55"/>
      <c r="L515" s="55"/>
      <c r="M515" s="55"/>
      <c r="N515" s="55"/>
      <c r="O515" s="55"/>
      <c r="P515" s="55"/>
      <c r="Q515" s="55"/>
      <c r="R515" s="55"/>
      <c r="S515" s="55"/>
      <c r="T515" s="55"/>
      <c r="U515" s="55"/>
      <c r="V515" s="55"/>
      <c r="W515" s="55"/>
      <c r="X515" s="55"/>
      <c r="Y515" s="55"/>
      <c r="Z515" s="55"/>
    </row>
    <row r="516" spans="1:26" ht="13.5" customHeight="1">
      <c r="A516" s="55"/>
      <c r="B516" s="55"/>
      <c r="C516" s="55"/>
      <c r="D516" s="55"/>
      <c r="E516" s="55"/>
      <c r="F516" s="55"/>
      <c r="G516" s="102"/>
      <c r="H516" s="103"/>
      <c r="I516" s="103"/>
      <c r="J516" s="103"/>
      <c r="K516" s="55"/>
      <c r="L516" s="55"/>
      <c r="M516" s="55"/>
      <c r="N516" s="55"/>
      <c r="O516" s="55"/>
      <c r="P516" s="55"/>
      <c r="Q516" s="55"/>
      <c r="R516" s="55"/>
      <c r="S516" s="55"/>
      <c r="T516" s="55"/>
      <c r="U516" s="55"/>
      <c r="V516" s="55"/>
      <c r="W516" s="55"/>
      <c r="X516" s="55"/>
      <c r="Y516" s="55"/>
      <c r="Z516" s="55"/>
    </row>
    <row r="517" spans="1:26" ht="13.5" customHeight="1">
      <c r="A517" s="55"/>
      <c r="B517" s="55"/>
      <c r="C517" s="55"/>
      <c r="D517" s="55"/>
      <c r="E517" s="55"/>
      <c r="F517" s="55"/>
      <c r="G517" s="102"/>
      <c r="H517" s="103"/>
      <c r="I517" s="103"/>
      <c r="J517" s="103"/>
      <c r="K517" s="55"/>
      <c r="L517" s="55"/>
      <c r="M517" s="55"/>
      <c r="N517" s="55"/>
      <c r="O517" s="55"/>
      <c r="P517" s="55"/>
      <c r="Q517" s="55"/>
      <c r="R517" s="55"/>
      <c r="S517" s="55"/>
      <c r="T517" s="55"/>
      <c r="U517" s="55"/>
      <c r="V517" s="55"/>
      <c r="W517" s="55"/>
      <c r="X517" s="55"/>
      <c r="Y517" s="55"/>
      <c r="Z517" s="55"/>
    </row>
    <row r="518" spans="1:26" ht="13.5" customHeight="1">
      <c r="A518" s="55"/>
      <c r="B518" s="55"/>
      <c r="C518" s="55"/>
      <c r="D518" s="55"/>
      <c r="E518" s="55"/>
      <c r="F518" s="55"/>
      <c r="G518" s="102"/>
      <c r="H518" s="103"/>
      <c r="I518" s="103"/>
      <c r="J518" s="103"/>
      <c r="K518" s="55"/>
      <c r="L518" s="55"/>
      <c r="M518" s="55"/>
      <c r="N518" s="55"/>
      <c r="O518" s="55"/>
      <c r="P518" s="55"/>
      <c r="Q518" s="55"/>
      <c r="R518" s="55"/>
      <c r="S518" s="55"/>
      <c r="T518" s="55"/>
      <c r="U518" s="55"/>
      <c r="V518" s="55"/>
      <c r="W518" s="55"/>
      <c r="X518" s="55"/>
      <c r="Y518" s="55"/>
      <c r="Z518" s="55"/>
    </row>
    <row r="519" spans="1:26" ht="13.5" customHeight="1">
      <c r="A519" s="55"/>
      <c r="B519" s="55"/>
      <c r="C519" s="55"/>
      <c r="D519" s="55"/>
      <c r="E519" s="55"/>
      <c r="F519" s="55"/>
      <c r="G519" s="102"/>
      <c r="H519" s="103"/>
      <c r="I519" s="103"/>
      <c r="J519" s="103"/>
      <c r="K519" s="55"/>
      <c r="L519" s="55"/>
      <c r="M519" s="55"/>
      <c r="N519" s="55"/>
      <c r="O519" s="55"/>
      <c r="P519" s="55"/>
      <c r="Q519" s="55"/>
      <c r="R519" s="55"/>
      <c r="S519" s="55"/>
      <c r="T519" s="55"/>
      <c r="U519" s="55"/>
      <c r="V519" s="55"/>
      <c r="W519" s="55"/>
      <c r="X519" s="55"/>
      <c r="Y519" s="55"/>
      <c r="Z519" s="55"/>
    </row>
    <row r="520" spans="1:26" ht="13.5" customHeight="1">
      <c r="A520" s="55"/>
      <c r="B520" s="55"/>
      <c r="C520" s="55"/>
      <c r="D520" s="55"/>
      <c r="E520" s="55"/>
      <c r="F520" s="55"/>
      <c r="G520" s="102"/>
      <c r="H520" s="103"/>
      <c r="I520" s="103"/>
      <c r="J520" s="103"/>
      <c r="K520" s="55"/>
      <c r="L520" s="55"/>
      <c r="M520" s="55"/>
      <c r="N520" s="55"/>
      <c r="O520" s="55"/>
      <c r="P520" s="55"/>
      <c r="Q520" s="55"/>
      <c r="R520" s="55"/>
      <c r="S520" s="55"/>
      <c r="T520" s="55"/>
      <c r="U520" s="55"/>
      <c r="V520" s="55"/>
      <c r="W520" s="55"/>
      <c r="X520" s="55"/>
      <c r="Y520" s="55"/>
      <c r="Z520" s="55"/>
    </row>
    <row r="521" spans="1:26" ht="13.5" customHeight="1">
      <c r="A521" s="55"/>
      <c r="B521" s="55"/>
      <c r="C521" s="55"/>
      <c r="D521" s="55"/>
      <c r="E521" s="55"/>
      <c r="F521" s="55"/>
      <c r="G521" s="102"/>
      <c r="H521" s="103"/>
      <c r="I521" s="103"/>
      <c r="J521" s="103"/>
      <c r="K521" s="55"/>
      <c r="L521" s="55"/>
      <c r="M521" s="55"/>
      <c r="N521" s="55"/>
      <c r="O521" s="55"/>
      <c r="P521" s="55"/>
      <c r="Q521" s="55"/>
      <c r="R521" s="55"/>
      <c r="S521" s="55"/>
      <c r="T521" s="55"/>
      <c r="U521" s="55"/>
      <c r="V521" s="55"/>
      <c r="W521" s="55"/>
      <c r="X521" s="55"/>
      <c r="Y521" s="55"/>
      <c r="Z521" s="55"/>
    </row>
    <row r="522" spans="1:26" ht="13.5" customHeight="1">
      <c r="A522" s="55"/>
      <c r="B522" s="55"/>
      <c r="C522" s="55"/>
      <c r="D522" s="55"/>
      <c r="E522" s="55"/>
      <c r="F522" s="55"/>
      <c r="G522" s="102"/>
      <c r="H522" s="103"/>
      <c r="I522" s="103"/>
      <c r="J522" s="103"/>
      <c r="K522" s="55"/>
      <c r="L522" s="55"/>
      <c r="M522" s="55"/>
      <c r="N522" s="55"/>
      <c r="O522" s="55"/>
      <c r="P522" s="55"/>
      <c r="Q522" s="55"/>
      <c r="R522" s="55"/>
      <c r="S522" s="55"/>
      <c r="T522" s="55"/>
      <c r="U522" s="55"/>
      <c r="V522" s="55"/>
      <c r="W522" s="55"/>
      <c r="X522" s="55"/>
      <c r="Y522" s="55"/>
      <c r="Z522" s="55"/>
    </row>
    <row r="523" spans="1:26" ht="13.5" customHeight="1">
      <c r="A523" s="55"/>
      <c r="B523" s="55"/>
      <c r="C523" s="55"/>
      <c r="D523" s="55"/>
      <c r="E523" s="55"/>
      <c r="F523" s="55"/>
      <c r="G523" s="102"/>
      <c r="H523" s="103"/>
      <c r="I523" s="103"/>
      <c r="J523" s="103"/>
      <c r="K523" s="55"/>
      <c r="L523" s="55"/>
      <c r="M523" s="55"/>
      <c r="N523" s="55"/>
      <c r="O523" s="55"/>
      <c r="P523" s="55"/>
      <c r="Q523" s="55"/>
      <c r="R523" s="55"/>
      <c r="S523" s="55"/>
      <c r="T523" s="55"/>
      <c r="U523" s="55"/>
      <c r="V523" s="55"/>
      <c r="W523" s="55"/>
      <c r="X523" s="55"/>
      <c r="Y523" s="55"/>
      <c r="Z523" s="55"/>
    </row>
    <row r="524" spans="1:26" ht="13.5" customHeight="1">
      <c r="A524" s="55"/>
      <c r="B524" s="55"/>
      <c r="C524" s="55"/>
      <c r="D524" s="55"/>
      <c r="E524" s="55"/>
      <c r="F524" s="55"/>
      <c r="G524" s="102"/>
      <c r="H524" s="103"/>
      <c r="I524" s="103"/>
      <c r="J524" s="103"/>
      <c r="K524" s="55"/>
      <c r="L524" s="55"/>
      <c r="M524" s="55"/>
      <c r="N524" s="55"/>
      <c r="O524" s="55"/>
      <c r="P524" s="55"/>
      <c r="Q524" s="55"/>
      <c r="R524" s="55"/>
      <c r="S524" s="55"/>
      <c r="T524" s="55"/>
      <c r="U524" s="55"/>
      <c r="V524" s="55"/>
      <c r="W524" s="55"/>
      <c r="X524" s="55"/>
      <c r="Y524" s="55"/>
      <c r="Z524" s="55"/>
    </row>
    <row r="525" spans="1:26" ht="13.5" customHeight="1">
      <c r="A525" s="55"/>
      <c r="B525" s="55"/>
      <c r="C525" s="55"/>
      <c r="D525" s="55"/>
      <c r="E525" s="55"/>
      <c r="F525" s="55"/>
      <c r="G525" s="102"/>
      <c r="H525" s="103"/>
      <c r="I525" s="103"/>
      <c r="J525" s="103"/>
      <c r="K525" s="55"/>
      <c r="L525" s="55"/>
      <c r="M525" s="55"/>
      <c r="N525" s="55"/>
      <c r="O525" s="55"/>
      <c r="P525" s="55"/>
      <c r="Q525" s="55"/>
      <c r="R525" s="55"/>
      <c r="S525" s="55"/>
      <c r="T525" s="55"/>
      <c r="U525" s="55"/>
      <c r="V525" s="55"/>
      <c r="W525" s="55"/>
      <c r="X525" s="55"/>
      <c r="Y525" s="55"/>
      <c r="Z525" s="55"/>
    </row>
    <row r="526" spans="1:26" ht="13.5" customHeight="1">
      <c r="A526" s="55"/>
      <c r="B526" s="55"/>
      <c r="C526" s="55"/>
      <c r="D526" s="55"/>
      <c r="E526" s="55"/>
      <c r="F526" s="55"/>
      <c r="G526" s="102"/>
      <c r="H526" s="103"/>
      <c r="I526" s="103"/>
      <c r="J526" s="103"/>
      <c r="K526" s="55"/>
      <c r="L526" s="55"/>
      <c r="M526" s="55"/>
      <c r="N526" s="55"/>
      <c r="O526" s="55"/>
      <c r="P526" s="55"/>
      <c r="Q526" s="55"/>
      <c r="R526" s="55"/>
      <c r="S526" s="55"/>
      <c r="T526" s="55"/>
      <c r="U526" s="55"/>
      <c r="V526" s="55"/>
      <c r="W526" s="55"/>
      <c r="X526" s="55"/>
      <c r="Y526" s="55"/>
      <c r="Z526" s="55"/>
    </row>
    <row r="527" spans="1:26" ht="13.5" customHeight="1">
      <c r="A527" s="55"/>
      <c r="B527" s="55"/>
      <c r="C527" s="55"/>
      <c r="D527" s="55"/>
      <c r="E527" s="55"/>
      <c r="F527" s="55"/>
      <c r="G527" s="102"/>
      <c r="H527" s="103"/>
      <c r="I527" s="103"/>
      <c r="J527" s="103"/>
      <c r="K527" s="55"/>
      <c r="L527" s="55"/>
      <c r="M527" s="55"/>
      <c r="N527" s="55"/>
      <c r="O527" s="55"/>
      <c r="P527" s="55"/>
      <c r="Q527" s="55"/>
      <c r="R527" s="55"/>
      <c r="S527" s="55"/>
      <c r="T527" s="55"/>
      <c r="U527" s="55"/>
      <c r="V527" s="55"/>
      <c r="W527" s="55"/>
      <c r="X527" s="55"/>
      <c r="Y527" s="55"/>
      <c r="Z527" s="55"/>
    </row>
    <row r="528" spans="1:26" ht="13.5" customHeight="1">
      <c r="A528" s="55"/>
      <c r="B528" s="55"/>
      <c r="C528" s="55"/>
      <c r="D528" s="55"/>
      <c r="E528" s="55"/>
      <c r="F528" s="55"/>
      <c r="G528" s="102"/>
      <c r="H528" s="103"/>
      <c r="I528" s="103"/>
      <c r="J528" s="103"/>
      <c r="K528" s="55"/>
      <c r="L528" s="55"/>
      <c r="M528" s="55"/>
      <c r="N528" s="55"/>
      <c r="O528" s="55"/>
      <c r="P528" s="55"/>
      <c r="Q528" s="55"/>
      <c r="R528" s="55"/>
      <c r="S528" s="55"/>
      <c r="T528" s="55"/>
      <c r="U528" s="55"/>
      <c r="V528" s="55"/>
      <c r="W528" s="55"/>
      <c r="X528" s="55"/>
      <c r="Y528" s="55"/>
      <c r="Z528" s="55"/>
    </row>
    <row r="529" spans="1:26" ht="13.5" customHeight="1">
      <c r="A529" s="55"/>
      <c r="B529" s="55"/>
      <c r="C529" s="55"/>
      <c r="D529" s="55"/>
      <c r="E529" s="55"/>
      <c r="F529" s="55"/>
      <c r="G529" s="102"/>
      <c r="H529" s="103"/>
      <c r="I529" s="103"/>
      <c r="J529" s="103"/>
      <c r="K529" s="55"/>
      <c r="L529" s="55"/>
      <c r="M529" s="55"/>
      <c r="N529" s="55"/>
      <c r="O529" s="55"/>
      <c r="P529" s="55"/>
      <c r="Q529" s="55"/>
      <c r="R529" s="55"/>
      <c r="S529" s="55"/>
      <c r="T529" s="55"/>
      <c r="U529" s="55"/>
      <c r="V529" s="55"/>
      <c r="W529" s="55"/>
      <c r="X529" s="55"/>
      <c r="Y529" s="55"/>
      <c r="Z529" s="55"/>
    </row>
    <row r="530" spans="1:26" ht="13.5" customHeight="1">
      <c r="A530" s="55"/>
      <c r="B530" s="55"/>
      <c r="C530" s="55"/>
      <c r="D530" s="55"/>
      <c r="E530" s="55"/>
      <c r="F530" s="55"/>
      <c r="G530" s="102"/>
      <c r="H530" s="103"/>
      <c r="I530" s="103"/>
      <c r="J530" s="103"/>
      <c r="K530" s="55"/>
      <c r="L530" s="55"/>
      <c r="M530" s="55"/>
      <c r="N530" s="55"/>
      <c r="O530" s="55"/>
      <c r="P530" s="55"/>
      <c r="Q530" s="55"/>
      <c r="R530" s="55"/>
      <c r="S530" s="55"/>
      <c r="T530" s="55"/>
      <c r="U530" s="55"/>
      <c r="V530" s="55"/>
      <c r="W530" s="55"/>
      <c r="X530" s="55"/>
      <c r="Y530" s="55"/>
      <c r="Z530" s="55"/>
    </row>
    <row r="531" spans="1:26" ht="13.5" customHeight="1">
      <c r="A531" s="55"/>
      <c r="B531" s="55"/>
      <c r="C531" s="55"/>
      <c r="D531" s="55"/>
      <c r="E531" s="55"/>
      <c r="F531" s="55"/>
      <c r="G531" s="102"/>
      <c r="H531" s="103"/>
      <c r="I531" s="103"/>
      <c r="J531" s="103"/>
      <c r="K531" s="55"/>
      <c r="L531" s="55"/>
      <c r="M531" s="55"/>
      <c r="N531" s="55"/>
      <c r="O531" s="55"/>
      <c r="P531" s="55"/>
      <c r="Q531" s="55"/>
      <c r="R531" s="55"/>
      <c r="S531" s="55"/>
      <c r="T531" s="55"/>
      <c r="U531" s="55"/>
      <c r="V531" s="55"/>
      <c r="W531" s="55"/>
      <c r="X531" s="55"/>
      <c r="Y531" s="55"/>
      <c r="Z531" s="55"/>
    </row>
    <row r="532" spans="1:26" ht="13.5" customHeight="1">
      <c r="A532" s="55"/>
      <c r="B532" s="55"/>
      <c r="C532" s="55"/>
      <c r="D532" s="55"/>
      <c r="E532" s="55"/>
      <c r="F532" s="55"/>
      <c r="G532" s="102"/>
      <c r="H532" s="103"/>
      <c r="I532" s="103"/>
      <c r="J532" s="103"/>
      <c r="K532" s="55"/>
      <c r="L532" s="55"/>
      <c r="M532" s="55"/>
      <c r="N532" s="55"/>
      <c r="O532" s="55"/>
      <c r="P532" s="55"/>
      <c r="Q532" s="55"/>
      <c r="R532" s="55"/>
      <c r="S532" s="55"/>
      <c r="T532" s="55"/>
      <c r="U532" s="55"/>
      <c r="V532" s="55"/>
      <c r="W532" s="55"/>
      <c r="X532" s="55"/>
      <c r="Y532" s="55"/>
      <c r="Z532" s="55"/>
    </row>
    <row r="533" spans="1:26" ht="13.5" customHeight="1">
      <c r="A533" s="55"/>
      <c r="B533" s="55"/>
      <c r="C533" s="55"/>
      <c r="D533" s="55"/>
      <c r="E533" s="55"/>
      <c r="F533" s="55"/>
      <c r="G533" s="102"/>
      <c r="H533" s="103"/>
      <c r="I533" s="103"/>
      <c r="J533" s="103"/>
      <c r="K533" s="55"/>
      <c r="L533" s="55"/>
      <c r="M533" s="55"/>
      <c r="N533" s="55"/>
      <c r="O533" s="55"/>
      <c r="P533" s="55"/>
      <c r="Q533" s="55"/>
      <c r="R533" s="55"/>
      <c r="S533" s="55"/>
      <c r="T533" s="55"/>
      <c r="U533" s="55"/>
      <c r="V533" s="55"/>
      <c r="W533" s="55"/>
      <c r="X533" s="55"/>
      <c r="Y533" s="55"/>
      <c r="Z533" s="55"/>
    </row>
    <row r="534" spans="1:26" ht="13.5" customHeight="1">
      <c r="A534" s="55"/>
      <c r="B534" s="55"/>
      <c r="C534" s="55"/>
      <c r="D534" s="55"/>
      <c r="E534" s="55"/>
      <c r="F534" s="55"/>
      <c r="G534" s="102"/>
      <c r="H534" s="103"/>
      <c r="I534" s="103"/>
      <c r="J534" s="103"/>
      <c r="K534" s="55"/>
      <c r="L534" s="55"/>
      <c r="M534" s="55"/>
      <c r="N534" s="55"/>
      <c r="O534" s="55"/>
      <c r="P534" s="55"/>
      <c r="Q534" s="55"/>
      <c r="R534" s="55"/>
      <c r="S534" s="55"/>
      <c r="T534" s="55"/>
      <c r="U534" s="55"/>
      <c r="V534" s="55"/>
      <c r="W534" s="55"/>
      <c r="X534" s="55"/>
      <c r="Y534" s="55"/>
      <c r="Z534" s="55"/>
    </row>
    <row r="535" spans="1:26" ht="13.5" customHeight="1">
      <c r="A535" s="55"/>
      <c r="B535" s="55"/>
      <c r="C535" s="55"/>
      <c r="D535" s="55"/>
      <c r="E535" s="55"/>
      <c r="F535" s="55"/>
      <c r="G535" s="102"/>
      <c r="H535" s="103"/>
      <c r="I535" s="103"/>
      <c r="J535" s="103"/>
      <c r="K535" s="55"/>
      <c r="L535" s="55"/>
      <c r="M535" s="55"/>
      <c r="N535" s="55"/>
      <c r="O535" s="55"/>
      <c r="P535" s="55"/>
      <c r="Q535" s="55"/>
      <c r="R535" s="55"/>
      <c r="S535" s="55"/>
      <c r="T535" s="55"/>
      <c r="U535" s="55"/>
      <c r="V535" s="55"/>
      <c r="W535" s="55"/>
      <c r="X535" s="55"/>
      <c r="Y535" s="55"/>
      <c r="Z535" s="55"/>
    </row>
    <row r="536" spans="1:26" ht="13.5" customHeight="1">
      <c r="A536" s="55"/>
      <c r="B536" s="55"/>
      <c r="C536" s="55"/>
      <c r="D536" s="55"/>
      <c r="E536" s="55"/>
      <c r="F536" s="55"/>
      <c r="G536" s="102"/>
      <c r="H536" s="103"/>
      <c r="I536" s="103"/>
      <c r="J536" s="103"/>
      <c r="K536" s="55"/>
      <c r="L536" s="55"/>
      <c r="M536" s="55"/>
      <c r="N536" s="55"/>
      <c r="O536" s="55"/>
      <c r="P536" s="55"/>
      <c r="Q536" s="55"/>
      <c r="R536" s="55"/>
      <c r="S536" s="55"/>
      <c r="T536" s="55"/>
      <c r="U536" s="55"/>
      <c r="V536" s="55"/>
      <c r="W536" s="55"/>
      <c r="X536" s="55"/>
      <c r="Y536" s="55"/>
      <c r="Z536" s="55"/>
    </row>
    <row r="537" spans="1:26" ht="13.5" customHeight="1">
      <c r="A537" s="55"/>
      <c r="B537" s="55"/>
      <c r="C537" s="55"/>
      <c r="D537" s="55"/>
      <c r="E537" s="55"/>
      <c r="F537" s="55"/>
      <c r="G537" s="102"/>
      <c r="H537" s="103"/>
      <c r="I537" s="103"/>
      <c r="J537" s="103"/>
      <c r="K537" s="55"/>
      <c r="L537" s="55"/>
      <c r="M537" s="55"/>
      <c r="N537" s="55"/>
      <c r="O537" s="55"/>
      <c r="P537" s="55"/>
      <c r="Q537" s="55"/>
      <c r="R537" s="55"/>
      <c r="S537" s="55"/>
      <c r="T537" s="55"/>
      <c r="U537" s="55"/>
      <c r="V537" s="55"/>
      <c r="W537" s="55"/>
      <c r="X537" s="55"/>
      <c r="Y537" s="55"/>
      <c r="Z537" s="55"/>
    </row>
    <row r="538" spans="1:26" ht="13.5" customHeight="1">
      <c r="A538" s="55"/>
      <c r="B538" s="55"/>
      <c r="C538" s="55"/>
      <c r="D538" s="55"/>
      <c r="E538" s="55"/>
      <c r="F538" s="55"/>
      <c r="G538" s="102"/>
      <c r="H538" s="103"/>
      <c r="I538" s="103"/>
      <c r="J538" s="103"/>
      <c r="K538" s="55"/>
      <c r="L538" s="55"/>
      <c r="M538" s="55"/>
      <c r="N538" s="55"/>
      <c r="O538" s="55"/>
      <c r="P538" s="55"/>
      <c r="Q538" s="55"/>
      <c r="R538" s="55"/>
      <c r="S538" s="55"/>
      <c r="T538" s="55"/>
      <c r="U538" s="55"/>
      <c r="V538" s="55"/>
      <c r="W538" s="55"/>
      <c r="X538" s="55"/>
      <c r="Y538" s="55"/>
      <c r="Z538" s="55"/>
    </row>
    <row r="539" spans="1:26" ht="13.5" customHeight="1">
      <c r="A539" s="55"/>
      <c r="B539" s="55"/>
      <c r="C539" s="55"/>
      <c r="D539" s="55"/>
      <c r="E539" s="55"/>
      <c r="F539" s="55"/>
      <c r="G539" s="102"/>
      <c r="H539" s="103"/>
      <c r="I539" s="103"/>
      <c r="J539" s="103"/>
      <c r="K539" s="55"/>
      <c r="L539" s="55"/>
      <c r="M539" s="55"/>
      <c r="N539" s="55"/>
      <c r="O539" s="55"/>
      <c r="P539" s="55"/>
      <c r="Q539" s="55"/>
      <c r="R539" s="55"/>
      <c r="S539" s="55"/>
      <c r="T539" s="55"/>
      <c r="U539" s="55"/>
      <c r="V539" s="55"/>
      <c r="W539" s="55"/>
      <c r="X539" s="55"/>
      <c r="Y539" s="55"/>
      <c r="Z539" s="55"/>
    </row>
    <row r="540" spans="1:26" ht="13.5" customHeight="1">
      <c r="A540" s="55"/>
      <c r="B540" s="55"/>
      <c r="C540" s="55"/>
      <c r="D540" s="55"/>
      <c r="E540" s="55"/>
      <c r="F540" s="55"/>
      <c r="G540" s="102"/>
      <c r="H540" s="103"/>
      <c r="I540" s="103"/>
      <c r="J540" s="103"/>
      <c r="K540" s="55"/>
      <c r="L540" s="55"/>
      <c r="M540" s="55"/>
      <c r="N540" s="55"/>
      <c r="O540" s="55"/>
      <c r="P540" s="55"/>
      <c r="Q540" s="55"/>
      <c r="R540" s="55"/>
      <c r="S540" s="55"/>
      <c r="T540" s="55"/>
      <c r="U540" s="55"/>
      <c r="V540" s="55"/>
      <c r="W540" s="55"/>
      <c r="X540" s="55"/>
      <c r="Y540" s="55"/>
      <c r="Z540" s="55"/>
    </row>
    <row r="541" spans="1:26" ht="13.5" customHeight="1">
      <c r="A541" s="55"/>
      <c r="B541" s="55"/>
      <c r="C541" s="55"/>
      <c r="D541" s="55"/>
      <c r="E541" s="55"/>
      <c r="F541" s="55"/>
      <c r="G541" s="102"/>
      <c r="H541" s="103"/>
      <c r="I541" s="103"/>
      <c r="J541" s="103"/>
      <c r="K541" s="55"/>
      <c r="L541" s="55"/>
      <c r="M541" s="55"/>
      <c r="N541" s="55"/>
      <c r="O541" s="55"/>
      <c r="P541" s="55"/>
      <c r="Q541" s="55"/>
      <c r="R541" s="55"/>
      <c r="S541" s="55"/>
      <c r="T541" s="55"/>
      <c r="U541" s="55"/>
      <c r="V541" s="55"/>
      <c r="W541" s="55"/>
      <c r="X541" s="55"/>
      <c r="Y541" s="55"/>
      <c r="Z541" s="55"/>
    </row>
    <row r="542" spans="1:26" ht="13.5" customHeight="1">
      <c r="A542" s="55"/>
      <c r="B542" s="55"/>
      <c r="C542" s="55"/>
      <c r="D542" s="55"/>
      <c r="E542" s="55"/>
      <c r="F542" s="55"/>
      <c r="G542" s="102"/>
      <c r="H542" s="103"/>
      <c r="I542" s="103"/>
      <c r="J542" s="103"/>
      <c r="K542" s="55"/>
      <c r="L542" s="55"/>
      <c r="M542" s="55"/>
      <c r="N542" s="55"/>
      <c r="O542" s="55"/>
      <c r="P542" s="55"/>
      <c r="Q542" s="55"/>
      <c r="R542" s="55"/>
      <c r="S542" s="55"/>
      <c r="T542" s="55"/>
      <c r="U542" s="55"/>
      <c r="V542" s="55"/>
      <c r="W542" s="55"/>
      <c r="X542" s="55"/>
      <c r="Y542" s="55"/>
      <c r="Z542" s="55"/>
    </row>
    <row r="543" spans="1:26" ht="13.5" customHeight="1">
      <c r="A543" s="55"/>
      <c r="B543" s="55"/>
      <c r="C543" s="55"/>
      <c r="D543" s="55"/>
      <c r="E543" s="55"/>
      <c r="F543" s="55"/>
      <c r="G543" s="102"/>
      <c r="H543" s="103"/>
      <c r="I543" s="103"/>
      <c r="J543" s="103"/>
      <c r="K543" s="55"/>
      <c r="L543" s="55"/>
      <c r="M543" s="55"/>
      <c r="N543" s="55"/>
      <c r="O543" s="55"/>
      <c r="P543" s="55"/>
      <c r="Q543" s="55"/>
      <c r="R543" s="55"/>
      <c r="S543" s="55"/>
      <c r="T543" s="55"/>
      <c r="U543" s="55"/>
      <c r="V543" s="55"/>
      <c r="W543" s="55"/>
      <c r="X543" s="55"/>
      <c r="Y543" s="55"/>
      <c r="Z543" s="55"/>
    </row>
    <row r="544" spans="1:26" ht="13.5" customHeight="1">
      <c r="A544" s="55"/>
      <c r="B544" s="55"/>
      <c r="C544" s="55"/>
      <c r="D544" s="55"/>
      <c r="E544" s="55"/>
      <c r="F544" s="55"/>
      <c r="G544" s="102"/>
      <c r="H544" s="103"/>
      <c r="I544" s="103"/>
      <c r="J544" s="103"/>
      <c r="K544" s="55"/>
      <c r="L544" s="55"/>
      <c r="M544" s="55"/>
      <c r="N544" s="55"/>
      <c r="O544" s="55"/>
      <c r="P544" s="55"/>
      <c r="Q544" s="55"/>
      <c r="R544" s="55"/>
      <c r="S544" s="55"/>
      <c r="T544" s="55"/>
      <c r="U544" s="55"/>
      <c r="V544" s="55"/>
      <c r="W544" s="55"/>
      <c r="X544" s="55"/>
      <c r="Y544" s="55"/>
      <c r="Z544" s="55"/>
    </row>
    <row r="545" spans="1:26" ht="13.5" customHeight="1">
      <c r="A545" s="55"/>
      <c r="B545" s="55"/>
      <c r="C545" s="55"/>
      <c r="D545" s="55"/>
      <c r="E545" s="55"/>
      <c r="F545" s="55"/>
      <c r="G545" s="102"/>
      <c r="H545" s="103"/>
      <c r="I545" s="103"/>
      <c r="J545" s="103"/>
      <c r="K545" s="55"/>
      <c r="L545" s="55"/>
      <c r="M545" s="55"/>
      <c r="N545" s="55"/>
      <c r="O545" s="55"/>
      <c r="P545" s="55"/>
      <c r="Q545" s="55"/>
      <c r="R545" s="55"/>
      <c r="S545" s="55"/>
      <c r="T545" s="55"/>
      <c r="U545" s="55"/>
      <c r="V545" s="55"/>
      <c r="W545" s="55"/>
      <c r="X545" s="55"/>
      <c r="Y545" s="55"/>
      <c r="Z545" s="55"/>
    </row>
    <row r="546" spans="1:26" ht="13.5" customHeight="1">
      <c r="A546" s="55"/>
      <c r="B546" s="55"/>
      <c r="C546" s="55"/>
      <c r="D546" s="55"/>
      <c r="E546" s="55"/>
      <c r="F546" s="55"/>
      <c r="G546" s="102"/>
      <c r="H546" s="103"/>
      <c r="I546" s="103"/>
      <c r="J546" s="103"/>
      <c r="K546" s="55"/>
      <c r="L546" s="55"/>
      <c r="M546" s="55"/>
      <c r="N546" s="55"/>
      <c r="O546" s="55"/>
      <c r="P546" s="55"/>
      <c r="Q546" s="55"/>
      <c r="R546" s="55"/>
      <c r="S546" s="55"/>
      <c r="T546" s="55"/>
      <c r="U546" s="55"/>
      <c r="V546" s="55"/>
      <c r="W546" s="55"/>
      <c r="X546" s="55"/>
      <c r="Y546" s="55"/>
      <c r="Z546" s="55"/>
    </row>
    <row r="547" spans="1:26" ht="13.5" customHeight="1">
      <c r="A547" s="55"/>
      <c r="B547" s="55"/>
      <c r="C547" s="55"/>
      <c r="D547" s="55"/>
      <c r="E547" s="55"/>
      <c r="F547" s="55"/>
      <c r="G547" s="102"/>
      <c r="H547" s="103"/>
      <c r="I547" s="103"/>
      <c r="J547" s="103"/>
      <c r="K547" s="55"/>
      <c r="L547" s="55"/>
      <c r="M547" s="55"/>
      <c r="N547" s="55"/>
      <c r="O547" s="55"/>
      <c r="P547" s="55"/>
      <c r="Q547" s="55"/>
      <c r="R547" s="55"/>
      <c r="S547" s="55"/>
      <c r="T547" s="55"/>
      <c r="U547" s="55"/>
      <c r="V547" s="55"/>
      <c r="W547" s="55"/>
      <c r="X547" s="55"/>
      <c r="Y547" s="55"/>
      <c r="Z547" s="55"/>
    </row>
    <row r="548" spans="1:26" ht="13.5" customHeight="1">
      <c r="A548" s="55"/>
      <c r="B548" s="55"/>
      <c r="C548" s="55"/>
      <c r="D548" s="55"/>
      <c r="E548" s="55"/>
      <c r="F548" s="55"/>
      <c r="G548" s="102"/>
      <c r="H548" s="103"/>
      <c r="I548" s="103"/>
      <c r="J548" s="103"/>
      <c r="K548" s="55"/>
      <c r="L548" s="55"/>
      <c r="M548" s="55"/>
      <c r="N548" s="55"/>
      <c r="O548" s="55"/>
      <c r="P548" s="55"/>
      <c r="Q548" s="55"/>
      <c r="R548" s="55"/>
      <c r="S548" s="55"/>
      <c r="T548" s="55"/>
      <c r="U548" s="55"/>
      <c r="V548" s="55"/>
      <c r="W548" s="55"/>
      <c r="X548" s="55"/>
      <c r="Y548" s="55"/>
      <c r="Z548" s="55"/>
    </row>
    <row r="549" spans="1:26" ht="13.5" customHeight="1">
      <c r="A549" s="55"/>
      <c r="B549" s="55"/>
      <c r="C549" s="55"/>
      <c r="D549" s="55"/>
      <c r="E549" s="55"/>
      <c r="F549" s="55"/>
      <c r="G549" s="102"/>
      <c r="H549" s="103"/>
      <c r="I549" s="103"/>
      <c r="J549" s="103"/>
      <c r="K549" s="55"/>
      <c r="L549" s="55"/>
      <c r="M549" s="55"/>
      <c r="N549" s="55"/>
      <c r="O549" s="55"/>
      <c r="P549" s="55"/>
      <c r="Q549" s="55"/>
      <c r="R549" s="55"/>
      <c r="S549" s="55"/>
      <c r="T549" s="55"/>
      <c r="U549" s="55"/>
      <c r="V549" s="55"/>
      <c r="W549" s="55"/>
      <c r="X549" s="55"/>
      <c r="Y549" s="55"/>
      <c r="Z549" s="55"/>
    </row>
    <row r="550" spans="1:26" ht="13.5" customHeight="1">
      <c r="A550" s="55"/>
      <c r="B550" s="55"/>
      <c r="C550" s="55"/>
      <c r="D550" s="55"/>
      <c r="E550" s="55"/>
      <c r="F550" s="55"/>
      <c r="G550" s="102"/>
      <c r="H550" s="103"/>
      <c r="I550" s="103"/>
      <c r="J550" s="103"/>
      <c r="K550" s="55"/>
      <c r="L550" s="55"/>
      <c r="M550" s="55"/>
      <c r="N550" s="55"/>
      <c r="O550" s="55"/>
      <c r="P550" s="55"/>
      <c r="Q550" s="55"/>
      <c r="R550" s="55"/>
      <c r="S550" s="55"/>
      <c r="T550" s="55"/>
      <c r="U550" s="55"/>
      <c r="V550" s="55"/>
      <c r="W550" s="55"/>
      <c r="X550" s="55"/>
      <c r="Y550" s="55"/>
      <c r="Z550" s="55"/>
    </row>
    <row r="551" spans="1:26" ht="13.5" customHeight="1">
      <c r="A551" s="55"/>
      <c r="B551" s="55"/>
      <c r="C551" s="55"/>
      <c r="D551" s="55"/>
      <c r="E551" s="55"/>
      <c r="F551" s="55"/>
      <c r="G551" s="102"/>
      <c r="H551" s="103"/>
      <c r="I551" s="103"/>
      <c r="J551" s="103"/>
      <c r="K551" s="55"/>
      <c r="L551" s="55"/>
      <c r="M551" s="55"/>
      <c r="N551" s="55"/>
      <c r="O551" s="55"/>
      <c r="P551" s="55"/>
      <c r="Q551" s="55"/>
      <c r="R551" s="55"/>
      <c r="S551" s="55"/>
      <c r="T551" s="55"/>
      <c r="U551" s="55"/>
      <c r="V551" s="55"/>
      <c r="W551" s="55"/>
      <c r="X551" s="55"/>
      <c r="Y551" s="55"/>
      <c r="Z551" s="55"/>
    </row>
    <row r="552" spans="1:26" ht="13.5" customHeight="1">
      <c r="A552" s="55"/>
      <c r="B552" s="55"/>
      <c r="C552" s="55"/>
      <c r="D552" s="55"/>
      <c r="E552" s="55"/>
      <c r="F552" s="55"/>
      <c r="G552" s="102"/>
      <c r="H552" s="103"/>
      <c r="I552" s="103"/>
      <c r="J552" s="103"/>
      <c r="K552" s="55"/>
      <c r="L552" s="55"/>
      <c r="M552" s="55"/>
      <c r="N552" s="55"/>
      <c r="O552" s="55"/>
      <c r="P552" s="55"/>
      <c r="Q552" s="55"/>
      <c r="R552" s="55"/>
      <c r="S552" s="55"/>
      <c r="T552" s="55"/>
      <c r="U552" s="55"/>
      <c r="V552" s="55"/>
      <c r="W552" s="55"/>
      <c r="X552" s="55"/>
      <c r="Y552" s="55"/>
      <c r="Z552" s="55"/>
    </row>
    <row r="553" spans="1:26" ht="13.5" customHeight="1">
      <c r="A553" s="55"/>
      <c r="B553" s="55"/>
      <c r="C553" s="55"/>
      <c r="D553" s="55"/>
      <c r="E553" s="55"/>
      <c r="F553" s="55"/>
      <c r="G553" s="102"/>
      <c r="H553" s="103"/>
      <c r="I553" s="103"/>
      <c r="J553" s="103"/>
      <c r="K553" s="55"/>
      <c r="L553" s="55"/>
      <c r="M553" s="55"/>
      <c r="N553" s="55"/>
      <c r="O553" s="55"/>
      <c r="P553" s="55"/>
      <c r="Q553" s="55"/>
      <c r="R553" s="55"/>
      <c r="S553" s="55"/>
      <c r="T553" s="55"/>
      <c r="U553" s="55"/>
      <c r="V553" s="55"/>
      <c r="W553" s="55"/>
      <c r="X553" s="55"/>
      <c r="Y553" s="55"/>
      <c r="Z553" s="55"/>
    </row>
    <row r="554" spans="1:26" ht="13.5" customHeight="1">
      <c r="A554" s="55"/>
      <c r="B554" s="55"/>
      <c r="C554" s="55"/>
      <c r="D554" s="55"/>
      <c r="E554" s="55"/>
      <c r="F554" s="55"/>
      <c r="G554" s="102"/>
      <c r="H554" s="103"/>
      <c r="I554" s="103"/>
      <c r="J554" s="103"/>
      <c r="K554" s="55"/>
      <c r="L554" s="55"/>
      <c r="M554" s="55"/>
      <c r="N554" s="55"/>
      <c r="O554" s="55"/>
      <c r="P554" s="55"/>
      <c r="Q554" s="55"/>
      <c r="R554" s="55"/>
      <c r="S554" s="55"/>
      <c r="T554" s="55"/>
      <c r="U554" s="55"/>
      <c r="V554" s="55"/>
      <c r="W554" s="55"/>
      <c r="X554" s="55"/>
      <c r="Y554" s="55"/>
      <c r="Z554" s="55"/>
    </row>
    <row r="555" spans="1:26" ht="13.5" customHeight="1">
      <c r="A555" s="55"/>
      <c r="B555" s="55"/>
      <c r="C555" s="55"/>
      <c r="D555" s="55"/>
      <c r="E555" s="55"/>
      <c r="F555" s="55"/>
      <c r="G555" s="102"/>
      <c r="H555" s="103"/>
      <c r="I555" s="103"/>
      <c r="J555" s="103"/>
      <c r="K555" s="55"/>
      <c r="L555" s="55"/>
      <c r="M555" s="55"/>
      <c r="N555" s="55"/>
      <c r="O555" s="55"/>
      <c r="P555" s="55"/>
      <c r="Q555" s="55"/>
      <c r="R555" s="55"/>
      <c r="S555" s="55"/>
      <c r="T555" s="55"/>
      <c r="U555" s="55"/>
      <c r="V555" s="55"/>
      <c r="W555" s="55"/>
      <c r="X555" s="55"/>
      <c r="Y555" s="55"/>
      <c r="Z555" s="55"/>
    </row>
    <row r="556" spans="1:26" ht="13.5" customHeight="1">
      <c r="A556" s="55"/>
      <c r="B556" s="55"/>
      <c r="C556" s="55"/>
      <c r="D556" s="55"/>
      <c r="E556" s="55"/>
      <c r="F556" s="55"/>
      <c r="G556" s="102"/>
      <c r="H556" s="103"/>
      <c r="I556" s="103"/>
      <c r="J556" s="103"/>
      <c r="K556" s="55"/>
      <c r="L556" s="55"/>
      <c r="M556" s="55"/>
      <c r="N556" s="55"/>
      <c r="O556" s="55"/>
      <c r="P556" s="55"/>
      <c r="Q556" s="55"/>
      <c r="R556" s="55"/>
      <c r="S556" s="55"/>
      <c r="T556" s="55"/>
      <c r="U556" s="55"/>
      <c r="V556" s="55"/>
      <c r="W556" s="55"/>
      <c r="X556" s="55"/>
      <c r="Y556" s="55"/>
      <c r="Z556" s="55"/>
    </row>
    <row r="557" spans="1:26" ht="13.5" customHeight="1">
      <c r="A557" s="55"/>
      <c r="B557" s="55"/>
      <c r="C557" s="55"/>
      <c r="D557" s="55"/>
      <c r="E557" s="55"/>
      <c r="F557" s="55"/>
      <c r="G557" s="102"/>
      <c r="H557" s="103"/>
      <c r="I557" s="103"/>
      <c r="J557" s="103"/>
      <c r="K557" s="55"/>
      <c r="L557" s="55"/>
      <c r="M557" s="55"/>
      <c r="N557" s="55"/>
      <c r="O557" s="55"/>
      <c r="P557" s="55"/>
      <c r="Q557" s="55"/>
      <c r="R557" s="55"/>
      <c r="S557" s="55"/>
      <c r="T557" s="55"/>
      <c r="U557" s="55"/>
      <c r="V557" s="55"/>
      <c r="W557" s="55"/>
      <c r="X557" s="55"/>
      <c r="Y557" s="55"/>
      <c r="Z557" s="55"/>
    </row>
    <row r="558" spans="1:26" ht="13.5" customHeight="1">
      <c r="A558" s="55"/>
      <c r="B558" s="55"/>
      <c r="C558" s="55"/>
      <c r="D558" s="55"/>
      <c r="E558" s="55"/>
      <c r="F558" s="55"/>
      <c r="G558" s="102"/>
      <c r="H558" s="103"/>
      <c r="I558" s="103"/>
      <c r="J558" s="103"/>
      <c r="K558" s="55"/>
      <c r="L558" s="55"/>
      <c r="M558" s="55"/>
      <c r="N558" s="55"/>
      <c r="O558" s="55"/>
      <c r="P558" s="55"/>
      <c r="Q558" s="55"/>
      <c r="R558" s="55"/>
      <c r="S558" s="55"/>
      <c r="T558" s="55"/>
      <c r="U558" s="55"/>
      <c r="V558" s="55"/>
      <c r="W558" s="55"/>
      <c r="X558" s="55"/>
      <c r="Y558" s="55"/>
      <c r="Z558" s="55"/>
    </row>
    <row r="559" spans="1:26" ht="13.5" customHeight="1">
      <c r="A559" s="55"/>
      <c r="B559" s="55"/>
      <c r="C559" s="55"/>
      <c r="D559" s="55"/>
      <c r="E559" s="55"/>
      <c r="F559" s="55"/>
      <c r="G559" s="102"/>
      <c r="H559" s="103"/>
      <c r="I559" s="103"/>
      <c r="J559" s="103"/>
      <c r="K559" s="55"/>
      <c r="L559" s="55"/>
      <c r="M559" s="55"/>
      <c r="N559" s="55"/>
      <c r="O559" s="55"/>
      <c r="P559" s="55"/>
      <c r="Q559" s="55"/>
      <c r="R559" s="55"/>
      <c r="S559" s="55"/>
      <c r="T559" s="55"/>
      <c r="U559" s="55"/>
      <c r="V559" s="55"/>
      <c r="W559" s="55"/>
      <c r="X559" s="55"/>
      <c r="Y559" s="55"/>
      <c r="Z559" s="55"/>
    </row>
    <row r="560" spans="1:26" ht="13.5" customHeight="1">
      <c r="A560" s="55"/>
      <c r="B560" s="55"/>
      <c r="C560" s="55"/>
      <c r="D560" s="55"/>
      <c r="E560" s="55"/>
      <c r="F560" s="55"/>
      <c r="G560" s="102"/>
      <c r="H560" s="103"/>
      <c r="I560" s="103"/>
      <c r="J560" s="103"/>
      <c r="K560" s="55"/>
      <c r="L560" s="55"/>
      <c r="M560" s="55"/>
      <c r="N560" s="55"/>
      <c r="O560" s="55"/>
      <c r="P560" s="55"/>
      <c r="Q560" s="55"/>
      <c r="R560" s="55"/>
      <c r="S560" s="55"/>
      <c r="T560" s="55"/>
      <c r="U560" s="55"/>
      <c r="V560" s="55"/>
      <c r="W560" s="55"/>
      <c r="X560" s="55"/>
      <c r="Y560" s="55"/>
      <c r="Z560" s="55"/>
    </row>
    <row r="561" spans="1:26" ht="13.5" customHeight="1">
      <c r="A561" s="55"/>
      <c r="B561" s="55"/>
      <c r="C561" s="55"/>
      <c r="D561" s="55"/>
      <c r="E561" s="55"/>
      <c r="F561" s="55"/>
      <c r="G561" s="102"/>
      <c r="H561" s="103"/>
      <c r="I561" s="103"/>
      <c r="J561" s="103"/>
      <c r="K561" s="55"/>
      <c r="L561" s="55"/>
      <c r="M561" s="55"/>
      <c r="N561" s="55"/>
      <c r="O561" s="55"/>
      <c r="P561" s="55"/>
      <c r="Q561" s="55"/>
      <c r="R561" s="55"/>
      <c r="S561" s="55"/>
      <c r="T561" s="55"/>
      <c r="U561" s="55"/>
      <c r="V561" s="55"/>
      <c r="W561" s="55"/>
      <c r="X561" s="55"/>
      <c r="Y561" s="55"/>
      <c r="Z561" s="55"/>
    </row>
    <row r="562" spans="1:26" ht="13.5" customHeight="1">
      <c r="A562" s="55"/>
      <c r="B562" s="55"/>
      <c r="C562" s="55"/>
      <c r="D562" s="55"/>
      <c r="E562" s="55"/>
      <c r="F562" s="55"/>
      <c r="G562" s="102"/>
      <c r="H562" s="103"/>
      <c r="I562" s="103"/>
      <c r="J562" s="103"/>
      <c r="K562" s="55"/>
      <c r="L562" s="55"/>
      <c r="M562" s="55"/>
      <c r="N562" s="55"/>
      <c r="O562" s="55"/>
      <c r="P562" s="55"/>
      <c r="Q562" s="55"/>
      <c r="R562" s="55"/>
      <c r="S562" s="55"/>
      <c r="T562" s="55"/>
      <c r="U562" s="55"/>
      <c r="V562" s="55"/>
      <c r="W562" s="55"/>
      <c r="X562" s="55"/>
      <c r="Y562" s="55"/>
      <c r="Z562" s="55"/>
    </row>
    <row r="563" spans="1:26" ht="13.5" customHeight="1">
      <c r="A563" s="55"/>
      <c r="B563" s="55"/>
      <c r="C563" s="55"/>
      <c r="D563" s="55"/>
      <c r="E563" s="55"/>
      <c r="F563" s="55"/>
      <c r="G563" s="102"/>
      <c r="H563" s="103"/>
      <c r="I563" s="103"/>
      <c r="J563" s="103"/>
      <c r="K563" s="55"/>
      <c r="L563" s="55"/>
      <c r="M563" s="55"/>
      <c r="N563" s="55"/>
      <c r="O563" s="55"/>
      <c r="P563" s="55"/>
      <c r="Q563" s="55"/>
      <c r="R563" s="55"/>
      <c r="S563" s="55"/>
      <c r="T563" s="55"/>
      <c r="U563" s="55"/>
      <c r="V563" s="55"/>
      <c r="W563" s="55"/>
      <c r="X563" s="55"/>
      <c r="Y563" s="55"/>
      <c r="Z563" s="55"/>
    </row>
    <row r="564" spans="1:26" ht="13.5" customHeight="1">
      <c r="A564" s="55"/>
      <c r="B564" s="55"/>
      <c r="C564" s="55"/>
      <c r="D564" s="55"/>
      <c r="E564" s="55"/>
      <c r="F564" s="55"/>
      <c r="G564" s="102"/>
      <c r="H564" s="103"/>
      <c r="I564" s="103"/>
      <c r="J564" s="103"/>
      <c r="K564" s="55"/>
      <c r="L564" s="55"/>
      <c r="M564" s="55"/>
      <c r="N564" s="55"/>
      <c r="O564" s="55"/>
      <c r="P564" s="55"/>
      <c r="Q564" s="55"/>
      <c r="R564" s="55"/>
      <c r="S564" s="55"/>
      <c r="T564" s="55"/>
      <c r="U564" s="55"/>
      <c r="V564" s="55"/>
      <c r="W564" s="55"/>
      <c r="X564" s="55"/>
      <c r="Y564" s="55"/>
      <c r="Z564" s="55"/>
    </row>
    <row r="565" spans="1:26" ht="13.5" customHeight="1">
      <c r="A565" s="55"/>
      <c r="B565" s="55"/>
      <c r="C565" s="55"/>
      <c r="D565" s="55"/>
      <c r="E565" s="55"/>
      <c r="F565" s="55"/>
      <c r="G565" s="102"/>
      <c r="H565" s="103"/>
      <c r="I565" s="103"/>
      <c r="J565" s="103"/>
      <c r="K565" s="55"/>
      <c r="L565" s="55"/>
      <c r="M565" s="55"/>
      <c r="N565" s="55"/>
      <c r="O565" s="55"/>
      <c r="P565" s="55"/>
      <c r="Q565" s="55"/>
      <c r="R565" s="55"/>
      <c r="S565" s="55"/>
      <c r="T565" s="55"/>
      <c r="U565" s="55"/>
      <c r="V565" s="55"/>
      <c r="W565" s="55"/>
      <c r="X565" s="55"/>
      <c r="Y565" s="55"/>
      <c r="Z565" s="55"/>
    </row>
    <row r="566" spans="1:26" ht="13.5" customHeight="1">
      <c r="A566" s="55"/>
      <c r="B566" s="55"/>
      <c r="C566" s="55"/>
      <c r="D566" s="55"/>
      <c r="E566" s="55"/>
      <c r="F566" s="55"/>
      <c r="G566" s="102"/>
      <c r="H566" s="103"/>
      <c r="I566" s="103"/>
      <c r="J566" s="103"/>
      <c r="K566" s="55"/>
      <c r="L566" s="55"/>
      <c r="M566" s="55"/>
      <c r="N566" s="55"/>
      <c r="O566" s="55"/>
      <c r="P566" s="55"/>
      <c r="Q566" s="55"/>
      <c r="R566" s="55"/>
      <c r="S566" s="55"/>
      <c r="T566" s="55"/>
      <c r="U566" s="55"/>
      <c r="V566" s="55"/>
      <c r="W566" s="55"/>
      <c r="X566" s="55"/>
      <c r="Y566" s="55"/>
      <c r="Z566" s="55"/>
    </row>
    <row r="567" spans="1:26" ht="13.5" customHeight="1">
      <c r="A567" s="55"/>
      <c r="B567" s="55"/>
      <c r="C567" s="55"/>
      <c r="D567" s="55"/>
      <c r="E567" s="55"/>
      <c r="F567" s="55"/>
      <c r="G567" s="102"/>
      <c r="H567" s="103"/>
      <c r="I567" s="103"/>
      <c r="J567" s="103"/>
      <c r="K567" s="55"/>
      <c r="L567" s="55"/>
      <c r="M567" s="55"/>
      <c r="N567" s="55"/>
      <c r="O567" s="55"/>
      <c r="P567" s="55"/>
      <c r="Q567" s="55"/>
      <c r="R567" s="55"/>
      <c r="S567" s="55"/>
      <c r="T567" s="55"/>
      <c r="U567" s="55"/>
      <c r="V567" s="55"/>
      <c r="W567" s="55"/>
      <c r="X567" s="55"/>
      <c r="Y567" s="55"/>
      <c r="Z567" s="55"/>
    </row>
    <row r="568" spans="1:26" ht="13.5" customHeight="1">
      <c r="A568" s="55"/>
      <c r="B568" s="55"/>
      <c r="C568" s="55"/>
      <c r="D568" s="55"/>
      <c r="E568" s="55"/>
      <c r="F568" s="55"/>
      <c r="G568" s="102"/>
      <c r="H568" s="103"/>
      <c r="I568" s="103"/>
      <c r="J568" s="103"/>
      <c r="K568" s="55"/>
      <c r="L568" s="55"/>
      <c r="M568" s="55"/>
      <c r="N568" s="55"/>
      <c r="O568" s="55"/>
      <c r="P568" s="55"/>
      <c r="Q568" s="55"/>
      <c r="R568" s="55"/>
      <c r="S568" s="55"/>
      <c r="T568" s="55"/>
      <c r="U568" s="55"/>
      <c r="V568" s="55"/>
      <c r="W568" s="55"/>
      <c r="X568" s="55"/>
      <c r="Y568" s="55"/>
      <c r="Z568" s="55"/>
    </row>
    <row r="569" spans="1:26" ht="13.5" customHeight="1">
      <c r="A569" s="55"/>
      <c r="B569" s="55"/>
      <c r="C569" s="55"/>
      <c r="D569" s="55"/>
      <c r="E569" s="55"/>
      <c r="F569" s="55"/>
      <c r="G569" s="102"/>
      <c r="H569" s="103"/>
      <c r="I569" s="103"/>
      <c r="J569" s="103"/>
      <c r="K569" s="55"/>
      <c r="L569" s="55"/>
      <c r="M569" s="55"/>
      <c r="N569" s="55"/>
      <c r="O569" s="55"/>
      <c r="P569" s="55"/>
      <c r="Q569" s="55"/>
      <c r="R569" s="55"/>
      <c r="S569" s="55"/>
      <c r="T569" s="55"/>
      <c r="U569" s="55"/>
      <c r="V569" s="55"/>
      <c r="W569" s="55"/>
      <c r="X569" s="55"/>
      <c r="Y569" s="55"/>
      <c r="Z569" s="55"/>
    </row>
    <row r="570" spans="1:26" ht="13.5" customHeight="1">
      <c r="A570" s="55"/>
      <c r="B570" s="55"/>
      <c r="C570" s="55"/>
      <c r="D570" s="55"/>
      <c r="E570" s="55"/>
      <c r="F570" s="55"/>
      <c r="G570" s="102"/>
      <c r="H570" s="103"/>
      <c r="I570" s="103"/>
      <c r="J570" s="103"/>
      <c r="K570" s="55"/>
      <c r="L570" s="55"/>
      <c r="M570" s="55"/>
      <c r="N570" s="55"/>
      <c r="O570" s="55"/>
      <c r="P570" s="55"/>
      <c r="Q570" s="55"/>
      <c r="R570" s="55"/>
      <c r="S570" s="55"/>
      <c r="T570" s="55"/>
      <c r="U570" s="55"/>
      <c r="V570" s="55"/>
      <c r="W570" s="55"/>
      <c r="X570" s="55"/>
      <c r="Y570" s="55"/>
      <c r="Z570" s="55"/>
    </row>
    <row r="571" spans="1:26" ht="13.5" customHeight="1">
      <c r="A571" s="55"/>
      <c r="B571" s="55"/>
      <c r="C571" s="55"/>
      <c r="D571" s="55"/>
      <c r="E571" s="55"/>
      <c r="F571" s="55"/>
      <c r="G571" s="102"/>
      <c r="H571" s="103"/>
      <c r="I571" s="103"/>
      <c r="J571" s="103"/>
      <c r="K571" s="55"/>
      <c r="L571" s="55"/>
      <c r="M571" s="55"/>
      <c r="N571" s="55"/>
      <c r="O571" s="55"/>
      <c r="P571" s="55"/>
      <c r="Q571" s="55"/>
      <c r="R571" s="55"/>
      <c r="S571" s="55"/>
      <c r="T571" s="55"/>
      <c r="U571" s="55"/>
      <c r="V571" s="55"/>
      <c r="W571" s="55"/>
      <c r="X571" s="55"/>
      <c r="Y571" s="55"/>
      <c r="Z571" s="55"/>
    </row>
    <row r="572" spans="1:26" ht="13.5" customHeight="1">
      <c r="A572" s="55"/>
      <c r="B572" s="55"/>
      <c r="C572" s="55"/>
      <c r="D572" s="55"/>
      <c r="E572" s="55"/>
      <c r="F572" s="55"/>
      <c r="G572" s="102"/>
      <c r="H572" s="103"/>
      <c r="I572" s="103"/>
      <c r="J572" s="103"/>
      <c r="K572" s="55"/>
      <c r="L572" s="55"/>
      <c r="M572" s="55"/>
      <c r="N572" s="55"/>
      <c r="O572" s="55"/>
      <c r="P572" s="55"/>
      <c r="Q572" s="55"/>
      <c r="R572" s="55"/>
      <c r="S572" s="55"/>
      <c r="T572" s="55"/>
      <c r="U572" s="55"/>
      <c r="V572" s="55"/>
      <c r="W572" s="55"/>
      <c r="X572" s="55"/>
      <c r="Y572" s="55"/>
      <c r="Z572" s="55"/>
    </row>
    <row r="573" spans="1:26" ht="13.5" customHeight="1">
      <c r="A573" s="55"/>
      <c r="B573" s="55"/>
      <c r="C573" s="55"/>
      <c r="D573" s="55"/>
      <c r="E573" s="55"/>
      <c r="F573" s="55"/>
      <c r="G573" s="102"/>
      <c r="H573" s="103"/>
      <c r="I573" s="103"/>
      <c r="J573" s="103"/>
      <c r="K573" s="55"/>
      <c r="L573" s="55"/>
      <c r="M573" s="55"/>
      <c r="N573" s="55"/>
      <c r="O573" s="55"/>
      <c r="P573" s="55"/>
      <c r="Q573" s="55"/>
      <c r="R573" s="55"/>
      <c r="S573" s="55"/>
      <c r="T573" s="55"/>
      <c r="U573" s="55"/>
      <c r="V573" s="55"/>
      <c r="W573" s="55"/>
      <c r="X573" s="55"/>
      <c r="Y573" s="55"/>
      <c r="Z573" s="55"/>
    </row>
    <row r="574" spans="1:26" ht="13.5" customHeight="1">
      <c r="A574" s="55"/>
      <c r="B574" s="55"/>
      <c r="C574" s="55"/>
      <c r="D574" s="55"/>
      <c r="E574" s="55"/>
      <c r="F574" s="55"/>
      <c r="G574" s="102"/>
      <c r="H574" s="103"/>
      <c r="I574" s="103"/>
      <c r="J574" s="103"/>
      <c r="K574" s="55"/>
      <c r="L574" s="55"/>
      <c r="M574" s="55"/>
      <c r="N574" s="55"/>
      <c r="O574" s="55"/>
      <c r="P574" s="55"/>
      <c r="Q574" s="55"/>
      <c r="R574" s="55"/>
      <c r="S574" s="55"/>
      <c r="T574" s="55"/>
      <c r="U574" s="55"/>
      <c r="V574" s="55"/>
      <c r="W574" s="55"/>
      <c r="X574" s="55"/>
      <c r="Y574" s="55"/>
      <c r="Z574" s="55"/>
    </row>
    <row r="575" spans="1:26" ht="13.5" customHeight="1">
      <c r="A575" s="55"/>
      <c r="B575" s="55"/>
      <c r="C575" s="55"/>
      <c r="D575" s="55"/>
      <c r="E575" s="55"/>
      <c r="F575" s="55"/>
      <c r="G575" s="102"/>
      <c r="H575" s="103"/>
      <c r="I575" s="103"/>
      <c r="J575" s="103"/>
      <c r="K575" s="55"/>
      <c r="L575" s="55"/>
      <c r="M575" s="55"/>
      <c r="N575" s="55"/>
      <c r="O575" s="55"/>
      <c r="P575" s="55"/>
      <c r="Q575" s="55"/>
      <c r="R575" s="55"/>
      <c r="S575" s="55"/>
      <c r="T575" s="55"/>
      <c r="U575" s="55"/>
      <c r="V575" s="55"/>
      <c r="W575" s="55"/>
      <c r="X575" s="55"/>
      <c r="Y575" s="55"/>
      <c r="Z575" s="55"/>
    </row>
    <row r="576" spans="1:26" ht="13.5" customHeight="1">
      <c r="A576" s="55"/>
      <c r="B576" s="55"/>
      <c r="C576" s="55"/>
      <c r="D576" s="55"/>
      <c r="E576" s="55"/>
      <c r="F576" s="55"/>
      <c r="G576" s="102"/>
      <c r="H576" s="103"/>
      <c r="I576" s="103"/>
      <c r="J576" s="103"/>
      <c r="K576" s="55"/>
      <c r="L576" s="55"/>
      <c r="M576" s="55"/>
      <c r="N576" s="55"/>
      <c r="O576" s="55"/>
      <c r="P576" s="55"/>
      <c r="Q576" s="55"/>
      <c r="R576" s="55"/>
      <c r="S576" s="55"/>
      <c r="T576" s="55"/>
      <c r="U576" s="55"/>
      <c r="V576" s="55"/>
      <c r="W576" s="55"/>
      <c r="X576" s="55"/>
      <c r="Y576" s="55"/>
      <c r="Z576" s="55"/>
    </row>
    <row r="577" spans="1:26" ht="13.5" customHeight="1">
      <c r="A577" s="55"/>
      <c r="B577" s="55"/>
      <c r="C577" s="55"/>
      <c r="D577" s="55"/>
      <c r="E577" s="55"/>
      <c r="F577" s="55"/>
      <c r="G577" s="102"/>
      <c r="H577" s="103"/>
      <c r="I577" s="103"/>
      <c r="J577" s="103"/>
      <c r="K577" s="55"/>
      <c r="L577" s="55"/>
      <c r="M577" s="55"/>
      <c r="N577" s="55"/>
      <c r="O577" s="55"/>
      <c r="P577" s="55"/>
      <c r="Q577" s="55"/>
      <c r="R577" s="55"/>
      <c r="S577" s="55"/>
      <c r="T577" s="55"/>
      <c r="U577" s="55"/>
      <c r="V577" s="55"/>
      <c r="W577" s="55"/>
      <c r="X577" s="55"/>
      <c r="Y577" s="55"/>
      <c r="Z577" s="55"/>
    </row>
    <row r="578" spans="1:26" ht="13.5" customHeight="1">
      <c r="A578" s="55"/>
      <c r="B578" s="55"/>
      <c r="C578" s="55"/>
      <c r="D578" s="55"/>
      <c r="E578" s="55"/>
      <c r="F578" s="55"/>
      <c r="G578" s="102"/>
      <c r="H578" s="103"/>
      <c r="I578" s="103"/>
      <c r="J578" s="103"/>
      <c r="K578" s="55"/>
      <c r="L578" s="55"/>
      <c r="M578" s="55"/>
      <c r="N578" s="55"/>
      <c r="O578" s="55"/>
      <c r="P578" s="55"/>
      <c r="Q578" s="55"/>
      <c r="R578" s="55"/>
      <c r="S578" s="55"/>
      <c r="T578" s="55"/>
      <c r="U578" s="55"/>
      <c r="V578" s="55"/>
      <c r="W578" s="55"/>
      <c r="X578" s="55"/>
      <c r="Y578" s="55"/>
      <c r="Z578" s="55"/>
    </row>
    <row r="579" spans="1:26" ht="13.5" customHeight="1">
      <c r="A579" s="55"/>
      <c r="B579" s="55"/>
      <c r="C579" s="55"/>
      <c r="D579" s="55"/>
      <c r="E579" s="55"/>
      <c r="F579" s="55"/>
      <c r="G579" s="102"/>
      <c r="H579" s="103"/>
      <c r="I579" s="103"/>
      <c r="J579" s="103"/>
      <c r="K579" s="55"/>
      <c r="L579" s="55"/>
      <c r="M579" s="55"/>
      <c r="N579" s="55"/>
      <c r="O579" s="55"/>
      <c r="P579" s="55"/>
      <c r="Q579" s="55"/>
      <c r="R579" s="55"/>
      <c r="S579" s="55"/>
      <c r="T579" s="55"/>
      <c r="U579" s="55"/>
      <c r="V579" s="55"/>
      <c r="W579" s="55"/>
      <c r="X579" s="55"/>
      <c r="Y579" s="55"/>
      <c r="Z579" s="55"/>
    </row>
    <row r="580" spans="1:26" ht="13.5" customHeight="1">
      <c r="A580" s="55"/>
      <c r="B580" s="55"/>
      <c r="C580" s="55"/>
      <c r="D580" s="55"/>
      <c r="E580" s="55"/>
      <c r="F580" s="55"/>
      <c r="G580" s="102"/>
      <c r="H580" s="103"/>
      <c r="I580" s="103"/>
      <c r="J580" s="103"/>
      <c r="K580" s="55"/>
      <c r="L580" s="55"/>
      <c r="M580" s="55"/>
      <c r="N580" s="55"/>
      <c r="O580" s="55"/>
      <c r="P580" s="55"/>
      <c r="Q580" s="55"/>
      <c r="R580" s="55"/>
      <c r="S580" s="55"/>
      <c r="T580" s="55"/>
      <c r="U580" s="55"/>
      <c r="V580" s="55"/>
      <c r="W580" s="55"/>
      <c r="X580" s="55"/>
      <c r="Y580" s="55"/>
      <c r="Z580" s="55"/>
    </row>
    <row r="581" spans="1:26" ht="13.5" customHeight="1">
      <c r="A581" s="55"/>
      <c r="B581" s="55"/>
      <c r="C581" s="55"/>
      <c r="D581" s="55"/>
      <c r="E581" s="55"/>
      <c r="F581" s="55"/>
      <c r="G581" s="102"/>
      <c r="H581" s="103"/>
      <c r="I581" s="103"/>
      <c r="J581" s="103"/>
      <c r="K581" s="55"/>
      <c r="L581" s="55"/>
      <c r="M581" s="55"/>
      <c r="N581" s="55"/>
      <c r="O581" s="55"/>
      <c r="P581" s="55"/>
      <c r="Q581" s="55"/>
      <c r="R581" s="55"/>
      <c r="S581" s="55"/>
      <c r="T581" s="55"/>
      <c r="U581" s="55"/>
      <c r="V581" s="55"/>
      <c r="W581" s="55"/>
      <c r="X581" s="55"/>
      <c r="Y581" s="55"/>
      <c r="Z581" s="55"/>
    </row>
    <row r="582" spans="1:26" ht="13.5" customHeight="1">
      <c r="A582" s="55"/>
      <c r="B582" s="55"/>
      <c r="C582" s="55"/>
      <c r="D582" s="55"/>
      <c r="E582" s="55"/>
      <c r="F582" s="55"/>
      <c r="G582" s="102"/>
      <c r="H582" s="103"/>
      <c r="I582" s="103"/>
      <c r="J582" s="103"/>
      <c r="K582" s="55"/>
      <c r="L582" s="55"/>
      <c r="M582" s="55"/>
      <c r="N582" s="55"/>
      <c r="O582" s="55"/>
      <c r="P582" s="55"/>
      <c r="Q582" s="55"/>
      <c r="R582" s="55"/>
      <c r="S582" s="55"/>
      <c r="T582" s="55"/>
      <c r="U582" s="55"/>
      <c r="V582" s="55"/>
      <c r="W582" s="55"/>
      <c r="X582" s="55"/>
      <c r="Y582" s="55"/>
      <c r="Z582" s="55"/>
    </row>
    <row r="583" spans="1:26" ht="13.5" customHeight="1">
      <c r="A583" s="55"/>
      <c r="B583" s="55"/>
      <c r="C583" s="55"/>
      <c r="D583" s="55"/>
      <c r="E583" s="55"/>
      <c r="F583" s="55"/>
      <c r="G583" s="102"/>
      <c r="H583" s="103"/>
      <c r="I583" s="103"/>
      <c r="J583" s="103"/>
      <c r="K583" s="55"/>
      <c r="L583" s="55"/>
      <c r="M583" s="55"/>
      <c r="N583" s="55"/>
      <c r="O583" s="55"/>
      <c r="P583" s="55"/>
      <c r="Q583" s="55"/>
      <c r="R583" s="55"/>
      <c r="S583" s="55"/>
      <c r="T583" s="55"/>
      <c r="U583" s="55"/>
      <c r="V583" s="55"/>
      <c r="W583" s="55"/>
      <c r="X583" s="55"/>
      <c r="Y583" s="55"/>
      <c r="Z583" s="55"/>
    </row>
    <row r="584" spans="1:26" ht="13.5" customHeight="1">
      <c r="A584" s="55"/>
      <c r="B584" s="55"/>
      <c r="C584" s="55"/>
      <c r="D584" s="55"/>
      <c r="E584" s="55"/>
      <c r="F584" s="55"/>
      <c r="G584" s="102"/>
      <c r="H584" s="103"/>
      <c r="I584" s="103"/>
      <c r="J584" s="103"/>
      <c r="K584" s="55"/>
      <c r="L584" s="55"/>
      <c r="M584" s="55"/>
      <c r="N584" s="55"/>
      <c r="O584" s="55"/>
      <c r="P584" s="55"/>
      <c r="Q584" s="55"/>
      <c r="R584" s="55"/>
      <c r="S584" s="55"/>
      <c r="T584" s="55"/>
      <c r="U584" s="55"/>
      <c r="V584" s="55"/>
      <c r="W584" s="55"/>
      <c r="X584" s="55"/>
      <c r="Y584" s="55"/>
      <c r="Z584" s="55"/>
    </row>
    <row r="585" spans="1:26" ht="13.5" customHeight="1">
      <c r="A585" s="55"/>
      <c r="B585" s="55"/>
      <c r="C585" s="55"/>
      <c r="D585" s="55"/>
      <c r="E585" s="55"/>
      <c r="F585" s="55"/>
      <c r="G585" s="102"/>
      <c r="H585" s="103"/>
      <c r="I585" s="103"/>
      <c r="J585" s="103"/>
      <c r="K585" s="55"/>
      <c r="L585" s="55"/>
      <c r="M585" s="55"/>
      <c r="N585" s="55"/>
      <c r="O585" s="55"/>
      <c r="P585" s="55"/>
      <c r="Q585" s="55"/>
      <c r="R585" s="55"/>
      <c r="S585" s="55"/>
      <c r="T585" s="55"/>
      <c r="U585" s="55"/>
      <c r="V585" s="55"/>
      <c r="W585" s="55"/>
      <c r="X585" s="55"/>
      <c r="Y585" s="55"/>
      <c r="Z585" s="55"/>
    </row>
    <row r="586" spans="1:26" ht="13.5" customHeight="1">
      <c r="A586" s="55"/>
      <c r="B586" s="55"/>
      <c r="C586" s="55"/>
      <c r="D586" s="55"/>
      <c r="E586" s="55"/>
      <c r="F586" s="55"/>
      <c r="G586" s="102"/>
      <c r="H586" s="103"/>
      <c r="I586" s="103"/>
      <c r="J586" s="103"/>
      <c r="K586" s="55"/>
      <c r="L586" s="55"/>
      <c r="M586" s="55"/>
      <c r="N586" s="55"/>
      <c r="O586" s="55"/>
      <c r="P586" s="55"/>
      <c r="Q586" s="55"/>
      <c r="R586" s="55"/>
      <c r="S586" s="55"/>
      <c r="T586" s="55"/>
      <c r="U586" s="55"/>
      <c r="V586" s="55"/>
      <c r="W586" s="55"/>
      <c r="X586" s="55"/>
      <c r="Y586" s="55"/>
      <c r="Z586" s="55"/>
    </row>
    <row r="587" spans="1:26" ht="13.5" customHeight="1">
      <c r="A587" s="55"/>
      <c r="B587" s="55"/>
      <c r="C587" s="55"/>
      <c r="D587" s="55"/>
      <c r="E587" s="55"/>
      <c r="F587" s="55"/>
      <c r="G587" s="102"/>
      <c r="H587" s="103"/>
      <c r="I587" s="103"/>
      <c r="J587" s="103"/>
      <c r="K587" s="55"/>
      <c r="L587" s="55"/>
      <c r="M587" s="55"/>
      <c r="N587" s="55"/>
      <c r="O587" s="55"/>
      <c r="P587" s="55"/>
      <c r="Q587" s="55"/>
      <c r="R587" s="55"/>
      <c r="S587" s="55"/>
      <c r="T587" s="55"/>
      <c r="U587" s="55"/>
      <c r="V587" s="55"/>
      <c r="W587" s="55"/>
      <c r="X587" s="55"/>
      <c r="Y587" s="55"/>
      <c r="Z587" s="55"/>
    </row>
    <row r="588" spans="1:26" ht="13.5" customHeight="1">
      <c r="A588" s="55"/>
      <c r="B588" s="55"/>
      <c r="C588" s="55"/>
      <c r="D588" s="55"/>
      <c r="E588" s="55"/>
      <c r="F588" s="55"/>
      <c r="G588" s="102"/>
      <c r="H588" s="103"/>
      <c r="I588" s="103"/>
      <c r="J588" s="103"/>
      <c r="K588" s="55"/>
      <c r="L588" s="55"/>
      <c r="M588" s="55"/>
      <c r="N588" s="55"/>
      <c r="O588" s="55"/>
      <c r="P588" s="55"/>
      <c r="Q588" s="55"/>
      <c r="R588" s="55"/>
      <c r="S588" s="55"/>
      <c r="T588" s="55"/>
      <c r="U588" s="55"/>
      <c r="V588" s="55"/>
      <c r="W588" s="55"/>
      <c r="X588" s="55"/>
      <c r="Y588" s="55"/>
      <c r="Z588" s="55"/>
    </row>
    <row r="589" spans="1:26" ht="13.5" customHeight="1">
      <c r="A589" s="55"/>
      <c r="B589" s="55"/>
      <c r="C589" s="55"/>
      <c r="D589" s="55"/>
      <c r="E589" s="55"/>
      <c r="F589" s="55"/>
      <c r="G589" s="102"/>
      <c r="H589" s="103"/>
      <c r="I589" s="103"/>
      <c r="J589" s="103"/>
      <c r="K589" s="55"/>
      <c r="L589" s="55"/>
      <c r="M589" s="55"/>
      <c r="N589" s="55"/>
      <c r="O589" s="55"/>
      <c r="P589" s="55"/>
      <c r="Q589" s="55"/>
      <c r="R589" s="55"/>
      <c r="S589" s="55"/>
      <c r="T589" s="55"/>
      <c r="U589" s="55"/>
      <c r="V589" s="55"/>
      <c r="W589" s="55"/>
      <c r="X589" s="55"/>
      <c r="Y589" s="55"/>
      <c r="Z589" s="55"/>
    </row>
    <row r="590" spans="1:26" ht="13.5" customHeight="1">
      <c r="A590" s="55"/>
      <c r="B590" s="55"/>
      <c r="C590" s="55"/>
      <c r="D590" s="55"/>
      <c r="E590" s="55"/>
      <c r="F590" s="55"/>
      <c r="G590" s="102"/>
      <c r="H590" s="103"/>
      <c r="I590" s="103"/>
      <c r="J590" s="103"/>
      <c r="K590" s="55"/>
      <c r="L590" s="55"/>
      <c r="M590" s="55"/>
      <c r="N590" s="55"/>
      <c r="O590" s="55"/>
      <c r="P590" s="55"/>
      <c r="Q590" s="55"/>
      <c r="R590" s="55"/>
      <c r="S590" s="55"/>
      <c r="T590" s="55"/>
      <c r="U590" s="55"/>
      <c r="V590" s="55"/>
      <c r="W590" s="55"/>
      <c r="X590" s="55"/>
      <c r="Y590" s="55"/>
      <c r="Z590" s="55"/>
    </row>
    <row r="591" spans="1:26" ht="13.5" customHeight="1">
      <c r="A591" s="55"/>
      <c r="B591" s="55"/>
      <c r="C591" s="55"/>
      <c r="D591" s="55"/>
      <c r="E591" s="55"/>
      <c r="F591" s="55"/>
      <c r="G591" s="102"/>
      <c r="H591" s="103"/>
      <c r="I591" s="103"/>
      <c r="J591" s="103"/>
      <c r="K591" s="55"/>
      <c r="L591" s="55"/>
      <c r="M591" s="55"/>
      <c r="N591" s="55"/>
      <c r="O591" s="55"/>
      <c r="P591" s="55"/>
      <c r="Q591" s="55"/>
      <c r="R591" s="55"/>
      <c r="S591" s="55"/>
      <c r="T591" s="55"/>
      <c r="U591" s="55"/>
      <c r="V591" s="55"/>
      <c r="W591" s="55"/>
      <c r="X591" s="55"/>
      <c r="Y591" s="55"/>
      <c r="Z591" s="55"/>
    </row>
    <row r="592" spans="1:26" ht="13.5" customHeight="1">
      <c r="A592" s="55"/>
      <c r="B592" s="55"/>
      <c r="C592" s="55"/>
      <c r="D592" s="55"/>
      <c r="E592" s="55"/>
      <c r="F592" s="55"/>
      <c r="G592" s="102"/>
      <c r="H592" s="103"/>
      <c r="I592" s="103"/>
      <c r="J592" s="103"/>
      <c r="K592" s="55"/>
      <c r="L592" s="55"/>
      <c r="M592" s="55"/>
      <c r="N592" s="55"/>
      <c r="O592" s="55"/>
      <c r="P592" s="55"/>
      <c r="Q592" s="55"/>
      <c r="R592" s="55"/>
      <c r="S592" s="55"/>
      <c r="T592" s="55"/>
      <c r="U592" s="55"/>
      <c r="V592" s="55"/>
      <c r="W592" s="55"/>
      <c r="X592" s="55"/>
      <c r="Y592" s="55"/>
      <c r="Z592" s="55"/>
    </row>
    <row r="593" spans="1:26" ht="13.5" customHeight="1">
      <c r="A593" s="55"/>
      <c r="B593" s="55"/>
      <c r="C593" s="55"/>
      <c r="D593" s="55"/>
      <c r="E593" s="55"/>
      <c r="F593" s="55"/>
      <c r="G593" s="102"/>
      <c r="H593" s="103"/>
      <c r="I593" s="103"/>
      <c r="J593" s="103"/>
      <c r="K593" s="55"/>
      <c r="L593" s="55"/>
      <c r="M593" s="55"/>
      <c r="N593" s="55"/>
      <c r="O593" s="55"/>
      <c r="P593" s="55"/>
      <c r="Q593" s="55"/>
      <c r="R593" s="55"/>
      <c r="S593" s="55"/>
      <c r="T593" s="55"/>
      <c r="U593" s="55"/>
      <c r="V593" s="55"/>
      <c r="W593" s="55"/>
      <c r="X593" s="55"/>
      <c r="Y593" s="55"/>
      <c r="Z593" s="55"/>
    </row>
    <row r="594" spans="1:26" ht="13.5" customHeight="1">
      <c r="A594" s="55"/>
      <c r="B594" s="55"/>
      <c r="C594" s="55"/>
      <c r="D594" s="55"/>
      <c r="E594" s="55"/>
      <c r="F594" s="55"/>
      <c r="G594" s="102"/>
      <c r="H594" s="103"/>
      <c r="I594" s="103"/>
      <c r="J594" s="103"/>
      <c r="K594" s="55"/>
      <c r="L594" s="55"/>
      <c r="M594" s="55"/>
      <c r="N594" s="55"/>
      <c r="O594" s="55"/>
      <c r="P594" s="55"/>
      <c r="Q594" s="55"/>
      <c r="R594" s="55"/>
      <c r="S594" s="55"/>
      <c r="T594" s="55"/>
      <c r="U594" s="55"/>
      <c r="V594" s="55"/>
      <c r="W594" s="55"/>
      <c r="X594" s="55"/>
      <c r="Y594" s="55"/>
      <c r="Z594" s="55"/>
    </row>
    <row r="595" spans="1:26" ht="13.5" customHeight="1">
      <c r="A595" s="55"/>
      <c r="B595" s="55"/>
      <c r="C595" s="55"/>
      <c r="D595" s="55"/>
      <c r="E595" s="55"/>
      <c r="F595" s="55"/>
      <c r="G595" s="102"/>
      <c r="H595" s="103"/>
      <c r="I595" s="103"/>
      <c r="J595" s="103"/>
      <c r="K595" s="55"/>
      <c r="L595" s="55"/>
      <c r="M595" s="55"/>
      <c r="N595" s="55"/>
      <c r="O595" s="55"/>
      <c r="P595" s="55"/>
      <c r="Q595" s="55"/>
      <c r="R595" s="55"/>
      <c r="S595" s="55"/>
      <c r="T595" s="55"/>
      <c r="U595" s="55"/>
      <c r="V595" s="55"/>
      <c r="W595" s="55"/>
      <c r="X595" s="55"/>
      <c r="Y595" s="55"/>
      <c r="Z595" s="55"/>
    </row>
    <row r="596" spans="1:26" ht="13.5" customHeight="1">
      <c r="A596" s="55"/>
      <c r="B596" s="55"/>
      <c r="C596" s="55"/>
      <c r="D596" s="55"/>
      <c r="E596" s="55"/>
      <c r="F596" s="55"/>
      <c r="G596" s="102"/>
      <c r="H596" s="103"/>
      <c r="I596" s="103"/>
      <c r="J596" s="103"/>
      <c r="K596" s="55"/>
      <c r="L596" s="55"/>
      <c r="M596" s="55"/>
      <c r="N596" s="55"/>
      <c r="O596" s="55"/>
      <c r="P596" s="55"/>
      <c r="Q596" s="55"/>
      <c r="R596" s="55"/>
      <c r="S596" s="55"/>
      <c r="T596" s="55"/>
      <c r="U596" s="55"/>
      <c r="V596" s="55"/>
      <c r="W596" s="55"/>
      <c r="X596" s="55"/>
      <c r="Y596" s="55"/>
      <c r="Z596" s="55"/>
    </row>
    <row r="597" spans="1:26" ht="13.5" customHeight="1">
      <c r="A597" s="55"/>
      <c r="B597" s="55"/>
      <c r="C597" s="55"/>
      <c r="D597" s="55"/>
      <c r="E597" s="55"/>
      <c r="F597" s="55"/>
      <c r="G597" s="102"/>
      <c r="H597" s="103"/>
      <c r="I597" s="103"/>
      <c r="J597" s="103"/>
      <c r="K597" s="55"/>
      <c r="L597" s="55"/>
      <c r="M597" s="55"/>
      <c r="N597" s="55"/>
      <c r="O597" s="55"/>
      <c r="P597" s="55"/>
      <c r="Q597" s="55"/>
      <c r="R597" s="55"/>
      <c r="S597" s="55"/>
      <c r="T597" s="55"/>
      <c r="U597" s="55"/>
      <c r="V597" s="55"/>
      <c r="W597" s="55"/>
      <c r="X597" s="55"/>
      <c r="Y597" s="55"/>
      <c r="Z597" s="55"/>
    </row>
    <row r="598" spans="1:26" ht="13.5" customHeight="1">
      <c r="A598" s="55"/>
      <c r="B598" s="55"/>
      <c r="C598" s="55"/>
      <c r="D598" s="55"/>
      <c r="E598" s="55"/>
      <c r="F598" s="55"/>
      <c r="G598" s="102"/>
      <c r="H598" s="103"/>
      <c r="I598" s="103"/>
      <c r="J598" s="103"/>
      <c r="K598" s="55"/>
      <c r="L598" s="55"/>
      <c r="M598" s="55"/>
      <c r="N598" s="55"/>
      <c r="O598" s="55"/>
      <c r="P598" s="55"/>
      <c r="Q598" s="55"/>
      <c r="R598" s="55"/>
      <c r="S598" s="55"/>
      <c r="T598" s="55"/>
      <c r="U598" s="55"/>
      <c r="V598" s="55"/>
      <c r="W598" s="55"/>
      <c r="X598" s="55"/>
      <c r="Y598" s="55"/>
      <c r="Z598" s="55"/>
    </row>
    <row r="599" spans="1:26" ht="13.5" customHeight="1">
      <c r="A599" s="55"/>
      <c r="B599" s="55"/>
      <c r="C599" s="55"/>
      <c r="D599" s="55"/>
      <c r="E599" s="55"/>
      <c r="F599" s="55"/>
      <c r="G599" s="102"/>
      <c r="H599" s="103"/>
      <c r="I599" s="103"/>
      <c r="J599" s="103"/>
      <c r="K599" s="55"/>
      <c r="L599" s="55"/>
      <c r="M599" s="55"/>
      <c r="N599" s="55"/>
      <c r="O599" s="55"/>
      <c r="P599" s="55"/>
      <c r="Q599" s="55"/>
      <c r="R599" s="55"/>
      <c r="S599" s="55"/>
      <c r="T599" s="55"/>
      <c r="U599" s="55"/>
      <c r="V599" s="55"/>
      <c r="W599" s="55"/>
      <c r="X599" s="55"/>
      <c r="Y599" s="55"/>
      <c r="Z599" s="55"/>
    </row>
    <row r="600" spans="1:26" ht="13.5" customHeight="1">
      <c r="A600" s="55"/>
      <c r="B600" s="55"/>
      <c r="C600" s="55"/>
      <c r="D600" s="55"/>
      <c r="E600" s="55"/>
      <c r="F600" s="55"/>
      <c r="G600" s="102"/>
      <c r="H600" s="103"/>
      <c r="I600" s="103"/>
      <c r="J600" s="103"/>
      <c r="K600" s="55"/>
      <c r="L600" s="55"/>
      <c r="M600" s="55"/>
      <c r="N600" s="55"/>
      <c r="O600" s="55"/>
      <c r="P600" s="55"/>
      <c r="Q600" s="55"/>
      <c r="R600" s="55"/>
      <c r="S600" s="55"/>
      <c r="T600" s="55"/>
      <c r="U600" s="55"/>
      <c r="V600" s="55"/>
      <c r="W600" s="55"/>
      <c r="X600" s="55"/>
      <c r="Y600" s="55"/>
      <c r="Z600" s="55"/>
    </row>
    <row r="601" spans="1:26" ht="13.5" customHeight="1">
      <c r="A601" s="55"/>
      <c r="B601" s="55"/>
      <c r="C601" s="55"/>
      <c r="D601" s="55"/>
      <c r="E601" s="55"/>
      <c r="F601" s="55"/>
      <c r="G601" s="102"/>
      <c r="H601" s="103"/>
      <c r="I601" s="103"/>
      <c r="J601" s="103"/>
      <c r="K601" s="55"/>
      <c r="L601" s="55"/>
      <c r="M601" s="55"/>
      <c r="N601" s="55"/>
      <c r="O601" s="55"/>
      <c r="P601" s="55"/>
      <c r="Q601" s="55"/>
      <c r="R601" s="55"/>
      <c r="S601" s="55"/>
      <c r="T601" s="55"/>
      <c r="U601" s="55"/>
      <c r="V601" s="55"/>
      <c r="W601" s="55"/>
      <c r="X601" s="55"/>
      <c r="Y601" s="55"/>
      <c r="Z601" s="55"/>
    </row>
    <row r="602" spans="1:26" ht="13.5" customHeight="1">
      <c r="A602" s="55"/>
      <c r="B602" s="55"/>
      <c r="C602" s="55"/>
      <c r="D602" s="55"/>
      <c r="E602" s="55"/>
      <c r="F602" s="55"/>
      <c r="G602" s="102"/>
      <c r="H602" s="103"/>
      <c r="I602" s="103"/>
      <c r="J602" s="103"/>
      <c r="K602" s="55"/>
      <c r="L602" s="55"/>
      <c r="M602" s="55"/>
      <c r="N602" s="55"/>
      <c r="O602" s="55"/>
      <c r="P602" s="55"/>
      <c r="Q602" s="55"/>
      <c r="R602" s="55"/>
      <c r="S602" s="55"/>
      <c r="T602" s="55"/>
      <c r="U602" s="55"/>
      <c r="V602" s="55"/>
      <c r="W602" s="55"/>
      <c r="X602" s="55"/>
      <c r="Y602" s="55"/>
      <c r="Z602" s="55"/>
    </row>
    <row r="603" spans="1:26" ht="13.5" customHeight="1">
      <c r="A603" s="55"/>
      <c r="B603" s="55"/>
      <c r="C603" s="55"/>
      <c r="D603" s="55"/>
      <c r="E603" s="55"/>
      <c r="F603" s="55"/>
      <c r="G603" s="102"/>
      <c r="H603" s="103"/>
      <c r="I603" s="103"/>
      <c r="J603" s="103"/>
      <c r="K603" s="55"/>
      <c r="L603" s="55"/>
      <c r="M603" s="55"/>
      <c r="N603" s="55"/>
      <c r="O603" s="55"/>
      <c r="P603" s="55"/>
      <c r="Q603" s="55"/>
      <c r="R603" s="55"/>
      <c r="S603" s="55"/>
      <c r="T603" s="55"/>
      <c r="U603" s="55"/>
      <c r="V603" s="55"/>
      <c r="W603" s="55"/>
      <c r="X603" s="55"/>
      <c r="Y603" s="55"/>
      <c r="Z603" s="55"/>
    </row>
    <row r="604" spans="1:26" ht="13.5" customHeight="1">
      <c r="A604" s="55"/>
      <c r="B604" s="55"/>
      <c r="C604" s="55"/>
      <c r="D604" s="55"/>
      <c r="E604" s="55"/>
      <c r="F604" s="55"/>
      <c r="G604" s="102"/>
      <c r="H604" s="103"/>
      <c r="I604" s="103"/>
      <c r="J604" s="103"/>
      <c r="K604" s="55"/>
      <c r="L604" s="55"/>
      <c r="M604" s="55"/>
      <c r="N604" s="55"/>
      <c r="O604" s="55"/>
      <c r="P604" s="55"/>
      <c r="Q604" s="55"/>
      <c r="R604" s="55"/>
      <c r="S604" s="55"/>
      <c r="T604" s="55"/>
      <c r="U604" s="55"/>
      <c r="V604" s="55"/>
      <c r="W604" s="55"/>
      <c r="X604" s="55"/>
      <c r="Y604" s="55"/>
      <c r="Z604" s="55"/>
    </row>
    <row r="605" spans="1:26" ht="13.5" customHeight="1">
      <c r="A605" s="55"/>
      <c r="B605" s="55"/>
      <c r="C605" s="55"/>
      <c r="D605" s="55"/>
      <c r="E605" s="55"/>
      <c r="F605" s="55"/>
      <c r="G605" s="102"/>
      <c r="H605" s="103"/>
      <c r="I605" s="103"/>
      <c r="J605" s="103"/>
      <c r="K605" s="55"/>
      <c r="L605" s="55"/>
      <c r="M605" s="55"/>
      <c r="N605" s="55"/>
      <c r="O605" s="55"/>
      <c r="P605" s="55"/>
      <c r="Q605" s="55"/>
      <c r="R605" s="55"/>
      <c r="S605" s="55"/>
      <c r="T605" s="55"/>
      <c r="U605" s="55"/>
      <c r="V605" s="55"/>
      <c r="W605" s="55"/>
      <c r="X605" s="55"/>
      <c r="Y605" s="55"/>
      <c r="Z605" s="55"/>
    </row>
    <row r="606" spans="1:26" ht="13.5" customHeight="1">
      <c r="A606" s="55"/>
      <c r="B606" s="55"/>
      <c r="C606" s="55"/>
      <c r="D606" s="55"/>
      <c r="E606" s="55"/>
      <c r="F606" s="55"/>
      <c r="G606" s="102"/>
      <c r="H606" s="103"/>
      <c r="I606" s="103"/>
      <c r="J606" s="103"/>
      <c r="K606" s="55"/>
      <c r="L606" s="55"/>
      <c r="M606" s="55"/>
      <c r="N606" s="55"/>
      <c r="O606" s="55"/>
      <c r="P606" s="55"/>
      <c r="Q606" s="55"/>
      <c r="R606" s="55"/>
      <c r="S606" s="55"/>
      <c r="T606" s="55"/>
      <c r="U606" s="55"/>
      <c r="V606" s="55"/>
      <c r="W606" s="55"/>
      <c r="X606" s="55"/>
      <c r="Y606" s="55"/>
      <c r="Z606" s="55"/>
    </row>
    <row r="607" spans="1:26" ht="13.5" customHeight="1">
      <c r="A607" s="55"/>
      <c r="B607" s="55"/>
      <c r="C607" s="55"/>
      <c r="D607" s="55"/>
      <c r="E607" s="55"/>
      <c r="F607" s="55"/>
      <c r="G607" s="102"/>
      <c r="H607" s="103"/>
      <c r="I607" s="103"/>
      <c r="J607" s="103"/>
      <c r="K607" s="55"/>
      <c r="L607" s="55"/>
      <c r="M607" s="55"/>
      <c r="N607" s="55"/>
      <c r="O607" s="55"/>
      <c r="P607" s="55"/>
      <c r="Q607" s="55"/>
      <c r="R607" s="55"/>
      <c r="S607" s="55"/>
      <c r="T607" s="55"/>
      <c r="U607" s="55"/>
      <c r="V607" s="55"/>
      <c r="W607" s="55"/>
      <c r="X607" s="55"/>
      <c r="Y607" s="55"/>
      <c r="Z607" s="55"/>
    </row>
    <row r="608" spans="1:26" ht="13.5" customHeight="1">
      <c r="A608" s="55"/>
      <c r="B608" s="55"/>
      <c r="C608" s="55"/>
      <c r="D608" s="55"/>
      <c r="E608" s="55"/>
      <c r="F608" s="55"/>
      <c r="G608" s="102"/>
      <c r="H608" s="103"/>
      <c r="I608" s="103"/>
      <c r="J608" s="103"/>
      <c r="K608" s="55"/>
      <c r="L608" s="55"/>
      <c r="M608" s="55"/>
      <c r="N608" s="55"/>
      <c r="O608" s="55"/>
      <c r="P608" s="55"/>
      <c r="Q608" s="55"/>
      <c r="R608" s="55"/>
      <c r="S608" s="55"/>
      <c r="T608" s="55"/>
      <c r="U608" s="55"/>
      <c r="V608" s="55"/>
      <c r="W608" s="55"/>
      <c r="X608" s="55"/>
      <c r="Y608" s="55"/>
      <c r="Z608" s="55"/>
    </row>
    <row r="609" spans="1:26" ht="13.5" customHeight="1">
      <c r="A609" s="55"/>
      <c r="B609" s="55"/>
      <c r="C609" s="55"/>
      <c r="D609" s="55"/>
      <c r="E609" s="55"/>
      <c r="F609" s="55"/>
      <c r="G609" s="102"/>
      <c r="H609" s="103"/>
      <c r="I609" s="103"/>
      <c r="J609" s="103"/>
      <c r="K609" s="55"/>
      <c r="L609" s="55"/>
      <c r="M609" s="55"/>
      <c r="N609" s="55"/>
      <c r="O609" s="55"/>
      <c r="P609" s="55"/>
      <c r="Q609" s="55"/>
      <c r="R609" s="55"/>
      <c r="S609" s="55"/>
      <c r="T609" s="55"/>
      <c r="U609" s="55"/>
      <c r="V609" s="55"/>
      <c r="W609" s="55"/>
      <c r="X609" s="55"/>
      <c r="Y609" s="55"/>
      <c r="Z609" s="55"/>
    </row>
    <row r="610" spans="1:26" ht="13.5" customHeight="1">
      <c r="A610" s="55"/>
      <c r="B610" s="55"/>
      <c r="C610" s="55"/>
      <c r="D610" s="55"/>
      <c r="E610" s="55"/>
      <c r="F610" s="55"/>
      <c r="G610" s="102"/>
      <c r="H610" s="103"/>
      <c r="I610" s="103"/>
      <c r="J610" s="103"/>
      <c r="K610" s="55"/>
      <c r="L610" s="55"/>
      <c r="M610" s="55"/>
      <c r="N610" s="55"/>
      <c r="O610" s="55"/>
      <c r="P610" s="55"/>
      <c r="Q610" s="55"/>
      <c r="R610" s="55"/>
      <c r="S610" s="55"/>
      <c r="T610" s="55"/>
      <c r="U610" s="55"/>
      <c r="V610" s="55"/>
      <c r="W610" s="55"/>
      <c r="X610" s="55"/>
      <c r="Y610" s="55"/>
      <c r="Z610" s="55"/>
    </row>
    <row r="611" spans="1:26" ht="13.5" customHeight="1">
      <c r="A611" s="55"/>
      <c r="B611" s="55"/>
      <c r="C611" s="55"/>
      <c r="D611" s="55"/>
      <c r="E611" s="55"/>
      <c r="F611" s="55"/>
      <c r="G611" s="102"/>
      <c r="H611" s="103"/>
      <c r="I611" s="103"/>
      <c r="J611" s="103"/>
      <c r="K611" s="55"/>
      <c r="L611" s="55"/>
      <c r="M611" s="55"/>
      <c r="N611" s="55"/>
      <c r="O611" s="55"/>
      <c r="P611" s="55"/>
      <c r="Q611" s="55"/>
      <c r="R611" s="55"/>
      <c r="S611" s="55"/>
      <c r="T611" s="55"/>
      <c r="U611" s="55"/>
      <c r="V611" s="55"/>
      <c r="W611" s="55"/>
      <c r="X611" s="55"/>
      <c r="Y611" s="55"/>
      <c r="Z611" s="55"/>
    </row>
    <row r="612" spans="1:26" ht="13.5" customHeight="1">
      <c r="A612" s="55"/>
      <c r="B612" s="55"/>
      <c r="C612" s="55"/>
      <c r="D612" s="55"/>
      <c r="E612" s="55"/>
      <c r="F612" s="55"/>
      <c r="G612" s="102"/>
      <c r="H612" s="103"/>
      <c r="I612" s="103"/>
      <c r="J612" s="103"/>
      <c r="K612" s="55"/>
      <c r="L612" s="55"/>
      <c r="M612" s="55"/>
      <c r="N612" s="55"/>
      <c r="O612" s="55"/>
      <c r="P612" s="55"/>
      <c r="Q612" s="55"/>
      <c r="R612" s="55"/>
      <c r="S612" s="55"/>
      <c r="T612" s="55"/>
      <c r="U612" s="55"/>
      <c r="V612" s="55"/>
      <c r="W612" s="55"/>
      <c r="X612" s="55"/>
      <c r="Y612" s="55"/>
      <c r="Z612" s="55"/>
    </row>
    <row r="613" spans="1:26" ht="13.5" customHeight="1">
      <c r="A613" s="55"/>
      <c r="B613" s="55"/>
      <c r="C613" s="55"/>
      <c r="D613" s="55"/>
      <c r="E613" s="55"/>
      <c r="F613" s="55"/>
      <c r="G613" s="102"/>
      <c r="H613" s="103"/>
      <c r="I613" s="103"/>
      <c r="J613" s="103"/>
      <c r="K613" s="55"/>
      <c r="L613" s="55"/>
      <c r="M613" s="55"/>
      <c r="N613" s="55"/>
      <c r="O613" s="55"/>
      <c r="P613" s="55"/>
      <c r="Q613" s="55"/>
      <c r="R613" s="55"/>
      <c r="S613" s="55"/>
      <c r="T613" s="55"/>
      <c r="U613" s="55"/>
      <c r="V613" s="55"/>
      <c r="W613" s="55"/>
      <c r="X613" s="55"/>
      <c r="Y613" s="55"/>
      <c r="Z613" s="55"/>
    </row>
    <row r="614" spans="1:26" ht="13.5" customHeight="1">
      <c r="A614" s="55"/>
      <c r="B614" s="55"/>
      <c r="C614" s="55"/>
      <c r="D614" s="55"/>
      <c r="E614" s="55"/>
      <c r="F614" s="55"/>
      <c r="G614" s="102"/>
      <c r="H614" s="103"/>
      <c r="I614" s="103"/>
      <c r="J614" s="103"/>
      <c r="K614" s="55"/>
      <c r="L614" s="55"/>
      <c r="M614" s="55"/>
      <c r="N614" s="55"/>
      <c r="O614" s="55"/>
      <c r="P614" s="55"/>
      <c r="Q614" s="55"/>
      <c r="R614" s="55"/>
      <c r="S614" s="55"/>
      <c r="T614" s="55"/>
      <c r="U614" s="55"/>
      <c r="V614" s="55"/>
      <c r="W614" s="55"/>
      <c r="X614" s="55"/>
      <c r="Y614" s="55"/>
      <c r="Z614" s="55"/>
    </row>
    <row r="615" spans="1:26" ht="13.5" customHeight="1">
      <c r="A615" s="55"/>
      <c r="B615" s="55"/>
      <c r="C615" s="55"/>
      <c r="D615" s="55"/>
      <c r="E615" s="55"/>
      <c r="F615" s="55"/>
      <c r="G615" s="102"/>
      <c r="H615" s="103"/>
      <c r="I615" s="103"/>
      <c r="J615" s="103"/>
      <c r="K615" s="55"/>
      <c r="L615" s="55"/>
      <c r="M615" s="55"/>
      <c r="N615" s="55"/>
      <c r="O615" s="55"/>
      <c r="P615" s="55"/>
      <c r="Q615" s="55"/>
      <c r="R615" s="55"/>
      <c r="S615" s="55"/>
      <c r="T615" s="55"/>
      <c r="U615" s="55"/>
      <c r="V615" s="55"/>
      <c r="W615" s="55"/>
      <c r="X615" s="55"/>
      <c r="Y615" s="55"/>
      <c r="Z615" s="55"/>
    </row>
    <row r="616" spans="1:26" ht="13.5" customHeight="1">
      <c r="A616" s="55"/>
      <c r="B616" s="55"/>
      <c r="C616" s="55"/>
      <c r="D616" s="55"/>
      <c r="E616" s="55"/>
      <c r="F616" s="55"/>
      <c r="G616" s="102"/>
      <c r="H616" s="103"/>
      <c r="I616" s="103"/>
      <c r="J616" s="103"/>
      <c r="K616" s="55"/>
      <c r="L616" s="55"/>
      <c r="M616" s="55"/>
      <c r="N616" s="55"/>
      <c r="O616" s="55"/>
      <c r="P616" s="55"/>
      <c r="Q616" s="55"/>
      <c r="R616" s="55"/>
      <c r="S616" s="55"/>
      <c r="T616" s="55"/>
      <c r="U616" s="55"/>
      <c r="V616" s="55"/>
      <c r="W616" s="55"/>
      <c r="X616" s="55"/>
      <c r="Y616" s="55"/>
      <c r="Z616" s="55"/>
    </row>
    <row r="617" spans="1:26" ht="13.5" customHeight="1">
      <c r="A617" s="55"/>
      <c r="B617" s="55"/>
      <c r="C617" s="55"/>
      <c r="D617" s="55"/>
      <c r="E617" s="55"/>
      <c r="F617" s="55"/>
      <c r="G617" s="102"/>
      <c r="H617" s="103"/>
      <c r="I617" s="103"/>
      <c r="J617" s="103"/>
      <c r="K617" s="55"/>
      <c r="L617" s="55"/>
      <c r="M617" s="55"/>
      <c r="N617" s="55"/>
      <c r="O617" s="55"/>
      <c r="P617" s="55"/>
      <c r="Q617" s="55"/>
      <c r="R617" s="55"/>
      <c r="S617" s="55"/>
      <c r="T617" s="55"/>
      <c r="U617" s="55"/>
      <c r="V617" s="55"/>
      <c r="W617" s="55"/>
      <c r="X617" s="55"/>
      <c r="Y617" s="55"/>
      <c r="Z617" s="55"/>
    </row>
    <row r="618" spans="1:26" ht="13.5" customHeight="1">
      <c r="A618" s="55"/>
      <c r="B618" s="55"/>
      <c r="C618" s="55"/>
      <c r="D618" s="55"/>
      <c r="E618" s="55"/>
      <c r="F618" s="55"/>
      <c r="G618" s="102"/>
      <c r="H618" s="103"/>
      <c r="I618" s="103"/>
      <c r="J618" s="103"/>
      <c r="K618" s="55"/>
      <c r="L618" s="55"/>
      <c r="M618" s="55"/>
      <c r="N618" s="55"/>
      <c r="O618" s="55"/>
      <c r="P618" s="55"/>
      <c r="Q618" s="55"/>
      <c r="R618" s="55"/>
      <c r="S618" s="55"/>
      <c r="T618" s="55"/>
      <c r="U618" s="55"/>
      <c r="V618" s="55"/>
      <c r="W618" s="55"/>
      <c r="X618" s="55"/>
      <c r="Y618" s="55"/>
      <c r="Z618" s="55"/>
    </row>
    <row r="619" spans="1:26" ht="13.5" customHeight="1">
      <c r="A619" s="55"/>
      <c r="B619" s="55"/>
      <c r="C619" s="55"/>
      <c r="D619" s="55"/>
      <c r="E619" s="55"/>
      <c r="F619" s="55"/>
      <c r="G619" s="102"/>
      <c r="H619" s="103"/>
      <c r="I619" s="103"/>
      <c r="J619" s="103"/>
      <c r="K619" s="55"/>
      <c r="L619" s="55"/>
      <c r="M619" s="55"/>
      <c r="N619" s="55"/>
      <c r="O619" s="55"/>
      <c r="P619" s="55"/>
      <c r="Q619" s="55"/>
      <c r="R619" s="55"/>
      <c r="S619" s="55"/>
      <c r="T619" s="55"/>
      <c r="U619" s="55"/>
      <c r="V619" s="55"/>
      <c r="W619" s="55"/>
      <c r="X619" s="55"/>
      <c r="Y619" s="55"/>
      <c r="Z619" s="55"/>
    </row>
    <row r="620" spans="1:26" ht="13.5" customHeight="1">
      <c r="A620" s="55"/>
      <c r="B620" s="55"/>
      <c r="C620" s="55"/>
      <c r="D620" s="55"/>
      <c r="E620" s="55"/>
      <c r="F620" s="55"/>
      <c r="G620" s="102"/>
      <c r="H620" s="103"/>
      <c r="I620" s="103"/>
      <c r="J620" s="103"/>
      <c r="K620" s="55"/>
      <c r="L620" s="55"/>
      <c r="M620" s="55"/>
      <c r="N620" s="55"/>
      <c r="O620" s="55"/>
      <c r="P620" s="55"/>
      <c r="Q620" s="55"/>
      <c r="R620" s="55"/>
      <c r="S620" s="55"/>
      <c r="T620" s="55"/>
      <c r="U620" s="55"/>
      <c r="V620" s="55"/>
      <c r="W620" s="55"/>
      <c r="X620" s="55"/>
      <c r="Y620" s="55"/>
      <c r="Z620" s="55"/>
    </row>
    <row r="621" spans="1:26" ht="13.5" customHeight="1">
      <c r="A621" s="55"/>
      <c r="B621" s="55"/>
      <c r="C621" s="55"/>
      <c r="D621" s="55"/>
      <c r="E621" s="55"/>
      <c r="F621" s="55"/>
      <c r="G621" s="102"/>
      <c r="H621" s="103"/>
      <c r="I621" s="103"/>
      <c r="J621" s="103"/>
      <c r="K621" s="55"/>
      <c r="L621" s="55"/>
      <c r="M621" s="55"/>
      <c r="N621" s="55"/>
      <c r="O621" s="55"/>
      <c r="P621" s="55"/>
      <c r="Q621" s="55"/>
      <c r="R621" s="55"/>
      <c r="S621" s="55"/>
      <c r="T621" s="55"/>
      <c r="U621" s="55"/>
      <c r="V621" s="55"/>
      <c r="W621" s="55"/>
      <c r="X621" s="55"/>
      <c r="Y621" s="55"/>
      <c r="Z621" s="55"/>
    </row>
    <row r="622" spans="1:26" ht="13.5" customHeight="1">
      <c r="A622" s="55"/>
      <c r="B622" s="55"/>
      <c r="C622" s="55"/>
      <c r="D622" s="55"/>
      <c r="E622" s="55"/>
      <c r="F622" s="55"/>
      <c r="G622" s="102"/>
      <c r="H622" s="103"/>
      <c r="I622" s="103"/>
      <c r="J622" s="103"/>
      <c r="K622" s="55"/>
      <c r="L622" s="55"/>
      <c r="M622" s="55"/>
      <c r="N622" s="55"/>
      <c r="O622" s="55"/>
      <c r="P622" s="55"/>
      <c r="Q622" s="55"/>
      <c r="R622" s="55"/>
      <c r="S622" s="55"/>
      <c r="T622" s="55"/>
      <c r="U622" s="55"/>
      <c r="V622" s="55"/>
      <c r="W622" s="55"/>
      <c r="X622" s="55"/>
      <c r="Y622" s="55"/>
      <c r="Z622" s="55"/>
    </row>
    <row r="623" spans="1:26" ht="13.5" customHeight="1">
      <c r="A623" s="55"/>
      <c r="B623" s="55"/>
      <c r="C623" s="55"/>
      <c r="D623" s="55"/>
      <c r="E623" s="55"/>
      <c r="F623" s="55"/>
      <c r="G623" s="102"/>
      <c r="H623" s="103"/>
      <c r="I623" s="103"/>
      <c r="J623" s="103"/>
      <c r="K623" s="55"/>
      <c r="L623" s="55"/>
      <c r="M623" s="55"/>
      <c r="N623" s="55"/>
      <c r="O623" s="55"/>
      <c r="P623" s="55"/>
      <c r="Q623" s="55"/>
      <c r="R623" s="55"/>
      <c r="S623" s="55"/>
      <c r="T623" s="55"/>
      <c r="U623" s="55"/>
      <c r="V623" s="55"/>
      <c r="W623" s="55"/>
      <c r="X623" s="55"/>
      <c r="Y623" s="55"/>
      <c r="Z623" s="55"/>
    </row>
    <row r="624" spans="1:26" ht="13.5" customHeight="1">
      <c r="A624" s="55"/>
      <c r="B624" s="55"/>
      <c r="C624" s="55"/>
      <c r="D624" s="55"/>
      <c r="E624" s="55"/>
      <c r="F624" s="55"/>
      <c r="G624" s="102"/>
      <c r="H624" s="103"/>
      <c r="I624" s="103"/>
      <c r="J624" s="103"/>
      <c r="K624" s="55"/>
      <c r="L624" s="55"/>
      <c r="M624" s="55"/>
      <c r="N624" s="55"/>
      <c r="O624" s="55"/>
      <c r="P624" s="55"/>
      <c r="Q624" s="55"/>
      <c r="R624" s="55"/>
      <c r="S624" s="55"/>
      <c r="T624" s="55"/>
      <c r="U624" s="55"/>
      <c r="V624" s="55"/>
      <c r="W624" s="55"/>
      <c r="X624" s="55"/>
      <c r="Y624" s="55"/>
      <c r="Z624" s="55"/>
    </row>
    <row r="625" spans="1:26" ht="13.5" customHeight="1">
      <c r="A625" s="55"/>
      <c r="B625" s="55"/>
      <c r="C625" s="55"/>
      <c r="D625" s="55"/>
      <c r="E625" s="55"/>
      <c r="F625" s="55"/>
      <c r="G625" s="102"/>
      <c r="H625" s="103"/>
      <c r="I625" s="103"/>
      <c r="J625" s="103"/>
      <c r="K625" s="55"/>
      <c r="L625" s="55"/>
      <c r="M625" s="55"/>
      <c r="N625" s="55"/>
      <c r="O625" s="55"/>
      <c r="P625" s="55"/>
      <c r="Q625" s="55"/>
      <c r="R625" s="55"/>
      <c r="S625" s="55"/>
      <c r="T625" s="55"/>
      <c r="U625" s="55"/>
      <c r="V625" s="55"/>
      <c r="W625" s="55"/>
      <c r="X625" s="55"/>
      <c r="Y625" s="55"/>
      <c r="Z625" s="55"/>
    </row>
    <row r="626" spans="1:26" ht="13.5" customHeight="1">
      <c r="A626" s="55"/>
      <c r="B626" s="55"/>
      <c r="C626" s="55"/>
      <c r="D626" s="55"/>
      <c r="E626" s="55"/>
      <c r="F626" s="55"/>
      <c r="G626" s="102"/>
      <c r="H626" s="103"/>
      <c r="I626" s="103"/>
      <c r="J626" s="103"/>
      <c r="K626" s="55"/>
      <c r="L626" s="55"/>
      <c r="M626" s="55"/>
      <c r="N626" s="55"/>
      <c r="O626" s="55"/>
      <c r="P626" s="55"/>
      <c r="Q626" s="55"/>
      <c r="R626" s="55"/>
      <c r="S626" s="55"/>
      <c r="T626" s="55"/>
      <c r="U626" s="55"/>
      <c r="V626" s="55"/>
      <c r="W626" s="55"/>
      <c r="X626" s="55"/>
      <c r="Y626" s="55"/>
      <c r="Z626" s="55"/>
    </row>
    <row r="627" spans="1:26" ht="13.5" customHeight="1">
      <c r="A627" s="55"/>
      <c r="B627" s="55"/>
      <c r="C627" s="55"/>
      <c r="D627" s="55"/>
      <c r="E627" s="55"/>
      <c r="F627" s="55"/>
      <c r="G627" s="102"/>
      <c r="H627" s="103"/>
      <c r="I627" s="103"/>
      <c r="J627" s="103"/>
      <c r="K627" s="55"/>
      <c r="L627" s="55"/>
      <c r="M627" s="55"/>
      <c r="N627" s="55"/>
      <c r="O627" s="55"/>
      <c r="P627" s="55"/>
      <c r="Q627" s="55"/>
      <c r="R627" s="55"/>
      <c r="S627" s="55"/>
      <c r="T627" s="55"/>
      <c r="U627" s="55"/>
      <c r="V627" s="55"/>
      <c r="W627" s="55"/>
      <c r="X627" s="55"/>
      <c r="Y627" s="55"/>
      <c r="Z627" s="55"/>
    </row>
    <row r="628" spans="1:26" ht="13.5" customHeight="1">
      <c r="A628" s="55"/>
      <c r="B628" s="55"/>
      <c r="C628" s="55"/>
      <c r="D628" s="55"/>
      <c r="E628" s="55"/>
      <c r="F628" s="55"/>
      <c r="G628" s="102"/>
      <c r="H628" s="103"/>
      <c r="I628" s="103"/>
      <c r="J628" s="103"/>
      <c r="K628" s="55"/>
      <c r="L628" s="55"/>
      <c r="M628" s="55"/>
      <c r="N628" s="55"/>
      <c r="O628" s="55"/>
      <c r="P628" s="55"/>
      <c r="Q628" s="55"/>
      <c r="R628" s="55"/>
      <c r="S628" s="55"/>
      <c r="T628" s="55"/>
      <c r="U628" s="55"/>
      <c r="V628" s="55"/>
      <c r="W628" s="55"/>
      <c r="X628" s="55"/>
      <c r="Y628" s="55"/>
      <c r="Z628" s="55"/>
    </row>
    <row r="629" spans="1:26" ht="13.5" customHeight="1">
      <c r="A629" s="55"/>
      <c r="B629" s="55"/>
      <c r="C629" s="55"/>
      <c r="D629" s="55"/>
      <c r="E629" s="55"/>
      <c r="F629" s="55"/>
      <c r="G629" s="102"/>
      <c r="H629" s="103"/>
      <c r="I629" s="103"/>
      <c r="J629" s="103"/>
      <c r="K629" s="55"/>
      <c r="L629" s="55"/>
      <c r="M629" s="55"/>
      <c r="N629" s="55"/>
      <c r="O629" s="55"/>
      <c r="P629" s="55"/>
      <c r="Q629" s="55"/>
      <c r="R629" s="55"/>
      <c r="S629" s="55"/>
      <c r="T629" s="55"/>
      <c r="U629" s="55"/>
      <c r="V629" s="55"/>
      <c r="W629" s="55"/>
      <c r="X629" s="55"/>
      <c r="Y629" s="55"/>
      <c r="Z629" s="55"/>
    </row>
    <row r="630" spans="1:26" ht="13.5" customHeight="1">
      <c r="A630" s="55"/>
      <c r="B630" s="55"/>
      <c r="C630" s="55"/>
      <c r="D630" s="55"/>
      <c r="E630" s="55"/>
      <c r="F630" s="55"/>
      <c r="G630" s="102"/>
      <c r="H630" s="103"/>
      <c r="I630" s="103"/>
      <c r="J630" s="103"/>
      <c r="K630" s="55"/>
      <c r="L630" s="55"/>
      <c r="M630" s="55"/>
      <c r="N630" s="55"/>
      <c r="O630" s="55"/>
      <c r="P630" s="55"/>
      <c r="Q630" s="55"/>
      <c r="R630" s="55"/>
      <c r="S630" s="55"/>
      <c r="T630" s="55"/>
      <c r="U630" s="55"/>
      <c r="V630" s="55"/>
      <c r="W630" s="55"/>
      <c r="X630" s="55"/>
      <c r="Y630" s="55"/>
      <c r="Z630" s="55"/>
    </row>
    <row r="631" spans="1:26" ht="13.5" customHeight="1">
      <c r="A631" s="55"/>
      <c r="B631" s="55"/>
      <c r="C631" s="55"/>
      <c r="D631" s="55"/>
      <c r="E631" s="55"/>
      <c r="F631" s="55"/>
      <c r="G631" s="102"/>
      <c r="H631" s="103"/>
      <c r="I631" s="103"/>
      <c r="J631" s="103"/>
      <c r="K631" s="55"/>
      <c r="L631" s="55"/>
      <c r="M631" s="55"/>
      <c r="N631" s="55"/>
      <c r="O631" s="55"/>
      <c r="P631" s="55"/>
      <c r="Q631" s="55"/>
      <c r="R631" s="55"/>
      <c r="S631" s="55"/>
      <c r="T631" s="55"/>
      <c r="U631" s="55"/>
      <c r="V631" s="55"/>
      <c r="W631" s="55"/>
      <c r="X631" s="55"/>
      <c r="Y631" s="55"/>
      <c r="Z631" s="55"/>
    </row>
    <row r="632" spans="1:26" ht="13.5" customHeight="1">
      <c r="A632" s="55"/>
      <c r="B632" s="55"/>
      <c r="C632" s="55"/>
      <c r="D632" s="55"/>
      <c r="E632" s="55"/>
      <c r="F632" s="55"/>
      <c r="G632" s="102"/>
      <c r="H632" s="103"/>
      <c r="I632" s="103"/>
      <c r="J632" s="103"/>
      <c r="K632" s="55"/>
      <c r="L632" s="55"/>
      <c r="M632" s="55"/>
      <c r="N632" s="55"/>
      <c r="O632" s="55"/>
      <c r="P632" s="55"/>
      <c r="Q632" s="55"/>
      <c r="R632" s="55"/>
      <c r="S632" s="55"/>
      <c r="T632" s="55"/>
      <c r="U632" s="55"/>
      <c r="V632" s="55"/>
      <c r="W632" s="55"/>
      <c r="X632" s="55"/>
      <c r="Y632" s="55"/>
      <c r="Z632" s="55"/>
    </row>
    <row r="633" spans="1:26" ht="13.5" customHeight="1">
      <c r="A633" s="55"/>
      <c r="B633" s="55"/>
      <c r="C633" s="55"/>
      <c r="D633" s="55"/>
      <c r="E633" s="55"/>
      <c r="F633" s="55"/>
      <c r="G633" s="102"/>
      <c r="H633" s="103"/>
      <c r="I633" s="103"/>
      <c r="J633" s="103"/>
      <c r="K633" s="55"/>
      <c r="L633" s="55"/>
      <c r="M633" s="55"/>
      <c r="N633" s="55"/>
      <c r="O633" s="55"/>
      <c r="P633" s="55"/>
      <c r="Q633" s="55"/>
      <c r="R633" s="55"/>
      <c r="S633" s="55"/>
      <c r="T633" s="55"/>
      <c r="U633" s="55"/>
      <c r="V633" s="55"/>
      <c r="W633" s="55"/>
      <c r="X633" s="55"/>
      <c r="Y633" s="55"/>
      <c r="Z633" s="55"/>
    </row>
    <row r="634" spans="1:26" ht="13.5" customHeight="1">
      <c r="A634" s="55"/>
      <c r="B634" s="55"/>
      <c r="C634" s="55"/>
      <c r="D634" s="55"/>
      <c r="E634" s="55"/>
      <c r="F634" s="55"/>
      <c r="G634" s="102"/>
      <c r="H634" s="103"/>
      <c r="I634" s="103"/>
      <c r="J634" s="103"/>
      <c r="K634" s="55"/>
      <c r="L634" s="55"/>
      <c r="M634" s="55"/>
      <c r="N634" s="55"/>
      <c r="O634" s="55"/>
      <c r="P634" s="55"/>
      <c r="Q634" s="55"/>
      <c r="R634" s="55"/>
      <c r="S634" s="55"/>
      <c r="T634" s="55"/>
      <c r="U634" s="55"/>
      <c r="V634" s="55"/>
      <c r="W634" s="55"/>
      <c r="X634" s="55"/>
      <c r="Y634" s="55"/>
      <c r="Z634" s="55"/>
    </row>
    <row r="635" spans="1:26" ht="13.5" customHeight="1">
      <c r="A635" s="55"/>
      <c r="B635" s="55"/>
      <c r="C635" s="55"/>
      <c r="D635" s="55"/>
      <c r="E635" s="55"/>
      <c r="F635" s="55"/>
      <c r="G635" s="102"/>
      <c r="H635" s="103"/>
      <c r="I635" s="103"/>
      <c r="J635" s="103"/>
      <c r="K635" s="55"/>
      <c r="L635" s="55"/>
      <c r="M635" s="55"/>
      <c r="N635" s="55"/>
      <c r="O635" s="55"/>
      <c r="P635" s="55"/>
      <c r="Q635" s="55"/>
      <c r="R635" s="55"/>
      <c r="S635" s="55"/>
      <c r="T635" s="55"/>
      <c r="U635" s="55"/>
      <c r="V635" s="55"/>
      <c r="W635" s="55"/>
      <c r="X635" s="55"/>
      <c r="Y635" s="55"/>
      <c r="Z635" s="55"/>
    </row>
    <row r="636" spans="1:26" ht="13.5" customHeight="1">
      <c r="A636" s="55"/>
      <c r="B636" s="55"/>
      <c r="C636" s="55"/>
      <c r="D636" s="55"/>
      <c r="E636" s="55"/>
      <c r="F636" s="55"/>
      <c r="G636" s="102"/>
      <c r="H636" s="103"/>
      <c r="I636" s="103"/>
      <c r="J636" s="103"/>
      <c r="K636" s="55"/>
      <c r="L636" s="55"/>
      <c r="M636" s="55"/>
      <c r="N636" s="55"/>
      <c r="O636" s="55"/>
      <c r="P636" s="55"/>
      <c r="Q636" s="55"/>
      <c r="R636" s="55"/>
      <c r="S636" s="55"/>
      <c r="T636" s="55"/>
      <c r="U636" s="55"/>
      <c r="V636" s="55"/>
      <c r="W636" s="55"/>
      <c r="X636" s="55"/>
      <c r="Y636" s="55"/>
      <c r="Z636" s="55"/>
    </row>
    <row r="637" spans="1:26" ht="13.5" customHeight="1">
      <c r="A637" s="55"/>
      <c r="B637" s="55"/>
      <c r="C637" s="55"/>
      <c r="D637" s="55"/>
      <c r="E637" s="55"/>
      <c r="F637" s="55"/>
      <c r="G637" s="102"/>
      <c r="H637" s="103"/>
      <c r="I637" s="103"/>
      <c r="J637" s="103"/>
      <c r="K637" s="55"/>
      <c r="L637" s="55"/>
      <c r="M637" s="55"/>
      <c r="N637" s="55"/>
      <c r="O637" s="55"/>
      <c r="P637" s="55"/>
      <c r="Q637" s="55"/>
      <c r="R637" s="55"/>
      <c r="S637" s="55"/>
      <c r="T637" s="55"/>
      <c r="U637" s="55"/>
      <c r="V637" s="55"/>
      <c r="W637" s="55"/>
      <c r="X637" s="55"/>
      <c r="Y637" s="55"/>
      <c r="Z637" s="55"/>
    </row>
    <row r="638" spans="1:26" ht="13.5" customHeight="1">
      <c r="A638" s="55"/>
      <c r="B638" s="55"/>
      <c r="C638" s="55"/>
      <c r="D638" s="55"/>
      <c r="E638" s="55"/>
      <c r="F638" s="55"/>
      <c r="G638" s="102"/>
      <c r="H638" s="103"/>
      <c r="I638" s="103"/>
      <c r="J638" s="103"/>
      <c r="K638" s="55"/>
      <c r="L638" s="55"/>
      <c r="M638" s="55"/>
      <c r="N638" s="55"/>
      <c r="O638" s="55"/>
      <c r="P638" s="55"/>
      <c r="Q638" s="55"/>
      <c r="R638" s="55"/>
      <c r="S638" s="55"/>
      <c r="T638" s="55"/>
      <c r="U638" s="55"/>
      <c r="V638" s="55"/>
      <c r="W638" s="55"/>
      <c r="X638" s="55"/>
      <c r="Y638" s="55"/>
      <c r="Z638" s="55"/>
    </row>
    <row r="639" spans="1:26" ht="13.5" customHeight="1">
      <c r="A639" s="55"/>
      <c r="B639" s="55"/>
      <c r="C639" s="55"/>
      <c r="D639" s="55"/>
      <c r="E639" s="55"/>
      <c r="F639" s="55"/>
      <c r="G639" s="102"/>
      <c r="H639" s="103"/>
      <c r="I639" s="103"/>
      <c r="J639" s="103"/>
      <c r="K639" s="55"/>
      <c r="L639" s="55"/>
      <c r="M639" s="55"/>
      <c r="N639" s="55"/>
      <c r="O639" s="55"/>
      <c r="P639" s="55"/>
      <c r="Q639" s="55"/>
      <c r="R639" s="55"/>
      <c r="S639" s="55"/>
      <c r="T639" s="55"/>
      <c r="U639" s="55"/>
      <c r="V639" s="55"/>
      <c r="W639" s="55"/>
      <c r="X639" s="55"/>
      <c r="Y639" s="55"/>
      <c r="Z639" s="55"/>
    </row>
    <row r="640" spans="1:26" ht="13.5" customHeight="1">
      <c r="A640" s="55"/>
      <c r="B640" s="55"/>
      <c r="C640" s="55"/>
      <c r="D640" s="55"/>
      <c r="E640" s="55"/>
      <c r="F640" s="55"/>
      <c r="G640" s="102"/>
      <c r="H640" s="103"/>
      <c r="I640" s="103"/>
      <c r="J640" s="103"/>
      <c r="K640" s="55"/>
      <c r="L640" s="55"/>
      <c r="M640" s="55"/>
      <c r="N640" s="55"/>
      <c r="O640" s="55"/>
      <c r="P640" s="55"/>
      <c r="Q640" s="55"/>
      <c r="R640" s="55"/>
      <c r="S640" s="55"/>
      <c r="T640" s="55"/>
      <c r="U640" s="55"/>
      <c r="V640" s="55"/>
      <c r="W640" s="55"/>
      <c r="X640" s="55"/>
      <c r="Y640" s="55"/>
      <c r="Z640" s="55"/>
    </row>
    <row r="641" spans="1:26" ht="13.5" customHeight="1">
      <c r="A641" s="55"/>
      <c r="B641" s="55"/>
      <c r="C641" s="55"/>
      <c r="D641" s="55"/>
      <c r="E641" s="55"/>
      <c r="F641" s="55"/>
      <c r="G641" s="102"/>
      <c r="H641" s="103"/>
      <c r="I641" s="103"/>
      <c r="J641" s="103"/>
      <c r="K641" s="55"/>
      <c r="L641" s="55"/>
      <c r="M641" s="55"/>
      <c r="N641" s="55"/>
      <c r="O641" s="55"/>
      <c r="P641" s="55"/>
      <c r="Q641" s="55"/>
      <c r="R641" s="55"/>
      <c r="S641" s="55"/>
      <c r="T641" s="55"/>
      <c r="U641" s="55"/>
      <c r="V641" s="55"/>
      <c r="W641" s="55"/>
      <c r="X641" s="55"/>
      <c r="Y641" s="55"/>
      <c r="Z641" s="55"/>
    </row>
    <row r="642" spans="1:26" ht="13.5" customHeight="1">
      <c r="A642" s="55"/>
      <c r="B642" s="55"/>
      <c r="C642" s="55"/>
      <c r="D642" s="55"/>
      <c r="E642" s="55"/>
      <c r="F642" s="55"/>
      <c r="G642" s="102"/>
      <c r="H642" s="103"/>
      <c r="I642" s="103"/>
      <c r="J642" s="103"/>
      <c r="K642" s="55"/>
      <c r="L642" s="55"/>
      <c r="M642" s="55"/>
      <c r="N642" s="55"/>
      <c r="O642" s="55"/>
      <c r="P642" s="55"/>
      <c r="Q642" s="55"/>
      <c r="R642" s="55"/>
      <c r="S642" s="55"/>
      <c r="T642" s="55"/>
      <c r="U642" s="55"/>
      <c r="V642" s="55"/>
      <c r="W642" s="55"/>
      <c r="X642" s="55"/>
      <c r="Y642" s="55"/>
      <c r="Z642" s="55"/>
    </row>
    <row r="643" spans="1:26" ht="13.5" customHeight="1">
      <c r="A643" s="55"/>
      <c r="B643" s="55"/>
      <c r="C643" s="55"/>
      <c r="D643" s="55"/>
      <c r="E643" s="55"/>
      <c r="F643" s="55"/>
      <c r="G643" s="102"/>
      <c r="H643" s="103"/>
      <c r="I643" s="103"/>
      <c r="J643" s="103"/>
      <c r="K643" s="55"/>
      <c r="L643" s="55"/>
      <c r="M643" s="55"/>
      <c r="N643" s="55"/>
      <c r="O643" s="55"/>
      <c r="P643" s="55"/>
      <c r="Q643" s="55"/>
      <c r="R643" s="55"/>
      <c r="S643" s="55"/>
      <c r="T643" s="55"/>
      <c r="U643" s="55"/>
      <c r="V643" s="55"/>
      <c r="W643" s="55"/>
      <c r="X643" s="55"/>
      <c r="Y643" s="55"/>
      <c r="Z643" s="55"/>
    </row>
    <row r="644" spans="1:26" ht="13.5" customHeight="1">
      <c r="A644" s="55"/>
      <c r="B644" s="55"/>
      <c r="C644" s="55"/>
      <c r="D644" s="55"/>
      <c r="E644" s="55"/>
      <c r="F644" s="55"/>
      <c r="G644" s="102"/>
      <c r="H644" s="103"/>
      <c r="I644" s="103"/>
      <c r="J644" s="103"/>
      <c r="K644" s="55"/>
      <c r="L644" s="55"/>
      <c r="M644" s="55"/>
      <c r="N644" s="55"/>
      <c r="O644" s="55"/>
      <c r="P644" s="55"/>
      <c r="Q644" s="55"/>
      <c r="R644" s="55"/>
      <c r="S644" s="55"/>
      <c r="T644" s="55"/>
      <c r="U644" s="55"/>
      <c r="V644" s="55"/>
      <c r="W644" s="55"/>
      <c r="X644" s="55"/>
      <c r="Y644" s="55"/>
      <c r="Z644" s="55"/>
    </row>
    <row r="645" spans="1:26" ht="13.5" customHeight="1">
      <c r="A645" s="55"/>
      <c r="B645" s="55"/>
      <c r="C645" s="55"/>
      <c r="D645" s="55"/>
      <c r="E645" s="55"/>
      <c r="F645" s="55"/>
      <c r="G645" s="102"/>
      <c r="H645" s="103"/>
      <c r="I645" s="103"/>
      <c r="J645" s="103"/>
      <c r="K645" s="55"/>
      <c r="L645" s="55"/>
      <c r="M645" s="55"/>
      <c r="N645" s="55"/>
      <c r="O645" s="55"/>
      <c r="P645" s="55"/>
      <c r="Q645" s="55"/>
      <c r="R645" s="55"/>
      <c r="S645" s="55"/>
      <c r="T645" s="55"/>
      <c r="U645" s="55"/>
      <c r="V645" s="55"/>
      <c r="W645" s="55"/>
      <c r="X645" s="55"/>
      <c r="Y645" s="55"/>
      <c r="Z645" s="55"/>
    </row>
    <row r="646" spans="1:26" ht="13.5" customHeight="1">
      <c r="A646" s="55"/>
      <c r="B646" s="55"/>
      <c r="C646" s="55"/>
      <c r="D646" s="55"/>
      <c r="E646" s="55"/>
      <c r="F646" s="55"/>
      <c r="G646" s="102"/>
      <c r="H646" s="103"/>
      <c r="I646" s="103"/>
      <c r="J646" s="103"/>
      <c r="K646" s="55"/>
      <c r="L646" s="55"/>
      <c r="M646" s="55"/>
      <c r="N646" s="55"/>
      <c r="O646" s="55"/>
      <c r="P646" s="55"/>
      <c r="Q646" s="55"/>
      <c r="R646" s="55"/>
      <c r="S646" s="55"/>
      <c r="T646" s="55"/>
      <c r="U646" s="55"/>
      <c r="V646" s="55"/>
      <c r="W646" s="55"/>
      <c r="X646" s="55"/>
      <c r="Y646" s="55"/>
      <c r="Z646" s="55"/>
    </row>
    <row r="647" spans="1:26" ht="13.5" customHeight="1">
      <c r="A647" s="55"/>
      <c r="B647" s="55"/>
      <c r="C647" s="55"/>
      <c r="D647" s="55"/>
      <c r="E647" s="55"/>
      <c r="F647" s="55"/>
      <c r="G647" s="102"/>
      <c r="H647" s="103"/>
      <c r="I647" s="103"/>
      <c r="J647" s="103"/>
      <c r="K647" s="55"/>
      <c r="L647" s="55"/>
      <c r="M647" s="55"/>
      <c r="N647" s="55"/>
      <c r="O647" s="55"/>
      <c r="P647" s="55"/>
      <c r="Q647" s="55"/>
      <c r="R647" s="55"/>
      <c r="S647" s="55"/>
      <c r="T647" s="55"/>
      <c r="U647" s="55"/>
      <c r="V647" s="55"/>
      <c r="W647" s="55"/>
      <c r="X647" s="55"/>
      <c r="Y647" s="55"/>
      <c r="Z647" s="55"/>
    </row>
    <row r="648" spans="1:26" ht="13.5" customHeight="1">
      <c r="A648" s="55"/>
      <c r="B648" s="55"/>
      <c r="C648" s="55"/>
      <c r="D648" s="55"/>
      <c r="E648" s="55"/>
      <c r="F648" s="55"/>
      <c r="G648" s="102"/>
      <c r="H648" s="103"/>
      <c r="I648" s="103"/>
      <c r="J648" s="103"/>
      <c r="K648" s="55"/>
      <c r="L648" s="55"/>
      <c r="M648" s="55"/>
      <c r="N648" s="55"/>
      <c r="O648" s="55"/>
      <c r="P648" s="55"/>
      <c r="Q648" s="55"/>
      <c r="R648" s="55"/>
      <c r="S648" s="55"/>
      <c r="T648" s="55"/>
      <c r="U648" s="55"/>
      <c r="V648" s="55"/>
      <c r="W648" s="55"/>
      <c r="X648" s="55"/>
      <c r="Y648" s="55"/>
      <c r="Z648" s="55"/>
    </row>
    <row r="649" spans="1:26" ht="13.5" customHeight="1">
      <c r="A649" s="55"/>
      <c r="B649" s="55"/>
      <c r="C649" s="55"/>
      <c r="D649" s="55"/>
      <c r="E649" s="55"/>
      <c r="F649" s="55"/>
      <c r="G649" s="102"/>
      <c r="H649" s="103"/>
      <c r="I649" s="103"/>
      <c r="J649" s="103"/>
      <c r="K649" s="55"/>
      <c r="L649" s="55"/>
      <c r="M649" s="55"/>
      <c r="N649" s="55"/>
      <c r="O649" s="55"/>
      <c r="P649" s="55"/>
      <c r="Q649" s="55"/>
      <c r="R649" s="55"/>
      <c r="S649" s="55"/>
      <c r="T649" s="55"/>
      <c r="U649" s="55"/>
      <c r="V649" s="55"/>
      <c r="W649" s="55"/>
      <c r="X649" s="55"/>
      <c r="Y649" s="55"/>
      <c r="Z649" s="55"/>
    </row>
    <row r="650" spans="1:26" ht="13.5" customHeight="1">
      <c r="A650" s="55"/>
      <c r="B650" s="55"/>
      <c r="C650" s="55"/>
      <c r="D650" s="55"/>
      <c r="E650" s="55"/>
      <c r="F650" s="55"/>
      <c r="G650" s="102"/>
      <c r="H650" s="103"/>
      <c r="I650" s="103"/>
      <c r="J650" s="103"/>
      <c r="K650" s="55"/>
      <c r="L650" s="55"/>
      <c r="M650" s="55"/>
      <c r="N650" s="55"/>
      <c r="O650" s="55"/>
      <c r="P650" s="55"/>
      <c r="Q650" s="55"/>
      <c r="R650" s="55"/>
      <c r="S650" s="55"/>
      <c r="T650" s="55"/>
      <c r="U650" s="55"/>
      <c r="V650" s="55"/>
      <c r="W650" s="55"/>
      <c r="X650" s="55"/>
      <c r="Y650" s="55"/>
      <c r="Z650" s="55"/>
    </row>
    <row r="651" spans="1:26" ht="13.5" customHeight="1">
      <c r="A651" s="55"/>
      <c r="B651" s="55"/>
      <c r="C651" s="55"/>
      <c r="D651" s="55"/>
      <c r="E651" s="55"/>
      <c r="F651" s="55"/>
      <c r="G651" s="102"/>
      <c r="H651" s="103"/>
      <c r="I651" s="103"/>
      <c r="J651" s="103"/>
      <c r="K651" s="55"/>
      <c r="L651" s="55"/>
      <c r="M651" s="55"/>
      <c r="N651" s="55"/>
      <c r="O651" s="55"/>
      <c r="P651" s="55"/>
      <c r="Q651" s="55"/>
      <c r="R651" s="55"/>
      <c r="S651" s="55"/>
      <c r="T651" s="55"/>
      <c r="U651" s="55"/>
      <c r="V651" s="55"/>
      <c r="W651" s="55"/>
      <c r="X651" s="55"/>
      <c r="Y651" s="55"/>
      <c r="Z651" s="55"/>
    </row>
    <row r="652" spans="1:26" ht="13.5" customHeight="1">
      <c r="A652" s="55"/>
      <c r="B652" s="55"/>
      <c r="C652" s="55"/>
      <c r="D652" s="55"/>
      <c r="E652" s="55"/>
      <c r="F652" s="55"/>
      <c r="G652" s="102"/>
      <c r="H652" s="103"/>
      <c r="I652" s="103"/>
      <c r="J652" s="103"/>
      <c r="K652" s="55"/>
      <c r="L652" s="55"/>
      <c r="M652" s="55"/>
      <c r="N652" s="55"/>
      <c r="O652" s="55"/>
      <c r="P652" s="55"/>
      <c r="Q652" s="55"/>
      <c r="R652" s="55"/>
      <c r="S652" s="55"/>
      <c r="T652" s="55"/>
      <c r="U652" s="55"/>
      <c r="V652" s="55"/>
      <c r="W652" s="55"/>
      <c r="X652" s="55"/>
      <c r="Y652" s="55"/>
      <c r="Z652" s="55"/>
    </row>
    <row r="653" spans="1:26" ht="13.5" customHeight="1">
      <c r="A653" s="55"/>
      <c r="B653" s="55"/>
      <c r="C653" s="55"/>
      <c r="D653" s="55"/>
      <c r="E653" s="55"/>
      <c r="F653" s="55"/>
      <c r="G653" s="102"/>
      <c r="H653" s="103"/>
      <c r="I653" s="103"/>
      <c r="J653" s="103"/>
      <c r="K653" s="55"/>
      <c r="L653" s="55"/>
      <c r="M653" s="55"/>
      <c r="N653" s="55"/>
      <c r="O653" s="55"/>
      <c r="P653" s="55"/>
      <c r="Q653" s="55"/>
      <c r="R653" s="55"/>
      <c r="S653" s="55"/>
      <c r="T653" s="55"/>
      <c r="U653" s="55"/>
      <c r="V653" s="55"/>
      <c r="W653" s="55"/>
      <c r="X653" s="55"/>
      <c r="Y653" s="55"/>
      <c r="Z653" s="55"/>
    </row>
    <row r="654" spans="1:26" ht="13.5" customHeight="1">
      <c r="A654" s="55"/>
      <c r="B654" s="55"/>
      <c r="C654" s="55"/>
      <c r="D654" s="55"/>
      <c r="E654" s="55"/>
      <c r="F654" s="55"/>
      <c r="G654" s="102"/>
      <c r="H654" s="103"/>
      <c r="I654" s="103"/>
      <c r="J654" s="103"/>
      <c r="K654" s="55"/>
      <c r="L654" s="55"/>
      <c r="M654" s="55"/>
      <c r="N654" s="55"/>
      <c r="O654" s="55"/>
      <c r="P654" s="55"/>
      <c r="Q654" s="55"/>
      <c r="R654" s="55"/>
      <c r="S654" s="55"/>
      <c r="T654" s="55"/>
      <c r="U654" s="55"/>
      <c r="V654" s="55"/>
      <c r="W654" s="55"/>
      <c r="X654" s="55"/>
      <c r="Y654" s="55"/>
      <c r="Z654" s="55"/>
    </row>
    <row r="655" spans="1:26" ht="13.5" customHeight="1">
      <c r="A655" s="55"/>
      <c r="B655" s="55"/>
      <c r="C655" s="55"/>
      <c r="D655" s="55"/>
      <c r="E655" s="55"/>
      <c r="F655" s="55"/>
      <c r="G655" s="102"/>
      <c r="H655" s="103"/>
      <c r="I655" s="103"/>
      <c r="J655" s="103"/>
      <c r="K655" s="55"/>
      <c r="L655" s="55"/>
      <c r="M655" s="55"/>
      <c r="N655" s="55"/>
      <c r="O655" s="55"/>
      <c r="P655" s="55"/>
      <c r="Q655" s="55"/>
      <c r="R655" s="55"/>
      <c r="S655" s="55"/>
      <c r="T655" s="55"/>
      <c r="U655" s="55"/>
      <c r="V655" s="55"/>
      <c r="W655" s="55"/>
      <c r="X655" s="55"/>
      <c r="Y655" s="55"/>
      <c r="Z655" s="55"/>
    </row>
    <row r="656" spans="1:26" ht="13.5" customHeight="1">
      <c r="A656" s="55"/>
      <c r="B656" s="55"/>
      <c r="C656" s="55"/>
      <c r="D656" s="55"/>
      <c r="E656" s="55"/>
      <c r="F656" s="55"/>
      <c r="G656" s="102"/>
      <c r="H656" s="103"/>
      <c r="I656" s="103"/>
      <c r="J656" s="103"/>
      <c r="K656" s="55"/>
      <c r="L656" s="55"/>
      <c r="M656" s="55"/>
      <c r="N656" s="55"/>
      <c r="O656" s="55"/>
      <c r="P656" s="55"/>
      <c r="Q656" s="55"/>
      <c r="R656" s="55"/>
      <c r="S656" s="55"/>
      <c r="T656" s="55"/>
      <c r="U656" s="55"/>
      <c r="V656" s="55"/>
      <c r="W656" s="55"/>
      <c r="X656" s="55"/>
      <c r="Y656" s="55"/>
      <c r="Z656" s="55"/>
    </row>
    <row r="657" spans="1:26" ht="13.5" customHeight="1">
      <c r="A657" s="55"/>
      <c r="B657" s="55"/>
      <c r="C657" s="55"/>
      <c r="D657" s="55"/>
      <c r="E657" s="55"/>
      <c r="F657" s="55"/>
      <c r="G657" s="102"/>
      <c r="H657" s="103"/>
      <c r="I657" s="103"/>
      <c r="J657" s="103"/>
      <c r="K657" s="55"/>
      <c r="L657" s="55"/>
      <c r="M657" s="55"/>
      <c r="N657" s="55"/>
      <c r="O657" s="55"/>
      <c r="P657" s="55"/>
      <c r="Q657" s="55"/>
      <c r="R657" s="55"/>
      <c r="S657" s="55"/>
      <c r="T657" s="55"/>
      <c r="U657" s="55"/>
      <c r="V657" s="55"/>
      <c r="W657" s="55"/>
      <c r="X657" s="55"/>
      <c r="Y657" s="55"/>
      <c r="Z657" s="55"/>
    </row>
    <row r="658" spans="1:26" ht="13.5" customHeight="1">
      <c r="A658" s="55"/>
      <c r="B658" s="55"/>
      <c r="C658" s="55"/>
      <c r="D658" s="55"/>
      <c r="E658" s="55"/>
      <c r="F658" s="55"/>
      <c r="G658" s="102"/>
      <c r="H658" s="103"/>
      <c r="I658" s="103"/>
      <c r="J658" s="103"/>
      <c r="K658" s="55"/>
      <c r="L658" s="55"/>
      <c r="M658" s="55"/>
      <c r="N658" s="55"/>
      <c r="O658" s="55"/>
      <c r="P658" s="55"/>
      <c r="Q658" s="55"/>
      <c r="R658" s="55"/>
      <c r="S658" s="55"/>
      <c r="T658" s="55"/>
      <c r="U658" s="55"/>
      <c r="V658" s="55"/>
      <c r="W658" s="55"/>
      <c r="X658" s="55"/>
      <c r="Y658" s="55"/>
      <c r="Z658" s="55"/>
    </row>
    <row r="659" spans="1:26" ht="13.5" customHeight="1">
      <c r="A659" s="55"/>
      <c r="B659" s="55"/>
      <c r="C659" s="55"/>
      <c r="D659" s="55"/>
      <c r="E659" s="55"/>
      <c r="F659" s="55"/>
      <c r="G659" s="102"/>
      <c r="H659" s="103"/>
      <c r="I659" s="103"/>
      <c r="J659" s="103"/>
      <c r="K659" s="55"/>
      <c r="L659" s="55"/>
      <c r="M659" s="55"/>
      <c r="N659" s="55"/>
      <c r="O659" s="55"/>
      <c r="P659" s="55"/>
      <c r="Q659" s="55"/>
      <c r="R659" s="55"/>
      <c r="S659" s="55"/>
      <c r="T659" s="55"/>
      <c r="U659" s="55"/>
      <c r="V659" s="55"/>
      <c r="W659" s="55"/>
      <c r="X659" s="55"/>
      <c r="Y659" s="55"/>
      <c r="Z659" s="55"/>
    </row>
    <row r="660" spans="1:26" ht="13.5" customHeight="1">
      <c r="A660" s="55"/>
      <c r="B660" s="55"/>
      <c r="C660" s="55"/>
      <c r="D660" s="55"/>
      <c r="E660" s="55"/>
      <c r="F660" s="55"/>
      <c r="G660" s="102"/>
      <c r="H660" s="103"/>
      <c r="I660" s="103"/>
      <c r="J660" s="103"/>
      <c r="K660" s="55"/>
      <c r="L660" s="55"/>
      <c r="M660" s="55"/>
      <c r="N660" s="55"/>
      <c r="O660" s="55"/>
      <c r="P660" s="55"/>
      <c r="Q660" s="55"/>
      <c r="R660" s="55"/>
      <c r="S660" s="55"/>
      <c r="T660" s="55"/>
      <c r="U660" s="55"/>
      <c r="V660" s="55"/>
      <c r="W660" s="55"/>
      <c r="X660" s="55"/>
      <c r="Y660" s="55"/>
      <c r="Z660" s="55"/>
    </row>
    <row r="661" spans="1:26" ht="13.5" customHeight="1">
      <c r="A661" s="55"/>
      <c r="B661" s="55"/>
      <c r="C661" s="55"/>
      <c r="D661" s="55"/>
      <c r="E661" s="55"/>
      <c r="F661" s="55"/>
      <c r="G661" s="102"/>
      <c r="H661" s="103"/>
      <c r="I661" s="103"/>
      <c r="J661" s="103"/>
      <c r="K661" s="55"/>
      <c r="L661" s="55"/>
      <c r="M661" s="55"/>
      <c r="N661" s="55"/>
      <c r="O661" s="55"/>
      <c r="P661" s="55"/>
      <c r="Q661" s="55"/>
      <c r="R661" s="55"/>
      <c r="S661" s="55"/>
      <c r="T661" s="55"/>
      <c r="U661" s="55"/>
      <c r="V661" s="55"/>
      <c r="W661" s="55"/>
      <c r="X661" s="55"/>
      <c r="Y661" s="55"/>
      <c r="Z661" s="55"/>
    </row>
    <row r="662" spans="1:26" ht="13.5" customHeight="1">
      <c r="A662" s="55"/>
      <c r="B662" s="55"/>
      <c r="C662" s="55"/>
      <c r="D662" s="55"/>
      <c r="E662" s="55"/>
      <c r="F662" s="55"/>
      <c r="G662" s="102"/>
      <c r="H662" s="103"/>
      <c r="I662" s="103"/>
      <c r="J662" s="103"/>
      <c r="K662" s="55"/>
      <c r="L662" s="55"/>
      <c r="M662" s="55"/>
      <c r="N662" s="55"/>
      <c r="O662" s="55"/>
      <c r="P662" s="55"/>
      <c r="Q662" s="55"/>
      <c r="R662" s="55"/>
      <c r="S662" s="55"/>
      <c r="T662" s="55"/>
      <c r="U662" s="55"/>
      <c r="V662" s="55"/>
      <c r="W662" s="55"/>
      <c r="X662" s="55"/>
      <c r="Y662" s="55"/>
      <c r="Z662" s="55"/>
    </row>
    <row r="663" spans="1:26" ht="13.5" customHeight="1">
      <c r="A663" s="55"/>
      <c r="B663" s="55"/>
      <c r="C663" s="55"/>
      <c r="D663" s="55"/>
      <c r="E663" s="55"/>
      <c r="F663" s="55"/>
      <c r="G663" s="102"/>
      <c r="H663" s="103"/>
      <c r="I663" s="103"/>
      <c r="J663" s="103"/>
      <c r="K663" s="55"/>
      <c r="L663" s="55"/>
      <c r="M663" s="55"/>
      <c r="N663" s="55"/>
      <c r="O663" s="55"/>
      <c r="P663" s="55"/>
      <c r="Q663" s="55"/>
      <c r="R663" s="55"/>
      <c r="S663" s="55"/>
      <c r="T663" s="55"/>
      <c r="U663" s="55"/>
      <c r="V663" s="55"/>
      <c r="W663" s="55"/>
      <c r="X663" s="55"/>
      <c r="Y663" s="55"/>
      <c r="Z663" s="55"/>
    </row>
    <row r="664" spans="1:26" ht="13.5" customHeight="1">
      <c r="A664" s="55"/>
      <c r="B664" s="55"/>
      <c r="C664" s="55"/>
      <c r="D664" s="55"/>
      <c r="E664" s="55"/>
      <c r="F664" s="55"/>
      <c r="G664" s="102"/>
      <c r="H664" s="103"/>
      <c r="I664" s="103"/>
      <c r="J664" s="103"/>
      <c r="K664" s="55"/>
      <c r="L664" s="55"/>
      <c r="M664" s="55"/>
      <c r="N664" s="55"/>
      <c r="O664" s="55"/>
      <c r="P664" s="55"/>
      <c r="Q664" s="55"/>
      <c r="R664" s="55"/>
      <c r="S664" s="55"/>
      <c r="T664" s="55"/>
      <c r="U664" s="55"/>
      <c r="V664" s="55"/>
      <c r="W664" s="55"/>
      <c r="X664" s="55"/>
      <c r="Y664" s="55"/>
      <c r="Z664" s="55"/>
    </row>
    <row r="665" spans="1:26" ht="13.5" customHeight="1">
      <c r="A665" s="55"/>
      <c r="B665" s="55"/>
      <c r="C665" s="55"/>
      <c r="D665" s="55"/>
      <c r="E665" s="55"/>
      <c r="F665" s="55"/>
      <c r="G665" s="102"/>
      <c r="H665" s="103"/>
      <c r="I665" s="103"/>
      <c r="J665" s="103"/>
      <c r="K665" s="55"/>
      <c r="L665" s="55"/>
      <c r="M665" s="55"/>
      <c r="N665" s="55"/>
      <c r="O665" s="55"/>
      <c r="P665" s="55"/>
      <c r="Q665" s="55"/>
      <c r="R665" s="55"/>
      <c r="S665" s="55"/>
      <c r="T665" s="55"/>
      <c r="U665" s="55"/>
      <c r="V665" s="55"/>
      <c r="W665" s="55"/>
      <c r="X665" s="55"/>
      <c r="Y665" s="55"/>
      <c r="Z665" s="55"/>
    </row>
    <row r="666" spans="1:26" ht="13.5" customHeight="1">
      <c r="A666" s="55"/>
      <c r="B666" s="55"/>
      <c r="C666" s="55"/>
      <c r="D666" s="55"/>
      <c r="E666" s="55"/>
      <c r="F666" s="55"/>
      <c r="G666" s="102"/>
      <c r="H666" s="103"/>
      <c r="I666" s="103"/>
      <c r="J666" s="103"/>
      <c r="K666" s="55"/>
      <c r="L666" s="55"/>
      <c r="M666" s="55"/>
      <c r="N666" s="55"/>
      <c r="O666" s="55"/>
      <c r="P666" s="55"/>
      <c r="Q666" s="55"/>
      <c r="R666" s="55"/>
      <c r="S666" s="55"/>
      <c r="T666" s="55"/>
      <c r="U666" s="55"/>
      <c r="V666" s="55"/>
      <c r="W666" s="55"/>
      <c r="X666" s="55"/>
      <c r="Y666" s="55"/>
      <c r="Z666" s="55"/>
    </row>
    <row r="667" spans="1:26" ht="13.5" customHeight="1">
      <c r="A667" s="55"/>
      <c r="B667" s="55"/>
      <c r="C667" s="55"/>
      <c r="D667" s="55"/>
      <c r="E667" s="55"/>
      <c r="F667" s="55"/>
      <c r="G667" s="102"/>
      <c r="H667" s="103"/>
      <c r="I667" s="103"/>
      <c r="J667" s="103"/>
      <c r="K667" s="55"/>
      <c r="L667" s="55"/>
      <c r="M667" s="55"/>
      <c r="N667" s="55"/>
      <c r="O667" s="55"/>
      <c r="P667" s="55"/>
      <c r="Q667" s="55"/>
      <c r="R667" s="55"/>
      <c r="S667" s="55"/>
      <c r="T667" s="55"/>
      <c r="U667" s="55"/>
      <c r="V667" s="55"/>
      <c r="W667" s="55"/>
      <c r="X667" s="55"/>
      <c r="Y667" s="55"/>
      <c r="Z667" s="55"/>
    </row>
    <row r="668" spans="1:26" ht="13.5" customHeight="1">
      <c r="A668" s="55"/>
      <c r="B668" s="55"/>
      <c r="C668" s="55"/>
      <c r="D668" s="55"/>
      <c r="E668" s="55"/>
      <c r="F668" s="55"/>
      <c r="G668" s="102"/>
      <c r="H668" s="103"/>
      <c r="I668" s="103"/>
      <c r="J668" s="103"/>
      <c r="K668" s="55"/>
      <c r="L668" s="55"/>
      <c r="M668" s="55"/>
      <c r="N668" s="55"/>
      <c r="O668" s="55"/>
      <c r="P668" s="55"/>
      <c r="Q668" s="55"/>
      <c r="R668" s="55"/>
      <c r="S668" s="55"/>
      <c r="T668" s="55"/>
      <c r="U668" s="55"/>
      <c r="V668" s="55"/>
      <c r="W668" s="55"/>
      <c r="X668" s="55"/>
      <c r="Y668" s="55"/>
      <c r="Z668" s="55"/>
    </row>
    <row r="669" spans="1:26" ht="13.5" customHeight="1">
      <c r="A669" s="55"/>
      <c r="B669" s="55"/>
      <c r="C669" s="55"/>
      <c r="D669" s="55"/>
      <c r="E669" s="55"/>
      <c r="F669" s="55"/>
      <c r="G669" s="102"/>
      <c r="H669" s="103"/>
      <c r="I669" s="103"/>
      <c r="J669" s="103"/>
      <c r="K669" s="55"/>
      <c r="L669" s="55"/>
      <c r="M669" s="55"/>
      <c r="N669" s="55"/>
      <c r="O669" s="55"/>
      <c r="P669" s="55"/>
      <c r="Q669" s="55"/>
      <c r="R669" s="55"/>
      <c r="S669" s="55"/>
      <c r="T669" s="55"/>
      <c r="U669" s="55"/>
      <c r="V669" s="55"/>
      <c r="W669" s="55"/>
      <c r="X669" s="55"/>
      <c r="Y669" s="55"/>
      <c r="Z669" s="55"/>
    </row>
    <row r="670" spans="1:26" ht="13.5" customHeight="1">
      <c r="A670" s="55"/>
      <c r="B670" s="55"/>
      <c r="C670" s="55"/>
      <c r="D670" s="55"/>
      <c r="E670" s="55"/>
      <c r="F670" s="55"/>
      <c r="G670" s="102"/>
      <c r="H670" s="103"/>
      <c r="I670" s="103"/>
      <c r="J670" s="103"/>
      <c r="K670" s="55"/>
      <c r="L670" s="55"/>
      <c r="M670" s="55"/>
      <c r="N670" s="55"/>
      <c r="O670" s="55"/>
      <c r="P670" s="55"/>
      <c r="Q670" s="55"/>
      <c r="R670" s="55"/>
      <c r="S670" s="55"/>
      <c r="T670" s="55"/>
      <c r="U670" s="55"/>
      <c r="V670" s="55"/>
      <c r="W670" s="55"/>
      <c r="X670" s="55"/>
      <c r="Y670" s="55"/>
      <c r="Z670" s="55"/>
    </row>
    <row r="671" spans="1:26" ht="13.5" customHeight="1">
      <c r="A671" s="55"/>
      <c r="B671" s="55"/>
      <c r="C671" s="55"/>
      <c r="D671" s="55"/>
      <c r="E671" s="55"/>
      <c r="F671" s="55"/>
      <c r="G671" s="102"/>
      <c r="H671" s="103"/>
      <c r="I671" s="103"/>
      <c r="J671" s="103"/>
      <c r="K671" s="55"/>
      <c r="L671" s="55"/>
      <c r="M671" s="55"/>
      <c r="N671" s="55"/>
      <c r="O671" s="55"/>
      <c r="P671" s="55"/>
      <c r="Q671" s="55"/>
      <c r="R671" s="55"/>
      <c r="S671" s="55"/>
      <c r="T671" s="55"/>
      <c r="U671" s="55"/>
      <c r="V671" s="55"/>
      <c r="W671" s="55"/>
      <c r="X671" s="55"/>
      <c r="Y671" s="55"/>
      <c r="Z671" s="55"/>
    </row>
    <row r="672" spans="1:26" ht="13.5" customHeight="1">
      <c r="A672" s="55"/>
      <c r="B672" s="55"/>
      <c r="C672" s="55"/>
      <c r="D672" s="55"/>
      <c r="E672" s="55"/>
      <c r="F672" s="55"/>
      <c r="G672" s="102"/>
      <c r="H672" s="103"/>
      <c r="I672" s="103"/>
      <c r="J672" s="103"/>
      <c r="K672" s="55"/>
      <c r="L672" s="55"/>
      <c r="M672" s="55"/>
      <c r="N672" s="55"/>
      <c r="O672" s="55"/>
      <c r="P672" s="55"/>
      <c r="Q672" s="55"/>
      <c r="R672" s="55"/>
      <c r="S672" s="55"/>
      <c r="T672" s="55"/>
      <c r="U672" s="55"/>
      <c r="V672" s="55"/>
      <c r="W672" s="55"/>
      <c r="X672" s="55"/>
      <c r="Y672" s="55"/>
      <c r="Z672" s="55"/>
    </row>
    <row r="673" spans="1:26" ht="13.5" customHeight="1">
      <c r="A673" s="55"/>
      <c r="B673" s="55"/>
      <c r="C673" s="55"/>
      <c r="D673" s="55"/>
      <c r="E673" s="55"/>
      <c r="F673" s="55"/>
      <c r="G673" s="102"/>
      <c r="H673" s="103"/>
      <c r="I673" s="103"/>
      <c r="J673" s="103"/>
      <c r="K673" s="55"/>
      <c r="L673" s="55"/>
      <c r="M673" s="55"/>
      <c r="N673" s="55"/>
      <c r="O673" s="55"/>
      <c r="P673" s="55"/>
      <c r="Q673" s="55"/>
      <c r="R673" s="55"/>
      <c r="S673" s="55"/>
      <c r="T673" s="55"/>
      <c r="U673" s="55"/>
      <c r="V673" s="55"/>
      <c r="W673" s="55"/>
      <c r="X673" s="55"/>
      <c r="Y673" s="55"/>
      <c r="Z673" s="55"/>
    </row>
    <row r="674" spans="1:26" ht="13.5" customHeight="1">
      <c r="A674" s="55"/>
      <c r="B674" s="55"/>
      <c r="C674" s="55"/>
      <c r="D674" s="55"/>
      <c r="E674" s="55"/>
      <c r="F674" s="55"/>
      <c r="G674" s="102"/>
      <c r="H674" s="103"/>
      <c r="I674" s="103"/>
      <c r="J674" s="103"/>
      <c r="K674" s="55"/>
      <c r="L674" s="55"/>
      <c r="M674" s="55"/>
      <c r="N674" s="55"/>
      <c r="O674" s="55"/>
      <c r="P674" s="55"/>
      <c r="Q674" s="55"/>
      <c r="R674" s="55"/>
      <c r="S674" s="55"/>
      <c r="T674" s="55"/>
      <c r="U674" s="55"/>
      <c r="V674" s="55"/>
      <c r="W674" s="55"/>
      <c r="X674" s="55"/>
      <c r="Y674" s="55"/>
      <c r="Z674" s="55"/>
    </row>
    <row r="675" spans="1:26" ht="13.5" customHeight="1">
      <c r="A675" s="55"/>
      <c r="B675" s="55"/>
      <c r="C675" s="55"/>
      <c r="D675" s="55"/>
      <c r="E675" s="55"/>
      <c r="F675" s="55"/>
      <c r="G675" s="102"/>
      <c r="H675" s="103"/>
      <c r="I675" s="103"/>
      <c r="J675" s="103"/>
      <c r="K675" s="55"/>
      <c r="L675" s="55"/>
      <c r="M675" s="55"/>
      <c r="N675" s="55"/>
      <c r="O675" s="55"/>
      <c r="P675" s="55"/>
      <c r="Q675" s="55"/>
      <c r="R675" s="55"/>
      <c r="S675" s="55"/>
      <c r="T675" s="55"/>
      <c r="U675" s="55"/>
      <c r="V675" s="55"/>
      <c r="W675" s="55"/>
      <c r="X675" s="55"/>
      <c r="Y675" s="55"/>
      <c r="Z675" s="55"/>
    </row>
    <row r="676" spans="1:26" ht="13.5" customHeight="1">
      <c r="A676" s="55"/>
      <c r="B676" s="55"/>
      <c r="C676" s="55"/>
      <c r="D676" s="55"/>
      <c r="E676" s="55"/>
      <c r="F676" s="55"/>
      <c r="G676" s="102"/>
      <c r="H676" s="103"/>
      <c r="I676" s="103"/>
      <c r="J676" s="103"/>
      <c r="K676" s="55"/>
      <c r="L676" s="55"/>
      <c r="M676" s="55"/>
      <c r="N676" s="55"/>
      <c r="O676" s="55"/>
      <c r="P676" s="55"/>
      <c r="Q676" s="55"/>
      <c r="R676" s="55"/>
      <c r="S676" s="55"/>
      <c r="T676" s="55"/>
      <c r="U676" s="55"/>
      <c r="V676" s="55"/>
      <c r="W676" s="55"/>
      <c r="X676" s="55"/>
      <c r="Y676" s="55"/>
      <c r="Z676" s="55"/>
    </row>
    <row r="677" spans="1:26" ht="13.5" customHeight="1">
      <c r="A677" s="55"/>
      <c r="B677" s="55"/>
      <c r="C677" s="55"/>
      <c r="D677" s="55"/>
      <c r="E677" s="55"/>
      <c r="F677" s="55"/>
      <c r="G677" s="102"/>
      <c r="H677" s="103"/>
      <c r="I677" s="103"/>
      <c r="J677" s="103"/>
      <c r="K677" s="55"/>
      <c r="L677" s="55"/>
      <c r="M677" s="55"/>
      <c r="N677" s="55"/>
      <c r="O677" s="55"/>
      <c r="P677" s="55"/>
      <c r="Q677" s="55"/>
      <c r="R677" s="55"/>
      <c r="S677" s="55"/>
      <c r="T677" s="55"/>
      <c r="U677" s="55"/>
      <c r="V677" s="55"/>
      <c r="W677" s="55"/>
      <c r="X677" s="55"/>
      <c r="Y677" s="55"/>
      <c r="Z677" s="55"/>
    </row>
    <row r="678" spans="1:26" ht="13.5" customHeight="1">
      <c r="A678" s="55"/>
      <c r="B678" s="55"/>
      <c r="C678" s="55"/>
      <c r="D678" s="55"/>
      <c r="E678" s="55"/>
      <c r="F678" s="55"/>
      <c r="G678" s="102"/>
      <c r="H678" s="103"/>
      <c r="I678" s="103"/>
      <c r="J678" s="103"/>
      <c r="K678" s="55"/>
      <c r="L678" s="55"/>
      <c r="M678" s="55"/>
      <c r="N678" s="55"/>
      <c r="O678" s="55"/>
      <c r="P678" s="55"/>
      <c r="Q678" s="55"/>
      <c r="R678" s="55"/>
      <c r="S678" s="55"/>
      <c r="T678" s="55"/>
      <c r="U678" s="55"/>
      <c r="V678" s="55"/>
      <c r="W678" s="55"/>
      <c r="X678" s="55"/>
      <c r="Y678" s="55"/>
      <c r="Z678" s="55"/>
    </row>
    <row r="679" spans="1:26" ht="13.5" customHeight="1">
      <c r="A679" s="55"/>
      <c r="B679" s="55"/>
      <c r="C679" s="55"/>
      <c r="D679" s="55"/>
      <c r="E679" s="55"/>
      <c r="F679" s="55"/>
      <c r="G679" s="102"/>
      <c r="H679" s="103"/>
      <c r="I679" s="103"/>
      <c r="J679" s="103"/>
      <c r="K679" s="55"/>
      <c r="L679" s="55"/>
      <c r="M679" s="55"/>
      <c r="N679" s="55"/>
      <c r="O679" s="55"/>
      <c r="P679" s="55"/>
      <c r="Q679" s="55"/>
      <c r="R679" s="55"/>
      <c r="S679" s="55"/>
      <c r="T679" s="55"/>
      <c r="U679" s="55"/>
      <c r="V679" s="55"/>
      <c r="W679" s="55"/>
      <c r="X679" s="55"/>
      <c r="Y679" s="55"/>
      <c r="Z679" s="55"/>
    </row>
    <row r="680" spans="1:26" ht="13.5" customHeight="1">
      <c r="A680" s="55"/>
      <c r="B680" s="55"/>
      <c r="C680" s="55"/>
      <c r="D680" s="55"/>
      <c r="E680" s="55"/>
      <c r="F680" s="55"/>
      <c r="G680" s="102"/>
      <c r="H680" s="103"/>
      <c r="I680" s="103"/>
      <c r="J680" s="103"/>
      <c r="K680" s="55"/>
      <c r="L680" s="55"/>
      <c r="M680" s="55"/>
      <c r="N680" s="55"/>
      <c r="O680" s="55"/>
      <c r="P680" s="55"/>
      <c r="Q680" s="55"/>
      <c r="R680" s="55"/>
      <c r="S680" s="55"/>
      <c r="T680" s="55"/>
      <c r="U680" s="55"/>
      <c r="V680" s="55"/>
      <c r="W680" s="55"/>
      <c r="X680" s="55"/>
      <c r="Y680" s="55"/>
      <c r="Z680" s="55"/>
    </row>
    <row r="681" spans="1:26" ht="13.5" customHeight="1">
      <c r="A681" s="55"/>
      <c r="B681" s="55"/>
      <c r="C681" s="55"/>
      <c r="D681" s="55"/>
      <c r="E681" s="55"/>
      <c r="F681" s="55"/>
      <c r="G681" s="102"/>
      <c r="H681" s="103"/>
      <c r="I681" s="103"/>
      <c r="J681" s="103"/>
      <c r="K681" s="55"/>
      <c r="L681" s="55"/>
      <c r="M681" s="55"/>
      <c r="N681" s="55"/>
      <c r="O681" s="55"/>
      <c r="P681" s="55"/>
      <c r="Q681" s="55"/>
      <c r="R681" s="55"/>
      <c r="S681" s="55"/>
      <c r="T681" s="55"/>
      <c r="U681" s="55"/>
      <c r="V681" s="55"/>
      <c r="W681" s="55"/>
      <c r="X681" s="55"/>
      <c r="Y681" s="55"/>
      <c r="Z681" s="55"/>
    </row>
    <row r="682" spans="1:26" ht="13.5" customHeight="1">
      <c r="A682" s="55"/>
      <c r="B682" s="55"/>
      <c r="C682" s="55"/>
      <c r="D682" s="55"/>
      <c r="E682" s="55"/>
      <c r="F682" s="55"/>
      <c r="G682" s="102"/>
      <c r="H682" s="103"/>
      <c r="I682" s="103"/>
      <c r="J682" s="103"/>
      <c r="K682" s="55"/>
      <c r="L682" s="55"/>
      <c r="M682" s="55"/>
      <c r="N682" s="55"/>
      <c r="O682" s="55"/>
      <c r="P682" s="55"/>
      <c r="Q682" s="55"/>
      <c r="R682" s="55"/>
      <c r="S682" s="55"/>
      <c r="T682" s="55"/>
      <c r="U682" s="55"/>
      <c r="V682" s="55"/>
      <c r="W682" s="55"/>
      <c r="X682" s="55"/>
      <c r="Y682" s="55"/>
      <c r="Z682" s="55"/>
    </row>
    <row r="683" spans="1:26" ht="13.5" customHeight="1">
      <c r="A683" s="55"/>
      <c r="B683" s="55"/>
      <c r="C683" s="55"/>
      <c r="D683" s="55"/>
      <c r="E683" s="55"/>
      <c r="F683" s="55"/>
      <c r="G683" s="102"/>
      <c r="H683" s="103"/>
      <c r="I683" s="103"/>
      <c r="J683" s="103"/>
      <c r="K683" s="55"/>
      <c r="L683" s="55"/>
      <c r="M683" s="55"/>
      <c r="N683" s="55"/>
      <c r="O683" s="55"/>
      <c r="P683" s="55"/>
      <c r="Q683" s="55"/>
      <c r="R683" s="55"/>
      <c r="S683" s="55"/>
      <c r="T683" s="55"/>
      <c r="U683" s="55"/>
      <c r="V683" s="55"/>
      <c r="W683" s="55"/>
      <c r="X683" s="55"/>
      <c r="Y683" s="55"/>
      <c r="Z683" s="55"/>
    </row>
    <row r="684" spans="1:26" ht="13.5" customHeight="1">
      <c r="A684" s="55"/>
      <c r="B684" s="55"/>
      <c r="C684" s="55"/>
      <c r="D684" s="55"/>
      <c r="E684" s="55"/>
      <c r="F684" s="55"/>
      <c r="G684" s="102"/>
      <c r="H684" s="103"/>
      <c r="I684" s="103"/>
      <c r="J684" s="103"/>
      <c r="K684" s="55"/>
      <c r="L684" s="55"/>
      <c r="M684" s="55"/>
      <c r="N684" s="55"/>
      <c r="O684" s="55"/>
      <c r="P684" s="55"/>
      <c r="Q684" s="55"/>
      <c r="R684" s="55"/>
      <c r="S684" s="55"/>
      <c r="T684" s="55"/>
      <c r="U684" s="55"/>
      <c r="V684" s="55"/>
      <c r="W684" s="55"/>
      <c r="X684" s="55"/>
      <c r="Y684" s="55"/>
      <c r="Z684" s="55"/>
    </row>
    <row r="685" spans="1:26" ht="13.5" customHeight="1">
      <c r="A685" s="55"/>
      <c r="B685" s="55"/>
      <c r="C685" s="55"/>
      <c r="D685" s="55"/>
      <c r="E685" s="55"/>
      <c r="F685" s="55"/>
      <c r="G685" s="102"/>
      <c r="H685" s="103"/>
      <c r="I685" s="103"/>
      <c r="J685" s="103"/>
      <c r="K685" s="55"/>
      <c r="L685" s="55"/>
      <c r="M685" s="55"/>
      <c r="N685" s="55"/>
      <c r="O685" s="55"/>
      <c r="P685" s="55"/>
      <c r="Q685" s="55"/>
      <c r="R685" s="55"/>
      <c r="S685" s="55"/>
      <c r="T685" s="55"/>
      <c r="U685" s="55"/>
      <c r="V685" s="55"/>
      <c r="W685" s="55"/>
      <c r="X685" s="55"/>
      <c r="Y685" s="55"/>
      <c r="Z685" s="55"/>
    </row>
    <row r="686" spans="1:26" ht="13.5" customHeight="1">
      <c r="A686" s="55"/>
      <c r="B686" s="55"/>
      <c r="C686" s="55"/>
      <c r="D686" s="55"/>
      <c r="E686" s="55"/>
      <c r="F686" s="55"/>
      <c r="G686" s="102"/>
      <c r="H686" s="103"/>
      <c r="I686" s="103"/>
      <c r="J686" s="103"/>
      <c r="K686" s="55"/>
      <c r="L686" s="55"/>
      <c r="M686" s="55"/>
      <c r="N686" s="55"/>
      <c r="O686" s="55"/>
      <c r="P686" s="55"/>
      <c r="Q686" s="55"/>
      <c r="R686" s="55"/>
      <c r="S686" s="55"/>
      <c r="T686" s="55"/>
      <c r="U686" s="55"/>
      <c r="V686" s="55"/>
      <c r="W686" s="55"/>
      <c r="X686" s="55"/>
      <c r="Y686" s="55"/>
      <c r="Z686" s="55"/>
    </row>
    <row r="687" spans="1:26" ht="13.5" customHeight="1">
      <c r="A687" s="55"/>
      <c r="B687" s="55"/>
      <c r="C687" s="55"/>
      <c r="D687" s="55"/>
      <c r="E687" s="55"/>
      <c r="F687" s="55"/>
      <c r="G687" s="102"/>
      <c r="H687" s="103"/>
      <c r="I687" s="103"/>
      <c r="J687" s="103"/>
      <c r="K687" s="55"/>
      <c r="L687" s="55"/>
      <c r="M687" s="55"/>
      <c r="N687" s="55"/>
      <c r="O687" s="55"/>
      <c r="P687" s="55"/>
      <c r="Q687" s="55"/>
      <c r="R687" s="55"/>
      <c r="S687" s="55"/>
      <c r="T687" s="55"/>
      <c r="U687" s="55"/>
      <c r="V687" s="55"/>
      <c r="W687" s="55"/>
      <c r="X687" s="55"/>
      <c r="Y687" s="55"/>
      <c r="Z687" s="55"/>
    </row>
    <row r="688" spans="1:26" ht="13.5" customHeight="1">
      <c r="A688" s="55"/>
      <c r="B688" s="55"/>
      <c r="C688" s="55"/>
      <c r="D688" s="55"/>
      <c r="E688" s="55"/>
      <c r="F688" s="55"/>
      <c r="G688" s="102"/>
      <c r="H688" s="103"/>
      <c r="I688" s="103"/>
      <c r="J688" s="103"/>
      <c r="K688" s="55"/>
      <c r="L688" s="55"/>
      <c r="M688" s="55"/>
      <c r="N688" s="55"/>
      <c r="O688" s="55"/>
      <c r="P688" s="55"/>
      <c r="Q688" s="55"/>
      <c r="R688" s="55"/>
      <c r="S688" s="55"/>
      <c r="T688" s="55"/>
      <c r="U688" s="55"/>
      <c r="V688" s="55"/>
      <c r="W688" s="55"/>
      <c r="X688" s="55"/>
      <c r="Y688" s="55"/>
      <c r="Z688" s="55"/>
    </row>
    <row r="689" spans="1:26" ht="13.5" customHeight="1">
      <c r="A689" s="55"/>
      <c r="B689" s="55"/>
      <c r="C689" s="55"/>
      <c r="D689" s="55"/>
      <c r="E689" s="55"/>
      <c r="F689" s="55"/>
      <c r="G689" s="102"/>
      <c r="H689" s="103"/>
      <c r="I689" s="103"/>
      <c r="J689" s="103"/>
      <c r="K689" s="55"/>
      <c r="L689" s="55"/>
      <c r="M689" s="55"/>
      <c r="N689" s="55"/>
      <c r="O689" s="55"/>
      <c r="P689" s="55"/>
      <c r="Q689" s="55"/>
      <c r="R689" s="55"/>
      <c r="S689" s="55"/>
      <c r="T689" s="55"/>
      <c r="U689" s="55"/>
      <c r="V689" s="55"/>
      <c r="W689" s="55"/>
      <c r="X689" s="55"/>
      <c r="Y689" s="55"/>
      <c r="Z689" s="55"/>
    </row>
    <row r="690" spans="1:26" ht="13.5" customHeight="1">
      <c r="A690" s="55"/>
      <c r="B690" s="55"/>
      <c r="C690" s="55"/>
      <c r="D690" s="55"/>
      <c r="E690" s="55"/>
      <c r="F690" s="55"/>
      <c r="G690" s="102"/>
      <c r="H690" s="103"/>
      <c r="I690" s="103"/>
      <c r="J690" s="103"/>
      <c r="K690" s="55"/>
      <c r="L690" s="55"/>
      <c r="M690" s="55"/>
      <c r="N690" s="55"/>
      <c r="O690" s="55"/>
      <c r="P690" s="55"/>
      <c r="Q690" s="55"/>
      <c r="R690" s="55"/>
      <c r="S690" s="55"/>
      <c r="T690" s="55"/>
      <c r="U690" s="55"/>
      <c r="V690" s="55"/>
      <c r="W690" s="55"/>
      <c r="X690" s="55"/>
      <c r="Y690" s="55"/>
      <c r="Z690" s="55"/>
    </row>
    <row r="691" spans="1:26" ht="13.5" customHeight="1">
      <c r="A691" s="55"/>
      <c r="B691" s="55"/>
      <c r="C691" s="55"/>
      <c r="D691" s="55"/>
      <c r="E691" s="55"/>
      <c r="F691" s="55"/>
      <c r="G691" s="102"/>
      <c r="H691" s="103"/>
      <c r="I691" s="103"/>
      <c r="J691" s="103"/>
      <c r="K691" s="55"/>
      <c r="L691" s="55"/>
      <c r="M691" s="55"/>
      <c r="N691" s="55"/>
      <c r="O691" s="55"/>
      <c r="P691" s="55"/>
      <c r="Q691" s="55"/>
      <c r="R691" s="55"/>
      <c r="S691" s="55"/>
      <c r="T691" s="55"/>
      <c r="U691" s="55"/>
      <c r="V691" s="55"/>
      <c r="W691" s="55"/>
      <c r="X691" s="55"/>
      <c r="Y691" s="55"/>
      <c r="Z691" s="55"/>
    </row>
    <row r="692" spans="1:26" ht="13.5" customHeight="1">
      <c r="A692" s="55"/>
      <c r="B692" s="55"/>
      <c r="C692" s="55"/>
      <c r="D692" s="55"/>
      <c r="E692" s="55"/>
      <c r="F692" s="55"/>
      <c r="G692" s="102"/>
      <c r="H692" s="103"/>
      <c r="I692" s="103"/>
      <c r="J692" s="103"/>
      <c r="K692" s="55"/>
      <c r="L692" s="55"/>
      <c r="M692" s="55"/>
      <c r="N692" s="55"/>
      <c r="O692" s="55"/>
      <c r="P692" s="55"/>
      <c r="Q692" s="55"/>
      <c r="R692" s="55"/>
      <c r="S692" s="55"/>
      <c r="T692" s="55"/>
      <c r="U692" s="55"/>
      <c r="V692" s="55"/>
      <c r="W692" s="55"/>
      <c r="X692" s="55"/>
      <c r="Y692" s="55"/>
      <c r="Z692" s="55"/>
    </row>
    <row r="693" spans="1:26" ht="13.5" customHeight="1">
      <c r="A693" s="55"/>
      <c r="B693" s="55"/>
      <c r="C693" s="55"/>
      <c r="D693" s="55"/>
      <c r="E693" s="55"/>
      <c r="F693" s="55"/>
      <c r="G693" s="102"/>
      <c r="H693" s="103"/>
      <c r="I693" s="103"/>
      <c r="J693" s="103"/>
      <c r="K693" s="55"/>
      <c r="L693" s="55"/>
      <c r="M693" s="55"/>
      <c r="N693" s="55"/>
      <c r="O693" s="55"/>
      <c r="P693" s="55"/>
      <c r="Q693" s="55"/>
      <c r="R693" s="55"/>
      <c r="S693" s="55"/>
      <c r="T693" s="55"/>
      <c r="U693" s="55"/>
      <c r="V693" s="55"/>
      <c r="W693" s="55"/>
      <c r="X693" s="55"/>
      <c r="Y693" s="55"/>
      <c r="Z693" s="55"/>
    </row>
    <row r="694" spans="1:26" ht="13.5" customHeight="1">
      <c r="A694" s="55"/>
      <c r="B694" s="55"/>
      <c r="C694" s="55"/>
      <c r="D694" s="55"/>
      <c r="E694" s="55"/>
      <c r="F694" s="55"/>
      <c r="G694" s="102"/>
      <c r="H694" s="103"/>
      <c r="I694" s="103"/>
      <c r="J694" s="103"/>
      <c r="K694" s="55"/>
      <c r="L694" s="55"/>
      <c r="M694" s="55"/>
      <c r="N694" s="55"/>
      <c r="O694" s="55"/>
      <c r="P694" s="55"/>
      <c r="Q694" s="55"/>
      <c r="R694" s="55"/>
      <c r="S694" s="55"/>
      <c r="T694" s="55"/>
      <c r="U694" s="55"/>
      <c r="V694" s="55"/>
      <c r="W694" s="55"/>
      <c r="X694" s="55"/>
      <c r="Y694" s="55"/>
      <c r="Z694" s="55"/>
    </row>
    <row r="695" spans="1:26" ht="13.5" customHeight="1">
      <c r="A695" s="55"/>
      <c r="B695" s="55"/>
      <c r="C695" s="55"/>
      <c r="D695" s="55"/>
      <c r="E695" s="55"/>
      <c r="F695" s="55"/>
      <c r="G695" s="102"/>
      <c r="H695" s="103"/>
      <c r="I695" s="103"/>
      <c r="J695" s="103"/>
      <c r="K695" s="55"/>
      <c r="L695" s="55"/>
      <c r="M695" s="55"/>
      <c r="N695" s="55"/>
      <c r="O695" s="55"/>
      <c r="P695" s="55"/>
      <c r="Q695" s="55"/>
      <c r="R695" s="55"/>
      <c r="S695" s="55"/>
      <c r="T695" s="55"/>
      <c r="U695" s="55"/>
      <c r="V695" s="55"/>
      <c r="W695" s="55"/>
      <c r="X695" s="55"/>
      <c r="Y695" s="55"/>
      <c r="Z695" s="55"/>
    </row>
    <row r="696" spans="1:26" ht="13.5" customHeight="1">
      <c r="A696" s="55"/>
      <c r="B696" s="55"/>
      <c r="C696" s="55"/>
      <c r="D696" s="55"/>
      <c r="E696" s="55"/>
      <c r="F696" s="55"/>
      <c r="G696" s="102"/>
      <c r="H696" s="103"/>
      <c r="I696" s="103"/>
      <c r="J696" s="103"/>
      <c r="K696" s="55"/>
      <c r="L696" s="55"/>
      <c r="M696" s="55"/>
      <c r="N696" s="55"/>
      <c r="O696" s="55"/>
      <c r="P696" s="55"/>
      <c r="Q696" s="55"/>
      <c r="R696" s="55"/>
      <c r="S696" s="55"/>
      <c r="T696" s="55"/>
      <c r="U696" s="55"/>
      <c r="V696" s="55"/>
      <c r="W696" s="55"/>
      <c r="X696" s="55"/>
      <c r="Y696" s="55"/>
      <c r="Z696" s="55"/>
    </row>
    <row r="697" spans="1:26" ht="13.5" customHeight="1">
      <c r="A697" s="55"/>
      <c r="B697" s="55"/>
      <c r="C697" s="55"/>
      <c r="D697" s="55"/>
      <c r="E697" s="55"/>
      <c r="F697" s="55"/>
      <c r="G697" s="102"/>
      <c r="H697" s="103"/>
      <c r="I697" s="103"/>
      <c r="J697" s="103"/>
      <c r="K697" s="55"/>
      <c r="L697" s="55"/>
      <c r="M697" s="55"/>
      <c r="N697" s="55"/>
      <c r="O697" s="55"/>
      <c r="P697" s="55"/>
      <c r="Q697" s="55"/>
      <c r="R697" s="55"/>
      <c r="S697" s="55"/>
      <c r="T697" s="55"/>
      <c r="U697" s="55"/>
      <c r="V697" s="55"/>
      <c r="W697" s="55"/>
      <c r="X697" s="55"/>
      <c r="Y697" s="55"/>
      <c r="Z697" s="55"/>
    </row>
    <row r="698" spans="1:26" ht="13.5" customHeight="1">
      <c r="A698" s="55"/>
      <c r="B698" s="55"/>
      <c r="C698" s="55"/>
      <c r="D698" s="55"/>
      <c r="E698" s="55"/>
      <c r="F698" s="55"/>
      <c r="G698" s="102"/>
      <c r="H698" s="103"/>
      <c r="I698" s="103"/>
      <c r="J698" s="103"/>
      <c r="K698" s="55"/>
      <c r="L698" s="55"/>
      <c r="M698" s="55"/>
      <c r="N698" s="55"/>
      <c r="O698" s="55"/>
      <c r="P698" s="55"/>
      <c r="Q698" s="55"/>
      <c r="R698" s="55"/>
      <c r="S698" s="55"/>
      <c r="T698" s="55"/>
      <c r="U698" s="55"/>
      <c r="V698" s="55"/>
      <c r="W698" s="55"/>
      <c r="X698" s="55"/>
      <c r="Y698" s="55"/>
      <c r="Z698" s="55"/>
    </row>
    <row r="699" spans="1:26" ht="13.5" customHeight="1">
      <c r="A699" s="55"/>
      <c r="B699" s="55"/>
      <c r="C699" s="55"/>
      <c r="D699" s="55"/>
      <c r="E699" s="55"/>
      <c r="F699" s="55"/>
      <c r="G699" s="102"/>
      <c r="H699" s="103"/>
      <c r="I699" s="103"/>
      <c r="J699" s="103"/>
      <c r="K699" s="55"/>
      <c r="L699" s="55"/>
      <c r="M699" s="55"/>
      <c r="N699" s="55"/>
      <c r="O699" s="55"/>
      <c r="P699" s="55"/>
      <c r="Q699" s="55"/>
      <c r="R699" s="55"/>
      <c r="S699" s="55"/>
      <c r="T699" s="55"/>
      <c r="U699" s="55"/>
      <c r="V699" s="55"/>
      <c r="W699" s="55"/>
      <c r="X699" s="55"/>
      <c r="Y699" s="55"/>
      <c r="Z699" s="55"/>
    </row>
    <row r="700" spans="1:26" ht="13.5" customHeight="1">
      <c r="A700" s="55"/>
      <c r="B700" s="55"/>
      <c r="C700" s="55"/>
      <c r="D700" s="55"/>
      <c r="E700" s="55"/>
      <c r="F700" s="55"/>
      <c r="G700" s="102"/>
      <c r="H700" s="103"/>
      <c r="I700" s="103"/>
      <c r="J700" s="103"/>
      <c r="K700" s="55"/>
      <c r="L700" s="55"/>
      <c r="M700" s="55"/>
      <c r="N700" s="55"/>
      <c r="O700" s="55"/>
      <c r="P700" s="55"/>
      <c r="Q700" s="55"/>
      <c r="R700" s="55"/>
      <c r="S700" s="55"/>
      <c r="T700" s="55"/>
      <c r="U700" s="55"/>
      <c r="V700" s="55"/>
      <c r="W700" s="55"/>
      <c r="X700" s="55"/>
      <c r="Y700" s="55"/>
      <c r="Z700" s="55"/>
    </row>
    <row r="701" spans="1:26" ht="13.5" customHeight="1">
      <c r="A701" s="55"/>
      <c r="B701" s="55"/>
      <c r="C701" s="55"/>
      <c r="D701" s="55"/>
      <c r="E701" s="55"/>
      <c r="F701" s="55"/>
      <c r="G701" s="102"/>
      <c r="H701" s="103"/>
      <c r="I701" s="103"/>
      <c r="J701" s="103"/>
      <c r="K701" s="55"/>
      <c r="L701" s="55"/>
      <c r="M701" s="55"/>
      <c r="N701" s="55"/>
      <c r="O701" s="55"/>
      <c r="P701" s="55"/>
      <c r="Q701" s="55"/>
      <c r="R701" s="55"/>
      <c r="S701" s="55"/>
      <c r="T701" s="55"/>
      <c r="U701" s="55"/>
      <c r="V701" s="55"/>
      <c r="W701" s="55"/>
      <c r="X701" s="55"/>
      <c r="Y701" s="55"/>
      <c r="Z701" s="55"/>
    </row>
    <row r="702" spans="1:26" ht="13.5" customHeight="1">
      <c r="A702" s="55"/>
      <c r="B702" s="55"/>
      <c r="C702" s="55"/>
      <c r="D702" s="55"/>
      <c r="E702" s="55"/>
      <c r="F702" s="55"/>
      <c r="G702" s="102"/>
      <c r="H702" s="103"/>
      <c r="I702" s="103"/>
      <c r="J702" s="103"/>
      <c r="K702" s="55"/>
      <c r="L702" s="55"/>
      <c r="M702" s="55"/>
      <c r="N702" s="55"/>
      <c r="O702" s="55"/>
      <c r="P702" s="55"/>
      <c r="Q702" s="55"/>
      <c r="R702" s="55"/>
      <c r="S702" s="55"/>
      <c r="T702" s="55"/>
      <c r="U702" s="55"/>
      <c r="V702" s="55"/>
      <c r="W702" s="55"/>
      <c r="X702" s="55"/>
      <c r="Y702" s="55"/>
      <c r="Z702" s="55"/>
    </row>
    <row r="703" spans="1:26" ht="13.5" customHeight="1">
      <c r="A703" s="55"/>
      <c r="B703" s="55"/>
      <c r="C703" s="55"/>
      <c r="D703" s="55"/>
      <c r="E703" s="55"/>
      <c r="F703" s="55"/>
      <c r="G703" s="102"/>
      <c r="H703" s="103"/>
      <c r="I703" s="103"/>
      <c r="J703" s="103"/>
      <c r="K703" s="55"/>
      <c r="L703" s="55"/>
      <c r="M703" s="55"/>
      <c r="N703" s="55"/>
      <c r="O703" s="55"/>
      <c r="P703" s="55"/>
      <c r="Q703" s="55"/>
      <c r="R703" s="55"/>
      <c r="S703" s="55"/>
      <c r="T703" s="55"/>
      <c r="U703" s="55"/>
      <c r="V703" s="55"/>
      <c r="W703" s="55"/>
      <c r="X703" s="55"/>
      <c r="Y703" s="55"/>
      <c r="Z703" s="55"/>
    </row>
    <row r="704" spans="1:26" ht="13.5" customHeight="1">
      <c r="A704" s="55"/>
      <c r="B704" s="55"/>
      <c r="C704" s="55"/>
      <c r="D704" s="55"/>
      <c r="E704" s="55"/>
      <c r="F704" s="55"/>
      <c r="G704" s="102"/>
      <c r="H704" s="103"/>
      <c r="I704" s="103"/>
      <c r="J704" s="103"/>
      <c r="K704" s="55"/>
      <c r="L704" s="55"/>
      <c r="M704" s="55"/>
      <c r="N704" s="55"/>
      <c r="O704" s="55"/>
      <c r="P704" s="55"/>
      <c r="Q704" s="55"/>
      <c r="R704" s="55"/>
      <c r="S704" s="55"/>
      <c r="T704" s="55"/>
      <c r="U704" s="55"/>
      <c r="V704" s="55"/>
      <c r="W704" s="55"/>
      <c r="X704" s="55"/>
      <c r="Y704" s="55"/>
      <c r="Z704" s="55"/>
    </row>
    <row r="705" spans="1:26" ht="13.5" customHeight="1">
      <c r="A705" s="55"/>
      <c r="B705" s="55"/>
      <c r="C705" s="55"/>
      <c r="D705" s="55"/>
      <c r="E705" s="55"/>
      <c r="F705" s="55"/>
      <c r="G705" s="102"/>
      <c r="H705" s="103"/>
      <c r="I705" s="103"/>
      <c r="J705" s="103"/>
      <c r="K705" s="55"/>
      <c r="L705" s="55"/>
      <c r="M705" s="55"/>
      <c r="N705" s="55"/>
      <c r="O705" s="55"/>
      <c r="P705" s="55"/>
      <c r="Q705" s="55"/>
      <c r="R705" s="55"/>
      <c r="S705" s="55"/>
      <c r="T705" s="55"/>
      <c r="U705" s="55"/>
      <c r="V705" s="55"/>
      <c r="W705" s="55"/>
      <c r="X705" s="55"/>
      <c r="Y705" s="55"/>
      <c r="Z705" s="55"/>
    </row>
    <row r="706" spans="1:26" ht="13.5" customHeight="1">
      <c r="A706" s="55"/>
      <c r="B706" s="55"/>
      <c r="C706" s="55"/>
      <c r="D706" s="55"/>
      <c r="E706" s="55"/>
      <c r="F706" s="55"/>
      <c r="G706" s="102"/>
      <c r="H706" s="103"/>
      <c r="I706" s="103"/>
      <c r="J706" s="103"/>
      <c r="K706" s="55"/>
      <c r="L706" s="55"/>
      <c r="M706" s="55"/>
      <c r="N706" s="55"/>
      <c r="O706" s="55"/>
      <c r="P706" s="55"/>
      <c r="Q706" s="55"/>
      <c r="R706" s="55"/>
      <c r="S706" s="55"/>
      <c r="T706" s="55"/>
      <c r="U706" s="55"/>
      <c r="V706" s="55"/>
      <c r="W706" s="55"/>
      <c r="X706" s="55"/>
      <c r="Y706" s="55"/>
      <c r="Z706" s="55"/>
    </row>
    <row r="707" spans="1:26" ht="13.5" customHeight="1">
      <c r="A707" s="55"/>
      <c r="B707" s="55"/>
      <c r="C707" s="55"/>
      <c r="D707" s="55"/>
      <c r="E707" s="55"/>
      <c r="F707" s="55"/>
      <c r="G707" s="102"/>
      <c r="H707" s="103"/>
      <c r="I707" s="103"/>
      <c r="J707" s="103"/>
      <c r="K707" s="55"/>
      <c r="L707" s="55"/>
      <c r="M707" s="55"/>
      <c r="N707" s="55"/>
      <c r="O707" s="55"/>
      <c r="P707" s="55"/>
      <c r="Q707" s="55"/>
      <c r="R707" s="55"/>
      <c r="S707" s="55"/>
      <c r="T707" s="55"/>
      <c r="U707" s="55"/>
      <c r="V707" s="55"/>
      <c r="W707" s="55"/>
      <c r="X707" s="55"/>
      <c r="Y707" s="55"/>
      <c r="Z707" s="55"/>
    </row>
    <row r="708" spans="1:26" ht="13.5" customHeight="1">
      <c r="A708" s="55"/>
      <c r="B708" s="55"/>
      <c r="C708" s="55"/>
      <c r="D708" s="55"/>
      <c r="E708" s="55"/>
      <c r="F708" s="55"/>
      <c r="G708" s="102"/>
      <c r="H708" s="103"/>
      <c r="I708" s="103"/>
      <c r="J708" s="103"/>
      <c r="K708" s="55"/>
      <c r="L708" s="55"/>
      <c r="M708" s="55"/>
      <c r="N708" s="55"/>
      <c r="O708" s="55"/>
      <c r="P708" s="55"/>
      <c r="Q708" s="55"/>
      <c r="R708" s="55"/>
      <c r="S708" s="55"/>
      <c r="T708" s="55"/>
      <c r="U708" s="55"/>
      <c r="V708" s="55"/>
      <c r="W708" s="55"/>
      <c r="X708" s="55"/>
      <c r="Y708" s="55"/>
      <c r="Z708" s="55"/>
    </row>
    <row r="709" spans="1:26" ht="13.5" customHeight="1">
      <c r="A709" s="55"/>
      <c r="B709" s="55"/>
      <c r="C709" s="55"/>
      <c r="D709" s="55"/>
      <c r="E709" s="55"/>
      <c r="F709" s="55"/>
      <c r="G709" s="102"/>
      <c r="H709" s="103"/>
      <c r="I709" s="103"/>
      <c r="J709" s="103"/>
      <c r="K709" s="55"/>
      <c r="L709" s="55"/>
      <c r="M709" s="55"/>
      <c r="N709" s="55"/>
      <c r="O709" s="55"/>
      <c r="P709" s="55"/>
      <c r="Q709" s="55"/>
      <c r="R709" s="55"/>
      <c r="S709" s="55"/>
      <c r="T709" s="55"/>
      <c r="U709" s="55"/>
      <c r="V709" s="55"/>
      <c r="W709" s="55"/>
      <c r="X709" s="55"/>
      <c r="Y709" s="55"/>
      <c r="Z709" s="55"/>
    </row>
    <row r="710" spans="1:26" ht="13.5" customHeight="1">
      <c r="A710" s="55"/>
      <c r="B710" s="55"/>
      <c r="C710" s="55"/>
      <c r="D710" s="55"/>
      <c r="E710" s="55"/>
      <c r="F710" s="55"/>
      <c r="G710" s="102"/>
      <c r="H710" s="103"/>
      <c r="I710" s="103"/>
      <c r="J710" s="103"/>
      <c r="K710" s="55"/>
      <c r="L710" s="55"/>
      <c r="M710" s="55"/>
      <c r="N710" s="55"/>
      <c r="O710" s="55"/>
      <c r="P710" s="55"/>
      <c r="Q710" s="55"/>
      <c r="R710" s="55"/>
      <c r="S710" s="55"/>
      <c r="T710" s="55"/>
      <c r="U710" s="55"/>
      <c r="V710" s="55"/>
      <c r="W710" s="55"/>
      <c r="X710" s="55"/>
      <c r="Y710" s="55"/>
      <c r="Z710" s="55"/>
    </row>
    <row r="711" spans="1:26" ht="13.5" customHeight="1">
      <c r="A711" s="55"/>
      <c r="B711" s="55"/>
      <c r="C711" s="55"/>
      <c r="D711" s="55"/>
      <c r="E711" s="55"/>
      <c r="F711" s="55"/>
      <c r="G711" s="102"/>
      <c r="H711" s="103"/>
      <c r="I711" s="103"/>
      <c r="J711" s="103"/>
      <c r="K711" s="55"/>
      <c r="L711" s="55"/>
      <c r="M711" s="55"/>
      <c r="N711" s="55"/>
      <c r="O711" s="55"/>
      <c r="P711" s="55"/>
      <c r="Q711" s="55"/>
      <c r="R711" s="55"/>
      <c r="S711" s="55"/>
      <c r="T711" s="55"/>
      <c r="U711" s="55"/>
      <c r="V711" s="55"/>
      <c r="W711" s="55"/>
      <c r="X711" s="55"/>
      <c r="Y711" s="55"/>
      <c r="Z711" s="55"/>
    </row>
    <row r="712" spans="1:26" ht="13.5" customHeight="1">
      <c r="A712" s="55"/>
      <c r="B712" s="55"/>
      <c r="C712" s="55"/>
      <c r="D712" s="55"/>
      <c r="E712" s="55"/>
      <c r="F712" s="55"/>
      <c r="G712" s="102"/>
      <c r="H712" s="103"/>
      <c r="I712" s="103"/>
      <c r="J712" s="103"/>
      <c r="K712" s="55"/>
      <c r="L712" s="55"/>
      <c r="M712" s="55"/>
      <c r="N712" s="55"/>
      <c r="O712" s="55"/>
      <c r="P712" s="55"/>
      <c r="Q712" s="55"/>
      <c r="R712" s="55"/>
      <c r="S712" s="55"/>
      <c r="T712" s="55"/>
      <c r="U712" s="55"/>
      <c r="V712" s="55"/>
      <c r="W712" s="55"/>
      <c r="X712" s="55"/>
      <c r="Y712" s="55"/>
      <c r="Z712" s="55"/>
    </row>
    <row r="713" spans="1:26" ht="13.5" customHeight="1">
      <c r="A713" s="55"/>
      <c r="B713" s="55"/>
      <c r="C713" s="55"/>
      <c r="D713" s="55"/>
      <c r="E713" s="55"/>
      <c r="F713" s="55"/>
      <c r="G713" s="102"/>
      <c r="H713" s="103"/>
      <c r="I713" s="103"/>
      <c r="J713" s="103"/>
      <c r="K713" s="55"/>
      <c r="L713" s="55"/>
      <c r="M713" s="55"/>
      <c r="N713" s="55"/>
      <c r="O713" s="55"/>
      <c r="P713" s="55"/>
      <c r="Q713" s="55"/>
      <c r="R713" s="55"/>
      <c r="S713" s="55"/>
      <c r="T713" s="55"/>
      <c r="U713" s="55"/>
      <c r="V713" s="55"/>
      <c r="W713" s="55"/>
      <c r="X713" s="55"/>
      <c r="Y713" s="55"/>
      <c r="Z713" s="55"/>
    </row>
    <row r="714" spans="1:26" ht="13.5" customHeight="1">
      <c r="A714" s="55"/>
      <c r="B714" s="55"/>
      <c r="C714" s="55"/>
      <c r="D714" s="55"/>
      <c r="E714" s="55"/>
      <c r="F714" s="55"/>
      <c r="G714" s="102"/>
      <c r="H714" s="103"/>
      <c r="I714" s="103"/>
      <c r="J714" s="103"/>
      <c r="K714" s="55"/>
      <c r="L714" s="55"/>
      <c r="M714" s="55"/>
      <c r="N714" s="55"/>
      <c r="O714" s="55"/>
      <c r="P714" s="55"/>
      <c r="Q714" s="55"/>
      <c r="R714" s="55"/>
      <c r="S714" s="55"/>
      <c r="T714" s="55"/>
      <c r="U714" s="55"/>
      <c r="V714" s="55"/>
      <c r="W714" s="55"/>
      <c r="X714" s="55"/>
      <c r="Y714" s="55"/>
      <c r="Z714" s="55"/>
    </row>
    <row r="715" spans="1:26" ht="13.5" customHeight="1">
      <c r="A715" s="55"/>
      <c r="B715" s="55"/>
      <c r="C715" s="55"/>
      <c r="D715" s="55"/>
      <c r="E715" s="55"/>
      <c r="F715" s="55"/>
      <c r="G715" s="102"/>
      <c r="H715" s="103"/>
      <c r="I715" s="103"/>
      <c r="J715" s="103"/>
      <c r="K715" s="55"/>
      <c r="L715" s="55"/>
      <c r="M715" s="55"/>
      <c r="N715" s="55"/>
      <c r="O715" s="55"/>
      <c r="P715" s="55"/>
      <c r="Q715" s="55"/>
      <c r="R715" s="55"/>
      <c r="S715" s="55"/>
      <c r="T715" s="55"/>
      <c r="U715" s="55"/>
      <c r="V715" s="55"/>
      <c r="W715" s="55"/>
      <c r="X715" s="55"/>
      <c r="Y715" s="55"/>
      <c r="Z715" s="55"/>
    </row>
    <row r="716" spans="1:26" ht="13.5" customHeight="1">
      <c r="A716" s="55"/>
      <c r="B716" s="55"/>
      <c r="C716" s="55"/>
      <c r="D716" s="55"/>
      <c r="E716" s="55"/>
      <c r="F716" s="55"/>
      <c r="G716" s="102"/>
      <c r="H716" s="103"/>
      <c r="I716" s="103"/>
      <c r="J716" s="103"/>
      <c r="K716" s="55"/>
      <c r="L716" s="55"/>
      <c r="M716" s="55"/>
      <c r="N716" s="55"/>
      <c r="O716" s="55"/>
      <c r="P716" s="55"/>
      <c r="Q716" s="55"/>
      <c r="R716" s="55"/>
      <c r="S716" s="55"/>
      <c r="T716" s="55"/>
      <c r="U716" s="55"/>
      <c r="V716" s="55"/>
      <c r="W716" s="55"/>
      <c r="X716" s="55"/>
      <c r="Y716" s="55"/>
      <c r="Z716" s="55"/>
    </row>
    <row r="717" spans="1:26" ht="13.5" customHeight="1">
      <c r="A717" s="55"/>
      <c r="B717" s="55"/>
      <c r="C717" s="55"/>
      <c r="D717" s="55"/>
      <c r="E717" s="55"/>
      <c r="F717" s="55"/>
      <c r="G717" s="102"/>
      <c r="H717" s="103"/>
      <c r="I717" s="103"/>
      <c r="J717" s="103"/>
      <c r="K717" s="55"/>
      <c r="L717" s="55"/>
      <c r="M717" s="55"/>
      <c r="N717" s="55"/>
      <c r="O717" s="55"/>
      <c r="P717" s="55"/>
      <c r="Q717" s="55"/>
      <c r="R717" s="55"/>
      <c r="S717" s="55"/>
      <c r="T717" s="55"/>
      <c r="U717" s="55"/>
      <c r="V717" s="55"/>
      <c r="W717" s="55"/>
      <c r="X717" s="55"/>
      <c r="Y717" s="55"/>
      <c r="Z717" s="55"/>
    </row>
    <row r="718" spans="1:26" ht="13.5" customHeight="1">
      <c r="A718" s="55"/>
      <c r="B718" s="55"/>
      <c r="C718" s="55"/>
      <c r="D718" s="55"/>
      <c r="E718" s="55"/>
      <c r="F718" s="55"/>
      <c r="G718" s="102"/>
      <c r="H718" s="103"/>
      <c r="I718" s="103"/>
      <c r="J718" s="103"/>
      <c r="K718" s="55"/>
      <c r="L718" s="55"/>
      <c r="M718" s="55"/>
      <c r="N718" s="55"/>
      <c r="O718" s="55"/>
      <c r="P718" s="55"/>
      <c r="Q718" s="55"/>
      <c r="R718" s="55"/>
      <c r="S718" s="55"/>
      <c r="T718" s="55"/>
      <c r="U718" s="55"/>
      <c r="V718" s="55"/>
      <c r="W718" s="55"/>
      <c r="X718" s="55"/>
      <c r="Y718" s="55"/>
      <c r="Z718" s="55"/>
    </row>
    <row r="719" spans="1:26" ht="13.5" customHeight="1">
      <c r="A719" s="55"/>
      <c r="B719" s="55"/>
      <c r="C719" s="55"/>
      <c r="D719" s="55"/>
      <c r="E719" s="55"/>
      <c r="F719" s="55"/>
      <c r="G719" s="102"/>
      <c r="H719" s="103"/>
      <c r="I719" s="103"/>
      <c r="J719" s="103"/>
      <c r="K719" s="55"/>
      <c r="L719" s="55"/>
      <c r="M719" s="55"/>
      <c r="N719" s="55"/>
      <c r="O719" s="55"/>
      <c r="P719" s="55"/>
      <c r="Q719" s="55"/>
      <c r="R719" s="55"/>
      <c r="S719" s="55"/>
      <c r="T719" s="55"/>
      <c r="U719" s="55"/>
      <c r="V719" s="55"/>
      <c r="W719" s="55"/>
      <c r="X719" s="55"/>
      <c r="Y719" s="55"/>
      <c r="Z719" s="55"/>
    </row>
    <row r="720" spans="1:26" ht="13.5" customHeight="1">
      <c r="A720" s="55"/>
      <c r="B720" s="55"/>
      <c r="C720" s="55"/>
      <c r="D720" s="55"/>
      <c r="E720" s="55"/>
      <c r="F720" s="55"/>
      <c r="G720" s="102"/>
      <c r="H720" s="103"/>
      <c r="I720" s="103"/>
      <c r="J720" s="103"/>
      <c r="K720" s="55"/>
      <c r="L720" s="55"/>
      <c r="M720" s="55"/>
      <c r="N720" s="55"/>
      <c r="O720" s="55"/>
      <c r="P720" s="55"/>
      <c r="Q720" s="55"/>
      <c r="R720" s="55"/>
      <c r="S720" s="55"/>
      <c r="T720" s="55"/>
      <c r="U720" s="55"/>
      <c r="V720" s="55"/>
      <c r="W720" s="55"/>
      <c r="X720" s="55"/>
      <c r="Y720" s="55"/>
      <c r="Z720" s="55"/>
    </row>
    <row r="721" spans="1:26" ht="13.5" customHeight="1">
      <c r="A721" s="55"/>
      <c r="B721" s="55"/>
      <c r="C721" s="55"/>
      <c r="D721" s="55"/>
      <c r="E721" s="55"/>
      <c r="F721" s="55"/>
      <c r="G721" s="102"/>
      <c r="H721" s="103"/>
      <c r="I721" s="103"/>
      <c r="J721" s="103"/>
      <c r="K721" s="55"/>
      <c r="L721" s="55"/>
      <c r="M721" s="55"/>
      <c r="N721" s="55"/>
      <c r="O721" s="55"/>
      <c r="P721" s="55"/>
      <c r="Q721" s="55"/>
      <c r="R721" s="55"/>
      <c r="S721" s="55"/>
      <c r="T721" s="55"/>
      <c r="U721" s="55"/>
      <c r="V721" s="55"/>
      <c r="W721" s="55"/>
      <c r="X721" s="55"/>
      <c r="Y721" s="55"/>
      <c r="Z721" s="55"/>
    </row>
    <row r="722" spans="1:26" ht="13.5" customHeight="1">
      <c r="A722" s="55"/>
      <c r="B722" s="55"/>
      <c r="C722" s="55"/>
      <c r="D722" s="55"/>
      <c r="E722" s="55"/>
      <c r="F722" s="55"/>
      <c r="G722" s="102"/>
      <c r="H722" s="103"/>
      <c r="I722" s="103"/>
      <c r="J722" s="103"/>
      <c r="K722" s="55"/>
      <c r="L722" s="55"/>
      <c r="M722" s="55"/>
      <c r="N722" s="55"/>
      <c r="O722" s="55"/>
      <c r="P722" s="55"/>
      <c r="Q722" s="55"/>
      <c r="R722" s="55"/>
      <c r="S722" s="55"/>
      <c r="T722" s="55"/>
      <c r="U722" s="55"/>
      <c r="V722" s="55"/>
      <c r="W722" s="55"/>
      <c r="X722" s="55"/>
      <c r="Y722" s="55"/>
      <c r="Z722" s="55"/>
    </row>
    <row r="723" spans="1:26" ht="13.5" customHeight="1">
      <c r="A723" s="55"/>
      <c r="B723" s="55"/>
      <c r="C723" s="55"/>
      <c r="D723" s="55"/>
      <c r="E723" s="55"/>
      <c r="F723" s="55"/>
      <c r="G723" s="102"/>
      <c r="H723" s="103"/>
      <c r="I723" s="103"/>
      <c r="J723" s="103"/>
      <c r="K723" s="55"/>
      <c r="L723" s="55"/>
      <c r="M723" s="55"/>
      <c r="N723" s="55"/>
      <c r="O723" s="55"/>
      <c r="P723" s="55"/>
      <c r="Q723" s="55"/>
      <c r="R723" s="55"/>
      <c r="S723" s="55"/>
      <c r="T723" s="55"/>
      <c r="U723" s="55"/>
      <c r="V723" s="55"/>
      <c r="W723" s="55"/>
      <c r="X723" s="55"/>
      <c r="Y723" s="55"/>
      <c r="Z723" s="55"/>
    </row>
    <row r="724" spans="1:26" ht="13.5" customHeight="1">
      <c r="A724" s="55"/>
      <c r="B724" s="55"/>
      <c r="C724" s="55"/>
      <c r="D724" s="55"/>
      <c r="E724" s="55"/>
      <c r="F724" s="55"/>
      <c r="G724" s="102"/>
      <c r="H724" s="103"/>
      <c r="I724" s="103"/>
      <c r="J724" s="103"/>
      <c r="K724" s="55"/>
      <c r="L724" s="55"/>
      <c r="M724" s="55"/>
      <c r="N724" s="55"/>
      <c r="O724" s="55"/>
      <c r="P724" s="55"/>
      <c r="Q724" s="55"/>
      <c r="R724" s="55"/>
      <c r="S724" s="55"/>
      <c r="T724" s="55"/>
      <c r="U724" s="55"/>
      <c r="V724" s="55"/>
      <c r="W724" s="55"/>
      <c r="X724" s="55"/>
      <c r="Y724" s="55"/>
      <c r="Z724" s="55"/>
    </row>
    <row r="725" spans="1:26" ht="13.5" customHeight="1">
      <c r="A725" s="55"/>
      <c r="B725" s="55"/>
      <c r="C725" s="55"/>
      <c r="D725" s="55"/>
      <c r="E725" s="55"/>
      <c r="F725" s="55"/>
      <c r="G725" s="102"/>
      <c r="H725" s="103"/>
      <c r="I725" s="103"/>
      <c r="J725" s="103"/>
      <c r="K725" s="55"/>
      <c r="L725" s="55"/>
      <c r="M725" s="55"/>
      <c r="N725" s="55"/>
      <c r="O725" s="55"/>
      <c r="P725" s="55"/>
      <c r="Q725" s="55"/>
      <c r="R725" s="55"/>
      <c r="S725" s="55"/>
      <c r="T725" s="55"/>
      <c r="U725" s="55"/>
      <c r="V725" s="55"/>
      <c r="W725" s="55"/>
      <c r="X725" s="55"/>
      <c r="Y725" s="55"/>
      <c r="Z725" s="55"/>
    </row>
    <row r="726" spans="1:26" ht="13.5" customHeight="1">
      <c r="A726" s="55"/>
      <c r="B726" s="55"/>
      <c r="C726" s="55"/>
      <c r="D726" s="55"/>
      <c r="E726" s="55"/>
      <c r="F726" s="55"/>
      <c r="G726" s="102"/>
      <c r="H726" s="103"/>
      <c r="I726" s="103"/>
      <c r="J726" s="103"/>
      <c r="K726" s="55"/>
      <c r="L726" s="55"/>
      <c r="M726" s="55"/>
      <c r="N726" s="55"/>
      <c r="O726" s="55"/>
      <c r="P726" s="55"/>
      <c r="Q726" s="55"/>
      <c r="R726" s="55"/>
      <c r="S726" s="55"/>
      <c r="T726" s="55"/>
      <c r="U726" s="55"/>
      <c r="V726" s="55"/>
      <c r="W726" s="55"/>
      <c r="X726" s="55"/>
      <c r="Y726" s="55"/>
      <c r="Z726" s="55"/>
    </row>
    <row r="727" spans="1:26" ht="13.5" customHeight="1">
      <c r="A727" s="55"/>
      <c r="B727" s="55"/>
      <c r="C727" s="55"/>
      <c r="D727" s="55"/>
      <c r="E727" s="55"/>
      <c r="F727" s="55"/>
      <c r="G727" s="102"/>
      <c r="H727" s="103"/>
      <c r="I727" s="103"/>
      <c r="J727" s="103"/>
      <c r="K727" s="55"/>
      <c r="L727" s="55"/>
      <c r="M727" s="55"/>
      <c r="N727" s="55"/>
      <c r="O727" s="55"/>
      <c r="P727" s="55"/>
      <c r="Q727" s="55"/>
      <c r="R727" s="55"/>
      <c r="S727" s="55"/>
      <c r="T727" s="55"/>
      <c r="U727" s="55"/>
      <c r="V727" s="55"/>
      <c r="W727" s="55"/>
      <c r="X727" s="55"/>
      <c r="Y727" s="55"/>
      <c r="Z727" s="55"/>
    </row>
    <row r="728" spans="1:26" ht="13.5" customHeight="1">
      <c r="A728" s="55"/>
      <c r="B728" s="55"/>
      <c r="C728" s="55"/>
      <c r="D728" s="55"/>
      <c r="E728" s="55"/>
      <c r="F728" s="55"/>
      <c r="G728" s="102"/>
      <c r="H728" s="103"/>
      <c r="I728" s="103"/>
      <c r="J728" s="103"/>
      <c r="K728" s="55"/>
      <c r="L728" s="55"/>
      <c r="M728" s="55"/>
      <c r="N728" s="55"/>
      <c r="O728" s="55"/>
      <c r="P728" s="55"/>
      <c r="Q728" s="55"/>
      <c r="R728" s="55"/>
      <c r="S728" s="55"/>
      <c r="T728" s="55"/>
      <c r="U728" s="55"/>
      <c r="V728" s="55"/>
      <c r="W728" s="55"/>
      <c r="X728" s="55"/>
      <c r="Y728" s="55"/>
      <c r="Z728" s="55"/>
    </row>
    <row r="729" spans="1:26" ht="13.5" customHeight="1">
      <c r="A729" s="55"/>
      <c r="B729" s="55"/>
      <c r="C729" s="55"/>
      <c r="D729" s="55"/>
      <c r="E729" s="55"/>
      <c r="F729" s="55"/>
      <c r="G729" s="102"/>
      <c r="H729" s="103"/>
      <c r="I729" s="103"/>
      <c r="J729" s="103"/>
      <c r="K729" s="55"/>
      <c r="L729" s="55"/>
      <c r="M729" s="55"/>
      <c r="N729" s="55"/>
      <c r="O729" s="55"/>
      <c r="P729" s="55"/>
      <c r="Q729" s="55"/>
      <c r="R729" s="55"/>
      <c r="S729" s="55"/>
      <c r="T729" s="55"/>
      <c r="U729" s="55"/>
      <c r="V729" s="55"/>
      <c r="W729" s="55"/>
      <c r="X729" s="55"/>
      <c r="Y729" s="55"/>
      <c r="Z729" s="55"/>
    </row>
    <row r="730" spans="1:26" ht="13.5" customHeight="1">
      <c r="A730" s="55"/>
      <c r="B730" s="55"/>
      <c r="C730" s="55"/>
      <c r="D730" s="55"/>
      <c r="E730" s="55"/>
      <c r="F730" s="55"/>
      <c r="G730" s="102"/>
      <c r="H730" s="103"/>
      <c r="I730" s="103"/>
      <c r="J730" s="103"/>
      <c r="K730" s="55"/>
      <c r="L730" s="55"/>
      <c r="M730" s="55"/>
      <c r="N730" s="55"/>
      <c r="O730" s="55"/>
      <c r="P730" s="55"/>
      <c r="Q730" s="55"/>
      <c r="R730" s="55"/>
      <c r="S730" s="55"/>
      <c r="T730" s="55"/>
      <c r="U730" s="55"/>
      <c r="V730" s="55"/>
      <c r="W730" s="55"/>
      <c r="X730" s="55"/>
      <c r="Y730" s="55"/>
      <c r="Z730" s="55"/>
    </row>
    <row r="731" spans="1:26" ht="13.5" customHeight="1">
      <c r="A731" s="55"/>
      <c r="B731" s="55"/>
      <c r="C731" s="55"/>
      <c r="D731" s="55"/>
      <c r="E731" s="55"/>
      <c r="F731" s="55"/>
      <c r="G731" s="102"/>
      <c r="H731" s="103"/>
      <c r="I731" s="103"/>
      <c r="J731" s="103"/>
      <c r="K731" s="55"/>
      <c r="L731" s="55"/>
      <c r="M731" s="55"/>
      <c r="N731" s="55"/>
      <c r="O731" s="55"/>
      <c r="P731" s="55"/>
      <c r="Q731" s="55"/>
      <c r="R731" s="55"/>
      <c r="S731" s="55"/>
      <c r="T731" s="55"/>
      <c r="U731" s="55"/>
      <c r="V731" s="55"/>
      <c r="W731" s="55"/>
      <c r="X731" s="55"/>
      <c r="Y731" s="55"/>
      <c r="Z731" s="55"/>
    </row>
    <row r="732" spans="1:26" ht="13.5" customHeight="1">
      <c r="A732" s="55"/>
      <c r="B732" s="55"/>
      <c r="C732" s="55"/>
      <c r="D732" s="55"/>
      <c r="E732" s="55"/>
      <c r="F732" s="55"/>
      <c r="G732" s="102"/>
      <c r="H732" s="103"/>
      <c r="I732" s="103"/>
      <c r="J732" s="103"/>
      <c r="K732" s="55"/>
      <c r="L732" s="55"/>
      <c r="M732" s="55"/>
      <c r="N732" s="55"/>
      <c r="O732" s="55"/>
      <c r="P732" s="55"/>
      <c r="Q732" s="55"/>
      <c r="R732" s="55"/>
      <c r="S732" s="55"/>
      <c r="T732" s="55"/>
      <c r="U732" s="55"/>
      <c r="V732" s="55"/>
      <c r="W732" s="55"/>
      <c r="X732" s="55"/>
      <c r="Y732" s="55"/>
      <c r="Z732" s="55"/>
    </row>
    <row r="733" spans="1:26" ht="13.5" customHeight="1">
      <c r="A733" s="55"/>
      <c r="B733" s="55"/>
      <c r="C733" s="55"/>
      <c r="D733" s="55"/>
      <c r="E733" s="55"/>
      <c r="F733" s="55"/>
      <c r="G733" s="102"/>
      <c r="H733" s="103"/>
      <c r="I733" s="103"/>
      <c r="J733" s="103"/>
      <c r="K733" s="55"/>
      <c r="L733" s="55"/>
      <c r="M733" s="55"/>
      <c r="N733" s="55"/>
      <c r="O733" s="55"/>
      <c r="P733" s="55"/>
      <c r="Q733" s="55"/>
      <c r="R733" s="55"/>
      <c r="S733" s="55"/>
      <c r="T733" s="55"/>
      <c r="U733" s="55"/>
      <c r="V733" s="55"/>
      <c r="W733" s="55"/>
      <c r="X733" s="55"/>
      <c r="Y733" s="55"/>
      <c r="Z733" s="55"/>
    </row>
    <row r="734" spans="1:26" ht="13.5" customHeight="1">
      <c r="A734" s="55"/>
      <c r="B734" s="55"/>
      <c r="C734" s="55"/>
      <c r="D734" s="55"/>
      <c r="E734" s="55"/>
      <c r="F734" s="55"/>
      <c r="G734" s="102"/>
      <c r="H734" s="103"/>
      <c r="I734" s="103"/>
      <c r="J734" s="103"/>
      <c r="K734" s="55"/>
      <c r="L734" s="55"/>
      <c r="M734" s="55"/>
      <c r="N734" s="55"/>
      <c r="O734" s="55"/>
      <c r="P734" s="55"/>
      <c r="Q734" s="55"/>
      <c r="R734" s="55"/>
      <c r="S734" s="55"/>
      <c r="T734" s="55"/>
      <c r="U734" s="55"/>
      <c r="V734" s="55"/>
      <c r="W734" s="55"/>
      <c r="X734" s="55"/>
      <c r="Y734" s="55"/>
      <c r="Z734" s="55"/>
    </row>
    <row r="735" spans="1:26" ht="13.5" customHeight="1">
      <c r="A735" s="55"/>
      <c r="B735" s="55"/>
      <c r="C735" s="55"/>
      <c r="D735" s="55"/>
      <c r="E735" s="55"/>
      <c r="F735" s="55"/>
      <c r="G735" s="102"/>
      <c r="H735" s="103"/>
      <c r="I735" s="103"/>
      <c r="J735" s="103"/>
      <c r="K735" s="55"/>
      <c r="L735" s="55"/>
      <c r="M735" s="55"/>
      <c r="N735" s="55"/>
      <c r="O735" s="55"/>
      <c r="P735" s="55"/>
      <c r="Q735" s="55"/>
      <c r="R735" s="55"/>
      <c r="S735" s="55"/>
      <c r="T735" s="55"/>
      <c r="U735" s="55"/>
      <c r="V735" s="55"/>
      <c r="W735" s="55"/>
      <c r="X735" s="55"/>
      <c r="Y735" s="55"/>
      <c r="Z735" s="55"/>
    </row>
    <row r="736" spans="1:26" ht="13.5" customHeight="1">
      <c r="A736" s="55"/>
      <c r="B736" s="55"/>
      <c r="C736" s="55"/>
      <c r="D736" s="55"/>
      <c r="E736" s="55"/>
      <c r="F736" s="55"/>
      <c r="G736" s="102"/>
      <c r="H736" s="103"/>
      <c r="I736" s="103"/>
      <c r="J736" s="103"/>
      <c r="K736" s="55"/>
      <c r="L736" s="55"/>
      <c r="M736" s="55"/>
      <c r="N736" s="55"/>
      <c r="O736" s="55"/>
      <c r="P736" s="55"/>
      <c r="Q736" s="55"/>
      <c r="R736" s="55"/>
      <c r="S736" s="55"/>
      <c r="T736" s="55"/>
      <c r="U736" s="55"/>
      <c r="V736" s="55"/>
      <c r="W736" s="55"/>
      <c r="X736" s="55"/>
      <c r="Y736" s="55"/>
      <c r="Z736" s="55"/>
    </row>
    <row r="737" spans="1:26" ht="13.5" customHeight="1">
      <c r="A737" s="55"/>
      <c r="B737" s="55"/>
      <c r="C737" s="55"/>
      <c r="D737" s="55"/>
      <c r="E737" s="55"/>
      <c r="F737" s="55"/>
      <c r="G737" s="102"/>
      <c r="H737" s="103"/>
      <c r="I737" s="103"/>
      <c r="J737" s="103"/>
      <c r="K737" s="55"/>
      <c r="L737" s="55"/>
      <c r="M737" s="55"/>
      <c r="N737" s="55"/>
      <c r="O737" s="55"/>
      <c r="P737" s="55"/>
      <c r="Q737" s="55"/>
      <c r="R737" s="55"/>
      <c r="S737" s="55"/>
      <c r="T737" s="55"/>
      <c r="U737" s="55"/>
      <c r="V737" s="55"/>
      <c r="W737" s="55"/>
      <c r="X737" s="55"/>
      <c r="Y737" s="55"/>
      <c r="Z737" s="55"/>
    </row>
    <row r="738" spans="1:26" ht="13.5" customHeight="1">
      <c r="A738" s="55"/>
      <c r="B738" s="55"/>
      <c r="C738" s="55"/>
      <c r="D738" s="55"/>
      <c r="E738" s="55"/>
      <c r="F738" s="55"/>
      <c r="G738" s="102"/>
      <c r="H738" s="103"/>
      <c r="I738" s="103"/>
      <c r="J738" s="103"/>
      <c r="K738" s="55"/>
      <c r="L738" s="55"/>
      <c r="M738" s="55"/>
      <c r="N738" s="55"/>
      <c r="O738" s="55"/>
      <c r="P738" s="55"/>
      <c r="Q738" s="55"/>
      <c r="R738" s="55"/>
      <c r="S738" s="55"/>
      <c r="T738" s="55"/>
      <c r="U738" s="55"/>
      <c r="V738" s="55"/>
      <c r="W738" s="55"/>
      <c r="X738" s="55"/>
      <c r="Y738" s="55"/>
      <c r="Z738" s="55"/>
    </row>
    <row r="739" spans="1:26" ht="13.5" customHeight="1">
      <c r="A739" s="55"/>
      <c r="B739" s="55"/>
      <c r="C739" s="55"/>
      <c r="D739" s="55"/>
      <c r="E739" s="55"/>
      <c r="F739" s="55"/>
      <c r="G739" s="102"/>
      <c r="H739" s="103"/>
      <c r="I739" s="103"/>
      <c r="J739" s="103"/>
      <c r="K739" s="55"/>
      <c r="L739" s="55"/>
      <c r="M739" s="55"/>
      <c r="N739" s="55"/>
      <c r="O739" s="55"/>
      <c r="P739" s="55"/>
      <c r="Q739" s="55"/>
      <c r="R739" s="55"/>
      <c r="S739" s="55"/>
      <c r="T739" s="55"/>
      <c r="U739" s="55"/>
      <c r="V739" s="55"/>
      <c r="W739" s="55"/>
      <c r="X739" s="55"/>
      <c r="Y739" s="55"/>
      <c r="Z739" s="55"/>
    </row>
    <row r="740" spans="1:26" ht="13.5" customHeight="1">
      <c r="A740" s="55"/>
      <c r="B740" s="55"/>
      <c r="C740" s="55"/>
      <c r="D740" s="55"/>
      <c r="E740" s="55"/>
      <c r="F740" s="55"/>
      <c r="G740" s="102"/>
      <c r="H740" s="103"/>
      <c r="I740" s="103"/>
      <c r="J740" s="103"/>
      <c r="K740" s="55"/>
      <c r="L740" s="55"/>
      <c r="M740" s="55"/>
      <c r="N740" s="55"/>
      <c r="O740" s="55"/>
      <c r="P740" s="55"/>
      <c r="Q740" s="55"/>
      <c r="R740" s="55"/>
      <c r="S740" s="55"/>
      <c r="T740" s="55"/>
      <c r="U740" s="55"/>
      <c r="V740" s="55"/>
      <c r="W740" s="55"/>
      <c r="X740" s="55"/>
      <c r="Y740" s="55"/>
      <c r="Z740" s="55"/>
    </row>
    <row r="741" spans="1:26" ht="13.5" customHeight="1">
      <c r="A741" s="55"/>
      <c r="B741" s="55"/>
      <c r="C741" s="55"/>
      <c r="D741" s="55"/>
      <c r="E741" s="55"/>
      <c r="F741" s="55"/>
      <c r="G741" s="102"/>
      <c r="H741" s="103"/>
      <c r="I741" s="103"/>
      <c r="J741" s="103"/>
      <c r="K741" s="55"/>
      <c r="L741" s="55"/>
      <c r="M741" s="55"/>
      <c r="N741" s="55"/>
      <c r="O741" s="55"/>
      <c r="P741" s="55"/>
      <c r="Q741" s="55"/>
      <c r="R741" s="55"/>
      <c r="S741" s="55"/>
      <c r="T741" s="55"/>
      <c r="U741" s="55"/>
      <c r="V741" s="55"/>
      <c r="W741" s="55"/>
      <c r="X741" s="55"/>
      <c r="Y741" s="55"/>
      <c r="Z741" s="55"/>
    </row>
    <row r="742" spans="1:26" ht="13.5" customHeight="1">
      <c r="A742" s="55"/>
      <c r="B742" s="55"/>
      <c r="C742" s="55"/>
      <c r="D742" s="55"/>
      <c r="E742" s="55"/>
      <c r="F742" s="55"/>
      <c r="G742" s="102"/>
      <c r="H742" s="103"/>
      <c r="I742" s="103"/>
      <c r="J742" s="103"/>
      <c r="K742" s="55"/>
      <c r="L742" s="55"/>
      <c r="M742" s="55"/>
      <c r="N742" s="55"/>
      <c r="O742" s="55"/>
      <c r="P742" s="55"/>
      <c r="Q742" s="55"/>
      <c r="R742" s="55"/>
      <c r="S742" s="55"/>
      <c r="T742" s="55"/>
      <c r="U742" s="55"/>
      <c r="V742" s="55"/>
      <c r="W742" s="55"/>
      <c r="X742" s="55"/>
      <c r="Y742" s="55"/>
      <c r="Z742" s="55"/>
    </row>
    <row r="743" spans="1:26" ht="13.5" customHeight="1">
      <c r="A743" s="55"/>
      <c r="B743" s="55"/>
      <c r="C743" s="55"/>
      <c r="D743" s="55"/>
      <c r="E743" s="55"/>
      <c r="F743" s="55"/>
      <c r="G743" s="102"/>
      <c r="H743" s="103"/>
      <c r="I743" s="103"/>
      <c r="J743" s="103"/>
      <c r="K743" s="55"/>
      <c r="L743" s="55"/>
      <c r="M743" s="55"/>
      <c r="N743" s="55"/>
      <c r="O743" s="55"/>
      <c r="P743" s="55"/>
      <c r="Q743" s="55"/>
      <c r="R743" s="55"/>
      <c r="S743" s="55"/>
      <c r="T743" s="55"/>
      <c r="U743" s="55"/>
      <c r="V743" s="55"/>
      <c r="W743" s="55"/>
      <c r="X743" s="55"/>
      <c r="Y743" s="55"/>
      <c r="Z743" s="55"/>
    </row>
    <row r="744" spans="1:26" ht="13.5" customHeight="1">
      <c r="A744" s="55"/>
      <c r="B744" s="55"/>
      <c r="C744" s="55"/>
      <c r="D744" s="55"/>
      <c r="E744" s="55"/>
      <c r="F744" s="55"/>
      <c r="G744" s="102"/>
      <c r="H744" s="103"/>
      <c r="I744" s="103"/>
      <c r="J744" s="103"/>
      <c r="K744" s="55"/>
      <c r="L744" s="55"/>
      <c r="M744" s="55"/>
      <c r="N744" s="55"/>
      <c r="O744" s="55"/>
      <c r="P744" s="55"/>
      <c r="Q744" s="55"/>
      <c r="R744" s="55"/>
      <c r="S744" s="55"/>
      <c r="T744" s="55"/>
      <c r="U744" s="55"/>
      <c r="V744" s="55"/>
      <c r="W744" s="55"/>
      <c r="X744" s="55"/>
      <c r="Y744" s="55"/>
      <c r="Z744" s="55"/>
    </row>
    <row r="745" spans="1:26" ht="13.5" customHeight="1">
      <c r="A745" s="55"/>
      <c r="B745" s="55"/>
      <c r="C745" s="55"/>
      <c r="D745" s="55"/>
      <c r="E745" s="55"/>
      <c r="F745" s="55"/>
      <c r="G745" s="102"/>
      <c r="H745" s="103"/>
      <c r="I745" s="103"/>
      <c r="J745" s="103"/>
      <c r="K745" s="55"/>
      <c r="L745" s="55"/>
      <c r="M745" s="55"/>
      <c r="N745" s="55"/>
      <c r="O745" s="55"/>
      <c r="P745" s="55"/>
      <c r="Q745" s="55"/>
      <c r="R745" s="55"/>
      <c r="S745" s="55"/>
      <c r="T745" s="55"/>
      <c r="U745" s="55"/>
      <c r="V745" s="55"/>
      <c r="W745" s="55"/>
      <c r="X745" s="55"/>
      <c r="Y745" s="55"/>
      <c r="Z745" s="55"/>
    </row>
    <row r="746" spans="1:26" ht="13.5" customHeight="1">
      <c r="A746" s="55"/>
      <c r="B746" s="55"/>
      <c r="C746" s="55"/>
      <c r="D746" s="55"/>
      <c r="E746" s="55"/>
      <c r="F746" s="55"/>
      <c r="G746" s="102"/>
      <c r="H746" s="103"/>
      <c r="I746" s="103"/>
      <c r="J746" s="103"/>
      <c r="K746" s="55"/>
      <c r="L746" s="55"/>
      <c r="M746" s="55"/>
      <c r="N746" s="55"/>
      <c r="O746" s="55"/>
      <c r="P746" s="55"/>
      <c r="Q746" s="55"/>
      <c r="R746" s="55"/>
      <c r="S746" s="55"/>
      <c r="T746" s="55"/>
      <c r="U746" s="55"/>
      <c r="V746" s="55"/>
      <c r="W746" s="55"/>
      <c r="X746" s="55"/>
      <c r="Y746" s="55"/>
      <c r="Z746" s="55"/>
    </row>
    <row r="747" spans="1:26" ht="13.5" customHeight="1">
      <c r="A747" s="55"/>
      <c r="B747" s="55"/>
      <c r="C747" s="55"/>
      <c r="D747" s="55"/>
      <c r="E747" s="55"/>
      <c r="F747" s="55"/>
      <c r="G747" s="102"/>
      <c r="H747" s="103"/>
      <c r="I747" s="103"/>
      <c r="J747" s="103"/>
      <c r="K747" s="55"/>
      <c r="L747" s="55"/>
      <c r="M747" s="55"/>
      <c r="N747" s="55"/>
      <c r="O747" s="55"/>
      <c r="P747" s="55"/>
      <c r="Q747" s="55"/>
      <c r="R747" s="55"/>
      <c r="S747" s="55"/>
      <c r="T747" s="55"/>
      <c r="U747" s="55"/>
      <c r="V747" s="55"/>
      <c r="W747" s="55"/>
      <c r="X747" s="55"/>
      <c r="Y747" s="55"/>
      <c r="Z747" s="55"/>
    </row>
    <row r="748" spans="1:26" ht="13.5" customHeight="1">
      <c r="A748" s="55"/>
      <c r="B748" s="55"/>
      <c r="C748" s="55"/>
      <c r="D748" s="55"/>
      <c r="E748" s="55"/>
      <c r="F748" s="55"/>
      <c r="G748" s="102"/>
      <c r="H748" s="103"/>
      <c r="I748" s="103"/>
      <c r="J748" s="103"/>
      <c r="K748" s="55"/>
      <c r="L748" s="55"/>
      <c r="M748" s="55"/>
      <c r="N748" s="55"/>
      <c r="O748" s="55"/>
      <c r="P748" s="55"/>
      <c r="Q748" s="55"/>
      <c r="R748" s="55"/>
      <c r="S748" s="55"/>
      <c r="T748" s="55"/>
      <c r="U748" s="55"/>
      <c r="V748" s="55"/>
      <c r="W748" s="55"/>
      <c r="X748" s="55"/>
      <c r="Y748" s="55"/>
      <c r="Z748" s="55"/>
    </row>
    <row r="749" spans="1:26" ht="13.5" customHeight="1">
      <c r="A749" s="55"/>
      <c r="B749" s="55"/>
      <c r="C749" s="55"/>
      <c r="D749" s="55"/>
      <c r="E749" s="55"/>
      <c r="F749" s="55"/>
      <c r="G749" s="102"/>
      <c r="H749" s="103"/>
      <c r="I749" s="103"/>
      <c r="J749" s="103"/>
      <c r="K749" s="55"/>
      <c r="L749" s="55"/>
      <c r="M749" s="55"/>
      <c r="N749" s="55"/>
      <c r="O749" s="55"/>
      <c r="P749" s="55"/>
      <c r="Q749" s="55"/>
      <c r="R749" s="55"/>
      <c r="S749" s="55"/>
      <c r="T749" s="55"/>
      <c r="U749" s="55"/>
      <c r="V749" s="55"/>
      <c r="W749" s="55"/>
      <c r="X749" s="55"/>
      <c r="Y749" s="55"/>
      <c r="Z749" s="55"/>
    </row>
    <row r="750" spans="1:26" ht="13.5" customHeight="1">
      <c r="A750" s="55"/>
      <c r="B750" s="55"/>
      <c r="C750" s="55"/>
      <c r="D750" s="55"/>
      <c r="E750" s="55"/>
      <c r="F750" s="55"/>
      <c r="G750" s="102"/>
      <c r="H750" s="103"/>
      <c r="I750" s="103"/>
      <c r="J750" s="103"/>
      <c r="K750" s="55"/>
      <c r="L750" s="55"/>
      <c r="M750" s="55"/>
      <c r="N750" s="55"/>
      <c r="O750" s="55"/>
      <c r="P750" s="55"/>
      <c r="Q750" s="55"/>
      <c r="R750" s="55"/>
      <c r="S750" s="55"/>
      <c r="T750" s="55"/>
      <c r="U750" s="55"/>
      <c r="V750" s="55"/>
      <c r="W750" s="55"/>
      <c r="X750" s="55"/>
      <c r="Y750" s="55"/>
      <c r="Z750" s="55"/>
    </row>
    <row r="751" spans="1:26" ht="13.5" customHeight="1">
      <c r="A751" s="55"/>
      <c r="B751" s="55"/>
      <c r="C751" s="55"/>
      <c r="D751" s="55"/>
      <c r="E751" s="55"/>
      <c r="F751" s="55"/>
      <c r="G751" s="102"/>
      <c r="H751" s="103"/>
      <c r="I751" s="103"/>
      <c r="J751" s="103"/>
      <c r="K751" s="55"/>
      <c r="L751" s="55"/>
      <c r="M751" s="55"/>
      <c r="N751" s="55"/>
      <c r="O751" s="55"/>
      <c r="P751" s="55"/>
      <c r="Q751" s="55"/>
      <c r="R751" s="55"/>
      <c r="S751" s="55"/>
      <c r="T751" s="55"/>
      <c r="U751" s="55"/>
      <c r="V751" s="55"/>
      <c r="W751" s="55"/>
      <c r="X751" s="55"/>
      <c r="Y751" s="55"/>
      <c r="Z751" s="55"/>
    </row>
    <row r="752" spans="1:26" ht="13.5" customHeight="1">
      <c r="A752" s="55"/>
      <c r="B752" s="55"/>
      <c r="C752" s="55"/>
      <c r="D752" s="55"/>
      <c r="E752" s="55"/>
      <c r="F752" s="55"/>
      <c r="G752" s="102"/>
      <c r="H752" s="103"/>
      <c r="I752" s="103"/>
      <c r="J752" s="103"/>
      <c r="K752" s="55"/>
      <c r="L752" s="55"/>
      <c r="M752" s="55"/>
      <c r="N752" s="55"/>
      <c r="O752" s="55"/>
      <c r="P752" s="55"/>
      <c r="Q752" s="55"/>
      <c r="R752" s="55"/>
      <c r="S752" s="55"/>
      <c r="T752" s="55"/>
      <c r="U752" s="55"/>
      <c r="V752" s="55"/>
      <c r="W752" s="55"/>
      <c r="X752" s="55"/>
      <c r="Y752" s="55"/>
      <c r="Z752" s="55"/>
    </row>
    <row r="753" spans="1:26" ht="13.5" customHeight="1">
      <c r="A753" s="55"/>
      <c r="B753" s="55"/>
      <c r="C753" s="55"/>
      <c r="D753" s="55"/>
      <c r="E753" s="55"/>
      <c r="F753" s="55"/>
      <c r="G753" s="102"/>
      <c r="H753" s="103"/>
      <c r="I753" s="103"/>
      <c r="J753" s="103"/>
      <c r="K753" s="55"/>
      <c r="L753" s="55"/>
      <c r="M753" s="55"/>
      <c r="N753" s="55"/>
      <c r="O753" s="55"/>
      <c r="P753" s="55"/>
      <c r="Q753" s="55"/>
      <c r="R753" s="55"/>
      <c r="S753" s="55"/>
      <c r="T753" s="55"/>
      <c r="U753" s="55"/>
      <c r="V753" s="55"/>
      <c r="W753" s="55"/>
      <c r="X753" s="55"/>
      <c r="Y753" s="55"/>
      <c r="Z753" s="55"/>
    </row>
    <row r="754" spans="1:26" ht="13.5" customHeight="1">
      <c r="A754" s="55"/>
      <c r="B754" s="55"/>
      <c r="C754" s="55"/>
      <c r="D754" s="55"/>
      <c r="E754" s="55"/>
      <c r="F754" s="55"/>
      <c r="G754" s="102"/>
      <c r="H754" s="103"/>
      <c r="I754" s="103"/>
      <c r="J754" s="103"/>
      <c r="K754" s="55"/>
      <c r="L754" s="55"/>
      <c r="M754" s="55"/>
      <c r="N754" s="55"/>
      <c r="O754" s="55"/>
      <c r="P754" s="55"/>
      <c r="Q754" s="55"/>
      <c r="R754" s="55"/>
      <c r="S754" s="55"/>
      <c r="T754" s="55"/>
      <c r="U754" s="55"/>
      <c r="V754" s="55"/>
      <c r="W754" s="55"/>
      <c r="X754" s="55"/>
      <c r="Y754" s="55"/>
      <c r="Z754" s="55"/>
    </row>
    <row r="755" spans="1:26" ht="13.5" customHeight="1">
      <c r="A755" s="55"/>
      <c r="B755" s="55"/>
      <c r="C755" s="55"/>
      <c r="D755" s="55"/>
      <c r="E755" s="55"/>
      <c r="F755" s="55"/>
      <c r="G755" s="102"/>
      <c r="H755" s="103"/>
      <c r="I755" s="103"/>
      <c r="J755" s="103"/>
      <c r="K755" s="55"/>
      <c r="L755" s="55"/>
      <c r="M755" s="55"/>
      <c r="N755" s="55"/>
      <c r="O755" s="55"/>
      <c r="P755" s="55"/>
      <c r="Q755" s="55"/>
      <c r="R755" s="55"/>
      <c r="S755" s="55"/>
      <c r="T755" s="55"/>
      <c r="U755" s="55"/>
      <c r="V755" s="55"/>
      <c r="W755" s="55"/>
      <c r="X755" s="55"/>
      <c r="Y755" s="55"/>
      <c r="Z755" s="55"/>
    </row>
    <row r="756" spans="1:26" ht="13.5" customHeight="1">
      <c r="A756" s="55"/>
      <c r="B756" s="55"/>
      <c r="C756" s="55"/>
      <c r="D756" s="55"/>
      <c r="E756" s="55"/>
      <c r="F756" s="55"/>
      <c r="G756" s="102"/>
      <c r="H756" s="103"/>
      <c r="I756" s="103"/>
      <c r="J756" s="103"/>
      <c r="K756" s="55"/>
      <c r="L756" s="55"/>
      <c r="M756" s="55"/>
      <c r="N756" s="55"/>
      <c r="O756" s="55"/>
      <c r="P756" s="55"/>
      <c r="Q756" s="55"/>
      <c r="R756" s="55"/>
      <c r="S756" s="55"/>
      <c r="T756" s="55"/>
      <c r="U756" s="55"/>
      <c r="V756" s="55"/>
      <c r="W756" s="55"/>
      <c r="X756" s="55"/>
      <c r="Y756" s="55"/>
      <c r="Z756" s="55"/>
    </row>
    <row r="757" spans="1:26" ht="13.5" customHeight="1">
      <c r="A757" s="55"/>
      <c r="B757" s="55"/>
      <c r="C757" s="55"/>
      <c r="D757" s="55"/>
      <c r="E757" s="55"/>
      <c r="F757" s="55"/>
      <c r="G757" s="102"/>
      <c r="H757" s="103"/>
      <c r="I757" s="103"/>
      <c r="J757" s="103"/>
      <c r="K757" s="55"/>
      <c r="L757" s="55"/>
      <c r="M757" s="55"/>
      <c r="N757" s="55"/>
      <c r="O757" s="55"/>
      <c r="P757" s="55"/>
      <c r="Q757" s="55"/>
      <c r="R757" s="55"/>
      <c r="S757" s="55"/>
      <c r="T757" s="55"/>
      <c r="U757" s="55"/>
      <c r="V757" s="55"/>
      <c r="W757" s="55"/>
      <c r="X757" s="55"/>
      <c r="Y757" s="55"/>
      <c r="Z757" s="55"/>
    </row>
    <row r="758" spans="1:26" ht="13.5" customHeight="1">
      <c r="A758" s="55"/>
      <c r="B758" s="55"/>
      <c r="C758" s="55"/>
      <c r="D758" s="55"/>
      <c r="E758" s="55"/>
      <c r="F758" s="55"/>
      <c r="G758" s="102"/>
      <c r="H758" s="103"/>
      <c r="I758" s="103"/>
      <c r="J758" s="103"/>
      <c r="K758" s="55"/>
      <c r="L758" s="55"/>
      <c r="M758" s="55"/>
      <c r="N758" s="55"/>
      <c r="O758" s="55"/>
      <c r="P758" s="55"/>
      <c r="Q758" s="55"/>
      <c r="R758" s="55"/>
      <c r="S758" s="55"/>
      <c r="T758" s="55"/>
      <c r="U758" s="55"/>
      <c r="V758" s="55"/>
      <c r="W758" s="55"/>
      <c r="X758" s="55"/>
      <c r="Y758" s="55"/>
      <c r="Z758" s="55"/>
    </row>
    <row r="759" spans="1:26" ht="13.5" customHeight="1">
      <c r="A759" s="55"/>
      <c r="B759" s="55"/>
      <c r="C759" s="55"/>
      <c r="D759" s="55"/>
      <c r="E759" s="55"/>
      <c r="F759" s="55"/>
      <c r="G759" s="102"/>
      <c r="H759" s="103"/>
      <c r="I759" s="103"/>
      <c r="J759" s="103"/>
      <c r="K759" s="55"/>
      <c r="L759" s="55"/>
      <c r="M759" s="55"/>
      <c r="N759" s="55"/>
      <c r="O759" s="55"/>
      <c r="P759" s="55"/>
      <c r="Q759" s="55"/>
      <c r="R759" s="55"/>
      <c r="S759" s="55"/>
      <c r="T759" s="55"/>
      <c r="U759" s="55"/>
      <c r="V759" s="55"/>
      <c r="W759" s="55"/>
      <c r="X759" s="55"/>
      <c r="Y759" s="55"/>
      <c r="Z759" s="55"/>
    </row>
    <row r="760" spans="1:26" ht="13.5" customHeight="1">
      <c r="A760" s="55"/>
      <c r="B760" s="55"/>
      <c r="C760" s="55"/>
      <c r="D760" s="55"/>
      <c r="E760" s="55"/>
      <c r="F760" s="55"/>
      <c r="G760" s="102"/>
      <c r="H760" s="103"/>
      <c r="I760" s="103"/>
      <c r="J760" s="103"/>
      <c r="K760" s="55"/>
      <c r="L760" s="55"/>
      <c r="M760" s="55"/>
      <c r="N760" s="55"/>
      <c r="O760" s="55"/>
      <c r="P760" s="55"/>
      <c r="Q760" s="55"/>
      <c r="R760" s="55"/>
      <c r="S760" s="55"/>
      <c r="T760" s="55"/>
      <c r="U760" s="55"/>
      <c r="V760" s="55"/>
      <c r="W760" s="55"/>
      <c r="X760" s="55"/>
      <c r="Y760" s="55"/>
      <c r="Z760" s="55"/>
    </row>
    <row r="761" spans="1:26" ht="13.5" customHeight="1">
      <c r="A761" s="55"/>
      <c r="B761" s="55"/>
      <c r="C761" s="55"/>
      <c r="D761" s="55"/>
      <c r="E761" s="55"/>
      <c r="F761" s="55"/>
      <c r="G761" s="102"/>
      <c r="H761" s="103"/>
      <c r="I761" s="103"/>
      <c r="J761" s="103"/>
      <c r="K761" s="55"/>
      <c r="L761" s="55"/>
      <c r="M761" s="55"/>
      <c r="N761" s="55"/>
      <c r="O761" s="55"/>
      <c r="P761" s="55"/>
      <c r="Q761" s="55"/>
      <c r="R761" s="55"/>
      <c r="S761" s="55"/>
      <c r="T761" s="55"/>
      <c r="U761" s="55"/>
      <c r="V761" s="55"/>
      <c r="W761" s="55"/>
      <c r="X761" s="55"/>
      <c r="Y761" s="55"/>
      <c r="Z761" s="55"/>
    </row>
    <row r="762" spans="1:26" ht="13.5" customHeight="1">
      <c r="A762" s="55"/>
      <c r="B762" s="55"/>
      <c r="C762" s="55"/>
      <c r="D762" s="55"/>
      <c r="E762" s="55"/>
      <c r="F762" s="55"/>
      <c r="G762" s="102"/>
      <c r="H762" s="103"/>
      <c r="I762" s="103"/>
      <c r="J762" s="103"/>
      <c r="K762" s="55"/>
      <c r="L762" s="55"/>
      <c r="M762" s="55"/>
      <c r="N762" s="55"/>
      <c r="O762" s="55"/>
      <c r="P762" s="55"/>
      <c r="Q762" s="55"/>
      <c r="R762" s="55"/>
      <c r="S762" s="55"/>
      <c r="T762" s="55"/>
      <c r="U762" s="55"/>
      <c r="V762" s="55"/>
      <c r="W762" s="55"/>
      <c r="X762" s="55"/>
      <c r="Y762" s="55"/>
      <c r="Z762" s="55"/>
    </row>
    <row r="763" spans="1:26" ht="13.5" customHeight="1">
      <c r="A763" s="55"/>
      <c r="B763" s="55"/>
      <c r="C763" s="55"/>
      <c r="D763" s="55"/>
      <c r="E763" s="55"/>
      <c r="F763" s="55"/>
      <c r="G763" s="102"/>
      <c r="H763" s="103"/>
      <c r="I763" s="103"/>
      <c r="J763" s="103"/>
      <c r="K763" s="55"/>
      <c r="L763" s="55"/>
      <c r="M763" s="55"/>
      <c r="N763" s="55"/>
      <c r="O763" s="55"/>
      <c r="P763" s="55"/>
      <c r="Q763" s="55"/>
      <c r="R763" s="55"/>
      <c r="S763" s="55"/>
      <c r="T763" s="55"/>
      <c r="U763" s="55"/>
      <c r="V763" s="55"/>
      <c r="W763" s="55"/>
      <c r="X763" s="55"/>
      <c r="Y763" s="55"/>
      <c r="Z763" s="55"/>
    </row>
    <row r="764" spans="1:26" ht="13.5" customHeight="1">
      <c r="A764" s="55"/>
      <c r="B764" s="55"/>
      <c r="C764" s="55"/>
      <c r="D764" s="55"/>
      <c r="E764" s="55"/>
      <c r="F764" s="55"/>
      <c r="G764" s="102"/>
      <c r="H764" s="103"/>
      <c r="I764" s="103"/>
      <c r="J764" s="103"/>
      <c r="K764" s="55"/>
      <c r="L764" s="55"/>
      <c r="M764" s="55"/>
      <c r="N764" s="55"/>
      <c r="O764" s="55"/>
      <c r="P764" s="55"/>
      <c r="Q764" s="55"/>
      <c r="R764" s="55"/>
      <c r="S764" s="55"/>
      <c r="T764" s="55"/>
      <c r="U764" s="55"/>
      <c r="V764" s="55"/>
      <c r="W764" s="55"/>
      <c r="X764" s="55"/>
      <c r="Y764" s="55"/>
      <c r="Z764" s="55"/>
    </row>
    <row r="765" spans="1:26" ht="13.5" customHeight="1">
      <c r="A765" s="55"/>
      <c r="B765" s="55"/>
      <c r="C765" s="55"/>
      <c r="D765" s="55"/>
      <c r="E765" s="55"/>
      <c r="F765" s="55"/>
      <c r="G765" s="102"/>
      <c r="H765" s="103"/>
      <c r="I765" s="103"/>
      <c r="J765" s="103"/>
      <c r="K765" s="55"/>
      <c r="L765" s="55"/>
      <c r="M765" s="55"/>
      <c r="N765" s="55"/>
      <c r="O765" s="55"/>
      <c r="P765" s="55"/>
      <c r="Q765" s="55"/>
      <c r="R765" s="55"/>
      <c r="S765" s="55"/>
      <c r="T765" s="55"/>
      <c r="U765" s="55"/>
      <c r="V765" s="55"/>
      <c r="W765" s="55"/>
      <c r="X765" s="55"/>
      <c r="Y765" s="55"/>
      <c r="Z765" s="55"/>
    </row>
    <row r="766" spans="1:26" ht="13.5" customHeight="1">
      <c r="A766" s="55"/>
      <c r="B766" s="55"/>
      <c r="C766" s="55"/>
      <c r="D766" s="55"/>
      <c r="E766" s="55"/>
      <c r="F766" s="55"/>
      <c r="G766" s="102"/>
      <c r="H766" s="103"/>
      <c r="I766" s="103"/>
      <c r="J766" s="103"/>
      <c r="K766" s="55"/>
      <c r="L766" s="55"/>
      <c r="M766" s="55"/>
      <c r="N766" s="55"/>
      <c r="O766" s="55"/>
      <c r="P766" s="55"/>
      <c r="Q766" s="55"/>
      <c r="R766" s="55"/>
      <c r="S766" s="55"/>
      <c r="T766" s="55"/>
      <c r="U766" s="55"/>
      <c r="V766" s="55"/>
      <c r="W766" s="55"/>
      <c r="X766" s="55"/>
      <c r="Y766" s="55"/>
      <c r="Z766" s="55"/>
    </row>
    <row r="767" spans="1:26" ht="13.5" customHeight="1">
      <c r="A767" s="55"/>
      <c r="B767" s="55"/>
      <c r="C767" s="55"/>
      <c r="D767" s="55"/>
      <c r="E767" s="55"/>
      <c r="F767" s="55"/>
      <c r="G767" s="102"/>
      <c r="H767" s="103"/>
      <c r="I767" s="103"/>
      <c r="J767" s="103"/>
      <c r="K767" s="55"/>
      <c r="L767" s="55"/>
      <c r="M767" s="55"/>
      <c r="N767" s="55"/>
      <c r="O767" s="55"/>
      <c r="P767" s="55"/>
      <c r="Q767" s="55"/>
      <c r="R767" s="55"/>
      <c r="S767" s="55"/>
      <c r="T767" s="55"/>
      <c r="U767" s="55"/>
      <c r="V767" s="55"/>
      <c r="W767" s="55"/>
      <c r="X767" s="55"/>
      <c r="Y767" s="55"/>
      <c r="Z767" s="55"/>
    </row>
    <row r="768" spans="1:26" ht="13.5" customHeight="1">
      <c r="A768" s="55"/>
      <c r="B768" s="55"/>
      <c r="C768" s="55"/>
      <c r="D768" s="55"/>
      <c r="E768" s="55"/>
      <c r="F768" s="55"/>
      <c r="G768" s="102"/>
      <c r="H768" s="103"/>
      <c r="I768" s="103"/>
      <c r="J768" s="103"/>
      <c r="K768" s="55"/>
      <c r="L768" s="55"/>
      <c r="M768" s="55"/>
      <c r="N768" s="55"/>
      <c r="O768" s="55"/>
      <c r="P768" s="55"/>
      <c r="Q768" s="55"/>
      <c r="R768" s="55"/>
      <c r="S768" s="55"/>
      <c r="T768" s="55"/>
      <c r="U768" s="55"/>
      <c r="V768" s="55"/>
      <c r="W768" s="55"/>
      <c r="X768" s="55"/>
      <c r="Y768" s="55"/>
      <c r="Z768" s="55"/>
    </row>
    <row r="769" spans="1:26" ht="13.5" customHeight="1">
      <c r="A769" s="55"/>
      <c r="B769" s="55"/>
      <c r="C769" s="55"/>
      <c r="D769" s="55"/>
      <c r="E769" s="55"/>
      <c r="F769" s="55"/>
      <c r="G769" s="102"/>
      <c r="H769" s="103"/>
      <c r="I769" s="103"/>
      <c r="J769" s="103"/>
      <c r="K769" s="55"/>
      <c r="L769" s="55"/>
      <c r="M769" s="55"/>
      <c r="N769" s="55"/>
      <c r="O769" s="55"/>
      <c r="P769" s="55"/>
      <c r="Q769" s="55"/>
      <c r="R769" s="55"/>
      <c r="S769" s="55"/>
      <c r="T769" s="55"/>
      <c r="U769" s="55"/>
      <c r="V769" s="55"/>
      <c r="W769" s="55"/>
      <c r="X769" s="55"/>
      <c r="Y769" s="55"/>
      <c r="Z769" s="55"/>
    </row>
    <row r="770" spans="1:26" ht="13.5" customHeight="1">
      <c r="A770" s="55"/>
      <c r="B770" s="55"/>
      <c r="C770" s="55"/>
      <c r="D770" s="55"/>
      <c r="E770" s="55"/>
      <c r="F770" s="55"/>
      <c r="G770" s="102"/>
      <c r="H770" s="103"/>
      <c r="I770" s="103"/>
      <c r="J770" s="103"/>
      <c r="K770" s="55"/>
      <c r="L770" s="55"/>
      <c r="M770" s="55"/>
      <c r="N770" s="55"/>
      <c r="O770" s="55"/>
      <c r="P770" s="55"/>
      <c r="Q770" s="55"/>
      <c r="R770" s="55"/>
      <c r="S770" s="55"/>
      <c r="T770" s="55"/>
      <c r="U770" s="55"/>
      <c r="V770" s="55"/>
      <c r="W770" s="55"/>
      <c r="X770" s="55"/>
      <c r="Y770" s="55"/>
      <c r="Z770" s="55"/>
    </row>
    <row r="771" spans="1:26" ht="13.5" customHeight="1">
      <c r="A771" s="55"/>
      <c r="B771" s="55"/>
      <c r="C771" s="55"/>
      <c r="D771" s="55"/>
      <c r="E771" s="55"/>
      <c r="F771" s="55"/>
      <c r="G771" s="102"/>
      <c r="H771" s="103"/>
      <c r="I771" s="103"/>
      <c r="J771" s="103"/>
      <c r="K771" s="55"/>
      <c r="L771" s="55"/>
      <c r="M771" s="55"/>
      <c r="N771" s="55"/>
      <c r="O771" s="55"/>
      <c r="P771" s="55"/>
      <c r="Q771" s="55"/>
      <c r="R771" s="55"/>
      <c r="S771" s="55"/>
      <c r="T771" s="55"/>
      <c r="U771" s="55"/>
      <c r="V771" s="55"/>
      <c r="W771" s="55"/>
      <c r="X771" s="55"/>
      <c r="Y771" s="55"/>
      <c r="Z771" s="55"/>
    </row>
    <row r="772" spans="1:26" ht="13.5" customHeight="1">
      <c r="A772" s="55"/>
      <c r="B772" s="55"/>
      <c r="C772" s="55"/>
      <c r="D772" s="55"/>
      <c r="E772" s="55"/>
      <c r="F772" s="55"/>
      <c r="G772" s="102"/>
      <c r="H772" s="103"/>
      <c r="I772" s="103"/>
      <c r="J772" s="103"/>
      <c r="K772" s="55"/>
      <c r="L772" s="55"/>
      <c r="M772" s="55"/>
      <c r="N772" s="55"/>
      <c r="O772" s="55"/>
      <c r="P772" s="55"/>
      <c r="Q772" s="55"/>
      <c r="R772" s="55"/>
      <c r="S772" s="55"/>
      <c r="T772" s="55"/>
      <c r="U772" s="55"/>
      <c r="V772" s="55"/>
      <c r="W772" s="55"/>
      <c r="X772" s="55"/>
      <c r="Y772" s="55"/>
      <c r="Z772" s="55"/>
    </row>
    <row r="773" spans="1:26" ht="13.5" customHeight="1">
      <c r="A773" s="55"/>
      <c r="B773" s="55"/>
      <c r="C773" s="55"/>
      <c r="D773" s="55"/>
      <c r="E773" s="55"/>
      <c r="F773" s="55"/>
      <c r="G773" s="102"/>
      <c r="H773" s="103"/>
      <c r="I773" s="103"/>
      <c r="J773" s="103"/>
      <c r="K773" s="55"/>
      <c r="L773" s="55"/>
      <c r="M773" s="55"/>
      <c r="N773" s="55"/>
      <c r="O773" s="55"/>
      <c r="P773" s="55"/>
      <c r="Q773" s="55"/>
      <c r="R773" s="55"/>
      <c r="S773" s="55"/>
      <c r="T773" s="55"/>
      <c r="U773" s="55"/>
      <c r="V773" s="55"/>
      <c r="W773" s="55"/>
      <c r="X773" s="55"/>
      <c r="Y773" s="55"/>
      <c r="Z773" s="55"/>
    </row>
    <row r="774" spans="1:26" ht="13.5" customHeight="1">
      <c r="A774" s="55"/>
      <c r="B774" s="55"/>
      <c r="C774" s="55"/>
      <c r="D774" s="55"/>
      <c r="E774" s="55"/>
      <c r="F774" s="55"/>
      <c r="G774" s="102"/>
      <c r="H774" s="103"/>
      <c r="I774" s="103"/>
      <c r="J774" s="103"/>
      <c r="K774" s="55"/>
      <c r="L774" s="55"/>
      <c r="M774" s="55"/>
      <c r="N774" s="55"/>
      <c r="O774" s="55"/>
      <c r="P774" s="55"/>
      <c r="Q774" s="55"/>
      <c r="R774" s="55"/>
      <c r="S774" s="55"/>
      <c r="T774" s="55"/>
      <c r="U774" s="55"/>
      <c r="V774" s="55"/>
      <c r="W774" s="55"/>
      <c r="X774" s="55"/>
      <c r="Y774" s="55"/>
      <c r="Z774" s="55"/>
    </row>
    <row r="775" spans="1:26" ht="13.5" customHeight="1">
      <c r="A775" s="55"/>
      <c r="B775" s="55"/>
      <c r="C775" s="55"/>
      <c r="D775" s="55"/>
      <c r="E775" s="55"/>
      <c r="F775" s="55"/>
      <c r="G775" s="102"/>
      <c r="H775" s="103"/>
      <c r="I775" s="103"/>
      <c r="J775" s="103"/>
      <c r="K775" s="55"/>
      <c r="L775" s="55"/>
      <c r="M775" s="55"/>
      <c r="N775" s="55"/>
      <c r="O775" s="55"/>
      <c r="P775" s="55"/>
      <c r="Q775" s="55"/>
      <c r="R775" s="55"/>
      <c r="S775" s="55"/>
      <c r="T775" s="55"/>
      <c r="U775" s="55"/>
      <c r="V775" s="55"/>
      <c r="W775" s="55"/>
      <c r="X775" s="55"/>
      <c r="Y775" s="55"/>
      <c r="Z775" s="55"/>
    </row>
    <row r="776" spans="1:26" ht="13.5" customHeight="1">
      <c r="A776" s="55"/>
      <c r="B776" s="55"/>
      <c r="C776" s="55"/>
      <c r="D776" s="55"/>
      <c r="E776" s="55"/>
      <c r="F776" s="55"/>
      <c r="G776" s="102"/>
      <c r="H776" s="103"/>
      <c r="I776" s="103"/>
      <c r="J776" s="103"/>
      <c r="K776" s="55"/>
      <c r="L776" s="55"/>
      <c r="M776" s="55"/>
      <c r="N776" s="55"/>
      <c r="O776" s="55"/>
      <c r="P776" s="55"/>
      <c r="Q776" s="55"/>
      <c r="R776" s="55"/>
      <c r="S776" s="55"/>
      <c r="T776" s="55"/>
      <c r="U776" s="55"/>
      <c r="V776" s="55"/>
      <c r="W776" s="55"/>
      <c r="X776" s="55"/>
      <c r="Y776" s="55"/>
      <c r="Z776" s="55"/>
    </row>
    <row r="777" spans="1:26" ht="13.5" customHeight="1">
      <c r="A777" s="55"/>
      <c r="B777" s="55"/>
      <c r="C777" s="55"/>
      <c r="D777" s="55"/>
      <c r="E777" s="55"/>
      <c r="F777" s="55"/>
      <c r="G777" s="102"/>
      <c r="H777" s="103"/>
      <c r="I777" s="103"/>
      <c r="J777" s="103"/>
      <c r="K777" s="55"/>
      <c r="L777" s="55"/>
      <c r="M777" s="55"/>
      <c r="N777" s="55"/>
      <c r="O777" s="55"/>
      <c r="P777" s="55"/>
      <c r="Q777" s="55"/>
      <c r="R777" s="55"/>
      <c r="S777" s="55"/>
      <c r="T777" s="55"/>
      <c r="U777" s="55"/>
      <c r="V777" s="55"/>
      <c r="W777" s="55"/>
      <c r="X777" s="55"/>
      <c r="Y777" s="55"/>
      <c r="Z777" s="55"/>
    </row>
    <row r="778" spans="1:26" ht="13.5" customHeight="1">
      <c r="A778" s="55"/>
      <c r="B778" s="55"/>
      <c r="C778" s="55"/>
      <c r="D778" s="55"/>
      <c r="E778" s="55"/>
      <c r="F778" s="55"/>
      <c r="G778" s="102"/>
      <c r="H778" s="103"/>
      <c r="I778" s="103"/>
      <c r="J778" s="103"/>
      <c r="K778" s="55"/>
      <c r="L778" s="55"/>
      <c r="M778" s="55"/>
      <c r="N778" s="55"/>
      <c r="O778" s="55"/>
      <c r="P778" s="55"/>
      <c r="Q778" s="55"/>
      <c r="R778" s="55"/>
      <c r="S778" s="55"/>
      <c r="T778" s="55"/>
      <c r="U778" s="55"/>
      <c r="V778" s="55"/>
      <c r="W778" s="55"/>
      <c r="X778" s="55"/>
      <c r="Y778" s="55"/>
      <c r="Z778" s="55"/>
    </row>
    <row r="779" spans="1:26" ht="13.5" customHeight="1">
      <c r="A779" s="55"/>
      <c r="B779" s="55"/>
      <c r="C779" s="55"/>
      <c r="D779" s="55"/>
      <c r="E779" s="55"/>
      <c r="F779" s="55"/>
      <c r="G779" s="102"/>
      <c r="H779" s="103"/>
      <c r="I779" s="103"/>
      <c r="J779" s="103"/>
      <c r="K779" s="55"/>
      <c r="L779" s="55"/>
      <c r="M779" s="55"/>
      <c r="N779" s="55"/>
      <c r="O779" s="55"/>
      <c r="P779" s="55"/>
      <c r="Q779" s="55"/>
      <c r="R779" s="55"/>
      <c r="S779" s="55"/>
      <c r="T779" s="55"/>
      <c r="U779" s="55"/>
      <c r="V779" s="55"/>
      <c r="W779" s="55"/>
      <c r="X779" s="55"/>
      <c r="Y779" s="55"/>
      <c r="Z779" s="55"/>
    </row>
    <row r="780" spans="1:26" ht="13.5" customHeight="1">
      <c r="A780" s="55"/>
      <c r="B780" s="55"/>
      <c r="C780" s="55"/>
      <c r="D780" s="55"/>
      <c r="E780" s="55"/>
      <c r="F780" s="55"/>
      <c r="G780" s="102"/>
      <c r="H780" s="103"/>
      <c r="I780" s="103"/>
      <c r="J780" s="103"/>
      <c r="K780" s="55"/>
      <c r="L780" s="55"/>
      <c r="M780" s="55"/>
      <c r="N780" s="55"/>
      <c r="O780" s="55"/>
      <c r="P780" s="55"/>
      <c r="Q780" s="55"/>
      <c r="R780" s="55"/>
      <c r="S780" s="55"/>
      <c r="T780" s="55"/>
      <c r="U780" s="55"/>
      <c r="V780" s="55"/>
      <c r="W780" s="55"/>
      <c r="X780" s="55"/>
      <c r="Y780" s="55"/>
      <c r="Z780" s="55"/>
    </row>
    <row r="781" spans="1:26" ht="13.5" customHeight="1">
      <c r="A781" s="55"/>
      <c r="B781" s="55"/>
      <c r="C781" s="55"/>
      <c r="D781" s="55"/>
      <c r="E781" s="55"/>
      <c r="F781" s="55"/>
      <c r="G781" s="102"/>
      <c r="H781" s="103"/>
      <c r="I781" s="103"/>
      <c r="J781" s="103"/>
      <c r="K781" s="55"/>
      <c r="L781" s="55"/>
      <c r="M781" s="55"/>
      <c r="N781" s="55"/>
      <c r="O781" s="55"/>
      <c r="P781" s="55"/>
      <c r="Q781" s="55"/>
      <c r="R781" s="55"/>
      <c r="S781" s="55"/>
      <c r="T781" s="55"/>
      <c r="U781" s="55"/>
      <c r="V781" s="55"/>
      <c r="W781" s="55"/>
      <c r="X781" s="55"/>
      <c r="Y781" s="55"/>
      <c r="Z781" s="55"/>
    </row>
    <row r="782" spans="1:26" ht="13.5" customHeight="1">
      <c r="A782" s="55"/>
      <c r="B782" s="55"/>
      <c r="C782" s="55"/>
      <c r="D782" s="55"/>
      <c r="E782" s="55"/>
      <c r="F782" s="55"/>
      <c r="G782" s="102"/>
      <c r="H782" s="103"/>
      <c r="I782" s="103"/>
      <c r="J782" s="103"/>
      <c r="K782" s="55"/>
      <c r="L782" s="55"/>
      <c r="M782" s="55"/>
      <c r="N782" s="55"/>
      <c r="O782" s="55"/>
      <c r="P782" s="55"/>
      <c r="Q782" s="55"/>
      <c r="R782" s="55"/>
      <c r="S782" s="55"/>
      <c r="T782" s="55"/>
      <c r="U782" s="55"/>
      <c r="V782" s="55"/>
      <c r="W782" s="55"/>
      <c r="X782" s="55"/>
      <c r="Y782" s="55"/>
      <c r="Z782" s="55"/>
    </row>
    <row r="783" spans="1:26" ht="13.5" customHeight="1">
      <c r="A783" s="55"/>
      <c r="B783" s="55"/>
      <c r="C783" s="55"/>
      <c r="D783" s="55"/>
      <c r="E783" s="55"/>
      <c r="F783" s="55"/>
      <c r="G783" s="102"/>
      <c r="H783" s="103"/>
      <c r="I783" s="103"/>
      <c r="J783" s="103"/>
      <c r="K783" s="55"/>
      <c r="L783" s="55"/>
      <c r="M783" s="55"/>
      <c r="N783" s="55"/>
      <c r="O783" s="55"/>
      <c r="P783" s="55"/>
      <c r="Q783" s="55"/>
      <c r="R783" s="55"/>
      <c r="S783" s="55"/>
      <c r="T783" s="55"/>
      <c r="U783" s="55"/>
      <c r="V783" s="55"/>
      <c r="W783" s="55"/>
      <c r="X783" s="55"/>
      <c r="Y783" s="55"/>
      <c r="Z783" s="55"/>
    </row>
    <row r="784" spans="1:26" ht="13.5" customHeight="1">
      <c r="A784" s="55"/>
      <c r="B784" s="55"/>
      <c r="C784" s="55"/>
      <c r="D784" s="55"/>
      <c r="E784" s="55"/>
      <c r="F784" s="55"/>
      <c r="G784" s="102"/>
      <c r="H784" s="103"/>
      <c r="I784" s="103"/>
      <c r="J784" s="103"/>
      <c r="K784" s="55"/>
      <c r="L784" s="55"/>
      <c r="M784" s="55"/>
      <c r="N784" s="55"/>
      <c r="O784" s="55"/>
      <c r="P784" s="55"/>
      <c r="Q784" s="55"/>
      <c r="R784" s="55"/>
      <c r="S784" s="55"/>
      <c r="T784" s="55"/>
      <c r="U784" s="55"/>
      <c r="V784" s="55"/>
      <c r="W784" s="55"/>
      <c r="X784" s="55"/>
      <c r="Y784" s="55"/>
      <c r="Z784" s="55"/>
    </row>
    <row r="785" spans="1:26" ht="13.5" customHeight="1">
      <c r="A785" s="55"/>
      <c r="B785" s="55"/>
      <c r="C785" s="55"/>
      <c r="D785" s="55"/>
      <c r="E785" s="55"/>
      <c r="F785" s="55"/>
      <c r="G785" s="102"/>
      <c r="H785" s="103"/>
      <c r="I785" s="103"/>
      <c r="J785" s="103"/>
      <c r="K785" s="55"/>
      <c r="L785" s="55"/>
      <c r="M785" s="55"/>
      <c r="N785" s="55"/>
      <c r="O785" s="55"/>
      <c r="P785" s="55"/>
      <c r="Q785" s="55"/>
      <c r="R785" s="55"/>
      <c r="S785" s="55"/>
      <c r="T785" s="55"/>
      <c r="U785" s="55"/>
      <c r="V785" s="55"/>
      <c r="W785" s="55"/>
      <c r="X785" s="55"/>
      <c r="Y785" s="55"/>
      <c r="Z785" s="55"/>
    </row>
    <row r="786" spans="1:26" ht="13.5" customHeight="1">
      <c r="A786" s="55"/>
      <c r="B786" s="55"/>
      <c r="C786" s="55"/>
      <c r="D786" s="55"/>
      <c r="E786" s="55"/>
      <c r="F786" s="55"/>
      <c r="G786" s="102"/>
      <c r="H786" s="103"/>
      <c r="I786" s="103"/>
      <c r="J786" s="103"/>
      <c r="K786" s="55"/>
      <c r="L786" s="55"/>
      <c r="M786" s="55"/>
      <c r="N786" s="55"/>
      <c r="O786" s="55"/>
      <c r="P786" s="55"/>
      <c r="Q786" s="55"/>
      <c r="R786" s="55"/>
      <c r="S786" s="55"/>
      <c r="T786" s="55"/>
      <c r="U786" s="55"/>
      <c r="V786" s="55"/>
      <c r="W786" s="55"/>
      <c r="X786" s="55"/>
      <c r="Y786" s="55"/>
      <c r="Z786" s="55"/>
    </row>
    <row r="787" spans="1:26" ht="13.5" customHeight="1">
      <c r="A787" s="55"/>
      <c r="B787" s="55"/>
      <c r="C787" s="55"/>
      <c r="D787" s="55"/>
      <c r="E787" s="55"/>
      <c r="F787" s="55"/>
      <c r="G787" s="102"/>
      <c r="H787" s="103"/>
      <c r="I787" s="103"/>
      <c r="J787" s="103"/>
      <c r="K787" s="55"/>
      <c r="L787" s="55"/>
      <c r="M787" s="55"/>
      <c r="N787" s="55"/>
      <c r="O787" s="55"/>
      <c r="P787" s="55"/>
      <c r="Q787" s="55"/>
      <c r="R787" s="55"/>
      <c r="S787" s="55"/>
      <c r="T787" s="55"/>
      <c r="U787" s="55"/>
      <c r="V787" s="55"/>
      <c r="W787" s="55"/>
      <c r="X787" s="55"/>
      <c r="Y787" s="55"/>
      <c r="Z787" s="55"/>
    </row>
    <row r="788" spans="1:26" ht="13.5" customHeight="1">
      <c r="A788" s="55"/>
      <c r="B788" s="55"/>
      <c r="C788" s="55"/>
      <c r="D788" s="55"/>
      <c r="E788" s="55"/>
      <c r="F788" s="55"/>
      <c r="G788" s="102"/>
      <c r="H788" s="103"/>
      <c r="I788" s="103"/>
      <c r="J788" s="103"/>
      <c r="K788" s="55"/>
      <c r="L788" s="55"/>
      <c r="M788" s="55"/>
      <c r="N788" s="55"/>
      <c r="O788" s="55"/>
      <c r="P788" s="55"/>
      <c r="Q788" s="55"/>
      <c r="R788" s="55"/>
      <c r="S788" s="55"/>
      <c r="T788" s="55"/>
      <c r="U788" s="55"/>
      <c r="V788" s="55"/>
      <c r="W788" s="55"/>
      <c r="X788" s="55"/>
      <c r="Y788" s="55"/>
      <c r="Z788" s="55"/>
    </row>
    <row r="789" spans="1:26" ht="13.5" customHeight="1">
      <c r="A789" s="55"/>
      <c r="B789" s="55"/>
      <c r="C789" s="55"/>
      <c r="D789" s="55"/>
      <c r="E789" s="55"/>
      <c r="F789" s="55"/>
      <c r="G789" s="102"/>
      <c r="H789" s="103"/>
      <c r="I789" s="103"/>
      <c r="J789" s="103"/>
      <c r="K789" s="55"/>
      <c r="L789" s="55"/>
      <c r="M789" s="55"/>
      <c r="N789" s="55"/>
      <c r="O789" s="55"/>
      <c r="P789" s="55"/>
      <c r="Q789" s="55"/>
      <c r="R789" s="55"/>
      <c r="S789" s="55"/>
      <c r="T789" s="55"/>
      <c r="U789" s="55"/>
      <c r="V789" s="55"/>
      <c r="W789" s="55"/>
      <c r="X789" s="55"/>
      <c r="Y789" s="55"/>
      <c r="Z789" s="55"/>
    </row>
    <row r="790" spans="1:26" ht="13.5" customHeight="1">
      <c r="A790" s="55"/>
      <c r="B790" s="55"/>
      <c r="C790" s="55"/>
      <c r="D790" s="55"/>
      <c r="E790" s="55"/>
      <c r="F790" s="55"/>
      <c r="G790" s="102"/>
      <c r="H790" s="103"/>
      <c r="I790" s="103"/>
      <c r="J790" s="103"/>
      <c r="K790" s="55"/>
      <c r="L790" s="55"/>
      <c r="M790" s="55"/>
      <c r="N790" s="55"/>
      <c r="O790" s="55"/>
      <c r="P790" s="55"/>
      <c r="Q790" s="55"/>
      <c r="R790" s="55"/>
      <c r="S790" s="55"/>
      <c r="T790" s="55"/>
      <c r="U790" s="55"/>
      <c r="V790" s="55"/>
      <c r="W790" s="55"/>
      <c r="X790" s="55"/>
      <c r="Y790" s="55"/>
      <c r="Z790" s="55"/>
    </row>
    <row r="791" spans="1:26" ht="13.5" customHeight="1">
      <c r="A791" s="55"/>
      <c r="B791" s="55"/>
      <c r="C791" s="55"/>
      <c r="D791" s="55"/>
      <c r="E791" s="55"/>
      <c r="F791" s="55"/>
      <c r="G791" s="102"/>
      <c r="H791" s="103"/>
      <c r="I791" s="103"/>
      <c r="J791" s="103"/>
      <c r="K791" s="55"/>
      <c r="L791" s="55"/>
      <c r="M791" s="55"/>
      <c r="N791" s="55"/>
      <c r="O791" s="55"/>
      <c r="P791" s="55"/>
      <c r="Q791" s="55"/>
      <c r="R791" s="55"/>
      <c r="S791" s="55"/>
      <c r="T791" s="55"/>
      <c r="U791" s="55"/>
      <c r="V791" s="55"/>
      <c r="W791" s="55"/>
      <c r="X791" s="55"/>
      <c r="Y791" s="55"/>
      <c r="Z791" s="55"/>
    </row>
    <row r="792" spans="1:26" ht="13.5" customHeight="1">
      <c r="A792" s="55"/>
      <c r="B792" s="55"/>
      <c r="C792" s="55"/>
      <c r="D792" s="55"/>
      <c r="E792" s="55"/>
      <c r="F792" s="55"/>
      <c r="G792" s="102"/>
      <c r="H792" s="103"/>
      <c r="I792" s="103"/>
      <c r="J792" s="103"/>
      <c r="K792" s="55"/>
      <c r="L792" s="55"/>
      <c r="M792" s="55"/>
      <c r="N792" s="55"/>
      <c r="O792" s="55"/>
      <c r="P792" s="55"/>
      <c r="Q792" s="55"/>
      <c r="R792" s="55"/>
      <c r="S792" s="55"/>
      <c r="T792" s="55"/>
      <c r="U792" s="55"/>
      <c r="V792" s="55"/>
      <c r="W792" s="55"/>
      <c r="X792" s="55"/>
      <c r="Y792" s="55"/>
      <c r="Z792" s="55"/>
    </row>
    <row r="793" spans="1:26" ht="13.5" customHeight="1">
      <c r="A793" s="55"/>
      <c r="B793" s="55"/>
      <c r="C793" s="55"/>
      <c r="D793" s="55"/>
      <c r="E793" s="55"/>
      <c r="F793" s="55"/>
      <c r="G793" s="102"/>
      <c r="H793" s="103"/>
      <c r="I793" s="103"/>
      <c r="J793" s="103"/>
      <c r="K793" s="55"/>
      <c r="L793" s="55"/>
      <c r="M793" s="55"/>
      <c r="N793" s="55"/>
      <c r="O793" s="55"/>
      <c r="P793" s="55"/>
      <c r="Q793" s="55"/>
      <c r="R793" s="55"/>
      <c r="S793" s="55"/>
      <c r="T793" s="55"/>
      <c r="U793" s="55"/>
      <c r="V793" s="55"/>
      <c r="W793" s="55"/>
      <c r="X793" s="55"/>
      <c r="Y793" s="55"/>
      <c r="Z793" s="55"/>
    </row>
    <row r="794" spans="1:26" ht="13.5" customHeight="1">
      <c r="A794" s="55"/>
      <c r="B794" s="55"/>
      <c r="C794" s="55"/>
      <c r="D794" s="55"/>
      <c r="E794" s="55"/>
      <c r="F794" s="55"/>
      <c r="G794" s="102"/>
      <c r="H794" s="103"/>
      <c r="I794" s="103"/>
      <c r="J794" s="103"/>
      <c r="K794" s="55"/>
      <c r="L794" s="55"/>
      <c r="M794" s="55"/>
      <c r="N794" s="55"/>
      <c r="O794" s="55"/>
      <c r="P794" s="55"/>
      <c r="Q794" s="55"/>
      <c r="R794" s="55"/>
      <c r="S794" s="55"/>
      <c r="T794" s="55"/>
      <c r="U794" s="55"/>
      <c r="V794" s="55"/>
      <c r="W794" s="55"/>
      <c r="X794" s="55"/>
      <c r="Y794" s="55"/>
      <c r="Z794" s="55"/>
    </row>
    <row r="795" spans="1:26" ht="13.5" customHeight="1">
      <c r="A795" s="55"/>
      <c r="B795" s="55"/>
      <c r="C795" s="55"/>
      <c r="D795" s="55"/>
      <c r="E795" s="55"/>
      <c r="F795" s="55"/>
      <c r="G795" s="102"/>
      <c r="H795" s="103"/>
      <c r="I795" s="103"/>
      <c r="J795" s="103"/>
      <c r="K795" s="55"/>
      <c r="L795" s="55"/>
      <c r="M795" s="55"/>
      <c r="N795" s="55"/>
      <c r="O795" s="55"/>
      <c r="P795" s="55"/>
      <c r="Q795" s="55"/>
      <c r="R795" s="55"/>
      <c r="S795" s="55"/>
      <c r="T795" s="55"/>
      <c r="U795" s="55"/>
      <c r="V795" s="55"/>
      <c r="W795" s="55"/>
      <c r="X795" s="55"/>
      <c r="Y795" s="55"/>
      <c r="Z795" s="55"/>
    </row>
    <row r="796" spans="1:26" ht="13.5" customHeight="1">
      <c r="A796" s="55"/>
      <c r="B796" s="55"/>
      <c r="C796" s="55"/>
      <c r="D796" s="55"/>
      <c r="E796" s="55"/>
      <c r="F796" s="55"/>
      <c r="G796" s="102"/>
      <c r="H796" s="103"/>
      <c r="I796" s="103"/>
      <c r="J796" s="103"/>
      <c r="K796" s="55"/>
      <c r="L796" s="55"/>
      <c r="M796" s="55"/>
      <c r="N796" s="55"/>
      <c r="O796" s="55"/>
      <c r="P796" s="55"/>
      <c r="Q796" s="55"/>
      <c r="R796" s="55"/>
      <c r="S796" s="55"/>
      <c r="T796" s="55"/>
      <c r="U796" s="55"/>
      <c r="V796" s="55"/>
      <c r="W796" s="55"/>
      <c r="X796" s="55"/>
      <c r="Y796" s="55"/>
      <c r="Z796" s="55"/>
    </row>
    <row r="797" spans="1:26" ht="13.5" customHeight="1">
      <c r="A797" s="55"/>
      <c r="B797" s="55"/>
      <c r="C797" s="55"/>
      <c r="D797" s="55"/>
      <c r="E797" s="55"/>
      <c r="F797" s="55"/>
      <c r="G797" s="102"/>
      <c r="H797" s="103"/>
      <c r="I797" s="103"/>
      <c r="J797" s="103"/>
      <c r="K797" s="55"/>
      <c r="L797" s="55"/>
      <c r="M797" s="55"/>
      <c r="N797" s="55"/>
      <c r="O797" s="55"/>
      <c r="P797" s="55"/>
      <c r="Q797" s="55"/>
      <c r="R797" s="55"/>
      <c r="S797" s="55"/>
      <c r="T797" s="55"/>
      <c r="U797" s="55"/>
      <c r="V797" s="55"/>
      <c r="W797" s="55"/>
      <c r="X797" s="55"/>
      <c r="Y797" s="55"/>
      <c r="Z797" s="55"/>
    </row>
    <row r="798" spans="1:26" ht="13.5" customHeight="1">
      <c r="A798" s="55"/>
      <c r="B798" s="55"/>
      <c r="C798" s="55"/>
      <c r="D798" s="55"/>
      <c r="E798" s="55"/>
      <c r="F798" s="55"/>
      <c r="G798" s="102"/>
      <c r="H798" s="103"/>
      <c r="I798" s="103"/>
      <c r="J798" s="103"/>
      <c r="K798" s="55"/>
      <c r="L798" s="55"/>
      <c r="M798" s="55"/>
      <c r="N798" s="55"/>
      <c r="O798" s="55"/>
      <c r="P798" s="55"/>
      <c r="Q798" s="55"/>
      <c r="R798" s="55"/>
      <c r="S798" s="55"/>
      <c r="T798" s="55"/>
      <c r="U798" s="55"/>
      <c r="V798" s="55"/>
      <c r="W798" s="55"/>
      <c r="X798" s="55"/>
      <c r="Y798" s="55"/>
      <c r="Z798" s="55"/>
    </row>
    <row r="799" spans="1:26" ht="13.5" customHeight="1">
      <c r="A799" s="55"/>
      <c r="B799" s="55"/>
      <c r="C799" s="55"/>
      <c r="D799" s="55"/>
      <c r="E799" s="55"/>
      <c r="F799" s="55"/>
      <c r="G799" s="102"/>
      <c r="H799" s="103"/>
      <c r="I799" s="103"/>
      <c r="J799" s="103"/>
      <c r="K799" s="55"/>
      <c r="L799" s="55"/>
      <c r="M799" s="55"/>
      <c r="N799" s="55"/>
      <c r="O799" s="55"/>
      <c r="P799" s="55"/>
      <c r="Q799" s="55"/>
      <c r="R799" s="55"/>
      <c r="S799" s="55"/>
      <c r="T799" s="55"/>
      <c r="U799" s="55"/>
      <c r="V799" s="55"/>
      <c r="W799" s="55"/>
      <c r="X799" s="55"/>
      <c r="Y799" s="55"/>
      <c r="Z799" s="55"/>
    </row>
    <row r="800" spans="1:26" ht="13.5" customHeight="1">
      <c r="A800" s="55"/>
      <c r="B800" s="55"/>
      <c r="C800" s="55"/>
      <c r="D800" s="55"/>
      <c r="E800" s="55"/>
      <c r="F800" s="55"/>
      <c r="G800" s="102"/>
      <c r="H800" s="103"/>
      <c r="I800" s="103"/>
      <c r="J800" s="103"/>
      <c r="K800" s="55"/>
      <c r="L800" s="55"/>
      <c r="M800" s="55"/>
      <c r="N800" s="55"/>
      <c r="O800" s="55"/>
      <c r="P800" s="55"/>
      <c r="Q800" s="55"/>
      <c r="R800" s="55"/>
      <c r="S800" s="55"/>
      <c r="T800" s="55"/>
      <c r="U800" s="55"/>
      <c r="V800" s="55"/>
      <c r="W800" s="55"/>
      <c r="X800" s="55"/>
      <c r="Y800" s="55"/>
      <c r="Z800" s="55"/>
    </row>
    <row r="801" spans="1:26" ht="13.5" customHeight="1">
      <c r="A801" s="55"/>
      <c r="B801" s="55"/>
      <c r="C801" s="55"/>
      <c r="D801" s="55"/>
      <c r="E801" s="55"/>
      <c r="F801" s="55"/>
      <c r="G801" s="102"/>
      <c r="H801" s="103"/>
      <c r="I801" s="103"/>
      <c r="J801" s="103"/>
      <c r="K801" s="55"/>
      <c r="L801" s="55"/>
      <c r="M801" s="55"/>
      <c r="N801" s="55"/>
      <c r="O801" s="55"/>
      <c r="P801" s="55"/>
      <c r="Q801" s="55"/>
      <c r="R801" s="55"/>
      <c r="S801" s="55"/>
      <c r="T801" s="55"/>
      <c r="U801" s="55"/>
      <c r="V801" s="55"/>
      <c r="W801" s="55"/>
      <c r="X801" s="55"/>
      <c r="Y801" s="55"/>
      <c r="Z801" s="55"/>
    </row>
    <row r="802" spans="1:26" ht="13.5" customHeight="1">
      <c r="A802" s="55"/>
      <c r="B802" s="55"/>
      <c r="C802" s="55"/>
      <c r="D802" s="55"/>
      <c r="E802" s="55"/>
      <c r="F802" s="55"/>
      <c r="G802" s="102"/>
      <c r="H802" s="103"/>
      <c r="I802" s="103"/>
      <c r="J802" s="103"/>
      <c r="K802" s="55"/>
      <c r="L802" s="55"/>
      <c r="M802" s="55"/>
      <c r="N802" s="55"/>
      <c r="O802" s="55"/>
      <c r="P802" s="55"/>
      <c r="Q802" s="55"/>
      <c r="R802" s="55"/>
      <c r="S802" s="55"/>
      <c r="T802" s="55"/>
      <c r="U802" s="55"/>
      <c r="V802" s="55"/>
      <c r="W802" s="55"/>
      <c r="X802" s="55"/>
      <c r="Y802" s="55"/>
      <c r="Z802" s="55"/>
    </row>
    <row r="803" spans="1:26" ht="13.5" customHeight="1">
      <c r="A803" s="55"/>
      <c r="B803" s="55"/>
      <c r="C803" s="55"/>
      <c r="D803" s="55"/>
      <c r="E803" s="55"/>
      <c r="F803" s="55"/>
      <c r="G803" s="102"/>
      <c r="H803" s="103"/>
      <c r="I803" s="103"/>
      <c r="J803" s="103"/>
      <c r="K803" s="55"/>
      <c r="L803" s="55"/>
      <c r="M803" s="55"/>
      <c r="N803" s="55"/>
      <c r="O803" s="55"/>
      <c r="P803" s="55"/>
      <c r="Q803" s="55"/>
      <c r="R803" s="55"/>
      <c r="S803" s="55"/>
      <c r="T803" s="55"/>
      <c r="U803" s="55"/>
      <c r="V803" s="55"/>
      <c r="W803" s="55"/>
      <c r="X803" s="55"/>
      <c r="Y803" s="55"/>
      <c r="Z803" s="55"/>
    </row>
    <row r="804" spans="1:26" ht="13.5" customHeight="1">
      <c r="A804" s="55"/>
      <c r="B804" s="55"/>
      <c r="C804" s="55"/>
      <c r="D804" s="55"/>
      <c r="E804" s="55"/>
      <c r="F804" s="55"/>
      <c r="G804" s="102"/>
      <c r="H804" s="103"/>
      <c r="I804" s="103"/>
      <c r="J804" s="103"/>
      <c r="K804" s="55"/>
      <c r="L804" s="55"/>
      <c r="M804" s="55"/>
      <c r="N804" s="55"/>
      <c r="O804" s="55"/>
      <c r="P804" s="55"/>
      <c r="Q804" s="55"/>
      <c r="R804" s="55"/>
      <c r="S804" s="55"/>
      <c r="T804" s="55"/>
      <c r="U804" s="55"/>
      <c r="V804" s="55"/>
      <c r="W804" s="55"/>
      <c r="X804" s="55"/>
      <c r="Y804" s="55"/>
      <c r="Z804" s="55"/>
    </row>
    <row r="805" spans="1:26" ht="13.5" customHeight="1">
      <c r="A805" s="55"/>
      <c r="B805" s="55"/>
      <c r="C805" s="55"/>
      <c r="D805" s="55"/>
      <c r="E805" s="55"/>
      <c r="F805" s="55"/>
      <c r="G805" s="102"/>
      <c r="H805" s="103"/>
      <c r="I805" s="103"/>
      <c r="J805" s="103"/>
      <c r="K805" s="55"/>
      <c r="L805" s="55"/>
      <c r="M805" s="55"/>
      <c r="N805" s="55"/>
      <c r="O805" s="55"/>
      <c r="P805" s="55"/>
      <c r="Q805" s="55"/>
      <c r="R805" s="55"/>
      <c r="S805" s="55"/>
      <c r="T805" s="55"/>
      <c r="U805" s="55"/>
      <c r="V805" s="55"/>
      <c r="W805" s="55"/>
      <c r="X805" s="55"/>
      <c r="Y805" s="55"/>
      <c r="Z805" s="55"/>
    </row>
    <row r="806" spans="1:26" ht="13.5" customHeight="1">
      <c r="A806" s="55"/>
      <c r="B806" s="55"/>
      <c r="C806" s="55"/>
      <c r="D806" s="55"/>
      <c r="E806" s="55"/>
      <c r="F806" s="55"/>
      <c r="G806" s="102"/>
      <c r="H806" s="103"/>
      <c r="I806" s="103"/>
      <c r="J806" s="103"/>
      <c r="K806" s="55"/>
      <c r="L806" s="55"/>
      <c r="M806" s="55"/>
      <c r="N806" s="55"/>
      <c r="O806" s="55"/>
      <c r="P806" s="55"/>
      <c r="Q806" s="55"/>
      <c r="R806" s="55"/>
      <c r="S806" s="55"/>
      <c r="T806" s="55"/>
      <c r="U806" s="55"/>
      <c r="V806" s="55"/>
      <c r="W806" s="55"/>
      <c r="X806" s="55"/>
      <c r="Y806" s="55"/>
      <c r="Z806" s="55"/>
    </row>
    <row r="807" spans="1:26" ht="13.5" customHeight="1">
      <c r="A807" s="55"/>
      <c r="B807" s="55"/>
      <c r="C807" s="55"/>
      <c r="D807" s="55"/>
      <c r="E807" s="55"/>
      <c r="F807" s="55"/>
      <c r="G807" s="102"/>
      <c r="H807" s="103"/>
      <c r="I807" s="103"/>
      <c r="J807" s="103"/>
      <c r="K807" s="55"/>
      <c r="L807" s="55"/>
      <c r="M807" s="55"/>
      <c r="N807" s="55"/>
      <c r="O807" s="55"/>
      <c r="P807" s="55"/>
      <c r="Q807" s="55"/>
      <c r="R807" s="55"/>
      <c r="S807" s="55"/>
      <c r="T807" s="55"/>
      <c r="U807" s="55"/>
      <c r="V807" s="55"/>
      <c r="W807" s="55"/>
      <c r="X807" s="55"/>
      <c r="Y807" s="55"/>
      <c r="Z807" s="55"/>
    </row>
    <row r="808" spans="1:26" ht="13.5" customHeight="1">
      <c r="A808" s="55"/>
      <c r="B808" s="55"/>
      <c r="C808" s="55"/>
      <c r="D808" s="55"/>
      <c r="E808" s="55"/>
      <c r="F808" s="55"/>
      <c r="G808" s="102"/>
      <c r="H808" s="103"/>
      <c r="I808" s="103"/>
      <c r="J808" s="103"/>
      <c r="K808" s="55"/>
      <c r="L808" s="55"/>
      <c r="M808" s="55"/>
      <c r="N808" s="55"/>
      <c r="O808" s="55"/>
      <c r="P808" s="55"/>
      <c r="Q808" s="55"/>
      <c r="R808" s="55"/>
      <c r="S808" s="55"/>
      <c r="T808" s="55"/>
      <c r="U808" s="55"/>
      <c r="V808" s="55"/>
      <c r="W808" s="55"/>
      <c r="X808" s="55"/>
      <c r="Y808" s="55"/>
      <c r="Z808" s="55"/>
    </row>
    <row r="809" spans="1:26" ht="13.5" customHeight="1">
      <c r="A809" s="55"/>
      <c r="B809" s="55"/>
      <c r="C809" s="55"/>
      <c r="D809" s="55"/>
      <c r="E809" s="55"/>
      <c r="F809" s="55"/>
      <c r="G809" s="102"/>
      <c r="H809" s="103"/>
      <c r="I809" s="103"/>
      <c r="J809" s="103"/>
      <c r="K809" s="55"/>
      <c r="L809" s="55"/>
      <c r="M809" s="55"/>
      <c r="N809" s="55"/>
      <c r="O809" s="55"/>
      <c r="P809" s="55"/>
      <c r="Q809" s="55"/>
      <c r="R809" s="55"/>
      <c r="S809" s="55"/>
      <c r="T809" s="55"/>
      <c r="U809" s="55"/>
      <c r="V809" s="55"/>
      <c r="W809" s="55"/>
      <c r="X809" s="55"/>
      <c r="Y809" s="55"/>
      <c r="Z809" s="55"/>
    </row>
    <row r="810" spans="1:26" ht="13.5" customHeight="1">
      <c r="A810" s="55"/>
      <c r="B810" s="55"/>
      <c r="C810" s="55"/>
      <c r="D810" s="55"/>
      <c r="E810" s="55"/>
      <c r="F810" s="55"/>
      <c r="G810" s="102"/>
      <c r="H810" s="103"/>
      <c r="I810" s="103"/>
      <c r="J810" s="103"/>
      <c r="K810" s="55"/>
      <c r="L810" s="55"/>
      <c r="M810" s="55"/>
      <c r="N810" s="55"/>
      <c r="O810" s="55"/>
      <c r="P810" s="55"/>
      <c r="Q810" s="55"/>
      <c r="R810" s="55"/>
      <c r="S810" s="55"/>
      <c r="T810" s="55"/>
      <c r="U810" s="55"/>
      <c r="V810" s="55"/>
      <c r="W810" s="55"/>
      <c r="X810" s="55"/>
      <c r="Y810" s="55"/>
      <c r="Z810" s="55"/>
    </row>
    <row r="811" spans="1:26" ht="13.5" customHeight="1">
      <c r="A811" s="55"/>
      <c r="B811" s="55"/>
      <c r="C811" s="55"/>
      <c r="D811" s="55"/>
      <c r="E811" s="55"/>
      <c r="F811" s="55"/>
      <c r="G811" s="102"/>
      <c r="H811" s="103"/>
      <c r="I811" s="103"/>
      <c r="J811" s="103"/>
      <c r="K811" s="55"/>
      <c r="L811" s="55"/>
      <c r="M811" s="55"/>
      <c r="N811" s="55"/>
      <c r="O811" s="55"/>
      <c r="P811" s="55"/>
      <c r="Q811" s="55"/>
      <c r="R811" s="55"/>
      <c r="S811" s="55"/>
      <c r="T811" s="55"/>
      <c r="U811" s="55"/>
      <c r="V811" s="55"/>
      <c r="W811" s="55"/>
      <c r="X811" s="55"/>
      <c r="Y811" s="55"/>
      <c r="Z811" s="55"/>
    </row>
    <row r="812" spans="1:26" ht="13.5" customHeight="1">
      <c r="A812" s="55"/>
      <c r="B812" s="55"/>
      <c r="C812" s="55"/>
      <c r="D812" s="55"/>
      <c r="E812" s="55"/>
      <c r="F812" s="55"/>
      <c r="G812" s="102"/>
      <c r="H812" s="103"/>
      <c r="I812" s="103"/>
      <c r="J812" s="103"/>
      <c r="K812" s="55"/>
      <c r="L812" s="55"/>
      <c r="M812" s="55"/>
      <c r="N812" s="55"/>
      <c r="O812" s="55"/>
      <c r="P812" s="55"/>
      <c r="Q812" s="55"/>
      <c r="R812" s="55"/>
      <c r="S812" s="55"/>
      <c r="T812" s="55"/>
      <c r="U812" s="55"/>
      <c r="V812" s="55"/>
      <c r="W812" s="55"/>
      <c r="X812" s="55"/>
      <c r="Y812" s="55"/>
      <c r="Z812" s="55"/>
    </row>
    <row r="813" spans="1:26" ht="13.5" customHeight="1">
      <c r="A813" s="55"/>
      <c r="B813" s="55"/>
      <c r="C813" s="55"/>
      <c r="D813" s="55"/>
      <c r="E813" s="55"/>
      <c r="F813" s="55"/>
      <c r="G813" s="102"/>
      <c r="H813" s="103"/>
      <c r="I813" s="103"/>
      <c r="J813" s="103"/>
      <c r="K813" s="55"/>
      <c r="L813" s="55"/>
      <c r="M813" s="55"/>
      <c r="N813" s="55"/>
      <c r="O813" s="55"/>
      <c r="P813" s="55"/>
      <c r="Q813" s="55"/>
      <c r="R813" s="55"/>
      <c r="S813" s="55"/>
      <c r="T813" s="55"/>
      <c r="U813" s="55"/>
      <c r="V813" s="55"/>
      <c r="W813" s="55"/>
      <c r="X813" s="55"/>
      <c r="Y813" s="55"/>
      <c r="Z813" s="55"/>
    </row>
    <row r="814" spans="1:26" ht="13.5" customHeight="1">
      <c r="A814" s="55"/>
      <c r="B814" s="55"/>
      <c r="C814" s="55"/>
      <c r="D814" s="55"/>
      <c r="E814" s="55"/>
      <c r="F814" s="55"/>
      <c r="G814" s="102"/>
      <c r="H814" s="103"/>
      <c r="I814" s="103"/>
      <c r="J814" s="103"/>
      <c r="K814" s="55"/>
      <c r="L814" s="55"/>
      <c r="M814" s="55"/>
      <c r="N814" s="55"/>
      <c r="O814" s="55"/>
      <c r="P814" s="55"/>
      <c r="Q814" s="55"/>
      <c r="R814" s="55"/>
      <c r="S814" s="55"/>
      <c r="T814" s="55"/>
      <c r="U814" s="55"/>
      <c r="V814" s="55"/>
      <c r="W814" s="55"/>
      <c r="X814" s="55"/>
      <c r="Y814" s="55"/>
      <c r="Z814" s="55"/>
    </row>
    <row r="815" spans="1:26" ht="13.5" customHeight="1">
      <c r="A815" s="55"/>
      <c r="B815" s="55"/>
      <c r="C815" s="55"/>
      <c r="D815" s="55"/>
      <c r="E815" s="55"/>
      <c r="F815" s="55"/>
      <c r="G815" s="102"/>
      <c r="H815" s="103"/>
      <c r="I815" s="103"/>
      <c r="J815" s="103"/>
      <c r="K815" s="55"/>
      <c r="L815" s="55"/>
      <c r="M815" s="55"/>
      <c r="N815" s="55"/>
      <c r="O815" s="55"/>
      <c r="P815" s="55"/>
      <c r="Q815" s="55"/>
      <c r="R815" s="55"/>
      <c r="S815" s="55"/>
      <c r="T815" s="55"/>
      <c r="U815" s="55"/>
      <c r="V815" s="55"/>
      <c r="W815" s="55"/>
      <c r="X815" s="55"/>
      <c r="Y815" s="55"/>
      <c r="Z815" s="55"/>
    </row>
    <row r="816" spans="1:26" ht="13.5" customHeight="1">
      <c r="A816" s="55"/>
      <c r="B816" s="55"/>
      <c r="C816" s="55"/>
      <c r="D816" s="55"/>
      <c r="E816" s="55"/>
      <c r="F816" s="55"/>
      <c r="G816" s="102"/>
      <c r="H816" s="103"/>
      <c r="I816" s="103"/>
      <c r="J816" s="103"/>
      <c r="K816" s="55"/>
      <c r="L816" s="55"/>
      <c r="M816" s="55"/>
      <c r="N816" s="55"/>
      <c r="O816" s="55"/>
      <c r="P816" s="55"/>
      <c r="Q816" s="55"/>
      <c r="R816" s="55"/>
      <c r="S816" s="55"/>
      <c r="T816" s="55"/>
      <c r="U816" s="55"/>
      <c r="V816" s="55"/>
      <c r="W816" s="55"/>
      <c r="X816" s="55"/>
      <c r="Y816" s="55"/>
      <c r="Z816" s="55"/>
    </row>
    <row r="817" spans="1:26" ht="13.5" customHeight="1">
      <c r="A817" s="55"/>
      <c r="B817" s="55"/>
      <c r="C817" s="55"/>
      <c r="D817" s="55"/>
      <c r="E817" s="55"/>
      <c r="F817" s="55"/>
      <c r="G817" s="102"/>
      <c r="H817" s="103"/>
      <c r="I817" s="103"/>
      <c r="J817" s="103"/>
      <c r="K817" s="55"/>
      <c r="L817" s="55"/>
      <c r="M817" s="55"/>
      <c r="N817" s="55"/>
      <c r="O817" s="55"/>
      <c r="P817" s="55"/>
      <c r="Q817" s="55"/>
      <c r="R817" s="55"/>
      <c r="S817" s="55"/>
      <c r="T817" s="55"/>
      <c r="U817" s="55"/>
      <c r="V817" s="55"/>
      <c r="W817" s="55"/>
      <c r="X817" s="55"/>
      <c r="Y817" s="55"/>
      <c r="Z817" s="55"/>
    </row>
    <row r="818" spans="1:26" ht="13.5" customHeight="1">
      <c r="A818" s="55"/>
      <c r="B818" s="55"/>
      <c r="C818" s="55"/>
      <c r="D818" s="55"/>
      <c r="E818" s="55"/>
      <c r="F818" s="55"/>
      <c r="G818" s="102"/>
      <c r="H818" s="103"/>
      <c r="I818" s="103"/>
      <c r="J818" s="103"/>
      <c r="K818" s="55"/>
      <c r="L818" s="55"/>
      <c r="M818" s="55"/>
      <c r="N818" s="55"/>
      <c r="O818" s="55"/>
      <c r="P818" s="55"/>
      <c r="Q818" s="55"/>
      <c r="R818" s="55"/>
      <c r="S818" s="55"/>
      <c r="T818" s="55"/>
      <c r="U818" s="55"/>
      <c r="V818" s="55"/>
      <c r="W818" s="55"/>
      <c r="X818" s="55"/>
      <c r="Y818" s="55"/>
      <c r="Z818" s="55"/>
    </row>
    <row r="819" spans="1:26" ht="13.5" customHeight="1">
      <c r="A819" s="55"/>
      <c r="B819" s="55"/>
      <c r="C819" s="55"/>
      <c r="D819" s="55"/>
      <c r="E819" s="55"/>
      <c r="F819" s="55"/>
      <c r="G819" s="102"/>
      <c r="H819" s="103"/>
      <c r="I819" s="103"/>
      <c r="J819" s="103"/>
      <c r="K819" s="55"/>
      <c r="L819" s="55"/>
      <c r="M819" s="55"/>
      <c r="N819" s="55"/>
      <c r="O819" s="55"/>
      <c r="P819" s="55"/>
      <c r="Q819" s="55"/>
      <c r="R819" s="55"/>
      <c r="S819" s="55"/>
      <c r="T819" s="55"/>
      <c r="U819" s="55"/>
      <c r="V819" s="55"/>
      <c r="W819" s="55"/>
      <c r="X819" s="55"/>
      <c r="Y819" s="55"/>
      <c r="Z819" s="55"/>
    </row>
    <row r="820" spans="1:26" ht="13.5" customHeight="1">
      <c r="A820" s="55"/>
      <c r="B820" s="55"/>
      <c r="C820" s="55"/>
      <c r="D820" s="55"/>
      <c r="E820" s="55"/>
      <c r="F820" s="55"/>
      <c r="G820" s="102"/>
      <c r="H820" s="103"/>
      <c r="I820" s="103"/>
      <c r="J820" s="103"/>
      <c r="K820" s="55"/>
      <c r="L820" s="55"/>
      <c r="M820" s="55"/>
      <c r="N820" s="55"/>
      <c r="O820" s="55"/>
      <c r="P820" s="55"/>
      <c r="Q820" s="55"/>
      <c r="R820" s="55"/>
      <c r="S820" s="55"/>
      <c r="T820" s="55"/>
      <c r="U820" s="55"/>
      <c r="V820" s="55"/>
      <c r="W820" s="55"/>
      <c r="X820" s="55"/>
      <c r="Y820" s="55"/>
      <c r="Z820" s="55"/>
    </row>
    <row r="821" spans="1:26" ht="13.5" customHeight="1">
      <c r="A821" s="55"/>
      <c r="B821" s="55"/>
      <c r="C821" s="55"/>
      <c r="D821" s="55"/>
      <c r="E821" s="55"/>
      <c r="F821" s="55"/>
      <c r="G821" s="102"/>
      <c r="H821" s="103"/>
      <c r="I821" s="103"/>
      <c r="J821" s="103"/>
      <c r="K821" s="55"/>
      <c r="L821" s="55"/>
      <c r="M821" s="55"/>
      <c r="N821" s="55"/>
      <c r="O821" s="55"/>
      <c r="P821" s="55"/>
      <c r="Q821" s="55"/>
      <c r="R821" s="55"/>
      <c r="S821" s="55"/>
      <c r="T821" s="55"/>
      <c r="U821" s="55"/>
      <c r="V821" s="55"/>
      <c r="W821" s="55"/>
      <c r="X821" s="55"/>
      <c r="Y821" s="55"/>
      <c r="Z821" s="55"/>
    </row>
    <row r="822" spans="1:26" ht="13.5" customHeight="1">
      <c r="A822" s="55"/>
      <c r="B822" s="55"/>
      <c r="C822" s="55"/>
      <c r="D822" s="55"/>
      <c r="E822" s="55"/>
      <c r="F822" s="55"/>
      <c r="G822" s="102"/>
      <c r="H822" s="103"/>
      <c r="I822" s="103"/>
      <c r="J822" s="103"/>
      <c r="K822" s="55"/>
      <c r="L822" s="55"/>
      <c r="M822" s="55"/>
      <c r="N822" s="55"/>
      <c r="O822" s="55"/>
      <c r="P822" s="55"/>
      <c r="Q822" s="55"/>
      <c r="R822" s="55"/>
      <c r="S822" s="55"/>
      <c r="T822" s="55"/>
      <c r="U822" s="55"/>
      <c r="V822" s="55"/>
      <c r="W822" s="55"/>
      <c r="X822" s="55"/>
      <c r="Y822" s="55"/>
      <c r="Z822" s="55"/>
    </row>
    <row r="823" spans="1:26" ht="13.5" customHeight="1">
      <c r="A823" s="55"/>
      <c r="B823" s="55"/>
      <c r="C823" s="55"/>
      <c r="D823" s="55"/>
      <c r="E823" s="55"/>
      <c r="F823" s="55"/>
      <c r="G823" s="102"/>
      <c r="H823" s="103"/>
      <c r="I823" s="103"/>
      <c r="J823" s="103"/>
      <c r="K823" s="55"/>
      <c r="L823" s="55"/>
      <c r="M823" s="55"/>
      <c r="N823" s="55"/>
      <c r="O823" s="55"/>
      <c r="P823" s="55"/>
      <c r="Q823" s="55"/>
      <c r="R823" s="55"/>
      <c r="S823" s="55"/>
      <c r="T823" s="55"/>
      <c r="U823" s="55"/>
      <c r="V823" s="55"/>
      <c r="W823" s="55"/>
      <c r="X823" s="55"/>
      <c r="Y823" s="55"/>
      <c r="Z823" s="55"/>
    </row>
    <row r="824" spans="1:26" ht="13.5" customHeight="1">
      <c r="A824" s="55"/>
      <c r="B824" s="55"/>
      <c r="C824" s="55"/>
      <c r="D824" s="55"/>
      <c r="E824" s="55"/>
      <c r="F824" s="55"/>
      <c r="G824" s="102"/>
      <c r="H824" s="103"/>
      <c r="I824" s="103"/>
      <c r="J824" s="103"/>
      <c r="K824" s="55"/>
      <c r="L824" s="55"/>
      <c r="M824" s="55"/>
      <c r="N824" s="55"/>
      <c r="O824" s="55"/>
      <c r="P824" s="55"/>
      <c r="Q824" s="55"/>
      <c r="R824" s="55"/>
      <c r="S824" s="55"/>
      <c r="T824" s="55"/>
      <c r="U824" s="55"/>
      <c r="V824" s="55"/>
      <c r="W824" s="55"/>
      <c r="X824" s="55"/>
      <c r="Y824" s="55"/>
      <c r="Z824" s="55"/>
    </row>
    <row r="825" spans="1:26" ht="13.5" customHeight="1">
      <c r="A825" s="55"/>
      <c r="B825" s="55"/>
      <c r="C825" s="55"/>
      <c r="D825" s="55"/>
      <c r="E825" s="55"/>
      <c r="F825" s="55"/>
      <c r="G825" s="102"/>
      <c r="H825" s="103"/>
      <c r="I825" s="103"/>
      <c r="J825" s="103"/>
      <c r="K825" s="55"/>
      <c r="L825" s="55"/>
      <c r="M825" s="55"/>
      <c r="N825" s="55"/>
      <c r="O825" s="55"/>
      <c r="P825" s="55"/>
      <c r="Q825" s="55"/>
      <c r="R825" s="55"/>
      <c r="S825" s="55"/>
      <c r="T825" s="55"/>
      <c r="U825" s="55"/>
      <c r="V825" s="55"/>
      <c r="W825" s="55"/>
      <c r="X825" s="55"/>
      <c r="Y825" s="55"/>
      <c r="Z825" s="55"/>
    </row>
    <row r="826" spans="1:26" ht="13.5" customHeight="1">
      <c r="A826" s="55"/>
      <c r="B826" s="55"/>
      <c r="C826" s="55"/>
      <c r="D826" s="55"/>
      <c r="E826" s="55"/>
      <c r="F826" s="55"/>
      <c r="G826" s="102"/>
      <c r="H826" s="103"/>
      <c r="I826" s="103"/>
      <c r="J826" s="103"/>
      <c r="K826" s="55"/>
      <c r="L826" s="55"/>
      <c r="M826" s="55"/>
      <c r="N826" s="55"/>
      <c r="O826" s="55"/>
      <c r="P826" s="55"/>
      <c r="Q826" s="55"/>
      <c r="R826" s="55"/>
      <c r="S826" s="55"/>
      <c r="T826" s="55"/>
      <c r="U826" s="55"/>
      <c r="V826" s="55"/>
      <c r="W826" s="55"/>
      <c r="X826" s="55"/>
      <c r="Y826" s="55"/>
      <c r="Z826" s="55"/>
    </row>
    <row r="827" spans="1:26" ht="13.5" customHeight="1">
      <c r="A827" s="55"/>
      <c r="B827" s="55"/>
      <c r="C827" s="55"/>
      <c r="D827" s="55"/>
      <c r="E827" s="55"/>
      <c r="F827" s="55"/>
      <c r="G827" s="102"/>
      <c r="H827" s="103"/>
      <c r="I827" s="103"/>
      <c r="J827" s="103"/>
      <c r="K827" s="55"/>
      <c r="L827" s="55"/>
      <c r="M827" s="55"/>
      <c r="N827" s="55"/>
      <c r="O827" s="55"/>
      <c r="P827" s="55"/>
      <c r="Q827" s="55"/>
      <c r="R827" s="55"/>
      <c r="S827" s="55"/>
      <c r="T827" s="55"/>
      <c r="U827" s="55"/>
      <c r="V827" s="55"/>
      <c r="W827" s="55"/>
      <c r="X827" s="55"/>
      <c r="Y827" s="55"/>
      <c r="Z827" s="55"/>
    </row>
    <row r="828" spans="1:26" ht="13.5" customHeight="1">
      <c r="A828" s="55"/>
      <c r="B828" s="55"/>
      <c r="C828" s="55"/>
      <c r="D828" s="55"/>
      <c r="E828" s="55"/>
      <c r="F828" s="55"/>
      <c r="G828" s="102"/>
      <c r="H828" s="103"/>
      <c r="I828" s="103"/>
      <c r="J828" s="103"/>
      <c r="K828" s="55"/>
      <c r="L828" s="55"/>
      <c r="M828" s="55"/>
      <c r="N828" s="55"/>
      <c r="O828" s="55"/>
      <c r="P828" s="55"/>
      <c r="Q828" s="55"/>
      <c r="R828" s="55"/>
      <c r="S828" s="55"/>
      <c r="T828" s="55"/>
      <c r="U828" s="55"/>
      <c r="V828" s="55"/>
      <c r="W828" s="55"/>
      <c r="X828" s="55"/>
      <c r="Y828" s="55"/>
      <c r="Z828" s="55"/>
    </row>
    <row r="829" spans="1:26" ht="13.5" customHeight="1">
      <c r="A829" s="55"/>
      <c r="B829" s="55"/>
      <c r="C829" s="55"/>
      <c r="D829" s="55"/>
      <c r="E829" s="55"/>
      <c r="F829" s="55"/>
      <c r="G829" s="102"/>
      <c r="H829" s="103"/>
      <c r="I829" s="103"/>
      <c r="J829" s="103"/>
      <c r="K829" s="55"/>
      <c r="L829" s="55"/>
      <c r="M829" s="55"/>
      <c r="N829" s="55"/>
      <c r="O829" s="55"/>
      <c r="P829" s="55"/>
      <c r="Q829" s="55"/>
      <c r="R829" s="55"/>
      <c r="S829" s="55"/>
      <c r="T829" s="55"/>
      <c r="U829" s="55"/>
      <c r="V829" s="55"/>
      <c r="W829" s="55"/>
      <c r="X829" s="55"/>
      <c r="Y829" s="55"/>
      <c r="Z829" s="55"/>
    </row>
    <row r="830" spans="1:26" ht="13.5" customHeight="1">
      <c r="A830" s="55"/>
      <c r="B830" s="55"/>
      <c r="C830" s="55"/>
      <c r="D830" s="55"/>
      <c r="E830" s="55"/>
      <c r="F830" s="55"/>
      <c r="G830" s="102"/>
      <c r="H830" s="103"/>
      <c r="I830" s="103"/>
      <c r="J830" s="103"/>
      <c r="K830" s="55"/>
      <c r="L830" s="55"/>
      <c r="M830" s="55"/>
      <c r="N830" s="55"/>
      <c r="O830" s="55"/>
      <c r="P830" s="55"/>
      <c r="Q830" s="55"/>
      <c r="R830" s="55"/>
      <c r="S830" s="55"/>
      <c r="T830" s="55"/>
      <c r="U830" s="55"/>
      <c r="V830" s="55"/>
      <c r="W830" s="55"/>
      <c r="X830" s="55"/>
      <c r="Y830" s="55"/>
      <c r="Z830" s="55"/>
    </row>
    <row r="831" spans="1:26" ht="13.5" customHeight="1">
      <c r="A831" s="55"/>
      <c r="B831" s="55"/>
      <c r="C831" s="55"/>
      <c r="D831" s="55"/>
      <c r="E831" s="55"/>
      <c r="F831" s="55"/>
      <c r="G831" s="102"/>
      <c r="H831" s="103"/>
      <c r="I831" s="103"/>
      <c r="J831" s="103"/>
      <c r="K831" s="55"/>
      <c r="L831" s="55"/>
      <c r="M831" s="55"/>
      <c r="N831" s="55"/>
      <c r="O831" s="55"/>
      <c r="P831" s="55"/>
      <c r="Q831" s="55"/>
      <c r="R831" s="55"/>
      <c r="S831" s="55"/>
      <c r="T831" s="55"/>
      <c r="U831" s="55"/>
      <c r="V831" s="55"/>
      <c r="W831" s="55"/>
      <c r="X831" s="55"/>
      <c r="Y831" s="55"/>
      <c r="Z831" s="55"/>
    </row>
    <row r="832" spans="1:26" ht="13.5" customHeight="1">
      <c r="A832" s="55"/>
      <c r="B832" s="55"/>
      <c r="C832" s="55"/>
      <c r="D832" s="55"/>
      <c r="E832" s="55"/>
      <c r="F832" s="55"/>
      <c r="G832" s="102"/>
      <c r="H832" s="103"/>
      <c r="I832" s="103"/>
      <c r="J832" s="103"/>
      <c r="K832" s="55"/>
      <c r="L832" s="55"/>
      <c r="M832" s="55"/>
      <c r="N832" s="55"/>
      <c r="O832" s="55"/>
      <c r="P832" s="55"/>
      <c r="Q832" s="55"/>
      <c r="R832" s="55"/>
      <c r="S832" s="55"/>
      <c r="T832" s="55"/>
      <c r="U832" s="55"/>
      <c r="V832" s="55"/>
      <c r="W832" s="55"/>
      <c r="X832" s="55"/>
      <c r="Y832" s="55"/>
      <c r="Z832" s="55"/>
    </row>
    <row r="833" spans="1:26" ht="13.5" customHeight="1">
      <c r="A833" s="55"/>
      <c r="B833" s="55"/>
      <c r="C833" s="55"/>
      <c r="D833" s="55"/>
      <c r="E833" s="55"/>
      <c r="F833" s="55"/>
      <c r="G833" s="102"/>
      <c r="H833" s="103"/>
      <c r="I833" s="103"/>
      <c r="J833" s="103"/>
      <c r="K833" s="55"/>
      <c r="L833" s="55"/>
      <c r="M833" s="55"/>
      <c r="N833" s="55"/>
      <c r="O833" s="55"/>
      <c r="P833" s="55"/>
      <c r="Q833" s="55"/>
      <c r="R833" s="55"/>
      <c r="S833" s="55"/>
      <c r="T833" s="55"/>
      <c r="U833" s="55"/>
      <c r="V833" s="55"/>
      <c r="W833" s="55"/>
      <c r="X833" s="55"/>
      <c r="Y833" s="55"/>
      <c r="Z833" s="55"/>
    </row>
    <row r="834" spans="1:26" ht="13.5" customHeight="1">
      <c r="A834" s="55"/>
      <c r="B834" s="55"/>
      <c r="C834" s="55"/>
      <c r="D834" s="55"/>
      <c r="E834" s="55"/>
      <c r="F834" s="55"/>
      <c r="G834" s="102"/>
      <c r="H834" s="103"/>
      <c r="I834" s="103"/>
      <c r="J834" s="103"/>
      <c r="K834" s="55"/>
      <c r="L834" s="55"/>
      <c r="M834" s="55"/>
      <c r="N834" s="55"/>
      <c r="O834" s="55"/>
      <c r="P834" s="55"/>
      <c r="Q834" s="55"/>
      <c r="R834" s="55"/>
      <c r="S834" s="55"/>
      <c r="T834" s="55"/>
      <c r="U834" s="55"/>
      <c r="V834" s="55"/>
      <c r="W834" s="55"/>
      <c r="X834" s="55"/>
      <c r="Y834" s="55"/>
      <c r="Z834" s="55"/>
    </row>
    <row r="835" spans="1:26" ht="13.5" customHeight="1">
      <c r="A835" s="55"/>
      <c r="B835" s="55"/>
      <c r="C835" s="55"/>
      <c r="D835" s="55"/>
      <c r="E835" s="55"/>
      <c r="F835" s="55"/>
      <c r="G835" s="102"/>
      <c r="H835" s="103"/>
      <c r="I835" s="103"/>
      <c r="J835" s="103"/>
      <c r="K835" s="55"/>
      <c r="L835" s="55"/>
      <c r="M835" s="55"/>
      <c r="N835" s="55"/>
      <c r="O835" s="55"/>
      <c r="P835" s="55"/>
      <c r="Q835" s="55"/>
      <c r="R835" s="55"/>
      <c r="S835" s="55"/>
      <c r="T835" s="55"/>
      <c r="U835" s="55"/>
      <c r="V835" s="55"/>
      <c r="W835" s="55"/>
      <c r="X835" s="55"/>
      <c r="Y835" s="55"/>
      <c r="Z835" s="55"/>
    </row>
    <row r="836" spans="1:26" ht="13.5" customHeight="1">
      <c r="A836" s="55"/>
      <c r="B836" s="55"/>
      <c r="C836" s="55"/>
      <c r="D836" s="55"/>
      <c r="E836" s="55"/>
      <c r="F836" s="55"/>
      <c r="G836" s="102"/>
      <c r="H836" s="103"/>
      <c r="I836" s="103"/>
      <c r="J836" s="103"/>
      <c r="K836" s="55"/>
      <c r="L836" s="55"/>
      <c r="M836" s="55"/>
      <c r="N836" s="55"/>
      <c r="O836" s="55"/>
      <c r="P836" s="55"/>
      <c r="Q836" s="55"/>
      <c r="R836" s="55"/>
      <c r="S836" s="55"/>
      <c r="T836" s="55"/>
      <c r="U836" s="55"/>
      <c r="V836" s="55"/>
      <c r="W836" s="55"/>
      <c r="X836" s="55"/>
      <c r="Y836" s="55"/>
      <c r="Z836" s="55"/>
    </row>
    <row r="837" spans="1:26" ht="13.5" customHeight="1">
      <c r="A837" s="55"/>
      <c r="B837" s="55"/>
      <c r="C837" s="55"/>
      <c r="D837" s="55"/>
      <c r="E837" s="55"/>
      <c r="F837" s="55"/>
      <c r="G837" s="102"/>
      <c r="H837" s="103"/>
      <c r="I837" s="103"/>
      <c r="J837" s="103"/>
      <c r="K837" s="55"/>
      <c r="L837" s="55"/>
      <c r="M837" s="55"/>
      <c r="N837" s="55"/>
      <c r="O837" s="55"/>
      <c r="P837" s="55"/>
      <c r="Q837" s="55"/>
      <c r="R837" s="55"/>
      <c r="S837" s="55"/>
      <c r="T837" s="55"/>
      <c r="U837" s="55"/>
      <c r="V837" s="55"/>
      <c r="W837" s="55"/>
      <c r="X837" s="55"/>
      <c r="Y837" s="55"/>
      <c r="Z837" s="55"/>
    </row>
    <row r="838" spans="1:26" ht="13.5" customHeight="1">
      <c r="A838" s="55"/>
      <c r="B838" s="55"/>
      <c r="C838" s="55"/>
      <c r="D838" s="55"/>
      <c r="E838" s="55"/>
      <c r="F838" s="55"/>
      <c r="G838" s="102"/>
      <c r="H838" s="103"/>
      <c r="I838" s="103"/>
      <c r="J838" s="103"/>
      <c r="K838" s="55"/>
      <c r="L838" s="55"/>
      <c r="M838" s="55"/>
      <c r="N838" s="55"/>
      <c r="O838" s="55"/>
      <c r="P838" s="55"/>
      <c r="Q838" s="55"/>
      <c r="R838" s="55"/>
      <c r="S838" s="55"/>
      <c r="T838" s="55"/>
      <c r="U838" s="55"/>
      <c r="V838" s="55"/>
      <c r="W838" s="55"/>
      <c r="X838" s="55"/>
      <c r="Y838" s="55"/>
      <c r="Z838" s="55"/>
    </row>
    <row r="839" spans="1:26" ht="13.5" customHeight="1">
      <c r="A839" s="55"/>
      <c r="B839" s="55"/>
      <c r="C839" s="55"/>
      <c r="D839" s="55"/>
      <c r="E839" s="55"/>
      <c r="F839" s="55"/>
      <c r="G839" s="102"/>
      <c r="H839" s="103"/>
      <c r="I839" s="103"/>
      <c r="J839" s="103"/>
      <c r="K839" s="55"/>
      <c r="L839" s="55"/>
      <c r="M839" s="55"/>
      <c r="N839" s="55"/>
      <c r="O839" s="55"/>
      <c r="P839" s="55"/>
      <c r="Q839" s="55"/>
      <c r="R839" s="55"/>
      <c r="S839" s="55"/>
      <c r="T839" s="55"/>
      <c r="U839" s="55"/>
      <c r="V839" s="55"/>
      <c r="W839" s="55"/>
      <c r="X839" s="55"/>
      <c r="Y839" s="55"/>
      <c r="Z839" s="55"/>
    </row>
    <row r="840" spans="1:26" ht="13.5" customHeight="1">
      <c r="A840" s="55"/>
      <c r="B840" s="55"/>
      <c r="C840" s="55"/>
      <c r="D840" s="55"/>
      <c r="E840" s="55"/>
      <c r="F840" s="55"/>
      <c r="G840" s="102"/>
      <c r="H840" s="103"/>
      <c r="I840" s="103"/>
      <c r="J840" s="103"/>
      <c r="K840" s="55"/>
      <c r="L840" s="55"/>
      <c r="M840" s="55"/>
      <c r="N840" s="55"/>
      <c r="O840" s="55"/>
      <c r="P840" s="55"/>
      <c r="Q840" s="55"/>
      <c r="R840" s="55"/>
      <c r="S840" s="55"/>
      <c r="T840" s="55"/>
      <c r="U840" s="55"/>
      <c r="V840" s="55"/>
      <c r="W840" s="55"/>
      <c r="X840" s="55"/>
      <c r="Y840" s="55"/>
      <c r="Z840" s="55"/>
    </row>
    <row r="841" spans="1:26" ht="13.5" customHeight="1">
      <c r="A841" s="55"/>
      <c r="B841" s="55"/>
      <c r="C841" s="55"/>
      <c r="D841" s="55"/>
      <c r="E841" s="55"/>
      <c r="F841" s="55"/>
      <c r="G841" s="102"/>
      <c r="H841" s="103"/>
      <c r="I841" s="103"/>
      <c r="J841" s="103"/>
      <c r="K841" s="55"/>
      <c r="L841" s="55"/>
      <c r="M841" s="55"/>
      <c r="N841" s="55"/>
      <c r="O841" s="55"/>
      <c r="P841" s="55"/>
      <c r="Q841" s="55"/>
      <c r="R841" s="55"/>
      <c r="S841" s="55"/>
      <c r="T841" s="55"/>
      <c r="U841" s="55"/>
      <c r="V841" s="55"/>
      <c r="W841" s="55"/>
      <c r="X841" s="55"/>
      <c r="Y841" s="55"/>
      <c r="Z841" s="55"/>
    </row>
    <row r="842" spans="1:26" ht="13.5" customHeight="1">
      <c r="A842" s="55"/>
      <c r="B842" s="55"/>
      <c r="C842" s="55"/>
      <c r="D842" s="55"/>
      <c r="E842" s="55"/>
      <c r="F842" s="55"/>
      <c r="G842" s="102"/>
      <c r="H842" s="103"/>
      <c r="I842" s="103"/>
      <c r="J842" s="103"/>
      <c r="K842" s="55"/>
      <c r="L842" s="55"/>
      <c r="M842" s="55"/>
      <c r="N842" s="55"/>
      <c r="O842" s="55"/>
      <c r="P842" s="55"/>
      <c r="Q842" s="55"/>
      <c r="R842" s="55"/>
      <c r="S842" s="55"/>
      <c r="T842" s="55"/>
      <c r="U842" s="55"/>
      <c r="V842" s="55"/>
      <c r="W842" s="55"/>
      <c r="X842" s="55"/>
      <c r="Y842" s="55"/>
      <c r="Z842" s="55"/>
    </row>
    <row r="843" spans="1:26" ht="13.5" customHeight="1">
      <c r="A843" s="55"/>
      <c r="B843" s="55"/>
      <c r="C843" s="55"/>
      <c r="D843" s="55"/>
      <c r="E843" s="55"/>
      <c r="F843" s="55"/>
      <c r="G843" s="102"/>
      <c r="H843" s="103"/>
      <c r="I843" s="103"/>
      <c r="J843" s="103"/>
      <c r="K843" s="55"/>
      <c r="L843" s="55"/>
      <c r="M843" s="55"/>
      <c r="N843" s="55"/>
      <c r="O843" s="55"/>
      <c r="P843" s="55"/>
      <c r="Q843" s="55"/>
      <c r="R843" s="55"/>
      <c r="S843" s="55"/>
      <c r="T843" s="55"/>
      <c r="U843" s="55"/>
      <c r="V843" s="55"/>
      <c r="W843" s="55"/>
      <c r="X843" s="55"/>
      <c r="Y843" s="55"/>
      <c r="Z843" s="55"/>
    </row>
    <row r="844" spans="1:26" ht="13.5" customHeight="1">
      <c r="A844" s="55"/>
      <c r="B844" s="55"/>
      <c r="C844" s="55"/>
      <c r="D844" s="55"/>
      <c r="E844" s="55"/>
      <c r="F844" s="55"/>
      <c r="G844" s="102"/>
      <c r="H844" s="103"/>
      <c r="I844" s="103"/>
      <c r="J844" s="103"/>
      <c r="K844" s="55"/>
      <c r="L844" s="55"/>
      <c r="M844" s="55"/>
      <c r="N844" s="55"/>
      <c r="O844" s="55"/>
      <c r="P844" s="55"/>
      <c r="Q844" s="55"/>
      <c r="R844" s="55"/>
      <c r="S844" s="55"/>
      <c r="T844" s="55"/>
      <c r="U844" s="55"/>
      <c r="V844" s="55"/>
      <c r="W844" s="55"/>
      <c r="X844" s="55"/>
      <c r="Y844" s="55"/>
      <c r="Z844" s="55"/>
    </row>
    <row r="845" spans="1:26" ht="13.5" customHeight="1">
      <c r="A845" s="55"/>
      <c r="B845" s="55"/>
      <c r="C845" s="55"/>
      <c r="D845" s="55"/>
      <c r="E845" s="55"/>
      <c r="F845" s="55"/>
      <c r="G845" s="102"/>
      <c r="H845" s="103"/>
      <c r="I845" s="103"/>
      <c r="J845" s="103"/>
      <c r="K845" s="55"/>
      <c r="L845" s="55"/>
      <c r="M845" s="55"/>
      <c r="N845" s="55"/>
      <c r="O845" s="55"/>
      <c r="P845" s="55"/>
      <c r="Q845" s="55"/>
      <c r="R845" s="55"/>
      <c r="S845" s="55"/>
      <c r="T845" s="55"/>
      <c r="U845" s="55"/>
      <c r="V845" s="55"/>
      <c r="W845" s="55"/>
      <c r="X845" s="55"/>
      <c r="Y845" s="55"/>
      <c r="Z845" s="55"/>
    </row>
    <row r="846" spans="1:26" ht="13.5" customHeight="1">
      <c r="A846" s="55"/>
      <c r="B846" s="55"/>
      <c r="C846" s="55"/>
      <c r="D846" s="55"/>
      <c r="E846" s="55"/>
      <c r="F846" s="55"/>
      <c r="G846" s="102"/>
      <c r="H846" s="103"/>
      <c r="I846" s="103"/>
      <c r="J846" s="103"/>
      <c r="K846" s="55"/>
      <c r="L846" s="55"/>
      <c r="M846" s="55"/>
      <c r="N846" s="55"/>
      <c r="O846" s="55"/>
      <c r="P846" s="55"/>
      <c r="Q846" s="55"/>
      <c r="R846" s="55"/>
      <c r="S846" s="55"/>
      <c r="T846" s="55"/>
      <c r="U846" s="55"/>
      <c r="V846" s="55"/>
      <c r="W846" s="55"/>
      <c r="X846" s="55"/>
      <c r="Y846" s="55"/>
      <c r="Z846" s="55"/>
    </row>
    <row r="847" spans="1:26" ht="13.5" customHeight="1">
      <c r="A847" s="55"/>
      <c r="B847" s="55"/>
      <c r="C847" s="55"/>
      <c r="D847" s="55"/>
      <c r="E847" s="55"/>
      <c r="F847" s="55"/>
      <c r="G847" s="102"/>
      <c r="H847" s="103"/>
      <c r="I847" s="103"/>
      <c r="J847" s="103"/>
      <c r="K847" s="55"/>
      <c r="L847" s="55"/>
      <c r="M847" s="55"/>
      <c r="N847" s="55"/>
      <c r="O847" s="55"/>
      <c r="P847" s="55"/>
      <c r="Q847" s="55"/>
      <c r="R847" s="55"/>
      <c r="S847" s="55"/>
      <c r="T847" s="55"/>
      <c r="U847" s="55"/>
      <c r="V847" s="55"/>
      <c r="W847" s="55"/>
      <c r="X847" s="55"/>
      <c r="Y847" s="55"/>
      <c r="Z847" s="55"/>
    </row>
    <row r="848" spans="1:26" ht="13.5" customHeight="1">
      <c r="A848" s="55"/>
      <c r="B848" s="55"/>
      <c r="C848" s="55"/>
      <c r="D848" s="55"/>
      <c r="E848" s="55"/>
      <c r="F848" s="55"/>
      <c r="G848" s="102"/>
      <c r="H848" s="103"/>
      <c r="I848" s="103"/>
      <c r="J848" s="103"/>
      <c r="K848" s="55"/>
      <c r="L848" s="55"/>
      <c r="M848" s="55"/>
      <c r="N848" s="55"/>
      <c r="O848" s="55"/>
      <c r="P848" s="55"/>
      <c r="Q848" s="55"/>
      <c r="R848" s="55"/>
      <c r="S848" s="55"/>
      <c r="T848" s="55"/>
      <c r="U848" s="55"/>
      <c r="V848" s="55"/>
      <c r="W848" s="55"/>
      <c r="X848" s="55"/>
      <c r="Y848" s="55"/>
      <c r="Z848" s="55"/>
    </row>
    <row r="849" spans="1:26" ht="13.5" customHeight="1">
      <c r="A849" s="55"/>
      <c r="B849" s="55"/>
      <c r="C849" s="55"/>
      <c r="D849" s="55"/>
      <c r="E849" s="55"/>
      <c r="F849" s="55"/>
      <c r="G849" s="102"/>
      <c r="H849" s="103"/>
      <c r="I849" s="103"/>
      <c r="J849" s="103"/>
      <c r="K849" s="55"/>
      <c r="L849" s="55"/>
      <c r="M849" s="55"/>
      <c r="N849" s="55"/>
      <c r="O849" s="55"/>
      <c r="P849" s="55"/>
      <c r="Q849" s="55"/>
      <c r="R849" s="55"/>
      <c r="S849" s="55"/>
      <c r="T849" s="55"/>
      <c r="U849" s="55"/>
      <c r="V849" s="55"/>
      <c r="W849" s="55"/>
      <c r="X849" s="55"/>
      <c r="Y849" s="55"/>
      <c r="Z849" s="55"/>
    </row>
    <row r="850" spans="1:26" ht="13.5" customHeight="1">
      <c r="A850" s="55"/>
      <c r="B850" s="55"/>
      <c r="C850" s="55"/>
      <c r="D850" s="55"/>
      <c r="E850" s="55"/>
      <c r="F850" s="55"/>
      <c r="G850" s="102"/>
      <c r="H850" s="103"/>
      <c r="I850" s="103"/>
      <c r="J850" s="103"/>
      <c r="K850" s="55"/>
      <c r="L850" s="55"/>
      <c r="M850" s="55"/>
      <c r="N850" s="55"/>
      <c r="O850" s="55"/>
      <c r="P850" s="55"/>
      <c r="Q850" s="55"/>
      <c r="R850" s="55"/>
      <c r="S850" s="55"/>
      <c r="T850" s="55"/>
      <c r="U850" s="55"/>
      <c r="V850" s="55"/>
      <c r="W850" s="55"/>
      <c r="X850" s="55"/>
      <c r="Y850" s="55"/>
      <c r="Z850" s="55"/>
    </row>
    <row r="851" spans="1:26" ht="13.5" customHeight="1">
      <c r="A851" s="55"/>
      <c r="B851" s="55"/>
      <c r="C851" s="55"/>
      <c r="D851" s="55"/>
      <c r="E851" s="55"/>
      <c r="F851" s="55"/>
      <c r="G851" s="102"/>
      <c r="H851" s="103"/>
      <c r="I851" s="103"/>
      <c r="J851" s="103"/>
      <c r="K851" s="55"/>
      <c r="L851" s="55"/>
      <c r="M851" s="55"/>
      <c r="N851" s="55"/>
      <c r="O851" s="55"/>
      <c r="P851" s="55"/>
      <c r="Q851" s="55"/>
      <c r="R851" s="55"/>
      <c r="S851" s="55"/>
      <c r="T851" s="55"/>
      <c r="U851" s="55"/>
      <c r="V851" s="55"/>
      <c r="W851" s="55"/>
      <c r="X851" s="55"/>
      <c r="Y851" s="55"/>
      <c r="Z851" s="55"/>
    </row>
    <row r="852" spans="1:26" ht="13.5" customHeight="1">
      <c r="A852" s="55"/>
      <c r="B852" s="55"/>
      <c r="C852" s="55"/>
      <c r="D852" s="55"/>
      <c r="E852" s="55"/>
      <c r="F852" s="55"/>
      <c r="G852" s="102"/>
      <c r="H852" s="103"/>
      <c r="I852" s="103"/>
      <c r="J852" s="103"/>
      <c r="K852" s="55"/>
      <c r="L852" s="55"/>
      <c r="M852" s="55"/>
      <c r="N852" s="55"/>
      <c r="O852" s="55"/>
      <c r="P852" s="55"/>
      <c r="Q852" s="55"/>
      <c r="R852" s="55"/>
      <c r="S852" s="55"/>
      <c r="T852" s="55"/>
      <c r="U852" s="55"/>
      <c r="V852" s="55"/>
      <c r="W852" s="55"/>
      <c r="X852" s="55"/>
      <c r="Y852" s="55"/>
      <c r="Z852" s="55"/>
    </row>
    <row r="853" spans="1:26" ht="13.5" customHeight="1">
      <c r="A853" s="55"/>
      <c r="B853" s="55"/>
      <c r="C853" s="55"/>
      <c r="D853" s="55"/>
      <c r="E853" s="55"/>
      <c r="F853" s="55"/>
      <c r="G853" s="102"/>
      <c r="H853" s="103"/>
      <c r="I853" s="103"/>
      <c r="J853" s="103"/>
      <c r="K853" s="55"/>
      <c r="L853" s="55"/>
      <c r="M853" s="55"/>
      <c r="N853" s="55"/>
      <c r="O853" s="55"/>
      <c r="P853" s="55"/>
      <c r="Q853" s="55"/>
      <c r="R853" s="55"/>
      <c r="S853" s="55"/>
      <c r="T853" s="55"/>
      <c r="U853" s="55"/>
      <c r="V853" s="55"/>
      <c r="W853" s="55"/>
      <c r="X853" s="55"/>
      <c r="Y853" s="55"/>
      <c r="Z853" s="55"/>
    </row>
    <row r="854" spans="1:26" ht="13.5" customHeight="1">
      <c r="A854" s="55"/>
      <c r="B854" s="55"/>
      <c r="C854" s="55"/>
      <c r="D854" s="55"/>
      <c r="E854" s="55"/>
      <c r="F854" s="55"/>
      <c r="G854" s="102"/>
      <c r="H854" s="103"/>
      <c r="I854" s="103"/>
      <c r="J854" s="103"/>
      <c r="K854" s="55"/>
      <c r="L854" s="55"/>
      <c r="M854" s="55"/>
      <c r="N854" s="55"/>
      <c r="O854" s="55"/>
      <c r="P854" s="55"/>
      <c r="Q854" s="55"/>
      <c r="R854" s="55"/>
      <c r="S854" s="55"/>
      <c r="T854" s="55"/>
      <c r="U854" s="55"/>
      <c r="V854" s="55"/>
      <c r="W854" s="55"/>
      <c r="X854" s="55"/>
      <c r="Y854" s="55"/>
      <c r="Z854" s="55"/>
    </row>
    <row r="855" spans="1:26" ht="13.5" customHeight="1">
      <c r="A855" s="55"/>
      <c r="B855" s="55"/>
      <c r="C855" s="55"/>
      <c r="D855" s="55"/>
      <c r="E855" s="55"/>
      <c r="F855" s="55"/>
      <c r="G855" s="102"/>
      <c r="H855" s="103"/>
      <c r="I855" s="103"/>
      <c r="J855" s="103"/>
      <c r="K855" s="55"/>
      <c r="L855" s="55"/>
      <c r="M855" s="55"/>
      <c r="N855" s="55"/>
      <c r="O855" s="55"/>
      <c r="P855" s="55"/>
      <c r="Q855" s="55"/>
      <c r="R855" s="55"/>
      <c r="S855" s="55"/>
      <c r="T855" s="55"/>
      <c r="U855" s="55"/>
      <c r="V855" s="55"/>
      <c r="W855" s="55"/>
      <c r="X855" s="55"/>
      <c r="Y855" s="55"/>
      <c r="Z855" s="55"/>
    </row>
    <row r="856" spans="1:26" ht="13.5" customHeight="1">
      <c r="A856" s="55"/>
      <c r="B856" s="55"/>
      <c r="C856" s="55"/>
      <c r="D856" s="55"/>
      <c r="E856" s="55"/>
      <c r="F856" s="55"/>
      <c r="G856" s="102"/>
      <c r="H856" s="103"/>
      <c r="I856" s="103"/>
      <c r="J856" s="103"/>
      <c r="K856" s="55"/>
      <c r="L856" s="55"/>
      <c r="M856" s="55"/>
      <c r="N856" s="55"/>
      <c r="O856" s="55"/>
      <c r="P856" s="55"/>
      <c r="Q856" s="55"/>
      <c r="R856" s="55"/>
      <c r="S856" s="55"/>
      <c r="T856" s="55"/>
      <c r="U856" s="55"/>
      <c r="V856" s="55"/>
      <c r="W856" s="55"/>
      <c r="X856" s="55"/>
      <c r="Y856" s="55"/>
      <c r="Z856" s="55"/>
    </row>
    <row r="857" spans="1:26" ht="13.5" customHeight="1">
      <c r="A857" s="55"/>
      <c r="B857" s="55"/>
      <c r="C857" s="55"/>
      <c r="D857" s="55"/>
      <c r="E857" s="55"/>
      <c r="F857" s="55"/>
      <c r="G857" s="102"/>
      <c r="H857" s="103"/>
      <c r="I857" s="103"/>
      <c r="J857" s="103"/>
      <c r="K857" s="55"/>
      <c r="L857" s="55"/>
      <c r="M857" s="55"/>
      <c r="N857" s="55"/>
      <c r="O857" s="55"/>
      <c r="P857" s="55"/>
      <c r="Q857" s="55"/>
      <c r="R857" s="55"/>
      <c r="S857" s="55"/>
      <c r="T857" s="55"/>
      <c r="U857" s="55"/>
      <c r="V857" s="55"/>
      <c r="W857" s="55"/>
      <c r="X857" s="55"/>
      <c r="Y857" s="55"/>
      <c r="Z857" s="55"/>
    </row>
    <row r="858" spans="1:26" ht="13.5" customHeight="1">
      <c r="A858" s="55"/>
      <c r="B858" s="55"/>
      <c r="C858" s="55"/>
      <c r="D858" s="55"/>
      <c r="E858" s="55"/>
      <c r="F858" s="55"/>
      <c r="G858" s="102"/>
      <c r="H858" s="103"/>
      <c r="I858" s="103"/>
      <c r="J858" s="103"/>
      <c r="K858" s="55"/>
      <c r="L858" s="55"/>
      <c r="M858" s="55"/>
      <c r="N858" s="55"/>
      <c r="O858" s="55"/>
      <c r="P858" s="55"/>
      <c r="Q858" s="55"/>
      <c r="R858" s="55"/>
      <c r="S858" s="55"/>
      <c r="T858" s="55"/>
      <c r="U858" s="55"/>
      <c r="V858" s="55"/>
      <c r="W858" s="55"/>
      <c r="X858" s="55"/>
      <c r="Y858" s="55"/>
      <c r="Z858" s="55"/>
    </row>
    <row r="859" spans="1:26" ht="13.5" customHeight="1">
      <c r="A859" s="55"/>
      <c r="B859" s="55"/>
      <c r="C859" s="55"/>
      <c r="D859" s="55"/>
      <c r="E859" s="55"/>
      <c r="F859" s="55"/>
      <c r="G859" s="102"/>
      <c r="H859" s="103"/>
      <c r="I859" s="103"/>
      <c r="J859" s="103"/>
      <c r="K859" s="55"/>
      <c r="L859" s="55"/>
      <c r="M859" s="55"/>
      <c r="N859" s="55"/>
      <c r="O859" s="55"/>
      <c r="P859" s="55"/>
      <c r="Q859" s="55"/>
      <c r="R859" s="55"/>
      <c r="S859" s="55"/>
      <c r="T859" s="55"/>
      <c r="U859" s="55"/>
      <c r="V859" s="55"/>
      <c r="W859" s="55"/>
      <c r="X859" s="55"/>
      <c r="Y859" s="55"/>
      <c r="Z859" s="55"/>
    </row>
    <row r="860" spans="1:26" ht="13.5" customHeight="1">
      <c r="A860" s="55"/>
      <c r="B860" s="55"/>
      <c r="C860" s="55"/>
      <c r="D860" s="55"/>
      <c r="E860" s="55"/>
      <c r="F860" s="55"/>
      <c r="G860" s="102"/>
      <c r="H860" s="103"/>
      <c r="I860" s="103"/>
      <c r="J860" s="103"/>
      <c r="K860" s="55"/>
      <c r="L860" s="55"/>
      <c r="M860" s="55"/>
      <c r="N860" s="55"/>
      <c r="O860" s="55"/>
      <c r="P860" s="55"/>
      <c r="Q860" s="55"/>
      <c r="R860" s="55"/>
      <c r="S860" s="55"/>
      <c r="T860" s="55"/>
      <c r="U860" s="55"/>
      <c r="V860" s="55"/>
      <c r="W860" s="55"/>
      <c r="X860" s="55"/>
      <c r="Y860" s="55"/>
      <c r="Z860" s="55"/>
    </row>
    <row r="861" spans="1:26" ht="13.5" customHeight="1">
      <c r="A861" s="55"/>
      <c r="B861" s="55"/>
      <c r="C861" s="55"/>
      <c r="D861" s="55"/>
      <c r="E861" s="55"/>
      <c r="F861" s="55"/>
      <c r="G861" s="102"/>
      <c r="H861" s="103"/>
      <c r="I861" s="103"/>
      <c r="J861" s="103"/>
      <c r="K861" s="55"/>
      <c r="L861" s="55"/>
      <c r="M861" s="55"/>
      <c r="N861" s="55"/>
      <c r="O861" s="55"/>
      <c r="P861" s="55"/>
      <c r="Q861" s="55"/>
      <c r="R861" s="55"/>
      <c r="S861" s="55"/>
      <c r="T861" s="55"/>
      <c r="U861" s="55"/>
      <c r="V861" s="55"/>
      <c r="W861" s="55"/>
      <c r="X861" s="55"/>
      <c r="Y861" s="55"/>
      <c r="Z861" s="55"/>
    </row>
    <row r="862" spans="1:26" ht="13.5" customHeight="1">
      <c r="A862" s="55"/>
      <c r="B862" s="55"/>
      <c r="C862" s="55"/>
      <c r="D862" s="55"/>
      <c r="E862" s="55"/>
      <c r="F862" s="55"/>
      <c r="G862" s="102"/>
      <c r="H862" s="103"/>
      <c r="I862" s="103"/>
      <c r="J862" s="103"/>
      <c r="K862" s="55"/>
      <c r="L862" s="55"/>
      <c r="M862" s="55"/>
      <c r="N862" s="55"/>
      <c r="O862" s="55"/>
      <c r="P862" s="55"/>
      <c r="Q862" s="55"/>
      <c r="R862" s="55"/>
      <c r="S862" s="55"/>
      <c r="T862" s="55"/>
      <c r="U862" s="55"/>
      <c r="V862" s="55"/>
      <c r="W862" s="55"/>
      <c r="X862" s="55"/>
      <c r="Y862" s="55"/>
      <c r="Z862" s="55"/>
    </row>
    <row r="863" spans="1:26" ht="13.5" customHeight="1">
      <c r="A863" s="55"/>
      <c r="B863" s="55"/>
      <c r="C863" s="55"/>
      <c r="D863" s="55"/>
      <c r="E863" s="55"/>
      <c r="F863" s="55"/>
      <c r="G863" s="102"/>
      <c r="H863" s="103"/>
      <c r="I863" s="103"/>
      <c r="J863" s="103"/>
      <c r="K863" s="55"/>
      <c r="L863" s="55"/>
      <c r="M863" s="55"/>
      <c r="N863" s="55"/>
      <c r="O863" s="55"/>
      <c r="P863" s="55"/>
      <c r="Q863" s="55"/>
      <c r="R863" s="55"/>
      <c r="S863" s="55"/>
      <c r="T863" s="55"/>
      <c r="U863" s="55"/>
      <c r="V863" s="55"/>
      <c r="W863" s="55"/>
      <c r="X863" s="55"/>
      <c r="Y863" s="55"/>
      <c r="Z863" s="55"/>
    </row>
    <row r="864" spans="1:26" ht="13.5" customHeight="1">
      <c r="A864" s="55"/>
      <c r="B864" s="55"/>
      <c r="C864" s="55"/>
      <c r="D864" s="55"/>
      <c r="E864" s="55"/>
      <c r="F864" s="55"/>
      <c r="G864" s="102"/>
      <c r="H864" s="103"/>
      <c r="I864" s="103"/>
      <c r="J864" s="103"/>
      <c r="K864" s="55"/>
      <c r="L864" s="55"/>
      <c r="M864" s="55"/>
      <c r="N864" s="55"/>
      <c r="O864" s="55"/>
      <c r="P864" s="55"/>
      <c r="Q864" s="55"/>
      <c r="R864" s="55"/>
      <c r="S864" s="55"/>
      <c r="T864" s="55"/>
      <c r="U864" s="55"/>
      <c r="V864" s="55"/>
      <c r="W864" s="55"/>
      <c r="X864" s="55"/>
      <c r="Y864" s="55"/>
      <c r="Z864" s="55"/>
    </row>
    <row r="865" spans="1:26" ht="13.5" customHeight="1">
      <c r="A865" s="55"/>
      <c r="B865" s="55"/>
      <c r="C865" s="55"/>
      <c r="D865" s="55"/>
      <c r="E865" s="55"/>
      <c r="F865" s="55"/>
      <c r="G865" s="102"/>
      <c r="H865" s="103"/>
      <c r="I865" s="103"/>
      <c r="J865" s="103"/>
      <c r="K865" s="55"/>
      <c r="L865" s="55"/>
      <c r="M865" s="55"/>
      <c r="N865" s="55"/>
      <c r="O865" s="55"/>
      <c r="P865" s="55"/>
      <c r="Q865" s="55"/>
      <c r="R865" s="55"/>
      <c r="S865" s="55"/>
      <c r="T865" s="55"/>
      <c r="U865" s="55"/>
      <c r="V865" s="55"/>
      <c r="W865" s="55"/>
      <c r="X865" s="55"/>
      <c r="Y865" s="55"/>
      <c r="Z865" s="55"/>
    </row>
    <row r="866" spans="1:26" ht="13.5" customHeight="1">
      <c r="A866" s="55"/>
      <c r="B866" s="55"/>
      <c r="C866" s="55"/>
      <c r="D866" s="55"/>
      <c r="E866" s="55"/>
      <c r="F866" s="55"/>
      <c r="G866" s="102"/>
      <c r="H866" s="103"/>
      <c r="I866" s="103"/>
      <c r="J866" s="103"/>
      <c r="K866" s="55"/>
      <c r="L866" s="55"/>
      <c r="M866" s="55"/>
      <c r="N866" s="55"/>
      <c r="O866" s="55"/>
      <c r="P866" s="55"/>
      <c r="Q866" s="55"/>
      <c r="R866" s="55"/>
      <c r="S866" s="55"/>
      <c r="T866" s="55"/>
      <c r="U866" s="55"/>
      <c r="V866" s="55"/>
      <c r="W866" s="55"/>
      <c r="X866" s="55"/>
      <c r="Y866" s="55"/>
      <c r="Z866" s="55"/>
    </row>
    <row r="867" spans="1:26" ht="13.5" customHeight="1">
      <c r="A867" s="55"/>
      <c r="B867" s="55"/>
      <c r="C867" s="55"/>
      <c r="D867" s="55"/>
      <c r="E867" s="55"/>
      <c r="F867" s="55"/>
      <c r="G867" s="102"/>
      <c r="H867" s="103"/>
      <c r="I867" s="103"/>
      <c r="J867" s="103"/>
      <c r="K867" s="55"/>
      <c r="L867" s="55"/>
      <c r="M867" s="55"/>
      <c r="N867" s="55"/>
      <c r="O867" s="55"/>
      <c r="P867" s="55"/>
      <c r="Q867" s="55"/>
      <c r="R867" s="55"/>
      <c r="S867" s="55"/>
      <c r="T867" s="55"/>
      <c r="U867" s="55"/>
      <c r="V867" s="55"/>
      <c r="W867" s="55"/>
      <c r="X867" s="55"/>
      <c r="Y867" s="55"/>
      <c r="Z867" s="55"/>
    </row>
    <row r="868" spans="1:26" ht="13.5" customHeight="1">
      <c r="A868" s="55"/>
      <c r="B868" s="55"/>
      <c r="C868" s="55"/>
      <c r="D868" s="55"/>
      <c r="E868" s="55"/>
      <c r="F868" s="55"/>
      <c r="G868" s="102"/>
      <c r="H868" s="103"/>
      <c r="I868" s="103"/>
      <c r="J868" s="103"/>
      <c r="K868" s="55"/>
      <c r="L868" s="55"/>
      <c r="M868" s="55"/>
      <c r="N868" s="55"/>
      <c r="O868" s="55"/>
      <c r="P868" s="55"/>
      <c r="Q868" s="55"/>
      <c r="R868" s="55"/>
      <c r="S868" s="55"/>
      <c r="T868" s="55"/>
      <c r="U868" s="55"/>
      <c r="V868" s="55"/>
      <c r="W868" s="55"/>
      <c r="X868" s="55"/>
      <c r="Y868" s="55"/>
      <c r="Z868" s="55"/>
    </row>
    <row r="869" spans="1:26" ht="13.5" customHeight="1">
      <c r="A869" s="55"/>
      <c r="B869" s="55"/>
      <c r="C869" s="55"/>
      <c r="D869" s="55"/>
      <c r="E869" s="55"/>
      <c r="F869" s="55"/>
      <c r="G869" s="102"/>
      <c r="H869" s="103"/>
      <c r="I869" s="103"/>
      <c r="J869" s="103"/>
      <c r="K869" s="55"/>
      <c r="L869" s="55"/>
      <c r="M869" s="55"/>
      <c r="N869" s="55"/>
      <c r="O869" s="55"/>
      <c r="P869" s="55"/>
      <c r="Q869" s="55"/>
      <c r="R869" s="55"/>
      <c r="S869" s="55"/>
      <c r="T869" s="55"/>
      <c r="U869" s="55"/>
      <c r="V869" s="55"/>
      <c r="W869" s="55"/>
      <c r="X869" s="55"/>
      <c r="Y869" s="55"/>
      <c r="Z869" s="55"/>
    </row>
    <row r="870" spans="1:26" ht="13.5" customHeight="1">
      <c r="A870" s="55"/>
      <c r="B870" s="55"/>
      <c r="C870" s="55"/>
      <c r="D870" s="55"/>
      <c r="E870" s="55"/>
      <c r="F870" s="55"/>
      <c r="G870" s="102"/>
      <c r="H870" s="103"/>
      <c r="I870" s="103"/>
      <c r="J870" s="103"/>
      <c r="K870" s="55"/>
      <c r="L870" s="55"/>
      <c r="M870" s="55"/>
      <c r="N870" s="55"/>
      <c r="O870" s="55"/>
      <c r="P870" s="55"/>
      <c r="Q870" s="55"/>
      <c r="R870" s="55"/>
      <c r="S870" s="55"/>
      <c r="T870" s="55"/>
      <c r="U870" s="55"/>
      <c r="V870" s="55"/>
      <c r="W870" s="55"/>
      <c r="X870" s="55"/>
      <c r="Y870" s="55"/>
      <c r="Z870" s="55"/>
    </row>
    <row r="871" spans="1:26" ht="13.5" customHeight="1">
      <c r="A871" s="55"/>
      <c r="B871" s="55"/>
      <c r="C871" s="55"/>
      <c r="D871" s="55"/>
      <c r="E871" s="55"/>
      <c r="F871" s="55"/>
      <c r="G871" s="102"/>
      <c r="H871" s="103"/>
      <c r="I871" s="103"/>
      <c r="J871" s="103"/>
      <c r="K871" s="55"/>
      <c r="L871" s="55"/>
      <c r="M871" s="55"/>
      <c r="N871" s="55"/>
      <c r="O871" s="55"/>
      <c r="P871" s="55"/>
      <c r="Q871" s="55"/>
      <c r="R871" s="55"/>
      <c r="S871" s="55"/>
      <c r="T871" s="55"/>
      <c r="U871" s="55"/>
      <c r="V871" s="55"/>
      <c r="W871" s="55"/>
      <c r="X871" s="55"/>
      <c r="Y871" s="55"/>
      <c r="Z871" s="55"/>
    </row>
    <row r="872" spans="1:26" ht="13.5" customHeight="1">
      <c r="A872" s="55"/>
      <c r="B872" s="55"/>
      <c r="C872" s="55"/>
      <c r="D872" s="55"/>
      <c r="E872" s="55"/>
      <c r="F872" s="55"/>
      <c r="G872" s="102"/>
      <c r="H872" s="103"/>
      <c r="I872" s="103"/>
      <c r="J872" s="103"/>
      <c r="K872" s="55"/>
      <c r="L872" s="55"/>
      <c r="M872" s="55"/>
      <c r="N872" s="55"/>
      <c r="O872" s="55"/>
      <c r="P872" s="55"/>
      <c r="Q872" s="55"/>
      <c r="R872" s="55"/>
      <c r="S872" s="55"/>
      <c r="T872" s="55"/>
      <c r="U872" s="55"/>
      <c r="V872" s="55"/>
      <c r="W872" s="55"/>
      <c r="X872" s="55"/>
      <c r="Y872" s="55"/>
      <c r="Z872" s="55"/>
    </row>
    <row r="873" spans="1:26" ht="13.5" customHeight="1">
      <c r="A873" s="55"/>
      <c r="B873" s="55"/>
      <c r="C873" s="55"/>
      <c r="D873" s="55"/>
      <c r="E873" s="55"/>
      <c r="F873" s="55"/>
      <c r="G873" s="102"/>
      <c r="H873" s="103"/>
      <c r="I873" s="103"/>
      <c r="J873" s="103"/>
      <c r="K873" s="55"/>
      <c r="L873" s="55"/>
      <c r="M873" s="55"/>
      <c r="N873" s="55"/>
      <c r="O873" s="55"/>
      <c r="P873" s="55"/>
      <c r="Q873" s="55"/>
      <c r="R873" s="55"/>
      <c r="S873" s="55"/>
      <c r="T873" s="55"/>
      <c r="U873" s="55"/>
      <c r="V873" s="55"/>
      <c r="W873" s="55"/>
      <c r="X873" s="55"/>
      <c r="Y873" s="55"/>
      <c r="Z873" s="55"/>
    </row>
    <row r="874" spans="1:26" ht="13.5" customHeight="1">
      <c r="A874" s="55"/>
      <c r="B874" s="55"/>
      <c r="C874" s="55"/>
      <c r="D874" s="55"/>
      <c r="E874" s="55"/>
      <c r="F874" s="55"/>
      <c r="G874" s="102"/>
      <c r="H874" s="103"/>
      <c r="I874" s="103"/>
      <c r="J874" s="103"/>
      <c r="K874" s="55"/>
      <c r="L874" s="55"/>
      <c r="M874" s="55"/>
      <c r="N874" s="55"/>
      <c r="O874" s="55"/>
      <c r="P874" s="55"/>
      <c r="Q874" s="55"/>
      <c r="R874" s="55"/>
      <c r="S874" s="55"/>
      <c r="T874" s="55"/>
      <c r="U874" s="55"/>
      <c r="V874" s="55"/>
      <c r="W874" s="55"/>
      <c r="X874" s="55"/>
      <c r="Y874" s="55"/>
      <c r="Z874" s="55"/>
    </row>
    <row r="875" spans="1:26" ht="13.5" customHeight="1">
      <c r="A875" s="55"/>
      <c r="B875" s="55"/>
      <c r="C875" s="55"/>
      <c r="D875" s="55"/>
      <c r="E875" s="55"/>
      <c r="F875" s="55"/>
      <c r="G875" s="102"/>
      <c r="H875" s="103"/>
      <c r="I875" s="103"/>
      <c r="J875" s="103"/>
      <c r="K875" s="55"/>
      <c r="L875" s="55"/>
      <c r="M875" s="55"/>
      <c r="N875" s="55"/>
      <c r="O875" s="55"/>
      <c r="P875" s="55"/>
      <c r="Q875" s="55"/>
      <c r="R875" s="55"/>
      <c r="S875" s="55"/>
      <c r="T875" s="55"/>
      <c r="U875" s="55"/>
      <c r="V875" s="55"/>
      <c r="W875" s="55"/>
      <c r="X875" s="55"/>
      <c r="Y875" s="55"/>
      <c r="Z875" s="55"/>
    </row>
    <row r="876" spans="1:26" ht="13.5" customHeight="1">
      <c r="A876" s="55"/>
      <c r="B876" s="55"/>
      <c r="C876" s="55"/>
      <c r="D876" s="55"/>
      <c r="E876" s="55"/>
      <c r="F876" s="55"/>
      <c r="G876" s="102"/>
      <c r="H876" s="103"/>
      <c r="I876" s="103"/>
      <c r="J876" s="103"/>
      <c r="K876" s="55"/>
      <c r="L876" s="55"/>
      <c r="M876" s="55"/>
      <c r="N876" s="55"/>
      <c r="O876" s="55"/>
      <c r="P876" s="55"/>
      <c r="Q876" s="55"/>
      <c r="R876" s="55"/>
      <c r="S876" s="55"/>
      <c r="T876" s="55"/>
      <c r="U876" s="55"/>
      <c r="V876" s="55"/>
      <c r="W876" s="55"/>
      <c r="X876" s="55"/>
      <c r="Y876" s="55"/>
      <c r="Z876" s="55"/>
    </row>
    <row r="877" spans="1:26" ht="13.5" customHeight="1">
      <c r="A877" s="55"/>
      <c r="B877" s="55"/>
      <c r="C877" s="55"/>
      <c r="D877" s="55"/>
      <c r="E877" s="55"/>
      <c r="F877" s="55"/>
      <c r="G877" s="102"/>
      <c r="H877" s="103"/>
      <c r="I877" s="103"/>
      <c r="J877" s="103"/>
      <c r="K877" s="55"/>
      <c r="L877" s="55"/>
      <c r="M877" s="55"/>
      <c r="N877" s="55"/>
      <c r="O877" s="55"/>
      <c r="P877" s="55"/>
      <c r="Q877" s="55"/>
      <c r="R877" s="55"/>
      <c r="S877" s="55"/>
      <c r="T877" s="55"/>
      <c r="U877" s="55"/>
      <c r="V877" s="55"/>
      <c r="W877" s="55"/>
      <c r="X877" s="55"/>
      <c r="Y877" s="55"/>
      <c r="Z877" s="55"/>
    </row>
    <row r="878" spans="1:26" ht="13.5" customHeight="1">
      <c r="A878" s="55"/>
      <c r="B878" s="55"/>
      <c r="C878" s="55"/>
      <c r="D878" s="55"/>
      <c r="E878" s="55"/>
      <c r="F878" s="55"/>
      <c r="G878" s="102"/>
      <c r="H878" s="103"/>
      <c r="I878" s="103"/>
      <c r="J878" s="103"/>
      <c r="K878" s="55"/>
      <c r="L878" s="55"/>
      <c r="M878" s="55"/>
      <c r="N878" s="55"/>
      <c r="O878" s="55"/>
      <c r="P878" s="55"/>
      <c r="Q878" s="55"/>
      <c r="R878" s="55"/>
      <c r="S878" s="55"/>
      <c r="T878" s="55"/>
      <c r="U878" s="55"/>
      <c r="V878" s="55"/>
      <c r="W878" s="55"/>
      <c r="X878" s="55"/>
      <c r="Y878" s="55"/>
      <c r="Z878" s="55"/>
    </row>
    <row r="879" spans="1:26" ht="13.5" customHeight="1">
      <c r="A879" s="55"/>
      <c r="B879" s="55"/>
      <c r="C879" s="55"/>
      <c r="D879" s="55"/>
      <c r="E879" s="55"/>
      <c r="F879" s="55"/>
      <c r="G879" s="102"/>
      <c r="H879" s="103"/>
      <c r="I879" s="103"/>
      <c r="J879" s="103"/>
      <c r="K879" s="55"/>
      <c r="L879" s="55"/>
      <c r="M879" s="55"/>
      <c r="N879" s="55"/>
      <c r="O879" s="55"/>
      <c r="P879" s="55"/>
      <c r="Q879" s="55"/>
      <c r="R879" s="55"/>
      <c r="S879" s="55"/>
      <c r="T879" s="55"/>
      <c r="U879" s="55"/>
      <c r="V879" s="55"/>
      <c r="W879" s="55"/>
      <c r="X879" s="55"/>
      <c r="Y879" s="55"/>
      <c r="Z879" s="55"/>
    </row>
    <row r="880" spans="1:26" ht="13.5" customHeight="1">
      <c r="A880" s="55"/>
      <c r="B880" s="55"/>
      <c r="C880" s="55"/>
      <c r="D880" s="55"/>
      <c r="E880" s="55"/>
      <c r="F880" s="55"/>
      <c r="G880" s="102"/>
      <c r="H880" s="103"/>
      <c r="I880" s="103"/>
      <c r="J880" s="103"/>
      <c r="K880" s="55"/>
      <c r="L880" s="55"/>
      <c r="M880" s="55"/>
      <c r="N880" s="55"/>
      <c r="O880" s="55"/>
      <c r="P880" s="55"/>
      <c r="Q880" s="55"/>
      <c r="R880" s="55"/>
      <c r="S880" s="55"/>
      <c r="T880" s="55"/>
      <c r="U880" s="55"/>
      <c r="V880" s="55"/>
      <c r="W880" s="55"/>
      <c r="X880" s="55"/>
      <c r="Y880" s="55"/>
      <c r="Z880" s="55"/>
    </row>
    <row r="881" spans="1:26" ht="13.5" customHeight="1">
      <c r="A881" s="55"/>
      <c r="B881" s="55"/>
      <c r="C881" s="55"/>
      <c r="D881" s="55"/>
      <c r="E881" s="55"/>
      <c r="F881" s="55"/>
      <c r="G881" s="102"/>
      <c r="H881" s="103"/>
      <c r="I881" s="103"/>
      <c r="J881" s="103"/>
      <c r="K881" s="55"/>
      <c r="L881" s="55"/>
      <c r="M881" s="55"/>
      <c r="N881" s="55"/>
      <c r="O881" s="55"/>
      <c r="P881" s="55"/>
      <c r="Q881" s="55"/>
      <c r="R881" s="55"/>
      <c r="S881" s="55"/>
      <c r="T881" s="55"/>
      <c r="U881" s="55"/>
      <c r="V881" s="55"/>
      <c r="W881" s="55"/>
      <c r="X881" s="55"/>
      <c r="Y881" s="55"/>
      <c r="Z881" s="55"/>
    </row>
    <row r="882" spans="1:26" ht="13.5" customHeight="1">
      <c r="A882" s="55"/>
      <c r="B882" s="55"/>
      <c r="C882" s="55"/>
      <c r="D882" s="55"/>
      <c r="E882" s="55"/>
      <c r="F882" s="55"/>
      <c r="G882" s="102"/>
      <c r="H882" s="103"/>
      <c r="I882" s="103"/>
      <c r="J882" s="103"/>
      <c r="K882" s="55"/>
      <c r="L882" s="55"/>
      <c r="M882" s="55"/>
      <c r="N882" s="55"/>
      <c r="O882" s="55"/>
      <c r="P882" s="55"/>
      <c r="Q882" s="55"/>
      <c r="R882" s="55"/>
      <c r="S882" s="55"/>
      <c r="T882" s="55"/>
      <c r="U882" s="55"/>
      <c r="V882" s="55"/>
      <c r="W882" s="55"/>
      <c r="X882" s="55"/>
      <c r="Y882" s="55"/>
      <c r="Z882" s="55"/>
    </row>
    <row r="883" spans="1:26" ht="13.5" customHeight="1">
      <c r="A883" s="55"/>
      <c r="B883" s="55"/>
      <c r="C883" s="55"/>
      <c r="D883" s="55"/>
      <c r="E883" s="55"/>
      <c r="F883" s="55"/>
      <c r="G883" s="102"/>
      <c r="H883" s="103"/>
      <c r="I883" s="103"/>
      <c r="J883" s="103"/>
      <c r="K883" s="55"/>
      <c r="L883" s="55"/>
      <c r="M883" s="55"/>
      <c r="N883" s="55"/>
      <c r="O883" s="55"/>
      <c r="P883" s="55"/>
      <c r="Q883" s="55"/>
      <c r="R883" s="55"/>
      <c r="S883" s="55"/>
      <c r="T883" s="55"/>
      <c r="U883" s="55"/>
      <c r="V883" s="55"/>
      <c r="W883" s="55"/>
      <c r="X883" s="55"/>
      <c r="Y883" s="55"/>
      <c r="Z883" s="55"/>
    </row>
    <row r="884" spans="1:26" ht="13.5" customHeight="1">
      <c r="A884" s="55"/>
      <c r="B884" s="55"/>
      <c r="C884" s="55"/>
      <c r="D884" s="55"/>
      <c r="E884" s="55"/>
      <c r="F884" s="55"/>
      <c r="G884" s="102"/>
      <c r="H884" s="103"/>
      <c r="I884" s="103"/>
      <c r="J884" s="103"/>
      <c r="K884" s="55"/>
      <c r="L884" s="55"/>
      <c r="M884" s="55"/>
      <c r="N884" s="55"/>
      <c r="O884" s="55"/>
      <c r="P884" s="55"/>
      <c r="Q884" s="55"/>
      <c r="R884" s="55"/>
      <c r="S884" s="55"/>
      <c r="T884" s="55"/>
      <c r="U884" s="55"/>
      <c r="V884" s="55"/>
      <c r="W884" s="55"/>
      <c r="X884" s="55"/>
      <c r="Y884" s="55"/>
      <c r="Z884" s="55"/>
    </row>
    <row r="885" spans="1:26" ht="13.5" customHeight="1">
      <c r="A885" s="55"/>
      <c r="B885" s="55"/>
      <c r="C885" s="55"/>
      <c r="D885" s="55"/>
      <c r="E885" s="55"/>
      <c r="F885" s="55"/>
      <c r="G885" s="102"/>
      <c r="H885" s="103"/>
      <c r="I885" s="103"/>
      <c r="J885" s="103"/>
      <c r="K885" s="55"/>
      <c r="L885" s="55"/>
      <c r="M885" s="55"/>
      <c r="N885" s="55"/>
      <c r="O885" s="55"/>
      <c r="P885" s="55"/>
      <c r="Q885" s="55"/>
      <c r="R885" s="55"/>
      <c r="S885" s="55"/>
      <c r="T885" s="55"/>
      <c r="U885" s="55"/>
      <c r="V885" s="55"/>
      <c r="W885" s="55"/>
      <c r="X885" s="55"/>
      <c r="Y885" s="55"/>
      <c r="Z885" s="55"/>
    </row>
    <row r="886" spans="1:26" ht="13.5" customHeight="1">
      <c r="A886" s="55"/>
      <c r="B886" s="55"/>
      <c r="C886" s="55"/>
      <c r="D886" s="55"/>
      <c r="E886" s="55"/>
      <c r="F886" s="55"/>
      <c r="G886" s="102"/>
      <c r="H886" s="103"/>
      <c r="I886" s="103"/>
      <c r="J886" s="103"/>
      <c r="K886" s="55"/>
      <c r="L886" s="55"/>
      <c r="M886" s="55"/>
      <c r="N886" s="55"/>
      <c r="O886" s="55"/>
      <c r="P886" s="55"/>
      <c r="Q886" s="55"/>
      <c r="R886" s="55"/>
      <c r="S886" s="55"/>
      <c r="T886" s="55"/>
      <c r="U886" s="55"/>
      <c r="V886" s="55"/>
      <c r="W886" s="55"/>
      <c r="X886" s="55"/>
      <c r="Y886" s="55"/>
      <c r="Z886" s="55"/>
    </row>
    <row r="887" spans="1:26" ht="13.5" customHeight="1">
      <c r="A887" s="55"/>
      <c r="B887" s="55"/>
      <c r="C887" s="55"/>
      <c r="D887" s="55"/>
      <c r="E887" s="55"/>
      <c r="F887" s="55"/>
      <c r="G887" s="102"/>
      <c r="H887" s="103"/>
      <c r="I887" s="103"/>
      <c r="J887" s="103"/>
      <c r="K887" s="55"/>
      <c r="L887" s="55"/>
      <c r="M887" s="55"/>
      <c r="N887" s="55"/>
      <c r="O887" s="55"/>
      <c r="P887" s="55"/>
      <c r="Q887" s="55"/>
      <c r="R887" s="55"/>
      <c r="S887" s="55"/>
      <c r="T887" s="55"/>
      <c r="U887" s="55"/>
      <c r="V887" s="55"/>
      <c r="W887" s="55"/>
      <c r="X887" s="55"/>
      <c r="Y887" s="55"/>
      <c r="Z887" s="55"/>
    </row>
    <row r="888" spans="1:26" ht="13.5" customHeight="1">
      <c r="A888" s="55"/>
      <c r="B888" s="55"/>
      <c r="C888" s="55"/>
      <c r="D888" s="55"/>
      <c r="E888" s="55"/>
      <c r="F888" s="55"/>
      <c r="G888" s="102"/>
      <c r="H888" s="103"/>
      <c r="I888" s="103"/>
      <c r="J888" s="103"/>
      <c r="K888" s="55"/>
      <c r="L888" s="55"/>
      <c r="M888" s="55"/>
      <c r="N888" s="55"/>
      <c r="O888" s="55"/>
      <c r="P888" s="55"/>
      <c r="Q888" s="55"/>
      <c r="R888" s="55"/>
      <c r="S888" s="55"/>
      <c r="T888" s="55"/>
      <c r="U888" s="55"/>
      <c r="V888" s="55"/>
      <c r="W888" s="55"/>
      <c r="X888" s="55"/>
      <c r="Y888" s="55"/>
      <c r="Z888" s="55"/>
    </row>
    <row r="889" spans="1:26" ht="13.5" customHeight="1">
      <c r="A889" s="55"/>
      <c r="B889" s="55"/>
      <c r="C889" s="55"/>
      <c r="D889" s="55"/>
      <c r="E889" s="55"/>
      <c r="F889" s="55"/>
      <c r="G889" s="102"/>
      <c r="H889" s="103"/>
      <c r="I889" s="103"/>
      <c r="J889" s="103"/>
      <c r="K889" s="55"/>
      <c r="L889" s="55"/>
      <c r="M889" s="55"/>
      <c r="N889" s="55"/>
      <c r="O889" s="55"/>
      <c r="P889" s="55"/>
      <c r="Q889" s="55"/>
      <c r="R889" s="55"/>
      <c r="S889" s="55"/>
      <c r="T889" s="55"/>
      <c r="U889" s="55"/>
      <c r="V889" s="55"/>
      <c r="W889" s="55"/>
      <c r="X889" s="55"/>
      <c r="Y889" s="55"/>
      <c r="Z889" s="55"/>
    </row>
    <row r="890" spans="1:26" ht="13.5" customHeight="1">
      <c r="A890" s="55"/>
      <c r="B890" s="55"/>
      <c r="C890" s="55"/>
      <c r="D890" s="55"/>
      <c r="E890" s="55"/>
      <c r="F890" s="55"/>
      <c r="G890" s="102"/>
      <c r="H890" s="103"/>
      <c r="I890" s="103"/>
      <c r="J890" s="103"/>
      <c r="K890" s="55"/>
      <c r="L890" s="55"/>
      <c r="M890" s="55"/>
      <c r="N890" s="55"/>
      <c r="O890" s="55"/>
      <c r="P890" s="55"/>
      <c r="Q890" s="55"/>
      <c r="R890" s="55"/>
      <c r="S890" s="55"/>
      <c r="T890" s="55"/>
      <c r="U890" s="55"/>
      <c r="V890" s="55"/>
      <c r="W890" s="55"/>
      <c r="X890" s="55"/>
      <c r="Y890" s="55"/>
      <c r="Z890" s="55"/>
    </row>
    <row r="891" spans="1:26" ht="13.5" customHeight="1">
      <c r="A891" s="55"/>
      <c r="B891" s="55"/>
      <c r="C891" s="55"/>
      <c r="D891" s="55"/>
      <c r="E891" s="55"/>
      <c r="F891" s="55"/>
      <c r="G891" s="102"/>
      <c r="H891" s="103"/>
      <c r="I891" s="103"/>
      <c r="J891" s="103"/>
      <c r="K891" s="55"/>
      <c r="L891" s="55"/>
      <c r="M891" s="55"/>
      <c r="N891" s="55"/>
      <c r="O891" s="55"/>
      <c r="P891" s="55"/>
      <c r="Q891" s="55"/>
      <c r="R891" s="55"/>
      <c r="S891" s="55"/>
      <c r="T891" s="55"/>
      <c r="U891" s="55"/>
      <c r="V891" s="55"/>
      <c r="W891" s="55"/>
      <c r="X891" s="55"/>
      <c r="Y891" s="55"/>
      <c r="Z891" s="55"/>
    </row>
    <row r="892" spans="1:26" ht="13.5" customHeight="1">
      <c r="A892" s="55"/>
      <c r="B892" s="55"/>
      <c r="C892" s="55"/>
      <c r="D892" s="55"/>
      <c r="E892" s="55"/>
      <c r="F892" s="55"/>
      <c r="G892" s="102"/>
      <c r="H892" s="103"/>
      <c r="I892" s="103"/>
      <c r="J892" s="103"/>
      <c r="K892" s="55"/>
      <c r="L892" s="55"/>
      <c r="M892" s="55"/>
      <c r="N892" s="55"/>
      <c r="O892" s="55"/>
      <c r="P892" s="55"/>
      <c r="Q892" s="55"/>
      <c r="R892" s="55"/>
      <c r="S892" s="55"/>
      <c r="T892" s="55"/>
      <c r="U892" s="55"/>
      <c r="V892" s="55"/>
      <c r="W892" s="55"/>
      <c r="X892" s="55"/>
      <c r="Y892" s="55"/>
      <c r="Z892" s="55"/>
    </row>
    <row r="893" spans="1:26" ht="13.5" customHeight="1">
      <c r="A893" s="55"/>
      <c r="B893" s="55"/>
      <c r="C893" s="55"/>
      <c r="D893" s="55"/>
      <c r="E893" s="55"/>
      <c r="F893" s="55"/>
      <c r="G893" s="102"/>
      <c r="H893" s="103"/>
      <c r="I893" s="103"/>
      <c r="J893" s="103"/>
      <c r="K893" s="55"/>
      <c r="L893" s="55"/>
      <c r="M893" s="55"/>
      <c r="N893" s="55"/>
      <c r="O893" s="55"/>
      <c r="P893" s="55"/>
      <c r="Q893" s="55"/>
      <c r="R893" s="55"/>
      <c r="S893" s="55"/>
      <c r="T893" s="55"/>
      <c r="U893" s="55"/>
      <c r="V893" s="55"/>
      <c r="W893" s="55"/>
      <c r="X893" s="55"/>
      <c r="Y893" s="55"/>
      <c r="Z893" s="55"/>
    </row>
    <row r="894" spans="1:26" ht="13.5" customHeight="1">
      <c r="A894" s="55"/>
      <c r="B894" s="55"/>
      <c r="C894" s="55"/>
      <c r="D894" s="55"/>
      <c r="E894" s="55"/>
      <c r="F894" s="55"/>
      <c r="G894" s="102"/>
      <c r="H894" s="103"/>
      <c r="I894" s="103"/>
      <c r="J894" s="103"/>
      <c r="K894" s="55"/>
      <c r="L894" s="55"/>
      <c r="M894" s="55"/>
      <c r="N894" s="55"/>
      <c r="O894" s="55"/>
      <c r="P894" s="55"/>
      <c r="Q894" s="55"/>
      <c r="R894" s="55"/>
      <c r="S894" s="55"/>
      <c r="T894" s="55"/>
      <c r="U894" s="55"/>
      <c r="V894" s="55"/>
      <c r="W894" s="55"/>
      <c r="X894" s="55"/>
      <c r="Y894" s="55"/>
      <c r="Z894" s="55"/>
    </row>
    <row r="895" spans="1:26" ht="13.5" customHeight="1">
      <c r="A895" s="55"/>
      <c r="B895" s="55"/>
      <c r="C895" s="55"/>
      <c r="D895" s="55"/>
      <c r="E895" s="55"/>
      <c r="F895" s="55"/>
      <c r="G895" s="102"/>
      <c r="H895" s="103"/>
      <c r="I895" s="103"/>
      <c r="J895" s="103"/>
      <c r="K895" s="55"/>
      <c r="L895" s="55"/>
      <c r="M895" s="55"/>
      <c r="N895" s="55"/>
      <c r="O895" s="55"/>
      <c r="P895" s="55"/>
      <c r="Q895" s="55"/>
      <c r="R895" s="55"/>
      <c r="S895" s="55"/>
      <c r="T895" s="55"/>
      <c r="U895" s="55"/>
      <c r="V895" s="55"/>
      <c r="W895" s="55"/>
      <c r="X895" s="55"/>
      <c r="Y895" s="55"/>
      <c r="Z895" s="55"/>
    </row>
    <row r="896" spans="1:26" ht="13.5" customHeight="1">
      <c r="A896" s="55"/>
      <c r="B896" s="55"/>
      <c r="C896" s="55"/>
      <c r="D896" s="55"/>
      <c r="E896" s="55"/>
      <c r="F896" s="55"/>
      <c r="G896" s="102"/>
      <c r="H896" s="103"/>
      <c r="I896" s="103"/>
      <c r="J896" s="103"/>
      <c r="K896" s="55"/>
      <c r="L896" s="55"/>
      <c r="M896" s="55"/>
      <c r="N896" s="55"/>
      <c r="O896" s="55"/>
      <c r="P896" s="55"/>
      <c r="Q896" s="55"/>
      <c r="R896" s="55"/>
      <c r="S896" s="55"/>
      <c r="T896" s="55"/>
      <c r="U896" s="55"/>
      <c r="V896" s="55"/>
      <c r="W896" s="55"/>
      <c r="X896" s="55"/>
      <c r="Y896" s="55"/>
      <c r="Z896" s="55"/>
    </row>
    <row r="897" spans="1:26" ht="13.5" customHeight="1">
      <c r="A897" s="55"/>
      <c r="B897" s="55"/>
      <c r="C897" s="55"/>
      <c r="D897" s="55"/>
      <c r="E897" s="55"/>
      <c r="F897" s="55"/>
      <c r="G897" s="102"/>
      <c r="H897" s="103"/>
      <c r="I897" s="103"/>
      <c r="J897" s="103"/>
      <c r="K897" s="55"/>
      <c r="L897" s="55"/>
      <c r="M897" s="55"/>
      <c r="N897" s="55"/>
      <c r="O897" s="55"/>
      <c r="P897" s="55"/>
      <c r="Q897" s="55"/>
      <c r="R897" s="55"/>
      <c r="S897" s="55"/>
      <c r="T897" s="55"/>
      <c r="U897" s="55"/>
      <c r="V897" s="55"/>
      <c r="W897" s="55"/>
      <c r="X897" s="55"/>
      <c r="Y897" s="55"/>
      <c r="Z897" s="55"/>
    </row>
    <row r="898" spans="1:26" ht="13.5" customHeight="1">
      <c r="A898" s="55"/>
      <c r="B898" s="55"/>
      <c r="C898" s="55"/>
      <c r="D898" s="55"/>
      <c r="E898" s="55"/>
      <c r="F898" s="55"/>
      <c r="G898" s="102"/>
      <c r="H898" s="103"/>
      <c r="I898" s="103"/>
      <c r="J898" s="103"/>
      <c r="K898" s="55"/>
      <c r="L898" s="55"/>
      <c r="M898" s="55"/>
      <c r="N898" s="55"/>
      <c r="O898" s="55"/>
      <c r="P898" s="55"/>
      <c r="Q898" s="55"/>
      <c r="R898" s="55"/>
      <c r="S898" s="55"/>
      <c r="T898" s="55"/>
      <c r="U898" s="55"/>
      <c r="V898" s="55"/>
      <c r="W898" s="55"/>
      <c r="X898" s="55"/>
      <c r="Y898" s="55"/>
      <c r="Z898" s="55"/>
    </row>
    <row r="899" spans="1:26" ht="13.5" customHeight="1">
      <c r="A899" s="55"/>
      <c r="B899" s="55"/>
      <c r="C899" s="55"/>
      <c r="D899" s="55"/>
      <c r="E899" s="55"/>
      <c r="F899" s="55"/>
      <c r="G899" s="102"/>
      <c r="H899" s="103"/>
      <c r="I899" s="103"/>
      <c r="J899" s="103"/>
      <c r="K899" s="55"/>
      <c r="L899" s="55"/>
      <c r="M899" s="55"/>
      <c r="N899" s="55"/>
      <c r="O899" s="55"/>
      <c r="P899" s="55"/>
      <c r="Q899" s="55"/>
      <c r="R899" s="55"/>
      <c r="S899" s="55"/>
      <c r="T899" s="55"/>
      <c r="U899" s="55"/>
      <c r="V899" s="55"/>
      <c r="W899" s="55"/>
      <c r="X899" s="55"/>
      <c r="Y899" s="55"/>
      <c r="Z899" s="55"/>
    </row>
    <row r="900" spans="1:26" ht="13.5" customHeight="1">
      <c r="A900" s="55"/>
      <c r="B900" s="55"/>
      <c r="C900" s="55"/>
      <c r="D900" s="55"/>
      <c r="E900" s="55"/>
      <c r="F900" s="55"/>
      <c r="G900" s="102"/>
      <c r="H900" s="103"/>
      <c r="I900" s="103"/>
      <c r="J900" s="103"/>
      <c r="K900" s="55"/>
      <c r="L900" s="55"/>
      <c r="M900" s="55"/>
      <c r="N900" s="55"/>
      <c r="O900" s="55"/>
      <c r="P900" s="55"/>
      <c r="Q900" s="55"/>
      <c r="R900" s="55"/>
      <c r="S900" s="55"/>
      <c r="T900" s="55"/>
      <c r="U900" s="55"/>
      <c r="V900" s="55"/>
      <c r="W900" s="55"/>
      <c r="X900" s="55"/>
      <c r="Y900" s="55"/>
      <c r="Z900" s="55"/>
    </row>
    <row r="901" spans="1:26" ht="13.5" customHeight="1">
      <c r="A901" s="55"/>
      <c r="B901" s="55"/>
      <c r="C901" s="55"/>
      <c r="D901" s="55"/>
      <c r="E901" s="55"/>
      <c r="F901" s="55"/>
      <c r="G901" s="102"/>
      <c r="H901" s="103"/>
      <c r="I901" s="103"/>
      <c r="J901" s="103"/>
      <c r="K901" s="55"/>
      <c r="L901" s="55"/>
      <c r="M901" s="55"/>
      <c r="N901" s="55"/>
      <c r="O901" s="55"/>
      <c r="P901" s="55"/>
      <c r="Q901" s="55"/>
      <c r="R901" s="55"/>
      <c r="S901" s="55"/>
      <c r="T901" s="55"/>
      <c r="U901" s="55"/>
      <c r="V901" s="55"/>
      <c r="W901" s="55"/>
      <c r="X901" s="55"/>
      <c r="Y901" s="55"/>
      <c r="Z901" s="55"/>
    </row>
    <row r="902" spans="1:26" ht="13.5" customHeight="1">
      <c r="A902" s="55"/>
      <c r="B902" s="55"/>
      <c r="C902" s="55"/>
      <c r="D902" s="55"/>
      <c r="E902" s="55"/>
      <c r="F902" s="55"/>
      <c r="G902" s="102"/>
      <c r="H902" s="103"/>
      <c r="I902" s="103"/>
      <c r="J902" s="103"/>
      <c r="K902" s="55"/>
      <c r="L902" s="55"/>
      <c r="M902" s="55"/>
      <c r="N902" s="55"/>
      <c r="O902" s="55"/>
      <c r="P902" s="55"/>
      <c r="Q902" s="55"/>
      <c r="R902" s="55"/>
      <c r="S902" s="55"/>
      <c r="T902" s="55"/>
      <c r="U902" s="55"/>
      <c r="V902" s="55"/>
      <c r="W902" s="55"/>
      <c r="X902" s="55"/>
      <c r="Y902" s="55"/>
      <c r="Z902" s="55"/>
    </row>
    <row r="903" spans="1:26" ht="13.5" customHeight="1">
      <c r="A903" s="55"/>
      <c r="B903" s="55"/>
      <c r="C903" s="55"/>
      <c r="D903" s="55"/>
      <c r="E903" s="55"/>
      <c r="F903" s="55"/>
      <c r="G903" s="102"/>
      <c r="H903" s="103"/>
      <c r="I903" s="103"/>
      <c r="J903" s="103"/>
      <c r="K903" s="55"/>
      <c r="L903" s="55"/>
      <c r="M903" s="55"/>
      <c r="N903" s="55"/>
      <c r="O903" s="55"/>
      <c r="P903" s="55"/>
      <c r="Q903" s="55"/>
      <c r="R903" s="55"/>
      <c r="S903" s="55"/>
      <c r="T903" s="55"/>
      <c r="U903" s="55"/>
      <c r="V903" s="55"/>
      <c r="W903" s="55"/>
      <c r="X903" s="55"/>
      <c r="Y903" s="55"/>
      <c r="Z903" s="55"/>
    </row>
    <row r="904" spans="1:26" ht="13.5" customHeight="1">
      <c r="A904" s="55"/>
      <c r="B904" s="55"/>
      <c r="C904" s="55"/>
      <c r="D904" s="55"/>
      <c r="E904" s="55"/>
      <c r="F904" s="55"/>
      <c r="G904" s="102"/>
      <c r="H904" s="103"/>
      <c r="I904" s="103"/>
      <c r="J904" s="103"/>
      <c r="K904" s="55"/>
      <c r="L904" s="55"/>
      <c r="M904" s="55"/>
      <c r="N904" s="55"/>
      <c r="O904" s="55"/>
      <c r="P904" s="55"/>
      <c r="Q904" s="55"/>
      <c r="R904" s="55"/>
      <c r="S904" s="55"/>
      <c r="T904" s="55"/>
      <c r="U904" s="55"/>
      <c r="V904" s="55"/>
      <c r="W904" s="55"/>
      <c r="X904" s="55"/>
      <c r="Y904" s="55"/>
      <c r="Z904" s="55"/>
    </row>
    <row r="905" spans="1:26" ht="13.5" customHeight="1">
      <c r="A905" s="55"/>
      <c r="B905" s="55"/>
      <c r="C905" s="55"/>
      <c r="D905" s="55"/>
      <c r="E905" s="55"/>
      <c r="F905" s="55"/>
      <c r="G905" s="102"/>
      <c r="H905" s="103"/>
      <c r="I905" s="103"/>
      <c r="J905" s="103"/>
      <c r="K905" s="55"/>
      <c r="L905" s="55"/>
      <c r="M905" s="55"/>
      <c r="N905" s="55"/>
      <c r="O905" s="55"/>
      <c r="P905" s="55"/>
      <c r="Q905" s="55"/>
      <c r="R905" s="55"/>
      <c r="S905" s="55"/>
      <c r="T905" s="55"/>
      <c r="U905" s="55"/>
      <c r="V905" s="55"/>
      <c r="W905" s="55"/>
      <c r="X905" s="55"/>
      <c r="Y905" s="55"/>
      <c r="Z905" s="55"/>
    </row>
    <row r="906" spans="1:26" ht="13.5" customHeight="1">
      <c r="A906" s="55"/>
      <c r="B906" s="55"/>
      <c r="C906" s="55"/>
      <c r="D906" s="55"/>
      <c r="E906" s="55"/>
      <c r="F906" s="55"/>
      <c r="G906" s="102"/>
      <c r="H906" s="103"/>
      <c r="I906" s="103"/>
      <c r="J906" s="103"/>
      <c r="K906" s="55"/>
      <c r="L906" s="55"/>
      <c r="M906" s="55"/>
      <c r="N906" s="55"/>
      <c r="O906" s="55"/>
      <c r="P906" s="55"/>
      <c r="Q906" s="55"/>
      <c r="R906" s="55"/>
      <c r="S906" s="55"/>
      <c r="T906" s="55"/>
      <c r="U906" s="55"/>
      <c r="V906" s="55"/>
      <c r="W906" s="55"/>
      <c r="X906" s="55"/>
      <c r="Y906" s="55"/>
      <c r="Z906" s="55"/>
    </row>
    <row r="907" spans="1:26" ht="13.5" customHeight="1">
      <c r="A907" s="55"/>
      <c r="B907" s="55"/>
      <c r="C907" s="55"/>
      <c r="D907" s="55"/>
      <c r="E907" s="55"/>
      <c r="F907" s="55"/>
      <c r="G907" s="102"/>
      <c r="H907" s="103"/>
      <c r="I907" s="103"/>
      <c r="J907" s="103"/>
      <c r="K907" s="55"/>
      <c r="L907" s="55"/>
      <c r="M907" s="55"/>
      <c r="N907" s="55"/>
      <c r="O907" s="55"/>
      <c r="P907" s="55"/>
      <c r="Q907" s="55"/>
      <c r="R907" s="55"/>
      <c r="S907" s="55"/>
      <c r="T907" s="55"/>
      <c r="U907" s="55"/>
      <c r="V907" s="55"/>
      <c r="W907" s="55"/>
      <c r="X907" s="55"/>
      <c r="Y907" s="55"/>
      <c r="Z907" s="55"/>
    </row>
    <row r="908" spans="1:26" ht="13.5" customHeight="1">
      <c r="A908" s="55"/>
      <c r="B908" s="55"/>
      <c r="C908" s="55"/>
      <c r="D908" s="55"/>
      <c r="E908" s="55"/>
      <c r="F908" s="55"/>
      <c r="G908" s="102"/>
      <c r="H908" s="103"/>
      <c r="I908" s="103"/>
      <c r="J908" s="103"/>
      <c r="K908" s="55"/>
      <c r="L908" s="55"/>
      <c r="M908" s="55"/>
      <c r="N908" s="55"/>
      <c r="O908" s="55"/>
      <c r="P908" s="55"/>
      <c r="Q908" s="55"/>
      <c r="R908" s="55"/>
      <c r="S908" s="55"/>
      <c r="T908" s="55"/>
      <c r="U908" s="55"/>
      <c r="V908" s="55"/>
      <c r="W908" s="55"/>
      <c r="X908" s="55"/>
      <c r="Y908" s="55"/>
      <c r="Z908" s="55"/>
    </row>
    <row r="909" spans="1:26" ht="13.5" customHeight="1">
      <c r="A909" s="55"/>
      <c r="B909" s="55"/>
      <c r="C909" s="55"/>
      <c r="D909" s="55"/>
      <c r="E909" s="55"/>
      <c r="F909" s="55"/>
      <c r="G909" s="102"/>
      <c r="H909" s="103"/>
      <c r="I909" s="103"/>
      <c r="J909" s="103"/>
      <c r="K909" s="55"/>
      <c r="L909" s="55"/>
      <c r="M909" s="55"/>
      <c r="N909" s="55"/>
      <c r="O909" s="55"/>
      <c r="P909" s="55"/>
      <c r="Q909" s="55"/>
      <c r="R909" s="55"/>
      <c r="S909" s="55"/>
      <c r="T909" s="55"/>
      <c r="U909" s="55"/>
      <c r="V909" s="55"/>
      <c r="W909" s="55"/>
      <c r="X909" s="55"/>
      <c r="Y909" s="55"/>
      <c r="Z909" s="55"/>
    </row>
    <row r="910" spans="1:26" ht="13.5" customHeight="1">
      <c r="A910" s="55"/>
      <c r="B910" s="55"/>
      <c r="C910" s="55"/>
      <c r="D910" s="55"/>
      <c r="E910" s="55"/>
      <c r="F910" s="55"/>
      <c r="G910" s="102"/>
      <c r="H910" s="103"/>
      <c r="I910" s="103"/>
      <c r="J910" s="103"/>
      <c r="K910" s="55"/>
      <c r="L910" s="55"/>
      <c r="M910" s="55"/>
      <c r="N910" s="55"/>
      <c r="O910" s="55"/>
      <c r="P910" s="55"/>
      <c r="Q910" s="55"/>
      <c r="R910" s="55"/>
      <c r="S910" s="55"/>
      <c r="T910" s="55"/>
      <c r="U910" s="55"/>
      <c r="V910" s="55"/>
      <c r="W910" s="55"/>
      <c r="X910" s="55"/>
      <c r="Y910" s="55"/>
      <c r="Z910" s="55"/>
    </row>
    <row r="911" spans="1:26" ht="13.5" customHeight="1">
      <c r="A911" s="55"/>
      <c r="B911" s="55"/>
      <c r="C911" s="55"/>
      <c r="D911" s="55"/>
      <c r="E911" s="55"/>
      <c r="F911" s="55"/>
      <c r="G911" s="102"/>
      <c r="H911" s="103"/>
      <c r="I911" s="103"/>
      <c r="J911" s="103"/>
      <c r="K911" s="55"/>
      <c r="L911" s="55"/>
      <c r="M911" s="55"/>
      <c r="N911" s="55"/>
      <c r="O911" s="55"/>
      <c r="P911" s="55"/>
      <c r="Q911" s="55"/>
      <c r="R911" s="55"/>
      <c r="S911" s="55"/>
      <c r="T911" s="55"/>
      <c r="U911" s="55"/>
      <c r="V911" s="55"/>
      <c r="W911" s="55"/>
      <c r="X911" s="55"/>
      <c r="Y911" s="55"/>
      <c r="Z911" s="55"/>
    </row>
    <row r="912" spans="1:26" ht="13.5" customHeight="1">
      <c r="A912" s="55"/>
      <c r="B912" s="55"/>
      <c r="C912" s="55"/>
      <c r="D912" s="55"/>
      <c r="E912" s="55"/>
      <c r="F912" s="55"/>
      <c r="G912" s="102"/>
      <c r="H912" s="103"/>
      <c r="I912" s="103"/>
      <c r="J912" s="103"/>
      <c r="K912" s="55"/>
      <c r="L912" s="55"/>
      <c r="M912" s="55"/>
      <c r="N912" s="55"/>
      <c r="O912" s="55"/>
      <c r="P912" s="55"/>
      <c r="Q912" s="55"/>
      <c r="R912" s="55"/>
      <c r="S912" s="55"/>
      <c r="T912" s="55"/>
      <c r="U912" s="55"/>
      <c r="V912" s="55"/>
      <c r="W912" s="55"/>
      <c r="X912" s="55"/>
      <c r="Y912" s="55"/>
      <c r="Z912" s="55"/>
    </row>
    <row r="913" spans="1:26" ht="13.5" customHeight="1">
      <c r="A913" s="55"/>
      <c r="B913" s="55"/>
      <c r="C913" s="55"/>
      <c r="D913" s="55"/>
      <c r="E913" s="55"/>
      <c r="F913" s="55"/>
      <c r="G913" s="102"/>
      <c r="H913" s="103"/>
      <c r="I913" s="103"/>
      <c r="J913" s="103"/>
      <c r="K913" s="55"/>
      <c r="L913" s="55"/>
      <c r="M913" s="55"/>
      <c r="N913" s="55"/>
      <c r="O913" s="55"/>
      <c r="P913" s="55"/>
      <c r="Q913" s="55"/>
      <c r="R913" s="55"/>
      <c r="S913" s="55"/>
      <c r="T913" s="55"/>
      <c r="U913" s="55"/>
      <c r="V913" s="55"/>
      <c r="W913" s="55"/>
      <c r="X913" s="55"/>
      <c r="Y913" s="55"/>
      <c r="Z913" s="55"/>
    </row>
    <row r="914" spans="1:26" ht="13.5" customHeight="1">
      <c r="A914" s="55"/>
      <c r="B914" s="55"/>
      <c r="C914" s="55"/>
      <c r="D914" s="55"/>
      <c r="E914" s="55"/>
      <c r="F914" s="55"/>
      <c r="G914" s="102"/>
      <c r="H914" s="103"/>
      <c r="I914" s="103"/>
      <c r="J914" s="103"/>
      <c r="K914" s="55"/>
      <c r="L914" s="55"/>
      <c r="M914" s="55"/>
      <c r="N914" s="55"/>
      <c r="O914" s="55"/>
      <c r="P914" s="55"/>
      <c r="Q914" s="55"/>
      <c r="R914" s="55"/>
      <c r="S914" s="55"/>
      <c r="T914" s="55"/>
      <c r="U914" s="55"/>
      <c r="V914" s="55"/>
      <c r="W914" s="55"/>
      <c r="X914" s="55"/>
      <c r="Y914" s="55"/>
      <c r="Z914" s="55"/>
    </row>
    <row r="915" spans="1:26" ht="13.5" customHeight="1">
      <c r="A915" s="55"/>
      <c r="B915" s="55"/>
      <c r="C915" s="55"/>
      <c r="D915" s="55"/>
      <c r="E915" s="55"/>
      <c r="F915" s="55"/>
      <c r="G915" s="102"/>
      <c r="H915" s="103"/>
      <c r="I915" s="103"/>
      <c r="J915" s="103"/>
      <c r="K915" s="55"/>
      <c r="L915" s="55"/>
      <c r="M915" s="55"/>
      <c r="N915" s="55"/>
      <c r="O915" s="55"/>
      <c r="P915" s="55"/>
      <c r="Q915" s="55"/>
      <c r="R915" s="55"/>
      <c r="S915" s="55"/>
      <c r="T915" s="55"/>
      <c r="U915" s="55"/>
      <c r="V915" s="55"/>
      <c r="W915" s="55"/>
      <c r="X915" s="55"/>
      <c r="Y915" s="55"/>
      <c r="Z915" s="55"/>
    </row>
    <row r="916" spans="1:26" ht="13.5" customHeight="1">
      <c r="A916" s="55"/>
      <c r="B916" s="55"/>
      <c r="C916" s="55"/>
      <c r="D916" s="55"/>
      <c r="E916" s="55"/>
      <c r="F916" s="55"/>
      <c r="G916" s="102"/>
      <c r="H916" s="103"/>
      <c r="I916" s="103"/>
      <c r="J916" s="103"/>
      <c r="K916" s="55"/>
      <c r="L916" s="55"/>
      <c r="M916" s="55"/>
      <c r="N916" s="55"/>
      <c r="O916" s="55"/>
      <c r="P916" s="55"/>
      <c r="Q916" s="55"/>
      <c r="R916" s="55"/>
      <c r="S916" s="55"/>
      <c r="T916" s="55"/>
      <c r="U916" s="55"/>
      <c r="V916" s="55"/>
      <c r="W916" s="55"/>
      <c r="X916" s="55"/>
      <c r="Y916" s="55"/>
      <c r="Z916" s="55"/>
    </row>
    <row r="917" spans="1:26" ht="13.5" customHeight="1">
      <c r="A917" s="55"/>
      <c r="B917" s="55"/>
      <c r="C917" s="55"/>
      <c r="D917" s="55"/>
      <c r="E917" s="55"/>
      <c r="F917" s="55"/>
      <c r="G917" s="102"/>
      <c r="H917" s="103"/>
      <c r="I917" s="103"/>
      <c r="J917" s="103"/>
      <c r="K917" s="55"/>
      <c r="L917" s="55"/>
      <c r="M917" s="55"/>
      <c r="N917" s="55"/>
      <c r="O917" s="55"/>
      <c r="P917" s="55"/>
      <c r="Q917" s="55"/>
      <c r="R917" s="55"/>
      <c r="S917" s="55"/>
      <c r="T917" s="55"/>
      <c r="U917" s="55"/>
      <c r="V917" s="55"/>
      <c r="W917" s="55"/>
      <c r="X917" s="55"/>
      <c r="Y917" s="55"/>
      <c r="Z917" s="55"/>
    </row>
    <row r="918" spans="1:26" ht="13.5" customHeight="1">
      <c r="A918" s="55"/>
      <c r="B918" s="55"/>
      <c r="C918" s="55"/>
      <c r="D918" s="55"/>
      <c r="E918" s="55"/>
      <c r="F918" s="55"/>
      <c r="G918" s="102"/>
      <c r="H918" s="103"/>
      <c r="I918" s="103"/>
      <c r="J918" s="103"/>
      <c r="K918" s="55"/>
      <c r="L918" s="55"/>
      <c r="M918" s="55"/>
      <c r="N918" s="55"/>
      <c r="O918" s="55"/>
      <c r="P918" s="55"/>
      <c r="Q918" s="55"/>
      <c r="R918" s="55"/>
      <c r="S918" s="55"/>
      <c r="T918" s="55"/>
      <c r="U918" s="55"/>
      <c r="V918" s="55"/>
      <c r="W918" s="55"/>
      <c r="X918" s="55"/>
      <c r="Y918" s="55"/>
      <c r="Z918" s="55"/>
    </row>
    <row r="919" spans="1:26" ht="13.5" customHeight="1">
      <c r="A919" s="55"/>
      <c r="B919" s="55"/>
      <c r="C919" s="55"/>
      <c r="D919" s="55"/>
      <c r="E919" s="55"/>
      <c r="F919" s="55"/>
      <c r="G919" s="102"/>
      <c r="H919" s="103"/>
      <c r="I919" s="103"/>
      <c r="J919" s="103"/>
      <c r="K919" s="55"/>
      <c r="L919" s="55"/>
      <c r="M919" s="55"/>
      <c r="N919" s="55"/>
      <c r="O919" s="55"/>
      <c r="P919" s="55"/>
      <c r="Q919" s="55"/>
      <c r="R919" s="55"/>
      <c r="S919" s="55"/>
      <c r="T919" s="55"/>
      <c r="U919" s="55"/>
      <c r="V919" s="55"/>
      <c r="W919" s="55"/>
      <c r="X919" s="55"/>
      <c r="Y919" s="55"/>
      <c r="Z919" s="55"/>
    </row>
    <row r="920" spans="1:26" ht="13.5" customHeight="1">
      <c r="A920" s="55"/>
      <c r="B920" s="55"/>
      <c r="C920" s="55"/>
      <c r="D920" s="55"/>
      <c r="E920" s="55"/>
      <c r="F920" s="55"/>
      <c r="G920" s="102"/>
      <c r="H920" s="103"/>
      <c r="I920" s="103"/>
      <c r="J920" s="103"/>
      <c r="K920" s="55"/>
      <c r="L920" s="55"/>
      <c r="M920" s="55"/>
      <c r="N920" s="55"/>
      <c r="O920" s="55"/>
      <c r="P920" s="55"/>
      <c r="Q920" s="55"/>
      <c r="R920" s="55"/>
      <c r="S920" s="55"/>
      <c r="T920" s="55"/>
      <c r="U920" s="55"/>
      <c r="V920" s="55"/>
      <c r="W920" s="55"/>
      <c r="X920" s="55"/>
      <c r="Y920" s="55"/>
      <c r="Z920" s="55"/>
    </row>
    <row r="921" spans="1:26" ht="13.5" customHeight="1">
      <c r="A921" s="55"/>
      <c r="B921" s="55"/>
      <c r="C921" s="55"/>
      <c r="D921" s="55"/>
      <c r="E921" s="55"/>
      <c r="F921" s="55"/>
      <c r="G921" s="102"/>
      <c r="H921" s="103"/>
      <c r="I921" s="103"/>
      <c r="J921" s="103"/>
      <c r="K921" s="55"/>
      <c r="L921" s="55"/>
      <c r="M921" s="55"/>
      <c r="N921" s="55"/>
      <c r="O921" s="55"/>
      <c r="P921" s="55"/>
      <c r="Q921" s="55"/>
      <c r="R921" s="55"/>
      <c r="S921" s="55"/>
      <c r="T921" s="55"/>
      <c r="U921" s="55"/>
      <c r="V921" s="55"/>
      <c r="W921" s="55"/>
      <c r="X921" s="55"/>
      <c r="Y921" s="55"/>
      <c r="Z921" s="55"/>
    </row>
    <row r="922" spans="1:26" ht="13.5" customHeight="1">
      <c r="A922" s="55"/>
      <c r="B922" s="55"/>
      <c r="C922" s="55"/>
      <c r="D922" s="55"/>
      <c r="E922" s="55"/>
      <c r="F922" s="55"/>
      <c r="G922" s="102"/>
      <c r="H922" s="103"/>
      <c r="I922" s="103"/>
      <c r="J922" s="103"/>
      <c r="K922" s="55"/>
      <c r="L922" s="55"/>
      <c r="M922" s="55"/>
      <c r="N922" s="55"/>
      <c r="O922" s="55"/>
      <c r="P922" s="55"/>
      <c r="Q922" s="55"/>
      <c r="R922" s="55"/>
      <c r="S922" s="55"/>
      <c r="T922" s="55"/>
      <c r="U922" s="55"/>
      <c r="V922" s="55"/>
      <c r="W922" s="55"/>
      <c r="X922" s="55"/>
      <c r="Y922" s="55"/>
      <c r="Z922" s="55"/>
    </row>
    <row r="923" spans="1:26" ht="13.5" customHeight="1">
      <c r="A923" s="55"/>
      <c r="B923" s="55"/>
      <c r="C923" s="55"/>
      <c r="D923" s="55"/>
      <c r="E923" s="55"/>
      <c r="F923" s="55"/>
      <c r="G923" s="102"/>
      <c r="H923" s="103"/>
      <c r="I923" s="103"/>
      <c r="J923" s="103"/>
      <c r="K923" s="55"/>
      <c r="L923" s="55"/>
      <c r="M923" s="55"/>
      <c r="N923" s="55"/>
      <c r="O923" s="55"/>
      <c r="P923" s="55"/>
      <c r="Q923" s="55"/>
      <c r="R923" s="55"/>
      <c r="S923" s="55"/>
      <c r="T923" s="55"/>
      <c r="U923" s="55"/>
      <c r="V923" s="55"/>
      <c r="W923" s="55"/>
      <c r="X923" s="55"/>
      <c r="Y923" s="55"/>
      <c r="Z923" s="55"/>
    </row>
    <row r="924" spans="1:26" ht="13.5" customHeight="1">
      <c r="A924" s="55"/>
      <c r="B924" s="55"/>
      <c r="C924" s="55"/>
      <c r="D924" s="55"/>
      <c r="E924" s="55"/>
      <c r="F924" s="55"/>
      <c r="G924" s="102"/>
      <c r="H924" s="103"/>
      <c r="I924" s="103"/>
      <c r="J924" s="103"/>
      <c r="K924" s="55"/>
      <c r="L924" s="55"/>
      <c r="M924" s="55"/>
      <c r="N924" s="55"/>
      <c r="O924" s="55"/>
      <c r="P924" s="55"/>
      <c r="Q924" s="55"/>
      <c r="R924" s="55"/>
      <c r="S924" s="55"/>
      <c r="T924" s="55"/>
      <c r="U924" s="55"/>
      <c r="V924" s="55"/>
      <c r="W924" s="55"/>
      <c r="X924" s="55"/>
      <c r="Y924" s="55"/>
      <c r="Z924" s="55"/>
    </row>
    <row r="925" spans="1:26" ht="13.5" customHeight="1">
      <c r="A925" s="55"/>
      <c r="B925" s="55"/>
      <c r="C925" s="55"/>
      <c r="D925" s="55"/>
      <c r="E925" s="55"/>
      <c r="F925" s="55"/>
      <c r="G925" s="102"/>
      <c r="H925" s="103"/>
      <c r="I925" s="103"/>
      <c r="J925" s="103"/>
      <c r="K925" s="55"/>
      <c r="L925" s="55"/>
      <c r="M925" s="55"/>
      <c r="N925" s="55"/>
      <c r="O925" s="55"/>
      <c r="P925" s="55"/>
      <c r="Q925" s="55"/>
      <c r="R925" s="55"/>
      <c r="S925" s="55"/>
      <c r="T925" s="55"/>
      <c r="U925" s="55"/>
      <c r="V925" s="55"/>
      <c r="W925" s="55"/>
      <c r="X925" s="55"/>
      <c r="Y925" s="55"/>
      <c r="Z925" s="55"/>
    </row>
    <row r="926" spans="1:26" ht="13.5" customHeight="1">
      <c r="A926" s="55"/>
      <c r="B926" s="55"/>
      <c r="C926" s="55"/>
      <c r="D926" s="55"/>
      <c r="E926" s="55"/>
      <c r="F926" s="55"/>
      <c r="G926" s="102"/>
      <c r="H926" s="103"/>
      <c r="I926" s="103"/>
      <c r="J926" s="103"/>
      <c r="K926" s="55"/>
      <c r="L926" s="55"/>
      <c r="M926" s="55"/>
      <c r="N926" s="55"/>
      <c r="O926" s="55"/>
      <c r="P926" s="55"/>
      <c r="Q926" s="55"/>
      <c r="R926" s="55"/>
      <c r="S926" s="55"/>
      <c r="T926" s="55"/>
      <c r="U926" s="55"/>
      <c r="V926" s="55"/>
      <c r="W926" s="55"/>
      <c r="X926" s="55"/>
      <c r="Y926" s="55"/>
      <c r="Z926" s="55"/>
    </row>
    <row r="927" spans="1:26" ht="13.5" customHeight="1">
      <c r="A927" s="55"/>
      <c r="B927" s="55"/>
      <c r="C927" s="55"/>
      <c r="D927" s="55"/>
      <c r="E927" s="55"/>
      <c r="F927" s="55"/>
      <c r="G927" s="102"/>
      <c r="H927" s="103"/>
      <c r="I927" s="103"/>
      <c r="J927" s="103"/>
      <c r="K927" s="55"/>
      <c r="L927" s="55"/>
      <c r="M927" s="55"/>
      <c r="N927" s="55"/>
      <c r="O927" s="55"/>
      <c r="P927" s="55"/>
      <c r="Q927" s="55"/>
      <c r="R927" s="55"/>
      <c r="S927" s="55"/>
      <c r="T927" s="55"/>
      <c r="U927" s="55"/>
      <c r="V927" s="55"/>
      <c r="W927" s="55"/>
      <c r="X927" s="55"/>
      <c r="Y927" s="55"/>
      <c r="Z927" s="55"/>
    </row>
    <row r="928" spans="1:26" ht="13.5" customHeight="1">
      <c r="A928" s="55"/>
      <c r="B928" s="55"/>
      <c r="C928" s="55"/>
      <c r="D928" s="55"/>
      <c r="E928" s="55"/>
      <c r="F928" s="55"/>
      <c r="G928" s="102"/>
      <c r="H928" s="103"/>
      <c r="I928" s="103"/>
      <c r="J928" s="103"/>
      <c r="K928" s="55"/>
      <c r="L928" s="55"/>
      <c r="M928" s="55"/>
      <c r="N928" s="55"/>
      <c r="O928" s="55"/>
      <c r="P928" s="55"/>
      <c r="Q928" s="55"/>
      <c r="R928" s="55"/>
      <c r="S928" s="55"/>
      <c r="T928" s="55"/>
      <c r="U928" s="55"/>
      <c r="V928" s="55"/>
      <c r="W928" s="55"/>
      <c r="X928" s="55"/>
      <c r="Y928" s="55"/>
      <c r="Z928" s="55"/>
    </row>
    <row r="929" spans="1:26" ht="13.5" customHeight="1">
      <c r="A929" s="55"/>
      <c r="B929" s="55"/>
      <c r="C929" s="55"/>
      <c r="D929" s="55"/>
      <c r="E929" s="55"/>
      <c r="F929" s="55"/>
      <c r="G929" s="102"/>
      <c r="H929" s="103"/>
      <c r="I929" s="103"/>
      <c r="J929" s="103"/>
      <c r="K929" s="55"/>
      <c r="L929" s="55"/>
      <c r="M929" s="55"/>
      <c r="N929" s="55"/>
      <c r="O929" s="55"/>
      <c r="P929" s="55"/>
      <c r="Q929" s="55"/>
      <c r="R929" s="55"/>
      <c r="S929" s="55"/>
      <c r="T929" s="55"/>
      <c r="U929" s="55"/>
      <c r="V929" s="55"/>
      <c r="W929" s="55"/>
      <c r="X929" s="55"/>
      <c r="Y929" s="55"/>
      <c r="Z929" s="55"/>
    </row>
    <row r="930" spans="1:26" ht="13.5" customHeight="1">
      <c r="A930" s="55"/>
      <c r="B930" s="55"/>
      <c r="C930" s="55"/>
      <c r="D930" s="55"/>
      <c r="E930" s="55"/>
      <c r="F930" s="55"/>
      <c r="G930" s="102"/>
      <c r="H930" s="103"/>
      <c r="I930" s="103"/>
      <c r="J930" s="103"/>
      <c r="K930" s="55"/>
      <c r="L930" s="55"/>
      <c r="M930" s="55"/>
      <c r="N930" s="55"/>
      <c r="O930" s="55"/>
      <c r="P930" s="55"/>
      <c r="Q930" s="55"/>
      <c r="R930" s="55"/>
      <c r="S930" s="55"/>
      <c r="T930" s="55"/>
      <c r="U930" s="55"/>
      <c r="V930" s="55"/>
      <c r="W930" s="55"/>
      <c r="X930" s="55"/>
      <c r="Y930" s="55"/>
      <c r="Z930" s="55"/>
    </row>
    <row r="931" spans="1:26" ht="13.5" customHeight="1">
      <c r="A931" s="55"/>
      <c r="B931" s="55"/>
      <c r="C931" s="55"/>
      <c r="D931" s="55"/>
      <c r="E931" s="55"/>
      <c r="F931" s="55"/>
      <c r="G931" s="102"/>
      <c r="H931" s="103"/>
      <c r="I931" s="103"/>
      <c r="J931" s="103"/>
      <c r="K931" s="55"/>
      <c r="L931" s="55"/>
      <c r="M931" s="55"/>
      <c r="N931" s="55"/>
      <c r="O931" s="55"/>
      <c r="P931" s="55"/>
      <c r="Q931" s="55"/>
      <c r="R931" s="55"/>
      <c r="S931" s="55"/>
      <c r="T931" s="55"/>
      <c r="U931" s="55"/>
      <c r="V931" s="55"/>
      <c r="W931" s="55"/>
      <c r="X931" s="55"/>
      <c r="Y931" s="55"/>
      <c r="Z931" s="55"/>
    </row>
    <row r="932" spans="1:26" ht="13.5" customHeight="1">
      <c r="A932" s="55"/>
      <c r="B932" s="55"/>
      <c r="C932" s="55"/>
      <c r="D932" s="55"/>
      <c r="E932" s="55"/>
      <c r="F932" s="55"/>
      <c r="G932" s="102"/>
      <c r="H932" s="103"/>
      <c r="I932" s="103"/>
      <c r="J932" s="103"/>
      <c r="K932" s="55"/>
      <c r="L932" s="55"/>
      <c r="M932" s="55"/>
      <c r="N932" s="55"/>
      <c r="O932" s="55"/>
      <c r="P932" s="55"/>
      <c r="Q932" s="55"/>
      <c r="R932" s="55"/>
      <c r="S932" s="55"/>
      <c r="T932" s="55"/>
      <c r="U932" s="55"/>
      <c r="V932" s="55"/>
      <c r="W932" s="55"/>
      <c r="X932" s="55"/>
      <c r="Y932" s="55"/>
      <c r="Z932" s="55"/>
    </row>
    <row r="933" spans="1:26" ht="13.5" customHeight="1">
      <c r="A933" s="55"/>
      <c r="B933" s="55"/>
      <c r="C933" s="55"/>
      <c r="D933" s="55"/>
      <c r="E933" s="55"/>
      <c r="F933" s="55"/>
      <c r="G933" s="102"/>
      <c r="H933" s="103"/>
      <c r="I933" s="103"/>
      <c r="J933" s="103"/>
      <c r="K933" s="55"/>
      <c r="L933" s="55"/>
      <c r="M933" s="55"/>
      <c r="N933" s="55"/>
      <c r="O933" s="55"/>
      <c r="P933" s="55"/>
      <c r="Q933" s="55"/>
      <c r="R933" s="55"/>
      <c r="S933" s="55"/>
      <c r="T933" s="55"/>
      <c r="U933" s="55"/>
      <c r="V933" s="55"/>
      <c r="W933" s="55"/>
      <c r="X933" s="55"/>
      <c r="Y933" s="55"/>
      <c r="Z933" s="55"/>
    </row>
    <row r="934" spans="1:26" ht="13.5" customHeight="1">
      <c r="A934" s="55"/>
      <c r="B934" s="55"/>
      <c r="C934" s="55"/>
      <c r="D934" s="55"/>
      <c r="E934" s="55"/>
      <c r="F934" s="55"/>
      <c r="G934" s="102"/>
      <c r="H934" s="103"/>
      <c r="I934" s="103"/>
      <c r="J934" s="103"/>
      <c r="K934" s="55"/>
      <c r="L934" s="55"/>
      <c r="M934" s="55"/>
      <c r="N934" s="55"/>
      <c r="O934" s="55"/>
      <c r="P934" s="55"/>
      <c r="Q934" s="55"/>
      <c r="R934" s="55"/>
      <c r="S934" s="55"/>
      <c r="T934" s="55"/>
      <c r="U934" s="55"/>
      <c r="V934" s="55"/>
      <c r="W934" s="55"/>
      <c r="X934" s="55"/>
      <c r="Y934" s="55"/>
      <c r="Z934" s="55"/>
    </row>
    <row r="935" spans="1:26" ht="13.5" customHeight="1">
      <c r="A935" s="55"/>
      <c r="B935" s="55"/>
      <c r="C935" s="55"/>
      <c r="D935" s="55"/>
      <c r="E935" s="55"/>
      <c r="F935" s="55"/>
      <c r="G935" s="102"/>
      <c r="H935" s="103"/>
      <c r="I935" s="103"/>
      <c r="J935" s="103"/>
      <c r="K935" s="55"/>
      <c r="L935" s="55"/>
      <c r="M935" s="55"/>
      <c r="N935" s="55"/>
      <c r="O935" s="55"/>
      <c r="P935" s="55"/>
      <c r="Q935" s="55"/>
      <c r="R935" s="55"/>
      <c r="S935" s="55"/>
      <c r="T935" s="55"/>
      <c r="U935" s="55"/>
      <c r="V935" s="55"/>
      <c r="W935" s="55"/>
      <c r="X935" s="55"/>
      <c r="Y935" s="55"/>
      <c r="Z935" s="55"/>
    </row>
    <row r="936" spans="1:26" ht="13.5" customHeight="1">
      <c r="A936" s="55"/>
      <c r="B936" s="55"/>
      <c r="C936" s="55"/>
      <c r="D936" s="55"/>
      <c r="E936" s="55"/>
      <c r="F936" s="55"/>
      <c r="G936" s="102"/>
      <c r="H936" s="103"/>
      <c r="I936" s="103"/>
      <c r="J936" s="103"/>
      <c r="K936" s="55"/>
      <c r="L936" s="55"/>
      <c r="M936" s="55"/>
      <c r="N936" s="55"/>
      <c r="O936" s="55"/>
      <c r="P936" s="55"/>
      <c r="Q936" s="55"/>
      <c r="R936" s="55"/>
      <c r="S936" s="55"/>
      <c r="T936" s="55"/>
      <c r="U936" s="55"/>
      <c r="V936" s="55"/>
      <c r="W936" s="55"/>
      <c r="X936" s="55"/>
      <c r="Y936" s="55"/>
      <c r="Z936" s="55"/>
    </row>
    <row r="937" spans="1:26" ht="13.5" customHeight="1">
      <c r="A937" s="55"/>
      <c r="B937" s="55"/>
      <c r="C937" s="55"/>
      <c r="D937" s="55"/>
      <c r="E937" s="55"/>
      <c r="F937" s="55"/>
      <c r="G937" s="102"/>
      <c r="H937" s="103"/>
      <c r="I937" s="103"/>
      <c r="J937" s="103"/>
      <c r="K937" s="55"/>
      <c r="L937" s="55"/>
      <c r="M937" s="55"/>
      <c r="N937" s="55"/>
      <c r="O937" s="55"/>
      <c r="P937" s="55"/>
      <c r="Q937" s="55"/>
      <c r="R937" s="55"/>
      <c r="S937" s="55"/>
      <c r="T937" s="55"/>
      <c r="U937" s="55"/>
      <c r="V937" s="55"/>
      <c r="W937" s="55"/>
      <c r="X937" s="55"/>
      <c r="Y937" s="55"/>
      <c r="Z937" s="55"/>
    </row>
    <row r="938" spans="1:26" ht="13.5" customHeight="1">
      <c r="A938" s="55"/>
      <c r="B938" s="55"/>
      <c r="C938" s="55"/>
      <c r="D938" s="55"/>
      <c r="E938" s="55"/>
      <c r="F938" s="55"/>
      <c r="G938" s="102"/>
      <c r="H938" s="103"/>
      <c r="I938" s="103"/>
      <c r="J938" s="103"/>
      <c r="K938" s="55"/>
      <c r="L938" s="55"/>
      <c r="M938" s="55"/>
      <c r="N938" s="55"/>
      <c r="O938" s="55"/>
      <c r="P938" s="55"/>
      <c r="Q938" s="55"/>
      <c r="R938" s="55"/>
      <c r="S938" s="55"/>
      <c r="T938" s="55"/>
      <c r="U938" s="55"/>
      <c r="V938" s="55"/>
      <c r="W938" s="55"/>
      <c r="X938" s="55"/>
      <c r="Y938" s="55"/>
      <c r="Z938" s="55"/>
    </row>
    <row r="939" spans="1:26" ht="13.5" customHeight="1">
      <c r="A939" s="55"/>
      <c r="B939" s="55"/>
      <c r="C939" s="55"/>
      <c r="D939" s="55"/>
      <c r="E939" s="55"/>
      <c r="F939" s="55"/>
      <c r="G939" s="102"/>
      <c r="H939" s="103"/>
      <c r="I939" s="103"/>
      <c r="J939" s="103"/>
      <c r="K939" s="55"/>
      <c r="L939" s="55"/>
      <c r="M939" s="55"/>
      <c r="N939" s="55"/>
      <c r="O939" s="55"/>
      <c r="P939" s="55"/>
      <c r="Q939" s="55"/>
      <c r="R939" s="55"/>
      <c r="S939" s="55"/>
      <c r="T939" s="55"/>
      <c r="U939" s="55"/>
      <c r="V939" s="55"/>
      <c r="W939" s="55"/>
      <c r="X939" s="55"/>
      <c r="Y939" s="55"/>
      <c r="Z939" s="55"/>
    </row>
    <row r="940" spans="1:26" ht="13.5" customHeight="1">
      <c r="A940" s="55"/>
      <c r="B940" s="55"/>
      <c r="C940" s="55"/>
      <c r="D940" s="55"/>
      <c r="E940" s="55"/>
      <c r="F940" s="55"/>
      <c r="G940" s="102"/>
      <c r="H940" s="103"/>
      <c r="I940" s="103"/>
      <c r="J940" s="103"/>
      <c r="K940" s="55"/>
      <c r="L940" s="55"/>
      <c r="M940" s="55"/>
      <c r="N940" s="55"/>
      <c r="O940" s="55"/>
      <c r="P940" s="55"/>
      <c r="Q940" s="55"/>
      <c r="R940" s="55"/>
      <c r="S940" s="55"/>
      <c r="T940" s="55"/>
      <c r="U940" s="55"/>
      <c r="V940" s="55"/>
      <c r="W940" s="55"/>
      <c r="X940" s="55"/>
      <c r="Y940" s="55"/>
      <c r="Z940" s="55"/>
    </row>
    <row r="941" spans="1:26" ht="13.5" customHeight="1">
      <c r="A941" s="55"/>
      <c r="B941" s="55"/>
      <c r="C941" s="55"/>
      <c r="D941" s="55"/>
      <c r="E941" s="55"/>
      <c r="F941" s="55"/>
      <c r="G941" s="102"/>
      <c r="H941" s="103"/>
      <c r="I941" s="103"/>
      <c r="J941" s="103"/>
      <c r="K941" s="55"/>
      <c r="L941" s="55"/>
      <c r="M941" s="55"/>
      <c r="N941" s="55"/>
      <c r="O941" s="55"/>
      <c r="P941" s="55"/>
      <c r="Q941" s="55"/>
      <c r="R941" s="55"/>
      <c r="S941" s="55"/>
      <c r="T941" s="55"/>
      <c r="U941" s="55"/>
      <c r="V941" s="55"/>
      <c r="W941" s="55"/>
      <c r="X941" s="55"/>
      <c r="Y941" s="55"/>
      <c r="Z941" s="55"/>
    </row>
    <row r="942" spans="1:26" ht="13.5" customHeight="1">
      <c r="A942" s="55"/>
      <c r="B942" s="55"/>
      <c r="C942" s="55"/>
      <c r="D942" s="55"/>
      <c r="E942" s="55"/>
      <c r="F942" s="55"/>
      <c r="G942" s="102"/>
      <c r="H942" s="103"/>
      <c r="I942" s="103"/>
      <c r="J942" s="103"/>
      <c r="K942" s="55"/>
      <c r="L942" s="55"/>
      <c r="M942" s="55"/>
      <c r="N942" s="55"/>
      <c r="O942" s="55"/>
      <c r="P942" s="55"/>
      <c r="Q942" s="55"/>
      <c r="R942" s="55"/>
      <c r="S942" s="55"/>
      <c r="T942" s="55"/>
      <c r="U942" s="55"/>
      <c r="V942" s="55"/>
      <c r="W942" s="55"/>
      <c r="X942" s="55"/>
      <c r="Y942" s="55"/>
      <c r="Z942" s="55"/>
    </row>
    <row r="943" spans="1:26" ht="13.5" customHeight="1">
      <c r="A943" s="55"/>
      <c r="B943" s="55"/>
      <c r="C943" s="55"/>
      <c r="D943" s="55"/>
      <c r="E943" s="55"/>
      <c r="F943" s="55"/>
      <c r="G943" s="102"/>
      <c r="H943" s="103"/>
      <c r="I943" s="103"/>
      <c r="J943" s="103"/>
      <c r="K943" s="55"/>
      <c r="L943" s="55"/>
      <c r="M943" s="55"/>
      <c r="N943" s="55"/>
      <c r="O943" s="55"/>
      <c r="P943" s="55"/>
      <c r="Q943" s="55"/>
      <c r="R943" s="55"/>
      <c r="S943" s="55"/>
      <c r="T943" s="55"/>
      <c r="U943" s="55"/>
      <c r="V943" s="55"/>
      <c r="W943" s="55"/>
      <c r="X943" s="55"/>
      <c r="Y943" s="55"/>
      <c r="Z943" s="55"/>
    </row>
    <row r="944" spans="1:26" ht="13.5" customHeight="1">
      <c r="A944" s="55"/>
      <c r="B944" s="55"/>
      <c r="C944" s="55"/>
      <c r="D944" s="55"/>
      <c r="E944" s="55"/>
      <c r="F944" s="55"/>
      <c r="G944" s="102"/>
      <c r="H944" s="103"/>
      <c r="I944" s="103"/>
      <c r="J944" s="103"/>
      <c r="K944" s="55"/>
      <c r="L944" s="55"/>
      <c r="M944" s="55"/>
      <c r="N944" s="55"/>
      <c r="O944" s="55"/>
      <c r="P944" s="55"/>
      <c r="Q944" s="55"/>
      <c r="R944" s="55"/>
      <c r="S944" s="55"/>
      <c r="T944" s="55"/>
      <c r="U944" s="55"/>
      <c r="V944" s="55"/>
      <c r="W944" s="55"/>
      <c r="X944" s="55"/>
      <c r="Y944" s="55"/>
      <c r="Z944" s="55"/>
    </row>
    <row r="945" spans="1:26" ht="13.5" customHeight="1">
      <c r="A945" s="55"/>
      <c r="B945" s="55"/>
      <c r="C945" s="55"/>
      <c r="D945" s="55"/>
      <c r="E945" s="55"/>
      <c r="F945" s="55"/>
      <c r="G945" s="102"/>
      <c r="H945" s="103"/>
      <c r="I945" s="103"/>
      <c r="J945" s="103"/>
      <c r="K945" s="55"/>
      <c r="L945" s="55"/>
      <c r="M945" s="55"/>
      <c r="N945" s="55"/>
      <c r="O945" s="55"/>
      <c r="P945" s="55"/>
      <c r="Q945" s="55"/>
      <c r="R945" s="55"/>
      <c r="S945" s="55"/>
      <c r="T945" s="55"/>
      <c r="U945" s="55"/>
      <c r="V945" s="55"/>
      <c r="W945" s="55"/>
      <c r="X945" s="55"/>
      <c r="Y945" s="55"/>
      <c r="Z945" s="55"/>
    </row>
    <row r="946" spans="1:26" ht="13.5" customHeight="1">
      <c r="A946" s="55"/>
      <c r="B946" s="55"/>
      <c r="C946" s="55"/>
      <c r="D946" s="55"/>
      <c r="E946" s="55"/>
      <c r="F946" s="55"/>
      <c r="G946" s="102"/>
      <c r="H946" s="103"/>
      <c r="I946" s="103"/>
      <c r="J946" s="103"/>
      <c r="K946" s="55"/>
      <c r="L946" s="55"/>
      <c r="M946" s="55"/>
      <c r="N946" s="55"/>
      <c r="O946" s="55"/>
      <c r="P946" s="55"/>
      <c r="Q946" s="55"/>
      <c r="R946" s="55"/>
      <c r="S946" s="55"/>
      <c r="T946" s="55"/>
      <c r="U946" s="55"/>
      <c r="V946" s="55"/>
      <c r="W946" s="55"/>
      <c r="X946" s="55"/>
      <c r="Y946" s="55"/>
      <c r="Z946" s="55"/>
    </row>
    <row r="947" spans="1:26" ht="13.5" customHeight="1">
      <c r="A947" s="55"/>
      <c r="B947" s="55"/>
      <c r="C947" s="55"/>
      <c r="D947" s="55"/>
      <c r="E947" s="55"/>
      <c r="F947" s="55"/>
      <c r="G947" s="102"/>
      <c r="H947" s="103"/>
      <c r="I947" s="103"/>
      <c r="J947" s="103"/>
      <c r="K947" s="55"/>
      <c r="L947" s="55"/>
      <c r="M947" s="55"/>
      <c r="N947" s="55"/>
      <c r="O947" s="55"/>
      <c r="P947" s="55"/>
      <c r="Q947" s="55"/>
      <c r="R947" s="55"/>
      <c r="S947" s="55"/>
      <c r="T947" s="55"/>
      <c r="U947" s="55"/>
      <c r="V947" s="55"/>
      <c r="W947" s="55"/>
      <c r="X947" s="55"/>
      <c r="Y947" s="55"/>
      <c r="Z947" s="55"/>
    </row>
    <row r="948" spans="1:26" ht="13.5" customHeight="1">
      <c r="A948" s="55"/>
      <c r="B948" s="55"/>
      <c r="C948" s="55"/>
      <c r="D948" s="55"/>
      <c r="E948" s="55"/>
      <c r="F948" s="55"/>
      <c r="G948" s="102"/>
      <c r="H948" s="103"/>
      <c r="I948" s="103"/>
      <c r="J948" s="103"/>
      <c r="K948" s="55"/>
      <c r="L948" s="55"/>
      <c r="M948" s="55"/>
      <c r="N948" s="55"/>
      <c r="O948" s="55"/>
      <c r="P948" s="55"/>
      <c r="Q948" s="55"/>
      <c r="R948" s="55"/>
      <c r="S948" s="55"/>
      <c r="T948" s="55"/>
      <c r="U948" s="55"/>
      <c r="V948" s="55"/>
      <c r="W948" s="55"/>
      <c r="X948" s="55"/>
      <c r="Y948" s="55"/>
      <c r="Z948" s="55"/>
    </row>
    <row r="949" spans="1:26" ht="13.5" customHeight="1">
      <c r="A949" s="55"/>
      <c r="B949" s="55"/>
      <c r="C949" s="55"/>
      <c r="D949" s="55"/>
      <c r="E949" s="55"/>
      <c r="F949" s="55"/>
      <c r="G949" s="102"/>
      <c r="H949" s="103"/>
      <c r="I949" s="103"/>
      <c r="J949" s="103"/>
      <c r="K949" s="55"/>
      <c r="L949" s="55"/>
      <c r="M949" s="55"/>
      <c r="N949" s="55"/>
      <c r="O949" s="55"/>
      <c r="P949" s="55"/>
      <c r="Q949" s="55"/>
      <c r="R949" s="55"/>
      <c r="S949" s="55"/>
      <c r="T949" s="55"/>
      <c r="U949" s="55"/>
      <c r="V949" s="55"/>
      <c r="W949" s="55"/>
      <c r="X949" s="55"/>
      <c r="Y949" s="55"/>
      <c r="Z949" s="55"/>
    </row>
    <row r="950" spans="1:26" ht="13.5" customHeight="1">
      <c r="A950" s="55"/>
      <c r="B950" s="55"/>
      <c r="C950" s="55"/>
      <c r="D950" s="55"/>
      <c r="E950" s="55"/>
      <c r="F950" s="55"/>
      <c r="G950" s="102"/>
      <c r="H950" s="103"/>
      <c r="I950" s="103"/>
      <c r="J950" s="103"/>
      <c r="K950" s="55"/>
      <c r="L950" s="55"/>
      <c r="M950" s="55"/>
      <c r="N950" s="55"/>
      <c r="O950" s="55"/>
      <c r="P950" s="55"/>
      <c r="Q950" s="55"/>
      <c r="R950" s="55"/>
      <c r="S950" s="55"/>
      <c r="T950" s="55"/>
      <c r="U950" s="55"/>
      <c r="V950" s="55"/>
      <c r="W950" s="55"/>
      <c r="X950" s="55"/>
      <c r="Y950" s="55"/>
      <c r="Z950" s="55"/>
    </row>
    <row r="951" spans="1:26" ht="13.5" customHeight="1">
      <c r="A951" s="55"/>
      <c r="B951" s="55"/>
      <c r="C951" s="55"/>
      <c r="D951" s="55"/>
      <c r="E951" s="55"/>
      <c r="F951" s="55"/>
      <c r="G951" s="102"/>
      <c r="H951" s="103"/>
      <c r="I951" s="103"/>
      <c r="J951" s="103"/>
      <c r="K951" s="55"/>
      <c r="L951" s="55"/>
      <c r="M951" s="55"/>
      <c r="N951" s="55"/>
      <c r="O951" s="55"/>
      <c r="P951" s="55"/>
      <c r="Q951" s="55"/>
      <c r="R951" s="55"/>
      <c r="S951" s="55"/>
      <c r="T951" s="55"/>
      <c r="U951" s="55"/>
      <c r="V951" s="55"/>
      <c r="W951" s="55"/>
      <c r="X951" s="55"/>
      <c r="Y951" s="55"/>
      <c r="Z951" s="55"/>
    </row>
    <row r="952" spans="1:26" ht="13.5" customHeight="1">
      <c r="A952" s="55"/>
      <c r="B952" s="55"/>
      <c r="C952" s="55"/>
      <c r="D952" s="55"/>
      <c r="E952" s="55"/>
      <c r="F952" s="55"/>
      <c r="G952" s="102"/>
      <c r="H952" s="103"/>
      <c r="I952" s="103"/>
      <c r="J952" s="103"/>
      <c r="K952" s="55"/>
      <c r="L952" s="55"/>
      <c r="M952" s="55"/>
      <c r="N952" s="55"/>
      <c r="O952" s="55"/>
      <c r="P952" s="55"/>
      <c r="Q952" s="55"/>
      <c r="R952" s="55"/>
      <c r="S952" s="55"/>
      <c r="T952" s="55"/>
      <c r="U952" s="55"/>
      <c r="V952" s="55"/>
      <c r="W952" s="55"/>
      <c r="X952" s="55"/>
      <c r="Y952" s="55"/>
      <c r="Z952" s="55"/>
    </row>
    <row r="953" spans="1:26" ht="13.5" customHeight="1">
      <c r="A953" s="55"/>
      <c r="B953" s="55"/>
      <c r="C953" s="55"/>
      <c r="D953" s="55"/>
      <c r="E953" s="55"/>
      <c r="F953" s="55"/>
      <c r="G953" s="102"/>
      <c r="H953" s="103"/>
      <c r="I953" s="103"/>
      <c r="J953" s="103"/>
      <c r="K953" s="55"/>
      <c r="L953" s="55"/>
      <c r="M953" s="55"/>
      <c r="N953" s="55"/>
      <c r="O953" s="55"/>
      <c r="P953" s="55"/>
      <c r="Q953" s="55"/>
      <c r="R953" s="55"/>
      <c r="S953" s="55"/>
      <c r="T953" s="55"/>
      <c r="U953" s="55"/>
      <c r="V953" s="55"/>
      <c r="W953" s="55"/>
      <c r="X953" s="55"/>
      <c r="Y953" s="55"/>
      <c r="Z953" s="55"/>
    </row>
    <row r="954" spans="1:26" ht="13.5" customHeight="1">
      <c r="A954" s="55"/>
      <c r="B954" s="55"/>
      <c r="C954" s="55"/>
      <c r="D954" s="55"/>
      <c r="E954" s="55"/>
      <c r="F954" s="55"/>
      <c r="G954" s="102"/>
      <c r="H954" s="103"/>
      <c r="I954" s="103"/>
      <c r="J954" s="103"/>
      <c r="K954" s="55"/>
      <c r="L954" s="55"/>
      <c r="M954" s="55"/>
      <c r="N954" s="55"/>
      <c r="O954" s="55"/>
      <c r="P954" s="55"/>
      <c r="Q954" s="55"/>
      <c r="R954" s="55"/>
      <c r="S954" s="55"/>
      <c r="T954" s="55"/>
      <c r="U954" s="55"/>
      <c r="V954" s="55"/>
      <c r="W954" s="55"/>
      <c r="X954" s="55"/>
      <c r="Y954" s="55"/>
      <c r="Z954" s="55"/>
    </row>
    <row r="955" spans="1:26" ht="13.5" customHeight="1">
      <c r="A955" s="55"/>
      <c r="B955" s="55"/>
      <c r="C955" s="55"/>
      <c r="D955" s="55"/>
      <c r="E955" s="55"/>
      <c r="F955" s="55"/>
      <c r="G955" s="102"/>
      <c r="H955" s="103"/>
      <c r="I955" s="103"/>
      <c r="J955" s="103"/>
      <c r="K955" s="55"/>
      <c r="L955" s="55"/>
      <c r="M955" s="55"/>
      <c r="N955" s="55"/>
      <c r="O955" s="55"/>
      <c r="P955" s="55"/>
      <c r="Q955" s="55"/>
      <c r="R955" s="55"/>
      <c r="S955" s="55"/>
      <c r="T955" s="55"/>
      <c r="U955" s="55"/>
      <c r="V955" s="55"/>
      <c r="W955" s="55"/>
      <c r="X955" s="55"/>
      <c r="Y955" s="55"/>
      <c r="Z955" s="55"/>
    </row>
    <row r="956" spans="1:26" ht="13.5" customHeight="1">
      <c r="A956" s="55"/>
      <c r="B956" s="55"/>
      <c r="C956" s="55"/>
      <c r="D956" s="55"/>
      <c r="E956" s="55"/>
      <c r="F956" s="55"/>
      <c r="G956" s="102"/>
      <c r="H956" s="103"/>
      <c r="I956" s="103"/>
      <c r="J956" s="103"/>
      <c r="K956" s="55"/>
      <c r="L956" s="55"/>
      <c r="M956" s="55"/>
      <c r="N956" s="55"/>
      <c r="O956" s="55"/>
      <c r="P956" s="55"/>
      <c r="Q956" s="55"/>
      <c r="R956" s="55"/>
      <c r="S956" s="55"/>
      <c r="T956" s="55"/>
      <c r="U956" s="55"/>
      <c r="V956" s="55"/>
      <c r="W956" s="55"/>
      <c r="X956" s="55"/>
      <c r="Y956" s="55"/>
      <c r="Z956" s="55"/>
    </row>
    <row r="957" spans="1:26" ht="13.5" customHeight="1">
      <c r="A957" s="55"/>
      <c r="B957" s="55"/>
      <c r="C957" s="55"/>
      <c r="D957" s="55"/>
      <c r="E957" s="55"/>
      <c r="F957" s="55"/>
      <c r="G957" s="102"/>
      <c r="H957" s="103"/>
      <c r="I957" s="103"/>
      <c r="J957" s="103"/>
      <c r="K957" s="55"/>
      <c r="L957" s="55"/>
      <c r="M957" s="55"/>
      <c r="N957" s="55"/>
      <c r="O957" s="55"/>
      <c r="P957" s="55"/>
      <c r="Q957" s="55"/>
      <c r="R957" s="55"/>
      <c r="S957" s="55"/>
      <c r="T957" s="55"/>
      <c r="U957" s="55"/>
      <c r="V957" s="55"/>
      <c r="W957" s="55"/>
      <c r="X957" s="55"/>
      <c r="Y957" s="55"/>
      <c r="Z957" s="55"/>
    </row>
    <row r="958" spans="1:26" ht="13.5" customHeight="1">
      <c r="A958" s="55"/>
      <c r="B958" s="55"/>
      <c r="C958" s="55"/>
      <c r="D958" s="55"/>
      <c r="E958" s="55"/>
      <c r="F958" s="55"/>
      <c r="G958" s="102"/>
      <c r="H958" s="103"/>
      <c r="I958" s="103"/>
      <c r="J958" s="103"/>
      <c r="K958" s="55"/>
      <c r="L958" s="55"/>
      <c r="M958" s="55"/>
      <c r="N958" s="55"/>
      <c r="O958" s="55"/>
      <c r="P958" s="55"/>
      <c r="Q958" s="55"/>
      <c r="R958" s="55"/>
      <c r="S958" s="55"/>
      <c r="T958" s="55"/>
      <c r="U958" s="55"/>
      <c r="V958" s="55"/>
      <c r="W958" s="55"/>
      <c r="X958" s="55"/>
      <c r="Y958" s="55"/>
      <c r="Z958" s="55"/>
    </row>
    <row r="959" spans="1:26" ht="13.5" customHeight="1">
      <c r="A959" s="55"/>
      <c r="B959" s="55"/>
      <c r="C959" s="55"/>
      <c r="D959" s="55"/>
      <c r="E959" s="55"/>
      <c r="F959" s="55"/>
      <c r="G959" s="102"/>
      <c r="H959" s="103"/>
      <c r="I959" s="103"/>
      <c r="J959" s="103"/>
      <c r="K959" s="55"/>
      <c r="L959" s="55"/>
      <c r="M959" s="55"/>
      <c r="N959" s="55"/>
      <c r="O959" s="55"/>
      <c r="P959" s="55"/>
      <c r="Q959" s="55"/>
      <c r="R959" s="55"/>
      <c r="S959" s="55"/>
      <c r="T959" s="55"/>
      <c r="U959" s="55"/>
      <c r="V959" s="55"/>
      <c r="W959" s="55"/>
      <c r="X959" s="55"/>
      <c r="Y959" s="55"/>
      <c r="Z959" s="55"/>
    </row>
    <row r="960" spans="1:26" ht="13.5" customHeight="1">
      <c r="A960" s="55"/>
      <c r="B960" s="55"/>
      <c r="C960" s="55"/>
      <c r="D960" s="55"/>
      <c r="E960" s="55"/>
      <c r="F960" s="55"/>
      <c r="G960" s="102"/>
      <c r="H960" s="103"/>
      <c r="I960" s="103"/>
      <c r="J960" s="103"/>
      <c r="K960" s="55"/>
      <c r="L960" s="55"/>
      <c r="M960" s="55"/>
      <c r="N960" s="55"/>
      <c r="O960" s="55"/>
      <c r="P960" s="55"/>
      <c r="Q960" s="55"/>
      <c r="R960" s="55"/>
      <c r="S960" s="55"/>
      <c r="T960" s="55"/>
      <c r="U960" s="55"/>
      <c r="V960" s="55"/>
      <c r="W960" s="55"/>
      <c r="X960" s="55"/>
      <c r="Y960" s="55"/>
      <c r="Z960" s="55"/>
    </row>
    <row r="961" spans="1:26" ht="13.5" customHeight="1">
      <c r="A961" s="55"/>
      <c r="B961" s="55"/>
      <c r="C961" s="55"/>
      <c r="D961" s="55"/>
      <c r="E961" s="55"/>
      <c r="F961" s="55"/>
      <c r="G961" s="102"/>
      <c r="H961" s="103"/>
      <c r="I961" s="103"/>
      <c r="J961" s="103"/>
      <c r="K961" s="55"/>
      <c r="L961" s="55"/>
      <c r="M961" s="55"/>
      <c r="N961" s="55"/>
      <c r="O961" s="55"/>
      <c r="P961" s="55"/>
      <c r="Q961" s="55"/>
      <c r="R961" s="55"/>
      <c r="S961" s="55"/>
      <c r="T961" s="55"/>
      <c r="U961" s="55"/>
      <c r="V961" s="55"/>
      <c r="W961" s="55"/>
      <c r="X961" s="55"/>
      <c r="Y961" s="55"/>
      <c r="Z961" s="55"/>
    </row>
    <row r="962" spans="1:26" ht="13.5" customHeight="1">
      <c r="A962" s="55"/>
      <c r="B962" s="55"/>
      <c r="C962" s="55"/>
      <c r="D962" s="55"/>
      <c r="E962" s="55"/>
      <c r="F962" s="55"/>
      <c r="G962" s="102"/>
      <c r="H962" s="103"/>
      <c r="I962" s="103"/>
      <c r="J962" s="103"/>
      <c r="K962" s="55"/>
      <c r="L962" s="55"/>
      <c r="M962" s="55"/>
      <c r="N962" s="55"/>
      <c r="O962" s="55"/>
      <c r="P962" s="55"/>
      <c r="Q962" s="55"/>
      <c r="R962" s="55"/>
      <c r="S962" s="55"/>
      <c r="T962" s="55"/>
      <c r="U962" s="55"/>
      <c r="V962" s="55"/>
      <c r="W962" s="55"/>
      <c r="X962" s="55"/>
      <c r="Y962" s="55"/>
      <c r="Z962" s="55"/>
    </row>
    <row r="963" spans="1:26" ht="13.5" customHeight="1">
      <c r="A963" s="55"/>
      <c r="B963" s="55"/>
      <c r="C963" s="55"/>
      <c r="D963" s="55"/>
      <c r="E963" s="55"/>
      <c r="F963" s="55"/>
      <c r="G963" s="102"/>
      <c r="H963" s="103"/>
      <c r="I963" s="103"/>
      <c r="J963" s="103"/>
      <c r="K963" s="55"/>
      <c r="L963" s="55"/>
      <c r="M963" s="55"/>
      <c r="N963" s="55"/>
      <c r="O963" s="55"/>
      <c r="P963" s="55"/>
      <c r="Q963" s="55"/>
      <c r="R963" s="55"/>
      <c r="S963" s="55"/>
      <c r="T963" s="55"/>
      <c r="U963" s="55"/>
      <c r="V963" s="55"/>
      <c r="W963" s="55"/>
      <c r="X963" s="55"/>
      <c r="Y963" s="55"/>
      <c r="Z963" s="55"/>
    </row>
    <row r="964" spans="1:26" ht="13.5" customHeight="1">
      <c r="A964" s="55"/>
      <c r="B964" s="55"/>
      <c r="C964" s="55"/>
      <c r="D964" s="55"/>
      <c r="E964" s="55"/>
      <c r="F964" s="55"/>
      <c r="G964" s="102"/>
      <c r="H964" s="103"/>
      <c r="I964" s="103"/>
      <c r="J964" s="103"/>
      <c r="K964" s="55"/>
      <c r="L964" s="55"/>
      <c r="M964" s="55"/>
      <c r="N964" s="55"/>
      <c r="O964" s="55"/>
      <c r="P964" s="55"/>
      <c r="Q964" s="55"/>
      <c r="R964" s="55"/>
      <c r="S964" s="55"/>
      <c r="T964" s="55"/>
      <c r="U964" s="55"/>
      <c r="V964" s="55"/>
      <c r="W964" s="55"/>
      <c r="X964" s="55"/>
      <c r="Y964" s="55"/>
      <c r="Z964" s="55"/>
    </row>
    <row r="965" spans="1:26" ht="13.5" customHeight="1">
      <c r="A965" s="55"/>
      <c r="B965" s="55"/>
      <c r="C965" s="55"/>
      <c r="D965" s="55"/>
      <c r="E965" s="55"/>
      <c r="F965" s="55"/>
      <c r="G965" s="102"/>
      <c r="H965" s="103"/>
      <c r="I965" s="103"/>
      <c r="J965" s="103"/>
      <c r="K965" s="55"/>
      <c r="L965" s="55"/>
      <c r="M965" s="55"/>
      <c r="N965" s="55"/>
      <c r="O965" s="55"/>
      <c r="P965" s="55"/>
      <c r="Q965" s="55"/>
      <c r="R965" s="55"/>
      <c r="S965" s="55"/>
      <c r="T965" s="55"/>
      <c r="U965" s="55"/>
      <c r="V965" s="55"/>
      <c r="W965" s="55"/>
      <c r="X965" s="55"/>
      <c r="Y965" s="55"/>
      <c r="Z965" s="55"/>
    </row>
    <row r="966" spans="1:26" ht="13.5" customHeight="1">
      <c r="A966" s="55"/>
      <c r="B966" s="55"/>
      <c r="C966" s="55"/>
      <c r="D966" s="55"/>
      <c r="E966" s="55"/>
      <c r="F966" s="55"/>
      <c r="G966" s="102"/>
      <c r="H966" s="103"/>
      <c r="I966" s="103"/>
      <c r="J966" s="103"/>
      <c r="K966" s="55"/>
      <c r="L966" s="55"/>
      <c r="M966" s="55"/>
      <c r="N966" s="55"/>
      <c r="O966" s="55"/>
      <c r="P966" s="55"/>
      <c r="Q966" s="55"/>
      <c r="R966" s="55"/>
      <c r="S966" s="55"/>
      <c r="T966" s="55"/>
      <c r="U966" s="55"/>
      <c r="V966" s="55"/>
      <c r="W966" s="55"/>
      <c r="X966" s="55"/>
      <c r="Y966" s="55"/>
      <c r="Z966" s="55"/>
    </row>
    <row r="967" spans="1:26" ht="13.5" customHeight="1">
      <c r="A967" s="55"/>
      <c r="B967" s="55"/>
      <c r="C967" s="55"/>
      <c r="D967" s="55"/>
      <c r="E967" s="55"/>
      <c r="F967" s="55"/>
      <c r="G967" s="102"/>
      <c r="H967" s="103"/>
      <c r="I967" s="103"/>
      <c r="J967" s="103"/>
      <c r="K967" s="55"/>
      <c r="L967" s="55"/>
      <c r="M967" s="55"/>
      <c r="N967" s="55"/>
      <c r="O967" s="55"/>
      <c r="P967" s="55"/>
      <c r="Q967" s="55"/>
      <c r="R967" s="55"/>
      <c r="S967" s="55"/>
      <c r="T967" s="55"/>
      <c r="U967" s="55"/>
      <c r="V967" s="55"/>
      <c r="W967" s="55"/>
      <c r="X967" s="55"/>
      <c r="Y967" s="55"/>
      <c r="Z967" s="55"/>
    </row>
    <row r="968" spans="1:26" ht="13.5" customHeight="1">
      <c r="A968" s="55"/>
      <c r="B968" s="55"/>
      <c r="C968" s="55"/>
      <c r="D968" s="55"/>
      <c r="E968" s="55"/>
      <c r="F968" s="55"/>
      <c r="G968" s="102"/>
      <c r="H968" s="103"/>
      <c r="I968" s="103"/>
      <c r="J968" s="103"/>
      <c r="K968" s="55"/>
      <c r="L968" s="55"/>
      <c r="M968" s="55"/>
      <c r="N968" s="55"/>
      <c r="O968" s="55"/>
      <c r="P968" s="55"/>
      <c r="Q968" s="55"/>
      <c r="R968" s="55"/>
      <c r="S968" s="55"/>
      <c r="T968" s="55"/>
      <c r="U968" s="55"/>
      <c r="V968" s="55"/>
      <c r="W968" s="55"/>
      <c r="X968" s="55"/>
      <c r="Y968" s="55"/>
      <c r="Z968" s="55"/>
    </row>
    <row r="969" spans="1:26" ht="13.5" customHeight="1">
      <c r="A969" s="55"/>
      <c r="B969" s="55"/>
      <c r="C969" s="55"/>
      <c r="D969" s="55"/>
      <c r="E969" s="55"/>
      <c r="F969" s="55"/>
      <c r="G969" s="102"/>
      <c r="H969" s="103"/>
      <c r="I969" s="103"/>
      <c r="J969" s="103"/>
      <c r="K969" s="55"/>
      <c r="L969" s="55"/>
      <c r="M969" s="55"/>
      <c r="N969" s="55"/>
      <c r="O969" s="55"/>
      <c r="P969" s="55"/>
      <c r="Q969" s="55"/>
      <c r="R969" s="55"/>
      <c r="S969" s="55"/>
      <c r="T969" s="55"/>
      <c r="U969" s="55"/>
      <c r="V969" s="55"/>
      <c r="W969" s="55"/>
      <c r="X969" s="55"/>
      <c r="Y969" s="55"/>
      <c r="Z969" s="55"/>
    </row>
    <row r="970" spans="1:26" ht="13.5" customHeight="1">
      <c r="A970" s="55"/>
      <c r="B970" s="55"/>
      <c r="C970" s="55"/>
      <c r="D970" s="55"/>
      <c r="E970" s="55"/>
      <c r="F970" s="55"/>
      <c r="G970" s="102"/>
      <c r="H970" s="103"/>
      <c r="I970" s="103"/>
      <c r="J970" s="103"/>
      <c r="K970" s="55"/>
      <c r="L970" s="55"/>
      <c r="M970" s="55"/>
      <c r="N970" s="55"/>
      <c r="O970" s="55"/>
      <c r="P970" s="55"/>
      <c r="Q970" s="55"/>
      <c r="R970" s="55"/>
      <c r="S970" s="55"/>
      <c r="T970" s="55"/>
      <c r="U970" s="55"/>
      <c r="V970" s="55"/>
      <c r="W970" s="55"/>
      <c r="X970" s="55"/>
      <c r="Y970" s="55"/>
      <c r="Z970" s="55"/>
    </row>
    <row r="971" spans="1:26" ht="13.5" customHeight="1">
      <c r="A971" s="55"/>
      <c r="B971" s="55"/>
      <c r="C971" s="55"/>
      <c r="D971" s="55"/>
      <c r="E971" s="55"/>
      <c r="F971" s="55"/>
      <c r="G971" s="102"/>
      <c r="H971" s="103"/>
      <c r="I971" s="103"/>
      <c r="J971" s="103"/>
      <c r="K971" s="55"/>
      <c r="L971" s="55"/>
      <c r="M971" s="55"/>
      <c r="N971" s="55"/>
      <c r="O971" s="55"/>
      <c r="P971" s="55"/>
      <c r="Q971" s="55"/>
      <c r="R971" s="55"/>
      <c r="S971" s="55"/>
      <c r="T971" s="55"/>
      <c r="U971" s="55"/>
      <c r="V971" s="55"/>
      <c r="W971" s="55"/>
      <c r="X971" s="55"/>
      <c r="Y971" s="55"/>
      <c r="Z971" s="55"/>
    </row>
    <row r="972" spans="1:26" ht="13.5" customHeight="1">
      <c r="A972" s="55"/>
      <c r="B972" s="55"/>
      <c r="C972" s="55"/>
      <c r="D972" s="55"/>
      <c r="E972" s="55"/>
      <c r="F972" s="55"/>
      <c r="G972" s="102"/>
      <c r="H972" s="103"/>
      <c r="I972" s="103"/>
      <c r="J972" s="103"/>
      <c r="K972" s="55"/>
      <c r="L972" s="55"/>
      <c r="M972" s="55"/>
      <c r="N972" s="55"/>
      <c r="O972" s="55"/>
      <c r="P972" s="55"/>
      <c r="Q972" s="55"/>
      <c r="R972" s="55"/>
      <c r="S972" s="55"/>
      <c r="T972" s="55"/>
      <c r="U972" s="55"/>
      <c r="V972" s="55"/>
      <c r="W972" s="55"/>
      <c r="X972" s="55"/>
      <c r="Y972" s="55"/>
      <c r="Z972" s="55"/>
    </row>
    <row r="973" spans="1:26" ht="13.5" customHeight="1">
      <c r="A973" s="55"/>
      <c r="B973" s="55"/>
      <c r="C973" s="55"/>
      <c r="D973" s="55"/>
      <c r="E973" s="55"/>
      <c r="F973" s="55"/>
      <c r="G973" s="102"/>
      <c r="H973" s="103"/>
      <c r="I973" s="103"/>
      <c r="J973" s="103"/>
      <c r="K973" s="55"/>
      <c r="L973" s="55"/>
      <c r="M973" s="55"/>
      <c r="N973" s="55"/>
      <c r="O973" s="55"/>
      <c r="P973" s="55"/>
      <c r="Q973" s="55"/>
      <c r="R973" s="55"/>
      <c r="S973" s="55"/>
      <c r="T973" s="55"/>
      <c r="U973" s="55"/>
      <c r="V973" s="55"/>
      <c r="W973" s="55"/>
      <c r="X973" s="55"/>
      <c r="Y973" s="55"/>
      <c r="Z973" s="55"/>
    </row>
    <row r="974" spans="1:26" ht="13.5" customHeight="1">
      <c r="A974" s="55"/>
      <c r="B974" s="55"/>
      <c r="C974" s="55"/>
      <c r="D974" s="55"/>
      <c r="E974" s="55"/>
      <c r="F974" s="55"/>
      <c r="G974" s="102"/>
      <c r="H974" s="103"/>
      <c r="I974" s="103"/>
      <c r="J974" s="103"/>
      <c r="K974" s="55"/>
      <c r="L974" s="55"/>
      <c r="M974" s="55"/>
      <c r="N974" s="55"/>
      <c r="O974" s="55"/>
      <c r="P974" s="55"/>
      <c r="Q974" s="55"/>
      <c r="R974" s="55"/>
      <c r="S974" s="55"/>
      <c r="T974" s="55"/>
      <c r="U974" s="55"/>
      <c r="V974" s="55"/>
      <c r="W974" s="55"/>
      <c r="X974" s="55"/>
      <c r="Y974" s="55"/>
      <c r="Z974" s="55"/>
    </row>
    <row r="975" spans="1:26" ht="13.5" customHeight="1">
      <c r="A975" s="55"/>
      <c r="B975" s="55"/>
      <c r="C975" s="55"/>
      <c r="D975" s="55"/>
      <c r="E975" s="55"/>
      <c r="F975" s="55"/>
      <c r="G975" s="102"/>
      <c r="H975" s="103"/>
      <c r="I975" s="103"/>
      <c r="J975" s="103"/>
      <c r="K975" s="55"/>
      <c r="L975" s="55"/>
      <c r="M975" s="55"/>
      <c r="N975" s="55"/>
      <c r="O975" s="55"/>
      <c r="P975" s="55"/>
      <c r="Q975" s="55"/>
      <c r="R975" s="55"/>
      <c r="S975" s="55"/>
      <c r="T975" s="55"/>
      <c r="U975" s="55"/>
      <c r="V975" s="55"/>
      <c r="W975" s="55"/>
      <c r="X975" s="55"/>
      <c r="Y975" s="55"/>
      <c r="Z975" s="55"/>
    </row>
    <row r="976" spans="1:26" ht="13.5" customHeight="1">
      <c r="A976" s="55"/>
      <c r="B976" s="55"/>
      <c r="C976" s="55"/>
      <c r="D976" s="55"/>
      <c r="E976" s="55"/>
      <c r="F976" s="55"/>
      <c r="G976" s="102"/>
      <c r="H976" s="103"/>
      <c r="I976" s="103"/>
      <c r="J976" s="103"/>
      <c r="K976" s="55"/>
      <c r="L976" s="55"/>
      <c r="M976" s="55"/>
      <c r="N976" s="55"/>
      <c r="O976" s="55"/>
      <c r="P976" s="55"/>
      <c r="Q976" s="55"/>
      <c r="R976" s="55"/>
      <c r="S976" s="55"/>
      <c r="T976" s="55"/>
      <c r="U976" s="55"/>
      <c r="V976" s="55"/>
      <c r="W976" s="55"/>
      <c r="X976" s="55"/>
      <c r="Y976" s="55"/>
      <c r="Z976" s="55"/>
    </row>
    <row r="977" spans="1:26" ht="13.5" customHeight="1">
      <c r="A977" s="55"/>
      <c r="B977" s="55"/>
      <c r="C977" s="55"/>
      <c r="D977" s="55"/>
      <c r="E977" s="55"/>
      <c r="F977" s="55"/>
      <c r="G977" s="102"/>
      <c r="H977" s="103"/>
      <c r="I977" s="103"/>
      <c r="J977" s="103"/>
      <c r="K977" s="55"/>
      <c r="L977" s="55"/>
      <c r="M977" s="55"/>
      <c r="N977" s="55"/>
      <c r="O977" s="55"/>
      <c r="P977" s="55"/>
      <c r="Q977" s="55"/>
      <c r="R977" s="55"/>
      <c r="S977" s="55"/>
      <c r="T977" s="55"/>
      <c r="U977" s="55"/>
      <c r="V977" s="55"/>
      <c r="W977" s="55"/>
      <c r="X977" s="55"/>
      <c r="Y977" s="55"/>
      <c r="Z977" s="55"/>
    </row>
    <row r="978" spans="1:26" ht="13.5" customHeight="1">
      <c r="A978" s="55"/>
      <c r="B978" s="55"/>
      <c r="C978" s="55"/>
      <c r="D978" s="55"/>
      <c r="E978" s="55"/>
      <c r="F978" s="55"/>
      <c r="G978" s="102"/>
      <c r="H978" s="103"/>
      <c r="I978" s="103"/>
      <c r="J978" s="103"/>
      <c r="K978" s="55"/>
      <c r="L978" s="55"/>
      <c r="M978" s="55"/>
      <c r="N978" s="55"/>
      <c r="O978" s="55"/>
      <c r="P978" s="55"/>
      <c r="Q978" s="55"/>
      <c r="R978" s="55"/>
      <c r="S978" s="55"/>
      <c r="T978" s="55"/>
      <c r="U978" s="55"/>
      <c r="V978" s="55"/>
      <c r="W978" s="55"/>
      <c r="X978" s="55"/>
      <c r="Y978" s="55"/>
      <c r="Z978" s="55"/>
    </row>
    <row r="979" spans="1:26" ht="13.5" customHeight="1">
      <c r="A979" s="55"/>
      <c r="B979" s="55"/>
      <c r="C979" s="55"/>
      <c r="D979" s="55"/>
      <c r="E979" s="55"/>
      <c r="F979" s="55"/>
      <c r="G979" s="102"/>
      <c r="H979" s="103"/>
      <c r="I979" s="103"/>
      <c r="J979" s="103"/>
      <c r="K979" s="55"/>
      <c r="L979" s="55"/>
      <c r="M979" s="55"/>
      <c r="N979" s="55"/>
      <c r="O979" s="55"/>
      <c r="P979" s="55"/>
      <c r="Q979" s="55"/>
      <c r="R979" s="55"/>
      <c r="S979" s="55"/>
      <c r="T979" s="55"/>
      <c r="U979" s="55"/>
      <c r="V979" s="55"/>
      <c r="W979" s="55"/>
      <c r="X979" s="55"/>
      <c r="Y979" s="55"/>
      <c r="Z979" s="55"/>
    </row>
    <row r="980" spans="1:26" ht="13.5" customHeight="1">
      <c r="A980" s="55"/>
      <c r="B980" s="55"/>
      <c r="C980" s="55"/>
      <c r="D980" s="55"/>
      <c r="E980" s="55"/>
      <c r="F980" s="55"/>
      <c r="G980" s="102"/>
      <c r="H980" s="103"/>
      <c r="I980" s="103"/>
      <c r="J980" s="103"/>
      <c r="K980" s="55"/>
      <c r="L980" s="55"/>
      <c r="M980" s="55"/>
      <c r="N980" s="55"/>
      <c r="O980" s="55"/>
      <c r="P980" s="55"/>
      <c r="Q980" s="55"/>
      <c r="R980" s="55"/>
      <c r="S980" s="55"/>
      <c r="T980" s="55"/>
      <c r="U980" s="55"/>
      <c r="V980" s="55"/>
      <c r="W980" s="55"/>
      <c r="X980" s="55"/>
      <c r="Y980" s="55"/>
      <c r="Z980" s="55"/>
    </row>
    <row r="981" spans="1:26" ht="13.5" customHeight="1">
      <c r="A981" s="55"/>
      <c r="B981" s="55"/>
      <c r="C981" s="55"/>
      <c r="D981" s="55"/>
      <c r="E981" s="55"/>
      <c r="F981" s="55"/>
      <c r="G981" s="102"/>
      <c r="H981" s="103"/>
      <c r="I981" s="103"/>
      <c r="J981" s="103"/>
      <c r="K981" s="55"/>
      <c r="L981" s="55"/>
      <c r="M981" s="55"/>
      <c r="N981" s="55"/>
      <c r="O981" s="55"/>
      <c r="P981" s="55"/>
      <c r="Q981" s="55"/>
      <c r="R981" s="55"/>
      <c r="S981" s="55"/>
      <c r="T981" s="55"/>
      <c r="U981" s="55"/>
      <c r="V981" s="55"/>
      <c r="W981" s="55"/>
      <c r="X981" s="55"/>
      <c r="Y981" s="55"/>
      <c r="Z981" s="55"/>
    </row>
    <row r="982" spans="1:26" ht="13.5" customHeight="1">
      <c r="A982" s="55"/>
      <c r="B982" s="55"/>
      <c r="C982" s="55"/>
      <c r="D982" s="55"/>
      <c r="E982" s="55"/>
      <c r="F982" s="55"/>
      <c r="G982" s="102"/>
      <c r="H982" s="103"/>
      <c r="I982" s="103"/>
      <c r="J982" s="103"/>
      <c r="K982" s="55"/>
      <c r="L982" s="55"/>
      <c r="M982" s="55"/>
      <c r="N982" s="55"/>
      <c r="O982" s="55"/>
      <c r="P982" s="55"/>
      <c r="Q982" s="55"/>
      <c r="R982" s="55"/>
      <c r="S982" s="55"/>
      <c r="T982" s="55"/>
      <c r="U982" s="55"/>
      <c r="V982" s="55"/>
      <c r="W982" s="55"/>
      <c r="X982" s="55"/>
      <c r="Y982" s="55"/>
      <c r="Z982" s="55"/>
    </row>
    <row r="983" spans="1:26" ht="13.5" customHeight="1">
      <c r="A983" s="55"/>
      <c r="B983" s="55"/>
      <c r="C983" s="55"/>
      <c r="D983" s="55"/>
      <c r="E983" s="55"/>
      <c r="F983" s="55"/>
      <c r="G983" s="102"/>
      <c r="H983" s="103"/>
      <c r="I983" s="103"/>
      <c r="J983" s="103"/>
      <c r="K983" s="55"/>
      <c r="L983" s="55"/>
      <c r="M983" s="55"/>
      <c r="N983" s="55"/>
      <c r="O983" s="55"/>
      <c r="P983" s="55"/>
      <c r="Q983" s="55"/>
      <c r="R983" s="55"/>
      <c r="S983" s="55"/>
      <c r="T983" s="55"/>
      <c r="U983" s="55"/>
      <c r="V983" s="55"/>
      <c r="W983" s="55"/>
      <c r="X983" s="55"/>
      <c r="Y983" s="55"/>
      <c r="Z983" s="55"/>
    </row>
    <row r="984" spans="1:26" ht="13.5" customHeight="1">
      <c r="A984" s="55"/>
      <c r="B984" s="55"/>
      <c r="C984" s="55"/>
      <c r="D984" s="55"/>
      <c r="E984" s="55"/>
      <c r="F984" s="55"/>
      <c r="G984" s="102"/>
      <c r="H984" s="103"/>
      <c r="I984" s="103"/>
      <c r="J984" s="103"/>
      <c r="K984" s="55"/>
      <c r="L984" s="55"/>
      <c r="M984" s="55"/>
      <c r="N984" s="55"/>
      <c r="O984" s="55"/>
      <c r="P984" s="55"/>
      <c r="Q984" s="55"/>
      <c r="R984" s="55"/>
      <c r="S984" s="55"/>
      <c r="T984" s="55"/>
      <c r="U984" s="55"/>
      <c r="V984" s="55"/>
      <c r="W984" s="55"/>
      <c r="X984" s="55"/>
      <c r="Y984" s="55"/>
      <c r="Z984" s="55"/>
    </row>
    <row r="985" spans="1:26" ht="13.5" customHeight="1">
      <c r="A985" s="55"/>
      <c r="B985" s="55"/>
      <c r="C985" s="55"/>
      <c r="D985" s="55"/>
      <c r="E985" s="55"/>
      <c r="F985" s="55"/>
      <c r="G985" s="102"/>
      <c r="H985" s="103"/>
      <c r="I985" s="103"/>
      <c r="J985" s="103"/>
      <c r="K985" s="55"/>
      <c r="L985" s="55"/>
      <c r="M985" s="55"/>
      <c r="N985" s="55"/>
      <c r="O985" s="55"/>
      <c r="P985" s="55"/>
      <c r="Q985" s="55"/>
      <c r="R985" s="55"/>
      <c r="S985" s="55"/>
      <c r="T985" s="55"/>
      <c r="U985" s="55"/>
      <c r="V985" s="55"/>
      <c r="W985" s="55"/>
      <c r="X985" s="55"/>
      <c r="Y985" s="55"/>
      <c r="Z985" s="55"/>
    </row>
    <row r="986" spans="1:26" ht="13.5" customHeight="1">
      <c r="A986" s="55"/>
      <c r="B986" s="55"/>
      <c r="C986" s="55"/>
      <c r="D986" s="55"/>
      <c r="E986" s="55"/>
      <c r="F986" s="55"/>
      <c r="G986" s="102"/>
      <c r="H986" s="103"/>
      <c r="I986" s="103"/>
      <c r="J986" s="103"/>
      <c r="K986" s="55"/>
      <c r="L986" s="55"/>
      <c r="M986" s="55"/>
      <c r="N986" s="55"/>
      <c r="O986" s="55"/>
      <c r="P986" s="55"/>
      <c r="Q986" s="55"/>
      <c r="R986" s="55"/>
      <c r="S986" s="55"/>
      <c r="T986" s="55"/>
      <c r="U986" s="55"/>
      <c r="V986" s="55"/>
      <c r="W986" s="55"/>
      <c r="X986" s="55"/>
      <c r="Y986" s="55"/>
      <c r="Z986" s="55"/>
    </row>
    <row r="987" spans="1:26" ht="13.5" customHeight="1">
      <c r="A987" s="55"/>
      <c r="B987" s="55"/>
      <c r="C987" s="55"/>
      <c r="D987" s="55"/>
      <c r="E987" s="55"/>
      <c r="F987" s="55"/>
      <c r="G987" s="102"/>
      <c r="H987" s="103"/>
      <c r="I987" s="103"/>
      <c r="J987" s="103"/>
      <c r="K987" s="55"/>
      <c r="L987" s="55"/>
      <c r="M987" s="55"/>
      <c r="N987" s="55"/>
      <c r="O987" s="55"/>
      <c r="P987" s="55"/>
      <c r="Q987" s="55"/>
      <c r="R987" s="55"/>
      <c r="S987" s="55"/>
      <c r="T987" s="55"/>
      <c r="U987" s="55"/>
      <c r="V987" s="55"/>
      <c r="W987" s="55"/>
      <c r="X987" s="55"/>
      <c r="Y987" s="55"/>
      <c r="Z987" s="55"/>
    </row>
    <row r="988" spans="1:26" ht="13.5" customHeight="1">
      <c r="A988" s="55"/>
      <c r="B988" s="55"/>
      <c r="C988" s="55"/>
      <c r="D988" s="55"/>
      <c r="E988" s="55"/>
      <c r="F988" s="55"/>
      <c r="G988" s="102"/>
      <c r="H988" s="103"/>
      <c r="I988" s="103"/>
      <c r="J988" s="103"/>
      <c r="K988" s="55"/>
      <c r="L988" s="55"/>
      <c r="M988" s="55"/>
      <c r="N988" s="55"/>
      <c r="O988" s="55"/>
      <c r="P988" s="55"/>
      <c r="Q988" s="55"/>
      <c r="R988" s="55"/>
      <c r="S988" s="55"/>
      <c r="T988" s="55"/>
      <c r="U988" s="55"/>
      <c r="V988" s="55"/>
      <c r="W988" s="55"/>
      <c r="X988" s="55"/>
      <c r="Y988" s="55"/>
      <c r="Z988" s="55"/>
    </row>
    <row r="989" spans="1:26" ht="13.5" customHeight="1">
      <c r="A989" s="55"/>
      <c r="B989" s="55"/>
      <c r="C989" s="55"/>
      <c r="D989" s="55"/>
      <c r="E989" s="55"/>
      <c r="F989" s="55"/>
      <c r="G989" s="102"/>
      <c r="H989" s="103"/>
      <c r="I989" s="103"/>
      <c r="J989" s="103"/>
      <c r="K989" s="55"/>
      <c r="L989" s="55"/>
      <c r="M989" s="55"/>
      <c r="N989" s="55"/>
      <c r="O989" s="55"/>
      <c r="P989" s="55"/>
      <c r="Q989" s="55"/>
      <c r="R989" s="55"/>
      <c r="S989" s="55"/>
      <c r="T989" s="55"/>
      <c r="U989" s="55"/>
      <c r="V989" s="55"/>
      <c r="W989" s="55"/>
      <c r="X989" s="55"/>
      <c r="Y989" s="55"/>
      <c r="Z989" s="55"/>
    </row>
    <row r="990" spans="1:26" ht="13.5" customHeight="1">
      <c r="A990" s="55"/>
      <c r="B990" s="55"/>
      <c r="C990" s="55"/>
      <c r="D990" s="55"/>
      <c r="E990" s="55"/>
      <c r="F990" s="55"/>
      <c r="G990" s="102"/>
      <c r="H990" s="103"/>
      <c r="I990" s="103"/>
      <c r="J990" s="103"/>
      <c r="K990" s="55"/>
      <c r="L990" s="55"/>
      <c r="M990" s="55"/>
      <c r="N990" s="55"/>
      <c r="O990" s="55"/>
      <c r="P990" s="55"/>
      <c r="Q990" s="55"/>
      <c r="R990" s="55"/>
      <c r="S990" s="55"/>
      <c r="T990" s="55"/>
      <c r="U990" s="55"/>
      <c r="V990" s="55"/>
      <c r="W990" s="55"/>
      <c r="X990" s="55"/>
      <c r="Y990" s="55"/>
      <c r="Z990" s="55"/>
    </row>
    <row r="991" spans="1:26" ht="13.5" customHeight="1">
      <c r="A991" s="55"/>
      <c r="B991" s="55"/>
      <c r="C991" s="55"/>
      <c r="D991" s="55"/>
      <c r="E991" s="55"/>
      <c r="F991" s="55"/>
      <c r="G991" s="102"/>
      <c r="H991" s="103"/>
      <c r="I991" s="103"/>
      <c r="J991" s="103"/>
      <c r="K991" s="55"/>
      <c r="L991" s="55"/>
      <c r="M991" s="55"/>
      <c r="N991" s="55"/>
      <c r="O991" s="55"/>
      <c r="P991" s="55"/>
      <c r="Q991" s="55"/>
      <c r="R991" s="55"/>
      <c r="S991" s="55"/>
      <c r="T991" s="55"/>
      <c r="U991" s="55"/>
      <c r="V991" s="55"/>
      <c r="W991" s="55"/>
      <c r="X991" s="55"/>
      <c r="Y991" s="55"/>
      <c r="Z991" s="55"/>
    </row>
    <row r="992" spans="1:26" ht="13.5" customHeight="1">
      <c r="A992" s="55"/>
      <c r="B992" s="55"/>
      <c r="C992" s="55"/>
      <c r="D992" s="55"/>
      <c r="E992" s="55"/>
      <c r="F992" s="55"/>
      <c r="G992" s="102"/>
      <c r="H992" s="103"/>
      <c r="I992" s="103"/>
      <c r="J992" s="103"/>
      <c r="K992" s="55"/>
      <c r="L992" s="55"/>
      <c r="M992" s="55"/>
      <c r="N992" s="55"/>
      <c r="O992" s="55"/>
      <c r="P992" s="55"/>
      <c r="Q992" s="55"/>
      <c r="R992" s="55"/>
      <c r="S992" s="55"/>
      <c r="T992" s="55"/>
      <c r="U992" s="55"/>
      <c r="V992" s="55"/>
      <c r="W992" s="55"/>
      <c r="X992" s="55"/>
      <c r="Y992" s="55"/>
      <c r="Z992" s="55"/>
    </row>
    <row r="993" spans="1:26" ht="13.5" customHeight="1">
      <c r="A993" s="55"/>
      <c r="B993" s="55"/>
      <c r="C993" s="55"/>
      <c r="D993" s="55"/>
      <c r="E993" s="55"/>
      <c r="F993" s="55"/>
      <c r="G993" s="102"/>
      <c r="H993" s="103"/>
      <c r="I993" s="103"/>
      <c r="J993" s="103"/>
      <c r="K993" s="55"/>
      <c r="L993" s="55"/>
      <c r="M993" s="55"/>
      <c r="N993" s="55"/>
      <c r="O993" s="55"/>
      <c r="P993" s="55"/>
      <c r="Q993" s="55"/>
      <c r="R993" s="55"/>
      <c r="S993" s="55"/>
      <c r="T993" s="55"/>
      <c r="U993" s="55"/>
      <c r="V993" s="55"/>
      <c r="W993" s="55"/>
      <c r="X993" s="55"/>
      <c r="Y993" s="55"/>
      <c r="Z993" s="55"/>
    </row>
    <row r="994" spans="1:26" ht="13.5" customHeight="1">
      <c r="A994" s="55"/>
      <c r="B994" s="55"/>
      <c r="C994" s="55"/>
      <c r="D994" s="55"/>
      <c r="E994" s="55"/>
      <c r="F994" s="55"/>
      <c r="G994" s="102"/>
      <c r="H994" s="103"/>
      <c r="I994" s="103"/>
      <c r="J994" s="103"/>
      <c r="K994" s="55"/>
      <c r="L994" s="55"/>
      <c r="M994" s="55"/>
      <c r="N994" s="55"/>
      <c r="O994" s="55"/>
      <c r="P994" s="55"/>
      <c r="Q994" s="55"/>
      <c r="R994" s="55"/>
      <c r="S994" s="55"/>
      <c r="T994" s="55"/>
      <c r="U994" s="55"/>
      <c r="V994" s="55"/>
      <c r="W994" s="55"/>
      <c r="X994" s="55"/>
      <c r="Y994" s="55"/>
      <c r="Z994" s="55"/>
    </row>
    <row r="995" spans="1:26" ht="13.5" customHeight="1">
      <c r="A995" s="55"/>
      <c r="B995" s="55"/>
      <c r="C995" s="55"/>
      <c r="D995" s="55"/>
      <c r="E995" s="55"/>
      <c r="F995" s="55"/>
      <c r="G995" s="102"/>
      <c r="H995" s="103"/>
      <c r="I995" s="103"/>
      <c r="J995" s="103"/>
      <c r="K995" s="55"/>
      <c r="L995" s="55"/>
      <c r="M995" s="55"/>
      <c r="N995" s="55"/>
      <c r="O995" s="55"/>
      <c r="P995" s="55"/>
      <c r="Q995" s="55"/>
      <c r="R995" s="55"/>
      <c r="S995" s="55"/>
      <c r="T995" s="55"/>
      <c r="U995" s="55"/>
      <c r="V995" s="55"/>
      <c r="W995" s="55"/>
      <c r="X995" s="55"/>
      <c r="Y995" s="55"/>
      <c r="Z995" s="55"/>
    </row>
    <row r="996" spans="1:26" ht="13.5" customHeight="1">
      <c r="A996" s="55"/>
      <c r="B996" s="55"/>
      <c r="C996" s="55"/>
      <c r="D996" s="55"/>
      <c r="E996" s="55"/>
      <c r="F996" s="55"/>
      <c r="G996" s="102"/>
      <c r="H996" s="103"/>
      <c r="I996" s="103"/>
      <c r="J996" s="103"/>
      <c r="K996" s="55"/>
      <c r="L996" s="55"/>
      <c r="M996" s="55"/>
      <c r="N996" s="55"/>
      <c r="O996" s="55"/>
      <c r="P996" s="55"/>
      <c r="Q996" s="55"/>
      <c r="R996" s="55"/>
      <c r="S996" s="55"/>
      <c r="T996" s="55"/>
      <c r="U996" s="55"/>
      <c r="V996" s="55"/>
      <c r="W996" s="55"/>
      <c r="X996" s="55"/>
      <c r="Y996" s="55"/>
      <c r="Z996" s="55"/>
    </row>
    <row r="997" spans="1:26" ht="13.5" customHeight="1">
      <c r="A997" s="55"/>
      <c r="B997" s="55"/>
      <c r="C997" s="55"/>
      <c r="D997" s="55"/>
      <c r="E997" s="55"/>
      <c r="F997" s="55"/>
      <c r="G997" s="102"/>
      <c r="H997" s="103"/>
      <c r="I997" s="103"/>
      <c r="J997" s="103"/>
      <c r="K997" s="55"/>
      <c r="L997" s="55"/>
      <c r="M997" s="55"/>
      <c r="N997" s="55"/>
      <c r="O997" s="55"/>
      <c r="P997" s="55"/>
      <c r="Q997" s="55"/>
      <c r="R997" s="55"/>
      <c r="S997" s="55"/>
      <c r="T997" s="55"/>
      <c r="U997" s="55"/>
      <c r="V997" s="55"/>
      <c r="W997" s="55"/>
      <c r="X997" s="55"/>
      <c r="Y997" s="55"/>
      <c r="Z997" s="55"/>
    </row>
    <row r="998" spans="1:26" ht="13.5" customHeight="1">
      <c r="A998" s="55"/>
      <c r="B998" s="55"/>
      <c r="C998" s="55"/>
      <c r="D998" s="55"/>
      <c r="E998" s="55"/>
      <c r="F998" s="55"/>
      <c r="G998" s="102"/>
      <c r="H998" s="103"/>
      <c r="I998" s="103"/>
      <c r="J998" s="103"/>
      <c r="K998" s="55"/>
      <c r="L998" s="55"/>
      <c r="M998" s="55"/>
      <c r="N998" s="55"/>
      <c r="O998" s="55"/>
      <c r="P998" s="55"/>
      <c r="Q998" s="55"/>
      <c r="R998" s="55"/>
      <c r="S998" s="55"/>
      <c r="T998" s="55"/>
      <c r="U998" s="55"/>
      <c r="V998" s="55"/>
      <c r="W998" s="55"/>
      <c r="X998" s="55"/>
      <c r="Y998" s="55"/>
      <c r="Z998" s="55"/>
    </row>
    <row r="999" spans="1:26" ht="13.5" customHeight="1">
      <c r="A999" s="55"/>
      <c r="B999" s="55"/>
      <c r="C999" s="55"/>
      <c r="D999" s="55"/>
      <c r="E999" s="55"/>
      <c r="F999" s="55"/>
      <c r="G999" s="102"/>
      <c r="H999" s="103"/>
      <c r="I999" s="103"/>
      <c r="J999" s="103"/>
      <c r="K999" s="55"/>
      <c r="L999" s="55"/>
      <c r="M999" s="55"/>
      <c r="N999" s="55"/>
      <c r="O999" s="55"/>
      <c r="P999" s="55"/>
      <c r="Q999" s="55"/>
      <c r="R999" s="55"/>
      <c r="S999" s="55"/>
      <c r="T999" s="55"/>
      <c r="U999" s="55"/>
      <c r="V999" s="55"/>
      <c r="W999" s="55"/>
      <c r="X999" s="55"/>
      <c r="Y999" s="55"/>
      <c r="Z999" s="55"/>
    </row>
    <row r="1000" spans="1:26" ht="13.5" customHeight="1">
      <c r="A1000" s="55"/>
      <c r="B1000" s="55"/>
      <c r="C1000" s="55"/>
      <c r="D1000" s="55"/>
      <c r="E1000" s="55"/>
      <c r="F1000" s="55"/>
      <c r="G1000" s="102"/>
      <c r="H1000" s="103"/>
      <c r="I1000" s="103"/>
      <c r="J1000" s="103"/>
      <c r="K1000" s="55"/>
      <c r="L1000" s="55"/>
      <c r="M1000" s="55"/>
      <c r="N1000" s="55"/>
      <c r="O1000" s="55"/>
      <c r="P1000" s="55"/>
      <c r="Q1000" s="55"/>
      <c r="R1000" s="55"/>
      <c r="S1000" s="55"/>
      <c r="T1000" s="55"/>
      <c r="U1000" s="55"/>
      <c r="V1000" s="55"/>
      <c r="W1000" s="55"/>
      <c r="X1000" s="55"/>
      <c r="Y1000" s="55"/>
      <c r="Z1000" s="55"/>
    </row>
  </sheetData>
  <autoFilter ref="A7:J326"/>
  <mergeCells count="6">
    <mergeCell ref="G6:J6"/>
    <mergeCell ref="C326:F326"/>
    <mergeCell ref="A1:F1"/>
    <mergeCell ref="A2:F2"/>
    <mergeCell ref="A3:F3"/>
    <mergeCell ref="C6:F6"/>
  </mergeCells>
  <pageMargins left="0.19685039370078741" right="0.19685039370078741" top="0.39370078740157483" bottom="0.19685039370078741"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2"/>
  <sheetViews>
    <sheetView zoomScale="85" zoomScaleNormal="85" workbookViewId="0">
      <pane ySplit="1" topLeftCell="A2" activePane="bottomLeft" state="frozen"/>
      <selection pane="bottomLeft" activeCell="G10" sqref="G10"/>
    </sheetView>
  </sheetViews>
  <sheetFormatPr defaultColWidth="14.42578125" defaultRowHeight="15" customHeight="1"/>
  <cols>
    <col min="1" max="1" width="14.42578125" style="139"/>
    <col min="2" max="2" width="28" style="134" bestFit="1" customWidth="1"/>
    <col min="3" max="16384" width="14.42578125" style="134"/>
  </cols>
  <sheetData>
    <row r="1" spans="1:10" s="116" customFormat="1" ht="23.25" customHeight="1">
      <c r="A1" s="1589" t="s">
        <v>986</v>
      </c>
      <c r="B1" s="1589"/>
      <c r="C1" s="1589"/>
      <c r="D1" s="1589"/>
      <c r="E1" s="1589"/>
      <c r="F1" s="1589"/>
      <c r="G1" s="1589"/>
      <c r="H1" s="1589"/>
      <c r="I1" s="1589"/>
    </row>
    <row r="2" spans="1:10" s="116" customFormat="1" ht="21.75" customHeight="1">
      <c r="A2" s="1589" t="s">
        <v>987</v>
      </c>
      <c r="B2" s="1589"/>
      <c r="C2" s="1589"/>
      <c r="D2" s="1589"/>
      <c r="E2" s="1589"/>
      <c r="F2" s="1589"/>
      <c r="G2" s="1589"/>
      <c r="H2" s="1589"/>
      <c r="I2" s="1589"/>
    </row>
    <row r="4" spans="1:10" s="116" customFormat="1" ht="19.5">
      <c r="A4" s="117"/>
      <c r="I4" s="120" t="s">
        <v>809</v>
      </c>
    </row>
    <row r="5" spans="1:10" s="119" customFormat="1" ht="49.5" customHeight="1">
      <c r="A5" s="1613" t="s">
        <v>1</v>
      </c>
      <c r="B5" s="1591" t="s">
        <v>979</v>
      </c>
      <c r="C5" s="1590" t="s">
        <v>2441</v>
      </c>
      <c r="D5" s="1590"/>
      <c r="E5" s="1590"/>
      <c r="F5" s="1591" t="s">
        <v>544</v>
      </c>
      <c r="G5" s="1591"/>
      <c r="H5" s="1591"/>
      <c r="I5" s="1591"/>
    </row>
    <row r="6" spans="1:10" s="119" customFormat="1" ht="16.5">
      <c r="A6" s="1613"/>
      <c r="B6" s="1591"/>
      <c r="C6" s="236" t="s">
        <v>5</v>
      </c>
      <c r="D6" s="236" t="s">
        <v>6</v>
      </c>
      <c r="E6" s="236" t="s">
        <v>7</v>
      </c>
      <c r="F6" s="236" t="s">
        <v>5</v>
      </c>
      <c r="G6" s="236" t="s">
        <v>6</v>
      </c>
      <c r="H6" s="236" t="s">
        <v>7</v>
      </c>
      <c r="I6" s="236" t="s">
        <v>8</v>
      </c>
    </row>
    <row r="7" spans="1:10" s="119" customFormat="1" ht="16.5">
      <c r="A7" s="463">
        <v>1</v>
      </c>
      <c r="B7" s="448" t="s">
        <v>5385</v>
      </c>
      <c r="C7" s="471">
        <v>30</v>
      </c>
      <c r="D7" s="471" t="s">
        <v>5355</v>
      </c>
      <c r="E7" s="471" t="s">
        <v>5356</v>
      </c>
      <c r="F7" s="471">
        <v>33</v>
      </c>
      <c r="G7" s="471">
        <v>31</v>
      </c>
      <c r="H7" s="471">
        <v>25</v>
      </c>
      <c r="I7" s="471">
        <v>23.8</v>
      </c>
    </row>
    <row r="8" spans="1:10" s="116" customFormat="1" ht="16.5">
      <c r="A8" s="463">
        <v>2</v>
      </c>
      <c r="B8" s="459" t="s">
        <v>5386</v>
      </c>
      <c r="C8" s="471" t="s">
        <v>5356</v>
      </c>
      <c r="D8" s="471" t="s">
        <v>5353</v>
      </c>
      <c r="E8" s="471" t="s">
        <v>5357</v>
      </c>
      <c r="F8" s="471">
        <v>30</v>
      </c>
      <c r="G8" s="471">
        <v>26</v>
      </c>
      <c r="H8" s="471">
        <v>24</v>
      </c>
      <c r="I8" s="471"/>
    </row>
    <row r="9" spans="1:10" s="116" customFormat="1" ht="16.5">
      <c r="A9" s="463">
        <v>3</v>
      </c>
      <c r="B9" s="325" t="s">
        <v>5387</v>
      </c>
      <c r="C9" s="471" t="s">
        <v>5356</v>
      </c>
      <c r="D9" s="471" t="s">
        <v>5352</v>
      </c>
      <c r="E9" s="471" t="s">
        <v>5353</v>
      </c>
      <c r="F9" s="471">
        <v>28</v>
      </c>
      <c r="G9" s="471">
        <v>26</v>
      </c>
      <c r="H9" s="471">
        <v>23</v>
      </c>
      <c r="I9" s="471"/>
      <c r="J9" s="119"/>
    </row>
    <row r="10" spans="1:10" s="116" customFormat="1" ht="16.5">
      <c r="A10" s="463">
        <v>4</v>
      </c>
      <c r="B10" s="325" t="s">
        <v>5388</v>
      </c>
      <c r="C10" s="471">
        <v>21</v>
      </c>
      <c r="D10" s="471" t="s">
        <v>5354</v>
      </c>
      <c r="E10" s="471"/>
      <c r="F10" s="471">
        <v>22</v>
      </c>
      <c r="G10" s="471">
        <v>19</v>
      </c>
      <c r="H10" s="471"/>
      <c r="I10" s="471"/>
    </row>
    <row r="11" spans="1:10" ht="15" customHeight="1">
      <c r="A11" s="463">
        <v>5</v>
      </c>
      <c r="B11" s="325" t="s">
        <v>5389</v>
      </c>
      <c r="C11" s="471">
        <v>21</v>
      </c>
      <c r="D11" s="471" t="s">
        <v>5354</v>
      </c>
      <c r="E11" s="471"/>
      <c r="F11" s="471">
        <v>23</v>
      </c>
      <c r="G11" s="471">
        <v>20</v>
      </c>
      <c r="H11" s="471"/>
      <c r="I11" s="471"/>
      <c r="J11" s="119"/>
    </row>
    <row r="12" spans="1:10" ht="15" customHeight="1">
      <c r="A12" s="460">
        <v>6</v>
      </c>
      <c r="B12" s="470" t="s">
        <v>5376</v>
      </c>
      <c r="C12" s="472">
        <v>73.5</v>
      </c>
      <c r="D12" s="472">
        <v>68.2</v>
      </c>
      <c r="E12" s="472">
        <v>55.1</v>
      </c>
      <c r="F12" s="473">
        <v>85</v>
      </c>
      <c r="G12" s="474">
        <v>80</v>
      </c>
      <c r="H12" s="474">
        <v>64</v>
      </c>
      <c r="I12" s="474">
        <v>55</v>
      </c>
      <c r="J12" s="116"/>
    </row>
    <row r="13" spans="1:10" s="116" customFormat="1" ht="16.5">
      <c r="A13" s="460">
        <v>7</v>
      </c>
      <c r="B13" s="470" t="s">
        <v>5375</v>
      </c>
      <c r="C13" s="475">
        <v>73.5</v>
      </c>
      <c r="D13" s="475">
        <v>68</v>
      </c>
      <c r="E13" s="475">
        <v>63</v>
      </c>
      <c r="F13" s="476">
        <v>85</v>
      </c>
      <c r="G13" s="471">
        <v>78</v>
      </c>
      <c r="H13" s="471">
        <v>72</v>
      </c>
      <c r="I13" s="471">
        <v>54</v>
      </c>
      <c r="J13" s="119"/>
    </row>
    <row r="14" spans="1:10" ht="15" customHeight="1">
      <c r="A14" s="460">
        <v>8</v>
      </c>
      <c r="B14" s="470" t="s">
        <v>5374</v>
      </c>
      <c r="C14" s="476">
        <v>73.5</v>
      </c>
      <c r="D14" s="476">
        <v>68.2</v>
      </c>
      <c r="E14" s="476">
        <v>63</v>
      </c>
      <c r="F14" s="476">
        <v>94</v>
      </c>
      <c r="G14" s="471">
        <v>88</v>
      </c>
      <c r="H14" s="471">
        <v>67</v>
      </c>
      <c r="I14" s="471"/>
      <c r="J14" s="116"/>
    </row>
    <row r="15" spans="1:10" ht="15" customHeight="1">
      <c r="A15" s="460">
        <v>9</v>
      </c>
      <c r="B15" s="470" t="s">
        <v>6504</v>
      </c>
      <c r="C15" s="476">
        <v>33.6</v>
      </c>
      <c r="D15" s="476">
        <v>33</v>
      </c>
      <c r="E15" s="476"/>
      <c r="F15" s="476">
        <v>37</v>
      </c>
      <c r="G15" s="471">
        <v>35</v>
      </c>
      <c r="H15" s="471"/>
      <c r="I15" s="471"/>
      <c r="J15" s="116"/>
    </row>
    <row r="16" spans="1:10" ht="15" customHeight="1">
      <c r="A16" s="460">
        <v>10</v>
      </c>
      <c r="B16" s="470" t="s">
        <v>6651</v>
      </c>
      <c r="C16" s="476">
        <v>26.4</v>
      </c>
      <c r="D16" s="476">
        <v>24</v>
      </c>
      <c r="E16" s="476"/>
      <c r="F16" s="476">
        <v>35</v>
      </c>
      <c r="G16" s="471">
        <v>28</v>
      </c>
      <c r="H16" s="471"/>
      <c r="I16" s="471"/>
      <c r="J16" s="116"/>
    </row>
    <row r="17" spans="1:10" ht="15" customHeight="1">
      <c r="A17" s="460">
        <v>11</v>
      </c>
      <c r="B17" s="470" t="s">
        <v>6669</v>
      </c>
      <c r="C17" s="476">
        <v>27</v>
      </c>
      <c r="D17" s="476"/>
      <c r="E17" s="476"/>
      <c r="F17" s="476">
        <v>30</v>
      </c>
      <c r="G17" s="471"/>
      <c r="H17" s="471"/>
      <c r="I17" s="471"/>
      <c r="J17" s="116"/>
    </row>
    <row r="18" spans="1:10" ht="15" customHeight="1">
      <c r="A18" s="460">
        <v>12</v>
      </c>
      <c r="B18" s="470" t="s">
        <v>6500</v>
      </c>
      <c r="C18" s="476">
        <v>55</v>
      </c>
      <c r="D18" s="476">
        <v>50</v>
      </c>
      <c r="E18" s="476">
        <v>45</v>
      </c>
      <c r="F18" s="476">
        <v>60</v>
      </c>
      <c r="G18" s="471">
        <v>55</v>
      </c>
      <c r="H18" s="471">
        <v>45</v>
      </c>
      <c r="I18" s="471"/>
      <c r="J18" s="116"/>
    </row>
    <row r="19" spans="1:10" ht="15" customHeight="1">
      <c r="A19" s="460">
        <v>13</v>
      </c>
      <c r="B19" s="470" t="s">
        <v>6501</v>
      </c>
      <c r="C19" s="476">
        <v>35</v>
      </c>
      <c r="D19" s="476">
        <v>30</v>
      </c>
      <c r="E19" s="476">
        <v>25</v>
      </c>
      <c r="F19" s="476">
        <v>45</v>
      </c>
      <c r="G19" s="471">
        <v>35</v>
      </c>
      <c r="H19" s="471">
        <v>30</v>
      </c>
      <c r="I19" s="471"/>
      <c r="J19" s="116"/>
    </row>
    <row r="20" spans="1:10" ht="15" customHeight="1">
      <c r="A20" s="460">
        <v>14</v>
      </c>
      <c r="B20" s="470" t="s">
        <v>6502</v>
      </c>
      <c r="C20" s="476">
        <v>30</v>
      </c>
      <c r="D20" s="476">
        <v>25</v>
      </c>
      <c r="E20" s="476">
        <v>20</v>
      </c>
      <c r="F20" s="476">
        <v>40</v>
      </c>
      <c r="G20" s="471">
        <v>35</v>
      </c>
      <c r="H20" s="471">
        <v>30</v>
      </c>
      <c r="I20" s="471"/>
      <c r="J20" s="116"/>
    </row>
    <row r="21" spans="1:10" ht="15" customHeight="1">
      <c r="A21" s="460">
        <v>15</v>
      </c>
      <c r="B21" s="470" t="s">
        <v>6503</v>
      </c>
      <c r="C21" s="476">
        <v>35</v>
      </c>
      <c r="D21" s="476">
        <v>30</v>
      </c>
      <c r="E21" s="476">
        <v>25</v>
      </c>
      <c r="F21" s="476">
        <v>40</v>
      </c>
      <c r="G21" s="471">
        <v>35</v>
      </c>
      <c r="H21" s="471">
        <v>30</v>
      </c>
      <c r="I21" s="471"/>
      <c r="J21" s="116"/>
    </row>
    <row r="22" spans="1:10" ht="15" customHeight="1">
      <c r="A22" s="460">
        <v>16</v>
      </c>
      <c r="B22" s="470" t="s">
        <v>6475</v>
      </c>
      <c r="C22" s="476">
        <v>30</v>
      </c>
      <c r="D22" s="476">
        <v>25</v>
      </c>
      <c r="E22" s="476">
        <v>20</v>
      </c>
      <c r="F22" s="476">
        <v>33</v>
      </c>
      <c r="G22" s="471">
        <v>28</v>
      </c>
      <c r="H22" s="471">
        <v>25</v>
      </c>
      <c r="I22" s="471"/>
      <c r="J22" s="116"/>
    </row>
    <row r="23" spans="1:10" ht="15" customHeight="1">
      <c r="A23" s="355">
        <v>17</v>
      </c>
      <c r="B23" s="353" t="s">
        <v>2274</v>
      </c>
      <c r="C23" s="472">
        <v>25.3</v>
      </c>
      <c r="D23" s="472">
        <v>23.3</v>
      </c>
      <c r="E23" s="472">
        <v>21.3</v>
      </c>
      <c r="F23" s="477">
        <v>35</v>
      </c>
      <c r="G23" s="477">
        <v>32</v>
      </c>
      <c r="H23" s="472">
        <v>30</v>
      </c>
      <c r="I23" s="472"/>
      <c r="J23" s="119"/>
    </row>
    <row r="24" spans="1:10" ht="15" customHeight="1">
      <c r="A24" s="464">
        <v>18</v>
      </c>
      <c r="B24" s="329" t="s">
        <v>2275</v>
      </c>
      <c r="C24" s="478">
        <v>24</v>
      </c>
      <c r="D24" s="478">
        <v>22</v>
      </c>
      <c r="E24" s="478">
        <v>10.5</v>
      </c>
      <c r="F24" s="472">
        <v>35</v>
      </c>
      <c r="G24" s="472">
        <v>30</v>
      </c>
      <c r="H24" s="472">
        <v>26</v>
      </c>
      <c r="I24" s="472"/>
      <c r="J24" s="116"/>
    </row>
    <row r="25" spans="1:10" ht="15" customHeight="1">
      <c r="A25" s="355">
        <v>19</v>
      </c>
      <c r="B25" s="353" t="s">
        <v>2276</v>
      </c>
      <c r="C25" s="472">
        <v>29.95</v>
      </c>
      <c r="D25" s="472">
        <v>27.43</v>
      </c>
      <c r="E25" s="472">
        <v>26.324999999999999</v>
      </c>
      <c r="F25" s="477">
        <v>45</v>
      </c>
      <c r="G25" s="477">
        <v>40</v>
      </c>
      <c r="H25" s="472">
        <v>35</v>
      </c>
      <c r="I25" s="472"/>
      <c r="J25" s="119"/>
    </row>
    <row r="26" spans="1:10" ht="15" customHeight="1">
      <c r="A26" s="464">
        <v>20</v>
      </c>
      <c r="B26" s="329" t="s">
        <v>2277</v>
      </c>
      <c r="C26" s="472">
        <v>26.4</v>
      </c>
      <c r="D26" s="472">
        <v>24.2</v>
      </c>
      <c r="E26" s="472">
        <v>22</v>
      </c>
      <c r="F26" s="477">
        <v>30</v>
      </c>
      <c r="G26" s="477">
        <v>25</v>
      </c>
      <c r="H26" s="472">
        <v>23</v>
      </c>
      <c r="I26" s="472"/>
      <c r="J26" s="116"/>
    </row>
    <row r="27" spans="1:10" ht="15" customHeight="1">
      <c r="A27" s="355">
        <v>21</v>
      </c>
      <c r="B27" s="353" t="s">
        <v>2278</v>
      </c>
      <c r="C27" s="472">
        <v>25</v>
      </c>
      <c r="D27" s="472">
        <v>23</v>
      </c>
      <c r="E27" s="472">
        <v>22</v>
      </c>
      <c r="F27" s="477">
        <v>30</v>
      </c>
      <c r="G27" s="477">
        <v>25</v>
      </c>
      <c r="H27" s="472">
        <v>22</v>
      </c>
      <c r="I27" s="472"/>
      <c r="J27" s="119"/>
    </row>
    <row r="28" spans="1:10" s="839" customFormat="1" ht="15" customHeight="1">
      <c r="A28" s="841">
        <v>22</v>
      </c>
      <c r="B28" s="842" t="s">
        <v>5390</v>
      </c>
      <c r="C28" s="843">
        <v>78</v>
      </c>
      <c r="D28" s="843">
        <v>61</v>
      </c>
      <c r="E28" s="843">
        <v>52</v>
      </c>
      <c r="F28" s="843">
        <v>110</v>
      </c>
      <c r="G28" s="843">
        <v>65</v>
      </c>
      <c r="H28" s="843">
        <v>57</v>
      </c>
      <c r="I28" s="843"/>
    </row>
    <row r="29" spans="1:10" s="839" customFormat="1" ht="15" customHeight="1">
      <c r="A29" s="841">
        <v>23</v>
      </c>
      <c r="B29" s="840" t="s">
        <v>5394</v>
      </c>
      <c r="C29" s="843" t="s">
        <v>5378</v>
      </c>
      <c r="D29" s="843">
        <v>48</v>
      </c>
      <c r="E29" s="843">
        <v>35</v>
      </c>
      <c r="F29" s="843">
        <v>60</v>
      </c>
      <c r="G29" s="843">
        <v>50</v>
      </c>
      <c r="H29" s="843">
        <v>40</v>
      </c>
      <c r="I29" s="843"/>
      <c r="J29" s="844"/>
    </row>
    <row r="30" spans="1:10" s="839" customFormat="1" ht="15" customHeight="1">
      <c r="A30" s="841">
        <v>24</v>
      </c>
      <c r="B30" s="845" t="s">
        <v>5393</v>
      </c>
      <c r="C30" s="843">
        <v>48</v>
      </c>
      <c r="D30" s="843">
        <v>40</v>
      </c>
      <c r="E30" s="843">
        <v>35</v>
      </c>
      <c r="F30" s="843">
        <v>90</v>
      </c>
      <c r="G30" s="843">
        <v>70</v>
      </c>
      <c r="H30" s="843">
        <v>50</v>
      </c>
      <c r="I30" s="843"/>
    </row>
    <row r="31" spans="1:10" s="839" customFormat="1" ht="15" customHeight="1">
      <c r="A31" s="841">
        <v>25</v>
      </c>
      <c r="B31" s="845" t="s">
        <v>5392</v>
      </c>
      <c r="C31" s="843">
        <v>42</v>
      </c>
      <c r="D31" s="843">
        <v>36</v>
      </c>
      <c r="E31" s="843">
        <v>27</v>
      </c>
      <c r="F31" s="843">
        <v>195</v>
      </c>
      <c r="G31" s="843">
        <v>156</v>
      </c>
      <c r="H31" s="843">
        <v>124</v>
      </c>
      <c r="I31" s="843"/>
      <c r="J31" s="844"/>
    </row>
    <row r="32" spans="1:10" ht="15" customHeight="1">
      <c r="A32" s="347">
        <v>26</v>
      </c>
      <c r="B32" s="470" t="s">
        <v>5391</v>
      </c>
      <c r="C32" s="479">
        <v>36</v>
      </c>
      <c r="D32" s="479">
        <v>32</v>
      </c>
      <c r="E32" s="479">
        <v>29</v>
      </c>
      <c r="F32" s="479">
        <v>75</v>
      </c>
      <c r="G32" s="479">
        <v>65</v>
      </c>
      <c r="H32" s="479">
        <v>60</v>
      </c>
      <c r="I32" s="479"/>
      <c r="J32" s="116"/>
    </row>
    <row r="33" spans="1:10" ht="15" customHeight="1">
      <c r="A33" s="347">
        <v>27</v>
      </c>
      <c r="B33" s="459" t="s">
        <v>5377</v>
      </c>
      <c r="C33" s="479">
        <v>43</v>
      </c>
      <c r="D33" s="479">
        <v>39</v>
      </c>
      <c r="E33" s="479">
        <v>36</v>
      </c>
      <c r="F33" s="479">
        <v>220</v>
      </c>
      <c r="G33" s="479">
        <v>200</v>
      </c>
      <c r="H33" s="479">
        <v>180</v>
      </c>
      <c r="I33" s="479"/>
      <c r="J33" s="119"/>
    </row>
    <row r="34" spans="1:10" ht="15" customHeight="1">
      <c r="A34" s="347">
        <v>28</v>
      </c>
      <c r="B34" s="343" t="s">
        <v>5395</v>
      </c>
      <c r="C34" s="479">
        <v>43</v>
      </c>
      <c r="D34" s="479">
        <v>39</v>
      </c>
      <c r="E34" s="479">
        <v>29</v>
      </c>
      <c r="F34" s="479">
        <v>65</v>
      </c>
      <c r="G34" s="479">
        <v>60</v>
      </c>
      <c r="H34" s="479">
        <v>50</v>
      </c>
      <c r="I34" s="479"/>
      <c r="J34" s="116"/>
    </row>
    <row r="35" spans="1:10" ht="15" customHeight="1">
      <c r="A35" s="572">
        <v>29</v>
      </c>
      <c r="B35" s="571" t="s">
        <v>6903</v>
      </c>
      <c r="C35" s="479">
        <v>45</v>
      </c>
      <c r="D35" s="479">
        <v>35</v>
      </c>
      <c r="E35" s="479">
        <v>28</v>
      </c>
      <c r="F35" s="479">
        <v>60</v>
      </c>
      <c r="G35" s="479">
        <v>45</v>
      </c>
      <c r="H35" s="479"/>
      <c r="I35" s="479"/>
      <c r="J35" s="116"/>
    </row>
    <row r="36" spans="1:10" ht="15" customHeight="1">
      <c r="A36" s="572">
        <v>30</v>
      </c>
      <c r="B36" s="571" t="s">
        <v>7154</v>
      </c>
      <c r="C36" s="479">
        <v>35</v>
      </c>
      <c r="D36" s="479">
        <v>29</v>
      </c>
      <c r="E36" s="479">
        <v>25</v>
      </c>
      <c r="F36" s="479">
        <v>50</v>
      </c>
      <c r="G36" s="479">
        <v>40</v>
      </c>
      <c r="H36" s="479">
        <v>35</v>
      </c>
      <c r="I36" s="479"/>
      <c r="J36" s="116"/>
    </row>
    <row r="37" spans="1:10" ht="15" customHeight="1">
      <c r="A37" s="572">
        <v>31</v>
      </c>
      <c r="B37" s="571" t="s">
        <v>7216</v>
      </c>
      <c r="C37" s="479">
        <v>28</v>
      </c>
      <c r="D37" s="479">
        <v>25</v>
      </c>
      <c r="E37" s="479">
        <v>23</v>
      </c>
      <c r="F37" s="479">
        <v>35</v>
      </c>
      <c r="G37" s="479">
        <v>30</v>
      </c>
      <c r="H37" s="479">
        <v>28</v>
      </c>
      <c r="I37" s="479"/>
      <c r="J37" s="116"/>
    </row>
    <row r="38" spans="1:10" ht="15" customHeight="1">
      <c r="A38" s="460">
        <v>32</v>
      </c>
      <c r="B38" s="470" t="s">
        <v>5373</v>
      </c>
      <c r="C38" s="480">
        <v>25.9</v>
      </c>
      <c r="D38" s="480">
        <v>23.8</v>
      </c>
      <c r="E38" s="480">
        <v>21.7</v>
      </c>
      <c r="F38" s="473">
        <v>39</v>
      </c>
      <c r="G38" s="474">
        <v>36</v>
      </c>
      <c r="H38" s="474">
        <v>33</v>
      </c>
      <c r="I38" s="474">
        <v>25</v>
      </c>
      <c r="J38" s="119"/>
    </row>
    <row r="39" spans="1:10" ht="15" customHeight="1">
      <c r="A39" s="460">
        <v>33</v>
      </c>
      <c r="B39" s="470" t="s">
        <v>5372</v>
      </c>
      <c r="C39" s="480">
        <v>33</v>
      </c>
      <c r="D39" s="480">
        <v>28.3</v>
      </c>
      <c r="E39" s="480">
        <v>26.2</v>
      </c>
      <c r="F39" s="473">
        <v>48</v>
      </c>
      <c r="G39" s="474">
        <v>41</v>
      </c>
      <c r="H39" s="474">
        <v>38</v>
      </c>
      <c r="I39" s="474"/>
      <c r="J39" s="116"/>
    </row>
    <row r="40" spans="1:10" ht="15" customHeight="1">
      <c r="A40" s="460">
        <v>34</v>
      </c>
      <c r="B40" s="470" t="s">
        <v>5371</v>
      </c>
      <c r="C40" s="472">
        <v>24</v>
      </c>
      <c r="D40" s="472">
        <v>22</v>
      </c>
      <c r="E40" s="472">
        <v>19.899999999999999</v>
      </c>
      <c r="F40" s="473">
        <v>39</v>
      </c>
      <c r="G40" s="474">
        <v>36</v>
      </c>
      <c r="H40" s="474">
        <v>33</v>
      </c>
      <c r="I40" s="474"/>
      <c r="J40" s="119"/>
    </row>
    <row r="41" spans="1:10" s="158" customFormat="1" ht="16.5">
      <c r="A41" s="460">
        <v>35</v>
      </c>
      <c r="B41" s="470" t="s">
        <v>5360</v>
      </c>
      <c r="C41" s="472">
        <v>26.2</v>
      </c>
      <c r="D41" s="472">
        <v>24.1</v>
      </c>
      <c r="E41" s="472">
        <v>22.05</v>
      </c>
      <c r="F41" s="473">
        <v>34</v>
      </c>
      <c r="G41" s="474">
        <v>31</v>
      </c>
      <c r="H41" s="474">
        <v>29</v>
      </c>
      <c r="I41" s="474"/>
      <c r="J41" s="116"/>
    </row>
    <row r="42" spans="1:10" s="155" customFormat="1" ht="16.5">
      <c r="A42" s="460">
        <v>36</v>
      </c>
      <c r="B42" s="470" t="s">
        <v>5361</v>
      </c>
      <c r="C42" s="472">
        <v>24.15</v>
      </c>
      <c r="D42" s="472">
        <v>22</v>
      </c>
      <c r="E42" s="472">
        <v>19.899999999999999</v>
      </c>
      <c r="F42" s="473">
        <v>31</v>
      </c>
      <c r="G42" s="474">
        <v>28</v>
      </c>
      <c r="H42" s="474">
        <v>26</v>
      </c>
      <c r="I42" s="474"/>
      <c r="J42" s="119"/>
    </row>
    <row r="43" spans="1:10" s="155" customFormat="1" ht="16.5">
      <c r="A43" s="460">
        <v>37</v>
      </c>
      <c r="B43" s="470" t="s">
        <v>5396</v>
      </c>
      <c r="C43" s="472">
        <v>66</v>
      </c>
      <c r="D43" s="472">
        <v>44</v>
      </c>
      <c r="E43" s="472">
        <v>40</v>
      </c>
      <c r="F43" s="473">
        <v>90</v>
      </c>
      <c r="G43" s="474">
        <v>75</v>
      </c>
      <c r="H43" s="474">
        <v>60</v>
      </c>
      <c r="I43" s="474">
        <v>45</v>
      </c>
      <c r="J43" s="119"/>
    </row>
    <row r="44" spans="1:10" s="155" customFormat="1" ht="16.5">
      <c r="A44" s="460">
        <v>38</v>
      </c>
      <c r="B44" s="470" t="s">
        <v>5600</v>
      </c>
      <c r="C44" s="472">
        <v>59</v>
      </c>
      <c r="D44" s="472">
        <v>48</v>
      </c>
      <c r="E44" s="472">
        <v>40</v>
      </c>
      <c r="F44" s="473">
        <v>90</v>
      </c>
      <c r="G44" s="474">
        <v>70</v>
      </c>
      <c r="H44" s="474">
        <v>65</v>
      </c>
      <c r="I44" s="474"/>
      <c r="J44" s="119"/>
    </row>
    <row r="45" spans="1:10" s="155" customFormat="1" ht="16.5">
      <c r="A45" s="460">
        <v>39</v>
      </c>
      <c r="B45" s="470" t="s">
        <v>5654</v>
      </c>
      <c r="C45" s="472">
        <v>49.92</v>
      </c>
      <c r="D45" s="472">
        <v>34</v>
      </c>
      <c r="E45" s="472">
        <v>22</v>
      </c>
      <c r="F45" s="473">
        <v>60</v>
      </c>
      <c r="G45" s="474">
        <v>50</v>
      </c>
      <c r="H45" s="474">
        <v>45</v>
      </c>
      <c r="I45" s="474">
        <v>30</v>
      </c>
      <c r="J45" s="119"/>
    </row>
    <row r="46" spans="1:10" s="155" customFormat="1" ht="16.5">
      <c r="A46" s="460">
        <v>40</v>
      </c>
      <c r="B46" s="470" t="s">
        <v>5686</v>
      </c>
      <c r="C46" s="472">
        <v>50</v>
      </c>
      <c r="D46" s="472">
        <v>38</v>
      </c>
      <c r="E46" s="472">
        <v>23</v>
      </c>
      <c r="F46" s="473">
        <v>60</v>
      </c>
      <c r="G46" s="474">
        <v>45</v>
      </c>
      <c r="H46" s="474">
        <v>40</v>
      </c>
      <c r="I46" s="474">
        <v>35</v>
      </c>
      <c r="J46" s="119"/>
    </row>
    <row r="47" spans="1:10" s="155" customFormat="1" ht="16.5">
      <c r="A47" s="460">
        <v>41</v>
      </c>
      <c r="B47" s="470" t="s">
        <v>6255</v>
      </c>
      <c r="C47" s="472">
        <v>46.08</v>
      </c>
      <c r="D47" s="472">
        <v>40.32</v>
      </c>
      <c r="E47" s="472">
        <v>36</v>
      </c>
      <c r="F47" s="473">
        <v>55</v>
      </c>
      <c r="G47" s="474">
        <v>42</v>
      </c>
      <c r="H47" s="474">
        <v>36</v>
      </c>
      <c r="I47" s="474"/>
      <c r="J47" s="119"/>
    </row>
    <row r="48" spans="1:10" s="155" customFormat="1" ht="16.5">
      <c r="A48" s="460">
        <v>42</v>
      </c>
      <c r="B48" s="470" t="s">
        <v>5788</v>
      </c>
      <c r="C48" s="472">
        <v>38.880000000000003</v>
      </c>
      <c r="D48" s="472">
        <v>31.68</v>
      </c>
      <c r="E48" s="472">
        <v>25.92</v>
      </c>
      <c r="F48" s="473">
        <v>45</v>
      </c>
      <c r="G48" s="474">
        <v>35</v>
      </c>
      <c r="H48" s="474">
        <v>30</v>
      </c>
      <c r="I48" s="474"/>
      <c r="J48" s="119"/>
    </row>
    <row r="49" spans="1:10" s="155" customFormat="1" ht="16.5">
      <c r="A49" s="460">
        <v>43</v>
      </c>
      <c r="B49" s="470" t="s">
        <v>5804</v>
      </c>
      <c r="C49" s="472">
        <v>42.5</v>
      </c>
      <c r="D49" s="472">
        <v>29.5</v>
      </c>
      <c r="E49" s="472">
        <v>18.7</v>
      </c>
      <c r="F49" s="473">
        <v>46</v>
      </c>
      <c r="G49" s="474">
        <v>38</v>
      </c>
      <c r="H49" s="474">
        <v>30</v>
      </c>
      <c r="I49" s="474"/>
      <c r="J49" s="119"/>
    </row>
    <row r="50" spans="1:10" s="155" customFormat="1" ht="16.5">
      <c r="A50" s="460">
        <v>44</v>
      </c>
      <c r="B50" s="470" t="s">
        <v>6033</v>
      </c>
      <c r="C50" s="472">
        <v>30</v>
      </c>
      <c r="D50" s="472">
        <v>23</v>
      </c>
      <c r="E50" s="472">
        <v>12.6</v>
      </c>
      <c r="F50" s="473">
        <v>34</v>
      </c>
      <c r="G50" s="474">
        <v>30</v>
      </c>
      <c r="H50" s="474">
        <v>28</v>
      </c>
      <c r="I50" s="474"/>
      <c r="J50" s="119"/>
    </row>
    <row r="51" spans="1:10" s="155" customFormat="1" ht="16.5">
      <c r="A51" s="460">
        <v>45</v>
      </c>
      <c r="B51" s="470" t="s">
        <v>6089</v>
      </c>
      <c r="C51" s="472">
        <v>42.5</v>
      </c>
      <c r="D51" s="472">
        <v>28.3</v>
      </c>
      <c r="E51" s="472">
        <v>18.7</v>
      </c>
      <c r="F51" s="473">
        <v>60</v>
      </c>
      <c r="G51" s="474">
        <v>40</v>
      </c>
      <c r="H51" s="474">
        <v>32</v>
      </c>
      <c r="I51" s="474"/>
      <c r="J51" s="119"/>
    </row>
    <row r="52" spans="1:10" s="155" customFormat="1" ht="16.5">
      <c r="A52" s="460">
        <v>46</v>
      </c>
      <c r="B52" s="470" t="s">
        <v>6199</v>
      </c>
      <c r="C52" s="472">
        <v>32</v>
      </c>
      <c r="D52" s="472">
        <v>24.3</v>
      </c>
      <c r="E52" s="472">
        <v>14.4</v>
      </c>
      <c r="F52" s="473">
        <v>35</v>
      </c>
      <c r="G52" s="474">
        <v>32</v>
      </c>
      <c r="H52" s="474">
        <v>17</v>
      </c>
      <c r="I52" s="474"/>
      <c r="J52" s="119"/>
    </row>
    <row r="53" spans="1:10" s="155" customFormat="1" ht="16.5">
      <c r="A53" s="460">
        <v>47</v>
      </c>
      <c r="B53" s="470" t="s">
        <v>6219</v>
      </c>
      <c r="C53" s="472">
        <v>38</v>
      </c>
      <c r="D53" s="472">
        <v>19.3</v>
      </c>
      <c r="E53" s="472">
        <v>12</v>
      </c>
      <c r="F53" s="473">
        <v>40</v>
      </c>
      <c r="G53" s="474">
        <v>30</v>
      </c>
      <c r="H53" s="474">
        <v>17</v>
      </c>
      <c r="I53" s="474"/>
      <c r="J53" s="119"/>
    </row>
    <row r="54" spans="1:10" s="155" customFormat="1" ht="16.5">
      <c r="A54" s="464">
        <v>48</v>
      </c>
      <c r="B54" s="461" t="s">
        <v>974</v>
      </c>
      <c r="C54" s="481">
        <v>20</v>
      </c>
      <c r="D54" s="481">
        <v>17.667000000000002</v>
      </c>
      <c r="E54" s="481"/>
      <c r="F54" s="481">
        <v>35</v>
      </c>
      <c r="G54" s="481">
        <v>30</v>
      </c>
      <c r="H54" s="481">
        <v>25</v>
      </c>
      <c r="I54" s="465"/>
      <c r="J54" s="116"/>
    </row>
    <row r="55" spans="1:10" s="155" customFormat="1" ht="16.5">
      <c r="A55" s="464">
        <v>49</v>
      </c>
      <c r="B55" s="461" t="s">
        <v>1063</v>
      </c>
      <c r="C55" s="481">
        <v>16.5</v>
      </c>
      <c r="D55" s="481">
        <v>13.5</v>
      </c>
      <c r="E55" s="481"/>
      <c r="F55" s="481">
        <v>26</v>
      </c>
      <c r="G55" s="481">
        <v>20</v>
      </c>
      <c r="H55" s="481"/>
      <c r="I55" s="465"/>
      <c r="J55" s="119"/>
    </row>
    <row r="56" spans="1:10" s="155" customFormat="1" ht="16.5">
      <c r="A56" s="464">
        <v>50</v>
      </c>
      <c r="B56" s="461" t="s">
        <v>1124</v>
      </c>
      <c r="C56" s="481">
        <v>16.5</v>
      </c>
      <c r="D56" s="481">
        <v>13.5</v>
      </c>
      <c r="E56" s="481"/>
      <c r="F56" s="481">
        <v>30</v>
      </c>
      <c r="G56" s="481">
        <v>25</v>
      </c>
      <c r="H56" s="481"/>
      <c r="I56" s="465"/>
      <c r="J56" s="116"/>
    </row>
    <row r="57" spans="1:10" s="155" customFormat="1" ht="16.5">
      <c r="A57" s="464">
        <v>51</v>
      </c>
      <c r="B57" s="461" t="s">
        <v>1204</v>
      </c>
      <c r="C57" s="472">
        <v>20</v>
      </c>
      <c r="D57" s="472">
        <v>16</v>
      </c>
      <c r="E57" s="472"/>
      <c r="F57" s="477">
        <v>25</v>
      </c>
      <c r="G57" s="477">
        <v>20</v>
      </c>
      <c r="H57" s="472"/>
      <c r="I57" s="472"/>
      <c r="J57" s="119"/>
    </row>
    <row r="58" spans="1:10" s="155" customFormat="1" ht="16.5">
      <c r="A58" s="355">
        <v>52</v>
      </c>
      <c r="B58" s="353" t="s">
        <v>1205</v>
      </c>
      <c r="C58" s="472">
        <v>18</v>
      </c>
      <c r="D58" s="472">
        <v>15</v>
      </c>
      <c r="E58" s="472"/>
      <c r="F58" s="477">
        <v>25</v>
      </c>
      <c r="G58" s="477">
        <v>20</v>
      </c>
      <c r="H58" s="472"/>
      <c r="I58" s="472"/>
      <c r="J58" s="116"/>
    </row>
    <row r="59" spans="1:10" s="155" customFormat="1" ht="16.5">
      <c r="A59" s="464">
        <v>53</v>
      </c>
      <c r="B59" s="461" t="s">
        <v>1287</v>
      </c>
      <c r="C59" s="481">
        <v>15</v>
      </c>
      <c r="D59" s="481">
        <v>12</v>
      </c>
      <c r="E59" s="481"/>
      <c r="F59" s="481">
        <v>20</v>
      </c>
      <c r="G59" s="481">
        <v>17</v>
      </c>
      <c r="H59" s="481"/>
      <c r="I59" s="465"/>
      <c r="J59" s="119"/>
    </row>
    <row r="60" spans="1:10" s="155" customFormat="1" ht="16.5">
      <c r="A60" s="355">
        <v>54</v>
      </c>
      <c r="B60" s="352" t="s">
        <v>2279</v>
      </c>
      <c r="C60" s="472">
        <v>78</v>
      </c>
      <c r="D60" s="472">
        <v>66</v>
      </c>
      <c r="E60" s="472">
        <v>55</v>
      </c>
      <c r="F60" s="472">
        <v>260</v>
      </c>
      <c r="G60" s="472">
        <v>240</v>
      </c>
      <c r="H60" s="472">
        <v>220</v>
      </c>
      <c r="I60" s="472"/>
      <c r="J60" s="116"/>
    </row>
    <row r="61" spans="1:10" s="155" customFormat="1" ht="16.5">
      <c r="A61" s="355">
        <v>55</v>
      </c>
      <c r="B61" s="353" t="s">
        <v>1567</v>
      </c>
      <c r="C61" s="472">
        <v>151.19999999999999</v>
      </c>
      <c r="D61" s="472">
        <v>96</v>
      </c>
      <c r="E61" s="472">
        <v>84</v>
      </c>
      <c r="F61" s="477">
        <v>360</v>
      </c>
      <c r="G61" s="477">
        <v>340</v>
      </c>
      <c r="H61" s="472">
        <v>280</v>
      </c>
      <c r="I61" s="472"/>
      <c r="J61" s="119"/>
    </row>
    <row r="62" spans="1:10" s="155" customFormat="1" ht="16.5">
      <c r="A62" s="464">
        <v>56</v>
      </c>
      <c r="B62" s="329" t="s">
        <v>1566</v>
      </c>
      <c r="C62" s="472">
        <v>108</v>
      </c>
      <c r="D62" s="472">
        <v>96</v>
      </c>
      <c r="E62" s="472">
        <v>66</v>
      </c>
      <c r="F62" s="477">
        <v>320</v>
      </c>
      <c r="G62" s="477">
        <v>300</v>
      </c>
      <c r="H62" s="472">
        <v>280</v>
      </c>
      <c r="I62" s="472"/>
      <c r="J62" s="116"/>
    </row>
    <row r="63" spans="1:10" s="155" customFormat="1" ht="16.5">
      <c r="A63" s="464">
        <v>57</v>
      </c>
      <c r="B63" s="329" t="s">
        <v>1936</v>
      </c>
      <c r="C63" s="472">
        <v>99.5</v>
      </c>
      <c r="D63" s="472">
        <v>87.8</v>
      </c>
      <c r="E63" s="472">
        <v>60.5</v>
      </c>
      <c r="F63" s="477">
        <v>320</v>
      </c>
      <c r="G63" s="477">
        <v>300</v>
      </c>
      <c r="H63" s="472">
        <v>280</v>
      </c>
      <c r="I63" s="472"/>
      <c r="J63" s="119"/>
    </row>
    <row r="64" spans="1:10" s="155" customFormat="1" ht="16.5">
      <c r="A64" s="355">
        <v>58</v>
      </c>
      <c r="B64" s="353" t="s">
        <v>2135</v>
      </c>
      <c r="C64" s="472">
        <v>102</v>
      </c>
      <c r="D64" s="472">
        <v>90</v>
      </c>
      <c r="E64" s="472">
        <v>78</v>
      </c>
      <c r="F64" s="477">
        <v>310</v>
      </c>
      <c r="G64" s="477">
        <v>295</v>
      </c>
      <c r="H64" s="472">
        <v>270</v>
      </c>
      <c r="I64" s="472"/>
      <c r="J64" s="116"/>
    </row>
    <row r="65" spans="1:10" s="155" customFormat="1" ht="16.5">
      <c r="A65" s="464">
        <v>59</v>
      </c>
      <c r="B65" s="329" t="s">
        <v>2273</v>
      </c>
      <c r="C65" s="472">
        <v>108</v>
      </c>
      <c r="D65" s="472">
        <v>96</v>
      </c>
      <c r="E65" s="472">
        <v>60.5</v>
      </c>
      <c r="F65" s="477">
        <v>320</v>
      </c>
      <c r="G65" s="477">
        <v>300</v>
      </c>
      <c r="H65" s="472">
        <v>280</v>
      </c>
      <c r="I65" s="472"/>
      <c r="J65" s="119"/>
    </row>
    <row r="66" spans="1:10" s="155" customFormat="1" ht="16.5">
      <c r="A66" s="460">
        <v>60</v>
      </c>
      <c r="B66" s="470" t="s">
        <v>5362</v>
      </c>
      <c r="C66" s="480">
        <v>43.2</v>
      </c>
      <c r="D66" s="480">
        <v>36</v>
      </c>
      <c r="E66" s="480">
        <v>32.5</v>
      </c>
      <c r="F66" s="474">
        <v>51</v>
      </c>
      <c r="G66" s="474">
        <v>42</v>
      </c>
      <c r="H66" s="474">
        <v>38</v>
      </c>
      <c r="I66" s="474">
        <v>31</v>
      </c>
      <c r="J66" s="116"/>
    </row>
    <row r="67" spans="1:10" s="155" customFormat="1" ht="16.5">
      <c r="A67" s="460">
        <v>61</v>
      </c>
      <c r="B67" s="470" t="s">
        <v>5363</v>
      </c>
      <c r="C67" s="480">
        <v>52</v>
      </c>
      <c r="D67" s="480">
        <v>49.5</v>
      </c>
      <c r="E67" s="480">
        <v>39.6</v>
      </c>
      <c r="F67" s="474">
        <v>63</v>
      </c>
      <c r="G67" s="474">
        <v>60</v>
      </c>
      <c r="H67" s="474">
        <v>48</v>
      </c>
      <c r="I67" s="474">
        <v>40</v>
      </c>
      <c r="J67" s="119"/>
    </row>
    <row r="68" spans="1:10" s="155" customFormat="1" ht="16.5">
      <c r="A68" s="460">
        <v>62</v>
      </c>
      <c r="B68" s="470" t="s">
        <v>5364</v>
      </c>
      <c r="C68" s="482">
        <v>25.3</v>
      </c>
      <c r="D68" s="480"/>
      <c r="E68" s="480"/>
      <c r="F68" s="474">
        <v>25</v>
      </c>
      <c r="G68" s="474"/>
      <c r="H68" s="474"/>
      <c r="I68" s="474"/>
      <c r="J68" s="116"/>
    </row>
    <row r="69" spans="1:10" s="155" customFormat="1" ht="16.5">
      <c r="A69" s="460">
        <v>63</v>
      </c>
      <c r="B69" s="470" t="s">
        <v>5365</v>
      </c>
      <c r="C69" s="475">
        <v>39</v>
      </c>
      <c r="D69" s="475">
        <v>32</v>
      </c>
      <c r="E69" s="475">
        <v>30</v>
      </c>
      <c r="F69" s="476">
        <v>48</v>
      </c>
      <c r="G69" s="471">
        <v>39</v>
      </c>
      <c r="H69" s="471">
        <v>37</v>
      </c>
      <c r="I69" s="471">
        <v>32</v>
      </c>
      <c r="J69" s="119"/>
    </row>
    <row r="70" spans="1:10" s="155" customFormat="1" ht="16.5">
      <c r="A70" s="460">
        <v>64</v>
      </c>
      <c r="B70" s="470" t="s">
        <v>5366</v>
      </c>
      <c r="C70" s="475">
        <v>39</v>
      </c>
      <c r="D70" s="475">
        <v>32</v>
      </c>
      <c r="E70" s="475">
        <v>30</v>
      </c>
      <c r="F70" s="476">
        <v>55</v>
      </c>
      <c r="G70" s="471">
        <v>45</v>
      </c>
      <c r="H70" s="471">
        <v>42</v>
      </c>
      <c r="I70" s="471">
        <v>36</v>
      </c>
      <c r="J70" s="116"/>
    </row>
    <row r="71" spans="1:10" s="155" customFormat="1" ht="16.5">
      <c r="A71" s="460">
        <v>65</v>
      </c>
      <c r="B71" s="470" t="s">
        <v>5367</v>
      </c>
      <c r="C71" s="475">
        <v>50</v>
      </c>
      <c r="D71" s="475">
        <v>45</v>
      </c>
      <c r="E71" s="475">
        <v>39</v>
      </c>
      <c r="F71" s="476">
        <v>52</v>
      </c>
      <c r="G71" s="471">
        <v>45</v>
      </c>
      <c r="H71" s="471">
        <v>41</v>
      </c>
      <c r="I71" s="471">
        <v>33</v>
      </c>
      <c r="J71" s="119"/>
    </row>
    <row r="72" spans="1:10" s="155" customFormat="1" ht="16.5">
      <c r="A72" s="460">
        <v>66</v>
      </c>
      <c r="B72" s="470" t="s">
        <v>5368</v>
      </c>
      <c r="C72" s="472">
        <v>45</v>
      </c>
      <c r="D72" s="472">
        <v>39</v>
      </c>
      <c r="E72" s="472">
        <v>35</v>
      </c>
      <c r="F72" s="473">
        <v>54</v>
      </c>
      <c r="G72" s="474">
        <v>47</v>
      </c>
      <c r="H72" s="474">
        <v>42</v>
      </c>
      <c r="I72" s="474">
        <v>38</v>
      </c>
      <c r="J72" s="116"/>
    </row>
    <row r="73" spans="1:10" s="155" customFormat="1" ht="16.5">
      <c r="A73" s="460">
        <v>67</v>
      </c>
      <c r="B73" s="470" t="s">
        <v>5369</v>
      </c>
      <c r="C73" s="472">
        <v>45</v>
      </c>
      <c r="D73" s="472">
        <v>39</v>
      </c>
      <c r="E73" s="472">
        <v>35</v>
      </c>
      <c r="F73" s="473">
        <v>52</v>
      </c>
      <c r="G73" s="474">
        <v>45</v>
      </c>
      <c r="H73" s="474">
        <v>40</v>
      </c>
      <c r="I73" s="474">
        <v>35</v>
      </c>
      <c r="J73" s="119"/>
    </row>
    <row r="74" spans="1:10" s="155" customFormat="1" ht="16.5">
      <c r="A74" s="460">
        <v>68</v>
      </c>
      <c r="B74" s="470" t="s">
        <v>5370</v>
      </c>
      <c r="C74" s="472">
        <v>39</v>
      </c>
      <c r="D74" s="472">
        <v>32</v>
      </c>
      <c r="E74" s="472">
        <v>30</v>
      </c>
      <c r="F74" s="472">
        <v>39</v>
      </c>
      <c r="G74" s="472">
        <v>32</v>
      </c>
      <c r="H74" s="472">
        <v>30</v>
      </c>
      <c r="I74" s="472">
        <v>26</v>
      </c>
      <c r="J74" s="116"/>
    </row>
    <row r="75" spans="1:10" s="155" customFormat="1" ht="16.5">
      <c r="A75" s="236"/>
      <c r="B75" s="237"/>
      <c r="C75" s="236"/>
      <c r="D75" s="236"/>
      <c r="E75" s="236"/>
      <c r="F75" s="236"/>
      <c r="G75" s="236"/>
      <c r="H75" s="236"/>
      <c r="I75" s="236"/>
    </row>
    <row r="76" spans="1:10" s="155" customFormat="1" ht="30.75" customHeight="1">
      <c r="A76" s="451"/>
      <c r="B76" s="445"/>
      <c r="C76" s="446"/>
      <c r="D76" s="446"/>
      <c r="E76" s="446"/>
      <c r="F76" s="450">
        <f>MAX(F8:F75)</f>
        <v>360</v>
      </c>
      <c r="G76" s="450"/>
      <c r="H76" s="450"/>
      <c r="I76" s="959">
        <f>MIN(I8:I75)</f>
        <v>25</v>
      </c>
    </row>
    <row r="77" spans="1:10" s="155" customFormat="1" ht="30.75" customHeight="1">
      <c r="A77" s="720">
        <v>6</v>
      </c>
      <c r="B77" s="720" t="s">
        <v>3030</v>
      </c>
      <c r="C77" s="721"/>
      <c r="D77" s="721"/>
      <c r="E77" s="721"/>
      <c r="F77" s="721"/>
      <c r="G77" s="721"/>
      <c r="H77" s="721"/>
      <c r="I77" s="721"/>
      <c r="J77" s="721"/>
    </row>
    <row r="78" spans="1:10" s="155" customFormat="1" ht="30.75" customHeight="1">
      <c r="A78" s="1578" t="s">
        <v>6796</v>
      </c>
      <c r="B78" s="1579"/>
      <c r="C78" s="1579"/>
      <c r="D78" s="1579"/>
      <c r="E78" s="1579"/>
      <c r="F78" s="1579"/>
      <c r="G78" s="1579"/>
      <c r="H78" s="1579"/>
      <c r="I78" s="1579"/>
      <c r="J78" s="1579"/>
    </row>
    <row r="79" spans="1:10" s="155" customFormat="1" ht="30.75" customHeight="1">
      <c r="A79" s="1578" t="s">
        <v>6797</v>
      </c>
      <c r="B79" s="1579"/>
      <c r="C79" s="1579"/>
      <c r="D79" s="1579"/>
      <c r="E79" s="1579"/>
      <c r="F79" s="1579"/>
      <c r="G79" s="1579"/>
      <c r="H79" s="1579"/>
      <c r="I79" s="1579"/>
      <c r="J79" s="1579"/>
    </row>
    <row r="80" spans="1:10" s="155" customFormat="1" ht="30.75" customHeight="1">
      <c r="A80" s="1578" t="s">
        <v>6798</v>
      </c>
      <c r="B80" s="1579"/>
      <c r="C80" s="1579"/>
      <c r="D80" s="1579"/>
      <c r="E80" s="1579"/>
      <c r="F80" s="1579"/>
      <c r="G80" s="1579"/>
      <c r="H80" s="1579"/>
      <c r="I80" s="1579"/>
      <c r="J80" s="1579"/>
    </row>
    <row r="81" spans="1:10" s="155" customFormat="1" ht="30.75" customHeight="1">
      <c r="A81" s="1578" t="s">
        <v>6799</v>
      </c>
      <c r="B81" s="1579"/>
      <c r="C81" s="1579"/>
      <c r="D81" s="1579"/>
      <c r="E81" s="1579"/>
      <c r="F81" s="1579"/>
      <c r="G81" s="1579"/>
      <c r="H81" s="1579"/>
      <c r="I81" s="1579"/>
      <c r="J81" s="1579"/>
    </row>
    <row r="82" spans="1:10" s="155" customFormat="1" ht="30.75" customHeight="1">
      <c r="A82" s="720">
        <v>7</v>
      </c>
      <c r="B82" s="720" t="s">
        <v>6800</v>
      </c>
      <c r="C82" s="721"/>
      <c r="D82" s="721"/>
      <c r="E82" s="721"/>
      <c r="F82" s="721"/>
      <c r="G82" s="721"/>
      <c r="H82" s="721"/>
      <c r="I82" s="721"/>
      <c r="J82" s="721"/>
    </row>
    <row r="83" spans="1:10" s="155" customFormat="1" ht="30.75" customHeight="1">
      <c r="A83" s="1582" t="s">
        <v>6801</v>
      </c>
      <c r="B83" s="1583"/>
      <c r="C83" s="1583"/>
      <c r="D83" s="1583"/>
      <c r="E83" s="1583"/>
      <c r="F83" s="1583"/>
      <c r="G83" s="1583"/>
      <c r="H83" s="1583"/>
      <c r="I83" s="1583"/>
      <c r="J83" s="1583"/>
    </row>
    <row r="84" spans="1:10" s="158" customFormat="1" ht="16.5">
      <c r="A84" s="1582" t="s">
        <v>6802</v>
      </c>
      <c r="B84" s="1583"/>
      <c r="C84" s="1583"/>
      <c r="D84" s="1583"/>
      <c r="E84" s="1583"/>
      <c r="F84" s="1583"/>
      <c r="G84" s="1583"/>
      <c r="H84" s="1583"/>
      <c r="I84" s="1583"/>
      <c r="J84" s="1583"/>
    </row>
    <row r="85" spans="1:10" s="131" customFormat="1" ht="16.5">
      <c r="A85" s="1582" t="s">
        <v>6803</v>
      </c>
      <c r="B85" s="1583"/>
      <c r="C85" s="1583"/>
      <c r="D85" s="1583"/>
      <c r="E85" s="1583"/>
      <c r="F85" s="1583"/>
      <c r="G85" s="1583"/>
      <c r="H85" s="1583"/>
      <c r="I85" s="1583"/>
      <c r="J85" s="1583"/>
    </row>
    <row r="86" spans="1:10" s="131" customFormat="1" ht="41.25" customHeight="1">
      <c r="A86" s="1582" t="s">
        <v>6804</v>
      </c>
      <c r="B86" s="1583"/>
      <c r="C86" s="1583"/>
      <c r="D86" s="1583"/>
      <c r="E86" s="1583"/>
      <c r="F86" s="1583"/>
      <c r="G86" s="1583"/>
      <c r="H86" s="1583"/>
      <c r="I86" s="1583"/>
      <c r="J86" s="1583"/>
    </row>
    <row r="87" spans="1:10" s="158" customFormat="1" ht="16.5" customHeight="1">
      <c r="A87" s="720">
        <v>8</v>
      </c>
      <c r="B87" s="720" t="s">
        <v>6805</v>
      </c>
      <c r="C87" s="2"/>
      <c r="D87" s="2"/>
      <c r="E87" s="2"/>
      <c r="F87" s="721"/>
      <c r="G87" s="721"/>
      <c r="H87" s="721"/>
      <c r="I87" s="721"/>
      <c r="J87" s="721"/>
    </row>
    <row r="88" spans="1:10" s="131" customFormat="1" ht="16.5">
      <c r="A88" s="1582" t="s">
        <v>6806</v>
      </c>
      <c r="B88" s="1583"/>
      <c r="C88" s="1583"/>
      <c r="D88" s="1583"/>
      <c r="E88" s="1583"/>
      <c r="F88" s="1583"/>
      <c r="G88" s="1583"/>
      <c r="H88" s="1583"/>
      <c r="I88" s="1583"/>
      <c r="J88" s="1583"/>
    </row>
    <row r="89" spans="1:10" s="131" customFormat="1" ht="16.5">
      <c r="A89" s="1582" t="s">
        <v>6807</v>
      </c>
      <c r="B89" s="1583"/>
      <c r="C89" s="1583"/>
      <c r="D89" s="1583"/>
      <c r="E89" s="1583"/>
      <c r="F89" s="1583"/>
      <c r="G89" s="1583"/>
      <c r="H89" s="1583"/>
      <c r="I89" s="1583"/>
      <c r="J89" s="1583"/>
    </row>
    <row r="90" spans="1:10" s="131" customFormat="1" ht="16.5">
      <c r="A90" s="1582" t="s">
        <v>6808</v>
      </c>
      <c r="B90" s="1583"/>
      <c r="C90" s="1583"/>
      <c r="D90" s="1583"/>
      <c r="E90" s="1583"/>
      <c r="F90" s="1583"/>
      <c r="G90" s="1583"/>
      <c r="H90" s="1583"/>
      <c r="I90" s="1583"/>
      <c r="J90" s="1583"/>
    </row>
    <row r="91" spans="1:10" s="131" customFormat="1" ht="16.5" customHeight="1">
      <c r="A91" s="127">
        <v>17</v>
      </c>
      <c r="B91" s="158" t="s">
        <v>2274</v>
      </c>
      <c r="C91" s="158"/>
      <c r="D91" s="158"/>
      <c r="E91" s="158"/>
      <c r="F91" s="158"/>
      <c r="G91" s="158"/>
      <c r="H91" s="158"/>
      <c r="I91" s="158"/>
    </row>
    <row r="92" spans="1:10" s="131" customFormat="1" ht="15" customHeight="1">
      <c r="A92" s="205" t="s">
        <v>2442</v>
      </c>
      <c r="B92" s="1612" t="s">
        <v>2454</v>
      </c>
      <c r="C92" s="1612"/>
      <c r="D92" s="1612"/>
      <c r="E92" s="1612"/>
      <c r="F92" s="1612"/>
      <c r="G92" s="1612"/>
      <c r="H92" s="1612"/>
      <c r="I92" s="1612"/>
      <c r="J92" s="216"/>
    </row>
    <row r="93" spans="1:10" s="131" customFormat="1" ht="15" customHeight="1">
      <c r="A93" s="205" t="s">
        <v>2444</v>
      </c>
      <c r="B93" s="1612" t="s">
        <v>2455</v>
      </c>
      <c r="C93" s="1612"/>
      <c r="D93" s="1612"/>
      <c r="E93" s="1612"/>
      <c r="F93" s="1612"/>
      <c r="G93" s="1612"/>
      <c r="H93" s="1612"/>
      <c r="I93" s="1612"/>
      <c r="J93" s="158"/>
    </row>
    <row r="94" spans="1:10" s="131" customFormat="1" ht="15" customHeight="1">
      <c r="A94" s="205" t="s">
        <v>2446</v>
      </c>
      <c r="B94" s="117" t="s">
        <v>2447</v>
      </c>
      <c r="C94" s="117"/>
      <c r="D94" s="117"/>
      <c r="E94" s="117"/>
      <c r="F94" s="117"/>
      <c r="G94" s="117"/>
      <c r="H94" s="155"/>
      <c r="I94" s="155"/>
    </row>
    <row r="95" spans="1:10" s="116" customFormat="1" ht="16.5">
      <c r="A95" s="191">
        <v>18</v>
      </c>
      <c r="B95" s="160" t="s">
        <v>2275</v>
      </c>
      <c r="C95" s="160"/>
      <c r="D95" s="160"/>
      <c r="E95" s="160"/>
      <c r="F95" s="160"/>
      <c r="G95" s="160"/>
      <c r="H95" s="160"/>
      <c r="I95" s="160"/>
      <c r="J95" s="131"/>
    </row>
    <row r="96" spans="1:10" s="181" customFormat="1" ht="34.9" customHeight="1">
      <c r="A96" s="205" t="s">
        <v>2442</v>
      </c>
      <c r="B96" s="131" t="s">
        <v>2682</v>
      </c>
      <c r="C96" s="131"/>
      <c r="D96" s="131"/>
      <c r="E96" s="131"/>
      <c r="F96" s="131"/>
      <c r="G96" s="131"/>
      <c r="H96" s="131"/>
      <c r="I96" s="131"/>
      <c r="J96" s="131"/>
    </row>
    <row r="97" spans="1:10" s="181" customFormat="1" ht="45.75" customHeight="1">
      <c r="A97" s="205" t="s">
        <v>2444</v>
      </c>
      <c r="B97" s="1585" t="s">
        <v>2683</v>
      </c>
      <c r="C97" s="1585"/>
      <c r="D97" s="1585"/>
      <c r="E97" s="1585"/>
      <c r="F97" s="1585"/>
      <c r="G97" s="1585"/>
      <c r="H97" s="1585"/>
      <c r="I97" s="1585"/>
      <c r="J97" s="131"/>
    </row>
    <row r="98" spans="1:10" s="181" customFormat="1" ht="16.5">
      <c r="A98" s="127">
        <v>19</v>
      </c>
      <c r="B98" s="158" t="s">
        <v>2276</v>
      </c>
      <c r="C98" s="158"/>
      <c r="D98" s="158"/>
      <c r="E98" s="158"/>
      <c r="F98" s="158"/>
      <c r="G98" s="158"/>
      <c r="H98" s="158"/>
      <c r="I98" s="158"/>
      <c r="J98" s="131"/>
    </row>
    <row r="99" spans="1:10" s="175" customFormat="1" ht="16.5">
      <c r="A99" s="205" t="s">
        <v>2622</v>
      </c>
      <c r="B99" s="131" t="s">
        <v>2684</v>
      </c>
      <c r="C99" s="131"/>
      <c r="D99" s="131"/>
      <c r="E99" s="131"/>
      <c r="F99" s="131"/>
      <c r="G99" s="131"/>
      <c r="H99" s="131"/>
      <c r="I99" s="131"/>
      <c r="J99" s="131"/>
    </row>
    <row r="100" spans="1:10" s="171" customFormat="1" ht="14.25" customHeight="1">
      <c r="A100" s="205" t="s">
        <v>2685</v>
      </c>
      <c r="B100" s="131" t="s">
        <v>2686</v>
      </c>
      <c r="C100" s="131"/>
      <c r="D100" s="131"/>
      <c r="E100" s="131"/>
      <c r="F100" s="131"/>
      <c r="G100" s="131"/>
      <c r="H100" s="131"/>
      <c r="I100" s="131"/>
      <c r="J100" s="131"/>
    </row>
    <row r="101" spans="1:10" s="171" customFormat="1" ht="57" customHeight="1">
      <c r="A101" s="205" t="s">
        <v>2446</v>
      </c>
      <c r="B101" s="117" t="s">
        <v>2447</v>
      </c>
      <c r="C101" s="131"/>
      <c r="D101" s="131"/>
      <c r="E101" s="131"/>
      <c r="F101" s="131"/>
      <c r="G101" s="131"/>
      <c r="H101" s="131"/>
      <c r="I101" s="131"/>
      <c r="J101" s="116"/>
    </row>
    <row r="102" spans="1:10" s="212" customFormat="1" ht="16.5" customHeight="1">
      <c r="A102" s="127">
        <v>20</v>
      </c>
      <c r="B102" s="131" t="s">
        <v>2277</v>
      </c>
      <c r="C102" s="131"/>
      <c r="D102" s="131"/>
      <c r="E102" s="131"/>
      <c r="F102" s="131"/>
      <c r="G102" s="131"/>
      <c r="H102" s="131"/>
      <c r="I102" s="131"/>
      <c r="J102" s="181"/>
    </row>
    <row r="103" spans="1:10" s="179" customFormat="1" ht="15" customHeight="1">
      <c r="A103" s="205" t="s">
        <v>2442</v>
      </c>
      <c r="B103" s="131" t="s">
        <v>2687</v>
      </c>
      <c r="C103" s="131"/>
      <c r="D103" s="131"/>
      <c r="E103" s="131"/>
      <c r="F103" s="131"/>
      <c r="G103" s="131"/>
      <c r="H103" s="131"/>
      <c r="I103" s="131"/>
      <c r="J103" s="185"/>
    </row>
    <row r="104" spans="1:10" s="169" customFormat="1" ht="16.5">
      <c r="A104" s="205" t="s">
        <v>2444</v>
      </c>
      <c r="B104" s="131" t="s">
        <v>2688</v>
      </c>
      <c r="C104" s="131"/>
      <c r="D104" s="131"/>
      <c r="E104" s="131"/>
      <c r="F104" s="131"/>
      <c r="G104" s="131"/>
      <c r="H104" s="131"/>
      <c r="I104" s="131"/>
      <c r="J104" s="181"/>
    </row>
    <row r="105" spans="1:10" s="169" customFormat="1" ht="16.5" customHeight="1">
      <c r="A105" s="205" t="s">
        <v>2446</v>
      </c>
      <c r="B105" s="117" t="s">
        <v>2447</v>
      </c>
      <c r="C105" s="131"/>
      <c r="D105" s="131"/>
      <c r="E105" s="131"/>
      <c r="F105" s="131"/>
      <c r="G105" s="131"/>
      <c r="H105" s="131"/>
      <c r="I105" s="131"/>
      <c r="J105" s="175"/>
    </row>
    <row r="106" spans="1:10" s="175" customFormat="1" ht="16.5" customHeight="1">
      <c r="A106" s="127">
        <v>21</v>
      </c>
      <c r="B106" s="156" t="s">
        <v>2278</v>
      </c>
      <c r="C106" s="157"/>
      <c r="D106" s="157"/>
      <c r="E106" s="116"/>
      <c r="F106" s="116"/>
      <c r="G106" s="116"/>
      <c r="H106" s="116"/>
      <c r="I106" s="116"/>
      <c r="J106" s="588"/>
    </row>
    <row r="107" spans="1:10" s="169" customFormat="1" ht="16.5">
      <c r="A107" s="206" t="s">
        <v>2442</v>
      </c>
      <c r="B107" s="181" t="s">
        <v>2448</v>
      </c>
      <c r="C107" s="181"/>
      <c r="D107" s="181"/>
      <c r="E107" s="181"/>
      <c r="F107" s="181"/>
      <c r="G107" s="181"/>
      <c r="H107" s="181"/>
      <c r="I107" s="181"/>
      <c r="J107" s="588"/>
    </row>
    <row r="108" spans="1:10" s="169" customFormat="1" ht="16.5">
      <c r="A108" s="206" t="s">
        <v>2444</v>
      </c>
      <c r="B108" s="1598" t="s">
        <v>2449</v>
      </c>
      <c r="C108" s="1598"/>
      <c r="D108" s="1598"/>
      <c r="E108" s="1598"/>
      <c r="F108" s="1598"/>
      <c r="G108" s="1598"/>
      <c r="H108" s="1598"/>
      <c r="I108" s="1598"/>
      <c r="J108" s="588"/>
    </row>
    <row r="109" spans="1:10" s="213" customFormat="1" ht="15" customHeight="1">
      <c r="A109" s="206" t="s">
        <v>2446</v>
      </c>
      <c r="B109" s="181" t="s">
        <v>2447</v>
      </c>
      <c r="C109" s="181"/>
      <c r="D109" s="181"/>
      <c r="E109" s="181"/>
      <c r="F109" s="181"/>
      <c r="G109" s="181"/>
      <c r="H109" s="181"/>
      <c r="I109" s="181"/>
      <c r="J109" s="179"/>
    </row>
    <row r="110" spans="1:10" s="184" customFormat="1" ht="33" customHeight="1">
      <c r="A110" s="714">
        <v>32</v>
      </c>
      <c r="B110" s="714" t="s">
        <v>6739</v>
      </c>
      <c r="C110" s="715"/>
      <c r="D110" s="715"/>
      <c r="E110" s="715"/>
      <c r="F110" s="715"/>
      <c r="G110" s="715"/>
      <c r="H110" s="715"/>
      <c r="I110" s="715"/>
      <c r="J110" s="715"/>
    </row>
    <row r="111" spans="1:10" s="184" customFormat="1" ht="16.5">
      <c r="A111" s="1603" t="s">
        <v>6809</v>
      </c>
      <c r="B111" s="1604"/>
      <c r="C111" s="1604"/>
      <c r="D111" s="1604"/>
      <c r="E111" s="1604"/>
      <c r="F111" s="1604"/>
      <c r="G111" s="1604"/>
      <c r="H111" s="1604"/>
      <c r="I111" s="1604"/>
      <c r="J111" s="1604"/>
    </row>
    <row r="112" spans="1:10" s="213" customFormat="1" ht="15" customHeight="1">
      <c r="A112" s="1603" t="s">
        <v>6810</v>
      </c>
      <c r="B112" s="1604"/>
      <c r="C112" s="1604"/>
      <c r="D112" s="1604"/>
      <c r="E112" s="1604"/>
      <c r="F112" s="1604"/>
      <c r="G112" s="1604"/>
      <c r="H112" s="1604"/>
      <c r="I112" s="1604"/>
      <c r="J112" s="1604"/>
    </row>
    <row r="113" spans="1:10" s="184" customFormat="1" ht="16.5">
      <c r="A113" s="1603" t="s">
        <v>6811</v>
      </c>
      <c r="B113" s="1604"/>
      <c r="C113" s="1604"/>
      <c r="D113" s="1604"/>
      <c r="E113" s="1604"/>
      <c r="F113" s="1604"/>
      <c r="G113" s="1604"/>
      <c r="H113" s="1604"/>
      <c r="I113" s="1604"/>
      <c r="J113" s="1604"/>
    </row>
    <row r="114" spans="1:10" s="184" customFormat="1" ht="16.5">
      <c r="A114" s="1603" t="s">
        <v>6812</v>
      </c>
      <c r="B114" s="1604"/>
      <c r="C114" s="1604"/>
      <c r="D114" s="1604"/>
      <c r="E114" s="1604"/>
      <c r="F114" s="1604"/>
      <c r="G114" s="1604"/>
      <c r="H114" s="1604"/>
      <c r="I114" s="1604"/>
      <c r="J114" s="1604"/>
    </row>
    <row r="115" spans="1:10" s="213" customFormat="1" ht="15" customHeight="1">
      <c r="A115" s="719">
        <v>33</v>
      </c>
      <c r="B115" s="719" t="s">
        <v>6744</v>
      </c>
      <c r="C115" s="716"/>
      <c r="D115" s="716"/>
      <c r="E115" s="716"/>
      <c r="F115" s="716"/>
      <c r="G115" s="716"/>
      <c r="H115" s="716"/>
      <c r="I115" s="716"/>
      <c r="J115" s="716"/>
    </row>
    <row r="116" spans="1:10" s="169" customFormat="1" ht="25.5" customHeight="1">
      <c r="A116" s="1603" t="s">
        <v>6745</v>
      </c>
      <c r="B116" s="1604"/>
      <c r="C116" s="1604"/>
      <c r="D116" s="1604"/>
      <c r="E116" s="1604"/>
      <c r="F116" s="1604"/>
      <c r="G116" s="1604"/>
      <c r="H116" s="1604"/>
      <c r="I116" s="1604"/>
      <c r="J116" s="716"/>
    </row>
    <row r="117" spans="1:10" s="169" customFormat="1" ht="16.5">
      <c r="A117" s="1603" t="s">
        <v>6813</v>
      </c>
      <c r="B117" s="1604"/>
      <c r="C117" s="1604"/>
      <c r="D117" s="1604"/>
      <c r="E117" s="1604"/>
      <c r="F117" s="1604"/>
      <c r="G117" s="1604"/>
      <c r="H117" s="1604"/>
      <c r="I117" s="1604"/>
      <c r="J117" s="1604"/>
    </row>
    <row r="118" spans="1:10" s="213" customFormat="1" ht="15" customHeight="1">
      <c r="A118" s="1603" t="s">
        <v>6814</v>
      </c>
      <c r="B118" s="1604"/>
      <c r="C118" s="1604"/>
      <c r="D118" s="1604"/>
      <c r="E118" s="1604"/>
      <c r="F118" s="1604"/>
      <c r="G118" s="1604"/>
      <c r="H118" s="1604"/>
      <c r="I118" s="1604"/>
      <c r="J118" s="1604"/>
    </row>
    <row r="119" spans="1:10" s="184" customFormat="1" ht="64.5" customHeight="1">
      <c r="A119" s="719">
        <v>34</v>
      </c>
      <c r="B119" s="719" t="s">
        <v>6815</v>
      </c>
      <c r="C119" s="716"/>
      <c r="D119" s="716"/>
      <c r="E119" s="716"/>
      <c r="F119" s="716"/>
      <c r="G119" s="716"/>
      <c r="H119" s="716"/>
      <c r="I119" s="716"/>
      <c r="J119" s="716"/>
    </row>
    <row r="120" spans="1:10" s="184" customFormat="1" ht="47.25" customHeight="1">
      <c r="A120" s="1603" t="s">
        <v>6816</v>
      </c>
      <c r="B120" s="1604"/>
      <c r="C120" s="1604"/>
      <c r="D120" s="1604"/>
      <c r="E120" s="1604"/>
      <c r="F120" s="1604"/>
      <c r="G120" s="1604"/>
      <c r="H120" s="1604"/>
      <c r="I120" s="1604"/>
      <c r="J120" s="1604"/>
    </row>
    <row r="121" spans="1:10" s="184" customFormat="1" ht="16.5" customHeight="1">
      <c r="A121" s="1603" t="s">
        <v>6817</v>
      </c>
      <c r="B121" s="1604"/>
      <c r="C121" s="1604"/>
      <c r="D121" s="1604"/>
      <c r="E121" s="1604"/>
      <c r="F121" s="1604"/>
      <c r="G121" s="1604"/>
      <c r="H121" s="1604"/>
      <c r="I121" s="1604"/>
      <c r="J121" s="1604"/>
    </row>
    <row r="122" spans="1:10" s="213" customFormat="1" ht="15" customHeight="1">
      <c r="A122" s="1603" t="s">
        <v>6808</v>
      </c>
      <c r="B122" s="1604"/>
      <c r="C122" s="1604"/>
      <c r="D122" s="1604"/>
      <c r="E122" s="1604"/>
      <c r="F122" s="1604"/>
      <c r="G122" s="1604"/>
      <c r="H122" s="1604"/>
      <c r="I122" s="1604"/>
      <c r="J122" s="1604"/>
    </row>
    <row r="123" spans="1:10" s="184" customFormat="1" ht="36.75" customHeight="1">
      <c r="A123" s="719">
        <v>35</v>
      </c>
      <c r="B123" s="719" t="s">
        <v>6754</v>
      </c>
      <c r="C123" s="716"/>
      <c r="D123" s="716"/>
      <c r="E123" s="716"/>
      <c r="F123" s="716"/>
      <c r="G123" s="716"/>
      <c r="H123" s="716"/>
      <c r="I123" s="716"/>
      <c r="J123" s="716"/>
    </row>
    <row r="124" spans="1:10" s="184" customFormat="1" ht="80.25" customHeight="1">
      <c r="A124" s="1603" t="s">
        <v>6755</v>
      </c>
      <c r="B124" s="1604"/>
      <c r="C124" s="1604"/>
      <c r="D124" s="1604"/>
      <c r="E124" s="1604"/>
      <c r="F124" s="1604"/>
      <c r="G124" s="1604"/>
      <c r="H124" s="1604"/>
      <c r="I124" s="1604"/>
      <c r="J124" s="1604"/>
    </row>
    <row r="125" spans="1:10" s="184" customFormat="1" ht="45" customHeight="1">
      <c r="A125" s="1603" t="s">
        <v>6756</v>
      </c>
      <c r="B125" s="1604"/>
      <c r="C125" s="1604"/>
      <c r="D125" s="1604"/>
      <c r="E125" s="1604"/>
      <c r="F125" s="1604"/>
      <c r="G125" s="1604"/>
      <c r="H125" s="1604"/>
      <c r="I125" s="1604"/>
      <c r="J125" s="1604"/>
    </row>
    <row r="126" spans="1:10" s="184" customFormat="1" ht="81" customHeight="1">
      <c r="A126" s="1603" t="s">
        <v>6792</v>
      </c>
      <c r="B126" s="1604"/>
      <c r="C126" s="1604"/>
      <c r="D126" s="1604"/>
      <c r="E126" s="1604"/>
      <c r="F126" s="1604"/>
      <c r="G126" s="1604"/>
      <c r="H126" s="1604"/>
      <c r="I126" s="1604"/>
      <c r="J126" s="1604"/>
    </row>
    <row r="127" spans="1:10" s="184" customFormat="1" ht="16.5">
      <c r="A127" s="719">
        <v>36</v>
      </c>
      <c r="B127" s="719" t="s">
        <v>6758</v>
      </c>
      <c r="C127" s="716"/>
      <c r="D127" s="716"/>
      <c r="E127" s="716"/>
      <c r="F127" s="716"/>
      <c r="G127" s="716"/>
      <c r="H127" s="716"/>
      <c r="I127" s="716"/>
      <c r="J127" s="716"/>
    </row>
    <row r="128" spans="1:10" s="184" customFormat="1" ht="16.5" customHeight="1">
      <c r="A128" s="1603" t="s">
        <v>6818</v>
      </c>
      <c r="B128" s="1604"/>
      <c r="C128" s="1604"/>
      <c r="D128" s="1604"/>
      <c r="E128" s="1604"/>
      <c r="F128" s="1604"/>
      <c r="G128" s="1604"/>
      <c r="H128" s="1604"/>
      <c r="I128" s="1604"/>
      <c r="J128" s="1604"/>
    </row>
    <row r="129" spans="1:10" s="184" customFormat="1" ht="45.75" customHeight="1">
      <c r="A129" s="1603" t="s">
        <v>6760</v>
      </c>
      <c r="B129" s="1604"/>
      <c r="C129" s="1604"/>
      <c r="D129" s="1604"/>
      <c r="E129" s="1604"/>
      <c r="F129" s="1604"/>
      <c r="G129" s="1604"/>
      <c r="H129" s="1604"/>
      <c r="I129" s="1604"/>
      <c r="J129" s="1604"/>
    </row>
    <row r="130" spans="1:10" s="184" customFormat="1" ht="16.5" customHeight="1">
      <c r="A130" s="1603" t="s">
        <v>6814</v>
      </c>
      <c r="B130" s="1604"/>
      <c r="C130" s="1604"/>
      <c r="D130" s="1604"/>
      <c r="E130" s="1604"/>
      <c r="F130" s="1604"/>
      <c r="G130" s="1604"/>
      <c r="H130" s="1604"/>
      <c r="I130" s="1604"/>
      <c r="J130" s="1604"/>
    </row>
    <row r="131" spans="1:10" s="184" customFormat="1" ht="16.5" customHeight="1">
      <c r="A131" s="180">
        <v>48</v>
      </c>
      <c r="B131" s="175" t="s">
        <v>974</v>
      </c>
      <c r="C131" s="175"/>
      <c r="D131" s="175"/>
      <c r="E131" s="175"/>
      <c r="F131" s="175"/>
      <c r="G131" s="175"/>
      <c r="H131" s="175"/>
      <c r="I131" s="175"/>
      <c r="J131" s="169"/>
    </row>
    <row r="132" spans="1:10" s="184" customFormat="1" ht="16.5">
      <c r="A132" s="587" t="s">
        <v>2442</v>
      </c>
      <c r="B132" s="1600" t="s">
        <v>2600</v>
      </c>
      <c r="C132" s="1600"/>
      <c r="D132" s="1600"/>
      <c r="E132" s="1600"/>
      <c r="F132" s="588"/>
      <c r="G132" s="588"/>
      <c r="H132" s="588"/>
      <c r="I132" s="588"/>
      <c r="J132" s="169"/>
    </row>
    <row r="133" spans="1:10" s="184" customFormat="1" ht="16.5">
      <c r="A133" s="587" t="s">
        <v>2601</v>
      </c>
      <c r="B133" s="1600" t="s">
        <v>2602</v>
      </c>
      <c r="C133" s="1600"/>
      <c r="D133" s="1600"/>
      <c r="E133" s="1600"/>
      <c r="F133" s="588"/>
      <c r="G133" s="588"/>
      <c r="H133" s="588"/>
      <c r="I133" s="588"/>
      <c r="J133" s="175"/>
    </row>
    <row r="134" spans="1:10" s="213" customFormat="1" ht="15" customHeight="1">
      <c r="A134" s="587" t="s">
        <v>2446</v>
      </c>
      <c r="B134" s="1600" t="s">
        <v>2447</v>
      </c>
      <c r="C134" s="1600"/>
      <c r="D134" s="1600"/>
      <c r="E134" s="1600"/>
      <c r="F134" s="212"/>
      <c r="G134" s="212"/>
      <c r="H134" s="588"/>
      <c r="I134" s="588"/>
      <c r="J134" s="169"/>
    </row>
    <row r="135" spans="1:10" s="184" customFormat="1" ht="16.5">
      <c r="A135" s="208">
        <v>49</v>
      </c>
      <c r="B135" s="179" t="s">
        <v>1063</v>
      </c>
      <c r="C135" s="179"/>
      <c r="D135" s="179"/>
      <c r="E135" s="179"/>
      <c r="F135" s="179"/>
      <c r="G135" s="179"/>
      <c r="H135" s="179"/>
      <c r="I135" s="179"/>
      <c r="J135" s="169"/>
    </row>
    <row r="136" spans="1:10" s="184" customFormat="1" ht="41.25" customHeight="1">
      <c r="A136" s="193" t="s">
        <v>2595</v>
      </c>
      <c r="B136" s="1600" t="s">
        <v>2604</v>
      </c>
      <c r="C136" s="1600"/>
      <c r="D136" s="1600"/>
      <c r="E136" s="168"/>
      <c r="F136" s="168"/>
      <c r="G136" s="168"/>
      <c r="H136" s="168"/>
      <c r="I136" s="168"/>
      <c r="J136" s="213"/>
    </row>
    <row r="137" spans="1:10" s="184" customFormat="1" ht="16.5">
      <c r="A137" s="193" t="s">
        <v>2597</v>
      </c>
      <c r="B137" s="588" t="s">
        <v>2447</v>
      </c>
      <c r="C137" s="166"/>
      <c r="D137" s="166"/>
      <c r="E137" s="168"/>
      <c r="F137" s="168"/>
      <c r="G137" s="168"/>
      <c r="H137" s="168"/>
      <c r="I137" s="168"/>
      <c r="J137" s="590"/>
    </row>
    <row r="138" spans="1:10" s="213" customFormat="1" ht="15" customHeight="1">
      <c r="A138" s="180">
        <v>50</v>
      </c>
      <c r="B138" s="175" t="s">
        <v>1124</v>
      </c>
      <c r="C138" s="175"/>
      <c r="D138" s="175"/>
      <c r="E138" s="175"/>
      <c r="F138" s="175"/>
      <c r="G138" s="175"/>
      <c r="H138" s="175"/>
      <c r="I138" s="175"/>
      <c r="J138" s="590"/>
    </row>
    <row r="139" spans="1:10" s="169" customFormat="1" ht="16.5">
      <c r="A139" s="193" t="s">
        <v>2595</v>
      </c>
      <c r="B139" s="590" t="s">
        <v>2609</v>
      </c>
      <c r="C139" s="590"/>
      <c r="D139" s="590"/>
      <c r="E139" s="590"/>
      <c r="J139" s="213"/>
    </row>
    <row r="140" spans="1:10" s="169" customFormat="1" ht="16.5">
      <c r="A140" s="193" t="s">
        <v>2597</v>
      </c>
      <c r="B140" s="1600" t="s">
        <v>2447</v>
      </c>
      <c r="C140" s="1600"/>
      <c r="D140" s="1600"/>
      <c r="E140" s="1600"/>
      <c r="J140" s="590"/>
    </row>
    <row r="141" spans="1:10" s="169" customFormat="1" ht="16.5" customHeight="1">
      <c r="A141" s="180">
        <v>51</v>
      </c>
      <c r="B141" s="175" t="s">
        <v>1204</v>
      </c>
      <c r="C141" s="213"/>
      <c r="D141" s="213"/>
      <c r="E141" s="213"/>
      <c r="F141" s="213"/>
      <c r="G141" s="213"/>
      <c r="H141" s="213"/>
      <c r="I141" s="213"/>
      <c r="J141" s="590"/>
    </row>
    <row r="142" spans="1:10" s="213" customFormat="1" ht="15" customHeight="1">
      <c r="A142" s="193" t="s">
        <v>2595</v>
      </c>
      <c r="B142" s="1600" t="s">
        <v>2616</v>
      </c>
      <c r="C142" s="1600"/>
      <c r="D142" s="1600"/>
      <c r="E142" s="1600"/>
      <c r="F142" s="590"/>
      <c r="G142" s="590"/>
      <c r="H142" s="590"/>
      <c r="I142" s="590"/>
    </row>
    <row r="143" spans="1:10" s="184" customFormat="1" ht="50.25" customHeight="1">
      <c r="A143" s="193" t="s">
        <v>2597</v>
      </c>
      <c r="B143" s="588" t="s">
        <v>2447</v>
      </c>
      <c r="C143" s="590"/>
      <c r="D143" s="200"/>
      <c r="E143" s="590"/>
      <c r="F143" s="590"/>
      <c r="G143" s="590"/>
      <c r="H143" s="590"/>
      <c r="I143" s="590"/>
      <c r="J143" s="169"/>
    </row>
    <row r="144" spans="1:10" s="184" customFormat="1" ht="16.5" customHeight="1">
      <c r="A144" s="196">
        <v>52</v>
      </c>
      <c r="B144" s="188" t="s">
        <v>1205</v>
      </c>
      <c r="C144" s="213"/>
      <c r="D144" s="213"/>
      <c r="E144" s="213"/>
      <c r="F144" s="213"/>
      <c r="G144" s="213"/>
      <c r="H144" s="213"/>
      <c r="I144" s="213"/>
      <c r="J144" s="169"/>
    </row>
    <row r="145" spans="1:10" s="184" customFormat="1" ht="16.5">
      <c r="A145" s="193" t="s">
        <v>2595</v>
      </c>
      <c r="B145" s="590" t="s">
        <v>2621</v>
      </c>
      <c r="C145" s="590"/>
      <c r="D145" s="590"/>
      <c r="E145" s="590"/>
      <c r="F145" s="590"/>
      <c r="G145" s="590"/>
      <c r="H145" s="590"/>
      <c r="I145" s="590"/>
      <c r="J145" s="213"/>
    </row>
    <row r="146" spans="1:10" s="213" customFormat="1" ht="15" customHeight="1">
      <c r="A146" s="193" t="s">
        <v>2597</v>
      </c>
      <c r="B146" s="590" t="s">
        <v>2447</v>
      </c>
      <c r="C146" s="590"/>
      <c r="D146" s="590"/>
      <c r="E146" s="590"/>
      <c r="F146" s="590"/>
      <c r="G146" s="590"/>
      <c r="H146" s="590"/>
      <c r="I146" s="590"/>
      <c r="J146" s="590"/>
    </row>
    <row r="147" spans="1:10" s="169" customFormat="1" ht="16.5">
      <c r="A147" s="180">
        <v>53</v>
      </c>
      <c r="B147" s="175" t="s">
        <v>1287</v>
      </c>
      <c r="C147" s="213"/>
      <c r="D147" s="213"/>
      <c r="E147" s="213"/>
      <c r="F147" s="213"/>
      <c r="G147" s="213"/>
      <c r="H147" s="213"/>
      <c r="I147" s="213"/>
      <c r="J147" s="590"/>
    </row>
    <row r="148" spans="1:10" s="169" customFormat="1" ht="21" customHeight="1">
      <c r="A148" s="1611" t="s">
        <v>2626</v>
      </c>
      <c r="B148" s="1600"/>
      <c r="C148" s="1600"/>
      <c r="D148" s="1600"/>
      <c r="E148" s="1600"/>
      <c r="F148" s="1600"/>
      <c r="J148" s="590"/>
    </row>
    <row r="149" spans="1:10" s="169" customFormat="1" ht="16.5" customHeight="1">
      <c r="A149" s="194" t="s">
        <v>983</v>
      </c>
      <c r="J149" s="213"/>
    </row>
    <row r="150" spans="1:10" s="184" customFormat="1" ht="15" customHeight="1">
      <c r="A150" s="196">
        <v>54</v>
      </c>
      <c r="B150" s="204" t="s">
        <v>2279</v>
      </c>
      <c r="C150" s="213"/>
      <c r="D150" s="213"/>
      <c r="E150" s="213"/>
      <c r="F150" s="213"/>
      <c r="G150" s="213"/>
      <c r="H150" s="213"/>
      <c r="I150" s="213"/>
      <c r="J150" s="590"/>
    </row>
    <row r="151" spans="1:10" s="184" customFormat="1" ht="15" customHeight="1">
      <c r="A151" s="201" t="s">
        <v>2631</v>
      </c>
      <c r="B151" s="1600" t="s">
        <v>2632</v>
      </c>
      <c r="C151" s="1600"/>
      <c r="D151" s="1600"/>
      <c r="E151" s="1600"/>
      <c r="F151" s="1600"/>
      <c r="G151" s="1600"/>
      <c r="H151" s="1600"/>
      <c r="I151" s="1600"/>
      <c r="J151" s="590"/>
    </row>
    <row r="152" spans="1:10" ht="15" customHeight="1">
      <c r="A152" s="201" t="s">
        <v>2601</v>
      </c>
      <c r="B152" s="1600" t="s">
        <v>2633</v>
      </c>
      <c r="C152" s="1600"/>
      <c r="D152" s="1600"/>
      <c r="E152" s="1600"/>
      <c r="F152" s="1600"/>
      <c r="G152" s="1600"/>
      <c r="H152" s="1600"/>
      <c r="I152" s="1600"/>
      <c r="J152" s="590"/>
    </row>
    <row r="153" spans="1:10" ht="15" customHeight="1">
      <c r="A153" s="201" t="s">
        <v>2634</v>
      </c>
      <c r="B153" s="1600" t="s">
        <v>2447</v>
      </c>
      <c r="C153" s="1600"/>
      <c r="D153" s="1600"/>
      <c r="E153" s="1600"/>
      <c r="F153" s="1600"/>
      <c r="G153" s="590"/>
      <c r="H153" s="590"/>
      <c r="I153" s="590"/>
      <c r="J153" s="590"/>
    </row>
    <row r="154" spans="1:10" ht="15" customHeight="1">
      <c r="A154" s="196">
        <v>55</v>
      </c>
      <c r="B154" s="188" t="s">
        <v>1567</v>
      </c>
      <c r="C154" s="213"/>
      <c r="D154" s="213"/>
      <c r="E154" s="213"/>
      <c r="F154" s="213"/>
      <c r="G154" s="213"/>
      <c r="H154" s="213"/>
      <c r="I154" s="213"/>
      <c r="J154" s="590"/>
    </row>
    <row r="155" spans="1:10" ht="15" customHeight="1">
      <c r="A155" s="201" t="s">
        <v>2631</v>
      </c>
      <c r="B155" s="1614" t="s">
        <v>2639</v>
      </c>
      <c r="C155" s="1615"/>
      <c r="D155" s="1615"/>
      <c r="E155" s="1615"/>
      <c r="F155" s="1615"/>
      <c r="G155" s="1615"/>
      <c r="H155" s="1615"/>
      <c r="I155" s="1615"/>
      <c r="J155" s="590"/>
    </row>
    <row r="156" spans="1:10" ht="15" customHeight="1">
      <c r="A156" s="194"/>
      <c r="B156" s="1614" t="s">
        <v>2640</v>
      </c>
      <c r="C156" s="1615"/>
      <c r="D156" s="1615"/>
      <c r="E156" s="1615"/>
      <c r="F156" s="1615"/>
      <c r="G156" s="1615"/>
      <c r="H156" s="1615"/>
      <c r="I156" s="1615"/>
      <c r="J156" s="590"/>
    </row>
    <row r="157" spans="1:10" ht="15" customHeight="1">
      <c r="A157" s="194"/>
      <c r="B157" s="1614" t="s">
        <v>2641</v>
      </c>
      <c r="C157" s="1615"/>
      <c r="D157" s="1615"/>
      <c r="E157" s="1615"/>
      <c r="F157" s="1615"/>
      <c r="G157" s="1615"/>
      <c r="H157" s="1615"/>
      <c r="I157" s="1615"/>
      <c r="J157" s="590"/>
    </row>
    <row r="158" spans="1:10" ht="15" customHeight="1">
      <c r="A158" s="210"/>
      <c r="B158" s="1614" t="s">
        <v>2642</v>
      </c>
      <c r="C158" s="1615"/>
      <c r="D158" s="1615"/>
      <c r="E158" s="1615"/>
      <c r="F158" s="1615"/>
      <c r="G158" s="1615"/>
      <c r="H158" s="1615"/>
      <c r="I158" s="1615"/>
      <c r="J158" s="590"/>
    </row>
    <row r="159" spans="1:10" ht="15" customHeight="1">
      <c r="A159" s="210"/>
      <c r="B159" s="589" t="s">
        <v>2643</v>
      </c>
      <c r="C159" s="590"/>
      <c r="D159" s="590"/>
      <c r="E159" s="590"/>
      <c r="F159" s="590"/>
      <c r="G159" s="590"/>
      <c r="H159" s="590"/>
      <c r="I159" s="590"/>
      <c r="J159" s="590"/>
    </row>
    <row r="160" spans="1:10" ht="15" customHeight="1">
      <c r="A160" s="210"/>
      <c r="B160" s="1616" t="s">
        <v>2644</v>
      </c>
      <c r="C160" s="1617"/>
      <c r="D160" s="1617"/>
      <c r="E160" s="1617"/>
      <c r="F160" s="1617"/>
      <c r="G160" s="1617"/>
      <c r="H160" s="1617"/>
      <c r="I160" s="1617"/>
      <c r="J160" s="590"/>
    </row>
    <row r="161" spans="1:10" ht="15" customHeight="1">
      <c r="A161" s="201" t="s">
        <v>2601</v>
      </c>
      <c r="B161" s="1611" t="s">
        <v>2645</v>
      </c>
      <c r="C161" s="1611"/>
      <c r="D161" s="1611"/>
      <c r="E161" s="1611"/>
      <c r="F161" s="1611"/>
      <c r="G161" s="1611"/>
      <c r="H161" s="1611"/>
      <c r="I161" s="1611"/>
      <c r="J161" s="213"/>
    </row>
    <row r="162" spans="1:10" ht="15" customHeight="1">
      <c r="A162" s="194"/>
      <c r="B162" s="589" t="s">
        <v>2646</v>
      </c>
      <c r="C162" s="590"/>
      <c r="D162" s="590"/>
      <c r="E162" s="590"/>
      <c r="F162" s="590"/>
      <c r="G162" s="590"/>
      <c r="H162" s="590"/>
      <c r="I162" s="590"/>
      <c r="J162" s="590"/>
    </row>
    <row r="163" spans="1:10" ht="15" customHeight="1">
      <c r="A163" s="194"/>
      <c r="B163" s="589" t="s">
        <v>2647</v>
      </c>
      <c r="C163" s="590"/>
      <c r="D163" s="590"/>
      <c r="E163" s="590"/>
      <c r="F163" s="590"/>
      <c r="G163" s="590"/>
      <c r="H163" s="590"/>
      <c r="I163" s="590"/>
      <c r="J163" s="590"/>
    </row>
    <row r="164" spans="1:10" ht="15" customHeight="1">
      <c r="A164" s="194"/>
      <c r="B164" s="589" t="s">
        <v>2648</v>
      </c>
      <c r="C164" s="590"/>
      <c r="D164" s="590"/>
      <c r="E164" s="590"/>
      <c r="F164" s="590"/>
      <c r="G164" s="590"/>
      <c r="H164" s="590"/>
      <c r="I164" s="590"/>
      <c r="J164" s="590"/>
    </row>
    <row r="165" spans="1:10" ht="15" customHeight="1">
      <c r="A165" s="201" t="s">
        <v>2634</v>
      </c>
      <c r="B165" s="590" t="s">
        <v>1307</v>
      </c>
      <c r="C165" s="590"/>
      <c r="D165" s="590"/>
      <c r="E165" s="590"/>
      <c r="F165" s="590"/>
      <c r="G165" s="590"/>
      <c r="H165" s="590"/>
      <c r="I165" s="590"/>
      <c r="J165" s="213"/>
    </row>
    <row r="166" spans="1:10" ht="15" customHeight="1">
      <c r="A166" s="180">
        <v>56</v>
      </c>
      <c r="B166" s="190" t="s">
        <v>1566</v>
      </c>
      <c r="C166" s="213"/>
      <c r="D166" s="213"/>
      <c r="E166" s="213"/>
      <c r="F166" s="213"/>
      <c r="G166" s="213"/>
      <c r="H166" s="213"/>
      <c r="I166" s="213"/>
      <c r="J166" s="169"/>
    </row>
    <row r="167" spans="1:10" ht="15" customHeight="1">
      <c r="A167" s="586" t="s">
        <v>980</v>
      </c>
      <c r="B167" s="195" t="s">
        <v>2660</v>
      </c>
      <c r="C167" s="592"/>
      <c r="D167" s="592"/>
      <c r="E167" s="194"/>
      <c r="F167" s="592"/>
      <c r="G167" s="592"/>
      <c r="H167" s="170"/>
      <c r="I167" s="590"/>
      <c r="J167" s="169"/>
    </row>
    <row r="168" spans="1:10" ht="15" customHeight="1">
      <c r="A168" s="586" t="s">
        <v>981</v>
      </c>
      <c r="B168" s="1600" t="s">
        <v>2661</v>
      </c>
      <c r="C168" s="1600"/>
      <c r="D168" s="1600"/>
      <c r="E168" s="1600"/>
      <c r="F168" s="1600"/>
      <c r="G168" s="1600"/>
      <c r="H168" s="1600"/>
      <c r="I168" s="1600"/>
      <c r="J168" s="169"/>
    </row>
    <row r="169" spans="1:10" ht="15" customHeight="1">
      <c r="A169" s="586" t="s">
        <v>982</v>
      </c>
      <c r="B169" s="592" t="s">
        <v>2447</v>
      </c>
      <c r="C169" s="592"/>
      <c r="D169" s="592"/>
      <c r="E169" s="194"/>
      <c r="F169" s="592"/>
      <c r="G169" s="194"/>
      <c r="H169" s="590"/>
      <c r="I169" s="590"/>
      <c r="J169" s="213"/>
    </row>
    <row r="170" spans="1:10" ht="15" customHeight="1">
      <c r="A170" s="180">
        <v>57</v>
      </c>
      <c r="B170" s="190" t="s">
        <v>1936</v>
      </c>
      <c r="C170" s="213"/>
      <c r="D170" s="213"/>
      <c r="E170" s="213"/>
      <c r="F170" s="213"/>
      <c r="G170" s="213"/>
      <c r="H170" s="213"/>
      <c r="I170" s="213"/>
      <c r="J170" s="590"/>
    </row>
    <row r="171" spans="1:10" ht="15" customHeight="1">
      <c r="A171" s="586" t="s">
        <v>980</v>
      </c>
      <c r="B171" s="169" t="s">
        <v>2665</v>
      </c>
      <c r="C171" s="169"/>
      <c r="D171" s="169"/>
      <c r="E171" s="169"/>
      <c r="F171" s="169"/>
      <c r="G171" s="169"/>
      <c r="H171" s="169"/>
      <c r="I171" s="169"/>
      <c r="J171" s="590"/>
    </row>
    <row r="172" spans="1:10" ht="15" customHeight="1">
      <c r="A172" s="586" t="s">
        <v>981</v>
      </c>
      <c r="B172" s="169" t="s">
        <v>2666</v>
      </c>
      <c r="C172" s="169"/>
      <c r="D172" s="169"/>
      <c r="E172" s="169"/>
      <c r="F172" s="169"/>
      <c r="G172" s="169"/>
      <c r="H172" s="169"/>
      <c r="I172" s="169"/>
      <c r="J172" s="590"/>
    </row>
    <row r="173" spans="1:10" ht="15" customHeight="1">
      <c r="A173" s="586" t="s">
        <v>982</v>
      </c>
      <c r="B173" s="169" t="s">
        <v>2447</v>
      </c>
      <c r="C173" s="169"/>
      <c r="D173" s="169"/>
      <c r="E173" s="169"/>
      <c r="F173" s="169"/>
      <c r="G173" s="169"/>
      <c r="H173" s="169"/>
      <c r="I173" s="169"/>
      <c r="J173" s="213"/>
    </row>
    <row r="174" spans="1:10" ht="15" customHeight="1">
      <c r="A174" s="196">
        <v>58</v>
      </c>
      <c r="B174" s="188" t="s">
        <v>2135</v>
      </c>
      <c r="C174" s="213"/>
      <c r="D174" s="213"/>
      <c r="E174" s="213"/>
      <c r="F174" s="213"/>
      <c r="G174" s="213"/>
      <c r="H174" s="213"/>
      <c r="I174" s="213"/>
      <c r="J174" s="169"/>
    </row>
    <row r="175" spans="1:10" ht="15" customHeight="1">
      <c r="A175" s="586" t="s">
        <v>980</v>
      </c>
      <c r="B175" s="1600" t="s">
        <v>2669</v>
      </c>
      <c r="C175" s="1600"/>
      <c r="D175" s="1600"/>
      <c r="E175" s="1600"/>
      <c r="F175" s="1600"/>
      <c r="G175" s="1600"/>
      <c r="H175" s="1600"/>
      <c r="I175" s="1600"/>
      <c r="J175" s="169"/>
    </row>
    <row r="176" spans="1:10" ht="15" customHeight="1">
      <c r="A176" s="586" t="s">
        <v>981</v>
      </c>
      <c r="B176" s="1600" t="s">
        <v>2671</v>
      </c>
      <c r="C176" s="1600"/>
      <c r="D176" s="1600"/>
      <c r="E176" s="1600"/>
      <c r="F176" s="1600"/>
      <c r="G176" s="1600"/>
      <c r="H176" s="1600"/>
      <c r="I176" s="214"/>
      <c r="J176" s="169"/>
    </row>
    <row r="177" spans="1:10" ht="15" customHeight="1">
      <c r="A177" s="586" t="s">
        <v>982</v>
      </c>
      <c r="B177" s="586" t="s">
        <v>2447</v>
      </c>
      <c r="C177" s="586"/>
      <c r="D177" s="586"/>
      <c r="E177" s="586"/>
      <c r="F177" s="588"/>
      <c r="G177" s="214"/>
      <c r="H177" s="214"/>
      <c r="I177" s="214"/>
      <c r="J177" s="590"/>
    </row>
    <row r="178" spans="1:10" ht="15" customHeight="1">
      <c r="A178" s="180">
        <v>59</v>
      </c>
      <c r="B178" s="190" t="s">
        <v>2273</v>
      </c>
      <c r="C178" s="213"/>
      <c r="D178" s="213"/>
      <c r="E178" s="213"/>
      <c r="F178" s="213"/>
      <c r="G178" s="213"/>
      <c r="H178" s="213"/>
      <c r="I178" s="213"/>
      <c r="J178" s="590"/>
    </row>
    <row r="179" spans="1:10" ht="15" customHeight="1">
      <c r="A179" s="586" t="s">
        <v>980</v>
      </c>
      <c r="B179" s="169" t="s">
        <v>2674</v>
      </c>
      <c r="C179" s="169"/>
      <c r="D179" s="169"/>
      <c r="E179" s="169"/>
      <c r="F179" s="169"/>
      <c r="G179" s="169"/>
      <c r="H179" s="169"/>
      <c r="I179" s="169"/>
    </row>
    <row r="180" spans="1:10" ht="15" customHeight="1">
      <c r="A180" s="586" t="s">
        <v>981</v>
      </c>
      <c r="B180" s="169" t="s">
        <v>2675</v>
      </c>
      <c r="C180" s="169"/>
      <c r="D180" s="169"/>
      <c r="E180" s="169"/>
      <c r="F180" s="169"/>
      <c r="G180" s="169"/>
      <c r="H180" s="169"/>
      <c r="I180" s="169"/>
    </row>
    <row r="181" spans="1:10" ht="15" customHeight="1">
      <c r="A181" s="586" t="s">
        <v>982</v>
      </c>
      <c r="B181" s="169" t="s">
        <v>2447</v>
      </c>
      <c r="C181" s="169"/>
      <c r="D181" s="169"/>
      <c r="E181" s="169"/>
      <c r="F181" s="169"/>
      <c r="G181" s="169"/>
      <c r="H181" s="169"/>
      <c r="I181" s="169"/>
    </row>
    <row r="182" spans="1:10" ht="15" customHeight="1">
      <c r="A182" s="719">
        <v>60</v>
      </c>
      <c r="B182" s="719" t="s">
        <v>6763</v>
      </c>
      <c r="C182" s="716"/>
      <c r="D182" s="716"/>
      <c r="E182" s="716"/>
      <c r="F182" s="716"/>
      <c r="G182" s="716"/>
      <c r="H182" s="716"/>
      <c r="I182" s="716"/>
      <c r="J182" s="716"/>
    </row>
    <row r="183" spans="1:10" ht="15" customHeight="1">
      <c r="A183" s="1603" t="s">
        <v>6819</v>
      </c>
      <c r="B183" s="1604"/>
      <c r="C183" s="1604"/>
      <c r="D183" s="1604"/>
      <c r="E183" s="1604"/>
      <c r="F183" s="1604"/>
      <c r="G183" s="1604"/>
      <c r="H183" s="1604"/>
      <c r="I183" s="1604"/>
      <c r="J183" s="1604"/>
    </row>
    <row r="184" spans="1:10" ht="15" customHeight="1">
      <c r="A184" s="1603" t="s">
        <v>6820</v>
      </c>
      <c r="B184" s="1604"/>
      <c r="C184" s="1604"/>
      <c r="D184" s="1604"/>
      <c r="E184" s="1604"/>
      <c r="F184" s="1604"/>
      <c r="G184" s="1604"/>
      <c r="H184" s="1604"/>
      <c r="I184" s="1604"/>
      <c r="J184" s="1604"/>
    </row>
    <row r="185" spans="1:10" ht="15" customHeight="1">
      <c r="A185" s="1603" t="s">
        <v>6821</v>
      </c>
      <c r="B185" s="1604"/>
      <c r="C185" s="1604"/>
      <c r="D185" s="1604"/>
      <c r="E185" s="1604"/>
      <c r="F185" s="1604"/>
      <c r="G185" s="1604"/>
      <c r="H185" s="1604"/>
      <c r="I185" s="1604"/>
      <c r="J185" s="1604"/>
    </row>
    <row r="186" spans="1:10" ht="15" customHeight="1">
      <c r="A186" s="1603" t="s">
        <v>6822</v>
      </c>
      <c r="B186" s="1604"/>
      <c r="C186" s="1604"/>
      <c r="D186" s="1604"/>
      <c r="E186" s="1604"/>
      <c r="F186" s="1604"/>
      <c r="G186" s="1604"/>
      <c r="H186" s="1604"/>
      <c r="I186" s="1604"/>
      <c r="J186" s="1604"/>
    </row>
    <row r="187" spans="1:10" ht="15" customHeight="1">
      <c r="A187" s="719">
        <v>61</v>
      </c>
      <c r="B187" s="719" t="s">
        <v>6767</v>
      </c>
      <c r="C187" s="716"/>
      <c r="D187" s="716"/>
      <c r="E187" s="716"/>
      <c r="F187" s="716"/>
      <c r="G187" s="716"/>
      <c r="H187" s="716"/>
      <c r="I187" s="716"/>
      <c r="J187" s="716"/>
    </row>
    <row r="188" spans="1:10" ht="15" customHeight="1">
      <c r="A188" s="1603" t="s">
        <v>6823</v>
      </c>
      <c r="B188" s="1604"/>
      <c r="C188" s="1604"/>
      <c r="D188" s="1604"/>
      <c r="E188" s="1604"/>
      <c r="F188" s="1604"/>
      <c r="G188" s="1604"/>
      <c r="H188" s="1604"/>
      <c r="I188" s="1604"/>
      <c r="J188" s="1604"/>
    </row>
    <row r="189" spans="1:10" ht="15" customHeight="1">
      <c r="A189" s="1603" t="s">
        <v>6824</v>
      </c>
      <c r="B189" s="1604"/>
      <c r="C189" s="1604"/>
      <c r="D189" s="1604"/>
      <c r="E189" s="1604"/>
      <c r="F189" s="1604"/>
      <c r="G189" s="1604"/>
      <c r="H189" s="1604"/>
      <c r="I189" s="1604"/>
      <c r="J189" s="1604"/>
    </row>
    <row r="190" spans="1:10" ht="15" customHeight="1">
      <c r="A190" s="1603" t="s">
        <v>6825</v>
      </c>
      <c r="B190" s="1604"/>
      <c r="C190" s="1604"/>
      <c r="D190" s="1604"/>
      <c r="E190" s="1604"/>
      <c r="F190" s="1604"/>
      <c r="G190" s="1604"/>
      <c r="H190" s="1604"/>
      <c r="I190" s="1604"/>
      <c r="J190" s="1604"/>
    </row>
    <row r="191" spans="1:10" ht="15" customHeight="1">
      <c r="A191" s="1603" t="s">
        <v>6826</v>
      </c>
      <c r="B191" s="1604"/>
      <c r="C191" s="1604"/>
      <c r="D191" s="1604"/>
      <c r="E191" s="1604"/>
      <c r="F191" s="1604"/>
      <c r="G191" s="1604"/>
      <c r="H191" s="1604"/>
      <c r="I191" s="1604"/>
      <c r="J191" s="1604"/>
    </row>
    <row r="192" spans="1:10" ht="15" customHeight="1">
      <c r="A192" s="719">
        <v>62</v>
      </c>
      <c r="B192" s="719" t="s">
        <v>6772</v>
      </c>
      <c r="C192" s="716"/>
      <c r="D192" s="716"/>
      <c r="E192" s="716"/>
      <c r="F192" s="716"/>
      <c r="G192" s="716"/>
      <c r="H192" s="716"/>
      <c r="I192" s="716"/>
      <c r="J192" s="716"/>
    </row>
    <row r="193" spans="1:10" ht="15" customHeight="1">
      <c r="A193" s="1603" t="s">
        <v>6827</v>
      </c>
      <c r="B193" s="1604"/>
      <c r="C193" s="1604"/>
      <c r="D193" s="1604"/>
      <c r="E193" s="1604"/>
      <c r="F193" s="1604"/>
      <c r="G193" s="1604"/>
      <c r="H193" s="1604"/>
      <c r="I193" s="1604"/>
      <c r="J193" s="1604"/>
    </row>
    <row r="194" spans="1:10" ht="15" customHeight="1">
      <c r="A194" s="719">
        <v>63</v>
      </c>
      <c r="B194" s="719" t="s">
        <v>6775</v>
      </c>
      <c r="C194" s="722"/>
      <c r="D194" s="722"/>
      <c r="E194" s="722"/>
      <c r="F194" s="722"/>
      <c r="G194" s="722"/>
      <c r="H194" s="722"/>
      <c r="I194" s="722"/>
      <c r="J194" s="722"/>
    </row>
    <row r="195" spans="1:10" ht="15" customHeight="1">
      <c r="A195" s="1603" t="s">
        <v>6828</v>
      </c>
      <c r="B195" s="1604"/>
      <c r="C195" s="1604"/>
      <c r="D195" s="1604"/>
      <c r="E195" s="1604"/>
      <c r="F195" s="1604"/>
      <c r="G195" s="1604"/>
      <c r="H195" s="1604"/>
      <c r="I195" s="1604"/>
      <c r="J195" s="1604"/>
    </row>
    <row r="196" spans="1:10" ht="15" customHeight="1">
      <c r="A196" s="1603" t="s">
        <v>6829</v>
      </c>
      <c r="B196" s="1604"/>
      <c r="C196" s="1604"/>
      <c r="D196" s="1604"/>
      <c r="E196" s="1604"/>
      <c r="F196" s="1604"/>
      <c r="G196" s="1604"/>
      <c r="H196" s="1604"/>
      <c r="I196" s="1604"/>
      <c r="J196" s="1604"/>
    </row>
    <row r="197" spans="1:10" ht="15" customHeight="1">
      <c r="A197" s="1603" t="s">
        <v>6830</v>
      </c>
      <c r="B197" s="1604"/>
      <c r="C197" s="1604"/>
      <c r="D197" s="1604"/>
      <c r="E197" s="1604"/>
      <c r="F197" s="1604"/>
      <c r="G197" s="1604"/>
      <c r="H197" s="1604"/>
      <c r="I197" s="1604"/>
      <c r="J197" s="1604"/>
    </row>
    <row r="198" spans="1:10" ht="15" customHeight="1">
      <c r="A198" s="1603" t="s">
        <v>6831</v>
      </c>
      <c r="B198" s="1604"/>
      <c r="C198" s="1604"/>
      <c r="D198" s="1604"/>
      <c r="E198" s="1604"/>
      <c r="F198" s="1604"/>
      <c r="G198" s="1604"/>
      <c r="H198" s="1604"/>
      <c r="I198" s="1604"/>
      <c r="J198" s="1604"/>
    </row>
    <row r="199" spans="1:10" ht="15" customHeight="1">
      <c r="A199" s="719">
        <v>64</v>
      </c>
      <c r="B199" s="719" t="s">
        <v>6777</v>
      </c>
      <c r="C199" s="722"/>
      <c r="D199" s="722"/>
      <c r="E199" s="722"/>
      <c r="F199" s="722"/>
      <c r="G199" s="722"/>
      <c r="H199" s="722"/>
      <c r="I199" s="722"/>
      <c r="J199" s="722"/>
    </row>
    <row r="200" spans="1:10" ht="15" customHeight="1">
      <c r="A200" s="1605" t="s">
        <v>6832</v>
      </c>
      <c r="B200" s="1606"/>
      <c r="C200" s="1606"/>
      <c r="D200" s="1606"/>
      <c r="E200" s="1606"/>
      <c r="F200" s="1606"/>
      <c r="G200" s="1606"/>
      <c r="H200" s="1606"/>
      <c r="I200" s="1606"/>
      <c r="J200" s="716"/>
    </row>
    <row r="201" spans="1:10" ht="15" customHeight="1">
      <c r="A201" s="1605" t="s">
        <v>6779</v>
      </c>
      <c r="B201" s="1606"/>
      <c r="C201" s="1606"/>
      <c r="D201" s="1606"/>
      <c r="E201" s="1606"/>
      <c r="F201" s="1606"/>
      <c r="G201" s="1606"/>
      <c r="H201" s="1606"/>
      <c r="I201" s="1606"/>
      <c r="J201" s="716"/>
    </row>
    <row r="202" spans="1:10" ht="15" customHeight="1">
      <c r="A202" s="1605" t="s">
        <v>6833</v>
      </c>
      <c r="B202" s="1606"/>
      <c r="C202" s="1606"/>
      <c r="D202" s="1606"/>
      <c r="E202" s="1606"/>
      <c r="F202" s="1606"/>
      <c r="G202" s="1606"/>
      <c r="H202" s="1606"/>
      <c r="I202" s="1606"/>
      <c r="J202" s="716"/>
    </row>
    <row r="203" spans="1:10" ht="15" customHeight="1">
      <c r="A203" s="1605" t="s">
        <v>6834</v>
      </c>
      <c r="B203" s="1606"/>
      <c r="C203" s="1606"/>
      <c r="D203" s="1606"/>
      <c r="E203" s="1606"/>
      <c r="F203" s="1606"/>
      <c r="G203" s="1606"/>
      <c r="H203" s="1606"/>
      <c r="I203" s="1606"/>
      <c r="J203" s="716"/>
    </row>
    <row r="204" spans="1:10" ht="15" customHeight="1">
      <c r="A204" s="719">
        <v>65</v>
      </c>
      <c r="B204" s="719" t="s">
        <v>6781</v>
      </c>
      <c r="C204" s="722"/>
      <c r="D204" s="722"/>
      <c r="E204" s="722"/>
      <c r="F204" s="722"/>
      <c r="G204" s="722"/>
      <c r="H204" s="722"/>
      <c r="I204" s="722"/>
      <c r="J204" s="722"/>
    </row>
    <row r="205" spans="1:10" ht="15" customHeight="1">
      <c r="A205" s="1605" t="s">
        <v>6835</v>
      </c>
      <c r="B205" s="1606"/>
      <c r="C205" s="1606"/>
      <c r="D205" s="1606"/>
      <c r="E205" s="1606"/>
      <c r="F205" s="1606"/>
      <c r="G205" s="1606"/>
      <c r="H205" s="1606"/>
      <c r="I205" s="1606"/>
      <c r="J205" s="716"/>
    </row>
    <row r="206" spans="1:10" ht="15" customHeight="1">
      <c r="A206" s="1605" t="s">
        <v>6836</v>
      </c>
      <c r="B206" s="1606"/>
      <c r="C206" s="1606"/>
      <c r="D206" s="1606"/>
      <c r="E206" s="1606"/>
      <c r="F206" s="1606"/>
      <c r="G206" s="1606"/>
      <c r="H206" s="1606"/>
      <c r="I206" s="1606"/>
      <c r="J206" s="716"/>
    </row>
    <row r="207" spans="1:10" ht="15" customHeight="1">
      <c r="A207" s="1605" t="s">
        <v>6837</v>
      </c>
      <c r="B207" s="1606"/>
      <c r="C207" s="1606"/>
      <c r="D207" s="1606"/>
      <c r="E207" s="1606"/>
      <c r="F207" s="1606"/>
      <c r="G207" s="1606"/>
      <c r="H207" s="1606"/>
      <c r="I207" s="1606"/>
      <c r="J207" s="716"/>
    </row>
    <row r="208" spans="1:10" ht="15" customHeight="1">
      <c r="A208" s="1605" t="s">
        <v>6838</v>
      </c>
      <c r="B208" s="1606"/>
      <c r="C208" s="1606"/>
      <c r="D208" s="1606"/>
      <c r="E208" s="1606"/>
      <c r="F208" s="1606"/>
      <c r="G208" s="1606"/>
      <c r="H208" s="1606"/>
      <c r="I208" s="1606"/>
      <c r="J208" s="716"/>
    </row>
    <row r="209" spans="1:10" ht="15" customHeight="1">
      <c r="A209" s="719">
        <v>66</v>
      </c>
      <c r="B209" s="719" t="s">
        <v>6786</v>
      </c>
      <c r="C209" s="722"/>
      <c r="D209" s="722"/>
      <c r="E209" s="722"/>
      <c r="F209" s="722"/>
      <c r="G209" s="722"/>
      <c r="H209" s="722"/>
      <c r="I209" s="722"/>
      <c r="J209" s="722"/>
    </row>
    <row r="210" spans="1:10" ht="15" customHeight="1">
      <c r="A210" s="1603" t="s">
        <v>6839</v>
      </c>
      <c r="B210" s="1604"/>
      <c r="C210" s="1604"/>
      <c r="D210" s="1604"/>
      <c r="E210" s="1604"/>
      <c r="F210" s="1604"/>
      <c r="G210" s="1604"/>
      <c r="H210" s="1604"/>
      <c r="I210" s="1604"/>
      <c r="J210" s="716"/>
    </row>
    <row r="211" spans="1:10" ht="15" customHeight="1">
      <c r="A211" s="1603" t="s">
        <v>6840</v>
      </c>
      <c r="B211" s="1604"/>
      <c r="C211" s="1604"/>
      <c r="D211" s="1604"/>
      <c r="E211" s="1604"/>
      <c r="F211" s="1604"/>
      <c r="G211" s="1604"/>
      <c r="H211" s="1604"/>
      <c r="I211" s="716"/>
      <c r="J211" s="716"/>
    </row>
    <row r="212" spans="1:10" ht="15" customHeight="1">
      <c r="A212" s="1603" t="s">
        <v>6841</v>
      </c>
      <c r="B212" s="1604"/>
      <c r="C212" s="1604"/>
      <c r="D212" s="1604"/>
      <c r="E212" s="1604"/>
      <c r="F212" s="1604"/>
      <c r="G212" s="1604"/>
      <c r="H212" s="1604"/>
      <c r="I212" s="716"/>
      <c r="J212" s="716"/>
    </row>
    <row r="213" spans="1:10" ht="15" customHeight="1">
      <c r="A213" s="1603" t="s">
        <v>6842</v>
      </c>
      <c r="B213" s="1604"/>
      <c r="C213" s="1604"/>
      <c r="D213" s="1604"/>
      <c r="E213" s="1604"/>
      <c r="F213" s="1604"/>
      <c r="G213" s="1604"/>
      <c r="H213" s="1604"/>
      <c r="I213" s="716"/>
      <c r="J213" s="716"/>
    </row>
    <row r="214" spans="1:10" ht="15" customHeight="1">
      <c r="A214" s="719">
        <v>67</v>
      </c>
      <c r="B214" s="719" t="s">
        <v>6789</v>
      </c>
      <c r="C214" s="722"/>
      <c r="D214" s="722"/>
      <c r="E214" s="722"/>
      <c r="F214" s="722"/>
      <c r="G214" s="722"/>
      <c r="H214" s="722"/>
      <c r="I214" s="722"/>
      <c r="J214" s="722"/>
    </row>
    <row r="215" spans="1:10" ht="15" customHeight="1">
      <c r="A215" s="1605" t="s">
        <v>6843</v>
      </c>
      <c r="B215" s="1606"/>
      <c r="C215" s="1606"/>
      <c r="D215" s="1606"/>
      <c r="E215" s="1606"/>
      <c r="F215" s="1606"/>
      <c r="G215" s="1606"/>
      <c r="H215" s="1606"/>
      <c r="I215" s="1606"/>
      <c r="J215" s="1606"/>
    </row>
    <row r="216" spans="1:10" ht="15" customHeight="1">
      <c r="A216" s="1605" t="s">
        <v>6844</v>
      </c>
      <c r="B216" s="1606"/>
      <c r="C216" s="1606"/>
      <c r="D216" s="1606"/>
      <c r="E216" s="1606"/>
      <c r="F216" s="1606"/>
      <c r="G216" s="1606"/>
      <c r="H216" s="1606"/>
      <c r="I216" s="1606"/>
      <c r="J216" s="716"/>
    </row>
    <row r="217" spans="1:10" ht="15" customHeight="1">
      <c r="A217" s="1605" t="s">
        <v>6845</v>
      </c>
      <c r="B217" s="1606"/>
      <c r="C217" s="1606"/>
      <c r="D217" s="1606"/>
      <c r="E217" s="1606"/>
      <c r="F217" s="1606"/>
      <c r="G217" s="1606"/>
      <c r="H217" s="1606"/>
      <c r="I217" s="1606"/>
      <c r="J217" s="716"/>
    </row>
    <row r="218" spans="1:10" ht="15" customHeight="1">
      <c r="A218" s="1605" t="s">
        <v>6846</v>
      </c>
      <c r="B218" s="1606"/>
      <c r="C218" s="1606"/>
      <c r="D218" s="1606"/>
      <c r="E218" s="1606"/>
      <c r="F218" s="1606"/>
      <c r="G218" s="1606"/>
      <c r="H218" s="1606"/>
      <c r="I218" s="1606"/>
      <c r="J218" s="716"/>
    </row>
    <row r="219" spans="1:10" ht="15" customHeight="1">
      <c r="A219" s="719">
        <v>68</v>
      </c>
      <c r="B219" s="719" t="s">
        <v>6793</v>
      </c>
      <c r="C219" s="722"/>
      <c r="D219" s="722"/>
      <c r="E219" s="722"/>
      <c r="F219" s="722"/>
      <c r="G219" s="722"/>
      <c r="H219" s="722"/>
      <c r="I219" s="722"/>
      <c r="J219" s="722"/>
    </row>
    <row r="220" spans="1:10" ht="15" customHeight="1">
      <c r="A220" s="1605" t="s">
        <v>6847</v>
      </c>
      <c r="B220" s="1606"/>
      <c r="C220" s="1606"/>
      <c r="D220" s="1606"/>
      <c r="E220" s="1606"/>
      <c r="F220" s="1606"/>
      <c r="G220" s="1606"/>
      <c r="H220" s="1606"/>
      <c r="I220" s="1606"/>
      <c r="J220" s="716"/>
    </row>
    <row r="221" spans="1:10" ht="15" customHeight="1">
      <c r="A221" s="1605" t="s">
        <v>6848</v>
      </c>
      <c r="B221" s="1606"/>
      <c r="C221" s="1606"/>
      <c r="D221" s="1606"/>
      <c r="E221" s="1606"/>
      <c r="F221" s="1606"/>
      <c r="G221" s="1606"/>
      <c r="H221" s="1606"/>
      <c r="I221" s="1606"/>
      <c r="J221" s="716"/>
    </row>
    <row r="222" spans="1:10" ht="15" customHeight="1">
      <c r="A222" s="1605" t="s">
        <v>6849</v>
      </c>
      <c r="B222" s="1606"/>
      <c r="C222" s="1606"/>
      <c r="D222" s="1606"/>
      <c r="E222" s="1606"/>
      <c r="F222" s="1606"/>
      <c r="G222" s="1606"/>
      <c r="H222" s="1606"/>
      <c r="I222" s="1606"/>
      <c r="J222" s="716"/>
    </row>
  </sheetData>
  <sortState ref="A7:I53">
    <sortCondition ref="A7:A53"/>
  </sortState>
  <mergeCells count="88">
    <mergeCell ref="A218:I218"/>
    <mergeCell ref="A220:I220"/>
    <mergeCell ref="A221:I221"/>
    <mergeCell ref="A222:I222"/>
    <mergeCell ref="A212:H212"/>
    <mergeCell ref="A213:H213"/>
    <mergeCell ref="A215:J215"/>
    <mergeCell ref="A216:I216"/>
    <mergeCell ref="A217:I217"/>
    <mergeCell ref="A206:I206"/>
    <mergeCell ref="A207:I207"/>
    <mergeCell ref="A208:I208"/>
    <mergeCell ref="A210:I210"/>
    <mergeCell ref="A211:H211"/>
    <mergeCell ref="A200:I200"/>
    <mergeCell ref="A201:I201"/>
    <mergeCell ref="A202:I202"/>
    <mergeCell ref="A203:I203"/>
    <mergeCell ref="A205:I205"/>
    <mergeCell ref="A193:J193"/>
    <mergeCell ref="A195:J195"/>
    <mergeCell ref="A196:J196"/>
    <mergeCell ref="A197:J197"/>
    <mergeCell ref="A198:J198"/>
    <mergeCell ref="A186:J186"/>
    <mergeCell ref="A188:J188"/>
    <mergeCell ref="A189:J189"/>
    <mergeCell ref="A190:J190"/>
    <mergeCell ref="A191:J191"/>
    <mergeCell ref="B175:I175"/>
    <mergeCell ref="B176:H176"/>
    <mergeCell ref="A183:J183"/>
    <mergeCell ref="A184:J184"/>
    <mergeCell ref="A185:J185"/>
    <mergeCell ref="B157:I157"/>
    <mergeCell ref="B158:I158"/>
    <mergeCell ref="B160:I160"/>
    <mergeCell ref="B161:I161"/>
    <mergeCell ref="B168:I168"/>
    <mergeCell ref="B151:I151"/>
    <mergeCell ref="B152:I152"/>
    <mergeCell ref="B153:F153"/>
    <mergeCell ref="B155:I155"/>
    <mergeCell ref="B156:I156"/>
    <mergeCell ref="B97:I97"/>
    <mergeCell ref="B108:I108"/>
    <mergeCell ref="A111:J111"/>
    <mergeCell ref="A112:J112"/>
    <mergeCell ref="B132:E132"/>
    <mergeCell ref="A117:J117"/>
    <mergeCell ref="A118:J118"/>
    <mergeCell ref="A120:J120"/>
    <mergeCell ref="A121:J121"/>
    <mergeCell ref="A122:J122"/>
    <mergeCell ref="A130:J130"/>
    <mergeCell ref="A1:I1"/>
    <mergeCell ref="A2:I2"/>
    <mergeCell ref="A5:A6"/>
    <mergeCell ref="B5:B6"/>
    <mergeCell ref="C5:E5"/>
    <mergeCell ref="F5:I5"/>
    <mergeCell ref="A78:J78"/>
    <mergeCell ref="A79:J79"/>
    <mergeCell ref="A113:J113"/>
    <mergeCell ref="A114:J114"/>
    <mergeCell ref="A116:I116"/>
    <mergeCell ref="A80:J80"/>
    <mergeCell ref="A81:J81"/>
    <mergeCell ref="A83:J83"/>
    <mergeCell ref="A84:J84"/>
    <mergeCell ref="A85:J85"/>
    <mergeCell ref="A86:J86"/>
    <mergeCell ref="A88:J88"/>
    <mergeCell ref="A89:J89"/>
    <mergeCell ref="A90:J90"/>
    <mergeCell ref="B92:I92"/>
    <mergeCell ref="B93:I93"/>
    <mergeCell ref="B142:E142"/>
    <mergeCell ref="A148:F148"/>
    <mergeCell ref="A124:J124"/>
    <mergeCell ref="A125:J125"/>
    <mergeCell ref="A126:J126"/>
    <mergeCell ref="A128:J128"/>
    <mergeCell ref="A129:J129"/>
    <mergeCell ref="B133:E133"/>
    <mergeCell ref="B134:E134"/>
    <mergeCell ref="B136:D136"/>
    <mergeCell ref="B140:E140"/>
  </mergeCells>
  <printOptions horizontalCentered="1"/>
  <pageMargins left="0.19685039370078741" right="0.19685039370078741" top="0.39370078740157483" bottom="0.19685039370078741" header="0" footer="0"/>
  <pageSetup paperSize="9" scale="9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20"/>
  <sheetViews>
    <sheetView topLeftCell="A58" workbookViewId="0">
      <selection activeCell="G74" sqref="G74"/>
    </sheetView>
  </sheetViews>
  <sheetFormatPr defaultColWidth="14.42578125" defaultRowHeight="15" customHeight="1"/>
  <cols>
    <col min="1" max="1" width="14.42578125" style="154"/>
    <col min="2" max="2" width="26.85546875" style="145" bestFit="1" customWidth="1"/>
    <col min="3" max="16384" width="14.42578125" style="145"/>
  </cols>
  <sheetData>
    <row r="1" spans="1:12" s="116" customFormat="1" ht="23.25" customHeight="1">
      <c r="A1" s="1589" t="s">
        <v>988</v>
      </c>
      <c r="B1" s="1589"/>
      <c r="C1" s="1589"/>
      <c r="D1" s="1589"/>
      <c r="E1" s="1589"/>
      <c r="F1" s="1589"/>
      <c r="G1" s="1589"/>
      <c r="H1" s="1589"/>
      <c r="I1" s="1589"/>
    </row>
    <row r="2" spans="1:12" s="116" customFormat="1" ht="21.75" customHeight="1">
      <c r="A2" s="1589" t="s">
        <v>989</v>
      </c>
      <c r="B2" s="1589"/>
      <c r="C2" s="1589"/>
      <c r="D2" s="1589"/>
      <c r="E2" s="1589"/>
      <c r="F2" s="1589"/>
      <c r="G2" s="1589"/>
      <c r="H2" s="1589"/>
      <c r="I2" s="1589"/>
    </row>
    <row r="4" spans="1:12" s="116" customFormat="1" ht="19.5">
      <c r="A4" s="121"/>
      <c r="I4" s="120" t="s">
        <v>809</v>
      </c>
    </row>
    <row r="5" spans="1:12" s="119" customFormat="1" ht="49.5" customHeight="1">
      <c r="A5" s="1591" t="s">
        <v>1</v>
      </c>
      <c r="B5" s="1591" t="s">
        <v>979</v>
      </c>
      <c r="C5" s="1590" t="s">
        <v>2441</v>
      </c>
      <c r="D5" s="1590"/>
      <c r="E5" s="1590"/>
      <c r="F5" s="1591" t="s">
        <v>544</v>
      </c>
      <c r="G5" s="1591"/>
      <c r="H5" s="1591"/>
      <c r="I5" s="1591"/>
    </row>
    <row r="6" spans="1:12" s="119" customFormat="1" ht="16.5">
      <c r="A6" s="1591"/>
      <c r="B6" s="1591"/>
      <c r="C6" s="236" t="s">
        <v>5</v>
      </c>
      <c r="D6" s="236" t="s">
        <v>6</v>
      </c>
      <c r="E6" s="236" t="s">
        <v>7</v>
      </c>
      <c r="F6" s="236" t="s">
        <v>5</v>
      </c>
      <c r="G6" s="236" t="s">
        <v>6</v>
      </c>
      <c r="H6" s="236" t="s">
        <v>7</v>
      </c>
      <c r="I6" s="236" t="s">
        <v>8</v>
      </c>
    </row>
    <row r="7" spans="1:12" s="119" customFormat="1" ht="16.5">
      <c r="A7" s="463">
        <v>1</v>
      </c>
      <c r="B7" s="448" t="s">
        <v>5385</v>
      </c>
      <c r="C7" s="482" t="s">
        <v>5351</v>
      </c>
      <c r="D7" s="482" t="s">
        <v>5355</v>
      </c>
      <c r="E7" s="482" t="s">
        <v>5356</v>
      </c>
      <c r="F7" s="482">
        <v>33</v>
      </c>
      <c r="G7" s="482">
        <v>31</v>
      </c>
      <c r="H7" s="482">
        <v>25</v>
      </c>
      <c r="I7" s="482">
        <v>23.8</v>
      </c>
    </row>
    <row r="8" spans="1:12" s="116" customFormat="1" ht="16.5">
      <c r="A8" s="463">
        <v>2</v>
      </c>
      <c r="B8" s="459" t="s">
        <v>5386</v>
      </c>
      <c r="C8" s="482" t="s">
        <v>5356</v>
      </c>
      <c r="D8" s="482" t="s">
        <v>5352</v>
      </c>
      <c r="E8" s="482" t="s">
        <v>5353</v>
      </c>
      <c r="F8" s="482">
        <v>30</v>
      </c>
      <c r="G8" s="482">
        <v>26</v>
      </c>
      <c r="H8" s="482">
        <v>24</v>
      </c>
      <c r="I8" s="482"/>
      <c r="K8" s="119"/>
      <c r="L8" s="119"/>
    </row>
    <row r="9" spans="1:12" s="116" customFormat="1" ht="16.5">
      <c r="A9" s="463">
        <v>3</v>
      </c>
      <c r="B9" s="325" t="s">
        <v>5387</v>
      </c>
      <c r="C9" s="482" t="s">
        <v>5356</v>
      </c>
      <c r="D9" s="482" t="s">
        <v>5352</v>
      </c>
      <c r="E9" s="482" t="s">
        <v>5353</v>
      </c>
      <c r="F9" s="482">
        <v>28</v>
      </c>
      <c r="G9" s="482">
        <v>26</v>
      </c>
      <c r="H9" s="482">
        <v>24</v>
      </c>
      <c r="I9" s="482"/>
      <c r="J9" s="119"/>
      <c r="K9" s="119"/>
      <c r="L9" s="119"/>
    </row>
    <row r="10" spans="1:12" s="116" customFormat="1" ht="16.5">
      <c r="A10" s="463">
        <v>4</v>
      </c>
      <c r="B10" s="325" t="s">
        <v>5388</v>
      </c>
      <c r="C10" s="482" t="s">
        <v>5353</v>
      </c>
      <c r="D10" s="482" t="s">
        <v>5357</v>
      </c>
      <c r="E10" s="482"/>
      <c r="F10" s="482">
        <v>23</v>
      </c>
      <c r="G10" s="482">
        <v>20</v>
      </c>
      <c r="H10" s="482"/>
      <c r="I10" s="482"/>
      <c r="K10" s="119"/>
      <c r="L10" s="119"/>
    </row>
    <row r="11" spans="1:12" ht="15" customHeight="1">
      <c r="A11" s="463">
        <v>5</v>
      </c>
      <c r="B11" s="325" t="s">
        <v>5389</v>
      </c>
      <c r="C11" s="482">
        <v>21</v>
      </c>
      <c r="D11" s="482" t="s">
        <v>5354</v>
      </c>
      <c r="E11" s="482"/>
      <c r="F11" s="482">
        <v>24</v>
      </c>
      <c r="G11" s="482">
        <v>20</v>
      </c>
      <c r="H11" s="482"/>
      <c r="I11" s="482"/>
      <c r="J11" s="119"/>
      <c r="K11" s="119"/>
      <c r="L11" s="119"/>
    </row>
    <row r="12" spans="1:12" ht="15" customHeight="1">
      <c r="A12" s="460">
        <v>6</v>
      </c>
      <c r="B12" s="448" t="s">
        <v>5376</v>
      </c>
      <c r="C12" s="480">
        <v>75.5</v>
      </c>
      <c r="D12" s="480">
        <v>68.2</v>
      </c>
      <c r="E12" s="480">
        <v>55.1</v>
      </c>
      <c r="F12" s="480">
        <v>90</v>
      </c>
      <c r="G12" s="480">
        <v>80</v>
      </c>
      <c r="H12" s="480">
        <v>65</v>
      </c>
      <c r="I12" s="480">
        <v>56</v>
      </c>
      <c r="J12" s="116"/>
      <c r="K12" s="119"/>
      <c r="L12" s="119"/>
    </row>
    <row r="13" spans="1:12" ht="15" customHeight="1">
      <c r="A13" s="460">
        <v>7</v>
      </c>
      <c r="B13" s="448" t="s">
        <v>5375</v>
      </c>
      <c r="C13" s="482">
        <v>73.5</v>
      </c>
      <c r="D13" s="482">
        <v>68</v>
      </c>
      <c r="E13" s="482">
        <v>63</v>
      </c>
      <c r="F13" s="482">
        <v>117</v>
      </c>
      <c r="G13" s="482">
        <v>109</v>
      </c>
      <c r="H13" s="482">
        <v>100</v>
      </c>
      <c r="I13" s="482">
        <v>75</v>
      </c>
      <c r="J13" s="116"/>
      <c r="K13" s="119"/>
      <c r="L13" s="119"/>
    </row>
    <row r="14" spans="1:12" ht="15" customHeight="1">
      <c r="A14" s="460">
        <v>8</v>
      </c>
      <c r="B14" s="448" t="s">
        <v>5374</v>
      </c>
      <c r="C14" s="482">
        <v>73.5</v>
      </c>
      <c r="D14" s="482">
        <v>68.2</v>
      </c>
      <c r="E14" s="482">
        <v>63</v>
      </c>
      <c r="F14" s="482">
        <v>94</v>
      </c>
      <c r="G14" s="482">
        <v>87</v>
      </c>
      <c r="H14" s="482">
        <v>80</v>
      </c>
      <c r="I14" s="482"/>
      <c r="J14" s="116"/>
      <c r="K14" s="119"/>
      <c r="L14" s="119"/>
    </row>
    <row r="15" spans="1:12" ht="15" customHeight="1">
      <c r="A15" s="460">
        <v>9</v>
      </c>
      <c r="B15" s="448" t="s">
        <v>6504</v>
      </c>
      <c r="C15" s="482">
        <v>54</v>
      </c>
      <c r="D15" s="482">
        <v>40</v>
      </c>
      <c r="E15" s="482">
        <v>31</v>
      </c>
      <c r="F15" s="482">
        <v>60</v>
      </c>
      <c r="G15" s="482">
        <v>51</v>
      </c>
      <c r="H15" s="482">
        <v>50</v>
      </c>
      <c r="I15" s="482"/>
      <c r="J15" s="116"/>
      <c r="K15" s="119"/>
      <c r="L15" s="119"/>
    </row>
    <row r="16" spans="1:12" ht="15" customHeight="1">
      <c r="A16" s="460">
        <v>10</v>
      </c>
      <c r="B16" s="448" t="s">
        <v>6651</v>
      </c>
      <c r="C16" s="482">
        <v>44</v>
      </c>
      <c r="D16" s="482">
        <v>33</v>
      </c>
      <c r="E16" s="482">
        <v>26.4</v>
      </c>
      <c r="F16" s="482">
        <v>55</v>
      </c>
      <c r="G16" s="482">
        <v>48</v>
      </c>
      <c r="H16" s="482">
        <v>40</v>
      </c>
      <c r="I16" s="482"/>
      <c r="J16" s="116"/>
      <c r="K16" s="119"/>
      <c r="L16" s="119"/>
    </row>
    <row r="17" spans="1:12" ht="15" customHeight="1">
      <c r="A17" s="460">
        <v>11</v>
      </c>
      <c r="B17" s="448" t="s">
        <v>6669</v>
      </c>
      <c r="C17" s="482">
        <v>45</v>
      </c>
      <c r="D17" s="482">
        <v>36.4</v>
      </c>
      <c r="E17" s="482">
        <v>26.4</v>
      </c>
      <c r="F17" s="482">
        <v>40</v>
      </c>
      <c r="G17" s="482">
        <v>36</v>
      </c>
      <c r="H17" s="482">
        <v>30</v>
      </c>
      <c r="I17" s="482"/>
      <c r="J17" s="116"/>
      <c r="K17" s="119"/>
      <c r="L17" s="119"/>
    </row>
    <row r="18" spans="1:12" ht="15" customHeight="1">
      <c r="A18" s="460">
        <v>12</v>
      </c>
      <c r="B18" s="448" t="s">
        <v>6500</v>
      </c>
      <c r="C18" s="482">
        <v>55</v>
      </c>
      <c r="D18" s="482">
        <v>50</v>
      </c>
      <c r="E18" s="482">
        <v>45</v>
      </c>
      <c r="F18" s="482">
        <v>60</v>
      </c>
      <c r="G18" s="482">
        <v>55</v>
      </c>
      <c r="H18" s="482">
        <v>45</v>
      </c>
      <c r="I18" s="482"/>
      <c r="J18" s="116"/>
      <c r="K18" s="119"/>
      <c r="L18" s="119"/>
    </row>
    <row r="19" spans="1:12" ht="15" customHeight="1">
      <c r="A19" s="460">
        <v>13</v>
      </c>
      <c r="B19" s="448" t="s">
        <v>6501</v>
      </c>
      <c r="C19" s="482">
        <v>40</v>
      </c>
      <c r="D19" s="482">
        <v>35</v>
      </c>
      <c r="E19" s="482">
        <v>30</v>
      </c>
      <c r="F19" s="482">
        <v>45</v>
      </c>
      <c r="G19" s="482">
        <v>35</v>
      </c>
      <c r="H19" s="482">
        <v>30</v>
      </c>
      <c r="I19" s="482"/>
      <c r="J19" s="116"/>
      <c r="K19" s="119"/>
      <c r="L19" s="119"/>
    </row>
    <row r="20" spans="1:12" ht="15" customHeight="1">
      <c r="A20" s="460">
        <v>14</v>
      </c>
      <c r="B20" s="448" t="s">
        <v>6502</v>
      </c>
      <c r="C20" s="482">
        <v>38.5</v>
      </c>
      <c r="D20" s="482">
        <v>33</v>
      </c>
      <c r="E20" s="482">
        <v>27.5</v>
      </c>
      <c r="F20" s="482">
        <v>45</v>
      </c>
      <c r="G20" s="482">
        <v>40</v>
      </c>
      <c r="H20" s="482">
        <v>35</v>
      </c>
      <c r="I20" s="482"/>
      <c r="J20" s="116"/>
      <c r="K20" s="119"/>
      <c r="L20" s="119"/>
    </row>
    <row r="21" spans="1:12" ht="15" customHeight="1">
      <c r="A21" s="460">
        <v>15</v>
      </c>
      <c r="B21" s="448" t="s">
        <v>6503</v>
      </c>
      <c r="C21" s="482">
        <v>35</v>
      </c>
      <c r="D21" s="482">
        <v>30</v>
      </c>
      <c r="E21" s="482">
        <v>25</v>
      </c>
      <c r="F21" s="482">
        <v>45</v>
      </c>
      <c r="G21" s="482">
        <v>40</v>
      </c>
      <c r="H21" s="482">
        <v>30</v>
      </c>
      <c r="I21" s="482"/>
      <c r="J21" s="116"/>
      <c r="K21" s="119"/>
      <c r="L21" s="119"/>
    </row>
    <row r="22" spans="1:12" ht="15" customHeight="1">
      <c r="A22" s="460">
        <v>16</v>
      </c>
      <c r="B22" s="448" t="s">
        <v>6475</v>
      </c>
      <c r="C22" s="482">
        <v>35.1</v>
      </c>
      <c r="D22" s="482">
        <v>29.2</v>
      </c>
      <c r="E22" s="482">
        <v>23.4</v>
      </c>
      <c r="F22" s="482">
        <v>45</v>
      </c>
      <c r="G22" s="482">
        <v>35</v>
      </c>
      <c r="H22" s="482">
        <v>25</v>
      </c>
      <c r="I22" s="482"/>
      <c r="J22" s="116"/>
      <c r="K22" s="119"/>
      <c r="L22" s="119"/>
    </row>
    <row r="23" spans="1:12" ht="15" customHeight="1">
      <c r="A23" s="355">
        <v>17</v>
      </c>
      <c r="B23" s="441" t="s">
        <v>2274</v>
      </c>
      <c r="C23" s="795">
        <v>30.666666666666668</v>
      </c>
      <c r="D23" s="795">
        <v>28.666666666666668</v>
      </c>
      <c r="E23" s="795">
        <v>26.666666666666668</v>
      </c>
      <c r="F23" s="796">
        <v>40</v>
      </c>
      <c r="G23" s="796">
        <v>38</v>
      </c>
      <c r="H23" s="797">
        <v>35</v>
      </c>
      <c r="I23" s="798"/>
      <c r="J23" s="116"/>
      <c r="K23" s="119"/>
      <c r="L23" s="119"/>
    </row>
    <row r="24" spans="1:12" ht="15" customHeight="1">
      <c r="A24" s="464">
        <v>18</v>
      </c>
      <c r="B24" s="327" t="s">
        <v>2275</v>
      </c>
      <c r="C24" s="795">
        <v>31</v>
      </c>
      <c r="D24" s="795">
        <v>29</v>
      </c>
      <c r="E24" s="795">
        <v>27.333333333333332</v>
      </c>
      <c r="F24" s="796">
        <v>40</v>
      </c>
      <c r="G24" s="796">
        <v>36</v>
      </c>
      <c r="H24" s="797">
        <v>32</v>
      </c>
      <c r="I24" s="798"/>
      <c r="J24" s="119"/>
      <c r="K24" s="119"/>
      <c r="L24" s="119"/>
    </row>
    <row r="25" spans="1:12" ht="15" customHeight="1">
      <c r="A25" s="355">
        <v>19</v>
      </c>
      <c r="B25" s="441" t="s">
        <v>2276</v>
      </c>
      <c r="C25" s="798">
        <v>40.799999999999997</v>
      </c>
      <c r="D25" s="798">
        <v>38.133000000000003</v>
      </c>
      <c r="E25" s="798">
        <v>39.6</v>
      </c>
      <c r="F25" s="796">
        <v>55</v>
      </c>
      <c r="G25" s="796">
        <v>50</v>
      </c>
      <c r="H25" s="797">
        <v>45</v>
      </c>
      <c r="I25" s="798"/>
      <c r="J25" s="116"/>
      <c r="K25" s="119"/>
      <c r="L25" s="119"/>
    </row>
    <row r="26" spans="1:12" ht="15" customHeight="1">
      <c r="A26" s="464">
        <v>20</v>
      </c>
      <c r="B26" s="327" t="s">
        <v>2277</v>
      </c>
      <c r="C26" s="798">
        <v>35.200000000000003</v>
      </c>
      <c r="D26" s="798">
        <v>33</v>
      </c>
      <c r="E26" s="798">
        <v>30.8</v>
      </c>
      <c r="F26" s="796">
        <v>40</v>
      </c>
      <c r="G26" s="796">
        <v>35</v>
      </c>
      <c r="H26" s="797">
        <v>30</v>
      </c>
      <c r="I26" s="798"/>
      <c r="J26" s="119"/>
      <c r="K26" s="119"/>
      <c r="L26" s="119"/>
    </row>
    <row r="27" spans="1:12" ht="15" customHeight="1">
      <c r="A27" s="355">
        <v>21</v>
      </c>
      <c r="B27" s="441" t="s">
        <v>2278</v>
      </c>
      <c r="C27" s="798">
        <v>30</v>
      </c>
      <c r="D27" s="798">
        <v>28</v>
      </c>
      <c r="E27" s="798">
        <v>26</v>
      </c>
      <c r="F27" s="796">
        <v>35</v>
      </c>
      <c r="G27" s="796">
        <v>30</v>
      </c>
      <c r="H27" s="797">
        <v>26</v>
      </c>
      <c r="I27" s="798"/>
      <c r="J27" s="116"/>
      <c r="K27" s="119"/>
      <c r="L27" s="119"/>
    </row>
    <row r="28" spans="1:12" s="847" customFormat="1" ht="15" customHeight="1">
      <c r="A28" s="841">
        <v>22</v>
      </c>
      <c r="B28" s="842" t="s">
        <v>5390</v>
      </c>
      <c r="C28" s="846" t="s">
        <v>5379</v>
      </c>
      <c r="D28" s="846" t="s">
        <v>5380</v>
      </c>
      <c r="E28" s="846">
        <v>60</v>
      </c>
      <c r="F28" s="846">
        <v>160</v>
      </c>
      <c r="G28" s="846">
        <v>125</v>
      </c>
      <c r="H28" s="846">
        <v>81</v>
      </c>
      <c r="I28" s="846"/>
      <c r="J28" s="844"/>
      <c r="K28" s="844"/>
      <c r="L28" s="844"/>
    </row>
    <row r="29" spans="1:12" s="847" customFormat="1" ht="15" customHeight="1">
      <c r="A29" s="841">
        <v>23</v>
      </c>
      <c r="B29" s="840" t="s">
        <v>5394</v>
      </c>
      <c r="C29" s="846">
        <v>75</v>
      </c>
      <c r="D29" s="846">
        <v>63</v>
      </c>
      <c r="E29" s="846" t="s">
        <v>5381</v>
      </c>
      <c r="F29" s="846">
        <v>137</v>
      </c>
      <c r="G29" s="846">
        <v>115</v>
      </c>
      <c r="H29" s="846">
        <v>90</v>
      </c>
      <c r="I29" s="846"/>
      <c r="J29" s="839"/>
      <c r="K29" s="844"/>
      <c r="L29" s="844"/>
    </row>
    <row r="30" spans="1:12" s="847" customFormat="1" ht="15" customHeight="1">
      <c r="A30" s="841">
        <v>24</v>
      </c>
      <c r="B30" s="845" t="s">
        <v>5393</v>
      </c>
      <c r="C30" s="846">
        <v>50</v>
      </c>
      <c r="D30" s="846">
        <v>42</v>
      </c>
      <c r="E30" s="846">
        <v>35</v>
      </c>
      <c r="F30" s="846">
        <v>90</v>
      </c>
      <c r="G30" s="846">
        <v>75</v>
      </c>
      <c r="H30" s="846">
        <v>62</v>
      </c>
      <c r="I30" s="846"/>
      <c r="J30" s="844"/>
      <c r="K30" s="844"/>
      <c r="L30" s="844"/>
    </row>
    <row r="31" spans="1:12" s="847" customFormat="1" ht="15" customHeight="1">
      <c r="A31" s="841">
        <v>25</v>
      </c>
      <c r="B31" s="845" t="s">
        <v>5392</v>
      </c>
      <c r="C31" s="846">
        <v>50</v>
      </c>
      <c r="D31" s="846">
        <v>44</v>
      </c>
      <c r="E31" s="846">
        <v>35</v>
      </c>
      <c r="F31" s="846">
        <v>240</v>
      </c>
      <c r="G31" s="846">
        <v>168</v>
      </c>
      <c r="H31" s="846">
        <v>117</v>
      </c>
      <c r="I31" s="846"/>
      <c r="J31" s="839"/>
      <c r="K31" s="844"/>
      <c r="L31" s="844"/>
    </row>
    <row r="32" spans="1:12" ht="15" customHeight="1">
      <c r="A32" s="492">
        <v>26</v>
      </c>
      <c r="B32" s="470" t="s">
        <v>5391</v>
      </c>
      <c r="C32" s="798">
        <v>52</v>
      </c>
      <c r="D32" s="798">
        <v>46</v>
      </c>
      <c r="E32" s="798">
        <v>42</v>
      </c>
      <c r="F32" s="798">
        <v>105</v>
      </c>
      <c r="G32" s="798">
        <v>90</v>
      </c>
      <c r="H32" s="798">
        <v>85</v>
      </c>
      <c r="I32" s="798"/>
      <c r="J32" s="119"/>
      <c r="K32" s="119"/>
      <c r="L32" s="119"/>
    </row>
    <row r="33" spans="1:25" ht="15" customHeight="1">
      <c r="A33" s="492">
        <v>27</v>
      </c>
      <c r="B33" s="459" t="s">
        <v>5377</v>
      </c>
      <c r="C33" s="798">
        <v>105</v>
      </c>
      <c r="D33" s="798">
        <v>83</v>
      </c>
      <c r="E33" s="798">
        <v>75</v>
      </c>
      <c r="F33" s="798">
        <v>270</v>
      </c>
      <c r="G33" s="798">
        <v>250</v>
      </c>
      <c r="H33" s="798">
        <v>230</v>
      </c>
      <c r="I33" s="798"/>
      <c r="J33" s="116"/>
      <c r="K33" s="119"/>
      <c r="L33" s="119"/>
    </row>
    <row r="34" spans="1:25" ht="15" customHeight="1">
      <c r="A34" s="492">
        <v>28</v>
      </c>
      <c r="B34" s="343" t="s">
        <v>5395</v>
      </c>
      <c r="C34" s="798">
        <v>65</v>
      </c>
      <c r="D34" s="798">
        <v>59</v>
      </c>
      <c r="E34" s="798">
        <v>42</v>
      </c>
      <c r="F34" s="798">
        <v>85</v>
      </c>
      <c r="G34" s="798">
        <v>80</v>
      </c>
      <c r="H34" s="798">
        <v>75</v>
      </c>
      <c r="I34" s="798"/>
      <c r="J34" s="119"/>
      <c r="K34" s="119"/>
      <c r="L34" s="119"/>
    </row>
    <row r="35" spans="1:25" ht="15" customHeight="1">
      <c r="A35" s="492">
        <v>29</v>
      </c>
      <c r="B35" s="571" t="s">
        <v>6903</v>
      </c>
      <c r="C35" s="798">
        <v>58</v>
      </c>
      <c r="D35" s="798">
        <v>36</v>
      </c>
      <c r="E35" s="798">
        <v>30</v>
      </c>
      <c r="F35" s="798">
        <v>120</v>
      </c>
      <c r="G35" s="798">
        <v>80</v>
      </c>
      <c r="H35" s="798">
        <v>60</v>
      </c>
      <c r="I35" s="798"/>
      <c r="J35" s="119"/>
      <c r="K35" s="119"/>
      <c r="L35" s="119"/>
    </row>
    <row r="36" spans="1:25" ht="15" customHeight="1">
      <c r="A36" s="492">
        <v>30</v>
      </c>
      <c r="B36" s="571" t="s">
        <v>7154</v>
      </c>
      <c r="C36" s="798">
        <v>50</v>
      </c>
      <c r="D36" s="798">
        <v>48</v>
      </c>
      <c r="E36" s="798">
        <v>42</v>
      </c>
      <c r="F36" s="798">
        <v>80</v>
      </c>
      <c r="G36" s="798">
        <v>65</v>
      </c>
      <c r="H36" s="798">
        <v>50</v>
      </c>
      <c r="I36" s="798"/>
      <c r="J36" s="119"/>
      <c r="K36" s="119"/>
      <c r="L36" s="119"/>
    </row>
    <row r="37" spans="1:25" ht="15" customHeight="1">
      <c r="A37" s="492">
        <v>31</v>
      </c>
      <c r="B37" s="571" t="s">
        <v>7216</v>
      </c>
      <c r="C37" s="798">
        <v>38.5</v>
      </c>
      <c r="D37" s="798">
        <v>35.200000000000003</v>
      </c>
      <c r="E37" s="798">
        <v>30.8</v>
      </c>
      <c r="F37" s="798">
        <v>60</v>
      </c>
      <c r="G37" s="798">
        <v>45</v>
      </c>
      <c r="H37" s="798">
        <v>40</v>
      </c>
      <c r="I37" s="798"/>
      <c r="J37" s="119"/>
      <c r="K37" s="119"/>
      <c r="L37" s="119"/>
    </row>
    <row r="38" spans="1:25" ht="15" customHeight="1">
      <c r="A38" s="460">
        <v>32</v>
      </c>
      <c r="B38" s="448" t="s">
        <v>5373</v>
      </c>
      <c r="C38" s="480">
        <v>35.700000000000003</v>
      </c>
      <c r="D38" s="480">
        <v>32.5</v>
      </c>
      <c r="E38" s="480">
        <v>29.4</v>
      </c>
      <c r="F38" s="480">
        <v>54</v>
      </c>
      <c r="G38" s="480">
        <v>49</v>
      </c>
      <c r="H38" s="480">
        <v>44</v>
      </c>
      <c r="I38" s="480">
        <v>38</v>
      </c>
      <c r="J38" s="116"/>
      <c r="K38" s="119"/>
      <c r="L38" s="119"/>
    </row>
    <row r="39" spans="1:25" ht="15" customHeight="1">
      <c r="A39" s="460">
        <v>33</v>
      </c>
      <c r="B39" s="448" t="s">
        <v>5372</v>
      </c>
      <c r="C39" s="480">
        <v>52.8</v>
      </c>
      <c r="D39" s="480">
        <v>45</v>
      </c>
      <c r="E39" s="480">
        <v>35.700000000000003</v>
      </c>
      <c r="F39" s="480">
        <v>80</v>
      </c>
      <c r="G39" s="480">
        <v>68</v>
      </c>
      <c r="H39" s="480">
        <v>55</v>
      </c>
      <c r="I39" s="480"/>
      <c r="J39" s="119"/>
      <c r="K39" s="119"/>
      <c r="L39" s="119"/>
    </row>
    <row r="40" spans="1:25" s="235" customFormat="1" ht="13.5" customHeight="1">
      <c r="A40" s="460">
        <v>34</v>
      </c>
      <c r="B40" s="448" t="s">
        <v>5371</v>
      </c>
      <c r="C40" s="480">
        <v>35.700000000000003</v>
      </c>
      <c r="D40" s="480">
        <v>32.200000000000003</v>
      </c>
      <c r="E40" s="480">
        <v>29.05</v>
      </c>
      <c r="F40" s="480">
        <v>51</v>
      </c>
      <c r="G40" s="480">
        <v>46</v>
      </c>
      <c r="H40" s="480">
        <v>41</v>
      </c>
      <c r="I40" s="480"/>
      <c r="J40" s="116"/>
      <c r="K40" s="119"/>
      <c r="L40" s="119"/>
      <c r="M40" s="2"/>
      <c r="N40" s="2"/>
      <c r="O40" s="2"/>
      <c r="P40" s="2"/>
      <c r="Q40" s="2"/>
      <c r="R40" s="2"/>
      <c r="S40" s="2"/>
      <c r="T40" s="2"/>
      <c r="U40" s="2"/>
      <c r="V40" s="2"/>
      <c r="W40" s="2"/>
      <c r="X40" s="2"/>
      <c r="Y40" s="2"/>
    </row>
    <row r="41" spans="1:25" s="235" customFormat="1" ht="13.5" customHeight="1">
      <c r="A41" s="460">
        <v>35</v>
      </c>
      <c r="B41" s="448" t="s">
        <v>5360</v>
      </c>
      <c r="C41" s="480">
        <v>35.700000000000003</v>
      </c>
      <c r="D41" s="480">
        <v>32.5</v>
      </c>
      <c r="E41" s="480">
        <v>29.4</v>
      </c>
      <c r="F41" s="480">
        <v>46</v>
      </c>
      <c r="G41" s="480">
        <v>42</v>
      </c>
      <c r="H41" s="480">
        <v>38</v>
      </c>
      <c r="I41" s="480"/>
      <c r="J41" s="119"/>
      <c r="K41" s="119"/>
      <c r="L41" s="119"/>
      <c r="M41" s="2"/>
      <c r="N41" s="2"/>
      <c r="O41" s="2"/>
      <c r="P41" s="2"/>
      <c r="Q41" s="2"/>
      <c r="R41" s="2"/>
      <c r="S41" s="2"/>
      <c r="T41" s="2"/>
      <c r="U41" s="2"/>
      <c r="V41" s="2"/>
      <c r="W41" s="2"/>
      <c r="X41" s="2"/>
      <c r="Y41" s="2"/>
    </row>
    <row r="42" spans="1:25" s="235" customFormat="1" ht="13.5" customHeight="1">
      <c r="A42" s="460">
        <v>36</v>
      </c>
      <c r="B42" s="448" t="s">
        <v>5361</v>
      </c>
      <c r="C42" s="480">
        <v>35.700000000000003</v>
      </c>
      <c r="D42" s="480">
        <v>32.5</v>
      </c>
      <c r="E42" s="480">
        <v>29.4</v>
      </c>
      <c r="F42" s="480">
        <v>46</v>
      </c>
      <c r="G42" s="480">
        <v>42</v>
      </c>
      <c r="H42" s="480">
        <v>38</v>
      </c>
      <c r="I42" s="480"/>
      <c r="J42" s="116"/>
      <c r="K42" s="119"/>
      <c r="L42" s="119"/>
      <c r="M42" s="2"/>
      <c r="N42" s="2"/>
      <c r="O42" s="2"/>
      <c r="P42" s="2"/>
      <c r="Q42" s="2"/>
      <c r="R42" s="2"/>
      <c r="S42" s="2"/>
      <c r="T42" s="2"/>
      <c r="U42" s="2"/>
      <c r="V42" s="2"/>
      <c r="W42" s="2"/>
      <c r="X42" s="2"/>
      <c r="Y42" s="2"/>
    </row>
    <row r="43" spans="1:25" s="564" customFormat="1" ht="13.5" customHeight="1">
      <c r="A43" s="460">
        <v>37</v>
      </c>
      <c r="B43" s="448" t="s">
        <v>5396</v>
      </c>
      <c r="C43" s="480">
        <v>93.6</v>
      </c>
      <c r="D43" s="480">
        <v>63.4</v>
      </c>
      <c r="E43" s="480">
        <v>59</v>
      </c>
      <c r="F43" s="480">
        <v>150</v>
      </c>
      <c r="G43" s="480">
        <v>120</v>
      </c>
      <c r="H43" s="480">
        <v>80</v>
      </c>
      <c r="I43" s="480">
        <v>70</v>
      </c>
      <c r="J43" s="119"/>
      <c r="K43" s="119"/>
      <c r="L43" s="119"/>
      <c r="M43" s="2"/>
      <c r="N43" s="2"/>
      <c r="O43" s="2"/>
      <c r="P43" s="2"/>
      <c r="Q43" s="2"/>
      <c r="R43" s="2"/>
      <c r="S43" s="2"/>
      <c r="T43" s="2"/>
      <c r="U43" s="2"/>
      <c r="V43" s="2"/>
      <c r="W43" s="2"/>
      <c r="X43" s="2"/>
      <c r="Y43" s="2"/>
    </row>
    <row r="44" spans="1:25" s="564" customFormat="1" ht="13.5" customHeight="1">
      <c r="A44" s="460">
        <v>38</v>
      </c>
      <c r="B44" s="448" t="s">
        <v>5600</v>
      </c>
      <c r="C44" s="480">
        <v>92.4</v>
      </c>
      <c r="D44" s="480">
        <v>70.2</v>
      </c>
      <c r="E44" s="480">
        <v>64.8</v>
      </c>
      <c r="F44" s="480">
        <v>120</v>
      </c>
      <c r="G44" s="480">
        <v>80</v>
      </c>
      <c r="H44" s="480">
        <v>70</v>
      </c>
      <c r="I44" s="480"/>
      <c r="J44" s="116"/>
      <c r="K44" s="119"/>
      <c r="L44" s="119"/>
      <c r="M44" s="2"/>
      <c r="N44" s="2"/>
      <c r="O44" s="2"/>
      <c r="P44" s="2"/>
      <c r="Q44" s="2"/>
      <c r="R44" s="2"/>
      <c r="S44" s="2"/>
      <c r="T44" s="2"/>
      <c r="U44" s="2"/>
      <c r="V44" s="2"/>
      <c r="W44" s="2"/>
      <c r="X44" s="2"/>
      <c r="Y44" s="2"/>
    </row>
    <row r="45" spans="1:25" s="564" customFormat="1" ht="13.5" customHeight="1">
      <c r="A45" s="460">
        <v>39</v>
      </c>
      <c r="B45" s="448" t="s">
        <v>5654</v>
      </c>
      <c r="C45" s="480">
        <v>62.4</v>
      </c>
      <c r="D45" s="480">
        <v>42</v>
      </c>
      <c r="E45" s="480">
        <v>31.68</v>
      </c>
      <c r="F45" s="480">
        <v>80</v>
      </c>
      <c r="G45" s="480">
        <v>60</v>
      </c>
      <c r="H45" s="480">
        <v>50</v>
      </c>
      <c r="I45" s="480">
        <v>40</v>
      </c>
      <c r="J45" s="119"/>
      <c r="K45" s="119"/>
      <c r="L45" s="119"/>
      <c r="M45" s="2"/>
      <c r="N45" s="2"/>
      <c r="O45" s="2"/>
      <c r="P45" s="2"/>
      <c r="Q45" s="2"/>
      <c r="R45" s="2"/>
      <c r="S45" s="2"/>
      <c r="T45" s="2"/>
      <c r="U45" s="2"/>
      <c r="V45" s="2"/>
      <c r="W45" s="2"/>
      <c r="X45" s="2"/>
      <c r="Y45" s="2"/>
    </row>
    <row r="46" spans="1:25" s="564" customFormat="1" ht="13.5" customHeight="1">
      <c r="A46" s="460">
        <v>40</v>
      </c>
      <c r="B46" s="448" t="s">
        <v>5686</v>
      </c>
      <c r="C46" s="480">
        <v>72</v>
      </c>
      <c r="D46" s="480">
        <v>47.8</v>
      </c>
      <c r="E46" s="480">
        <v>39.6</v>
      </c>
      <c r="F46" s="480">
        <v>80</v>
      </c>
      <c r="G46" s="480">
        <v>70</v>
      </c>
      <c r="H46" s="480">
        <v>55</v>
      </c>
      <c r="I46" s="480">
        <v>40</v>
      </c>
      <c r="J46" s="116"/>
      <c r="K46" s="119"/>
      <c r="L46" s="119"/>
      <c r="M46" s="2"/>
      <c r="N46" s="2"/>
      <c r="O46" s="2"/>
      <c r="P46" s="2"/>
      <c r="Q46" s="2"/>
      <c r="R46" s="2"/>
      <c r="S46" s="2"/>
      <c r="T46" s="2"/>
      <c r="U46" s="2"/>
      <c r="V46" s="2"/>
      <c r="W46" s="2"/>
      <c r="X46" s="2"/>
      <c r="Y46" s="2"/>
    </row>
    <row r="47" spans="1:25" s="564" customFormat="1" ht="13.5" customHeight="1">
      <c r="A47" s="460">
        <v>41</v>
      </c>
      <c r="B47" s="448" t="s">
        <v>6255</v>
      </c>
      <c r="C47" s="480">
        <v>57.6</v>
      </c>
      <c r="D47" s="480">
        <v>50.4</v>
      </c>
      <c r="E47" s="480">
        <v>43.2</v>
      </c>
      <c r="F47" s="480">
        <v>70</v>
      </c>
      <c r="G47" s="480">
        <v>58</v>
      </c>
      <c r="H47" s="480">
        <v>52</v>
      </c>
      <c r="I47" s="480"/>
      <c r="J47" s="119"/>
      <c r="K47" s="119"/>
      <c r="L47" s="119"/>
      <c r="M47" s="2"/>
      <c r="N47" s="2"/>
      <c r="O47" s="2"/>
      <c r="P47" s="2"/>
      <c r="Q47" s="2"/>
      <c r="R47" s="2"/>
      <c r="S47" s="2"/>
      <c r="T47" s="2"/>
      <c r="U47" s="2"/>
      <c r="V47" s="2"/>
      <c r="W47" s="2"/>
      <c r="X47" s="2"/>
      <c r="Y47" s="2"/>
    </row>
    <row r="48" spans="1:25" s="564" customFormat="1" ht="13.5" customHeight="1">
      <c r="A48" s="460">
        <v>42</v>
      </c>
      <c r="B48" s="448" t="s">
        <v>5788</v>
      </c>
      <c r="C48" s="480">
        <v>46.08</v>
      </c>
      <c r="D48" s="480">
        <v>38.880000000000003</v>
      </c>
      <c r="E48" s="480">
        <v>34.56</v>
      </c>
      <c r="F48" s="480">
        <v>55</v>
      </c>
      <c r="G48" s="480">
        <v>45</v>
      </c>
      <c r="H48" s="480">
        <v>40</v>
      </c>
      <c r="I48" s="480"/>
      <c r="J48" s="116"/>
      <c r="K48" s="119"/>
      <c r="L48" s="119"/>
      <c r="M48" s="2"/>
      <c r="N48" s="2"/>
      <c r="O48" s="2"/>
      <c r="P48" s="2"/>
      <c r="Q48" s="2"/>
      <c r="R48" s="2"/>
      <c r="S48" s="2"/>
      <c r="T48" s="2"/>
      <c r="U48" s="2"/>
      <c r="V48" s="2"/>
      <c r="W48" s="2"/>
      <c r="X48" s="2"/>
      <c r="Y48" s="2"/>
    </row>
    <row r="49" spans="1:25" s="564" customFormat="1" ht="13.5" customHeight="1">
      <c r="A49" s="460">
        <v>43</v>
      </c>
      <c r="B49" s="448" t="s">
        <v>5804</v>
      </c>
      <c r="C49" s="480">
        <v>54.6</v>
      </c>
      <c r="D49" s="480">
        <v>40.5</v>
      </c>
      <c r="E49" s="480">
        <v>31</v>
      </c>
      <c r="F49" s="480">
        <v>60</v>
      </c>
      <c r="G49" s="480">
        <v>55</v>
      </c>
      <c r="H49" s="480">
        <v>45</v>
      </c>
      <c r="I49" s="480"/>
      <c r="J49" s="119"/>
      <c r="K49" s="119"/>
      <c r="L49" s="119"/>
      <c r="M49" s="2"/>
      <c r="N49" s="2"/>
      <c r="O49" s="2"/>
      <c r="P49" s="2"/>
      <c r="Q49" s="2"/>
      <c r="R49" s="2"/>
      <c r="S49" s="2"/>
      <c r="T49" s="2"/>
      <c r="U49" s="2"/>
      <c r="V49" s="2"/>
      <c r="W49" s="2"/>
      <c r="X49" s="2"/>
      <c r="Y49" s="2"/>
    </row>
    <row r="50" spans="1:25" s="564" customFormat="1" ht="13.5" customHeight="1">
      <c r="A50" s="460">
        <v>44</v>
      </c>
      <c r="B50" s="448" t="s">
        <v>6033</v>
      </c>
      <c r="C50" s="480">
        <v>43</v>
      </c>
      <c r="D50" s="480">
        <v>29.7</v>
      </c>
      <c r="E50" s="480">
        <v>15.7</v>
      </c>
      <c r="F50" s="480">
        <v>50</v>
      </c>
      <c r="G50" s="480">
        <v>45</v>
      </c>
      <c r="H50" s="480">
        <v>40</v>
      </c>
      <c r="I50" s="480"/>
      <c r="J50" s="116"/>
      <c r="K50" s="119"/>
      <c r="L50" s="119"/>
      <c r="M50" s="2"/>
      <c r="N50" s="2"/>
      <c r="O50" s="2"/>
      <c r="P50" s="2"/>
      <c r="Q50" s="2"/>
      <c r="R50" s="2"/>
      <c r="S50" s="2"/>
      <c r="T50" s="2"/>
      <c r="U50" s="2"/>
      <c r="V50" s="2"/>
      <c r="W50" s="2"/>
      <c r="X50" s="2"/>
      <c r="Y50" s="2"/>
    </row>
    <row r="51" spans="1:25" s="564" customFormat="1" ht="13.5" customHeight="1">
      <c r="A51" s="460">
        <v>45</v>
      </c>
      <c r="B51" s="448" t="s">
        <v>6089</v>
      </c>
      <c r="C51" s="480">
        <v>50.7</v>
      </c>
      <c r="D51" s="480">
        <v>32.299999999999997</v>
      </c>
      <c r="E51" s="480">
        <v>22</v>
      </c>
      <c r="F51" s="480">
        <v>90</v>
      </c>
      <c r="G51" s="480">
        <v>56</v>
      </c>
      <c r="H51" s="480">
        <v>48</v>
      </c>
      <c r="I51" s="480"/>
      <c r="J51" s="119"/>
      <c r="K51" s="119"/>
      <c r="L51" s="119"/>
      <c r="M51" s="2"/>
      <c r="N51" s="2"/>
      <c r="O51" s="2"/>
      <c r="P51" s="2"/>
      <c r="Q51" s="2"/>
      <c r="R51" s="2"/>
      <c r="S51" s="2"/>
      <c r="T51" s="2"/>
      <c r="U51" s="2"/>
      <c r="V51" s="2"/>
      <c r="W51" s="2"/>
      <c r="X51" s="2"/>
      <c r="Y51" s="2"/>
    </row>
    <row r="52" spans="1:25" s="564" customFormat="1" ht="13.5" customHeight="1">
      <c r="A52" s="460">
        <v>46</v>
      </c>
      <c r="B52" s="448" t="s">
        <v>6199</v>
      </c>
      <c r="C52" s="480">
        <v>34.799999999999997</v>
      </c>
      <c r="D52" s="480">
        <v>28.2</v>
      </c>
      <c r="E52" s="480">
        <v>32</v>
      </c>
      <c r="F52" s="480">
        <v>40</v>
      </c>
      <c r="G52" s="480">
        <v>35</v>
      </c>
      <c r="H52" s="480">
        <v>29</v>
      </c>
      <c r="I52" s="480"/>
      <c r="J52" s="116"/>
      <c r="K52" s="119"/>
      <c r="L52" s="119"/>
      <c r="M52" s="2"/>
      <c r="N52" s="2"/>
      <c r="O52" s="2"/>
      <c r="P52" s="2"/>
      <c r="Q52" s="2"/>
      <c r="R52" s="2"/>
      <c r="S52" s="2"/>
      <c r="T52" s="2"/>
      <c r="U52" s="2"/>
      <c r="V52" s="2"/>
      <c r="W52" s="2"/>
      <c r="X52" s="2"/>
      <c r="Y52" s="2"/>
    </row>
    <row r="53" spans="1:25" s="564" customFormat="1" ht="13.5" customHeight="1">
      <c r="A53" s="460">
        <v>47</v>
      </c>
      <c r="B53" s="448" t="s">
        <v>6219</v>
      </c>
      <c r="C53" s="480">
        <v>38</v>
      </c>
      <c r="D53" s="480">
        <v>25.2</v>
      </c>
      <c r="E53" s="480">
        <v>20</v>
      </c>
      <c r="F53" s="480">
        <v>40</v>
      </c>
      <c r="G53" s="480">
        <v>30</v>
      </c>
      <c r="H53" s="480">
        <v>25</v>
      </c>
      <c r="I53" s="480"/>
      <c r="J53" s="119"/>
      <c r="K53" s="119"/>
      <c r="L53" s="119"/>
      <c r="M53" s="2"/>
      <c r="N53" s="2"/>
      <c r="O53" s="2"/>
      <c r="P53" s="2"/>
      <c r="Q53" s="2"/>
      <c r="R53" s="2"/>
      <c r="S53" s="2"/>
      <c r="T53" s="2"/>
      <c r="U53" s="2"/>
      <c r="V53" s="2"/>
      <c r="W53" s="2"/>
      <c r="X53" s="2"/>
      <c r="Y53" s="2"/>
    </row>
    <row r="54" spans="1:25" s="235" customFormat="1" ht="13.5" customHeight="1">
      <c r="A54" s="464">
        <v>48</v>
      </c>
      <c r="B54" s="462" t="s">
        <v>974</v>
      </c>
      <c r="C54" s="799">
        <v>22.933</v>
      </c>
      <c r="D54" s="799">
        <v>20.132999999999999</v>
      </c>
      <c r="E54" s="799"/>
      <c r="F54" s="799">
        <v>50</v>
      </c>
      <c r="G54" s="799">
        <v>35</v>
      </c>
      <c r="H54" s="799">
        <v>25</v>
      </c>
      <c r="I54" s="800"/>
      <c r="J54" s="116"/>
      <c r="K54" s="119"/>
      <c r="L54" s="119"/>
      <c r="M54" s="2"/>
      <c r="N54" s="2"/>
      <c r="O54" s="2"/>
      <c r="P54" s="2"/>
      <c r="Q54" s="2"/>
      <c r="R54" s="2"/>
      <c r="S54" s="2"/>
      <c r="T54" s="2"/>
      <c r="U54" s="2"/>
      <c r="V54" s="2"/>
      <c r="W54" s="2"/>
      <c r="X54" s="2"/>
      <c r="Y54" s="2"/>
    </row>
    <row r="55" spans="1:25" s="235" customFormat="1" ht="13.5" customHeight="1">
      <c r="A55" s="464">
        <v>49</v>
      </c>
      <c r="B55" s="462" t="s">
        <v>1063</v>
      </c>
      <c r="C55" s="799">
        <v>20</v>
      </c>
      <c r="D55" s="799">
        <v>17</v>
      </c>
      <c r="E55" s="799"/>
      <c r="F55" s="799">
        <v>30</v>
      </c>
      <c r="G55" s="799">
        <v>25</v>
      </c>
      <c r="H55" s="799"/>
      <c r="I55" s="800"/>
      <c r="J55" s="119"/>
      <c r="K55" s="119"/>
      <c r="L55" s="119"/>
      <c r="M55" s="2"/>
      <c r="N55" s="2"/>
      <c r="O55" s="2"/>
      <c r="P55" s="2"/>
      <c r="Q55" s="2"/>
      <c r="R55" s="2"/>
      <c r="S55" s="2"/>
      <c r="T55" s="2"/>
      <c r="U55" s="2"/>
      <c r="V55" s="2"/>
      <c r="W55" s="2"/>
      <c r="X55" s="2"/>
      <c r="Y55" s="2"/>
    </row>
    <row r="56" spans="1:25" s="235" customFormat="1" ht="13.5" customHeight="1">
      <c r="A56" s="464">
        <v>50</v>
      </c>
      <c r="B56" s="462" t="s">
        <v>1124</v>
      </c>
      <c r="C56" s="799">
        <v>17</v>
      </c>
      <c r="D56" s="799">
        <v>15</v>
      </c>
      <c r="E56" s="799"/>
      <c r="F56" s="799">
        <v>32</v>
      </c>
      <c r="G56" s="799">
        <v>25</v>
      </c>
      <c r="H56" s="799"/>
      <c r="I56" s="800"/>
      <c r="J56" s="116"/>
      <c r="K56" s="119"/>
      <c r="L56" s="119"/>
      <c r="M56" s="2"/>
      <c r="N56" s="2"/>
      <c r="O56" s="2"/>
      <c r="P56" s="2"/>
      <c r="Q56" s="2"/>
      <c r="R56" s="2"/>
      <c r="S56" s="2"/>
      <c r="T56" s="2"/>
      <c r="U56" s="2"/>
      <c r="V56" s="2"/>
      <c r="W56" s="2"/>
      <c r="X56" s="2"/>
      <c r="Y56" s="2"/>
    </row>
    <row r="57" spans="1:25" s="235" customFormat="1" ht="13.5" customHeight="1">
      <c r="A57" s="464">
        <v>51</v>
      </c>
      <c r="B57" s="462" t="s">
        <v>1204</v>
      </c>
      <c r="C57" s="798">
        <v>21</v>
      </c>
      <c r="D57" s="798">
        <v>18</v>
      </c>
      <c r="E57" s="798"/>
      <c r="F57" s="796">
        <v>25</v>
      </c>
      <c r="G57" s="796">
        <v>20</v>
      </c>
      <c r="H57" s="798"/>
      <c r="I57" s="798"/>
      <c r="J57" s="119"/>
      <c r="K57" s="119"/>
      <c r="L57" s="119"/>
      <c r="M57" s="2"/>
      <c r="N57" s="2"/>
      <c r="O57" s="2"/>
      <c r="P57" s="2"/>
      <c r="Q57" s="2"/>
      <c r="R57" s="2"/>
      <c r="S57" s="2"/>
      <c r="T57" s="2"/>
      <c r="U57" s="2"/>
      <c r="V57" s="2"/>
      <c r="W57" s="2"/>
      <c r="X57" s="2"/>
      <c r="Y57" s="2"/>
    </row>
    <row r="58" spans="1:25" s="235" customFormat="1" ht="13.5" customHeight="1">
      <c r="A58" s="464">
        <v>52</v>
      </c>
      <c r="B58" s="441" t="s">
        <v>1205</v>
      </c>
      <c r="C58" s="798">
        <v>20</v>
      </c>
      <c r="D58" s="798">
        <v>17</v>
      </c>
      <c r="E58" s="798"/>
      <c r="F58" s="796">
        <v>27</v>
      </c>
      <c r="G58" s="796">
        <v>22</v>
      </c>
      <c r="H58" s="798"/>
      <c r="I58" s="798"/>
      <c r="J58" s="116"/>
      <c r="K58" s="119"/>
      <c r="L58" s="119"/>
      <c r="M58" s="2"/>
      <c r="N58" s="2"/>
      <c r="O58" s="2"/>
      <c r="P58" s="2"/>
      <c r="Q58" s="2"/>
      <c r="R58" s="2"/>
      <c r="S58" s="2"/>
      <c r="T58" s="2"/>
      <c r="U58" s="2"/>
      <c r="V58" s="2"/>
      <c r="W58" s="2"/>
      <c r="X58" s="2"/>
      <c r="Y58" s="2"/>
    </row>
    <row r="59" spans="1:25" s="235" customFormat="1" ht="13.5" customHeight="1">
      <c r="A59" s="464">
        <v>53</v>
      </c>
      <c r="B59" s="462" t="s">
        <v>1287</v>
      </c>
      <c r="C59" s="799">
        <v>18</v>
      </c>
      <c r="D59" s="799">
        <v>16</v>
      </c>
      <c r="E59" s="799"/>
      <c r="F59" s="799">
        <v>25</v>
      </c>
      <c r="G59" s="799">
        <v>22</v>
      </c>
      <c r="H59" s="799"/>
      <c r="I59" s="800"/>
      <c r="J59" s="119"/>
      <c r="K59" s="119"/>
      <c r="L59" s="119"/>
      <c r="M59" s="2"/>
      <c r="N59" s="2"/>
      <c r="O59" s="2"/>
      <c r="P59" s="2"/>
      <c r="Q59" s="2"/>
      <c r="R59" s="2"/>
      <c r="S59" s="2"/>
      <c r="T59" s="2"/>
      <c r="U59" s="2"/>
      <c r="V59" s="2"/>
      <c r="W59" s="2"/>
      <c r="X59" s="2"/>
      <c r="Y59" s="2"/>
    </row>
    <row r="60" spans="1:25" s="235" customFormat="1" ht="13.5" customHeight="1">
      <c r="A60" s="355">
        <v>54</v>
      </c>
      <c r="B60" s="440" t="s">
        <v>2279</v>
      </c>
      <c r="C60" s="480">
        <v>91</v>
      </c>
      <c r="D60" s="480">
        <v>78</v>
      </c>
      <c r="E60" s="480">
        <v>71.5</v>
      </c>
      <c r="F60" s="480">
        <v>300</v>
      </c>
      <c r="G60" s="480">
        <v>280</v>
      </c>
      <c r="H60" s="480">
        <v>260</v>
      </c>
      <c r="I60" s="798"/>
      <c r="J60" s="116"/>
      <c r="K60" s="119"/>
      <c r="L60" s="119"/>
      <c r="M60" s="2"/>
      <c r="N60" s="2"/>
      <c r="O60" s="2"/>
      <c r="P60" s="2"/>
      <c r="Q60" s="2"/>
      <c r="R60" s="2"/>
      <c r="S60" s="2"/>
      <c r="T60" s="2"/>
      <c r="U60" s="2"/>
      <c r="V60" s="2"/>
      <c r="W60" s="2"/>
      <c r="X60" s="2"/>
      <c r="Y60" s="2"/>
    </row>
    <row r="61" spans="1:25" s="235" customFormat="1" ht="13.5" customHeight="1">
      <c r="A61" s="355">
        <v>55</v>
      </c>
      <c r="B61" s="441" t="s">
        <v>1567</v>
      </c>
      <c r="C61" s="480">
        <v>196</v>
      </c>
      <c r="D61" s="480">
        <v>126</v>
      </c>
      <c r="E61" s="480">
        <v>112</v>
      </c>
      <c r="F61" s="796">
        <v>420</v>
      </c>
      <c r="G61" s="796">
        <v>350</v>
      </c>
      <c r="H61" s="798">
        <v>320</v>
      </c>
      <c r="I61" s="798"/>
      <c r="J61" s="119"/>
      <c r="K61" s="119"/>
      <c r="L61" s="119"/>
      <c r="M61" s="2"/>
      <c r="N61" s="2"/>
      <c r="O61" s="2"/>
      <c r="P61" s="2"/>
      <c r="Q61" s="2"/>
      <c r="R61" s="2"/>
      <c r="S61" s="2"/>
      <c r="T61" s="2"/>
      <c r="U61" s="2"/>
      <c r="V61" s="2"/>
      <c r="W61" s="2"/>
      <c r="X61" s="2"/>
      <c r="Y61" s="2"/>
    </row>
    <row r="62" spans="1:25" s="235" customFormat="1" ht="13.5" customHeight="1">
      <c r="A62" s="464">
        <v>56</v>
      </c>
      <c r="B62" s="327" t="s">
        <v>1566</v>
      </c>
      <c r="C62" s="798">
        <v>140</v>
      </c>
      <c r="D62" s="798">
        <v>126</v>
      </c>
      <c r="E62" s="798">
        <v>84.5</v>
      </c>
      <c r="F62" s="796">
        <v>400</v>
      </c>
      <c r="G62" s="796">
        <v>380</v>
      </c>
      <c r="H62" s="798">
        <v>350</v>
      </c>
      <c r="I62" s="798"/>
      <c r="J62" s="116"/>
      <c r="K62" s="119"/>
      <c r="L62" s="119"/>
      <c r="M62" s="1"/>
      <c r="N62" s="1"/>
      <c r="O62" s="1"/>
      <c r="P62" s="1"/>
      <c r="Q62" s="1"/>
      <c r="R62" s="1"/>
      <c r="S62" s="1"/>
      <c r="T62" s="1"/>
      <c r="U62" s="1"/>
      <c r="V62" s="1"/>
      <c r="W62" s="1"/>
      <c r="X62" s="1"/>
      <c r="Y62" s="1"/>
    </row>
    <row r="63" spans="1:25" s="235" customFormat="1" ht="13.5" customHeight="1">
      <c r="A63" s="464">
        <v>57</v>
      </c>
      <c r="B63" s="327" t="s">
        <v>1936</v>
      </c>
      <c r="C63" s="798">
        <v>134.5</v>
      </c>
      <c r="D63" s="798">
        <v>118.6</v>
      </c>
      <c r="E63" s="798">
        <v>91</v>
      </c>
      <c r="F63" s="796">
        <v>400</v>
      </c>
      <c r="G63" s="796">
        <v>380</v>
      </c>
      <c r="H63" s="798">
        <v>350</v>
      </c>
      <c r="I63" s="798"/>
      <c r="J63" s="119"/>
      <c r="K63" s="119"/>
      <c r="L63" s="119"/>
      <c r="M63" s="1"/>
      <c r="N63" s="1"/>
      <c r="O63" s="1"/>
      <c r="P63" s="1"/>
      <c r="Q63" s="1"/>
      <c r="R63" s="1"/>
      <c r="S63" s="1"/>
      <c r="T63" s="1"/>
      <c r="U63" s="1"/>
      <c r="V63" s="1"/>
      <c r="W63" s="1"/>
      <c r="X63" s="1"/>
      <c r="Y63" s="1"/>
    </row>
    <row r="64" spans="1:25" s="235" customFormat="1" ht="13.5" customHeight="1">
      <c r="A64" s="355">
        <v>58</v>
      </c>
      <c r="B64" s="441" t="s">
        <v>2135</v>
      </c>
      <c r="C64" s="798">
        <v>140</v>
      </c>
      <c r="D64" s="798">
        <v>126</v>
      </c>
      <c r="E64" s="798">
        <v>105</v>
      </c>
      <c r="F64" s="796">
        <v>340</v>
      </c>
      <c r="G64" s="796">
        <v>320</v>
      </c>
      <c r="H64" s="797">
        <v>300</v>
      </c>
      <c r="I64" s="798"/>
      <c r="J64" s="116"/>
      <c r="K64" s="119"/>
      <c r="L64" s="119"/>
      <c r="M64" s="1"/>
      <c r="N64" s="1"/>
      <c r="O64" s="1"/>
      <c r="P64" s="1"/>
      <c r="Q64" s="1"/>
      <c r="R64" s="1"/>
      <c r="S64" s="1"/>
      <c r="T64" s="1"/>
      <c r="U64" s="1"/>
      <c r="V64" s="1"/>
      <c r="W64" s="1"/>
      <c r="X64" s="1"/>
      <c r="Y64" s="1"/>
    </row>
    <row r="65" spans="1:25" s="235" customFormat="1" ht="13.5" customHeight="1">
      <c r="A65" s="464">
        <v>59</v>
      </c>
      <c r="B65" s="327" t="s">
        <v>2594</v>
      </c>
      <c r="C65" s="798">
        <v>140</v>
      </c>
      <c r="D65" s="798">
        <v>119</v>
      </c>
      <c r="E65" s="798">
        <v>91</v>
      </c>
      <c r="F65" s="796">
        <v>360</v>
      </c>
      <c r="G65" s="796">
        <v>340</v>
      </c>
      <c r="H65" s="797">
        <v>320</v>
      </c>
      <c r="I65" s="798"/>
      <c r="J65" s="119"/>
      <c r="K65" s="119"/>
      <c r="L65" s="119"/>
      <c r="M65" s="1"/>
      <c r="N65" s="1"/>
      <c r="O65" s="1"/>
      <c r="P65" s="1"/>
      <c r="Q65" s="1"/>
      <c r="R65" s="1"/>
      <c r="S65" s="1"/>
      <c r="T65" s="1"/>
      <c r="U65" s="1"/>
      <c r="V65" s="1"/>
      <c r="W65" s="1"/>
      <c r="X65" s="1"/>
      <c r="Y65" s="1"/>
    </row>
    <row r="66" spans="1:25" s="235" customFormat="1" ht="13.5" customHeight="1">
      <c r="A66" s="460">
        <v>60</v>
      </c>
      <c r="B66" s="448" t="s">
        <v>5362</v>
      </c>
      <c r="C66" s="480">
        <v>54</v>
      </c>
      <c r="D66" s="480">
        <v>45.6</v>
      </c>
      <c r="E66" s="480">
        <v>39</v>
      </c>
      <c r="F66" s="480">
        <v>70</v>
      </c>
      <c r="G66" s="480">
        <v>59</v>
      </c>
      <c r="H66" s="480">
        <v>51</v>
      </c>
      <c r="I66" s="480">
        <v>39</v>
      </c>
      <c r="J66" s="116"/>
      <c r="K66" s="119"/>
      <c r="L66" s="119"/>
      <c r="M66" s="1"/>
      <c r="N66" s="1"/>
      <c r="O66" s="1"/>
      <c r="P66" s="1"/>
      <c r="Q66" s="1"/>
      <c r="R66" s="1"/>
      <c r="S66" s="1"/>
      <c r="T66" s="1"/>
      <c r="U66" s="1"/>
      <c r="V66" s="1"/>
      <c r="W66" s="1"/>
      <c r="X66" s="1"/>
      <c r="Y66" s="1"/>
    </row>
    <row r="67" spans="1:25" s="235" customFormat="1" ht="13.5" customHeight="1">
      <c r="A67" s="460">
        <v>61</v>
      </c>
      <c r="B67" s="448" t="s">
        <v>5363</v>
      </c>
      <c r="C67" s="480">
        <v>72</v>
      </c>
      <c r="D67" s="480">
        <v>65</v>
      </c>
      <c r="E67" s="480">
        <v>54.4</v>
      </c>
      <c r="F67" s="480">
        <v>87</v>
      </c>
      <c r="G67" s="480">
        <v>79</v>
      </c>
      <c r="H67" s="480">
        <v>66</v>
      </c>
      <c r="I67" s="480">
        <v>51</v>
      </c>
      <c r="J67" s="116"/>
      <c r="K67" s="119"/>
      <c r="L67" s="119"/>
      <c r="M67" s="1"/>
      <c r="N67" s="1"/>
      <c r="O67" s="1"/>
      <c r="P67" s="1"/>
      <c r="Q67" s="1"/>
      <c r="R67" s="1"/>
      <c r="S67" s="1"/>
      <c r="T67" s="1"/>
      <c r="U67" s="1"/>
      <c r="V67" s="1"/>
      <c r="W67" s="1"/>
      <c r="X67" s="1"/>
      <c r="Y67" s="1"/>
    </row>
    <row r="68" spans="1:25" s="235" customFormat="1" ht="13.5" customHeight="1">
      <c r="A68" s="460">
        <v>62</v>
      </c>
      <c r="B68" s="448" t="s">
        <v>5364</v>
      </c>
      <c r="C68" s="480">
        <v>31.2</v>
      </c>
      <c r="D68" s="480"/>
      <c r="E68" s="480"/>
      <c r="F68" s="480">
        <v>41</v>
      </c>
      <c r="G68" s="480"/>
      <c r="H68" s="480"/>
      <c r="I68" s="480"/>
      <c r="J68" s="116"/>
      <c r="K68" s="119"/>
      <c r="L68" s="119"/>
      <c r="M68" s="1"/>
      <c r="N68" s="1"/>
      <c r="O68" s="1"/>
      <c r="P68" s="1"/>
      <c r="Q68" s="1"/>
      <c r="R68" s="1"/>
      <c r="S68" s="1"/>
      <c r="T68" s="1"/>
      <c r="U68" s="1"/>
      <c r="V68" s="1"/>
      <c r="W68" s="1"/>
      <c r="X68" s="1"/>
      <c r="Y68" s="1"/>
    </row>
    <row r="69" spans="1:25" s="235" customFormat="1" ht="13.5" customHeight="1">
      <c r="A69" s="460">
        <v>63</v>
      </c>
      <c r="B69" s="452" t="s">
        <v>5365</v>
      </c>
      <c r="C69" s="801">
        <v>60</v>
      </c>
      <c r="D69" s="802">
        <v>55</v>
      </c>
      <c r="E69" s="802">
        <v>45</v>
      </c>
      <c r="F69" s="801">
        <v>73</v>
      </c>
      <c r="G69" s="802">
        <v>67</v>
      </c>
      <c r="H69" s="802">
        <v>55</v>
      </c>
      <c r="I69" s="802">
        <v>43</v>
      </c>
      <c r="J69" s="116"/>
      <c r="K69" s="119"/>
      <c r="L69" s="119"/>
      <c r="M69" s="1"/>
      <c r="N69" s="1"/>
      <c r="O69" s="1"/>
      <c r="P69" s="1"/>
      <c r="Q69" s="1"/>
      <c r="R69" s="1"/>
      <c r="S69" s="1"/>
      <c r="T69" s="1"/>
      <c r="U69" s="1"/>
      <c r="V69" s="1"/>
      <c r="W69" s="1"/>
      <c r="X69" s="1"/>
      <c r="Y69" s="1"/>
    </row>
    <row r="70" spans="1:25" s="235" customFormat="1" ht="16.5">
      <c r="A70" s="460">
        <v>64</v>
      </c>
      <c r="B70" s="448" t="s">
        <v>5366</v>
      </c>
      <c r="C70" s="480">
        <v>67</v>
      </c>
      <c r="D70" s="482">
        <v>52</v>
      </c>
      <c r="E70" s="482">
        <v>45.5</v>
      </c>
      <c r="F70" s="480">
        <v>80</v>
      </c>
      <c r="G70" s="482">
        <v>62</v>
      </c>
      <c r="H70" s="482">
        <v>51</v>
      </c>
      <c r="I70" s="482">
        <v>41</v>
      </c>
      <c r="J70" s="116"/>
      <c r="K70" s="119"/>
      <c r="L70" s="119"/>
      <c r="M70" s="1"/>
      <c r="N70" s="1"/>
      <c r="O70" s="1"/>
      <c r="P70" s="1"/>
      <c r="Q70" s="1"/>
      <c r="R70" s="1"/>
      <c r="S70" s="1"/>
      <c r="T70" s="1"/>
      <c r="U70" s="1"/>
      <c r="V70" s="1"/>
      <c r="W70" s="1"/>
      <c r="X70" s="1"/>
      <c r="Y70" s="1"/>
    </row>
    <row r="71" spans="1:25" s="235" customFormat="1" ht="13.5" customHeight="1">
      <c r="A71" s="460">
        <v>65</v>
      </c>
      <c r="B71" s="448" t="s">
        <v>5367</v>
      </c>
      <c r="C71" s="480">
        <v>130</v>
      </c>
      <c r="D71" s="482">
        <v>90</v>
      </c>
      <c r="E71" s="482">
        <v>72</v>
      </c>
      <c r="F71" s="480">
        <v>130</v>
      </c>
      <c r="G71" s="482">
        <v>90</v>
      </c>
      <c r="H71" s="482">
        <v>72</v>
      </c>
      <c r="I71" s="482">
        <v>52</v>
      </c>
      <c r="J71" s="116"/>
      <c r="K71" s="119"/>
      <c r="L71" s="119"/>
      <c r="M71" s="1"/>
      <c r="N71" s="1"/>
      <c r="O71" s="1"/>
      <c r="P71" s="1"/>
      <c r="Q71" s="1"/>
      <c r="R71" s="1"/>
      <c r="S71" s="1"/>
      <c r="T71" s="1"/>
      <c r="U71" s="1"/>
      <c r="V71" s="1"/>
      <c r="W71" s="1"/>
      <c r="X71" s="1"/>
      <c r="Y71" s="1"/>
    </row>
    <row r="72" spans="1:25" s="235" customFormat="1" ht="13.5" customHeight="1">
      <c r="A72" s="460">
        <v>66</v>
      </c>
      <c r="B72" s="448" t="s">
        <v>5368</v>
      </c>
      <c r="C72" s="480">
        <v>150</v>
      </c>
      <c r="D72" s="480">
        <v>110</v>
      </c>
      <c r="E72" s="480">
        <v>90</v>
      </c>
      <c r="F72" s="480">
        <v>180</v>
      </c>
      <c r="G72" s="480">
        <v>132</v>
      </c>
      <c r="H72" s="480">
        <v>108</v>
      </c>
      <c r="I72" s="480">
        <v>72</v>
      </c>
      <c r="J72" s="116"/>
      <c r="K72" s="119"/>
      <c r="L72" s="119"/>
      <c r="M72" s="1"/>
      <c r="N72" s="1"/>
      <c r="O72" s="1"/>
      <c r="P72" s="1"/>
      <c r="Q72" s="1"/>
      <c r="R72" s="1"/>
      <c r="S72" s="1"/>
      <c r="T72" s="1"/>
      <c r="U72" s="1"/>
      <c r="V72" s="1"/>
      <c r="W72" s="1"/>
      <c r="X72" s="1"/>
      <c r="Y72" s="1"/>
    </row>
    <row r="73" spans="1:25" s="235" customFormat="1" ht="13.5" customHeight="1">
      <c r="A73" s="460">
        <v>67</v>
      </c>
      <c r="B73" s="448" t="s">
        <v>5369</v>
      </c>
      <c r="C73" s="480">
        <v>67</v>
      </c>
      <c r="D73" s="480">
        <v>60</v>
      </c>
      <c r="E73" s="480">
        <v>52</v>
      </c>
      <c r="F73" s="480">
        <v>77</v>
      </c>
      <c r="G73" s="480">
        <v>69</v>
      </c>
      <c r="H73" s="480">
        <v>60</v>
      </c>
      <c r="I73" s="480">
        <v>41</v>
      </c>
      <c r="J73" s="116"/>
      <c r="K73" s="119"/>
      <c r="L73" s="119"/>
      <c r="M73" s="1"/>
      <c r="N73" s="1"/>
      <c r="O73" s="1"/>
      <c r="P73" s="1"/>
      <c r="Q73" s="1"/>
      <c r="R73" s="1"/>
      <c r="S73" s="1"/>
      <c r="T73" s="1"/>
      <c r="U73" s="1"/>
      <c r="V73" s="1"/>
      <c r="W73" s="1"/>
      <c r="X73" s="1"/>
      <c r="Y73" s="1"/>
    </row>
    <row r="74" spans="1:25" s="158" customFormat="1" ht="16.5">
      <c r="A74" s="460">
        <v>68</v>
      </c>
      <c r="B74" s="448" t="s">
        <v>5370</v>
      </c>
      <c r="C74" s="480">
        <v>75</v>
      </c>
      <c r="D74" s="480">
        <v>60</v>
      </c>
      <c r="E74" s="480">
        <v>45</v>
      </c>
      <c r="F74" s="480">
        <v>90</v>
      </c>
      <c r="G74" s="480">
        <v>75</v>
      </c>
      <c r="H74" s="480">
        <v>60</v>
      </c>
      <c r="I74" s="480">
        <v>51</v>
      </c>
      <c r="J74" s="116"/>
      <c r="K74" s="119"/>
      <c r="L74" s="119"/>
    </row>
    <row r="75" spans="1:25" s="131" customFormat="1" ht="16.5">
      <c r="A75" s="154"/>
      <c r="B75" s="145"/>
      <c r="C75" s="145"/>
      <c r="D75" s="145"/>
      <c r="E75" s="145"/>
      <c r="F75" s="145"/>
      <c r="G75" s="145"/>
      <c r="H75" s="145"/>
      <c r="I75" s="145"/>
    </row>
    <row r="76" spans="1:25" s="158" customFormat="1" ht="16.5">
      <c r="A76" s="154"/>
      <c r="B76" s="145"/>
      <c r="C76" s="145"/>
      <c r="D76" s="145"/>
      <c r="E76" s="145"/>
      <c r="F76" s="450">
        <f>MAX(F7:F75)</f>
        <v>420</v>
      </c>
      <c r="G76" s="450"/>
      <c r="H76" s="450"/>
      <c r="I76" s="959">
        <f>MIN(I7:I75)</f>
        <v>23.8</v>
      </c>
    </row>
    <row r="77" spans="1:25" s="131" customFormat="1" ht="24" customHeight="1">
      <c r="A77" s="723">
        <v>6</v>
      </c>
      <c r="B77" s="723" t="s">
        <v>6850</v>
      </c>
      <c r="C77" s="724"/>
      <c r="D77" s="724"/>
      <c r="E77" s="723"/>
      <c r="F77" s="723"/>
      <c r="G77" s="723"/>
      <c r="H77" s="723"/>
      <c r="I77" s="723"/>
      <c r="J77" s="723"/>
      <c r="K77" s="723"/>
      <c r="L77" s="723"/>
      <c r="M77" s="723"/>
    </row>
    <row r="78" spans="1:25" s="131" customFormat="1" ht="52.5" customHeight="1">
      <c r="A78" s="1578" t="s">
        <v>6851</v>
      </c>
      <c r="B78" s="1579"/>
      <c r="C78" s="1579"/>
      <c r="D78" s="1579"/>
      <c r="E78" s="1579"/>
      <c r="F78" s="1579"/>
      <c r="G78" s="1579"/>
      <c r="H78" s="1579"/>
      <c r="I78" s="1579"/>
      <c r="J78" s="1579"/>
      <c r="K78" s="1579"/>
      <c r="L78" s="1579"/>
      <c r="M78" s="2"/>
    </row>
    <row r="79" spans="1:25" s="131" customFormat="1" ht="16.5" customHeight="1">
      <c r="A79" s="1578" t="s">
        <v>6797</v>
      </c>
      <c r="B79" s="1579"/>
      <c r="C79" s="1579"/>
      <c r="D79" s="1579"/>
      <c r="E79" s="1579"/>
      <c r="F79" s="1579"/>
      <c r="G79" s="1579"/>
      <c r="H79" s="1579"/>
      <c r="I79" s="1579"/>
      <c r="J79" s="1579"/>
      <c r="K79" s="1579"/>
      <c r="L79" s="1579"/>
      <c r="M79" s="2"/>
    </row>
    <row r="80" spans="1:25" s="164" customFormat="1" ht="14.25" customHeight="1">
      <c r="A80" s="1578" t="s">
        <v>6798</v>
      </c>
      <c r="B80" s="1579"/>
      <c r="C80" s="1579"/>
      <c r="D80" s="1579"/>
      <c r="E80" s="1579"/>
      <c r="F80" s="1579"/>
      <c r="G80" s="1579"/>
      <c r="H80" s="1579"/>
      <c r="I80" s="1579"/>
      <c r="J80" s="1579"/>
      <c r="K80" s="1579"/>
      <c r="L80" s="1579"/>
      <c r="M80" s="2"/>
    </row>
    <row r="81" spans="1:18" s="131" customFormat="1" ht="16.5">
      <c r="A81" s="1578" t="s">
        <v>6799</v>
      </c>
      <c r="B81" s="1579"/>
      <c r="C81" s="1579"/>
      <c r="D81" s="1579"/>
      <c r="E81" s="1579"/>
      <c r="F81" s="1579"/>
      <c r="G81" s="1579"/>
      <c r="H81" s="1579"/>
      <c r="I81" s="1579"/>
      <c r="J81" s="1579"/>
      <c r="K81" s="1579"/>
      <c r="L81" s="1579"/>
      <c r="M81" s="2"/>
    </row>
    <row r="82" spans="1:18" s="131" customFormat="1" ht="16.5">
      <c r="A82" s="714">
        <v>7</v>
      </c>
      <c r="B82" s="714" t="s">
        <v>6852</v>
      </c>
      <c r="C82" s="714"/>
      <c r="D82" s="714"/>
      <c r="E82" s="714"/>
      <c r="F82" s="714"/>
      <c r="G82" s="719"/>
      <c r="H82" s="719"/>
      <c r="I82" s="719"/>
      <c r="J82" s="719"/>
      <c r="K82" s="714"/>
      <c r="L82" s="714"/>
      <c r="M82" s="720"/>
    </row>
    <row r="83" spans="1:18" s="131" customFormat="1" ht="16.5">
      <c r="A83" s="1582" t="s">
        <v>6801</v>
      </c>
      <c r="B83" s="1583"/>
      <c r="C83" s="1583"/>
      <c r="D83" s="1583"/>
      <c r="E83" s="1583"/>
      <c r="F83" s="1583"/>
      <c r="G83" s="1583"/>
      <c r="H83" s="1583"/>
      <c r="I83" s="1583"/>
      <c r="J83" s="1583"/>
      <c r="K83" s="1583"/>
      <c r="L83" s="1583"/>
      <c r="M83" s="2"/>
    </row>
    <row r="84" spans="1:18" s="155" customFormat="1" ht="16.5">
      <c r="A84" s="1582" t="s">
        <v>6802</v>
      </c>
      <c r="B84" s="1583"/>
      <c r="C84" s="1583"/>
      <c r="D84" s="1583"/>
      <c r="E84" s="1583"/>
      <c r="F84" s="1583"/>
      <c r="G84" s="1583"/>
      <c r="H84" s="1583"/>
      <c r="I84" s="1583"/>
      <c r="J84" s="1583"/>
      <c r="K84" s="1583"/>
      <c r="L84" s="1583"/>
      <c r="M84" s="2"/>
    </row>
    <row r="85" spans="1:18" s="155" customFormat="1" ht="38.25" customHeight="1">
      <c r="A85" s="1582" t="s">
        <v>6803</v>
      </c>
      <c r="B85" s="1583"/>
      <c r="C85" s="1583"/>
      <c r="D85" s="1583"/>
      <c r="E85" s="1583"/>
      <c r="F85" s="1583"/>
      <c r="G85" s="1583"/>
      <c r="H85" s="1583"/>
      <c r="I85" s="1583"/>
      <c r="J85" s="1583"/>
      <c r="K85" s="1583"/>
      <c r="L85" s="1583"/>
      <c r="M85" s="2"/>
    </row>
    <row r="86" spans="1:18" s="155" customFormat="1" ht="44.25" customHeight="1">
      <c r="A86" s="1582" t="s">
        <v>6804</v>
      </c>
      <c r="B86" s="1583"/>
      <c r="C86" s="1583"/>
      <c r="D86" s="1583"/>
      <c r="E86" s="1583"/>
      <c r="F86" s="1583"/>
      <c r="G86" s="1583"/>
      <c r="H86" s="1583"/>
      <c r="I86" s="1583"/>
      <c r="J86" s="1583"/>
      <c r="K86" s="1583"/>
      <c r="L86" s="1583"/>
      <c r="M86" s="2"/>
    </row>
    <row r="87" spans="1:18" s="169" customFormat="1" ht="16.5">
      <c r="A87" s="714">
        <v>8</v>
      </c>
      <c r="B87" s="714" t="s">
        <v>6805</v>
      </c>
      <c r="C87" s="714"/>
      <c r="D87" s="714"/>
      <c r="E87" s="714"/>
      <c r="F87" s="714"/>
      <c r="G87" s="719"/>
      <c r="H87" s="719"/>
      <c r="I87" s="719"/>
      <c r="J87" s="719"/>
      <c r="K87" s="714"/>
      <c r="L87" s="714"/>
      <c r="M87" s="720"/>
    </row>
    <row r="88" spans="1:18" s="175" customFormat="1" ht="16.5">
      <c r="A88" s="1582" t="s">
        <v>6806</v>
      </c>
      <c r="B88" s="1583"/>
      <c r="C88" s="1583"/>
      <c r="D88" s="1583"/>
      <c r="E88" s="1583"/>
      <c r="F88" s="1583"/>
      <c r="G88" s="1583"/>
      <c r="H88" s="1583"/>
      <c r="I88" s="1583"/>
      <c r="J88" s="1583"/>
      <c r="K88" s="1583"/>
      <c r="L88" s="1583"/>
      <c r="M88" s="2"/>
    </row>
    <row r="89" spans="1:18" s="169" customFormat="1" ht="16.5">
      <c r="A89" s="1582" t="s">
        <v>6807</v>
      </c>
      <c r="B89" s="1583"/>
      <c r="C89" s="1583"/>
      <c r="D89" s="1583"/>
      <c r="E89" s="1583"/>
      <c r="F89" s="1583"/>
      <c r="G89" s="1583"/>
      <c r="H89" s="1583"/>
      <c r="I89" s="1583"/>
      <c r="J89" s="1583"/>
      <c r="K89" s="1583"/>
      <c r="L89" s="1583"/>
      <c r="M89" s="2"/>
    </row>
    <row r="90" spans="1:18" s="169" customFormat="1" ht="33" customHeight="1">
      <c r="A90" s="1582" t="s">
        <v>6808</v>
      </c>
      <c r="B90" s="1583"/>
      <c r="C90" s="1583"/>
      <c r="D90" s="1583"/>
      <c r="E90" s="1583"/>
      <c r="F90" s="1583"/>
      <c r="G90" s="1583"/>
      <c r="H90" s="1583"/>
      <c r="I90" s="1583"/>
      <c r="J90" s="1583"/>
      <c r="K90" s="1583"/>
      <c r="L90" s="1583"/>
      <c r="M90" s="2"/>
    </row>
    <row r="91" spans="1:18" s="169" customFormat="1" ht="16.5" customHeight="1">
      <c r="A91" s="583">
        <v>17</v>
      </c>
      <c r="B91" s="158" t="s">
        <v>2274</v>
      </c>
      <c r="C91" s="158"/>
      <c r="D91" s="158"/>
      <c r="E91" s="158"/>
      <c r="F91" s="158"/>
      <c r="G91" s="158"/>
      <c r="H91" s="158"/>
      <c r="I91" s="158"/>
      <c r="J91" s="131"/>
      <c r="K91" s="131"/>
      <c r="L91" s="131"/>
      <c r="M91" s="131"/>
    </row>
    <row r="92" spans="1:18" s="179" customFormat="1" ht="15" customHeight="1">
      <c r="A92" s="484" t="s">
        <v>2442</v>
      </c>
      <c r="B92" s="1585" t="s">
        <v>2456</v>
      </c>
      <c r="C92" s="1585"/>
      <c r="D92" s="1585"/>
      <c r="E92" s="1585"/>
      <c r="F92" s="1585"/>
      <c r="G92" s="1585"/>
      <c r="H92" s="131"/>
      <c r="I92" s="131"/>
      <c r="J92" s="131"/>
      <c r="K92" s="131"/>
      <c r="L92" s="131"/>
      <c r="M92" s="131"/>
    </row>
    <row r="93" spans="1:18" s="198" customFormat="1" ht="38.25" customHeight="1">
      <c r="A93" s="484" t="s">
        <v>2444</v>
      </c>
      <c r="B93" s="1585" t="s">
        <v>2457</v>
      </c>
      <c r="C93" s="1585"/>
      <c r="D93" s="1585"/>
      <c r="E93" s="1585"/>
      <c r="F93" s="1585"/>
      <c r="G93" s="1585"/>
      <c r="H93" s="131"/>
      <c r="I93" s="131"/>
      <c r="J93" s="131"/>
      <c r="K93" s="131"/>
      <c r="L93" s="131"/>
      <c r="M93" s="131"/>
    </row>
    <row r="94" spans="1:18" s="198" customFormat="1" ht="16.5">
      <c r="A94" s="484" t="s">
        <v>2446</v>
      </c>
      <c r="B94" s="585" t="s">
        <v>2447</v>
      </c>
      <c r="C94" s="585"/>
      <c r="D94" s="585"/>
      <c r="E94" s="585"/>
      <c r="F94" s="585"/>
      <c r="G94" s="585"/>
      <c r="H94" s="131"/>
      <c r="I94" s="131"/>
      <c r="J94" s="164"/>
      <c r="K94" s="164"/>
      <c r="L94" s="164"/>
      <c r="M94" s="164"/>
    </row>
    <row r="95" spans="1:18" s="179" customFormat="1" ht="15" customHeight="1">
      <c r="A95" s="186">
        <v>18</v>
      </c>
      <c r="B95" s="160" t="s">
        <v>2275</v>
      </c>
      <c r="C95" s="160"/>
      <c r="D95" s="160"/>
      <c r="E95" s="160"/>
      <c r="F95" s="160"/>
      <c r="G95" s="160"/>
      <c r="H95" s="160"/>
      <c r="I95" s="160"/>
      <c r="J95" s="131"/>
      <c r="K95" s="131"/>
      <c r="L95" s="131"/>
      <c r="M95" s="131"/>
    </row>
    <row r="96" spans="1:18" s="184" customFormat="1" ht="78.75" customHeight="1">
      <c r="A96" s="485" t="s">
        <v>2442</v>
      </c>
      <c r="B96" s="153" t="s">
        <v>2680</v>
      </c>
      <c r="C96" s="211"/>
      <c r="D96" s="211"/>
      <c r="E96" s="211"/>
      <c r="F96" s="211"/>
      <c r="G96" s="211"/>
      <c r="H96" s="211"/>
      <c r="I96" s="131"/>
      <c r="J96" s="131"/>
      <c r="K96" s="131"/>
      <c r="L96" s="131"/>
      <c r="M96" s="131"/>
      <c r="R96" s="200"/>
    </row>
    <row r="97" spans="1:18" s="184" customFormat="1" ht="16.5">
      <c r="A97" s="485" t="s">
        <v>2444</v>
      </c>
      <c r="B97" s="153" t="s">
        <v>2681</v>
      </c>
      <c r="C97" s="211"/>
      <c r="D97" s="211"/>
      <c r="E97" s="211"/>
      <c r="F97" s="211"/>
      <c r="G97" s="211"/>
      <c r="H97" s="211"/>
      <c r="I97" s="131"/>
      <c r="J97" s="131"/>
      <c r="K97" s="131"/>
      <c r="L97" s="131"/>
      <c r="M97" s="131"/>
      <c r="R97" s="200"/>
    </row>
    <row r="98" spans="1:18" s="174" customFormat="1" ht="15" customHeight="1">
      <c r="A98" s="485" t="s">
        <v>2446</v>
      </c>
      <c r="B98" s="211" t="s">
        <v>2447</v>
      </c>
      <c r="C98" s="211"/>
      <c r="D98" s="211"/>
      <c r="E98" s="211"/>
      <c r="F98" s="211"/>
      <c r="G98" s="211"/>
      <c r="H98" s="211"/>
      <c r="I98" s="131"/>
      <c r="J98" s="155"/>
      <c r="K98" s="155"/>
      <c r="L98" s="155"/>
      <c r="M98" s="155"/>
    </row>
    <row r="99" spans="1:18" s="169" customFormat="1" ht="16.5">
      <c r="A99" s="486">
        <v>20</v>
      </c>
      <c r="B99" s="164" t="s">
        <v>2277</v>
      </c>
      <c r="C99" s="164"/>
      <c r="D99" s="164"/>
      <c r="E99" s="164"/>
      <c r="F99" s="164"/>
      <c r="G99" s="164"/>
      <c r="H99" s="164"/>
      <c r="I99" s="164"/>
      <c r="J99" s="155"/>
      <c r="K99" s="155"/>
      <c r="L99" s="155"/>
      <c r="M99" s="155"/>
    </row>
    <row r="100" spans="1:18" s="169" customFormat="1" ht="16.5">
      <c r="A100" s="484" t="s">
        <v>2622</v>
      </c>
      <c r="B100" s="131" t="s">
        <v>2678</v>
      </c>
      <c r="C100" s="131"/>
      <c r="D100" s="131"/>
      <c r="E100" s="131"/>
      <c r="F100" s="131"/>
      <c r="G100" s="131"/>
      <c r="H100" s="131"/>
      <c r="I100" s="131"/>
      <c r="J100" s="155"/>
      <c r="K100" s="155"/>
      <c r="L100" s="155"/>
      <c r="M100" s="155"/>
    </row>
    <row r="101" spans="1:18" s="179" customFormat="1" ht="15" customHeight="1">
      <c r="A101" s="484" t="s">
        <v>2444</v>
      </c>
      <c r="B101" s="131" t="s">
        <v>2679</v>
      </c>
      <c r="C101" s="131"/>
      <c r="D101" s="131"/>
      <c r="E101" s="131"/>
      <c r="F101" s="131"/>
      <c r="G101" s="131"/>
      <c r="H101" s="131"/>
      <c r="I101" s="131"/>
      <c r="J101" s="169"/>
      <c r="K101" s="169"/>
      <c r="L101" s="169"/>
      <c r="M101" s="169"/>
    </row>
    <row r="102" spans="1:18" s="184" customFormat="1" ht="45" customHeight="1">
      <c r="A102" s="484" t="s">
        <v>2446</v>
      </c>
      <c r="B102" s="131" t="s">
        <v>2447</v>
      </c>
      <c r="C102" s="131"/>
      <c r="D102" s="131"/>
      <c r="E102" s="131"/>
      <c r="F102" s="131"/>
      <c r="G102" s="131"/>
      <c r="H102" s="131"/>
      <c r="I102" s="131"/>
      <c r="J102" s="175"/>
      <c r="K102" s="175"/>
      <c r="L102" s="175"/>
      <c r="M102" s="175"/>
    </row>
    <row r="103" spans="1:18" s="184" customFormat="1" ht="16.5">
      <c r="A103" s="583">
        <v>21</v>
      </c>
      <c r="B103" s="156" t="s">
        <v>2278</v>
      </c>
      <c r="C103" s="155"/>
      <c r="D103" s="155"/>
      <c r="E103" s="155"/>
      <c r="F103" s="155"/>
      <c r="G103" s="155"/>
      <c r="H103" s="155"/>
      <c r="I103" s="155"/>
      <c r="J103" s="169"/>
      <c r="K103" s="169"/>
      <c r="L103" s="169"/>
      <c r="M103" s="169"/>
    </row>
    <row r="104" spans="1:18" s="179" customFormat="1" ht="15" customHeight="1">
      <c r="A104" s="484" t="s">
        <v>2442</v>
      </c>
      <c r="B104" s="1585" t="s">
        <v>2450</v>
      </c>
      <c r="C104" s="1585"/>
      <c r="D104" s="1585"/>
      <c r="E104" s="1585"/>
      <c r="F104" s="1585"/>
      <c r="G104" s="155"/>
      <c r="H104" s="155"/>
      <c r="I104" s="155"/>
      <c r="J104" s="169"/>
      <c r="K104" s="169"/>
      <c r="L104" s="169"/>
      <c r="M104" s="169"/>
    </row>
    <row r="105" spans="1:18" s="169" customFormat="1" ht="16.5">
      <c r="A105" s="484" t="s">
        <v>2444</v>
      </c>
      <c r="B105" s="1585" t="s">
        <v>2451</v>
      </c>
      <c r="C105" s="1585"/>
      <c r="D105" s="1585"/>
      <c r="E105" s="1585"/>
      <c r="F105" s="1585"/>
      <c r="G105" s="155"/>
      <c r="H105" s="155"/>
      <c r="I105" s="155"/>
    </row>
    <row r="106" spans="1:18" s="169" customFormat="1" ht="16.5">
      <c r="A106" s="487" t="s">
        <v>2446</v>
      </c>
      <c r="B106" s="197" t="s">
        <v>2447</v>
      </c>
      <c r="C106" s="197"/>
      <c r="D106" s="197"/>
      <c r="E106" s="197"/>
      <c r="F106" s="197"/>
      <c r="J106" s="179"/>
      <c r="K106" s="179"/>
      <c r="L106" s="179"/>
      <c r="M106" s="179"/>
    </row>
    <row r="107" spans="1:18" s="179" customFormat="1" ht="15" customHeight="1">
      <c r="A107" s="714">
        <v>32</v>
      </c>
      <c r="B107" s="714" t="s">
        <v>6739</v>
      </c>
      <c r="C107" s="714"/>
      <c r="D107" s="714"/>
      <c r="E107" s="714"/>
      <c r="F107" s="714"/>
      <c r="G107" s="719"/>
      <c r="H107" s="719"/>
      <c r="I107" s="719"/>
      <c r="J107" s="719"/>
      <c r="K107" s="714"/>
      <c r="L107" s="714"/>
      <c r="M107" s="714"/>
    </row>
    <row r="108" spans="1:18" s="184" customFormat="1" ht="77.25" customHeight="1">
      <c r="A108" s="1578" t="s">
        <v>6853</v>
      </c>
      <c r="B108" s="1579"/>
      <c r="C108" s="1579"/>
      <c r="D108" s="1579"/>
      <c r="E108" s="1579"/>
      <c r="F108" s="1579"/>
      <c r="G108" s="1579"/>
      <c r="H108" s="1579"/>
      <c r="I108" s="1579"/>
      <c r="J108" s="1579"/>
      <c r="K108" s="1579"/>
      <c r="L108" s="1579"/>
      <c r="M108" s="1579"/>
    </row>
    <row r="109" spans="1:18" s="184" customFormat="1" ht="45" customHeight="1">
      <c r="A109" s="1578" t="s">
        <v>6854</v>
      </c>
      <c r="B109" s="1579"/>
      <c r="C109" s="1579"/>
      <c r="D109" s="1579"/>
      <c r="E109" s="1579"/>
      <c r="F109" s="1579"/>
      <c r="G109" s="1579"/>
      <c r="H109" s="1579"/>
      <c r="I109" s="1579"/>
      <c r="J109" s="1579"/>
      <c r="K109" s="1579"/>
      <c r="L109" s="1579"/>
      <c r="M109" s="1579"/>
    </row>
    <row r="110" spans="1:18" s="184" customFormat="1" ht="16.5" customHeight="1">
      <c r="A110" s="1578" t="s">
        <v>6855</v>
      </c>
      <c r="B110" s="1579"/>
      <c r="C110" s="1579"/>
      <c r="D110" s="1579"/>
      <c r="E110" s="1579"/>
      <c r="F110" s="1579"/>
      <c r="G110" s="1579"/>
      <c r="H110" s="1579"/>
      <c r="I110" s="1579"/>
      <c r="J110" s="1579"/>
      <c r="K110" s="1579"/>
      <c r="L110" s="1579"/>
      <c r="M110" s="1579"/>
    </row>
    <row r="111" spans="1:18" s="179" customFormat="1" ht="15" customHeight="1">
      <c r="A111" s="1578" t="s">
        <v>6856</v>
      </c>
      <c r="B111" s="1579"/>
      <c r="C111" s="1579"/>
      <c r="D111" s="1579"/>
      <c r="E111" s="1579"/>
      <c r="F111" s="1579"/>
      <c r="G111" s="1579"/>
      <c r="H111" s="1579"/>
      <c r="I111" s="1579"/>
      <c r="J111" s="1579"/>
      <c r="K111" s="1579"/>
      <c r="L111" s="1579"/>
      <c r="M111" s="1579"/>
    </row>
    <row r="112" spans="1:18" s="184" customFormat="1" ht="16.5" customHeight="1">
      <c r="A112" s="714">
        <v>33</v>
      </c>
      <c r="B112" s="714" t="s">
        <v>6744</v>
      </c>
      <c r="C112" s="714"/>
      <c r="D112" s="714"/>
      <c r="E112" s="714"/>
      <c r="F112" s="714"/>
      <c r="G112" s="719"/>
      <c r="H112" s="719"/>
      <c r="I112" s="719"/>
      <c r="J112" s="719"/>
      <c r="K112" s="714"/>
      <c r="L112" s="714"/>
      <c r="M112" s="714"/>
    </row>
    <row r="113" spans="1:13" s="184" customFormat="1" ht="69.75" customHeight="1">
      <c r="A113" s="1578" t="s">
        <v>6857</v>
      </c>
      <c r="B113" s="1579"/>
      <c r="C113" s="1579"/>
      <c r="D113" s="1579"/>
      <c r="E113" s="1579"/>
      <c r="F113" s="1579"/>
      <c r="G113" s="1579"/>
      <c r="H113" s="1579"/>
      <c r="I113" s="1579"/>
      <c r="J113" s="1579"/>
      <c r="K113" s="1579"/>
      <c r="L113" s="1579"/>
      <c r="M113" s="1579"/>
    </row>
    <row r="114" spans="1:13" s="184" customFormat="1" ht="16.5" customHeight="1">
      <c r="A114" s="1578" t="s">
        <v>6858</v>
      </c>
      <c r="B114" s="1579"/>
      <c r="C114" s="1579"/>
      <c r="D114" s="1579"/>
      <c r="E114" s="1579"/>
      <c r="F114" s="1579"/>
      <c r="G114" s="1579"/>
      <c r="H114" s="1579"/>
      <c r="I114" s="1579"/>
      <c r="J114" s="1579"/>
      <c r="K114" s="1579"/>
      <c r="L114" s="1579"/>
      <c r="M114" s="1579"/>
    </row>
    <row r="115" spans="1:13" s="184" customFormat="1" ht="69.75" customHeight="1">
      <c r="A115" s="1578" t="s">
        <v>6814</v>
      </c>
      <c r="B115" s="1579"/>
      <c r="C115" s="1579"/>
      <c r="D115" s="1579"/>
      <c r="E115" s="1579"/>
      <c r="F115" s="1579"/>
      <c r="G115" s="1579"/>
      <c r="H115" s="1579"/>
      <c r="I115" s="1579"/>
      <c r="J115" s="1579"/>
      <c r="K115" s="1579"/>
      <c r="L115" s="1579"/>
      <c r="M115" s="1579"/>
    </row>
    <row r="116" spans="1:13" s="184" customFormat="1" ht="29.25" customHeight="1">
      <c r="A116" s="714">
        <v>34</v>
      </c>
      <c r="B116" s="714" t="s">
        <v>6749</v>
      </c>
      <c r="C116" s="714"/>
      <c r="D116" s="714"/>
      <c r="E116" s="714"/>
      <c r="F116" s="714"/>
      <c r="G116" s="719"/>
      <c r="H116" s="719"/>
      <c r="I116" s="719"/>
      <c r="J116" s="719"/>
      <c r="K116" s="714"/>
      <c r="L116" s="714"/>
      <c r="M116" s="714"/>
    </row>
    <row r="117" spans="1:13" s="184" customFormat="1" ht="48" customHeight="1">
      <c r="A117" s="1578" t="s">
        <v>6816</v>
      </c>
      <c r="B117" s="1579"/>
      <c r="C117" s="1579"/>
      <c r="D117" s="1579"/>
      <c r="E117" s="1579"/>
      <c r="F117" s="1579"/>
      <c r="G117" s="1579"/>
      <c r="H117" s="1579"/>
      <c r="I117" s="1579"/>
      <c r="J117" s="718"/>
      <c r="K117" s="717"/>
      <c r="L117" s="717"/>
      <c r="M117" s="717"/>
    </row>
    <row r="118" spans="1:13" s="184" customFormat="1" ht="28.5" customHeight="1">
      <c r="A118" s="725" t="s">
        <v>6859</v>
      </c>
      <c r="B118" s="717"/>
      <c r="C118" s="717"/>
      <c r="D118" s="717"/>
      <c r="E118" s="717"/>
      <c r="F118" s="717"/>
      <c r="G118" s="718"/>
      <c r="H118" s="718"/>
      <c r="I118" s="718"/>
      <c r="J118" s="718"/>
      <c r="K118" s="717"/>
      <c r="L118" s="717"/>
      <c r="M118" s="717"/>
    </row>
    <row r="119" spans="1:13" s="184" customFormat="1" ht="42.75" customHeight="1">
      <c r="A119" s="1578" t="s">
        <v>6808</v>
      </c>
      <c r="B119" s="1579"/>
      <c r="C119" s="1579"/>
      <c r="D119" s="1579"/>
      <c r="E119" s="1579"/>
      <c r="F119" s="1579"/>
      <c r="G119" s="1579"/>
      <c r="H119" s="718"/>
      <c r="I119" s="718"/>
      <c r="J119" s="718"/>
      <c r="K119" s="717"/>
      <c r="L119" s="717"/>
      <c r="M119" s="717"/>
    </row>
    <row r="120" spans="1:13" s="184" customFormat="1" ht="16.5" customHeight="1">
      <c r="A120" s="714">
        <v>35</v>
      </c>
      <c r="B120" s="714" t="s">
        <v>6754</v>
      </c>
      <c r="C120" s="714"/>
      <c r="D120" s="714"/>
      <c r="E120" s="714"/>
      <c r="F120" s="714"/>
      <c r="G120" s="719"/>
      <c r="H120" s="719"/>
      <c r="I120" s="719"/>
      <c r="J120" s="719"/>
      <c r="K120" s="714"/>
      <c r="L120" s="714"/>
      <c r="M120" s="714"/>
    </row>
    <row r="121" spans="1:13" s="184" customFormat="1" ht="16.5" customHeight="1">
      <c r="A121" s="1578" t="s">
        <v>6860</v>
      </c>
      <c r="B121" s="1579"/>
      <c r="C121" s="1579"/>
      <c r="D121" s="1579"/>
      <c r="E121" s="1579"/>
      <c r="F121" s="1579"/>
      <c r="G121" s="1579"/>
      <c r="H121" s="1579"/>
      <c r="I121" s="1579"/>
      <c r="J121" s="1579"/>
      <c r="K121" s="1579"/>
      <c r="L121" s="717"/>
      <c r="M121" s="717"/>
    </row>
    <row r="122" spans="1:13" s="184" customFormat="1" ht="42" customHeight="1">
      <c r="A122" s="1578" t="s">
        <v>6756</v>
      </c>
      <c r="B122" s="1579"/>
      <c r="C122" s="1579"/>
      <c r="D122" s="1579"/>
      <c r="E122" s="1579"/>
      <c r="F122" s="1579"/>
      <c r="G122" s="1579"/>
      <c r="H122" s="1579"/>
      <c r="I122" s="1579"/>
      <c r="J122" s="1579"/>
      <c r="K122" s="1579"/>
      <c r="L122" s="717"/>
      <c r="M122" s="717"/>
    </row>
    <row r="123" spans="1:13" s="179" customFormat="1" ht="15" customHeight="1">
      <c r="A123" s="1578" t="s">
        <v>6757</v>
      </c>
      <c r="B123" s="1579"/>
      <c r="C123" s="1579"/>
      <c r="D123" s="1579"/>
      <c r="E123" s="1579"/>
      <c r="F123" s="1579"/>
      <c r="G123" s="1579"/>
      <c r="H123" s="1579"/>
      <c r="I123" s="1579"/>
      <c r="J123" s="1579"/>
      <c r="K123" s="717"/>
      <c r="L123" s="717"/>
      <c r="M123" s="717"/>
    </row>
    <row r="124" spans="1:13" s="184" customFormat="1" ht="16.5">
      <c r="A124" s="714">
        <v>36</v>
      </c>
      <c r="B124" s="714" t="s">
        <v>6758</v>
      </c>
      <c r="C124" s="714"/>
      <c r="D124" s="714"/>
      <c r="E124" s="714"/>
      <c r="F124" s="714"/>
      <c r="G124" s="719"/>
      <c r="H124" s="719"/>
      <c r="I124" s="719"/>
      <c r="J124" s="719"/>
      <c r="K124" s="714"/>
      <c r="L124" s="714"/>
      <c r="M124" s="714"/>
    </row>
    <row r="125" spans="1:13" s="184" customFormat="1" ht="38.25" customHeight="1">
      <c r="A125" s="1578" t="s">
        <v>6759</v>
      </c>
      <c r="B125" s="1579"/>
      <c r="C125" s="1579"/>
      <c r="D125" s="1579"/>
      <c r="E125" s="1579"/>
      <c r="F125" s="1579"/>
      <c r="G125" s="1579"/>
      <c r="H125" s="1579"/>
      <c r="I125" s="1579"/>
      <c r="J125" s="1579"/>
      <c r="K125" s="717"/>
      <c r="L125" s="717"/>
      <c r="M125" s="717"/>
    </row>
    <row r="126" spans="1:13" s="184" customFormat="1" ht="16.5">
      <c r="A126" s="1578" t="s">
        <v>6760</v>
      </c>
      <c r="B126" s="1579"/>
      <c r="C126" s="1579"/>
      <c r="D126" s="1579"/>
      <c r="E126" s="1579"/>
      <c r="F126" s="1579"/>
      <c r="G126" s="1579"/>
      <c r="H126" s="1579"/>
      <c r="I126" s="1579"/>
      <c r="J126" s="1579"/>
      <c r="K126" s="717"/>
      <c r="L126" s="717"/>
      <c r="M126" s="717"/>
    </row>
    <row r="127" spans="1:13" s="179" customFormat="1" ht="15" customHeight="1">
      <c r="A127" s="1578" t="s">
        <v>6761</v>
      </c>
      <c r="B127" s="1579"/>
      <c r="C127" s="1579"/>
      <c r="D127" s="1579"/>
      <c r="E127" s="1579"/>
      <c r="F127" s="1579"/>
      <c r="G127" s="1579"/>
      <c r="H127" s="1579"/>
      <c r="I127" s="1579"/>
      <c r="J127" s="1579"/>
      <c r="K127" s="717"/>
      <c r="L127" s="717"/>
      <c r="M127" s="717"/>
    </row>
    <row r="128" spans="1:13" s="169" customFormat="1" ht="16.5">
      <c r="A128" s="177">
        <v>48</v>
      </c>
      <c r="B128" s="175" t="s">
        <v>974</v>
      </c>
      <c r="C128" s="175"/>
      <c r="D128" s="175"/>
      <c r="E128" s="175"/>
      <c r="F128" s="175"/>
      <c r="G128" s="175"/>
      <c r="H128" s="175"/>
      <c r="I128" s="175"/>
      <c r="J128" s="198"/>
      <c r="K128" s="198"/>
      <c r="L128" s="198"/>
      <c r="M128" s="198"/>
    </row>
    <row r="129" spans="1:13" s="169" customFormat="1" ht="16.5">
      <c r="A129" s="187" t="s">
        <v>2442</v>
      </c>
      <c r="B129" s="169" t="s">
        <v>2600</v>
      </c>
      <c r="J129" s="198"/>
      <c r="K129" s="198"/>
      <c r="L129" s="198"/>
      <c r="M129" s="198"/>
    </row>
    <row r="130" spans="1:13" s="169" customFormat="1" ht="16.5" customHeight="1">
      <c r="A130" s="187" t="s">
        <v>2601</v>
      </c>
      <c r="B130" s="1601" t="s">
        <v>2603</v>
      </c>
      <c r="C130" s="1601"/>
      <c r="D130" s="1601"/>
      <c r="E130" s="1601"/>
      <c r="F130" s="1601"/>
      <c r="G130" s="1601"/>
      <c r="J130" s="179"/>
      <c r="K130" s="179"/>
      <c r="L130" s="179"/>
      <c r="M130" s="179"/>
    </row>
    <row r="131" spans="1:13" s="179" customFormat="1" ht="15" customHeight="1">
      <c r="A131" s="187" t="s">
        <v>2446</v>
      </c>
      <c r="B131" s="169" t="s">
        <v>2447</v>
      </c>
      <c r="C131" s="169"/>
      <c r="D131" s="169"/>
      <c r="E131" s="169"/>
      <c r="F131" s="169"/>
      <c r="G131" s="169"/>
      <c r="H131" s="169"/>
      <c r="I131" s="169"/>
      <c r="J131" s="590"/>
      <c r="K131" s="590"/>
      <c r="L131" s="590"/>
      <c r="M131" s="590"/>
    </row>
    <row r="132" spans="1:13" s="184" customFormat="1" ht="78.75" customHeight="1">
      <c r="A132" s="178">
        <v>49</v>
      </c>
      <c r="B132" s="179" t="s">
        <v>1063</v>
      </c>
      <c r="C132" s="179"/>
      <c r="D132" s="179"/>
      <c r="E132" s="179"/>
      <c r="F132" s="179"/>
      <c r="G132" s="179"/>
      <c r="H132" s="179"/>
      <c r="I132" s="179"/>
      <c r="J132" s="590"/>
      <c r="K132" s="590"/>
      <c r="L132" s="590"/>
      <c r="M132" s="590"/>
    </row>
    <row r="133" spans="1:13" s="184" customFormat="1" ht="28.5" customHeight="1">
      <c r="A133" s="488" t="s">
        <v>2595</v>
      </c>
      <c r="B133" s="1618" t="s">
        <v>2604</v>
      </c>
      <c r="C133" s="1618"/>
      <c r="D133" s="1618"/>
      <c r="E133" s="198"/>
      <c r="F133" s="198"/>
      <c r="G133" s="198"/>
      <c r="H133" s="198"/>
      <c r="I133" s="198"/>
      <c r="J133" s="174"/>
      <c r="K133" s="174"/>
      <c r="L133" s="174"/>
      <c r="M133" s="174"/>
    </row>
    <row r="134" spans="1:13" s="184" customFormat="1" ht="16.5">
      <c r="A134" s="488" t="s">
        <v>2597</v>
      </c>
      <c r="B134" s="591" t="s">
        <v>2447</v>
      </c>
      <c r="C134" s="591"/>
      <c r="D134" s="198"/>
      <c r="E134" s="198"/>
      <c r="F134" s="198"/>
      <c r="G134" s="198"/>
      <c r="H134" s="198"/>
      <c r="I134" s="198"/>
      <c r="J134" s="169"/>
      <c r="K134" s="169"/>
      <c r="L134" s="169"/>
      <c r="M134" s="169"/>
    </row>
    <row r="135" spans="1:13" s="179" customFormat="1" ht="15" customHeight="1">
      <c r="A135" s="177">
        <v>50</v>
      </c>
      <c r="B135" s="175" t="s">
        <v>1124</v>
      </c>
      <c r="J135" s="169"/>
      <c r="K135" s="169"/>
      <c r="L135" s="169"/>
      <c r="M135" s="169"/>
    </row>
    <row r="136" spans="1:13" s="169" customFormat="1" ht="16.5">
      <c r="A136" s="489" t="s">
        <v>2610</v>
      </c>
      <c r="B136" s="1600" t="s">
        <v>2611</v>
      </c>
      <c r="C136" s="1600"/>
      <c r="D136" s="1600"/>
      <c r="E136" s="1600"/>
      <c r="F136" s="194"/>
      <c r="G136" s="168"/>
      <c r="H136" s="590"/>
      <c r="I136" s="590"/>
      <c r="J136" s="179"/>
      <c r="K136" s="179"/>
      <c r="L136" s="179"/>
      <c r="M136" s="179"/>
    </row>
    <row r="137" spans="1:13" s="169" customFormat="1" ht="44.25" customHeight="1">
      <c r="A137" s="489" t="s">
        <v>2444</v>
      </c>
      <c r="B137" s="586" t="s">
        <v>2447</v>
      </c>
      <c r="C137" s="166"/>
      <c r="D137" s="167"/>
      <c r="E137" s="167"/>
      <c r="F137" s="194"/>
      <c r="G137" s="168"/>
      <c r="H137" s="590"/>
      <c r="I137" s="590"/>
      <c r="J137" s="590"/>
      <c r="K137" s="590"/>
      <c r="L137" s="590"/>
      <c r="M137" s="590"/>
    </row>
    <row r="138" spans="1:13" s="169" customFormat="1" ht="16.5" customHeight="1">
      <c r="A138" s="177">
        <v>51</v>
      </c>
      <c r="B138" s="175" t="s">
        <v>1204</v>
      </c>
      <c r="C138" s="174"/>
      <c r="D138" s="174"/>
      <c r="E138" s="174"/>
      <c r="F138" s="174"/>
      <c r="G138" s="174"/>
      <c r="H138" s="174"/>
      <c r="I138" s="174"/>
      <c r="J138" s="590"/>
      <c r="K138" s="590"/>
      <c r="L138" s="590"/>
      <c r="M138" s="590"/>
    </row>
    <row r="139" spans="1:13" ht="15" customHeight="1">
      <c r="A139" s="182" t="s">
        <v>2595</v>
      </c>
      <c r="B139" s="169" t="s">
        <v>2615</v>
      </c>
      <c r="C139" s="169"/>
      <c r="D139" s="169"/>
      <c r="E139" s="169"/>
      <c r="F139" s="169"/>
      <c r="G139" s="169"/>
      <c r="H139" s="169"/>
      <c r="I139" s="169"/>
      <c r="J139" s="179"/>
      <c r="K139" s="179"/>
      <c r="L139" s="179"/>
      <c r="M139" s="179"/>
    </row>
    <row r="140" spans="1:13" ht="15" customHeight="1">
      <c r="A140" s="182" t="s">
        <v>2597</v>
      </c>
      <c r="B140" s="169" t="s">
        <v>2447</v>
      </c>
      <c r="C140" s="169"/>
      <c r="D140" s="169"/>
      <c r="E140" s="169"/>
      <c r="F140" s="169"/>
      <c r="G140" s="169"/>
      <c r="H140" s="169"/>
      <c r="I140" s="169"/>
      <c r="J140" s="169"/>
      <c r="K140" s="169"/>
      <c r="L140" s="169"/>
      <c r="M140" s="169"/>
    </row>
    <row r="141" spans="1:13" ht="15" customHeight="1">
      <c r="A141" s="177">
        <v>52</v>
      </c>
      <c r="B141" s="188" t="s">
        <v>1205</v>
      </c>
      <c r="C141" s="179"/>
      <c r="D141" s="179"/>
      <c r="E141" s="179"/>
      <c r="F141" s="179"/>
      <c r="G141" s="179"/>
      <c r="H141" s="179"/>
      <c r="I141" s="179"/>
      <c r="J141" s="169"/>
      <c r="K141" s="169"/>
      <c r="L141" s="169"/>
      <c r="M141" s="169"/>
    </row>
    <row r="142" spans="1:13" ht="15" customHeight="1">
      <c r="A142" s="182" t="s">
        <v>2595</v>
      </c>
      <c r="B142" s="1600" t="s">
        <v>2621</v>
      </c>
      <c r="C142" s="1600"/>
      <c r="D142" s="1600"/>
      <c r="E142" s="1600"/>
      <c r="F142" s="590"/>
      <c r="G142" s="590"/>
      <c r="H142" s="590"/>
      <c r="I142" s="590"/>
      <c r="J142" s="179"/>
      <c r="K142" s="179"/>
      <c r="L142" s="179"/>
      <c r="M142" s="179"/>
    </row>
    <row r="143" spans="1:13" ht="15" customHeight="1">
      <c r="A143" s="182" t="s">
        <v>2597</v>
      </c>
      <c r="B143" s="588" t="s">
        <v>2447</v>
      </c>
      <c r="C143" s="590"/>
      <c r="D143" s="590"/>
      <c r="E143" s="590"/>
      <c r="F143" s="590"/>
      <c r="G143" s="590"/>
      <c r="H143" s="590"/>
      <c r="I143" s="590"/>
      <c r="J143" s="590"/>
      <c r="K143" s="590"/>
      <c r="L143" s="590"/>
      <c r="M143" s="590"/>
    </row>
    <row r="144" spans="1:13" ht="15" customHeight="1">
      <c r="A144" s="177">
        <v>53</v>
      </c>
      <c r="B144" s="175" t="s">
        <v>1287</v>
      </c>
      <c r="C144" s="179"/>
      <c r="D144" s="179"/>
      <c r="E144" s="179"/>
      <c r="F144" s="179"/>
      <c r="G144" s="179"/>
      <c r="H144" s="179"/>
      <c r="I144" s="179"/>
      <c r="J144" s="590"/>
      <c r="K144" s="590"/>
      <c r="L144" s="590"/>
      <c r="M144" s="590"/>
    </row>
    <row r="145" spans="1:13" ht="15" customHeight="1">
      <c r="A145" s="1611" t="s">
        <v>2627</v>
      </c>
      <c r="B145" s="1600"/>
      <c r="C145" s="1600"/>
      <c r="D145" s="1600"/>
      <c r="E145" s="1600"/>
      <c r="F145" s="1600"/>
      <c r="G145" s="169"/>
      <c r="H145" s="169"/>
      <c r="I145" s="169"/>
      <c r="J145" s="590"/>
      <c r="K145" s="590"/>
      <c r="L145" s="590"/>
      <c r="M145" s="590"/>
    </row>
    <row r="146" spans="1:13" ht="15" customHeight="1">
      <c r="A146" s="490" t="s">
        <v>983</v>
      </c>
      <c r="B146" s="195"/>
      <c r="C146" s="195"/>
      <c r="D146" s="195"/>
      <c r="E146" s="169"/>
      <c r="F146" s="195"/>
      <c r="G146" s="169"/>
      <c r="H146" s="169"/>
      <c r="I146" s="169"/>
      <c r="J146" s="179"/>
      <c r="K146" s="179"/>
      <c r="L146" s="179"/>
      <c r="M146" s="179"/>
    </row>
    <row r="147" spans="1:13" ht="15" customHeight="1">
      <c r="A147" s="189">
        <v>54</v>
      </c>
      <c r="B147" s="204" t="s">
        <v>2279</v>
      </c>
      <c r="C147" s="179"/>
      <c r="D147" s="179"/>
      <c r="E147" s="179"/>
      <c r="F147" s="179"/>
      <c r="G147" s="179"/>
      <c r="H147" s="179"/>
      <c r="I147" s="179"/>
      <c r="J147" s="586"/>
      <c r="K147" s="590"/>
      <c r="L147" s="590"/>
      <c r="M147" s="590"/>
    </row>
    <row r="148" spans="1:13" ht="15" customHeight="1">
      <c r="A148" s="489" t="s">
        <v>2442</v>
      </c>
      <c r="B148" s="1600" t="s">
        <v>2635</v>
      </c>
      <c r="C148" s="1600"/>
      <c r="D148" s="1600"/>
      <c r="E148" s="1600"/>
      <c r="F148" s="1600"/>
      <c r="G148" s="590"/>
      <c r="H148" s="590"/>
      <c r="I148" s="590"/>
      <c r="J148" s="586"/>
      <c r="K148" s="590"/>
      <c r="L148" s="590"/>
      <c r="M148" s="590"/>
    </row>
    <row r="149" spans="1:13" ht="15" customHeight="1">
      <c r="A149" s="489" t="s">
        <v>2444</v>
      </c>
      <c r="B149" s="1600" t="s">
        <v>2636</v>
      </c>
      <c r="C149" s="1600"/>
      <c r="D149" s="1600"/>
      <c r="E149" s="1600"/>
      <c r="F149" s="1600"/>
      <c r="G149" s="590"/>
      <c r="H149" s="590"/>
      <c r="I149" s="590"/>
      <c r="J149" s="586"/>
      <c r="K149" s="590"/>
      <c r="L149" s="590"/>
      <c r="M149" s="590"/>
    </row>
    <row r="150" spans="1:13" ht="15" customHeight="1">
      <c r="A150" s="489" t="s">
        <v>2446</v>
      </c>
      <c r="B150" s="1600" t="s">
        <v>2447</v>
      </c>
      <c r="C150" s="1600"/>
      <c r="D150" s="1600"/>
      <c r="E150" s="1600"/>
      <c r="F150" s="1600"/>
      <c r="G150" s="202"/>
      <c r="H150" s="590"/>
      <c r="I150" s="590"/>
      <c r="J150" s="586"/>
      <c r="K150" s="590"/>
      <c r="L150" s="590"/>
      <c r="M150" s="590"/>
    </row>
    <row r="151" spans="1:13" ht="15" customHeight="1">
      <c r="A151" s="189">
        <v>55</v>
      </c>
      <c r="B151" s="188" t="s">
        <v>1567</v>
      </c>
      <c r="C151" s="179"/>
      <c r="D151" s="179"/>
      <c r="E151" s="179"/>
      <c r="F151" s="179"/>
      <c r="G151" s="179"/>
      <c r="H151" s="179"/>
      <c r="I151" s="179"/>
      <c r="J151" s="586"/>
      <c r="K151" s="590"/>
      <c r="L151" s="590"/>
      <c r="M151" s="590"/>
    </row>
    <row r="152" spans="1:13" ht="15" customHeight="1">
      <c r="A152" s="489" t="s">
        <v>2649</v>
      </c>
      <c r="B152" s="587" t="s">
        <v>2650</v>
      </c>
      <c r="C152" s="586"/>
      <c r="D152" s="586"/>
      <c r="E152" s="586"/>
      <c r="F152" s="586"/>
      <c r="G152" s="586"/>
      <c r="H152" s="586"/>
      <c r="I152" s="586"/>
      <c r="J152" s="586"/>
      <c r="K152" s="590"/>
      <c r="L152" s="590"/>
      <c r="M152" s="590"/>
    </row>
    <row r="153" spans="1:13" ht="15" customHeight="1">
      <c r="A153" s="491"/>
      <c r="B153" s="587" t="s">
        <v>2651</v>
      </c>
      <c r="C153" s="586"/>
      <c r="D153" s="586"/>
      <c r="E153" s="586"/>
      <c r="F153" s="586"/>
      <c r="G153" s="586"/>
      <c r="H153" s="586"/>
      <c r="I153" s="586"/>
      <c r="J153" s="586"/>
      <c r="K153" s="590"/>
      <c r="L153" s="590"/>
      <c r="M153" s="590"/>
    </row>
    <row r="154" spans="1:13" ht="15" customHeight="1">
      <c r="A154" s="490"/>
      <c r="B154" s="587" t="s">
        <v>2652</v>
      </c>
      <c r="C154" s="586"/>
      <c r="D154" s="586"/>
      <c r="E154" s="586"/>
      <c r="F154" s="586"/>
      <c r="G154" s="586"/>
      <c r="H154" s="586"/>
      <c r="I154" s="586"/>
      <c r="J154" s="586"/>
      <c r="K154" s="590"/>
      <c r="L154" s="590"/>
      <c r="M154" s="590"/>
    </row>
    <row r="155" spans="1:13" ht="15" customHeight="1">
      <c r="A155" s="491"/>
      <c r="B155" s="587" t="s">
        <v>2642</v>
      </c>
      <c r="C155" s="586"/>
      <c r="D155" s="586"/>
      <c r="E155" s="586"/>
      <c r="F155" s="586"/>
      <c r="G155" s="586"/>
      <c r="H155" s="586"/>
      <c r="I155" s="586"/>
      <c r="J155" s="586"/>
      <c r="K155" s="590"/>
      <c r="L155" s="590"/>
      <c r="M155" s="590"/>
    </row>
    <row r="156" spans="1:13" ht="15" customHeight="1">
      <c r="A156" s="491"/>
      <c r="B156" s="587" t="s">
        <v>2643</v>
      </c>
      <c r="C156" s="586"/>
      <c r="D156" s="586"/>
      <c r="E156" s="586"/>
      <c r="F156" s="586"/>
      <c r="G156" s="586"/>
      <c r="H156" s="586"/>
      <c r="I156" s="586"/>
      <c r="J156" s="586"/>
      <c r="K156" s="590"/>
      <c r="L156" s="590"/>
      <c r="M156" s="590"/>
    </row>
    <row r="157" spans="1:13" ht="15" customHeight="1">
      <c r="A157" s="489" t="s">
        <v>2653</v>
      </c>
      <c r="B157" s="587" t="s">
        <v>2645</v>
      </c>
      <c r="C157" s="586"/>
      <c r="D157" s="586"/>
      <c r="E157" s="586"/>
      <c r="F157" s="586"/>
      <c r="G157" s="586"/>
      <c r="H157" s="586"/>
      <c r="I157" s="586"/>
      <c r="J157" s="586"/>
      <c r="K157" s="590"/>
      <c r="L157" s="590"/>
      <c r="M157" s="590"/>
    </row>
    <row r="158" spans="1:13" ht="15" customHeight="1">
      <c r="A158" s="491"/>
      <c r="B158" s="587" t="s">
        <v>2646</v>
      </c>
      <c r="C158" s="586"/>
      <c r="D158" s="586"/>
      <c r="E158" s="586"/>
      <c r="F158" s="586"/>
      <c r="G158" s="586"/>
      <c r="H158" s="586"/>
      <c r="I158" s="586"/>
      <c r="J158" s="179"/>
      <c r="K158" s="179"/>
      <c r="L158" s="179"/>
      <c r="M158" s="179"/>
    </row>
    <row r="159" spans="1:13" ht="15" customHeight="1">
      <c r="A159" s="491"/>
      <c r="B159" s="587" t="s">
        <v>2654</v>
      </c>
      <c r="C159" s="586"/>
      <c r="D159" s="586"/>
      <c r="E159" s="586"/>
      <c r="F159" s="586"/>
      <c r="G159" s="586"/>
      <c r="H159" s="586"/>
      <c r="I159" s="586"/>
      <c r="J159" s="590"/>
      <c r="K159" s="590"/>
      <c r="L159" s="590"/>
      <c r="M159" s="590"/>
    </row>
    <row r="160" spans="1:13" ht="15" customHeight="1">
      <c r="A160" s="491"/>
      <c r="B160" s="587" t="s">
        <v>2648</v>
      </c>
      <c r="C160" s="586"/>
      <c r="D160" s="586"/>
      <c r="E160" s="586"/>
      <c r="F160" s="586"/>
      <c r="G160" s="586"/>
      <c r="H160" s="586"/>
      <c r="I160" s="586"/>
      <c r="J160" s="590"/>
      <c r="K160" s="590"/>
      <c r="L160" s="590"/>
      <c r="M160" s="590"/>
    </row>
    <row r="161" spans="1:13" ht="15" customHeight="1">
      <c r="A161" s="491"/>
      <c r="B161" s="587" t="s">
        <v>2655</v>
      </c>
      <c r="C161" s="586"/>
      <c r="D161" s="586"/>
      <c r="E161" s="586"/>
      <c r="F161" s="586"/>
      <c r="G161" s="586"/>
      <c r="H161" s="586"/>
      <c r="I161" s="586"/>
      <c r="J161" s="590"/>
      <c r="K161" s="590"/>
      <c r="L161" s="590"/>
      <c r="M161" s="590"/>
    </row>
    <row r="162" spans="1:13" ht="15" customHeight="1">
      <c r="A162" s="489" t="s">
        <v>2656</v>
      </c>
      <c r="B162" s="586" t="s">
        <v>1307</v>
      </c>
      <c r="C162" s="586"/>
      <c r="D162" s="586"/>
      <c r="E162" s="586"/>
      <c r="F162" s="586"/>
      <c r="G162" s="586"/>
      <c r="H162" s="586"/>
      <c r="I162" s="203"/>
      <c r="J162" s="179"/>
      <c r="K162" s="179"/>
      <c r="L162" s="179"/>
      <c r="M162" s="179"/>
    </row>
    <row r="163" spans="1:13" ht="15" customHeight="1">
      <c r="A163" s="177">
        <v>56</v>
      </c>
      <c r="B163" s="190" t="s">
        <v>1566</v>
      </c>
      <c r="C163" s="179"/>
      <c r="D163" s="179"/>
      <c r="E163" s="179"/>
      <c r="F163" s="179"/>
      <c r="G163" s="179"/>
      <c r="H163" s="179"/>
      <c r="I163" s="179"/>
      <c r="J163" s="169"/>
      <c r="K163" s="169"/>
      <c r="L163" s="169"/>
      <c r="M163" s="169"/>
    </row>
    <row r="164" spans="1:13" ht="15" customHeight="1">
      <c r="A164" s="168" t="s">
        <v>980</v>
      </c>
      <c r="B164" s="1619" t="s">
        <v>2662</v>
      </c>
      <c r="C164" s="1619"/>
      <c r="D164" s="1619"/>
      <c r="E164" s="1619"/>
      <c r="F164" s="1619"/>
      <c r="G164" s="1619"/>
      <c r="H164" s="170"/>
      <c r="I164" s="170"/>
      <c r="J164" s="169"/>
      <c r="K164" s="169"/>
      <c r="L164" s="169"/>
      <c r="M164" s="169"/>
    </row>
    <row r="165" spans="1:13" ht="15" customHeight="1">
      <c r="A165" s="168" t="s">
        <v>981</v>
      </c>
      <c r="B165" s="1619" t="s">
        <v>2663</v>
      </c>
      <c r="C165" s="1619"/>
      <c r="D165" s="1619"/>
      <c r="E165" s="1619"/>
      <c r="F165" s="1619"/>
      <c r="G165" s="1619"/>
      <c r="H165" s="170"/>
      <c r="I165" s="170"/>
      <c r="J165" s="169"/>
      <c r="K165" s="169"/>
      <c r="L165" s="169"/>
      <c r="M165" s="169"/>
    </row>
    <row r="166" spans="1:13" ht="15" customHeight="1">
      <c r="A166" s="168" t="s">
        <v>982</v>
      </c>
      <c r="B166" s="1619" t="s">
        <v>2447</v>
      </c>
      <c r="C166" s="1619"/>
      <c r="D166" s="1619"/>
      <c r="E166" s="1619"/>
      <c r="F166" s="1619"/>
      <c r="G166" s="1619"/>
      <c r="H166" s="590"/>
      <c r="I166" s="590"/>
      <c r="J166" s="179"/>
      <c r="K166" s="179"/>
      <c r="L166" s="179"/>
      <c r="M166" s="179"/>
    </row>
    <row r="167" spans="1:13" ht="15" customHeight="1">
      <c r="A167" s="177">
        <v>57</v>
      </c>
      <c r="B167" s="190" t="s">
        <v>1936</v>
      </c>
      <c r="C167" s="179"/>
      <c r="D167" s="179"/>
      <c r="E167" s="179"/>
      <c r="F167" s="179"/>
      <c r="G167" s="179"/>
      <c r="H167" s="179"/>
      <c r="I167" s="179"/>
      <c r="J167" s="590"/>
      <c r="K167" s="590"/>
      <c r="L167" s="590"/>
      <c r="M167" s="590"/>
    </row>
    <row r="168" spans="1:13" ht="15" customHeight="1">
      <c r="A168" s="168" t="s">
        <v>980</v>
      </c>
      <c r="B168" s="169" t="s">
        <v>2667</v>
      </c>
      <c r="C168" s="169"/>
      <c r="D168" s="169"/>
      <c r="E168" s="169"/>
      <c r="F168" s="169"/>
      <c r="G168" s="169"/>
      <c r="H168" s="169"/>
      <c r="I168" s="169"/>
      <c r="J168" s="590"/>
      <c r="K168" s="590"/>
      <c r="L168" s="590"/>
      <c r="M168" s="590"/>
    </row>
    <row r="169" spans="1:13" ht="15" customHeight="1">
      <c r="A169" s="168" t="s">
        <v>981</v>
      </c>
      <c r="B169" s="169" t="s">
        <v>2668</v>
      </c>
      <c r="C169" s="169"/>
      <c r="D169" s="169"/>
      <c r="E169" s="169"/>
      <c r="F169" s="169"/>
      <c r="G169" s="169"/>
      <c r="H169" s="169"/>
      <c r="I169" s="169"/>
      <c r="J169" s="590"/>
      <c r="K169" s="590"/>
      <c r="L169" s="590"/>
      <c r="M169" s="590"/>
    </row>
    <row r="170" spans="1:13" ht="15" customHeight="1">
      <c r="A170" s="168" t="s">
        <v>982</v>
      </c>
      <c r="B170" s="169" t="s">
        <v>2447</v>
      </c>
      <c r="C170" s="169"/>
      <c r="D170" s="169"/>
      <c r="E170" s="169"/>
      <c r="F170" s="169"/>
      <c r="G170" s="169"/>
      <c r="H170" s="169"/>
      <c r="I170" s="169"/>
      <c r="J170" s="179"/>
      <c r="K170" s="179"/>
      <c r="L170" s="179"/>
      <c r="M170" s="179"/>
    </row>
    <row r="171" spans="1:13" ht="15" customHeight="1">
      <c r="A171" s="189">
        <v>58</v>
      </c>
      <c r="B171" s="188" t="s">
        <v>2135</v>
      </c>
      <c r="C171" s="179"/>
      <c r="D171" s="179"/>
      <c r="E171" s="179"/>
      <c r="F171" s="179"/>
      <c r="G171" s="179"/>
      <c r="H171" s="179"/>
      <c r="I171" s="179"/>
      <c r="J171" s="169"/>
      <c r="K171" s="169"/>
      <c r="L171" s="169"/>
      <c r="M171" s="169"/>
    </row>
    <row r="172" spans="1:13" ht="15" customHeight="1">
      <c r="A172" s="168" t="s">
        <v>980</v>
      </c>
      <c r="B172" s="1600" t="s">
        <v>2669</v>
      </c>
      <c r="C172" s="1600"/>
      <c r="D172" s="1600"/>
      <c r="E172" s="1600"/>
      <c r="F172" s="1600"/>
      <c r="G172" s="590"/>
      <c r="H172" s="590"/>
      <c r="I172" s="590"/>
      <c r="J172" s="169"/>
      <c r="K172" s="169"/>
      <c r="L172" s="169"/>
      <c r="M172" s="169"/>
    </row>
    <row r="173" spans="1:13" ht="15" customHeight="1">
      <c r="A173" s="168" t="s">
        <v>981</v>
      </c>
      <c r="B173" s="1600" t="s">
        <v>2671</v>
      </c>
      <c r="C173" s="1600"/>
      <c r="D173" s="1600"/>
      <c r="E173" s="1600"/>
      <c r="F173" s="1600"/>
      <c r="G173" s="590"/>
      <c r="H173" s="590"/>
      <c r="I173" s="590"/>
      <c r="J173" s="169"/>
      <c r="K173" s="169"/>
      <c r="L173" s="169"/>
      <c r="M173" s="169"/>
    </row>
    <row r="174" spans="1:13" ht="15" customHeight="1">
      <c r="A174" s="168" t="s">
        <v>982</v>
      </c>
      <c r="B174" s="1600" t="s">
        <v>2447</v>
      </c>
      <c r="C174" s="1600"/>
      <c r="D174" s="1600"/>
      <c r="E174" s="1600"/>
      <c r="F174" s="1600"/>
      <c r="G174" s="590"/>
      <c r="H174" s="590"/>
      <c r="I174" s="590"/>
    </row>
    <row r="175" spans="1:13" ht="15" customHeight="1">
      <c r="A175" s="177">
        <v>59</v>
      </c>
      <c r="B175" s="190" t="s">
        <v>2273</v>
      </c>
      <c r="C175" s="179"/>
      <c r="D175" s="179"/>
      <c r="E175" s="179"/>
      <c r="F175" s="179"/>
      <c r="G175" s="179"/>
      <c r="H175" s="179"/>
      <c r="I175" s="179"/>
    </row>
    <row r="176" spans="1:13" ht="15" customHeight="1">
      <c r="A176" s="168" t="s">
        <v>980</v>
      </c>
      <c r="B176" s="169" t="s">
        <v>2676</v>
      </c>
      <c r="C176" s="169"/>
      <c r="D176" s="169"/>
      <c r="E176" s="169"/>
      <c r="F176" s="169"/>
      <c r="G176" s="169"/>
      <c r="H176" s="169"/>
      <c r="I176" s="169"/>
    </row>
    <row r="177" spans="1:13" ht="15" customHeight="1">
      <c r="A177" s="168" t="s">
        <v>981</v>
      </c>
      <c r="B177" s="1601" t="s">
        <v>2677</v>
      </c>
      <c r="C177" s="1601"/>
      <c r="D177" s="1601"/>
      <c r="E177" s="1601"/>
      <c r="F177" s="1601"/>
      <c r="G177" s="169"/>
      <c r="H177" s="169"/>
      <c r="I177" s="169"/>
    </row>
    <row r="178" spans="1:13" ht="15" customHeight="1">
      <c r="A178" s="168" t="s">
        <v>982</v>
      </c>
      <c r="B178" s="169" t="s">
        <v>2447</v>
      </c>
      <c r="C178" s="169"/>
      <c r="D178" s="169"/>
      <c r="E178" s="169"/>
      <c r="F178" s="169"/>
      <c r="G178" s="169"/>
      <c r="H178" s="169"/>
      <c r="I178" s="169"/>
    </row>
    <row r="179" spans="1:13" ht="15" customHeight="1">
      <c r="A179" s="714">
        <v>60</v>
      </c>
      <c r="B179" s="714" t="s">
        <v>6861</v>
      </c>
      <c r="C179" s="714"/>
      <c r="D179" s="714"/>
      <c r="E179" s="714"/>
      <c r="F179" s="714"/>
      <c r="G179" s="719"/>
      <c r="H179" s="719"/>
      <c r="I179" s="719"/>
      <c r="J179" s="719"/>
      <c r="K179" s="714"/>
      <c r="L179" s="714"/>
      <c r="M179" s="714"/>
    </row>
    <row r="180" spans="1:13" ht="15" customHeight="1">
      <c r="A180" s="1578" t="s">
        <v>6819</v>
      </c>
      <c r="B180" s="1579"/>
      <c r="C180" s="1579"/>
      <c r="D180" s="1579"/>
      <c r="E180" s="1579"/>
      <c r="F180" s="1579"/>
      <c r="G180" s="1579"/>
      <c r="H180" s="1579"/>
      <c r="I180" s="1579"/>
      <c r="J180" s="1579"/>
      <c r="K180" s="717"/>
      <c r="L180" s="717"/>
      <c r="M180" s="717"/>
    </row>
    <row r="181" spans="1:13" ht="15" customHeight="1">
      <c r="A181" s="1578" t="s">
        <v>6862</v>
      </c>
      <c r="B181" s="1579"/>
      <c r="C181" s="1579"/>
      <c r="D181" s="1579"/>
      <c r="E181" s="1579"/>
      <c r="F181" s="1579"/>
      <c r="G181" s="1579"/>
      <c r="H181" s="1579"/>
      <c r="I181" s="1579"/>
      <c r="J181" s="718"/>
      <c r="K181" s="717"/>
      <c r="L181" s="717"/>
      <c r="M181" s="717"/>
    </row>
    <row r="182" spans="1:13" ht="15" customHeight="1">
      <c r="A182" s="1578" t="s">
        <v>6863</v>
      </c>
      <c r="B182" s="1579"/>
      <c r="C182" s="1579"/>
      <c r="D182" s="1579"/>
      <c r="E182" s="1579"/>
      <c r="F182" s="1579"/>
      <c r="G182" s="1579"/>
      <c r="H182" s="1579"/>
      <c r="I182" s="1579"/>
      <c r="J182" s="718"/>
      <c r="K182" s="717"/>
      <c r="L182" s="717"/>
      <c r="M182" s="717"/>
    </row>
    <row r="183" spans="1:13" ht="15" customHeight="1">
      <c r="A183" s="1578" t="s">
        <v>6864</v>
      </c>
      <c r="B183" s="1579"/>
      <c r="C183" s="1579"/>
      <c r="D183" s="1579"/>
      <c r="E183" s="1579"/>
      <c r="F183" s="1579"/>
      <c r="G183" s="1579"/>
      <c r="H183" s="1579"/>
      <c r="I183" s="1579"/>
      <c r="J183" s="718"/>
      <c r="K183" s="717"/>
      <c r="L183" s="717"/>
      <c r="M183" s="717"/>
    </row>
    <row r="184" spans="1:13" ht="15" customHeight="1">
      <c r="A184" s="714">
        <v>61</v>
      </c>
      <c r="B184" s="714" t="s">
        <v>6767</v>
      </c>
      <c r="C184" s="714"/>
      <c r="D184" s="714"/>
      <c r="E184" s="714"/>
      <c r="F184" s="714"/>
      <c r="G184" s="719"/>
      <c r="H184" s="719"/>
      <c r="I184" s="719"/>
      <c r="J184" s="719"/>
      <c r="K184" s="714"/>
      <c r="L184" s="714"/>
      <c r="M184" s="714"/>
    </row>
    <row r="185" spans="1:13" ht="15" customHeight="1">
      <c r="A185" s="1578" t="s">
        <v>6865</v>
      </c>
      <c r="B185" s="1579"/>
      <c r="C185" s="1579"/>
      <c r="D185" s="1579"/>
      <c r="E185" s="1579"/>
      <c r="F185" s="1579"/>
      <c r="G185" s="1579"/>
      <c r="H185" s="1579"/>
      <c r="I185" s="1579"/>
      <c r="J185" s="718"/>
      <c r="K185" s="717"/>
      <c r="L185" s="717"/>
      <c r="M185" s="717"/>
    </row>
    <row r="186" spans="1:13" ht="15" customHeight="1">
      <c r="A186" s="1578" t="s">
        <v>6866</v>
      </c>
      <c r="B186" s="1579"/>
      <c r="C186" s="1579"/>
      <c r="D186" s="1579"/>
      <c r="E186" s="1579"/>
      <c r="F186" s="1579"/>
      <c r="G186" s="1579"/>
      <c r="H186" s="1579"/>
      <c r="I186" s="1579"/>
      <c r="J186" s="718"/>
      <c r="K186" s="717"/>
      <c r="L186" s="717"/>
      <c r="M186" s="717"/>
    </row>
    <row r="187" spans="1:13" ht="15" customHeight="1">
      <c r="A187" s="1578" t="s">
        <v>6867</v>
      </c>
      <c r="B187" s="1579"/>
      <c r="C187" s="1579"/>
      <c r="D187" s="1579"/>
      <c r="E187" s="1579"/>
      <c r="F187" s="1579"/>
      <c r="G187" s="1579"/>
      <c r="H187" s="1579"/>
      <c r="I187" s="1579"/>
      <c r="J187" s="718"/>
      <c r="K187" s="717"/>
      <c r="L187" s="717"/>
      <c r="M187" s="717"/>
    </row>
    <row r="188" spans="1:13" ht="15" customHeight="1">
      <c r="A188" s="1578" t="s">
        <v>6868</v>
      </c>
      <c r="B188" s="1579"/>
      <c r="C188" s="1579"/>
      <c r="D188" s="1579"/>
      <c r="E188" s="1579"/>
      <c r="F188" s="1579"/>
      <c r="G188" s="1579"/>
      <c r="H188" s="1579"/>
      <c r="I188" s="1579"/>
      <c r="J188" s="718"/>
      <c r="K188" s="717"/>
      <c r="L188" s="717"/>
      <c r="M188" s="717"/>
    </row>
    <row r="189" spans="1:13" ht="15" customHeight="1">
      <c r="A189" s="714">
        <v>62</v>
      </c>
      <c r="B189" s="714" t="s">
        <v>6772</v>
      </c>
      <c r="C189" s="714"/>
      <c r="D189" s="714"/>
      <c r="E189" s="714"/>
      <c r="F189" s="714"/>
      <c r="G189" s="719"/>
      <c r="H189" s="719"/>
      <c r="I189" s="719"/>
      <c r="J189" s="719"/>
      <c r="K189" s="714"/>
      <c r="L189" s="714"/>
      <c r="M189" s="714"/>
    </row>
    <row r="190" spans="1:13" ht="15" customHeight="1">
      <c r="A190" s="1578" t="s">
        <v>6827</v>
      </c>
      <c r="B190" s="1579"/>
      <c r="C190" s="1579"/>
      <c r="D190" s="1579"/>
      <c r="E190" s="1579"/>
      <c r="F190" s="1579"/>
      <c r="G190" s="1579"/>
      <c r="H190" s="1579"/>
      <c r="I190" s="1579"/>
      <c r="J190" s="718"/>
      <c r="K190" s="717"/>
      <c r="L190" s="717"/>
      <c r="M190" s="717"/>
    </row>
    <row r="191" spans="1:13" ht="15" customHeight="1">
      <c r="A191" s="714">
        <v>63</v>
      </c>
      <c r="B191" s="714" t="s">
        <v>6869</v>
      </c>
      <c r="C191" s="714"/>
      <c r="D191" s="714"/>
      <c r="E191" s="714"/>
      <c r="F191" s="714"/>
      <c r="G191" s="719"/>
      <c r="H191" s="719"/>
      <c r="I191" s="719"/>
      <c r="J191" s="719"/>
      <c r="K191" s="714"/>
      <c r="L191" s="714"/>
      <c r="M191" s="714"/>
    </row>
    <row r="192" spans="1:13" ht="15" customHeight="1">
      <c r="A192" s="1578" t="s">
        <v>6870</v>
      </c>
      <c r="B192" s="1579"/>
      <c r="C192" s="1579"/>
      <c r="D192" s="1579"/>
      <c r="E192" s="1579"/>
      <c r="F192" s="1579"/>
      <c r="G192" s="1579"/>
      <c r="H192" s="1579"/>
      <c r="I192" s="1579"/>
      <c r="J192" s="718"/>
      <c r="K192" s="717"/>
      <c r="L192" s="717"/>
      <c r="M192" s="717"/>
    </row>
    <row r="193" spans="1:13" ht="15" customHeight="1">
      <c r="A193" s="1578" t="s">
        <v>6871</v>
      </c>
      <c r="B193" s="1579"/>
      <c r="C193" s="1579"/>
      <c r="D193" s="1579"/>
      <c r="E193" s="1579"/>
      <c r="F193" s="1579"/>
      <c r="G193" s="1579"/>
      <c r="H193" s="1579"/>
      <c r="I193" s="1579"/>
      <c r="J193" s="718"/>
      <c r="K193" s="717"/>
      <c r="L193" s="717"/>
      <c r="M193" s="717"/>
    </row>
    <row r="194" spans="1:13" ht="15" customHeight="1">
      <c r="A194" s="1578" t="s">
        <v>6872</v>
      </c>
      <c r="B194" s="1579"/>
      <c r="C194" s="1579"/>
      <c r="D194" s="1579"/>
      <c r="E194" s="1579"/>
      <c r="F194" s="1579"/>
      <c r="G194" s="1579"/>
      <c r="H194" s="1579"/>
      <c r="I194" s="1579"/>
      <c r="J194" s="718"/>
      <c r="K194" s="717"/>
      <c r="L194" s="717"/>
      <c r="M194" s="717"/>
    </row>
    <row r="195" spans="1:13" ht="15" customHeight="1">
      <c r="A195" s="1578" t="s">
        <v>6846</v>
      </c>
      <c r="B195" s="1579"/>
      <c r="C195" s="1579"/>
      <c r="D195" s="1579"/>
      <c r="E195" s="1579"/>
      <c r="F195" s="1579"/>
      <c r="G195" s="1579"/>
      <c r="H195" s="1579"/>
      <c r="I195" s="1579"/>
      <c r="J195" s="718"/>
      <c r="K195" s="717"/>
      <c r="L195" s="717"/>
      <c r="M195" s="717"/>
    </row>
    <row r="196" spans="1:13" ht="15" customHeight="1">
      <c r="A196" s="714">
        <v>64</v>
      </c>
      <c r="B196" s="714" t="s">
        <v>6777</v>
      </c>
      <c r="C196" s="714"/>
      <c r="D196" s="714"/>
      <c r="E196" s="714"/>
      <c r="F196" s="714"/>
      <c r="G196" s="719"/>
      <c r="H196" s="719"/>
      <c r="I196" s="719"/>
      <c r="J196" s="719"/>
      <c r="K196" s="714"/>
      <c r="L196" s="714"/>
      <c r="M196" s="714"/>
    </row>
    <row r="197" spans="1:13" ht="15" customHeight="1">
      <c r="A197" s="1582" t="s">
        <v>6873</v>
      </c>
      <c r="B197" s="1583"/>
      <c r="C197" s="1583"/>
      <c r="D197" s="1583"/>
      <c r="E197" s="1583"/>
      <c r="F197" s="1583"/>
      <c r="G197" s="1583"/>
      <c r="H197" s="1583"/>
      <c r="I197" s="1583"/>
      <c r="J197" s="718"/>
      <c r="K197" s="717"/>
      <c r="L197" s="717"/>
      <c r="M197" s="717"/>
    </row>
    <row r="198" spans="1:13" ht="15" customHeight="1">
      <c r="A198" s="1582" t="s">
        <v>6874</v>
      </c>
      <c r="B198" s="1583"/>
      <c r="C198" s="1583"/>
      <c r="D198" s="1583"/>
      <c r="E198" s="1583"/>
      <c r="F198" s="1583"/>
      <c r="G198" s="1583"/>
      <c r="H198" s="1583"/>
      <c r="I198" s="1583"/>
      <c r="J198" s="718"/>
      <c r="K198" s="717"/>
      <c r="L198" s="717"/>
      <c r="M198" s="717"/>
    </row>
    <row r="199" spans="1:13" ht="15" customHeight="1">
      <c r="A199" s="1582" t="s">
        <v>6875</v>
      </c>
      <c r="B199" s="1583"/>
      <c r="C199" s="1583"/>
      <c r="D199" s="1583"/>
      <c r="E199" s="1583"/>
      <c r="F199" s="1583"/>
      <c r="G199" s="1583"/>
      <c r="H199" s="1583"/>
      <c r="I199" s="1583"/>
      <c r="J199" s="718"/>
      <c r="K199" s="717"/>
      <c r="L199" s="717"/>
      <c r="M199" s="717"/>
    </row>
    <row r="200" spans="1:13" ht="15" customHeight="1">
      <c r="A200" s="1582" t="s">
        <v>6846</v>
      </c>
      <c r="B200" s="1583"/>
      <c r="C200" s="1583"/>
      <c r="D200" s="1583"/>
      <c r="E200" s="1583"/>
      <c r="F200" s="1583"/>
      <c r="G200" s="1583"/>
      <c r="H200" s="1583"/>
      <c r="I200" s="1583"/>
      <c r="J200" s="718"/>
      <c r="K200" s="717"/>
      <c r="L200" s="717"/>
      <c r="M200" s="717"/>
    </row>
    <row r="201" spans="1:13" ht="15" customHeight="1">
      <c r="A201" s="714">
        <v>65</v>
      </c>
      <c r="B201" s="714" t="s">
        <v>6781</v>
      </c>
      <c r="C201" s="714"/>
      <c r="D201" s="714"/>
      <c r="E201" s="714"/>
      <c r="F201" s="714"/>
      <c r="G201" s="719"/>
      <c r="H201" s="719"/>
      <c r="I201" s="719"/>
      <c r="J201" s="719"/>
      <c r="K201" s="714"/>
      <c r="L201" s="714"/>
      <c r="M201" s="714"/>
    </row>
    <row r="202" spans="1:13" ht="15" customHeight="1">
      <c r="A202" s="1582" t="s">
        <v>6876</v>
      </c>
      <c r="B202" s="1583"/>
      <c r="C202" s="1583"/>
      <c r="D202" s="1583"/>
      <c r="E202" s="1583"/>
      <c r="F202" s="1583"/>
      <c r="G202" s="1583"/>
      <c r="H202" s="1583"/>
      <c r="I202" s="1583"/>
      <c r="J202" s="718"/>
      <c r="K202" s="717"/>
      <c r="L202" s="717"/>
      <c r="M202" s="717"/>
    </row>
    <row r="203" spans="1:13" ht="15" customHeight="1">
      <c r="A203" s="1582" t="s">
        <v>6877</v>
      </c>
      <c r="B203" s="1583"/>
      <c r="C203" s="1583"/>
      <c r="D203" s="1583"/>
      <c r="E203" s="1583"/>
      <c r="F203" s="1583"/>
      <c r="G203" s="1583"/>
      <c r="H203" s="1583"/>
      <c r="I203" s="1583"/>
      <c r="J203" s="718"/>
      <c r="K203" s="717"/>
      <c r="L203" s="717"/>
      <c r="M203" s="717"/>
    </row>
    <row r="204" spans="1:13" ht="15" customHeight="1">
      <c r="A204" s="1582" t="s">
        <v>6878</v>
      </c>
      <c r="B204" s="1583"/>
      <c r="C204" s="1583"/>
      <c r="D204" s="1583"/>
      <c r="E204" s="1583"/>
      <c r="F204" s="1583"/>
      <c r="G204" s="1583"/>
      <c r="H204" s="1583"/>
      <c r="I204" s="1583"/>
      <c r="J204" s="718"/>
      <c r="K204" s="717"/>
      <c r="L204" s="717"/>
      <c r="M204" s="717"/>
    </row>
    <row r="205" spans="1:13" ht="15" customHeight="1">
      <c r="A205" s="1582" t="s">
        <v>6879</v>
      </c>
      <c r="B205" s="1583"/>
      <c r="C205" s="1583"/>
      <c r="D205" s="1583"/>
      <c r="E205" s="1583"/>
      <c r="F205" s="1583"/>
      <c r="G205" s="1583"/>
      <c r="H205" s="1583"/>
      <c r="I205" s="1583"/>
      <c r="J205" s="718"/>
      <c r="K205" s="717"/>
      <c r="L205" s="717"/>
      <c r="M205" s="717"/>
    </row>
    <row r="206" spans="1:13" ht="15" customHeight="1">
      <c r="A206" s="714">
        <v>66</v>
      </c>
      <c r="B206" s="714" t="s">
        <v>6786</v>
      </c>
      <c r="C206" s="714"/>
      <c r="D206" s="714"/>
      <c r="E206" s="714"/>
      <c r="F206" s="714"/>
      <c r="G206" s="719"/>
      <c r="H206" s="719"/>
      <c r="I206" s="719"/>
      <c r="J206" s="719"/>
      <c r="K206" s="714"/>
      <c r="L206" s="714"/>
      <c r="M206" s="714"/>
    </row>
    <row r="207" spans="1:13" ht="15" customHeight="1">
      <c r="A207" s="1578" t="s">
        <v>6880</v>
      </c>
      <c r="B207" s="1579"/>
      <c r="C207" s="1579"/>
      <c r="D207" s="1579"/>
      <c r="E207" s="1579"/>
      <c r="F207" s="1579"/>
      <c r="G207" s="1579"/>
      <c r="H207" s="1579"/>
      <c r="I207" s="1579"/>
      <c r="J207" s="718"/>
      <c r="K207" s="717"/>
      <c r="L207" s="717"/>
      <c r="M207" s="717"/>
    </row>
    <row r="208" spans="1:13" ht="15" customHeight="1">
      <c r="A208" s="1578" t="s">
        <v>6881</v>
      </c>
      <c r="B208" s="1579"/>
      <c r="C208" s="1579"/>
      <c r="D208" s="1579"/>
      <c r="E208" s="1579"/>
      <c r="F208" s="1579"/>
      <c r="G208" s="1579"/>
      <c r="H208" s="1579"/>
      <c r="I208" s="1579"/>
      <c r="J208" s="718"/>
      <c r="K208" s="717"/>
      <c r="L208" s="717"/>
      <c r="M208" s="717"/>
    </row>
    <row r="209" spans="1:13" ht="15" customHeight="1">
      <c r="A209" s="1578" t="s">
        <v>6841</v>
      </c>
      <c r="B209" s="1579"/>
      <c r="C209" s="1579"/>
      <c r="D209" s="1579"/>
      <c r="E209" s="1579"/>
      <c r="F209" s="1579"/>
      <c r="G209" s="1579"/>
      <c r="H209" s="1579"/>
      <c r="I209" s="1579"/>
      <c r="J209" s="718"/>
      <c r="K209" s="717"/>
      <c r="L209" s="717"/>
      <c r="M209" s="717"/>
    </row>
    <row r="210" spans="1:13" ht="15" customHeight="1">
      <c r="A210" s="1578" t="s">
        <v>6882</v>
      </c>
      <c r="B210" s="1579"/>
      <c r="C210" s="1579"/>
      <c r="D210" s="1579"/>
      <c r="E210" s="1579"/>
      <c r="F210" s="1579"/>
      <c r="G210" s="1579"/>
      <c r="H210" s="1579"/>
      <c r="I210" s="1579"/>
      <c r="J210" s="718"/>
      <c r="K210" s="717"/>
      <c r="L210" s="717"/>
      <c r="M210" s="717"/>
    </row>
    <row r="211" spans="1:13" ht="15" customHeight="1">
      <c r="A211" s="714">
        <v>67</v>
      </c>
      <c r="B211" s="714" t="s">
        <v>6789</v>
      </c>
      <c r="C211" s="714"/>
      <c r="D211" s="714"/>
      <c r="E211" s="714"/>
      <c r="F211" s="714"/>
      <c r="G211" s="719"/>
      <c r="H211" s="719"/>
      <c r="I211" s="719"/>
      <c r="J211" s="719"/>
      <c r="K211" s="714"/>
      <c r="L211" s="714"/>
      <c r="M211" s="714"/>
    </row>
    <row r="212" spans="1:13" ht="15" customHeight="1">
      <c r="A212" s="1582" t="s">
        <v>6883</v>
      </c>
      <c r="B212" s="1583"/>
      <c r="C212" s="1583"/>
      <c r="D212" s="1583"/>
      <c r="E212" s="1583"/>
      <c r="F212" s="1583"/>
      <c r="G212" s="1583"/>
      <c r="H212" s="1583"/>
      <c r="I212" s="1583"/>
      <c r="J212" s="718"/>
      <c r="K212" s="717"/>
      <c r="L212" s="717"/>
      <c r="M212" s="717"/>
    </row>
    <row r="213" spans="1:13" ht="15" customHeight="1">
      <c r="A213" s="1582" t="s">
        <v>6884</v>
      </c>
      <c r="B213" s="1583"/>
      <c r="C213" s="1583"/>
      <c r="D213" s="1583"/>
      <c r="E213" s="1583"/>
      <c r="F213" s="1583"/>
      <c r="G213" s="1583"/>
      <c r="H213" s="1583"/>
      <c r="I213" s="1583"/>
      <c r="J213" s="718"/>
      <c r="K213" s="717"/>
      <c r="L213" s="717"/>
      <c r="M213" s="717"/>
    </row>
    <row r="214" spans="1:13" ht="15" customHeight="1">
      <c r="A214" s="1582" t="s">
        <v>6885</v>
      </c>
      <c r="B214" s="1583"/>
      <c r="C214" s="1583"/>
      <c r="D214" s="1583"/>
      <c r="E214" s="1583"/>
      <c r="F214" s="1583"/>
      <c r="G214" s="1583"/>
      <c r="H214" s="1583"/>
      <c r="I214" s="1583"/>
      <c r="J214" s="718"/>
      <c r="K214" s="717"/>
      <c r="L214" s="717"/>
      <c r="M214" s="717"/>
    </row>
    <row r="215" spans="1:13" ht="15" customHeight="1">
      <c r="A215" s="1582" t="s">
        <v>6846</v>
      </c>
      <c r="B215" s="1583"/>
      <c r="C215" s="1583"/>
      <c r="D215" s="1583"/>
      <c r="E215" s="1583"/>
      <c r="F215" s="1583"/>
      <c r="G215" s="1583"/>
      <c r="H215" s="1583"/>
      <c r="I215" s="1583"/>
      <c r="J215" s="718"/>
      <c r="K215" s="717"/>
      <c r="L215" s="717"/>
      <c r="M215" s="717"/>
    </row>
    <row r="216" spans="1:13" ht="15" customHeight="1">
      <c r="A216" s="714">
        <v>68</v>
      </c>
      <c r="B216" s="714" t="s">
        <v>6793</v>
      </c>
      <c r="C216" s="714"/>
      <c r="D216" s="714"/>
      <c r="E216" s="714"/>
      <c r="F216" s="714"/>
      <c r="G216" s="719"/>
      <c r="H216" s="719"/>
      <c r="I216" s="719"/>
      <c r="J216" s="719"/>
      <c r="K216" s="714"/>
      <c r="L216" s="714"/>
      <c r="M216" s="714"/>
    </row>
    <row r="217" spans="1:13" ht="15" customHeight="1">
      <c r="A217" s="1582" t="s">
        <v>6886</v>
      </c>
      <c r="B217" s="1583"/>
      <c r="C217" s="1583"/>
      <c r="D217" s="1583"/>
      <c r="E217" s="1583"/>
      <c r="F217" s="1583"/>
      <c r="G217" s="1583"/>
      <c r="H217" s="1583"/>
      <c r="I217" s="1583"/>
      <c r="J217" s="718"/>
      <c r="K217" s="717"/>
      <c r="L217" s="717"/>
      <c r="M217" s="717"/>
    </row>
    <row r="218" spans="1:13" ht="15" customHeight="1">
      <c r="A218" s="1582" t="s">
        <v>6887</v>
      </c>
      <c r="B218" s="1583"/>
      <c r="C218" s="1583"/>
      <c r="D218" s="1583"/>
      <c r="E218" s="1583"/>
      <c r="F218" s="1583"/>
      <c r="G218" s="1583"/>
      <c r="H218" s="1583"/>
      <c r="I218" s="1583"/>
      <c r="J218" s="718"/>
      <c r="K218" s="717"/>
      <c r="L218" s="717"/>
      <c r="M218" s="717"/>
    </row>
    <row r="219" spans="1:13" ht="15" customHeight="1">
      <c r="A219" s="1582" t="s">
        <v>6888</v>
      </c>
      <c r="B219" s="1583"/>
      <c r="C219" s="1583"/>
      <c r="D219" s="1583"/>
      <c r="E219" s="1583"/>
      <c r="F219" s="1583"/>
      <c r="G219" s="1583"/>
      <c r="H219" s="1583"/>
      <c r="I219" s="1583"/>
      <c r="J219" s="718"/>
      <c r="K219" s="717"/>
      <c r="L219" s="717"/>
      <c r="M219" s="717"/>
    </row>
    <row r="220" spans="1:13" ht="15" customHeight="1">
      <c r="A220" s="1582" t="s">
        <v>6889</v>
      </c>
      <c r="B220" s="1583"/>
      <c r="C220" s="1583"/>
      <c r="D220" s="1583"/>
      <c r="E220" s="1583"/>
      <c r="F220" s="1583"/>
      <c r="G220" s="1583"/>
      <c r="H220" s="1583"/>
      <c r="I220" s="1583"/>
      <c r="J220" s="718"/>
      <c r="K220" s="717"/>
      <c r="L220" s="717"/>
      <c r="M220" s="717"/>
    </row>
  </sheetData>
  <sortState ref="A7:I73">
    <sortCondition ref="A7:A73"/>
  </sortState>
  <mergeCells count="84">
    <mergeCell ref="A219:I219"/>
    <mergeCell ref="A220:I220"/>
    <mergeCell ref="A210:I210"/>
    <mergeCell ref="A212:I212"/>
    <mergeCell ref="A213:I213"/>
    <mergeCell ref="A214:I214"/>
    <mergeCell ref="A215:I215"/>
    <mergeCell ref="A207:I207"/>
    <mergeCell ref="A208:I208"/>
    <mergeCell ref="A209:I209"/>
    <mergeCell ref="A217:I217"/>
    <mergeCell ref="A218:I218"/>
    <mergeCell ref="A200:I200"/>
    <mergeCell ref="A202:I202"/>
    <mergeCell ref="A203:I203"/>
    <mergeCell ref="A204:I204"/>
    <mergeCell ref="A205:I205"/>
    <mergeCell ref="A194:I194"/>
    <mergeCell ref="A195:I195"/>
    <mergeCell ref="A197:I197"/>
    <mergeCell ref="A198:I198"/>
    <mergeCell ref="A199:I199"/>
    <mergeCell ref="A187:I187"/>
    <mergeCell ref="A188:I188"/>
    <mergeCell ref="A190:I190"/>
    <mergeCell ref="A192:I192"/>
    <mergeCell ref="A193:I193"/>
    <mergeCell ref="A181:I181"/>
    <mergeCell ref="A182:I182"/>
    <mergeCell ref="A183:I183"/>
    <mergeCell ref="A185:I185"/>
    <mergeCell ref="A186:I186"/>
    <mergeCell ref="B172:F172"/>
    <mergeCell ref="B173:F173"/>
    <mergeCell ref="B174:F174"/>
    <mergeCell ref="B177:F177"/>
    <mergeCell ref="A180:J180"/>
    <mergeCell ref="B149:F149"/>
    <mergeCell ref="B150:F150"/>
    <mergeCell ref="B164:G164"/>
    <mergeCell ref="B165:G165"/>
    <mergeCell ref="B166:G166"/>
    <mergeCell ref="A145:F145"/>
    <mergeCell ref="B148:F148"/>
    <mergeCell ref="B133:D133"/>
    <mergeCell ref="B136:E136"/>
    <mergeCell ref="B142:E142"/>
    <mergeCell ref="A111:M111"/>
    <mergeCell ref="A113:M113"/>
    <mergeCell ref="A114:M114"/>
    <mergeCell ref="A115:M115"/>
    <mergeCell ref="A117:I117"/>
    <mergeCell ref="B92:G92"/>
    <mergeCell ref="B93:G93"/>
    <mergeCell ref="B104:F104"/>
    <mergeCell ref="B105:F105"/>
    <mergeCell ref="A108:M108"/>
    <mergeCell ref="A1:I1"/>
    <mergeCell ref="A2:I2"/>
    <mergeCell ref="A5:A6"/>
    <mergeCell ref="B5:B6"/>
    <mergeCell ref="C5:E5"/>
    <mergeCell ref="F5:I5"/>
    <mergeCell ref="A78:L78"/>
    <mergeCell ref="A79:L79"/>
    <mergeCell ref="A80:L80"/>
    <mergeCell ref="A81:L81"/>
    <mergeCell ref="A83:L83"/>
    <mergeCell ref="A84:L84"/>
    <mergeCell ref="A109:M109"/>
    <mergeCell ref="A110:M110"/>
    <mergeCell ref="B130:G130"/>
    <mergeCell ref="A119:G119"/>
    <mergeCell ref="A121:K121"/>
    <mergeCell ref="A122:K122"/>
    <mergeCell ref="A123:J123"/>
    <mergeCell ref="A125:J125"/>
    <mergeCell ref="A126:J126"/>
    <mergeCell ref="A127:J127"/>
    <mergeCell ref="A85:L85"/>
    <mergeCell ref="A86:L86"/>
    <mergeCell ref="A88:L88"/>
    <mergeCell ref="A89:L89"/>
    <mergeCell ref="A90:L90"/>
  </mergeCells>
  <printOptions horizontalCentered="1"/>
  <pageMargins left="0.19685039370078741" right="0.19685039370078741" top="0.39370078740157483" bottom="0.19685039370078741" header="0" footer="0"/>
  <pageSetup paperSize="9" scale="90"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1"/>
  <sheetViews>
    <sheetView topLeftCell="A70" zoomScale="85" zoomScaleNormal="85" workbookViewId="0">
      <selection activeCell="G84" sqref="G84"/>
    </sheetView>
  </sheetViews>
  <sheetFormatPr defaultColWidth="14.42578125" defaultRowHeight="15" customHeight="1"/>
  <cols>
    <col min="1" max="1" width="14.42578125" style="528"/>
    <col min="2" max="2" width="26.85546875" style="514" bestFit="1" customWidth="1"/>
    <col min="3" max="16384" width="14.42578125" style="514"/>
  </cols>
  <sheetData>
    <row r="1" spans="1:9" s="509" customFormat="1" ht="23.25" customHeight="1">
      <c r="A1" s="1622" t="s">
        <v>990</v>
      </c>
      <c r="B1" s="1622"/>
      <c r="C1" s="1622"/>
      <c r="D1" s="1622"/>
      <c r="E1" s="1622"/>
      <c r="F1" s="1622"/>
      <c r="G1" s="1622"/>
      <c r="H1" s="1622"/>
      <c r="I1" s="1622"/>
    </row>
    <row r="2" spans="1:9" s="509" customFormat="1" ht="21.75" customHeight="1">
      <c r="A2" s="1622" t="s">
        <v>991</v>
      </c>
      <c r="B2" s="1622"/>
      <c r="C2" s="1622"/>
      <c r="D2" s="1622"/>
      <c r="E2" s="1622"/>
      <c r="F2" s="1622"/>
      <c r="G2" s="1622"/>
      <c r="H2" s="1622"/>
      <c r="I2" s="1622"/>
    </row>
    <row r="4" spans="1:9" s="509" customFormat="1" ht="19.5">
      <c r="A4" s="510"/>
      <c r="I4" s="511" t="s">
        <v>5384</v>
      </c>
    </row>
    <row r="5" spans="1:9" s="513" customFormat="1" ht="49.5" customHeight="1">
      <c r="A5" s="1623" t="s">
        <v>1</v>
      </c>
      <c r="B5" s="1624" t="s">
        <v>979</v>
      </c>
      <c r="C5" s="1134" t="s">
        <v>2441</v>
      </c>
      <c r="D5" s="1134"/>
      <c r="E5" s="1134"/>
      <c r="F5" s="1624" t="s">
        <v>544</v>
      </c>
      <c r="G5" s="1624"/>
      <c r="H5" s="1624"/>
      <c r="I5" s="1624"/>
    </row>
    <row r="6" spans="1:9" s="513" customFormat="1" ht="16.5">
      <c r="A6" s="1623"/>
      <c r="B6" s="1624"/>
      <c r="C6" s="483" t="s">
        <v>5</v>
      </c>
      <c r="D6" s="483" t="s">
        <v>6</v>
      </c>
      <c r="E6" s="483" t="s">
        <v>7</v>
      </c>
      <c r="F6" s="483" t="s">
        <v>5</v>
      </c>
      <c r="G6" s="483" t="s">
        <v>6</v>
      </c>
      <c r="H6" s="483" t="s">
        <v>7</v>
      </c>
      <c r="I6" s="483" t="s">
        <v>8</v>
      </c>
    </row>
    <row r="7" spans="1:9" s="509" customFormat="1" ht="16.5">
      <c r="A7" s="464">
        <v>1</v>
      </c>
      <c r="B7" s="448" t="s">
        <v>5385</v>
      </c>
      <c r="C7" s="500" t="s">
        <v>5353</v>
      </c>
      <c r="D7" s="500">
        <v>21</v>
      </c>
      <c r="E7" s="500" t="s">
        <v>5357</v>
      </c>
      <c r="F7" s="502" t="s">
        <v>5353</v>
      </c>
      <c r="G7" s="500">
        <v>21</v>
      </c>
      <c r="H7" s="500" t="s">
        <v>5357</v>
      </c>
      <c r="I7" s="501"/>
    </row>
    <row r="8" spans="1:9" s="509" customFormat="1" ht="16.5">
      <c r="A8" s="464">
        <v>2</v>
      </c>
      <c r="B8" s="459" t="s">
        <v>5386</v>
      </c>
      <c r="C8" s="500" t="s">
        <v>5354</v>
      </c>
      <c r="D8" s="500" t="s">
        <v>5358</v>
      </c>
      <c r="E8" s="500" t="s">
        <v>5359</v>
      </c>
      <c r="F8" s="500" t="s">
        <v>5354</v>
      </c>
      <c r="G8" s="500" t="s">
        <v>5358</v>
      </c>
      <c r="H8" s="500" t="s">
        <v>5359</v>
      </c>
      <c r="I8" s="501"/>
    </row>
    <row r="9" spans="1:9" s="509" customFormat="1" ht="16.5">
      <c r="A9" s="464">
        <v>3</v>
      </c>
      <c r="B9" s="325" t="s">
        <v>5387</v>
      </c>
      <c r="C9" s="500">
        <v>21</v>
      </c>
      <c r="D9" s="500" t="s">
        <v>5358</v>
      </c>
      <c r="E9" s="500"/>
      <c r="F9" s="500">
        <v>21</v>
      </c>
      <c r="G9" s="502"/>
      <c r="H9" s="502"/>
      <c r="I9" s="501"/>
    </row>
    <row r="10" spans="1:9" ht="15" customHeight="1">
      <c r="A10" s="464">
        <v>4</v>
      </c>
      <c r="B10" s="325" t="s">
        <v>5388</v>
      </c>
      <c r="C10" s="500" t="s">
        <v>5359</v>
      </c>
      <c r="D10" s="500"/>
      <c r="E10" s="500"/>
      <c r="F10" s="500">
        <v>13</v>
      </c>
      <c r="G10" s="502"/>
      <c r="H10" s="502"/>
      <c r="I10" s="501"/>
    </row>
    <row r="11" spans="1:9" ht="15" customHeight="1">
      <c r="A11" s="464">
        <v>5</v>
      </c>
      <c r="B11" s="325" t="s">
        <v>5389</v>
      </c>
      <c r="C11" s="500" t="s">
        <v>5359</v>
      </c>
      <c r="D11" s="500"/>
      <c r="E11" s="500"/>
      <c r="F11" s="500">
        <v>13</v>
      </c>
      <c r="G11" s="502"/>
      <c r="H11" s="502"/>
      <c r="I11" s="501"/>
    </row>
    <row r="12" spans="1:9" ht="15" customHeight="1">
      <c r="A12" s="460">
        <v>6</v>
      </c>
      <c r="B12" s="448" t="s">
        <v>5376</v>
      </c>
      <c r="C12" s="479">
        <v>16</v>
      </c>
      <c r="D12" s="479"/>
      <c r="E12" s="479"/>
      <c r="F12" s="479">
        <v>19</v>
      </c>
      <c r="G12" s="479"/>
      <c r="H12" s="479"/>
      <c r="I12" s="479"/>
    </row>
    <row r="13" spans="1:9" ht="15" customHeight="1">
      <c r="A13" s="460">
        <v>7</v>
      </c>
      <c r="B13" s="448" t="s">
        <v>5375</v>
      </c>
      <c r="C13" s="494">
        <v>20</v>
      </c>
      <c r="D13" s="494">
        <v>16</v>
      </c>
      <c r="E13" s="494"/>
      <c r="F13" s="494">
        <v>32</v>
      </c>
      <c r="G13" s="494">
        <v>26</v>
      </c>
      <c r="H13" s="494"/>
      <c r="I13" s="494"/>
    </row>
    <row r="14" spans="1:9" ht="15" customHeight="1">
      <c r="A14" s="460">
        <v>8</v>
      </c>
      <c r="B14" s="448" t="s">
        <v>5374</v>
      </c>
      <c r="C14" s="494">
        <v>20</v>
      </c>
      <c r="D14" s="494"/>
      <c r="E14" s="494"/>
      <c r="F14" s="494">
        <v>25</v>
      </c>
      <c r="G14" s="494"/>
      <c r="H14" s="494"/>
      <c r="I14" s="494"/>
    </row>
    <row r="15" spans="1:9" ht="15" customHeight="1">
      <c r="A15" s="460">
        <v>9</v>
      </c>
      <c r="B15" s="448" t="s">
        <v>6504</v>
      </c>
      <c r="C15" s="494">
        <v>18</v>
      </c>
      <c r="D15" s="494">
        <v>15</v>
      </c>
      <c r="E15" s="494"/>
      <c r="F15" s="494">
        <v>20</v>
      </c>
      <c r="G15" s="494">
        <v>17</v>
      </c>
      <c r="H15" s="494"/>
      <c r="I15" s="494"/>
    </row>
    <row r="16" spans="1:9" ht="15" customHeight="1">
      <c r="A16" s="460">
        <v>10</v>
      </c>
      <c r="B16" s="448" t="s">
        <v>6651</v>
      </c>
      <c r="C16" s="494">
        <v>15</v>
      </c>
      <c r="D16" s="494"/>
      <c r="E16" s="494"/>
      <c r="F16" s="494">
        <v>22</v>
      </c>
      <c r="G16" s="494"/>
      <c r="H16" s="494"/>
      <c r="I16" s="494"/>
    </row>
    <row r="17" spans="1:9" ht="15" customHeight="1">
      <c r="A17" s="460">
        <v>11</v>
      </c>
      <c r="B17" s="448" t="s">
        <v>6669</v>
      </c>
      <c r="C17" s="494">
        <v>18</v>
      </c>
      <c r="D17" s="494"/>
      <c r="E17" s="494"/>
      <c r="F17" s="494">
        <v>25</v>
      </c>
      <c r="G17" s="494"/>
      <c r="H17" s="494"/>
      <c r="I17" s="494"/>
    </row>
    <row r="18" spans="1:9" ht="15" customHeight="1">
      <c r="A18" s="460">
        <v>12</v>
      </c>
      <c r="B18" s="448" t="s">
        <v>6500</v>
      </c>
      <c r="C18" s="494">
        <v>15</v>
      </c>
      <c r="D18" s="494">
        <v>10</v>
      </c>
      <c r="E18" s="494"/>
      <c r="F18" s="494">
        <v>20</v>
      </c>
      <c r="G18" s="494">
        <v>15</v>
      </c>
      <c r="H18" s="494"/>
      <c r="I18" s="494"/>
    </row>
    <row r="19" spans="1:9" ht="15" customHeight="1">
      <c r="A19" s="460">
        <v>13</v>
      </c>
      <c r="B19" s="448" t="s">
        <v>6501</v>
      </c>
      <c r="C19" s="494">
        <v>10</v>
      </c>
      <c r="D19" s="494">
        <v>8</v>
      </c>
      <c r="E19" s="494"/>
      <c r="F19" s="494">
        <v>20</v>
      </c>
      <c r="G19" s="494">
        <v>15</v>
      </c>
      <c r="H19" s="494"/>
      <c r="I19" s="494"/>
    </row>
    <row r="20" spans="1:9" ht="15" customHeight="1">
      <c r="A20" s="460">
        <v>14</v>
      </c>
      <c r="B20" s="448" t="s">
        <v>6502</v>
      </c>
      <c r="C20" s="494">
        <v>10</v>
      </c>
      <c r="D20" s="494">
        <v>8</v>
      </c>
      <c r="E20" s="494"/>
      <c r="F20" s="494">
        <v>20</v>
      </c>
      <c r="G20" s="494">
        <v>15</v>
      </c>
      <c r="H20" s="494"/>
      <c r="I20" s="494"/>
    </row>
    <row r="21" spans="1:9" ht="15" customHeight="1">
      <c r="A21" s="460">
        <v>15</v>
      </c>
      <c r="B21" s="448" t="s">
        <v>6503</v>
      </c>
      <c r="C21" s="494">
        <v>12</v>
      </c>
      <c r="D21" s="494">
        <v>10</v>
      </c>
      <c r="E21" s="494"/>
      <c r="F21" s="494">
        <v>20</v>
      </c>
      <c r="G21" s="494">
        <v>15</v>
      </c>
      <c r="H21" s="494"/>
      <c r="I21" s="494"/>
    </row>
    <row r="22" spans="1:9" ht="15" customHeight="1">
      <c r="A22" s="460">
        <v>16</v>
      </c>
      <c r="B22" s="448" t="s">
        <v>6475</v>
      </c>
      <c r="C22" s="494">
        <v>10</v>
      </c>
      <c r="D22" s="494"/>
      <c r="E22" s="494"/>
      <c r="F22" s="494">
        <v>18</v>
      </c>
      <c r="G22" s="494"/>
      <c r="H22" s="494"/>
      <c r="I22" s="494"/>
    </row>
    <row r="23" spans="1:9" ht="15" customHeight="1">
      <c r="A23" s="355">
        <v>17</v>
      </c>
      <c r="B23" s="441" t="s">
        <v>2274</v>
      </c>
      <c r="C23" s="515">
        <v>12.667</v>
      </c>
      <c r="D23" s="515"/>
      <c r="E23" s="515"/>
      <c r="F23" s="495">
        <v>14</v>
      </c>
      <c r="G23" s="496"/>
      <c r="H23" s="496"/>
      <c r="I23" s="496"/>
    </row>
    <row r="24" spans="1:9" ht="15" customHeight="1">
      <c r="A24" s="464">
        <v>18</v>
      </c>
      <c r="B24" s="327" t="s">
        <v>2275</v>
      </c>
      <c r="C24" s="515">
        <v>12.5</v>
      </c>
      <c r="D24" s="515"/>
      <c r="E24" s="515"/>
      <c r="F24" s="495">
        <v>20</v>
      </c>
      <c r="G24" s="496"/>
      <c r="H24" s="496"/>
      <c r="I24" s="496"/>
    </row>
    <row r="25" spans="1:9" ht="15" customHeight="1">
      <c r="A25" s="355">
        <v>19</v>
      </c>
      <c r="B25" s="441" t="s">
        <v>2276</v>
      </c>
      <c r="C25" s="515">
        <v>14.132999999999999</v>
      </c>
      <c r="D25" s="515"/>
      <c r="E25" s="515"/>
      <c r="F25" s="495">
        <v>25</v>
      </c>
      <c r="G25" s="496"/>
      <c r="H25" s="496"/>
      <c r="I25" s="496"/>
    </row>
    <row r="26" spans="1:9" ht="15" customHeight="1">
      <c r="A26" s="464">
        <v>20</v>
      </c>
      <c r="B26" s="327" t="s">
        <v>2277</v>
      </c>
      <c r="C26" s="515">
        <v>15.4</v>
      </c>
      <c r="D26" s="515"/>
      <c r="E26" s="515"/>
      <c r="F26" s="495">
        <v>16</v>
      </c>
      <c r="G26" s="496"/>
      <c r="H26" s="496"/>
      <c r="I26" s="496"/>
    </row>
    <row r="27" spans="1:9" ht="15" customHeight="1">
      <c r="A27" s="355">
        <v>21</v>
      </c>
      <c r="B27" s="441" t="s">
        <v>2278</v>
      </c>
      <c r="C27" s="515">
        <v>14</v>
      </c>
      <c r="D27" s="515"/>
      <c r="E27" s="515"/>
      <c r="F27" s="495">
        <v>14</v>
      </c>
      <c r="G27" s="496"/>
      <c r="H27" s="496"/>
      <c r="I27" s="496"/>
    </row>
    <row r="28" spans="1:9" s="852" customFormat="1" ht="15" customHeight="1">
      <c r="A28" s="848">
        <v>22</v>
      </c>
      <c r="B28" s="842" t="s">
        <v>5390</v>
      </c>
      <c r="C28" s="849">
        <v>15</v>
      </c>
      <c r="D28" s="849"/>
      <c r="E28" s="849"/>
      <c r="F28" s="850">
        <v>15</v>
      </c>
      <c r="G28" s="849"/>
      <c r="H28" s="849"/>
      <c r="I28" s="851"/>
    </row>
    <row r="29" spans="1:9" s="852" customFormat="1" ht="15" customHeight="1">
      <c r="A29" s="848">
        <v>23</v>
      </c>
      <c r="B29" s="840" t="s">
        <v>5394</v>
      </c>
      <c r="C29" s="849">
        <v>15</v>
      </c>
      <c r="D29" s="849"/>
      <c r="E29" s="849"/>
      <c r="F29" s="850">
        <v>15</v>
      </c>
      <c r="G29" s="849"/>
      <c r="H29" s="849"/>
      <c r="I29" s="851"/>
    </row>
    <row r="30" spans="1:9" s="852" customFormat="1" ht="15" customHeight="1">
      <c r="A30" s="848">
        <v>24</v>
      </c>
      <c r="B30" s="845" t="s">
        <v>5393</v>
      </c>
      <c r="C30" s="849">
        <v>15</v>
      </c>
      <c r="D30" s="849"/>
      <c r="E30" s="849"/>
      <c r="F30" s="849">
        <v>18</v>
      </c>
      <c r="G30" s="850"/>
      <c r="H30" s="850"/>
      <c r="I30" s="851"/>
    </row>
    <row r="31" spans="1:9" s="852" customFormat="1" ht="15" customHeight="1">
      <c r="A31" s="848">
        <v>25</v>
      </c>
      <c r="B31" s="845" t="s">
        <v>5392</v>
      </c>
      <c r="C31" s="849">
        <v>15</v>
      </c>
      <c r="D31" s="849"/>
      <c r="E31" s="849"/>
      <c r="F31" s="849">
        <v>18</v>
      </c>
      <c r="G31" s="850"/>
      <c r="H31" s="850"/>
      <c r="I31" s="851"/>
    </row>
    <row r="32" spans="1:9" ht="15" customHeight="1">
      <c r="A32" s="516">
        <v>26</v>
      </c>
      <c r="B32" s="470" t="s">
        <v>5391</v>
      </c>
      <c r="C32" s="503">
        <v>11</v>
      </c>
      <c r="D32" s="503"/>
      <c r="E32" s="503"/>
      <c r="F32" s="504">
        <v>20</v>
      </c>
      <c r="G32" s="503"/>
      <c r="H32" s="503"/>
      <c r="I32" s="505"/>
    </row>
    <row r="33" spans="1:25" ht="15" customHeight="1">
      <c r="A33" s="516">
        <v>27</v>
      </c>
      <c r="B33" s="459" t="s">
        <v>5377</v>
      </c>
      <c r="C33" s="503">
        <v>15</v>
      </c>
      <c r="D33" s="503"/>
      <c r="E33" s="503"/>
      <c r="F33" s="503">
        <v>20</v>
      </c>
      <c r="G33" s="503"/>
      <c r="H33" s="503"/>
      <c r="I33" s="505"/>
    </row>
    <row r="34" spans="1:25" ht="15" customHeight="1">
      <c r="A34" s="516">
        <v>28</v>
      </c>
      <c r="B34" s="343" t="s">
        <v>5395</v>
      </c>
      <c r="C34" s="503">
        <v>15</v>
      </c>
      <c r="D34" s="503"/>
      <c r="E34" s="503"/>
      <c r="F34" s="503">
        <v>20</v>
      </c>
      <c r="G34" s="504"/>
      <c r="H34" s="504"/>
      <c r="I34" s="505"/>
    </row>
    <row r="35" spans="1:25" ht="15" customHeight="1">
      <c r="A35" s="738">
        <v>29</v>
      </c>
      <c r="B35" s="571" t="s">
        <v>6903</v>
      </c>
      <c r="C35" s="740">
        <v>12</v>
      </c>
      <c r="D35" s="503"/>
      <c r="E35" s="503"/>
      <c r="F35" s="503">
        <v>22</v>
      </c>
      <c r="G35" s="504"/>
      <c r="H35" s="504"/>
      <c r="I35" s="505"/>
    </row>
    <row r="36" spans="1:25" ht="15" customHeight="1">
      <c r="A36" s="738">
        <v>30</v>
      </c>
      <c r="B36" s="571" t="s">
        <v>7154</v>
      </c>
      <c r="C36" s="740">
        <v>20</v>
      </c>
      <c r="D36" s="503"/>
      <c r="E36" s="503"/>
      <c r="F36" s="503">
        <v>25</v>
      </c>
      <c r="G36" s="504"/>
      <c r="H36" s="504"/>
      <c r="I36" s="505"/>
    </row>
    <row r="37" spans="1:25" ht="15" customHeight="1">
      <c r="A37" s="738">
        <v>31</v>
      </c>
      <c r="B37" s="571" t="s">
        <v>7216</v>
      </c>
      <c r="C37" s="740">
        <v>12</v>
      </c>
      <c r="D37" s="503"/>
      <c r="E37" s="503"/>
      <c r="F37" s="503">
        <v>22</v>
      </c>
      <c r="G37" s="504"/>
      <c r="H37" s="504"/>
      <c r="I37" s="505"/>
    </row>
    <row r="38" spans="1:25" s="517" customFormat="1" ht="16.5">
      <c r="A38" s="739">
        <v>32</v>
      </c>
      <c r="B38" s="448" t="s">
        <v>5373</v>
      </c>
      <c r="C38" s="741">
        <v>13</v>
      </c>
      <c r="D38" s="506">
        <v>11</v>
      </c>
      <c r="E38" s="506"/>
      <c r="F38" s="506">
        <v>20</v>
      </c>
      <c r="G38" s="506">
        <v>17</v>
      </c>
      <c r="H38" s="506"/>
      <c r="I38" s="506"/>
    </row>
    <row r="39" spans="1:25" s="517" customFormat="1" ht="16.5">
      <c r="A39" s="499">
        <v>33</v>
      </c>
      <c r="B39" s="454" t="s">
        <v>5372</v>
      </c>
      <c r="C39" s="506">
        <v>15</v>
      </c>
      <c r="D39" s="506">
        <v>13</v>
      </c>
      <c r="E39" s="506">
        <v>11</v>
      </c>
      <c r="F39" s="506">
        <v>22</v>
      </c>
      <c r="G39" s="506">
        <v>19</v>
      </c>
      <c r="H39" s="506">
        <v>16</v>
      </c>
      <c r="I39" s="506"/>
    </row>
    <row r="40" spans="1:25" s="518" customFormat="1" ht="15" customHeight="1">
      <c r="A40" s="499">
        <v>34</v>
      </c>
      <c r="B40" s="455" t="s">
        <v>5371</v>
      </c>
      <c r="C40" s="506">
        <v>11</v>
      </c>
      <c r="D40" s="506"/>
      <c r="E40" s="506"/>
      <c r="F40" s="506">
        <v>18</v>
      </c>
      <c r="G40" s="506"/>
      <c r="H40" s="506"/>
      <c r="I40" s="506"/>
    </row>
    <row r="41" spans="1:25" s="519" customFormat="1" ht="13.5" customHeight="1">
      <c r="A41" s="498">
        <v>35</v>
      </c>
      <c r="B41" s="448" t="s">
        <v>5360</v>
      </c>
      <c r="C41" s="506">
        <v>13</v>
      </c>
      <c r="D41" s="506">
        <v>11</v>
      </c>
      <c r="E41" s="506">
        <v>10</v>
      </c>
      <c r="F41" s="506">
        <v>16</v>
      </c>
      <c r="G41" s="506">
        <v>13</v>
      </c>
      <c r="H41" s="506">
        <v>12</v>
      </c>
      <c r="I41" s="506"/>
      <c r="J41" s="1"/>
      <c r="K41" s="1"/>
      <c r="L41" s="1"/>
      <c r="M41" s="1"/>
      <c r="N41" s="1"/>
      <c r="O41" s="1"/>
      <c r="P41" s="1"/>
      <c r="Q41" s="1"/>
      <c r="R41" s="1"/>
      <c r="S41" s="1"/>
      <c r="T41" s="1"/>
      <c r="U41" s="1"/>
      <c r="V41" s="1"/>
      <c r="W41" s="1"/>
      <c r="X41" s="1"/>
      <c r="Y41" s="1"/>
    </row>
    <row r="42" spans="1:25" s="519" customFormat="1" ht="13.5" customHeight="1">
      <c r="A42" s="498">
        <v>36</v>
      </c>
      <c r="B42" s="448" t="s">
        <v>5361</v>
      </c>
      <c r="C42" s="506">
        <v>13</v>
      </c>
      <c r="D42" s="506">
        <v>11</v>
      </c>
      <c r="E42" s="506"/>
      <c r="F42" s="506">
        <v>17</v>
      </c>
      <c r="G42" s="506">
        <v>14</v>
      </c>
      <c r="H42" s="506"/>
      <c r="I42" s="506"/>
      <c r="J42" s="1"/>
      <c r="K42" s="1"/>
      <c r="L42" s="1"/>
      <c r="M42" s="1"/>
      <c r="N42" s="1"/>
      <c r="O42" s="1"/>
      <c r="P42" s="1"/>
      <c r="Q42" s="1"/>
      <c r="R42" s="1"/>
      <c r="S42" s="1"/>
      <c r="T42" s="1"/>
      <c r="U42" s="1"/>
      <c r="V42" s="1"/>
      <c r="W42" s="1"/>
      <c r="X42" s="1"/>
      <c r="Y42" s="1"/>
    </row>
    <row r="43" spans="1:25" s="519" customFormat="1" ht="13.5" customHeight="1">
      <c r="A43" s="498">
        <v>37</v>
      </c>
      <c r="B43" s="448" t="s">
        <v>5396</v>
      </c>
      <c r="C43" s="506">
        <v>21.6</v>
      </c>
      <c r="D43" s="506">
        <v>19.8</v>
      </c>
      <c r="E43" s="506">
        <v>13.2</v>
      </c>
      <c r="F43" s="506">
        <v>25</v>
      </c>
      <c r="G43" s="506">
        <v>22</v>
      </c>
      <c r="H43" s="506">
        <v>15</v>
      </c>
      <c r="I43" s="506"/>
      <c r="J43" s="1"/>
      <c r="K43" s="1"/>
      <c r="L43" s="1"/>
      <c r="M43" s="1"/>
      <c r="N43" s="1"/>
      <c r="O43" s="1"/>
      <c r="P43" s="1"/>
      <c r="Q43" s="1"/>
      <c r="R43" s="1"/>
      <c r="S43" s="1"/>
      <c r="T43" s="1"/>
      <c r="U43" s="1"/>
      <c r="V43" s="1"/>
      <c r="W43" s="1"/>
      <c r="X43" s="1"/>
      <c r="Y43" s="1"/>
    </row>
    <row r="44" spans="1:25" s="519" customFormat="1" ht="13.5" customHeight="1">
      <c r="A44" s="498">
        <v>38</v>
      </c>
      <c r="B44" s="448" t="s">
        <v>5600</v>
      </c>
      <c r="C44" s="506">
        <v>19.8</v>
      </c>
      <c r="D44" s="506"/>
      <c r="E44" s="506"/>
      <c r="F44" s="506">
        <v>22</v>
      </c>
      <c r="G44" s="506"/>
      <c r="H44" s="506"/>
      <c r="I44" s="506"/>
      <c r="J44" s="1"/>
      <c r="K44" s="1"/>
      <c r="L44" s="1"/>
      <c r="M44" s="1"/>
      <c r="N44" s="1"/>
      <c r="O44" s="1"/>
      <c r="P44" s="1"/>
      <c r="Q44" s="1"/>
      <c r="R44" s="1"/>
      <c r="S44" s="1"/>
      <c r="T44" s="1"/>
      <c r="U44" s="1"/>
      <c r="V44" s="1"/>
      <c r="W44" s="1"/>
      <c r="X44" s="1"/>
      <c r="Y44" s="1"/>
    </row>
    <row r="45" spans="1:25" s="519" customFormat="1" ht="13.5" customHeight="1">
      <c r="A45" s="498">
        <v>39</v>
      </c>
      <c r="B45" s="448" t="s">
        <v>5654</v>
      </c>
      <c r="C45" s="506">
        <v>17.16</v>
      </c>
      <c r="D45" s="506">
        <v>15.84</v>
      </c>
      <c r="E45" s="506">
        <v>13.2</v>
      </c>
      <c r="F45" s="506">
        <v>30</v>
      </c>
      <c r="G45" s="506">
        <v>20</v>
      </c>
      <c r="H45" s="506"/>
      <c r="I45" s="506"/>
      <c r="J45" s="1"/>
      <c r="K45" s="1"/>
      <c r="L45" s="1"/>
      <c r="M45" s="1"/>
      <c r="N45" s="1"/>
      <c r="O45" s="1"/>
      <c r="P45" s="1"/>
      <c r="Q45" s="1"/>
      <c r="R45" s="1"/>
      <c r="S45" s="1"/>
      <c r="T45" s="1"/>
      <c r="U45" s="1"/>
      <c r="V45" s="1"/>
      <c r="W45" s="1"/>
      <c r="X45" s="1"/>
      <c r="Y45" s="1"/>
    </row>
    <row r="46" spans="1:25" s="519" customFormat="1" ht="13.5" customHeight="1">
      <c r="A46" s="498">
        <v>40</v>
      </c>
      <c r="B46" s="448" t="s">
        <v>5686</v>
      </c>
      <c r="C46" s="506">
        <v>19.8</v>
      </c>
      <c r="D46" s="506">
        <v>13.2</v>
      </c>
      <c r="E46" s="506"/>
      <c r="F46" s="506">
        <v>22</v>
      </c>
      <c r="G46" s="506">
        <v>15</v>
      </c>
      <c r="H46" s="506"/>
      <c r="I46" s="506"/>
      <c r="J46" s="1"/>
      <c r="K46" s="1"/>
      <c r="L46" s="1"/>
      <c r="M46" s="1"/>
      <c r="N46" s="1"/>
      <c r="O46" s="1"/>
      <c r="P46" s="1"/>
      <c r="Q46" s="1"/>
      <c r="R46" s="1"/>
      <c r="S46" s="1"/>
      <c r="T46" s="1"/>
      <c r="U46" s="1"/>
      <c r="V46" s="1"/>
      <c r="W46" s="1"/>
      <c r="X46" s="1"/>
      <c r="Y46" s="1"/>
    </row>
    <row r="47" spans="1:25" s="519" customFormat="1" ht="13.5" customHeight="1">
      <c r="A47" s="498">
        <v>41</v>
      </c>
      <c r="B47" s="448" t="s">
        <v>6255</v>
      </c>
      <c r="C47" s="506">
        <v>19.8</v>
      </c>
      <c r="D47" s="506"/>
      <c r="E47" s="506"/>
      <c r="F47" s="506">
        <v>22</v>
      </c>
      <c r="G47" s="506"/>
      <c r="H47" s="506"/>
      <c r="I47" s="506"/>
      <c r="J47" s="1"/>
      <c r="K47" s="1"/>
      <c r="L47" s="1"/>
      <c r="M47" s="1"/>
      <c r="N47" s="1"/>
      <c r="O47" s="1"/>
      <c r="P47" s="1"/>
      <c r="Q47" s="1"/>
      <c r="R47" s="1"/>
      <c r="S47" s="1"/>
      <c r="T47" s="1"/>
      <c r="U47" s="1"/>
      <c r="V47" s="1"/>
      <c r="W47" s="1"/>
      <c r="X47" s="1"/>
      <c r="Y47" s="1"/>
    </row>
    <row r="48" spans="1:25" s="519" customFormat="1" ht="13.5" customHeight="1">
      <c r="A48" s="498">
        <v>42</v>
      </c>
      <c r="B48" s="448" t="s">
        <v>5788</v>
      </c>
      <c r="C48" s="506">
        <v>21.6</v>
      </c>
      <c r="D48" s="506"/>
      <c r="E48" s="506"/>
      <c r="F48" s="506">
        <v>28</v>
      </c>
      <c r="G48" s="506"/>
      <c r="H48" s="506"/>
      <c r="I48" s="506"/>
      <c r="J48" s="1"/>
      <c r="K48" s="1"/>
      <c r="L48" s="1"/>
      <c r="M48" s="1"/>
      <c r="N48" s="1"/>
      <c r="O48" s="1"/>
      <c r="P48" s="1"/>
      <c r="Q48" s="1"/>
      <c r="R48" s="1"/>
      <c r="S48" s="1"/>
      <c r="T48" s="1"/>
      <c r="U48" s="1"/>
      <c r="V48" s="1"/>
      <c r="W48" s="1"/>
      <c r="X48" s="1"/>
      <c r="Y48" s="1"/>
    </row>
    <row r="49" spans="1:25" s="519" customFormat="1" ht="13.5" customHeight="1">
      <c r="A49" s="498">
        <v>43</v>
      </c>
      <c r="B49" s="448" t="s">
        <v>5804</v>
      </c>
      <c r="C49" s="506">
        <v>16.5</v>
      </c>
      <c r="D49" s="506">
        <v>15</v>
      </c>
      <c r="E49" s="506"/>
      <c r="F49" s="506">
        <v>20</v>
      </c>
      <c r="G49" s="506">
        <v>17</v>
      </c>
      <c r="H49" s="506"/>
      <c r="I49" s="506"/>
      <c r="J49" s="1"/>
      <c r="K49" s="1"/>
      <c r="L49" s="1"/>
      <c r="M49" s="1"/>
      <c r="N49" s="1"/>
      <c r="O49" s="1"/>
      <c r="P49" s="1"/>
      <c r="Q49" s="1"/>
      <c r="R49" s="1"/>
      <c r="S49" s="1"/>
      <c r="T49" s="1"/>
      <c r="U49" s="1"/>
      <c r="V49" s="1"/>
      <c r="W49" s="1"/>
      <c r="X49" s="1"/>
      <c r="Y49" s="1"/>
    </row>
    <row r="50" spans="1:25" s="519" customFormat="1" ht="13.5" customHeight="1">
      <c r="A50" s="498">
        <v>44</v>
      </c>
      <c r="B50" s="448" t="s">
        <v>6033</v>
      </c>
      <c r="C50" s="506">
        <v>18</v>
      </c>
      <c r="D50" s="506">
        <v>15</v>
      </c>
      <c r="E50" s="506"/>
      <c r="F50" s="506">
        <v>18</v>
      </c>
      <c r="G50" s="506">
        <v>15</v>
      </c>
      <c r="H50" s="506"/>
      <c r="I50" s="506"/>
      <c r="J50" s="1"/>
      <c r="K50" s="1"/>
      <c r="L50" s="1"/>
      <c r="M50" s="1"/>
      <c r="N50" s="1"/>
      <c r="O50" s="1"/>
      <c r="P50" s="1"/>
      <c r="Q50" s="1"/>
      <c r="R50" s="1"/>
      <c r="S50" s="1"/>
      <c r="T50" s="1"/>
      <c r="U50" s="1"/>
      <c r="V50" s="1"/>
      <c r="W50" s="1"/>
      <c r="X50" s="1"/>
      <c r="Y50" s="1"/>
    </row>
    <row r="51" spans="1:25" s="519" customFormat="1" ht="13.5" customHeight="1">
      <c r="A51" s="498">
        <v>45</v>
      </c>
      <c r="B51" s="448" t="s">
        <v>6089</v>
      </c>
      <c r="C51" s="506">
        <v>18</v>
      </c>
      <c r="D51" s="506">
        <v>15</v>
      </c>
      <c r="E51" s="506"/>
      <c r="F51" s="506">
        <v>22</v>
      </c>
      <c r="G51" s="506">
        <v>17</v>
      </c>
      <c r="H51" s="506"/>
      <c r="I51" s="506"/>
      <c r="J51" s="1"/>
      <c r="K51" s="1"/>
      <c r="L51" s="1"/>
      <c r="M51" s="1"/>
      <c r="N51" s="1"/>
      <c r="O51" s="1"/>
      <c r="P51" s="1"/>
      <c r="Q51" s="1"/>
      <c r="R51" s="1"/>
      <c r="S51" s="1"/>
      <c r="T51" s="1"/>
      <c r="U51" s="1"/>
      <c r="V51" s="1"/>
      <c r="W51" s="1"/>
      <c r="X51" s="1"/>
      <c r="Y51" s="1"/>
    </row>
    <row r="52" spans="1:25" s="519" customFormat="1" ht="13.5" customHeight="1">
      <c r="A52" s="498">
        <v>47</v>
      </c>
      <c r="B52" s="448" t="s">
        <v>6219</v>
      </c>
      <c r="C52" s="506">
        <v>16.5</v>
      </c>
      <c r="D52" s="506">
        <v>15</v>
      </c>
      <c r="E52" s="506"/>
      <c r="F52" s="506">
        <v>16.5</v>
      </c>
      <c r="G52" s="506">
        <v>15</v>
      </c>
      <c r="H52" s="506"/>
      <c r="I52" s="506"/>
      <c r="J52" s="1"/>
      <c r="K52" s="1"/>
      <c r="L52" s="1"/>
      <c r="M52" s="1"/>
      <c r="N52" s="1"/>
      <c r="O52" s="1"/>
      <c r="P52" s="1"/>
      <c r="Q52" s="1"/>
      <c r="R52" s="1"/>
      <c r="S52" s="1"/>
      <c r="T52" s="1"/>
      <c r="U52" s="1"/>
      <c r="V52" s="1"/>
      <c r="W52" s="1"/>
      <c r="X52" s="1"/>
      <c r="Y52" s="1"/>
    </row>
    <row r="53" spans="1:25" s="519" customFormat="1" ht="13.5" customHeight="1">
      <c r="A53" s="520">
        <v>48</v>
      </c>
      <c r="B53" s="462" t="s">
        <v>974</v>
      </c>
      <c r="C53" s="521">
        <v>11.5</v>
      </c>
      <c r="D53" s="521">
        <v>9</v>
      </c>
      <c r="E53" s="521"/>
      <c r="F53" s="522">
        <v>20</v>
      </c>
      <c r="G53" s="522">
        <v>18</v>
      </c>
      <c r="H53" s="522"/>
      <c r="I53" s="523"/>
      <c r="J53" s="1"/>
      <c r="K53" s="1"/>
      <c r="L53" s="1"/>
      <c r="M53" s="1"/>
      <c r="N53" s="1"/>
      <c r="O53" s="1"/>
      <c r="P53" s="1"/>
      <c r="Q53" s="1"/>
      <c r="R53" s="1"/>
      <c r="S53" s="1"/>
      <c r="T53" s="1"/>
      <c r="U53" s="1"/>
      <c r="V53" s="1"/>
      <c r="W53" s="1"/>
      <c r="X53" s="1"/>
      <c r="Y53" s="1"/>
    </row>
    <row r="54" spans="1:25" s="519" customFormat="1" ht="13.5" customHeight="1">
      <c r="A54" s="520">
        <v>49</v>
      </c>
      <c r="B54" s="462" t="s">
        <v>1063</v>
      </c>
      <c r="C54" s="521">
        <v>9</v>
      </c>
      <c r="D54" s="521">
        <v>7</v>
      </c>
      <c r="E54" s="521"/>
      <c r="F54" s="522">
        <v>15</v>
      </c>
      <c r="G54" s="522">
        <v>12</v>
      </c>
      <c r="H54" s="522"/>
      <c r="I54" s="523"/>
      <c r="J54" s="1"/>
      <c r="K54" s="1"/>
      <c r="L54" s="1"/>
      <c r="M54" s="1"/>
      <c r="N54" s="1"/>
      <c r="O54" s="1"/>
      <c r="P54" s="1"/>
      <c r="Q54" s="1"/>
      <c r="R54" s="1"/>
      <c r="S54" s="1"/>
      <c r="T54" s="1"/>
      <c r="U54" s="1"/>
      <c r="V54" s="1"/>
      <c r="W54" s="1"/>
      <c r="X54" s="1"/>
      <c r="Y54" s="1"/>
    </row>
    <row r="55" spans="1:25" s="519" customFormat="1" ht="13.5" customHeight="1">
      <c r="A55" s="520">
        <v>50</v>
      </c>
      <c r="B55" s="462" t="s">
        <v>1124</v>
      </c>
      <c r="C55" s="521">
        <v>13</v>
      </c>
      <c r="D55" s="521">
        <v>9</v>
      </c>
      <c r="E55" s="521"/>
      <c r="F55" s="522">
        <v>20</v>
      </c>
      <c r="G55" s="522">
        <v>18</v>
      </c>
      <c r="H55" s="522"/>
      <c r="I55" s="523"/>
      <c r="J55" s="1"/>
      <c r="K55" s="1"/>
      <c r="L55" s="1"/>
      <c r="M55" s="1"/>
      <c r="N55" s="1"/>
      <c r="O55" s="1"/>
      <c r="P55" s="1"/>
      <c r="Q55" s="1"/>
      <c r="R55" s="1"/>
      <c r="S55" s="1"/>
      <c r="T55" s="1"/>
      <c r="U55" s="1"/>
      <c r="V55" s="1"/>
      <c r="W55" s="1"/>
      <c r="X55" s="1"/>
      <c r="Y55" s="1"/>
    </row>
    <row r="56" spans="1:25" s="519" customFormat="1" ht="13.5" customHeight="1">
      <c r="A56" s="520">
        <v>51</v>
      </c>
      <c r="B56" s="462" t="s">
        <v>1204</v>
      </c>
      <c r="C56" s="524">
        <v>13</v>
      </c>
      <c r="D56" s="524">
        <v>10</v>
      </c>
      <c r="E56" s="524"/>
      <c r="F56" s="525">
        <v>15</v>
      </c>
      <c r="G56" s="525">
        <v>12</v>
      </c>
      <c r="H56" s="526"/>
      <c r="I56" s="526"/>
      <c r="J56" s="1"/>
      <c r="K56" s="1"/>
      <c r="L56" s="1"/>
      <c r="M56" s="1"/>
      <c r="N56" s="1"/>
      <c r="O56" s="1"/>
      <c r="P56" s="1"/>
      <c r="Q56" s="1"/>
      <c r="R56" s="1"/>
      <c r="S56" s="1"/>
      <c r="T56" s="1"/>
      <c r="U56" s="1"/>
      <c r="V56" s="1"/>
      <c r="W56" s="1"/>
      <c r="X56" s="1"/>
      <c r="Y56" s="1"/>
    </row>
    <row r="57" spans="1:25" s="519" customFormat="1" ht="13.5" customHeight="1">
      <c r="A57" s="520">
        <v>52</v>
      </c>
      <c r="B57" s="441" t="s">
        <v>1205</v>
      </c>
      <c r="C57" s="524">
        <v>8</v>
      </c>
      <c r="D57" s="524">
        <v>6</v>
      </c>
      <c r="E57" s="524"/>
      <c r="F57" s="525">
        <v>15</v>
      </c>
      <c r="G57" s="525">
        <v>12</v>
      </c>
      <c r="H57" s="526"/>
      <c r="I57" s="526"/>
      <c r="J57" s="1"/>
      <c r="K57" s="1"/>
      <c r="L57" s="1"/>
      <c r="M57" s="1"/>
      <c r="N57" s="1"/>
      <c r="O57" s="1"/>
      <c r="P57" s="1"/>
      <c r="Q57" s="1"/>
      <c r="R57" s="1"/>
      <c r="S57" s="1"/>
      <c r="T57" s="1"/>
      <c r="U57" s="1"/>
      <c r="V57" s="1"/>
      <c r="W57" s="1"/>
      <c r="X57" s="1"/>
      <c r="Y57" s="1"/>
    </row>
    <row r="58" spans="1:25" s="519" customFormat="1" ht="13.5" customHeight="1">
      <c r="A58" s="520">
        <v>53</v>
      </c>
      <c r="B58" s="462" t="s">
        <v>1287</v>
      </c>
      <c r="C58" s="524">
        <v>12</v>
      </c>
      <c r="D58" s="524">
        <v>8</v>
      </c>
      <c r="E58" s="524"/>
      <c r="F58" s="525">
        <v>12</v>
      </c>
      <c r="G58" s="525">
        <v>10</v>
      </c>
      <c r="H58" s="526"/>
      <c r="I58" s="526"/>
      <c r="J58" s="1"/>
      <c r="K58" s="1"/>
      <c r="L58" s="1"/>
      <c r="M58" s="1"/>
      <c r="N58" s="1"/>
      <c r="O58" s="1"/>
      <c r="P58" s="1"/>
      <c r="Q58" s="1"/>
      <c r="R58" s="1"/>
      <c r="S58" s="1"/>
      <c r="T58" s="1"/>
      <c r="U58" s="1"/>
      <c r="V58" s="1"/>
      <c r="W58" s="1"/>
      <c r="X58" s="1"/>
      <c r="Y58" s="1"/>
    </row>
    <row r="59" spans="1:25" s="519" customFormat="1" ht="13.5" customHeight="1">
      <c r="A59" s="527">
        <v>54</v>
      </c>
      <c r="B59" s="436" t="s">
        <v>2279</v>
      </c>
      <c r="C59" s="524">
        <v>20</v>
      </c>
      <c r="D59" s="524"/>
      <c r="E59" s="524"/>
      <c r="F59" s="525">
        <v>50</v>
      </c>
      <c r="G59" s="526"/>
      <c r="H59" s="526"/>
      <c r="I59" s="526"/>
      <c r="J59" s="1"/>
      <c r="K59" s="1"/>
      <c r="L59" s="1"/>
      <c r="M59" s="1"/>
      <c r="N59" s="1"/>
      <c r="O59" s="1"/>
      <c r="P59" s="1"/>
      <c r="Q59" s="1"/>
      <c r="R59" s="1"/>
      <c r="S59" s="1"/>
      <c r="T59" s="1"/>
      <c r="U59" s="1"/>
      <c r="V59" s="1"/>
      <c r="W59" s="1"/>
      <c r="X59" s="1"/>
      <c r="Y59" s="1"/>
    </row>
    <row r="60" spans="1:25" s="519" customFormat="1" ht="13.5" customHeight="1">
      <c r="A60" s="527">
        <v>55</v>
      </c>
      <c r="B60" s="441" t="s">
        <v>1567</v>
      </c>
      <c r="C60" s="524">
        <v>40</v>
      </c>
      <c r="D60" s="524"/>
      <c r="E60" s="524"/>
      <c r="F60" s="525">
        <v>50</v>
      </c>
      <c r="G60" s="526"/>
      <c r="H60" s="526"/>
      <c r="I60" s="526"/>
      <c r="J60" s="1"/>
      <c r="K60" s="1"/>
      <c r="L60" s="1"/>
      <c r="M60" s="1"/>
      <c r="N60" s="1"/>
      <c r="O60" s="1"/>
      <c r="P60" s="1"/>
      <c r="Q60" s="1"/>
      <c r="R60" s="1"/>
      <c r="S60" s="1"/>
      <c r="T60" s="1"/>
      <c r="U60" s="1"/>
      <c r="V60" s="1"/>
      <c r="W60" s="1"/>
      <c r="X60" s="1"/>
      <c r="Y60" s="1"/>
    </row>
    <row r="61" spans="1:25" s="519" customFormat="1" ht="13.5" customHeight="1">
      <c r="A61" s="520">
        <v>56</v>
      </c>
      <c r="B61" s="327" t="s">
        <v>1566</v>
      </c>
      <c r="C61" s="524">
        <v>20</v>
      </c>
      <c r="D61" s="524"/>
      <c r="E61" s="524"/>
      <c r="F61" s="525">
        <v>50</v>
      </c>
      <c r="G61" s="526"/>
      <c r="H61" s="526"/>
      <c r="I61" s="526"/>
      <c r="J61" s="1"/>
      <c r="K61" s="1"/>
      <c r="L61" s="1"/>
      <c r="M61" s="1"/>
      <c r="N61" s="1"/>
      <c r="O61" s="1"/>
      <c r="P61" s="1"/>
      <c r="Q61" s="1"/>
      <c r="R61" s="1"/>
      <c r="S61" s="1"/>
      <c r="T61" s="1"/>
      <c r="U61" s="1"/>
      <c r="V61" s="1"/>
      <c r="W61" s="1"/>
      <c r="X61" s="1"/>
      <c r="Y61" s="1"/>
    </row>
    <row r="62" spans="1:25" s="519" customFormat="1" ht="13.5" customHeight="1">
      <c r="A62" s="520">
        <v>57</v>
      </c>
      <c r="B62" s="327" t="s">
        <v>1936</v>
      </c>
      <c r="C62" s="524">
        <v>40</v>
      </c>
      <c r="D62" s="524"/>
      <c r="E62" s="524"/>
      <c r="F62" s="525">
        <v>50</v>
      </c>
      <c r="G62" s="526"/>
      <c r="H62" s="526"/>
      <c r="I62" s="526"/>
      <c r="J62" s="1"/>
      <c r="K62" s="1"/>
      <c r="L62" s="1"/>
      <c r="M62" s="1"/>
      <c r="N62" s="1"/>
      <c r="O62" s="1"/>
      <c r="P62" s="1"/>
      <c r="Q62" s="1"/>
      <c r="R62" s="1"/>
      <c r="S62" s="1"/>
      <c r="T62" s="1"/>
      <c r="U62" s="1"/>
      <c r="V62" s="1"/>
      <c r="W62" s="1"/>
      <c r="X62" s="1"/>
      <c r="Y62" s="1"/>
    </row>
    <row r="63" spans="1:25" s="519" customFormat="1" ht="13.5" customHeight="1">
      <c r="A63" s="527">
        <v>58</v>
      </c>
      <c r="B63" s="441" t="s">
        <v>2135</v>
      </c>
      <c r="C63" s="524">
        <v>40</v>
      </c>
      <c r="D63" s="524"/>
      <c r="E63" s="524"/>
      <c r="F63" s="525">
        <v>50</v>
      </c>
      <c r="G63" s="526"/>
      <c r="H63" s="526"/>
      <c r="I63" s="526"/>
      <c r="J63" s="1"/>
      <c r="K63" s="1"/>
      <c r="L63" s="1"/>
      <c r="M63" s="1"/>
      <c r="N63" s="1"/>
      <c r="O63" s="1"/>
      <c r="P63" s="1"/>
      <c r="Q63" s="1"/>
      <c r="R63" s="1"/>
      <c r="S63" s="1"/>
      <c r="T63" s="1"/>
      <c r="U63" s="1"/>
      <c r="V63" s="1"/>
      <c r="W63" s="1"/>
      <c r="X63" s="1"/>
      <c r="Y63" s="1"/>
    </row>
    <row r="64" spans="1:25" s="519" customFormat="1" ht="13.5" customHeight="1">
      <c r="A64" s="520">
        <v>59</v>
      </c>
      <c r="B64" s="327" t="s">
        <v>2273</v>
      </c>
      <c r="C64" s="526">
        <v>50</v>
      </c>
      <c r="D64" s="526"/>
      <c r="E64" s="526"/>
      <c r="F64" s="525">
        <v>50</v>
      </c>
      <c r="G64" s="526"/>
      <c r="H64" s="526"/>
      <c r="I64" s="526"/>
      <c r="J64" s="1"/>
      <c r="K64" s="1"/>
      <c r="L64" s="1"/>
      <c r="M64" s="1"/>
      <c r="N64" s="1"/>
      <c r="O64" s="1"/>
      <c r="P64" s="1"/>
      <c r="Q64" s="1"/>
      <c r="R64" s="1"/>
      <c r="S64" s="1"/>
      <c r="T64" s="1"/>
      <c r="U64" s="1"/>
      <c r="V64" s="1"/>
      <c r="W64" s="1"/>
      <c r="X64" s="1"/>
      <c r="Y64" s="1"/>
    </row>
    <row r="65" spans="1:25" s="519" customFormat="1" ht="13.5" customHeight="1">
      <c r="A65" s="498">
        <v>60</v>
      </c>
      <c r="B65" s="448" t="s">
        <v>5362</v>
      </c>
      <c r="C65" s="506">
        <v>21</v>
      </c>
      <c r="D65" s="506">
        <v>18</v>
      </c>
      <c r="E65" s="506"/>
      <c r="F65" s="506">
        <v>25</v>
      </c>
      <c r="G65" s="506">
        <v>21</v>
      </c>
      <c r="H65" s="506"/>
      <c r="I65" s="506"/>
      <c r="J65" s="1"/>
      <c r="K65" s="1"/>
      <c r="L65" s="1"/>
      <c r="M65" s="1"/>
      <c r="N65" s="1"/>
      <c r="O65" s="1"/>
      <c r="P65" s="1"/>
      <c r="Q65" s="1"/>
      <c r="R65" s="1"/>
      <c r="S65" s="1"/>
      <c r="T65" s="1"/>
      <c r="U65" s="1"/>
      <c r="V65" s="1"/>
      <c r="W65" s="1"/>
      <c r="X65" s="1"/>
      <c r="Y65" s="1"/>
    </row>
    <row r="66" spans="1:25" s="519" customFormat="1" ht="13.5" customHeight="1">
      <c r="A66" s="498">
        <v>60</v>
      </c>
      <c r="B66" s="448" t="s">
        <v>5362</v>
      </c>
      <c r="C66" s="506">
        <v>21</v>
      </c>
      <c r="D66" s="506">
        <v>18</v>
      </c>
      <c r="E66" s="506"/>
      <c r="F66" s="506">
        <v>25</v>
      </c>
      <c r="G66" s="506">
        <v>21</v>
      </c>
      <c r="H66" s="506"/>
      <c r="I66" s="506"/>
      <c r="J66" s="1"/>
      <c r="K66" s="1"/>
      <c r="L66" s="1"/>
      <c r="M66" s="1"/>
      <c r="N66" s="1"/>
      <c r="O66" s="1"/>
      <c r="P66" s="1"/>
      <c r="Q66" s="1"/>
      <c r="R66" s="1"/>
      <c r="S66" s="1"/>
      <c r="T66" s="1"/>
      <c r="U66" s="1"/>
      <c r="V66" s="1"/>
      <c r="W66" s="1"/>
      <c r="X66" s="1"/>
      <c r="Y66" s="1"/>
    </row>
    <row r="67" spans="1:25" s="519" customFormat="1" ht="13.5" customHeight="1">
      <c r="A67" s="498">
        <v>61</v>
      </c>
      <c r="B67" s="448" t="s">
        <v>5363</v>
      </c>
      <c r="C67" s="506">
        <v>24</v>
      </c>
      <c r="D67" s="506"/>
      <c r="E67" s="506"/>
      <c r="F67" s="506">
        <v>29</v>
      </c>
      <c r="G67" s="506"/>
      <c r="H67" s="506"/>
      <c r="I67" s="506"/>
      <c r="J67" s="1"/>
      <c r="K67" s="1"/>
      <c r="L67" s="1"/>
      <c r="M67" s="1"/>
      <c r="N67" s="1"/>
      <c r="O67" s="1"/>
      <c r="P67" s="1"/>
      <c r="Q67" s="1"/>
      <c r="R67" s="1"/>
      <c r="S67" s="1"/>
      <c r="T67" s="1"/>
      <c r="U67" s="1"/>
      <c r="V67" s="1"/>
      <c r="W67" s="1"/>
      <c r="X67" s="1"/>
      <c r="Y67" s="1"/>
    </row>
    <row r="68" spans="1:25" s="519" customFormat="1" ht="13.5" customHeight="1">
      <c r="A68" s="498">
        <v>61</v>
      </c>
      <c r="B68" s="448" t="s">
        <v>5363</v>
      </c>
      <c r="C68" s="506">
        <v>24</v>
      </c>
      <c r="D68" s="506"/>
      <c r="E68" s="506"/>
      <c r="F68" s="506">
        <v>29</v>
      </c>
      <c r="G68" s="506"/>
      <c r="H68" s="506"/>
      <c r="I68" s="506"/>
      <c r="J68" s="1"/>
      <c r="K68" s="1"/>
      <c r="L68" s="1"/>
      <c r="M68" s="1"/>
      <c r="N68" s="1"/>
      <c r="O68" s="1"/>
      <c r="P68" s="1"/>
      <c r="Q68" s="1"/>
      <c r="R68" s="1"/>
      <c r="S68" s="1"/>
      <c r="T68" s="1"/>
      <c r="U68" s="1"/>
      <c r="V68" s="1"/>
      <c r="W68" s="1"/>
      <c r="X68" s="1"/>
      <c r="Y68" s="1"/>
    </row>
    <row r="69" spans="1:25" s="519" customFormat="1" ht="13.5" customHeight="1">
      <c r="A69" s="498">
        <v>62</v>
      </c>
      <c r="B69" s="448" t="s">
        <v>5364</v>
      </c>
      <c r="C69" s="506">
        <v>18</v>
      </c>
      <c r="D69" s="506"/>
      <c r="E69" s="506"/>
      <c r="F69" s="506">
        <v>24</v>
      </c>
      <c r="G69" s="506"/>
      <c r="H69" s="506"/>
      <c r="I69" s="506"/>
      <c r="J69" s="1"/>
      <c r="K69" s="1"/>
      <c r="L69" s="1"/>
      <c r="M69" s="1"/>
      <c r="N69" s="1"/>
      <c r="O69" s="1"/>
      <c r="P69" s="1"/>
      <c r="Q69" s="1"/>
      <c r="R69" s="1"/>
      <c r="S69" s="1"/>
      <c r="T69" s="1"/>
      <c r="U69" s="1"/>
      <c r="V69" s="1"/>
      <c r="W69" s="1"/>
      <c r="X69" s="1"/>
      <c r="Y69" s="1"/>
    </row>
    <row r="70" spans="1:25" s="519" customFormat="1" ht="13.5" customHeight="1">
      <c r="A70" s="498">
        <v>62</v>
      </c>
      <c r="B70" s="448" t="s">
        <v>5364</v>
      </c>
      <c r="C70" s="506">
        <v>18</v>
      </c>
      <c r="D70" s="506"/>
      <c r="E70" s="506"/>
      <c r="F70" s="506">
        <v>24</v>
      </c>
      <c r="G70" s="506"/>
      <c r="H70" s="506"/>
      <c r="I70" s="506"/>
      <c r="J70" s="1"/>
      <c r="K70" s="1"/>
      <c r="L70" s="1"/>
      <c r="M70" s="1"/>
      <c r="N70" s="1"/>
      <c r="O70" s="1"/>
      <c r="P70" s="1"/>
      <c r="Q70" s="1"/>
      <c r="R70" s="1"/>
      <c r="S70" s="1"/>
      <c r="T70" s="1"/>
      <c r="U70" s="1"/>
      <c r="V70" s="1"/>
      <c r="W70" s="1"/>
      <c r="X70" s="1"/>
      <c r="Y70" s="1"/>
    </row>
    <row r="71" spans="1:25" s="519" customFormat="1" ht="13.5" customHeight="1">
      <c r="A71" s="498">
        <v>63</v>
      </c>
      <c r="B71" s="448" t="s">
        <v>5365</v>
      </c>
      <c r="C71" s="507">
        <v>22.5</v>
      </c>
      <c r="D71" s="506"/>
      <c r="E71" s="506"/>
      <c r="F71" s="508">
        <v>27</v>
      </c>
      <c r="G71" s="506"/>
      <c r="H71" s="506"/>
      <c r="I71" s="506"/>
      <c r="J71" s="1"/>
      <c r="K71" s="1"/>
      <c r="L71" s="1"/>
      <c r="M71" s="1"/>
      <c r="N71" s="1"/>
      <c r="O71" s="1"/>
      <c r="P71" s="1"/>
      <c r="Q71" s="1"/>
      <c r="R71" s="1"/>
      <c r="S71" s="1"/>
      <c r="T71" s="1"/>
      <c r="U71" s="1"/>
      <c r="V71" s="1"/>
      <c r="W71" s="1"/>
      <c r="X71" s="1"/>
      <c r="Y71" s="1"/>
    </row>
    <row r="72" spans="1:25" s="519" customFormat="1" ht="13.5" customHeight="1">
      <c r="A72" s="498">
        <v>63</v>
      </c>
      <c r="B72" s="448" t="s">
        <v>5365</v>
      </c>
      <c r="C72" s="507">
        <v>22.5</v>
      </c>
      <c r="D72" s="506"/>
      <c r="E72" s="506"/>
      <c r="F72" s="508">
        <v>27</v>
      </c>
      <c r="G72" s="506"/>
      <c r="H72" s="506"/>
      <c r="I72" s="506"/>
      <c r="J72" s="1"/>
      <c r="K72" s="1"/>
      <c r="L72" s="1"/>
      <c r="M72" s="1"/>
      <c r="N72" s="1"/>
      <c r="O72" s="1"/>
      <c r="P72" s="1"/>
      <c r="Q72" s="1"/>
      <c r="R72" s="1"/>
      <c r="S72" s="1"/>
      <c r="T72" s="1"/>
      <c r="U72" s="1"/>
      <c r="V72" s="1"/>
      <c r="W72" s="1"/>
      <c r="X72" s="1"/>
      <c r="Y72" s="1"/>
    </row>
    <row r="73" spans="1:25" s="519" customFormat="1" ht="13.5" customHeight="1">
      <c r="A73" s="498">
        <v>64</v>
      </c>
      <c r="B73" s="448" t="s">
        <v>5366</v>
      </c>
      <c r="C73" s="507">
        <v>22.5</v>
      </c>
      <c r="D73" s="506"/>
      <c r="E73" s="506"/>
      <c r="F73" s="508">
        <v>26</v>
      </c>
      <c r="G73" s="506"/>
      <c r="H73" s="506"/>
      <c r="I73" s="506"/>
      <c r="J73" s="1"/>
      <c r="K73" s="1"/>
      <c r="L73" s="1"/>
      <c r="M73" s="1"/>
      <c r="N73" s="1"/>
      <c r="O73" s="1"/>
      <c r="P73" s="1"/>
      <c r="Q73" s="1"/>
      <c r="R73" s="1"/>
      <c r="S73" s="1"/>
      <c r="T73" s="1"/>
      <c r="U73" s="1"/>
      <c r="V73" s="1"/>
      <c r="W73" s="1"/>
      <c r="X73" s="1"/>
      <c r="Y73" s="1"/>
    </row>
    <row r="74" spans="1:25" s="519" customFormat="1" ht="13.5" customHeight="1">
      <c r="A74" s="498">
        <v>64</v>
      </c>
      <c r="B74" s="448" t="s">
        <v>5366</v>
      </c>
      <c r="C74" s="507">
        <v>22.5</v>
      </c>
      <c r="D74" s="506"/>
      <c r="E74" s="506"/>
      <c r="F74" s="508">
        <v>26</v>
      </c>
      <c r="G74" s="506"/>
      <c r="H74" s="506"/>
      <c r="I74" s="506"/>
      <c r="J74" s="1"/>
      <c r="K74" s="1"/>
      <c r="L74" s="1"/>
      <c r="M74" s="1"/>
      <c r="N74" s="1"/>
      <c r="O74" s="1"/>
      <c r="P74" s="1"/>
      <c r="Q74" s="1"/>
      <c r="R74" s="1"/>
      <c r="S74" s="1"/>
      <c r="T74" s="1"/>
      <c r="U74" s="1"/>
      <c r="V74" s="1"/>
      <c r="W74" s="1"/>
      <c r="X74" s="1"/>
      <c r="Y74" s="1"/>
    </row>
    <row r="75" spans="1:25" s="519" customFormat="1" ht="13.5" customHeight="1">
      <c r="A75" s="498">
        <v>65</v>
      </c>
      <c r="B75" s="448" t="s">
        <v>5367</v>
      </c>
      <c r="C75" s="508"/>
      <c r="D75" s="506"/>
      <c r="E75" s="506"/>
      <c r="F75" s="508"/>
      <c r="G75" s="506"/>
      <c r="H75" s="506"/>
      <c r="I75" s="506"/>
      <c r="J75" s="1"/>
      <c r="K75" s="1"/>
      <c r="L75" s="1"/>
      <c r="M75" s="1"/>
      <c r="N75" s="1"/>
      <c r="O75" s="1"/>
      <c r="P75" s="1"/>
      <c r="Q75" s="1"/>
      <c r="R75" s="1"/>
      <c r="S75" s="1"/>
      <c r="T75" s="1"/>
      <c r="U75" s="1"/>
      <c r="V75" s="1"/>
      <c r="W75" s="1"/>
      <c r="X75" s="1"/>
      <c r="Y75" s="1"/>
    </row>
    <row r="76" spans="1:25" s="519" customFormat="1" ht="13.5" customHeight="1">
      <c r="A76" s="498">
        <v>65</v>
      </c>
      <c r="B76" s="448" t="s">
        <v>5367</v>
      </c>
      <c r="C76" s="508"/>
      <c r="D76" s="506"/>
      <c r="E76" s="506"/>
      <c r="F76" s="508"/>
      <c r="G76" s="506"/>
      <c r="H76" s="506"/>
      <c r="I76" s="506"/>
      <c r="J76" s="1"/>
      <c r="K76" s="1"/>
      <c r="L76" s="1"/>
      <c r="M76" s="1"/>
      <c r="N76" s="1"/>
      <c r="O76" s="1"/>
      <c r="P76" s="1"/>
      <c r="Q76" s="1"/>
      <c r="R76" s="1"/>
      <c r="S76" s="1"/>
      <c r="T76" s="1"/>
      <c r="U76" s="1"/>
      <c r="V76" s="1"/>
      <c r="W76" s="1"/>
      <c r="X76" s="1"/>
      <c r="Y76" s="1"/>
    </row>
    <row r="77" spans="1:25" s="519" customFormat="1" ht="13.5" customHeight="1">
      <c r="A77" s="498">
        <v>66</v>
      </c>
      <c r="B77" s="448" t="s">
        <v>5368</v>
      </c>
      <c r="C77" s="506">
        <v>22.5</v>
      </c>
      <c r="D77" s="506"/>
      <c r="E77" s="506"/>
      <c r="F77" s="506">
        <v>27</v>
      </c>
      <c r="G77" s="506"/>
      <c r="H77" s="506"/>
      <c r="I77" s="506"/>
      <c r="J77" s="1"/>
      <c r="K77" s="1"/>
      <c r="L77" s="1"/>
      <c r="M77" s="1"/>
      <c r="N77" s="1"/>
      <c r="O77" s="1"/>
      <c r="P77" s="1"/>
      <c r="Q77" s="1"/>
      <c r="R77" s="1"/>
      <c r="S77" s="1"/>
      <c r="T77" s="1"/>
      <c r="U77" s="1"/>
      <c r="V77" s="1"/>
      <c r="W77" s="1"/>
      <c r="X77" s="1"/>
      <c r="Y77" s="1"/>
    </row>
    <row r="78" spans="1:25" s="519" customFormat="1" ht="13.5" customHeight="1">
      <c r="A78" s="498">
        <v>66</v>
      </c>
      <c r="B78" s="448" t="s">
        <v>5368</v>
      </c>
      <c r="C78" s="506">
        <v>22.5</v>
      </c>
      <c r="D78" s="506"/>
      <c r="E78" s="506"/>
      <c r="F78" s="506">
        <v>27</v>
      </c>
      <c r="G78" s="506"/>
      <c r="H78" s="506"/>
      <c r="I78" s="506"/>
      <c r="J78" s="1"/>
      <c r="K78" s="1"/>
      <c r="L78" s="1"/>
      <c r="M78" s="1"/>
      <c r="N78" s="1"/>
      <c r="O78" s="1"/>
      <c r="P78" s="1"/>
      <c r="Q78" s="1"/>
      <c r="R78" s="1"/>
      <c r="S78" s="1"/>
      <c r="T78" s="1"/>
      <c r="U78" s="1"/>
      <c r="V78" s="1"/>
      <c r="W78" s="1"/>
      <c r="X78" s="1"/>
      <c r="Y78" s="1"/>
    </row>
    <row r="79" spans="1:25" ht="15" customHeight="1">
      <c r="A79" s="499">
        <v>67</v>
      </c>
      <c r="B79" s="454" t="s">
        <v>5369</v>
      </c>
      <c r="C79" s="506"/>
      <c r="D79" s="506"/>
      <c r="E79" s="506"/>
      <c r="F79" s="506"/>
      <c r="G79" s="506"/>
      <c r="H79" s="506"/>
      <c r="I79" s="506"/>
    </row>
    <row r="80" spans="1:25" s="382" customFormat="1" ht="16.5">
      <c r="A80" s="499">
        <v>67</v>
      </c>
      <c r="B80" s="455" t="s">
        <v>5369</v>
      </c>
      <c r="C80" s="506"/>
      <c r="D80" s="506"/>
      <c r="E80" s="506"/>
      <c r="F80" s="506"/>
      <c r="G80" s="506"/>
      <c r="H80" s="506"/>
      <c r="I80" s="506"/>
    </row>
    <row r="81" spans="1:10" ht="15" customHeight="1">
      <c r="A81" s="499">
        <v>68</v>
      </c>
      <c r="B81" s="455" t="s">
        <v>5370</v>
      </c>
      <c r="C81" s="506">
        <v>30</v>
      </c>
      <c r="D81" s="506"/>
      <c r="E81" s="506"/>
      <c r="F81" s="506">
        <v>36</v>
      </c>
      <c r="G81" s="506"/>
      <c r="H81" s="506"/>
      <c r="I81" s="506"/>
    </row>
    <row r="82" spans="1:10" s="513" customFormat="1" ht="16.5">
      <c r="A82" s="499">
        <v>68</v>
      </c>
      <c r="B82" s="455" t="s">
        <v>5370</v>
      </c>
      <c r="C82" s="506">
        <v>30</v>
      </c>
      <c r="D82" s="506"/>
      <c r="E82" s="506"/>
      <c r="F82" s="506">
        <v>36</v>
      </c>
      <c r="G82" s="506"/>
      <c r="H82" s="506"/>
      <c r="I82" s="506"/>
    </row>
    <row r="83" spans="1:10" s="467" customFormat="1" ht="16.5">
      <c r="A83" s="528"/>
      <c r="B83" s="514"/>
      <c r="C83" s="514"/>
      <c r="D83" s="514"/>
      <c r="E83" s="514"/>
      <c r="F83" s="514"/>
      <c r="G83" s="514"/>
      <c r="H83" s="514"/>
      <c r="I83" s="514"/>
    </row>
    <row r="84" spans="1:10" s="518" customFormat="1" ht="15" customHeight="1">
      <c r="A84" s="528"/>
      <c r="B84" s="514"/>
      <c r="C84" s="514"/>
      <c r="D84" s="514"/>
      <c r="E84" s="514"/>
      <c r="F84" s="450">
        <f>MAX(F7:F82)</f>
        <v>50</v>
      </c>
      <c r="G84" s="450">
        <f>MIN(G7:G82)</f>
        <v>10</v>
      </c>
      <c r="H84" s="450"/>
      <c r="I84" s="959">
        <f>MIN(I16:I83)</f>
        <v>0</v>
      </c>
    </row>
    <row r="85" spans="1:10" s="529" customFormat="1" ht="16.5">
      <c r="A85" s="534">
        <v>7</v>
      </c>
      <c r="B85" s="518" t="s">
        <v>3030</v>
      </c>
      <c r="C85" s="514"/>
      <c r="D85" s="514"/>
      <c r="E85" s="514"/>
      <c r="F85" s="514"/>
      <c r="G85" s="514"/>
      <c r="H85" s="514"/>
      <c r="I85" s="514"/>
      <c r="J85" s="467"/>
    </row>
    <row r="86" spans="1:10" s="529" customFormat="1" ht="16.5">
      <c r="A86" s="534"/>
      <c r="B86" s="514" t="s">
        <v>2440</v>
      </c>
      <c r="C86" s="514"/>
      <c r="D86" s="514"/>
      <c r="E86" s="514"/>
      <c r="F86" s="514"/>
      <c r="G86" s="514"/>
      <c r="H86" s="514"/>
      <c r="I86" s="514"/>
      <c r="J86" s="467"/>
    </row>
    <row r="87" spans="1:10" s="531" customFormat="1" ht="15" customHeight="1">
      <c r="A87" s="534">
        <v>8</v>
      </c>
      <c r="B87" s="518" t="s">
        <v>6890</v>
      </c>
      <c r="C87" s="514"/>
      <c r="D87" s="514"/>
      <c r="E87" s="514"/>
      <c r="F87" s="514"/>
      <c r="G87" s="514"/>
      <c r="H87" s="514"/>
      <c r="I87" s="514"/>
      <c r="J87" s="467"/>
    </row>
    <row r="88" spans="1:10" s="529" customFormat="1" ht="66.75" customHeight="1">
      <c r="A88" s="528"/>
      <c r="B88" s="514" t="s">
        <v>2440</v>
      </c>
      <c r="C88" s="514"/>
      <c r="D88" s="514"/>
      <c r="E88" s="514"/>
      <c r="F88" s="514"/>
      <c r="G88" s="514"/>
      <c r="H88" s="514"/>
      <c r="I88" s="514"/>
      <c r="J88" s="518"/>
    </row>
    <row r="89" spans="1:10" s="529" customFormat="1" ht="16.5">
      <c r="A89" s="534">
        <v>9</v>
      </c>
      <c r="B89" s="518" t="s">
        <v>6805</v>
      </c>
      <c r="C89" s="514"/>
      <c r="D89" s="514"/>
      <c r="E89" s="514"/>
      <c r="F89" s="514"/>
      <c r="G89" s="514"/>
      <c r="H89" s="514"/>
      <c r="I89" s="514"/>
    </row>
    <row r="90" spans="1:10" s="531" customFormat="1" ht="15" customHeight="1">
      <c r="A90" s="534"/>
      <c r="B90" s="514" t="s">
        <v>2440</v>
      </c>
      <c r="C90" s="514"/>
      <c r="D90" s="514"/>
      <c r="E90" s="514"/>
      <c r="F90" s="514"/>
      <c r="G90" s="514"/>
      <c r="H90" s="514"/>
      <c r="I90" s="514"/>
      <c r="J90" s="529"/>
    </row>
    <row r="91" spans="1:10" s="529" customFormat="1" ht="16.5">
      <c r="A91" s="530">
        <v>17</v>
      </c>
      <c r="B91" s="517" t="s">
        <v>2274</v>
      </c>
      <c r="C91" s="517"/>
      <c r="D91" s="517"/>
      <c r="E91" s="517"/>
      <c r="F91" s="517"/>
      <c r="G91" s="517"/>
      <c r="H91" s="517"/>
      <c r="I91" s="517"/>
    </row>
    <row r="92" spans="1:10" s="529" customFormat="1" ht="16.5">
      <c r="A92" s="528"/>
      <c r="B92" s="514" t="s">
        <v>2440</v>
      </c>
      <c r="C92" s="514"/>
      <c r="D92" s="514"/>
      <c r="E92" s="514"/>
      <c r="F92" s="514"/>
      <c r="G92" s="514"/>
      <c r="H92" s="514"/>
      <c r="I92" s="514"/>
      <c r="J92" s="531"/>
    </row>
    <row r="93" spans="1:10" s="531" customFormat="1" ht="15" customHeight="1">
      <c r="A93" s="532">
        <v>18</v>
      </c>
      <c r="B93" s="533" t="s">
        <v>2275</v>
      </c>
      <c r="C93" s="533"/>
      <c r="D93" s="533"/>
      <c r="E93" s="533"/>
      <c r="F93" s="533"/>
      <c r="G93" s="533"/>
      <c r="H93" s="533"/>
      <c r="I93" s="533"/>
      <c r="J93" s="529"/>
    </row>
    <row r="94" spans="1:10" s="536" customFormat="1" ht="49.5" customHeight="1">
      <c r="A94" s="528"/>
      <c r="B94" s="514" t="s">
        <v>2440</v>
      </c>
      <c r="C94" s="514"/>
      <c r="D94" s="514"/>
      <c r="E94" s="514"/>
      <c r="F94" s="514"/>
      <c r="G94" s="514"/>
      <c r="H94" s="514"/>
      <c r="I94" s="514"/>
      <c r="J94" s="529"/>
    </row>
    <row r="95" spans="1:10" s="536" customFormat="1" ht="16.5">
      <c r="A95" s="534">
        <v>20</v>
      </c>
      <c r="B95" s="518" t="s">
        <v>2439</v>
      </c>
      <c r="C95" s="518"/>
      <c r="D95" s="518"/>
      <c r="E95" s="518"/>
      <c r="F95" s="518"/>
      <c r="G95" s="518"/>
      <c r="H95" s="518"/>
      <c r="I95" s="518"/>
      <c r="J95" s="531"/>
    </row>
    <row r="96" spans="1:10" s="531" customFormat="1" ht="15" customHeight="1">
      <c r="A96" s="528"/>
      <c r="B96" s="514" t="s">
        <v>2440</v>
      </c>
      <c r="C96" s="514"/>
      <c r="D96" s="514"/>
      <c r="E96" s="514"/>
      <c r="F96" s="514"/>
      <c r="G96" s="514"/>
      <c r="H96" s="514"/>
      <c r="I96" s="514"/>
      <c r="J96" s="529"/>
    </row>
    <row r="97" spans="1:10" s="529" customFormat="1" ht="30.75" customHeight="1">
      <c r="A97" s="530">
        <v>21</v>
      </c>
      <c r="B97" s="535" t="s">
        <v>2278</v>
      </c>
      <c r="C97" s="382"/>
      <c r="D97" s="382"/>
      <c r="E97" s="382"/>
      <c r="F97" s="382"/>
      <c r="G97" s="382"/>
      <c r="H97" s="382"/>
      <c r="I97" s="382"/>
    </row>
    <row r="98" spans="1:10" s="529" customFormat="1" ht="16.5">
      <c r="A98" s="528"/>
      <c r="B98" s="514" t="s">
        <v>2440</v>
      </c>
      <c r="C98" s="514"/>
      <c r="D98" s="514"/>
      <c r="E98" s="514"/>
      <c r="F98" s="514"/>
      <c r="G98" s="514"/>
      <c r="H98" s="514"/>
      <c r="I98" s="514"/>
      <c r="J98" s="531"/>
    </row>
    <row r="99" spans="1:10" s="531" customFormat="1" ht="15" customHeight="1">
      <c r="A99" s="528"/>
      <c r="B99" s="514"/>
      <c r="C99" s="514"/>
      <c r="D99" s="514"/>
      <c r="E99" s="514"/>
      <c r="F99" s="514"/>
      <c r="G99" s="514"/>
      <c r="H99" s="514"/>
      <c r="I99" s="514"/>
    </row>
    <row r="100" spans="1:10" s="541" customFormat="1" ht="15" customHeight="1">
      <c r="A100" s="4">
        <v>32</v>
      </c>
      <c r="B100" s="726" t="s">
        <v>5373</v>
      </c>
      <c r="C100" s="723"/>
      <c r="D100" s="723"/>
      <c r="E100" s="723"/>
      <c r="F100" s="723"/>
      <c r="G100" s="727"/>
      <c r="H100" s="727"/>
      <c r="I100" s="727"/>
      <c r="J100" s="727"/>
    </row>
    <row r="101" spans="1:10" s="531" customFormat="1" ht="15" customHeight="1">
      <c r="A101" s="101"/>
      <c r="B101" s="1625" t="s">
        <v>6891</v>
      </c>
      <c r="C101" s="1579"/>
      <c r="D101" s="1579"/>
      <c r="E101" s="1579"/>
      <c r="F101" s="1579"/>
      <c r="G101" s="1579"/>
      <c r="H101" s="1579"/>
      <c r="I101" s="1579"/>
      <c r="J101" s="1579"/>
    </row>
    <row r="102" spans="1:10" s="541" customFormat="1" ht="15" customHeight="1">
      <c r="A102" s="101"/>
      <c r="B102" s="1625" t="s">
        <v>6892</v>
      </c>
      <c r="C102" s="1579"/>
      <c r="D102" s="1579"/>
      <c r="E102" s="1579"/>
      <c r="F102" s="1579"/>
      <c r="G102" s="1579"/>
      <c r="H102" s="1579"/>
      <c r="I102" s="1579"/>
      <c r="J102" s="1579"/>
    </row>
    <row r="103" spans="1:10" s="531" customFormat="1" ht="15" customHeight="1">
      <c r="A103" s="4">
        <v>33</v>
      </c>
      <c r="B103" s="726" t="s">
        <v>5372</v>
      </c>
      <c r="C103" s="723"/>
      <c r="D103" s="723"/>
      <c r="E103" s="723"/>
      <c r="F103" s="723"/>
      <c r="G103" s="727"/>
      <c r="H103" s="727"/>
      <c r="I103" s="727"/>
      <c r="J103" s="727"/>
    </row>
    <row r="104" spans="1:10" s="541" customFormat="1" ht="15" customHeight="1">
      <c r="A104" s="1603" t="s">
        <v>6893</v>
      </c>
      <c r="B104" s="1604"/>
      <c r="C104" s="1604"/>
      <c r="D104" s="1604"/>
      <c r="E104" s="1604"/>
      <c r="F104" s="1604"/>
      <c r="G104" s="1604"/>
      <c r="H104" s="1604"/>
      <c r="I104" s="1604"/>
      <c r="J104" s="1604"/>
    </row>
    <row r="105" spans="1:10" s="531" customFormat="1" ht="15" customHeight="1">
      <c r="A105" s="1603" t="s">
        <v>6894</v>
      </c>
      <c r="B105" s="1604"/>
      <c r="C105" s="1604"/>
      <c r="D105" s="1604"/>
      <c r="E105" s="1604"/>
      <c r="F105" s="1604"/>
      <c r="G105" s="1604"/>
      <c r="H105" s="1604"/>
      <c r="I105" s="1604"/>
      <c r="J105" s="1604"/>
    </row>
    <row r="106" spans="1:10" s="541" customFormat="1" ht="15" customHeight="1">
      <c r="A106" s="1603" t="s">
        <v>6895</v>
      </c>
      <c r="B106" s="1604"/>
      <c r="C106" s="1604"/>
      <c r="D106" s="1604"/>
      <c r="E106" s="1604"/>
      <c r="F106" s="1604"/>
      <c r="G106" s="1604"/>
      <c r="H106" s="1604"/>
      <c r="I106" s="1604"/>
      <c r="J106" s="1604"/>
    </row>
    <row r="107" spans="1:10" s="531" customFormat="1" ht="15" customHeight="1">
      <c r="A107" s="1603" t="s">
        <v>6896</v>
      </c>
      <c r="B107" s="1604"/>
      <c r="C107" s="1604"/>
      <c r="D107" s="1604"/>
      <c r="E107" s="1604"/>
      <c r="F107" s="1604"/>
      <c r="G107" s="1604"/>
      <c r="H107" s="1604"/>
      <c r="I107" s="1604"/>
      <c r="J107" s="1604"/>
    </row>
    <row r="108" spans="1:10" s="541" customFormat="1" ht="15" customHeight="1">
      <c r="A108" s="728">
        <v>34</v>
      </c>
      <c r="B108" s="726" t="s">
        <v>5371</v>
      </c>
      <c r="C108" s="723"/>
      <c r="D108" s="723"/>
      <c r="E108" s="723"/>
      <c r="F108" s="723"/>
      <c r="G108" s="727"/>
      <c r="H108" s="727"/>
      <c r="I108" s="727"/>
      <c r="J108" s="727"/>
    </row>
    <row r="109" spans="1:10" s="531" customFormat="1" ht="15" customHeight="1">
      <c r="A109" s="101"/>
      <c r="B109" s="514" t="s">
        <v>2440</v>
      </c>
      <c r="C109" s="1"/>
      <c r="D109" s="1"/>
      <c r="E109" s="1"/>
      <c r="F109" s="1"/>
      <c r="G109" s="729"/>
      <c r="H109" s="729"/>
      <c r="I109" s="729"/>
      <c r="J109" s="729"/>
    </row>
    <row r="110" spans="1:10" s="541" customFormat="1" ht="15" customHeight="1">
      <c r="A110" s="4">
        <v>35</v>
      </c>
      <c r="B110" s="726" t="s">
        <v>5360</v>
      </c>
      <c r="C110" s="723"/>
      <c r="D110" s="723"/>
      <c r="E110" s="723"/>
      <c r="F110" s="723"/>
      <c r="G110" s="727"/>
      <c r="H110" s="727"/>
      <c r="I110" s="727"/>
      <c r="J110" s="727"/>
    </row>
    <row r="111" spans="1:10" s="541" customFormat="1" ht="15" customHeight="1">
      <c r="A111" s="101"/>
      <c r="B111" s="514" t="s">
        <v>2440</v>
      </c>
      <c r="C111" s="1"/>
      <c r="D111" s="1"/>
      <c r="E111" s="1"/>
      <c r="F111" s="1"/>
      <c r="G111" s="729"/>
      <c r="H111" s="729"/>
      <c r="I111" s="729"/>
      <c r="J111" s="729"/>
    </row>
    <row r="112" spans="1:10" s="541" customFormat="1" ht="15" customHeight="1">
      <c r="A112" s="4">
        <v>36</v>
      </c>
      <c r="B112" s="726" t="s">
        <v>5361</v>
      </c>
      <c r="C112" s="723"/>
      <c r="D112" s="723"/>
      <c r="E112" s="723"/>
      <c r="F112" s="723"/>
      <c r="G112" s="727"/>
      <c r="H112" s="727"/>
      <c r="I112" s="727"/>
      <c r="J112" s="727"/>
    </row>
    <row r="113" spans="1:10" s="541" customFormat="1" ht="15" customHeight="1">
      <c r="A113" s="101"/>
      <c r="B113" s="514" t="s">
        <v>2440</v>
      </c>
      <c r="C113" s="1"/>
      <c r="D113" s="1"/>
      <c r="E113" s="1"/>
      <c r="F113" s="1"/>
      <c r="G113" s="729"/>
      <c r="H113" s="729"/>
      <c r="I113" s="729"/>
      <c r="J113" s="729"/>
    </row>
    <row r="114" spans="1:10" ht="15" customHeight="1">
      <c r="A114" s="530">
        <v>48</v>
      </c>
      <c r="B114" s="513" t="s">
        <v>974</v>
      </c>
      <c r="C114" s="513"/>
      <c r="D114" s="513"/>
      <c r="E114" s="513"/>
      <c r="F114" s="513"/>
      <c r="G114" s="513"/>
      <c r="H114" s="513"/>
      <c r="I114" s="513"/>
      <c r="J114" s="536"/>
    </row>
    <row r="115" spans="1:10" ht="15" customHeight="1">
      <c r="A115" s="537" t="s">
        <v>2442</v>
      </c>
      <c r="B115" s="467" t="s">
        <v>2600</v>
      </c>
      <c r="C115" s="467"/>
      <c r="D115" s="467"/>
      <c r="E115" s="467"/>
      <c r="F115" s="467"/>
      <c r="G115" s="467"/>
      <c r="H115" s="467"/>
      <c r="I115" s="467"/>
      <c r="J115" s="536"/>
    </row>
    <row r="116" spans="1:10" ht="15" customHeight="1">
      <c r="A116" s="537" t="s">
        <v>2601</v>
      </c>
      <c r="B116" s="467" t="s">
        <v>2447</v>
      </c>
      <c r="C116" s="467"/>
      <c r="D116" s="467"/>
      <c r="E116" s="467"/>
      <c r="F116" s="467"/>
      <c r="G116" s="467"/>
      <c r="H116" s="467"/>
      <c r="I116" s="467"/>
      <c r="J116" s="531"/>
    </row>
    <row r="117" spans="1:10" ht="15" customHeight="1">
      <c r="A117" s="534">
        <v>49</v>
      </c>
      <c r="B117" s="518" t="s">
        <v>1063</v>
      </c>
      <c r="C117" s="518"/>
      <c r="D117" s="518"/>
      <c r="E117" s="518"/>
      <c r="F117" s="518"/>
      <c r="G117" s="518"/>
      <c r="H117" s="518"/>
      <c r="I117" s="518"/>
      <c r="J117" s="529"/>
    </row>
    <row r="118" spans="1:10" ht="15" customHeight="1">
      <c r="A118" s="538" t="s">
        <v>2595</v>
      </c>
      <c r="B118" s="529" t="s">
        <v>2604</v>
      </c>
      <c r="C118" s="529"/>
      <c r="D118" s="529"/>
      <c r="E118" s="529"/>
      <c r="F118" s="529"/>
      <c r="G118" s="529"/>
      <c r="H118" s="529"/>
      <c r="I118" s="529"/>
      <c r="J118" s="529"/>
    </row>
    <row r="119" spans="1:10" ht="15" customHeight="1">
      <c r="A119" s="538" t="s">
        <v>2597</v>
      </c>
      <c r="B119" s="529" t="s">
        <v>2447</v>
      </c>
      <c r="C119" s="529"/>
      <c r="D119" s="529"/>
      <c r="E119" s="529"/>
      <c r="F119" s="529"/>
      <c r="G119" s="529"/>
      <c r="H119" s="529"/>
      <c r="I119" s="529"/>
      <c r="J119" s="531"/>
    </row>
    <row r="120" spans="1:10" ht="15" customHeight="1">
      <c r="A120" s="539">
        <v>50</v>
      </c>
      <c r="B120" s="540" t="s">
        <v>1124</v>
      </c>
      <c r="C120" s="531"/>
      <c r="D120" s="531"/>
      <c r="E120" s="531"/>
      <c r="F120" s="531"/>
      <c r="G120" s="531"/>
      <c r="H120" s="531"/>
      <c r="I120" s="531"/>
      <c r="J120" s="541"/>
    </row>
    <row r="121" spans="1:10" ht="15" customHeight="1">
      <c r="A121" s="542" t="s">
        <v>2610</v>
      </c>
      <c r="B121" s="1620" t="s">
        <v>2612</v>
      </c>
      <c r="C121" s="1620"/>
      <c r="D121" s="1620"/>
      <c r="E121" s="1620"/>
      <c r="F121" s="1620"/>
      <c r="G121" s="529"/>
      <c r="H121" s="529"/>
      <c r="I121" s="529"/>
      <c r="J121" s="531"/>
    </row>
    <row r="122" spans="1:10" ht="15" customHeight="1">
      <c r="A122" s="542" t="s">
        <v>2444</v>
      </c>
      <c r="B122" s="543" t="s">
        <v>2447</v>
      </c>
      <c r="C122" s="529"/>
      <c r="D122" s="529"/>
      <c r="E122" s="529"/>
      <c r="F122" s="529"/>
      <c r="G122" s="529"/>
      <c r="H122" s="529"/>
      <c r="I122" s="529"/>
      <c r="J122" s="541"/>
    </row>
    <row r="123" spans="1:10" ht="15" customHeight="1">
      <c r="A123" s="539">
        <v>51</v>
      </c>
      <c r="B123" s="540" t="s">
        <v>1204</v>
      </c>
      <c r="C123" s="531"/>
      <c r="D123" s="531"/>
      <c r="E123" s="531"/>
      <c r="F123" s="531"/>
      <c r="G123" s="531"/>
      <c r="H123" s="531"/>
      <c r="I123" s="531"/>
      <c r="J123" s="531"/>
    </row>
    <row r="124" spans="1:10" ht="15" customHeight="1">
      <c r="A124" s="538" t="s">
        <v>2595</v>
      </c>
      <c r="B124" s="529" t="s">
        <v>2614</v>
      </c>
      <c r="C124" s="529"/>
      <c r="D124" s="529"/>
      <c r="E124" s="529"/>
      <c r="F124" s="529"/>
      <c r="G124" s="529"/>
      <c r="H124" s="529"/>
      <c r="I124" s="529"/>
      <c r="J124" s="541"/>
    </row>
    <row r="125" spans="1:10" ht="15" customHeight="1">
      <c r="A125" s="538" t="s">
        <v>2597</v>
      </c>
      <c r="B125" s="529" t="s">
        <v>2447</v>
      </c>
      <c r="C125" s="529"/>
      <c r="D125" s="529"/>
      <c r="E125" s="529"/>
      <c r="F125" s="529"/>
      <c r="G125" s="529"/>
      <c r="H125" s="529"/>
      <c r="I125" s="529"/>
      <c r="J125" s="531"/>
    </row>
    <row r="126" spans="1:10" ht="15" customHeight="1">
      <c r="A126" s="539">
        <v>52</v>
      </c>
      <c r="B126" s="544" t="s">
        <v>1205</v>
      </c>
      <c r="C126" s="531"/>
      <c r="D126" s="531"/>
      <c r="E126" s="531"/>
      <c r="F126" s="531"/>
      <c r="G126" s="531"/>
      <c r="H126" s="531"/>
      <c r="I126" s="531"/>
      <c r="J126" s="541"/>
    </row>
    <row r="127" spans="1:10" ht="15" customHeight="1">
      <c r="A127" s="538" t="s">
        <v>2595</v>
      </c>
      <c r="B127" s="1621" t="s">
        <v>2621</v>
      </c>
      <c r="C127" s="1621"/>
      <c r="D127" s="1621"/>
      <c r="E127" s="1621"/>
      <c r="F127" s="1621"/>
      <c r="G127" s="543"/>
      <c r="H127" s="543"/>
      <c r="I127" s="536"/>
      <c r="J127" s="531"/>
    </row>
    <row r="128" spans="1:10" ht="15" customHeight="1">
      <c r="A128" s="538" t="s">
        <v>2597</v>
      </c>
      <c r="B128" s="1621" t="s">
        <v>2447</v>
      </c>
      <c r="C128" s="1621"/>
      <c r="D128" s="1621"/>
      <c r="E128" s="1621"/>
      <c r="F128" s="1621"/>
      <c r="G128" s="543"/>
      <c r="H128" s="543"/>
      <c r="I128" s="536"/>
      <c r="J128" s="541"/>
    </row>
    <row r="129" spans="1:10" ht="15" customHeight="1">
      <c r="A129" s="539">
        <v>53</v>
      </c>
      <c r="B129" s="540" t="s">
        <v>1287</v>
      </c>
      <c r="C129" s="531"/>
      <c r="D129" s="531"/>
      <c r="E129" s="531"/>
      <c r="F129" s="531"/>
      <c r="G129" s="531"/>
      <c r="H129" s="531"/>
      <c r="I129" s="531"/>
      <c r="J129" s="531"/>
    </row>
    <row r="130" spans="1:10" ht="15" customHeight="1">
      <c r="A130" s="1620" t="s">
        <v>2628</v>
      </c>
      <c r="B130" s="1621"/>
      <c r="C130" s="1621"/>
      <c r="D130" s="1621"/>
      <c r="E130" s="1621"/>
      <c r="F130" s="1621"/>
      <c r="G130" s="529"/>
      <c r="H130" s="529"/>
      <c r="I130" s="529"/>
      <c r="J130" s="541"/>
    </row>
    <row r="131" spans="1:10" ht="15" customHeight="1">
      <c r="A131" s="542" t="s">
        <v>983</v>
      </c>
      <c r="B131" s="545"/>
      <c r="C131" s="545"/>
      <c r="D131" s="545"/>
      <c r="E131" s="529"/>
      <c r="F131" s="545"/>
      <c r="G131" s="529"/>
      <c r="H131" s="529"/>
      <c r="I131" s="529"/>
      <c r="J131" s="541"/>
    </row>
    <row r="132" spans="1:10" ht="15" customHeight="1">
      <c r="A132" s="546">
        <v>54</v>
      </c>
      <c r="B132" s="531" t="s">
        <v>2279</v>
      </c>
      <c r="C132" s="531"/>
      <c r="D132" s="531"/>
      <c r="E132" s="531"/>
      <c r="F132" s="531"/>
      <c r="G132" s="531"/>
      <c r="H132" s="531"/>
      <c r="I132" s="531"/>
      <c r="J132" s="541"/>
    </row>
    <row r="133" spans="1:10" ht="15" customHeight="1">
      <c r="A133" s="545"/>
      <c r="B133" s="541" t="s">
        <v>2440</v>
      </c>
      <c r="C133" s="541"/>
      <c r="D133" s="541"/>
      <c r="E133" s="541"/>
      <c r="F133" s="541"/>
      <c r="G133" s="541"/>
      <c r="H133" s="541"/>
      <c r="I133" s="541"/>
      <c r="J133" s="541"/>
    </row>
    <row r="134" spans="1:10" ht="15" customHeight="1">
      <c r="A134" s="546">
        <v>55</v>
      </c>
      <c r="B134" s="544" t="s">
        <v>1567</v>
      </c>
      <c r="C134" s="531"/>
      <c r="D134" s="531"/>
      <c r="E134" s="531"/>
      <c r="F134" s="531"/>
      <c r="G134" s="531"/>
      <c r="H134" s="531"/>
      <c r="I134" s="531"/>
    </row>
    <row r="135" spans="1:10" ht="15" customHeight="1">
      <c r="A135" s="547"/>
      <c r="B135" s="536" t="s">
        <v>2657</v>
      </c>
      <c r="C135" s="541"/>
      <c r="D135" s="541"/>
      <c r="E135" s="541"/>
      <c r="F135" s="541"/>
      <c r="G135" s="541"/>
      <c r="H135" s="541"/>
      <c r="I135" s="541"/>
    </row>
    <row r="136" spans="1:10" ht="15" customHeight="1">
      <c r="A136" s="539">
        <v>56</v>
      </c>
      <c r="B136" s="548" t="s">
        <v>1566</v>
      </c>
      <c r="C136" s="531"/>
      <c r="D136" s="531"/>
      <c r="E136" s="531"/>
      <c r="F136" s="531"/>
      <c r="G136" s="531"/>
      <c r="H136" s="531"/>
      <c r="I136" s="531"/>
    </row>
    <row r="137" spans="1:10" ht="15" customHeight="1">
      <c r="A137" s="547"/>
      <c r="B137" s="536" t="s">
        <v>2657</v>
      </c>
      <c r="C137" s="541"/>
      <c r="D137" s="541"/>
      <c r="E137" s="541"/>
      <c r="F137" s="541"/>
      <c r="G137" s="541"/>
      <c r="H137" s="541"/>
      <c r="I137" s="541"/>
    </row>
    <row r="138" spans="1:10" ht="15" customHeight="1">
      <c r="A138" s="539">
        <v>57</v>
      </c>
      <c r="B138" s="548" t="s">
        <v>1936</v>
      </c>
      <c r="C138" s="531"/>
      <c r="D138" s="531"/>
      <c r="E138" s="531"/>
      <c r="F138" s="531"/>
      <c r="G138" s="531"/>
      <c r="H138" s="531"/>
      <c r="I138" s="531"/>
    </row>
    <row r="139" spans="1:10" ht="15" customHeight="1">
      <c r="A139" s="547"/>
      <c r="B139" s="536" t="s">
        <v>2657</v>
      </c>
      <c r="C139" s="541"/>
      <c r="D139" s="541"/>
      <c r="E139" s="541"/>
      <c r="F139" s="541"/>
      <c r="G139" s="541"/>
      <c r="H139" s="541"/>
      <c r="I139" s="541"/>
    </row>
    <row r="140" spans="1:10" ht="15" customHeight="1">
      <c r="A140" s="546">
        <v>58</v>
      </c>
      <c r="B140" s="544" t="s">
        <v>2135</v>
      </c>
      <c r="C140" s="531"/>
      <c r="D140" s="531"/>
      <c r="E140" s="531"/>
      <c r="F140" s="531"/>
      <c r="G140" s="531"/>
      <c r="H140" s="531"/>
      <c r="I140" s="531"/>
    </row>
    <row r="141" spans="1:10" ht="15" customHeight="1">
      <c r="A141" s="547"/>
      <c r="B141" s="536" t="s">
        <v>2657</v>
      </c>
      <c r="C141" s="541"/>
      <c r="D141" s="541"/>
      <c r="E141" s="541"/>
      <c r="F141" s="541"/>
      <c r="G141" s="541"/>
      <c r="H141" s="541"/>
      <c r="I141" s="541"/>
    </row>
    <row r="142" spans="1:10" ht="15" customHeight="1">
      <c r="A142" s="539">
        <v>59</v>
      </c>
      <c r="B142" s="548" t="s">
        <v>2273</v>
      </c>
      <c r="C142" s="531"/>
      <c r="D142" s="531"/>
      <c r="E142" s="531"/>
      <c r="F142" s="531"/>
      <c r="G142" s="531"/>
      <c r="H142" s="531"/>
      <c r="I142" s="531"/>
    </row>
    <row r="143" spans="1:10" ht="15" customHeight="1">
      <c r="A143" s="547"/>
      <c r="B143" s="536" t="s">
        <v>2657</v>
      </c>
      <c r="C143" s="541"/>
      <c r="D143" s="541"/>
      <c r="E143" s="541"/>
      <c r="F143" s="541"/>
      <c r="G143" s="541"/>
      <c r="H143" s="541"/>
      <c r="I143" s="541"/>
    </row>
    <row r="144" spans="1:10" ht="15" customHeight="1">
      <c r="A144" s="4">
        <v>60</v>
      </c>
      <c r="B144" s="726" t="s">
        <v>5362</v>
      </c>
      <c r="C144" s="723"/>
      <c r="D144" s="723"/>
      <c r="E144" s="723"/>
      <c r="F144" s="723"/>
      <c r="G144" s="727"/>
      <c r="H144" s="727"/>
      <c r="I144" s="727"/>
      <c r="J144" s="727"/>
    </row>
    <row r="145" spans="1:10" ht="15" customHeight="1">
      <c r="A145" s="101"/>
      <c r="B145" s="514" t="s">
        <v>2440</v>
      </c>
      <c r="C145" s="1"/>
      <c r="D145" s="1"/>
      <c r="E145" s="1"/>
      <c r="F145" s="1"/>
      <c r="G145" s="729"/>
      <c r="H145" s="729"/>
      <c r="I145" s="729"/>
      <c r="J145" s="729"/>
    </row>
    <row r="146" spans="1:10" ht="15" customHeight="1">
      <c r="A146" s="4">
        <v>61</v>
      </c>
      <c r="B146" s="726" t="s">
        <v>5363</v>
      </c>
      <c r="C146" s="723"/>
      <c r="D146" s="723"/>
      <c r="E146" s="723"/>
      <c r="F146" s="723"/>
      <c r="G146" s="727"/>
      <c r="H146" s="727"/>
      <c r="I146" s="727"/>
      <c r="J146" s="727"/>
    </row>
    <row r="147" spans="1:10" ht="15" customHeight="1">
      <c r="A147" s="101"/>
      <c r="B147" s="514" t="s">
        <v>2440</v>
      </c>
      <c r="C147" s="1"/>
      <c r="D147" s="1"/>
      <c r="E147" s="1"/>
      <c r="F147" s="1"/>
      <c r="G147" s="729"/>
      <c r="H147" s="729"/>
      <c r="I147" s="729"/>
      <c r="J147" s="729"/>
    </row>
    <row r="148" spans="1:10" ht="15" customHeight="1">
      <c r="A148" s="4">
        <v>62</v>
      </c>
      <c r="B148" s="726" t="s">
        <v>5364</v>
      </c>
      <c r="C148" s="723"/>
      <c r="D148" s="723"/>
      <c r="E148" s="723"/>
      <c r="F148" s="723"/>
      <c r="G148" s="727"/>
      <c r="H148" s="727"/>
      <c r="I148" s="727"/>
      <c r="J148" s="727"/>
    </row>
    <row r="149" spans="1:10" ht="15" customHeight="1">
      <c r="A149" s="101"/>
      <c r="B149" s="514" t="s">
        <v>2440</v>
      </c>
      <c r="C149" s="1"/>
      <c r="D149" s="1"/>
      <c r="E149" s="1"/>
      <c r="F149" s="1"/>
      <c r="G149" s="729"/>
      <c r="H149" s="729"/>
      <c r="I149" s="729"/>
      <c r="J149" s="729"/>
    </row>
    <row r="150" spans="1:10" ht="15" customHeight="1">
      <c r="A150" s="4">
        <v>63</v>
      </c>
      <c r="B150" s="726" t="s">
        <v>5365</v>
      </c>
      <c r="C150" s="723"/>
      <c r="D150" s="723"/>
      <c r="E150" s="723"/>
      <c r="F150" s="723"/>
      <c r="G150" s="727"/>
      <c r="H150" s="727"/>
      <c r="I150" s="727"/>
      <c r="J150" s="727"/>
    </row>
    <row r="151" spans="1:10" ht="15" customHeight="1">
      <c r="A151" s="101"/>
      <c r="B151" s="514" t="s">
        <v>2440</v>
      </c>
      <c r="C151" s="1"/>
      <c r="D151" s="1"/>
      <c r="E151" s="1"/>
      <c r="F151" s="1"/>
      <c r="G151" s="729"/>
      <c r="H151" s="729"/>
      <c r="I151" s="729"/>
      <c r="J151" s="729"/>
    </row>
    <row r="152" spans="1:10" ht="15" customHeight="1">
      <c r="A152" s="4">
        <v>64</v>
      </c>
      <c r="B152" s="726" t="s">
        <v>5366</v>
      </c>
      <c r="C152" s="723"/>
      <c r="D152" s="723"/>
      <c r="E152" s="723"/>
      <c r="F152" s="723"/>
      <c r="G152" s="727"/>
      <c r="H152" s="727"/>
      <c r="I152" s="727"/>
      <c r="J152" s="727"/>
    </row>
    <row r="153" spans="1:10" ht="15" customHeight="1">
      <c r="A153" s="101"/>
      <c r="B153" s="514" t="s">
        <v>2440</v>
      </c>
      <c r="C153" s="1"/>
      <c r="D153" s="1"/>
      <c r="E153" s="1"/>
      <c r="F153" s="1"/>
      <c r="G153" s="729"/>
      <c r="H153" s="729"/>
      <c r="I153" s="729"/>
      <c r="J153" s="729"/>
    </row>
    <row r="154" spans="1:10" ht="15" customHeight="1">
      <c r="A154" s="4">
        <v>65</v>
      </c>
      <c r="B154" s="726" t="s">
        <v>5367</v>
      </c>
      <c r="C154" s="723"/>
      <c r="D154" s="723"/>
      <c r="E154" s="723"/>
      <c r="F154" s="723"/>
      <c r="G154" s="727"/>
      <c r="H154" s="727"/>
      <c r="I154" s="727"/>
      <c r="J154" s="727"/>
    </row>
    <row r="155" spans="1:10" ht="15" customHeight="1">
      <c r="A155" s="101"/>
      <c r="B155" s="514" t="s">
        <v>2440</v>
      </c>
      <c r="C155" s="1"/>
      <c r="D155" s="1"/>
      <c r="E155" s="1"/>
      <c r="F155" s="1"/>
      <c r="G155" s="729"/>
      <c r="H155" s="729"/>
      <c r="I155" s="729"/>
      <c r="J155" s="729"/>
    </row>
    <row r="156" spans="1:10" ht="15" customHeight="1">
      <c r="A156" s="4">
        <v>66</v>
      </c>
      <c r="B156" s="726" t="s">
        <v>5368</v>
      </c>
      <c r="C156" s="723"/>
      <c r="D156" s="723"/>
      <c r="E156" s="723"/>
      <c r="F156" s="723"/>
      <c r="G156" s="727"/>
      <c r="H156" s="727"/>
      <c r="I156" s="727"/>
      <c r="J156" s="727"/>
    </row>
    <row r="157" spans="1:10" ht="15" customHeight="1">
      <c r="A157" s="101"/>
      <c r="B157" s="514" t="s">
        <v>2440</v>
      </c>
      <c r="C157" s="1"/>
      <c r="D157" s="1"/>
      <c r="E157" s="1"/>
      <c r="F157" s="1"/>
      <c r="G157" s="729"/>
      <c r="H157" s="729"/>
      <c r="I157" s="729"/>
      <c r="J157" s="729"/>
    </row>
    <row r="158" spans="1:10" ht="15" customHeight="1">
      <c r="A158" s="4">
        <v>67</v>
      </c>
      <c r="B158" s="448" t="s">
        <v>5369</v>
      </c>
      <c r="C158" s="1"/>
      <c r="D158" s="1"/>
      <c r="E158" s="1"/>
      <c r="F158" s="1"/>
      <c r="G158" s="729"/>
      <c r="H158" s="729"/>
      <c r="I158" s="729"/>
      <c r="J158" s="729"/>
    </row>
    <row r="159" spans="1:10" ht="15" customHeight="1">
      <c r="A159" s="101"/>
      <c r="B159" s="514" t="s">
        <v>2440</v>
      </c>
      <c r="C159" s="1"/>
      <c r="D159" s="1"/>
      <c r="E159" s="1"/>
      <c r="F159" s="1"/>
      <c r="G159" s="729"/>
      <c r="H159" s="729"/>
      <c r="I159" s="729"/>
      <c r="J159" s="729"/>
    </row>
    <row r="160" spans="1:10" ht="15" customHeight="1">
      <c r="A160" s="4">
        <v>68</v>
      </c>
      <c r="B160" s="726" t="s">
        <v>5370</v>
      </c>
      <c r="C160" s="723"/>
      <c r="D160" s="723"/>
      <c r="E160" s="723"/>
      <c r="F160" s="723"/>
      <c r="G160" s="727"/>
      <c r="H160" s="727"/>
      <c r="I160" s="727"/>
      <c r="J160" s="727"/>
    </row>
    <row r="161" spans="1:10" ht="15" customHeight="1">
      <c r="A161" s="1"/>
      <c r="B161" s="514" t="s">
        <v>2440</v>
      </c>
      <c r="C161" s="1"/>
      <c r="D161" s="1"/>
      <c r="E161" s="1"/>
      <c r="F161" s="1"/>
      <c r="G161" s="729"/>
      <c r="H161" s="729"/>
      <c r="I161" s="729"/>
      <c r="J161" s="729"/>
    </row>
  </sheetData>
  <sortState ref="A7:I66">
    <sortCondition ref="A7:A66"/>
  </sortState>
  <mergeCells count="16">
    <mergeCell ref="B121:F121"/>
    <mergeCell ref="B127:F127"/>
    <mergeCell ref="B128:F128"/>
    <mergeCell ref="A130:F130"/>
    <mergeCell ref="A1:I1"/>
    <mergeCell ref="A2:I2"/>
    <mergeCell ref="A5:A6"/>
    <mergeCell ref="B5:B6"/>
    <mergeCell ref="C5:E5"/>
    <mergeCell ref="F5:I5"/>
    <mergeCell ref="B101:J101"/>
    <mergeCell ref="B102:J102"/>
    <mergeCell ref="A104:J104"/>
    <mergeCell ref="A105:J105"/>
    <mergeCell ref="A106:J106"/>
    <mergeCell ref="A107:J107"/>
  </mergeCells>
  <printOptions horizontalCentered="1"/>
  <pageMargins left="0.19685039370078741" right="0.19685039370078741" top="0.39370078740157483" bottom="0.19685039370078741" header="0" footer="0"/>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0"/>
  <sheetViews>
    <sheetView workbookViewId="0">
      <selection activeCell="I51" sqref="I51"/>
    </sheetView>
  </sheetViews>
  <sheetFormatPr defaultColWidth="14.42578125" defaultRowHeight="15" customHeight="1"/>
  <cols>
    <col min="1" max="1" width="14.42578125" style="154"/>
    <col min="2" max="2" width="26.85546875" style="145" bestFit="1" customWidth="1"/>
    <col min="3" max="8" width="7.85546875" style="145" bestFit="1" customWidth="1"/>
    <col min="9" max="9" width="7.85546875" style="145" customWidth="1"/>
    <col min="10" max="16384" width="14.42578125" style="145"/>
  </cols>
  <sheetData>
    <row r="1" spans="1:9" s="116" customFormat="1" ht="23.25" customHeight="1">
      <c r="A1" s="1589" t="s">
        <v>992</v>
      </c>
      <c r="B1" s="1589"/>
      <c r="C1" s="1589"/>
      <c r="D1" s="1589"/>
      <c r="E1" s="1589"/>
      <c r="F1" s="1589"/>
      <c r="G1" s="1589"/>
      <c r="H1" s="1589"/>
      <c r="I1" s="1589"/>
    </row>
    <row r="2" spans="1:9" s="116" customFormat="1" ht="21.75" customHeight="1">
      <c r="A2" s="1589" t="s">
        <v>993</v>
      </c>
      <c r="B2" s="1589"/>
      <c r="C2" s="1589"/>
      <c r="D2" s="1589"/>
      <c r="E2" s="1589"/>
      <c r="F2" s="1589"/>
      <c r="G2" s="1589"/>
      <c r="H2" s="1589"/>
      <c r="I2" s="1589"/>
    </row>
    <row r="4" spans="1:9" s="116" customFormat="1" ht="19.5">
      <c r="A4" s="121"/>
      <c r="I4" s="120" t="s">
        <v>809</v>
      </c>
    </row>
    <row r="5" spans="1:9" s="119" customFormat="1" ht="49.5" customHeight="1">
      <c r="A5" s="1591" t="s">
        <v>1</v>
      </c>
      <c r="B5" s="1591" t="s">
        <v>979</v>
      </c>
      <c r="C5" s="1590" t="s">
        <v>2441</v>
      </c>
      <c r="D5" s="1590"/>
      <c r="E5" s="1590"/>
      <c r="F5" s="1591" t="s">
        <v>544</v>
      </c>
      <c r="G5" s="1591"/>
      <c r="H5" s="1591"/>
      <c r="I5" s="1591"/>
    </row>
    <row r="6" spans="1:9" s="119" customFormat="1" ht="16.5">
      <c r="A6" s="1591"/>
      <c r="B6" s="1591"/>
      <c r="C6" s="236" t="s">
        <v>5</v>
      </c>
      <c r="D6" s="236" t="s">
        <v>6</v>
      </c>
      <c r="E6" s="236" t="s">
        <v>7</v>
      </c>
      <c r="F6" s="236" t="s">
        <v>5</v>
      </c>
      <c r="G6" s="236" t="s">
        <v>6</v>
      </c>
      <c r="H6" s="236" t="s">
        <v>7</v>
      </c>
      <c r="I6" s="236" t="s">
        <v>8</v>
      </c>
    </row>
    <row r="7" spans="1:9" s="116" customFormat="1" ht="16.5">
      <c r="A7" s="463">
        <v>1</v>
      </c>
      <c r="B7" s="448" t="s">
        <v>5385</v>
      </c>
      <c r="C7" s="500" t="s">
        <v>5353</v>
      </c>
      <c r="D7" s="500">
        <v>21</v>
      </c>
      <c r="E7" s="500" t="s">
        <v>5357</v>
      </c>
      <c r="F7" s="500" t="s">
        <v>5353</v>
      </c>
      <c r="G7" s="500">
        <v>21</v>
      </c>
      <c r="H7" s="500" t="s">
        <v>5357</v>
      </c>
      <c r="I7" s="549"/>
    </row>
    <row r="8" spans="1:9" s="116" customFormat="1" ht="16.5">
      <c r="A8" s="463">
        <v>2</v>
      </c>
      <c r="B8" s="459" t="s">
        <v>5386</v>
      </c>
      <c r="C8" s="500" t="s">
        <v>5354</v>
      </c>
      <c r="D8" s="500" t="s">
        <v>5358</v>
      </c>
      <c r="E8" s="500" t="s">
        <v>5359</v>
      </c>
      <c r="F8" s="500" t="s">
        <v>5354</v>
      </c>
      <c r="G8" s="500" t="s">
        <v>5358</v>
      </c>
      <c r="H8" s="500" t="s">
        <v>5359</v>
      </c>
      <c r="I8" s="549"/>
    </row>
    <row r="9" spans="1:9" s="116" customFormat="1" ht="16.5">
      <c r="A9" s="463">
        <v>3</v>
      </c>
      <c r="B9" s="325" t="s">
        <v>5387</v>
      </c>
      <c r="C9" s="500">
        <v>21</v>
      </c>
      <c r="D9" s="500" t="s">
        <v>5358</v>
      </c>
      <c r="E9" s="500"/>
      <c r="F9" s="500">
        <v>21</v>
      </c>
      <c r="G9" s="500" t="s">
        <v>5358</v>
      </c>
      <c r="H9" s="500"/>
      <c r="I9" s="549"/>
    </row>
    <row r="10" spans="1:9" ht="15" customHeight="1">
      <c r="A10" s="463">
        <v>4</v>
      </c>
      <c r="B10" s="325" t="s">
        <v>5388</v>
      </c>
      <c r="C10" s="500" t="s">
        <v>5359</v>
      </c>
      <c r="D10" s="500"/>
      <c r="E10" s="500"/>
      <c r="F10" s="500">
        <v>13</v>
      </c>
      <c r="G10" s="500"/>
      <c r="H10" s="500"/>
      <c r="I10" s="549"/>
    </row>
    <row r="11" spans="1:9" ht="15" customHeight="1">
      <c r="A11" s="463">
        <v>5</v>
      </c>
      <c r="B11" s="325" t="s">
        <v>5389</v>
      </c>
      <c r="C11" s="500" t="s">
        <v>5359</v>
      </c>
      <c r="D11" s="500"/>
      <c r="E11" s="500"/>
      <c r="F11" s="500">
        <v>13</v>
      </c>
      <c r="G11" s="500"/>
      <c r="H11" s="500"/>
      <c r="I11" s="549"/>
    </row>
    <row r="12" spans="1:9" ht="15" customHeight="1">
      <c r="A12" s="460">
        <v>6</v>
      </c>
      <c r="B12" s="448" t="s">
        <v>5376</v>
      </c>
      <c r="C12" s="549">
        <v>36</v>
      </c>
      <c r="D12" s="549">
        <v>36</v>
      </c>
      <c r="E12" s="549"/>
      <c r="F12" s="549">
        <v>45</v>
      </c>
      <c r="G12" s="549">
        <v>41</v>
      </c>
      <c r="H12" s="549"/>
      <c r="I12" s="549"/>
    </row>
    <row r="13" spans="1:9" ht="15" customHeight="1">
      <c r="A13" s="460">
        <v>7</v>
      </c>
      <c r="B13" s="448" t="s">
        <v>5375</v>
      </c>
      <c r="C13" s="549">
        <v>39</v>
      </c>
      <c r="D13" s="549">
        <v>36</v>
      </c>
      <c r="E13" s="549"/>
      <c r="F13" s="549">
        <v>46</v>
      </c>
      <c r="G13" s="549">
        <v>42</v>
      </c>
      <c r="H13" s="549"/>
      <c r="I13" s="549"/>
    </row>
    <row r="14" spans="1:9" ht="15" customHeight="1">
      <c r="A14" s="460">
        <v>8</v>
      </c>
      <c r="B14" s="448" t="s">
        <v>5374</v>
      </c>
      <c r="C14" s="549">
        <v>39</v>
      </c>
      <c r="D14" s="549"/>
      <c r="E14" s="549"/>
      <c r="F14" s="549">
        <v>49</v>
      </c>
      <c r="G14" s="549"/>
      <c r="H14" s="549"/>
      <c r="I14" s="549"/>
    </row>
    <row r="15" spans="1:9" ht="15" customHeight="1">
      <c r="A15" s="460">
        <v>9</v>
      </c>
      <c r="B15" s="448" t="s">
        <v>6504</v>
      </c>
      <c r="C15" s="549">
        <v>32</v>
      </c>
      <c r="D15" s="549">
        <v>25</v>
      </c>
      <c r="E15" s="549"/>
      <c r="F15" s="549">
        <v>56</v>
      </c>
      <c r="G15" s="549">
        <v>38</v>
      </c>
      <c r="H15" s="549"/>
      <c r="I15" s="549"/>
    </row>
    <row r="16" spans="1:9" ht="15" customHeight="1">
      <c r="A16" s="460">
        <v>10</v>
      </c>
      <c r="B16" s="448" t="s">
        <v>6651</v>
      </c>
      <c r="C16" s="549">
        <v>25</v>
      </c>
      <c r="D16" s="549"/>
      <c r="E16" s="549"/>
      <c r="F16" s="549">
        <v>30</v>
      </c>
      <c r="G16" s="549"/>
      <c r="H16" s="549"/>
      <c r="I16" s="549"/>
    </row>
    <row r="17" spans="1:9" ht="15" customHeight="1">
      <c r="A17" s="460">
        <v>11</v>
      </c>
      <c r="B17" s="448" t="s">
        <v>6669</v>
      </c>
      <c r="C17" s="549">
        <v>30</v>
      </c>
      <c r="D17" s="549"/>
      <c r="E17" s="549"/>
      <c r="F17" s="549">
        <v>39</v>
      </c>
      <c r="G17" s="549"/>
      <c r="H17" s="549"/>
      <c r="I17" s="549"/>
    </row>
    <row r="18" spans="1:9" ht="15" customHeight="1">
      <c r="A18" s="460">
        <v>12</v>
      </c>
      <c r="B18" s="448" t="s">
        <v>6500</v>
      </c>
      <c r="C18" s="549">
        <v>40</v>
      </c>
      <c r="D18" s="549"/>
      <c r="E18" s="549"/>
      <c r="F18" s="549">
        <v>40</v>
      </c>
      <c r="G18" s="549"/>
      <c r="H18" s="549"/>
      <c r="I18" s="549"/>
    </row>
    <row r="19" spans="1:9" ht="15" customHeight="1">
      <c r="A19" s="460">
        <v>13</v>
      </c>
      <c r="B19" s="448" t="s">
        <v>6501</v>
      </c>
      <c r="C19" s="549">
        <v>24</v>
      </c>
      <c r="D19" s="549"/>
      <c r="E19" s="549"/>
      <c r="F19" s="549">
        <v>30</v>
      </c>
      <c r="G19" s="549"/>
      <c r="H19" s="549"/>
      <c r="I19" s="549"/>
    </row>
    <row r="20" spans="1:9" ht="15" customHeight="1">
      <c r="A20" s="460">
        <v>14</v>
      </c>
      <c r="B20" s="448" t="s">
        <v>6502</v>
      </c>
      <c r="C20" s="549">
        <v>22</v>
      </c>
      <c r="D20" s="549"/>
      <c r="E20" s="549"/>
      <c r="F20" s="549">
        <v>25</v>
      </c>
      <c r="G20" s="549"/>
      <c r="H20" s="549"/>
      <c r="I20" s="549"/>
    </row>
    <row r="21" spans="1:9" ht="15" customHeight="1">
      <c r="A21" s="460">
        <v>15</v>
      </c>
      <c r="B21" s="448" t="s">
        <v>6503</v>
      </c>
      <c r="C21" s="549">
        <v>24</v>
      </c>
      <c r="D21" s="549"/>
      <c r="E21" s="549"/>
      <c r="F21" s="549">
        <v>25</v>
      </c>
      <c r="G21" s="549"/>
      <c r="H21" s="549"/>
      <c r="I21" s="549"/>
    </row>
    <row r="22" spans="1:9" ht="15" customHeight="1">
      <c r="A22" s="460">
        <v>16</v>
      </c>
      <c r="B22" s="448" t="s">
        <v>6475</v>
      </c>
      <c r="C22" s="549">
        <v>22</v>
      </c>
      <c r="D22" s="549"/>
      <c r="E22" s="549"/>
      <c r="F22" s="549">
        <v>25</v>
      </c>
      <c r="G22" s="549"/>
      <c r="H22" s="549"/>
      <c r="I22" s="549"/>
    </row>
    <row r="23" spans="1:9" ht="15" customHeight="1">
      <c r="A23" s="355">
        <v>17</v>
      </c>
      <c r="B23" s="441" t="s">
        <v>2274</v>
      </c>
      <c r="C23" s="496">
        <v>22</v>
      </c>
      <c r="D23" s="496"/>
      <c r="E23" s="496"/>
      <c r="F23" s="495">
        <v>22</v>
      </c>
      <c r="G23" s="496"/>
      <c r="H23" s="496"/>
      <c r="I23" s="496"/>
    </row>
    <row r="24" spans="1:9" ht="15" customHeight="1">
      <c r="A24" s="464">
        <v>18</v>
      </c>
      <c r="B24" s="327" t="s">
        <v>2275</v>
      </c>
      <c r="C24" s="496">
        <v>20</v>
      </c>
      <c r="D24" s="496"/>
      <c r="E24" s="496"/>
      <c r="F24" s="495">
        <v>25</v>
      </c>
      <c r="G24" s="496"/>
      <c r="H24" s="496"/>
      <c r="I24" s="496"/>
    </row>
    <row r="25" spans="1:9" ht="15" customHeight="1">
      <c r="A25" s="355">
        <v>19</v>
      </c>
      <c r="B25" s="441" t="s">
        <v>2276</v>
      </c>
      <c r="C25" s="496">
        <v>23.4</v>
      </c>
      <c r="D25" s="496"/>
      <c r="E25" s="496"/>
      <c r="F25" s="495">
        <v>30</v>
      </c>
      <c r="G25" s="496"/>
      <c r="H25" s="496"/>
      <c r="I25" s="496"/>
    </row>
    <row r="26" spans="1:9" ht="15" customHeight="1">
      <c r="A26" s="464">
        <v>20</v>
      </c>
      <c r="B26" s="327" t="s">
        <v>2277</v>
      </c>
      <c r="C26" s="496">
        <v>24.2</v>
      </c>
      <c r="D26" s="496"/>
      <c r="E26" s="496"/>
      <c r="F26" s="495">
        <v>25</v>
      </c>
      <c r="G26" s="496"/>
      <c r="H26" s="496"/>
      <c r="I26" s="496"/>
    </row>
    <row r="27" spans="1:9" ht="15" customHeight="1">
      <c r="A27" s="355">
        <v>21</v>
      </c>
      <c r="B27" s="441" t="s">
        <v>2278</v>
      </c>
      <c r="C27" s="496">
        <v>21</v>
      </c>
      <c r="D27" s="496"/>
      <c r="E27" s="496"/>
      <c r="F27" s="495">
        <v>25</v>
      </c>
      <c r="G27" s="496"/>
      <c r="H27" s="496"/>
      <c r="I27" s="496"/>
    </row>
    <row r="28" spans="1:9" s="847" customFormat="1" ht="15" customHeight="1">
      <c r="A28" s="841">
        <v>22</v>
      </c>
      <c r="B28" s="842" t="s">
        <v>5390</v>
      </c>
      <c r="C28" s="849" t="s">
        <v>5382</v>
      </c>
      <c r="D28" s="849" t="s">
        <v>5383</v>
      </c>
      <c r="E28" s="849"/>
      <c r="F28" s="849">
        <v>50</v>
      </c>
      <c r="G28" s="849">
        <v>45</v>
      </c>
      <c r="H28" s="849"/>
      <c r="I28" s="853"/>
    </row>
    <row r="29" spans="1:9" s="847" customFormat="1" ht="15" customHeight="1">
      <c r="A29" s="841">
        <v>23</v>
      </c>
      <c r="B29" s="840" t="s">
        <v>5394</v>
      </c>
      <c r="C29" s="849">
        <v>55</v>
      </c>
      <c r="D29" s="849">
        <v>40</v>
      </c>
      <c r="E29" s="849">
        <v>33</v>
      </c>
      <c r="F29" s="849">
        <v>69</v>
      </c>
      <c r="G29" s="849">
        <v>55</v>
      </c>
      <c r="H29" s="849">
        <v>41</v>
      </c>
      <c r="I29" s="853"/>
    </row>
    <row r="30" spans="1:9" s="847" customFormat="1" ht="15" customHeight="1">
      <c r="A30" s="841">
        <v>24</v>
      </c>
      <c r="B30" s="845" t="s">
        <v>5393</v>
      </c>
      <c r="C30" s="849">
        <v>38</v>
      </c>
      <c r="D30" s="849">
        <v>22</v>
      </c>
      <c r="E30" s="849"/>
      <c r="F30" s="849">
        <v>60</v>
      </c>
      <c r="G30" s="849">
        <v>50</v>
      </c>
      <c r="H30" s="849"/>
      <c r="I30" s="853"/>
    </row>
    <row r="31" spans="1:9" s="847" customFormat="1" ht="15" customHeight="1">
      <c r="A31" s="841">
        <v>25</v>
      </c>
      <c r="B31" s="845" t="s">
        <v>5392</v>
      </c>
      <c r="C31" s="849">
        <v>44</v>
      </c>
      <c r="D31" s="849">
        <v>36</v>
      </c>
      <c r="E31" s="849">
        <v>33</v>
      </c>
      <c r="F31" s="849">
        <v>195</v>
      </c>
      <c r="G31" s="849">
        <v>156</v>
      </c>
      <c r="H31" s="849">
        <v>109</v>
      </c>
      <c r="I31" s="853"/>
    </row>
    <row r="32" spans="1:9" ht="15" customHeight="1">
      <c r="A32" s="463">
        <v>26</v>
      </c>
      <c r="B32" s="470" t="s">
        <v>5391</v>
      </c>
      <c r="C32" s="500">
        <v>22</v>
      </c>
      <c r="D32" s="500">
        <v>18</v>
      </c>
      <c r="E32" s="500"/>
      <c r="F32" s="500">
        <v>45</v>
      </c>
      <c r="G32" s="500">
        <v>35</v>
      </c>
      <c r="H32" s="500"/>
      <c r="I32" s="496"/>
    </row>
    <row r="33" spans="1:26" ht="15" customHeight="1">
      <c r="A33" s="463">
        <v>27</v>
      </c>
      <c r="B33" s="459" t="s">
        <v>5377</v>
      </c>
      <c r="C33" s="500">
        <v>25</v>
      </c>
      <c r="D33" s="500">
        <v>21</v>
      </c>
      <c r="E33" s="500"/>
      <c r="F33" s="500">
        <v>50</v>
      </c>
      <c r="G33" s="500">
        <v>45</v>
      </c>
      <c r="H33" s="500"/>
      <c r="I33" s="496"/>
    </row>
    <row r="34" spans="1:26" s="158" customFormat="1" ht="16.5">
      <c r="A34" s="463">
        <v>28</v>
      </c>
      <c r="B34" s="343" t="s">
        <v>5395</v>
      </c>
      <c r="C34" s="500">
        <v>25</v>
      </c>
      <c r="D34" s="500">
        <v>21</v>
      </c>
      <c r="E34" s="500"/>
      <c r="F34" s="500">
        <v>55</v>
      </c>
      <c r="G34" s="500">
        <v>45</v>
      </c>
      <c r="H34" s="500"/>
      <c r="I34" s="550"/>
    </row>
    <row r="35" spans="1:26" s="158" customFormat="1" ht="16.5">
      <c r="A35" s="463">
        <v>29</v>
      </c>
      <c r="B35" s="571" t="s">
        <v>6903</v>
      </c>
      <c r="C35" s="500">
        <v>30</v>
      </c>
      <c r="D35" s="500"/>
      <c r="E35" s="500"/>
      <c r="F35" s="500">
        <v>35</v>
      </c>
      <c r="G35" s="500"/>
      <c r="H35" s="500"/>
      <c r="I35" s="550"/>
    </row>
    <row r="36" spans="1:26" s="158" customFormat="1" ht="16.5">
      <c r="A36" s="463">
        <v>30</v>
      </c>
      <c r="B36" s="571" t="s">
        <v>7154</v>
      </c>
      <c r="C36" s="500">
        <v>25.5</v>
      </c>
      <c r="D36" s="500">
        <v>18</v>
      </c>
      <c r="E36" s="500"/>
      <c r="F36" s="500">
        <v>40</v>
      </c>
      <c r="G36" s="500">
        <v>35</v>
      </c>
      <c r="H36" s="500"/>
      <c r="I36" s="550"/>
    </row>
    <row r="37" spans="1:26" s="158" customFormat="1" ht="16.5">
      <c r="A37" s="463">
        <v>31</v>
      </c>
      <c r="B37" s="571" t="s">
        <v>7216</v>
      </c>
      <c r="C37" s="500">
        <v>21</v>
      </c>
      <c r="D37" s="500"/>
      <c r="E37" s="500"/>
      <c r="F37" s="500">
        <v>30</v>
      </c>
      <c r="G37" s="500"/>
      <c r="H37" s="500"/>
      <c r="I37" s="550"/>
    </row>
    <row r="38" spans="1:26" s="238" customFormat="1" ht="13.5" customHeight="1">
      <c r="A38" s="460">
        <v>32</v>
      </c>
      <c r="B38" s="448" t="s">
        <v>5373</v>
      </c>
      <c r="C38" s="549">
        <v>22</v>
      </c>
      <c r="D38" s="549">
        <v>19</v>
      </c>
      <c r="E38" s="549"/>
      <c r="F38" s="549">
        <v>33</v>
      </c>
      <c r="G38" s="549">
        <v>29</v>
      </c>
      <c r="H38" s="549"/>
      <c r="I38" s="549"/>
      <c r="J38" s="1"/>
      <c r="K38" s="1"/>
      <c r="L38" s="1"/>
      <c r="M38" s="1"/>
      <c r="N38" s="1"/>
      <c r="O38" s="1"/>
      <c r="P38" s="1"/>
      <c r="Q38" s="1"/>
      <c r="R38" s="1"/>
      <c r="S38" s="1"/>
      <c r="T38" s="1"/>
      <c r="U38" s="1"/>
      <c r="V38" s="1"/>
      <c r="W38" s="1"/>
      <c r="X38" s="1"/>
      <c r="Y38" s="1"/>
    </row>
    <row r="39" spans="1:26" s="238" customFormat="1" ht="15.75">
      <c r="A39" s="460">
        <v>33</v>
      </c>
      <c r="B39" s="448" t="s">
        <v>5372</v>
      </c>
      <c r="C39" s="549">
        <v>30</v>
      </c>
      <c r="D39" s="549">
        <v>28</v>
      </c>
      <c r="E39" s="549">
        <v>22</v>
      </c>
      <c r="F39" s="549">
        <v>44</v>
      </c>
      <c r="G39" s="549">
        <v>41</v>
      </c>
      <c r="H39" s="549">
        <v>32</v>
      </c>
      <c r="I39" s="549">
        <v>28</v>
      </c>
      <c r="J39" s="1"/>
      <c r="K39" s="1"/>
      <c r="L39" s="1"/>
      <c r="M39" s="1"/>
      <c r="N39" s="1"/>
      <c r="O39" s="1"/>
      <c r="P39" s="1"/>
      <c r="Q39" s="1"/>
      <c r="R39" s="1"/>
      <c r="S39" s="1"/>
      <c r="T39" s="1"/>
      <c r="U39" s="1"/>
      <c r="V39" s="1"/>
      <c r="W39" s="1"/>
      <c r="X39" s="1"/>
      <c r="Y39" s="1"/>
    </row>
    <row r="40" spans="1:26" s="238" customFormat="1" ht="13.5" customHeight="1">
      <c r="A40" s="460">
        <v>34</v>
      </c>
      <c r="B40" s="448" t="s">
        <v>5371</v>
      </c>
      <c r="C40" s="549">
        <v>21.6</v>
      </c>
      <c r="D40" s="549">
        <v>18.600000000000001</v>
      </c>
      <c r="E40" s="549"/>
      <c r="F40" s="549">
        <v>25</v>
      </c>
      <c r="G40" s="549">
        <v>22</v>
      </c>
      <c r="H40" s="549"/>
      <c r="I40" s="549"/>
      <c r="J40" s="1"/>
      <c r="K40" s="1"/>
      <c r="L40" s="1"/>
      <c r="M40" s="1"/>
      <c r="N40" s="1"/>
      <c r="O40" s="1"/>
      <c r="P40" s="1"/>
      <c r="Q40" s="1"/>
      <c r="R40" s="1"/>
      <c r="S40" s="1"/>
      <c r="T40" s="1"/>
      <c r="U40" s="1"/>
      <c r="V40" s="1"/>
      <c r="W40" s="1"/>
      <c r="X40" s="1"/>
    </row>
    <row r="41" spans="1:26" s="238" customFormat="1" ht="13.5" customHeight="1">
      <c r="A41" s="460">
        <v>35</v>
      </c>
      <c r="B41" s="448" t="s">
        <v>5360</v>
      </c>
      <c r="C41" s="549">
        <v>22</v>
      </c>
      <c r="D41" s="549">
        <v>19</v>
      </c>
      <c r="E41" s="549"/>
      <c r="F41" s="549">
        <v>29</v>
      </c>
      <c r="G41" s="549">
        <v>25</v>
      </c>
      <c r="H41" s="549"/>
      <c r="I41" s="549"/>
      <c r="J41" s="1"/>
      <c r="K41" s="1"/>
      <c r="L41" s="1"/>
      <c r="M41" s="1"/>
      <c r="N41" s="1"/>
      <c r="O41" s="1"/>
      <c r="P41" s="1"/>
      <c r="Q41" s="1"/>
      <c r="R41" s="1"/>
      <c r="S41" s="1"/>
      <c r="T41" s="1"/>
      <c r="U41" s="1"/>
      <c r="V41" s="1"/>
      <c r="W41" s="1"/>
      <c r="X41" s="1"/>
      <c r="Y41" s="1"/>
      <c r="Z41" s="1"/>
    </row>
    <row r="42" spans="1:26" s="238" customFormat="1" ht="13.5" customHeight="1">
      <c r="A42" s="460">
        <v>36</v>
      </c>
      <c r="B42" s="448" t="s">
        <v>5361</v>
      </c>
      <c r="C42" s="549">
        <v>24</v>
      </c>
      <c r="D42" s="549">
        <v>22</v>
      </c>
      <c r="E42" s="549">
        <v>21</v>
      </c>
      <c r="F42" s="549">
        <v>31</v>
      </c>
      <c r="G42" s="549">
        <v>28</v>
      </c>
      <c r="H42" s="549">
        <v>27</v>
      </c>
      <c r="I42" s="549">
        <v>24</v>
      </c>
      <c r="J42" s="1"/>
      <c r="K42" s="1"/>
      <c r="L42" s="1"/>
      <c r="M42" s="1"/>
      <c r="N42" s="1"/>
      <c r="O42" s="1"/>
      <c r="P42" s="1"/>
      <c r="Q42" s="1"/>
      <c r="R42" s="1"/>
      <c r="S42" s="1"/>
      <c r="T42" s="1"/>
      <c r="U42" s="1"/>
      <c r="V42" s="1"/>
      <c r="W42" s="1"/>
      <c r="X42" s="1"/>
      <c r="Y42" s="1"/>
      <c r="Z42" s="1"/>
    </row>
    <row r="43" spans="1:26" s="238" customFormat="1" ht="13.5" customHeight="1">
      <c r="A43" s="460">
        <v>37</v>
      </c>
      <c r="B43" s="448" t="s">
        <v>5396</v>
      </c>
      <c r="C43" s="549">
        <v>33</v>
      </c>
      <c r="D43" s="549">
        <v>27</v>
      </c>
      <c r="E43" s="549"/>
      <c r="F43" s="549">
        <v>45</v>
      </c>
      <c r="G43" s="549">
        <v>40</v>
      </c>
      <c r="H43" s="549"/>
      <c r="I43" s="549"/>
      <c r="J43" s="1"/>
      <c r="K43" s="1"/>
      <c r="L43" s="1"/>
      <c r="M43" s="1"/>
      <c r="N43" s="1"/>
      <c r="O43" s="1"/>
      <c r="P43" s="1"/>
      <c r="Q43" s="1"/>
      <c r="R43" s="1"/>
      <c r="S43" s="1"/>
      <c r="T43" s="1"/>
      <c r="U43" s="1"/>
      <c r="V43" s="1"/>
      <c r="W43" s="1"/>
      <c r="X43" s="1"/>
      <c r="Y43" s="1"/>
      <c r="Z43" s="1"/>
    </row>
    <row r="44" spans="1:26" s="238" customFormat="1" ht="13.5" customHeight="1">
      <c r="A44" s="460">
        <v>38</v>
      </c>
      <c r="B44" s="448" t="s">
        <v>5600</v>
      </c>
      <c r="C44" s="549">
        <v>27.72</v>
      </c>
      <c r="D44" s="549"/>
      <c r="E44" s="549"/>
      <c r="F44" s="549">
        <v>40</v>
      </c>
      <c r="G44" s="549"/>
      <c r="H44" s="549"/>
      <c r="I44" s="549"/>
      <c r="J44" s="1"/>
      <c r="K44" s="1"/>
      <c r="L44" s="1"/>
      <c r="M44" s="1"/>
      <c r="N44" s="1"/>
      <c r="O44" s="1"/>
      <c r="P44" s="1"/>
      <c r="Q44" s="1"/>
      <c r="R44" s="1"/>
      <c r="S44" s="1"/>
      <c r="T44" s="1"/>
      <c r="U44" s="1"/>
      <c r="V44" s="1"/>
      <c r="W44" s="1"/>
      <c r="X44" s="1"/>
      <c r="Y44" s="1"/>
      <c r="Z44" s="1"/>
    </row>
    <row r="45" spans="1:26" s="238" customFormat="1" ht="13.5" customHeight="1">
      <c r="A45" s="460">
        <v>39</v>
      </c>
      <c r="B45" s="448" t="s">
        <v>5654</v>
      </c>
      <c r="C45" s="549">
        <v>32.76</v>
      </c>
      <c r="D45" s="549">
        <v>23</v>
      </c>
      <c r="E45" s="549"/>
      <c r="F45" s="549">
        <v>55</v>
      </c>
      <c r="G45" s="549">
        <v>40</v>
      </c>
      <c r="H45" s="549"/>
      <c r="I45" s="549"/>
      <c r="J45" s="1"/>
      <c r="K45" s="1"/>
      <c r="L45" s="1"/>
      <c r="M45" s="1"/>
      <c r="N45" s="1"/>
      <c r="O45" s="1"/>
      <c r="P45" s="1"/>
      <c r="Q45" s="1"/>
      <c r="R45" s="1"/>
      <c r="S45" s="1"/>
      <c r="T45" s="1"/>
      <c r="U45" s="1"/>
      <c r="V45" s="1"/>
      <c r="W45" s="1"/>
      <c r="X45" s="1"/>
      <c r="Y45" s="1"/>
      <c r="Z45" s="1"/>
    </row>
    <row r="46" spans="1:26" s="238" customFormat="1" ht="13.5" customHeight="1">
      <c r="A46" s="460">
        <v>40</v>
      </c>
      <c r="B46" s="448" t="s">
        <v>5686</v>
      </c>
      <c r="C46" s="549">
        <v>27.72</v>
      </c>
      <c r="D46" s="549">
        <v>19.8</v>
      </c>
      <c r="E46" s="549"/>
      <c r="F46" s="549">
        <v>40</v>
      </c>
      <c r="G46" s="549">
        <v>30</v>
      </c>
      <c r="H46" s="549"/>
      <c r="I46" s="549"/>
      <c r="J46" s="1"/>
      <c r="K46" s="1"/>
      <c r="L46" s="1"/>
      <c r="M46" s="1"/>
      <c r="N46" s="1"/>
      <c r="O46" s="1"/>
      <c r="P46" s="1"/>
      <c r="Q46" s="1"/>
      <c r="R46" s="1"/>
      <c r="S46" s="1"/>
      <c r="T46" s="1"/>
      <c r="U46" s="1"/>
      <c r="V46" s="1"/>
      <c r="W46" s="1"/>
      <c r="X46" s="1"/>
      <c r="Y46" s="1"/>
      <c r="Z46" s="1"/>
    </row>
    <row r="47" spans="1:26" s="238" customFormat="1" ht="13.5" customHeight="1">
      <c r="A47" s="460">
        <v>41</v>
      </c>
      <c r="B47" s="448" t="s">
        <v>6255</v>
      </c>
      <c r="C47" s="549">
        <v>30.24</v>
      </c>
      <c r="D47" s="549"/>
      <c r="E47" s="549"/>
      <c r="F47" s="549">
        <v>35</v>
      </c>
      <c r="G47" s="549"/>
      <c r="H47" s="549"/>
      <c r="I47" s="549"/>
      <c r="J47" s="1"/>
      <c r="K47" s="1"/>
      <c r="L47" s="1"/>
      <c r="M47" s="1"/>
      <c r="N47" s="1"/>
      <c r="O47" s="1"/>
      <c r="P47" s="1"/>
      <c r="Q47" s="1"/>
      <c r="R47" s="1"/>
      <c r="S47" s="1"/>
      <c r="T47" s="1"/>
      <c r="U47" s="1"/>
      <c r="V47" s="1"/>
      <c r="W47" s="1"/>
      <c r="X47" s="1"/>
      <c r="Y47" s="1"/>
      <c r="Z47" s="1"/>
    </row>
    <row r="48" spans="1:26" s="238" customFormat="1" ht="13.5" customHeight="1">
      <c r="A48" s="460">
        <v>42</v>
      </c>
      <c r="B48" s="448" t="s">
        <v>5788</v>
      </c>
      <c r="C48" s="549">
        <v>27.36</v>
      </c>
      <c r="D48" s="549"/>
      <c r="E48" s="549"/>
      <c r="F48" s="549">
        <v>34</v>
      </c>
      <c r="G48" s="549"/>
      <c r="H48" s="549"/>
      <c r="I48" s="549"/>
      <c r="J48" s="1"/>
      <c r="K48" s="1"/>
      <c r="L48" s="1"/>
      <c r="M48" s="1"/>
      <c r="N48" s="1"/>
      <c r="O48" s="1"/>
      <c r="P48" s="1"/>
      <c r="Q48" s="1"/>
      <c r="R48" s="1"/>
      <c r="S48" s="1"/>
      <c r="T48" s="1"/>
      <c r="U48" s="1"/>
      <c r="V48" s="1"/>
      <c r="W48" s="1"/>
      <c r="X48" s="1"/>
      <c r="Y48" s="1"/>
      <c r="Z48" s="1"/>
    </row>
    <row r="49" spans="1:29" s="238" customFormat="1" ht="13.5" customHeight="1">
      <c r="A49" s="460">
        <v>43</v>
      </c>
      <c r="B49" s="448" t="s">
        <v>5804</v>
      </c>
      <c r="C49" s="549">
        <v>28.8</v>
      </c>
      <c r="D49" s="549">
        <v>20</v>
      </c>
      <c r="E49" s="549">
        <v>15</v>
      </c>
      <c r="F49" s="549">
        <v>30</v>
      </c>
      <c r="G49" s="549">
        <v>25</v>
      </c>
      <c r="H49" s="549">
        <v>21.6</v>
      </c>
      <c r="I49" s="549">
        <v>18</v>
      </c>
      <c r="J49" s="1"/>
      <c r="K49" s="1"/>
      <c r="L49" s="1"/>
      <c r="M49" s="1"/>
      <c r="N49" s="1"/>
      <c r="O49" s="1"/>
      <c r="P49" s="1"/>
      <c r="Q49" s="1"/>
      <c r="R49" s="1"/>
      <c r="S49" s="1"/>
      <c r="T49" s="1"/>
      <c r="U49" s="1"/>
      <c r="V49" s="1"/>
      <c r="W49" s="1"/>
      <c r="X49" s="1"/>
      <c r="Y49" s="1"/>
      <c r="Z49" s="1"/>
    </row>
    <row r="50" spans="1:29" s="238" customFormat="1" ht="13.5" customHeight="1">
      <c r="A50" s="460">
        <v>44</v>
      </c>
      <c r="B50" s="448" t="s">
        <v>6033</v>
      </c>
      <c r="C50" s="549">
        <v>27</v>
      </c>
      <c r="D50" s="549"/>
      <c r="E50" s="549"/>
      <c r="F50" s="549">
        <v>30</v>
      </c>
      <c r="G50" s="549"/>
      <c r="H50" s="549"/>
      <c r="I50" s="549"/>
      <c r="J50" s="1"/>
      <c r="K50" s="1"/>
      <c r="L50" s="1"/>
      <c r="M50" s="1"/>
      <c r="N50" s="1"/>
      <c r="O50" s="1"/>
      <c r="P50" s="1"/>
      <c r="Q50" s="1"/>
      <c r="R50" s="1"/>
      <c r="S50" s="1"/>
      <c r="T50" s="1"/>
      <c r="U50" s="1"/>
      <c r="V50" s="1"/>
      <c r="W50" s="1"/>
      <c r="X50" s="1"/>
      <c r="Y50" s="1"/>
      <c r="Z50" s="1"/>
    </row>
    <row r="51" spans="1:29" s="238" customFormat="1" ht="13.5" customHeight="1">
      <c r="A51" s="460">
        <v>45</v>
      </c>
      <c r="B51" s="448" t="s">
        <v>6089</v>
      </c>
      <c r="C51" s="549">
        <v>28.8</v>
      </c>
      <c r="D51" s="549">
        <v>19</v>
      </c>
      <c r="E51" s="549">
        <v>15</v>
      </c>
      <c r="F51" s="549">
        <v>33</v>
      </c>
      <c r="G51" s="549">
        <v>27</v>
      </c>
      <c r="H51" s="549">
        <v>19</v>
      </c>
      <c r="I51" s="549">
        <v>18</v>
      </c>
      <c r="J51" s="1"/>
      <c r="K51" s="1"/>
      <c r="L51" s="1"/>
      <c r="M51" s="1"/>
      <c r="N51" s="1"/>
      <c r="O51" s="1"/>
      <c r="P51" s="1"/>
      <c r="Q51" s="1"/>
      <c r="R51" s="1"/>
      <c r="S51" s="1"/>
      <c r="T51" s="1"/>
      <c r="U51" s="1"/>
      <c r="V51" s="1"/>
      <c r="W51" s="1"/>
      <c r="X51" s="1"/>
      <c r="Y51" s="1"/>
      <c r="Z51" s="1"/>
    </row>
    <row r="52" spans="1:29" s="238" customFormat="1" ht="13.5" customHeight="1">
      <c r="A52" s="460">
        <v>46</v>
      </c>
      <c r="B52" s="448" t="s">
        <v>6199</v>
      </c>
      <c r="C52" s="549">
        <v>16.5</v>
      </c>
      <c r="D52" s="549">
        <v>15</v>
      </c>
      <c r="E52" s="549"/>
      <c r="F52" s="549">
        <v>20</v>
      </c>
      <c r="G52" s="549">
        <v>18</v>
      </c>
      <c r="H52" s="549"/>
      <c r="I52" s="549"/>
      <c r="J52" s="1"/>
      <c r="K52" s="1"/>
      <c r="L52" s="1"/>
      <c r="M52" s="1"/>
      <c r="N52" s="1"/>
      <c r="O52" s="1"/>
      <c r="P52" s="1"/>
      <c r="Q52" s="1"/>
      <c r="R52" s="1"/>
      <c r="S52" s="1"/>
      <c r="T52" s="1"/>
      <c r="U52" s="1"/>
      <c r="V52" s="1"/>
      <c r="W52" s="1"/>
      <c r="X52" s="1"/>
      <c r="Y52" s="1"/>
      <c r="Z52" s="1"/>
    </row>
    <row r="53" spans="1:29" s="238" customFormat="1" ht="13.5" customHeight="1">
      <c r="A53" s="460">
        <v>47</v>
      </c>
      <c r="B53" s="448" t="s">
        <v>6219</v>
      </c>
      <c r="C53" s="549">
        <v>18</v>
      </c>
      <c r="D53" s="549">
        <v>15</v>
      </c>
      <c r="E53" s="549"/>
      <c r="F53" s="549">
        <v>20</v>
      </c>
      <c r="G53" s="549">
        <v>18</v>
      </c>
      <c r="H53" s="549"/>
      <c r="I53" s="549"/>
      <c r="J53" s="1"/>
      <c r="K53" s="1"/>
      <c r="L53" s="1"/>
      <c r="M53" s="1"/>
      <c r="N53" s="1"/>
      <c r="O53" s="1"/>
      <c r="P53" s="1"/>
      <c r="Q53" s="1"/>
      <c r="R53" s="1"/>
      <c r="S53" s="1"/>
      <c r="T53" s="1"/>
      <c r="U53" s="1"/>
      <c r="V53" s="1"/>
      <c r="W53" s="1"/>
      <c r="X53" s="1"/>
      <c r="Y53" s="1"/>
      <c r="Z53" s="1"/>
    </row>
    <row r="54" spans="1:29" s="235" customFormat="1" ht="13.5" customHeight="1">
      <c r="A54" s="464">
        <v>48</v>
      </c>
      <c r="B54" s="462" t="s">
        <v>974</v>
      </c>
      <c r="C54" s="497">
        <v>16</v>
      </c>
      <c r="D54" s="497"/>
      <c r="E54" s="497"/>
      <c r="F54" s="497">
        <v>30</v>
      </c>
      <c r="G54" s="497">
        <v>20</v>
      </c>
      <c r="H54" s="497"/>
      <c r="I54" s="493"/>
      <c r="J54" s="1"/>
      <c r="K54" s="1"/>
      <c r="L54" s="1"/>
      <c r="M54" s="1"/>
      <c r="N54" s="1"/>
      <c r="O54" s="1"/>
      <c r="P54" s="1"/>
      <c r="Q54" s="1"/>
      <c r="R54" s="1"/>
      <c r="S54" s="1"/>
      <c r="T54" s="1"/>
      <c r="U54" s="1"/>
      <c r="V54" s="1"/>
      <c r="W54" s="1"/>
      <c r="X54" s="1"/>
      <c r="Y54" s="1"/>
      <c r="Z54" s="1"/>
      <c r="AA54" s="1"/>
      <c r="AB54" s="1"/>
      <c r="AC54" s="1"/>
    </row>
    <row r="55" spans="1:29" s="235" customFormat="1" ht="13.5" customHeight="1">
      <c r="A55" s="464">
        <v>49</v>
      </c>
      <c r="B55" s="462" t="s">
        <v>1063</v>
      </c>
      <c r="C55" s="497">
        <v>13</v>
      </c>
      <c r="D55" s="497"/>
      <c r="E55" s="497"/>
      <c r="F55" s="497">
        <v>15</v>
      </c>
      <c r="G55" s="497"/>
      <c r="H55" s="497"/>
      <c r="I55" s="493"/>
      <c r="J55" s="1"/>
      <c r="K55" s="1"/>
      <c r="L55" s="1"/>
      <c r="M55" s="1"/>
      <c r="N55" s="1"/>
      <c r="O55" s="1"/>
      <c r="P55" s="1"/>
      <c r="Q55" s="1"/>
      <c r="R55" s="1"/>
      <c r="S55" s="1"/>
      <c r="T55" s="1"/>
      <c r="U55" s="1"/>
      <c r="V55" s="1"/>
      <c r="W55" s="1"/>
      <c r="X55" s="1"/>
      <c r="Y55" s="1"/>
      <c r="Z55" s="1"/>
      <c r="AA55" s="1"/>
      <c r="AB55" s="1"/>
      <c r="AC55" s="1"/>
    </row>
    <row r="56" spans="1:29" s="235" customFormat="1" ht="13.5" customHeight="1">
      <c r="A56" s="464">
        <v>50</v>
      </c>
      <c r="B56" s="462" t="s">
        <v>1124</v>
      </c>
      <c r="C56" s="497">
        <v>13</v>
      </c>
      <c r="D56" s="497"/>
      <c r="E56" s="497"/>
      <c r="F56" s="497">
        <v>20</v>
      </c>
      <c r="G56" s="497"/>
      <c r="H56" s="497"/>
      <c r="I56" s="493"/>
      <c r="J56" s="1"/>
      <c r="K56" s="1"/>
      <c r="L56" s="1"/>
      <c r="M56" s="1"/>
      <c r="N56" s="1"/>
      <c r="O56" s="1"/>
      <c r="P56" s="1"/>
      <c r="Q56" s="1"/>
      <c r="R56" s="1"/>
      <c r="S56" s="1"/>
      <c r="T56" s="1"/>
      <c r="U56" s="1"/>
      <c r="V56" s="1"/>
      <c r="W56" s="1"/>
      <c r="X56" s="1"/>
      <c r="Y56" s="1"/>
      <c r="Z56" s="1"/>
      <c r="AA56" s="1"/>
      <c r="AB56" s="1"/>
      <c r="AC56" s="1"/>
    </row>
    <row r="57" spans="1:29" s="235" customFormat="1" ht="13.5" customHeight="1">
      <c r="A57" s="464">
        <v>51</v>
      </c>
      <c r="B57" s="462" t="s">
        <v>1204</v>
      </c>
      <c r="C57" s="496">
        <v>16</v>
      </c>
      <c r="D57" s="496">
        <v>12</v>
      </c>
      <c r="E57" s="496"/>
      <c r="F57" s="495">
        <v>18</v>
      </c>
      <c r="G57" s="496">
        <v>15</v>
      </c>
      <c r="H57" s="496"/>
      <c r="I57" s="496"/>
      <c r="J57" s="1"/>
      <c r="K57" s="1"/>
      <c r="L57" s="1"/>
      <c r="M57" s="1"/>
      <c r="N57" s="1"/>
      <c r="O57" s="1"/>
      <c r="P57" s="1"/>
      <c r="Q57" s="1"/>
      <c r="R57" s="1"/>
      <c r="S57" s="1"/>
      <c r="T57" s="1"/>
      <c r="U57" s="1"/>
      <c r="V57" s="1"/>
      <c r="W57" s="1"/>
      <c r="X57" s="1"/>
      <c r="Y57" s="1"/>
      <c r="Z57" s="1"/>
      <c r="AA57" s="1"/>
      <c r="AB57" s="1"/>
      <c r="AC57" s="1"/>
    </row>
    <row r="58" spans="1:29" s="235" customFormat="1" ht="13.5" customHeight="1">
      <c r="A58" s="464">
        <v>52</v>
      </c>
      <c r="B58" s="441" t="s">
        <v>1205</v>
      </c>
      <c r="C58" s="496">
        <v>13</v>
      </c>
      <c r="D58" s="496"/>
      <c r="E58" s="496"/>
      <c r="F58" s="495">
        <v>15</v>
      </c>
      <c r="G58" s="496"/>
      <c r="H58" s="496"/>
      <c r="I58" s="496"/>
      <c r="J58" s="1"/>
      <c r="K58" s="1"/>
      <c r="L58" s="1"/>
      <c r="M58" s="1"/>
      <c r="N58" s="1"/>
      <c r="O58" s="1"/>
      <c r="P58" s="1"/>
      <c r="Q58" s="1"/>
      <c r="R58" s="1"/>
      <c r="S58" s="1"/>
      <c r="T58" s="1"/>
      <c r="U58" s="1"/>
      <c r="V58" s="1"/>
      <c r="W58" s="1"/>
      <c r="X58" s="1"/>
      <c r="Y58" s="1"/>
      <c r="Z58" s="1"/>
      <c r="AA58" s="1"/>
      <c r="AB58" s="1"/>
      <c r="AC58" s="1"/>
    </row>
    <row r="59" spans="1:29" s="235" customFormat="1" ht="13.5" customHeight="1">
      <c r="A59" s="464">
        <v>53</v>
      </c>
      <c r="B59" s="462" t="s">
        <v>1287</v>
      </c>
      <c r="C59" s="496">
        <v>12</v>
      </c>
      <c r="D59" s="496"/>
      <c r="E59" s="496"/>
      <c r="F59" s="495">
        <v>20</v>
      </c>
      <c r="G59" s="496"/>
      <c r="H59" s="496"/>
      <c r="I59" s="496"/>
      <c r="J59" s="1"/>
      <c r="K59" s="1"/>
      <c r="L59" s="1"/>
      <c r="M59" s="1"/>
      <c r="N59" s="1"/>
      <c r="O59" s="1"/>
      <c r="P59" s="1"/>
      <c r="Q59" s="1"/>
      <c r="R59" s="1"/>
      <c r="S59" s="1"/>
      <c r="T59" s="1"/>
      <c r="U59" s="1"/>
      <c r="V59" s="1"/>
      <c r="W59" s="1"/>
      <c r="X59" s="1"/>
      <c r="Y59" s="1"/>
      <c r="Z59" s="1"/>
      <c r="AA59" s="1"/>
      <c r="AB59" s="1"/>
      <c r="AC59" s="1"/>
    </row>
    <row r="60" spans="1:29" s="235" customFormat="1" ht="13.5" customHeight="1">
      <c r="A60" s="355">
        <v>54</v>
      </c>
      <c r="B60" s="436" t="s">
        <v>2279</v>
      </c>
      <c r="C60" s="551">
        <v>35</v>
      </c>
      <c r="D60" s="496"/>
      <c r="E60" s="496"/>
      <c r="F60" s="496">
        <v>110</v>
      </c>
      <c r="G60" s="496">
        <v>95</v>
      </c>
      <c r="H60" s="496"/>
      <c r="I60" s="496"/>
      <c r="J60" s="1"/>
      <c r="K60" s="1"/>
      <c r="L60" s="1"/>
      <c r="M60" s="1"/>
      <c r="N60" s="1"/>
      <c r="O60" s="1"/>
      <c r="P60" s="1"/>
      <c r="Q60" s="1"/>
      <c r="R60" s="1"/>
      <c r="S60" s="1"/>
      <c r="T60" s="1"/>
      <c r="U60" s="1"/>
      <c r="V60" s="1"/>
      <c r="W60" s="1"/>
      <c r="X60" s="1"/>
      <c r="Y60" s="1"/>
      <c r="Z60" s="1"/>
      <c r="AA60" s="1"/>
      <c r="AB60" s="1"/>
      <c r="AC60" s="1"/>
    </row>
    <row r="61" spans="1:29" s="235" customFormat="1" ht="13.5" customHeight="1">
      <c r="A61" s="355">
        <v>55</v>
      </c>
      <c r="B61" s="441" t="s">
        <v>1567</v>
      </c>
      <c r="C61" s="496">
        <v>60</v>
      </c>
      <c r="D61" s="496"/>
      <c r="E61" s="496"/>
      <c r="F61" s="495">
        <v>150</v>
      </c>
      <c r="G61" s="496">
        <v>120</v>
      </c>
      <c r="H61" s="496"/>
      <c r="I61" s="496"/>
      <c r="J61" s="1"/>
      <c r="K61" s="1"/>
      <c r="L61" s="1"/>
      <c r="M61" s="1"/>
      <c r="N61" s="1"/>
      <c r="O61" s="1"/>
      <c r="P61" s="1"/>
      <c r="Q61" s="1"/>
      <c r="R61" s="1"/>
      <c r="S61" s="1"/>
      <c r="T61" s="1"/>
      <c r="U61" s="1"/>
      <c r="V61" s="1"/>
      <c r="W61" s="1"/>
      <c r="X61" s="1"/>
      <c r="Y61" s="1"/>
      <c r="Z61" s="1"/>
      <c r="AA61" s="1"/>
      <c r="AB61" s="1"/>
      <c r="AC61" s="1"/>
    </row>
    <row r="62" spans="1:29" s="235" customFormat="1" ht="13.5" customHeight="1">
      <c r="A62" s="464">
        <v>56</v>
      </c>
      <c r="B62" s="327" t="s">
        <v>1566</v>
      </c>
      <c r="C62" s="496">
        <v>60</v>
      </c>
      <c r="D62" s="496"/>
      <c r="E62" s="496"/>
      <c r="F62" s="495">
        <v>150</v>
      </c>
      <c r="G62" s="496"/>
      <c r="H62" s="496"/>
      <c r="I62" s="496"/>
      <c r="J62" s="1"/>
      <c r="K62" s="1"/>
      <c r="L62" s="1"/>
      <c r="M62" s="1"/>
      <c r="N62" s="1"/>
      <c r="O62" s="1"/>
      <c r="P62" s="1"/>
      <c r="Q62" s="1"/>
      <c r="R62" s="1"/>
      <c r="S62" s="1"/>
      <c r="T62" s="1"/>
      <c r="U62" s="1"/>
      <c r="V62" s="1"/>
      <c r="W62" s="1"/>
      <c r="X62" s="1"/>
      <c r="Y62" s="1"/>
      <c r="Z62" s="1"/>
      <c r="AA62" s="1"/>
      <c r="AB62" s="1"/>
      <c r="AC62" s="1"/>
    </row>
    <row r="63" spans="1:29" s="235" customFormat="1" ht="13.5" customHeight="1">
      <c r="A63" s="464">
        <v>57</v>
      </c>
      <c r="B63" s="327" t="s">
        <v>1936</v>
      </c>
      <c r="C63" s="496">
        <v>56.7</v>
      </c>
      <c r="D63" s="496"/>
      <c r="E63" s="496"/>
      <c r="F63" s="495">
        <v>150</v>
      </c>
      <c r="G63" s="496"/>
      <c r="H63" s="496"/>
      <c r="I63" s="496"/>
      <c r="J63" s="1"/>
      <c r="K63" s="1"/>
      <c r="L63" s="1"/>
      <c r="M63" s="1"/>
      <c r="N63" s="1"/>
      <c r="O63" s="1"/>
      <c r="P63" s="1"/>
      <c r="Q63" s="1"/>
      <c r="R63" s="1"/>
      <c r="S63" s="1"/>
      <c r="T63" s="1"/>
      <c r="U63" s="1"/>
      <c r="V63" s="1"/>
      <c r="W63" s="1"/>
      <c r="X63" s="1"/>
      <c r="Y63" s="1"/>
      <c r="Z63" s="1"/>
      <c r="AA63" s="1"/>
      <c r="AB63" s="1"/>
      <c r="AC63" s="1"/>
    </row>
    <row r="64" spans="1:29" s="235" customFormat="1" ht="13.5" customHeight="1">
      <c r="A64" s="355">
        <v>58</v>
      </c>
      <c r="B64" s="441" t="s">
        <v>2135</v>
      </c>
      <c r="C64" s="496">
        <v>60</v>
      </c>
      <c r="D64" s="496"/>
      <c r="E64" s="496"/>
      <c r="F64" s="495">
        <v>120</v>
      </c>
      <c r="G64" s="496"/>
      <c r="H64" s="496"/>
      <c r="I64" s="496"/>
      <c r="J64" s="1"/>
      <c r="K64" s="1"/>
      <c r="L64" s="1"/>
      <c r="M64" s="1"/>
      <c r="N64" s="1"/>
      <c r="O64" s="1"/>
      <c r="P64" s="1"/>
      <c r="Q64" s="1"/>
      <c r="R64" s="1"/>
      <c r="S64" s="1"/>
      <c r="T64" s="1"/>
      <c r="U64" s="1"/>
      <c r="V64" s="1"/>
      <c r="W64" s="1"/>
      <c r="X64" s="1"/>
      <c r="Y64" s="1"/>
      <c r="Z64" s="1"/>
      <c r="AA64" s="1"/>
      <c r="AB64" s="1"/>
      <c r="AC64" s="1"/>
    </row>
    <row r="65" spans="1:29" s="235" customFormat="1" ht="13.5" customHeight="1">
      <c r="A65" s="464">
        <v>59</v>
      </c>
      <c r="B65" s="327" t="s">
        <v>2273</v>
      </c>
      <c r="C65" s="496">
        <v>60</v>
      </c>
      <c r="D65" s="496"/>
      <c r="E65" s="496"/>
      <c r="F65" s="495">
        <v>120</v>
      </c>
      <c r="G65" s="496"/>
      <c r="H65" s="496"/>
      <c r="I65" s="496"/>
      <c r="J65" s="1"/>
      <c r="K65" s="1"/>
      <c r="L65" s="1"/>
      <c r="M65" s="1"/>
      <c r="N65" s="1"/>
      <c r="O65" s="1"/>
      <c r="P65" s="1"/>
      <c r="Q65" s="1"/>
      <c r="R65" s="1"/>
      <c r="S65" s="1"/>
      <c r="T65" s="1"/>
      <c r="U65" s="1"/>
      <c r="V65" s="1"/>
      <c r="W65" s="1"/>
      <c r="X65" s="1"/>
      <c r="Y65" s="1"/>
      <c r="Z65" s="1"/>
      <c r="AA65" s="1"/>
      <c r="AB65" s="1"/>
      <c r="AC65" s="1"/>
    </row>
    <row r="66" spans="1:29" s="235" customFormat="1" ht="13.5" customHeight="1">
      <c r="A66" s="460">
        <v>60</v>
      </c>
      <c r="B66" s="448" t="s">
        <v>5362</v>
      </c>
      <c r="C66" s="549">
        <v>26.4</v>
      </c>
      <c r="D66" s="549">
        <v>24</v>
      </c>
      <c r="E66" s="549"/>
      <c r="F66" s="549">
        <v>31</v>
      </c>
      <c r="G66" s="549">
        <v>28</v>
      </c>
      <c r="H66" s="549"/>
      <c r="I66" s="549"/>
      <c r="J66" s="1"/>
      <c r="K66" s="1"/>
      <c r="L66" s="1"/>
      <c r="M66" s="1"/>
      <c r="N66" s="1"/>
      <c r="O66" s="1"/>
      <c r="P66" s="1"/>
      <c r="Q66" s="1"/>
      <c r="R66" s="1"/>
      <c r="S66" s="1"/>
      <c r="T66" s="1"/>
      <c r="U66" s="1"/>
      <c r="V66" s="1"/>
      <c r="W66" s="1"/>
      <c r="X66" s="1"/>
      <c r="Y66" s="1"/>
      <c r="Z66" s="1"/>
      <c r="AA66" s="1"/>
      <c r="AB66" s="1"/>
      <c r="AC66" s="1"/>
    </row>
    <row r="67" spans="1:29" s="235" customFormat="1" ht="13.5" customHeight="1">
      <c r="A67" s="460">
        <v>61</v>
      </c>
      <c r="B67" s="448" t="s">
        <v>5363</v>
      </c>
      <c r="C67" s="549">
        <v>30</v>
      </c>
      <c r="D67" s="549">
        <v>26.4</v>
      </c>
      <c r="E67" s="549"/>
      <c r="F67" s="549">
        <v>36</v>
      </c>
      <c r="G67" s="549">
        <v>32</v>
      </c>
      <c r="H67" s="549"/>
      <c r="I67" s="549"/>
      <c r="J67" s="1"/>
      <c r="K67" s="1"/>
      <c r="L67" s="1"/>
      <c r="M67" s="1"/>
      <c r="N67" s="1"/>
      <c r="O67" s="1"/>
      <c r="P67" s="1"/>
      <c r="Q67" s="1"/>
      <c r="R67" s="1"/>
      <c r="S67" s="1"/>
      <c r="T67" s="1"/>
      <c r="U67" s="1"/>
      <c r="V67" s="1"/>
      <c r="W67" s="1"/>
      <c r="X67" s="1"/>
      <c r="Y67" s="1"/>
      <c r="Z67" s="1"/>
      <c r="AA67" s="1"/>
      <c r="AB67" s="1"/>
      <c r="AC67" s="1"/>
    </row>
    <row r="68" spans="1:29" s="235" customFormat="1" ht="13.5" customHeight="1">
      <c r="A68" s="460">
        <v>62</v>
      </c>
      <c r="B68" s="448" t="s">
        <v>5364</v>
      </c>
      <c r="C68" s="549">
        <v>18</v>
      </c>
      <c r="D68" s="549"/>
      <c r="E68" s="549"/>
      <c r="F68" s="549">
        <v>24</v>
      </c>
      <c r="G68" s="549"/>
      <c r="H68" s="549"/>
      <c r="I68" s="549"/>
      <c r="J68" s="1"/>
      <c r="K68" s="1"/>
      <c r="L68" s="1"/>
      <c r="M68" s="1"/>
      <c r="N68" s="1"/>
      <c r="O68" s="1"/>
      <c r="P68" s="1"/>
      <c r="Q68" s="1"/>
      <c r="R68" s="1"/>
      <c r="S68" s="1"/>
      <c r="T68" s="1"/>
      <c r="U68" s="1"/>
      <c r="V68" s="1"/>
      <c r="W68" s="1"/>
      <c r="X68" s="1"/>
      <c r="Y68" s="1"/>
      <c r="Z68" s="1"/>
      <c r="AA68" s="1"/>
      <c r="AB68" s="1"/>
      <c r="AC68" s="1"/>
    </row>
    <row r="69" spans="1:29" s="235" customFormat="1" ht="13.5" customHeight="1">
      <c r="A69" s="460">
        <v>63</v>
      </c>
      <c r="B69" s="448" t="s">
        <v>5365</v>
      </c>
      <c r="C69" s="549">
        <v>30</v>
      </c>
      <c r="D69" s="549"/>
      <c r="E69" s="549"/>
      <c r="F69" s="549">
        <v>37</v>
      </c>
      <c r="G69" s="549"/>
      <c r="H69" s="549"/>
      <c r="I69" s="549"/>
      <c r="J69" s="1"/>
      <c r="K69" s="1"/>
      <c r="L69" s="1"/>
      <c r="M69" s="1"/>
      <c r="N69" s="1"/>
      <c r="O69" s="1"/>
      <c r="P69" s="1"/>
      <c r="Q69" s="1"/>
      <c r="R69" s="1"/>
      <c r="S69" s="1"/>
      <c r="T69" s="1"/>
      <c r="U69" s="1"/>
      <c r="V69" s="1"/>
      <c r="W69" s="1"/>
      <c r="X69" s="1"/>
      <c r="Y69" s="1"/>
      <c r="Z69" s="1"/>
      <c r="AA69" s="1"/>
      <c r="AB69" s="1"/>
      <c r="AC69" s="1"/>
    </row>
    <row r="70" spans="1:29" s="235" customFormat="1" ht="13.5" customHeight="1">
      <c r="A70" s="460">
        <v>64</v>
      </c>
      <c r="B70" s="448" t="s">
        <v>5366</v>
      </c>
      <c r="C70" s="549">
        <v>30</v>
      </c>
      <c r="D70" s="549"/>
      <c r="E70" s="549"/>
      <c r="F70" s="549">
        <v>39</v>
      </c>
      <c r="G70" s="549"/>
      <c r="H70" s="549"/>
      <c r="I70" s="549"/>
      <c r="J70" s="1"/>
      <c r="K70" s="1"/>
      <c r="L70" s="1"/>
      <c r="M70" s="1"/>
      <c r="N70" s="1"/>
      <c r="O70" s="1"/>
      <c r="P70" s="1"/>
      <c r="Q70" s="1"/>
      <c r="R70" s="1"/>
      <c r="S70" s="1"/>
      <c r="T70" s="1"/>
      <c r="U70" s="1"/>
      <c r="V70" s="1"/>
      <c r="W70" s="1"/>
      <c r="X70" s="1"/>
      <c r="Y70" s="1"/>
      <c r="Z70" s="1"/>
      <c r="AA70" s="1"/>
      <c r="AB70" s="1"/>
      <c r="AC70" s="1"/>
    </row>
    <row r="71" spans="1:29" s="235" customFormat="1" ht="13.5" customHeight="1">
      <c r="A71" s="460">
        <v>65</v>
      </c>
      <c r="B71" s="448" t="s">
        <v>5367</v>
      </c>
      <c r="C71" s="549">
        <v>30</v>
      </c>
      <c r="D71" s="549"/>
      <c r="E71" s="549"/>
      <c r="F71" s="549">
        <v>30</v>
      </c>
      <c r="G71" s="549"/>
      <c r="H71" s="549"/>
      <c r="I71" s="549"/>
      <c r="J71" s="1"/>
      <c r="K71" s="1"/>
      <c r="L71" s="1"/>
      <c r="M71" s="1"/>
      <c r="N71" s="1"/>
      <c r="O71" s="1"/>
      <c r="P71" s="1"/>
      <c r="Q71" s="1"/>
      <c r="R71" s="1"/>
      <c r="S71" s="1"/>
      <c r="T71" s="1"/>
      <c r="U71" s="1"/>
      <c r="V71" s="1"/>
      <c r="W71" s="1"/>
      <c r="X71" s="1"/>
      <c r="Y71" s="1"/>
      <c r="Z71" s="1"/>
      <c r="AA71" s="1"/>
      <c r="AB71" s="1"/>
      <c r="AC71" s="1"/>
    </row>
    <row r="72" spans="1:29" s="235" customFormat="1" ht="13.5" customHeight="1">
      <c r="A72" s="460">
        <v>66</v>
      </c>
      <c r="B72" s="448" t="s">
        <v>5368</v>
      </c>
      <c r="C72" s="549">
        <v>30</v>
      </c>
      <c r="D72" s="549"/>
      <c r="E72" s="549"/>
      <c r="F72" s="549">
        <v>36</v>
      </c>
      <c r="G72" s="549"/>
      <c r="H72" s="549"/>
      <c r="I72" s="549"/>
      <c r="J72" s="1"/>
      <c r="K72" s="1"/>
      <c r="L72" s="1"/>
      <c r="M72" s="1"/>
      <c r="N72" s="1"/>
      <c r="O72" s="1"/>
      <c r="P72" s="1"/>
      <c r="Q72" s="1"/>
      <c r="R72" s="1"/>
      <c r="S72" s="1"/>
      <c r="T72" s="1"/>
      <c r="U72" s="1"/>
      <c r="V72" s="1"/>
      <c r="W72" s="1"/>
      <c r="X72" s="1"/>
      <c r="Y72" s="1"/>
      <c r="Z72" s="1"/>
      <c r="AA72" s="1"/>
      <c r="AB72" s="1"/>
      <c r="AC72" s="1"/>
    </row>
    <row r="73" spans="1:29" s="235" customFormat="1" ht="13.5" customHeight="1">
      <c r="A73" s="460">
        <v>67</v>
      </c>
      <c r="B73" s="448" t="s">
        <v>5369</v>
      </c>
      <c r="C73" s="549">
        <v>30</v>
      </c>
      <c r="D73" s="549"/>
      <c r="E73" s="549"/>
      <c r="F73" s="549">
        <v>34</v>
      </c>
      <c r="G73" s="549"/>
      <c r="H73" s="549"/>
      <c r="I73" s="549"/>
      <c r="J73" s="1"/>
      <c r="K73" s="1"/>
      <c r="L73" s="1"/>
      <c r="M73" s="1"/>
      <c r="N73" s="1"/>
      <c r="O73" s="1"/>
      <c r="P73" s="1"/>
      <c r="Q73" s="1"/>
      <c r="R73" s="1"/>
      <c r="S73" s="1"/>
      <c r="T73" s="1"/>
      <c r="U73" s="1"/>
      <c r="V73" s="1"/>
      <c r="W73" s="1"/>
      <c r="X73" s="1"/>
      <c r="Y73" s="1"/>
      <c r="Z73" s="1"/>
      <c r="AA73" s="1"/>
      <c r="AB73" s="1"/>
      <c r="AC73" s="1"/>
    </row>
    <row r="74" spans="1:29" s="235" customFormat="1" ht="13.5" customHeight="1">
      <c r="A74" s="460">
        <v>68</v>
      </c>
      <c r="B74" s="448" t="s">
        <v>5370</v>
      </c>
      <c r="C74" s="549"/>
      <c r="D74" s="549"/>
      <c r="E74" s="549"/>
      <c r="F74" s="549"/>
      <c r="G74" s="549"/>
      <c r="H74" s="549"/>
      <c r="I74" s="549"/>
      <c r="J74" s="1"/>
      <c r="K74" s="1"/>
      <c r="L74" s="1"/>
      <c r="M74" s="1"/>
      <c r="N74" s="1"/>
      <c r="O74" s="1"/>
      <c r="P74" s="1"/>
      <c r="Q74" s="1"/>
      <c r="R74" s="1"/>
      <c r="S74" s="1"/>
      <c r="T74" s="1"/>
      <c r="U74" s="1"/>
      <c r="V74" s="1"/>
      <c r="W74" s="1"/>
      <c r="X74" s="1"/>
      <c r="Y74" s="1"/>
      <c r="Z74" s="1"/>
      <c r="AA74" s="1"/>
      <c r="AB74" s="1"/>
      <c r="AC74" s="1"/>
    </row>
    <row r="75" spans="1:29" s="235" customFormat="1" ht="13.5" customHeight="1">
      <c r="A75" s="447"/>
      <c r="B75" s="449"/>
      <c r="C75" s="552"/>
      <c r="D75" s="552"/>
      <c r="E75" s="552"/>
      <c r="F75" s="552"/>
      <c r="G75" s="552"/>
      <c r="H75" s="552"/>
      <c r="I75" s="552"/>
      <c r="J75" s="1"/>
      <c r="K75" s="1"/>
      <c r="L75" s="1"/>
      <c r="M75" s="1"/>
      <c r="N75" s="1"/>
      <c r="O75" s="1"/>
      <c r="P75" s="1"/>
      <c r="Q75" s="1"/>
      <c r="R75" s="1"/>
      <c r="S75" s="1"/>
      <c r="T75" s="1"/>
      <c r="U75" s="1"/>
      <c r="V75" s="1"/>
      <c r="W75" s="1"/>
      <c r="X75" s="1"/>
      <c r="Y75" s="1"/>
      <c r="Z75" s="1"/>
      <c r="AA75" s="1"/>
      <c r="AB75" s="1"/>
      <c r="AC75" s="1"/>
    </row>
    <row r="76" spans="1:29" s="235" customFormat="1" ht="13.5" customHeight="1">
      <c r="A76" s="447"/>
      <c r="B76" s="449"/>
      <c r="C76" s="1"/>
      <c r="D76" s="1"/>
      <c r="E76" s="1"/>
      <c r="F76" s="450">
        <f>MAX(F7:F75)</f>
        <v>195</v>
      </c>
      <c r="G76" s="450"/>
      <c r="H76" s="450"/>
      <c r="I76" s="450">
        <f>MIN(I7:I75)</f>
        <v>18</v>
      </c>
      <c r="J76" s="1"/>
      <c r="K76" s="1"/>
      <c r="L76" s="1"/>
      <c r="M76" s="1"/>
      <c r="N76" s="1"/>
      <c r="O76" s="1"/>
      <c r="P76" s="1"/>
      <c r="Q76" s="1"/>
      <c r="R76" s="1"/>
      <c r="S76" s="1"/>
      <c r="T76" s="1"/>
      <c r="U76" s="1"/>
      <c r="V76" s="1"/>
      <c r="W76" s="1"/>
      <c r="X76" s="1"/>
      <c r="Y76" s="1"/>
      <c r="Z76" s="1"/>
      <c r="AA76" s="1"/>
      <c r="AB76" s="1"/>
      <c r="AC76" s="1"/>
    </row>
    <row r="77" spans="1:29" s="235" customFormat="1" ht="13.5" customHeight="1">
      <c r="A77" s="447"/>
      <c r="B77" s="449"/>
      <c r="C77" s="1"/>
      <c r="D77" s="1"/>
      <c r="E77" s="1"/>
      <c r="F77" s="110"/>
      <c r="G77" s="110"/>
      <c r="H77" s="110"/>
      <c r="I77" s="110"/>
      <c r="J77" s="1"/>
      <c r="K77" s="1"/>
      <c r="L77" s="1"/>
      <c r="M77" s="1"/>
      <c r="N77" s="1"/>
      <c r="O77" s="1"/>
      <c r="P77" s="1"/>
      <c r="Q77" s="1"/>
      <c r="R77" s="1"/>
      <c r="S77" s="1"/>
      <c r="T77" s="1"/>
      <c r="U77" s="1"/>
      <c r="V77" s="1"/>
      <c r="W77" s="1"/>
      <c r="X77" s="1"/>
      <c r="Y77" s="1"/>
      <c r="Z77" s="1"/>
      <c r="AA77" s="1"/>
      <c r="AB77" s="1"/>
      <c r="AC77" s="1"/>
    </row>
    <row r="78" spans="1:29" s="235" customFormat="1" ht="13.5" customHeight="1">
      <c r="A78" s="735">
        <v>6</v>
      </c>
      <c r="B78" s="730" t="s">
        <v>5376</v>
      </c>
      <c r="C78" s="723"/>
      <c r="D78" s="723"/>
      <c r="E78" s="723"/>
      <c r="F78" s="723"/>
      <c r="G78" s="727"/>
      <c r="H78" s="727"/>
      <c r="I78" s="110"/>
      <c r="J78" s="1"/>
      <c r="K78" s="1"/>
      <c r="L78" s="1"/>
      <c r="M78" s="1"/>
      <c r="N78" s="1"/>
      <c r="O78" s="1"/>
      <c r="P78" s="1"/>
      <c r="Q78" s="1"/>
      <c r="R78" s="1"/>
      <c r="S78" s="1"/>
      <c r="T78" s="1"/>
      <c r="U78" s="1"/>
      <c r="V78" s="1"/>
      <c r="W78" s="1"/>
      <c r="X78" s="1"/>
      <c r="Y78" s="1"/>
      <c r="Z78" s="1"/>
      <c r="AA78" s="1"/>
      <c r="AB78" s="1"/>
      <c r="AC78" s="1"/>
    </row>
    <row r="79" spans="1:29" s="235" customFormat="1" ht="13.5" customHeight="1">
      <c r="A79" s="447"/>
      <c r="B79" s="541" t="s">
        <v>2440</v>
      </c>
      <c r="C79" s="1"/>
      <c r="D79" s="1"/>
      <c r="E79" s="1"/>
      <c r="F79" s="1"/>
      <c r="G79" s="729"/>
      <c r="H79" s="729"/>
      <c r="I79" s="110"/>
      <c r="J79" s="1"/>
      <c r="K79" s="1"/>
      <c r="L79" s="1"/>
      <c r="M79" s="1"/>
      <c r="N79" s="1"/>
      <c r="O79" s="1"/>
      <c r="P79" s="1"/>
      <c r="Q79" s="1"/>
      <c r="R79" s="1"/>
      <c r="S79" s="1"/>
      <c r="T79" s="1"/>
      <c r="U79" s="1"/>
      <c r="V79" s="1"/>
      <c r="W79" s="1"/>
      <c r="X79" s="1"/>
      <c r="Y79" s="1"/>
      <c r="Z79" s="1"/>
      <c r="AA79" s="1"/>
      <c r="AB79" s="1"/>
      <c r="AC79" s="1"/>
    </row>
    <row r="80" spans="1:29" s="235" customFormat="1" ht="13.5" customHeight="1">
      <c r="A80" s="735">
        <v>7</v>
      </c>
      <c r="B80" s="730" t="s">
        <v>5375</v>
      </c>
      <c r="C80" s="723"/>
      <c r="D80" s="723"/>
      <c r="E80" s="723"/>
      <c r="F80" s="723"/>
      <c r="G80" s="727"/>
      <c r="H80" s="727"/>
      <c r="I80" s="110"/>
      <c r="J80" s="1"/>
      <c r="K80" s="1"/>
      <c r="L80" s="1"/>
      <c r="M80" s="1"/>
      <c r="N80" s="1"/>
      <c r="O80" s="1"/>
      <c r="P80" s="1"/>
      <c r="Q80" s="1"/>
      <c r="R80" s="1"/>
      <c r="S80" s="1"/>
      <c r="T80" s="1"/>
      <c r="U80" s="1"/>
      <c r="V80" s="1"/>
      <c r="W80" s="1"/>
      <c r="X80" s="1"/>
      <c r="Y80" s="1"/>
      <c r="Z80" s="1"/>
      <c r="AA80" s="1"/>
      <c r="AB80" s="1"/>
      <c r="AC80" s="1"/>
    </row>
    <row r="81" spans="1:9" ht="15" customHeight="1">
      <c r="A81" s="447"/>
      <c r="B81" s="541" t="s">
        <v>2440</v>
      </c>
      <c r="C81" s="1"/>
      <c r="D81" s="1"/>
      <c r="E81" s="1"/>
      <c r="F81" s="1"/>
      <c r="G81" s="729"/>
      <c r="H81" s="729"/>
    </row>
    <row r="82" spans="1:9" s="158" customFormat="1" ht="16.5">
      <c r="A82" s="735">
        <v>8</v>
      </c>
      <c r="B82" s="730" t="s">
        <v>5374</v>
      </c>
      <c r="C82" s="723"/>
      <c r="D82" s="723"/>
      <c r="E82" s="723"/>
      <c r="F82" s="723"/>
      <c r="G82" s="727"/>
      <c r="H82" s="727"/>
      <c r="I82" s="160"/>
    </row>
    <row r="83" spans="1:9" ht="15" customHeight="1">
      <c r="A83" s="447"/>
      <c r="B83" s="541" t="s">
        <v>2440</v>
      </c>
      <c r="C83" s="1"/>
      <c r="D83" s="1"/>
      <c r="E83" s="1"/>
      <c r="F83" s="1"/>
      <c r="G83" s="729"/>
      <c r="H83" s="729"/>
    </row>
    <row r="84" spans="1:9" ht="15" customHeight="1">
      <c r="A84" s="173"/>
      <c r="B84" s="174"/>
      <c r="C84" s="174"/>
      <c r="D84" s="174"/>
      <c r="E84" s="174"/>
      <c r="F84" s="174"/>
      <c r="G84" s="174"/>
      <c r="H84" s="174"/>
    </row>
    <row r="85" spans="1:9" ht="15" customHeight="1">
      <c r="A85" s="177">
        <v>17</v>
      </c>
      <c r="B85" s="731" t="s">
        <v>2274</v>
      </c>
      <c r="C85" s="731"/>
      <c r="D85" s="731"/>
      <c r="E85" s="731"/>
      <c r="F85" s="731"/>
      <c r="G85" s="731"/>
      <c r="H85" s="731"/>
    </row>
    <row r="86" spans="1:9" s="155" customFormat="1" ht="16.5">
      <c r="A86" s="173"/>
      <c r="B86" s="174" t="s">
        <v>2440</v>
      </c>
      <c r="C86" s="174"/>
      <c r="D86" s="174"/>
      <c r="E86" s="174"/>
      <c r="F86" s="174"/>
      <c r="G86" s="174"/>
      <c r="H86" s="174"/>
    </row>
    <row r="87" spans="1:9" ht="15" customHeight="1">
      <c r="A87" s="732">
        <v>18</v>
      </c>
      <c r="B87" s="733" t="s">
        <v>2275</v>
      </c>
      <c r="C87" s="733"/>
      <c r="D87" s="733"/>
      <c r="E87" s="733"/>
      <c r="F87" s="733"/>
      <c r="G87" s="733"/>
      <c r="H87" s="733"/>
    </row>
    <row r="88" spans="1:9" s="119" customFormat="1" ht="16.5">
      <c r="A88" s="173"/>
      <c r="B88" s="174" t="s">
        <v>2440</v>
      </c>
      <c r="C88" s="174"/>
      <c r="D88" s="174"/>
      <c r="E88" s="174"/>
      <c r="F88" s="174"/>
      <c r="G88" s="174"/>
      <c r="H88" s="174"/>
    </row>
    <row r="89" spans="1:9" s="134" customFormat="1" ht="16.5">
      <c r="A89" s="173">
        <v>20</v>
      </c>
      <c r="B89" s="174" t="s">
        <v>2277</v>
      </c>
      <c r="C89" s="174"/>
      <c r="D89" s="174"/>
      <c r="E89" s="174"/>
      <c r="F89" s="174"/>
      <c r="G89" s="174"/>
      <c r="H89" s="174"/>
    </row>
    <row r="90" spans="1:9" s="134" customFormat="1" ht="16.5">
      <c r="A90" s="173"/>
      <c r="B90" s="174" t="s">
        <v>2440</v>
      </c>
      <c r="C90" s="174"/>
      <c r="D90" s="174"/>
      <c r="E90" s="174"/>
      <c r="F90" s="174"/>
      <c r="G90" s="174"/>
      <c r="H90" s="174"/>
    </row>
    <row r="91" spans="1:9" s="164" customFormat="1" ht="15" customHeight="1">
      <c r="A91" s="177">
        <v>21</v>
      </c>
      <c r="B91" s="176" t="s">
        <v>2278</v>
      </c>
      <c r="C91" s="169"/>
      <c r="D91" s="169"/>
      <c r="E91" s="169"/>
      <c r="F91" s="169"/>
      <c r="G91" s="169"/>
      <c r="H91" s="169"/>
    </row>
    <row r="92" spans="1:9" ht="15" customHeight="1">
      <c r="A92" s="173"/>
      <c r="B92" s="174" t="s">
        <v>2440</v>
      </c>
      <c r="C92" s="174"/>
      <c r="D92" s="174"/>
      <c r="E92" s="174"/>
      <c r="F92" s="174"/>
      <c r="G92" s="174"/>
      <c r="H92" s="174"/>
    </row>
    <row r="93" spans="1:9" s="164" customFormat="1" ht="15" customHeight="1">
      <c r="A93" s="735">
        <v>32</v>
      </c>
      <c r="B93" s="730" t="s">
        <v>5373</v>
      </c>
      <c r="C93" s="723"/>
      <c r="D93" s="723"/>
      <c r="E93" s="723"/>
      <c r="F93" s="723"/>
      <c r="G93" s="727"/>
      <c r="H93" s="727"/>
    </row>
    <row r="94" spans="1:9" ht="15" customHeight="1">
      <c r="A94" s="447"/>
      <c r="B94" s="541" t="s">
        <v>2440</v>
      </c>
      <c r="C94" s="1"/>
      <c r="D94" s="1"/>
      <c r="E94" s="1"/>
      <c r="F94" s="1"/>
      <c r="G94" s="729"/>
      <c r="H94" s="729"/>
    </row>
    <row r="95" spans="1:9" s="119" customFormat="1" ht="16.5">
      <c r="A95" s="735">
        <v>33</v>
      </c>
      <c r="B95" s="730" t="s">
        <v>5372</v>
      </c>
      <c r="C95" s="723"/>
      <c r="D95" s="723"/>
      <c r="E95" s="723"/>
      <c r="F95" s="723"/>
      <c r="G95" s="727"/>
      <c r="H95" s="727"/>
    </row>
    <row r="96" spans="1:9" s="155" customFormat="1" ht="16.5">
      <c r="A96" s="447" t="s">
        <v>5</v>
      </c>
      <c r="B96" s="541" t="s">
        <v>6897</v>
      </c>
      <c r="C96" s="1"/>
      <c r="D96" s="1"/>
      <c r="E96" s="1"/>
      <c r="F96" s="1"/>
      <c r="G96" s="729"/>
      <c r="H96" s="729"/>
    </row>
    <row r="97" spans="1:8" s="155" customFormat="1" ht="16.5">
      <c r="A97" s="447" t="s">
        <v>6</v>
      </c>
      <c r="B97" s="734" t="s">
        <v>6898</v>
      </c>
      <c r="C97" s="1"/>
      <c r="D97" s="1"/>
      <c r="E97" s="1"/>
      <c r="F97" s="1"/>
      <c r="G97" s="729"/>
      <c r="H97" s="729"/>
    </row>
    <row r="98" spans="1:8" s="164" customFormat="1" ht="15" customHeight="1">
      <c r="A98" s="735">
        <v>34</v>
      </c>
      <c r="B98" s="730" t="s">
        <v>5371</v>
      </c>
      <c r="C98" s="723"/>
      <c r="D98" s="723"/>
      <c r="E98" s="723"/>
      <c r="F98" s="723"/>
      <c r="G98" s="727"/>
      <c r="H98" s="727"/>
    </row>
    <row r="99" spans="1:8" ht="15" customHeight="1">
      <c r="A99" s="447"/>
      <c r="B99" s="541" t="s">
        <v>2440</v>
      </c>
      <c r="C99" s="1"/>
      <c r="D99" s="1"/>
      <c r="E99" s="1"/>
      <c r="F99" s="1"/>
      <c r="G99" s="729"/>
      <c r="H99" s="729"/>
    </row>
    <row r="100" spans="1:8" s="164" customFormat="1" ht="15" customHeight="1">
      <c r="A100" s="735">
        <v>35</v>
      </c>
      <c r="B100" s="730" t="s">
        <v>5360</v>
      </c>
      <c r="C100" s="723"/>
      <c r="D100" s="723"/>
      <c r="E100" s="723"/>
      <c r="F100" s="723"/>
      <c r="G100" s="727"/>
      <c r="H100" s="727"/>
    </row>
    <row r="101" spans="1:8" ht="15" customHeight="1">
      <c r="A101" s="447"/>
      <c r="B101" s="541" t="s">
        <v>2440</v>
      </c>
      <c r="C101" s="1"/>
      <c r="D101" s="1"/>
      <c r="E101" s="1"/>
      <c r="F101" s="1"/>
      <c r="G101" s="729"/>
      <c r="H101" s="729"/>
    </row>
    <row r="102" spans="1:8" s="164" customFormat="1" ht="15" customHeight="1">
      <c r="A102" s="735">
        <v>36</v>
      </c>
      <c r="B102" s="730" t="s">
        <v>5361</v>
      </c>
      <c r="C102" s="723"/>
      <c r="D102" s="723"/>
      <c r="E102" s="723"/>
      <c r="F102" s="723"/>
      <c r="G102" s="727"/>
      <c r="H102" s="727"/>
    </row>
    <row r="103" spans="1:8" ht="15" customHeight="1">
      <c r="A103" s="735"/>
      <c r="B103" s="730" t="s">
        <v>6899</v>
      </c>
      <c r="C103" s="723"/>
      <c r="D103" s="723"/>
      <c r="E103" s="723"/>
      <c r="F103" s="723"/>
      <c r="G103" s="727"/>
      <c r="H103" s="727"/>
    </row>
    <row r="104" spans="1:8" s="164" customFormat="1" ht="15" customHeight="1">
      <c r="A104" s="447"/>
      <c r="B104" s="541" t="s">
        <v>6900</v>
      </c>
      <c r="C104" s="1"/>
      <c r="D104" s="1"/>
      <c r="E104" s="1"/>
      <c r="F104" s="1"/>
      <c r="G104" s="729"/>
      <c r="H104" s="729"/>
    </row>
    <row r="105" spans="1:8" ht="15" customHeight="1">
      <c r="A105" s="447"/>
      <c r="B105" s="736" t="s">
        <v>6901</v>
      </c>
      <c r="C105" s="1"/>
      <c r="D105" s="1"/>
      <c r="E105" s="1"/>
      <c r="F105" s="1"/>
      <c r="G105" s="729"/>
      <c r="H105" s="729"/>
    </row>
    <row r="106" spans="1:8" s="164" customFormat="1" ht="15" customHeight="1">
      <c r="A106" s="447"/>
      <c r="B106" s="737" t="s">
        <v>6902</v>
      </c>
      <c r="C106" s="1"/>
      <c r="D106" s="1"/>
      <c r="E106" s="1"/>
      <c r="F106" s="1"/>
      <c r="G106" s="729"/>
      <c r="H106" s="729"/>
    </row>
    <row r="107" spans="1:8" ht="15" customHeight="1">
      <c r="A107" s="177">
        <v>48</v>
      </c>
      <c r="B107" s="175" t="s">
        <v>974</v>
      </c>
      <c r="C107" s="175"/>
      <c r="D107" s="175"/>
      <c r="E107" s="175"/>
      <c r="F107" s="175"/>
      <c r="G107" s="175"/>
      <c r="H107" s="175"/>
    </row>
    <row r="108" spans="1:8" s="164" customFormat="1" ht="15" customHeight="1">
      <c r="A108" s="187" t="s">
        <v>2442</v>
      </c>
      <c r="B108" s="590" t="s">
        <v>2600</v>
      </c>
      <c r="C108" s="590"/>
      <c r="D108" s="590"/>
      <c r="E108" s="590"/>
      <c r="F108" s="590"/>
      <c r="G108" s="590"/>
      <c r="H108" s="590"/>
    </row>
    <row r="109" spans="1:8" ht="15" customHeight="1">
      <c r="A109" s="187" t="s">
        <v>2601</v>
      </c>
      <c r="B109" s="590" t="s">
        <v>2447</v>
      </c>
      <c r="C109" s="590"/>
      <c r="D109" s="590"/>
      <c r="E109" s="590"/>
      <c r="F109" s="590"/>
      <c r="G109" s="590"/>
      <c r="H109" s="590"/>
    </row>
    <row r="110" spans="1:8" s="164" customFormat="1" ht="15" customHeight="1">
      <c r="A110" s="178">
        <v>49</v>
      </c>
      <c r="B110" s="179" t="s">
        <v>1063</v>
      </c>
      <c r="C110" s="179"/>
      <c r="D110" s="179"/>
      <c r="E110" s="179"/>
      <c r="F110" s="179"/>
      <c r="G110" s="179"/>
      <c r="H110" s="179"/>
    </row>
    <row r="111" spans="1:8" ht="15" customHeight="1">
      <c r="A111" s="173"/>
      <c r="B111" s="174" t="s">
        <v>2440</v>
      </c>
      <c r="C111" s="174"/>
      <c r="D111" s="174"/>
      <c r="E111" s="174"/>
      <c r="F111" s="174"/>
      <c r="G111" s="174"/>
      <c r="H111" s="174"/>
    </row>
    <row r="112" spans="1:8" s="164" customFormat="1" ht="15" customHeight="1">
      <c r="A112" s="177">
        <v>50</v>
      </c>
      <c r="B112" s="175" t="s">
        <v>1124</v>
      </c>
      <c r="C112" s="179"/>
      <c r="D112" s="179"/>
      <c r="E112" s="179"/>
      <c r="F112" s="179"/>
      <c r="G112" s="179"/>
      <c r="H112" s="179"/>
    </row>
    <row r="113" spans="1:8" ht="15" customHeight="1">
      <c r="A113" s="173"/>
      <c r="B113" s="174" t="s">
        <v>2440</v>
      </c>
      <c r="C113" s="174"/>
      <c r="D113" s="174"/>
      <c r="E113" s="174"/>
      <c r="F113" s="174"/>
      <c r="G113" s="174"/>
      <c r="H113" s="174"/>
    </row>
    <row r="114" spans="1:8" ht="15" customHeight="1">
      <c r="A114" s="177">
        <v>51</v>
      </c>
      <c r="B114" s="175" t="s">
        <v>1204</v>
      </c>
      <c r="C114" s="175"/>
      <c r="D114" s="175"/>
      <c r="E114" s="175"/>
      <c r="F114" s="175"/>
      <c r="G114" s="175"/>
      <c r="H114" s="175"/>
    </row>
    <row r="115" spans="1:8" ht="15" customHeight="1">
      <c r="A115" s="182" t="s">
        <v>2595</v>
      </c>
      <c r="B115" s="169" t="s">
        <v>2613</v>
      </c>
      <c r="C115" s="169"/>
      <c r="D115" s="169"/>
      <c r="E115" s="169"/>
      <c r="F115" s="169"/>
      <c r="G115" s="169"/>
      <c r="H115" s="169"/>
    </row>
    <row r="116" spans="1:8" ht="15" customHeight="1">
      <c r="A116" s="182" t="s">
        <v>2597</v>
      </c>
      <c r="B116" s="169" t="s">
        <v>2447</v>
      </c>
      <c r="C116" s="169"/>
      <c r="D116" s="169"/>
      <c r="E116" s="169"/>
      <c r="F116" s="169"/>
      <c r="G116" s="169"/>
      <c r="H116" s="169"/>
    </row>
    <row r="117" spans="1:8" ht="15" customHeight="1">
      <c r="A117" s="177">
        <v>52</v>
      </c>
      <c r="B117" s="188" t="s">
        <v>1205</v>
      </c>
      <c r="C117" s="179"/>
      <c r="D117" s="179"/>
      <c r="E117" s="179"/>
      <c r="F117" s="179"/>
      <c r="G117" s="179"/>
      <c r="H117" s="179"/>
    </row>
    <row r="118" spans="1:8" ht="15" customHeight="1">
      <c r="A118" s="173"/>
      <c r="B118" s="174" t="s">
        <v>2440</v>
      </c>
      <c r="C118" s="174"/>
      <c r="D118" s="174"/>
      <c r="E118" s="174"/>
      <c r="F118" s="174"/>
      <c r="G118" s="174"/>
      <c r="H118" s="174"/>
    </row>
    <row r="119" spans="1:8" ht="15" customHeight="1">
      <c r="A119" s="177">
        <v>53</v>
      </c>
      <c r="B119" s="175" t="s">
        <v>1287</v>
      </c>
      <c r="C119" s="179"/>
      <c r="D119" s="179"/>
      <c r="E119" s="179"/>
      <c r="F119" s="179"/>
      <c r="G119" s="179"/>
      <c r="H119" s="179"/>
    </row>
    <row r="120" spans="1:8" ht="15" customHeight="1">
      <c r="A120" s="173"/>
      <c r="B120" s="174" t="s">
        <v>2440</v>
      </c>
      <c r="C120" s="174"/>
      <c r="D120" s="174"/>
      <c r="E120" s="174"/>
      <c r="F120" s="174"/>
      <c r="G120" s="174"/>
      <c r="H120" s="174"/>
    </row>
    <row r="121" spans="1:8" ht="15" customHeight="1">
      <c r="A121" s="189">
        <v>54</v>
      </c>
      <c r="B121" s="179" t="s">
        <v>2279</v>
      </c>
      <c r="C121" s="179"/>
      <c r="D121" s="179"/>
      <c r="E121" s="179"/>
      <c r="F121" s="179"/>
      <c r="G121" s="179"/>
      <c r="H121" s="179"/>
    </row>
    <row r="122" spans="1:8" ht="15" customHeight="1">
      <c r="A122" s="173"/>
      <c r="B122" s="174" t="s">
        <v>2440</v>
      </c>
      <c r="C122" s="174"/>
      <c r="D122" s="174"/>
      <c r="E122" s="174"/>
      <c r="F122" s="174"/>
      <c r="G122" s="174"/>
      <c r="H122" s="174"/>
    </row>
    <row r="123" spans="1:8" ht="15" customHeight="1">
      <c r="A123" s="189">
        <v>55</v>
      </c>
      <c r="B123" s="188" t="s">
        <v>1567</v>
      </c>
      <c r="C123" s="179"/>
      <c r="D123" s="179"/>
      <c r="E123" s="179"/>
      <c r="F123" s="179"/>
      <c r="G123" s="179"/>
      <c r="H123" s="179"/>
    </row>
    <row r="124" spans="1:8" ht="15" customHeight="1">
      <c r="A124" s="183"/>
      <c r="B124" s="590" t="s">
        <v>2657</v>
      </c>
      <c r="C124" s="174"/>
      <c r="D124" s="174"/>
      <c r="E124" s="174"/>
      <c r="F124" s="174"/>
      <c r="G124" s="174"/>
      <c r="H124" s="174"/>
    </row>
    <row r="125" spans="1:8" ht="15" customHeight="1">
      <c r="A125" s="177">
        <v>56</v>
      </c>
      <c r="B125" s="190" t="s">
        <v>1566</v>
      </c>
      <c r="C125" s="179"/>
      <c r="D125" s="179"/>
      <c r="E125" s="179"/>
      <c r="F125" s="179"/>
      <c r="G125" s="179"/>
      <c r="H125" s="179"/>
    </row>
    <row r="126" spans="1:8" ht="15" customHeight="1">
      <c r="A126" s="183"/>
      <c r="B126" s="590" t="s">
        <v>2657</v>
      </c>
      <c r="C126" s="174"/>
      <c r="D126" s="174"/>
      <c r="E126" s="174"/>
      <c r="F126" s="174"/>
      <c r="G126" s="174"/>
      <c r="H126" s="174"/>
    </row>
    <row r="127" spans="1:8" ht="15" customHeight="1">
      <c r="A127" s="177">
        <v>57</v>
      </c>
      <c r="B127" s="190" t="s">
        <v>1936</v>
      </c>
      <c r="C127" s="179"/>
      <c r="D127" s="179"/>
      <c r="E127" s="179"/>
      <c r="F127" s="179"/>
      <c r="G127" s="179"/>
      <c r="H127" s="179"/>
    </row>
    <row r="128" spans="1:8" ht="15" customHeight="1">
      <c r="A128" s="183"/>
      <c r="B128" s="590" t="s">
        <v>2657</v>
      </c>
      <c r="C128" s="174"/>
      <c r="D128" s="174"/>
      <c r="E128" s="174"/>
      <c r="F128" s="174"/>
      <c r="G128" s="174"/>
      <c r="H128" s="174"/>
    </row>
    <row r="129" spans="1:8" ht="15" customHeight="1">
      <c r="A129" s="189">
        <v>58</v>
      </c>
      <c r="B129" s="188" t="s">
        <v>2135</v>
      </c>
      <c r="C129" s="179"/>
      <c r="D129" s="179"/>
      <c r="E129" s="179"/>
      <c r="F129" s="179"/>
      <c r="G129" s="179"/>
      <c r="H129" s="179"/>
    </row>
    <row r="130" spans="1:8" ht="15" customHeight="1">
      <c r="A130" s="183"/>
      <c r="B130" s="590" t="s">
        <v>2657</v>
      </c>
      <c r="C130" s="174"/>
      <c r="D130" s="174"/>
      <c r="E130" s="174"/>
      <c r="F130" s="174"/>
      <c r="G130" s="174"/>
      <c r="H130" s="174"/>
    </row>
    <row r="131" spans="1:8" ht="15" customHeight="1">
      <c r="A131" s="177">
        <v>59</v>
      </c>
      <c r="B131" s="190" t="s">
        <v>2273</v>
      </c>
      <c r="C131" s="179"/>
      <c r="D131" s="179"/>
      <c r="E131" s="179"/>
      <c r="F131" s="179"/>
      <c r="G131" s="179"/>
      <c r="H131" s="179"/>
    </row>
    <row r="132" spans="1:8" ht="15" customHeight="1">
      <c r="A132" s="183"/>
      <c r="B132" s="590" t="s">
        <v>2657</v>
      </c>
      <c r="C132" s="174"/>
      <c r="D132" s="174"/>
      <c r="E132" s="174"/>
      <c r="F132" s="174"/>
      <c r="G132" s="174"/>
      <c r="H132" s="174"/>
    </row>
    <row r="133" spans="1:8" ht="15" customHeight="1">
      <c r="A133" s="735">
        <v>60</v>
      </c>
      <c r="B133" s="730" t="s">
        <v>5362</v>
      </c>
      <c r="C133" s="723"/>
      <c r="D133" s="723"/>
      <c r="E133" s="723"/>
      <c r="F133" s="723"/>
      <c r="G133" s="727"/>
      <c r="H133" s="727"/>
    </row>
    <row r="134" spans="1:8" ht="15" customHeight="1">
      <c r="A134" s="447"/>
      <c r="B134" s="541" t="s">
        <v>2440</v>
      </c>
      <c r="C134" s="1"/>
      <c r="D134" s="1"/>
      <c r="E134" s="1"/>
      <c r="F134" s="1"/>
      <c r="G134" s="729"/>
      <c r="H134" s="729"/>
    </row>
    <row r="135" spans="1:8" ht="15" customHeight="1">
      <c r="A135" s="735">
        <v>61</v>
      </c>
      <c r="B135" s="730" t="s">
        <v>5363</v>
      </c>
      <c r="C135" s="723"/>
      <c r="D135" s="723"/>
      <c r="E135" s="723"/>
      <c r="F135" s="723"/>
      <c r="G135" s="727"/>
      <c r="H135" s="727"/>
    </row>
    <row r="136" spans="1:8" ht="15" customHeight="1">
      <c r="A136" s="447"/>
      <c r="B136" s="541" t="s">
        <v>2440</v>
      </c>
      <c r="C136" s="1"/>
      <c r="D136" s="1"/>
      <c r="E136" s="1"/>
      <c r="F136" s="1"/>
      <c r="G136" s="729"/>
      <c r="H136" s="729"/>
    </row>
    <row r="137" spans="1:8" ht="15" customHeight="1">
      <c r="A137" s="735">
        <v>62</v>
      </c>
      <c r="B137" s="730" t="s">
        <v>5364</v>
      </c>
      <c r="C137" s="723"/>
      <c r="D137" s="723"/>
      <c r="E137" s="723"/>
      <c r="F137" s="723"/>
      <c r="G137" s="727"/>
      <c r="H137" s="727"/>
    </row>
    <row r="138" spans="1:8" ht="15" customHeight="1">
      <c r="A138" s="447"/>
      <c r="B138" s="541" t="s">
        <v>2440</v>
      </c>
      <c r="C138" s="1"/>
      <c r="D138" s="1"/>
      <c r="E138" s="1"/>
      <c r="F138" s="1"/>
      <c r="G138" s="729"/>
      <c r="H138" s="729"/>
    </row>
    <row r="139" spans="1:8" ht="15" customHeight="1">
      <c r="A139" s="735">
        <v>63</v>
      </c>
      <c r="B139" s="730" t="s">
        <v>5365</v>
      </c>
      <c r="C139" s="723"/>
      <c r="D139" s="723"/>
      <c r="E139" s="723"/>
      <c r="F139" s="723"/>
      <c r="G139" s="727"/>
      <c r="H139" s="727"/>
    </row>
    <row r="140" spans="1:8" ht="15" customHeight="1">
      <c r="A140" s="447"/>
      <c r="B140" s="541" t="s">
        <v>2440</v>
      </c>
      <c r="C140" s="1"/>
      <c r="D140" s="1"/>
      <c r="E140" s="1"/>
      <c r="F140" s="1"/>
      <c r="G140" s="729"/>
      <c r="H140" s="729"/>
    </row>
    <row r="141" spans="1:8" ht="15" customHeight="1">
      <c r="A141" s="735">
        <v>64</v>
      </c>
      <c r="B141" s="730" t="s">
        <v>5366</v>
      </c>
      <c r="C141" s="723"/>
      <c r="D141" s="723"/>
      <c r="E141" s="723"/>
      <c r="F141" s="723"/>
      <c r="G141" s="727"/>
      <c r="H141" s="727"/>
    </row>
    <row r="142" spans="1:8" ht="15" customHeight="1">
      <c r="A142" s="447"/>
      <c r="B142" s="541" t="s">
        <v>2440</v>
      </c>
      <c r="C142" s="1"/>
      <c r="D142" s="1"/>
      <c r="E142" s="1"/>
      <c r="F142" s="1"/>
      <c r="G142" s="729"/>
      <c r="H142" s="729"/>
    </row>
    <row r="143" spans="1:8" ht="15" customHeight="1">
      <c r="A143" s="735">
        <v>65</v>
      </c>
      <c r="B143" s="730" t="s">
        <v>5367</v>
      </c>
      <c r="C143" s="723"/>
      <c r="D143" s="723"/>
      <c r="E143" s="723"/>
      <c r="F143" s="723"/>
      <c r="G143" s="727"/>
      <c r="H143" s="727"/>
    </row>
    <row r="144" spans="1:8" ht="15" customHeight="1">
      <c r="A144" s="447"/>
      <c r="B144" s="541" t="s">
        <v>2440</v>
      </c>
      <c r="C144" s="1"/>
      <c r="D144" s="1"/>
      <c r="E144" s="1"/>
      <c r="F144" s="1"/>
      <c r="G144" s="729"/>
      <c r="H144" s="729"/>
    </row>
    <row r="145" spans="1:8" ht="15" customHeight="1">
      <c r="A145" s="735">
        <v>66</v>
      </c>
      <c r="B145" s="730" t="s">
        <v>5368</v>
      </c>
      <c r="C145" s="723"/>
      <c r="D145" s="723"/>
      <c r="E145" s="723"/>
      <c r="F145" s="723"/>
      <c r="G145" s="727"/>
      <c r="H145" s="727"/>
    </row>
    <row r="146" spans="1:8" ht="15" customHeight="1">
      <c r="A146" s="447"/>
      <c r="B146" s="541" t="s">
        <v>2440</v>
      </c>
      <c r="C146" s="1"/>
      <c r="D146" s="1"/>
      <c r="E146" s="1"/>
      <c r="F146" s="1"/>
      <c r="G146" s="729"/>
      <c r="H146" s="729"/>
    </row>
    <row r="147" spans="1:8" ht="15" customHeight="1">
      <c r="A147" s="735">
        <v>67</v>
      </c>
      <c r="B147" s="730" t="s">
        <v>5369</v>
      </c>
      <c r="C147" s="723"/>
      <c r="D147" s="723"/>
      <c r="E147" s="723"/>
      <c r="F147" s="723"/>
      <c r="G147" s="727"/>
      <c r="H147" s="727"/>
    </row>
    <row r="148" spans="1:8" ht="15" customHeight="1">
      <c r="A148" s="447"/>
      <c r="B148" s="541" t="s">
        <v>2440</v>
      </c>
      <c r="C148" s="1"/>
      <c r="D148" s="1"/>
      <c r="E148" s="1"/>
      <c r="F148" s="1"/>
      <c r="G148" s="729"/>
      <c r="H148" s="729"/>
    </row>
    <row r="149" spans="1:8" ht="15" customHeight="1">
      <c r="A149" s="735">
        <v>68</v>
      </c>
      <c r="B149" s="730" t="s">
        <v>5370</v>
      </c>
      <c r="C149" s="723"/>
      <c r="D149" s="723"/>
      <c r="E149" s="723"/>
      <c r="F149" s="723"/>
      <c r="G149" s="727"/>
      <c r="H149" s="727"/>
    </row>
    <row r="150" spans="1:8" ht="15" customHeight="1">
      <c r="A150" s="1"/>
      <c r="B150" s="541" t="s">
        <v>2440</v>
      </c>
      <c r="C150" s="1"/>
      <c r="D150" s="1"/>
      <c r="E150" s="1"/>
      <c r="F150" s="1"/>
      <c r="G150" s="729"/>
      <c r="H150" s="729"/>
    </row>
  </sheetData>
  <sortState ref="A7:I52">
    <sortCondition ref="A7:A52"/>
  </sortState>
  <mergeCells count="6">
    <mergeCell ref="A1:I1"/>
    <mergeCell ref="A2:I2"/>
    <mergeCell ref="A5:A6"/>
    <mergeCell ref="B5:B6"/>
    <mergeCell ref="C5:E5"/>
    <mergeCell ref="F5:I5"/>
  </mergeCells>
  <printOptions horizontalCentered="1"/>
  <pageMargins left="0.39370078740157483" right="0.19685039370078741" top="0.39370078740157483" bottom="0.19685039370078741" header="0" footer="0"/>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000"/>
  <sheetViews>
    <sheetView workbookViewId="0">
      <pane ySplit="7" topLeftCell="A8" activePane="bottomLeft" state="frozen"/>
      <selection pane="bottomLeft" activeCell="B9" sqref="B9"/>
    </sheetView>
  </sheetViews>
  <sheetFormatPr defaultColWidth="14.42578125" defaultRowHeight="15" customHeight="1"/>
  <cols>
    <col min="1" max="1" width="4.42578125" customWidth="1"/>
    <col min="2" max="2" width="52" customWidth="1"/>
    <col min="3" max="26" width="8.85546875" customWidth="1"/>
  </cols>
  <sheetData>
    <row r="1" spans="1:26" ht="13.5" customHeight="1">
      <c r="A1" s="1627" t="s">
        <v>772</v>
      </c>
      <c r="B1" s="1628"/>
      <c r="C1" s="1628"/>
      <c r="D1" s="1629"/>
      <c r="E1" s="110"/>
      <c r="F1" s="110"/>
      <c r="G1" s="1"/>
      <c r="H1" s="1"/>
      <c r="I1" s="1"/>
      <c r="J1" s="1"/>
      <c r="K1" s="1"/>
      <c r="L1" s="1"/>
      <c r="M1" s="1"/>
      <c r="N1" s="1"/>
      <c r="O1" s="1"/>
      <c r="P1" s="1"/>
      <c r="Q1" s="1"/>
      <c r="R1" s="1"/>
      <c r="S1" s="1"/>
      <c r="T1" s="1"/>
      <c r="U1" s="1"/>
      <c r="V1" s="1"/>
      <c r="W1" s="1"/>
      <c r="X1" s="1"/>
      <c r="Y1" s="1"/>
      <c r="Z1" s="1"/>
    </row>
    <row r="2" spans="1:26" ht="13.5" customHeight="1">
      <c r="A2" s="1630" t="s">
        <v>773</v>
      </c>
      <c r="B2" s="1628"/>
      <c r="C2" s="1628"/>
      <c r="D2" s="1629"/>
      <c r="E2" s="110"/>
      <c r="F2" s="110"/>
      <c r="G2" s="1"/>
      <c r="H2" s="1"/>
      <c r="I2" s="1"/>
      <c r="J2" s="1"/>
      <c r="K2" s="1"/>
      <c r="L2" s="1"/>
      <c r="M2" s="1"/>
      <c r="N2" s="1"/>
      <c r="O2" s="1"/>
      <c r="P2" s="1"/>
      <c r="Q2" s="1"/>
      <c r="R2" s="1"/>
      <c r="S2" s="1"/>
      <c r="T2" s="1"/>
      <c r="U2" s="1"/>
      <c r="V2" s="1"/>
      <c r="W2" s="1"/>
      <c r="X2" s="1"/>
      <c r="Y2" s="1"/>
      <c r="Z2" s="1"/>
    </row>
    <row r="3" spans="1:26" ht="28.5" hidden="1" customHeight="1">
      <c r="A3" s="1631" t="s">
        <v>0</v>
      </c>
      <c r="B3" s="1628"/>
      <c r="C3" s="1628"/>
      <c r="D3" s="1629"/>
      <c r="E3" s="111"/>
      <c r="F3" s="111"/>
      <c r="G3" s="1"/>
      <c r="H3" s="1"/>
      <c r="I3" s="1"/>
      <c r="J3" s="1"/>
      <c r="K3" s="1"/>
      <c r="L3" s="1"/>
      <c r="M3" s="1"/>
      <c r="N3" s="1"/>
      <c r="O3" s="1"/>
      <c r="P3" s="1"/>
      <c r="Q3" s="1"/>
      <c r="R3" s="1"/>
      <c r="S3" s="1"/>
      <c r="T3" s="1"/>
      <c r="U3" s="1"/>
      <c r="V3" s="1"/>
      <c r="W3" s="1"/>
      <c r="X3" s="1"/>
      <c r="Y3" s="1"/>
      <c r="Z3" s="1"/>
    </row>
    <row r="4" spans="1:26" ht="13.5" hidden="1" customHeight="1">
      <c r="A4" s="1"/>
      <c r="B4" s="1"/>
      <c r="C4" s="1"/>
      <c r="D4" s="1"/>
      <c r="E4" s="110"/>
      <c r="F4" s="110"/>
      <c r="G4" s="1"/>
      <c r="H4" s="1"/>
      <c r="I4" s="1"/>
      <c r="J4" s="1"/>
      <c r="K4" s="1"/>
      <c r="L4" s="1"/>
      <c r="M4" s="1"/>
      <c r="N4" s="1"/>
      <c r="O4" s="1"/>
      <c r="P4" s="1"/>
      <c r="Q4" s="1"/>
      <c r="R4" s="1"/>
      <c r="S4" s="1"/>
      <c r="T4" s="1"/>
      <c r="U4" s="1"/>
      <c r="V4" s="1"/>
      <c r="W4" s="1"/>
      <c r="X4" s="1"/>
      <c r="Y4" s="1"/>
      <c r="Z4" s="1"/>
    </row>
    <row r="5" spans="1:26" ht="13.5" customHeight="1">
      <c r="A5" s="1"/>
      <c r="B5" s="1"/>
      <c r="C5" s="1"/>
      <c r="D5" s="99" t="s">
        <v>774</v>
      </c>
      <c r="E5" s="110"/>
      <c r="F5" s="110"/>
      <c r="G5" s="1"/>
      <c r="H5" s="1"/>
      <c r="I5" s="1"/>
      <c r="J5" s="1"/>
      <c r="K5" s="1"/>
      <c r="L5" s="1"/>
      <c r="M5" s="1"/>
      <c r="N5" s="1"/>
      <c r="O5" s="1"/>
      <c r="P5" s="1"/>
      <c r="Q5" s="1"/>
      <c r="R5" s="1"/>
      <c r="S5" s="1"/>
      <c r="T5" s="1"/>
      <c r="U5" s="1"/>
      <c r="V5" s="1"/>
      <c r="W5" s="1"/>
      <c r="X5" s="1"/>
      <c r="Y5" s="1"/>
      <c r="Z5" s="1"/>
    </row>
    <row r="6" spans="1:26" ht="30.75" customHeight="1">
      <c r="A6" s="1632" t="s">
        <v>1</v>
      </c>
      <c r="B6" s="1632" t="s">
        <v>2</v>
      </c>
      <c r="C6" s="1634" t="s">
        <v>3</v>
      </c>
      <c r="D6" s="1635"/>
      <c r="E6" s="1626" t="s">
        <v>544</v>
      </c>
      <c r="F6" s="1182"/>
      <c r="G6" s="1"/>
      <c r="H6" s="1"/>
      <c r="I6" s="1"/>
      <c r="J6" s="1"/>
      <c r="K6" s="1"/>
      <c r="L6" s="1"/>
      <c r="M6" s="1"/>
      <c r="N6" s="1"/>
      <c r="O6" s="1"/>
      <c r="P6" s="1"/>
      <c r="Q6" s="1"/>
      <c r="R6" s="1"/>
      <c r="S6" s="1"/>
      <c r="T6" s="1"/>
      <c r="U6" s="1"/>
      <c r="V6" s="1"/>
      <c r="W6" s="1"/>
      <c r="X6" s="1"/>
      <c r="Y6" s="1"/>
      <c r="Z6" s="1"/>
    </row>
    <row r="7" spans="1:26" ht="13.5" customHeight="1">
      <c r="A7" s="1633"/>
      <c r="B7" s="1633"/>
      <c r="C7" s="4" t="s">
        <v>545</v>
      </c>
      <c r="D7" s="4" t="s">
        <v>546</v>
      </c>
      <c r="E7" s="5" t="s">
        <v>545</v>
      </c>
      <c r="F7" s="5" t="s">
        <v>546</v>
      </c>
      <c r="G7" s="1"/>
      <c r="H7" s="1"/>
      <c r="I7" s="1"/>
      <c r="J7" s="1"/>
      <c r="K7" s="1"/>
      <c r="L7" s="1"/>
      <c r="M7" s="1"/>
      <c r="N7" s="1"/>
      <c r="O7" s="1"/>
      <c r="P7" s="1"/>
      <c r="Q7" s="1"/>
      <c r="R7" s="1"/>
      <c r="S7" s="1"/>
      <c r="T7" s="1"/>
      <c r="U7" s="1"/>
      <c r="V7" s="1"/>
      <c r="W7" s="1"/>
      <c r="X7" s="1"/>
      <c r="Y7" s="1"/>
      <c r="Z7" s="1"/>
    </row>
    <row r="8" spans="1:26" ht="13.5" customHeight="1">
      <c r="A8" s="4"/>
      <c r="B8" s="112"/>
      <c r="C8" s="101"/>
      <c r="D8" s="101"/>
      <c r="E8" s="113"/>
      <c r="F8" s="113"/>
      <c r="G8" s="1"/>
      <c r="H8" s="1"/>
      <c r="I8" s="1"/>
      <c r="J8" s="1"/>
      <c r="K8" s="1"/>
      <c r="L8" s="1"/>
      <c r="M8" s="1"/>
      <c r="N8" s="1"/>
      <c r="O8" s="1"/>
      <c r="P8" s="1"/>
      <c r="Q8" s="1"/>
      <c r="R8" s="1"/>
      <c r="S8" s="1"/>
      <c r="T8" s="1"/>
      <c r="U8" s="1"/>
      <c r="V8" s="1"/>
      <c r="W8" s="1"/>
      <c r="X8" s="1"/>
      <c r="Y8" s="1"/>
      <c r="Z8" s="1"/>
    </row>
    <row r="9" spans="1:26" ht="13.5" customHeight="1">
      <c r="A9" s="101">
        <v>1</v>
      </c>
      <c r="B9" s="114" t="s">
        <v>775</v>
      </c>
      <c r="C9" s="109">
        <v>38.5</v>
      </c>
      <c r="D9" s="109">
        <v>35.200000000000003</v>
      </c>
      <c r="E9" s="109">
        <v>38.5</v>
      </c>
      <c r="F9" s="109">
        <v>35.200000000000003</v>
      </c>
      <c r="G9" s="1"/>
      <c r="H9" s="1"/>
      <c r="I9" s="1"/>
      <c r="J9" s="1"/>
      <c r="K9" s="1"/>
      <c r="L9" s="1"/>
      <c r="M9" s="1"/>
      <c r="N9" s="1"/>
      <c r="O9" s="1"/>
      <c r="P9" s="1"/>
      <c r="Q9" s="1"/>
      <c r="R9" s="1"/>
      <c r="S9" s="1"/>
      <c r="T9" s="1"/>
      <c r="U9" s="1"/>
      <c r="V9" s="1"/>
      <c r="W9" s="1"/>
      <c r="X9" s="1"/>
      <c r="Y9" s="1"/>
      <c r="Z9" s="1"/>
    </row>
    <row r="10" spans="1:26" ht="13.5" customHeight="1">
      <c r="A10" s="101">
        <v>1</v>
      </c>
      <c r="B10" s="114" t="s">
        <v>776</v>
      </c>
      <c r="C10" s="109">
        <v>38.5</v>
      </c>
      <c r="D10" s="109">
        <v>35.200000000000003</v>
      </c>
      <c r="E10" s="109">
        <v>38.5</v>
      </c>
      <c r="F10" s="109">
        <v>35.200000000000003</v>
      </c>
      <c r="G10" s="1"/>
      <c r="H10" s="1"/>
      <c r="I10" s="1"/>
      <c r="J10" s="1"/>
      <c r="K10" s="1"/>
      <c r="L10" s="1"/>
      <c r="M10" s="1"/>
      <c r="N10" s="1"/>
      <c r="O10" s="1"/>
      <c r="P10" s="1"/>
      <c r="Q10" s="1"/>
      <c r="R10" s="1"/>
      <c r="S10" s="1"/>
      <c r="T10" s="1"/>
      <c r="U10" s="1"/>
      <c r="V10" s="1"/>
      <c r="W10" s="1"/>
      <c r="X10" s="1"/>
      <c r="Y10" s="1"/>
      <c r="Z10" s="1"/>
    </row>
    <row r="11" spans="1:26" ht="13.5" customHeight="1">
      <c r="A11" s="1"/>
      <c r="B11" s="1"/>
      <c r="C11" s="1"/>
      <c r="D11" s="1"/>
      <c r="E11" s="110"/>
      <c r="F11" s="110"/>
      <c r="G11" s="1"/>
      <c r="H11" s="1"/>
      <c r="I11" s="1"/>
      <c r="J11" s="1"/>
      <c r="K11" s="1"/>
      <c r="L11" s="1"/>
      <c r="M11" s="1"/>
      <c r="N11" s="1"/>
      <c r="O11" s="1"/>
      <c r="P11" s="1"/>
      <c r="Q11" s="1"/>
      <c r="R11" s="1"/>
      <c r="S11" s="1"/>
      <c r="T11" s="1"/>
      <c r="U11" s="1"/>
      <c r="V11" s="1"/>
      <c r="W11" s="1"/>
      <c r="X11" s="1"/>
      <c r="Y11" s="1"/>
      <c r="Z11" s="1"/>
    </row>
    <row r="12" spans="1:26" ht="13.5" customHeight="1">
      <c r="A12" s="1"/>
      <c r="B12" s="1"/>
      <c r="C12" s="1"/>
      <c r="D12" s="1"/>
      <c r="E12" s="110"/>
      <c r="F12" s="110"/>
      <c r="G12" s="1"/>
      <c r="H12" s="1"/>
      <c r="I12" s="1"/>
      <c r="J12" s="1"/>
      <c r="K12" s="1"/>
      <c r="L12" s="1"/>
      <c r="M12" s="1"/>
      <c r="N12" s="1"/>
      <c r="O12" s="1"/>
      <c r="P12" s="1"/>
      <c r="Q12" s="1"/>
      <c r="R12" s="1"/>
      <c r="S12" s="1"/>
      <c r="T12" s="1"/>
      <c r="U12" s="1"/>
      <c r="V12" s="1"/>
      <c r="W12" s="1"/>
      <c r="X12" s="1"/>
      <c r="Y12" s="1"/>
      <c r="Z12" s="1"/>
    </row>
    <row r="13" spans="1:26" ht="13.5" customHeight="1">
      <c r="A13" s="1"/>
      <c r="B13" s="1"/>
      <c r="C13" s="1"/>
      <c r="D13" s="1"/>
      <c r="E13" s="110"/>
      <c r="F13" s="110"/>
      <c r="G13" s="1"/>
      <c r="H13" s="1"/>
      <c r="I13" s="1"/>
      <c r="J13" s="1"/>
      <c r="K13" s="1"/>
      <c r="L13" s="1"/>
      <c r="M13" s="1"/>
      <c r="N13" s="1"/>
      <c r="O13" s="1"/>
      <c r="P13" s="1"/>
      <c r="Q13" s="1"/>
      <c r="R13" s="1"/>
      <c r="S13" s="1"/>
      <c r="T13" s="1"/>
      <c r="U13" s="1"/>
      <c r="V13" s="1"/>
      <c r="W13" s="1"/>
      <c r="X13" s="1"/>
      <c r="Y13" s="1"/>
      <c r="Z13" s="1"/>
    </row>
    <row r="14" spans="1:26" ht="13.5" customHeight="1">
      <c r="A14" s="1"/>
      <c r="B14" s="1"/>
      <c r="C14" s="1"/>
      <c r="D14" s="1"/>
      <c r="E14" s="110"/>
      <c r="F14" s="110"/>
      <c r="G14" s="1"/>
      <c r="H14" s="1"/>
      <c r="I14" s="1"/>
      <c r="J14" s="1"/>
      <c r="K14" s="1"/>
      <c r="L14" s="1"/>
      <c r="M14" s="1"/>
      <c r="N14" s="1"/>
      <c r="O14" s="1"/>
      <c r="P14" s="1"/>
      <c r="Q14" s="1"/>
      <c r="R14" s="1"/>
      <c r="S14" s="1"/>
      <c r="T14" s="1"/>
      <c r="U14" s="1"/>
      <c r="V14" s="1"/>
      <c r="W14" s="1"/>
      <c r="X14" s="1"/>
      <c r="Y14" s="1"/>
      <c r="Z14" s="1"/>
    </row>
    <row r="15" spans="1:26" ht="13.5" customHeight="1">
      <c r="A15" s="1"/>
      <c r="B15" s="1"/>
      <c r="C15" s="1"/>
      <c r="D15" s="1"/>
      <c r="E15" s="110"/>
      <c r="F15" s="110"/>
      <c r="G15" s="1"/>
      <c r="H15" s="1"/>
      <c r="I15" s="1"/>
      <c r="J15" s="1"/>
      <c r="K15" s="1"/>
      <c r="L15" s="1"/>
      <c r="M15" s="1"/>
      <c r="N15" s="1"/>
      <c r="O15" s="1"/>
      <c r="P15" s="1"/>
      <c r="Q15" s="1"/>
      <c r="R15" s="1"/>
      <c r="S15" s="1"/>
      <c r="T15" s="1"/>
      <c r="U15" s="1"/>
      <c r="V15" s="1"/>
      <c r="W15" s="1"/>
      <c r="X15" s="1"/>
      <c r="Y15" s="1"/>
      <c r="Z15" s="1"/>
    </row>
    <row r="16" spans="1:26" ht="13.5" customHeight="1">
      <c r="A16" s="1"/>
      <c r="B16" s="1"/>
      <c r="C16" s="1"/>
      <c r="D16" s="1"/>
      <c r="E16" s="110"/>
      <c r="F16" s="110"/>
      <c r="G16" s="1"/>
      <c r="H16" s="1"/>
      <c r="I16" s="1"/>
      <c r="J16" s="1"/>
      <c r="K16" s="1"/>
      <c r="L16" s="1"/>
      <c r="M16" s="1"/>
      <c r="N16" s="1"/>
      <c r="O16" s="1"/>
      <c r="P16" s="1"/>
      <c r="Q16" s="1"/>
      <c r="R16" s="1"/>
      <c r="S16" s="1"/>
      <c r="T16" s="1"/>
      <c r="U16" s="1"/>
      <c r="V16" s="1"/>
      <c r="W16" s="1"/>
      <c r="X16" s="1"/>
      <c r="Y16" s="1"/>
      <c r="Z16" s="1"/>
    </row>
    <row r="17" spans="1:26" ht="13.5" customHeight="1">
      <c r="A17" s="1"/>
      <c r="B17" s="1"/>
      <c r="C17" s="1"/>
      <c r="D17" s="1"/>
      <c r="E17" s="110"/>
      <c r="F17" s="110"/>
      <c r="G17" s="1"/>
      <c r="H17" s="1"/>
      <c r="I17" s="1"/>
      <c r="J17" s="1"/>
      <c r="K17" s="1"/>
      <c r="L17" s="1"/>
      <c r="M17" s="1"/>
      <c r="N17" s="1"/>
      <c r="O17" s="1"/>
      <c r="P17" s="1"/>
      <c r="Q17" s="1"/>
      <c r="R17" s="1"/>
      <c r="S17" s="1"/>
      <c r="T17" s="1"/>
      <c r="U17" s="1"/>
      <c r="V17" s="1"/>
      <c r="W17" s="1"/>
      <c r="X17" s="1"/>
      <c r="Y17" s="1"/>
      <c r="Z17" s="1"/>
    </row>
    <row r="18" spans="1:26" ht="13.5" customHeight="1">
      <c r="A18" s="1"/>
      <c r="B18" s="1"/>
      <c r="C18" s="1"/>
      <c r="D18" s="1"/>
      <c r="E18" s="110"/>
      <c r="F18" s="110"/>
      <c r="G18" s="1"/>
      <c r="H18" s="1"/>
      <c r="I18" s="1"/>
      <c r="J18" s="1"/>
      <c r="K18" s="1"/>
      <c r="L18" s="1"/>
      <c r="M18" s="1"/>
      <c r="N18" s="1"/>
      <c r="O18" s="1"/>
      <c r="P18" s="1"/>
      <c r="Q18" s="1"/>
      <c r="R18" s="1"/>
      <c r="S18" s="1"/>
      <c r="T18" s="1"/>
      <c r="U18" s="1"/>
      <c r="V18" s="1"/>
      <c r="W18" s="1"/>
      <c r="X18" s="1"/>
      <c r="Y18" s="1"/>
      <c r="Z18" s="1"/>
    </row>
    <row r="19" spans="1:26" ht="13.5" customHeight="1">
      <c r="A19" s="1"/>
      <c r="B19" s="1"/>
      <c r="C19" s="1"/>
      <c r="D19" s="1"/>
      <c r="E19" s="110"/>
      <c r="F19" s="110"/>
      <c r="G19" s="1"/>
      <c r="H19" s="1"/>
      <c r="I19" s="1"/>
      <c r="J19" s="1"/>
      <c r="K19" s="1"/>
      <c r="L19" s="1"/>
      <c r="M19" s="1"/>
      <c r="N19" s="1"/>
      <c r="O19" s="1"/>
      <c r="P19" s="1"/>
      <c r="Q19" s="1"/>
      <c r="R19" s="1"/>
      <c r="S19" s="1"/>
      <c r="T19" s="1"/>
      <c r="U19" s="1"/>
      <c r="V19" s="1"/>
      <c r="W19" s="1"/>
      <c r="X19" s="1"/>
      <c r="Y19" s="1"/>
      <c r="Z19" s="1"/>
    </row>
    <row r="20" spans="1:26" ht="13.5" customHeight="1">
      <c r="A20" s="1"/>
      <c r="B20" s="1"/>
      <c r="C20" s="1"/>
      <c r="D20" s="1"/>
      <c r="E20" s="110"/>
      <c r="F20" s="110"/>
      <c r="G20" s="1"/>
      <c r="H20" s="1"/>
      <c r="I20" s="1"/>
      <c r="J20" s="1"/>
      <c r="K20" s="1"/>
      <c r="L20" s="1"/>
      <c r="M20" s="1"/>
      <c r="N20" s="1"/>
      <c r="O20" s="1"/>
      <c r="P20" s="1"/>
      <c r="Q20" s="1"/>
      <c r="R20" s="1"/>
      <c r="S20" s="1"/>
      <c r="T20" s="1"/>
      <c r="U20" s="1"/>
      <c r="V20" s="1"/>
      <c r="W20" s="1"/>
      <c r="X20" s="1"/>
      <c r="Y20" s="1"/>
      <c r="Z20" s="1"/>
    </row>
    <row r="21" spans="1:26" ht="13.5" customHeight="1">
      <c r="A21" s="1"/>
      <c r="B21" s="1"/>
      <c r="C21" s="1"/>
      <c r="D21" s="1"/>
      <c r="E21" s="110"/>
      <c r="F21" s="110"/>
      <c r="G21" s="1"/>
      <c r="H21" s="1"/>
      <c r="I21" s="1"/>
      <c r="J21" s="1"/>
      <c r="K21" s="1"/>
      <c r="L21" s="1"/>
      <c r="M21" s="1"/>
      <c r="N21" s="1"/>
      <c r="O21" s="1"/>
      <c r="P21" s="1"/>
      <c r="Q21" s="1"/>
      <c r="R21" s="1"/>
      <c r="S21" s="1"/>
      <c r="T21" s="1"/>
      <c r="U21" s="1"/>
      <c r="V21" s="1"/>
      <c r="W21" s="1"/>
      <c r="X21" s="1"/>
      <c r="Y21" s="1"/>
      <c r="Z21" s="1"/>
    </row>
    <row r="22" spans="1:26" ht="13.5" customHeight="1">
      <c r="A22" s="1"/>
      <c r="B22" s="1"/>
      <c r="C22" s="1"/>
      <c r="D22" s="1"/>
      <c r="E22" s="110"/>
      <c r="F22" s="110"/>
      <c r="G22" s="1"/>
      <c r="H22" s="1"/>
      <c r="I22" s="1"/>
      <c r="J22" s="1"/>
      <c r="K22" s="1"/>
      <c r="L22" s="1"/>
      <c r="M22" s="1"/>
      <c r="N22" s="1"/>
      <c r="O22" s="1"/>
      <c r="P22" s="1"/>
      <c r="Q22" s="1"/>
      <c r="R22" s="1"/>
      <c r="S22" s="1"/>
      <c r="T22" s="1"/>
      <c r="U22" s="1"/>
      <c r="V22" s="1"/>
      <c r="W22" s="1"/>
      <c r="X22" s="1"/>
      <c r="Y22" s="1"/>
      <c r="Z22" s="1"/>
    </row>
    <row r="23" spans="1:26" ht="13.5" customHeight="1">
      <c r="A23" s="1"/>
      <c r="B23" s="1"/>
      <c r="C23" s="1"/>
      <c r="D23" s="1"/>
      <c r="E23" s="110"/>
      <c r="F23" s="110"/>
      <c r="G23" s="1"/>
      <c r="H23" s="1"/>
      <c r="I23" s="1"/>
      <c r="J23" s="1"/>
      <c r="K23" s="1"/>
      <c r="L23" s="1"/>
      <c r="M23" s="1"/>
      <c r="N23" s="1"/>
      <c r="O23" s="1"/>
      <c r="P23" s="1"/>
      <c r="Q23" s="1"/>
      <c r="R23" s="1"/>
      <c r="S23" s="1"/>
      <c r="T23" s="1"/>
      <c r="U23" s="1"/>
      <c r="V23" s="1"/>
      <c r="W23" s="1"/>
      <c r="X23" s="1"/>
      <c r="Y23" s="1"/>
      <c r="Z23" s="1"/>
    </row>
    <row r="24" spans="1:26" ht="13.5" customHeight="1">
      <c r="A24" s="1"/>
      <c r="B24" s="1"/>
      <c r="C24" s="1"/>
      <c r="D24" s="1"/>
      <c r="E24" s="110"/>
      <c r="F24" s="110"/>
      <c r="G24" s="1"/>
      <c r="H24" s="1"/>
      <c r="I24" s="1"/>
      <c r="J24" s="1"/>
      <c r="K24" s="1"/>
      <c r="L24" s="1"/>
      <c r="M24" s="1"/>
      <c r="N24" s="1"/>
      <c r="O24" s="1"/>
      <c r="P24" s="1"/>
      <c r="Q24" s="1"/>
      <c r="R24" s="1"/>
      <c r="S24" s="1"/>
      <c r="T24" s="1"/>
      <c r="U24" s="1"/>
      <c r="V24" s="1"/>
      <c r="W24" s="1"/>
      <c r="X24" s="1"/>
      <c r="Y24" s="1"/>
      <c r="Z24" s="1"/>
    </row>
    <row r="25" spans="1:26" ht="13.5" customHeight="1">
      <c r="A25" s="1"/>
      <c r="B25" s="1"/>
      <c r="C25" s="1"/>
      <c r="D25" s="1"/>
      <c r="E25" s="110"/>
      <c r="F25" s="110"/>
      <c r="G25" s="1"/>
      <c r="H25" s="1"/>
      <c r="I25" s="1"/>
      <c r="J25" s="1"/>
      <c r="K25" s="1"/>
      <c r="L25" s="1"/>
      <c r="M25" s="1"/>
      <c r="N25" s="1"/>
      <c r="O25" s="1"/>
      <c r="P25" s="1"/>
      <c r="Q25" s="1"/>
      <c r="R25" s="1"/>
      <c r="S25" s="1"/>
      <c r="T25" s="1"/>
      <c r="U25" s="1"/>
      <c r="V25" s="1"/>
      <c r="W25" s="1"/>
      <c r="X25" s="1"/>
      <c r="Y25" s="1"/>
      <c r="Z25" s="1"/>
    </row>
    <row r="26" spans="1:26" ht="13.5" customHeight="1">
      <c r="A26" s="1"/>
      <c r="B26" s="1"/>
      <c r="C26" s="1"/>
      <c r="D26" s="1"/>
      <c r="E26" s="110"/>
      <c r="F26" s="110"/>
      <c r="G26" s="1"/>
      <c r="H26" s="1"/>
      <c r="I26" s="1"/>
      <c r="J26" s="1"/>
      <c r="K26" s="1"/>
      <c r="L26" s="1"/>
      <c r="M26" s="1"/>
      <c r="N26" s="1"/>
      <c r="O26" s="1"/>
      <c r="P26" s="1"/>
      <c r="Q26" s="1"/>
      <c r="R26" s="1"/>
      <c r="S26" s="1"/>
      <c r="T26" s="1"/>
      <c r="U26" s="1"/>
      <c r="V26" s="1"/>
      <c r="W26" s="1"/>
      <c r="X26" s="1"/>
      <c r="Y26" s="1"/>
      <c r="Z26" s="1"/>
    </row>
    <row r="27" spans="1:26" ht="13.5" customHeight="1">
      <c r="A27" s="1"/>
      <c r="B27" s="1"/>
      <c r="C27" s="1"/>
      <c r="D27" s="1"/>
      <c r="E27" s="110"/>
      <c r="F27" s="110"/>
      <c r="G27" s="1"/>
      <c r="H27" s="1"/>
      <c r="I27" s="1"/>
      <c r="J27" s="1"/>
      <c r="K27" s="1"/>
      <c r="L27" s="1"/>
      <c r="M27" s="1"/>
      <c r="N27" s="1"/>
      <c r="O27" s="1"/>
      <c r="P27" s="1"/>
      <c r="Q27" s="1"/>
      <c r="R27" s="1"/>
      <c r="S27" s="1"/>
      <c r="T27" s="1"/>
      <c r="U27" s="1"/>
      <c r="V27" s="1"/>
      <c r="W27" s="1"/>
      <c r="X27" s="1"/>
      <c r="Y27" s="1"/>
      <c r="Z27" s="1"/>
    </row>
    <row r="28" spans="1:26" ht="13.5" customHeight="1">
      <c r="A28" s="1"/>
      <c r="B28" s="1"/>
      <c r="C28" s="1"/>
      <c r="D28" s="1"/>
      <c r="E28" s="110"/>
      <c r="F28" s="110"/>
      <c r="G28" s="1"/>
      <c r="H28" s="1"/>
      <c r="I28" s="1"/>
      <c r="J28" s="1"/>
      <c r="K28" s="1"/>
      <c r="L28" s="1"/>
      <c r="M28" s="1"/>
      <c r="N28" s="1"/>
      <c r="O28" s="1"/>
      <c r="P28" s="1"/>
      <c r="Q28" s="1"/>
      <c r="R28" s="1"/>
      <c r="S28" s="1"/>
      <c r="T28" s="1"/>
      <c r="U28" s="1"/>
      <c r="V28" s="1"/>
      <c r="W28" s="1"/>
      <c r="X28" s="1"/>
      <c r="Y28" s="1"/>
      <c r="Z28" s="1"/>
    </row>
    <row r="29" spans="1:26" ht="13.5" customHeight="1">
      <c r="A29" s="1"/>
      <c r="B29" s="1"/>
      <c r="C29" s="1"/>
      <c r="D29" s="1"/>
      <c r="E29" s="110"/>
      <c r="F29" s="110"/>
      <c r="G29" s="1"/>
      <c r="H29" s="1"/>
      <c r="I29" s="1"/>
      <c r="J29" s="1"/>
      <c r="K29" s="1"/>
      <c r="L29" s="1"/>
      <c r="M29" s="1"/>
      <c r="N29" s="1"/>
      <c r="O29" s="1"/>
      <c r="P29" s="1"/>
      <c r="Q29" s="1"/>
      <c r="R29" s="1"/>
      <c r="S29" s="1"/>
      <c r="T29" s="1"/>
      <c r="U29" s="1"/>
      <c r="V29" s="1"/>
      <c r="W29" s="1"/>
      <c r="X29" s="1"/>
      <c r="Y29" s="1"/>
      <c r="Z29" s="1"/>
    </row>
    <row r="30" spans="1:26" ht="13.5" customHeight="1">
      <c r="A30" s="1"/>
      <c r="B30" s="1"/>
      <c r="C30" s="1"/>
      <c r="D30" s="1"/>
      <c r="E30" s="110"/>
      <c r="F30" s="110"/>
      <c r="G30" s="1"/>
      <c r="H30" s="1"/>
      <c r="I30" s="1"/>
      <c r="J30" s="1"/>
      <c r="K30" s="1"/>
      <c r="L30" s="1"/>
      <c r="M30" s="1"/>
      <c r="N30" s="1"/>
      <c r="O30" s="1"/>
      <c r="P30" s="1"/>
      <c r="Q30" s="1"/>
      <c r="R30" s="1"/>
      <c r="S30" s="1"/>
      <c r="T30" s="1"/>
      <c r="U30" s="1"/>
      <c r="V30" s="1"/>
      <c r="W30" s="1"/>
      <c r="X30" s="1"/>
      <c r="Y30" s="1"/>
      <c r="Z30" s="1"/>
    </row>
    <row r="31" spans="1:26" ht="13.5" customHeight="1">
      <c r="A31" s="1"/>
      <c r="B31" s="1"/>
      <c r="C31" s="1"/>
      <c r="D31" s="1"/>
      <c r="E31" s="110"/>
      <c r="F31" s="110"/>
      <c r="G31" s="1"/>
      <c r="H31" s="1"/>
      <c r="I31" s="1"/>
      <c r="J31" s="1"/>
      <c r="K31" s="1"/>
      <c r="L31" s="1"/>
      <c r="M31" s="1"/>
      <c r="N31" s="1"/>
      <c r="O31" s="1"/>
      <c r="P31" s="1"/>
      <c r="Q31" s="1"/>
      <c r="R31" s="1"/>
      <c r="S31" s="1"/>
      <c r="T31" s="1"/>
      <c r="U31" s="1"/>
      <c r="V31" s="1"/>
      <c r="W31" s="1"/>
      <c r="X31" s="1"/>
      <c r="Y31" s="1"/>
      <c r="Z31" s="1"/>
    </row>
    <row r="32" spans="1:26" ht="13.5" customHeight="1">
      <c r="A32" s="1"/>
      <c r="B32" s="1"/>
      <c r="C32" s="1"/>
      <c r="D32" s="1"/>
      <c r="E32" s="110"/>
      <c r="F32" s="110"/>
      <c r="G32" s="1"/>
      <c r="H32" s="1"/>
      <c r="I32" s="1"/>
      <c r="J32" s="1"/>
      <c r="K32" s="1"/>
      <c r="L32" s="1"/>
      <c r="M32" s="1"/>
      <c r="N32" s="1"/>
      <c r="O32" s="1"/>
      <c r="P32" s="1"/>
      <c r="Q32" s="1"/>
      <c r="R32" s="1"/>
      <c r="S32" s="1"/>
      <c r="T32" s="1"/>
      <c r="U32" s="1"/>
      <c r="V32" s="1"/>
      <c r="W32" s="1"/>
      <c r="X32" s="1"/>
      <c r="Y32" s="1"/>
      <c r="Z32" s="1"/>
    </row>
    <row r="33" spans="1:26" ht="13.5" customHeight="1">
      <c r="A33" s="1"/>
      <c r="B33" s="1"/>
      <c r="C33" s="1"/>
      <c r="D33" s="1"/>
      <c r="E33" s="110"/>
      <c r="F33" s="110"/>
      <c r="G33" s="1"/>
      <c r="H33" s="1"/>
      <c r="I33" s="1"/>
      <c r="J33" s="1"/>
      <c r="K33" s="1"/>
      <c r="L33" s="1"/>
      <c r="M33" s="1"/>
      <c r="N33" s="1"/>
      <c r="O33" s="1"/>
      <c r="P33" s="1"/>
      <c r="Q33" s="1"/>
      <c r="R33" s="1"/>
      <c r="S33" s="1"/>
      <c r="T33" s="1"/>
      <c r="U33" s="1"/>
      <c r="V33" s="1"/>
      <c r="W33" s="1"/>
      <c r="X33" s="1"/>
      <c r="Y33" s="1"/>
      <c r="Z33" s="1"/>
    </row>
    <row r="34" spans="1:26" ht="13.5" customHeight="1">
      <c r="A34" s="1"/>
      <c r="B34" s="1"/>
      <c r="C34" s="1"/>
      <c r="D34" s="1"/>
      <c r="E34" s="110"/>
      <c r="F34" s="110"/>
      <c r="G34" s="1"/>
      <c r="H34" s="1"/>
      <c r="I34" s="1"/>
      <c r="J34" s="1"/>
      <c r="K34" s="1"/>
      <c r="L34" s="1"/>
      <c r="M34" s="1"/>
      <c r="N34" s="1"/>
      <c r="O34" s="1"/>
      <c r="P34" s="1"/>
      <c r="Q34" s="1"/>
      <c r="R34" s="1"/>
      <c r="S34" s="1"/>
      <c r="T34" s="1"/>
      <c r="U34" s="1"/>
      <c r="V34" s="1"/>
      <c r="W34" s="1"/>
      <c r="X34" s="1"/>
      <c r="Y34" s="1"/>
      <c r="Z34" s="1"/>
    </row>
    <row r="35" spans="1:26" ht="13.5" customHeight="1">
      <c r="A35" s="1"/>
      <c r="B35" s="1"/>
      <c r="C35" s="1"/>
      <c r="D35" s="1"/>
      <c r="E35" s="110"/>
      <c r="F35" s="110"/>
      <c r="G35" s="1"/>
      <c r="H35" s="1"/>
      <c r="I35" s="1"/>
      <c r="J35" s="1"/>
      <c r="K35" s="1"/>
      <c r="L35" s="1"/>
      <c r="M35" s="1"/>
      <c r="N35" s="1"/>
      <c r="O35" s="1"/>
      <c r="P35" s="1"/>
      <c r="Q35" s="1"/>
      <c r="R35" s="1"/>
      <c r="S35" s="1"/>
      <c r="T35" s="1"/>
      <c r="U35" s="1"/>
      <c r="V35" s="1"/>
      <c r="W35" s="1"/>
      <c r="X35" s="1"/>
      <c r="Y35" s="1"/>
      <c r="Z35" s="1"/>
    </row>
    <row r="36" spans="1:26" ht="13.5" customHeight="1">
      <c r="A36" s="1"/>
      <c r="B36" s="1"/>
      <c r="C36" s="1"/>
      <c r="D36" s="1"/>
      <c r="E36" s="110"/>
      <c r="F36" s="110"/>
      <c r="G36" s="1"/>
      <c r="H36" s="1"/>
      <c r="I36" s="1"/>
      <c r="J36" s="1"/>
      <c r="K36" s="1"/>
      <c r="L36" s="1"/>
      <c r="M36" s="1"/>
      <c r="N36" s="1"/>
      <c r="O36" s="1"/>
      <c r="P36" s="1"/>
      <c r="Q36" s="1"/>
      <c r="R36" s="1"/>
      <c r="S36" s="1"/>
      <c r="T36" s="1"/>
      <c r="U36" s="1"/>
      <c r="V36" s="1"/>
      <c r="W36" s="1"/>
      <c r="X36" s="1"/>
      <c r="Y36" s="1"/>
      <c r="Z36" s="1"/>
    </row>
    <row r="37" spans="1:26" ht="13.5" customHeight="1">
      <c r="A37" s="1"/>
      <c r="B37" s="1"/>
      <c r="C37" s="1"/>
      <c r="D37" s="1"/>
      <c r="E37" s="110"/>
      <c r="F37" s="110"/>
      <c r="G37" s="1"/>
      <c r="H37" s="1"/>
      <c r="I37" s="1"/>
      <c r="J37" s="1"/>
      <c r="K37" s="1"/>
      <c r="L37" s="1"/>
      <c r="M37" s="1"/>
      <c r="N37" s="1"/>
      <c r="O37" s="1"/>
      <c r="P37" s="1"/>
      <c r="Q37" s="1"/>
      <c r="R37" s="1"/>
      <c r="S37" s="1"/>
      <c r="T37" s="1"/>
      <c r="U37" s="1"/>
      <c r="V37" s="1"/>
      <c r="W37" s="1"/>
      <c r="X37" s="1"/>
      <c r="Y37" s="1"/>
      <c r="Z37" s="1"/>
    </row>
    <row r="38" spans="1:26" ht="13.5" customHeight="1">
      <c r="A38" s="1"/>
      <c r="B38" s="1"/>
      <c r="C38" s="1"/>
      <c r="D38" s="1"/>
      <c r="E38" s="110"/>
      <c r="F38" s="110"/>
      <c r="G38" s="1"/>
      <c r="H38" s="1"/>
      <c r="I38" s="1"/>
      <c r="J38" s="1"/>
      <c r="K38" s="1"/>
      <c r="L38" s="1"/>
      <c r="M38" s="1"/>
      <c r="N38" s="1"/>
      <c r="O38" s="1"/>
      <c r="P38" s="1"/>
      <c r="Q38" s="1"/>
      <c r="R38" s="1"/>
      <c r="S38" s="1"/>
      <c r="T38" s="1"/>
      <c r="U38" s="1"/>
      <c r="V38" s="1"/>
      <c r="W38" s="1"/>
      <c r="X38" s="1"/>
      <c r="Y38" s="1"/>
      <c r="Z38" s="1"/>
    </row>
    <row r="39" spans="1:26" ht="13.5" customHeight="1">
      <c r="A39" s="1"/>
      <c r="B39" s="1"/>
      <c r="C39" s="1"/>
      <c r="D39" s="1"/>
      <c r="E39" s="110"/>
      <c r="F39" s="110"/>
      <c r="G39" s="1"/>
      <c r="H39" s="1"/>
      <c r="I39" s="1"/>
      <c r="J39" s="1"/>
      <c r="K39" s="1"/>
      <c r="L39" s="1"/>
      <c r="M39" s="1"/>
      <c r="N39" s="1"/>
      <c r="O39" s="1"/>
      <c r="P39" s="1"/>
      <c r="Q39" s="1"/>
      <c r="R39" s="1"/>
      <c r="S39" s="1"/>
      <c r="T39" s="1"/>
      <c r="U39" s="1"/>
      <c r="V39" s="1"/>
      <c r="W39" s="1"/>
      <c r="X39" s="1"/>
      <c r="Y39" s="1"/>
      <c r="Z39" s="1"/>
    </row>
    <row r="40" spans="1:26" ht="13.5" customHeight="1">
      <c r="A40" s="1"/>
      <c r="B40" s="1"/>
      <c r="C40" s="1"/>
      <c r="D40" s="1"/>
      <c r="E40" s="110"/>
      <c r="F40" s="110"/>
      <c r="G40" s="1"/>
      <c r="H40" s="1"/>
      <c r="I40" s="1"/>
      <c r="J40" s="1"/>
      <c r="K40" s="1"/>
      <c r="L40" s="1"/>
      <c r="M40" s="1"/>
      <c r="N40" s="1"/>
      <c r="O40" s="1"/>
      <c r="P40" s="1"/>
      <c r="Q40" s="1"/>
      <c r="R40" s="1"/>
      <c r="S40" s="1"/>
      <c r="T40" s="1"/>
      <c r="U40" s="1"/>
      <c r="V40" s="1"/>
      <c r="W40" s="1"/>
      <c r="X40" s="1"/>
      <c r="Y40" s="1"/>
      <c r="Z40" s="1"/>
    </row>
    <row r="41" spans="1:26" ht="13.5" customHeight="1">
      <c r="A41" s="1"/>
      <c r="B41" s="1"/>
      <c r="C41" s="1"/>
      <c r="D41" s="1"/>
      <c r="E41" s="110"/>
      <c r="F41" s="110"/>
      <c r="G41" s="1"/>
      <c r="H41" s="1"/>
      <c r="I41" s="1"/>
      <c r="J41" s="1"/>
      <c r="K41" s="1"/>
      <c r="L41" s="1"/>
      <c r="M41" s="1"/>
      <c r="N41" s="1"/>
      <c r="O41" s="1"/>
      <c r="P41" s="1"/>
      <c r="Q41" s="1"/>
      <c r="R41" s="1"/>
      <c r="S41" s="1"/>
      <c r="T41" s="1"/>
      <c r="U41" s="1"/>
      <c r="V41" s="1"/>
      <c r="W41" s="1"/>
      <c r="X41" s="1"/>
      <c r="Y41" s="1"/>
      <c r="Z41" s="1"/>
    </row>
    <row r="42" spans="1:26" ht="13.5" customHeight="1">
      <c r="A42" s="1"/>
      <c r="B42" s="1"/>
      <c r="C42" s="1"/>
      <c r="D42" s="1"/>
      <c r="E42" s="110"/>
      <c r="F42" s="110"/>
      <c r="G42" s="1"/>
      <c r="H42" s="1"/>
      <c r="I42" s="1"/>
      <c r="J42" s="1"/>
      <c r="K42" s="1"/>
      <c r="L42" s="1"/>
      <c r="M42" s="1"/>
      <c r="N42" s="1"/>
      <c r="O42" s="1"/>
      <c r="P42" s="1"/>
      <c r="Q42" s="1"/>
      <c r="R42" s="1"/>
      <c r="S42" s="1"/>
      <c r="T42" s="1"/>
      <c r="U42" s="1"/>
      <c r="V42" s="1"/>
      <c r="W42" s="1"/>
      <c r="X42" s="1"/>
      <c r="Y42" s="1"/>
      <c r="Z42" s="1"/>
    </row>
    <row r="43" spans="1:26" ht="13.5" customHeight="1">
      <c r="A43" s="1"/>
      <c r="B43" s="1"/>
      <c r="C43" s="1"/>
      <c r="D43" s="1"/>
      <c r="E43" s="110"/>
      <c r="F43" s="110"/>
      <c r="G43" s="1"/>
      <c r="H43" s="1"/>
      <c r="I43" s="1"/>
      <c r="J43" s="1"/>
      <c r="K43" s="1"/>
      <c r="L43" s="1"/>
      <c r="M43" s="1"/>
      <c r="N43" s="1"/>
      <c r="O43" s="1"/>
      <c r="P43" s="1"/>
      <c r="Q43" s="1"/>
      <c r="R43" s="1"/>
      <c r="S43" s="1"/>
      <c r="T43" s="1"/>
      <c r="U43" s="1"/>
      <c r="V43" s="1"/>
      <c r="W43" s="1"/>
      <c r="X43" s="1"/>
      <c r="Y43" s="1"/>
      <c r="Z43" s="1"/>
    </row>
    <row r="44" spans="1:26" ht="13.5" customHeight="1">
      <c r="A44" s="1"/>
      <c r="B44" s="1"/>
      <c r="C44" s="1"/>
      <c r="D44" s="1"/>
      <c r="E44" s="110"/>
      <c r="F44" s="110"/>
      <c r="G44" s="1"/>
      <c r="H44" s="1"/>
      <c r="I44" s="1"/>
      <c r="J44" s="1"/>
      <c r="K44" s="1"/>
      <c r="L44" s="1"/>
      <c r="M44" s="1"/>
      <c r="N44" s="1"/>
      <c r="O44" s="1"/>
      <c r="P44" s="1"/>
      <c r="Q44" s="1"/>
      <c r="R44" s="1"/>
      <c r="S44" s="1"/>
      <c r="T44" s="1"/>
      <c r="U44" s="1"/>
      <c r="V44" s="1"/>
      <c r="W44" s="1"/>
      <c r="X44" s="1"/>
      <c r="Y44" s="1"/>
      <c r="Z44" s="1"/>
    </row>
    <row r="45" spans="1:26" ht="13.5" customHeight="1">
      <c r="A45" s="1"/>
      <c r="B45" s="1"/>
      <c r="C45" s="1"/>
      <c r="D45" s="1"/>
      <c r="E45" s="110"/>
      <c r="F45" s="110"/>
      <c r="G45" s="1"/>
      <c r="H45" s="1"/>
      <c r="I45" s="1"/>
      <c r="J45" s="1"/>
      <c r="K45" s="1"/>
      <c r="L45" s="1"/>
      <c r="M45" s="1"/>
      <c r="N45" s="1"/>
      <c r="O45" s="1"/>
      <c r="P45" s="1"/>
      <c r="Q45" s="1"/>
      <c r="R45" s="1"/>
      <c r="S45" s="1"/>
      <c r="T45" s="1"/>
      <c r="U45" s="1"/>
      <c r="V45" s="1"/>
      <c r="W45" s="1"/>
      <c r="X45" s="1"/>
      <c r="Y45" s="1"/>
      <c r="Z45" s="1"/>
    </row>
    <row r="46" spans="1:26" ht="13.5" customHeight="1">
      <c r="A46" s="1"/>
      <c r="B46" s="1"/>
      <c r="C46" s="1"/>
      <c r="D46" s="1"/>
      <c r="E46" s="110"/>
      <c r="F46" s="110"/>
      <c r="G46" s="1"/>
      <c r="H46" s="1"/>
      <c r="I46" s="1"/>
      <c r="J46" s="1"/>
      <c r="K46" s="1"/>
      <c r="L46" s="1"/>
      <c r="M46" s="1"/>
      <c r="N46" s="1"/>
      <c r="O46" s="1"/>
      <c r="P46" s="1"/>
      <c r="Q46" s="1"/>
      <c r="R46" s="1"/>
      <c r="S46" s="1"/>
      <c r="T46" s="1"/>
      <c r="U46" s="1"/>
      <c r="V46" s="1"/>
      <c r="W46" s="1"/>
      <c r="X46" s="1"/>
      <c r="Y46" s="1"/>
      <c r="Z46" s="1"/>
    </row>
    <row r="47" spans="1:26" ht="13.5" customHeight="1">
      <c r="A47" s="1"/>
      <c r="B47" s="1"/>
      <c r="C47" s="1"/>
      <c r="D47" s="1"/>
      <c r="E47" s="110"/>
      <c r="F47" s="110"/>
      <c r="G47" s="1"/>
      <c r="H47" s="1"/>
      <c r="I47" s="1"/>
      <c r="J47" s="1"/>
      <c r="K47" s="1"/>
      <c r="L47" s="1"/>
      <c r="M47" s="1"/>
      <c r="N47" s="1"/>
      <c r="O47" s="1"/>
      <c r="P47" s="1"/>
      <c r="Q47" s="1"/>
      <c r="R47" s="1"/>
      <c r="S47" s="1"/>
      <c r="T47" s="1"/>
      <c r="U47" s="1"/>
      <c r="V47" s="1"/>
      <c r="W47" s="1"/>
      <c r="X47" s="1"/>
      <c r="Y47" s="1"/>
      <c r="Z47" s="1"/>
    </row>
    <row r="48" spans="1:26" ht="13.5" customHeight="1">
      <c r="A48" s="1"/>
      <c r="B48" s="1"/>
      <c r="C48" s="1"/>
      <c r="D48" s="1"/>
      <c r="E48" s="110"/>
      <c r="F48" s="110"/>
      <c r="G48" s="1"/>
      <c r="H48" s="1"/>
      <c r="I48" s="1"/>
      <c r="J48" s="1"/>
      <c r="K48" s="1"/>
      <c r="L48" s="1"/>
      <c r="M48" s="1"/>
      <c r="N48" s="1"/>
      <c r="O48" s="1"/>
      <c r="P48" s="1"/>
      <c r="Q48" s="1"/>
      <c r="R48" s="1"/>
      <c r="S48" s="1"/>
      <c r="T48" s="1"/>
      <c r="U48" s="1"/>
      <c r="V48" s="1"/>
      <c r="W48" s="1"/>
      <c r="X48" s="1"/>
      <c r="Y48" s="1"/>
      <c r="Z48" s="1"/>
    </row>
    <row r="49" spans="1:26" ht="13.5" customHeight="1">
      <c r="A49" s="1"/>
      <c r="B49" s="1"/>
      <c r="C49" s="1"/>
      <c r="D49" s="1"/>
      <c r="E49" s="110"/>
      <c r="F49" s="110"/>
      <c r="G49" s="1"/>
      <c r="H49" s="1"/>
      <c r="I49" s="1"/>
      <c r="J49" s="1"/>
      <c r="K49" s="1"/>
      <c r="L49" s="1"/>
      <c r="M49" s="1"/>
      <c r="N49" s="1"/>
      <c r="O49" s="1"/>
      <c r="P49" s="1"/>
      <c r="Q49" s="1"/>
      <c r="R49" s="1"/>
      <c r="S49" s="1"/>
      <c r="T49" s="1"/>
      <c r="U49" s="1"/>
      <c r="V49" s="1"/>
      <c r="W49" s="1"/>
      <c r="X49" s="1"/>
      <c r="Y49" s="1"/>
      <c r="Z49" s="1"/>
    </row>
    <row r="50" spans="1:26" ht="13.5" customHeight="1">
      <c r="A50" s="1"/>
      <c r="B50" s="1"/>
      <c r="C50" s="1"/>
      <c r="D50" s="1"/>
      <c r="E50" s="110"/>
      <c r="F50" s="110"/>
      <c r="G50" s="1"/>
      <c r="H50" s="1"/>
      <c r="I50" s="1"/>
      <c r="J50" s="1"/>
      <c r="K50" s="1"/>
      <c r="L50" s="1"/>
      <c r="M50" s="1"/>
      <c r="N50" s="1"/>
      <c r="O50" s="1"/>
      <c r="P50" s="1"/>
      <c r="Q50" s="1"/>
      <c r="R50" s="1"/>
      <c r="S50" s="1"/>
      <c r="T50" s="1"/>
      <c r="U50" s="1"/>
      <c r="V50" s="1"/>
      <c r="W50" s="1"/>
      <c r="X50" s="1"/>
      <c r="Y50" s="1"/>
      <c r="Z50" s="1"/>
    </row>
    <row r="51" spans="1:26" ht="13.5" customHeight="1">
      <c r="A51" s="1"/>
      <c r="B51" s="1"/>
      <c r="C51" s="1"/>
      <c r="D51" s="1"/>
      <c r="E51" s="110"/>
      <c r="F51" s="110"/>
      <c r="G51" s="1"/>
      <c r="H51" s="1"/>
      <c r="I51" s="1"/>
      <c r="J51" s="1"/>
      <c r="K51" s="1"/>
      <c r="L51" s="1"/>
      <c r="M51" s="1"/>
      <c r="N51" s="1"/>
      <c r="O51" s="1"/>
      <c r="P51" s="1"/>
      <c r="Q51" s="1"/>
      <c r="R51" s="1"/>
      <c r="S51" s="1"/>
      <c r="T51" s="1"/>
      <c r="U51" s="1"/>
      <c r="V51" s="1"/>
      <c r="W51" s="1"/>
      <c r="X51" s="1"/>
      <c r="Y51" s="1"/>
      <c r="Z51" s="1"/>
    </row>
    <row r="52" spans="1:26" ht="13.5" customHeight="1">
      <c r="A52" s="1"/>
      <c r="B52" s="1"/>
      <c r="C52" s="1"/>
      <c r="D52" s="1"/>
      <c r="E52" s="110"/>
      <c r="F52" s="110"/>
      <c r="G52" s="1"/>
      <c r="H52" s="1"/>
      <c r="I52" s="1"/>
      <c r="J52" s="1"/>
      <c r="K52" s="1"/>
      <c r="L52" s="1"/>
      <c r="M52" s="1"/>
      <c r="N52" s="1"/>
      <c r="O52" s="1"/>
      <c r="P52" s="1"/>
      <c r="Q52" s="1"/>
      <c r="R52" s="1"/>
      <c r="S52" s="1"/>
      <c r="T52" s="1"/>
      <c r="U52" s="1"/>
      <c r="V52" s="1"/>
      <c r="W52" s="1"/>
      <c r="X52" s="1"/>
      <c r="Y52" s="1"/>
      <c r="Z52" s="1"/>
    </row>
    <row r="53" spans="1:26" ht="13.5" customHeight="1">
      <c r="A53" s="1"/>
      <c r="B53" s="1"/>
      <c r="C53" s="1"/>
      <c r="D53" s="1"/>
      <c r="E53" s="110"/>
      <c r="F53" s="110"/>
      <c r="G53" s="1"/>
      <c r="H53" s="1"/>
      <c r="I53" s="1"/>
      <c r="J53" s="1"/>
      <c r="K53" s="1"/>
      <c r="L53" s="1"/>
      <c r="M53" s="1"/>
      <c r="N53" s="1"/>
      <c r="O53" s="1"/>
      <c r="P53" s="1"/>
      <c r="Q53" s="1"/>
      <c r="R53" s="1"/>
      <c r="S53" s="1"/>
      <c r="T53" s="1"/>
      <c r="U53" s="1"/>
      <c r="V53" s="1"/>
      <c r="W53" s="1"/>
      <c r="X53" s="1"/>
      <c r="Y53" s="1"/>
      <c r="Z53" s="1"/>
    </row>
    <row r="54" spans="1:26" ht="13.5" customHeight="1">
      <c r="A54" s="1"/>
      <c r="B54" s="1"/>
      <c r="C54" s="1"/>
      <c r="D54" s="1"/>
      <c r="E54" s="110"/>
      <c r="F54" s="110"/>
      <c r="G54" s="1"/>
      <c r="H54" s="1"/>
      <c r="I54" s="1"/>
      <c r="J54" s="1"/>
      <c r="K54" s="1"/>
      <c r="L54" s="1"/>
      <c r="M54" s="1"/>
      <c r="N54" s="1"/>
      <c r="O54" s="1"/>
      <c r="P54" s="1"/>
      <c r="Q54" s="1"/>
      <c r="R54" s="1"/>
      <c r="S54" s="1"/>
      <c r="T54" s="1"/>
      <c r="U54" s="1"/>
      <c r="V54" s="1"/>
      <c r="W54" s="1"/>
      <c r="X54" s="1"/>
      <c r="Y54" s="1"/>
      <c r="Z54" s="1"/>
    </row>
    <row r="55" spans="1:26" ht="13.5" customHeight="1">
      <c r="A55" s="1"/>
      <c r="B55" s="1"/>
      <c r="C55" s="1"/>
      <c r="D55" s="1"/>
      <c r="E55" s="110"/>
      <c r="F55" s="110"/>
      <c r="G55" s="1"/>
      <c r="H55" s="1"/>
      <c r="I55" s="1"/>
      <c r="J55" s="1"/>
      <c r="K55" s="1"/>
      <c r="L55" s="1"/>
      <c r="M55" s="1"/>
      <c r="N55" s="1"/>
      <c r="O55" s="1"/>
      <c r="P55" s="1"/>
      <c r="Q55" s="1"/>
      <c r="R55" s="1"/>
      <c r="S55" s="1"/>
      <c r="T55" s="1"/>
      <c r="U55" s="1"/>
      <c r="V55" s="1"/>
      <c r="W55" s="1"/>
      <c r="X55" s="1"/>
      <c r="Y55" s="1"/>
      <c r="Z55" s="1"/>
    </row>
    <row r="56" spans="1:26" ht="13.5" customHeight="1">
      <c r="A56" s="1"/>
      <c r="B56" s="1"/>
      <c r="C56" s="1"/>
      <c r="D56" s="1"/>
      <c r="E56" s="110"/>
      <c r="F56" s="110"/>
      <c r="G56" s="1"/>
      <c r="H56" s="1"/>
      <c r="I56" s="1"/>
      <c r="J56" s="1"/>
      <c r="K56" s="1"/>
      <c r="L56" s="1"/>
      <c r="M56" s="1"/>
      <c r="N56" s="1"/>
      <c r="O56" s="1"/>
      <c r="P56" s="1"/>
      <c r="Q56" s="1"/>
      <c r="R56" s="1"/>
      <c r="S56" s="1"/>
      <c r="T56" s="1"/>
      <c r="U56" s="1"/>
      <c r="V56" s="1"/>
      <c r="W56" s="1"/>
      <c r="X56" s="1"/>
      <c r="Y56" s="1"/>
      <c r="Z56" s="1"/>
    </row>
    <row r="57" spans="1:26" ht="13.5" customHeight="1">
      <c r="A57" s="1"/>
      <c r="B57" s="1"/>
      <c r="C57" s="1"/>
      <c r="D57" s="1"/>
      <c r="E57" s="110"/>
      <c r="F57" s="110"/>
      <c r="G57" s="1"/>
      <c r="H57" s="1"/>
      <c r="I57" s="1"/>
      <c r="J57" s="1"/>
      <c r="K57" s="1"/>
      <c r="L57" s="1"/>
      <c r="M57" s="1"/>
      <c r="N57" s="1"/>
      <c r="O57" s="1"/>
      <c r="P57" s="1"/>
      <c r="Q57" s="1"/>
      <c r="R57" s="1"/>
      <c r="S57" s="1"/>
      <c r="T57" s="1"/>
      <c r="U57" s="1"/>
      <c r="V57" s="1"/>
      <c r="W57" s="1"/>
      <c r="X57" s="1"/>
      <c r="Y57" s="1"/>
      <c r="Z57" s="1"/>
    </row>
    <row r="58" spans="1:26" ht="13.5" customHeight="1">
      <c r="A58" s="1"/>
      <c r="B58" s="1"/>
      <c r="C58" s="1"/>
      <c r="D58" s="1"/>
      <c r="E58" s="110"/>
      <c r="F58" s="110"/>
      <c r="G58" s="1"/>
      <c r="H58" s="1"/>
      <c r="I58" s="1"/>
      <c r="J58" s="1"/>
      <c r="K58" s="1"/>
      <c r="L58" s="1"/>
      <c r="M58" s="1"/>
      <c r="N58" s="1"/>
      <c r="O58" s="1"/>
      <c r="P58" s="1"/>
      <c r="Q58" s="1"/>
      <c r="R58" s="1"/>
      <c r="S58" s="1"/>
      <c r="T58" s="1"/>
      <c r="U58" s="1"/>
      <c r="V58" s="1"/>
      <c r="W58" s="1"/>
      <c r="X58" s="1"/>
      <c r="Y58" s="1"/>
      <c r="Z58" s="1"/>
    </row>
    <row r="59" spans="1:26" ht="13.5" customHeight="1">
      <c r="A59" s="1"/>
      <c r="B59" s="1"/>
      <c r="C59" s="1"/>
      <c r="D59" s="1"/>
      <c r="E59" s="110"/>
      <c r="F59" s="110"/>
      <c r="G59" s="1"/>
      <c r="H59" s="1"/>
      <c r="I59" s="1"/>
      <c r="J59" s="1"/>
      <c r="K59" s="1"/>
      <c r="L59" s="1"/>
      <c r="M59" s="1"/>
      <c r="N59" s="1"/>
      <c r="O59" s="1"/>
      <c r="P59" s="1"/>
      <c r="Q59" s="1"/>
      <c r="R59" s="1"/>
      <c r="S59" s="1"/>
      <c r="T59" s="1"/>
      <c r="U59" s="1"/>
      <c r="V59" s="1"/>
      <c r="W59" s="1"/>
      <c r="X59" s="1"/>
      <c r="Y59" s="1"/>
      <c r="Z59" s="1"/>
    </row>
    <row r="60" spans="1:26" ht="13.5" customHeight="1">
      <c r="A60" s="1"/>
      <c r="B60" s="1"/>
      <c r="C60" s="1"/>
      <c r="D60" s="1"/>
      <c r="E60" s="110"/>
      <c r="F60" s="110"/>
      <c r="G60" s="1"/>
      <c r="H60" s="1"/>
      <c r="I60" s="1"/>
      <c r="J60" s="1"/>
      <c r="K60" s="1"/>
      <c r="L60" s="1"/>
      <c r="M60" s="1"/>
      <c r="N60" s="1"/>
      <c r="O60" s="1"/>
      <c r="P60" s="1"/>
      <c r="Q60" s="1"/>
      <c r="R60" s="1"/>
      <c r="S60" s="1"/>
      <c r="T60" s="1"/>
      <c r="U60" s="1"/>
      <c r="V60" s="1"/>
      <c r="W60" s="1"/>
      <c r="X60" s="1"/>
      <c r="Y60" s="1"/>
      <c r="Z60" s="1"/>
    </row>
    <row r="61" spans="1:26" ht="13.5" customHeight="1">
      <c r="A61" s="1"/>
      <c r="B61" s="1"/>
      <c r="C61" s="1"/>
      <c r="D61" s="1"/>
      <c r="E61" s="110"/>
      <c r="F61" s="110"/>
      <c r="G61" s="1"/>
      <c r="H61" s="1"/>
      <c r="I61" s="1"/>
      <c r="J61" s="1"/>
      <c r="K61" s="1"/>
      <c r="L61" s="1"/>
      <c r="M61" s="1"/>
      <c r="N61" s="1"/>
      <c r="O61" s="1"/>
      <c r="P61" s="1"/>
      <c r="Q61" s="1"/>
      <c r="R61" s="1"/>
      <c r="S61" s="1"/>
      <c r="T61" s="1"/>
      <c r="U61" s="1"/>
      <c r="V61" s="1"/>
      <c r="W61" s="1"/>
      <c r="X61" s="1"/>
      <c r="Y61" s="1"/>
      <c r="Z61" s="1"/>
    </row>
    <row r="62" spans="1:26" ht="13.5" customHeight="1">
      <c r="A62" s="1"/>
      <c r="B62" s="1"/>
      <c r="C62" s="1"/>
      <c r="D62" s="1"/>
      <c r="E62" s="110"/>
      <c r="F62" s="110"/>
      <c r="G62" s="1"/>
      <c r="H62" s="1"/>
      <c r="I62" s="1"/>
      <c r="J62" s="1"/>
      <c r="K62" s="1"/>
      <c r="L62" s="1"/>
      <c r="M62" s="1"/>
      <c r="N62" s="1"/>
      <c r="O62" s="1"/>
      <c r="P62" s="1"/>
      <c r="Q62" s="1"/>
      <c r="R62" s="1"/>
      <c r="S62" s="1"/>
      <c r="T62" s="1"/>
      <c r="U62" s="1"/>
      <c r="V62" s="1"/>
      <c r="W62" s="1"/>
      <c r="X62" s="1"/>
      <c r="Y62" s="1"/>
      <c r="Z62" s="1"/>
    </row>
    <row r="63" spans="1:26" ht="13.5" customHeight="1">
      <c r="A63" s="1"/>
      <c r="B63" s="1"/>
      <c r="C63" s="1"/>
      <c r="D63" s="1"/>
      <c r="E63" s="110"/>
      <c r="F63" s="110"/>
      <c r="G63" s="1"/>
      <c r="H63" s="1"/>
      <c r="I63" s="1"/>
      <c r="J63" s="1"/>
      <c r="K63" s="1"/>
      <c r="L63" s="1"/>
      <c r="M63" s="1"/>
      <c r="N63" s="1"/>
      <c r="O63" s="1"/>
      <c r="P63" s="1"/>
      <c r="Q63" s="1"/>
      <c r="R63" s="1"/>
      <c r="S63" s="1"/>
      <c r="T63" s="1"/>
      <c r="U63" s="1"/>
      <c r="V63" s="1"/>
      <c r="W63" s="1"/>
      <c r="X63" s="1"/>
      <c r="Y63" s="1"/>
      <c r="Z63" s="1"/>
    </row>
    <row r="64" spans="1:26" ht="13.5" customHeight="1">
      <c r="A64" s="1"/>
      <c r="B64" s="1"/>
      <c r="C64" s="1"/>
      <c r="D64" s="1"/>
      <c r="E64" s="110"/>
      <c r="F64" s="110"/>
      <c r="G64" s="1"/>
      <c r="H64" s="1"/>
      <c r="I64" s="1"/>
      <c r="J64" s="1"/>
      <c r="K64" s="1"/>
      <c r="L64" s="1"/>
      <c r="M64" s="1"/>
      <c r="N64" s="1"/>
      <c r="O64" s="1"/>
      <c r="P64" s="1"/>
      <c r="Q64" s="1"/>
      <c r="R64" s="1"/>
      <c r="S64" s="1"/>
      <c r="T64" s="1"/>
      <c r="U64" s="1"/>
      <c r="V64" s="1"/>
      <c r="W64" s="1"/>
      <c r="X64" s="1"/>
      <c r="Y64" s="1"/>
      <c r="Z64" s="1"/>
    </row>
    <row r="65" spans="1:26" ht="13.5" customHeight="1">
      <c r="A65" s="1"/>
      <c r="B65" s="1"/>
      <c r="C65" s="1"/>
      <c r="D65" s="1"/>
      <c r="E65" s="110"/>
      <c r="F65" s="110"/>
      <c r="G65" s="1"/>
      <c r="H65" s="1"/>
      <c r="I65" s="1"/>
      <c r="J65" s="1"/>
      <c r="K65" s="1"/>
      <c r="L65" s="1"/>
      <c r="M65" s="1"/>
      <c r="N65" s="1"/>
      <c r="O65" s="1"/>
      <c r="P65" s="1"/>
      <c r="Q65" s="1"/>
      <c r="R65" s="1"/>
      <c r="S65" s="1"/>
      <c r="T65" s="1"/>
      <c r="U65" s="1"/>
      <c r="V65" s="1"/>
      <c r="W65" s="1"/>
      <c r="X65" s="1"/>
      <c r="Y65" s="1"/>
      <c r="Z65" s="1"/>
    </row>
    <row r="66" spans="1:26" ht="13.5" customHeight="1">
      <c r="A66" s="1"/>
      <c r="B66" s="1"/>
      <c r="C66" s="1"/>
      <c r="D66" s="1"/>
      <c r="E66" s="110"/>
      <c r="F66" s="110"/>
      <c r="G66" s="1"/>
      <c r="H66" s="1"/>
      <c r="I66" s="1"/>
      <c r="J66" s="1"/>
      <c r="K66" s="1"/>
      <c r="L66" s="1"/>
      <c r="M66" s="1"/>
      <c r="N66" s="1"/>
      <c r="O66" s="1"/>
      <c r="P66" s="1"/>
      <c r="Q66" s="1"/>
      <c r="R66" s="1"/>
      <c r="S66" s="1"/>
      <c r="T66" s="1"/>
      <c r="U66" s="1"/>
      <c r="V66" s="1"/>
      <c r="W66" s="1"/>
      <c r="X66" s="1"/>
      <c r="Y66" s="1"/>
      <c r="Z66" s="1"/>
    </row>
    <row r="67" spans="1:26" ht="13.5" customHeight="1">
      <c r="A67" s="1"/>
      <c r="B67" s="1"/>
      <c r="C67" s="1"/>
      <c r="D67" s="1"/>
      <c r="E67" s="110"/>
      <c r="F67" s="110"/>
      <c r="G67" s="1"/>
      <c r="H67" s="1"/>
      <c r="I67" s="1"/>
      <c r="J67" s="1"/>
      <c r="K67" s="1"/>
      <c r="L67" s="1"/>
      <c r="M67" s="1"/>
      <c r="N67" s="1"/>
      <c r="O67" s="1"/>
      <c r="P67" s="1"/>
      <c r="Q67" s="1"/>
      <c r="R67" s="1"/>
      <c r="S67" s="1"/>
      <c r="T67" s="1"/>
      <c r="U67" s="1"/>
      <c r="V67" s="1"/>
      <c r="W67" s="1"/>
      <c r="X67" s="1"/>
      <c r="Y67" s="1"/>
      <c r="Z67" s="1"/>
    </row>
    <row r="68" spans="1:26" ht="13.5" customHeight="1">
      <c r="A68" s="1"/>
      <c r="B68" s="1"/>
      <c r="C68" s="1"/>
      <c r="D68" s="1"/>
      <c r="E68" s="110"/>
      <c r="F68" s="110"/>
      <c r="G68" s="1"/>
      <c r="H68" s="1"/>
      <c r="I68" s="1"/>
      <c r="J68" s="1"/>
      <c r="K68" s="1"/>
      <c r="L68" s="1"/>
      <c r="M68" s="1"/>
      <c r="N68" s="1"/>
      <c r="O68" s="1"/>
      <c r="P68" s="1"/>
      <c r="Q68" s="1"/>
      <c r="R68" s="1"/>
      <c r="S68" s="1"/>
      <c r="T68" s="1"/>
      <c r="U68" s="1"/>
      <c r="V68" s="1"/>
      <c r="W68" s="1"/>
      <c r="X68" s="1"/>
      <c r="Y68" s="1"/>
      <c r="Z68" s="1"/>
    </row>
    <row r="69" spans="1:26" ht="13.5" customHeight="1">
      <c r="A69" s="1"/>
      <c r="B69" s="1"/>
      <c r="C69" s="1"/>
      <c r="D69" s="1"/>
      <c r="E69" s="110"/>
      <c r="F69" s="110"/>
      <c r="G69" s="1"/>
      <c r="H69" s="1"/>
      <c r="I69" s="1"/>
      <c r="J69" s="1"/>
      <c r="K69" s="1"/>
      <c r="L69" s="1"/>
      <c r="M69" s="1"/>
      <c r="N69" s="1"/>
      <c r="O69" s="1"/>
      <c r="P69" s="1"/>
      <c r="Q69" s="1"/>
      <c r="R69" s="1"/>
      <c r="S69" s="1"/>
      <c r="T69" s="1"/>
      <c r="U69" s="1"/>
      <c r="V69" s="1"/>
      <c r="W69" s="1"/>
      <c r="X69" s="1"/>
      <c r="Y69" s="1"/>
      <c r="Z69" s="1"/>
    </row>
    <row r="70" spans="1:26" ht="13.5" customHeight="1">
      <c r="A70" s="1"/>
      <c r="B70" s="1"/>
      <c r="C70" s="1"/>
      <c r="D70" s="1"/>
      <c r="E70" s="110"/>
      <c r="F70" s="110"/>
      <c r="G70" s="1"/>
      <c r="H70" s="1"/>
      <c r="I70" s="1"/>
      <c r="J70" s="1"/>
      <c r="K70" s="1"/>
      <c r="L70" s="1"/>
      <c r="M70" s="1"/>
      <c r="N70" s="1"/>
      <c r="O70" s="1"/>
      <c r="P70" s="1"/>
      <c r="Q70" s="1"/>
      <c r="R70" s="1"/>
      <c r="S70" s="1"/>
      <c r="T70" s="1"/>
      <c r="U70" s="1"/>
      <c r="V70" s="1"/>
      <c r="W70" s="1"/>
      <c r="X70" s="1"/>
      <c r="Y70" s="1"/>
      <c r="Z70" s="1"/>
    </row>
    <row r="71" spans="1:26" ht="13.5" customHeight="1">
      <c r="A71" s="1"/>
      <c r="B71" s="1"/>
      <c r="C71" s="1"/>
      <c r="D71" s="1"/>
      <c r="E71" s="110"/>
      <c r="F71" s="110"/>
      <c r="G71" s="1"/>
      <c r="H71" s="1"/>
      <c r="I71" s="1"/>
      <c r="J71" s="1"/>
      <c r="K71" s="1"/>
      <c r="L71" s="1"/>
      <c r="M71" s="1"/>
      <c r="N71" s="1"/>
      <c r="O71" s="1"/>
      <c r="P71" s="1"/>
      <c r="Q71" s="1"/>
      <c r="R71" s="1"/>
      <c r="S71" s="1"/>
      <c r="T71" s="1"/>
      <c r="U71" s="1"/>
      <c r="V71" s="1"/>
      <c r="W71" s="1"/>
      <c r="X71" s="1"/>
      <c r="Y71" s="1"/>
      <c r="Z71" s="1"/>
    </row>
    <row r="72" spans="1:26" ht="13.5" customHeight="1">
      <c r="A72" s="1"/>
      <c r="B72" s="1"/>
      <c r="C72" s="1"/>
      <c r="D72" s="1"/>
      <c r="E72" s="110"/>
      <c r="F72" s="110"/>
      <c r="G72" s="1"/>
      <c r="H72" s="1"/>
      <c r="I72" s="1"/>
      <c r="J72" s="1"/>
      <c r="K72" s="1"/>
      <c r="L72" s="1"/>
      <c r="M72" s="1"/>
      <c r="N72" s="1"/>
      <c r="O72" s="1"/>
      <c r="P72" s="1"/>
      <c r="Q72" s="1"/>
      <c r="R72" s="1"/>
      <c r="S72" s="1"/>
      <c r="T72" s="1"/>
      <c r="U72" s="1"/>
      <c r="V72" s="1"/>
      <c r="W72" s="1"/>
      <c r="X72" s="1"/>
      <c r="Y72" s="1"/>
      <c r="Z72" s="1"/>
    </row>
    <row r="73" spans="1:26" ht="13.5" customHeight="1">
      <c r="A73" s="1"/>
      <c r="B73" s="1"/>
      <c r="C73" s="1"/>
      <c r="D73" s="1"/>
      <c r="E73" s="110"/>
      <c r="F73" s="110"/>
      <c r="G73" s="1"/>
      <c r="H73" s="1"/>
      <c r="I73" s="1"/>
      <c r="J73" s="1"/>
      <c r="K73" s="1"/>
      <c r="L73" s="1"/>
      <c r="M73" s="1"/>
      <c r="N73" s="1"/>
      <c r="O73" s="1"/>
      <c r="P73" s="1"/>
      <c r="Q73" s="1"/>
      <c r="R73" s="1"/>
      <c r="S73" s="1"/>
      <c r="T73" s="1"/>
      <c r="U73" s="1"/>
      <c r="V73" s="1"/>
      <c r="W73" s="1"/>
      <c r="X73" s="1"/>
      <c r="Y73" s="1"/>
      <c r="Z73" s="1"/>
    </row>
    <row r="74" spans="1:26" ht="13.5" customHeight="1">
      <c r="A74" s="1"/>
      <c r="B74" s="1"/>
      <c r="C74" s="1"/>
      <c r="D74" s="1"/>
      <c r="E74" s="110"/>
      <c r="F74" s="110"/>
      <c r="G74" s="1"/>
      <c r="H74" s="1"/>
      <c r="I74" s="1"/>
      <c r="J74" s="1"/>
      <c r="K74" s="1"/>
      <c r="L74" s="1"/>
      <c r="M74" s="1"/>
      <c r="N74" s="1"/>
      <c r="O74" s="1"/>
      <c r="P74" s="1"/>
      <c r="Q74" s="1"/>
      <c r="R74" s="1"/>
      <c r="S74" s="1"/>
      <c r="T74" s="1"/>
      <c r="U74" s="1"/>
      <c r="V74" s="1"/>
      <c r="W74" s="1"/>
      <c r="X74" s="1"/>
      <c r="Y74" s="1"/>
      <c r="Z74" s="1"/>
    </row>
    <row r="75" spans="1:26" ht="13.5" customHeight="1">
      <c r="A75" s="1"/>
      <c r="B75" s="1"/>
      <c r="C75" s="1"/>
      <c r="D75" s="1"/>
      <c r="E75" s="110"/>
      <c r="F75" s="110"/>
      <c r="G75" s="1"/>
      <c r="H75" s="1"/>
      <c r="I75" s="1"/>
      <c r="J75" s="1"/>
      <c r="K75" s="1"/>
      <c r="L75" s="1"/>
      <c r="M75" s="1"/>
      <c r="N75" s="1"/>
      <c r="O75" s="1"/>
      <c r="P75" s="1"/>
      <c r="Q75" s="1"/>
      <c r="R75" s="1"/>
      <c r="S75" s="1"/>
      <c r="T75" s="1"/>
      <c r="U75" s="1"/>
      <c r="V75" s="1"/>
      <c r="W75" s="1"/>
      <c r="X75" s="1"/>
      <c r="Y75" s="1"/>
      <c r="Z75" s="1"/>
    </row>
    <row r="76" spans="1:26" ht="13.5" customHeight="1">
      <c r="A76" s="1"/>
      <c r="B76" s="1"/>
      <c r="C76" s="1"/>
      <c r="D76" s="1"/>
      <c r="E76" s="110"/>
      <c r="F76" s="110"/>
      <c r="G76" s="1"/>
      <c r="H76" s="1"/>
      <c r="I76" s="1"/>
      <c r="J76" s="1"/>
      <c r="K76" s="1"/>
      <c r="L76" s="1"/>
      <c r="M76" s="1"/>
      <c r="N76" s="1"/>
      <c r="O76" s="1"/>
      <c r="P76" s="1"/>
      <c r="Q76" s="1"/>
      <c r="R76" s="1"/>
      <c r="S76" s="1"/>
      <c r="T76" s="1"/>
      <c r="U76" s="1"/>
      <c r="V76" s="1"/>
      <c r="W76" s="1"/>
      <c r="X76" s="1"/>
      <c r="Y76" s="1"/>
      <c r="Z76" s="1"/>
    </row>
    <row r="77" spans="1:26" ht="13.5" customHeight="1">
      <c r="A77" s="1"/>
      <c r="B77" s="1"/>
      <c r="C77" s="1"/>
      <c r="D77" s="1"/>
      <c r="E77" s="110"/>
      <c r="F77" s="110"/>
      <c r="G77" s="1"/>
      <c r="H77" s="1"/>
      <c r="I77" s="1"/>
      <c r="J77" s="1"/>
      <c r="K77" s="1"/>
      <c r="L77" s="1"/>
      <c r="M77" s="1"/>
      <c r="N77" s="1"/>
      <c r="O77" s="1"/>
      <c r="P77" s="1"/>
      <c r="Q77" s="1"/>
      <c r="R77" s="1"/>
      <c r="S77" s="1"/>
      <c r="T77" s="1"/>
      <c r="U77" s="1"/>
      <c r="V77" s="1"/>
      <c r="W77" s="1"/>
      <c r="X77" s="1"/>
      <c r="Y77" s="1"/>
      <c r="Z77" s="1"/>
    </row>
    <row r="78" spans="1:26" ht="13.5" customHeight="1">
      <c r="A78" s="1"/>
      <c r="B78" s="1"/>
      <c r="C78" s="1"/>
      <c r="D78" s="1"/>
      <c r="E78" s="110"/>
      <c r="F78" s="110"/>
      <c r="G78" s="1"/>
      <c r="H78" s="1"/>
      <c r="I78" s="1"/>
      <c r="J78" s="1"/>
      <c r="K78" s="1"/>
      <c r="L78" s="1"/>
      <c r="M78" s="1"/>
      <c r="N78" s="1"/>
      <c r="O78" s="1"/>
      <c r="P78" s="1"/>
      <c r="Q78" s="1"/>
      <c r="R78" s="1"/>
      <c r="S78" s="1"/>
      <c r="T78" s="1"/>
      <c r="U78" s="1"/>
      <c r="V78" s="1"/>
      <c r="W78" s="1"/>
      <c r="X78" s="1"/>
      <c r="Y78" s="1"/>
      <c r="Z78" s="1"/>
    </row>
    <row r="79" spans="1:26" ht="13.5" customHeight="1">
      <c r="A79" s="1"/>
      <c r="B79" s="1"/>
      <c r="C79" s="1"/>
      <c r="D79" s="1"/>
      <c r="E79" s="110"/>
      <c r="F79" s="110"/>
      <c r="G79" s="1"/>
      <c r="H79" s="1"/>
      <c r="I79" s="1"/>
      <c r="J79" s="1"/>
      <c r="K79" s="1"/>
      <c r="L79" s="1"/>
      <c r="M79" s="1"/>
      <c r="N79" s="1"/>
      <c r="O79" s="1"/>
      <c r="P79" s="1"/>
      <c r="Q79" s="1"/>
      <c r="R79" s="1"/>
      <c r="S79" s="1"/>
      <c r="T79" s="1"/>
      <c r="U79" s="1"/>
      <c r="V79" s="1"/>
      <c r="W79" s="1"/>
      <c r="X79" s="1"/>
      <c r="Y79" s="1"/>
      <c r="Z79" s="1"/>
    </row>
    <row r="80" spans="1:26" ht="13.5" customHeight="1">
      <c r="A80" s="1"/>
      <c r="B80" s="1"/>
      <c r="C80" s="1"/>
      <c r="D80" s="1"/>
      <c r="E80" s="110"/>
      <c r="F80" s="110"/>
      <c r="G80" s="1"/>
      <c r="H80" s="1"/>
      <c r="I80" s="1"/>
      <c r="J80" s="1"/>
      <c r="K80" s="1"/>
      <c r="L80" s="1"/>
      <c r="M80" s="1"/>
      <c r="N80" s="1"/>
      <c r="O80" s="1"/>
      <c r="P80" s="1"/>
      <c r="Q80" s="1"/>
      <c r="R80" s="1"/>
      <c r="S80" s="1"/>
      <c r="T80" s="1"/>
      <c r="U80" s="1"/>
      <c r="V80" s="1"/>
      <c r="W80" s="1"/>
      <c r="X80" s="1"/>
      <c r="Y80" s="1"/>
      <c r="Z80" s="1"/>
    </row>
    <row r="81" spans="1:26" ht="13.5" customHeight="1">
      <c r="A81" s="1"/>
      <c r="B81" s="1"/>
      <c r="C81" s="1"/>
      <c r="D81" s="1"/>
      <c r="E81" s="110"/>
      <c r="F81" s="110"/>
      <c r="G81" s="1"/>
      <c r="H81" s="1"/>
      <c r="I81" s="1"/>
      <c r="J81" s="1"/>
      <c r="K81" s="1"/>
      <c r="L81" s="1"/>
      <c r="M81" s="1"/>
      <c r="N81" s="1"/>
      <c r="O81" s="1"/>
      <c r="P81" s="1"/>
      <c r="Q81" s="1"/>
      <c r="R81" s="1"/>
      <c r="S81" s="1"/>
      <c r="T81" s="1"/>
      <c r="U81" s="1"/>
      <c r="V81" s="1"/>
      <c r="W81" s="1"/>
      <c r="X81" s="1"/>
      <c r="Y81" s="1"/>
      <c r="Z81" s="1"/>
    </row>
    <row r="82" spans="1:26" ht="13.5" customHeight="1">
      <c r="A82" s="1"/>
      <c r="B82" s="1"/>
      <c r="C82" s="1"/>
      <c r="D82" s="1"/>
      <c r="E82" s="110"/>
      <c r="F82" s="110"/>
      <c r="G82" s="1"/>
      <c r="H82" s="1"/>
      <c r="I82" s="1"/>
      <c r="J82" s="1"/>
      <c r="K82" s="1"/>
      <c r="L82" s="1"/>
      <c r="M82" s="1"/>
      <c r="N82" s="1"/>
      <c r="O82" s="1"/>
      <c r="P82" s="1"/>
      <c r="Q82" s="1"/>
      <c r="R82" s="1"/>
      <c r="S82" s="1"/>
      <c r="T82" s="1"/>
      <c r="U82" s="1"/>
      <c r="V82" s="1"/>
      <c r="W82" s="1"/>
      <c r="X82" s="1"/>
      <c r="Y82" s="1"/>
      <c r="Z82" s="1"/>
    </row>
    <row r="83" spans="1:26" ht="13.5" customHeight="1">
      <c r="A83" s="1"/>
      <c r="B83" s="1"/>
      <c r="C83" s="1"/>
      <c r="D83" s="1"/>
      <c r="E83" s="110"/>
      <c r="F83" s="110"/>
      <c r="G83" s="1"/>
      <c r="H83" s="1"/>
      <c r="I83" s="1"/>
      <c r="J83" s="1"/>
      <c r="K83" s="1"/>
      <c r="L83" s="1"/>
      <c r="M83" s="1"/>
      <c r="N83" s="1"/>
      <c r="O83" s="1"/>
      <c r="P83" s="1"/>
      <c r="Q83" s="1"/>
      <c r="R83" s="1"/>
      <c r="S83" s="1"/>
      <c r="T83" s="1"/>
      <c r="U83" s="1"/>
      <c r="V83" s="1"/>
      <c r="W83" s="1"/>
      <c r="X83" s="1"/>
      <c r="Y83" s="1"/>
      <c r="Z83" s="1"/>
    </row>
    <row r="84" spans="1:26" ht="13.5" customHeight="1">
      <c r="A84" s="1"/>
      <c r="B84" s="1"/>
      <c r="C84" s="1"/>
      <c r="D84" s="1"/>
      <c r="E84" s="110"/>
      <c r="F84" s="110"/>
      <c r="G84" s="1"/>
      <c r="H84" s="1"/>
      <c r="I84" s="1"/>
      <c r="J84" s="1"/>
      <c r="K84" s="1"/>
      <c r="L84" s="1"/>
      <c r="M84" s="1"/>
      <c r="N84" s="1"/>
      <c r="O84" s="1"/>
      <c r="P84" s="1"/>
      <c r="Q84" s="1"/>
      <c r="R84" s="1"/>
      <c r="S84" s="1"/>
      <c r="T84" s="1"/>
      <c r="U84" s="1"/>
      <c r="V84" s="1"/>
      <c r="W84" s="1"/>
      <c r="X84" s="1"/>
      <c r="Y84" s="1"/>
      <c r="Z84" s="1"/>
    </row>
    <row r="85" spans="1:26" ht="13.5" customHeight="1">
      <c r="A85" s="1"/>
      <c r="B85" s="1"/>
      <c r="C85" s="1"/>
      <c r="D85" s="1"/>
      <c r="E85" s="110"/>
      <c r="F85" s="110"/>
      <c r="G85" s="1"/>
      <c r="H85" s="1"/>
      <c r="I85" s="1"/>
      <c r="J85" s="1"/>
      <c r="K85" s="1"/>
      <c r="L85" s="1"/>
      <c r="M85" s="1"/>
      <c r="N85" s="1"/>
      <c r="O85" s="1"/>
      <c r="P85" s="1"/>
      <c r="Q85" s="1"/>
      <c r="R85" s="1"/>
      <c r="S85" s="1"/>
      <c r="T85" s="1"/>
      <c r="U85" s="1"/>
      <c r="V85" s="1"/>
      <c r="W85" s="1"/>
      <c r="X85" s="1"/>
      <c r="Y85" s="1"/>
      <c r="Z85" s="1"/>
    </row>
    <row r="86" spans="1:26" ht="13.5" customHeight="1">
      <c r="A86" s="1"/>
      <c r="B86" s="1"/>
      <c r="C86" s="1"/>
      <c r="D86" s="1"/>
      <c r="E86" s="110"/>
      <c r="F86" s="110"/>
      <c r="G86" s="1"/>
      <c r="H86" s="1"/>
      <c r="I86" s="1"/>
      <c r="J86" s="1"/>
      <c r="K86" s="1"/>
      <c r="L86" s="1"/>
      <c r="M86" s="1"/>
      <c r="N86" s="1"/>
      <c r="O86" s="1"/>
      <c r="P86" s="1"/>
      <c r="Q86" s="1"/>
      <c r="R86" s="1"/>
      <c r="S86" s="1"/>
      <c r="T86" s="1"/>
      <c r="U86" s="1"/>
      <c r="V86" s="1"/>
      <c r="W86" s="1"/>
      <c r="X86" s="1"/>
      <c r="Y86" s="1"/>
      <c r="Z86" s="1"/>
    </row>
    <row r="87" spans="1:26" ht="13.5" customHeight="1">
      <c r="A87" s="1"/>
      <c r="B87" s="1"/>
      <c r="C87" s="1"/>
      <c r="D87" s="1"/>
      <c r="E87" s="110"/>
      <c r="F87" s="110"/>
      <c r="G87" s="1"/>
      <c r="H87" s="1"/>
      <c r="I87" s="1"/>
      <c r="J87" s="1"/>
      <c r="K87" s="1"/>
      <c r="L87" s="1"/>
      <c r="M87" s="1"/>
      <c r="N87" s="1"/>
      <c r="O87" s="1"/>
      <c r="P87" s="1"/>
      <c r="Q87" s="1"/>
      <c r="R87" s="1"/>
      <c r="S87" s="1"/>
      <c r="T87" s="1"/>
      <c r="U87" s="1"/>
      <c r="V87" s="1"/>
      <c r="W87" s="1"/>
      <c r="X87" s="1"/>
      <c r="Y87" s="1"/>
      <c r="Z87" s="1"/>
    </row>
    <row r="88" spans="1:26" ht="13.5" customHeight="1">
      <c r="A88" s="1"/>
      <c r="B88" s="1"/>
      <c r="C88" s="1"/>
      <c r="D88" s="1"/>
      <c r="E88" s="110"/>
      <c r="F88" s="110"/>
      <c r="G88" s="1"/>
      <c r="H88" s="1"/>
      <c r="I88" s="1"/>
      <c r="J88" s="1"/>
      <c r="K88" s="1"/>
      <c r="L88" s="1"/>
      <c r="M88" s="1"/>
      <c r="N88" s="1"/>
      <c r="O88" s="1"/>
      <c r="P88" s="1"/>
      <c r="Q88" s="1"/>
      <c r="R88" s="1"/>
      <c r="S88" s="1"/>
      <c r="T88" s="1"/>
      <c r="U88" s="1"/>
      <c r="V88" s="1"/>
      <c r="W88" s="1"/>
      <c r="X88" s="1"/>
      <c r="Y88" s="1"/>
      <c r="Z88" s="1"/>
    </row>
    <row r="89" spans="1:26" ht="13.5" customHeight="1">
      <c r="A89" s="1"/>
      <c r="B89" s="1"/>
      <c r="C89" s="1"/>
      <c r="D89" s="1"/>
      <c r="E89" s="110"/>
      <c r="F89" s="110"/>
      <c r="G89" s="1"/>
      <c r="H89" s="1"/>
      <c r="I89" s="1"/>
      <c r="J89" s="1"/>
      <c r="K89" s="1"/>
      <c r="L89" s="1"/>
      <c r="M89" s="1"/>
      <c r="N89" s="1"/>
      <c r="O89" s="1"/>
      <c r="P89" s="1"/>
      <c r="Q89" s="1"/>
      <c r="R89" s="1"/>
      <c r="S89" s="1"/>
      <c r="T89" s="1"/>
      <c r="U89" s="1"/>
      <c r="V89" s="1"/>
      <c r="W89" s="1"/>
      <c r="X89" s="1"/>
      <c r="Y89" s="1"/>
      <c r="Z89" s="1"/>
    </row>
    <row r="90" spans="1:26" ht="13.5" customHeight="1">
      <c r="A90" s="1"/>
      <c r="B90" s="1"/>
      <c r="C90" s="1"/>
      <c r="D90" s="1"/>
      <c r="E90" s="110"/>
      <c r="F90" s="110"/>
      <c r="G90" s="1"/>
      <c r="H90" s="1"/>
      <c r="I90" s="1"/>
      <c r="J90" s="1"/>
      <c r="K90" s="1"/>
      <c r="L90" s="1"/>
      <c r="M90" s="1"/>
      <c r="N90" s="1"/>
      <c r="O90" s="1"/>
      <c r="P90" s="1"/>
      <c r="Q90" s="1"/>
      <c r="R90" s="1"/>
      <c r="S90" s="1"/>
      <c r="T90" s="1"/>
      <c r="U90" s="1"/>
      <c r="V90" s="1"/>
      <c r="W90" s="1"/>
      <c r="X90" s="1"/>
      <c r="Y90" s="1"/>
      <c r="Z90" s="1"/>
    </row>
    <row r="91" spans="1:26" ht="13.5" customHeight="1">
      <c r="A91" s="1"/>
      <c r="B91" s="1"/>
      <c r="C91" s="1"/>
      <c r="D91" s="1"/>
      <c r="E91" s="110"/>
      <c r="F91" s="110"/>
      <c r="G91" s="1"/>
      <c r="H91" s="1"/>
      <c r="I91" s="1"/>
      <c r="J91" s="1"/>
      <c r="K91" s="1"/>
      <c r="L91" s="1"/>
      <c r="M91" s="1"/>
      <c r="N91" s="1"/>
      <c r="O91" s="1"/>
      <c r="P91" s="1"/>
      <c r="Q91" s="1"/>
      <c r="R91" s="1"/>
      <c r="S91" s="1"/>
      <c r="T91" s="1"/>
      <c r="U91" s="1"/>
      <c r="V91" s="1"/>
      <c r="W91" s="1"/>
      <c r="X91" s="1"/>
      <c r="Y91" s="1"/>
      <c r="Z91" s="1"/>
    </row>
    <row r="92" spans="1:26" ht="13.5" customHeight="1">
      <c r="A92" s="1"/>
      <c r="B92" s="1"/>
      <c r="C92" s="1"/>
      <c r="D92" s="1"/>
      <c r="E92" s="110"/>
      <c r="F92" s="110"/>
      <c r="G92" s="1"/>
      <c r="H92" s="1"/>
      <c r="I92" s="1"/>
      <c r="J92" s="1"/>
      <c r="K92" s="1"/>
      <c r="L92" s="1"/>
      <c r="M92" s="1"/>
      <c r="N92" s="1"/>
      <c r="O92" s="1"/>
      <c r="P92" s="1"/>
      <c r="Q92" s="1"/>
      <c r="R92" s="1"/>
      <c r="S92" s="1"/>
      <c r="T92" s="1"/>
      <c r="U92" s="1"/>
      <c r="V92" s="1"/>
      <c r="W92" s="1"/>
      <c r="X92" s="1"/>
      <c r="Y92" s="1"/>
      <c r="Z92" s="1"/>
    </row>
    <row r="93" spans="1:26" ht="13.5" customHeight="1">
      <c r="A93" s="1"/>
      <c r="B93" s="1"/>
      <c r="C93" s="1"/>
      <c r="D93" s="1"/>
      <c r="E93" s="110"/>
      <c r="F93" s="110"/>
      <c r="G93" s="1"/>
      <c r="H93" s="1"/>
      <c r="I93" s="1"/>
      <c r="J93" s="1"/>
      <c r="K93" s="1"/>
      <c r="L93" s="1"/>
      <c r="M93" s="1"/>
      <c r="N93" s="1"/>
      <c r="O93" s="1"/>
      <c r="P93" s="1"/>
      <c r="Q93" s="1"/>
      <c r="R93" s="1"/>
      <c r="S93" s="1"/>
      <c r="T93" s="1"/>
      <c r="U93" s="1"/>
      <c r="V93" s="1"/>
      <c r="W93" s="1"/>
      <c r="X93" s="1"/>
      <c r="Y93" s="1"/>
      <c r="Z93" s="1"/>
    </row>
    <row r="94" spans="1:26" ht="13.5" customHeight="1">
      <c r="A94" s="1"/>
      <c r="B94" s="1"/>
      <c r="C94" s="1"/>
      <c r="D94" s="1"/>
      <c r="E94" s="110"/>
      <c r="F94" s="110"/>
      <c r="G94" s="1"/>
      <c r="H94" s="1"/>
      <c r="I94" s="1"/>
      <c r="J94" s="1"/>
      <c r="K94" s="1"/>
      <c r="L94" s="1"/>
      <c r="M94" s="1"/>
      <c r="N94" s="1"/>
      <c r="O94" s="1"/>
      <c r="P94" s="1"/>
      <c r="Q94" s="1"/>
      <c r="R94" s="1"/>
      <c r="S94" s="1"/>
      <c r="T94" s="1"/>
      <c r="U94" s="1"/>
      <c r="V94" s="1"/>
      <c r="W94" s="1"/>
      <c r="X94" s="1"/>
      <c r="Y94" s="1"/>
      <c r="Z94" s="1"/>
    </row>
    <row r="95" spans="1:26" ht="13.5" customHeight="1">
      <c r="A95" s="1"/>
      <c r="B95" s="1"/>
      <c r="C95" s="1"/>
      <c r="D95" s="1"/>
      <c r="E95" s="110"/>
      <c r="F95" s="110"/>
      <c r="G95" s="1"/>
      <c r="H95" s="1"/>
      <c r="I95" s="1"/>
      <c r="J95" s="1"/>
      <c r="K95" s="1"/>
      <c r="L95" s="1"/>
      <c r="M95" s="1"/>
      <c r="N95" s="1"/>
      <c r="O95" s="1"/>
      <c r="P95" s="1"/>
      <c r="Q95" s="1"/>
      <c r="R95" s="1"/>
      <c r="S95" s="1"/>
      <c r="T95" s="1"/>
      <c r="U95" s="1"/>
      <c r="V95" s="1"/>
      <c r="W95" s="1"/>
      <c r="X95" s="1"/>
      <c r="Y95" s="1"/>
      <c r="Z95" s="1"/>
    </row>
    <row r="96" spans="1:26" ht="13.5" customHeight="1">
      <c r="A96" s="1"/>
      <c r="B96" s="1"/>
      <c r="C96" s="1"/>
      <c r="D96" s="1"/>
      <c r="E96" s="110"/>
      <c r="F96" s="110"/>
      <c r="G96" s="1"/>
      <c r="H96" s="1"/>
      <c r="I96" s="1"/>
      <c r="J96" s="1"/>
      <c r="K96" s="1"/>
      <c r="L96" s="1"/>
      <c r="M96" s="1"/>
      <c r="N96" s="1"/>
      <c r="O96" s="1"/>
      <c r="P96" s="1"/>
      <c r="Q96" s="1"/>
      <c r="R96" s="1"/>
      <c r="S96" s="1"/>
      <c r="T96" s="1"/>
      <c r="U96" s="1"/>
      <c r="V96" s="1"/>
      <c r="W96" s="1"/>
      <c r="X96" s="1"/>
      <c r="Y96" s="1"/>
      <c r="Z96" s="1"/>
    </row>
    <row r="97" spans="1:26" ht="13.5" customHeight="1">
      <c r="A97" s="1"/>
      <c r="B97" s="1"/>
      <c r="C97" s="1"/>
      <c r="D97" s="1"/>
      <c r="E97" s="110"/>
      <c r="F97" s="110"/>
      <c r="G97" s="1"/>
      <c r="H97" s="1"/>
      <c r="I97" s="1"/>
      <c r="J97" s="1"/>
      <c r="K97" s="1"/>
      <c r="L97" s="1"/>
      <c r="M97" s="1"/>
      <c r="N97" s="1"/>
      <c r="O97" s="1"/>
      <c r="P97" s="1"/>
      <c r="Q97" s="1"/>
      <c r="R97" s="1"/>
      <c r="S97" s="1"/>
      <c r="T97" s="1"/>
      <c r="U97" s="1"/>
      <c r="V97" s="1"/>
      <c r="W97" s="1"/>
      <c r="X97" s="1"/>
      <c r="Y97" s="1"/>
      <c r="Z97" s="1"/>
    </row>
    <row r="98" spans="1:26" ht="13.5" customHeight="1">
      <c r="A98" s="1"/>
      <c r="B98" s="1"/>
      <c r="C98" s="1"/>
      <c r="D98" s="1"/>
      <c r="E98" s="110"/>
      <c r="F98" s="110"/>
      <c r="G98" s="1"/>
      <c r="H98" s="1"/>
      <c r="I98" s="1"/>
      <c r="J98" s="1"/>
      <c r="K98" s="1"/>
      <c r="L98" s="1"/>
      <c r="M98" s="1"/>
      <c r="N98" s="1"/>
      <c r="O98" s="1"/>
      <c r="P98" s="1"/>
      <c r="Q98" s="1"/>
      <c r="R98" s="1"/>
      <c r="S98" s="1"/>
      <c r="T98" s="1"/>
      <c r="U98" s="1"/>
      <c r="V98" s="1"/>
      <c r="W98" s="1"/>
      <c r="X98" s="1"/>
      <c r="Y98" s="1"/>
      <c r="Z98" s="1"/>
    </row>
    <row r="99" spans="1:26" ht="13.5" customHeight="1">
      <c r="A99" s="1"/>
      <c r="B99" s="1"/>
      <c r="C99" s="1"/>
      <c r="D99" s="1"/>
      <c r="E99" s="110"/>
      <c r="F99" s="110"/>
      <c r="G99" s="1"/>
      <c r="H99" s="1"/>
      <c r="I99" s="1"/>
      <c r="J99" s="1"/>
      <c r="K99" s="1"/>
      <c r="L99" s="1"/>
      <c r="M99" s="1"/>
      <c r="N99" s="1"/>
      <c r="O99" s="1"/>
      <c r="P99" s="1"/>
      <c r="Q99" s="1"/>
      <c r="R99" s="1"/>
      <c r="S99" s="1"/>
      <c r="T99" s="1"/>
      <c r="U99" s="1"/>
      <c r="V99" s="1"/>
      <c r="W99" s="1"/>
      <c r="X99" s="1"/>
      <c r="Y99" s="1"/>
      <c r="Z99" s="1"/>
    </row>
    <row r="100" spans="1:26" ht="13.5" customHeight="1">
      <c r="A100" s="1"/>
      <c r="B100" s="1"/>
      <c r="C100" s="1"/>
      <c r="D100" s="1"/>
      <c r="E100" s="110"/>
      <c r="F100" s="110"/>
      <c r="G100" s="1"/>
      <c r="H100" s="1"/>
      <c r="I100" s="1"/>
      <c r="J100" s="1"/>
      <c r="K100" s="1"/>
      <c r="L100" s="1"/>
      <c r="M100" s="1"/>
      <c r="N100" s="1"/>
      <c r="O100" s="1"/>
      <c r="P100" s="1"/>
      <c r="Q100" s="1"/>
      <c r="R100" s="1"/>
      <c r="S100" s="1"/>
      <c r="T100" s="1"/>
      <c r="U100" s="1"/>
      <c r="V100" s="1"/>
      <c r="W100" s="1"/>
      <c r="X100" s="1"/>
      <c r="Y100" s="1"/>
      <c r="Z100" s="1"/>
    </row>
    <row r="101" spans="1:26" ht="13.5" customHeight="1">
      <c r="A101" s="1"/>
      <c r="B101" s="1"/>
      <c r="C101" s="1"/>
      <c r="D101" s="1"/>
      <c r="E101" s="110"/>
      <c r="F101" s="110"/>
      <c r="G101" s="1"/>
      <c r="H101" s="1"/>
      <c r="I101" s="1"/>
      <c r="J101" s="1"/>
      <c r="K101" s="1"/>
      <c r="L101" s="1"/>
      <c r="M101" s="1"/>
      <c r="N101" s="1"/>
      <c r="O101" s="1"/>
      <c r="P101" s="1"/>
      <c r="Q101" s="1"/>
      <c r="R101" s="1"/>
      <c r="S101" s="1"/>
      <c r="T101" s="1"/>
      <c r="U101" s="1"/>
      <c r="V101" s="1"/>
      <c r="W101" s="1"/>
      <c r="X101" s="1"/>
      <c r="Y101" s="1"/>
      <c r="Z101" s="1"/>
    </row>
    <row r="102" spans="1:26" ht="13.5" customHeight="1">
      <c r="A102" s="1"/>
      <c r="B102" s="1"/>
      <c r="C102" s="1"/>
      <c r="D102" s="1"/>
      <c r="E102" s="110"/>
      <c r="F102" s="110"/>
      <c r="G102" s="1"/>
      <c r="H102" s="1"/>
      <c r="I102" s="1"/>
      <c r="J102" s="1"/>
      <c r="K102" s="1"/>
      <c r="L102" s="1"/>
      <c r="M102" s="1"/>
      <c r="N102" s="1"/>
      <c r="O102" s="1"/>
      <c r="P102" s="1"/>
      <c r="Q102" s="1"/>
      <c r="R102" s="1"/>
      <c r="S102" s="1"/>
      <c r="T102" s="1"/>
      <c r="U102" s="1"/>
      <c r="V102" s="1"/>
      <c r="W102" s="1"/>
      <c r="X102" s="1"/>
      <c r="Y102" s="1"/>
      <c r="Z102" s="1"/>
    </row>
    <row r="103" spans="1:26" ht="13.5" customHeight="1">
      <c r="A103" s="1"/>
      <c r="B103" s="1"/>
      <c r="C103" s="1"/>
      <c r="D103" s="1"/>
      <c r="E103" s="110"/>
      <c r="F103" s="110"/>
      <c r="G103" s="1"/>
      <c r="H103" s="1"/>
      <c r="I103" s="1"/>
      <c r="J103" s="1"/>
      <c r="K103" s="1"/>
      <c r="L103" s="1"/>
      <c r="M103" s="1"/>
      <c r="N103" s="1"/>
      <c r="O103" s="1"/>
      <c r="P103" s="1"/>
      <c r="Q103" s="1"/>
      <c r="R103" s="1"/>
      <c r="S103" s="1"/>
      <c r="T103" s="1"/>
      <c r="U103" s="1"/>
      <c r="V103" s="1"/>
      <c r="W103" s="1"/>
      <c r="X103" s="1"/>
      <c r="Y103" s="1"/>
      <c r="Z103" s="1"/>
    </row>
    <row r="104" spans="1:26" ht="13.5" customHeight="1">
      <c r="A104" s="1"/>
      <c r="B104" s="1"/>
      <c r="C104" s="1"/>
      <c r="D104" s="1"/>
      <c r="E104" s="110"/>
      <c r="F104" s="110"/>
      <c r="G104" s="1"/>
      <c r="H104" s="1"/>
      <c r="I104" s="1"/>
      <c r="J104" s="1"/>
      <c r="K104" s="1"/>
      <c r="L104" s="1"/>
      <c r="M104" s="1"/>
      <c r="N104" s="1"/>
      <c r="O104" s="1"/>
      <c r="P104" s="1"/>
      <c r="Q104" s="1"/>
      <c r="R104" s="1"/>
      <c r="S104" s="1"/>
      <c r="T104" s="1"/>
      <c r="U104" s="1"/>
      <c r="V104" s="1"/>
      <c r="W104" s="1"/>
      <c r="X104" s="1"/>
      <c r="Y104" s="1"/>
      <c r="Z104" s="1"/>
    </row>
    <row r="105" spans="1:26" ht="13.5" customHeight="1">
      <c r="A105" s="1"/>
      <c r="B105" s="1"/>
      <c r="C105" s="1"/>
      <c r="D105" s="1"/>
      <c r="E105" s="110"/>
      <c r="F105" s="110"/>
      <c r="G105" s="1"/>
      <c r="H105" s="1"/>
      <c r="I105" s="1"/>
      <c r="J105" s="1"/>
      <c r="K105" s="1"/>
      <c r="L105" s="1"/>
      <c r="M105" s="1"/>
      <c r="N105" s="1"/>
      <c r="O105" s="1"/>
      <c r="P105" s="1"/>
      <c r="Q105" s="1"/>
      <c r="R105" s="1"/>
      <c r="S105" s="1"/>
      <c r="T105" s="1"/>
      <c r="U105" s="1"/>
      <c r="V105" s="1"/>
      <c r="W105" s="1"/>
      <c r="X105" s="1"/>
      <c r="Y105" s="1"/>
      <c r="Z105" s="1"/>
    </row>
    <row r="106" spans="1:26" ht="13.5" customHeight="1">
      <c r="A106" s="1"/>
      <c r="B106" s="1"/>
      <c r="C106" s="1"/>
      <c r="D106" s="1"/>
      <c r="E106" s="110"/>
      <c r="F106" s="110"/>
      <c r="G106" s="1"/>
      <c r="H106" s="1"/>
      <c r="I106" s="1"/>
      <c r="J106" s="1"/>
      <c r="K106" s="1"/>
      <c r="L106" s="1"/>
      <c r="M106" s="1"/>
      <c r="N106" s="1"/>
      <c r="O106" s="1"/>
      <c r="P106" s="1"/>
      <c r="Q106" s="1"/>
      <c r="R106" s="1"/>
      <c r="S106" s="1"/>
      <c r="T106" s="1"/>
      <c r="U106" s="1"/>
      <c r="V106" s="1"/>
      <c r="W106" s="1"/>
      <c r="X106" s="1"/>
      <c r="Y106" s="1"/>
      <c r="Z106" s="1"/>
    </row>
    <row r="107" spans="1:26" ht="13.5" customHeight="1">
      <c r="A107" s="1"/>
      <c r="B107" s="1"/>
      <c r="C107" s="1"/>
      <c r="D107" s="1"/>
      <c r="E107" s="110"/>
      <c r="F107" s="110"/>
      <c r="G107" s="1"/>
      <c r="H107" s="1"/>
      <c r="I107" s="1"/>
      <c r="J107" s="1"/>
      <c r="K107" s="1"/>
      <c r="L107" s="1"/>
      <c r="M107" s="1"/>
      <c r="N107" s="1"/>
      <c r="O107" s="1"/>
      <c r="P107" s="1"/>
      <c r="Q107" s="1"/>
      <c r="R107" s="1"/>
      <c r="S107" s="1"/>
      <c r="T107" s="1"/>
      <c r="U107" s="1"/>
      <c r="V107" s="1"/>
      <c r="W107" s="1"/>
      <c r="X107" s="1"/>
      <c r="Y107" s="1"/>
      <c r="Z107" s="1"/>
    </row>
    <row r="108" spans="1:26" ht="13.5" customHeight="1">
      <c r="A108" s="1"/>
      <c r="B108" s="1"/>
      <c r="C108" s="1"/>
      <c r="D108" s="1"/>
      <c r="E108" s="110"/>
      <c r="F108" s="110"/>
      <c r="G108" s="1"/>
      <c r="H108" s="1"/>
      <c r="I108" s="1"/>
      <c r="J108" s="1"/>
      <c r="K108" s="1"/>
      <c r="L108" s="1"/>
      <c r="M108" s="1"/>
      <c r="N108" s="1"/>
      <c r="O108" s="1"/>
      <c r="P108" s="1"/>
      <c r="Q108" s="1"/>
      <c r="R108" s="1"/>
      <c r="S108" s="1"/>
      <c r="T108" s="1"/>
      <c r="U108" s="1"/>
      <c r="V108" s="1"/>
      <c r="W108" s="1"/>
      <c r="X108" s="1"/>
      <c r="Y108" s="1"/>
      <c r="Z108" s="1"/>
    </row>
    <row r="109" spans="1:26" ht="13.5" customHeight="1">
      <c r="A109" s="1"/>
      <c r="B109" s="1"/>
      <c r="C109" s="1"/>
      <c r="D109" s="1"/>
      <c r="E109" s="110"/>
      <c r="F109" s="110"/>
      <c r="G109" s="1"/>
      <c r="H109" s="1"/>
      <c r="I109" s="1"/>
      <c r="J109" s="1"/>
      <c r="K109" s="1"/>
      <c r="L109" s="1"/>
      <c r="M109" s="1"/>
      <c r="N109" s="1"/>
      <c r="O109" s="1"/>
      <c r="P109" s="1"/>
      <c r="Q109" s="1"/>
      <c r="R109" s="1"/>
      <c r="S109" s="1"/>
      <c r="T109" s="1"/>
      <c r="U109" s="1"/>
      <c r="V109" s="1"/>
      <c r="W109" s="1"/>
      <c r="X109" s="1"/>
      <c r="Y109" s="1"/>
      <c r="Z109" s="1"/>
    </row>
    <row r="110" spans="1:26" ht="13.5" customHeight="1">
      <c r="A110" s="1"/>
      <c r="B110" s="1"/>
      <c r="C110" s="1"/>
      <c r="D110" s="1"/>
      <c r="E110" s="110"/>
      <c r="F110" s="110"/>
      <c r="G110" s="1"/>
      <c r="H110" s="1"/>
      <c r="I110" s="1"/>
      <c r="J110" s="1"/>
      <c r="K110" s="1"/>
      <c r="L110" s="1"/>
      <c r="M110" s="1"/>
      <c r="N110" s="1"/>
      <c r="O110" s="1"/>
      <c r="P110" s="1"/>
      <c r="Q110" s="1"/>
      <c r="R110" s="1"/>
      <c r="S110" s="1"/>
      <c r="T110" s="1"/>
      <c r="U110" s="1"/>
      <c r="V110" s="1"/>
      <c r="W110" s="1"/>
      <c r="X110" s="1"/>
      <c r="Y110" s="1"/>
      <c r="Z110" s="1"/>
    </row>
    <row r="111" spans="1:26" ht="13.5" customHeight="1">
      <c r="A111" s="1"/>
      <c r="B111" s="1"/>
      <c r="C111" s="1"/>
      <c r="D111" s="1"/>
      <c r="E111" s="110"/>
      <c r="F111" s="110"/>
      <c r="G111" s="1"/>
      <c r="H111" s="1"/>
      <c r="I111" s="1"/>
      <c r="J111" s="1"/>
      <c r="K111" s="1"/>
      <c r="L111" s="1"/>
      <c r="M111" s="1"/>
      <c r="N111" s="1"/>
      <c r="O111" s="1"/>
      <c r="P111" s="1"/>
      <c r="Q111" s="1"/>
      <c r="R111" s="1"/>
      <c r="S111" s="1"/>
      <c r="T111" s="1"/>
      <c r="U111" s="1"/>
      <c r="V111" s="1"/>
      <c r="W111" s="1"/>
      <c r="X111" s="1"/>
      <c r="Y111" s="1"/>
      <c r="Z111" s="1"/>
    </row>
    <row r="112" spans="1:26" ht="13.5" customHeight="1">
      <c r="A112" s="1"/>
      <c r="B112" s="1"/>
      <c r="C112" s="1"/>
      <c r="D112" s="1"/>
      <c r="E112" s="110"/>
      <c r="F112" s="110"/>
      <c r="G112" s="1"/>
      <c r="H112" s="1"/>
      <c r="I112" s="1"/>
      <c r="J112" s="1"/>
      <c r="K112" s="1"/>
      <c r="L112" s="1"/>
      <c r="M112" s="1"/>
      <c r="N112" s="1"/>
      <c r="O112" s="1"/>
      <c r="P112" s="1"/>
      <c r="Q112" s="1"/>
      <c r="R112" s="1"/>
      <c r="S112" s="1"/>
      <c r="T112" s="1"/>
      <c r="U112" s="1"/>
      <c r="V112" s="1"/>
      <c r="W112" s="1"/>
      <c r="X112" s="1"/>
      <c r="Y112" s="1"/>
      <c r="Z112" s="1"/>
    </row>
    <row r="113" spans="1:26" ht="13.5" customHeight="1">
      <c r="A113" s="1"/>
      <c r="B113" s="1"/>
      <c r="C113" s="1"/>
      <c r="D113" s="1"/>
      <c r="E113" s="110"/>
      <c r="F113" s="110"/>
      <c r="G113" s="1"/>
      <c r="H113" s="1"/>
      <c r="I113" s="1"/>
      <c r="J113" s="1"/>
      <c r="K113" s="1"/>
      <c r="L113" s="1"/>
      <c r="M113" s="1"/>
      <c r="N113" s="1"/>
      <c r="O113" s="1"/>
      <c r="P113" s="1"/>
      <c r="Q113" s="1"/>
      <c r="R113" s="1"/>
      <c r="S113" s="1"/>
      <c r="T113" s="1"/>
      <c r="U113" s="1"/>
      <c r="V113" s="1"/>
      <c r="W113" s="1"/>
      <c r="X113" s="1"/>
      <c r="Y113" s="1"/>
      <c r="Z113" s="1"/>
    </row>
    <row r="114" spans="1:26" ht="13.5" customHeight="1">
      <c r="A114" s="1"/>
      <c r="B114" s="1"/>
      <c r="C114" s="1"/>
      <c r="D114" s="1"/>
      <c r="E114" s="110"/>
      <c r="F114" s="110"/>
      <c r="G114" s="1"/>
      <c r="H114" s="1"/>
      <c r="I114" s="1"/>
      <c r="J114" s="1"/>
      <c r="K114" s="1"/>
      <c r="L114" s="1"/>
      <c r="M114" s="1"/>
      <c r="N114" s="1"/>
      <c r="O114" s="1"/>
      <c r="P114" s="1"/>
      <c r="Q114" s="1"/>
      <c r="R114" s="1"/>
      <c r="S114" s="1"/>
      <c r="T114" s="1"/>
      <c r="U114" s="1"/>
      <c r="V114" s="1"/>
      <c r="W114" s="1"/>
      <c r="X114" s="1"/>
      <c r="Y114" s="1"/>
      <c r="Z114" s="1"/>
    </row>
    <row r="115" spans="1:26" ht="13.5" customHeight="1">
      <c r="A115" s="1"/>
      <c r="B115" s="1"/>
      <c r="C115" s="1"/>
      <c r="D115" s="1"/>
      <c r="E115" s="110"/>
      <c r="F115" s="110"/>
      <c r="G115" s="1"/>
      <c r="H115" s="1"/>
      <c r="I115" s="1"/>
      <c r="J115" s="1"/>
      <c r="K115" s="1"/>
      <c r="L115" s="1"/>
      <c r="M115" s="1"/>
      <c r="N115" s="1"/>
      <c r="O115" s="1"/>
      <c r="P115" s="1"/>
      <c r="Q115" s="1"/>
      <c r="R115" s="1"/>
      <c r="S115" s="1"/>
      <c r="T115" s="1"/>
      <c r="U115" s="1"/>
      <c r="V115" s="1"/>
      <c r="W115" s="1"/>
      <c r="X115" s="1"/>
      <c r="Y115" s="1"/>
      <c r="Z115" s="1"/>
    </row>
    <row r="116" spans="1:26" ht="13.5" customHeight="1">
      <c r="A116" s="1"/>
      <c r="B116" s="1"/>
      <c r="C116" s="1"/>
      <c r="D116" s="1"/>
      <c r="E116" s="110"/>
      <c r="F116" s="110"/>
      <c r="G116" s="1"/>
      <c r="H116" s="1"/>
      <c r="I116" s="1"/>
      <c r="J116" s="1"/>
      <c r="K116" s="1"/>
      <c r="L116" s="1"/>
      <c r="M116" s="1"/>
      <c r="N116" s="1"/>
      <c r="O116" s="1"/>
      <c r="P116" s="1"/>
      <c r="Q116" s="1"/>
      <c r="R116" s="1"/>
      <c r="S116" s="1"/>
      <c r="T116" s="1"/>
      <c r="U116" s="1"/>
      <c r="V116" s="1"/>
      <c r="W116" s="1"/>
      <c r="X116" s="1"/>
      <c r="Y116" s="1"/>
      <c r="Z116" s="1"/>
    </row>
    <row r="117" spans="1:26" ht="13.5" customHeight="1">
      <c r="A117" s="1"/>
      <c r="B117" s="1"/>
      <c r="C117" s="1"/>
      <c r="D117" s="1"/>
      <c r="E117" s="110"/>
      <c r="F117" s="110"/>
      <c r="G117" s="1"/>
      <c r="H117" s="1"/>
      <c r="I117" s="1"/>
      <c r="J117" s="1"/>
      <c r="K117" s="1"/>
      <c r="L117" s="1"/>
      <c r="M117" s="1"/>
      <c r="N117" s="1"/>
      <c r="O117" s="1"/>
      <c r="P117" s="1"/>
      <c r="Q117" s="1"/>
      <c r="R117" s="1"/>
      <c r="S117" s="1"/>
      <c r="T117" s="1"/>
      <c r="U117" s="1"/>
      <c r="V117" s="1"/>
      <c r="W117" s="1"/>
      <c r="X117" s="1"/>
      <c r="Y117" s="1"/>
      <c r="Z117" s="1"/>
    </row>
    <row r="118" spans="1:26" ht="13.5" customHeight="1">
      <c r="A118" s="1"/>
      <c r="B118" s="1"/>
      <c r="C118" s="1"/>
      <c r="D118" s="1"/>
      <c r="E118" s="110"/>
      <c r="F118" s="110"/>
      <c r="G118" s="1"/>
      <c r="H118" s="1"/>
      <c r="I118" s="1"/>
      <c r="J118" s="1"/>
      <c r="K118" s="1"/>
      <c r="L118" s="1"/>
      <c r="M118" s="1"/>
      <c r="N118" s="1"/>
      <c r="O118" s="1"/>
      <c r="P118" s="1"/>
      <c r="Q118" s="1"/>
      <c r="R118" s="1"/>
      <c r="S118" s="1"/>
      <c r="T118" s="1"/>
      <c r="U118" s="1"/>
      <c r="V118" s="1"/>
      <c r="W118" s="1"/>
      <c r="X118" s="1"/>
      <c r="Y118" s="1"/>
      <c r="Z118" s="1"/>
    </row>
    <row r="119" spans="1:26" ht="13.5" customHeight="1">
      <c r="A119" s="1"/>
      <c r="B119" s="1"/>
      <c r="C119" s="1"/>
      <c r="D119" s="1"/>
      <c r="E119" s="110"/>
      <c r="F119" s="110"/>
      <c r="G119" s="1"/>
      <c r="H119" s="1"/>
      <c r="I119" s="1"/>
      <c r="J119" s="1"/>
      <c r="K119" s="1"/>
      <c r="L119" s="1"/>
      <c r="M119" s="1"/>
      <c r="N119" s="1"/>
      <c r="O119" s="1"/>
      <c r="P119" s="1"/>
      <c r="Q119" s="1"/>
      <c r="R119" s="1"/>
      <c r="S119" s="1"/>
      <c r="T119" s="1"/>
      <c r="U119" s="1"/>
      <c r="V119" s="1"/>
      <c r="W119" s="1"/>
      <c r="X119" s="1"/>
      <c r="Y119" s="1"/>
      <c r="Z119" s="1"/>
    </row>
    <row r="120" spans="1:26" ht="13.5" customHeight="1">
      <c r="A120" s="1"/>
      <c r="B120" s="1"/>
      <c r="C120" s="1"/>
      <c r="D120" s="1"/>
      <c r="E120" s="110"/>
      <c r="F120" s="110"/>
      <c r="G120" s="1"/>
      <c r="H120" s="1"/>
      <c r="I120" s="1"/>
      <c r="J120" s="1"/>
      <c r="K120" s="1"/>
      <c r="L120" s="1"/>
      <c r="M120" s="1"/>
      <c r="N120" s="1"/>
      <c r="O120" s="1"/>
      <c r="P120" s="1"/>
      <c r="Q120" s="1"/>
      <c r="R120" s="1"/>
      <c r="S120" s="1"/>
      <c r="T120" s="1"/>
      <c r="U120" s="1"/>
      <c r="V120" s="1"/>
      <c r="W120" s="1"/>
      <c r="X120" s="1"/>
      <c r="Y120" s="1"/>
      <c r="Z120" s="1"/>
    </row>
    <row r="121" spans="1:26" ht="13.5" customHeight="1">
      <c r="A121" s="1"/>
      <c r="B121" s="1"/>
      <c r="C121" s="1"/>
      <c r="D121" s="1"/>
      <c r="E121" s="110"/>
      <c r="F121" s="110"/>
      <c r="G121" s="1"/>
      <c r="H121" s="1"/>
      <c r="I121" s="1"/>
      <c r="J121" s="1"/>
      <c r="K121" s="1"/>
      <c r="L121" s="1"/>
      <c r="M121" s="1"/>
      <c r="N121" s="1"/>
      <c r="O121" s="1"/>
      <c r="P121" s="1"/>
      <c r="Q121" s="1"/>
      <c r="R121" s="1"/>
      <c r="S121" s="1"/>
      <c r="T121" s="1"/>
      <c r="U121" s="1"/>
      <c r="V121" s="1"/>
      <c r="W121" s="1"/>
      <c r="X121" s="1"/>
      <c r="Y121" s="1"/>
      <c r="Z121" s="1"/>
    </row>
    <row r="122" spans="1:26" ht="13.5" customHeight="1">
      <c r="A122" s="1"/>
      <c r="B122" s="1"/>
      <c r="C122" s="1"/>
      <c r="D122" s="1"/>
      <c r="E122" s="110"/>
      <c r="F122" s="110"/>
      <c r="G122" s="1"/>
      <c r="H122" s="1"/>
      <c r="I122" s="1"/>
      <c r="J122" s="1"/>
      <c r="K122" s="1"/>
      <c r="L122" s="1"/>
      <c r="M122" s="1"/>
      <c r="N122" s="1"/>
      <c r="O122" s="1"/>
      <c r="P122" s="1"/>
      <c r="Q122" s="1"/>
      <c r="R122" s="1"/>
      <c r="S122" s="1"/>
      <c r="T122" s="1"/>
      <c r="U122" s="1"/>
      <c r="V122" s="1"/>
      <c r="W122" s="1"/>
      <c r="X122" s="1"/>
      <c r="Y122" s="1"/>
      <c r="Z122" s="1"/>
    </row>
    <row r="123" spans="1:26" ht="13.5" customHeight="1">
      <c r="A123" s="1"/>
      <c r="B123" s="1"/>
      <c r="C123" s="1"/>
      <c r="D123" s="1"/>
      <c r="E123" s="110"/>
      <c r="F123" s="110"/>
      <c r="G123" s="1"/>
      <c r="H123" s="1"/>
      <c r="I123" s="1"/>
      <c r="J123" s="1"/>
      <c r="K123" s="1"/>
      <c r="L123" s="1"/>
      <c r="M123" s="1"/>
      <c r="N123" s="1"/>
      <c r="O123" s="1"/>
      <c r="P123" s="1"/>
      <c r="Q123" s="1"/>
      <c r="R123" s="1"/>
      <c r="S123" s="1"/>
      <c r="T123" s="1"/>
      <c r="U123" s="1"/>
      <c r="V123" s="1"/>
      <c r="W123" s="1"/>
      <c r="X123" s="1"/>
      <c r="Y123" s="1"/>
      <c r="Z123" s="1"/>
    </row>
    <row r="124" spans="1:26" ht="13.5" customHeight="1">
      <c r="A124" s="1"/>
      <c r="B124" s="1"/>
      <c r="C124" s="1"/>
      <c r="D124" s="1"/>
      <c r="E124" s="110"/>
      <c r="F124" s="110"/>
      <c r="G124" s="1"/>
      <c r="H124" s="1"/>
      <c r="I124" s="1"/>
      <c r="J124" s="1"/>
      <c r="K124" s="1"/>
      <c r="L124" s="1"/>
      <c r="M124" s="1"/>
      <c r="N124" s="1"/>
      <c r="O124" s="1"/>
      <c r="P124" s="1"/>
      <c r="Q124" s="1"/>
      <c r="R124" s="1"/>
      <c r="S124" s="1"/>
      <c r="T124" s="1"/>
      <c r="U124" s="1"/>
      <c r="V124" s="1"/>
      <c r="W124" s="1"/>
      <c r="X124" s="1"/>
      <c r="Y124" s="1"/>
      <c r="Z124" s="1"/>
    </row>
    <row r="125" spans="1:26" ht="13.5" customHeight="1">
      <c r="A125" s="1"/>
      <c r="B125" s="1"/>
      <c r="C125" s="1"/>
      <c r="D125" s="1"/>
      <c r="E125" s="110"/>
      <c r="F125" s="110"/>
      <c r="G125" s="1"/>
      <c r="H125" s="1"/>
      <c r="I125" s="1"/>
      <c r="J125" s="1"/>
      <c r="K125" s="1"/>
      <c r="L125" s="1"/>
      <c r="M125" s="1"/>
      <c r="N125" s="1"/>
      <c r="O125" s="1"/>
      <c r="P125" s="1"/>
      <c r="Q125" s="1"/>
      <c r="R125" s="1"/>
      <c r="S125" s="1"/>
      <c r="T125" s="1"/>
      <c r="U125" s="1"/>
      <c r="V125" s="1"/>
      <c r="W125" s="1"/>
      <c r="X125" s="1"/>
      <c r="Y125" s="1"/>
      <c r="Z125" s="1"/>
    </row>
    <row r="126" spans="1:26" ht="13.5" customHeight="1">
      <c r="A126" s="1"/>
      <c r="B126" s="1"/>
      <c r="C126" s="1"/>
      <c r="D126" s="1"/>
      <c r="E126" s="110"/>
      <c r="F126" s="110"/>
      <c r="G126" s="1"/>
      <c r="H126" s="1"/>
      <c r="I126" s="1"/>
      <c r="J126" s="1"/>
      <c r="K126" s="1"/>
      <c r="L126" s="1"/>
      <c r="M126" s="1"/>
      <c r="N126" s="1"/>
      <c r="O126" s="1"/>
      <c r="P126" s="1"/>
      <c r="Q126" s="1"/>
      <c r="R126" s="1"/>
      <c r="S126" s="1"/>
      <c r="T126" s="1"/>
      <c r="U126" s="1"/>
      <c r="V126" s="1"/>
      <c r="W126" s="1"/>
      <c r="X126" s="1"/>
      <c r="Y126" s="1"/>
      <c r="Z126" s="1"/>
    </row>
    <row r="127" spans="1:26" ht="13.5" customHeight="1">
      <c r="A127" s="1"/>
      <c r="B127" s="1"/>
      <c r="C127" s="1"/>
      <c r="D127" s="1"/>
      <c r="E127" s="110"/>
      <c r="F127" s="110"/>
      <c r="G127" s="1"/>
      <c r="H127" s="1"/>
      <c r="I127" s="1"/>
      <c r="J127" s="1"/>
      <c r="K127" s="1"/>
      <c r="L127" s="1"/>
      <c r="M127" s="1"/>
      <c r="N127" s="1"/>
      <c r="O127" s="1"/>
      <c r="P127" s="1"/>
      <c r="Q127" s="1"/>
      <c r="R127" s="1"/>
      <c r="S127" s="1"/>
      <c r="T127" s="1"/>
      <c r="U127" s="1"/>
      <c r="V127" s="1"/>
      <c r="W127" s="1"/>
      <c r="X127" s="1"/>
      <c r="Y127" s="1"/>
      <c r="Z127" s="1"/>
    </row>
    <row r="128" spans="1:26" ht="13.5" customHeight="1">
      <c r="A128" s="1"/>
      <c r="B128" s="1"/>
      <c r="C128" s="1"/>
      <c r="D128" s="1"/>
      <c r="E128" s="110"/>
      <c r="F128" s="110"/>
      <c r="G128" s="1"/>
      <c r="H128" s="1"/>
      <c r="I128" s="1"/>
      <c r="J128" s="1"/>
      <c r="K128" s="1"/>
      <c r="L128" s="1"/>
      <c r="M128" s="1"/>
      <c r="N128" s="1"/>
      <c r="O128" s="1"/>
      <c r="P128" s="1"/>
      <c r="Q128" s="1"/>
      <c r="R128" s="1"/>
      <c r="S128" s="1"/>
      <c r="T128" s="1"/>
      <c r="U128" s="1"/>
      <c r="V128" s="1"/>
      <c r="W128" s="1"/>
      <c r="X128" s="1"/>
      <c r="Y128" s="1"/>
      <c r="Z128" s="1"/>
    </row>
    <row r="129" spans="1:26" ht="13.5" customHeight="1">
      <c r="A129" s="1"/>
      <c r="B129" s="1"/>
      <c r="C129" s="1"/>
      <c r="D129" s="1"/>
      <c r="E129" s="110"/>
      <c r="F129" s="110"/>
      <c r="G129" s="1"/>
      <c r="H129" s="1"/>
      <c r="I129" s="1"/>
      <c r="J129" s="1"/>
      <c r="K129" s="1"/>
      <c r="L129" s="1"/>
      <c r="M129" s="1"/>
      <c r="N129" s="1"/>
      <c r="O129" s="1"/>
      <c r="P129" s="1"/>
      <c r="Q129" s="1"/>
      <c r="R129" s="1"/>
      <c r="S129" s="1"/>
      <c r="T129" s="1"/>
      <c r="U129" s="1"/>
      <c r="V129" s="1"/>
      <c r="W129" s="1"/>
      <c r="X129" s="1"/>
      <c r="Y129" s="1"/>
      <c r="Z129" s="1"/>
    </row>
    <row r="130" spans="1:26" ht="13.5" customHeight="1">
      <c r="A130" s="1"/>
      <c r="B130" s="1"/>
      <c r="C130" s="1"/>
      <c r="D130" s="1"/>
      <c r="E130" s="110"/>
      <c r="F130" s="110"/>
      <c r="G130" s="1"/>
      <c r="H130" s="1"/>
      <c r="I130" s="1"/>
      <c r="J130" s="1"/>
      <c r="K130" s="1"/>
      <c r="L130" s="1"/>
      <c r="M130" s="1"/>
      <c r="N130" s="1"/>
      <c r="O130" s="1"/>
      <c r="P130" s="1"/>
      <c r="Q130" s="1"/>
      <c r="R130" s="1"/>
      <c r="S130" s="1"/>
      <c r="T130" s="1"/>
      <c r="U130" s="1"/>
      <c r="V130" s="1"/>
      <c r="W130" s="1"/>
      <c r="X130" s="1"/>
      <c r="Y130" s="1"/>
      <c r="Z130" s="1"/>
    </row>
    <row r="131" spans="1:26" ht="13.5" customHeight="1">
      <c r="A131" s="1"/>
      <c r="B131" s="1"/>
      <c r="C131" s="1"/>
      <c r="D131" s="1"/>
      <c r="E131" s="110"/>
      <c r="F131" s="110"/>
      <c r="G131" s="1"/>
      <c r="H131" s="1"/>
      <c r="I131" s="1"/>
      <c r="J131" s="1"/>
      <c r="K131" s="1"/>
      <c r="L131" s="1"/>
      <c r="M131" s="1"/>
      <c r="N131" s="1"/>
      <c r="O131" s="1"/>
      <c r="P131" s="1"/>
      <c r="Q131" s="1"/>
      <c r="R131" s="1"/>
      <c r="S131" s="1"/>
      <c r="T131" s="1"/>
      <c r="U131" s="1"/>
      <c r="V131" s="1"/>
      <c r="W131" s="1"/>
      <c r="X131" s="1"/>
      <c r="Y131" s="1"/>
      <c r="Z131" s="1"/>
    </row>
    <row r="132" spans="1:26" ht="13.5" customHeight="1">
      <c r="A132" s="1"/>
      <c r="B132" s="1"/>
      <c r="C132" s="1"/>
      <c r="D132" s="1"/>
      <c r="E132" s="110"/>
      <c r="F132" s="110"/>
      <c r="G132" s="1"/>
      <c r="H132" s="1"/>
      <c r="I132" s="1"/>
      <c r="J132" s="1"/>
      <c r="K132" s="1"/>
      <c r="L132" s="1"/>
      <c r="M132" s="1"/>
      <c r="N132" s="1"/>
      <c r="O132" s="1"/>
      <c r="P132" s="1"/>
      <c r="Q132" s="1"/>
      <c r="R132" s="1"/>
      <c r="S132" s="1"/>
      <c r="T132" s="1"/>
      <c r="U132" s="1"/>
      <c r="V132" s="1"/>
      <c r="W132" s="1"/>
      <c r="X132" s="1"/>
      <c r="Y132" s="1"/>
      <c r="Z132" s="1"/>
    </row>
    <row r="133" spans="1:26" ht="13.5" customHeight="1">
      <c r="A133" s="1"/>
      <c r="B133" s="1"/>
      <c r="C133" s="1"/>
      <c r="D133" s="1"/>
      <c r="E133" s="110"/>
      <c r="F133" s="110"/>
      <c r="G133" s="1"/>
      <c r="H133" s="1"/>
      <c r="I133" s="1"/>
      <c r="J133" s="1"/>
      <c r="K133" s="1"/>
      <c r="L133" s="1"/>
      <c r="M133" s="1"/>
      <c r="N133" s="1"/>
      <c r="O133" s="1"/>
      <c r="P133" s="1"/>
      <c r="Q133" s="1"/>
      <c r="R133" s="1"/>
      <c r="S133" s="1"/>
      <c r="T133" s="1"/>
      <c r="U133" s="1"/>
      <c r="V133" s="1"/>
      <c r="W133" s="1"/>
      <c r="X133" s="1"/>
      <c r="Y133" s="1"/>
      <c r="Z133" s="1"/>
    </row>
    <row r="134" spans="1:26" ht="13.5" customHeight="1">
      <c r="A134" s="1"/>
      <c r="B134" s="1"/>
      <c r="C134" s="1"/>
      <c r="D134" s="1"/>
      <c r="E134" s="110"/>
      <c r="F134" s="110"/>
      <c r="G134" s="1"/>
      <c r="H134" s="1"/>
      <c r="I134" s="1"/>
      <c r="J134" s="1"/>
      <c r="K134" s="1"/>
      <c r="L134" s="1"/>
      <c r="M134" s="1"/>
      <c r="N134" s="1"/>
      <c r="O134" s="1"/>
      <c r="P134" s="1"/>
      <c r="Q134" s="1"/>
      <c r="R134" s="1"/>
      <c r="S134" s="1"/>
      <c r="T134" s="1"/>
      <c r="U134" s="1"/>
      <c r="V134" s="1"/>
      <c r="W134" s="1"/>
      <c r="X134" s="1"/>
      <c r="Y134" s="1"/>
      <c r="Z134" s="1"/>
    </row>
    <row r="135" spans="1:26" ht="13.5" customHeight="1">
      <c r="A135" s="1"/>
      <c r="B135" s="1"/>
      <c r="C135" s="1"/>
      <c r="D135" s="1"/>
      <c r="E135" s="110"/>
      <c r="F135" s="110"/>
      <c r="G135" s="1"/>
      <c r="H135" s="1"/>
      <c r="I135" s="1"/>
      <c r="J135" s="1"/>
      <c r="K135" s="1"/>
      <c r="L135" s="1"/>
      <c r="M135" s="1"/>
      <c r="N135" s="1"/>
      <c r="O135" s="1"/>
      <c r="P135" s="1"/>
      <c r="Q135" s="1"/>
      <c r="R135" s="1"/>
      <c r="S135" s="1"/>
      <c r="T135" s="1"/>
      <c r="U135" s="1"/>
      <c r="V135" s="1"/>
      <c r="W135" s="1"/>
      <c r="X135" s="1"/>
      <c r="Y135" s="1"/>
      <c r="Z135" s="1"/>
    </row>
    <row r="136" spans="1:26" ht="13.5" customHeight="1">
      <c r="A136" s="1"/>
      <c r="B136" s="1"/>
      <c r="C136" s="1"/>
      <c r="D136" s="1"/>
      <c r="E136" s="110"/>
      <c r="F136" s="110"/>
      <c r="G136" s="1"/>
      <c r="H136" s="1"/>
      <c r="I136" s="1"/>
      <c r="J136" s="1"/>
      <c r="K136" s="1"/>
      <c r="L136" s="1"/>
      <c r="M136" s="1"/>
      <c r="N136" s="1"/>
      <c r="O136" s="1"/>
      <c r="P136" s="1"/>
      <c r="Q136" s="1"/>
      <c r="R136" s="1"/>
      <c r="S136" s="1"/>
      <c r="T136" s="1"/>
      <c r="U136" s="1"/>
      <c r="V136" s="1"/>
      <c r="W136" s="1"/>
      <c r="X136" s="1"/>
      <c r="Y136" s="1"/>
      <c r="Z136" s="1"/>
    </row>
    <row r="137" spans="1:26" ht="13.5" customHeight="1">
      <c r="A137" s="1"/>
      <c r="B137" s="1"/>
      <c r="C137" s="1"/>
      <c r="D137" s="1"/>
      <c r="E137" s="110"/>
      <c r="F137" s="110"/>
      <c r="G137" s="1"/>
      <c r="H137" s="1"/>
      <c r="I137" s="1"/>
      <c r="J137" s="1"/>
      <c r="K137" s="1"/>
      <c r="L137" s="1"/>
      <c r="M137" s="1"/>
      <c r="N137" s="1"/>
      <c r="O137" s="1"/>
      <c r="P137" s="1"/>
      <c r="Q137" s="1"/>
      <c r="R137" s="1"/>
      <c r="S137" s="1"/>
      <c r="T137" s="1"/>
      <c r="U137" s="1"/>
      <c r="V137" s="1"/>
      <c r="W137" s="1"/>
      <c r="X137" s="1"/>
      <c r="Y137" s="1"/>
      <c r="Z137" s="1"/>
    </row>
    <row r="138" spans="1:26" ht="13.5" customHeight="1">
      <c r="A138" s="1"/>
      <c r="B138" s="1"/>
      <c r="C138" s="1"/>
      <c r="D138" s="1"/>
      <c r="E138" s="110"/>
      <c r="F138" s="110"/>
      <c r="G138" s="1"/>
      <c r="H138" s="1"/>
      <c r="I138" s="1"/>
      <c r="J138" s="1"/>
      <c r="K138" s="1"/>
      <c r="L138" s="1"/>
      <c r="M138" s="1"/>
      <c r="N138" s="1"/>
      <c r="O138" s="1"/>
      <c r="P138" s="1"/>
      <c r="Q138" s="1"/>
      <c r="R138" s="1"/>
      <c r="S138" s="1"/>
      <c r="T138" s="1"/>
      <c r="U138" s="1"/>
      <c r="V138" s="1"/>
      <c r="W138" s="1"/>
      <c r="X138" s="1"/>
      <c r="Y138" s="1"/>
      <c r="Z138" s="1"/>
    </row>
    <row r="139" spans="1:26" ht="13.5" customHeight="1">
      <c r="A139" s="1"/>
      <c r="B139" s="1"/>
      <c r="C139" s="1"/>
      <c r="D139" s="1"/>
      <c r="E139" s="110"/>
      <c r="F139" s="110"/>
      <c r="G139" s="1"/>
      <c r="H139" s="1"/>
      <c r="I139" s="1"/>
      <c r="J139" s="1"/>
      <c r="K139" s="1"/>
      <c r="L139" s="1"/>
      <c r="M139" s="1"/>
      <c r="N139" s="1"/>
      <c r="O139" s="1"/>
      <c r="P139" s="1"/>
      <c r="Q139" s="1"/>
      <c r="R139" s="1"/>
      <c r="S139" s="1"/>
      <c r="T139" s="1"/>
      <c r="U139" s="1"/>
      <c r="V139" s="1"/>
      <c r="W139" s="1"/>
      <c r="X139" s="1"/>
      <c r="Y139" s="1"/>
      <c r="Z139" s="1"/>
    </row>
    <row r="140" spans="1:26" ht="13.5" customHeight="1">
      <c r="A140" s="1"/>
      <c r="B140" s="1"/>
      <c r="C140" s="1"/>
      <c r="D140" s="1"/>
      <c r="E140" s="110"/>
      <c r="F140" s="110"/>
      <c r="G140" s="1"/>
      <c r="H140" s="1"/>
      <c r="I140" s="1"/>
      <c r="J140" s="1"/>
      <c r="K140" s="1"/>
      <c r="L140" s="1"/>
      <c r="M140" s="1"/>
      <c r="N140" s="1"/>
      <c r="O140" s="1"/>
      <c r="P140" s="1"/>
      <c r="Q140" s="1"/>
      <c r="R140" s="1"/>
      <c r="S140" s="1"/>
      <c r="T140" s="1"/>
      <c r="U140" s="1"/>
      <c r="V140" s="1"/>
      <c r="W140" s="1"/>
      <c r="X140" s="1"/>
      <c r="Y140" s="1"/>
      <c r="Z140" s="1"/>
    </row>
    <row r="141" spans="1:26" ht="13.5" customHeight="1">
      <c r="A141" s="1"/>
      <c r="B141" s="1"/>
      <c r="C141" s="1"/>
      <c r="D141" s="1"/>
      <c r="E141" s="110"/>
      <c r="F141" s="110"/>
      <c r="G141" s="1"/>
      <c r="H141" s="1"/>
      <c r="I141" s="1"/>
      <c r="J141" s="1"/>
      <c r="K141" s="1"/>
      <c r="L141" s="1"/>
      <c r="M141" s="1"/>
      <c r="N141" s="1"/>
      <c r="O141" s="1"/>
      <c r="P141" s="1"/>
      <c r="Q141" s="1"/>
      <c r="R141" s="1"/>
      <c r="S141" s="1"/>
      <c r="T141" s="1"/>
      <c r="U141" s="1"/>
      <c r="V141" s="1"/>
      <c r="W141" s="1"/>
      <c r="X141" s="1"/>
      <c r="Y141" s="1"/>
      <c r="Z141" s="1"/>
    </row>
    <row r="142" spans="1:26" ht="13.5" customHeight="1">
      <c r="A142" s="1"/>
      <c r="B142" s="1"/>
      <c r="C142" s="1"/>
      <c r="D142" s="1"/>
      <c r="E142" s="110"/>
      <c r="F142" s="110"/>
      <c r="G142" s="1"/>
      <c r="H142" s="1"/>
      <c r="I142" s="1"/>
      <c r="J142" s="1"/>
      <c r="K142" s="1"/>
      <c r="L142" s="1"/>
      <c r="M142" s="1"/>
      <c r="N142" s="1"/>
      <c r="O142" s="1"/>
      <c r="P142" s="1"/>
      <c r="Q142" s="1"/>
      <c r="R142" s="1"/>
      <c r="S142" s="1"/>
      <c r="T142" s="1"/>
      <c r="U142" s="1"/>
      <c r="V142" s="1"/>
      <c r="W142" s="1"/>
      <c r="X142" s="1"/>
      <c r="Y142" s="1"/>
      <c r="Z142" s="1"/>
    </row>
    <row r="143" spans="1:26" ht="13.5" customHeight="1">
      <c r="A143" s="1"/>
      <c r="B143" s="1"/>
      <c r="C143" s="1"/>
      <c r="D143" s="1"/>
      <c r="E143" s="110"/>
      <c r="F143" s="110"/>
      <c r="G143" s="1"/>
      <c r="H143" s="1"/>
      <c r="I143" s="1"/>
      <c r="J143" s="1"/>
      <c r="K143" s="1"/>
      <c r="L143" s="1"/>
      <c r="M143" s="1"/>
      <c r="N143" s="1"/>
      <c r="O143" s="1"/>
      <c r="P143" s="1"/>
      <c r="Q143" s="1"/>
      <c r="R143" s="1"/>
      <c r="S143" s="1"/>
      <c r="T143" s="1"/>
      <c r="U143" s="1"/>
      <c r="V143" s="1"/>
      <c r="W143" s="1"/>
      <c r="X143" s="1"/>
      <c r="Y143" s="1"/>
      <c r="Z143" s="1"/>
    </row>
    <row r="144" spans="1:26" ht="13.5" customHeight="1">
      <c r="A144" s="1"/>
      <c r="B144" s="1"/>
      <c r="C144" s="1"/>
      <c r="D144" s="1"/>
      <c r="E144" s="110"/>
      <c r="F144" s="110"/>
      <c r="G144" s="1"/>
      <c r="H144" s="1"/>
      <c r="I144" s="1"/>
      <c r="J144" s="1"/>
      <c r="K144" s="1"/>
      <c r="L144" s="1"/>
      <c r="M144" s="1"/>
      <c r="N144" s="1"/>
      <c r="O144" s="1"/>
      <c r="P144" s="1"/>
      <c r="Q144" s="1"/>
      <c r="R144" s="1"/>
      <c r="S144" s="1"/>
      <c r="T144" s="1"/>
      <c r="U144" s="1"/>
      <c r="V144" s="1"/>
      <c r="W144" s="1"/>
      <c r="X144" s="1"/>
      <c r="Y144" s="1"/>
      <c r="Z144" s="1"/>
    </row>
    <row r="145" spans="1:26" ht="13.5" customHeight="1">
      <c r="A145" s="1"/>
      <c r="B145" s="1"/>
      <c r="C145" s="1"/>
      <c r="D145" s="1"/>
      <c r="E145" s="110"/>
      <c r="F145" s="110"/>
      <c r="G145" s="1"/>
      <c r="H145" s="1"/>
      <c r="I145" s="1"/>
      <c r="J145" s="1"/>
      <c r="K145" s="1"/>
      <c r="L145" s="1"/>
      <c r="M145" s="1"/>
      <c r="N145" s="1"/>
      <c r="O145" s="1"/>
      <c r="P145" s="1"/>
      <c r="Q145" s="1"/>
      <c r="R145" s="1"/>
      <c r="S145" s="1"/>
      <c r="T145" s="1"/>
      <c r="U145" s="1"/>
      <c r="V145" s="1"/>
      <c r="W145" s="1"/>
      <c r="X145" s="1"/>
      <c r="Y145" s="1"/>
      <c r="Z145" s="1"/>
    </row>
    <row r="146" spans="1:26" ht="13.5" customHeight="1">
      <c r="A146" s="1"/>
      <c r="B146" s="1"/>
      <c r="C146" s="1"/>
      <c r="D146" s="1"/>
      <c r="E146" s="110"/>
      <c r="F146" s="110"/>
      <c r="G146" s="1"/>
      <c r="H146" s="1"/>
      <c r="I146" s="1"/>
      <c r="J146" s="1"/>
      <c r="K146" s="1"/>
      <c r="L146" s="1"/>
      <c r="M146" s="1"/>
      <c r="N146" s="1"/>
      <c r="O146" s="1"/>
      <c r="P146" s="1"/>
      <c r="Q146" s="1"/>
      <c r="R146" s="1"/>
      <c r="S146" s="1"/>
      <c r="T146" s="1"/>
      <c r="U146" s="1"/>
      <c r="V146" s="1"/>
      <c r="W146" s="1"/>
      <c r="X146" s="1"/>
      <c r="Y146" s="1"/>
      <c r="Z146" s="1"/>
    </row>
    <row r="147" spans="1:26" ht="13.5" customHeight="1">
      <c r="A147" s="1"/>
      <c r="B147" s="1"/>
      <c r="C147" s="1"/>
      <c r="D147" s="1"/>
      <c r="E147" s="110"/>
      <c r="F147" s="110"/>
      <c r="G147" s="1"/>
      <c r="H147" s="1"/>
      <c r="I147" s="1"/>
      <c r="J147" s="1"/>
      <c r="K147" s="1"/>
      <c r="L147" s="1"/>
      <c r="M147" s="1"/>
      <c r="N147" s="1"/>
      <c r="O147" s="1"/>
      <c r="P147" s="1"/>
      <c r="Q147" s="1"/>
      <c r="R147" s="1"/>
      <c r="S147" s="1"/>
      <c r="T147" s="1"/>
      <c r="U147" s="1"/>
      <c r="V147" s="1"/>
      <c r="W147" s="1"/>
      <c r="X147" s="1"/>
      <c r="Y147" s="1"/>
      <c r="Z147" s="1"/>
    </row>
    <row r="148" spans="1:26" ht="13.5" customHeight="1">
      <c r="A148" s="1"/>
      <c r="B148" s="1"/>
      <c r="C148" s="1"/>
      <c r="D148" s="1"/>
      <c r="E148" s="110"/>
      <c r="F148" s="110"/>
      <c r="G148" s="1"/>
      <c r="H148" s="1"/>
      <c r="I148" s="1"/>
      <c r="J148" s="1"/>
      <c r="K148" s="1"/>
      <c r="L148" s="1"/>
      <c r="M148" s="1"/>
      <c r="N148" s="1"/>
      <c r="O148" s="1"/>
      <c r="P148" s="1"/>
      <c r="Q148" s="1"/>
      <c r="R148" s="1"/>
      <c r="S148" s="1"/>
      <c r="T148" s="1"/>
      <c r="U148" s="1"/>
      <c r="V148" s="1"/>
      <c r="W148" s="1"/>
      <c r="X148" s="1"/>
      <c r="Y148" s="1"/>
      <c r="Z148" s="1"/>
    </row>
    <row r="149" spans="1:26" ht="13.5" customHeight="1">
      <c r="A149" s="1"/>
      <c r="B149" s="1"/>
      <c r="C149" s="1"/>
      <c r="D149" s="1"/>
      <c r="E149" s="110"/>
      <c r="F149" s="110"/>
      <c r="G149" s="1"/>
      <c r="H149" s="1"/>
      <c r="I149" s="1"/>
      <c r="J149" s="1"/>
      <c r="K149" s="1"/>
      <c r="L149" s="1"/>
      <c r="M149" s="1"/>
      <c r="N149" s="1"/>
      <c r="O149" s="1"/>
      <c r="P149" s="1"/>
      <c r="Q149" s="1"/>
      <c r="R149" s="1"/>
      <c r="S149" s="1"/>
      <c r="T149" s="1"/>
      <c r="U149" s="1"/>
      <c r="V149" s="1"/>
      <c r="W149" s="1"/>
      <c r="X149" s="1"/>
      <c r="Y149" s="1"/>
      <c r="Z149" s="1"/>
    </row>
    <row r="150" spans="1:26" ht="13.5" customHeight="1">
      <c r="A150" s="1"/>
      <c r="B150" s="1"/>
      <c r="C150" s="1"/>
      <c r="D150" s="1"/>
      <c r="E150" s="110"/>
      <c r="F150" s="110"/>
      <c r="G150" s="1"/>
      <c r="H150" s="1"/>
      <c r="I150" s="1"/>
      <c r="J150" s="1"/>
      <c r="K150" s="1"/>
      <c r="L150" s="1"/>
      <c r="M150" s="1"/>
      <c r="N150" s="1"/>
      <c r="O150" s="1"/>
      <c r="P150" s="1"/>
      <c r="Q150" s="1"/>
      <c r="R150" s="1"/>
      <c r="S150" s="1"/>
      <c r="T150" s="1"/>
      <c r="U150" s="1"/>
      <c r="V150" s="1"/>
      <c r="W150" s="1"/>
      <c r="X150" s="1"/>
      <c r="Y150" s="1"/>
      <c r="Z150" s="1"/>
    </row>
    <row r="151" spans="1:26" ht="13.5" customHeight="1">
      <c r="A151" s="1"/>
      <c r="B151" s="1"/>
      <c r="C151" s="1"/>
      <c r="D151" s="1"/>
      <c r="E151" s="110"/>
      <c r="F151" s="110"/>
      <c r="G151" s="1"/>
      <c r="H151" s="1"/>
      <c r="I151" s="1"/>
      <c r="J151" s="1"/>
      <c r="K151" s="1"/>
      <c r="L151" s="1"/>
      <c r="M151" s="1"/>
      <c r="N151" s="1"/>
      <c r="O151" s="1"/>
      <c r="P151" s="1"/>
      <c r="Q151" s="1"/>
      <c r="R151" s="1"/>
      <c r="S151" s="1"/>
      <c r="T151" s="1"/>
      <c r="U151" s="1"/>
      <c r="V151" s="1"/>
      <c r="W151" s="1"/>
      <c r="X151" s="1"/>
      <c r="Y151" s="1"/>
      <c r="Z151" s="1"/>
    </row>
    <row r="152" spans="1:26" ht="13.5" customHeight="1">
      <c r="A152" s="1"/>
      <c r="B152" s="1"/>
      <c r="C152" s="1"/>
      <c r="D152" s="1"/>
      <c r="E152" s="110"/>
      <c r="F152" s="110"/>
      <c r="G152" s="1"/>
      <c r="H152" s="1"/>
      <c r="I152" s="1"/>
      <c r="J152" s="1"/>
      <c r="K152" s="1"/>
      <c r="L152" s="1"/>
      <c r="M152" s="1"/>
      <c r="N152" s="1"/>
      <c r="O152" s="1"/>
      <c r="P152" s="1"/>
      <c r="Q152" s="1"/>
      <c r="R152" s="1"/>
      <c r="S152" s="1"/>
      <c r="T152" s="1"/>
      <c r="U152" s="1"/>
      <c r="V152" s="1"/>
      <c r="W152" s="1"/>
      <c r="X152" s="1"/>
      <c r="Y152" s="1"/>
      <c r="Z152" s="1"/>
    </row>
    <row r="153" spans="1:26" ht="13.5" customHeight="1">
      <c r="A153" s="1"/>
      <c r="B153" s="1"/>
      <c r="C153" s="1"/>
      <c r="D153" s="1"/>
      <c r="E153" s="110"/>
      <c r="F153" s="110"/>
      <c r="G153" s="1"/>
      <c r="H153" s="1"/>
      <c r="I153" s="1"/>
      <c r="J153" s="1"/>
      <c r="K153" s="1"/>
      <c r="L153" s="1"/>
      <c r="M153" s="1"/>
      <c r="N153" s="1"/>
      <c r="O153" s="1"/>
      <c r="P153" s="1"/>
      <c r="Q153" s="1"/>
      <c r="R153" s="1"/>
      <c r="S153" s="1"/>
      <c r="T153" s="1"/>
      <c r="U153" s="1"/>
      <c r="V153" s="1"/>
      <c r="W153" s="1"/>
      <c r="X153" s="1"/>
      <c r="Y153" s="1"/>
      <c r="Z153" s="1"/>
    </row>
    <row r="154" spans="1:26" ht="13.5" customHeight="1">
      <c r="A154" s="1"/>
      <c r="B154" s="1"/>
      <c r="C154" s="1"/>
      <c r="D154" s="1"/>
      <c r="E154" s="110"/>
      <c r="F154" s="110"/>
      <c r="G154" s="1"/>
      <c r="H154" s="1"/>
      <c r="I154" s="1"/>
      <c r="J154" s="1"/>
      <c r="K154" s="1"/>
      <c r="L154" s="1"/>
      <c r="M154" s="1"/>
      <c r="N154" s="1"/>
      <c r="O154" s="1"/>
      <c r="P154" s="1"/>
      <c r="Q154" s="1"/>
      <c r="R154" s="1"/>
      <c r="S154" s="1"/>
      <c r="T154" s="1"/>
      <c r="U154" s="1"/>
      <c r="V154" s="1"/>
      <c r="W154" s="1"/>
      <c r="X154" s="1"/>
      <c r="Y154" s="1"/>
      <c r="Z154" s="1"/>
    </row>
    <row r="155" spans="1:26" ht="13.5" customHeight="1">
      <c r="A155" s="1"/>
      <c r="B155" s="1"/>
      <c r="C155" s="1"/>
      <c r="D155" s="1"/>
      <c r="E155" s="110"/>
      <c r="F155" s="110"/>
      <c r="G155" s="1"/>
      <c r="H155" s="1"/>
      <c r="I155" s="1"/>
      <c r="J155" s="1"/>
      <c r="K155" s="1"/>
      <c r="L155" s="1"/>
      <c r="M155" s="1"/>
      <c r="N155" s="1"/>
      <c r="O155" s="1"/>
      <c r="P155" s="1"/>
      <c r="Q155" s="1"/>
      <c r="R155" s="1"/>
      <c r="S155" s="1"/>
      <c r="T155" s="1"/>
      <c r="U155" s="1"/>
      <c r="V155" s="1"/>
      <c r="W155" s="1"/>
      <c r="X155" s="1"/>
      <c r="Y155" s="1"/>
      <c r="Z155" s="1"/>
    </row>
    <row r="156" spans="1:26" ht="13.5" customHeight="1">
      <c r="A156" s="1"/>
      <c r="B156" s="1"/>
      <c r="C156" s="1"/>
      <c r="D156" s="1"/>
      <c r="E156" s="110"/>
      <c r="F156" s="110"/>
      <c r="G156" s="1"/>
      <c r="H156" s="1"/>
      <c r="I156" s="1"/>
      <c r="J156" s="1"/>
      <c r="K156" s="1"/>
      <c r="L156" s="1"/>
      <c r="M156" s="1"/>
      <c r="N156" s="1"/>
      <c r="O156" s="1"/>
      <c r="P156" s="1"/>
      <c r="Q156" s="1"/>
      <c r="R156" s="1"/>
      <c r="S156" s="1"/>
      <c r="T156" s="1"/>
      <c r="U156" s="1"/>
      <c r="V156" s="1"/>
      <c r="W156" s="1"/>
      <c r="X156" s="1"/>
      <c r="Y156" s="1"/>
      <c r="Z156" s="1"/>
    </row>
    <row r="157" spans="1:26" ht="13.5" customHeight="1">
      <c r="A157" s="1"/>
      <c r="B157" s="1"/>
      <c r="C157" s="1"/>
      <c r="D157" s="1"/>
      <c r="E157" s="110"/>
      <c r="F157" s="110"/>
      <c r="G157" s="1"/>
      <c r="H157" s="1"/>
      <c r="I157" s="1"/>
      <c r="J157" s="1"/>
      <c r="K157" s="1"/>
      <c r="L157" s="1"/>
      <c r="M157" s="1"/>
      <c r="N157" s="1"/>
      <c r="O157" s="1"/>
      <c r="P157" s="1"/>
      <c r="Q157" s="1"/>
      <c r="R157" s="1"/>
      <c r="S157" s="1"/>
      <c r="T157" s="1"/>
      <c r="U157" s="1"/>
      <c r="V157" s="1"/>
      <c r="W157" s="1"/>
      <c r="X157" s="1"/>
      <c r="Y157" s="1"/>
      <c r="Z157" s="1"/>
    </row>
    <row r="158" spans="1:26" ht="13.5" customHeight="1">
      <c r="A158" s="1"/>
      <c r="B158" s="1"/>
      <c r="C158" s="1"/>
      <c r="D158" s="1"/>
      <c r="E158" s="110"/>
      <c r="F158" s="110"/>
      <c r="G158" s="1"/>
      <c r="H158" s="1"/>
      <c r="I158" s="1"/>
      <c r="J158" s="1"/>
      <c r="K158" s="1"/>
      <c r="L158" s="1"/>
      <c r="M158" s="1"/>
      <c r="N158" s="1"/>
      <c r="O158" s="1"/>
      <c r="P158" s="1"/>
      <c r="Q158" s="1"/>
      <c r="R158" s="1"/>
      <c r="S158" s="1"/>
      <c r="T158" s="1"/>
      <c r="U158" s="1"/>
      <c r="V158" s="1"/>
      <c r="W158" s="1"/>
      <c r="X158" s="1"/>
      <c r="Y158" s="1"/>
      <c r="Z158" s="1"/>
    </row>
    <row r="159" spans="1:26" ht="13.5" customHeight="1">
      <c r="A159" s="1"/>
      <c r="B159" s="1"/>
      <c r="C159" s="1"/>
      <c r="D159" s="1"/>
      <c r="E159" s="110"/>
      <c r="F159" s="110"/>
      <c r="G159" s="1"/>
      <c r="H159" s="1"/>
      <c r="I159" s="1"/>
      <c r="J159" s="1"/>
      <c r="K159" s="1"/>
      <c r="L159" s="1"/>
      <c r="M159" s="1"/>
      <c r="N159" s="1"/>
      <c r="O159" s="1"/>
      <c r="P159" s="1"/>
      <c r="Q159" s="1"/>
      <c r="R159" s="1"/>
      <c r="S159" s="1"/>
      <c r="T159" s="1"/>
      <c r="U159" s="1"/>
      <c r="V159" s="1"/>
      <c r="W159" s="1"/>
      <c r="X159" s="1"/>
      <c r="Y159" s="1"/>
      <c r="Z159" s="1"/>
    </row>
    <row r="160" spans="1:26" ht="13.5" customHeight="1">
      <c r="A160" s="1"/>
      <c r="B160" s="1"/>
      <c r="C160" s="1"/>
      <c r="D160" s="1"/>
      <c r="E160" s="110"/>
      <c r="F160" s="110"/>
      <c r="G160" s="1"/>
      <c r="H160" s="1"/>
      <c r="I160" s="1"/>
      <c r="J160" s="1"/>
      <c r="K160" s="1"/>
      <c r="L160" s="1"/>
      <c r="M160" s="1"/>
      <c r="N160" s="1"/>
      <c r="O160" s="1"/>
      <c r="P160" s="1"/>
      <c r="Q160" s="1"/>
      <c r="R160" s="1"/>
      <c r="S160" s="1"/>
      <c r="T160" s="1"/>
      <c r="U160" s="1"/>
      <c r="V160" s="1"/>
      <c r="W160" s="1"/>
      <c r="X160" s="1"/>
      <c r="Y160" s="1"/>
      <c r="Z160" s="1"/>
    </row>
    <row r="161" spans="1:26" ht="13.5" customHeight="1">
      <c r="A161" s="1"/>
      <c r="B161" s="1"/>
      <c r="C161" s="1"/>
      <c r="D161" s="1"/>
      <c r="E161" s="110"/>
      <c r="F161" s="110"/>
      <c r="G161" s="1"/>
      <c r="H161" s="1"/>
      <c r="I161" s="1"/>
      <c r="J161" s="1"/>
      <c r="K161" s="1"/>
      <c r="L161" s="1"/>
      <c r="M161" s="1"/>
      <c r="N161" s="1"/>
      <c r="O161" s="1"/>
      <c r="P161" s="1"/>
      <c r="Q161" s="1"/>
      <c r="R161" s="1"/>
      <c r="S161" s="1"/>
      <c r="T161" s="1"/>
      <c r="U161" s="1"/>
      <c r="V161" s="1"/>
      <c r="W161" s="1"/>
      <c r="X161" s="1"/>
      <c r="Y161" s="1"/>
      <c r="Z161" s="1"/>
    </row>
    <row r="162" spans="1:26" ht="13.5" customHeight="1">
      <c r="A162" s="1"/>
      <c r="B162" s="1"/>
      <c r="C162" s="1"/>
      <c r="D162" s="1"/>
      <c r="E162" s="110"/>
      <c r="F162" s="110"/>
      <c r="G162" s="1"/>
      <c r="H162" s="1"/>
      <c r="I162" s="1"/>
      <c r="J162" s="1"/>
      <c r="K162" s="1"/>
      <c r="L162" s="1"/>
      <c r="M162" s="1"/>
      <c r="N162" s="1"/>
      <c r="O162" s="1"/>
      <c r="P162" s="1"/>
      <c r="Q162" s="1"/>
      <c r="R162" s="1"/>
      <c r="S162" s="1"/>
      <c r="T162" s="1"/>
      <c r="U162" s="1"/>
      <c r="V162" s="1"/>
      <c r="W162" s="1"/>
      <c r="X162" s="1"/>
      <c r="Y162" s="1"/>
      <c r="Z162" s="1"/>
    </row>
    <row r="163" spans="1:26" ht="13.5" customHeight="1">
      <c r="A163" s="1"/>
      <c r="B163" s="1"/>
      <c r="C163" s="1"/>
      <c r="D163" s="1"/>
      <c r="E163" s="110"/>
      <c r="F163" s="110"/>
      <c r="G163" s="1"/>
      <c r="H163" s="1"/>
      <c r="I163" s="1"/>
      <c r="J163" s="1"/>
      <c r="K163" s="1"/>
      <c r="L163" s="1"/>
      <c r="M163" s="1"/>
      <c r="N163" s="1"/>
      <c r="O163" s="1"/>
      <c r="P163" s="1"/>
      <c r="Q163" s="1"/>
      <c r="R163" s="1"/>
      <c r="S163" s="1"/>
      <c r="T163" s="1"/>
      <c r="U163" s="1"/>
      <c r="V163" s="1"/>
      <c r="W163" s="1"/>
      <c r="X163" s="1"/>
      <c r="Y163" s="1"/>
      <c r="Z163" s="1"/>
    </row>
    <row r="164" spans="1:26" ht="13.5" customHeight="1">
      <c r="A164" s="1"/>
      <c r="B164" s="1"/>
      <c r="C164" s="1"/>
      <c r="D164" s="1"/>
      <c r="E164" s="110"/>
      <c r="F164" s="110"/>
      <c r="G164" s="1"/>
      <c r="H164" s="1"/>
      <c r="I164" s="1"/>
      <c r="J164" s="1"/>
      <c r="K164" s="1"/>
      <c r="L164" s="1"/>
      <c r="M164" s="1"/>
      <c r="N164" s="1"/>
      <c r="O164" s="1"/>
      <c r="P164" s="1"/>
      <c r="Q164" s="1"/>
      <c r="R164" s="1"/>
      <c r="S164" s="1"/>
      <c r="T164" s="1"/>
      <c r="U164" s="1"/>
      <c r="V164" s="1"/>
      <c r="W164" s="1"/>
      <c r="X164" s="1"/>
      <c r="Y164" s="1"/>
      <c r="Z164" s="1"/>
    </row>
    <row r="165" spans="1:26" ht="13.5" customHeight="1">
      <c r="A165" s="1"/>
      <c r="B165" s="1"/>
      <c r="C165" s="1"/>
      <c r="D165" s="1"/>
      <c r="E165" s="110"/>
      <c r="F165" s="110"/>
      <c r="G165" s="1"/>
      <c r="H165" s="1"/>
      <c r="I165" s="1"/>
      <c r="J165" s="1"/>
      <c r="K165" s="1"/>
      <c r="L165" s="1"/>
      <c r="M165" s="1"/>
      <c r="N165" s="1"/>
      <c r="O165" s="1"/>
      <c r="P165" s="1"/>
      <c r="Q165" s="1"/>
      <c r="R165" s="1"/>
      <c r="S165" s="1"/>
      <c r="T165" s="1"/>
      <c r="U165" s="1"/>
      <c r="V165" s="1"/>
      <c r="W165" s="1"/>
      <c r="X165" s="1"/>
      <c r="Y165" s="1"/>
      <c r="Z165" s="1"/>
    </row>
    <row r="166" spans="1:26" ht="13.5" customHeight="1">
      <c r="A166" s="1"/>
      <c r="B166" s="1"/>
      <c r="C166" s="1"/>
      <c r="D166" s="1"/>
      <c r="E166" s="110"/>
      <c r="F166" s="110"/>
      <c r="G166" s="1"/>
      <c r="H166" s="1"/>
      <c r="I166" s="1"/>
      <c r="J166" s="1"/>
      <c r="K166" s="1"/>
      <c r="L166" s="1"/>
      <c r="M166" s="1"/>
      <c r="N166" s="1"/>
      <c r="O166" s="1"/>
      <c r="P166" s="1"/>
      <c r="Q166" s="1"/>
      <c r="R166" s="1"/>
      <c r="S166" s="1"/>
      <c r="T166" s="1"/>
      <c r="U166" s="1"/>
      <c r="V166" s="1"/>
      <c r="W166" s="1"/>
      <c r="X166" s="1"/>
      <c r="Y166" s="1"/>
      <c r="Z166" s="1"/>
    </row>
    <row r="167" spans="1:26" ht="13.5" customHeight="1">
      <c r="A167" s="1"/>
      <c r="B167" s="1"/>
      <c r="C167" s="1"/>
      <c r="D167" s="1"/>
      <c r="E167" s="110"/>
      <c r="F167" s="110"/>
      <c r="G167" s="1"/>
      <c r="H167" s="1"/>
      <c r="I167" s="1"/>
      <c r="J167" s="1"/>
      <c r="K167" s="1"/>
      <c r="L167" s="1"/>
      <c r="M167" s="1"/>
      <c r="N167" s="1"/>
      <c r="O167" s="1"/>
      <c r="P167" s="1"/>
      <c r="Q167" s="1"/>
      <c r="R167" s="1"/>
      <c r="S167" s="1"/>
      <c r="T167" s="1"/>
      <c r="U167" s="1"/>
      <c r="V167" s="1"/>
      <c r="W167" s="1"/>
      <c r="X167" s="1"/>
      <c r="Y167" s="1"/>
      <c r="Z167" s="1"/>
    </row>
    <row r="168" spans="1:26" ht="13.5" customHeight="1">
      <c r="A168" s="1"/>
      <c r="B168" s="1"/>
      <c r="C168" s="1"/>
      <c r="D168" s="1"/>
      <c r="E168" s="110"/>
      <c r="F168" s="110"/>
      <c r="G168" s="1"/>
      <c r="H168" s="1"/>
      <c r="I168" s="1"/>
      <c r="J168" s="1"/>
      <c r="K168" s="1"/>
      <c r="L168" s="1"/>
      <c r="M168" s="1"/>
      <c r="N168" s="1"/>
      <c r="O168" s="1"/>
      <c r="P168" s="1"/>
      <c r="Q168" s="1"/>
      <c r="R168" s="1"/>
      <c r="S168" s="1"/>
      <c r="T168" s="1"/>
      <c r="U168" s="1"/>
      <c r="V168" s="1"/>
      <c r="W168" s="1"/>
      <c r="X168" s="1"/>
      <c r="Y168" s="1"/>
      <c r="Z168" s="1"/>
    </row>
    <row r="169" spans="1:26" ht="13.5" customHeight="1">
      <c r="A169" s="1"/>
      <c r="B169" s="1"/>
      <c r="C169" s="1"/>
      <c r="D169" s="1"/>
      <c r="E169" s="110"/>
      <c r="F169" s="110"/>
      <c r="G169" s="1"/>
      <c r="H169" s="1"/>
      <c r="I169" s="1"/>
      <c r="J169" s="1"/>
      <c r="K169" s="1"/>
      <c r="L169" s="1"/>
      <c r="M169" s="1"/>
      <c r="N169" s="1"/>
      <c r="O169" s="1"/>
      <c r="P169" s="1"/>
      <c r="Q169" s="1"/>
      <c r="R169" s="1"/>
      <c r="S169" s="1"/>
      <c r="T169" s="1"/>
      <c r="U169" s="1"/>
      <c r="V169" s="1"/>
      <c r="W169" s="1"/>
      <c r="X169" s="1"/>
      <c r="Y169" s="1"/>
      <c r="Z169" s="1"/>
    </row>
    <row r="170" spans="1:26" ht="13.5" customHeight="1">
      <c r="A170" s="1"/>
      <c r="B170" s="1"/>
      <c r="C170" s="1"/>
      <c r="D170" s="1"/>
      <c r="E170" s="110"/>
      <c r="F170" s="110"/>
      <c r="G170" s="1"/>
      <c r="H170" s="1"/>
      <c r="I170" s="1"/>
      <c r="J170" s="1"/>
      <c r="K170" s="1"/>
      <c r="L170" s="1"/>
      <c r="M170" s="1"/>
      <c r="N170" s="1"/>
      <c r="O170" s="1"/>
      <c r="P170" s="1"/>
      <c r="Q170" s="1"/>
      <c r="R170" s="1"/>
      <c r="S170" s="1"/>
      <c r="T170" s="1"/>
      <c r="U170" s="1"/>
      <c r="V170" s="1"/>
      <c r="W170" s="1"/>
      <c r="X170" s="1"/>
      <c r="Y170" s="1"/>
      <c r="Z170" s="1"/>
    </row>
    <row r="171" spans="1:26" ht="13.5" customHeight="1">
      <c r="A171" s="1"/>
      <c r="B171" s="1"/>
      <c r="C171" s="1"/>
      <c r="D171" s="1"/>
      <c r="E171" s="110"/>
      <c r="F171" s="110"/>
      <c r="G171" s="1"/>
      <c r="H171" s="1"/>
      <c r="I171" s="1"/>
      <c r="J171" s="1"/>
      <c r="K171" s="1"/>
      <c r="L171" s="1"/>
      <c r="M171" s="1"/>
      <c r="N171" s="1"/>
      <c r="O171" s="1"/>
      <c r="P171" s="1"/>
      <c r="Q171" s="1"/>
      <c r="R171" s="1"/>
      <c r="S171" s="1"/>
      <c r="T171" s="1"/>
      <c r="U171" s="1"/>
      <c r="V171" s="1"/>
      <c r="W171" s="1"/>
      <c r="X171" s="1"/>
      <c r="Y171" s="1"/>
      <c r="Z171" s="1"/>
    </row>
    <row r="172" spans="1:26" ht="13.5" customHeight="1">
      <c r="A172" s="1"/>
      <c r="B172" s="1"/>
      <c r="C172" s="1"/>
      <c r="D172" s="1"/>
      <c r="E172" s="110"/>
      <c r="F172" s="110"/>
      <c r="G172" s="1"/>
      <c r="H172" s="1"/>
      <c r="I172" s="1"/>
      <c r="J172" s="1"/>
      <c r="K172" s="1"/>
      <c r="L172" s="1"/>
      <c r="M172" s="1"/>
      <c r="N172" s="1"/>
      <c r="O172" s="1"/>
      <c r="P172" s="1"/>
      <c r="Q172" s="1"/>
      <c r="R172" s="1"/>
      <c r="S172" s="1"/>
      <c r="T172" s="1"/>
      <c r="U172" s="1"/>
      <c r="V172" s="1"/>
      <c r="W172" s="1"/>
      <c r="X172" s="1"/>
      <c r="Y172" s="1"/>
      <c r="Z172" s="1"/>
    </row>
    <row r="173" spans="1:26" ht="13.5" customHeight="1">
      <c r="A173" s="1"/>
      <c r="B173" s="1"/>
      <c r="C173" s="1"/>
      <c r="D173" s="1"/>
      <c r="E173" s="110"/>
      <c r="F173" s="110"/>
      <c r="G173" s="1"/>
      <c r="H173" s="1"/>
      <c r="I173" s="1"/>
      <c r="J173" s="1"/>
      <c r="K173" s="1"/>
      <c r="L173" s="1"/>
      <c r="M173" s="1"/>
      <c r="N173" s="1"/>
      <c r="O173" s="1"/>
      <c r="P173" s="1"/>
      <c r="Q173" s="1"/>
      <c r="R173" s="1"/>
      <c r="S173" s="1"/>
      <c r="T173" s="1"/>
      <c r="U173" s="1"/>
      <c r="V173" s="1"/>
      <c r="W173" s="1"/>
      <c r="X173" s="1"/>
      <c r="Y173" s="1"/>
      <c r="Z173" s="1"/>
    </row>
    <row r="174" spans="1:26" ht="13.5" customHeight="1">
      <c r="A174" s="1"/>
      <c r="B174" s="1"/>
      <c r="C174" s="1"/>
      <c r="D174" s="1"/>
      <c r="E174" s="110"/>
      <c r="F174" s="110"/>
      <c r="G174" s="1"/>
      <c r="H174" s="1"/>
      <c r="I174" s="1"/>
      <c r="J174" s="1"/>
      <c r="K174" s="1"/>
      <c r="L174" s="1"/>
      <c r="M174" s="1"/>
      <c r="N174" s="1"/>
      <c r="O174" s="1"/>
      <c r="P174" s="1"/>
      <c r="Q174" s="1"/>
      <c r="R174" s="1"/>
      <c r="S174" s="1"/>
      <c r="T174" s="1"/>
      <c r="U174" s="1"/>
      <c r="V174" s="1"/>
      <c r="W174" s="1"/>
      <c r="X174" s="1"/>
      <c r="Y174" s="1"/>
      <c r="Z174" s="1"/>
    </row>
    <row r="175" spans="1:26" ht="13.5" customHeight="1">
      <c r="A175" s="1"/>
      <c r="B175" s="1"/>
      <c r="C175" s="1"/>
      <c r="D175" s="1"/>
      <c r="E175" s="110"/>
      <c r="F175" s="110"/>
      <c r="G175" s="1"/>
      <c r="H175" s="1"/>
      <c r="I175" s="1"/>
      <c r="J175" s="1"/>
      <c r="K175" s="1"/>
      <c r="L175" s="1"/>
      <c r="M175" s="1"/>
      <c r="N175" s="1"/>
      <c r="O175" s="1"/>
      <c r="P175" s="1"/>
      <c r="Q175" s="1"/>
      <c r="R175" s="1"/>
      <c r="S175" s="1"/>
      <c r="T175" s="1"/>
      <c r="U175" s="1"/>
      <c r="V175" s="1"/>
      <c r="W175" s="1"/>
      <c r="X175" s="1"/>
      <c r="Y175" s="1"/>
      <c r="Z175" s="1"/>
    </row>
    <row r="176" spans="1:26" ht="13.5" customHeight="1">
      <c r="A176" s="1"/>
      <c r="B176" s="1"/>
      <c r="C176" s="1"/>
      <c r="D176" s="1"/>
      <c r="E176" s="110"/>
      <c r="F176" s="110"/>
      <c r="G176" s="1"/>
      <c r="H176" s="1"/>
      <c r="I176" s="1"/>
      <c r="J176" s="1"/>
      <c r="K176" s="1"/>
      <c r="L176" s="1"/>
      <c r="M176" s="1"/>
      <c r="N176" s="1"/>
      <c r="O176" s="1"/>
      <c r="P176" s="1"/>
      <c r="Q176" s="1"/>
      <c r="R176" s="1"/>
      <c r="S176" s="1"/>
      <c r="T176" s="1"/>
      <c r="U176" s="1"/>
      <c r="V176" s="1"/>
      <c r="W176" s="1"/>
      <c r="X176" s="1"/>
      <c r="Y176" s="1"/>
      <c r="Z176" s="1"/>
    </row>
    <row r="177" spans="1:26" ht="13.5" customHeight="1">
      <c r="A177" s="1"/>
      <c r="B177" s="1"/>
      <c r="C177" s="1"/>
      <c r="D177" s="1"/>
      <c r="E177" s="110"/>
      <c r="F177" s="110"/>
      <c r="G177" s="1"/>
      <c r="H177" s="1"/>
      <c r="I177" s="1"/>
      <c r="J177" s="1"/>
      <c r="K177" s="1"/>
      <c r="L177" s="1"/>
      <c r="M177" s="1"/>
      <c r="N177" s="1"/>
      <c r="O177" s="1"/>
      <c r="P177" s="1"/>
      <c r="Q177" s="1"/>
      <c r="R177" s="1"/>
      <c r="S177" s="1"/>
      <c r="T177" s="1"/>
      <c r="U177" s="1"/>
      <c r="V177" s="1"/>
      <c r="W177" s="1"/>
      <c r="X177" s="1"/>
      <c r="Y177" s="1"/>
      <c r="Z177" s="1"/>
    </row>
    <row r="178" spans="1:26" ht="13.5" customHeight="1">
      <c r="A178" s="1"/>
      <c r="B178" s="1"/>
      <c r="C178" s="1"/>
      <c r="D178" s="1"/>
      <c r="E178" s="110"/>
      <c r="F178" s="110"/>
      <c r="G178" s="1"/>
      <c r="H178" s="1"/>
      <c r="I178" s="1"/>
      <c r="J178" s="1"/>
      <c r="K178" s="1"/>
      <c r="L178" s="1"/>
      <c r="M178" s="1"/>
      <c r="N178" s="1"/>
      <c r="O178" s="1"/>
      <c r="P178" s="1"/>
      <c r="Q178" s="1"/>
      <c r="R178" s="1"/>
      <c r="S178" s="1"/>
      <c r="T178" s="1"/>
      <c r="U178" s="1"/>
      <c r="V178" s="1"/>
      <c r="W178" s="1"/>
      <c r="X178" s="1"/>
      <c r="Y178" s="1"/>
      <c r="Z178" s="1"/>
    </row>
    <row r="179" spans="1:26" ht="13.5" customHeight="1">
      <c r="A179" s="1"/>
      <c r="B179" s="1"/>
      <c r="C179" s="1"/>
      <c r="D179" s="1"/>
      <c r="E179" s="110"/>
      <c r="F179" s="110"/>
      <c r="G179" s="1"/>
      <c r="H179" s="1"/>
      <c r="I179" s="1"/>
      <c r="J179" s="1"/>
      <c r="K179" s="1"/>
      <c r="L179" s="1"/>
      <c r="M179" s="1"/>
      <c r="N179" s="1"/>
      <c r="O179" s="1"/>
      <c r="P179" s="1"/>
      <c r="Q179" s="1"/>
      <c r="R179" s="1"/>
      <c r="S179" s="1"/>
      <c r="T179" s="1"/>
      <c r="U179" s="1"/>
      <c r="V179" s="1"/>
      <c r="W179" s="1"/>
      <c r="X179" s="1"/>
      <c r="Y179" s="1"/>
      <c r="Z179" s="1"/>
    </row>
    <row r="180" spans="1:26" ht="13.5" customHeight="1">
      <c r="A180" s="1"/>
      <c r="B180" s="1"/>
      <c r="C180" s="1"/>
      <c r="D180" s="1"/>
      <c r="E180" s="110"/>
      <c r="F180" s="110"/>
      <c r="G180" s="1"/>
      <c r="H180" s="1"/>
      <c r="I180" s="1"/>
      <c r="J180" s="1"/>
      <c r="K180" s="1"/>
      <c r="L180" s="1"/>
      <c r="M180" s="1"/>
      <c r="N180" s="1"/>
      <c r="O180" s="1"/>
      <c r="P180" s="1"/>
      <c r="Q180" s="1"/>
      <c r="R180" s="1"/>
      <c r="S180" s="1"/>
      <c r="T180" s="1"/>
      <c r="U180" s="1"/>
      <c r="V180" s="1"/>
      <c r="W180" s="1"/>
      <c r="X180" s="1"/>
      <c r="Y180" s="1"/>
      <c r="Z180" s="1"/>
    </row>
    <row r="181" spans="1:26" ht="13.5" customHeight="1">
      <c r="A181" s="1"/>
      <c r="B181" s="1"/>
      <c r="C181" s="1"/>
      <c r="D181" s="1"/>
      <c r="E181" s="110"/>
      <c r="F181" s="110"/>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1"/>
      <c r="C182" s="1"/>
      <c r="D182" s="1"/>
      <c r="E182" s="110"/>
      <c r="F182" s="110"/>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1"/>
      <c r="C183" s="1"/>
      <c r="D183" s="1"/>
      <c r="E183" s="110"/>
      <c r="F183" s="110"/>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1"/>
      <c r="C184" s="1"/>
      <c r="D184" s="1"/>
      <c r="E184" s="110"/>
      <c r="F184" s="110"/>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1"/>
      <c r="C185" s="1"/>
      <c r="D185" s="1"/>
      <c r="E185" s="110"/>
      <c r="F185" s="110"/>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1"/>
      <c r="C186" s="1"/>
      <c r="D186" s="1"/>
      <c r="E186" s="110"/>
      <c r="F186" s="110"/>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1"/>
      <c r="C187" s="1"/>
      <c r="D187" s="1"/>
      <c r="E187" s="110"/>
      <c r="F187" s="110"/>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1"/>
      <c r="C188" s="1"/>
      <c r="D188" s="1"/>
      <c r="E188" s="110"/>
      <c r="F188" s="110"/>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1"/>
      <c r="C189" s="1"/>
      <c r="D189" s="1"/>
      <c r="E189" s="110"/>
      <c r="F189" s="110"/>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1"/>
      <c r="C190" s="1"/>
      <c r="D190" s="1"/>
      <c r="E190" s="110"/>
      <c r="F190" s="110"/>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1"/>
      <c r="C191" s="1"/>
      <c r="D191" s="1"/>
      <c r="E191" s="110"/>
      <c r="F191" s="110"/>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1"/>
      <c r="C192" s="1"/>
      <c r="D192" s="1"/>
      <c r="E192" s="110"/>
      <c r="F192" s="110"/>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1"/>
      <c r="C193" s="1"/>
      <c r="D193" s="1"/>
      <c r="E193" s="110"/>
      <c r="F193" s="110"/>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1"/>
      <c r="C194" s="1"/>
      <c r="D194" s="1"/>
      <c r="E194" s="110"/>
      <c r="F194" s="110"/>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1"/>
      <c r="C195" s="1"/>
      <c r="D195" s="1"/>
      <c r="E195" s="110"/>
      <c r="F195" s="110"/>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1"/>
      <c r="C196" s="1"/>
      <c r="D196" s="1"/>
      <c r="E196" s="110"/>
      <c r="F196" s="110"/>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1"/>
      <c r="C197" s="1"/>
      <c r="D197" s="1"/>
      <c r="E197" s="110"/>
      <c r="F197" s="110"/>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1"/>
      <c r="C198" s="1"/>
      <c r="D198" s="1"/>
      <c r="E198" s="110"/>
      <c r="F198" s="110"/>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1"/>
      <c r="C199" s="1"/>
      <c r="D199" s="1"/>
      <c r="E199" s="110"/>
      <c r="F199" s="110"/>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1"/>
      <c r="C200" s="1"/>
      <c r="D200" s="1"/>
      <c r="E200" s="110"/>
      <c r="F200" s="110"/>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1"/>
      <c r="C201" s="1"/>
      <c r="D201" s="1"/>
      <c r="E201" s="110"/>
      <c r="F201" s="110"/>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1"/>
      <c r="C202" s="1"/>
      <c r="D202" s="1"/>
      <c r="E202" s="110"/>
      <c r="F202" s="110"/>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1"/>
      <c r="C203" s="1"/>
      <c r="D203" s="1"/>
      <c r="E203" s="110"/>
      <c r="F203" s="110"/>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1"/>
      <c r="C204" s="1"/>
      <c r="D204" s="1"/>
      <c r="E204" s="110"/>
      <c r="F204" s="110"/>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1"/>
      <c r="C205" s="1"/>
      <c r="D205" s="1"/>
      <c r="E205" s="110"/>
      <c r="F205" s="110"/>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1"/>
      <c r="C206" s="1"/>
      <c r="D206" s="1"/>
      <c r="E206" s="110"/>
      <c r="F206" s="110"/>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1"/>
      <c r="C207" s="1"/>
      <c r="D207" s="1"/>
      <c r="E207" s="110"/>
      <c r="F207" s="110"/>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1"/>
      <c r="C208" s="1"/>
      <c r="D208" s="1"/>
      <c r="E208" s="110"/>
      <c r="F208" s="110"/>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1"/>
      <c r="C209" s="1"/>
      <c r="D209" s="1"/>
      <c r="E209" s="110"/>
      <c r="F209" s="110"/>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1"/>
      <c r="C210" s="1"/>
      <c r="D210" s="1"/>
      <c r="E210" s="110"/>
      <c r="F210" s="110"/>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1"/>
      <c r="C211" s="1"/>
      <c r="D211" s="1"/>
      <c r="E211" s="110"/>
      <c r="F211" s="110"/>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1"/>
      <c r="C212" s="1"/>
      <c r="D212" s="1"/>
      <c r="E212" s="110"/>
      <c r="F212" s="110"/>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1"/>
      <c r="C213" s="1"/>
      <c r="D213" s="1"/>
      <c r="E213" s="110"/>
      <c r="F213" s="110"/>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1"/>
      <c r="C214" s="1"/>
      <c r="D214" s="1"/>
      <c r="E214" s="110"/>
      <c r="F214" s="110"/>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1"/>
      <c r="C215" s="1"/>
      <c r="D215" s="1"/>
      <c r="E215" s="110"/>
      <c r="F215" s="110"/>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1"/>
      <c r="C216" s="1"/>
      <c r="D216" s="1"/>
      <c r="E216" s="110"/>
      <c r="F216" s="110"/>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1"/>
      <c r="C217" s="1"/>
      <c r="D217" s="1"/>
      <c r="E217" s="110"/>
      <c r="F217" s="110"/>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1"/>
      <c r="C218" s="1"/>
      <c r="D218" s="1"/>
      <c r="E218" s="110"/>
      <c r="F218" s="110"/>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1"/>
      <c r="C219" s="1"/>
      <c r="D219" s="1"/>
      <c r="E219" s="110"/>
      <c r="F219" s="110"/>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1"/>
      <c r="C220" s="1"/>
      <c r="D220" s="1"/>
      <c r="E220" s="110"/>
      <c r="F220" s="110"/>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1"/>
      <c r="C221" s="1"/>
      <c r="D221" s="1"/>
      <c r="E221" s="110"/>
      <c r="F221" s="110"/>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1"/>
      <c r="C222" s="1"/>
      <c r="D222" s="1"/>
      <c r="E222" s="110"/>
      <c r="F222" s="110"/>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1"/>
      <c r="C223" s="1"/>
      <c r="D223" s="1"/>
      <c r="E223" s="110"/>
      <c r="F223" s="110"/>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1"/>
      <c r="C224" s="1"/>
      <c r="D224" s="1"/>
      <c r="E224" s="110"/>
      <c r="F224" s="110"/>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1"/>
      <c r="C225" s="1"/>
      <c r="D225" s="1"/>
      <c r="E225" s="110"/>
      <c r="F225" s="110"/>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1"/>
      <c r="C226" s="1"/>
      <c r="D226" s="1"/>
      <c r="E226" s="110"/>
      <c r="F226" s="110"/>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1"/>
      <c r="C227" s="1"/>
      <c r="D227" s="1"/>
      <c r="E227" s="110"/>
      <c r="F227" s="110"/>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1"/>
      <c r="C228" s="1"/>
      <c r="D228" s="1"/>
      <c r="E228" s="110"/>
      <c r="F228" s="110"/>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1"/>
      <c r="C229" s="1"/>
      <c r="D229" s="1"/>
      <c r="E229" s="110"/>
      <c r="F229" s="110"/>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1"/>
      <c r="C230" s="1"/>
      <c r="D230" s="1"/>
      <c r="E230" s="110"/>
      <c r="F230" s="110"/>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1"/>
      <c r="C231" s="1"/>
      <c r="D231" s="1"/>
      <c r="E231" s="110"/>
      <c r="F231" s="110"/>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1"/>
      <c r="C232" s="1"/>
      <c r="D232" s="1"/>
      <c r="E232" s="110"/>
      <c r="F232" s="110"/>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1"/>
      <c r="C233" s="1"/>
      <c r="D233" s="1"/>
      <c r="E233" s="110"/>
      <c r="F233" s="110"/>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1"/>
      <c r="C234" s="1"/>
      <c r="D234" s="1"/>
      <c r="E234" s="110"/>
      <c r="F234" s="110"/>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1"/>
      <c r="C235" s="1"/>
      <c r="D235" s="1"/>
      <c r="E235" s="110"/>
      <c r="F235" s="110"/>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1"/>
      <c r="C236" s="1"/>
      <c r="D236" s="1"/>
      <c r="E236" s="110"/>
      <c r="F236" s="110"/>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1"/>
      <c r="C237" s="1"/>
      <c r="D237" s="1"/>
      <c r="E237" s="110"/>
      <c r="F237" s="110"/>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1"/>
      <c r="C238" s="1"/>
      <c r="D238" s="1"/>
      <c r="E238" s="110"/>
      <c r="F238" s="110"/>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1"/>
      <c r="C239" s="1"/>
      <c r="D239" s="1"/>
      <c r="E239" s="110"/>
      <c r="F239" s="110"/>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1"/>
      <c r="C240" s="1"/>
      <c r="D240" s="1"/>
      <c r="E240" s="110"/>
      <c r="F240" s="110"/>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1"/>
      <c r="C241" s="1"/>
      <c r="D241" s="1"/>
      <c r="E241" s="110"/>
      <c r="F241" s="110"/>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1"/>
      <c r="C242" s="1"/>
      <c r="D242" s="1"/>
      <c r="E242" s="110"/>
      <c r="F242" s="110"/>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1"/>
      <c r="C243" s="1"/>
      <c r="D243" s="1"/>
      <c r="E243" s="110"/>
      <c r="F243" s="110"/>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1"/>
      <c r="C244" s="1"/>
      <c r="D244" s="1"/>
      <c r="E244" s="110"/>
      <c r="F244" s="110"/>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1"/>
      <c r="C245" s="1"/>
      <c r="D245" s="1"/>
      <c r="E245" s="110"/>
      <c r="F245" s="110"/>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1"/>
      <c r="C246" s="1"/>
      <c r="D246" s="1"/>
      <c r="E246" s="110"/>
      <c r="F246" s="110"/>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1"/>
      <c r="C247" s="1"/>
      <c r="D247" s="1"/>
      <c r="E247" s="110"/>
      <c r="F247" s="110"/>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1"/>
      <c r="C248" s="1"/>
      <c r="D248" s="1"/>
      <c r="E248" s="110"/>
      <c r="F248" s="110"/>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1"/>
      <c r="C249" s="1"/>
      <c r="D249" s="1"/>
      <c r="E249" s="110"/>
      <c r="F249" s="110"/>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1"/>
      <c r="C250" s="1"/>
      <c r="D250" s="1"/>
      <c r="E250" s="110"/>
      <c r="F250" s="110"/>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1"/>
      <c r="C251" s="1"/>
      <c r="D251" s="1"/>
      <c r="E251" s="110"/>
      <c r="F251" s="110"/>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1"/>
      <c r="C252" s="1"/>
      <c r="D252" s="1"/>
      <c r="E252" s="110"/>
      <c r="F252" s="110"/>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1"/>
      <c r="C253" s="1"/>
      <c r="D253" s="1"/>
      <c r="E253" s="110"/>
      <c r="F253" s="110"/>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1"/>
      <c r="C254" s="1"/>
      <c r="D254" s="1"/>
      <c r="E254" s="110"/>
      <c r="F254" s="110"/>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1"/>
      <c r="C255" s="1"/>
      <c r="D255" s="1"/>
      <c r="E255" s="110"/>
      <c r="F255" s="110"/>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1"/>
      <c r="C256" s="1"/>
      <c r="D256" s="1"/>
      <c r="E256" s="110"/>
      <c r="F256" s="110"/>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1"/>
      <c r="C257" s="1"/>
      <c r="D257" s="1"/>
      <c r="E257" s="110"/>
      <c r="F257" s="110"/>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1"/>
      <c r="C258" s="1"/>
      <c r="D258" s="1"/>
      <c r="E258" s="110"/>
      <c r="F258" s="110"/>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1"/>
      <c r="C259" s="1"/>
      <c r="D259" s="1"/>
      <c r="E259" s="110"/>
      <c r="F259" s="110"/>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1"/>
      <c r="C260" s="1"/>
      <c r="D260" s="1"/>
      <c r="E260" s="110"/>
      <c r="F260" s="110"/>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1"/>
      <c r="C261" s="1"/>
      <c r="D261" s="1"/>
      <c r="E261" s="110"/>
      <c r="F261" s="110"/>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1"/>
      <c r="C262" s="1"/>
      <c r="D262" s="1"/>
      <c r="E262" s="110"/>
      <c r="F262" s="110"/>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1"/>
      <c r="C263" s="1"/>
      <c r="D263" s="1"/>
      <c r="E263" s="110"/>
      <c r="F263" s="110"/>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1"/>
      <c r="C264" s="1"/>
      <c r="D264" s="1"/>
      <c r="E264" s="110"/>
      <c r="F264" s="110"/>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1"/>
      <c r="C265" s="1"/>
      <c r="D265" s="1"/>
      <c r="E265" s="110"/>
      <c r="F265" s="110"/>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1"/>
      <c r="C266" s="1"/>
      <c r="D266" s="1"/>
      <c r="E266" s="110"/>
      <c r="F266" s="110"/>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1"/>
      <c r="C267" s="1"/>
      <c r="D267" s="1"/>
      <c r="E267" s="110"/>
      <c r="F267" s="110"/>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1"/>
      <c r="C268" s="1"/>
      <c r="D268" s="1"/>
      <c r="E268" s="110"/>
      <c r="F268" s="110"/>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1"/>
      <c r="C269" s="1"/>
      <c r="D269" s="1"/>
      <c r="E269" s="110"/>
      <c r="F269" s="110"/>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1"/>
      <c r="C270" s="1"/>
      <c r="D270" s="1"/>
      <c r="E270" s="110"/>
      <c r="F270" s="110"/>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1"/>
      <c r="C271" s="1"/>
      <c r="D271" s="1"/>
      <c r="E271" s="110"/>
      <c r="F271" s="110"/>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1"/>
      <c r="C272" s="1"/>
      <c r="D272" s="1"/>
      <c r="E272" s="110"/>
      <c r="F272" s="110"/>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1"/>
      <c r="C273" s="1"/>
      <c r="D273" s="1"/>
      <c r="E273" s="110"/>
      <c r="F273" s="110"/>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1"/>
      <c r="C274" s="1"/>
      <c r="D274" s="1"/>
      <c r="E274" s="110"/>
      <c r="F274" s="110"/>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1"/>
      <c r="C275" s="1"/>
      <c r="D275" s="1"/>
      <c r="E275" s="110"/>
      <c r="F275" s="110"/>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1"/>
      <c r="C276" s="1"/>
      <c r="D276" s="1"/>
      <c r="E276" s="110"/>
      <c r="F276" s="110"/>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1"/>
      <c r="C277" s="1"/>
      <c r="D277" s="1"/>
      <c r="E277" s="110"/>
      <c r="F277" s="110"/>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1"/>
      <c r="C278" s="1"/>
      <c r="D278" s="1"/>
      <c r="E278" s="110"/>
      <c r="F278" s="110"/>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1"/>
      <c r="C279" s="1"/>
      <c r="D279" s="1"/>
      <c r="E279" s="110"/>
      <c r="F279" s="110"/>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1"/>
      <c r="C280" s="1"/>
      <c r="D280" s="1"/>
      <c r="E280" s="110"/>
      <c r="F280" s="110"/>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1"/>
      <c r="C281" s="1"/>
      <c r="D281" s="1"/>
      <c r="E281" s="110"/>
      <c r="F281" s="110"/>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1"/>
      <c r="C282" s="1"/>
      <c r="D282" s="1"/>
      <c r="E282" s="110"/>
      <c r="F282" s="110"/>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1"/>
      <c r="C283" s="1"/>
      <c r="D283" s="1"/>
      <c r="E283" s="110"/>
      <c r="F283" s="110"/>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1"/>
      <c r="C284" s="1"/>
      <c r="D284" s="1"/>
      <c r="E284" s="110"/>
      <c r="F284" s="110"/>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1"/>
      <c r="C285" s="1"/>
      <c r="D285" s="1"/>
      <c r="E285" s="110"/>
      <c r="F285" s="110"/>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1"/>
      <c r="C286" s="1"/>
      <c r="D286" s="1"/>
      <c r="E286" s="110"/>
      <c r="F286" s="110"/>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1"/>
      <c r="C287" s="1"/>
      <c r="D287" s="1"/>
      <c r="E287" s="110"/>
      <c r="F287" s="110"/>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1"/>
      <c r="C288" s="1"/>
      <c r="D288" s="1"/>
      <c r="E288" s="110"/>
      <c r="F288" s="110"/>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1"/>
      <c r="C289" s="1"/>
      <c r="D289" s="1"/>
      <c r="E289" s="110"/>
      <c r="F289" s="110"/>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1"/>
      <c r="C290" s="1"/>
      <c r="D290" s="1"/>
      <c r="E290" s="110"/>
      <c r="F290" s="110"/>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1"/>
      <c r="C291" s="1"/>
      <c r="D291" s="1"/>
      <c r="E291" s="110"/>
      <c r="F291" s="110"/>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1"/>
      <c r="C292" s="1"/>
      <c r="D292" s="1"/>
      <c r="E292" s="110"/>
      <c r="F292" s="110"/>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1"/>
      <c r="C293" s="1"/>
      <c r="D293" s="1"/>
      <c r="E293" s="110"/>
      <c r="F293" s="110"/>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1"/>
      <c r="C294" s="1"/>
      <c r="D294" s="1"/>
      <c r="E294" s="110"/>
      <c r="F294" s="110"/>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1"/>
      <c r="C295" s="1"/>
      <c r="D295" s="1"/>
      <c r="E295" s="110"/>
      <c r="F295" s="110"/>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1"/>
      <c r="C296" s="1"/>
      <c r="D296" s="1"/>
      <c r="E296" s="110"/>
      <c r="F296" s="110"/>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1"/>
      <c r="C297" s="1"/>
      <c r="D297" s="1"/>
      <c r="E297" s="110"/>
      <c r="F297" s="110"/>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1"/>
      <c r="C298" s="1"/>
      <c r="D298" s="1"/>
      <c r="E298" s="110"/>
      <c r="F298" s="110"/>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1"/>
      <c r="C299" s="1"/>
      <c r="D299" s="1"/>
      <c r="E299" s="110"/>
      <c r="F299" s="110"/>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1"/>
      <c r="C300" s="1"/>
      <c r="D300" s="1"/>
      <c r="E300" s="110"/>
      <c r="F300" s="110"/>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1"/>
      <c r="C301" s="1"/>
      <c r="D301" s="1"/>
      <c r="E301" s="110"/>
      <c r="F301" s="110"/>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1"/>
      <c r="C302" s="1"/>
      <c r="D302" s="1"/>
      <c r="E302" s="110"/>
      <c r="F302" s="110"/>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1"/>
      <c r="C303" s="1"/>
      <c r="D303" s="1"/>
      <c r="E303" s="110"/>
      <c r="F303" s="110"/>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1"/>
      <c r="C304" s="1"/>
      <c r="D304" s="1"/>
      <c r="E304" s="110"/>
      <c r="F304" s="110"/>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1"/>
      <c r="C305" s="1"/>
      <c r="D305" s="1"/>
      <c r="E305" s="110"/>
      <c r="F305" s="110"/>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1"/>
      <c r="C306" s="1"/>
      <c r="D306" s="1"/>
      <c r="E306" s="110"/>
      <c r="F306" s="110"/>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1"/>
      <c r="C307" s="1"/>
      <c r="D307" s="1"/>
      <c r="E307" s="110"/>
      <c r="F307" s="110"/>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1"/>
      <c r="C308" s="1"/>
      <c r="D308" s="1"/>
      <c r="E308" s="110"/>
      <c r="F308" s="110"/>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1"/>
      <c r="C309" s="1"/>
      <c r="D309" s="1"/>
      <c r="E309" s="110"/>
      <c r="F309" s="110"/>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1"/>
      <c r="C310" s="1"/>
      <c r="D310" s="1"/>
      <c r="E310" s="110"/>
      <c r="F310" s="110"/>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1"/>
      <c r="C311" s="1"/>
      <c r="D311" s="1"/>
      <c r="E311" s="110"/>
      <c r="F311" s="110"/>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1"/>
      <c r="C312" s="1"/>
      <c r="D312" s="1"/>
      <c r="E312" s="110"/>
      <c r="F312" s="110"/>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1"/>
      <c r="C313" s="1"/>
      <c r="D313" s="1"/>
      <c r="E313" s="110"/>
      <c r="F313" s="110"/>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1"/>
      <c r="C314" s="1"/>
      <c r="D314" s="1"/>
      <c r="E314" s="110"/>
      <c r="F314" s="110"/>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1"/>
      <c r="C315" s="1"/>
      <c r="D315" s="1"/>
      <c r="E315" s="110"/>
      <c r="F315" s="110"/>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1"/>
      <c r="C316" s="1"/>
      <c r="D316" s="1"/>
      <c r="E316" s="110"/>
      <c r="F316" s="110"/>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1"/>
      <c r="C317" s="1"/>
      <c r="D317" s="1"/>
      <c r="E317" s="110"/>
      <c r="F317" s="110"/>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1"/>
      <c r="C318" s="1"/>
      <c r="D318" s="1"/>
      <c r="E318" s="110"/>
      <c r="F318" s="110"/>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1"/>
      <c r="C319" s="1"/>
      <c r="D319" s="1"/>
      <c r="E319" s="110"/>
      <c r="F319" s="110"/>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1"/>
      <c r="C320" s="1"/>
      <c r="D320" s="1"/>
      <c r="E320" s="110"/>
      <c r="F320" s="110"/>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1"/>
      <c r="C321" s="1"/>
      <c r="D321" s="1"/>
      <c r="E321" s="110"/>
      <c r="F321" s="110"/>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1"/>
      <c r="C322" s="1"/>
      <c r="D322" s="1"/>
      <c r="E322" s="110"/>
      <c r="F322" s="110"/>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1"/>
      <c r="C323" s="1"/>
      <c r="D323" s="1"/>
      <c r="E323" s="110"/>
      <c r="F323" s="110"/>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1"/>
      <c r="C324" s="1"/>
      <c r="D324" s="1"/>
      <c r="E324" s="110"/>
      <c r="F324" s="110"/>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1"/>
      <c r="C325" s="1"/>
      <c r="D325" s="1"/>
      <c r="E325" s="110"/>
      <c r="F325" s="110"/>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1"/>
      <c r="C326" s="1"/>
      <c r="D326" s="1"/>
      <c r="E326" s="110"/>
      <c r="F326" s="110"/>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1"/>
      <c r="C327" s="1"/>
      <c r="D327" s="1"/>
      <c r="E327" s="110"/>
      <c r="F327" s="110"/>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1"/>
      <c r="C328" s="1"/>
      <c r="D328" s="1"/>
      <c r="E328" s="110"/>
      <c r="F328" s="110"/>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1"/>
      <c r="C329" s="1"/>
      <c r="D329" s="1"/>
      <c r="E329" s="110"/>
      <c r="F329" s="110"/>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1"/>
      <c r="C330" s="1"/>
      <c r="D330" s="1"/>
      <c r="E330" s="110"/>
      <c r="F330" s="110"/>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1"/>
      <c r="C331" s="1"/>
      <c r="D331" s="1"/>
      <c r="E331" s="110"/>
      <c r="F331" s="110"/>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1"/>
      <c r="C332" s="1"/>
      <c r="D332" s="1"/>
      <c r="E332" s="110"/>
      <c r="F332" s="110"/>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1"/>
      <c r="C333" s="1"/>
      <c r="D333" s="1"/>
      <c r="E333" s="110"/>
      <c r="F333" s="110"/>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1"/>
      <c r="C334" s="1"/>
      <c r="D334" s="1"/>
      <c r="E334" s="110"/>
      <c r="F334" s="110"/>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1"/>
      <c r="C335" s="1"/>
      <c r="D335" s="1"/>
      <c r="E335" s="110"/>
      <c r="F335" s="110"/>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1"/>
      <c r="C336" s="1"/>
      <c r="D336" s="1"/>
      <c r="E336" s="110"/>
      <c r="F336" s="110"/>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1"/>
      <c r="C337" s="1"/>
      <c r="D337" s="1"/>
      <c r="E337" s="110"/>
      <c r="F337" s="110"/>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1"/>
      <c r="C338" s="1"/>
      <c r="D338" s="1"/>
      <c r="E338" s="110"/>
      <c r="F338" s="110"/>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1"/>
      <c r="C339" s="1"/>
      <c r="D339" s="1"/>
      <c r="E339" s="110"/>
      <c r="F339" s="110"/>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1"/>
      <c r="C340" s="1"/>
      <c r="D340" s="1"/>
      <c r="E340" s="110"/>
      <c r="F340" s="110"/>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1"/>
      <c r="C341" s="1"/>
      <c r="D341" s="1"/>
      <c r="E341" s="110"/>
      <c r="F341" s="110"/>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1"/>
      <c r="C342" s="1"/>
      <c r="D342" s="1"/>
      <c r="E342" s="110"/>
      <c r="F342" s="110"/>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1"/>
      <c r="C343" s="1"/>
      <c r="D343" s="1"/>
      <c r="E343" s="110"/>
      <c r="F343" s="110"/>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1"/>
      <c r="C344" s="1"/>
      <c r="D344" s="1"/>
      <c r="E344" s="110"/>
      <c r="F344" s="110"/>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1"/>
      <c r="C345" s="1"/>
      <c r="D345" s="1"/>
      <c r="E345" s="110"/>
      <c r="F345" s="110"/>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1"/>
      <c r="C346" s="1"/>
      <c r="D346" s="1"/>
      <c r="E346" s="110"/>
      <c r="F346" s="110"/>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1"/>
      <c r="C347" s="1"/>
      <c r="D347" s="1"/>
      <c r="E347" s="110"/>
      <c r="F347" s="110"/>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1"/>
      <c r="C348" s="1"/>
      <c r="D348" s="1"/>
      <c r="E348" s="110"/>
      <c r="F348" s="110"/>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1"/>
      <c r="C349" s="1"/>
      <c r="D349" s="1"/>
      <c r="E349" s="110"/>
      <c r="F349" s="110"/>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1"/>
      <c r="C350" s="1"/>
      <c r="D350" s="1"/>
      <c r="E350" s="110"/>
      <c r="F350" s="110"/>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1"/>
      <c r="C351" s="1"/>
      <c r="D351" s="1"/>
      <c r="E351" s="110"/>
      <c r="F351" s="110"/>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1"/>
      <c r="C352" s="1"/>
      <c r="D352" s="1"/>
      <c r="E352" s="110"/>
      <c r="F352" s="110"/>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1"/>
      <c r="C353" s="1"/>
      <c r="D353" s="1"/>
      <c r="E353" s="110"/>
      <c r="F353" s="110"/>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1"/>
      <c r="C354" s="1"/>
      <c r="D354" s="1"/>
      <c r="E354" s="110"/>
      <c r="F354" s="110"/>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1"/>
      <c r="C355" s="1"/>
      <c r="D355" s="1"/>
      <c r="E355" s="110"/>
      <c r="F355" s="110"/>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1"/>
      <c r="C356" s="1"/>
      <c r="D356" s="1"/>
      <c r="E356" s="110"/>
      <c r="F356" s="110"/>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1"/>
      <c r="C357" s="1"/>
      <c r="D357" s="1"/>
      <c r="E357" s="110"/>
      <c r="F357" s="110"/>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1"/>
      <c r="C358" s="1"/>
      <c r="D358" s="1"/>
      <c r="E358" s="110"/>
      <c r="F358" s="110"/>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1"/>
      <c r="C359" s="1"/>
      <c r="D359" s="1"/>
      <c r="E359" s="110"/>
      <c r="F359" s="110"/>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1"/>
      <c r="C360" s="1"/>
      <c r="D360" s="1"/>
      <c r="E360" s="110"/>
      <c r="F360" s="110"/>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1"/>
      <c r="C361" s="1"/>
      <c r="D361" s="1"/>
      <c r="E361" s="110"/>
      <c r="F361" s="110"/>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1"/>
      <c r="C362" s="1"/>
      <c r="D362" s="1"/>
      <c r="E362" s="110"/>
      <c r="F362" s="110"/>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1"/>
      <c r="C363" s="1"/>
      <c r="D363" s="1"/>
      <c r="E363" s="110"/>
      <c r="F363" s="110"/>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1"/>
      <c r="C364" s="1"/>
      <c r="D364" s="1"/>
      <c r="E364" s="110"/>
      <c r="F364" s="110"/>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1"/>
      <c r="C365" s="1"/>
      <c r="D365" s="1"/>
      <c r="E365" s="110"/>
      <c r="F365" s="110"/>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1"/>
      <c r="C366" s="1"/>
      <c r="D366" s="1"/>
      <c r="E366" s="110"/>
      <c r="F366" s="110"/>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1"/>
      <c r="C367" s="1"/>
      <c r="D367" s="1"/>
      <c r="E367" s="110"/>
      <c r="F367" s="110"/>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1"/>
      <c r="C368" s="1"/>
      <c r="D368" s="1"/>
      <c r="E368" s="110"/>
      <c r="F368" s="110"/>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1"/>
      <c r="C369" s="1"/>
      <c r="D369" s="1"/>
      <c r="E369" s="110"/>
      <c r="F369" s="110"/>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1"/>
      <c r="C370" s="1"/>
      <c r="D370" s="1"/>
      <c r="E370" s="110"/>
      <c r="F370" s="110"/>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1"/>
      <c r="C371" s="1"/>
      <c r="D371" s="1"/>
      <c r="E371" s="110"/>
      <c r="F371" s="110"/>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1"/>
      <c r="C372" s="1"/>
      <c r="D372" s="1"/>
      <c r="E372" s="110"/>
      <c r="F372" s="110"/>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1"/>
      <c r="C373" s="1"/>
      <c r="D373" s="1"/>
      <c r="E373" s="110"/>
      <c r="F373" s="110"/>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1"/>
      <c r="C374" s="1"/>
      <c r="D374" s="1"/>
      <c r="E374" s="110"/>
      <c r="F374" s="110"/>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1"/>
      <c r="C375" s="1"/>
      <c r="D375" s="1"/>
      <c r="E375" s="110"/>
      <c r="F375" s="110"/>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1"/>
      <c r="C376" s="1"/>
      <c r="D376" s="1"/>
      <c r="E376" s="110"/>
      <c r="F376" s="110"/>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1"/>
      <c r="C377" s="1"/>
      <c r="D377" s="1"/>
      <c r="E377" s="110"/>
      <c r="F377" s="110"/>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1"/>
      <c r="C378" s="1"/>
      <c r="D378" s="1"/>
      <c r="E378" s="110"/>
      <c r="F378" s="110"/>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1"/>
      <c r="C379" s="1"/>
      <c r="D379" s="1"/>
      <c r="E379" s="110"/>
      <c r="F379" s="110"/>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1"/>
      <c r="C380" s="1"/>
      <c r="D380" s="1"/>
      <c r="E380" s="110"/>
      <c r="F380" s="110"/>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1"/>
      <c r="C381" s="1"/>
      <c r="D381" s="1"/>
      <c r="E381" s="110"/>
      <c r="F381" s="110"/>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1"/>
      <c r="C382" s="1"/>
      <c r="D382" s="1"/>
      <c r="E382" s="110"/>
      <c r="F382" s="110"/>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1"/>
      <c r="C383" s="1"/>
      <c r="D383" s="1"/>
      <c r="E383" s="110"/>
      <c r="F383" s="110"/>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1"/>
      <c r="C384" s="1"/>
      <c r="D384" s="1"/>
      <c r="E384" s="110"/>
      <c r="F384" s="110"/>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1"/>
      <c r="C385" s="1"/>
      <c r="D385" s="1"/>
      <c r="E385" s="110"/>
      <c r="F385" s="110"/>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1"/>
      <c r="C386" s="1"/>
      <c r="D386" s="1"/>
      <c r="E386" s="110"/>
      <c r="F386" s="110"/>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1"/>
      <c r="C387" s="1"/>
      <c r="D387" s="1"/>
      <c r="E387" s="110"/>
      <c r="F387" s="110"/>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1"/>
      <c r="C388" s="1"/>
      <c r="D388" s="1"/>
      <c r="E388" s="110"/>
      <c r="F388" s="110"/>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1"/>
      <c r="C389" s="1"/>
      <c r="D389" s="1"/>
      <c r="E389" s="110"/>
      <c r="F389" s="110"/>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1"/>
      <c r="C390" s="1"/>
      <c r="D390" s="1"/>
      <c r="E390" s="110"/>
      <c r="F390" s="110"/>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1"/>
      <c r="C391" s="1"/>
      <c r="D391" s="1"/>
      <c r="E391" s="110"/>
      <c r="F391" s="110"/>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1"/>
      <c r="C392" s="1"/>
      <c r="D392" s="1"/>
      <c r="E392" s="110"/>
      <c r="F392" s="110"/>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1"/>
      <c r="C393" s="1"/>
      <c r="D393" s="1"/>
      <c r="E393" s="110"/>
      <c r="F393" s="110"/>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1"/>
      <c r="C394" s="1"/>
      <c r="D394" s="1"/>
      <c r="E394" s="110"/>
      <c r="F394" s="110"/>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1"/>
      <c r="C395" s="1"/>
      <c r="D395" s="1"/>
      <c r="E395" s="110"/>
      <c r="F395" s="110"/>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1"/>
      <c r="C396" s="1"/>
      <c r="D396" s="1"/>
      <c r="E396" s="110"/>
      <c r="F396" s="110"/>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1"/>
      <c r="C397" s="1"/>
      <c r="D397" s="1"/>
      <c r="E397" s="110"/>
      <c r="F397" s="110"/>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1"/>
      <c r="C398" s="1"/>
      <c r="D398" s="1"/>
      <c r="E398" s="110"/>
      <c r="F398" s="110"/>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1"/>
      <c r="C399" s="1"/>
      <c r="D399" s="1"/>
      <c r="E399" s="110"/>
      <c r="F399" s="110"/>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1"/>
      <c r="C400" s="1"/>
      <c r="D400" s="1"/>
      <c r="E400" s="110"/>
      <c r="F400" s="110"/>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1"/>
      <c r="C401" s="1"/>
      <c r="D401" s="1"/>
      <c r="E401" s="110"/>
      <c r="F401" s="110"/>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1"/>
      <c r="C402" s="1"/>
      <c r="D402" s="1"/>
      <c r="E402" s="110"/>
      <c r="F402" s="110"/>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1"/>
      <c r="C403" s="1"/>
      <c r="D403" s="1"/>
      <c r="E403" s="110"/>
      <c r="F403" s="110"/>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1"/>
      <c r="C404" s="1"/>
      <c r="D404" s="1"/>
      <c r="E404" s="110"/>
      <c r="F404" s="110"/>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1"/>
      <c r="C405" s="1"/>
      <c r="D405" s="1"/>
      <c r="E405" s="110"/>
      <c r="F405" s="110"/>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1"/>
      <c r="C406" s="1"/>
      <c r="D406" s="1"/>
      <c r="E406" s="110"/>
      <c r="F406" s="110"/>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1"/>
      <c r="C407" s="1"/>
      <c r="D407" s="1"/>
      <c r="E407" s="110"/>
      <c r="F407" s="110"/>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1"/>
      <c r="C408" s="1"/>
      <c r="D408" s="1"/>
      <c r="E408" s="110"/>
      <c r="F408" s="110"/>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1"/>
      <c r="C409" s="1"/>
      <c r="D409" s="1"/>
      <c r="E409" s="110"/>
      <c r="F409" s="110"/>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1"/>
      <c r="C410" s="1"/>
      <c r="D410" s="1"/>
      <c r="E410" s="110"/>
      <c r="F410" s="110"/>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1"/>
      <c r="C411" s="1"/>
      <c r="D411" s="1"/>
      <c r="E411" s="110"/>
      <c r="F411" s="110"/>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1"/>
      <c r="C412" s="1"/>
      <c r="D412" s="1"/>
      <c r="E412" s="110"/>
      <c r="F412" s="110"/>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1"/>
      <c r="C413" s="1"/>
      <c r="D413" s="1"/>
      <c r="E413" s="110"/>
      <c r="F413" s="110"/>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1"/>
      <c r="C414" s="1"/>
      <c r="D414" s="1"/>
      <c r="E414" s="110"/>
      <c r="F414" s="110"/>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1"/>
      <c r="C415" s="1"/>
      <c r="D415" s="1"/>
      <c r="E415" s="110"/>
      <c r="F415" s="110"/>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1"/>
      <c r="C416" s="1"/>
      <c r="D416" s="1"/>
      <c r="E416" s="110"/>
      <c r="F416" s="110"/>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1"/>
      <c r="C417" s="1"/>
      <c r="D417" s="1"/>
      <c r="E417" s="110"/>
      <c r="F417" s="110"/>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1"/>
      <c r="C418" s="1"/>
      <c r="D418" s="1"/>
      <c r="E418" s="110"/>
      <c r="F418" s="110"/>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1"/>
      <c r="C419" s="1"/>
      <c r="D419" s="1"/>
      <c r="E419" s="110"/>
      <c r="F419" s="110"/>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1"/>
      <c r="C420" s="1"/>
      <c r="D420" s="1"/>
      <c r="E420" s="110"/>
      <c r="F420" s="110"/>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1"/>
      <c r="C421" s="1"/>
      <c r="D421" s="1"/>
      <c r="E421" s="110"/>
      <c r="F421" s="110"/>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1"/>
      <c r="C422" s="1"/>
      <c r="D422" s="1"/>
      <c r="E422" s="110"/>
      <c r="F422" s="110"/>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1"/>
      <c r="C423" s="1"/>
      <c r="D423" s="1"/>
      <c r="E423" s="110"/>
      <c r="F423" s="110"/>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1"/>
      <c r="C424" s="1"/>
      <c r="D424" s="1"/>
      <c r="E424" s="110"/>
      <c r="F424" s="110"/>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1"/>
      <c r="C425" s="1"/>
      <c r="D425" s="1"/>
      <c r="E425" s="110"/>
      <c r="F425" s="110"/>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1"/>
      <c r="C426" s="1"/>
      <c r="D426" s="1"/>
      <c r="E426" s="110"/>
      <c r="F426" s="110"/>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1"/>
      <c r="C427" s="1"/>
      <c r="D427" s="1"/>
      <c r="E427" s="110"/>
      <c r="F427" s="110"/>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1"/>
      <c r="C428" s="1"/>
      <c r="D428" s="1"/>
      <c r="E428" s="110"/>
      <c r="F428" s="110"/>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1"/>
      <c r="C429" s="1"/>
      <c r="D429" s="1"/>
      <c r="E429" s="110"/>
      <c r="F429" s="110"/>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1"/>
      <c r="C430" s="1"/>
      <c r="D430" s="1"/>
      <c r="E430" s="110"/>
      <c r="F430" s="110"/>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1"/>
      <c r="C431" s="1"/>
      <c r="D431" s="1"/>
      <c r="E431" s="110"/>
      <c r="F431" s="110"/>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1"/>
      <c r="C432" s="1"/>
      <c r="D432" s="1"/>
      <c r="E432" s="110"/>
      <c r="F432" s="110"/>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1"/>
      <c r="C433" s="1"/>
      <c r="D433" s="1"/>
      <c r="E433" s="110"/>
      <c r="F433" s="110"/>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1"/>
      <c r="C434" s="1"/>
      <c r="D434" s="1"/>
      <c r="E434" s="110"/>
      <c r="F434" s="110"/>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1"/>
      <c r="C435" s="1"/>
      <c r="D435" s="1"/>
      <c r="E435" s="110"/>
      <c r="F435" s="110"/>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1"/>
      <c r="C436" s="1"/>
      <c r="D436" s="1"/>
      <c r="E436" s="110"/>
      <c r="F436" s="110"/>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1"/>
      <c r="C437" s="1"/>
      <c r="D437" s="1"/>
      <c r="E437" s="110"/>
      <c r="F437" s="110"/>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1"/>
      <c r="C438" s="1"/>
      <c r="D438" s="1"/>
      <c r="E438" s="110"/>
      <c r="F438" s="110"/>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1"/>
      <c r="C439" s="1"/>
      <c r="D439" s="1"/>
      <c r="E439" s="110"/>
      <c r="F439" s="110"/>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1"/>
      <c r="C440" s="1"/>
      <c r="D440" s="1"/>
      <c r="E440" s="110"/>
      <c r="F440" s="110"/>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1"/>
      <c r="C441" s="1"/>
      <c r="D441" s="1"/>
      <c r="E441" s="110"/>
      <c r="F441" s="110"/>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1"/>
      <c r="C442" s="1"/>
      <c r="D442" s="1"/>
      <c r="E442" s="110"/>
      <c r="F442" s="110"/>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1"/>
      <c r="C443" s="1"/>
      <c r="D443" s="1"/>
      <c r="E443" s="110"/>
      <c r="F443" s="110"/>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1"/>
      <c r="C444" s="1"/>
      <c r="D444" s="1"/>
      <c r="E444" s="110"/>
      <c r="F444" s="110"/>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1"/>
      <c r="C445" s="1"/>
      <c r="D445" s="1"/>
      <c r="E445" s="110"/>
      <c r="F445" s="110"/>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1"/>
      <c r="C446" s="1"/>
      <c r="D446" s="1"/>
      <c r="E446" s="110"/>
      <c r="F446" s="110"/>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1"/>
      <c r="C447" s="1"/>
      <c r="D447" s="1"/>
      <c r="E447" s="110"/>
      <c r="F447" s="110"/>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1"/>
      <c r="C448" s="1"/>
      <c r="D448" s="1"/>
      <c r="E448" s="110"/>
      <c r="F448" s="110"/>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1"/>
      <c r="C449" s="1"/>
      <c r="D449" s="1"/>
      <c r="E449" s="110"/>
      <c r="F449" s="110"/>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1"/>
      <c r="C450" s="1"/>
      <c r="D450" s="1"/>
      <c r="E450" s="110"/>
      <c r="F450" s="110"/>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1"/>
      <c r="C451" s="1"/>
      <c r="D451" s="1"/>
      <c r="E451" s="110"/>
      <c r="F451" s="110"/>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1"/>
      <c r="C452" s="1"/>
      <c r="D452" s="1"/>
      <c r="E452" s="110"/>
      <c r="F452" s="110"/>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1"/>
      <c r="C453" s="1"/>
      <c r="D453" s="1"/>
      <c r="E453" s="110"/>
      <c r="F453" s="110"/>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1"/>
      <c r="C454" s="1"/>
      <c r="D454" s="1"/>
      <c r="E454" s="110"/>
      <c r="F454" s="110"/>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1"/>
      <c r="C455" s="1"/>
      <c r="D455" s="1"/>
      <c r="E455" s="110"/>
      <c r="F455" s="110"/>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1"/>
      <c r="C456" s="1"/>
      <c r="D456" s="1"/>
      <c r="E456" s="110"/>
      <c r="F456" s="110"/>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1"/>
      <c r="C457" s="1"/>
      <c r="D457" s="1"/>
      <c r="E457" s="110"/>
      <c r="F457" s="110"/>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1"/>
      <c r="C458" s="1"/>
      <c r="D458" s="1"/>
      <c r="E458" s="110"/>
      <c r="F458" s="110"/>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1"/>
      <c r="C459" s="1"/>
      <c r="D459" s="1"/>
      <c r="E459" s="110"/>
      <c r="F459" s="110"/>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1"/>
      <c r="C460" s="1"/>
      <c r="D460" s="1"/>
      <c r="E460" s="110"/>
      <c r="F460" s="110"/>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1"/>
      <c r="C461" s="1"/>
      <c r="D461" s="1"/>
      <c r="E461" s="110"/>
      <c r="F461" s="110"/>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1"/>
      <c r="C462" s="1"/>
      <c r="D462" s="1"/>
      <c r="E462" s="110"/>
      <c r="F462" s="110"/>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1"/>
      <c r="C463" s="1"/>
      <c r="D463" s="1"/>
      <c r="E463" s="110"/>
      <c r="F463" s="110"/>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1"/>
      <c r="C464" s="1"/>
      <c r="D464" s="1"/>
      <c r="E464" s="110"/>
      <c r="F464" s="110"/>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1"/>
      <c r="C465" s="1"/>
      <c r="D465" s="1"/>
      <c r="E465" s="110"/>
      <c r="F465" s="110"/>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1"/>
      <c r="C466" s="1"/>
      <c r="D466" s="1"/>
      <c r="E466" s="110"/>
      <c r="F466" s="110"/>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1"/>
      <c r="C467" s="1"/>
      <c r="D467" s="1"/>
      <c r="E467" s="110"/>
      <c r="F467" s="110"/>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1"/>
      <c r="C468" s="1"/>
      <c r="D468" s="1"/>
      <c r="E468" s="110"/>
      <c r="F468" s="110"/>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1"/>
      <c r="C469" s="1"/>
      <c r="D469" s="1"/>
      <c r="E469" s="110"/>
      <c r="F469" s="110"/>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1"/>
      <c r="C470" s="1"/>
      <c r="D470" s="1"/>
      <c r="E470" s="110"/>
      <c r="F470" s="110"/>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1"/>
      <c r="C471" s="1"/>
      <c r="D471" s="1"/>
      <c r="E471" s="110"/>
      <c r="F471" s="110"/>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1"/>
      <c r="C472" s="1"/>
      <c r="D472" s="1"/>
      <c r="E472" s="110"/>
      <c r="F472" s="110"/>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1"/>
      <c r="C473" s="1"/>
      <c r="D473" s="1"/>
      <c r="E473" s="110"/>
      <c r="F473" s="110"/>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1"/>
      <c r="C474" s="1"/>
      <c r="D474" s="1"/>
      <c r="E474" s="110"/>
      <c r="F474" s="110"/>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1"/>
      <c r="C475" s="1"/>
      <c r="D475" s="1"/>
      <c r="E475" s="110"/>
      <c r="F475" s="110"/>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1"/>
      <c r="C476" s="1"/>
      <c r="D476" s="1"/>
      <c r="E476" s="110"/>
      <c r="F476" s="110"/>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1"/>
      <c r="C477" s="1"/>
      <c r="D477" s="1"/>
      <c r="E477" s="110"/>
      <c r="F477" s="110"/>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1"/>
      <c r="C478" s="1"/>
      <c r="D478" s="1"/>
      <c r="E478" s="110"/>
      <c r="F478" s="110"/>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1"/>
      <c r="C479" s="1"/>
      <c r="D479" s="1"/>
      <c r="E479" s="110"/>
      <c r="F479" s="110"/>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1"/>
      <c r="C480" s="1"/>
      <c r="D480" s="1"/>
      <c r="E480" s="110"/>
      <c r="F480" s="110"/>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1"/>
      <c r="C481" s="1"/>
      <c r="D481" s="1"/>
      <c r="E481" s="110"/>
      <c r="F481" s="110"/>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1"/>
      <c r="C482" s="1"/>
      <c r="D482" s="1"/>
      <c r="E482" s="110"/>
      <c r="F482" s="110"/>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1"/>
      <c r="C483" s="1"/>
      <c r="D483" s="1"/>
      <c r="E483" s="110"/>
      <c r="F483" s="110"/>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1"/>
      <c r="C484" s="1"/>
      <c r="D484" s="1"/>
      <c r="E484" s="110"/>
      <c r="F484" s="110"/>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1"/>
      <c r="C485" s="1"/>
      <c r="D485" s="1"/>
      <c r="E485" s="110"/>
      <c r="F485" s="110"/>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1"/>
      <c r="C486" s="1"/>
      <c r="D486" s="1"/>
      <c r="E486" s="110"/>
      <c r="F486" s="110"/>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1"/>
      <c r="C487" s="1"/>
      <c r="D487" s="1"/>
      <c r="E487" s="110"/>
      <c r="F487" s="110"/>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1"/>
      <c r="C488" s="1"/>
      <c r="D488" s="1"/>
      <c r="E488" s="110"/>
      <c r="F488" s="110"/>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1"/>
      <c r="C489" s="1"/>
      <c r="D489" s="1"/>
      <c r="E489" s="110"/>
      <c r="F489" s="110"/>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1"/>
      <c r="C490" s="1"/>
      <c r="D490" s="1"/>
      <c r="E490" s="110"/>
      <c r="F490" s="110"/>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1"/>
      <c r="C491" s="1"/>
      <c r="D491" s="1"/>
      <c r="E491" s="110"/>
      <c r="F491" s="110"/>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1"/>
      <c r="C492" s="1"/>
      <c r="D492" s="1"/>
      <c r="E492" s="110"/>
      <c r="F492" s="110"/>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1"/>
      <c r="C493" s="1"/>
      <c r="D493" s="1"/>
      <c r="E493" s="110"/>
      <c r="F493" s="110"/>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1"/>
      <c r="C494" s="1"/>
      <c r="D494" s="1"/>
      <c r="E494" s="110"/>
      <c r="F494" s="110"/>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1"/>
      <c r="C495" s="1"/>
      <c r="D495" s="1"/>
      <c r="E495" s="110"/>
      <c r="F495" s="110"/>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1"/>
      <c r="C496" s="1"/>
      <c r="D496" s="1"/>
      <c r="E496" s="110"/>
      <c r="F496" s="110"/>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1"/>
      <c r="C497" s="1"/>
      <c r="D497" s="1"/>
      <c r="E497" s="110"/>
      <c r="F497" s="110"/>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1"/>
      <c r="C498" s="1"/>
      <c r="D498" s="1"/>
      <c r="E498" s="110"/>
      <c r="F498" s="110"/>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1"/>
      <c r="C499" s="1"/>
      <c r="D499" s="1"/>
      <c r="E499" s="110"/>
      <c r="F499" s="110"/>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1"/>
      <c r="C500" s="1"/>
      <c r="D500" s="1"/>
      <c r="E500" s="110"/>
      <c r="F500" s="110"/>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1"/>
      <c r="C501" s="1"/>
      <c r="D501" s="1"/>
      <c r="E501" s="110"/>
      <c r="F501" s="110"/>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1"/>
      <c r="C502" s="1"/>
      <c r="D502" s="1"/>
      <c r="E502" s="110"/>
      <c r="F502" s="110"/>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1"/>
      <c r="C503" s="1"/>
      <c r="D503" s="1"/>
      <c r="E503" s="110"/>
      <c r="F503" s="110"/>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1"/>
      <c r="C504" s="1"/>
      <c r="D504" s="1"/>
      <c r="E504" s="110"/>
      <c r="F504" s="110"/>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1"/>
      <c r="C505" s="1"/>
      <c r="D505" s="1"/>
      <c r="E505" s="110"/>
      <c r="F505" s="110"/>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1"/>
      <c r="C506" s="1"/>
      <c r="D506" s="1"/>
      <c r="E506" s="110"/>
      <c r="F506" s="110"/>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1"/>
      <c r="C507" s="1"/>
      <c r="D507" s="1"/>
      <c r="E507" s="110"/>
      <c r="F507" s="110"/>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1"/>
      <c r="C508" s="1"/>
      <c r="D508" s="1"/>
      <c r="E508" s="110"/>
      <c r="F508" s="110"/>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1"/>
      <c r="C509" s="1"/>
      <c r="D509" s="1"/>
      <c r="E509" s="110"/>
      <c r="F509" s="110"/>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1"/>
      <c r="C510" s="1"/>
      <c r="D510" s="1"/>
      <c r="E510" s="110"/>
      <c r="F510" s="110"/>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1"/>
      <c r="C511" s="1"/>
      <c r="D511" s="1"/>
      <c r="E511" s="110"/>
      <c r="F511" s="110"/>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1"/>
      <c r="C512" s="1"/>
      <c r="D512" s="1"/>
      <c r="E512" s="110"/>
      <c r="F512" s="110"/>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1"/>
      <c r="C513" s="1"/>
      <c r="D513" s="1"/>
      <c r="E513" s="110"/>
      <c r="F513" s="110"/>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1"/>
      <c r="C514" s="1"/>
      <c r="D514" s="1"/>
      <c r="E514" s="110"/>
      <c r="F514" s="110"/>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1"/>
      <c r="C515" s="1"/>
      <c r="D515" s="1"/>
      <c r="E515" s="110"/>
      <c r="F515" s="110"/>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1"/>
      <c r="C516" s="1"/>
      <c r="D516" s="1"/>
      <c r="E516" s="110"/>
      <c r="F516" s="110"/>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1"/>
      <c r="C517" s="1"/>
      <c r="D517" s="1"/>
      <c r="E517" s="110"/>
      <c r="F517" s="110"/>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1"/>
      <c r="C518" s="1"/>
      <c r="D518" s="1"/>
      <c r="E518" s="110"/>
      <c r="F518" s="110"/>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1"/>
      <c r="C519" s="1"/>
      <c r="D519" s="1"/>
      <c r="E519" s="110"/>
      <c r="F519" s="110"/>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1"/>
      <c r="C520" s="1"/>
      <c r="D520" s="1"/>
      <c r="E520" s="110"/>
      <c r="F520" s="110"/>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1"/>
      <c r="C521" s="1"/>
      <c r="D521" s="1"/>
      <c r="E521" s="110"/>
      <c r="F521" s="110"/>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1"/>
      <c r="C522" s="1"/>
      <c r="D522" s="1"/>
      <c r="E522" s="110"/>
      <c r="F522" s="110"/>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1"/>
      <c r="C523" s="1"/>
      <c r="D523" s="1"/>
      <c r="E523" s="110"/>
      <c r="F523" s="110"/>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1"/>
      <c r="C524" s="1"/>
      <c r="D524" s="1"/>
      <c r="E524" s="110"/>
      <c r="F524" s="110"/>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1"/>
      <c r="C525" s="1"/>
      <c r="D525" s="1"/>
      <c r="E525" s="110"/>
      <c r="F525" s="110"/>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1"/>
      <c r="C526" s="1"/>
      <c r="D526" s="1"/>
      <c r="E526" s="110"/>
      <c r="F526" s="110"/>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1"/>
      <c r="C527" s="1"/>
      <c r="D527" s="1"/>
      <c r="E527" s="110"/>
      <c r="F527" s="110"/>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1"/>
      <c r="C528" s="1"/>
      <c r="D528" s="1"/>
      <c r="E528" s="110"/>
      <c r="F528" s="110"/>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1"/>
      <c r="C529" s="1"/>
      <c r="D529" s="1"/>
      <c r="E529" s="110"/>
      <c r="F529" s="110"/>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1"/>
      <c r="C530" s="1"/>
      <c r="D530" s="1"/>
      <c r="E530" s="110"/>
      <c r="F530" s="110"/>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1"/>
      <c r="C531" s="1"/>
      <c r="D531" s="1"/>
      <c r="E531" s="110"/>
      <c r="F531" s="110"/>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1"/>
      <c r="C532" s="1"/>
      <c r="D532" s="1"/>
      <c r="E532" s="110"/>
      <c r="F532" s="110"/>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1"/>
      <c r="C533" s="1"/>
      <c r="D533" s="1"/>
      <c r="E533" s="110"/>
      <c r="F533" s="110"/>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1"/>
      <c r="C534" s="1"/>
      <c r="D534" s="1"/>
      <c r="E534" s="110"/>
      <c r="F534" s="110"/>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1"/>
      <c r="C535" s="1"/>
      <c r="D535" s="1"/>
      <c r="E535" s="110"/>
      <c r="F535" s="110"/>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1"/>
      <c r="C536" s="1"/>
      <c r="D536" s="1"/>
      <c r="E536" s="110"/>
      <c r="F536" s="110"/>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1"/>
      <c r="C537" s="1"/>
      <c r="D537" s="1"/>
      <c r="E537" s="110"/>
      <c r="F537" s="110"/>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1"/>
      <c r="C538" s="1"/>
      <c r="D538" s="1"/>
      <c r="E538" s="110"/>
      <c r="F538" s="110"/>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1"/>
      <c r="C539" s="1"/>
      <c r="D539" s="1"/>
      <c r="E539" s="110"/>
      <c r="F539" s="110"/>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1"/>
      <c r="C540" s="1"/>
      <c r="D540" s="1"/>
      <c r="E540" s="110"/>
      <c r="F540" s="110"/>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1"/>
      <c r="C541" s="1"/>
      <c r="D541" s="1"/>
      <c r="E541" s="110"/>
      <c r="F541" s="110"/>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1"/>
      <c r="C542" s="1"/>
      <c r="D542" s="1"/>
      <c r="E542" s="110"/>
      <c r="F542" s="110"/>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1"/>
      <c r="C543" s="1"/>
      <c r="D543" s="1"/>
      <c r="E543" s="110"/>
      <c r="F543" s="110"/>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1"/>
      <c r="C544" s="1"/>
      <c r="D544" s="1"/>
      <c r="E544" s="110"/>
      <c r="F544" s="110"/>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1"/>
      <c r="C545" s="1"/>
      <c r="D545" s="1"/>
      <c r="E545" s="110"/>
      <c r="F545" s="110"/>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1"/>
      <c r="C546" s="1"/>
      <c r="D546" s="1"/>
      <c r="E546" s="110"/>
      <c r="F546" s="110"/>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1"/>
      <c r="C547" s="1"/>
      <c r="D547" s="1"/>
      <c r="E547" s="110"/>
      <c r="F547" s="110"/>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1"/>
      <c r="C548" s="1"/>
      <c r="D548" s="1"/>
      <c r="E548" s="110"/>
      <c r="F548" s="110"/>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1"/>
      <c r="C549" s="1"/>
      <c r="D549" s="1"/>
      <c r="E549" s="110"/>
      <c r="F549" s="110"/>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1"/>
      <c r="C550" s="1"/>
      <c r="D550" s="1"/>
      <c r="E550" s="110"/>
      <c r="F550" s="110"/>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1"/>
      <c r="C551" s="1"/>
      <c r="D551" s="1"/>
      <c r="E551" s="110"/>
      <c r="F551" s="110"/>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1"/>
      <c r="C552" s="1"/>
      <c r="D552" s="1"/>
      <c r="E552" s="110"/>
      <c r="F552" s="110"/>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1"/>
      <c r="C553" s="1"/>
      <c r="D553" s="1"/>
      <c r="E553" s="110"/>
      <c r="F553" s="110"/>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1"/>
      <c r="C554" s="1"/>
      <c r="D554" s="1"/>
      <c r="E554" s="110"/>
      <c r="F554" s="110"/>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1"/>
      <c r="C555" s="1"/>
      <c r="D555" s="1"/>
      <c r="E555" s="110"/>
      <c r="F555" s="110"/>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1"/>
      <c r="C556" s="1"/>
      <c r="D556" s="1"/>
      <c r="E556" s="110"/>
      <c r="F556" s="110"/>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1"/>
      <c r="C557" s="1"/>
      <c r="D557" s="1"/>
      <c r="E557" s="110"/>
      <c r="F557" s="110"/>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1"/>
      <c r="C558" s="1"/>
      <c r="D558" s="1"/>
      <c r="E558" s="110"/>
      <c r="F558" s="110"/>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1"/>
      <c r="C559" s="1"/>
      <c r="D559" s="1"/>
      <c r="E559" s="110"/>
      <c r="F559" s="110"/>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1"/>
      <c r="C560" s="1"/>
      <c r="D560" s="1"/>
      <c r="E560" s="110"/>
      <c r="F560" s="110"/>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1"/>
      <c r="C561" s="1"/>
      <c r="D561" s="1"/>
      <c r="E561" s="110"/>
      <c r="F561" s="110"/>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1"/>
      <c r="C562" s="1"/>
      <c r="D562" s="1"/>
      <c r="E562" s="110"/>
      <c r="F562" s="110"/>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1"/>
      <c r="C563" s="1"/>
      <c r="D563" s="1"/>
      <c r="E563" s="110"/>
      <c r="F563" s="110"/>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1"/>
      <c r="C564" s="1"/>
      <c r="D564" s="1"/>
      <c r="E564" s="110"/>
      <c r="F564" s="110"/>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1"/>
      <c r="C565" s="1"/>
      <c r="D565" s="1"/>
      <c r="E565" s="110"/>
      <c r="F565" s="110"/>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1"/>
      <c r="C566" s="1"/>
      <c r="D566" s="1"/>
      <c r="E566" s="110"/>
      <c r="F566" s="110"/>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1"/>
      <c r="C567" s="1"/>
      <c r="D567" s="1"/>
      <c r="E567" s="110"/>
      <c r="F567" s="110"/>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1"/>
      <c r="C568" s="1"/>
      <c r="D568" s="1"/>
      <c r="E568" s="110"/>
      <c r="F568" s="110"/>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1"/>
      <c r="C569" s="1"/>
      <c r="D569" s="1"/>
      <c r="E569" s="110"/>
      <c r="F569" s="110"/>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1"/>
      <c r="C570" s="1"/>
      <c r="D570" s="1"/>
      <c r="E570" s="110"/>
      <c r="F570" s="110"/>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1"/>
      <c r="C571" s="1"/>
      <c r="D571" s="1"/>
      <c r="E571" s="110"/>
      <c r="F571" s="110"/>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1"/>
      <c r="C572" s="1"/>
      <c r="D572" s="1"/>
      <c r="E572" s="110"/>
      <c r="F572" s="110"/>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1"/>
      <c r="C573" s="1"/>
      <c r="D573" s="1"/>
      <c r="E573" s="110"/>
      <c r="F573" s="110"/>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1"/>
      <c r="C574" s="1"/>
      <c r="D574" s="1"/>
      <c r="E574" s="110"/>
      <c r="F574" s="110"/>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1"/>
      <c r="C575" s="1"/>
      <c r="D575" s="1"/>
      <c r="E575" s="110"/>
      <c r="F575" s="110"/>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1"/>
      <c r="C576" s="1"/>
      <c r="D576" s="1"/>
      <c r="E576" s="110"/>
      <c r="F576" s="110"/>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1"/>
      <c r="C577" s="1"/>
      <c r="D577" s="1"/>
      <c r="E577" s="110"/>
      <c r="F577" s="110"/>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1"/>
      <c r="C578" s="1"/>
      <c r="D578" s="1"/>
      <c r="E578" s="110"/>
      <c r="F578" s="110"/>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1"/>
      <c r="C579" s="1"/>
      <c r="D579" s="1"/>
      <c r="E579" s="110"/>
      <c r="F579" s="110"/>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1"/>
      <c r="C580" s="1"/>
      <c r="D580" s="1"/>
      <c r="E580" s="110"/>
      <c r="F580" s="110"/>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1"/>
      <c r="C581" s="1"/>
      <c r="D581" s="1"/>
      <c r="E581" s="110"/>
      <c r="F581" s="110"/>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1"/>
      <c r="C582" s="1"/>
      <c r="D582" s="1"/>
      <c r="E582" s="110"/>
      <c r="F582" s="110"/>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1"/>
      <c r="C583" s="1"/>
      <c r="D583" s="1"/>
      <c r="E583" s="110"/>
      <c r="F583" s="110"/>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1"/>
      <c r="C584" s="1"/>
      <c r="D584" s="1"/>
      <c r="E584" s="110"/>
      <c r="F584" s="110"/>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1"/>
      <c r="C585" s="1"/>
      <c r="D585" s="1"/>
      <c r="E585" s="110"/>
      <c r="F585" s="110"/>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1"/>
      <c r="C586" s="1"/>
      <c r="D586" s="1"/>
      <c r="E586" s="110"/>
      <c r="F586" s="110"/>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1"/>
      <c r="C587" s="1"/>
      <c r="D587" s="1"/>
      <c r="E587" s="110"/>
      <c r="F587" s="110"/>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1"/>
      <c r="C588" s="1"/>
      <c r="D588" s="1"/>
      <c r="E588" s="110"/>
      <c r="F588" s="110"/>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1"/>
      <c r="C589" s="1"/>
      <c r="D589" s="1"/>
      <c r="E589" s="110"/>
      <c r="F589" s="110"/>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1"/>
      <c r="C590" s="1"/>
      <c r="D590" s="1"/>
      <c r="E590" s="110"/>
      <c r="F590" s="110"/>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1"/>
      <c r="C591" s="1"/>
      <c r="D591" s="1"/>
      <c r="E591" s="110"/>
      <c r="F591" s="110"/>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1"/>
      <c r="C592" s="1"/>
      <c r="D592" s="1"/>
      <c r="E592" s="110"/>
      <c r="F592" s="110"/>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1"/>
      <c r="C593" s="1"/>
      <c r="D593" s="1"/>
      <c r="E593" s="110"/>
      <c r="F593" s="110"/>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1"/>
      <c r="C594" s="1"/>
      <c r="D594" s="1"/>
      <c r="E594" s="110"/>
      <c r="F594" s="110"/>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1"/>
      <c r="C595" s="1"/>
      <c r="D595" s="1"/>
      <c r="E595" s="110"/>
      <c r="F595" s="110"/>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1"/>
      <c r="C596" s="1"/>
      <c r="D596" s="1"/>
      <c r="E596" s="110"/>
      <c r="F596" s="110"/>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1"/>
      <c r="C597" s="1"/>
      <c r="D597" s="1"/>
      <c r="E597" s="110"/>
      <c r="F597" s="110"/>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1"/>
      <c r="C598" s="1"/>
      <c r="D598" s="1"/>
      <c r="E598" s="110"/>
      <c r="F598" s="110"/>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1"/>
      <c r="C599" s="1"/>
      <c r="D599" s="1"/>
      <c r="E599" s="110"/>
      <c r="F599" s="110"/>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1"/>
      <c r="C600" s="1"/>
      <c r="D600" s="1"/>
      <c r="E600" s="110"/>
      <c r="F600" s="110"/>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1"/>
      <c r="C601" s="1"/>
      <c r="D601" s="1"/>
      <c r="E601" s="110"/>
      <c r="F601" s="110"/>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1"/>
      <c r="C602" s="1"/>
      <c r="D602" s="1"/>
      <c r="E602" s="110"/>
      <c r="F602" s="110"/>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1"/>
      <c r="C603" s="1"/>
      <c r="D603" s="1"/>
      <c r="E603" s="110"/>
      <c r="F603" s="110"/>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1"/>
      <c r="C604" s="1"/>
      <c r="D604" s="1"/>
      <c r="E604" s="110"/>
      <c r="F604" s="110"/>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1"/>
      <c r="C605" s="1"/>
      <c r="D605" s="1"/>
      <c r="E605" s="110"/>
      <c r="F605" s="110"/>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1"/>
      <c r="C606" s="1"/>
      <c r="D606" s="1"/>
      <c r="E606" s="110"/>
      <c r="F606" s="110"/>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1"/>
      <c r="C607" s="1"/>
      <c r="D607" s="1"/>
      <c r="E607" s="110"/>
      <c r="F607" s="110"/>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1"/>
      <c r="C608" s="1"/>
      <c r="D608" s="1"/>
      <c r="E608" s="110"/>
      <c r="F608" s="110"/>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1"/>
      <c r="C609" s="1"/>
      <c r="D609" s="1"/>
      <c r="E609" s="110"/>
      <c r="F609" s="110"/>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1"/>
      <c r="C610" s="1"/>
      <c r="D610" s="1"/>
      <c r="E610" s="110"/>
      <c r="F610" s="110"/>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1"/>
      <c r="C611" s="1"/>
      <c r="D611" s="1"/>
      <c r="E611" s="110"/>
      <c r="F611" s="110"/>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1"/>
      <c r="C612" s="1"/>
      <c r="D612" s="1"/>
      <c r="E612" s="110"/>
      <c r="F612" s="110"/>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1"/>
      <c r="C613" s="1"/>
      <c r="D613" s="1"/>
      <c r="E613" s="110"/>
      <c r="F613" s="110"/>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1"/>
      <c r="C614" s="1"/>
      <c r="D614" s="1"/>
      <c r="E614" s="110"/>
      <c r="F614" s="110"/>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1"/>
      <c r="C615" s="1"/>
      <c r="D615" s="1"/>
      <c r="E615" s="110"/>
      <c r="F615" s="110"/>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1"/>
      <c r="C616" s="1"/>
      <c r="D616" s="1"/>
      <c r="E616" s="110"/>
      <c r="F616" s="110"/>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1"/>
      <c r="C617" s="1"/>
      <c r="D617" s="1"/>
      <c r="E617" s="110"/>
      <c r="F617" s="110"/>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1"/>
      <c r="C618" s="1"/>
      <c r="D618" s="1"/>
      <c r="E618" s="110"/>
      <c r="F618" s="110"/>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1"/>
      <c r="C619" s="1"/>
      <c r="D619" s="1"/>
      <c r="E619" s="110"/>
      <c r="F619" s="110"/>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1"/>
      <c r="C620" s="1"/>
      <c r="D620" s="1"/>
      <c r="E620" s="110"/>
      <c r="F620" s="110"/>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1"/>
      <c r="C621" s="1"/>
      <c r="D621" s="1"/>
      <c r="E621" s="110"/>
      <c r="F621" s="110"/>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1"/>
      <c r="C622" s="1"/>
      <c r="D622" s="1"/>
      <c r="E622" s="110"/>
      <c r="F622" s="110"/>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1"/>
      <c r="C623" s="1"/>
      <c r="D623" s="1"/>
      <c r="E623" s="110"/>
      <c r="F623" s="110"/>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1"/>
      <c r="C624" s="1"/>
      <c r="D624" s="1"/>
      <c r="E624" s="110"/>
      <c r="F624" s="110"/>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1"/>
      <c r="C625" s="1"/>
      <c r="D625" s="1"/>
      <c r="E625" s="110"/>
      <c r="F625" s="110"/>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1"/>
      <c r="C626" s="1"/>
      <c r="D626" s="1"/>
      <c r="E626" s="110"/>
      <c r="F626" s="110"/>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1"/>
      <c r="C627" s="1"/>
      <c r="D627" s="1"/>
      <c r="E627" s="110"/>
      <c r="F627" s="110"/>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1"/>
      <c r="C628" s="1"/>
      <c r="D628" s="1"/>
      <c r="E628" s="110"/>
      <c r="F628" s="110"/>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1"/>
      <c r="C629" s="1"/>
      <c r="D629" s="1"/>
      <c r="E629" s="110"/>
      <c r="F629" s="110"/>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1"/>
      <c r="C630" s="1"/>
      <c r="D630" s="1"/>
      <c r="E630" s="110"/>
      <c r="F630" s="110"/>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1"/>
      <c r="C631" s="1"/>
      <c r="D631" s="1"/>
      <c r="E631" s="110"/>
      <c r="F631" s="110"/>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1"/>
      <c r="C632" s="1"/>
      <c r="D632" s="1"/>
      <c r="E632" s="110"/>
      <c r="F632" s="110"/>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1"/>
      <c r="C633" s="1"/>
      <c r="D633" s="1"/>
      <c r="E633" s="110"/>
      <c r="F633" s="110"/>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1"/>
      <c r="C634" s="1"/>
      <c r="D634" s="1"/>
      <c r="E634" s="110"/>
      <c r="F634" s="110"/>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1"/>
      <c r="C635" s="1"/>
      <c r="D635" s="1"/>
      <c r="E635" s="110"/>
      <c r="F635" s="110"/>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1"/>
      <c r="C636" s="1"/>
      <c r="D636" s="1"/>
      <c r="E636" s="110"/>
      <c r="F636" s="110"/>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1"/>
      <c r="C637" s="1"/>
      <c r="D637" s="1"/>
      <c r="E637" s="110"/>
      <c r="F637" s="110"/>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1"/>
      <c r="C638" s="1"/>
      <c r="D638" s="1"/>
      <c r="E638" s="110"/>
      <c r="F638" s="110"/>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1"/>
      <c r="C639" s="1"/>
      <c r="D639" s="1"/>
      <c r="E639" s="110"/>
      <c r="F639" s="110"/>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1"/>
      <c r="C640" s="1"/>
      <c r="D640" s="1"/>
      <c r="E640" s="110"/>
      <c r="F640" s="110"/>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1"/>
      <c r="C641" s="1"/>
      <c r="D641" s="1"/>
      <c r="E641" s="110"/>
      <c r="F641" s="110"/>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1"/>
      <c r="C642" s="1"/>
      <c r="D642" s="1"/>
      <c r="E642" s="110"/>
      <c r="F642" s="110"/>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1"/>
      <c r="C643" s="1"/>
      <c r="D643" s="1"/>
      <c r="E643" s="110"/>
      <c r="F643" s="110"/>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1"/>
      <c r="C644" s="1"/>
      <c r="D644" s="1"/>
      <c r="E644" s="110"/>
      <c r="F644" s="110"/>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1"/>
      <c r="C645" s="1"/>
      <c r="D645" s="1"/>
      <c r="E645" s="110"/>
      <c r="F645" s="110"/>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1"/>
      <c r="C646" s="1"/>
      <c r="D646" s="1"/>
      <c r="E646" s="110"/>
      <c r="F646" s="110"/>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1"/>
      <c r="C647" s="1"/>
      <c r="D647" s="1"/>
      <c r="E647" s="110"/>
      <c r="F647" s="110"/>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1"/>
      <c r="C648" s="1"/>
      <c r="D648" s="1"/>
      <c r="E648" s="110"/>
      <c r="F648" s="110"/>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1"/>
      <c r="C649" s="1"/>
      <c r="D649" s="1"/>
      <c r="E649" s="110"/>
      <c r="F649" s="110"/>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1"/>
      <c r="C650" s="1"/>
      <c r="D650" s="1"/>
      <c r="E650" s="110"/>
      <c r="F650" s="110"/>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1"/>
      <c r="C651" s="1"/>
      <c r="D651" s="1"/>
      <c r="E651" s="110"/>
      <c r="F651" s="110"/>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1"/>
      <c r="C652" s="1"/>
      <c r="D652" s="1"/>
      <c r="E652" s="110"/>
      <c r="F652" s="110"/>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1"/>
      <c r="C653" s="1"/>
      <c r="D653" s="1"/>
      <c r="E653" s="110"/>
      <c r="F653" s="110"/>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1"/>
      <c r="C654" s="1"/>
      <c r="D654" s="1"/>
      <c r="E654" s="110"/>
      <c r="F654" s="110"/>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1"/>
      <c r="C655" s="1"/>
      <c r="D655" s="1"/>
      <c r="E655" s="110"/>
      <c r="F655" s="110"/>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1"/>
      <c r="C656" s="1"/>
      <c r="D656" s="1"/>
      <c r="E656" s="110"/>
      <c r="F656" s="110"/>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1"/>
      <c r="C657" s="1"/>
      <c r="D657" s="1"/>
      <c r="E657" s="110"/>
      <c r="F657" s="110"/>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1"/>
      <c r="C658" s="1"/>
      <c r="D658" s="1"/>
      <c r="E658" s="110"/>
      <c r="F658" s="110"/>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1"/>
      <c r="C659" s="1"/>
      <c r="D659" s="1"/>
      <c r="E659" s="110"/>
      <c r="F659" s="110"/>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1"/>
      <c r="C660" s="1"/>
      <c r="D660" s="1"/>
      <c r="E660" s="110"/>
      <c r="F660" s="110"/>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1"/>
      <c r="C661" s="1"/>
      <c r="D661" s="1"/>
      <c r="E661" s="110"/>
      <c r="F661" s="110"/>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1"/>
      <c r="C662" s="1"/>
      <c r="D662" s="1"/>
      <c r="E662" s="110"/>
      <c r="F662" s="110"/>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1"/>
      <c r="C663" s="1"/>
      <c r="D663" s="1"/>
      <c r="E663" s="110"/>
      <c r="F663" s="110"/>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1"/>
      <c r="C664" s="1"/>
      <c r="D664" s="1"/>
      <c r="E664" s="110"/>
      <c r="F664" s="110"/>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1"/>
      <c r="C665" s="1"/>
      <c r="D665" s="1"/>
      <c r="E665" s="110"/>
      <c r="F665" s="110"/>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1"/>
      <c r="C666" s="1"/>
      <c r="D666" s="1"/>
      <c r="E666" s="110"/>
      <c r="F666" s="110"/>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1"/>
      <c r="C667" s="1"/>
      <c r="D667" s="1"/>
      <c r="E667" s="110"/>
      <c r="F667" s="110"/>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1"/>
      <c r="C668" s="1"/>
      <c r="D668" s="1"/>
      <c r="E668" s="110"/>
      <c r="F668" s="110"/>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1"/>
      <c r="C669" s="1"/>
      <c r="D669" s="1"/>
      <c r="E669" s="110"/>
      <c r="F669" s="110"/>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1"/>
      <c r="C670" s="1"/>
      <c r="D670" s="1"/>
      <c r="E670" s="110"/>
      <c r="F670" s="110"/>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1"/>
      <c r="C671" s="1"/>
      <c r="D671" s="1"/>
      <c r="E671" s="110"/>
      <c r="F671" s="110"/>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1"/>
      <c r="C672" s="1"/>
      <c r="D672" s="1"/>
      <c r="E672" s="110"/>
      <c r="F672" s="110"/>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1"/>
      <c r="C673" s="1"/>
      <c r="D673" s="1"/>
      <c r="E673" s="110"/>
      <c r="F673" s="110"/>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1"/>
      <c r="C674" s="1"/>
      <c r="D674" s="1"/>
      <c r="E674" s="110"/>
      <c r="F674" s="110"/>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1"/>
      <c r="C675" s="1"/>
      <c r="D675" s="1"/>
      <c r="E675" s="110"/>
      <c r="F675" s="110"/>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1"/>
      <c r="C676" s="1"/>
      <c r="D676" s="1"/>
      <c r="E676" s="110"/>
      <c r="F676" s="110"/>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1"/>
      <c r="C677" s="1"/>
      <c r="D677" s="1"/>
      <c r="E677" s="110"/>
      <c r="F677" s="110"/>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1"/>
      <c r="C678" s="1"/>
      <c r="D678" s="1"/>
      <c r="E678" s="110"/>
      <c r="F678" s="110"/>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1"/>
      <c r="C679" s="1"/>
      <c r="D679" s="1"/>
      <c r="E679" s="110"/>
      <c r="F679" s="110"/>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1"/>
      <c r="C680" s="1"/>
      <c r="D680" s="1"/>
      <c r="E680" s="110"/>
      <c r="F680" s="110"/>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1"/>
      <c r="C681" s="1"/>
      <c r="D681" s="1"/>
      <c r="E681" s="110"/>
      <c r="F681" s="110"/>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1"/>
      <c r="C682" s="1"/>
      <c r="D682" s="1"/>
      <c r="E682" s="110"/>
      <c r="F682" s="110"/>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1"/>
      <c r="C683" s="1"/>
      <c r="D683" s="1"/>
      <c r="E683" s="110"/>
      <c r="F683" s="110"/>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1"/>
      <c r="C684" s="1"/>
      <c r="D684" s="1"/>
      <c r="E684" s="110"/>
      <c r="F684" s="110"/>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1"/>
      <c r="C685" s="1"/>
      <c r="D685" s="1"/>
      <c r="E685" s="110"/>
      <c r="F685" s="110"/>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1"/>
      <c r="C686" s="1"/>
      <c r="D686" s="1"/>
      <c r="E686" s="110"/>
      <c r="F686" s="110"/>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1"/>
      <c r="C687" s="1"/>
      <c r="D687" s="1"/>
      <c r="E687" s="110"/>
      <c r="F687" s="110"/>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1"/>
      <c r="C688" s="1"/>
      <c r="D688" s="1"/>
      <c r="E688" s="110"/>
      <c r="F688" s="110"/>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1"/>
      <c r="C689" s="1"/>
      <c r="D689" s="1"/>
      <c r="E689" s="110"/>
      <c r="F689" s="110"/>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1"/>
      <c r="C690" s="1"/>
      <c r="D690" s="1"/>
      <c r="E690" s="110"/>
      <c r="F690" s="110"/>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1"/>
      <c r="C691" s="1"/>
      <c r="D691" s="1"/>
      <c r="E691" s="110"/>
      <c r="F691" s="110"/>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1"/>
      <c r="C692" s="1"/>
      <c r="D692" s="1"/>
      <c r="E692" s="110"/>
      <c r="F692" s="110"/>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1"/>
      <c r="C693" s="1"/>
      <c r="D693" s="1"/>
      <c r="E693" s="110"/>
      <c r="F693" s="110"/>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1"/>
      <c r="C694" s="1"/>
      <c r="D694" s="1"/>
      <c r="E694" s="110"/>
      <c r="F694" s="110"/>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1"/>
      <c r="C695" s="1"/>
      <c r="D695" s="1"/>
      <c r="E695" s="110"/>
      <c r="F695" s="110"/>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1"/>
      <c r="C696" s="1"/>
      <c r="D696" s="1"/>
      <c r="E696" s="110"/>
      <c r="F696" s="110"/>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1"/>
      <c r="C697" s="1"/>
      <c r="D697" s="1"/>
      <c r="E697" s="110"/>
      <c r="F697" s="110"/>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1"/>
      <c r="C698" s="1"/>
      <c r="D698" s="1"/>
      <c r="E698" s="110"/>
      <c r="F698" s="110"/>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1"/>
      <c r="C699" s="1"/>
      <c r="D699" s="1"/>
      <c r="E699" s="110"/>
      <c r="F699" s="110"/>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1"/>
      <c r="C700" s="1"/>
      <c r="D700" s="1"/>
      <c r="E700" s="110"/>
      <c r="F700" s="110"/>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1"/>
      <c r="C701" s="1"/>
      <c r="D701" s="1"/>
      <c r="E701" s="110"/>
      <c r="F701" s="110"/>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1"/>
      <c r="C702" s="1"/>
      <c r="D702" s="1"/>
      <c r="E702" s="110"/>
      <c r="F702" s="110"/>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1"/>
      <c r="C703" s="1"/>
      <c r="D703" s="1"/>
      <c r="E703" s="110"/>
      <c r="F703" s="110"/>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1"/>
      <c r="C704" s="1"/>
      <c r="D704" s="1"/>
      <c r="E704" s="110"/>
      <c r="F704" s="110"/>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1"/>
      <c r="C705" s="1"/>
      <c r="D705" s="1"/>
      <c r="E705" s="110"/>
      <c r="F705" s="110"/>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1"/>
      <c r="C706" s="1"/>
      <c r="D706" s="1"/>
      <c r="E706" s="110"/>
      <c r="F706" s="110"/>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1"/>
      <c r="C707" s="1"/>
      <c r="D707" s="1"/>
      <c r="E707" s="110"/>
      <c r="F707" s="110"/>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1"/>
      <c r="C708" s="1"/>
      <c r="D708" s="1"/>
      <c r="E708" s="110"/>
      <c r="F708" s="110"/>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1"/>
      <c r="C709" s="1"/>
      <c r="D709" s="1"/>
      <c r="E709" s="110"/>
      <c r="F709" s="110"/>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1"/>
      <c r="C710" s="1"/>
      <c r="D710" s="1"/>
      <c r="E710" s="110"/>
      <c r="F710" s="110"/>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1"/>
      <c r="C711" s="1"/>
      <c r="D711" s="1"/>
      <c r="E711" s="110"/>
      <c r="F711" s="110"/>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1"/>
      <c r="C712" s="1"/>
      <c r="D712" s="1"/>
      <c r="E712" s="110"/>
      <c r="F712" s="110"/>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1"/>
      <c r="C713" s="1"/>
      <c r="D713" s="1"/>
      <c r="E713" s="110"/>
      <c r="F713" s="110"/>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1"/>
      <c r="C714" s="1"/>
      <c r="D714" s="1"/>
      <c r="E714" s="110"/>
      <c r="F714" s="110"/>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1"/>
      <c r="C715" s="1"/>
      <c r="D715" s="1"/>
      <c r="E715" s="110"/>
      <c r="F715" s="110"/>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1"/>
      <c r="C716" s="1"/>
      <c r="D716" s="1"/>
      <c r="E716" s="110"/>
      <c r="F716" s="110"/>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1"/>
      <c r="C717" s="1"/>
      <c r="D717" s="1"/>
      <c r="E717" s="110"/>
      <c r="F717" s="110"/>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1"/>
      <c r="C718" s="1"/>
      <c r="D718" s="1"/>
      <c r="E718" s="110"/>
      <c r="F718" s="110"/>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1"/>
      <c r="C719" s="1"/>
      <c r="D719" s="1"/>
      <c r="E719" s="110"/>
      <c r="F719" s="110"/>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1"/>
      <c r="C720" s="1"/>
      <c r="D720" s="1"/>
      <c r="E720" s="110"/>
      <c r="F720" s="110"/>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1"/>
      <c r="C721" s="1"/>
      <c r="D721" s="1"/>
      <c r="E721" s="110"/>
      <c r="F721" s="110"/>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1"/>
      <c r="C722" s="1"/>
      <c r="D722" s="1"/>
      <c r="E722" s="110"/>
      <c r="F722" s="110"/>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1"/>
      <c r="C723" s="1"/>
      <c r="D723" s="1"/>
      <c r="E723" s="110"/>
      <c r="F723" s="110"/>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1"/>
      <c r="C724" s="1"/>
      <c r="D724" s="1"/>
      <c r="E724" s="110"/>
      <c r="F724" s="110"/>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1"/>
      <c r="C725" s="1"/>
      <c r="D725" s="1"/>
      <c r="E725" s="110"/>
      <c r="F725" s="110"/>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1"/>
      <c r="C726" s="1"/>
      <c r="D726" s="1"/>
      <c r="E726" s="110"/>
      <c r="F726" s="110"/>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1"/>
      <c r="C727" s="1"/>
      <c r="D727" s="1"/>
      <c r="E727" s="110"/>
      <c r="F727" s="110"/>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1"/>
      <c r="C728" s="1"/>
      <c r="D728" s="1"/>
      <c r="E728" s="110"/>
      <c r="F728" s="110"/>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1"/>
      <c r="C729" s="1"/>
      <c r="D729" s="1"/>
      <c r="E729" s="110"/>
      <c r="F729" s="110"/>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1"/>
      <c r="C730" s="1"/>
      <c r="D730" s="1"/>
      <c r="E730" s="110"/>
      <c r="F730" s="110"/>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1"/>
      <c r="C731" s="1"/>
      <c r="D731" s="1"/>
      <c r="E731" s="110"/>
      <c r="F731" s="110"/>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1"/>
      <c r="C732" s="1"/>
      <c r="D732" s="1"/>
      <c r="E732" s="110"/>
      <c r="F732" s="110"/>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1"/>
      <c r="C733" s="1"/>
      <c r="D733" s="1"/>
      <c r="E733" s="110"/>
      <c r="F733" s="110"/>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1"/>
      <c r="C734" s="1"/>
      <c r="D734" s="1"/>
      <c r="E734" s="110"/>
      <c r="F734" s="110"/>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1"/>
      <c r="C735" s="1"/>
      <c r="D735" s="1"/>
      <c r="E735" s="110"/>
      <c r="F735" s="110"/>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1"/>
      <c r="C736" s="1"/>
      <c r="D736" s="1"/>
      <c r="E736" s="110"/>
      <c r="F736" s="110"/>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1"/>
      <c r="C737" s="1"/>
      <c r="D737" s="1"/>
      <c r="E737" s="110"/>
      <c r="F737" s="110"/>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1"/>
      <c r="C738" s="1"/>
      <c r="D738" s="1"/>
      <c r="E738" s="110"/>
      <c r="F738" s="110"/>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1"/>
      <c r="C739" s="1"/>
      <c r="D739" s="1"/>
      <c r="E739" s="110"/>
      <c r="F739" s="110"/>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1"/>
      <c r="C740" s="1"/>
      <c r="D740" s="1"/>
      <c r="E740" s="110"/>
      <c r="F740" s="110"/>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1"/>
      <c r="C741" s="1"/>
      <c r="D741" s="1"/>
      <c r="E741" s="110"/>
      <c r="F741" s="110"/>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1"/>
      <c r="C742" s="1"/>
      <c r="D742" s="1"/>
      <c r="E742" s="110"/>
      <c r="F742" s="110"/>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1"/>
      <c r="C743" s="1"/>
      <c r="D743" s="1"/>
      <c r="E743" s="110"/>
      <c r="F743" s="110"/>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1"/>
      <c r="C744" s="1"/>
      <c r="D744" s="1"/>
      <c r="E744" s="110"/>
      <c r="F744" s="110"/>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1"/>
      <c r="C745" s="1"/>
      <c r="D745" s="1"/>
      <c r="E745" s="110"/>
      <c r="F745" s="110"/>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1"/>
      <c r="C746" s="1"/>
      <c r="D746" s="1"/>
      <c r="E746" s="110"/>
      <c r="F746" s="110"/>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1"/>
      <c r="C747" s="1"/>
      <c r="D747" s="1"/>
      <c r="E747" s="110"/>
      <c r="F747" s="110"/>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1"/>
      <c r="C748" s="1"/>
      <c r="D748" s="1"/>
      <c r="E748" s="110"/>
      <c r="F748" s="110"/>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1"/>
      <c r="C749" s="1"/>
      <c r="D749" s="1"/>
      <c r="E749" s="110"/>
      <c r="F749" s="110"/>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1"/>
      <c r="C750" s="1"/>
      <c r="D750" s="1"/>
      <c r="E750" s="110"/>
      <c r="F750" s="110"/>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1"/>
      <c r="C751" s="1"/>
      <c r="D751" s="1"/>
      <c r="E751" s="110"/>
      <c r="F751" s="110"/>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1"/>
      <c r="C752" s="1"/>
      <c r="D752" s="1"/>
      <c r="E752" s="110"/>
      <c r="F752" s="110"/>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1"/>
      <c r="C753" s="1"/>
      <c r="D753" s="1"/>
      <c r="E753" s="110"/>
      <c r="F753" s="110"/>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1"/>
      <c r="C754" s="1"/>
      <c r="D754" s="1"/>
      <c r="E754" s="110"/>
      <c r="F754" s="110"/>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1"/>
      <c r="C755" s="1"/>
      <c r="D755" s="1"/>
      <c r="E755" s="110"/>
      <c r="F755" s="110"/>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1"/>
      <c r="C756" s="1"/>
      <c r="D756" s="1"/>
      <c r="E756" s="110"/>
      <c r="F756" s="110"/>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1"/>
      <c r="C757" s="1"/>
      <c r="D757" s="1"/>
      <c r="E757" s="110"/>
      <c r="F757" s="110"/>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1"/>
      <c r="C758" s="1"/>
      <c r="D758" s="1"/>
      <c r="E758" s="110"/>
      <c r="F758" s="110"/>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1"/>
      <c r="C759" s="1"/>
      <c r="D759" s="1"/>
      <c r="E759" s="110"/>
      <c r="F759" s="110"/>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1"/>
      <c r="C760" s="1"/>
      <c r="D760" s="1"/>
      <c r="E760" s="110"/>
      <c r="F760" s="110"/>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1"/>
      <c r="C761" s="1"/>
      <c r="D761" s="1"/>
      <c r="E761" s="110"/>
      <c r="F761" s="110"/>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1"/>
      <c r="C762" s="1"/>
      <c r="D762" s="1"/>
      <c r="E762" s="110"/>
      <c r="F762" s="110"/>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1"/>
      <c r="C763" s="1"/>
      <c r="D763" s="1"/>
      <c r="E763" s="110"/>
      <c r="F763" s="110"/>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1"/>
      <c r="C764" s="1"/>
      <c r="D764" s="1"/>
      <c r="E764" s="110"/>
      <c r="F764" s="110"/>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1"/>
      <c r="C765" s="1"/>
      <c r="D765" s="1"/>
      <c r="E765" s="110"/>
      <c r="F765" s="110"/>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1"/>
      <c r="C766" s="1"/>
      <c r="D766" s="1"/>
      <c r="E766" s="110"/>
      <c r="F766" s="110"/>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1"/>
      <c r="C767" s="1"/>
      <c r="D767" s="1"/>
      <c r="E767" s="110"/>
      <c r="F767" s="110"/>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1"/>
      <c r="C768" s="1"/>
      <c r="D768" s="1"/>
      <c r="E768" s="110"/>
      <c r="F768" s="110"/>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1"/>
      <c r="C769" s="1"/>
      <c r="D769" s="1"/>
      <c r="E769" s="110"/>
      <c r="F769" s="110"/>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1"/>
      <c r="C770" s="1"/>
      <c r="D770" s="1"/>
      <c r="E770" s="110"/>
      <c r="F770" s="110"/>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1"/>
      <c r="C771" s="1"/>
      <c r="D771" s="1"/>
      <c r="E771" s="110"/>
      <c r="F771" s="110"/>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1"/>
      <c r="C772" s="1"/>
      <c r="D772" s="1"/>
      <c r="E772" s="110"/>
      <c r="F772" s="110"/>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1"/>
      <c r="C773" s="1"/>
      <c r="D773" s="1"/>
      <c r="E773" s="110"/>
      <c r="F773" s="110"/>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1"/>
      <c r="C774" s="1"/>
      <c r="D774" s="1"/>
      <c r="E774" s="110"/>
      <c r="F774" s="110"/>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1"/>
      <c r="C775" s="1"/>
      <c r="D775" s="1"/>
      <c r="E775" s="110"/>
      <c r="F775" s="110"/>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1"/>
      <c r="C776" s="1"/>
      <c r="D776" s="1"/>
      <c r="E776" s="110"/>
      <c r="F776" s="110"/>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1"/>
      <c r="C777" s="1"/>
      <c r="D777" s="1"/>
      <c r="E777" s="110"/>
      <c r="F777" s="110"/>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1"/>
      <c r="C778" s="1"/>
      <c r="D778" s="1"/>
      <c r="E778" s="110"/>
      <c r="F778" s="110"/>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1"/>
      <c r="C779" s="1"/>
      <c r="D779" s="1"/>
      <c r="E779" s="110"/>
      <c r="F779" s="110"/>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1"/>
      <c r="C780" s="1"/>
      <c r="D780" s="1"/>
      <c r="E780" s="110"/>
      <c r="F780" s="110"/>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1"/>
      <c r="C781" s="1"/>
      <c r="D781" s="1"/>
      <c r="E781" s="110"/>
      <c r="F781" s="110"/>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1"/>
      <c r="C782" s="1"/>
      <c r="D782" s="1"/>
      <c r="E782" s="110"/>
      <c r="F782" s="110"/>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1"/>
      <c r="C783" s="1"/>
      <c r="D783" s="1"/>
      <c r="E783" s="110"/>
      <c r="F783" s="110"/>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1"/>
      <c r="C784" s="1"/>
      <c r="D784" s="1"/>
      <c r="E784" s="110"/>
      <c r="F784" s="110"/>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1"/>
      <c r="C785" s="1"/>
      <c r="D785" s="1"/>
      <c r="E785" s="110"/>
      <c r="F785" s="110"/>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1"/>
      <c r="C786" s="1"/>
      <c r="D786" s="1"/>
      <c r="E786" s="110"/>
      <c r="F786" s="110"/>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1"/>
      <c r="C787" s="1"/>
      <c r="D787" s="1"/>
      <c r="E787" s="110"/>
      <c r="F787" s="110"/>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1"/>
      <c r="C788" s="1"/>
      <c r="D788" s="1"/>
      <c r="E788" s="110"/>
      <c r="F788" s="110"/>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1"/>
      <c r="C789" s="1"/>
      <c r="D789" s="1"/>
      <c r="E789" s="110"/>
      <c r="F789" s="110"/>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1"/>
      <c r="C790" s="1"/>
      <c r="D790" s="1"/>
      <c r="E790" s="110"/>
      <c r="F790" s="110"/>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1"/>
      <c r="C791" s="1"/>
      <c r="D791" s="1"/>
      <c r="E791" s="110"/>
      <c r="F791" s="110"/>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1"/>
      <c r="C792" s="1"/>
      <c r="D792" s="1"/>
      <c r="E792" s="110"/>
      <c r="F792" s="110"/>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1"/>
      <c r="C793" s="1"/>
      <c r="D793" s="1"/>
      <c r="E793" s="110"/>
      <c r="F793" s="110"/>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1"/>
      <c r="C794" s="1"/>
      <c r="D794" s="1"/>
      <c r="E794" s="110"/>
      <c r="F794" s="110"/>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1"/>
      <c r="C795" s="1"/>
      <c r="D795" s="1"/>
      <c r="E795" s="110"/>
      <c r="F795" s="110"/>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1"/>
      <c r="C796" s="1"/>
      <c r="D796" s="1"/>
      <c r="E796" s="110"/>
      <c r="F796" s="110"/>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1"/>
      <c r="C797" s="1"/>
      <c r="D797" s="1"/>
      <c r="E797" s="110"/>
      <c r="F797" s="110"/>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1"/>
      <c r="C798" s="1"/>
      <c r="D798" s="1"/>
      <c r="E798" s="110"/>
      <c r="F798" s="110"/>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1"/>
      <c r="C799" s="1"/>
      <c r="D799" s="1"/>
      <c r="E799" s="110"/>
      <c r="F799" s="110"/>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1"/>
      <c r="C800" s="1"/>
      <c r="D800" s="1"/>
      <c r="E800" s="110"/>
      <c r="F800" s="110"/>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1"/>
      <c r="C801" s="1"/>
      <c r="D801" s="1"/>
      <c r="E801" s="110"/>
      <c r="F801" s="110"/>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1"/>
      <c r="C802" s="1"/>
      <c r="D802" s="1"/>
      <c r="E802" s="110"/>
      <c r="F802" s="110"/>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1"/>
      <c r="C803" s="1"/>
      <c r="D803" s="1"/>
      <c r="E803" s="110"/>
      <c r="F803" s="110"/>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1"/>
      <c r="C804" s="1"/>
      <c r="D804" s="1"/>
      <c r="E804" s="110"/>
      <c r="F804" s="110"/>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1"/>
      <c r="C805" s="1"/>
      <c r="D805" s="1"/>
      <c r="E805" s="110"/>
      <c r="F805" s="110"/>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1"/>
      <c r="C806" s="1"/>
      <c r="D806" s="1"/>
      <c r="E806" s="110"/>
      <c r="F806" s="110"/>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1"/>
      <c r="C807" s="1"/>
      <c r="D807" s="1"/>
      <c r="E807" s="110"/>
      <c r="F807" s="110"/>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1"/>
      <c r="C808" s="1"/>
      <c r="D808" s="1"/>
      <c r="E808" s="110"/>
      <c r="F808" s="110"/>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1"/>
      <c r="C809" s="1"/>
      <c r="D809" s="1"/>
      <c r="E809" s="110"/>
      <c r="F809" s="110"/>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1"/>
      <c r="C810" s="1"/>
      <c r="D810" s="1"/>
      <c r="E810" s="110"/>
      <c r="F810" s="110"/>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1"/>
      <c r="C811" s="1"/>
      <c r="D811" s="1"/>
      <c r="E811" s="110"/>
      <c r="F811" s="110"/>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1"/>
      <c r="C812" s="1"/>
      <c r="D812" s="1"/>
      <c r="E812" s="110"/>
      <c r="F812" s="110"/>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1"/>
      <c r="C813" s="1"/>
      <c r="D813" s="1"/>
      <c r="E813" s="110"/>
      <c r="F813" s="110"/>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1"/>
      <c r="C814" s="1"/>
      <c r="D814" s="1"/>
      <c r="E814" s="110"/>
      <c r="F814" s="110"/>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1"/>
      <c r="C815" s="1"/>
      <c r="D815" s="1"/>
      <c r="E815" s="110"/>
      <c r="F815" s="110"/>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1"/>
      <c r="C816" s="1"/>
      <c r="D816" s="1"/>
      <c r="E816" s="110"/>
      <c r="F816" s="110"/>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1"/>
      <c r="C817" s="1"/>
      <c r="D817" s="1"/>
      <c r="E817" s="110"/>
      <c r="F817" s="110"/>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1"/>
      <c r="C818" s="1"/>
      <c r="D818" s="1"/>
      <c r="E818" s="110"/>
      <c r="F818" s="110"/>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1"/>
      <c r="C819" s="1"/>
      <c r="D819" s="1"/>
      <c r="E819" s="110"/>
      <c r="F819" s="110"/>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1"/>
      <c r="C820" s="1"/>
      <c r="D820" s="1"/>
      <c r="E820" s="110"/>
      <c r="F820" s="110"/>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1"/>
      <c r="C821" s="1"/>
      <c r="D821" s="1"/>
      <c r="E821" s="110"/>
      <c r="F821" s="110"/>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1"/>
      <c r="C822" s="1"/>
      <c r="D822" s="1"/>
      <c r="E822" s="110"/>
      <c r="F822" s="110"/>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1"/>
      <c r="C823" s="1"/>
      <c r="D823" s="1"/>
      <c r="E823" s="110"/>
      <c r="F823" s="110"/>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1"/>
      <c r="C824" s="1"/>
      <c r="D824" s="1"/>
      <c r="E824" s="110"/>
      <c r="F824" s="110"/>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1"/>
      <c r="C825" s="1"/>
      <c r="D825" s="1"/>
      <c r="E825" s="110"/>
      <c r="F825" s="110"/>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1"/>
      <c r="C826" s="1"/>
      <c r="D826" s="1"/>
      <c r="E826" s="110"/>
      <c r="F826" s="110"/>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1"/>
      <c r="C827" s="1"/>
      <c r="D827" s="1"/>
      <c r="E827" s="110"/>
      <c r="F827" s="110"/>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1"/>
      <c r="C828" s="1"/>
      <c r="D828" s="1"/>
      <c r="E828" s="110"/>
      <c r="F828" s="110"/>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1"/>
      <c r="C829" s="1"/>
      <c r="D829" s="1"/>
      <c r="E829" s="110"/>
      <c r="F829" s="110"/>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1"/>
      <c r="C830" s="1"/>
      <c r="D830" s="1"/>
      <c r="E830" s="110"/>
      <c r="F830" s="110"/>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1"/>
      <c r="C831" s="1"/>
      <c r="D831" s="1"/>
      <c r="E831" s="110"/>
      <c r="F831" s="110"/>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1"/>
      <c r="C832" s="1"/>
      <c r="D832" s="1"/>
      <c r="E832" s="110"/>
      <c r="F832" s="110"/>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1"/>
      <c r="C833" s="1"/>
      <c r="D833" s="1"/>
      <c r="E833" s="110"/>
      <c r="F833" s="110"/>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1"/>
      <c r="C834" s="1"/>
      <c r="D834" s="1"/>
      <c r="E834" s="110"/>
      <c r="F834" s="110"/>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1"/>
      <c r="C835" s="1"/>
      <c r="D835" s="1"/>
      <c r="E835" s="110"/>
      <c r="F835" s="110"/>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1"/>
      <c r="C836" s="1"/>
      <c r="D836" s="1"/>
      <c r="E836" s="110"/>
      <c r="F836" s="110"/>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1"/>
      <c r="C837" s="1"/>
      <c r="D837" s="1"/>
      <c r="E837" s="110"/>
      <c r="F837" s="110"/>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1"/>
      <c r="C838" s="1"/>
      <c r="D838" s="1"/>
      <c r="E838" s="110"/>
      <c r="F838" s="110"/>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1"/>
      <c r="C839" s="1"/>
      <c r="D839" s="1"/>
      <c r="E839" s="110"/>
      <c r="F839" s="110"/>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1"/>
      <c r="C840" s="1"/>
      <c r="D840" s="1"/>
      <c r="E840" s="110"/>
      <c r="F840" s="110"/>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1"/>
      <c r="C841" s="1"/>
      <c r="D841" s="1"/>
      <c r="E841" s="110"/>
      <c r="F841" s="110"/>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1"/>
      <c r="C842" s="1"/>
      <c r="D842" s="1"/>
      <c r="E842" s="110"/>
      <c r="F842" s="110"/>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1"/>
      <c r="C843" s="1"/>
      <c r="D843" s="1"/>
      <c r="E843" s="110"/>
      <c r="F843" s="110"/>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1"/>
      <c r="C844" s="1"/>
      <c r="D844" s="1"/>
      <c r="E844" s="110"/>
      <c r="F844" s="110"/>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1"/>
      <c r="C845" s="1"/>
      <c r="D845" s="1"/>
      <c r="E845" s="110"/>
      <c r="F845" s="110"/>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1"/>
      <c r="C846" s="1"/>
      <c r="D846" s="1"/>
      <c r="E846" s="110"/>
      <c r="F846" s="110"/>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1"/>
      <c r="C847" s="1"/>
      <c r="D847" s="1"/>
      <c r="E847" s="110"/>
      <c r="F847" s="110"/>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1"/>
      <c r="C848" s="1"/>
      <c r="D848" s="1"/>
      <c r="E848" s="110"/>
      <c r="F848" s="110"/>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1"/>
      <c r="C849" s="1"/>
      <c r="D849" s="1"/>
      <c r="E849" s="110"/>
      <c r="F849" s="110"/>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1"/>
      <c r="C850" s="1"/>
      <c r="D850" s="1"/>
      <c r="E850" s="110"/>
      <c r="F850" s="110"/>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1"/>
      <c r="C851" s="1"/>
      <c r="D851" s="1"/>
      <c r="E851" s="110"/>
      <c r="F851" s="110"/>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1"/>
      <c r="C852" s="1"/>
      <c r="D852" s="1"/>
      <c r="E852" s="110"/>
      <c r="F852" s="110"/>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1"/>
      <c r="C853" s="1"/>
      <c r="D853" s="1"/>
      <c r="E853" s="110"/>
      <c r="F853" s="110"/>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1"/>
      <c r="C854" s="1"/>
      <c r="D854" s="1"/>
      <c r="E854" s="110"/>
      <c r="F854" s="110"/>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1"/>
      <c r="C855" s="1"/>
      <c r="D855" s="1"/>
      <c r="E855" s="110"/>
      <c r="F855" s="110"/>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1"/>
      <c r="C856" s="1"/>
      <c r="D856" s="1"/>
      <c r="E856" s="110"/>
      <c r="F856" s="110"/>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1"/>
      <c r="C857" s="1"/>
      <c r="D857" s="1"/>
      <c r="E857" s="110"/>
      <c r="F857" s="110"/>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1"/>
      <c r="C858" s="1"/>
      <c r="D858" s="1"/>
      <c r="E858" s="110"/>
      <c r="F858" s="110"/>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1"/>
      <c r="C859" s="1"/>
      <c r="D859" s="1"/>
      <c r="E859" s="110"/>
      <c r="F859" s="110"/>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1"/>
      <c r="C860" s="1"/>
      <c r="D860" s="1"/>
      <c r="E860" s="110"/>
      <c r="F860" s="110"/>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1"/>
      <c r="C861" s="1"/>
      <c r="D861" s="1"/>
      <c r="E861" s="110"/>
      <c r="F861" s="110"/>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1"/>
      <c r="C862" s="1"/>
      <c r="D862" s="1"/>
      <c r="E862" s="110"/>
      <c r="F862" s="110"/>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1"/>
      <c r="C863" s="1"/>
      <c r="D863" s="1"/>
      <c r="E863" s="110"/>
      <c r="F863" s="110"/>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1"/>
      <c r="C864" s="1"/>
      <c r="D864" s="1"/>
      <c r="E864" s="110"/>
      <c r="F864" s="110"/>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1"/>
      <c r="C865" s="1"/>
      <c r="D865" s="1"/>
      <c r="E865" s="110"/>
      <c r="F865" s="110"/>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1"/>
      <c r="C866" s="1"/>
      <c r="D866" s="1"/>
      <c r="E866" s="110"/>
      <c r="F866" s="110"/>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1"/>
      <c r="C867" s="1"/>
      <c r="D867" s="1"/>
      <c r="E867" s="110"/>
      <c r="F867" s="110"/>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1"/>
      <c r="C868" s="1"/>
      <c r="D868" s="1"/>
      <c r="E868" s="110"/>
      <c r="F868" s="110"/>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1"/>
      <c r="C869" s="1"/>
      <c r="D869" s="1"/>
      <c r="E869" s="110"/>
      <c r="F869" s="110"/>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1"/>
      <c r="C870" s="1"/>
      <c r="D870" s="1"/>
      <c r="E870" s="110"/>
      <c r="F870" s="110"/>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1"/>
      <c r="C871" s="1"/>
      <c r="D871" s="1"/>
      <c r="E871" s="110"/>
      <c r="F871" s="110"/>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1"/>
      <c r="C872" s="1"/>
      <c r="D872" s="1"/>
      <c r="E872" s="110"/>
      <c r="F872" s="110"/>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1"/>
      <c r="C873" s="1"/>
      <c r="D873" s="1"/>
      <c r="E873" s="110"/>
      <c r="F873" s="110"/>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1"/>
      <c r="C874" s="1"/>
      <c r="D874" s="1"/>
      <c r="E874" s="110"/>
      <c r="F874" s="110"/>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1"/>
      <c r="C875" s="1"/>
      <c r="D875" s="1"/>
      <c r="E875" s="110"/>
      <c r="F875" s="110"/>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1"/>
      <c r="C876" s="1"/>
      <c r="D876" s="1"/>
      <c r="E876" s="110"/>
      <c r="F876" s="110"/>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1"/>
      <c r="C877" s="1"/>
      <c r="D877" s="1"/>
      <c r="E877" s="110"/>
      <c r="F877" s="110"/>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1"/>
      <c r="C878" s="1"/>
      <c r="D878" s="1"/>
      <c r="E878" s="110"/>
      <c r="F878" s="110"/>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1"/>
      <c r="C879" s="1"/>
      <c r="D879" s="1"/>
      <c r="E879" s="110"/>
      <c r="F879" s="110"/>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1"/>
      <c r="C880" s="1"/>
      <c r="D880" s="1"/>
      <c r="E880" s="110"/>
      <c r="F880" s="110"/>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1"/>
      <c r="C881" s="1"/>
      <c r="D881" s="1"/>
      <c r="E881" s="110"/>
      <c r="F881" s="110"/>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1"/>
      <c r="C882" s="1"/>
      <c r="D882" s="1"/>
      <c r="E882" s="110"/>
      <c r="F882" s="110"/>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1"/>
      <c r="C883" s="1"/>
      <c r="D883" s="1"/>
      <c r="E883" s="110"/>
      <c r="F883" s="110"/>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1"/>
      <c r="C884" s="1"/>
      <c r="D884" s="1"/>
      <c r="E884" s="110"/>
      <c r="F884" s="110"/>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1"/>
      <c r="C885" s="1"/>
      <c r="D885" s="1"/>
      <c r="E885" s="110"/>
      <c r="F885" s="110"/>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1"/>
      <c r="C886" s="1"/>
      <c r="D886" s="1"/>
      <c r="E886" s="110"/>
      <c r="F886" s="110"/>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1"/>
      <c r="C887" s="1"/>
      <c r="D887" s="1"/>
      <c r="E887" s="110"/>
      <c r="F887" s="110"/>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1"/>
      <c r="C888" s="1"/>
      <c r="D888" s="1"/>
      <c r="E888" s="110"/>
      <c r="F888" s="110"/>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1"/>
      <c r="C889" s="1"/>
      <c r="D889" s="1"/>
      <c r="E889" s="110"/>
      <c r="F889" s="110"/>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1"/>
      <c r="C890" s="1"/>
      <c r="D890" s="1"/>
      <c r="E890" s="110"/>
      <c r="F890" s="110"/>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1"/>
      <c r="C891" s="1"/>
      <c r="D891" s="1"/>
      <c r="E891" s="110"/>
      <c r="F891" s="110"/>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1"/>
      <c r="C892" s="1"/>
      <c r="D892" s="1"/>
      <c r="E892" s="110"/>
      <c r="F892" s="110"/>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1"/>
      <c r="C893" s="1"/>
      <c r="D893" s="1"/>
      <c r="E893" s="110"/>
      <c r="F893" s="110"/>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1"/>
      <c r="C894" s="1"/>
      <c r="D894" s="1"/>
      <c r="E894" s="110"/>
      <c r="F894" s="110"/>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1"/>
      <c r="C895" s="1"/>
      <c r="D895" s="1"/>
      <c r="E895" s="110"/>
      <c r="F895" s="110"/>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1"/>
      <c r="C896" s="1"/>
      <c r="D896" s="1"/>
      <c r="E896" s="110"/>
      <c r="F896" s="110"/>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1"/>
      <c r="C897" s="1"/>
      <c r="D897" s="1"/>
      <c r="E897" s="110"/>
      <c r="F897" s="110"/>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1"/>
      <c r="C898" s="1"/>
      <c r="D898" s="1"/>
      <c r="E898" s="110"/>
      <c r="F898" s="110"/>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1"/>
      <c r="C899" s="1"/>
      <c r="D899" s="1"/>
      <c r="E899" s="110"/>
      <c r="F899" s="110"/>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1"/>
      <c r="C900" s="1"/>
      <c r="D900" s="1"/>
      <c r="E900" s="110"/>
      <c r="F900" s="110"/>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1"/>
      <c r="C901" s="1"/>
      <c r="D901" s="1"/>
      <c r="E901" s="110"/>
      <c r="F901" s="110"/>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1"/>
      <c r="C902" s="1"/>
      <c r="D902" s="1"/>
      <c r="E902" s="110"/>
      <c r="F902" s="110"/>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1"/>
      <c r="C903" s="1"/>
      <c r="D903" s="1"/>
      <c r="E903" s="110"/>
      <c r="F903" s="110"/>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1"/>
      <c r="C904" s="1"/>
      <c r="D904" s="1"/>
      <c r="E904" s="110"/>
      <c r="F904" s="110"/>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1"/>
      <c r="C905" s="1"/>
      <c r="D905" s="1"/>
      <c r="E905" s="110"/>
      <c r="F905" s="110"/>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1"/>
      <c r="C906" s="1"/>
      <c r="D906" s="1"/>
      <c r="E906" s="110"/>
      <c r="F906" s="110"/>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1"/>
      <c r="C907" s="1"/>
      <c r="D907" s="1"/>
      <c r="E907" s="110"/>
      <c r="F907" s="110"/>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1"/>
      <c r="C908" s="1"/>
      <c r="D908" s="1"/>
      <c r="E908" s="110"/>
      <c r="F908" s="110"/>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1"/>
      <c r="C909" s="1"/>
      <c r="D909" s="1"/>
      <c r="E909" s="110"/>
      <c r="F909" s="110"/>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1"/>
      <c r="C910" s="1"/>
      <c r="D910" s="1"/>
      <c r="E910" s="110"/>
      <c r="F910" s="110"/>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1"/>
      <c r="C911" s="1"/>
      <c r="D911" s="1"/>
      <c r="E911" s="110"/>
      <c r="F911" s="110"/>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1"/>
      <c r="C912" s="1"/>
      <c r="D912" s="1"/>
      <c r="E912" s="110"/>
      <c r="F912" s="110"/>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1"/>
      <c r="C913" s="1"/>
      <c r="D913" s="1"/>
      <c r="E913" s="110"/>
      <c r="F913" s="110"/>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1"/>
      <c r="C914" s="1"/>
      <c r="D914" s="1"/>
      <c r="E914" s="110"/>
      <c r="F914" s="110"/>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1"/>
      <c r="C915" s="1"/>
      <c r="D915" s="1"/>
      <c r="E915" s="110"/>
      <c r="F915" s="110"/>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1"/>
      <c r="C916" s="1"/>
      <c r="D916" s="1"/>
      <c r="E916" s="110"/>
      <c r="F916" s="110"/>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1"/>
      <c r="C917" s="1"/>
      <c r="D917" s="1"/>
      <c r="E917" s="110"/>
      <c r="F917" s="110"/>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1"/>
      <c r="C918" s="1"/>
      <c r="D918" s="1"/>
      <c r="E918" s="110"/>
      <c r="F918" s="110"/>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1"/>
      <c r="C919" s="1"/>
      <c r="D919" s="1"/>
      <c r="E919" s="110"/>
      <c r="F919" s="110"/>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1"/>
      <c r="C920" s="1"/>
      <c r="D920" s="1"/>
      <c r="E920" s="110"/>
      <c r="F920" s="110"/>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1"/>
      <c r="C921" s="1"/>
      <c r="D921" s="1"/>
      <c r="E921" s="110"/>
      <c r="F921" s="110"/>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1"/>
      <c r="C922" s="1"/>
      <c r="D922" s="1"/>
      <c r="E922" s="110"/>
      <c r="F922" s="110"/>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1"/>
      <c r="C923" s="1"/>
      <c r="D923" s="1"/>
      <c r="E923" s="110"/>
      <c r="F923" s="110"/>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1"/>
      <c r="C924" s="1"/>
      <c r="D924" s="1"/>
      <c r="E924" s="110"/>
      <c r="F924" s="110"/>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1"/>
      <c r="C925" s="1"/>
      <c r="D925" s="1"/>
      <c r="E925" s="110"/>
      <c r="F925" s="110"/>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1"/>
      <c r="C926" s="1"/>
      <c r="D926" s="1"/>
      <c r="E926" s="110"/>
      <c r="F926" s="110"/>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1"/>
      <c r="C927" s="1"/>
      <c r="D927" s="1"/>
      <c r="E927" s="110"/>
      <c r="F927" s="110"/>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1"/>
      <c r="C928" s="1"/>
      <c r="D928" s="1"/>
      <c r="E928" s="110"/>
      <c r="F928" s="110"/>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1"/>
      <c r="C929" s="1"/>
      <c r="D929" s="1"/>
      <c r="E929" s="110"/>
      <c r="F929" s="110"/>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1"/>
      <c r="C930" s="1"/>
      <c r="D930" s="1"/>
      <c r="E930" s="110"/>
      <c r="F930" s="110"/>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1"/>
      <c r="C931" s="1"/>
      <c r="D931" s="1"/>
      <c r="E931" s="110"/>
      <c r="F931" s="110"/>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1"/>
      <c r="C932" s="1"/>
      <c r="D932" s="1"/>
      <c r="E932" s="110"/>
      <c r="F932" s="110"/>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1"/>
      <c r="C933" s="1"/>
      <c r="D933" s="1"/>
      <c r="E933" s="110"/>
      <c r="F933" s="110"/>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1"/>
      <c r="C934" s="1"/>
      <c r="D934" s="1"/>
      <c r="E934" s="110"/>
      <c r="F934" s="110"/>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1"/>
      <c r="C935" s="1"/>
      <c r="D935" s="1"/>
      <c r="E935" s="110"/>
      <c r="F935" s="110"/>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1"/>
      <c r="C936" s="1"/>
      <c r="D936" s="1"/>
      <c r="E936" s="110"/>
      <c r="F936" s="110"/>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1"/>
      <c r="C937" s="1"/>
      <c r="D937" s="1"/>
      <c r="E937" s="110"/>
      <c r="F937" s="110"/>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1"/>
      <c r="C938" s="1"/>
      <c r="D938" s="1"/>
      <c r="E938" s="110"/>
      <c r="F938" s="110"/>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1"/>
      <c r="C939" s="1"/>
      <c r="D939" s="1"/>
      <c r="E939" s="110"/>
      <c r="F939" s="110"/>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1"/>
      <c r="C940" s="1"/>
      <c r="D940" s="1"/>
      <c r="E940" s="110"/>
      <c r="F940" s="110"/>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1"/>
      <c r="C941" s="1"/>
      <c r="D941" s="1"/>
      <c r="E941" s="110"/>
      <c r="F941" s="110"/>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1"/>
      <c r="C942" s="1"/>
      <c r="D942" s="1"/>
      <c r="E942" s="110"/>
      <c r="F942" s="110"/>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1"/>
      <c r="C943" s="1"/>
      <c r="D943" s="1"/>
      <c r="E943" s="110"/>
      <c r="F943" s="110"/>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1"/>
      <c r="C944" s="1"/>
      <c r="D944" s="1"/>
      <c r="E944" s="110"/>
      <c r="F944" s="110"/>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1"/>
      <c r="C945" s="1"/>
      <c r="D945" s="1"/>
      <c r="E945" s="110"/>
      <c r="F945" s="110"/>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1"/>
      <c r="C946" s="1"/>
      <c r="D946" s="1"/>
      <c r="E946" s="110"/>
      <c r="F946" s="110"/>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1"/>
      <c r="C947" s="1"/>
      <c r="D947" s="1"/>
      <c r="E947" s="110"/>
      <c r="F947" s="110"/>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1"/>
      <c r="C948" s="1"/>
      <c r="D948" s="1"/>
      <c r="E948" s="110"/>
      <c r="F948" s="110"/>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1"/>
      <c r="C949" s="1"/>
      <c r="D949" s="1"/>
      <c r="E949" s="110"/>
      <c r="F949" s="110"/>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1"/>
      <c r="C950" s="1"/>
      <c r="D950" s="1"/>
      <c r="E950" s="110"/>
      <c r="F950" s="110"/>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1"/>
      <c r="C951" s="1"/>
      <c r="D951" s="1"/>
      <c r="E951" s="110"/>
      <c r="F951" s="110"/>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1"/>
      <c r="C952" s="1"/>
      <c r="D952" s="1"/>
      <c r="E952" s="110"/>
      <c r="F952" s="110"/>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1"/>
      <c r="C953" s="1"/>
      <c r="D953" s="1"/>
      <c r="E953" s="110"/>
      <c r="F953" s="110"/>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1"/>
      <c r="C954" s="1"/>
      <c r="D954" s="1"/>
      <c r="E954" s="110"/>
      <c r="F954" s="110"/>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1"/>
      <c r="C955" s="1"/>
      <c r="D955" s="1"/>
      <c r="E955" s="110"/>
      <c r="F955" s="110"/>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1"/>
      <c r="C956" s="1"/>
      <c r="D956" s="1"/>
      <c r="E956" s="110"/>
      <c r="F956" s="110"/>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1"/>
      <c r="C957" s="1"/>
      <c r="D957" s="1"/>
      <c r="E957" s="110"/>
      <c r="F957" s="110"/>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1"/>
      <c r="C958" s="1"/>
      <c r="D958" s="1"/>
      <c r="E958" s="110"/>
      <c r="F958" s="110"/>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1"/>
      <c r="C959" s="1"/>
      <c r="D959" s="1"/>
      <c r="E959" s="110"/>
      <c r="F959" s="110"/>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1"/>
      <c r="C960" s="1"/>
      <c r="D960" s="1"/>
      <c r="E960" s="110"/>
      <c r="F960" s="110"/>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1"/>
      <c r="C961" s="1"/>
      <c r="D961" s="1"/>
      <c r="E961" s="110"/>
      <c r="F961" s="110"/>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1"/>
      <c r="C962" s="1"/>
      <c r="D962" s="1"/>
      <c r="E962" s="110"/>
      <c r="F962" s="110"/>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1"/>
      <c r="C963" s="1"/>
      <c r="D963" s="1"/>
      <c r="E963" s="110"/>
      <c r="F963" s="110"/>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1"/>
      <c r="C964" s="1"/>
      <c r="D964" s="1"/>
      <c r="E964" s="110"/>
      <c r="F964" s="110"/>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1"/>
      <c r="C965" s="1"/>
      <c r="D965" s="1"/>
      <c r="E965" s="110"/>
      <c r="F965" s="110"/>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1"/>
      <c r="C966" s="1"/>
      <c r="D966" s="1"/>
      <c r="E966" s="110"/>
      <c r="F966" s="110"/>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1"/>
      <c r="C967" s="1"/>
      <c r="D967" s="1"/>
      <c r="E967" s="110"/>
      <c r="F967" s="110"/>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1"/>
      <c r="C968" s="1"/>
      <c r="D968" s="1"/>
      <c r="E968" s="110"/>
      <c r="F968" s="110"/>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1"/>
      <c r="C969" s="1"/>
      <c r="D969" s="1"/>
      <c r="E969" s="110"/>
      <c r="F969" s="110"/>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1"/>
      <c r="C970" s="1"/>
      <c r="D970" s="1"/>
      <c r="E970" s="110"/>
      <c r="F970" s="110"/>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1"/>
      <c r="C971" s="1"/>
      <c r="D971" s="1"/>
      <c r="E971" s="110"/>
      <c r="F971" s="110"/>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1"/>
      <c r="C972" s="1"/>
      <c r="D972" s="1"/>
      <c r="E972" s="110"/>
      <c r="F972" s="110"/>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1"/>
      <c r="C973" s="1"/>
      <c r="D973" s="1"/>
      <c r="E973" s="110"/>
      <c r="F973" s="110"/>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1"/>
      <c r="C974" s="1"/>
      <c r="D974" s="1"/>
      <c r="E974" s="110"/>
      <c r="F974" s="110"/>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1"/>
      <c r="C975" s="1"/>
      <c r="D975" s="1"/>
      <c r="E975" s="110"/>
      <c r="F975" s="110"/>
      <c r="G975" s="1"/>
      <c r="H975" s="1"/>
      <c r="I975" s="1"/>
      <c r="J975" s="1"/>
      <c r="K975" s="1"/>
      <c r="L975" s="1"/>
      <c r="M975" s="1"/>
      <c r="N975" s="1"/>
      <c r="O975" s="1"/>
      <c r="P975" s="1"/>
      <c r="Q975" s="1"/>
      <c r="R975" s="1"/>
      <c r="S975" s="1"/>
      <c r="T975" s="1"/>
      <c r="U975" s="1"/>
      <c r="V975" s="1"/>
      <c r="W975" s="1"/>
      <c r="X975" s="1"/>
      <c r="Y975" s="1"/>
      <c r="Z975" s="1"/>
    </row>
    <row r="976" spans="1:26" ht="13.5" customHeight="1">
      <c r="A976" s="1"/>
      <c r="B976" s="1"/>
      <c r="C976" s="1"/>
      <c r="D976" s="1"/>
      <c r="E976" s="110"/>
      <c r="F976" s="110"/>
      <c r="G976" s="1"/>
      <c r="H976" s="1"/>
      <c r="I976" s="1"/>
      <c r="J976" s="1"/>
      <c r="K976" s="1"/>
      <c r="L976" s="1"/>
      <c r="M976" s="1"/>
      <c r="N976" s="1"/>
      <c r="O976" s="1"/>
      <c r="P976" s="1"/>
      <c r="Q976" s="1"/>
      <c r="R976" s="1"/>
      <c r="S976" s="1"/>
      <c r="T976" s="1"/>
      <c r="U976" s="1"/>
      <c r="V976" s="1"/>
      <c r="W976" s="1"/>
      <c r="X976" s="1"/>
      <c r="Y976" s="1"/>
      <c r="Z976" s="1"/>
    </row>
    <row r="977" spans="1:26" ht="13.5" customHeight="1">
      <c r="A977" s="1"/>
      <c r="B977" s="1"/>
      <c r="C977" s="1"/>
      <c r="D977" s="1"/>
      <c r="E977" s="110"/>
      <c r="F977" s="110"/>
      <c r="G977" s="1"/>
      <c r="H977" s="1"/>
      <c r="I977" s="1"/>
      <c r="J977" s="1"/>
      <c r="K977" s="1"/>
      <c r="L977" s="1"/>
      <c r="M977" s="1"/>
      <c r="N977" s="1"/>
      <c r="O977" s="1"/>
      <c r="P977" s="1"/>
      <c r="Q977" s="1"/>
      <c r="R977" s="1"/>
      <c r="S977" s="1"/>
      <c r="T977" s="1"/>
      <c r="U977" s="1"/>
      <c r="V977" s="1"/>
      <c r="W977" s="1"/>
      <c r="X977" s="1"/>
      <c r="Y977" s="1"/>
      <c r="Z977" s="1"/>
    </row>
    <row r="978" spans="1:26" ht="13.5" customHeight="1">
      <c r="A978" s="1"/>
      <c r="B978" s="1"/>
      <c r="C978" s="1"/>
      <c r="D978" s="1"/>
      <c r="E978" s="110"/>
      <c r="F978" s="110"/>
      <c r="G978" s="1"/>
      <c r="H978" s="1"/>
      <c r="I978" s="1"/>
      <c r="J978" s="1"/>
      <c r="K978" s="1"/>
      <c r="L978" s="1"/>
      <c r="M978" s="1"/>
      <c r="N978" s="1"/>
      <c r="O978" s="1"/>
      <c r="P978" s="1"/>
      <c r="Q978" s="1"/>
      <c r="R978" s="1"/>
      <c r="S978" s="1"/>
      <c r="T978" s="1"/>
      <c r="U978" s="1"/>
      <c r="V978" s="1"/>
      <c r="W978" s="1"/>
      <c r="X978" s="1"/>
      <c r="Y978" s="1"/>
      <c r="Z978" s="1"/>
    </row>
    <row r="979" spans="1:26" ht="13.5" customHeight="1">
      <c r="A979" s="1"/>
      <c r="B979" s="1"/>
      <c r="C979" s="1"/>
      <c r="D979" s="1"/>
      <c r="E979" s="110"/>
      <c r="F979" s="110"/>
      <c r="G979" s="1"/>
      <c r="H979" s="1"/>
      <c r="I979" s="1"/>
      <c r="J979" s="1"/>
      <c r="K979" s="1"/>
      <c r="L979" s="1"/>
      <c r="M979" s="1"/>
      <c r="N979" s="1"/>
      <c r="O979" s="1"/>
      <c r="P979" s="1"/>
      <c r="Q979" s="1"/>
      <c r="R979" s="1"/>
      <c r="S979" s="1"/>
      <c r="T979" s="1"/>
      <c r="U979" s="1"/>
      <c r="V979" s="1"/>
      <c r="W979" s="1"/>
      <c r="X979" s="1"/>
      <c r="Y979" s="1"/>
      <c r="Z979" s="1"/>
    </row>
    <row r="980" spans="1:26" ht="13.5" customHeight="1">
      <c r="A980" s="1"/>
      <c r="B980" s="1"/>
      <c r="C980" s="1"/>
      <c r="D980" s="1"/>
      <c r="E980" s="110"/>
      <c r="F980" s="110"/>
      <c r="G980" s="1"/>
      <c r="H980" s="1"/>
      <c r="I980" s="1"/>
      <c r="J980" s="1"/>
      <c r="K980" s="1"/>
      <c r="L980" s="1"/>
      <c r="M980" s="1"/>
      <c r="N980" s="1"/>
      <c r="O980" s="1"/>
      <c r="P980" s="1"/>
      <c r="Q980" s="1"/>
      <c r="R980" s="1"/>
      <c r="S980" s="1"/>
      <c r="T980" s="1"/>
      <c r="U980" s="1"/>
      <c r="V980" s="1"/>
      <c r="W980" s="1"/>
      <c r="X980" s="1"/>
      <c r="Y980" s="1"/>
      <c r="Z980" s="1"/>
    </row>
    <row r="981" spans="1:26" ht="13.5" customHeight="1">
      <c r="A981" s="1"/>
      <c r="B981" s="1"/>
      <c r="C981" s="1"/>
      <c r="D981" s="1"/>
      <c r="E981" s="110"/>
      <c r="F981" s="110"/>
      <c r="G981" s="1"/>
      <c r="H981" s="1"/>
      <c r="I981" s="1"/>
      <c r="J981" s="1"/>
      <c r="K981" s="1"/>
      <c r="L981" s="1"/>
      <c r="M981" s="1"/>
      <c r="N981" s="1"/>
      <c r="O981" s="1"/>
      <c r="P981" s="1"/>
      <c r="Q981" s="1"/>
      <c r="R981" s="1"/>
      <c r="S981" s="1"/>
      <c r="T981" s="1"/>
      <c r="U981" s="1"/>
      <c r="V981" s="1"/>
      <c r="W981" s="1"/>
      <c r="X981" s="1"/>
      <c r="Y981" s="1"/>
      <c r="Z981" s="1"/>
    </row>
    <row r="982" spans="1:26" ht="13.5" customHeight="1">
      <c r="A982" s="1"/>
      <c r="B982" s="1"/>
      <c r="C982" s="1"/>
      <c r="D982" s="1"/>
      <c r="E982" s="110"/>
      <c r="F982" s="110"/>
      <c r="G982" s="1"/>
      <c r="H982" s="1"/>
      <c r="I982" s="1"/>
      <c r="J982" s="1"/>
      <c r="K982" s="1"/>
      <c r="L982" s="1"/>
      <c r="M982" s="1"/>
      <c r="N982" s="1"/>
      <c r="O982" s="1"/>
      <c r="P982" s="1"/>
      <c r="Q982" s="1"/>
      <c r="R982" s="1"/>
      <c r="S982" s="1"/>
      <c r="T982" s="1"/>
      <c r="U982" s="1"/>
      <c r="V982" s="1"/>
      <c r="W982" s="1"/>
      <c r="X982" s="1"/>
      <c r="Y982" s="1"/>
      <c r="Z982" s="1"/>
    </row>
    <row r="983" spans="1:26" ht="13.5" customHeight="1">
      <c r="A983" s="1"/>
      <c r="B983" s="1"/>
      <c r="C983" s="1"/>
      <c r="D983" s="1"/>
      <c r="E983" s="110"/>
      <c r="F983" s="110"/>
      <c r="G983" s="1"/>
      <c r="H983" s="1"/>
      <c r="I983" s="1"/>
      <c r="J983" s="1"/>
      <c r="K983" s="1"/>
      <c r="L983" s="1"/>
      <c r="M983" s="1"/>
      <c r="N983" s="1"/>
      <c r="O983" s="1"/>
      <c r="P983" s="1"/>
      <c r="Q983" s="1"/>
      <c r="R983" s="1"/>
      <c r="S983" s="1"/>
      <c r="T983" s="1"/>
      <c r="U983" s="1"/>
      <c r="V983" s="1"/>
      <c r="W983" s="1"/>
      <c r="X983" s="1"/>
      <c r="Y983" s="1"/>
      <c r="Z983" s="1"/>
    </row>
    <row r="984" spans="1:26" ht="13.5" customHeight="1">
      <c r="A984" s="1"/>
      <c r="B984" s="1"/>
      <c r="C984" s="1"/>
      <c r="D984" s="1"/>
      <c r="E984" s="110"/>
      <c r="F984" s="110"/>
      <c r="G984" s="1"/>
      <c r="H984" s="1"/>
      <c r="I984" s="1"/>
      <c r="J984" s="1"/>
      <c r="K984" s="1"/>
      <c r="L984" s="1"/>
      <c r="M984" s="1"/>
      <c r="N984" s="1"/>
      <c r="O984" s="1"/>
      <c r="P984" s="1"/>
      <c r="Q984" s="1"/>
      <c r="R984" s="1"/>
      <c r="S984" s="1"/>
      <c r="T984" s="1"/>
      <c r="U984" s="1"/>
      <c r="V984" s="1"/>
      <c r="W984" s="1"/>
      <c r="X984" s="1"/>
      <c r="Y984" s="1"/>
      <c r="Z984" s="1"/>
    </row>
    <row r="985" spans="1:26" ht="13.5" customHeight="1">
      <c r="A985" s="1"/>
      <c r="B985" s="1"/>
      <c r="C985" s="1"/>
      <c r="D985" s="1"/>
      <c r="E985" s="110"/>
      <c r="F985" s="110"/>
      <c r="G985" s="1"/>
      <c r="H985" s="1"/>
      <c r="I985" s="1"/>
      <c r="J985" s="1"/>
      <c r="K985" s="1"/>
      <c r="L985" s="1"/>
      <c r="M985" s="1"/>
      <c r="N985" s="1"/>
      <c r="O985" s="1"/>
      <c r="P985" s="1"/>
      <c r="Q985" s="1"/>
      <c r="R985" s="1"/>
      <c r="S985" s="1"/>
      <c r="T985" s="1"/>
      <c r="U985" s="1"/>
      <c r="V985" s="1"/>
      <c r="W985" s="1"/>
      <c r="X985" s="1"/>
      <c r="Y985" s="1"/>
      <c r="Z985" s="1"/>
    </row>
    <row r="986" spans="1:26" ht="13.5" customHeight="1">
      <c r="A986" s="1"/>
      <c r="B986" s="1"/>
      <c r="C986" s="1"/>
      <c r="D986" s="1"/>
      <c r="E986" s="110"/>
      <c r="F986" s="110"/>
      <c r="G986" s="1"/>
      <c r="H986" s="1"/>
      <c r="I986" s="1"/>
      <c r="J986" s="1"/>
      <c r="K986" s="1"/>
      <c r="L986" s="1"/>
      <c r="M986" s="1"/>
      <c r="N986" s="1"/>
      <c r="O986" s="1"/>
      <c r="P986" s="1"/>
      <c r="Q986" s="1"/>
      <c r="R986" s="1"/>
      <c r="S986" s="1"/>
      <c r="T986" s="1"/>
      <c r="U986" s="1"/>
      <c r="V986" s="1"/>
      <c r="W986" s="1"/>
      <c r="X986" s="1"/>
      <c r="Y986" s="1"/>
      <c r="Z986" s="1"/>
    </row>
    <row r="987" spans="1:26" ht="13.5" customHeight="1">
      <c r="A987" s="1"/>
      <c r="B987" s="1"/>
      <c r="C987" s="1"/>
      <c r="D987" s="1"/>
      <c r="E987" s="110"/>
      <c r="F987" s="110"/>
      <c r="G987" s="1"/>
      <c r="H987" s="1"/>
      <c r="I987" s="1"/>
      <c r="J987" s="1"/>
      <c r="K987" s="1"/>
      <c r="L987" s="1"/>
      <c r="M987" s="1"/>
      <c r="N987" s="1"/>
      <c r="O987" s="1"/>
      <c r="P987" s="1"/>
      <c r="Q987" s="1"/>
      <c r="R987" s="1"/>
      <c r="S987" s="1"/>
      <c r="T987" s="1"/>
      <c r="U987" s="1"/>
      <c r="V987" s="1"/>
      <c r="W987" s="1"/>
      <c r="X987" s="1"/>
      <c r="Y987" s="1"/>
      <c r="Z987" s="1"/>
    </row>
    <row r="988" spans="1:26" ht="13.5" customHeight="1">
      <c r="A988" s="1"/>
      <c r="B988" s="1"/>
      <c r="C988" s="1"/>
      <c r="D988" s="1"/>
      <c r="E988" s="110"/>
      <c r="F988" s="110"/>
      <c r="G988" s="1"/>
      <c r="H988" s="1"/>
      <c r="I988" s="1"/>
      <c r="J988" s="1"/>
      <c r="K988" s="1"/>
      <c r="L988" s="1"/>
      <c r="M988" s="1"/>
      <c r="N988" s="1"/>
      <c r="O988" s="1"/>
      <c r="P988" s="1"/>
      <c r="Q988" s="1"/>
      <c r="R988" s="1"/>
      <c r="S988" s="1"/>
      <c r="T988" s="1"/>
      <c r="U988" s="1"/>
      <c r="V988" s="1"/>
      <c r="W988" s="1"/>
      <c r="X988" s="1"/>
      <c r="Y988" s="1"/>
      <c r="Z988" s="1"/>
    </row>
    <row r="989" spans="1:26" ht="13.5" customHeight="1">
      <c r="A989" s="1"/>
      <c r="B989" s="1"/>
      <c r="C989" s="1"/>
      <c r="D989" s="1"/>
      <c r="E989" s="110"/>
      <c r="F989" s="110"/>
      <c r="G989" s="1"/>
      <c r="H989" s="1"/>
      <c r="I989" s="1"/>
      <c r="J989" s="1"/>
      <c r="K989" s="1"/>
      <c r="L989" s="1"/>
      <c r="M989" s="1"/>
      <c r="N989" s="1"/>
      <c r="O989" s="1"/>
      <c r="P989" s="1"/>
      <c r="Q989" s="1"/>
      <c r="R989" s="1"/>
      <c r="S989" s="1"/>
      <c r="T989" s="1"/>
      <c r="U989" s="1"/>
      <c r="V989" s="1"/>
      <c r="W989" s="1"/>
      <c r="X989" s="1"/>
      <c r="Y989" s="1"/>
      <c r="Z989" s="1"/>
    </row>
    <row r="990" spans="1:26" ht="13.5" customHeight="1">
      <c r="A990" s="1"/>
      <c r="B990" s="1"/>
      <c r="C990" s="1"/>
      <c r="D990" s="1"/>
      <c r="E990" s="110"/>
      <c r="F990" s="110"/>
      <c r="G990" s="1"/>
      <c r="H990" s="1"/>
      <c r="I990" s="1"/>
      <c r="J990" s="1"/>
      <c r="K990" s="1"/>
      <c r="L990" s="1"/>
      <c r="M990" s="1"/>
      <c r="N990" s="1"/>
      <c r="O990" s="1"/>
      <c r="P990" s="1"/>
      <c r="Q990" s="1"/>
      <c r="R990" s="1"/>
      <c r="S990" s="1"/>
      <c r="T990" s="1"/>
      <c r="U990" s="1"/>
      <c r="V990" s="1"/>
      <c r="W990" s="1"/>
      <c r="X990" s="1"/>
      <c r="Y990" s="1"/>
      <c r="Z990" s="1"/>
    </row>
    <row r="991" spans="1:26" ht="13.5" customHeight="1">
      <c r="A991" s="1"/>
      <c r="B991" s="1"/>
      <c r="C991" s="1"/>
      <c r="D991" s="1"/>
      <c r="E991" s="110"/>
      <c r="F991" s="110"/>
      <c r="G991" s="1"/>
      <c r="H991" s="1"/>
      <c r="I991" s="1"/>
      <c r="J991" s="1"/>
      <c r="K991" s="1"/>
      <c r="L991" s="1"/>
      <c r="M991" s="1"/>
      <c r="N991" s="1"/>
      <c r="O991" s="1"/>
      <c r="P991" s="1"/>
      <c r="Q991" s="1"/>
      <c r="R991" s="1"/>
      <c r="S991" s="1"/>
      <c r="T991" s="1"/>
      <c r="U991" s="1"/>
      <c r="V991" s="1"/>
      <c r="W991" s="1"/>
      <c r="X991" s="1"/>
      <c r="Y991" s="1"/>
      <c r="Z991" s="1"/>
    </row>
    <row r="992" spans="1:26" ht="13.5" customHeight="1">
      <c r="A992" s="1"/>
      <c r="B992" s="1"/>
      <c r="C992" s="1"/>
      <c r="D992" s="1"/>
      <c r="E992" s="110"/>
      <c r="F992" s="110"/>
      <c r="G992" s="1"/>
      <c r="H992" s="1"/>
      <c r="I992" s="1"/>
      <c r="J992" s="1"/>
      <c r="K992" s="1"/>
      <c r="L992" s="1"/>
      <c r="M992" s="1"/>
      <c r="N992" s="1"/>
      <c r="O992" s="1"/>
      <c r="P992" s="1"/>
      <c r="Q992" s="1"/>
      <c r="R992" s="1"/>
      <c r="S992" s="1"/>
      <c r="T992" s="1"/>
      <c r="U992" s="1"/>
      <c r="V992" s="1"/>
      <c r="W992" s="1"/>
      <c r="X992" s="1"/>
      <c r="Y992" s="1"/>
      <c r="Z992" s="1"/>
    </row>
    <row r="993" spans="1:26" ht="13.5" customHeight="1">
      <c r="A993" s="1"/>
      <c r="B993" s="1"/>
      <c r="C993" s="1"/>
      <c r="D993" s="1"/>
      <c r="E993" s="110"/>
      <c r="F993" s="110"/>
      <c r="G993" s="1"/>
      <c r="H993" s="1"/>
      <c r="I993" s="1"/>
      <c r="J993" s="1"/>
      <c r="K993" s="1"/>
      <c r="L993" s="1"/>
      <c r="M993" s="1"/>
      <c r="N993" s="1"/>
      <c r="O993" s="1"/>
      <c r="P993" s="1"/>
      <c r="Q993" s="1"/>
      <c r="R993" s="1"/>
      <c r="S993" s="1"/>
      <c r="T993" s="1"/>
      <c r="U993" s="1"/>
      <c r="V993" s="1"/>
      <c r="W993" s="1"/>
      <c r="X993" s="1"/>
      <c r="Y993" s="1"/>
      <c r="Z993" s="1"/>
    </row>
    <row r="994" spans="1:26" ht="13.5" customHeight="1">
      <c r="A994" s="1"/>
      <c r="B994" s="1"/>
      <c r="C994" s="1"/>
      <c r="D994" s="1"/>
      <c r="E994" s="110"/>
      <c r="F994" s="110"/>
      <c r="G994" s="1"/>
      <c r="H994" s="1"/>
      <c r="I994" s="1"/>
      <c r="J994" s="1"/>
      <c r="K994" s="1"/>
      <c r="L994" s="1"/>
      <c r="M994" s="1"/>
      <c r="N994" s="1"/>
      <c r="O994" s="1"/>
      <c r="P994" s="1"/>
      <c r="Q994" s="1"/>
      <c r="R994" s="1"/>
      <c r="S994" s="1"/>
      <c r="T994" s="1"/>
      <c r="U994" s="1"/>
      <c r="V994" s="1"/>
      <c r="W994" s="1"/>
      <c r="X994" s="1"/>
      <c r="Y994" s="1"/>
      <c r="Z994" s="1"/>
    </row>
    <row r="995" spans="1:26" ht="13.5" customHeight="1">
      <c r="A995" s="1"/>
      <c r="B995" s="1"/>
      <c r="C995" s="1"/>
      <c r="D995" s="1"/>
      <c r="E995" s="110"/>
      <c r="F995" s="110"/>
      <c r="G995" s="1"/>
      <c r="H995" s="1"/>
      <c r="I995" s="1"/>
      <c r="J995" s="1"/>
      <c r="K995" s="1"/>
      <c r="L995" s="1"/>
      <c r="M995" s="1"/>
      <c r="N995" s="1"/>
      <c r="O995" s="1"/>
      <c r="P995" s="1"/>
      <c r="Q995" s="1"/>
      <c r="R995" s="1"/>
      <c r="S995" s="1"/>
      <c r="T995" s="1"/>
      <c r="U995" s="1"/>
      <c r="V995" s="1"/>
      <c r="W995" s="1"/>
      <c r="X995" s="1"/>
      <c r="Y995" s="1"/>
      <c r="Z995" s="1"/>
    </row>
    <row r="996" spans="1:26" ht="13.5" customHeight="1">
      <c r="A996" s="1"/>
      <c r="B996" s="1"/>
      <c r="C996" s="1"/>
      <c r="D996" s="1"/>
      <c r="E996" s="110"/>
      <c r="F996" s="110"/>
      <c r="G996" s="1"/>
      <c r="H996" s="1"/>
      <c r="I996" s="1"/>
      <c r="J996" s="1"/>
      <c r="K996" s="1"/>
      <c r="L996" s="1"/>
      <c r="M996" s="1"/>
      <c r="N996" s="1"/>
      <c r="O996" s="1"/>
      <c r="P996" s="1"/>
      <c r="Q996" s="1"/>
      <c r="R996" s="1"/>
      <c r="S996" s="1"/>
      <c r="T996" s="1"/>
      <c r="U996" s="1"/>
      <c r="V996" s="1"/>
      <c r="W996" s="1"/>
      <c r="X996" s="1"/>
      <c r="Y996" s="1"/>
      <c r="Z996" s="1"/>
    </row>
    <row r="997" spans="1:26" ht="13.5" customHeight="1">
      <c r="A997" s="1"/>
      <c r="B997" s="1"/>
      <c r="C997" s="1"/>
      <c r="D997" s="1"/>
      <c r="E997" s="110"/>
      <c r="F997" s="110"/>
      <c r="G997" s="1"/>
      <c r="H997" s="1"/>
      <c r="I997" s="1"/>
      <c r="J997" s="1"/>
      <c r="K997" s="1"/>
      <c r="L997" s="1"/>
      <c r="M997" s="1"/>
      <c r="N997" s="1"/>
      <c r="O997" s="1"/>
      <c r="P997" s="1"/>
      <c r="Q997" s="1"/>
      <c r="R997" s="1"/>
      <c r="S997" s="1"/>
      <c r="T997" s="1"/>
      <c r="U997" s="1"/>
      <c r="V997" s="1"/>
      <c r="W997" s="1"/>
      <c r="X997" s="1"/>
      <c r="Y997" s="1"/>
      <c r="Z997" s="1"/>
    </row>
    <row r="998" spans="1:26" ht="13.5" customHeight="1">
      <c r="A998" s="1"/>
      <c r="B998" s="1"/>
      <c r="C998" s="1"/>
      <c r="D998" s="1"/>
      <c r="E998" s="110"/>
      <c r="F998" s="110"/>
      <c r="G998" s="1"/>
      <c r="H998" s="1"/>
      <c r="I998" s="1"/>
      <c r="J998" s="1"/>
      <c r="K998" s="1"/>
      <c r="L998" s="1"/>
      <c r="M998" s="1"/>
      <c r="N998" s="1"/>
      <c r="O998" s="1"/>
      <c r="P998" s="1"/>
      <c r="Q998" s="1"/>
      <c r="R998" s="1"/>
      <c r="S998" s="1"/>
      <c r="T998" s="1"/>
      <c r="U998" s="1"/>
      <c r="V998" s="1"/>
      <c r="W998" s="1"/>
      <c r="X998" s="1"/>
      <c r="Y998" s="1"/>
      <c r="Z998" s="1"/>
    </row>
    <row r="999" spans="1:26" ht="13.5" customHeight="1">
      <c r="A999" s="1"/>
      <c r="B999" s="1"/>
      <c r="C999" s="1"/>
      <c r="D999" s="1"/>
      <c r="E999" s="110"/>
      <c r="F999" s="110"/>
      <c r="G999" s="1"/>
      <c r="H999" s="1"/>
      <c r="I999" s="1"/>
      <c r="J999" s="1"/>
      <c r="K999" s="1"/>
      <c r="L999" s="1"/>
      <c r="M999" s="1"/>
      <c r="N999" s="1"/>
      <c r="O999" s="1"/>
      <c r="P999" s="1"/>
      <c r="Q999" s="1"/>
      <c r="R999" s="1"/>
      <c r="S999" s="1"/>
      <c r="T999" s="1"/>
      <c r="U999" s="1"/>
      <c r="V999" s="1"/>
      <c r="W999" s="1"/>
      <c r="X999" s="1"/>
      <c r="Y999" s="1"/>
      <c r="Z999" s="1"/>
    </row>
    <row r="1000" spans="1:26" ht="13.5" customHeight="1">
      <c r="A1000" s="1"/>
      <c r="B1000" s="1"/>
      <c r="C1000" s="1"/>
      <c r="D1000" s="1"/>
      <c r="E1000" s="110"/>
      <c r="F1000" s="110"/>
      <c r="G1000" s="1"/>
      <c r="H1000" s="1"/>
      <c r="I1000" s="1"/>
      <c r="J1000" s="1"/>
      <c r="K1000" s="1"/>
      <c r="L1000" s="1"/>
      <c r="M1000" s="1"/>
      <c r="N1000" s="1"/>
      <c r="O1000" s="1"/>
      <c r="P1000" s="1"/>
      <c r="Q1000" s="1"/>
      <c r="R1000" s="1"/>
      <c r="S1000" s="1"/>
      <c r="T1000" s="1"/>
      <c r="U1000" s="1"/>
      <c r="V1000" s="1"/>
      <c r="W1000" s="1"/>
      <c r="X1000" s="1"/>
      <c r="Y1000" s="1"/>
      <c r="Z1000" s="1"/>
    </row>
  </sheetData>
  <mergeCells count="7">
    <mergeCell ref="E6:F6"/>
    <mergeCell ref="A1:D1"/>
    <mergeCell ref="A2:D2"/>
    <mergeCell ref="A3:D3"/>
    <mergeCell ref="A6:A7"/>
    <mergeCell ref="B6:B7"/>
    <mergeCell ref="C6:D6"/>
  </mergeCells>
  <printOptions horizontalCentered="1"/>
  <pageMargins left="0.39370078740157483" right="0.19685039370078741" top="0.39370078740157483" bottom="0.19685039370078741" header="0" footer="0"/>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144"/>
  <sheetViews>
    <sheetView workbookViewId="0">
      <selection activeCell="B9" sqref="B9"/>
    </sheetView>
  </sheetViews>
  <sheetFormatPr defaultColWidth="14.42578125" defaultRowHeight="15" customHeight="1"/>
  <cols>
    <col min="1" max="1" width="14.5703125" style="140" bestFit="1" customWidth="1"/>
    <col min="2" max="2" width="33.85546875" style="115" customWidth="1"/>
    <col min="3" max="3" width="9" style="145" customWidth="1"/>
    <col min="4" max="5" width="7.42578125" style="145" bestFit="1" customWidth="1"/>
    <col min="6" max="6" width="18.28515625" style="145" customWidth="1"/>
    <col min="7" max="7" width="18.42578125" style="115" bestFit="1" customWidth="1"/>
    <col min="8" max="8" width="62.28515625" style="115" bestFit="1" customWidth="1"/>
    <col min="9" max="16384" width="14.42578125" style="115"/>
  </cols>
  <sheetData>
    <row r="1" spans="1:6" s="124" customFormat="1" ht="23.25" customHeight="1">
      <c r="A1" s="1636" t="s">
        <v>994</v>
      </c>
      <c r="B1" s="1636"/>
      <c r="C1" s="1636"/>
      <c r="D1" s="1636"/>
      <c r="E1" s="1636"/>
      <c r="F1" s="1636"/>
    </row>
    <row r="2" spans="1:6" s="1647" customFormat="1" ht="21.75" customHeight="1">
      <c r="A2" s="1646" t="s">
        <v>777</v>
      </c>
      <c r="B2" s="1646"/>
      <c r="C2" s="1646"/>
      <c r="D2" s="1646"/>
      <c r="E2" s="1646"/>
      <c r="F2" s="1646"/>
    </row>
    <row r="4" spans="1:6" s="116" customFormat="1" ht="19.5">
      <c r="A4" s="117"/>
      <c r="F4" s="120" t="s">
        <v>809</v>
      </c>
    </row>
    <row r="5" spans="1:6" s="119" customFormat="1" ht="30.75" customHeight="1">
      <c r="A5" s="1637" t="s">
        <v>1</v>
      </c>
      <c r="B5" s="1639" t="s">
        <v>979</v>
      </c>
      <c r="C5" s="1641" t="s">
        <v>544</v>
      </c>
      <c r="D5" s="1642"/>
      <c r="E5" s="1642"/>
      <c r="F5" s="1643"/>
    </row>
    <row r="6" spans="1:6" s="116" customFormat="1" ht="16.5">
      <c r="A6" s="1638"/>
      <c r="B6" s="1640"/>
      <c r="C6" s="236" t="s">
        <v>5</v>
      </c>
      <c r="D6" s="236" t="s">
        <v>6</v>
      </c>
      <c r="E6" s="236" t="s">
        <v>7</v>
      </c>
      <c r="F6" s="236" t="s">
        <v>8</v>
      </c>
    </row>
    <row r="7" spans="1:6" s="116" customFormat="1" ht="16.5">
      <c r="A7" s="556">
        <v>1</v>
      </c>
      <c r="B7" s="448" t="s">
        <v>5385</v>
      </c>
      <c r="C7" s="557">
        <v>39.6</v>
      </c>
      <c r="D7" s="558"/>
      <c r="E7" s="558"/>
      <c r="F7" s="558"/>
    </row>
    <row r="8" spans="1:6" s="116" customFormat="1" ht="16.5">
      <c r="A8" s="553">
        <v>2</v>
      </c>
      <c r="B8" s="459" t="s">
        <v>5386</v>
      </c>
      <c r="C8" s="557">
        <v>36</v>
      </c>
      <c r="D8" s="558"/>
      <c r="E8" s="558"/>
      <c r="F8" s="558"/>
    </row>
    <row r="9" spans="1:6" s="116" customFormat="1" ht="16.5">
      <c r="A9" s="553">
        <v>3</v>
      </c>
      <c r="B9" s="325" t="s">
        <v>5387</v>
      </c>
      <c r="C9" s="557">
        <v>33.6</v>
      </c>
      <c r="D9" s="558"/>
      <c r="E9" s="558"/>
      <c r="F9" s="558"/>
    </row>
    <row r="10" spans="1:6" ht="15" customHeight="1">
      <c r="A10" s="553">
        <v>4</v>
      </c>
      <c r="B10" s="325" t="s">
        <v>5388</v>
      </c>
      <c r="C10" s="557">
        <v>26.4</v>
      </c>
      <c r="D10" s="558"/>
      <c r="E10" s="558"/>
      <c r="F10" s="558"/>
    </row>
    <row r="11" spans="1:6" ht="15" customHeight="1">
      <c r="A11" s="553">
        <v>5</v>
      </c>
      <c r="B11" s="325" t="s">
        <v>5389</v>
      </c>
      <c r="C11" s="557">
        <v>28.799999999999997</v>
      </c>
      <c r="D11" s="558"/>
      <c r="E11" s="558"/>
      <c r="F11" s="558"/>
    </row>
    <row r="12" spans="1:6" s="116" customFormat="1" ht="16.5">
      <c r="A12" s="555">
        <v>6</v>
      </c>
      <c r="B12" s="554" t="s">
        <v>5376</v>
      </c>
      <c r="C12" s="559">
        <v>80</v>
      </c>
      <c r="D12" s="559">
        <v>96</v>
      </c>
      <c r="E12" s="559">
        <v>78</v>
      </c>
      <c r="F12" s="559">
        <v>67</v>
      </c>
    </row>
    <row r="13" spans="1:6" ht="15" customHeight="1">
      <c r="A13" s="555">
        <v>7</v>
      </c>
      <c r="B13" s="554" t="s">
        <v>5375</v>
      </c>
      <c r="C13" s="559">
        <v>140</v>
      </c>
      <c r="D13" s="559">
        <v>131</v>
      </c>
      <c r="E13" s="559">
        <v>120</v>
      </c>
      <c r="F13" s="559">
        <v>90</v>
      </c>
    </row>
    <row r="14" spans="1:6" ht="15" customHeight="1">
      <c r="A14" s="555">
        <v>8</v>
      </c>
      <c r="B14" s="554" t="s">
        <v>5374</v>
      </c>
      <c r="C14" s="559">
        <v>113</v>
      </c>
      <c r="D14" s="559">
        <v>104</v>
      </c>
      <c r="E14" s="559">
        <v>96</v>
      </c>
      <c r="F14" s="559"/>
    </row>
    <row r="15" spans="1:6" s="564" customFormat="1" ht="15" customHeight="1">
      <c r="A15" s="555">
        <v>9</v>
      </c>
      <c r="B15" s="554" t="s">
        <v>6504</v>
      </c>
      <c r="C15" s="559">
        <v>72</v>
      </c>
      <c r="D15" s="559">
        <v>61.199999999999996</v>
      </c>
      <c r="E15" s="559">
        <v>60</v>
      </c>
      <c r="F15" s="559"/>
    </row>
    <row r="16" spans="1:6" s="564" customFormat="1" ht="15" customHeight="1">
      <c r="A16" s="555">
        <v>10</v>
      </c>
      <c r="B16" s="554" t="s">
        <v>6651</v>
      </c>
      <c r="C16" s="559">
        <v>66</v>
      </c>
      <c r="D16" s="559">
        <v>58</v>
      </c>
      <c r="E16" s="559">
        <v>48</v>
      </c>
      <c r="F16" s="559"/>
    </row>
    <row r="17" spans="1:6" s="564" customFormat="1" ht="15" customHeight="1">
      <c r="A17" s="555">
        <v>11</v>
      </c>
      <c r="B17" s="554" t="s">
        <v>6669</v>
      </c>
      <c r="C17" s="559">
        <v>48</v>
      </c>
      <c r="D17" s="559">
        <v>43.199999999999996</v>
      </c>
      <c r="E17" s="559">
        <v>36</v>
      </c>
      <c r="F17" s="559"/>
    </row>
    <row r="18" spans="1:6" s="564" customFormat="1" ht="15" customHeight="1">
      <c r="A18" s="555">
        <v>12</v>
      </c>
      <c r="B18" s="554" t="s">
        <v>6500</v>
      </c>
      <c r="C18" s="559">
        <v>72</v>
      </c>
      <c r="D18" s="559">
        <v>66</v>
      </c>
      <c r="E18" s="559">
        <v>54</v>
      </c>
      <c r="F18" s="559"/>
    </row>
    <row r="19" spans="1:6" s="564" customFormat="1" ht="15" customHeight="1">
      <c r="A19" s="555">
        <v>13</v>
      </c>
      <c r="B19" s="554" t="s">
        <v>6501</v>
      </c>
      <c r="C19" s="559">
        <v>54</v>
      </c>
      <c r="D19" s="559">
        <v>42</v>
      </c>
      <c r="E19" s="559">
        <v>36</v>
      </c>
      <c r="F19" s="559"/>
    </row>
    <row r="20" spans="1:6" s="564" customFormat="1" ht="15" customHeight="1">
      <c r="A20" s="555">
        <v>14</v>
      </c>
      <c r="B20" s="554" t="s">
        <v>6502</v>
      </c>
      <c r="C20" s="559">
        <v>54</v>
      </c>
      <c r="D20" s="559">
        <v>48</v>
      </c>
      <c r="E20" s="559">
        <v>42</v>
      </c>
      <c r="F20" s="559"/>
    </row>
    <row r="21" spans="1:6" s="564" customFormat="1" ht="15" customHeight="1">
      <c r="A21" s="555">
        <v>15</v>
      </c>
      <c r="B21" s="554" t="s">
        <v>6503</v>
      </c>
      <c r="C21" s="559">
        <v>54</v>
      </c>
      <c r="D21" s="559">
        <v>48</v>
      </c>
      <c r="E21" s="559">
        <v>36</v>
      </c>
      <c r="F21" s="559"/>
    </row>
    <row r="22" spans="1:6" s="564" customFormat="1" ht="15" customHeight="1">
      <c r="A22" s="555">
        <v>16</v>
      </c>
      <c r="B22" s="554" t="s">
        <v>6475</v>
      </c>
      <c r="C22" s="559">
        <v>54</v>
      </c>
      <c r="D22" s="559">
        <v>42</v>
      </c>
      <c r="E22" s="559">
        <v>30</v>
      </c>
      <c r="F22" s="559"/>
    </row>
    <row r="23" spans="1:6" ht="15" customHeight="1">
      <c r="A23" s="468">
        <v>17</v>
      </c>
      <c r="B23" s="456" t="s">
        <v>2274</v>
      </c>
      <c r="C23" s="560">
        <v>48</v>
      </c>
      <c r="D23" s="560">
        <v>46</v>
      </c>
      <c r="E23" s="560">
        <v>42</v>
      </c>
      <c r="F23" s="560"/>
    </row>
    <row r="24" spans="1:6" ht="15" customHeight="1">
      <c r="A24" s="469">
        <v>18</v>
      </c>
      <c r="B24" s="457" t="s">
        <v>2275</v>
      </c>
      <c r="C24" s="560">
        <v>48</v>
      </c>
      <c r="D24" s="560">
        <v>43</v>
      </c>
      <c r="E24" s="560">
        <v>38</v>
      </c>
      <c r="F24" s="560"/>
    </row>
    <row r="25" spans="1:6" ht="15" customHeight="1">
      <c r="A25" s="468">
        <v>19</v>
      </c>
      <c r="B25" s="456" t="s">
        <v>2276</v>
      </c>
      <c r="C25" s="560">
        <v>66</v>
      </c>
      <c r="D25" s="560">
        <v>60</v>
      </c>
      <c r="E25" s="560">
        <v>54</v>
      </c>
      <c r="F25" s="560"/>
    </row>
    <row r="26" spans="1:6" ht="15" customHeight="1">
      <c r="A26" s="469">
        <v>20</v>
      </c>
      <c r="B26" s="457" t="s">
        <v>2277</v>
      </c>
      <c r="C26" s="560">
        <v>48</v>
      </c>
      <c r="D26" s="560">
        <v>42</v>
      </c>
      <c r="E26" s="560">
        <v>36</v>
      </c>
      <c r="F26" s="560"/>
    </row>
    <row r="27" spans="1:6" ht="15" customHeight="1">
      <c r="A27" s="468">
        <v>21</v>
      </c>
      <c r="B27" s="456" t="s">
        <v>2278</v>
      </c>
      <c r="C27" s="560">
        <v>42</v>
      </c>
      <c r="D27" s="560">
        <v>36</v>
      </c>
      <c r="E27" s="560">
        <v>31</v>
      </c>
      <c r="F27" s="560"/>
    </row>
    <row r="28" spans="1:6" s="857" customFormat="1" ht="15" customHeight="1">
      <c r="A28" s="854">
        <v>22</v>
      </c>
      <c r="B28" s="842" t="s">
        <v>5390</v>
      </c>
      <c r="C28" s="855">
        <v>192</v>
      </c>
      <c r="D28" s="855"/>
      <c r="E28" s="855"/>
      <c r="F28" s="856"/>
    </row>
    <row r="29" spans="1:6" s="857" customFormat="1" ht="15" customHeight="1">
      <c r="A29" s="854">
        <v>23</v>
      </c>
      <c r="B29" s="840" t="s">
        <v>5394</v>
      </c>
      <c r="C29" s="855">
        <v>164.4</v>
      </c>
      <c r="D29" s="855"/>
      <c r="E29" s="855"/>
      <c r="F29" s="856"/>
    </row>
    <row r="30" spans="1:6" s="857" customFormat="1" ht="15" customHeight="1">
      <c r="A30" s="854">
        <v>24</v>
      </c>
      <c r="B30" s="845" t="s">
        <v>5393</v>
      </c>
      <c r="C30" s="855">
        <v>84</v>
      </c>
      <c r="D30" s="855"/>
      <c r="E30" s="855"/>
      <c r="F30" s="856"/>
    </row>
    <row r="31" spans="1:6" s="857" customFormat="1" ht="15" customHeight="1">
      <c r="A31" s="854">
        <v>25</v>
      </c>
      <c r="B31" s="845" t="s">
        <v>5392</v>
      </c>
      <c r="C31" s="855">
        <v>288</v>
      </c>
      <c r="D31" s="855"/>
      <c r="E31" s="855"/>
      <c r="F31" s="856"/>
    </row>
    <row r="32" spans="1:6" ht="15" customHeight="1">
      <c r="A32" s="553">
        <v>26</v>
      </c>
      <c r="B32" s="470" t="s">
        <v>5391</v>
      </c>
      <c r="C32" s="557">
        <v>125</v>
      </c>
      <c r="D32" s="557"/>
      <c r="E32" s="557"/>
      <c r="F32" s="558"/>
    </row>
    <row r="33" spans="1:26" ht="16.5">
      <c r="A33" s="553">
        <v>27</v>
      </c>
      <c r="B33" s="459" t="s">
        <v>5377</v>
      </c>
      <c r="C33" s="557">
        <v>325</v>
      </c>
      <c r="D33" s="557"/>
      <c r="E33" s="557"/>
      <c r="F33" s="558"/>
    </row>
    <row r="34" spans="1:26" ht="16.5">
      <c r="A34" s="553">
        <v>28</v>
      </c>
      <c r="B34" s="343" t="s">
        <v>5395</v>
      </c>
      <c r="C34" s="557">
        <v>105</v>
      </c>
      <c r="D34" s="557"/>
      <c r="E34" s="557"/>
      <c r="F34" s="558"/>
    </row>
    <row r="35" spans="1:26" s="564" customFormat="1" ht="16.5">
      <c r="A35" s="553">
        <v>29</v>
      </c>
      <c r="B35" s="571" t="s">
        <v>6903</v>
      </c>
      <c r="C35" s="557">
        <v>144</v>
      </c>
      <c r="D35" s="557">
        <v>96</v>
      </c>
      <c r="E35" s="557">
        <v>72</v>
      </c>
      <c r="F35" s="558"/>
    </row>
    <row r="36" spans="1:26" s="564" customFormat="1" ht="16.5">
      <c r="A36" s="553">
        <v>30</v>
      </c>
      <c r="B36" s="571" t="s">
        <v>7154</v>
      </c>
      <c r="C36" s="557">
        <v>96</v>
      </c>
      <c r="D36" s="557">
        <v>78</v>
      </c>
      <c r="E36" s="557">
        <v>60</v>
      </c>
      <c r="F36" s="558"/>
    </row>
    <row r="37" spans="1:26" s="564" customFormat="1" ht="16.5">
      <c r="A37" s="553">
        <v>31</v>
      </c>
      <c r="B37" s="571" t="s">
        <v>7216</v>
      </c>
      <c r="C37" s="557">
        <v>72</v>
      </c>
      <c r="D37" s="557">
        <v>54</v>
      </c>
      <c r="E37" s="557">
        <v>48</v>
      </c>
      <c r="F37" s="558"/>
    </row>
    <row r="38" spans="1:26" s="158" customFormat="1" ht="16.5">
      <c r="A38" s="555">
        <v>32</v>
      </c>
      <c r="B38" s="554" t="s">
        <v>5373</v>
      </c>
      <c r="C38" s="559">
        <v>65</v>
      </c>
      <c r="D38" s="559">
        <v>59</v>
      </c>
      <c r="E38" s="559">
        <v>53</v>
      </c>
      <c r="F38" s="559">
        <v>46</v>
      </c>
    </row>
    <row r="39" spans="1:26" s="238" customFormat="1" ht="13.5" customHeight="1">
      <c r="A39" s="555">
        <v>33</v>
      </c>
      <c r="B39" s="554" t="s">
        <v>5372</v>
      </c>
      <c r="C39" s="559">
        <v>96</v>
      </c>
      <c r="D39" s="559">
        <v>82</v>
      </c>
      <c r="E39" s="559">
        <v>65</v>
      </c>
      <c r="F39" s="559"/>
      <c r="G39" s="1"/>
      <c r="H39" s="1"/>
      <c r="I39" s="1"/>
      <c r="J39" s="1"/>
      <c r="K39" s="1"/>
      <c r="L39" s="1"/>
      <c r="M39" s="1"/>
      <c r="N39" s="1"/>
      <c r="O39" s="1"/>
      <c r="P39" s="1"/>
      <c r="Q39" s="1"/>
      <c r="R39" s="1"/>
      <c r="S39" s="1"/>
      <c r="T39" s="1"/>
      <c r="U39" s="1"/>
      <c r="V39" s="1"/>
      <c r="W39" s="1"/>
      <c r="X39" s="1"/>
      <c r="Y39" s="1"/>
      <c r="Z39" s="1"/>
    </row>
    <row r="40" spans="1:26" s="238" customFormat="1" ht="13.5" customHeight="1">
      <c r="A40" s="555">
        <v>34</v>
      </c>
      <c r="B40" s="554" t="s">
        <v>5371</v>
      </c>
      <c r="C40" s="559">
        <v>61</v>
      </c>
      <c r="D40" s="559">
        <v>55</v>
      </c>
      <c r="E40" s="559">
        <v>49</v>
      </c>
      <c r="F40" s="559"/>
      <c r="G40" s="1"/>
      <c r="H40" s="1"/>
      <c r="I40" s="1"/>
      <c r="J40" s="1"/>
      <c r="K40" s="1"/>
      <c r="L40" s="1"/>
      <c r="M40" s="1"/>
      <c r="N40" s="1"/>
      <c r="O40" s="1"/>
      <c r="P40" s="1"/>
      <c r="Q40" s="1"/>
      <c r="R40" s="1"/>
      <c r="S40" s="1"/>
      <c r="T40" s="1"/>
      <c r="U40" s="1"/>
      <c r="V40" s="1"/>
      <c r="W40" s="1"/>
      <c r="X40" s="1"/>
      <c r="Y40" s="1"/>
      <c r="Z40" s="1"/>
    </row>
    <row r="41" spans="1:26" s="238" customFormat="1" ht="13.5" customHeight="1">
      <c r="A41" s="555">
        <v>35</v>
      </c>
      <c r="B41" s="554" t="s">
        <v>5360</v>
      </c>
      <c r="C41" s="559">
        <v>55</v>
      </c>
      <c r="D41" s="559">
        <v>50</v>
      </c>
      <c r="E41" s="559">
        <v>46</v>
      </c>
      <c r="F41" s="559"/>
      <c r="G41" s="1"/>
      <c r="H41" s="1"/>
      <c r="I41" s="1"/>
      <c r="J41" s="1"/>
      <c r="K41" s="1"/>
      <c r="L41" s="1"/>
      <c r="M41" s="1"/>
      <c r="N41" s="1"/>
      <c r="O41" s="1"/>
      <c r="P41" s="1"/>
      <c r="Q41" s="1"/>
      <c r="R41" s="1"/>
      <c r="S41" s="1"/>
      <c r="T41" s="1"/>
      <c r="U41" s="1"/>
      <c r="V41" s="1"/>
      <c r="W41" s="1"/>
      <c r="X41" s="1"/>
      <c r="Y41" s="1"/>
      <c r="Z41" s="1"/>
    </row>
    <row r="42" spans="1:26" s="238" customFormat="1" ht="13.5" customHeight="1">
      <c r="A42" s="555">
        <v>36</v>
      </c>
      <c r="B42" s="554" t="s">
        <v>5361</v>
      </c>
      <c r="C42" s="559">
        <v>55</v>
      </c>
      <c r="D42" s="559">
        <v>50</v>
      </c>
      <c r="E42" s="559">
        <v>46</v>
      </c>
      <c r="F42" s="559"/>
      <c r="G42" s="1"/>
      <c r="H42" s="1"/>
      <c r="I42" s="1"/>
      <c r="J42" s="1"/>
      <c r="K42" s="1"/>
      <c r="L42" s="1"/>
      <c r="M42" s="1"/>
      <c r="N42" s="1"/>
      <c r="O42" s="1"/>
      <c r="P42" s="1"/>
      <c r="Q42" s="1"/>
      <c r="R42" s="1"/>
      <c r="S42" s="1"/>
      <c r="T42" s="1"/>
      <c r="U42" s="1"/>
      <c r="V42" s="1"/>
      <c r="W42" s="1"/>
      <c r="X42" s="1"/>
      <c r="Y42" s="1"/>
      <c r="Z42" s="1"/>
    </row>
    <row r="43" spans="1:26" s="238" customFormat="1" ht="13.5" customHeight="1">
      <c r="A43" s="555">
        <v>37</v>
      </c>
      <c r="B43" s="554" t="s">
        <v>5396</v>
      </c>
      <c r="C43" s="559">
        <v>180</v>
      </c>
      <c r="D43" s="559">
        <v>144</v>
      </c>
      <c r="E43" s="559">
        <v>96</v>
      </c>
      <c r="F43" s="559">
        <v>84</v>
      </c>
      <c r="G43" s="1"/>
      <c r="H43" s="1"/>
      <c r="I43" s="1"/>
      <c r="J43" s="1"/>
      <c r="K43" s="1"/>
      <c r="L43" s="1"/>
      <c r="M43" s="1"/>
      <c r="N43" s="1"/>
      <c r="O43" s="1"/>
      <c r="P43" s="1"/>
      <c r="Q43" s="1"/>
      <c r="R43" s="1"/>
      <c r="S43" s="1"/>
      <c r="T43" s="1"/>
      <c r="U43" s="1"/>
      <c r="V43" s="1"/>
      <c r="W43" s="1"/>
      <c r="X43" s="1"/>
      <c r="Y43" s="1"/>
      <c r="Z43" s="1"/>
    </row>
    <row r="44" spans="1:26" s="238" customFormat="1" ht="13.5" customHeight="1">
      <c r="A44" s="555">
        <v>38</v>
      </c>
      <c r="B44" s="554" t="s">
        <v>5600</v>
      </c>
      <c r="C44" s="559">
        <v>144</v>
      </c>
      <c r="D44" s="559">
        <v>96</v>
      </c>
      <c r="E44" s="559">
        <v>84</v>
      </c>
      <c r="F44" s="559"/>
      <c r="G44" s="1"/>
      <c r="H44" s="1"/>
      <c r="I44" s="1"/>
      <c r="J44" s="1"/>
      <c r="K44" s="1"/>
      <c r="L44" s="1"/>
      <c r="M44" s="1"/>
      <c r="N44" s="1"/>
      <c r="O44" s="1"/>
      <c r="P44" s="1"/>
      <c r="Q44" s="1"/>
      <c r="R44" s="1"/>
      <c r="S44" s="1"/>
      <c r="T44" s="1"/>
      <c r="U44" s="1"/>
      <c r="V44" s="1"/>
      <c r="W44" s="1"/>
      <c r="X44" s="1"/>
      <c r="Y44" s="1"/>
      <c r="Z44" s="1"/>
    </row>
    <row r="45" spans="1:26" s="238" customFormat="1" ht="13.5" customHeight="1">
      <c r="A45" s="555">
        <v>39</v>
      </c>
      <c r="B45" s="554" t="s">
        <v>5654</v>
      </c>
      <c r="C45" s="559">
        <v>96</v>
      </c>
      <c r="D45" s="559">
        <v>72</v>
      </c>
      <c r="E45" s="559">
        <v>60</v>
      </c>
      <c r="F45" s="559">
        <v>48</v>
      </c>
      <c r="G45" s="1"/>
      <c r="H45" s="1"/>
      <c r="I45" s="1"/>
      <c r="J45" s="1"/>
      <c r="K45" s="1"/>
      <c r="L45" s="1"/>
      <c r="M45" s="1"/>
      <c r="N45" s="1"/>
      <c r="O45" s="1"/>
      <c r="P45" s="1"/>
      <c r="Q45" s="1"/>
      <c r="R45" s="1"/>
      <c r="S45" s="1"/>
      <c r="T45" s="1"/>
      <c r="U45" s="1"/>
      <c r="V45" s="1"/>
      <c r="W45" s="1"/>
      <c r="X45" s="1"/>
      <c r="Y45" s="1"/>
      <c r="Z45" s="1"/>
    </row>
    <row r="46" spans="1:26" s="238" customFormat="1" ht="13.5" customHeight="1">
      <c r="A46" s="555">
        <v>40</v>
      </c>
      <c r="B46" s="554" t="s">
        <v>5686</v>
      </c>
      <c r="C46" s="559">
        <v>96</v>
      </c>
      <c r="D46" s="559">
        <v>84</v>
      </c>
      <c r="E46" s="559">
        <v>66</v>
      </c>
      <c r="F46" s="559">
        <v>48</v>
      </c>
      <c r="G46" s="1"/>
      <c r="H46" s="1"/>
      <c r="I46" s="1"/>
      <c r="J46" s="1"/>
      <c r="K46" s="1"/>
      <c r="L46" s="1"/>
      <c r="M46" s="1"/>
      <c r="N46" s="1"/>
      <c r="O46" s="1"/>
      <c r="P46" s="1"/>
      <c r="Q46" s="1"/>
      <c r="R46" s="1"/>
      <c r="S46" s="1"/>
      <c r="T46" s="1"/>
      <c r="U46" s="1"/>
      <c r="V46" s="1"/>
      <c r="W46" s="1"/>
      <c r="X46" s="1"/>
      <c r="Y46" s="1"/>
      <c r="Z46" s="1"/>
    </row>
    <row r="47" spans="1:26" s="238" customFormat="1" ht="13.5" customHeight="1">
      <c r="A47" s="555">
        <v>41</v>
      </c>
      <c r="B47" s="554" t="s">
        <v>6255</v>
      </c>
      <c r="C47" s="559">
        <v>84</v>
      </c>
      <c r="D47" s="559">
        <v>69.599999999999994</v>
      </c>
      <c r="E47" s="559">
        <v>62.4</v>
      </c>
      <c r="F47" s="559"/>
      <c r="G47" s="1"/>
      <c r="H47" s="1"/>
      <c r="I47" s="1"/>
      <c r="J47" s="1"/>
      <c r="K47" s="1"/>
      <c r="L47" s="1"/>
      <c r="M47" s="1"/>
      <c r="N47" s="1"/>
      <c r="O47" s="1"/>
      <c r="P47" s="1"/>
      <c r="Q47" s="1"/>
      <c r="R47" s="1"/>
      <c r="S47" s="1"/>
      <c r="T47" s="1"/>
      <c r="U47" s="1"/>
      <c r="V47" s="1"/>
      <c r="W47" s="1"/>
      <c r="X47" s="1"/>
      <c r="Y47" s="1"/>
      <c r="Z47" s="1"/>
    </row>
    <row r="48" spans="1:26" s="238" customFormat="1" ht="13.5" customHeight="1">
      <c r="A48" s="555">
        <v>42</v>
      </c>
      <c r="B48" s="554" t="s">
        <v>5788</v>
      </c>
      <c r="C48" s="559">
        <v>66</v>
      </c>
      <c r="D48" s="559">
        <v>54</v>
      </c>
      <c r="E48" s="559">
        <v>48</v>
      </c>
      <c r="F48" s="559"/>
      <c r="G48" s="1"/>
      <c r="H48" s="1"/>
      <c r="I48" s="1"/>
      <c r="J48" s="1"/>
      <c r="K48" s="1"/>
      <c r="L48" s="1"/>
      <c r="M48" s="1"/>
      <c r="N48" s="1"/>
      <c r="O48" s="1"/>
      <c r="P48" s="1"/>
      <c r="Q48" s="1"/>
      <c r="R48" s="1"/>
      <c r="S48" s="1"/>
      <c r="T48" s="1"/>
      <c r="U48" s="1"/>
      <c r="V48" s="1"/>
      <c r="W48" s="1"/>
      <c r="X48" s="1"/>
      <c r="Y48" s="1"/>
      <c r="Z48" s="1"/>
    </row>
    <row r="49" spans="1:26" s="238" customFormat="1" ht="13.5" customHeight="1">
      <c r="A49" s="555">
        <v>43</v>
      </c>
      <c r="B49" s="554" t="s">
        <v>5804</v>
      </c>
      <c r="C49" s="559">
        <v>72</v>
      </c>
      <c r="D49" s="559">
        <v>66</v>
      </c>
      <c r="E49" s="559">
        <v>54</v>
      </c>
      <c r="F49" s="559"/>
      <c r="G49" s="1"/>
      <c r="H49" s="1"/>
      <c r="I49" s="1"/>
      <c r="J49" s="1"/>
      <c r="K49" s="1"/>
      <c r="L49" s="1"/>
      <c r="M49" s="1"/>
      <c r="N49" s="1"/>
      <c r="O49" s="1"/>
      <c r="P49" s="1"/>
      <c r="Q49" s="1"/>
      <c r="R49" s="1"/>
      <c r="S49" s="1"/>
      <c r="T49" s="1"/>
      <c r="U49" s="1"/>
      <c r="V49" s="1"/>
      <c r="W49" s="1"/>
      <c r="X49" s="1"/>
      <c r="Y49" s="1"/>
      <c r="Z49" s="1"/>
    </row>
    <row r="50" spans="1:26" s="238" customFormat="1" ht="13.5" customHeight="1">
      <c r="A50" s="555">
        <v>44</v>
      </c>
      <c r="B50" s="554" t="s">
        <v>6033</v>
      </c>
      <c r="C50" s="559">
        <v>60</v>
      </c>
      <c r="D50" s="559">
        <v>54</v>
      </c>
      <c r="E50" s="559">
        <v>48</v>
      </c>
      <c r="F50" s="559"/>
      <c r="G50" s="1"/>
      <c r="H50" s="1"/>
      <c r="I50" s="1"/>
      <c r="J50" s="1"/>
      <c r="K50" s="1"/>
      <c r="L50" s="1"/>
      <c r="M50" s="1"/>
      <c r="N50" s="1"/>
      <c r="O50" s="1"/>
      <c r="P50" s="1"/>
      <c r="Q50" s="1"/>
      <c r="R50" s="1"/>
      <c r="S50" s="1"/>
      <c r="T50" s="1"/>
      <c r="U50" s="1"/>
      <c r="V50" s="1"/>
      <c r="W50" s="1"/>
      <c r="X50" s="1"/>
      <c r="Y50" s="1"/>
      <c r="Z50" s="1"/>
    </row>
    <row r="51" spans="1:26" s="238" customFormat="1" ht="13.5" customHeight="1">
      <c r="A51" s="555">
        <v>45</v>
      </c>
      <c r="B51" s="554" t="s">
        <v>6089</v>
      </c>
      <c r="C51" s="559">
        <v>108</v>
      </c>
      <c r="D51" s="559">
        <v>67.2</v>
      </c>
      <c r="E51" s="559">
        <v>57.6</v>
      </c>
      <c r="F51" s="559"/>
      <c r="G51" s="1"/>
      <c r="H51" s="1"/>
      <c r="I51" s="1"/>
      <c r="J51" s="1"/>
      <c r="K51" s="1"/>
      <c r="L51" s="1"/>
      <c r="M51" s="1"/>
      <c r="N51" s="1"/>
      <c r="O51" s="1"/>
      <c r="P51" s="1"/>
      <c r="Q51" s="1"/>
      <c r="R51" s="1"/>
      <c r="S51" s="1"/>
      <c r="T51" s="1"/>
      <c r="U51" s="1"/>
      <c r="V51" s="1"/>
      <c r="W51" s="1"/>
      <c r="X51" s="1"/>
      <c r="Y51" s="1"/>
      <c r="Z51" s="1"/>
    </row>
    <row r="52" spans="1:26" s="238" customFormat="1" ht="13.5" customHeight="1">
      <c r="A52" s="555">
        <v>46</v>
      </c>
      <c r="B52" s="554" t="s">
        <v>6199</v>
      </c>
      <c r="C52" s="559">
        <v>48</v>
      </c>
      <c r="D52" s="559">
        <v>42</v>
      </c>
      <c r="E52" s="559">
        <v>34.799999999999997</v>
      </c>
      <c r="F52" s="559"/>
      <c r="G52" s="1"/>
      <c r="H52" s="1"/>
      <c r="I52" s="1"/>
      <c r="J52" s="1"/>
      <c r="K52" s="1"/>
      <c r="L52" s="1"/>
      <c r="M52" s="1"/>
      <c r="N52" s="1"/>
      <c r="O52" s="1"/>
      <c r="P52" s="1"/>
      <c r="Q52" s="1"/>
      <c r="R52" s="1"/>
      <c r="S52" s="1"/>
      <c r="T52" s="1"/>
      <c r="U52" s="1"/>
      <c r="V52" s="1"/>
      <c r="W52" s="1"/>
      <c r="X52" s="1"/>
      <c r="Y52" s="1"/>
      <c r="Z52" s="1"/>
    </row>
    <row r="53" spans="1:26" s="238" customFormat="1" ht="13.5" customHeight="1">
      <c r="A53" s="555">
        <v>47</v>
      </c>
      <c r="B53" s="554" t="s">
        <v>6219</v>
      </c>
      <c r="C53" s="559">
        <v>48</v>
      </c>
      <c r="D53" s="559">
        <v>36</v>
      </c>
      <c r="E53" s="559">
        <v>30</v>
      </c>
      <c r="F53" s="559"/>
      <c r="G53" s="1"/>
      <c r="H53" s="1"/>
      <c r="I53" s="1"/>
      <c r="J53" s="1"/>
      <c r="K53" s="1"/>
      <c r="L53" s="1"/>
      <c r="M53" s="1"/>
      <c r="N53" s="1"/>
      <c r="O53" s="1"/>
      <c r="P53" s="1"/>
      <c r="Q53" s="1"/>
      <c r="R53" s="1"/>
      <c r="S53" s="1"/>
      <c r="T53" s="1"/>
      <c r="U53" s="1"/>
      <c r="V53" s="1"/>
      <c r="W53" s="1"/>
      <c r="X53" s="1"/>
      <c r="Y53" s="1"/>
      <c r="Z53" s="1"/>
    </row>
    <row r="54" spans="1:26" s="238" customFormat="1" ht="13.5" customHeight="1">
      <c r="A54" s="469">
        <v>48</v>
      </c>
      <c r="B54" s="458" t="s">
        <v>974</v>
      </c>
      <c r="C54" s="560">
        <v>60</v>
      </c>
      <c r="D54" s="560">
        <v>42</v>
      </c>
      <c r="E54" s="560">
        <v>30</v>
      </c>
      <c r="F54" s="560"/>
      <c r="G54" s="1"/>
      <c r="H54" s="1"/>
      <c r="I54" s="1"/>
      <c r="J54" s="1"/>
      <c r="K54" s="1"/>
      <c r="L54" s="1"/>
      <c r="M54" s="1"/>
      <c r="N54" s="1"/>
      <c r="O54" s="1"/>
      <c r="P54" s="1"/>
      <c r="Q54" s="1"/>
      <c r="R54" s="1"/>
      <c r="S54" s="1"/>
      <c r="T54" s="1"/>
      <c r="U54" s="1"/>
      <c r="V54" s="1"/>
      <c r="W54" s="1"/>
      <c r="X54" s="1"/>
      <c r="Y54" s="1"/>
      <c r="Z54" s="1"/>
    </row>
    <row r="55" spans="1:26" s="235" customFormat="1" ht="13.5" customHeight="1">
      <c r="A55" s="469">
        <v>49</v>
      </c>
      <c r="B55" s="458" t="s">
        <v>1063</v>
      </c>
      <c r="C55" s="560">
        <v>36</v>
      </c>
      <c r="D55" s="560">
        <v>30</v>
      </c>
      <c r="E55" s="560">
        <v>0</v>
      </c>
      <c r="F55" s="560"/>
      <c r="G55" s="2"/>
      <c r="H55" s="2"/>
      <c r="I55" s="2"/>
      <c r="J55" s="2"/>
      <c r="K55" s="2"/>
      <c r="L55" s="2"/>
      <c r="M55" s="2"/>
      <c r="N55" s="2"/>
      <c r="O55" s="2"/>
      <c r="P55" s="2"/>
      <c r="Q55" s="2"/>
      <c r="R55" s="2"/>
      <c r="S55" s="2"/>
      <c r="T55" s="2"/>
      <c r="U55" s="2"/>
      <c r="V55" s="2"/>
      <c r="W55" s="2"/>
      <c r="X55" s="2"/>
      <c r="Y55" s="2"/>
      <c r="Z55" s="2"/>
    </row>
    <row r="56" spans="1:26" s="235" customFormat="1" ht="13.5" customHeight="1">
      <c r="A56" s="469">
        <v>50</v>
      </c>
      <c r="B56" s="458" t="s">
        <v>1124</v>
      </c>
      <c r="C56" s="560">
        <v>38</v>
      </c>
      <c r="D56" s="560">
        <v>30</v>
      </c>
      <c r="E56" s="560">
        <v>0</v>
      </c>
      <c r="F56" s="560"/>
      <c r="G56" s="2"/>
      <c r="H56" s="2"/>
      <c r="I56" s="2"/>
      <c r="J56" s="2"/>
      <c r="K56" s="2"/>
      <c r="L56" s="2"/>
      <c r="M56" s="2"/>
      <c r="N56" s="2"/>
      <c r="O56" s="2"/>
      <c r="P56" s="2"/>
      <c r="Q56" s="2"/>
      <c r="R56" s="2"/>
      <c r="S56" s="2"/>
      <c r="T56" s="2"/>
      <c r="U56" s="2"/>
      <c r="V56" s="2"/>
      <c r="W56" s="2"/>
      <c r="X56" s="2"/>
      <c r="Y56" s="2"/>
      <c r="Z56" s="2"/>
    </row>
    <row r="57" spans="1:26" s="235" customFormat="1" ht="13.5" customHeight="1">
      <c r="A57" s="469">
        <v>51</v>
      </c>
      <c r="B57" s="458" t="s">
        <v>1204</v>
      </c>
      <c r="C57" s="560">
        <v>30</v>
      </c>
      <c r="D57" s="560">
        <v>24</v>
      </c>
      <c r="E57" s="560">
        <v>0</v>
      </c>
      <c r="F57" s="560"/>
      <c r="G57" s="2"/>
      <c r="H57" s="2"/>
      <c r="I57" s="2"/>
      <c r="J57" s="2"/>
      <c r="K57" s="2"/>
      <c r="L57" s="2"/>
      <c r="M57" s="2"/>
      <c r="N57" s="2"/>
      <c r="O57" s="2"/>
      <c r="P57" s="2"/>
      <c r="Q57" s="2"/>
      <c r="R57" s="2"/>
      <c r="S57" s="2"/>
      <c r="T57" s="2"/>
      <c r="U57" s="2"/>
      <c r="V57" s="2"/>
      <c r="W57" s="2"/>
      <c r="X57" s="2"/>
      <c r="Y57" s="2"/>
      <c r="Z57" s="2"/>
    </row>
    <row r="58" spans="1:26" s="235" customFormat="1" ht="13.5" customHeight="1">
      <c r="A58" s="469">
        <v>52</v>
      </c>
      <c r="B58" s="456" t="s">
        <v>1205</v>
      </c>
      <c r="C58" s="560">
        <v>32</v>
      </c>
      <c r="D58" s="560">
        <v>26</v>
      </c>
      <c r="E58" s="560">
        <v>0</v>
      </c>
      <c r="F58" s="560"/>
      <c r="G58" s="2"/>
      <c r="H58" s="2"/>
      <c r="I58" s="2"/>
      <c r="J58" s="2"/>
      <c r="K58" s="2"/>
      <c r="L58" s="2"/>
      <c r="M58" s="2"/>
      <c r="N58" s="2"/>
      <c r="O58" s="2"/>
      <c r="P58" s="2"/>
      <c r="Q58" s="2"/>
      <c r="R58" s="2"/>
      <c r="S58" s="2"/>
      <c r="T58" s="2"/>
      <c r="U58" s="2"/>
      <c r="V58" s="2"/>
      <c r="W58" s="2"/>
      <c r="X58" s="2"/>
      <c r="Y58" s="2"/>
      <c r="Z58" s="2"/>
    </row>
    <row r="59" spans="1:26" s="235" customFormat="1" ht="13.5" customHeight="1">
      <c r="A59" s="469">
        <v>53</v>
      </c>
      <c r="B59" s="458" t="s">
        <v>1287</v>
      </c>
      <c r="C59" s="560">
        <v>30</v>
      </c>
      <c r="D59" s="560">
        <v>26</v>
      </c>
      <c r="E59" s="560">
        <v>0</v>
      </c>
      <c r="F59" s="560"/>
      <c r="G59" s="2"/>
      <c r="H59" s="2"/>
      <c r="I59" s="2"/>
      <c r="J59" s="2"/>
      <c r="K59" s="2"/>
      <c r="L59" s="2"/>
      <c r="M59" s="2"/>
      <c r="N59" s="2"/>
      <c r="O59" s="2"/>
      <c r="P59" s="2"/>
      <c r="Q59" s="2"/>
      <c r="R59" s="2"/>
      <c r="S59" s="2"/>
      <c r="T59" s="2"/>
      <c r="U59" s="2"/>
      <c r="V59" s="2"/>
      <c r="W59" s="2"/>
      <c r="X59" s="2"/>
      <c r="Y59" s="2"/>
      <c r="Z59" s="2"/>
    </row>
    <row r="60" spans="1:26" s="235" customFormat="1" ht="13.5" customHeight="1">
      <c r="A60" s="468">
        <v>54</v>
      </c>
      <c r="B60" s="466" t="s">
        <v>2279</v>
      </c>
      <c r="C60" s="560">
        <v>360</v>
      </c>
      <c r="D60" s="560">
        <v>336</v>
      </c>
      <c r="E60" s="560">
        <v>312</v>
      </c>
      <c r="F60" s="560"/>
      <c r="G60" s="2"/>
      <c r="H60" s="2"/>
      <c r="I60" s="2"/>
      <c r="J60" s="2"/>
      <c r="K60" s="2"/>
      <c r="L60" s="2"/>
      <c r="M60" s="2"/>
      <c r="N60" s="2"/>
      <c r="O60" s="2"/>
      <c r="P60" s="2"/>
      <c r="Q60" s="2"/>
      <c r="R60" s="2"/>
      <c r="S60" s="2"/>
      <c r="T60" s="2"/>
      <c r="U60" s="2"/>
      <c r="V60" s="2"/>
      <c r="W60" s="2"/>
      <c r="X60" s="2"/>
      <c r="Y60" s="2"/>
      <c r="Z60" s="2"/>
    </row>
    <row r="61" spans="1:26" s="235" customFormat="1" ht="13.5" customHeight="1">
      <c r="A61" s="468">
        <v>55</v>
      </c>
      <c r="B61" s="456" t="s">
        <v>1567</v>
      </c>
      <c r="C61" s="560">
        <v>504</v>
      </c>
      <c r="D61" s="560">
        <v>420</v>
      </c>
      <c r="E61" s="560">
        <v>384</v>
      </c>
      <c r="F61" s="560"/>
      <c r="G61" s="2"/>
      <c r="H61" s="2"/>
      <c r="I61" s="2"/>
      <c r="J61" s="2"/>
      <c r="K61" s="2"/>
      <c r="L61" s="2"/>
      <c r="M61" s="2"/>
      <c r="N61" s="2"/>
      <c r="O61" s="2"/>
      <c r="P61" s="2"/>
      <c r="Q61" s="2"/>
      <c r="R61" s="2"/>
      <c r="S61" s="2"/>
      <c r="T61" s="2"/>
      <c r="U61" s="2"/>
      <c r="V61" s="2"/>
      <c r="W61" s="2"/>
      <c r="X61" s="2"/>
      <c r="Y61" s="2"/>
      <c r="Z61" s="2"/>
    </row>
    <row r="62" spans="1:26" s="235" customFormat="1" ht="13.5" customHeight="1">
      <c r="A62" s="469">
        <v>56</v>
      </c>
      <c r="B62" s="457" t="s">
        <v>1566</v>
      </c>
      <c r="C62" s="560">
        <v>480</v>
      </c>
      <c r="D62" s="560">
        <v>456</v>
      </c>
      <c r="E62" s="560">
        <v>420</v>
      </c>
      <c r="F62" s="560"/>
      <c r="G62" s="2"/>
      <c r="H62" s="2"/>
      <c r="I62" s="2"/>
      <c r="J62" s="2"/>
      <c r="K62" s="2"/>
      <c r="L62" s="2"/>
      <c r="M62" s="2"/>
      <c r="N62" s="2"/>
      <c r="O62" s="2"/>
      <c r="P62" s="2"/>
      <c r="Q62" s="2"/>
      <c r="R62" s="2"/>
      <c r="S62" s="2"/>
      <c r="T62" s="2"/>
      <c r="U62" s="2"/>
      <c r="V62" s="2"/>
      <c r="W62" s="2"/>
      <c r="X62" s="2"/>
      <c r="Y62" s="2"/>
      <c r="Z62" s="2"/>
    </row>
    <row r="63" spans="1:26" s="235" customFormat="1" ht="13.5" customHeight="1">
      <c r="A63" s="469">
        <v>57</v>
      </c>
      <c r="B63" s="457" t="s">
        <v>1936</v>
      </c>
      <c r="C63" s="560">
        <v>480</v>
      </c>
      <c r="D63" s="560">
        <v>456</v>
      </c>
      <c r="E63" s="560">
        <v>420</v>
      </c>
      <c r="F63" s="560"/>
      <c r="G63" s="2"/>
      <c r="H63" s="2"/>
      <c r="I63" s="2"/>
      <c r="J63" s="2"/>
      <c r="K63" s="2"/>
      <c r="L63" s="2"/>
      <c r="M63" s="2"/>
      <c r="N63" s="2"/>
      <c r="O63" s="2"/>
      <c r="P63" s="2"/>
      <c r="Q63" s="2"/>
      <c r="R63" s="2"/>
      <c r="S63" s="2"/>
      <c r="T63" s="2"/>
      <c r="U63" s="2"/>
      <c r="V63" s="2"/>
      <c r="W63" s="2"/>
      <c r="X63" s="2"/>
      <c r="Y63" s="2"/>
      <c r="Z63" s="2"/>
    </row>
    <row r="64" spans="1:26" s="235" customFormat="1" ht="13.5" customHeight="1">
      <c r="A64" s="468">
        <v>58</v>
      </c>
      <c r="B64" s="456" t="s">
        <v>2135</v>
      </c>
      <c r="C64" s="560">
        <v>408</v>
      </c>
      <c r="D64" s="560">
        <v>384</v>
      </c>
      <c r="E64" s="560">
        <v>360</v>
      </c>
      <c r="F64" s="560"/>
      <c r="G64" s="2"/>
      <c r="H64" s="2"/>
      <c r="I64" s="2"/>
      <c r="J64" s="2"/>
      <c r="K64" s="2"/>
      <c r="L64" s="2"/>
      <c r="M64" s="2"/>
      <c r="N64" s="2"/>
      <c r="O64" s="2"/>
      <c r="P64" s="2"/>
      <c r="Q64" s="2"/>
      <c r="R64" s="2"/>
      <c r="S64" s="2"/>
      <c r="T64" s="2"/>
      <c r="U64" s="2"/>
      <c r="V64" s="2"/>
      <c r="W64" s="2"/>
      <c r="X64" s="2"/>
      <c r="Y64" s="2"/>
      <c r="Z64" s="2"/>
    </row>
    <row r="65" spans="1:26" s="235" customFormat="1" ht="13.5" customHeight="1">
      <c r="A65" s="469">
        <v>59</v>
      </c>
      <c r="B65" s="457" t="s">
        <v>2273</v>
      </c>
      <c r="C65" s="560">
        <v>432</v>
      </c>
      <c r="D65" s="560">
        <v>408</v>
      </c>
      <c r="E65" s="560">
        <v>384</v>
      </c>
      <c r="F65" s="560"/>
      <c r="G65" s="2"/>
      <c r="H65" s="2"/>
      <c r="I65" s="2"/>
      <c r="J65" s="2"/>
      <c r="K65" s="2"/>
      <c r="L65" s="2"/>
      <c r="M65" s="2"/>
      <c r="N65" s="2"/>
      <c r="O65" s="2"/>
      <c r="P65" s="2"/>
      <c r="Q65" s="2"/>
      <c r="R65" s="2"/>
      <c r="S65" s="2"/>
      <c r="T65" s="2"/>
      <c r="U65" s="2"/>
      <c r="V65" s="2"/>
      <c r="W65" s="2"/>
      <c r="X65" s="2"/>
      <c r="Y65" s="2"/>
      <c r="Z65" s="2"/>
    </row>
    <row r="66" spans="1:26" s="235" customFormat="1" ht="13.5" customHeight="1">
      <c r="A66" s="555">
        <v>60</v>
      </c>
      <c r="B66" s="554" t="s">
        <v>5362</v>
      </c>
      <c r="C66" s="561">
        <v>84</v>
      </c>
      <c r="D66" s="559">
        <v>71</v>
      </c>
      <c r="E66" s="559">
        <v>61</v>
      </c>
      <c r="F66" s="559">
        <v>47</v>
      </c>
      <c r="G66" s="2"/>
      <c r="H66" s="2"/>
      <c r="I66" s="2"/>
      <c r="J66" s="2"/>
      <c r="K66" s="2"/>
      <c r="L66" s="2"/>
      <c r="M66" s="2"/>
      <c r="N66" s="2"/>
      <c r="O66" s="2"/>
      <c r="P66" s="2"/>
      <c r="Q66" s="2"/>
      <c r="R66" s="2"/>
      <c r="S66" s="2"/>
      <c r="T66" s="2"/>
      <c r="U66" s="2"/>
      <c r="V66" s="2"/>
      <c r="W66" s="2"/>
      <c r="X66" s="2"/>
      <c r="Y66" s="2"/>
      <c r="Z66" s="2"/>
    </row>
    <row r="67" spans="1:26" s="235" customFormat="1" ht="13.5" customHeight="1">
      <c r="A67" s="555">
        <v>61</v>
      </c>
      <c r="B67" s="554" t="s">
        <v>5363</v>
      </c>
      <c r="C67" s="559">
        <v>104</v>
      </c>
      <c r="D67" s="559">
        <v>95</v>
      </c>
      <c r="E67" s="559">
        <v>79</v>
      </c>
      <c r="F67" s="559">
        <v>61</v>
      </c>
      <c r="G67" s="2"/>
      <c r="H67" s="2"/>
      <c r="I67" s="2"/>
      <c r="J67" s="2"/>
      <c r="K67" s="2"/>
      <c r="L67" s="2"/>
      <c r="M67" s="2"/>
      <c r="N67" s="2"/>
      <c r="O67" s="2"/>
      <c r="P67" s="2"/>
      <c r="Q67" s="2"/>
      <c r="R67" s="2"/>
      <c r="S67" s="2"/>
      <c r="T67" s="2"/>
      <c r="U67" s="2"/>
      <c r="V67" s="2"/>
      <c r="W67" s="2"/>
      <c r="X67" s="2"/>
      <c r="Y67" s="2"/>
      <c r="Z67" s="2"/>
    </row>
    <row r="68" spans="1:26" s="235" customFormat="1" ht="13.5" customHeight="1">
      <c r="A68" s="555">
        <v>62</v>
      </c>
      <c r="B68" s="554" t="s">
        <v>5364</v>
      </c>
      <c r="C68" s="559">
        <v>49</v>
      </c>
      <c r="D68" s="559"/>
      <c r="E68" s="559"/>
      <c r="F68" s="559"/>
      <c r="G68" s="2"/>
      <c r="H68" s="2"/>
      <c r="I68" s="2"/>
      <c r="J68" s="2"/>
      <c r="K68" s="2"/>
      <c r="L68" s="2"/>
      <c r="M68" s="2"/>
      <c r="N68" s="2"/>
      <c r="O68" s="2"/>
      <c r="P68" s="2"/>
      <c r="Q68" s="2"/>
      <c r="R68" s="2"/>
      <c r="S68" s="2"/>
      <c r="T68" s="2"/>
      <c r="U68" s="2"/>
      <c r="V68" s="2"/>
      <c r="W68" s="2"/>
      <c r="X68" s="2"/>
      <c r="Y68" s="2"/>
      <c r="Z68" s="2"/>
    </row>
    <row r="69" spans="1:26" s="235" customFormat="1" ht="13.5" customHeight="1">
      <c r="A69" s="555">
        <v>63</v>
      </c>
      <c r="B69" s="554" t="s">
        <v>5365</v>
      </c>
      <c r="C69" s="559">
        <v>88</v>
      </c>
      <c r="D69" s="559">
        <v>80</v>
      </c>
      <c r="E69" s="559">
        <v>66</v>
      </c>
      <c r="F69" s="559">
        <v>52</v>
      </c>
      <c r="G69" s="2"/>
      <c r="H69" s="2"/>
      <c r="I69" s="2"/>
      <c r="J69" s="2"/>
      <c r="K69" s="2"/>
      <c r="L69" s="2"/>
      <c r="M69" s="2"/>
      <c r="N69" s="2"/>
      <c r="O69" s="2"/>
      <c r="P69" s="2"/>
      <c r="Q69" s="2"/>
      <c r="R69" s="2"/>
      <c r="S69" s="2"/>
      <c r="T69" s="2"/>
      <c r="U69" s="2"/>
      <c r="V69" s="2"/>
      <c r="W69" s="2"/>
      <c r="X69" s="2"/>
      <c r="Y69" s="2"/>
      <c r="Z69" s="2"/>
    </row>
    <row r="70" spans="1:26" s="235" customFormat="1" ht="13.5" customHeight="1">
      <c r="A70" s="555">
        <v>64</v>
      </c>
      <c r="B70" s="554" t="s">
        <v>5366</v>
      </c>
      <c r="C70" s="559">
        <v>211</v>
      </c>
      <c r="D70" s="559">
        <v>163</v>
      </c>
      <c r="E70" s="559">
        <v>134</v>
      </c>
      <c r="F70" s="559">
        <v>108</v>
      </c>
      <c r="G70" s="2"/>
      <c r="H70" s="2"/>
      <c r="I70" s="2"/>
      <c r="J70" s="2"/>
      <c r="K70" s="2"/>
      <c r="L70" s="2"/>
      <c r="M70" s="2"/>
      <c r="N70" s="2"/>
      <c r="O70" s="2"/>
      <c r="P70" s="2"/>
      <c r="Q70" s="2"/>
      <c r="R70" s="2"/>
      <c r="S70" s="2"/>
      <c r="T70" s="2"/>
      <c r="U70" s="2"/>
      <c r="V70" s="2"/>
      <c r="W70" s="2"/>
      <c r="X70" s="2"/>
      <c r="Y70" s="2"/>
      <c r="Z70" s="2"/>
    </row>
    <row r="71" spans="1:26" s="235" customFormat="1" ht="13.5" customHeight="1">
      <c r="A71" s="555">
        <v>65</v>
      </c>
      <c r="B71" s="554" t="s">
        <v>5367</v>
      </c>
      <c r="C71" s="559">
        <v>156</v>
      </c>
      <c r="D71" s="559">
        <v>108</v>
      </c>
      <c r="E71" s="559">
        <v>86</v>
      </c>
      <c r="F71" s="559">
        <v>62</v>
      </c>
      <c r="G71" s="2"/>
      <c r="H71" s="2"/>
      <c r="I71" s="2"/>
      <c r="J71" s="2"/>
      <c r="K71" s="2"/>
      <c r="L71" s="2"/>
      <c r="M71" s="2"/>
      <c r="N71" s="2"/>
      <c r="O71" s="2"/>
      <c r="P71" s="2"/>
      <c r="Q71" s="2"/>
      <c r="R71" s="2"/>
      <c r="S71" s="2"/>
      <c r="T71" s="2"/>
      <c r="U71" s="2"/>
      <c r="V71" s="2"/>
      <c r="W71" s="2"/>
      <c r="X71" s="2"/>
      <c r="Y71" s="2"/>
      <c r="Z71" s="2"/>
    </row>
    <row r="72" spans="1:26" s="238" customFormat="1" ht="13.5" customHeight="1">
      <c r="A72" s="555">
        <v>66</v>
      </c>
      <c r="B72" s="554" t="s">
        <v>5368</v>
      </c>
      <c r="C72" s="559">
        <v>216</v>
      </c>
      <c r="D72" s="559">
        <v>158</v>
      </c>
      <c r="E72" s="559">
        <v>130</v>
      </c>
      <c r="F72" s="559">
        <v>86</v>
      </c>
      <c r="G72" s="1"/>
      <c r="H72" s="1"/>
      <c r="I72" s="1"/>
      <c r="J72" s="1"/>
      <c r="K72" s="1"/>
      <c r="L72" s="1"/>
      <c r="M72" s="1"/>
      <c r="N72" s="1"/>
      <c r="O72" s="1"/>
      <c r="P72" s="1"/>
      <c r="Q72" s="1"/>
      <c r="R72" s="1"/>
      <c r="S72" s="1"/>
      <c r="T72" s="1"/>
      <c r="U72" s="1"/>
      <c r="V72" s="1"/>
      <c r="W72" s="1"/>
      <c r="X72" s="1"/>
      <c r="Y72" s="1"/>
      <c r="Z72" s="1"/>
    </row>
    <row r="73" spans="1:26" s="238" customFormat="1" ht="13.5" customHeight="1">
      <c r="A73" s="555">
        <v>67</v>
      </c>
      <c r="B73" s="554" t="s">
        <v>5369</v>
      </c>
      <c r="C73" s="559">
        <v>92</v>
      </c>
      <c r="D73" s="559">
        <v>83</v>
      </c>
      <c r="E73" s="559">
        <v>72</v>
      </c>
      <c r="F73" s="559">
        <v>49</v>
      </c>
      <c r="G73" s="1"/>
      <c r="H73" s="1"/>
      <c r="I73" s="1"/>
      <c r="J73" s="1"/>
      <c r="K73" s="1"/>
      <c r="L73" s="1"/>
      <c r="M73" s="1"/>
      <c r="N73" s="1"/>
      <c r="O73" s="1"/>
      <c r="P73" s="1"/>
      <c r="Q73" s="1"/>
      <c r="R73" s="1"/>
      <c r="S73" s="1"/>
      <c r="T73" s="1"/>
      <c r="U73" s="1"/>
      <c r="V73" s="1"/>
      <c r="W73" s="1"/>
      <c r="X73" s="1"/>
      <c r="Y73" s="1"/>
      <c r="Z73" s="1"/>
    </row>
    <row r="74" spans="1:26" s="238" customFormat="1" ht="13.5" customHeight="1">
      <c r="A74" s="555">
        <v>68</v>
      </c>
      <c r="B74" s="554" t="s">
        <v>5370</v>
      </c>
      <c r="C74" s="559">
        <v>108</v>
      </c>
      <c r="D74" s="559">
        <v>90</v>
      </c>
      <c r="E74" s="559">
        <v>72</v>
      </c>
      <c r="F74" s="559">
        <v>61</v>
      </c>
      <c r="G74" s="1"/>
      <c r="H74" s="1"/>
      <c r="I74" s="1"/>
      <c r="J74" s="1"/>
      <c r="K74" s="1"/>
      <c r="L74" s="1"/>
      <c r="M74" s="1"/>
      <c r="N74" s="1"/>
      <c r="O74" s="1"/>
      <c r="P74" s="1"/>
      <c r="Q74" s="1"/>
      <c r="R74" s="1"/>
      <c r="S74" s="1"/>
      <c r="T74" s="1"/>
      <c r="U74" s="1"/>
      <c r="V74" s="1"/>
      <c r="W74" s="1"/>
      <c r="X74" s="1"/>
      <c r="Y74" s="1"/>
      <c r="Z74" s="1"/>
    </row>
    <row r="75" spans="1:26" s="235" customFormat="1" ht="13.5" customHeight="1">
      <c r="A75" s="447"/>
      <c r="B75" s="449"/>
      <c r="C75" s="453"/>
      <c r="D75" s="453"/>
      <c r="E75" s="453"/>
      <c r="F75" s="453"/>
      <c r="G75" s="2"/>
      <c r="H75" s="2"/>
      <c r="I75" s="2"/>
      <c r="J75" s="2"/>
      <c r="K75" s="2"/>
      <c r="L75" s="2"/>
      <c r="M75" s="2"/>
      <c r="N75" s="2"/>
      <c r="O75" s="2"/>
      <c r="P75" s="2"/>
      <c r="Q75" s="2"/>
      <c r="R75" s="2"/>
      <c r="S75" s="2"/>
      <c r="T75" s="2"/>
      <c r="U75" s="2"/>
      <c r="V75" s="2"/>
      <c r="W75" s="2"/>
      <c r="X75" s="2"/>
      <c r="Y75" s="2"/>
      <c r="Z75" s="2"/>
    </row>
    <row r="76" spans="1:26" s="235" customFormat="1" ht="13.5" customHeight="1">
      <c r="A76" s="447"/>
      <c r="B76" s="449"/>
      <c r="C76" s="450">
        <f>MAX(C7:C75)</f>
        <v>504</v>
      </c>
      <c r="D76" s="450"/>
      <c r="E76" s="450"/>
      <c r="F76" s="959">
        <f>MIN(F7:F75)</f>
        <v>46</v>
      </c>
      <c r="G76" s="2"/>
      <c r="H76" s="2"/>
      <c r="I76" s="2"/>
      <c r="J76" s="2"/>
      <c r="K76" s="2"/>
      <c r="L76" s="2"/>
      <c r="M76" s="2"/>
      <c r="N76" s="2"/>
      <c r="O76" s="2"/>
      <c r="P76" s="2"/>
      <c r="Q76" s="2"/>
      <c r="R76" s="2"/>
      <c r="S76" s="2"/>
      <c r="T76" s="2"/>
      <c r="U76" s="2"/>
      <c r="V76" s="2"/>
      <c r="W76" s="2"/>
      <c r="X76" s="2"/>
      <c r="Y76" s="2"/>
      <c r="Z76" s="2"/>
    </row>
    <row r="77" spans="1:26" s="235" customFormat="1" ht="13.5" customHeight="1">
      <c r="A77" s="447"/>
      <c r="B77" s="449"/>
      <c r="C77" s="453"/>
      <c r="D77" s="453"/>
      <c r="E77" s="453"/>
      <c r="F77" s="453"/>
      <c r="G77" s="2"/>
      <c r="H77" s="2"/>
      <c r="I77" s="2"/>
      <c r="J77" s="2"/>
      <c r="K77" s="2"/>
      <c r="L77" s="2"/>
      <c r="M77" s="2"/>
      <c r="N77" s="2"/>
      <c r="O77" s="2"/>
      <c r="P77" s="2"/>
      <c r="Q77" s="2"/>
      <c r="R77" s="2"/>
      <c r="S77" s="2"/>
      <c r="T77" s="2"/>
      <c r="U77" s="2"/>
      <c r="V77" s="2"/>
      <c r="W77" s="2"/>
      <c r="X77" s="2"/>
      <c r="Y77" s="2"/>
      <c r="Z77" s="2"/>
    </row>
    <row r="78" spans="1:26" s="235" customFormat="1" ht="13.5" customHeight="1">
      <c r="A78" s="447"/>
      <c r="B78" s="449"/>
      <c r="C78" s="453"/>
      <c r="D78" s="453"/>
      <c r="E78" s="453"/>
      <c r="F78" s="453"/>
      <c r="G78" s="2"/>
      <c r="H78" s="2"/>
      <c r="I78" s="2"/>
      <c r="J78" s="2"/>
      <c r="K78" s="2"/>
      <c r="L78" s="2"/>
      <c r="M78" s="2"/>
      <c r="N78" s="2"/>
      <c r="O78" s="2"/>
      <c r="P78" s="2"/>
      <c r="Q78" s="2"/>
      <c r="R78" s="2"/>
      <c r="S78" s="2"/>
      <c r="T78" s="2"/>
      <c r="U78" s="2"/>
      <c r="V78" s="2"/>
      <c r="W78" s="2"/>
      <c r="X78" s="2"/>
      <c r="Y78" s="2"/>
      <c r="Z78" s="2"/>
    </row>
    <row r="79" spans="1:26" s="235" customFormat="1" ht="13.5" customHeight="1">
      <c r="A79" s="447"/>
      <c r="B79" s="449"/>
      <c r="C79" s="453"/>
      <c r="D79" s="453"/>
      <c r="E79" s="453"/>
      <c r="F79" s="453"/>
      <c r="G79" s="2"/>
      <c r="H79" s="2"/>
      <c r="I79" s="2"/>
      <c r="J79" s="2"/>
      <c r="K79" s="2"/>
      <c r="L79" s="2"/>
      <c r="M79" s="2"/>
      <c r="N79" s="2"/>
      <c r="O79" s="2"/>
      <c r="P79" s="2"/>
      <c r="Q79" s="2"/>
      <c r="R79" s="2"/>
      <c r="S79" s="2"/>
      <c r="T79" s="2"/>
      <c r="U79" s="2"/>
      <c r="V79" s="2"/>
      <c r="W79" s="2"/>
      <c r="X79" s="2"/>
      <c r="Y79" s="2"/>
      <c r="Z79" s="2"/>
    </row>
    <row r="80" spans="1:26" s="235" customFormat="1" ht="13.5" customHeight="1">
      <c r="A80" s="447"/>
      <c r="B80" s="449"/>
      <c r="C80" s="453"/>
      <c r="D80" s="453"/>
      <c r="E80" s="453"/>
      <c r="F80" s="453"/>
      <c r="G80" s="2"/>
      <c r="H80" s="2"/>
      <c r="I80" s="2"/>
      <c r="J80" s="2"/>
      <c r="K80" s="2"/>
      <c r="L80" s="2"/>
      <c r="M80" s="2"/>
      <c r="N80" s="2"/>
      <c r="O80" s="2"/>
      <c r="P80" s="2"/>
      <c r="Q80" s="2"/>
      <c r="R80" s="2"/>
      <c r="S80" s="2"/>
      <c r="T80" s="2"/>
      <c r="U80" s="2"/>
      <c r="V80" s="2"/>
      <c r="W80" s="2"/>
      <c r="X80" s="2"/>
      <c r="Y80" s="2"/>
      <c r="Z80" s="2"/>
    </row>
    <row r="81" spans="1:8" s="131" customFormat="1" ht="52.5" customHeight="1">
      <c r="A81" s="205" t="s">
        <v>2446</v>
      </c>
      <c r="B81" s="159" t="s">
        <v>2447</v>
      </c>
      <c r="C81" s="159"/>
      <c r="D81" s="159"/>
      <c r="E81" s="159"/>
      <c r="F81" s="159"/>
      <c r="G81" s="211"/>
      <c r="H81" s="211"/>
    </row>
    <row r="82" spans="1:8" s="131" customFormat="1" ht="16.5">
      <c r="A82" s="191">
        <v>18</v>
      </c>
      <c r="B82" s="160" t="s">
        <v>2275</v>
      </c>
      <c r="C82" s="160"/>
      <c r="D82" s="160"/>
      <c r="E82" s="160"/>
      <c r="F82" s="160"/>
      <c r="G82" s="211"/>
      <c r="H82" s="211"/>
    </row>
    <row r="83" spans="1:8" s="164" customFormat="1" ht="14.25" customHeight="1">
      <c r="A83" s="211" t="s">
        <v>2442</v>
      </c>
      <c r="B83" s="153" t="s">
        <v>2680</v>
      </c>
      <c r="C83" s="211"/>
      <c r="D83" s="211"/>
      <c r="E83" s="211"/>
      <c r="F83" s="211"/>
    </row>
    <row r="84" spans="1:8" s="131" customFormat="1" ht="16.5">
      <c r="A84" s="211" t="s">
        <v>2444</v>
      </c>
      <c r="B84" s="1597" t="s">
        <v>2681</v>
      </c>
      <c r="C84" s="1597"/>
      <c r="D84" s="1597"/>
      <c r="E84" s="1597"/>
      <c r="F84" s="1597"/>
    </row>
    <row r="85" spans="1:8" s="131" customFormat="1" ht="16.5">
      <c r="A85" s="211" t="s">
        <v>2446</v>
      </c>
      <c r="B85" s="211" t="s">
        <v>2447</v>
      </c>
      <c r="C85" s="211"/>
      <c r="D85" s="211"/>
      <c r="E85" s="211"/>
      <c r="F85" s="211"/>
    </row>
    <row r="86" spans="1:8" s="131" customFormat="1" ht="16.5">
      <c r="A86" s="192">
        <v>20</v>
      </c>
      <c r="B86" s="164" t="s">
        <v>2277</v>
      </c>
      <c r="C86" s="164"/>
      <c r="D86" s="164"/>
      <c r="E86" s="164"/>
      <c r="F86" s="164"/>
    </row>
    <row r="87" spans="1:8" s="155" customFormat="1" ht="16.5">
      <c r="A87" s="205" t="s">
        <v>2622</v>
      </c>
      <c r="B87" s="131" t="s">
        <v>2678</v>
      </c>
      <c r="C87" s="131"/>
      <c r="D87" s="131"/>
      <c r="E87" s="131"/>
      <c r="F87" s="131"/>
    </row>
    <row r="88" spans="1:8" s="155" customFormat="1" ht="38.25" customHeight="1">
      <c r="A88" s="205" t="s">
        <v>2444</v>
      </c>
      <c r="B88" s="131" t="s">
        <v>2679</v>
      </c>
      <c r="C88" s="131"/>
      <c r="D88" s="131"/>
      <c r="E88" s="131"/>
      <c r="F88" s="131"/>
    </row>
    <row r="89" spans="1:8" s="155" customFormat="1" ht="44.25" customHeight="1">
      <c r="A89" s="205" t="s">
        <v>2446</v>
      </c>
      <c r="B89" s="131" t="s">
        <v>2447</v>
      </c>
      <c r="C89" s="131"/>
      <c r="D89" s="131"/>
      <c r="E89" s="131"/>
      <c r="F89" s="131"/>
    </row>
    <row r="90" spans="1:8" s="169" customFormat="1" ht="16.5">
      <c r="A90" s="127">
        <v>21</v>
      </c>
      <c r="B90" s="156" t="s">
        <v>2278</v>
      </c>
      <c r="C90" s="155"/>
      <c r="D90" s="155"/>
      <c r="E90" s="155"/>
      <c r="F90" s="155"/>
    </row>
    <row r="91" spans="1:8" s="175" customFormat="1" ht="16.5">
      <c r="A91" s="205" t="s">
        <v>2442</v>
      </c>
      <c r="B91" s="1585" t="s">
        <v>2450</v>
      </c>
      <c r="C91" s="1585"/>
      <c r="D91" s="1585"/>
      <c r="E91" s="1585"/>
      <c r="F91" s="1585"/>
    </row>
    <row r="92" spans="1:8" s="169" customFormat="1" ht="16.5">
      <c r="A92" s="205" t="s">
        <v>2444</v>
      </c>
      <c r="B92" s="1585" t="s">
        <v>2451</v>
      </c>
      <c r="C92" s="1585"/>
      <c r="D92" s="1585"/>
      <c r="E92" s="1585"/>
      <c r="F92" s="1585"/>
    </row>
    <row r="93" spans="1:8" s="169" customFormat="1" ht="33" customHeight="1">
      <c r="A93" s="206" t="s">
        <v>2446</v>
      </c>
      <c r="B93" s="197" t="s">
        <v>2447</v>
      </c>
      <c r="C93" s="197"/>
      <c r="D93" s="197"/>
      <c r="E93" s="197"/>
      <c r="F93" s="197"/>
      <c r="G93" s="217"/>
    </row>
    <row r="94" spans="1:8" s="169" customFormat="1" ht="16.5">
      <c r="A94" s="180">
        <v>48</v>
      </c>
      <c r="B94" s="175" t="s">
        <v>974</v>
      </c>
      <c r="C94" s="175"/>
      <c r="D94" s="175"/>
      <c r="E94" s="175"/>
      <c r="F94" s="175"/>
    </row>
    <row r="95" spans="1:8" s="179" customFormat="1" ht="15" customHeight="1">
      <c r="A95" s="207" t="s">
        <v>2442</v>
      </c>
      <c r="B95" s="169" t="s">
        <v>2600</v>
      </c>
      <c r="C95" s="169"/>
      <c r="D95" s="169"/>
      <c r="E95" s="169"/>
      <c r="F95" s="169"/>
    </row>
    <row r="96" spans="1:8" s="198" customFormat="1" ht="38.25" customHeight="1">
      <c r="A96" s="207" t="s">
        <v>2601</v>
      </c>
      <c r="B96" s="1601" t="s">
        <v>2603</v>
      </c>
      <c r="C96" s="1601"/>
      <c r="D96" s="1601"/>
      <c r="E96" s="1601"/>
      <c r="F96" s="1601"/>
    </row>
    <row r="97" spans="1:18" s="198" customFormat="1" ht="16.5">
      <c r="A97" s="207" t="s">
        <v>2446</v>
      </c>
      <c r="B97" s="169" t="s">
        <v>2447</v>
      </c>
      <c r="C97" s="169"/>
      <c r="D97" s="169"/>
      <c r="E97" s="169"/>
      <c r="F97" s="169"/>
    </row>
    <row r="98" spans="1:18" s="179" customFormat="1" ht="15" customHeight="1">
      <c r="A98" s="208">
        <v>49</v>
      </c>
      <c r="B98" s="179" t="s">
        <v>1063</v>
      </c>
    </row>
    <row r="99" spans="1:18" s="184" customFormat="1" ht="78.75" customHeight="1">
      <c r="A99" s="209" t="s">
        <v>2595</v>
      </c>
      <c r="B99" s="1618" t="s">
        <v>2604</v>
      </c>
      <c r="C99" s="1618"/>
      <c r="D99" s="1618"/>
      <c r="E99" s="198"/>
      <c r="F99" s="198"/>
      <c r="G99" s="168"/>
      <c r="R99" s="200"/>
    </row>
    <row r="100" spans="1:18" s="184" customFormat="1" ht="16.5">
      <c r="A100" s="209" t="s">
        <v>2597</v>
      </c>
      <c r="B100" s="199" t="s">
        <v>2447</v>
      </c>
      <c r="C100" s="199"/>
      <c r="D100" s="198"/>
      <c r="E100" s="198"/>
      <c r="F100" s="198"/>
      <c r="G100" s="168"/>
      <c r="R100" s="200"/>
    </row>
    <row r="101" spans="1:18" s="174" customFormat="1" ht="15" customHeight="1">
      <c r="A101" s="180">
        <v>50</v>
      </c>
      <c r="B101" s="175" t="s">
        <v>1124</v>
      </c>
      <c r="C101" s="179"/>
      <c r="D101" s="179"/>
      <c r="E101" s="179"/>
      <c r="F101" s="179"/>
    </row>
    <row r="102" spans="1:18" s="169" customFormat="1" ht="16.5">
      <c r="A102" s="201" t="s">
        <v>2610</v>
      </c>
      <c r="B102" s="1600" t="s">
        <v>2611</v>
      </c>
      <c r="C102" s="1600"/>
      <c r="D102" s="1600"/>
      <c r="E102" s="1600"/>
      <c r="F102" s="194"/>
    </row>
    <row r="103" spans="1:18" s="169" customFormat="1" ht="16.5">
      <c r="A103" s="201" t="s">
        <v>2444</v>
      </c>
      <c r="B103" s="172" t="s">
        <v>2447</v>
      </c>
      <c r="C103" s="166"/>
      <c r="D103" s="167"/>
      <c r="E103" s="167"/>
      <c r="F103" s="194"/>
    </row>
    <row r="104" spans="1:18" s="179" customFormat="1" ht="15" customHeight="1">
      <c r="A104" s="180">
        <v>51</v>
      </c>
      <c r="B104" s="175" t="s">
        <v>1204</v>
      </c>
      <c r="C104" s="174"/>
      <c r="D104" s="174"/>
      <c r="E104" s="174"/>
      <c r="F104" s="174"/>
    </row>
    <row r="105" spans="1:18" s="184" customFormat="1" ht="45" customHeight="1">
      <c r="A105" s="193" t="s">
        <v>2595</v>
      </c>
      <c r="B105" s="169" t="s">
        <v>2615</v>
      </c>
      <c r="C105" s="169"/>
      <c r="D105" s="169"/>
      <c r="E105" s="169"/>
      <c r="F105" s="169"/>
    </row>
    <row r="106" spans="1:18" s="184" customFormat="1" ht="16.5">
      <c r="A106" s="193" t="s">
        <v>2597</v>
      </c>
      <c r="B106" s="169" t="s">
        <v>2447</v>
      </c>
      <c r="C106" s="169"/>
      <c r="D106" s="169"/>
      <c r="E106" s="169"/>
      <c r="F106" s="169"/>
    </row>
    <row r="107" spans="1:18" s="179" customFormat="1" ht="15" customHeight="1">
      <c r="A107" s="180">
        <v>52</v>
      </c>
      <c r="B107" s="188" t="s">
        <v>1205</v>
      </c>
    </row>
    <row r="108" spans="1:18" s="169" customFormat="1" ht="16.5">
      <c r="A108" s="193" t="s">
        <v>2595</v>
      </c>
      <c r="B108" s="1600" t="s">
        <v>2621</v>
      </c>
      <c r="C108" s="1600"/>
      <c r="D108" s="1600"/>
      <c r="E108" s="1600"/>
      <c r="F108" s="184"/>
    </row>
    <row r="109" spans="1:18" s="169" customFormat="1" ht="16.5">
      <c r="A109" s="193" t="s">
        <v>2597</v>
      </c>
      <c r="B109" s="171" t="s">
        <v>2447</v>
      </c>
      <c r="C109" s="184"/>
      <c r="D109" s="184"/>
      <c r="E109" s="184"/>
      <c r="F109" s="184"/>
    </row>
    <row r="110" spans="1:18" s="179" customFormat="1" ht="15" customHeight="1">
      <c r="A110" s="180">
        <v>53</v>
      </c>
      <c r="B110" s="175" t="s">
        <v>1287</v>
      </c>
    </row>
    <row r="111" spans="1:18" s="184" customFormat="1" ht="77.25" customHeight="1">
      <c r="A111" s="1611" t="s">
        <v>2627</v>
      </c>
      <c r="B111" s="1600"/>
      <c r="C111" s="1600"/>
      <c r="D111" s="1600"/>
      <c r="E111" s="1600"/>
      <c r="F111" s="1600"/>
    </row>
    <row r="112" spans="1:18" s="184" customFormat="1" ht="45" customHeight="1">
      <c r="A112" s="194" t="s">
        <v>983</v>
      </c>
      <c r="B112" s="195"/>
      <c r="C112" s="195"/>
      <c r="D112" s="195"/>
      <c r="E112" s="169"/>
      <c r="F112" s="195"/>
    </row>
    <row r="113" spans="1:10" s="184" customFormat="1" ht="16.5">
      <c r="A113" s="196">
        <v>54</v>
      </c>
      <c r="B113" s="204" t="s">
        <v>2279</v>
      </c>
      <c r="C113" s="179"/>
      <c r="D113" s="179"/>
      <c r="E113" s="179"/>
      <c r="F113" s="179"/>
      <c r="G113" s="202"/>
    </row>
    <row r="114" spans="1:10" s="179" customFormat="1" ht="15" customHeight="1">
      <c r="A114" s="201" t="s">
        <v>2442</v>
      </c>
      <c r="B114" s="1600" t="s">
        <v>2635</v>
      </c>
      <c r="C114" s="1600"/>
      <c r="D114" s="1600"/>
      <c r="E114" s="1600"/>
      <c r="F114" s="1600"/>
    </row>
    <row r="115" spans="1:10" s="184" customFormat="1" ht="35.25" customHeight="1">
      <c r="A115" s="201" t="s">
        <v>2444</v>
      </c>
      <c r="B115" s="1600" t="s">
        <v>2636</v>
      </c>
      <c r="C115" s="1600"/>
      <c r="D115" s="1600"/>
      <c r="E115" s="1600"/>
      <c r="F115" s="1600"/>
      <c r="G115" s="171"/>
      <c r="H115" s="171"/>
      <c r="I115" s="171"/>
      <c r="J115" s="171"/>
    </row>
    <row r="116" spans="1:10" s="184" customFormat="1" ht="84" customHeight="1">
      <c r="A116" s="201" t="s">
        <v>2446</v>
      </c>
      <c r="B116" s="1600" t="s">
        <v>2447</v>
      </c>
      <c r="C116" s="1600"/>
      <c r="D116" s="1600"/>
      <c r="E116" s="1600"/>
      <c r="F116" s="1600"/>
      <c r="G116" s="171"/>
      <c r="H116" s="171"/>
      <c r="I116" s="171"/>
      <c r="J116" s="171"/>
    </row>
    <row r="117" spans="1:10" s="184" customFormat="1" ht="16.5" customHeight="1">
      <c r="A117" s="196">
        <v>55</v>
      </c>
      <c r="B117" s="188" t="s">
        <v>1567</v>
      </c>
      <c r="C117" s="179"/>
      <c r="D117" s="179"/>
      <c r="E117" s="179"/>
      <c r="F117" s="179"/>
      <c r="G117" s="171"/>
      <c r="H117" s="171"/>
      <c r="I117" s="171"/>
      <c r="J117" s="171"/>
    </row>
    <row r="118" spans="1:10" s="184" customFormat="1" ht="69.75" customHeight="1">
      <c r="A118" s="201" t="s">
        <v>2649</v>
      </c>
      <c r="B118" s="1611" t="s">
        <v>2650</v>
      </c>
      <c r="C118" s="1611"/>
      <c r="D118" s="1611"/>
      <c r="E118" s="1611"/>
      <c r="F118" s="1611"/>
      <c r="G118" s="171"/>
      <c r="H118" s="171"/>
      <c r="I118" s="171"/>
      <c r="J118" s="171"/>
    </row>
    <row r="119" spans="1:10" s="184" customFormat="1" ht="29.25" customHeight="1">
      <c r="A119" s="210"/>
      <c r="B119" s="1611" t="s">
        <v>2651</v>
      </c>
      <c r="C119" s="1611"/>
      <c r="D119" s="1611"/>
      <c r="E119" s="1611"/>
      <c r="F119" s="1611"/>
      <c r="G119" s="171"/>
      <c r="H119" s="171"/>
      <c r="I119" s="171"/>
      <c r="J119" s="171"/>
    </row>
    <row r="120" spans="1:10" s="184" customFormat="1" ht="48" customHeight="1">
      <c r="A120" s="194"/>
      <c r="B120" s="1611" t="s">
        <v>2652</v>
      </c>
      <c r="C120" s="1611"/>
      <c r="D120" s="1611"/>
      <c r="E120" s="1611"/>
      <c r="F120" s="1611"/>
      <c r="G120" s="171"/>
      <c r="H120" s="171"/>
      <c r="I120" s="171"/>
      <c r="J120" s="171"/>
    </row>
    <row r="121" spans="1:10" s="184" customFormat="1" ht="28.5" customHeight="1">
      <c r="A121" s="210"/>
      <c r="B121" s="1611" t="s">
        <v>2642</v>
      </c>
      <c r="C121" s="1611"/>
      <c r="D121" s="1611"/>
      <c r="E121" s="1611"/>
      <c r="F121" s="1611"/>
      <c r="G121" s="171"/>
      <c r="H121" s="171"/>
      <c r="I121" s="171"/>
      <c r="J121" s="171"/>
    </row>
    <row r="122" spans="1:10" s="184" customFormat="1" ht="42.75" customHeight="1">
      <c r="A122" s="210"/>
      <c r="B122" s="1611" t="s">
        <v>2643</v>
      </c>
      <c r="C122" s="1611"/>
      <c r="D122" s="1611"/>
      <c r="E122" s="1611"/>
      <c r="F122" s="1611"/>
      <c r="G122" s="171"/>
      <c r="H122" s="171"/>
      <c r="I122" s="171"/>
      <c r="J122" s="171"/>
    </row>
    <row r="123" spans="1:10" s="184" customFormat="1" ht="16.5" customHeight="1">
      <c r="A123" s="201" t="s">
        <v>2653</v>
      </c>
      <c r="B123" s="1611" t="s">
        <v>2645</v>
      </c>
      <c r="C123" s="1611"/>
      <c r="D123" s="1611"/>
      <c r="E123" s="1611"/>
      <c r="F123" s="1611"/>
      <c r="G123" s="171"/>
      <c r="H123" s="171"/>
      <c r="I123" s="171"/>
      <c r="J123" s="171"/>
    </row>
    <row r="124" spans="1:10" s="184" customFormat="1" ht="16.5" customHeight="1">
      <c r="A124" s="210"/>
      <c r="B124" s="1611" t="s">
        <v>2646</v>
      </c>
      <c r="C124" s="1611"/>
      <c r="D124" s="1611"/>
      <c r="E124" s="1611"/>
      <c r="F124" s="1611"/>
      <c r="G124" s="171"/>
      <c r="H124" s="171"/>
      <c r="I124" s="171"/>
      <c r="J124" s="171"/>
    </row>
    <row r="125" spans="1:10" s="184" customFormat="1" ht="42" customHeight="1">
      <c r="A125" s="210"/>
      <c r="B125" s="1611" t="s">
        <v>2654</v>
      </c>
      <c r="C125" s="1611"/>
      <c r="D125" s="1611"/>
      <c r="E125" s="1611"/>
      <c r="F125" s="1611"/>
      <c r="G125" s="172"/>
      <c r="H125" s="172"/>
      <c r="I125" s="203"/>
      <c r="J125" s="172"/>
    </row>
    <row r="126" spans="1:10" s="179" customFormat="1" ht="15" customHeight="1">
      <c r="A126" s="210"/>
      <c r="B126" s="1611" t="s">
        <v>2648</v>
      </c>
      <c r="C126" s="1611"/>
      <c r="D126" s="1611"/>
      <c r="E126" s="1611"/>
      <c r="F126" s="1611"/>
    </row>
    <row r="127" spans="1:10" s="184" customFormat="1" ht="16.5">
      <c r="A127" s="210"/>
      <c r="B127" s="1611" t="s">
        <v>2655</v>
      </c>
      <c r="C127" s="1611"/>
      <c r="D127" s="1611"/>
      <c r="E127" s="1611"/>
      <c r="F127" s="1611"/>
      <c r="G127" s="221"/>
      <c r="H127" s="170"/>
      <c r="I127" s="170"/>
    </row>
    <row r="128" spans="1:10" s="184" customFormat="1" ht="38.25" customHeight="1">
      <c r="A128" s="201" t="s">
        <v>2656</v>
      </c>
      <c r="B128" s="172" t="s">
        <v>1307</v>
      </c>
      <c r="C128" s="172"/>
      <c r="D128" s="172"/>
      <c r="E128" s="172"/>
      <c r="F128" s="172"/>
      <c r="G128" s="221"/>
      <c r="H128" s="170"/>
      <c r="I128" s="170"/>
    </row>
    <row r="129" spans="1:7" s="184" customFormat="1" ht="16.5">
      <c r="A129" s="180">
        <v>56</v>
      </c>
      <c r="B129" s="190" t="s">
        <v>1566</v>
      </c>
      <c r="C129" s="179"/>
      <c r="D129" s="179"/>
      <c r="E129" s="179"/>
      <c r="F129" s="179"/>
      <c r="G129" s="221"/>
    </row>
    <row r="130" spans="1:7" s="179" customFormat="1" ht="15" customHeight="1">
      <c r="A130" s="172" t="s">
        <v>980</v>
      </c>
      <c r="B130" s="221" t="s">
        <v>2662</v>
      </c>
      <c r="C130" s="221"/>
      <c r="D130" s="221"/>
      <c r="E130" s="221"/>
      <c r="F130" s="221"/>
    </row>
    <row r="131" spans="1:7" s="169" customFormat="1" ht="16.5">
      <c r="A131" s="172" t="s">
        <v>981</v>
      </c>
      <c r="B131" s="1619" t="s">
        <v>2663</v>
      </c>
      <c r="C131" s="1619"/>
      <c r="D131" s="1619"/>
      <c r="E131" s="1619"/>
      <c r="F131" s="1619"/>
    </row>
    <row r="132" spans="1:7" s="169" customFormat="1" ht="16.5">
      <c r="A132" s="172" t="s">
        <v>982</v>
      </c>
      <c r="B132" s="221" t="s">
        <v>2447</v>
      </c>
      <c r="C132" s="221"/>
      <c r="D132" s="221"/>
      <c r="E132" s="221"/>
      <c r="F132" s="221"/>
    </row>
    <row r="133" spans="1:7" s="169" customFormat="1" ht="16.5">
      <c r="A133" s="180">
        <v>57</v>
      </c>
      <c r="B133" s="190" t="s">
        <v>1936</v>
      </c>
      <c r="C133" s="179"/>
      <c r="D133" s="179"/>
      <c r="E133" s="179"/>
      <c r="F133" s="179"/>
    </row>
    <row r="134" spans="1:7" s="179" customFormat="1" ht="15" customHeight="1">
      <c r="A134" s="172" t="s">
        <v>980</v>
      </c>
      <c r="B134" s="169" t="s">
        <v>2667</v>
      </c>
      <c r="C134" s="169"/>
      <c r="D134" s="169"/>
      <c r="E134" s="169"/>
      <c r="F134" s="169"/>
    </row>
    <row r="135" spans="1:7" s="184" customFormat="1" ht="57.75" customHeight="1">
      <c r="A135" s="172" t="s">
        <v>981</v>
      </c>
      <c r="B135" s="169" t="s">
        <v>2668</v>
      </c>
      <c r="C135" s="169"/>
      <c r="D135" s="169"/>
      <c r="E135" s="169"/>
      <c r="F135" s="169"/>
    </row>
    <row r="136" spans="1:7" s="184" customFormat="1" ht="28.5" customHeight="1">
      <c r="A136" s="172" t="s">
        <v>982</v>
      </c>
      <c r="B136" s="169" t="s">
        <v>2447</v>
      </c>
      <c r="C136" s="169"/>
      <c r="D136" s="169"/>
      <c r="E136" s="169"/>
      <c r="F136" s="169"/>
    </row>
    <row r="137" spans="1:7" s="184" customFormat="1" ht="16.5">
      <c r="A137" s="196">
        <v>58</v>
      </c>
      <c r="B137" s="188" t="s">
        <v>2135</v>
      </c>
      <c r="C137" s="179"/>
      <c r="D137" s="179"/>
      <c r="E137" s="179"/>
      <c r="F137" s="179"/>
    </row>
    <row r="138" spans="1:7" s="179" customFormat="1" ht="15" customHeight="1">
      <c r="A138" s="172" t="s">
        <v>980</v>
      </c>
      <c r="B138" s="1600" t="s">
        <v>2669</v>
      </c>
      <c r="C138" s="1600"/>
      <c r="D138" s="1600"/>
      <c r="E138" s="1600"/>
      <c r="F138" s="1600"/>
    </row>
    <row r="139" spans="1:7" s="169" customFormat="1" ht="16.5">
      <c r="A139" s="172" t="s">
        <v>981</v>
      </c>
      <c r="B139" s="1600" t="s">
        <v>2671</v>
      </c>
      <c r="C139" s="1600"/>
      <c r="D139" s="1600"/>
      <c r="E139" s="1600"/>
      <c r="F139" s="1600"/>
    </row>
    <row r="140" spans="1:7" s="169" customFormat="1" ht="44.25" customHeight="1">
      <c r="A140" s="172" t="s">
        <v>982</v>
      </c>
      <c r="B140" s="1600" t="s">
        <v>2447</v>
      </c>
      <c r="C140" s="1600"/>
      <c r="D140" s="1600"/>
      <c r="E140" s="1600"/>
      <c r="F140" s="1600"/>
    </row>
    <row r="141" spans="1:7" s="169" customFormat="1" ht="16.5">
      <c r="A141" s="180">
        <v>59</v>
      </c>
      <c r="B141" s="190" t="s">
        <v>2273</v>
      </c>
      <c r="C141" s="179"/>
      <c r="D141" s="179"/>
      <c r="E141" s="179"/>
      <c r="F141" s="179"/>
    </row>
    <row r="142" spans="1:7" ht="15" customHeight="1">
      <c r="A142" s="172" t="s">
        <v>980</v>
      </c>
      <c r="B142" s="169" t="s">
        <v>2676</v>
      </c>
      <c r="C142" s="169"/>
      <c r="D142" s="169"/>
      <c r="E142" s="169"/>
      <c r="F142" s="169"/>
    </row>
    <row r="143" spans="1:7" ht="15" customHeight="1">
      <c r="A143" s="172" t="s">
        <v>981</v>
      </c>
      <c r="B143" s="1601" t="s">
        <v>2677</v>
      </c>
      <c r="C143" s="1601"/>
      <c r="D143" s="1601"/>
      <c r="E143" s="1601"/>
      <c r="F143" s="1601"/>
    </row>
    <row r="144" spans="1:7" ht="15" customHeight="1">
      <c r="A144" s="172" t="s">
        <v>982</v>
      </c>
      <c r="B144" s="169" t="s">
        <v>2447</v>
      </c>
      <c r="C144" s="169"/>
      <c r="D144" s="169"/>
      <c r="E144" s="169"/>
      <c r="F144" s="169"/>
    </row>
  </sheetData>
  <sortState ref="A7:F53">
    <sortCondition ref="A7:A53"/>
  </sortState>
  <mergeCells count="31">
    <mergeCell ref="A1:F1"/>
    <mergeCell ref="A2:F2"/>
    <mergeCell ref="A5:A6"/>
    <mergeCell ref="B5:B6"/>
    <mergeCell ref="C5:F5"/>
    <mergeCell ref="B96:F96"/>
    <mergeCell ref="B84:F84"/>
    <mergeCell ref="B138:F138"/>
    <mergeCell ref="B139:F139"/>
    <mergeCell ref="B108:E108"/>
    <mergeCell ref="A111:F111"/>
    <mergeCell ref="B114:F114"/>
    <mergeCell ref="B115:F115"/>
    <mergeCell ref="B116:F116"/>
    <mergeCell ref="B91:F91"/>
    <mergeCell ref="B92:F92"/>
    <mergeCell ref="B99:D99"/>
    <mergeCell ref="B102:E102"/>
    <mergeCell ref="B140:F140"/>
    <mergeCell ref="B143:F143"/>
    <mergeCell ref="B119:F119"/>
    <mergeCell ref="B118:F118"/>
    <mergeCell ref="B120:F120"/>
    <mergeCell ref="B121:F121"/>
    <mergeCell ref="B122:F122"/>
    <mergeCell ref="B123:F123"/>
    <mergeCell ref="B124:F124"/>
    <mergeCell ref="B125:F125"/>
    <mergeCell ref="B126:F126"/>
    <mergeCell ref="B127:F127"/>
    <mergeCell ref="B131:F131"/>
  </mergeCells>
  <printOptions horizontalCentered="1"/>
  <pageMargins left="0.39370078740157483" right="0.19685039370078741" top="0.39370078740157483" bottom="0.19685039370078741" header="0" footer="0"/>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000"/>
  <sheetViews>
    <sheetView workbookViewId="0">
      <pane xSplit="3" ySplit="6" topLeftCell="D7" activePane="bottomRight" state="frozen"/>
      <selection pane="topRight" activeCell="D1" sqref="D1"/>
      <selection pane="bottomLeft" activeCell="A7" sqref="A7"/>
      <selection pane="bottomRight" activeCell="M11" sqref="M11"/>
    </sheetView>
  </sheetViews>
  <sheetFormatPr defaultColWidth="14.42578125" defaultRowHeight="15" customHeight="1"/>
  <cols>
    <col min="1" max="1" width="4.7109375" customWidth="1"/>
    <col min="2" max="2" width="35.7109375" customWidth="1"/>
    <col min="3" max="3" width="15.140625" customWidth="1"/>
    <col min="4" max="17" width="6.7109375" customWidth="1"/>
    <col min="18" max="26" width="8.85546875" customWidth="1"/>
  </cols>
  <sheetData>
    <row r="1" spans="1:26" ht="13.5" customHeight="1">
      <c r="A1" s="1183" t="s">
        <v>778</v>
      </c>
      <c r="B1" s="1184"/>
      <c r="C1" s="1184"/>
      <c r="D1" s="1184"/>
      <c r="E1" s="1184"/>
      <c r="F1" s="1184"/>
      <c r="G1" s="1184"/>
      <c r="H1" s="1184"/>
      <c r="I1" s="1184"/>
      <c r="J1" s="1184"/>
      <c r="K1" s="2"/>
      <c r="L1" s="2"/>
      <c r="M1" s="2"/>
      <c r="N1" s="2"/>
      <c r="O1" s="2"/>
      <c r="P1" s="2"/>
      <c r="Q1" s="2"/>
      <c r="R1" s="2"/>
      <c r="S1" s="2"/>
      <c r="T1" s="2"/>
      <c r="U1" s="2"/>
      <c r="V1" s="2"/>
      <c r="W1" s="2"/>
      <c r="X1" s="2"/>
      <c r="Y1" s="2"/>
      <c r="Z1" s="2"/>
    </row>
    <row r="2" spans="1:26" ht="13.5" customHeight="1">
      <c r="A2" s="1185" t="s">
        <v>779</v>
      </c>
      <c r="B2" s="1184"/>
      <c r="C2" s="1184"/>
      <c r="D2" s="1184"/>
      <c r="E2" s="1184"/>
      <c r="F2" s="1184"/>
      <c r="G2" s="1184"/>
      <c r="H2" s="1184"/>
      <c r="I2" s="1184"/>
      <c r="J2" s="1184"/>
      <c r="K2" s="2"/>
      <c r="L2" s="2"/>
      <c r="M2" s="2"/>
      <c r="N2" s="2"/>
      <c r="O2" s="2"/>
      <c r="P2" s="2"/>
      <c r="Q2" s="2"/>
      <c r="R2" s="2"/>
      <c r="S2" s="2"/>
      <c r="T2" s="2"/>
      <c r="U2" s="2"/>
      <c r="V2" s="2"/>
      <c r="W2" s="2"/>
      <c r="X2" s="2"/>
      <c r="Y2" s="2"/>
      <c r="Z2" s="2"/>
    </row>
    <row r="3" spans="1:26" ht="13.5" customHeight="1">
      <c r="A3" s="1644" t="s">
        <v>0</v>
      </c>
      <c r="B3" s="1184"/>
      <c r="C3" s="1184"/>
      <c r="D3" s="1184"/>
      <c r="E3" s="1184"/>
      <c r="F3" s="1184"/>
      <c r="G3" s="1184"/>
      <c r="H3" s="1184"/>
      <c r="I3" s="1184"/>
      <c r="J3" s="1184"/>
      <c r="K3" s="2"/>
      <c r="L3" s="2"/>
      <c r="M3" s="2"/>
      <c r="N3" s="2"/>
      <c r="O3" s="2"/>
      <c r="P3" s="2"/>
      <c r="Q3" s="2"/>
      <c r="R3" s="2"/>
      <c r="S3" s="2"/>
      <c r="T3" s="2"/>
      <c r="U3" s="2"/>
      <c r="V3" s="2"/>
      <c r="W3" s="2"/>
      <c r="X3" s="2"/>
      <c r="Y3" s="2"/>
      <c r="Z3" s="2"/>
    </row>
    <row r="4" spans="1:26" ht="13.5" customHeight="1">
      <c r="A4" s="2"/>
      <c r="B4" s="2"/>
      <c r="C4" s="2"/>
      <c r="D4" s="2"/>
      <c r="E4" s="2"/>
      <c r="F4" s="2"/>
      <c r="G4" s="2"/>
      <c r="H4" s="2"/>
      <c r="I4" s="2"/>
      <c r="J4" s="3"/>
      <c r="K4" s="2"/>
      <c r="L4" s="2"/>
      <c r="M4" s="2"/>
      <c r="N4" s="2"/>
      <c r="O4" s="2"/>
      <c r="P4" s="2"/>
      <c r="Q4" s="3" t="s">
        <v>780</v>
      </c>
      <c r="R4" s="2"/>
      <c r="S4" s="2"/>
      <c r="T4" s="2"/>
      <c r="U4" s="2"/>
      <c r="V4" s="2"/>
      <c r="W4" s="2"/>
      <c r="X4" s="2"/>
      <c r="Y4" s="2"/>
      <c r="Z4" s="2"/>
    </row>
    <row r="5" spans="1:26" ht="13.5" customHeight="1">
      <c r="A5" s="1645" t="s">
        <v>1</v>
      </c>
      <c r="B5" s="1645" t="s">
        <v>781</v>
      </c>
      <c r="C5" s="1645" t="s">
        <v>782</v>
      </c>
      <c r="D5" s="1187" t="s">
        <v>3</v>
      </c>
      <c r="E5" s="1181"/>
      <c r="F5" s="1181"/>
      <c r="G5" s="1181"/>
      <c r="H5" s="1181"/>
      <c r="I5" s="1181"/>
      <c r="J5" s="1182"/>
      <c r="K5" s="1187" t="s">
        <v>4</v>
      </c>
      <c r="L5" s="1181"/>
      <c r="M5" s="1181"/>
      <c r="N5" s="1181"/>
      <c r="O5" s="1181"/>
      <c r="P5" s="1181"/>
      <c r="Q5" s="1182"/>
      <c r="R5" s="2"/>
      <c r="S5" s="2"/>
      <c r="T5" s="2"/>
      <c r="U5" s="2"/>
      <c r="V5" s="2"/>
      <c r="W5" s="2"/>
      <c r="X5" s="2"/>
      <c r="Y5" s="2"/>
      <c r="Z5" s="2"/>
    </row>
    <row r="6" spans="1:26" ht="13.5" customHeight="1">
      <c r="A6" s="1633"/>
      <c r="B6" s="1633"/>
      <c r="C6" s="1633"/>
      <c r="D6" s="10" t="s">
        <v>783</v>
      </c>
      <c r="E6" s="10" t="s">
        <v>784</v>
      </c>
      <c r="F6" s="10" t="s">
        <v>785</v>
      </c>
      <c r="G6" s="10" t="s">
        <v>786</v>
      </c>
      <c r="H6" s="10" t="s">
        <v>787</v>
      </c>
      <c r="I6" s="10" t="s">
        <v>788</v>
      </c>
      <c r="J6" s="10" t="s">
        <v>789</v>
      </c>
      <c r="K6" s="10" t="s">
        <v>783</v>
      </c>
      <c r="L6" s="10" t="s">
        <v>784</v>
      </c>
      <c r="M6" s="10" t="s">
        <v>785</v>
      </c>
      <c r="N6" s="10" t="s">
        <v>786</v>
      </c>
      <c r="O6" s="10" t="s">
        <v>787</v>
      </c>
      <c r="P6" s="10" t="s">
        <v>788</v>
      </c>
      <c r="Q6" s="10" t="s">
        <v>789</v>
      </c>
      <c r="R6" s="2"/>
      <c r="S6" s="2"/>
      <c r="T6" s="2"/>
      <c r="U6" s="2"/>
      <c r="V6" s="2"/>
      <c r="W6" s="2"/>
      <c r="X6" s="2"/>
      <c r="Y6" s="2"/>
      <c r="Z6" s="2"/>
    </row>
    <row r="7" spans="1:26" ht="13.5" customHeight="1">
      <c r="A7" s="13">
        <v>1</v>
      </c>
      <c r="B7" s="12" t="s">
        <v>790</v>
      </c>
      <c r="C7" s="13" t="s">
        <v>791</v>
      </c>
      <c r="D7" s="13"/>
      <c r="E7" s="13">
        <v>154</v>
      </c>
      <c r="F7" s="13">
        <v>154</v>
      </c>
      <c r="G7" s="13">
        <v>9</v>
      </c>
      <c r="H7" s="13">
        <v>10</v>
      </c>
      <c r="I7" s="13">
        <v>8</v>
      </c>
      <c r="J7" s="13">
        <v>8</v>
      </c>
      <c r="K7" s="13"/>
      <c r="L7" s="13">
        <v>154</v>
      </c>
      <c r="M7" s="13">
        <v>154</v>
      </c>
      <c r="N7" s="13">
        <v>9</v>
      </c>
      <c r="O7" s="13">
        <v>10</v>
      </c>
      <c r="P7" s="13">
        <v>8</v>
      </c>
      <c r="Q7" s="13">
        <v>8</v>
      </c>
      <c r="R7" s="2"/>
      <c r="S7" s="2"/>
      <c r="T7" s="2"/>
      <c r="U7" s="2"/>
      <c r="V7" s="2"/>
      <c r="W7" s="2"/>
      <c r="X7" s="2"/>
      <c r="Y7" s="2"/>
      <c r="Z7" s="2"/>
    </row>
    <row r="8" spans="1:26" ht="13.5" customHeight="1">
      <c r="A8" s="13">
        <v>2</v>
      </c>
      <c r="B8" s="12" t="s">
        <v>792</v>
      </c>
      <c r="C8" s="13" t="s">
        <v>793</v>
      </c>
      <c r="D8" s="13"/>
      <c r="E8" s="13">
        <v>140</v>
      </c>
      <c r="F8" s="13">
        <v>140</v>
      </c>
      <c r="G8" s="13">
        <v>8</v>
      </c>
      <c r="H8" s="13">
        <v>9</v>
      </c>
      <c r="I8" s="13">
        <v>7</v>
      </c>
      <c r="J8" s="13">
        <v>7</v>
      </c>
      <c r="K8" s="13"/>
      <c r="L8" s="13">
        <v>140</v>
      </c>
      <c r="M8" s="13">
        <v>140</v>
      </c>
      <c r="N8" s="13">
        <v>8</v>
      </c>
      <c r="O8" s="13">
        <v>9</v>
      </c>
      <c r="P8" s="13">
        <v>7</v>
      </c>
      <c r="Q8" s="13">
        <v>7</v>
      </c>
      <c r="R8" s="2"/>
      <c r="S8" s="2"/>
      <c r="T8" s="2"/>
      <c r="U8" s="2"/>
      <c r="V8" s="2"/>
      <c r="W8" s="2"/>
      <c r="X8" s="2"/>
      <c r="Y8" s="2"/>
      <c r="Z8" s="2"/>
    </row>
    <row r="9" spans="1:26" ht="13.5" customHeight="1">
      <c r="A9" s="13">
        <v>3</v>
      </c>
      <c r="B9" s="12" t="s">
        <v>794</v>
      </c>
      <c r="C9" s="13" t="s">
        <v>793</v>
      </c>
      <c r="D9" s="13"/>
      <c r="E9" s="13">
        <v>140</v>
      </c>
      <c r="F9" s="13">
        <v>140</v>
      </c>
      <c r="G9" s="13">
        <v>32</v>
      </c>
      <c r="H9" s="13">
        <v>36</v>
      </c>
      <c r="I9" s="13">
        <v>11</v>
      </c>
      <c r="J9" s="13">
        <v>15</v>
      </c>
      <c r="K9" s="22"/>
      <c r="L9" s="13">
        <v>140</v>
      </c>
      <c r="M9" s="13">
        <v>140</v>
      </c>
      <c r="N9" s="13">
        <v>32</v>
      </c>
      <c r="O9" s="13">
        <v>36</v>
      </c>
      <c r="P9" s="13">
        <v>11</v>
      </c>
      <c r="Q9" s="13">
        <v>15</v>
      </c>
      <c r="R9" s="2"/>
      <c r="S9" s="2"/>
      <c r="T9" s="2"/>
      <c r="U9" s="2"/>
      <c r="V9" s="2"/>
      <c r="W9" s="2"/>
      <c r="X9" s="2"/>
      <c r="Y9" s="2"/>
      <c r="Z9" s="2"/>
    </row>
    <row r="10" spans="1:26" ht="13.5" customHeight="1">
      <c r="A10" s="13">
        <v>4</v>
      </c>
      <c r="B10" s="12" t="s">
        <v>795</v>
      </c>
      <c r="C10" s="13" t="s">
        <v>796</v>
      </c>
      <c r="D10" s="108">
        <v>300</v>
      </c>
      <c r="E10" s="108"/>
      <c r="F10" s="108">
        <v>300</v>
      </c>
      <c r="G10" s="108">
        <v>9</v>
      </c>
      <c r="H10" s="108">
        <v>8</v>
      </c>
      <c r="I10" s="108">
        <v>7</v>
      </c>
      <c r="J10" s="108">
        <v>7</v>
      </c>
      <c r="K10" s="108">
        <v>300</v>
      </c>
      <c r="L10" s="108"/>
      <c r="M10" s="108">
        <v>300</v>
      </c>
      <c r="N10" s="108">
        <v>9</v>
      </c>
      <c r="O10" s="108">
        <v>8</v>
      </c>
      <c r="P10" s="108">
        <v>7</v>
      </c>
      <c r="Q10" s="108">
        <v>7</v>
      </c>
      <c r="R10" s="2"/>
      <c r="S10" s="2"/>
      <c r="T10" s="2"/>
      <c r="U10" s="2"/>
      <c r="V10" s="2"/>
      <c r="W10" s="2"/>
      <c r="X10" s="2"/>
      <c r="Y10" s="2"/>
      <c r="Z10" s="2"/>
    </row>
    <row r="11" spans="1:26" ht="13.5" customHeight="1">
      <c r="A11" s="13">
        <v>5</v>
      </c>
      <c r="B11" s="12" t="s">
        <v>797</v>
      </c>
      <c r="C11" s="13" t="s">
        <v>796</v>
      </c>
      <c r="D11" s="108">
        <v>300</v>
      </c>
      <c r="E11" s="108"/>
      <c r="F11" s="108">
        <v>300</v>
      </c>
      <c r="G11" s="108">
        <v>9</v>
      </c>
      <c r="H11" s="108">
        <v>8</v>
      </c>
      <c r="I11" s="108">
        <v>7</v>
      </c>
      <c r="J11" s="108">
        <v>7</v>
      </c>
      <c r="K11" s="108">
        <v>300</v>
      </c>
      <c r="L11" s="108"/>
      <c r="M11" s="108">
        <v>300</v>
      </c>
      <c r="N11" s="108">
        <v>9</v>
      </c>
      <c r="O11" s="108">
        <v>8</v>
      </c>
      <c r="P11" s="108">
        <v>7</v>
      </c>
      <c r="Q11" s="108">
        <v>7</v>
      </c>
      <c r="R11" s="2"/>
      <c r="S11" s="2"/>
      <c r="T11" s="2"/>
      <c r="U11" s="2"/>
      <c r="V11" s="2"/>
      <c r="W11" s="2"/>
      <c r="X11" s="2"/>
      <c r="Y11" s="2"/>
      <c r="Z11" s="2"/>
    </row>
    <row r="12" spans="1:26" ht="13.5" customHeight="1">
      <c r="A12" s="13">
        <v>6</v>
      </c>
      <c r="B12" s="12" t="s">
        <v>798</v>
      </c>
      <c r="C12" s="13" t="s">
        <v>775</v>
      </c>
      <c r="D12" s="108"/>
      <c r="E12" s="108">
        <v>300</v>
      </c>
      <c r="F12" s="108">
        <v>300</v>
      </c>
      <c r="G12" s="108">
        <v>9</v>
      </c>
      <c r="H12" s="108">
        <v>8</v>
      </c>
      <c r="I12" s="108">
        <v>7</v>
      </c>
      <c r="J12" s="108">
        <v>7</v>
      </c>
      <c r="K12" s="108">
        <v>300</v>
      </c>
      <c r="L12" s="108"/>
      <c r="M12" s="108">
        <v>300</v>
      </c>
      <c r="N12" s="108">
        <v>9</v>
      </c>
      <c r="O12" s="108">
        <v>8</v>
      </c>
      <c r="P12" s="108">
        <v>7</v>
      </c>
      <c r="Q12" s="108">
        <v>7</v>
      </c>
      <c r="R12" s="2"/>
      <c r="S12" s="2"/>
      <c r="T12" s="2"/>
      <c r="U12" s="2"/>
      <c r="V12" s="2"/>
      <c r="W12" s="2"/>
      <c r="X12" s="2"/>
      <c r="Y12" s="2"/>
      <c r="Z12" s="2"/>
    </row>
    <row r="13" spans="1:26" ht="13.5" customHeight="1">
      <c r="A13" s="13">
        <v>7</v>
      </c>
      <c r="B13" s="12" t="s">
        <v>799</v>
      </c>
      <c r="C13" s="13" t="s">
        <v>776</v>
      </c>
      <c r="D13" s="108"/>
      <c r="E13" s="108">
        <v>300</v>
      </c>
      <c r="F13" s="108">
        <v>300</v>
      </c>
      <c r="G13" s="108">
        <v>9</v>
      </c>
      <c r="H13" s="108">
        <v>8</v>
      </c>
      <c r="I13" s="108">
        <v>7</v>
      </c>
      <c r="J13" s="108">
        <v>7</v>
      </c>
      <c r="K13" s="108"/>
      <c r="L13" s="108">
        <v>300</v>
      </c>
      <c r="M13" s="108">
        <v>300</v>
      </c>
      <c r="N13" s="108">
        <v>9</v>
      </c>
      <c r="O13" s="108">
        <v>8</v>
      </c>
      <c r="P13" s="108">
        <v>7</v>
      </c>
      <c r="Q13" s="108">
        <v>7</v>
      </c>
      <c r="R13" s="2"/>
      <c r="S13" s="2"/>
      <c r="T13" s="2"/>
      <c r="U13" s="2"/>
      <c r="V13" s="2"/>
      <c r="W13" s="2"/>
      <c r="X13" s="2"/>
      <c r="Y13" s="2"/>
      <c r="Z13" s="2"/>
    </row>
    <row r="14" spans="1:26" ht="13.5" customHeight="1">
      <c r="A14" s="13">
        <v>8</v>
      </c>
      <c r="B14" s="12" t="s">
        <v>800</v>
      </c>
      <c r="C14" s="13" t="s">
        <v>801</v>
      </c>
      <c r="D14" s="13"/>
      <c r="E14" s="13">
        <v>160</v>
      </c>
      <c r="F14" s="13">
        <v>160</v>
      </c>
      <c r="G14" s="13">
        <v>32</v>
      </c>
      <c r="H14" s="13">
        <v>36</v>
      </c>
      <c r="I14" s="13">
        <v>11</v>
      </c>
      <c r="J14" s="13">
        <v>15</v>
      </c>
      <c r="K14" s="13"/>
      <c r="L14" s="13">
        <v>160</v>
      </c>
      <c r="M14" s="13">
        <v>160</v>
      </c>
      <c r="N14" s="13">
        <v>32</v>
      </c>
      <c r="O14" s="13">
        <v>36</v>
      </c>
      <c r="P14" s="13">
        <v>11</v>
      </c>
      <c r="Q14" s="13">
        <v>15</v>
      </c>
      <c r="R14" s="55"/>
      <c r="S14" s="55"/>
      <c r="T14" s="55"/>
      <c r="U14" s="55"/>
      <c r="V14" s="55"/>
      <c r="W14" s="55"/>
      <c r="X14" s="55"/>
      <c r="Y14" s="55"/>
      <c r="Z14" s="55"/>
    </row>
    <row r="15" spans="1:26" ht="13.5" customHeight="1">
      <c r="A15" s="13">
        <v>9</v>
      </c>
      <c r="B15" s="12" t="s">
        <v>802</v>
      </c>
      <c r="C15" s="13" t="s">
        <v>801</v>
      </c>
      <c r="D15" s="13"/>
      <c r="E15" s="13">
        <v>140</v>
      </c>
      <c r="F15" s="13">
        <v>140</v>
      </c>
      <c r="G15" s="13">
        <v>32</v>
      </c>
      <c r="H15" s="13">
        <v>36</v>
      </c>
      <c r="I15" s="13">
        <v>11</v>
      </c>
      <c r="J15" s="13">
        <v>15</v>
      </c>
      <c r="K15" s="13"/>
      <c r="L15" s="13">
        <v>140</v>
      </c>
      <c r="M15" s="13">
        <v>140</v>
      </c>
      <c r="N15" s="13">
        <v>32</v>
      </c>
      <c r="O15" s="13">
        <v>36</v>
      </c>
      <c r="P15" s="13">
        <v>11</v>
      </c>
      <c r="Q15" s="13">
        <v>15</v>
      </c>
      <c r="R15" s="55"/>
      <c r="S15" s="55"/>
      <c r="T15" s="55"/>
      <c r="U15" s="55"/>
      <c r="V15" s="55"/>
      <c r="W15" s="55"/>
      <c r="X15" s="55"/>
      <c r="Y15" s="55"/>
      <c r="Z15" s="55"/>
    </row>
    <row r="16" spans="1:26" ht="13.5" customHeight="1">
      <c r="A16" s="13">
        <v>10</v>
      </c>
      <c r="B16" s="12" t="s">
        <v>803</v>
      </c>
      <c r="C16" s="13" t="s">
        <v>804</v>
      </c>
      <c r="D16" s="13"/>
      <c r="E16" s="13">
        <v>160</v>
      </c>
      <c r="F16" s="13">
        <v>160</v>
      </c>
      <c r="G16" s="13">
        <v>32</v>
      </c>
      <c r="H16" s="13">
        <v>36</v>
      </c>
      <c r="I16" s="13">
        <v>11</v>
      </c>
      <c r="J16" s="13">
        <v>15</v>
      </c>
      <c r="K16" s="13"/>
      <c r="L16" s="13">
        <v>160</v>
      </c>
      <c r="M16" s="13">
        <v>160</v>
      </c>
      <c r="N16" s="13">
        <v>32</v>
      </c>
      <c r="O16" s="13">
        <v>36</v>
      </c>
      <c r="P16" s="13">
        <v>11</v>
      </c>
      <c r="Q16" s="13">
        <v>15</v>
      </c>
      <c r="R16" s="55"/>
      <c r="S16" s="55"/>
      <c r="T16" s="55"/>
      <c r="U16" s="55"/>
      <c r="V16" s="55"/>
      <c r="W16" s="55"/>
      <c r="X16" s="55"/>
      <c r="Y16" s="55"/>
      <c r="Z16" s="55"/>
    </row>
    <row r="17" spans="1:26" ht="13.5" customHeight="1">
      <c r="A17" s="13">
        <v>11</v>
      </c>
      <c r="B17" s="12" t="s">
        <v>805</v>
      </c>
      <c r="C17" s="13" t="s">
        <v>806</v>
      </c>
      <c r="D17" s="13"/>
      <c r="E17" s="13">
        <v>300</v>
      </c>
      <c r="F17" s="13">
        <v>300</v>
      </c>
      <c r="G17" s="13">
        <v>9</v>
      </c>
      <c r="H17" s="13">
        <v>8</v>
      </c>
      <c r="I17" s="13">
        <v>7</v>
      </c>
      <c r="J17" s="13">
        <v>7</v>
      </c>
      <c r="K17" s="13"/>
      <c r="L17" s="13">
        <v>300</v>
      </c>
      <c r="M17" s="13">
        <v>300</v>
      </c>
      <c r="N17" s="13">
        <v>9</v>
      </c>
      <c r="O17" s="13">
        <v>8</v>
      </c>
      <c r="P17" s="13">
        <v>7</v>
      </c>
      <c r="Q17" s="13">
        <v>7</v>
      </c>
      <c r="R17" s="55"/>
      <c r="S17" s="55"/>
      <c r="T17" s="55"/>
      <c r="U17" s="55"/>
      <c r="V17" s="55"/>
      <c r="W17" s="55"/>
      <c r="X17" s="55"/>
      <c r="Y17" s="55"/>
      <c r="Z17" s="55"/>
    </row>
    <row r="18" spans="1:26" ht="13.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3.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3.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3.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3.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3.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3.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3.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3.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3.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3.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3.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3.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3.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3.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3.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3.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3.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3.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3.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3.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3.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3.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3.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3.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3.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3.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3.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3.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3.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3.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3.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3.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3.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3.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3.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3.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3.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3.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3.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3.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3.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3.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3.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3.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3.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3.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3.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3.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3.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3.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3.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3.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3.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3.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3.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8">
    <mergeCell ref="K5:Q5"/>
    <mergeCell ref="A1:J1"/>
    <mergeCell ref="A2:J2"/>
    <mergeCell ref="A3:J3"/>
    <mergeCell ref="A5:A6"/>
    <mergeCell ref="B5:B6"/>
    <mergeCell ref="C5:C6"/>
    <mergeCell ref="D5:J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xSplit="2" ySplit="7" topLeftCell="C8" activePane="bottomRight" state="frozen"/>
      <selection pane="topRight" activeCell="C1" sqref="C1"/>
      <selection pane="bottomLeft" activeCell="A8" sqref="A8"/>
      <selection pane="bottomRight" activeCell="C8" sqref="C8"/>
    </sheetView>
  </sheetViews>
  <sheetFormatPr defaultColWidth="14.42578125" defaultRowHeight="15" customHeight="1"/>
  <cols>
    <col min="1" max="1" width="4.42578125" customWidth="1"/>
    <col min="2" max="2" width="62.42578125" customWidth="1"/>
    <col min="3" max="6" width="7.42578125" customWidth="1"/>
    <col min="7" max="9" width="8" customWidth="1"/>
    <col min="10" max="10" width="7.28515625" customWidth="1"/>
    <col min="11" max="14" width="8.28515625" customWidth="1"/>
    <col min="15" max="17" width="7.28515625" customWidth="1"/>
    <col min="18" max="18" width="19.7109375" customWidth="1"/>
    <col min="19" max="19" width="12.7109375" customWidth="1"/>
    <col min="20" max="20" width="11.28515625" customWidth="1"/>
    <col min="21" max="26" width="8.85546875" customWidth="1"/>
  </cols>
  <sheetData>
    <row r="1" spans="1:26" ht="13.5" customHeight="1">
      <c r="A1" s="1183" t="s">
        <v>286</v>
      </c>
      <c r="B1" s="1184"/>
      <c r="C1" s="1184"/>
      <c r="D1" s="1184"/>
      <c r="E1" s="1184"/>
      <c r="F1" s="1184"/>
      <c r="G1" s="28"/>
      <c r="H1" s="28"/>
      <c r="I1" s="28"/>
      <c r="J1" s="28"/>
      <c r="K1" s="29"/>
      <c r="L1" s="29"/>
      <c r="M1" s="29"/>
      <c r="N1" s="29"/>
      <c r="O1" s="30"/>
      <c r="P1" s="31"/>
      <c r="Q1" s="31"/>
      <c r="R1" s="32"/>
      <c r="S1" s="2"/>
      <c r="T1" s="2"/>
      <c r="U1" s="2"/>
      <c r="V1" s="2"/>
      <c r="W1" s="2"/>
      <c r="X1" s="2"/>
      <c r="Y1" s="2"/>
      <c r="Z1" s="2"/>
    </row>
    <row r="2" spans="1:26" ht="13.5" customHeight="1">
      <c r="A2" s="1185" t="s">
        <v>287</v>
      </c>
      <c r="B2" s="1184"/>
      <c r="C2" s="1184"/>
      <c r="D2" s="1184"/>
      <c r="E2" s="1184"/>
      <c r="F2" s="1184"/>
      <c r="G2" s="28"/>
      <c r="H2" s="28"/>
      <c r="I2" s="28"/>
      <c r="J2" s="28"/>
      <c r="K2" s="29"/>
      <c r="L2" s="29"/>
      <c r="M2" s="29"/>
      <c r="N2" s="29"/>
      <c r="O2" s="30"/>
      <c r="P2" s="31"/>
      <c r="Q2" s="31"/>
      <c r="R2" s="32"/>
      <c r="S2" s="2"/>
      <c r="T2" s="2"/>
      <c r="U2" s="2"/>
      <c r="V2" s="2"/>
      <c r="W2" s="2"/>
      <c r="X2" s="2"/>
      <c r="Y2" s="2"/>
      <c r="Z2" s="2"/>
    </row>
    <row r="3" spans="1:26" ht="13.5" hidden="1" customHeight="1">
      <c r="A3" s="1186" t="s">
        <v>0</v>
      </c>
      <c r="B3" s="1184"/>
      <c r="C3" s="1184"/>
      <c r="D3" s="1184"/>
      <c r="E3" s="1184"/>
      <c r="F3" s="1184"/>
      <c r="G3" s="28"/>
      <c r="H3" s="28"/>
      <c r="I3" s="28"/>
      <c r="J3" s="28"/>
      <c r="K3" s="29"/>
      <c r="L3" s="29"/>
      <c r="M3" s="29"/>
      <c r="N3" s="29"/>
      <c r="O3" s="30"/>
      <c r="P3" s="31"/>
      <c r="Q3" s="31"/>
      <c r="R3" s="32"/>
      <c r="S3" s="2"/>
      <c r="T3" s="2"/>
      <c r="U3" s="2"/>
      <c r="V3" s="2"/>
      <c r="W3" s="2"/>
      <c r="X3" s="2"/>
      <c r="Y3" s="2"/>
      <c r="Z3" s="2"/>
    </row>
    <row r="4" spans="1:26" ht="13.5" customHeight="1">
      <c r="A4" s="2"/>
      <c r="B4" s="2"/>
      <c r="C4" s="2"/>
      <c r="D4" s="2"/>
      <c r="E4" s="2"/>
      <c r="F4" s="2"/>
      <c r="G4" s="28"/>
      <c r="H4" s="28"/>
      <c r="I4" s="28"/>
      <c r="J4" s="28"/>
      <c r="K4" s="29"/>
      <c r="L4" s="29"/>
      <c r="M4" s="29"/>
      <c r="N4" s="29"/>
      <c r="O4" s="30"/>
      <c r="P4" s="31"/>
      <c r="Q4" s="31"/>
      <c r="R4" s="32"/>
      <c r="S4" s="2"/>
      <c r="T4" s="2"/>
      <c r="U4" s="2"/>
      <c r="V4" s="2"/>
      <c r="W4" s="2"/>
      <c r="X4" s="2"/>
      <c r="Y4" s="2"/>
      <c r="Z4" s="2"/>
    </row>
    <row r="5" spans="1:26" ht="13.5" customHeight="1">
      <c r="A5" s="2"/>
      <c r="B5" s="2"/>
      <c r="C5" s="2"/>
      <c r="D5" s="2"/>
      <c r="E5" s="2"/>
      <c r="F5" s="3" t="s">
        <v>288</v>
      </c>
      <c r="G5" s="28"/>
      <c r="H5" s="28"/>
      <c r="I5" s="28"/>
      <c r="J5" s="28"/>
      <c r="K5" s="29"/>
      <c r="L5" s="29"/>
      <c r="M5" s="29"/>
      <c r="N5" s="29"/>
      <c r="O5" s="30"/>
      <c r="P5" s="31"/>
      <c r="Q5" s="31"/>
      <c r="R5" s="32"/>
      <c r="S5" s="2"/>
      <c r="T5" s="2"/>
      <c r="U5" s="2"/>
      <c r="V5" s="2"/>
      <c r="W5" s="2"/>
      <c r="X5" s="2"/>
      <c r="Y5" s="2"/>
      <c r="Z5" s="2"/>
    </row>
    <row r="6" spans="1:26" ht="18" customHeight="1">
      <c r="A6" s="10" t="s">
        <v>1</v>
      </c>
      <c r="B6" s="10" t="s">
        <v>2</v>
      </c>
      <c r="C6" s="1187" t="s">
        <v>289</v>
      </c>
      <c r="D6" s="1181"/>
      <c r="E6" s="1181"/>
      <c r="F6" s="1182"/>
      <c r="G6" s="1188" t="s">
        <v>290</v>
      </c>
      <c r="H6" s="1181"/>
      <c r="I6" s="1181"/>
      <c r="J6" s="1182"/>
      <c r="K6" s="1180" t="s">
        <v>291</v>
      </c>
      <c r="L6" s="1181"/>
      <c r="M6" s="1181"/>
      <c r="N6" s="1182"/>
      <c r="O6" s="33" t="s">
        <v>292</v>
      </c>
      <c r="P6" s="34" t="s">
        <v>293</v>
      </c>
      <c r="Q6" s="34" t="s">
        <v>293</v>
      </c>
      <c r="R6" s="14" t="s">
        <v>294</v>
      </c>
      <c r="S6" s="2"/>
      <c r="T6" s="2"/>
      <c r="U6" s="2"/>
      <c r="V6" s="2"/>
      <c r="W6" s="2"/>
      <c r="X6" s="2"/>
      <c r="Y6" s="2"/>
      <c r="Z6" s="2"/>
    </row>
    <row r="7" spans="1:26" ht="13.5" customHeight="1">
      <c r="A7" s="10"/>
      <c r="B7" s="10"/>
      <c r="C7" s="10" t="s">
        <v>5</v>
      </c>
      <c r="D7" s="10" t="s">
        <v>6</v>
      </c>
      <c r="E7" s="10" t="s">
        <v>7</v>
      </c>
      <c r="F7" s="10" t="s">
        <v>8</v>
      </c>
      <c r="G7" s="26" t="s">
        <v>5</v>
      </c>
      <c r="H7" s="26" t="s">
        <v>6</v>
      </c>
      <c r="I7" s="26" t="s">
        <v>7</v>
      </c>
      <c r="J7" s="26" t="s">
        <v>8</v>
      </c>
      <c r="K7" s="27" t="s">
        <v>5</v>
      </c>
      <c r="L7" s="27" t="s">
        <v>6</v>
      </c>
      <c r="M7" s="27" t="s">
        <v>7</v>
      </c>
      <c r="N7" s="27" t="s">
        <v>8</v>
      </c>
      <c r="O7" s="33"/>
      <c r="P7" s="34"/>
      <c r="Q7" s="34"/>
      <c r="R7" s="14"/>
      <c r="S7" s="2"/>
      <c r="T7" s="2"/>
      <c r="U7" s="2"/>
      <c r="V7" s="2"/>
      <c r="W7" s="2"/>
      <c r="X7" s="2"/>
      <c r="Y7" s="2"/>
      <c r="Z7" s="2"/>
    </row>
    <row r="8" spans="1:26" ht="17.25" customHeight="1">
      <c r="A8" s="35" t="s">
        <v>295</v>
      </c>
      <c r="B8" s="7" t="s">
        <v>296</v>
      </c>
      <c r="C8" s="8"/>
      <c r="D8" s="8"/>
      <c r="E8" s="8"/>
      <c r="F8" s="8"/>
      <c r="G8" s="16"/>
      <c r="H8" s="16"/>
      <c r="I8" s="16"/>
      <c r="J8" s="16"/>
      <c r="K8" s="9"/>
      <c r="L8" s="9"/>
      <c r="M8" s="9"/>
      <c r="N8" s="9"/>
      <c r="O8" s="36"/>
      <c r="P8" s="37"/>
      <c r="Q8" s="37"/>
      <c r="R8" s="38"/>
      <c r="S8" s="39"/>
      <c r="T8" s="39"/>
      <c r="U8" s="39"/>
      <c r="V8" s="39"/>
      <c r="W8" s="39"/>
      <c r="X8" s="39"/>
      <c r="Y8" s="39"/>
      <c r="Z8" s="39"/>
    </row>
    <row r="9" spans="1:26" ht="15.75" customHeight="1">
      <c r="A9" s="40" t="s">
        <v>297</v>
      </c>
      <c r="B9" s="41" t="s">
        <v>298</v>
      </c>
      <c r="C9" s="42"/>
      <c r="D9" s="42"/>
      <c r="E9" s="42"/>
      <c r="F9" s="42"/>
      <c r="G9" s="43"/>
      <c r="H9" s="43"/>
      <c r="I9" s="43"/>
      <c r="J9" s="43"/>
      <c r="K9" s="43"/>
      <c r="L9" s="43"/>
      <c r="M9" s="43"/>
      <c r="N9" s="43"/>
      <c r="O9" s="44"/>
      <c r="P9" s="37"/>
      <c r="Q9" s="37"/>
      <c r="R9" s="45"/>
      <c r="S9" s="46"/>
      <c r="T9" s="46"/>
      <c r="U9" s="46"/>
      <c r="V9" s="46"/>
      <c r="W9" s="46"/>
      <c r="X9" s="46"/>
      <c r="Y9" s="46"/>
      <c r="Z9" s="46"/>
    </row>
    <row r="10" spans="1:26" ht="13.5" customHeight="1">
      <c r="A10" s="35">
        <v>1</v>
      </c>
      <c r="B10" s="11" t="s">
        <v>9</v>
      </c>
      <c r="C10" s="13"/>
      <c r="D10" s="13"/>
      <c r="E10" s="13"/>
      <c r="F10" s="13"/>
      <c r="G10" s="16"/>
      <c r="H10" s="16"/>
      <c r="I10" s="16"/>
      <c r="J10" s="16"/>
      <c r="K10" s="21"/>
      <c r="L10" s="21"/>
      <c r="M10" s="21"/>
      <c r="N10" s="21"/>
      <c r="O10" s="47"/>
      <c r="P10" s="48"/>
      <c r="Q10" s="48"/>
      <c r="R10" s="15"/>
      <c r="S10" s="2"/>
      <c r="T10" s="2"/>
      <c r="U10" s="2"/>
      <c r="V10" s="2"/>
      <c r="W10" s="2"/>
      <c r="X10" s="2"/>
      <c r="Y10" s="2"/>
      <c r="Z10" s="2"/>
    </row>
    <row r="11" spans="1:26" ht="13.5" customHeight="1">
      <c r="A11" s="35" t="s">
        <v>10</v>
      </c>
      <c r="B11" s="12" t="s">
        <v>11</v>
      </c>
      <c r="C11" s="49">
        <v>9000</v>
      </c>
      <c r="D11" s="49">
        <v>6300</v>
      </c>
      <c r="E11" s="49">
        <v>4500</v>
      </c>
      <c r="F11" s="49">
        <v>2700</v>
      </c>
      <c r="G11" s="50"/>
      <c r="H11" s="50"/>
      <c r="I11" s="50"/>
      <c r="J11" s="50"/>
      <c r="K11" s="20">
        <f t="shared" ref="K11:K41" si="0">IFERROR(ROUND(C11*$Q11/1000,0)*1000,"")</f>
        <v>13000</v>
      </c>
      <c r="L11" s="20">
        <f t="shared" ref="L11:N11" si="1">IFERROR(ROUND(D11*$Q11/100,0)*100,"")</f>
        <v>9400</v>
      </c>
      <c r="M11" s="20">
        <f t="shared" si="1"/>
        <v>6700</v>
      </c>
      <c r="N11" s="20">
        <f t="shared" si="1"/>
        <v>4000</v>
      </c>
      <c r="O11" s="47"/>
      <c r="P11" s="48">
        <f>P188</f>
        <v>0</v>
      </c>
      <c r="Q11" s="48">
        <v>1.4914523076923079</v>
      </c>
      <c r="R11" s="15"/>
      <c r="S11" s="2" t="e">
        <f>VLOOKUP(B11,[1]ODT!$B$11:$H$459,7,0)</f>
        <v>#N/A</v>
      </c>
      <c r="T11" s="2"/>
      <c r="U11" s="2"/>
      <c r="V11" s="2"/>
      <c r="W11" s="2"/>
      <c r="X11" s="2"/>
      <c r="Y11" s="2"/>
      <c r="Z11" s="2"/>
    </row>
    <row r="12" spans="1:26" ht="13.5" customHeight="1">
      <c r="A12" s="51" t="s">
        <v>10</v>
      </c>
      <c r="B12" s="12" t="s">
        <v>12</v>
      </c>
      <c r="C12" s="49">
        <v>17000</v>
      </c>
      <c r="D12" s="13"/>
      <c r="E12" s="13"/>
      <c r="F12" s="13"/>
      <c r="G12" s="50"/>
      <c r="H12" s="50"/>
      <c r="I12" s="50"/>
      <c r="J12" s="50"/>
      <c r="K12" s="20">
        <f t="shared" si="0"/>
        <v>28000</v>
      </c>
      <c r="L12" s="20">
        <f t="shared" ref="L12:N12" si="2">IFERROR(ROUND(D12*$Q12/100,0)*100,"")</f>
        <v>0</v>
      </c>
      <c r="M12" s="20">
        <f t="shared" si="2"/>
        <v>0</v>
      </c>
      <c r="N12" s="20">
        <f t="shared" si="2"/>
        <v>0</v>
      </c>
      <c r="O12" s="47"/>
      <c r="P12" s="48">
        <f>P16</f>
        <v>-0.4</v>
      </c>
      <c r="Q12" s="48">
        <v>1.6211788235294118</v>
      </c>
      <c r="R12" s="15"/>
      <c r="S12" s="2" t="e">
        <f>VLOOKUP(B12,[1]ODT!$B$11:$H$459,7,0)</f>
        <v>#N/A</v>
      </c>
      <c r="T12" s="2"/>
      <c r="U12" s="2"/>
      <c r="V12" s="2"/>
      <c r="W12" s="2"/>
      <c r="X12" s="2"/>
      <c r="Y12" s="2"/>
      <c r="Z12" s="2"/>
    </row>
    <row r="13" spans="1:26" ht="13.5" customHeight="1">
      <c r="A13" s="51" t="s">
        <v>10</v>
      </c>
      <c r="B13" s="12" t="s">
        <v>13</v>
      </c>
      <c r="C13" s="49">
        <v>25000</v>
      </c>
      <c r="D13" s="49">
        <v>17000</v>
      </c>
      <c r="E13" s="49">
        <v>11000</v>
      </c>
      <c r="F13" s="49">
        <v>6000</v>
      </c>
      <c r="G13" s="50"/>
      <c r="H13" s="50"/>
      <c r="I13" s="50"/>
      <c r="J13" s="50"/>
      <c r="K13" s="20">
        <f t="shared" si="0"/>
        <v>33000</v>
      </c>
      <c r="L13" s="20">
        <f>IFERROR(ROUND(D13*$Q13/1000,0)*1000,"")</f>
        <v>22000</v>
      </c>
      <c r="M13" s="20">
        <f t="shared" ref="M13:N13" si="3">IFERROR(ROUND(E13*$Q13/500,0)*500,"")</f>
        <v>14500</v>
      </c>
      <c r="N13" s="20">
        <f t="shared" si="3"/>
        <v>8000</v>
      </c>
      <c r="O13" s="47">
        <f>[2]H.TuyHoa!$K$171</f>
        <v>0</v>
      </c>
      <c r="P13" s="52">
        <f>[2]H.TuyHoa!$K$171</f>
        <v>0</v>
      </c>
      <c r="Q13" s="52">
        <v>1.3111111111111111</v>
      </c>
      <c r="R13" s="15"/>
      <c r="S13" s="2" t="e">
        <f>VLOOKUP(B13,[1]ODT!$B$11:$H$459,7,0)</f>
        <v>#N/A</v>
      </c>
      <c r="T13" s="2"/>
      <c r="U13" s="2"/>
      <c r="V13" s="2"/>
      <c r="W13" s="2"/>
      <c r="X13" s="2"/>
      <c r="Y13" s="2"/>
      <c r="Z13" s="2"/>
    </row>
    <row r="14" spans="1:26" ht="13.5" customHeight="1">
      <c r="A14" s="51" t="s">
        <v>10</v>
      </c>
      <c r="B14" s="12" t="s">
        <v>14</v>
      </c>
      <c r="C14" s="49">
        <v>23000</v>
      </c>
      <c r="D14" s="49">
        <v>16000</v>
      </c>
      <c r="E14" s="49">
        <v>9000</v>
      </c>
      <c r="F14" s="49">
        <v>5000</v>
      </c>
      <c r="G14" s="50"/>
      <c r="H14" s="50"/>
      <c r="I14" s="50"/>
      <c r="J14" s="50"/>
      <c r="K14" s="20">
        <f t="shared" si="0"/>
        <v>33000</v>
      </c>
      <c r="L14" s="20">
        <f t="shared" ref="L14:N14" si="4">IFERROR(ROUND(D14*$Q14/500,0)*500,"")</f>
        <v>23500</v>
      </c>
      <c r="M14" s="20">
        <f t="shared" si="4"/>
        <v>13000</v>
      </c>
      <c r="N14" s="20">
        <f t="shared" si="4"/>
        <v>7500</v>
      </c>
      <c r="O14" s="47"/>
      <c r="P14" s="48">
        <f>P82</f>
        <v>-0.2</v>
      </c>
      <c r="Q14" s="48">
        <v>1.4535775127768311</v>
      </c>
      <c r="R14" s="15"/>
      <c r="S14" s="2" t="e">
        <f>VLOOKUP(B14,[1]ODT!$B$11:$H$459,7,0)</f>
        <v>#N/A</v>
      </c>
      <c r="T14" s="2"/>
      <c r="U14" s="2"/>
      <c r="V14" s="2"/>
      <c r="W14" s="2"/>
      <c r="X14" s="2"/>
      <c r="Y14" s="2"/>
      <c r="Z14" s="2"/>
    </row>
    <row r="15" spans="1:26" ht="13.5" customHeight="1">
      <c r="A15" s="35" t="s">
        <v>10</v>
      </c>
      <c r="B15" s="12" t="s">
        <v>15</v>
      </c>
      <c r="C15" s="49">
        <v>20000</v>
      </c>
      <c r="D15" s="49">
        <v>14000</v>
      </c>
      <c r="E15" s="49">
        <v>8000</v>
      </c>
      <c r="F15" s="49">
        <v>4000</v>
      </c>
      <c r="G15" s="50"/>
      <c r="H15" s="50"/>
      <c r="I15" s="50"/>
      <c r="J15" s="50"/>
      <c r="K15" s="20">
        <f t="shared" si="0"/>
        <v>30000</v>
      </c>
      <c r="L15" s="20">
        <f t="shared" ref="L15:N15" si="5">IFERROR(ROUND(D15*$Q15/500,0)*500,"")</f>
        <v>21000</v>
      </c>
      <c r="M15" s="20">
        <f t="shared" si="5"/>
        <v>12000</v>
      </c>
      <c r="N15" s="20">
        <f t="shared" si="5"/>
        <v>6000</v>
      </c>
      <c r="O15" s="47">
        <f>[2]H.TuyHoa!$K$277</f>
        <v>0</v>
      </c>
      <c r="P15" s="48">
        <f>P186</f>
        <v>0</v>
      </c>
      <c r="Q15" s="48">
        <v>1.5019230769230769</v>
      </c>
      <c r="R15" s="15"/>
      <c r="S15" s="2" t="e">
        <f>VLOOKUP(B15,[1]ODT!$B$11:$H$459,7,0)</f>
        <v>#N/A</v>
      </c>
      <c r="T15" s="2"/>
      <c r="U15" s="2"/>
      <c r="V15" s="2"/>
      <c r="W15" s="2"/>
      <c r="X15" s="2"/>
      <c r="Y15" s="2"/>
      <c r="Z15" s="2"/>
    </row>
    <row r="16" spans="1:26" ht="13.5" customHeight="1">
      <c r="A16" s="35" t="s">
        <v>10</v>
      </c>
      <c r="B16" s="12" t="s">
        <v>299</v>
      </c>
      <c r="C16" s="49">
        <v>17000</v>
      </c>
      <c r="D16" s="49">
        <v>11000</v>
      </c>
      <c r="E16" s="49">
        <v>7000</v>
      </c>
      <c r="F16" s="49">
        <v>4000</v>
      </c>
      <c r="G16" s="50"/>
      <c r="H16" s="50"/>
      <c r="I16" s="50"/>
      <c r="J16" s="50"/>
      <c r="K16" s="20">
        <f t="shared" si="0"/>
        <v>28000</v>
      </c>
      <c r="L16" s="20">
        <f t="shared" ref="L16:N16" si="6">IFERROR(ROUND(D16*$Q16/500,0)*500,"")</f>
        <v>18000</v>
      </c>
      <c r="M16" s="20">
        <f t="shared" si="6"/>
        <v>11500</v>
      </c>
      <c r="N16" s="20">
        <f t="shared" si="6"/>
        <v>6500</v>
      </c>
      <c r="O16" s="47">
        <f>[2]H.TuyHoa!$K$274</f>
        <v>0</v>
      </c>
      <c r="P16" s="52">
        <f>[2]H.TuyHoa!$K$274-0.4</f>
        <v>-0.4</v>
      </c>
      <c r="Q16" s="52">
        <v>1.6211788235294118</v>
      </c>
      <c r="R16" s="15"/>
      <c r="S16" s="2" t="e">
        <f>VLOOKUP(B16,[1]ODT!$B$11:$H$459,7,0)</f>
        <v>#N/A</v>
      </c>
      <c r="T16" s="2"/>
      <c r="U16" s="2"/>
      <c r="V16" s="2"/>
      <c r="W16" s="2"/>
      <c r="X16" s="2"/>
      <c r="Y16" s="2"/>
      <c r="Z16" s="2"/>
    </row>
    <row r="17" spans="1:26" ht="13.5" customHeight="1">
      <c r="A17" s="35">
        <v>2</v>
      </c>
      <c r="B17" s="11" t="s">
        <v>16</v>
      </c>
      <c r="C17" s="13"/>
      <c r="D17" s="13"/>
      <c r="E17" s="13"/>
      <c r="F17" s="13"/>
      <c r="G17" s="50"/>
      <c r="H17" s="50"/>
      <c r="I17" s="50"/>
      <c r="J17" s="50"/>
      <c r="K17" s="20">
        <f t="shared" si="0"/>
        <v>0</v>
      </c>
      <c r="L17" s="20">
        <f t="shared" ref="L17:N17" si="7">IFERROR(ROUND(D17*$Q17/500,0)*500,"")</f>
        <v>0</v>
      </c>
      <c r="M17" s="20">
        <f t="shared" si="7"/>
        <v>0</v>
      </c>
      <c r="N17" s="20">
        <f t="shared" si="7"/>
        <v>0</v>
      </c>
      <c r="O17" s="47"/>
      <c r="P17" s="48"/>
      <c r="Q17" s="48"/>
      <c r="R17" s="15"/>
      <c r="S17" s="2" t="e">
        <f>VLOOKUP(B17,[1]ODT!$B$11:$H$459,7,0)</f>
        <v>#N/A</v>
      </c>
      <c r="T17" s="2"/>
      <c r="U17" s="2"/>
      <c r="V17" s="2"/>
      <c r="W17" s="2"/>
      <c r="X17" s="2"/>
      <c r="Y17" s="2"/>
      <c r="Z17" s="2"/>
    </row>
    <row r="18" spans="1:26" ht="13.5" customHeight="1">
      <c r="A18" s="35" t="s">
        <v>10</v>
      </c>
      <c r="B18" s="12" t="s">
        <v>300</v>
      </c>
      <c r="C18" s="49">
        <v>12000</v>
      </c>
      <c r="D18" s="49">
        <v>9000</v>
      </c>
      <c r="E18" s="49">
        <v>6000</v>
      </c>
      <c r="F18" s="49">
        <v>3000</v>
      </c>
      <c r="G18" s="50"/>
      <c r="H18" s="50"/>
      <c r="I18" s="50"/>
      <c r="J18" s="50"/>
      <c r="K18" s="20">
        <f t="shared" si="0"/>
        <v>17000</v>
      </c>
      <c r="L18" s="20">
        <f t="shared" ref="L18:N18" si="8">IFERROR(ROUND(D18*$Q18/500,0)*500,"")</f>
        <v>13000</v>
      </c>
      <c r="M18" s="20">
        <f t="shared" si="8"/>
        <v>8500</v>
      </c>
      <c r="N18" s="20">
        <f t="shared" si="8"/>
        <v>4500</v>
      </c>
      <c r="O18" s="47"/>
      <c r="P18" s="48">
        <f>P191</f>
        <v>0</v>
      </c>
      <c r="Q18" s="48">
        <v>1.4370773333333333</v>
      </c>
      <c r="R18" s="15"/>
      <c r="S18" s="2" t="e">
        <f>VLOOKUP(B18,[1]ODT!$B$11:$H$459,7,0)</f>
        <v>#N/A</v>
      </c>
      <c r="T18" s="2"/>
      <c r="U18" s="2"/>
      <c r="V18" s="2"/>
      <c r="W18" s="2"/>
      <c r="X18" s="2"/>
      <c r="Y18" s="2"/>
      <c r="Z18" s="2"/>
    </row>
    <row r="19" spans="1:26" ht="13.5" customHeight="1">
      <c r="A19" s="35" t="s">
        <v>10</v>
      </c>
      <c r="B19" s="12" t="s">
        <v>301</v>
      </c>
      <c r="C19" s="49">
        <v>16000</v>
      </c>
      <c r="D19" s="49">
        <v>11000</v>
      </c>
      <c r="E19" s="49">
        <v>8000</v>
      </c>
      <c r="F19" s="49">
        <v>5000</v>
      </c>
      <c r="G19" s="50"/>
      <c r="H19" s="50"/>
      <c r="I19" s="50"/>
      <c r="J19" s="50"/>
      <c r="K19" s="20">
        <f t="shared" si="0"/>
        <v>23000</v>
      </c>
      <c r="L19" s="20">
        <f t="shared" ref="L19:N19" si="9">IFERROR(ROUND(D19*$Q19/500,0)*500,"")</f>
        <v>15500</v>
      </c>
      <c r="M19" s="20">
        <f t="shared" si="9"/>
        <v>11500</v>
      </c>
      <c r="N19" s="20">
        <f t="shared" si="9"/>
        <v>7000</v>
      </c>
      <c r="O19" s="47">
        <f>[2]H.TuyHoa!$K$85</f>
        <v>0</v>
      </c>
      <c r="P19" s="48">
        <f>P86</f>
        <v>0</v>
      </c>
      <c r="Q19" s="48">
        <v>1.4155172413793102</v>
      </c>
      <c r="R19" s="15"/>
      <c r="S19" s="2" t="e">
        <f>VLOOKUP(B19,[1]ODT!$B$11:$H$459,7,0)</f>
        <v>#N/A</v>
      </c>
      <c r="T19" s="2"/>
      <c r="U19" s="2"/>
      <c r="V19" s="2"/>
      <c r="W19" s="2"/>
      <c r="X19" s="2"/>
      <c r="Y19" s="2"/>
      <c r="Z19" s="2"/>
    </row>
    <row r="20" spans="1:26" ht="13.5" customHeight="1">
      <c r="A20" s="35" t="s">
        <v>10</v>
      </c>
      <c r="B20" s="12" t="s">
        <v>302</v>
      </c>
      <c r="C20" s="49">
        <v>13000</v>
      </c>
      <c r="D20" s="49">
        <v>10000</v>
      </c>
      <c r="E20" s="49">
        <v>6000</v>
      </c>
      <c r="F20" s="49">
        <v>3000</v>
      </c>
      <c r="G20" s="50"/>
      <c r="H20" s="50"/>
      <c r="I20" s="50"/>
      <c r="J20" s="50"/>
      <c r="K20" s="20">
        <f t="shared" si="0"/>
        <v>20000</v>
      </c>
      <c r="L20" s="20">
        <f t="shared" ref="L20:N20" si="10">IFERROR(ROUND(D20*$Q20/500,0)*500,"")</f>
        <v>15500</v>
      </c>
      <c r="M20" s="20">
        <f t="shared" si="10"/>
        <v>9500</v>
      </c>
      <c r="N20" s="20">
        <f t="shared" si="10"/>
        <v>4500</v>
      </c>
      <c r="O20" s="47">
        <f>[2]H.TuyHoa!$K$268</f>
        <v>0</v>
      </c>
      <c r="P20" s="52">
        <f>[2]H.TuyHoa!$K$268</f>
        <v>0</v>
      </c>
      <c r="Q20" s="52">
        <v>1.5569500000000001</v>
      </c>
      <c r="R20" s="15"/>
      <c r="S20" s="2" t="e">
        <f>VLOOKUP(B20,[1]ODT!$B$11:$H$459,7,0)</f>
        <v>#N/A</v>
      </c>
      <c r="T20" s="2"/>
      <c r="U20" s="2"/>
      <c r="V20" s="2"/>
      <c r="W20" s="2"/>
      <c r="X20" s="2"/>
      <c r="Y20" s="2"/>
      <c r="Z20" s="2"/>
    </row>
    <row r="21" spans="1:26" ht="13.5" customHeight="1">
      <c r="A21" s="35" t="s">
        <v>10</v>
      </c>
      <c r="B21" s="12" t="s">
        <v>303</v>
      </c>
      <c r="C21" s="49">
        <v>10000</v>
      </c>
      <c r="D21" s="13"/>
      <c r="E21" s="13"/>
      <c r="F21" s="13"/>
      <c r="G21" s="50"/>
      <c r="H21" s="50"/>
      <c r="I21" s="50"/>
      <c r="J21" s="50"/>
      <c r="K21" s="20">
        <f t="shared" si="0"/>
        <v>15000</v>
      </c>
      <c r="L21" s="20">
        <f t="shared" ref="L21:N21" si="11">IFERROR(ROUND(D21*$Q21/500,0)*500,"")</f>
        <v>0</v>
      </c>
      <c r="M21" s="20">
        <f t="shared" si="11"/>
        <v>0</v>
      </c>
      <c r="N21" s="20">
        <f t="shared" si="11"/>
        <v>0</v>
      </c>
      <c r="O21" s="47"/>
      <c r="P21" s="48"/>
      <c r="Q21" s="48">
        <v>1.498742170016742</v>
      </c>
      <c r="R21" s="15"/>
      <c r="S21" s="2" t="e">
        <f>VLOOKUP(B21,[1]ODT!$B$11:$H$459,7,0)</f>
        <v>#N/A</v>
      </c>
      <c r="T21" s="2"/>
      <c r="U21" s="2"/>
      <c r="V21" s="2"/>
      <c r="W21" s="2"/>
      <c r="X21" s="2"/>
      <c r="Y21" s="2"/>
      <c r="Z21" s="2"/>
    </row>
    <row r="22" spans="1:26" ht="13.5" customHeight="1">
      <c r="A22" s="35" t="s">
        <v>10</v>
      </c>
      <c r="B22" s="12" t="s">
        <v>304</v>
      </c>
      <c r="C22" s="49">
        <v>6000</v>
      </c>
      <c r="D22" s="49">
        <v>3600</v>
      </c>
      <c r="E22" s="49">
        <v>3000</v>
      </c>
      <c r="F22" s="49">
        <v>2400</v>
      </c>
      <c r="G22" s="50"/>
      <c r="H22" s="50"/>
      <c r="I22" s="50"/>
      <c r="J22" s="50"/>
      <c r="K22" s="20">
        <f t="shared" si="0"/>
        <v>8000</v>
      </c>
      <c r="L22" s="20">
        <f t="shared" ref="L22:L26" si="12">IFERROR(ROUND(D22*$Q22/100,0)*100,"")</f>
        <v>5000</v>
      </c>
      <c r="M22" s="20">
        <f t="shared" ref="M22:M26" si="13">IFERROR(ROUND(E22*$Q22/500,0)*500,"")</f>
        <v>4000</v>
      </c>
      <c r="N22" s="20">
        <f t="shared" ref="N22:N26" si="14">IFERROR(ROUND(F22*$Q22/100,0)*100,"")</f>
        <v>3300</v>
      </c>
      <c r="O22" s="47"/>
      <c r="P22" s="48">
        <f>P330</f>
        <v>0</v>
      </c>
      <c r="Q22" s="48">
        <v>1.3888888888888891</v>
      </c>
      <c r="R22" s="15" t="s">
        <v>305</v>
      </c>
      <c r="S22" s="2" t="e">
        <f>VLOOKUP(B22,[1]ODT!$B$11:$H$459,7,0)</f>
        <v>#N/A</v>
      </c>
      <c r="T22" s="2"/>
      <c r="U22" s="2"/>
      <c r="V22" s="2"/>
      <c r="W22" s="2"/>
      <c r="X22" s="2"/>
      <c r="Y22" s="2"/>
      <c r="Z22" s="2"/>
    </row>
    <row r="23" spans="1:26" ht="13.5" customHeight="1">
      <c r="A23" s="35">
        <v>3</v>
      </c>
      <c r="B23" s="11" t="s">
        <v>276</v>
      </c>
      <c r="C23" s="13"/>
      <c r="D23" s="13"/>
      <c r="E23" s="13"/>
      <c r="F23" s="13"/>
      <c r="G23" s="50"/>
      <c r="H23" s="50"/>
      <c r="I23" s="50"/>
      <c r="J23" s="50"/>
      <c r="K23" s="20">
        <f t="shared" si="0"/>
        <v>0</v>
      </c>
      <c r="L23" s="20">
        <f t="shared" si="12"/>
        <v>0</v>
      </c>
      <c r="M23" s="20">
        <f t="shared" si="13"/>
        <v>0</v>
      </c>
      <c r="N23" s="20">
        <f t="shared" si="14"/>
        <v>0</v>
      </c>
      <c r="O23" s="47"/>
      <c r="P23" s="48"/>
      <c r="Q23" s="48"/>
      <c r="R23" s="15"/>
      <c r="S23" s="2" t="e">
        <f>VLOOKUP(B23,[1]ODT!$B$11:$H$459,7,0)</f>
        <v>#N/A</v>
      </c>
      <c r="T23" s="2"/>
      <c r="U23" s="2"/>
      <c r="V23" s="2"/>
      <c r="W23" s="2"/>
      <c r="X23" s="2"/>
      <c r="Y23" s="2"/>
      <c r="Z23" s="2"/>
    </row>
    <row r="24" spans="1:26" ht="13.5" customHeight="1">
      <c r="A24" s="35" t="s">
        <v>10</v>
      </c>
      <c r="B24" s="12" t="s">
        <v>46</v>
      </c>
      <c r="C24" s="49">
        <v>12000</v>
      </c>
      <c r="D24" s="13"/>
      <c r="E24" s="13"/>
      <c r="F24" s="13"/>
      <c r="G24" s="50"/>
      <c r="H24" s="50"/>
      <c r="I24" s="50"/>
      <c r="J24" s="50"/>
      <c r="K24" s="20">
        <f t="shared" si="0"/>
        <v>17000</v>
      </c>
      <c r="L24" s="20">
        <f t="shared" si="12"/>
        <v>0</v>
      </c>
      <c r="M24" s="20">
        <f t="shared" si="13"/>
        <v>0</v>
      </c>
      <c r="N24" s="20">
        <f t="shared" si="14"/>
        <v>0</v>
      </c>
      <c r="O24" s="47">
        <f>[2]H.TuyHoa!$K$263</f>
        <v>0</v>
      </c>
      <c r="P24" s="48">
        <f>[2]H.TuyHoa!$K$263</f>
        <v>0</v>
      </c>
      <c r="Q24" s="48">
        <v>1.4370773333333333</v>
      </c>
      <c r="R24" s="15"/>
      <c r="S24" s="2" t="e">
        <f>VLOOKUP(B24,[1]ODT!$B$11:$H$459,7,0)</f>
        <v>#N/A</v>
      </c>
      <c r="T24" s="2"/>
      <c r="U24" s="2"/>
      <c r="V24" s="2"/>
      <c r="W24" s="2"/>
      <c r="X24" s="2"/>
      <c r="Y24" s="2"/>
      <c r="Z24" s="2"/>
    </row>
    <row r="25" spans="1:26" ht="13.5" customHeight="1">
      <c r="A25" s="35" t="s">
        <v>10</v>
      </c>
      <c r="B25" s="12" t="s">
        <v>213</v>
      </c>
      <c r="C25" s="49">
        <v>10000</v>
      </c>
      <c r="D25" s="13"/>
      <c r="E25" s="13"/>
      <c r="F25" s="13"/>
      <c r="G25" s="50"/>
      <c r="H25" s="50"/>
      <c r="I25" s="50"/>
      <c r="J25" s="50"/>
      <c r="K25" s="20">
        <f t="shared" si="0"/>
        <v>15000</v>
      </c>
      <c r="L25" s="20">
        <f t="shared" si="12"/>
        <v>0</v>
      </c>
      <c r="M25" s="20">
        <f t="shared" si="13"/>
        <v>0</v>
      </c>
      <c r="N25" s="20">
        <f t="shared" si="14"/>
        <v>0</v>
      </c>
      <c r="O25" s="47">
        <f>[2]H.TuyHoa!$K$261</f>
        <v>0</v>
      </c>
      <c r="P25" s="48">
        <f>[2]H.TuyHoa!$K$261</f>
        <v>0</v>
      </c>
      <c r="Q25" s="48">
        <v>1.498742170016742</v>
      </c>
      <c r="R25" s="15"/>
      <c r="S25" s="2" t="e">
        <f>VLOOKUP(B25,[1]ODT!$B$11:$H$459,7,0)</f>
        <v>#N/A</v>
      </c>
      <c r="T25" s="2"/>
      <c r="U25" s="2"/>
      <c r="V25" s="2"/>
      <c r="W25" s="2"/>
      <c r="X25" s="2"/>
      <c r="Y25" s="2"/>
      <c r="Z25" s="2"/>
    </row>
    <row r="26" spans="1:26" ht="13.5" customHeight="1">
      <c r="A26" s="35" t="s">
        <v>10</v>
      </c>
      <c r="B26" s="12" t="s">
        <v>306</v>
      </c>
      <c r="C26" s="49">
        <v>12000</v>
      </c>
      <c r="D26" s="53"/>
      <c r="E26" s="13"/>
      <c r="F26" s="13"/>
      <c r="G26" s="50"/>
      <c r="H26" s="50"/>
      <c r="I26" s="50"/>
      <c r="J26" s="50"/>
      <c r="K26" s="20">
        <f t="shared" si="0"/>
        <v>17000</v>
      </c>
      <c r="L26" s="20">
        <f t="shared" si="12"/>
        <v>0</v>
      </c>
      <c r="M26" s="20">
        <f t="shared" si="13"/>
        <v>0</v>
      </c>
      <c r="N26" s="20">
        <f t="shared" si="14"/>
        <v>0</v>
      </c>
      <c r="O26" s="47"/>
      <c r="P26" s="48"/>
      <c r="Q26" s="48">
        <v>1.4370773333333333</v>
      </c>
      <c r="R26" s="15"/>
      <c r="S26" s="2" t="e">
        <f>VLOOKUP(B26,[1]ODT!$B$11:$H$459,7,0)</f>
        <v>#N/A</v>
      </c>
      <c r="T26" s="2"/>
      <c r="U26" s="2"/>
      <c r="V26" s="2"/>
      <c r="W26" s="2"/>
      <c r="X26" s="2"/>
      <c r="Y26" s="2"/>
      <c r="Z26" s="2"/>
    </row>
    <row r="27" spans="1:26" ht="13.5" customHeight="1">
      <c r="A27" s="35">
        <v>4</v>
      </c>
      <c r="B27" s="19" t="s">
        <v>307</v>
      </c>
      <c r="C27" s="54">
        <v>6000</v>
      </c>
      <c r="D27" s="49">
        <v>4000</v>
      </c>
      <c r="E27" s="49">
        <v>3000</v>
      </c>
      <c r="F27" s="49">
        <v>2000</v>
      </c>
      <c r="G27" s="50"/>
      <c r="H27" s="50"/>
      <c r="I27" s="50"/>
      <c r="J27" s="50"/>
      <c r="K27" s="20">
        <f t="shared" si="0"/>
        <v>8000</v>
      </c>
      <c r="L27" s="20">
        <f t="shared" ref="L27:N27" si="15">IFERROR(ROUND(D27*$Q27/500,0)*500,"")</f>
        <v>5500</v>
      </c>
      <c r="M27" s="20">
        <f t="shared" si="15"/>
        <v>4000</v>
      </c>
      <c r="N27" s="20">
        <f t="shared" si="15"/>
        <v>3000</v>
      </c>
      <c r="O27" s="47">
        <f>[2]H.TuyHoa!$K$48</f>
        <v>0</v>
      </c>
      <c r="P27" s="48">
        <f>P330</f>
        <v>0</v>
      </c>
      <c r="Q27" s="48">
        <v>1.3888888888888891</v>
      </c>
      <c r="R27" s="15"/>
      <c r="S27" s="2" t="e">
        <f>VLOOKUP(B27,[1]ODT!$B$11:$H$459,7,0)</f>
        <v>#N/A</v>
      </c>
      <c r="T27" s="2"/>
      <c r="U27" s="2"/>
      <c r="V27" s="2"/>
      <c r="W27" s="2"/>
      <c r="X27" s="2"/>
      <c r="Y27" s="2"/>
      <c r="Z27" s="2"/>
    </row>
    <row r="28" spans="1:26" ht="13.5" customHeight="1">
      <c r="A28" s="35">
        <v>5</v>
      </c>
      <c r="B28" s="11" t="s">
        <v>17</v>
      </c>
      <c r="C28" s="13"/>
      <c r="D28" s="13"/>
      <c r="E28" s="13"/>
      <c r="F28" s="13"/>
      <c r="G28" s="50"/>
      <c r="H28" s="50"/>
      <c r="I28" s="50"/>
      <c r="J28" s="50"/>
      <c r="K28" s="20">
        <f t="shared" si="0"/>
        <v>0</v>
      </c>
      <c r="L28" s="20">
        <f t="shared" ref="L28:N28" si="16">IFERROR(ROUND(D28*$Q28/100,0)*100,"")</f>
        <v>0</v>
      </c>
      <c r="M28" s="20">
        <f t="shared" si="16"/>
        <v>0</v>
      </c>
      <c r="N28" s="20">
        <f t="shared" si="16"/>
        <v>0</v>
      </c>
      <c r="O28" s="47"/>
      <c r="P28" s="48"/>
      <c r="Q28" s="48"/>
      <c r="R28" s="15"/>
      <c r="S28" s="2" t="e">
        <f>VLOOKUP(B28,[1]ODT!$B$11:$H$459,7,0)</f>
        <v>#N/A</v>
      </c>
      <c r="T28" s="2"/>
      <c r="U28" s="2"/>
      <c r="V28" s="2"/>
      <c r="W28" s="2"/>
      <c r="X28" s="2"/>
      <c r="Y28" s="2"/>
      <c r="Z28" s="2"/>
    </row>
    <row r="29" spans="1:26" ht="13.5" customHeight="1">
      <c r="A29" s="35" t="s">
        <v>10</v>
      </c>
      <c r="B29" s="12" t="s">
        <v>18</v>
      </c>
      <c r="C29" s="49">
        <v>10000</v>
      </c>
      <c r="D29" s="49">
        <v>7000</v>
      </c>
      <c r="E29" s="49">
        <v>5000</v>
      </c>
      <c r="F29" s="49">
        <v>3000</v>
      </c>
      <c r="G29" s="50"/>
      <c r="H29" s="50"/>
      <c r="I29" s="50"/>
      <c r="J29" s="50"/>
      <c r="K29" s="20">
        <f t="shared" si="0"/>
        <v>15000</v>
      </c>
      <c r="L29" s="20">
        <f t="shared" ref="L29:N29" si="17">IFERROR(ROUND(D29*$Q29/100,0)*100,"")</f>
        <v>10500</v>
      </c>
      <c r="M29" s="20">
        <f t="shared" si="17"/>
        <v>7500</v>
      </c>
      <c r="N29" s="20">
        <f t="shared" si="17"/>
        <v>4500</v>
      </c>
      <c r="O29" s="47">
        <f>[2]H.TuyHoa!$K$228</f>
        <v>0</v>
      </c>
      <c r="P29" s="48">
        <f>P173</f>
        <v>0</v>
      </c>
      <c r="Q29" s="48">
        <v>1.498742170016742</v>
      </c>
      <c r="R29" s="15"/>
      <c r="S29" s="2" t="e">
        <f>VLOOKUP(B29,[1]ODT!$B$11:$H$459,7,0)</f>
        <v>#N/A</v>
      </c>
      <c r="T29" s="2"/>
      <c r="U29" s="2"/>
      <c r="V29" s="2"/>
      <c r="W29" s="2"/>
      <c r="X29" s="2"/>
      <c r="Y29" s="2"/>
      <c r="Z29" s="2"/>
    </row>
    <row r="30" spans="1:26" ht="13.5" customHeight="1">
      <c r="A30" s="35" t="s">
        <v>10</v>
      </c>
      <c r="B30" s="12" t="s">
        <v>14</v>
      </c>
      <c r="C30" s="49">
        <v>12000</v>
      </c>
      <c r="D30" s="49">
        <v>8400</v>
      </c>
      <c r="E30" s="49">
        <v>6000</v>
      </c>
      <c r="F30" s="49">
        <v>3500</v>
      </c>
      <c r="G30" s="50"/>
      <c r="H30" s="50"/>
      <c r="I30" s="50"/>
      <c r="J30" s="50"/>
      <c r="K30" s="20">
        <f t="shared" si="0"/>
        <v>17000</v>
      </c>
      <c r="L30" s="20">
        <f t="shared" ref="L30:N30" si="18">IFERROR(ROUND(D30*$Q30/100,0)*100,"")</f>
        <v>12100</v>
      </c>
      <c r="M30" s="20">
        <f t="shared" si="18"/>
        <v>8600</v>
      </c>
      <c r="N30" s="20">
        <f t="shared" si="18"/>
        <v>5000</v>
      </c>
      <c r="O30" s="47"/>
      <c r="P30" s="48">
        <f>P191</f>
        <v>0</v>
      </c>
      <c r="Q30" s="48">
        <v>1.4370773333333333</v>
      </c>
      <c r="R30" s="15"/>
      <c r="S30" s="2" t="e">
        <f>VLOOKUP(B30,[1]ODT!$B$11:$H$459,7,0)</f>
        <v>#N/A</v>
      </c>
      <c r="T30" s="2"/>
      <c r="U30" s="2"/>
      <c r="V30" s="2"/>
      <c r="W30" s="2"/>
      <c r="X30" s="2"/>
      <c r="Y30" s="2"/>
      <c r="Z30" s="2"/>
    </row>
    <row r="31" spans="1:26" ht="13.5" customHeight="1">
      <c r="A31" s="35">
        <v>6</v>
      </c>
      <c r="B31" s="11" t="s">
        <v>19</v>
      </c>
      <c r="C31" s="13"/>
      <c r="D31" s="13"/>
      <c r="E31" s="13"/>
      <c r="F31" s="13"/>
      <c r="G31" s="50"/>
      <c r="H31" s="50"/>
      <c r="I31" s="50"/>
      <c r="J31" s="50"/>
      <c r="K31" s="20">
        <f t="shared" si="0"/>
        <v>0</v>
      </c>
      <c r="L31" s="20">
        <f t="shared" ref="L31:N31" si="19">IFERROR(ROUND(D31*$Q31/100,0)*100,"")</f>
        <v>0</v>
      </c>
      <c r="M31" s="20">
        <f t="shared" si="19"/>
        <v>0</v>
      </c>
      <c r="N31" s="20">
        <f t="shared" si="19"/>
        <v>0</v>
      </c>
      <c r="O31" s="47"/>
      <c r="P31" s="48"/>
      <c r="Q31" s="48"/>
      <c r="R31" s="15"/>
      <c r="S31" s="2" t="e">
        <f>VLOOKUP(B31,[1]ODT!$B$11:$H$459,7,0)</f>
        <v>#N/A</v>
      </c>
      <c r="T31" s="2"/>
      <c r="U31" s="2"/>
      <c r="V31" s="2"/>
      <c r="W31" s="2"/>
      <c r="X31" s="2"/>
      <c r="Y31" s="2"/>
      <c r="Z31" s="2"/>
    </row>
    <row r="32" spans="1:26" ht="13.5" customHeight="1">
      <c r="A32" s="35" t="s">
        <v>10</v>
      </c>
      <c r="B32" s="12" t="s">
        <v>308</v>
      </c>
      <c r="C32" s="49">
        <v>9000</v>
      </c>
      <c r="D32" s="49">
        <v>6000</v>
      </c>
      <c r="E32" s="49">
        <v>4000</v>
      </c>
      <c r="F32" s="49">
        <v>3000</v>
      </c>
      <c r="G32" s="50"/>
      <c r="H32" s="50"/>
      <c r="I32" s="50"/>
      <c r="J32" s="50"/>
      <c r="K32" s="20">
        <f t="shared" si="0"/>
        <v>13000</v>
      </c>
      <c r="L32" s="20">
        <f t="shared" ref="L32:N32" si="20">IFERROR(ROUND(D32*$Q32/500,0)*500,"")</f>
        <v>9000</v>
      </c>
      <c r="M32" s="20">
        <f t="shared" si="20"/>
        <v>6000</v>
      </c>
      <c r="N32" s="20">
        <f t="shared" si="20"/>
        <v>4500</v>
      </c>
      <c r="O32" s="47"/>
      <c r="P32" s="48">
        <f>P188</f>
        <v>0</v>
      </c>
      <c r="Q32" s="48">
        <v>1.4914523076923079</v>
      </c>
      <c r="R32" s="15"/>
      <c r="S32" s="2" t="e">
        <f>VLOOKUP(B32,[1]ODT!$B$11:$H$459,7,0)</f>
        <v>#N/A</v>
      </c>
      <c r="T32" s="2"/>
      <c r="U32" s="2"/>
      <c r="V32" s="2"/>
      <c r="W32" s="2"/>
      <c r="X32" s="2"/>
      <c r="Y32" s="2"/>
      <c r="Z32" s="2"/>
    </row>
    <row r="33" spans="1:26" ht="13.5" customHeight="1">
      <c r="A33" s="35" t="s">
        <v>10</v>
      </c>
      <c r="B33" s="12" t="s">
        <v>20</v>
      </c>
      <c r="C33" s="49">
        <v>10000</v>
      </c>
      <c r="D33" s="49">
        <v>7000</v>
      </c>
      <c r="E33" s="49">
        <v>5000</v>
      </c>
      <c r="F33" s="49">
        <v>3000</v>
      </c>
      <c r="G33" s="50"/>
      <c r="H33" s="50"/>
      <c r="I33" s="50"/>
      <c r="J33" s="50"/>
      <c r="K33" s="20">
        <f t="shared" si="0"/>
        <v>15000</v>
      </c>
      <c r="L33" s="20">
        <f t="shared" ref="L33:N33" si="21">IFERROR(ROUND(D33*$Q33/500,0)*500,"")</f>
        <v>10500</v>
      </c>
      <c r="M33" s="20">
        <f t="shared" si="21"/>
        <v>7500</v>
      </c>
      <c r="N33" s="20">
        <f t="shared" si="21"/>
        <v>4500</v>
      </c>
      <c r="O33" s="47">
        <f>[2]H.TuyHoa!$K$107</f>
        <v>0</v>
      </c>
      <c r="P33" s="48">
        <f>P173</f>
        <v>0</v>
      </c>
      <c r="Q33" s="48">
        <v>1.498742170016742</v>
      </c>
      <c r="R33" s="15"/>
      <c r="S33" s="2" t="e">
        <f>VLOOKUP(B33,[1]ODT!$B$11:$H$459,7,0)</f>
        <v>#N/A</v>
      </c>
      <c r="T33" s="2"/>
      <c r="U33" s="2"/>
      <c r="V33" s="2"/>
      <c r="W33" s="2"/>
      <c r="X33" s="2"/>
      <c r="Y33" s="2"/>
      <c r="Z33" s="2"/>
    </row>
    <row r="34" spans="1:26" ht="13.5" customHeight="1">
      <c r="A34" s="35" t="s">
        <v>10</v>
      </c>
      <c r="B34" s="12" t="s">
        <v>21</v>
      </c>
      <c r="C34" s="49">
        <v>9000</v>
      </c>
      <c r="D34" s="49">
        <v>6000</v>
      </c>
      <c r="E34" s="49">
        <v>4000</v>
      </c>
      <c r="F34" s="49">
        <v>3000</v>
      </c>
      <c r="G34" s="50"/>
      <c r="H34" s="50"/>
      <c r="I34" s="50"/>
      <c r="J34" s="50"/>
      <c r="K34" s="20">
        <f t="shared" si="0"/>
        <v>13000</v>
      </c>
      <c r="L34" s="20">
        <f t="shared" ref="L34:N34" si="22">IFERROR(ROUND(D34*$Q34/500,0)*500,"")</f>
        <v>9000</v>
      </c>
      <c r="M34" s="20">
        <f t="shared" si="22"/>
        <v>6000</v>
      </c>
      <c r="N34" s="20">
        <f t="shared" si="22"/>
        <v>4500</v>
      </c>
      <c r="O34" s="47"/>
      <c r="P34" s="48">
        <f>P188</f>
        <v>0</v>
      </c>
      <c r="Q34" s="48">
        <v>1.4914523076923079</v>
      </c>
      <c r="R34" s="15"/>
      <c r="S34" s="2" t="e">
        <f>VLOOKUP(B34,[1]ODT!$B$11:$H$459,7,0)</f>
        <v>#N/A</v>
      </c>
      <c r="T34" s="2"/>
      <c r="U34" s="2"/>
      <c r="V34" s="2"/>
      <c r="W34" s="2"/>
      <c r="X34" s="2"/>
      <c r="Y34" s="2"/>
      <c r="Z34" s="2"/>
    </row>
    <row r="35" spans="1:26" ht="13.5" customHeight="1">
      <c r="A35" s="35">
        <v>7</v>
      </c>
      <c r="B35" s="11" t="s">
        <v>309</v>
      </c>
      <c r="C35" s="49">
        <v>10000</v>
      </c>
      <c r="D35" s="13"/>
      <c r="E35" s="13"/>
      <c r="F35" s="13"/>
      <c r="G35" s="50"/>
      <c r="H35" s="50"/>
      <c r="I35" s="50"/>
      <c r="J35" s="50"/>
      <c r="K35" s="20">
        <f t="shared" si="0"/>
        <v>15000</v>
      </c>
      <c r="L35" s="20">
        <f t="shared" ref="L35:N35" si="23">IFERROR(ROUND(D35*$Q35/500,0)*500,"")</f>
        <v>0</v>
      </c>
      <c r="M35" s="20">
        <f t="shared" si="23"/>
        <v>0</v>
      </c>
      <c r="N35" s="20">
        <f t="shared" si="23"/>
        <v>0</v>
      </c>
      <c r="O35" s="47">
        <f>[2]H.TuyHoa!$K$52</f>
        <v>0</v>
      </c>
      <c r="P35" s="48">
        <f>[2]H.TuyHoa!$K$52</f>
        <v>0</v>
      </c>
      <c r="Q35" s="48">
        <v>1.498742170016742</v>
      </c>
      <c r="R35" s="15"/>
      <c r="S35" s="2" t="e">
        <f>VLOOKUP(B35,[1]ODT!$B$11:$H$459,7,0)</f>
        <v>#N/A</v>
      </c>
      <c r="T35" s="2"/>
      <c r="U35" s="2"/>
      <c r="V35" s="2"/>
      <c r="W35" s="2"/>
      <c r="X35" s="2"/>
      <c r="Y35" s="2"/>
      <c r="Z35" s="2"/>
    </row>
    <row r="36" spans="1:26" ht="13.5" customHeight="1">
      <c r="A36" s="35">
        <v>8</v>
      </c>
      <c r="B36" s="11" t="s">
        <v>22</v>
      </c>
      <c r="C36" s="49">
        <v>12000</v>
      </c>
      <c r="D36" s="49">
        <v>8500</v>
      </c>
      <c r="E36" s="49">
        <v>6000</v>
      </c>
      <c r="F36" s="49">
        <v>3500</v>
      </c>
      <c r="G36" s="50"/>
      <c r="H36" s="50"/>
      <c r="I36" s="50"/>
      <c r="J36" s="50"/>
      <c r="K36" s="20">
        <f t="shared" si="0"/>
        <v>17000</v>
      </c>
      <c r="L36" s="20">
        <f t="shared" ref="L36:N36" si="24">IFERROR(ROUND(D36*$Q36/500,0)*500,"")</f>
        <v>12000</v>
      </c>
      <c r="M36" s="20">
        <f t="shared" si="24"/>
        <v>8500</v>
      </c>
      <c r="N36" s="20">
        <f t="shared" si="24"/>
        <v>5000</v>
      </c>
      <c r="O36" s="47">
        <f>[2]H.TuyHoa!$K$12</f>
        <v>0</v>
      </c>
      <c r="P36" s="48">
        <f>P191</f>
        <v>0</v>
      </c>
      <c r="Q36" s="48">
        <v>1.4370773333333333</v>
      </c>
      <c r="R36" s="15"/>
      <c r="S36" s="2" t="e">
        <f>VLOOKUP(B36,[1]ODT!$B$11:$H$459,7,0)</f>
        <v>#N/A</v>
      </c>
      <c r="T36" s="2"/>
      <c r="U36" s="2"/>
      <c r="V36" s="2"/>
      <c r="W36" s="2"/>
      <c r="X36" s="2"/>
      <c r="Y36" s="2"/>
      <c r="Z36" s="2"/>
    </row>
    <row r="37" spans="1:26" ht="13.5" customHeight="1">
      <c r="A37" s="35">
        <v>9</v>
      </c>
      <c r="B37" s="11" t="s">
        <v>310</v>
      </c>
      <c r="C37" s="49">
        <v>8000</v>
      </c>
      <c r="D37" s="13"/>
      <c r="E37" s="13"/>
      <c r="F37" s="13"/>
      <c r="G37" s="50"/>
      <c r="H37" s="50"/>
      <c r="I37" s="50"/>
      <c r="J37" s="50"/>
      <c r="K37" s="20">
        <f t="shared" si="0"/>
        <v>11000</v>
      </c>
      <c r="L37" s="20">
        <f t="shared" ref="L37:N37" si="25">IFERROR(ROUND(D37*$Q37/500,0)*500,"")</f>
        <v>0</v>
      </c>
      <c r="M37" s="20">
        <f t="shared" si="25"/>
        <v>0</v>
      </c>
      <c r="N37" s="20">
        <f t="shared" si="25"/>
        <v>0</v>
      </c>
      <c r="O37" s="47"/>
      <c r="P37" s="48"/>
      <c r="Q37" s="48">
        <v>1.4003797500000001</v>
      </c>
      <c r="R37" s="15"/>
      <c r="S37" s="2" t="e">
        <f>VLOOKUP(B37,[1]ODT!$B$11:$H$459,7,0)</f>
        <v>#N/A</v>
      </c>
      <c r="T37" s="2"/>
      <c r="U37" s="2"/>
      <c r="V37" s="2"/>
      <c r="W37" s="2"/>
      <c r="X37" s="2"/>
      <c r="Y37" s="2"/>
      <c r="Z37" s="2"/>
    </row>
    <row r="38" spans="1:26" ht="13.5" customHeight="1">
      <c r="A38" s="35">
        <v>10</v>
      </c>
      <c r="B38" s="11" t="s">
        <v>311</v>
      </c>
      <c r="C38" s="49">
        <v>8000</v>
      </c>
      <c r="D38" s="13"/>
      <c r="E38" s="13"/>
      <c r="F38" s="13"/>
      <c r="G38" s="50"/>
      <c r="H38" s="50"/>
      <c r="I38" s="50"/>
      <c r="J38" s="50"/>
      <c r="K38" s="20">
        <f t="shared" si="0"/>
        <v>11000</v>
      </c>
      <c r="L38" s="20">
        <f t="shared" ref="L38:N38" si="26">IFERROR(ROUND(D38*$Q38/500,0)*500,"")</f>
        <v>0</v>
      </c>
      <c r="M38" s="20">
        <f t="shared" si="26"/>
        <v>0</v>
      </c>
      <c r="N38" s="20">
        <f t="shared" si="26"/>
        <v>0</v>
      </c>
      <c r="O38" s="47"/>
      <c r="P38" s="48"/>
      <c r="Q38" s="48">
        <v>1.4003797500000001</v>
      </c>
      <c r="R38" s="15"/>
      <c r="S38" s="2" t="e">
        <f>VLOOKUP(B38,[1]ODT!$B$11:$H$459,7,0)</f>
        <v>#N/A</v>
      </c>
      <c r="T38" s="2"/>
      <c r="U38" s="2"/>
      <c r="V38" s="2"/>
      <c r="W38" s="2"/>
      <c r="X38" s="2"/>
      <c r="Y38" s="2"/>
      <c r="Z38" s="2"/>
    </row>
    <row r="39" spans="1:26" ht="13.5" customHeight="1">
      <c r="A39" s="35">
        <v>11</v>
      </c>
      <c r="B39" s="11" t="s">
        <v>23</v>
      </c>
      <c r="C39" s="49">
        <v>8000</v>
      </c>
      <c r="D39" s="49">
        <v>6000</v>
      </c>
      <c r="E39" s="49">
        <v>4000</v>
      </c>
      <c r="F39" s="49">
        <v>2000</v>
      </c>
      <c r="G39" s="50"/>
      <c r="H39" s="50"/>
      <c r="I39" s="50"/>
      <c r="J39" s="50"/>
      <c r="K39" s="20">
        <f t="shared" si="0"/>
        <v>11000</v>
      </c>
      <c r="L39" s="20">
        <f t="shared" ref="L39:N39" si="27">IFERROR(ROUND(D39*$Q39/500,0)*500,"")</f>
        <v>8500</v>
      </c>
      <c r="M39" s="20">
        <f t="shared" si="27"/>
        <v>5500</v>
      </c>
      <c r="N39" s="20">
        <f t="shared" si="27"/>
        <v>3000</v>
      </c>
      <c r="O39" s="47">
        <f>[2]H.TuyHoa!$K$164</f>
        <v>0</v>
      </c>
      <c r="P39" s="48">
        <f>P359</f>
        <v>0</v>
      </c>
      <c r="Q39" s="48">
        <v>1.4003797500000001</v>
      </c>
      <c r="R39" s="15"/>
      <c r="S39" s="2" t="e">
        <f>VLOOKUP(B39,[1]ODT!$B$11:$H$459,7,0)</f>
        <v>#N/A</v>
      </c>
      <c r="T39" s="2"/>
      <c r="U39" s="2"/>
      <c r="V39" s="2"/>
      <c r="W39" s="2"/>
      <c r="X39" s="2"/>
      <c r="Y39" s="2"/>
      <c r="Z39" s="2"/>
    </row>
    <row r="40" spans="1:26" ht="13.5" customHeight="1">
      <c r="A40" s="35">
        <v>12</v>
      </c>
      <c r="B40" s="11" t="s">
        <v>24</v>
      </c>
      <c r="C40" s="13"/>
      <c r="D40" s="13"/>
      <c r="E40" s="13"/>
      <c r="F40" s="13"/>
      <c r="G40" s="50"/>
      <c r="H40" s="50"/>
      <c r="I40" s="50"/>
      <c r="J40" s="50"/>
      <c r="K40" s="20">
        <f t="shared" si="0"/>
        <v>0</v>
      </c>
      <c r="L40" s="20">
        <f t="shared" ref="L40:N40" si="28">IFERROR(ROUND(D40*$Q40/500,0)*500,"")</f>
        <v>0</v>
      </c>
      <c r="M40" s="20">
        <f t="shared" si="28"/>
        <v>0</v>
      </c>
      <c r="N40" s="20">
        <f t="shared" si="28"/>
        <v>0</v>
      </c>
      <c r="O40" s="47"/>
      <c r="P40" s="48"/>
      <c r="Q40" s="48"/>
      <c r="R40" s="15" t="s">
        <v>312</v>
      </c>
      <c r="S40" s="2" t="e">
        <f>VLOOKUP(B40,[1]ODT!$B$11:$H$459,7,0)</f>
        <v>#N/A</v>
      </c>
      <c r="T40" s="2"/>
      <c r="U40" s="2"/>
      <c r="V40" s="2"/>
      <c r="W40" s="2"/>
      <c r="X40" s="2"/>
      <c r="Y40" s="2"/>
      <c r="Z40" s="2"/>
    </row>
    <row r="41" spans="1:26" ht="13.5" customHeight="1">
      <c r="A41" s="35" t="s">
        <v>10</v>
      </c>
      <c r="B41" s="12" t="s">
        <v>25</v>
      </c>
      <c r="C41" s="49">
        <v>12000</v>
      </c>
      <c r="D41" s="49">
        <v>8500</v>
      </c>
      <c r="E41" s="49">
        <v>6000</v>
      </c>
      <c r="F41" s="49">
        <v>3500</v>
      </c>
      <c r="G41" s="50"/>
      <c r="H41" s="50"/>
      <c r="I41" s="50"/>
      <c r="J41" s="50"/>
      <c r="K41" s="20">
        <f t="shared" si="0"/>
        <v>17000</v>
      </c>
      <c r="L41" s="20">
        <f t="shared" ref="L41:N41" si="29">IFERROR(ROUND(D41*$Q41/500,0)*500,"")</f>
        <v>12000</v>
      </c>
      <c r="M41" s="20">
        <f t="shared" si="29"/>
        <v>8500</v>
      </c>
      <c r="N41" s="20">
        <f t="shared" si="29"/>
        <v>5000</v>
      </c>
      <c r="O41" s="47"/>
      <c r="P41" s="48">
        <f>P191</f>
        <v>0</v>
      </c>
      <c r="Q41" s="48">
        <v>1.4370773333333333</v>
      </c>
      <c r="R41" s="15"/>
      <c r="S41" s="2" t="e">
        <f>VLOOKUP(B41,[1]ODT!$B$11:$H$459,7,0)</f>
        <v>#N/A</v>
      </c>
      <c r="T41" s="2"/>
      <c r="U41" s="2"/>
      <c r="V41" s="2"/>
      <c r="W41" s="2"/>
      <c r="X41" s="2"/>
      <c r="Y41" s="2"/>
      <c r="Z41" s="2"/>
    </row>
    <row r="42" spans="1:26" ht="13.5" customHeight="1">
      <c r="A42" s="35" t="s">
        <v>10</v>
      </c>
      <c r="B42" s="15" t="s">
        <v>26</v>
      </c>
      <c r="C42" s="49">
        <v>8500</v>
      </c>
      <c r="D42" s="49">
        <v>6000</v>
      </c>
      <c r="E42" s="49">
        <v>4200</v>
      </c>
      <c r="F42" s="49">
        <v>2500</v>
      </c>
      <c r="G42" s="50"/>
      <c r="H42" s="50"/>
      <c r="I42" s="50"/>
      <c r="J42" s="50"/>
      <c r="K42" s="20">
        <f t="shared" ref="K42:N42" si="30">IFERROR(ROUND(K41*0.65/500,0)*500,"")</f>
        <v>11000</v>
      </c>
      <c r="L42" s="20">
        <f t="shared" si="30"/>
        <v>8000</v>
      </c>
      <c r="M42" s="20">
        <f t="shared" si="30"/>
        <v>5500</v>
      </c>
      <c r="N42" s="20">
        <f t="shared" si="30"/>
        <v>3500</v>
      </c>
      <c r="O42" s="47"/>
      <c r="P42" s="48"/>
      <c r="Q42" s="48"/>
      <c r="R42" s="15" t="s">
        <v>313</v>
      </c>
      <c r="S42" s="2" t="e">
        <f>VLOOKUP(B42,[1]ODT!$B$11:$H$459,7,0)</f>
        <v>#N/A</v>
      </c>
      <c r="T42" s="2" t="s">
        <v>314</v>
      </c>
      <c r="U42" s="2"/>
      <c r="V42" s="2"/>
      <c r="W42" s="2"/>
      <c r="X42" s="2"/>
      <c r="Y42" s="2"/>
      <c r="Z42" s="2"/>
    </row>
    <row r="43" spans="1:26" ht="13.5" customHeight="1">
      <c r="A43" s="35">
        <v>13</v>
      </c>
      <c r="B43" s="11" t="s">
        <v>315</v>
      </c>
      <c r="C43" s="49">
        <v>3000</v>
      </c>
      <c r="D43" s="49">
        <v>1800</v>
      </c>
      <c r="E43" s="49">
        <v>1500</v>
      </c>
      <c r="F43" s="49">
        <v>1200</v>
      </c>
      <c r="G43" s="50"/>
      <c r="H43" s="50"/>
      <c r="I43" s="50"/>
      <c r="J43" s="50"/>
      <c r="K43" s="20">
        <f t="shared" ref="K43:K70" si="31">IFERROR(ROUND(C43*$Q43/1000,0)*1000,"")</f>
        <v>5000</v>
      </c>
      <c r="L43" s="20">
        <f t="shared" ref="L43:N43" si="32">IFERROR(ROUND(D43*$Q43/100,0)*100,"")</f>
        <v>2800</v>
      </c>
      <c r="M43" s="20">
        <f t="shared" si="32"/>
        <v>2400</v>
      </c>
      <c r="N43" s="20">
        <f t="shared" si="32"/>
        <v>1900</v>
      </c>
      <c r="O43" s="47">
        <f>[2]H.TuyHoa!$K$15</f>
        <v>0</v>
      </c>
      <c r="P43" s="52">
        <f>[2]H.TuyHoa!$K$15</f>
        <v>0</v>
      </c>
      <c r="Q43" s="52">
        <v>1.5779733871828163</v>
      </c>
      <c r="R43" s="15" t="s">
        <v>305</v>
      </c>
      <c r="S43" s="2" t="e">
        <f>VLOOKUP(B43,[1]ODT!$B$11:$H$459,7,0)</f>
        <v>#N/A</v>
      </c>
      <c r="T43" s="55"/>
      <c r="U43" s="55"/>
      <c r="V43" s="55"/>
      <c r="W43" s="55"/>
      <c r="X43" s="55"/>
      <c r="Y43" s="55"/>
      <c r="Z43" s="55"/>
    </row>
    <row r="44" spans="1:26" ht="13.5" customHeight="1">
      <c r="A44" s="35">
        <v>14</v>
      </c>
      <c r="B44" s="11" t="s">
        <v>316</v>
      </c>
      <c r="C44" s="49">
        <v>8000</v>
      </c>
      <c r="D44" s="13"/>
      <c r="E44" s="13"/>
      <c r="F44" s="13"/>
      <c r="G44" s="50"/>
      <c r="H44" s="50"/>
      <c r="I44" s="50"/>
      <c r="J44" s="50"/>
      <c r="K44" s="20">
        <f t="shared" si="31"/>
        <v>11000</v>
      </c>
      <c r="L44" s="20">
        <f t="shared" ref="L44:N44" si="33">IFERROR(ROUND(D44*$Q44/100,0)*100,"")</f>
        <v>0</v>
      </c>
      <c r="M44" s="20">
        <f t="shared" si="33"/>
        <v>0</v>
      </c>
      <c r="N44" s="20">
        <f t="shared" si="33"/>
        <v>0</v>
      </c>
      <c r="O44" s="47"/>
      <c r="P44" s="48"/>
      <c r="Q44" s="48">
        <v>1.4003797500000001</v>
      </c>
      <c r="R44" s="15"/>
      <c r="S44" s="2" t="e">
        <f>VLOOKUP(B44,[1]ODT!$B$11:$H$459,7,0)</f>
        <v>#N/A</v>
      </c>
      <c r="T44" s="56" t="s">
        <v>317</v>
      </c>
      <c r="U44" s="2"/>
      <c r="V44" s="2"/>
      <c r="W44" s="2"/>
      <c r="X44" s="2"/>
      <c r="Y44" s="2"/>
      <c r="Z44" s="2"/>
    </row>
    <row r="45" spans="1:26" ht="13.5" customHeight="1">
      <c r="A45" s="35">
        <v>15</v>
      </c>
      <c r="B45" s="11" t="s">
        <v>27</v>
      </c>
      <c r="C45" s="13"/>
      <c r="D45" s="13"/>
      <c r="E45" s="13"/>
      <c r="F45" s="13"/>
      <c r="G45" s="50"/>
      <c r="H45" s="50"/>
      <c r="I45" s="50"/>
      <c r="J45" s="50"/>
      <c r="K45" s="20">
        <f t="shared" si="31"/>
        <v>0</v>
      </c>
      <c r="L45" s="20">
        <f t="shared" ref="L45:N45" si="34">IFERROR(ROUND(D45*$Q45/100,0)*100,"")</f>
        <v>0</v>
      </c>
      <c r="M45" s="20">
        <f t="shared" si="34"/>
        <v>0</v>
      </c>
      <c r="N45" s="20">
        <f t="shared" si="34"/>
        <v>0</v>
      </c>
      <c r="O45" s="47"/>
      <c r="P45" s="48"/>
      <c r="Q45" s="48"/>
      <c r="R45" s="15"/>
      <c r="S45" s="2" t="e">
        <f>VLOOKUP(B45,[1]ODT!$B$11:$H$459,7,0)</f>
        <v>#N/A</v>
      </c>
      <c r="T45" s="2"/>
      <c r="U45" s="2"/>
      <c r="V45" s="2"/>
      <c r="W45" s="2"/>
      <c r="X45" s="2"/>
      <c r="Y45" s="2"/>
      <c r="Z45" s="2"/>
    </row>
    <row r="46" spans="1:26" ht="13.5" customHeight="1">
      <c r="A46" s="35" t="s">
        <v>10</v>
      </c>
      <c r="B46" s="12" t="s">
        <v>28</v>
      </c>
      <c r="C46" s="49">
        <v>15000</v>
      </c>
      <c r="D46" s="49">
        <v>10000</v>
      </c>
      <c r="E46" s="49">
        <v>7000</v>
      </c>
      <c r="F46" s="49">
        <v>5000</v>
      </c>
      <c r="G46" s="50"/>
      <c r="H46" s="50"/>
      <c r="I46" s="50"/>
      <c r="J46" s="50"/>
      <c r="K46" s="20">
        <f t="shared" si="31"/>
        <v>22000</v>
      </c>
      <c r="L46" s="20">
        <f t="shared" ref="L46:N46" si="35">IFERROR(ROUND(D46*$Q46/100,0)*100,"")</f>
        <v>14400</v>
      </c>
      <c r="M46" s="20">
        <f t="shared" si="35"/>
        <v>10100</v>
      </c>
      <c r="N46" s="20">
        <f t="shared" si="35"/>
        <v>7200</v>
      </c>
      <c r="O46" s="47">
        <f>[2]H.TuyHoa!$K$231</f>
        <v>0</v>
      </c>
      <c r="P46" s="48">
        <f>P88</f>
        <v>0</v>
      </c>
      <c r="Q46" s="48">
        <v>1.4422212731629771</v>
      </c>
      <c r="R46" s="15"/>
      <c r="S46" s="2" t="e">
        <f>VLOOKUP(B46,[1]ODT!$B$11:$H$459,7,0)</f>
        <v>#N/A</v>
      </c>
      <c r="T46" s="2"/>
      <c r="U46" s="2"/>
      <c r="V46" s="2"/>
      <c r="W46" s="2"/>
      <c r="X46" s="2"/>
      <c r="Y46" s="2"/>
      <c r="Z46" s="2"/>
    </row>
    <row r="47" spans="1:26" ht="13.5" customHeight="1">
      <c r="A47" s="35" t="s">
        <v>10</v>
      </c>
      <c r="B47" s="12" t="s">
        <v>318</v>
      </c>
      <c r="C47" s="49">
        <v>18000</v>
      </c>
      <c r="D47" s="49">
        <v>14000</v>
      </c>
      <c r="E47" s="49">
        <v>10000</v>
      </c>
      <c r="F47" s="49">
        <v>6000</v>
      </c>
      <c r="G47" s="50"/>
      <c r="H47" s="50"/>
      <c r="I47" s="50"/>
      <c r="J47" s="50"/>
      <c r="K47" s="20">
        <f t="shared" si="31"/>
        <v>23000</v>
      </c>
      <c r="L47" s="20">
        <f t="shared" ref="L47:N47" si="36">IFERROR(ROUND(D47*$Q47/100,0)*100,"")</f>
        <v>17700</v>
      </c>
      <c r="M47" s="20">
        <f t="shared" si="36"/>
        <v>12700</v>
      </c>
      <c r="N47" s="20">
        <f t="shared" si="36"/>
        <v>7600</v>
      </c>
      <c r="O47" s="47">
        <f>[2]H.TuyHoa!$K$168</f>
        <v>0</v>
      </c>
      <c r="P47" s="48">
        <f>P137</f>
        <v>0</v>
      </c>
      <c r="Q47" s="48">
        <v>1.265939015939016</v>
      </c>
      <c r="R47" s="15" t="s">
        <v>319</v>
      </c>
      <c r="S47" s="2" t="e">
        <f>VLOOKUP(B47,[1]ODT!$B$11:$H$459,7,0)</f>
        <v>#N/A</v>
      </c>
      <c r="T47" s="2"/>
      <c r="U47" s="2"/>
      <c r="V47" s="2"/>
      <c r="W47" s="2"/>
      <c r="X47" s="2"/>
      <c r="Y47" s="2"/>
      <c r="Z47" s="2"/>
    </row>
    <row r="48" spans="1:26" ht="13.5" customHeight="1">
      <c r="A48" s="35">
        <v>16</v>
      </c>
      <c r="B48" s="11" t="s">
        <v>29</v>
      </c>
      <c r="C48" s="13"/>
      <c r="D48" s="13"/>
      <c r="E48" s="13"/>
      <c r="F48" s="13"/>
      <c r="G48" s="50"/>
      <c r="H48" s="50"/>
      <c r="I48" s="50"/>
      <c r="J48" s="50"/>
      <c r="K48" s="20">
        <f t="shared" si="31"/>
        <v>0</v>
      </c>
      <c r="L48" s="20">
        <f t="shared" ref="L48:N48" si="37">IFERROR(ROUND(D48*$Q48/100,0)*100,"")</f>
        <v>0</v>
      </c>
      <c r="M48" s="20">
        <f t="shared" si="37"/>
        <v>0</v>
      </c>
      <c r="N48" s="20">
        <f t="shared" si="37"/>
        <v>0</v>
      </c>
      <c r="O48" s="47"/>
      <c r="P48" s="48"/>
      <c r="Q48" s="48"/>
      <c r="R48" s="15"/>
      <c r="S48" s="2" t="e">
        <f>VLOOKUP(B48,[1]ODT!$B$11:$H$459,7,0)</f>
        <v>#N/A</v>
      </c>
      <c r="T48" s="2"/>
      <c r="U48" s="2"/>
      <c r="V48" s="2"/>
      <c r="W48" s="2"/>
      <c r="X48" s="2"/>
      <c r="Y48" s="2"/>
      <c r="Z48" s="2"/>
    </row>
    <row r="49" spans="1:26" ht="13.5" customHeight="1">
      <c r="A49" s="35" t="s">
        <v>10</v>
      </c>
      <c r="B49" s="12" t="s">
        <v>30</v>
      </c>
      <c r="C49" s="49">
        <v>12000</v>
      </c>
      <c r="D49" s="49">
        <v>8000</v>
      </c>
      <c r="E49" s="49">
        <v>5000</v>
      </c>
      <c r="F49" s="49">
        <v>3000</v>
      </c>
      <c r="G49" s="50"/>
      <c r="H49" s="50"/>
      <c r="I49" s="50"/>
      <c r="J49" s="50"/>
      <c r="K49" s="20">
        <f t="shared" si="31"/>
        <v>17000</v>
      </c>
      <c r="L49" s="20">
        <f t="shared" ref="L49:N49" si="38">IFERROR(ROUND(D49*$Q49/100,0)*100,"")</f>
        <v>11500</v>
      </c>
      <c r="M49" s="20">
        <f t="shared" si="38"/>
        <v>7200</v>
      </c>
      <c r="N49" s="20">
        <f t="shared" si="38"/>
        <v>4300</v>
      </c>
      <c r="O49" s="47"/>
      <c r="P49" s="48">
        <f>P191</f>
        <v>0</v>
      </c>
      <c r="Q49" s="48">
        <v>1.4370773333333333</v>
      </c>
      <c r="R49" s="15"/>
      <c r="S49" s="2" t="e">
        <f>VLOOKUP(B49,[1]ODT!$B$11:$H$459,7,0)</f>
        <v>#N/A</v>
      </c>
      <c r="T49" s="2"/>
      <c r="U49" s="2"/>
      <c r="V49" s="2"/>
      <c r="W49" s="2"/>
      <c r="X49" s="2"/>
      <c r="Y49" s="2"/>
      <c r="Z49" s="2"/>
    </row>
    <row r="50" spans="1:26" ht="13.5" customHeight="1">
      <c r="A50" s="35" t="s">
        <v>10</v>
      </c>
      <c r="B50" s="12" t="s">
        <v>31</v>
      </c>
      <c r="C50" s="49">
        <v>10000</v>
      </c>
      <c r="D50" s="49">
        <v>6000</v>
      </c>
      <c r="E50" s="49">
        <v>3000</v>
      </c>
      <c r="F50" s="49">
        <v>1500</v>
      </c>
      <c r="G50" s="50"/>
      <c r="H50" s="50"/>
      <c r="I50" s="50"/>
      <c r="J50" s="50"/>
      <c r="K50" s="20">
        <f t="shared" si="31"/>
        <v>15000</v>
      </c>
      <c r="L50" s="20">
        <f t="shared" ref="L50:N50" si="39">IFERROR(ROUND(D50*$Q50/100,0)*100,"")</f>
        <v>9000</v>
      </c>
      <c r="M50" s="20">
        <f t="shared" si="39"/>
        <v>4500</v>
      </c>
      <c r="N50" s="20">
        <f t="shared" si="39"/>
        <v>2200</v>
      </c>
      <c r="O50" s="47"/>
      <c r="P50" s="48">
        <f>P173</f>
        <v>0</v>
      </c>
      <c r="Q50" s="48">
        <v>1.498742170016742</v>
      </c>
      <c r="R50" s="15"/>
      <c r="S50" s="2" t="e">
        <f>VLOOKUP(B50,[1]ODT!$B$11:$H$459,7,0)</f>
        <v>#N/A</v>
      </c>
      <c r="T50" s="2"/>
      <c r="U50" s="2"/>
      <c r="V50" s="2"/>
      <c r="W50" s="2"/>
      <c r="X50" s="2"/>
      <c r="Y50" s="2"/>
      <c r="Z50" s="2"/>
    </row>
    <row r="51" spans="1:26" ht="13.5" customHeight="1">
      <c r="A51" s="35">
        <v>17</v>
      </c>
      <c r="B51" s="11" t="s">
        <v>32</v>
      </c>
      <c r="C51" s="49">
        <v>12000</v>
      </c>
      <c r="D51" s="49">
        <v>9000</v>
      </c>
      <c r="E51" s="49">
        <v>6000</v>
      </c>
      <c r="F51" s="49">
        <v>4000</v>
      </c>
      <c r="G51" s="50"/>
      <c r="H51" s="50"/>
      <c r="I51" s="50"/>
      <c r="J51" s="50"/>
      <c r="K51" s="20">
        <f t="shared" si="31"/>
        <v>17000</v>
      </c>
      <c r="L51" s="20">
        <f t="shared" ref="L51:N51" si="40">IFERROR(ROUND(D51*$Q51/100,0)*100,"")</f>
        <v>12900</v>
      </c>
      <c r="M51" s="20">
        <f t="shared" si="40"/>
        <v>8600</v>
      </c>
      <c r="N51" s="20">
        <f t="shared" si="40"/>
        <v>5700</v>
      </c>
      <c r="O51" s="47"/>
      <c r="P51" s="48">
        <f>P191</f>
        <v>0</v>
      </c>
      <c r="Q51" s="48">
        <v>1.4370773333333333</v>
      </c>
      <c r="R51" s="15"/>
      <c r="S51" s="2" t="e">
        <f>VLOOKUP(B51,[1]ODT!$B$11:$H$459,7,0)</f>
        <v>#N/A</v>
      </c>
      <c r="T51" s="2"/>
      <c r="U51" s="2"/>
      <c r="V51" s="2"/>
      <c r="W51" s="2"/>
      <c r="X51" s="2"/>
      <c r="Y51" s="2"/>
      <c r="Z51" s="2"/>
    </row>
    <row r="52" spans="1:26" ht="13.5" customHeight="1">
      <c r="A52" s="35">
        <v>18</v>
      </c>
      <c r="B52" s="11" t="s">
        <v>33</v>
      </c>
      <c r="C52" s="13"/>
      <c r="D52" s="13"/>
      <c r="E52" s="13"/>
      <c r="F52" s="13"/>
      <c r="G52" s="50"/>
      <c r="H52" s="50"/>
      <c r="I52" s="50"/>
      <c r="J52" s="50"/>
      <c r="K52" s="20">
        <f t="shared" si="31"/>
        <v>0</v>
      </c>
      <c r="L52" s="20">
        <f t="shared" ref="L52:N52" si="41">IFERROR(ROUND(D52*$Q52/100,0)*100,"")</f>
        <v>0</v>
      </c>
      <c r="M52" s="20">
        <f t="shared" si="41"/>
        <v>0</v>
      </c>
      <c r="N52" s="20">
        <f t="shared" si="41"/>
        <v>0</v>
      </c>
      <c r="O52" s="47"/>
      <c r="P52" s="48"/>
      <c r="Q52" s="48"/>
      <c r="R52" s="15"/>
      <c r="S52" s="2" t="e">
        <f>VLOOKUP(B52,[1]ODT!$B$11:$H$459,7,0)</f>
        <v>#N/A</v>
      </c>
      <c r="T52" s="2"/>
      <c r="U52" s="2"/>
      <c r="V52" s="2"/>
      <c r="W52" s="2"/>
      <c r="X52" s="2"/>
      <c r="Y52" s="2"/>
      <c r="Z52" s="2"/>
    </row>
    <row r="53" spans="1:26" ht="13.5" customHeight="1">
      <c r="A53" s="35" t="s">
        <v>10</v>
      </c>
      <c r="B53" s="12" t="s">
        <v>34</v>
      </c>
      <c r="C53" s="49">
        <v>16000</v>
      </c>
      <c r="D53" s="49">
        <v>11000</v>
      </c>
      <c r="E53" s="49">
        <v>8000</v>
      </c>
      <c r="F53" s="49">
        <v>5000</v>
      </c>
      <c r="G53" s="50"/>
      <c r="H53" s="50"/>
      <c r="I53" s="50"/>
      <c r="J53" s="50"/>
      <c r="K53" s="20">
        <f t="shared" si="31"/>
        <v>23000</v>
      </c>
      <c r="L53" s="20">
        <f t="shared" ref="L53:N53" si="42">IFERROR(ROUND(D53*$Q53/100,0)*100,"")</f>
        <v>15600</v>
      </c>
      <c r="M53" s="20">
        <f t="shared" si="42"/>
        <v>11300</v>
      </c>
      <c r="N53" s="20">
        <f t="shared" si="42"/>
        <v>7100</v>
      </c>
      <c r="O53" s="47">
        <f>[2]H.TuyHoa!$K$112</f>
        <v>0</v>
      </c>
      <c r="P53" s="48">
        <f>P86</f>
        <v>0</v>
      </c>
      <c r="Q53" s="48">
        <v>1.4155172413793102</v>
      </c>
      <c r="R53" s="15"/>
      <c r="S53" s="2" t="e">
        <f>VLOOKUP(B53,[1]ODT!$B$11:$H$459,7,0)</f>
        <v>#N/A</v>
      </c>
      <c r="T53" s="2"/>
      <c r="U53" s="2"/>
      <c r="V53" s="2"/>
      <c r="W53" s="2"/>
      <c r="X53" s="2"/>
      <c r="Y53" s="2"/>
      <c r="Z53" s="2"/>
    </row>
    <row r="54" spans="1:26" ht="13.5" customHeight="1">
      <c r="A54" s="35" t="s">
        <v>10</v>
      </c>
      <c r="B54" s="12" t="s">
        <v>320</v>
      </c>
      <c r="C54" s="49">
        <v>18000</v>
      </c>
      <c r="D54" s="49">
        <v>13000</v>
      </c>
      <c r="E54" s="49">
        <v>9000</v>
      </c>
      <c r="F54" s="49">
        <v>6000</v>
      </c>
      <c r="G54" s="50"/>
      <c r="H54" s="50"/>
      <c r="I54" s="50"/>
      <c r="J54" s="50"/>
      <c r="K54" s="20">
        <f t="shared" si="31"/>
        <v>23000</v>
      </c>
      <c r="L54" s="20">
        <f t="shared" ref="L54:N54" si="43">IFERROR(ROUND(D54*$Q54/100,0)*100,"")</f>
        <v>16500</v>
      </c>
      <c r="M54" s="20">
        <f t="shared" si="43"/>
        <v>11400</v>
      </c>
      <c r="N54" s="20">
        <f t="shared" si="43"/>
        <v>7600</v>
      </c>
      <c r="O54" s="47"/>
      <c r="P54" s="48">
        <f>P137</f>
        <v>0</v>
      </c>
      <c r="Q54" s="48">
        <v>1.265939015939016</v>
      </c>
      <c r="R54" s="15"/>
      <c r="S54" s="2" t="e">
        <f>VLOOKUP(B54,[1]ODT!$B$11:$H$459,7,0)</f>
        <v>#N/A</v>
      </c>
      <c r="T54" s="2"/>
      <c r="U54" s="2"/>
      <c r="V54" s="2"/>
      <c r="W54" s="2"/>
      <c r="X54" s="2"/>
      <c r="Y54" s="2"/>
      <c r="Z54" s="2"/>
    </row>
    <row r="55" spans="1:26" ht="13.5" customHeight="1">
      <c r="A55" s="35">
        <v>19</v>
      </c>
      <c r="B55" s="11" t="s">
        <v>321</v>
      </c>
      <c r="C55" s="49">
        <v>2000</v>
      </c>
      <c r="D55" s="49">
        <v>1500</v>
      </c>
      <c r="E55" s="49">
        <v>1000</v>
      </c>
      <c r="F55" s="13">
        <v>800</v>
      </c>
      <c r="G55" s="50"/>
      <c r="H55" s="50"/>
      <c r="I55" s="50"/>
      <c r="J55" s="50"/>
      <c r="K55" s="20">
        <f t="shared" si="31"/>
        <v>3000</v>
      </c>
      <c r="L55" s="20">
        <f t="shared" ref="L55:N55" si="44">IFERROR(ROUND(D55*$Q55/100,0)*100,"")</f>
        <v>2000</v>
      </c>
      <c r="M55" s="20">
        <f t="shared" si="44"/>
        <v>1300</v>
      </c>
      <c r="N55" s="20">
        <f t="shared" si="44"/>
        <v>1100</v>
      </c>
      <c r="O55" s="47">
        <f>[2]H.TuyHoa!$K$44</f>
        <v>0</v>
      </c>
      <c r="P55" s="48">
        <f>P56</f>
        <v>0</v>
      </c>
      <c r="Q55" s="48">
        <v>1.348932</v>
      </c>
      <c r="R55" s="15" t="s">
        <v>305</v>
      </c>
      <c r="S55" s="2" t="e">
        <f>VLOOKUP(B55,[1]ODT!$B$11:$H$459,7,0)</f>
        <v>#N/A</v>
      </c>
      <c r="T55" s="55"/>
      <c r="U55" s="55"/>
      <c r="V55" s="55"/>
      <c r="W55" s="55"/>
      <c r="X55" s="55"/>
      <c r="Y55" s="55"/>
      <c r="Z55" s="55"/>
    </row>
    <row r="56" spans="1:26" ht="13.5" customHeight="1">
      <c r="A56" s="35">
        <v>20</v>
      </c>
      <c r="B56" s="11" t="s">
        <v>322</v>
      </c>
      <c r="C56" s="49">
        <v>2000</v>
      </c>
      <c r="D56" s="49">
        <v>1500</v>
      </c>
      <c r="E56" s="49">
        <v>1000</v>
      </c>
      <c r="F56" s="13">
        <v>800</v>
      </c>
      <c r="G56" s="50"/>
      <c r="H56" s="50"/>
      <c r="I56" s="50"/>
      <c r="J56" s="50"/>
      <c r="K56" s="20">
        <f t="shared" si="31"/>
        <v>3000</v>
      </c>
      <c r="L56" s="20">
        <f t="shared" ref="L56:N56" si="45">IFERROR(ROUND(D56*$Q56/100,0)*100,"")</f>
        <v>2000</v>
      </c>
      <c r="M56" s="20">
        <f t="shared" si="45"/>
        <v>1300</v>
      </c>
      <c r="N56" s="20">
        <f t="shared" si="45"/>
        <v>1100</v>
      </c>
      <c r="O56" s="47">
        <f>[2]H.TuyHoa!$K$41</f>
        <v>0</v>
      </c>
      <c r="P56" s="48">
        <f>[2]H.TuyHoa!$K$41</f>
        <v>0</v>
      </c>
      <c r="Q56" s="48">
        <v>1.348932</v>
      </c>
      <c r="R56" s="15" t="s">
        <v>305</v>
      </c>
      <c r="S56" s="2" t="e">
        <f>VLOOKUP(B56,[1]ODT!$B$11:$H$459,7,0)</f>
        <v>#N/A</v>
      </c>
      <c r="T56" s="55"/>
      <c r="U56" s="55"/>
      <c r="V56" s="55"/>
      <c r="W56" s="55"/>
      <c r="X56" s="55"/>
      <c r="Y56" s="55"/>
      <c r="Z56" s="55"/>
    </row>
    <row r="57" spans="1:26" ht="13.5" customHeight="1">
      <c r="A57" s="35">
        <v>21</v>
      </c>
      <c r="B57" s="11" t="s">
        <v>214</v>
      </c>
      <c r="C57" s="49">
        <v>9000</v>
      </c>
      <c r="D57" s="13"/>
      <c r="E57" s="13"/>
      <c r="F57" s="13"/>
      <c r="G57" s="50"/>
      <c r="H57" s="50"/>
      <c r="I57" s="50"/>
      <c r="J57" s="50"/>
      <c r="K57" s="20">
        <f t="shared" si="31"/>
        <v>13000</v>
      </c>
      <c r="L57" s="20">
        <f t="shared" ref="L57:N57" si="46">IFERROR(ROUND(D57*$Q57/100,0)*100,"")</f>
        <v>0</v>
      </c>
      <c r="M57" s="20">
        <f t="shared" si="46"/>
        <v>0</v>
      </c>
      <c r="N57" s="20">
        <f t="shared" si="46"/>
        <v>0</v>
      </c>
      <c r="O57" s="47"/>
      <c r="P57" s="48">
        <f>P188</f>
        <v>0</v>
      </c>
      <c r="Q57" s="48">
        <v>1.4914523076923079</v>
      </c>
      <c r="R57" s="15"/>
      <c r="S57" s="2" t="e">
        <f>VLOOKUP(B57,[1]ODT!$B$11:$H$459,7,0)</f>
        <v>#N/A</v>
      </c>
      <c r="T57" s="2"/>
      <c r="U57" s="2"/>
      <c r="V57" s="2"/>
      <c r="W57" s="2"/>
      <c r="X57" s="2"/>
      <c r="Y57" s="2"/>
      <c r="Z57" s="2"/>
    </row>
    <row r="58" spans="1:26" ht="13.5" customHeight="1">
      <c r="A58" s="35">
        <v>22</v>
      </c>
      <c r="B58" s="11" t="s">
        <v>35</v>
      </c>
      <c r="C58" s="13"/>
      <c r="D58" s="13"/>
      <c r="E58" s="13"/>
      <c r="F58" s="13"/>
      <c r="G58" s="50"/>
      <c r="H58" s="50"/>
      <c r="I58" s="50"/>
      <c r="J58" s="50"/>
      <c r="K58" s="20">
        <f t="shared" si="31"/>
        <v>0</v>
      </c>
      <c r="L58" s="20">
        <f t="shared" ref="L58:N58" si="47">IFERROR(ROUND(D58*$Q58/100,0)*100,"")</f>
        <v>0</v>
      </c>
      <c r="M58" s="20">
        <f t="shared" si="47"/>
        <v>0</v>
      </c>
      <c r="N58" s="20">
        <f t="shared" si="47"/>
        <v>0</v>
      </c>
      <c r="O58" s="47"/>
      <c r="P58" s="48"/>
      <c r="Q58" s="48"/>
      <c r="R58" s="15"/>
      <c r="S58" s="2" t="e">
        <f>VLOOKUP(B58,[1]ODT!$B$11:$H$459,7,0)</f>
        <v>#N/A</v>
      </c>
      <c r="T58" s="2"/>
      <c r="U58" s="2"/>
      <c r="V58" s="2"/>
      <c r="W58" s="2"/>
      <c r="X58" s="2"/>
      <c r="Y58" s="2"/>
      <c r="Z58" s="2"/>
    </row>
    <row r="59" spans="1:26" ht="13.5" customHeight="1">
      <c r="A59" s="35" t="s">
        <v>10</v>
      </c>
      <c r="B59" s="12" t="s">
        <v>36</v>
      </c>
      <c r="C59" s="49">
        <v>10000</v>
      </c>
      <c r="D59" s="49">
        <v>7000</v>
      </c>
      <c r="E59" s="49">
        <v>5000</v>
      </c>
      <c r="F59" s="49">
        <v>3000</v>
      </c>
      <c r="G59" s="50"/>
      <c r="H59" s="50"/>
      <c r="I59" s="50"/>
      <c r="J59" s="50"/>
      <c r="K59" s="20">
        <f t="shared" si="31"/>
        <v>15000</v>
      </c>
      <c r="L59" s="20">
        <f t="shared" ref="L59:N59" si="48">IFERROR(ROUND(D59*$Q59/100,0)*100,"")</f>
        <v>10500</v>
      </c>
      <c r="M59" s="20">
        <f t="shared" si="48"/>
        <v>7500</v>
      </c>
      <c r="N59" s="20">
        <f t="shared" si="48"/>
        <v>4500</v>
      </c>
      <c r="O59" s="47">
        <f>[2]H.TuyHoa!$K$116</f>
        <v>0</v>
      </c>
      <c r="P59" s="48">
        <f>P173</f>
        <v>0</v>
      </c>
      <c r="Q59" s="48">
        <v>1.498742170016742</v>
      </c>
      <c r="R59" s="15"/>
      <c r="S59" s="2" t="e">
        <f>VLOOKUP(B59,[1]ODT!$B$11:$H$459,7,0)</f>
        <v>#N/A</v>
      </c>
      <c r="T59" s="2"/>
      <c r="U59" s="2"/>
      <c r="V59" s="2"/>
      <c r="W59" s="2"/>
      <c r="X59" s="2"/>
      <c r="Y59" s="2"/>
      <c r="Z59" s="2"/>
    </row>
    <row r="60" spans="1:26" ht="13.5" customHeight="1">
      <c r="A60" s="35" t="s">
        <v>10</v>
      </c>
      <c r="B60" s="12" t="s">
        <v>37</v>
      </c>
      <c r="C60" s="49">
        <v>12000</v>
      </c>
      <c r="D60" s="13"/>
      <c r="E60" s="13"/>
      <c r="F60" s="13"/>
      <c r="G60" s="50"/>
      <c r="H60" s="50"/>
      <c r="I60" s="50"/>
      <c r="J60" s="50"/>
      <c r="K60" s="20">
        <f t="shared" si="31"/>
        <v>17000</v>
      </c>
      <c r="L60" s="20">
        <f t="shared" ref="L60:N60" si="49">IFERROR(ROUND(D60*$Q60/100,0)*100,"")</f>
        <v>0</v>
      </c>
      <c r="M60" s="20">
        <f t="shared" si="49"/>
        <v>0</v>
      </c>
      <c r="N60" s="20">
        <f t="shared" si="49"/>
        <v>0</v>
      </c>
      <c r="O60" s="47"/>
      <c r="P60" s="48"/>
      <c r="Q60" s="48">
        <v>1.4003797500000001</v>
      </c>
      <c r="R60" s="15"/>
      <c r="S60" s="2" t="e">
        <f>VLOOKUP(B60,[1]ODT!$B$11:$H$459,7,0)</f>
        <v>#N/A</v>
      </c>
      <c r="T60" s="2"/>
      <c r="U60" s="2"/>
      <c r="V60" s="2"/>
      <c r="W60" s="2"/>
      <c r="X60" s="2"/>
      <c r="Y60" s="2"/>
      <c r="Z60" s="2"/>
    </row>
    <row r="61" spans="1:26" ht="13.5" customHeight="1">
      <c r="A61" s="35">
        <v>23</v>
      </c>
      <c r="B61" s="11" t="s">
        <v>323</v>
      </c>
      <c r="C61" s="49">
        <v>8000</v>
      </c>
      <c r="D61" s="49">
        <v>5000</v>
      </c>
      <c r="E61" s="49">
        <v>3500</v>
      </c>
      <c r="F61" s="49">
        <v>2500</v>
      </c>
      <c r="G61" s="50"/>
      <c r="H61" s="50"/>
      <c r="I61" s="50"/>
      <c r="J61" s="50"/>
      <c r="K61" s="20">
        <f t="shared" si="31"/>
        <v>11000</v>
      </c>
      <c r="L61" s="20">
        <f t="shared" ref="L61:N61" si="50">IFERROR(ROUND(D61*$Q61/100,0)*100,"")</f>
        <v>7000</v>
      </c>
      <c r="M61" s="20">
        <f t="shared" si="50"/>
        <v>4900</v>
      </c>
      <c r="N61" s="20">
        <f t="shared" si="50"/>
        <v>3500</v>
      </c>
      <c r="O61" s="47"/>
      <c r="P61" s="48">
        <f>P359</f>
        <v>0</v>
      </c>
      <c r="Q61" s="48">
        <v>1.4003797500000001</v>
      </c>
      <c r="R61" s="15" t="s">
        <v>305</v>
      </c>
      <c r="S61" s="2" t="e">
        <f>VLOOKUP(B61,[1]ODT!$B$11:$H$459,7,0)</f>
        <v>#N/A</v>
      </c>
      <c r="T61" s="55"/>
      <c r="U61" s="55"/>
      <c r="V61" s="55"/>
      <c r="W61" s="55"/>
      <c r="X61" s="55"/>
      <c r="Y61" s="55"/>
      <c r="Z61" s="55"/>
    </row>
    <row r="62" spans="1:26" ht="13.5" customHeight="1">
      <c r="A62" s="35">
        <v>24</v>
      </c>
      <c r="B62" s="11" t="s">
        <v>324</v>
      </c>
      <c r="C62" s="49">
        <v>7000</v>
      </c>
      <c r="D62" s="49">
        <v>5000</v>
      </c>
      <c r="E62" s="49">
        <v>3500</v>
      </c>
      <c r="F62" s="49">
        <v>2500</v>
      </c>
      <c r="G62" s="50"/>
      <c r="H62" s="50"/>
      <c r="I62" s="50"/>
      <c r="J62" s="50"/>
      <c r="K62" s="20">
        <f t="shared" si="31"/>
        <v>9000</v>
      </c>
      <c r="L62" s="20">
        <f t="shared" ref="L62:N62" si="51">IFERROR(ROUND(D62*$Q62/100,0)*100,"")</f>
        <v>6200</v>
      </c>
      <c r="M62" s="20">
        <f t="shared" si="51"/>
        <v>4300</v>
      </c>
      <c r="N62" s="20">
        <f t="shared" si="51"/>
        <v>3100</v>
      </c>
      <c r="O62" s="47">
        <f>[2]H.TuyHoa!$K$56</f>
        <v>0</v>
      </c>
      <c r="P62" s="48">
        <f>P199</f>
        <v>0</v>
      </c>
      <c r="Q62" s="48">
        <v>1.2315257142857143</v>
      </c>
      <c r="R62" s="15"/>
      <c r="S62" s="2" t="e">
        <f>VLOOKUP(B62,[1]ODT!$B$11:$H$459,7,0)</f>
        <v>#N/A</v>
      </c>
      <c r="T62" s="2"/>
      <c r="U62" s="2"/>
      <c r="V62" s="2"/>
      <c r="W62" s="2"/>
      <c r="X62" s="2"/>
      <c r="Y62" s="2"/>
      <c r="Z62" s="2"/>
    </row>
    <row r="63" spans="1:26" ht="13.5" customHeight="1">
      <c r="A63" s="35">
        <v>25</v>
      </c>
      <c r="B63" s="11" t="s">
        <v>38</v>
      </c>
      <c r="C63" s="49">
        <v>7000</v>
      </c>
      <c r="D63" s="49">
        <v>5000</v>
      </c>
      <c r="E63" s="49">
        <v>3500</v>
      </c>
      <c r="F63" s="49">
        <v>2500</v>
      </c>
      <c r="G63" s="50"/>
      <c r="H63" s="50"/>
      <c r="I63" s="50"/>
      <c r="J63" s="50"/>
      <c r="K63" s="20">
        <f t="shared" si="31"/>
        <v>9000</v>
      </c>
      <c r="L63" s="20">
        <f t="shared" ref="L63:N63" si="52">IFERROR(ROUND(D63*$Q63/100,0)*100,"")</f>
        <v>6200</v>
      </c>
      <c r="M63" s="20">
        <f t="shared" si="52"/>
        <v>4300</v>
      </c>
      <c r="N63" s="20">
        <f t="shared" si="52"/>
        <v>3100</v>
      </c>
      <c r="O63" s="47">
        <f>[2]H.TuyHoa!$K$233</f>
        <v>0</v>
      </c>
      <c r="P63" s="48">
        <f>P199</f>
        <v>0</v>
      </c>
      <c r="Q63" s="48">
        <v>1.2315257142857143</v>
      </c>
      <c r="R63" s="15"/>
      <c r="S63" s="2" t="e">
        <f>VLOOKUP(B63,[1]ODT!$B$11:$H$459,7,0)</f>
        <v>#N/A</v>
      </c>
      <c r="T63" s="2"/>
      <c r="U63" s="2"/>
      <c r="V63" s="2"/>
      <c r="W63" s="2"/>
      <c r="X63" s="2"/>
      <c r="Y63" s="2"/>
      <c r="Z63" s="2"/>
    </row>
    <row r="64" spans="1:26" ht="13.5" customHeight="1">
      <c r="A64" s="35">
        <v>26</v>
      </c>
      <c r="B64" s="11" t="s">
        <v>39</v>
      </c>
      <c r="C64" s="49">
        <v>10000</v>
      </c>
      <c r="D64" s="49">
        <v>7000</v>
      </c>
      <c r="E64" s="49">
        <v>5000</v>
      </c>
      <c r="F64" s="49">
        <v>3000</v>
      </c>
      <c r="G64" s="50"/>
      <c r="H64" s="50"/>
      <c r="I64" s="50"/>
      <c r="J64" s="50"/>
      <c r="K64" s="20">
        <f t="shared" si="31"/>
        <v>15000</v>
      </c>
      <c r="L64" s="20">
        <f t="shared" ref="L64:N64" si="53">IFERROR(ROUND(D64*$Q64/100,0)*100,"")</f>
        <v>10500</v>
      </c>
      <c r="M64" s="20">
        <f t="shared" si="53"/>
        <v>7500</v>
      </c>
      <c r="N64" s="20">
        <f t="shared" si="53"/>
        <v>4500</v>
      </c>
      <c r="O64" s="47"/>
      <c r="P64" s="48">
        <f>P173</f>
        <v>0</v>
      </c>
      <c r="Q64" s="48">
        <v>1.498742170016742</v>
      </c>
      <c r="R64" s="15"/>
      <c r="S64" s="2" t="e">
        <f>VLOOKUP(B64,[1]ODT!$B$11:$H$459,7,0)</f>
        <v>#N/A</v>
      </c>
      <c r="T64" s="2"/>
      <c r="U64" s="2"/>
      <c r="V64" s="2"/>
      <c r="W64" s="2"/>
      <c r="X64" s="2"/>
      <c r="Y64" s="2"/>
      <c r="Z64" s="2"/>
    </row>
    <row r="65" spans="1:26" ht="13.5" customHeight="1">
      <c r="A65" s="35">
        <v>27</v>
      </c>
      <c r="B65" s="11" t="s">
        <v>40</v>
      </c>
      <c r="C65" s="10"/>
      <c r="D65" s="10"/>
      <c r="E65" s="10"/>
      <c r="F65" s="10"/>
      <c r="G65" s="50"/>
      <c r="H65" s="50"/>
      <c r="I65" s="50"/>
      <c r="J65" s="50"/>
      <c r="K65" s="20">
        <f t="shared" si="31"/>
        <v>0</v>
      </c>
      <c r="L65" s="20">
        <f t="shared" ref="L65:N65" si="54">IFERROR(ROUND(D65*$Q65/100,0)*100,"")</f>
        <v>0</v>
      </c>
      <c r="M65" s="20">
        <f t="shared" si="54"/>
        <v>0</v>
      </c>
      <c r="N65" s="20">
        <f t="shared" si="54"/>
        <v>0</v>
      </c>
      <c r="O65" s="47"/>
      <c r="P65" s="48"/>
      <c r="Q65" s="48"/>
      <c r="R65" s="15"/>
      <c r="S65" s="2" t="e">
        <f>VLOOKUP(B65,[1]ODT!$B$11:$H$459,7,0)</f>
        <v>#N/A</v>
      </c>
      <c r="T65" s="2"/>
      <c r="U65" s="2"/>
      <c r="V65" s="2"/>
      <c r="W65" s="2"/>
      <c r="X65" s="2"/>
      <c r="Y65" s="2"/>
      <c r="Z65" s="2"/>
    </row>
    <row r="66" spans="1:26" ht="13.5" customHeight="1">
      <c r="A66" s="51" t="s">
        <v>10</v>
      </c>
      <c r="B66" s="12" t="s">
        <v>325</v>
      </c>
      <c r="C66" s="49">
        <v>14000</v>
      </c>
      <c r="D66" s="49">
        <v>10000</v>
      </c>
      <c r="E66" s="49">
        <v>7000</v>
      </c>
      <c r="F66" s="49">
        <v>4000</v>
      </c>
      <c r="G66" s="50"/>
      <c r="H66" s="50"/>
      <c r="I66" s="50"/>
      <c r="J66" s="50"/>
      <c r="K66" s="20">
        <f t="shared" si="31"/>
        <v>16000</v>
      </c>
      <c r="L66" s="20">
        <f t="shared" ref="L66:N66" si="55">IFERROR(ROUND(D66*$Q66/100,0)*100,"")</f>
        <v>11600</v>
      </c>
      <c r="M66" s="20">
        <f t="shared" si="55"/>
        <v>8100</v>
      </c>
      <c r="N66" s="20">
        <f t="shared" si="55"/>
        <v>4600</v>
      </c>
      <c r="O66" s="47"/>
      <c r="P66" s="48">
        <f>P97</f>
        <v>-0.1</v>
      </c>
      <c r="Q66" s="48">
        <v>1.1605042016806721</v>
      </c>
      <c r="R66" s="15"/>
      <c r="S66" s="2" t="e">
        <f>VLOOKUP(B66,[1]ODT!$B$11:$H$459,7,0)</f>
        <v>#N/A</v>
      </c>
      <c r="T66" s="2"/>
      <c r="U66" s="2"/>
      <c r="V66" s="2"/>
      <c r="W66" s="2"/>
      <c r="X66" s="2"/>
      <c r="Y66" s="2"/>
      <c r="Z66" s="2"/>
    </row>
    <row r="67" spans="1:26" ht="13.5" customHeight="1">
      <c r="A67" s="51" t="s">
        <v>10</v>
      </c>
      <c r="B67" s="12" t="s">
        <v>41</v>
      </c>
      <c r="C67" s="49">
        <v>13000</v>
      </c>
      <c r="D67" s="13"/>
      <c r="E67" s="13"/>
      <c r="F67" s="13"/>
      <c r="G67" s="50"/>
      <c r="H67" s="50"/>
      <c r="I67" s="50"/>
      <c r="J67" s="50"/>
      <c r="K67" s="20">
        <f t="shared" si="31"/>
        <v>15000</v>
      </c>
      <c r="L67" s="20">
        <f t="shared" ref="L67:N67" si="56">IFERROR(ROUND(D67*$Q67/100,0)*100,"")</f>
        <v>0</v>
      </c>
      <c r="M67" s="20">
        <f t="shared" si="56"/>
        <v>0</v>
      </c>
      <c r="N67" s="20">
        <f t="shared" si="56"/>
        <v>0</v>
      </c>
      <c r="O67" s="47"/>
      <c r="P67" s="48"/>
      <c r="Q67" s="48">
        <v>1.1605042016806721</v>
      </c>
      <c r="R67" s="15"/>
      <c r="S67" s="2" t="e">
        <f>VLOOKUP(B67,[1]ODT!$B$11:$H$459,7,0)</f>
        <v>#N/A</v>
      </c>
      <c r="T67" s="2"/>
      <c r="U67" s="2"/>
      <c r="V67" s="2"/>
      <c r="W67" s="2"/>
      <c r="X67" s="2"/>
      <c r="Y67" s="2"/>
      <c r="Z67" s="2"/>
    </row>
    <row r="68" spans="1:26" ht="13.5" customHeight="1">
      <c r="A68" s="57">
        <v>28</v>
      </c>
      <c r="B68" s="19" t="s">
        <v>42</v>
      </c>
      <c r="C68" s="54">
        <v>7000</v>
      </c>
      <c r="D68" s="54">
        <v>5000</v>
      </c>
      <c r="E68" s="54">
        <v>3000</v>
      </c>
      <c r="F68" s="54">
        <v>2000</v>
      </c>
      <c r="G68" s="50"/>
      <c r="H68" s="50"/>
      <c r="I68" s="50"/>
      <c r="J68" s="50"/>
      <c r="K68" s="20">
        <f t="shared" si="31"/>
        <v>9000</v>
      </c>
      <c r="L68" s="20">
        <f t="shared" ref="L68:N68" si="57">IFERROR(ROUND(D68*$Q68/100,0)*100,"")</f>
        <v>6200</v>
      </c>
      <c r="M68" s="20">
        <f t="shared" si="57"/>
        <v>3700</v>
      </c>
      <c r="N68" s="20">
        <f t="shared" si="57"/>
        <v>2500</v>
      </c>
      <c r="O68" s="47"/>
      <c r="P68" s="48">
        <f>P199</f>
        <v>0</v>
      </c>
      <c r="Q68" s="48">
        <v>1.2315257142857143</v>
      </c>
      <c r="R68" s="15"/>
      <c r="S68" s="2" t="e">
        <f>VLOOKUP(B68,[1]ODT!$B$11:$H$459,7,0)</f>
        <v>#N/A</v>
      </c>
      <c r="T68" s="2"/>
      <c r="U68" s="2"/>
      <c r="V68" s="2"/>
      <c r="W68" s="2"/>
      <c r="X68" s="2"/>
      <c r="Y68" s="2"/>
      <c r="Z68" s="2"/>
    </row>
    <row r="69" spans="1:26" ht="13.5" customHeight="1">
      <c r="A69" s="35">
        <v>29</v>
      </c>
      <c r="B69" s="11" t="s">
        <v>43</v>
      </c>
      <c r="C69" s="49">
        <v>10000</v>
      </c>
      <c r="D69" s="49">
        <v>7000</v>
      </c>
      <c r="E69" s="49">
        <v>5000</v>
      </c>
      <c r="F69" s="49">
        <v>3000</v>
      </c>
      <c r="G69" s="50"/>
      <c r="H69" s="50"/>
      <c r="I69" s="50"/>
      <c r="J69" s="50"/>
      <c r="K69" s="20">
        <f t="shared" si="31"/>
        <v>15000</v>
      </c>
      <c r="L69" s="20">
        <f t="shared" ref="L69:N69" si="58">IFERROR(ROUND(D69*$Q69/100,0)*100,"")</f>
        <v>10500</v>
      </c>
      <c r="M69" s="20">
        <f t="shared" si="58"/>
        <v>7500</v>
      </c>
      <c r="N69" s="20">
        <f t="shared" si="58"/>
        <v>4500</v>
      </c>
      <c r="O69" s="47"/>
      <c r="P69" s="48">
        <f>P173</f>
        <v>0</v>
      </c>
      <c r="Q69" s="48">
        <v>1.498742170016742</v>
      </c>
      <c r="R69" s="15"/>
      <c r="S69" s="2" t="e">
        <f>VLOOKUP(B69,[1]ODT!$B$11:$H$459,7,0)</f>
        <v>#N/A</v>
      </c>
      <c r="T69" s="2"/>
      <c r="U69" s="2"/>
      <c r="V69" s="2"/>
      <c r="W69" s="2"/>
      <c r="X69" s="2"/>
      <c r="Y69" s="2"/>
      <c r="Z69" s="2"/>
    </row>
    <row r="70" spans="1:26" ht="13.5" customHeight="1">
      <c r="A70" s="35">
        <v>30</v>
      </c>
      <c r="B70" s="11" t="s">
        <v>326</v>
      </c>
      <c r="C70" s="49">
        <v>7000</v>
      </c>
      <c r="D70" s="13"/>
      <c r="E70" s="13"/>
      <c r="F70" s="13"/>
      <c r="G70" s="50"/>
      <c r="H70" s="50"/>
      <c r="I70" s="50"/>
      <c r="J70" s="50"/>
      <c r="K70" s="20">
        <f t="shared" si="31"/>
        <v>9000</v>
      </c>
      <c r="L70" s="20">
        <f t="shared" ref="L70:N70" si="59">IFERROR(ROUND(D70*$Q70/100,0)*100,"")</f>
        <v>0</v>
      </c>
      <c r="M70" s="20">
        <f t="shared" si="59"/>
        <v>0</v>
      </c>
      <c r="N70" s="20">
        <f t="shared" si="59"/>
        <v>0</v>
      </c>
      <c r="O70" s="47"/>
      <c r="P70" s="48"/>
      <c r="Q70" s="48">
        <v>1.2315257142857143</v>
      </c>
      <c r="R70" s="15"/>
      <c r="S70" s="2" t="e">
        <f>VLOOKUP(B70,[1]ODT!$B$11:$H$459,7,0)</f>
        <v>#N/A</v>
      </c>
      <c r="T70" s="2"/>
      <c r="U70" s="2"/>
      <c r="V70" s="2"/>
      <c r="W70" s="2"/>
      <c r="X70" s="2"/>
      <c r="Y70" s="2"/>
      <c r="Z70" s="2"/>
    </row>
    <row r="71" spans="1:26" ht="13.5" customHeight="1">
      <c r="A71" s="35">
        <v>31</v>
      </c>
      <c r="B71" s="17" t="s">
        <v>327</v>
      </c>
      <c r="C71" s="13"/>
      <c r="D71" s="13"/>
      <c r="E71" s="13"/>
      <c r="F71" s="13"/>
      <c r="G71" s="50"/>
      <c r="H71" s="50"/>
      <c r="I71" s="50"/>
      <c r="J71" s="50"/>
      <c r="K71" s="20">
        <f t="shared" ref="K71:N71" si="60">K363</f>
        <v>5000</v>
      </c>
      <c r="L71" s="20">
        <f t="shared" si="60"/>
        <v>3400</v>
      </c>
      <c r="M71" s="20">
        <f t="shared" si="60"/>
        <v>2400</v>
      </c>
      <c r="N71" s="20">
        <f t="shared" si="60"/>
        <v>1400</v>
      </c>
      <c r="O71" s="47"/>
      <c r="P71" s="48"/>
      <c r="Q71" s="48"/>
      <c r="R71" s="15" t="s">
        <v>328</v>
      </c>
      <c r="S71" s="2" t="e">
        <f>VLOOKUP(B71,[1]ODT!$B$11:$H$459,7,0)</f>
        <v>#N/A</v>
      </c>
      <c r="T71" s="2" t="s">
        <v>329</v>
      </c>
      <c r="U71" s="2"/>
      <c r="V71" s="2"/>
      <c r="W71" s="2"/>
      <c r="X71" s="2"/>
      <c r="Y71" s="2"/>
      <c r="Z71" s="2"/>
    </row>
    <row r="72" spans="1:26" ht="13.5" customHeight="1">
      <c r="A72" s="35">
        <v>32</v>
      </c>
      <c r="B72" s="11" t="s">
        <v>267</v>
      </c>
      <c r="C72" s="13"/>
      <c r="D72" s="13"/>
      <c r="E72" s="13"/>
      <c r="F72" s="13"/>
      <c r="G72" s="50"/>
      <c r="H72" s="50"/>
      <c r="I72" s="50"/>
      <c r="J72" s="50"/>
      <c r="K72" s="20">
        <f t="shared" ref="K72:K170" si="61">IFERROR(ROUND(C72*$Q72/1000,0)*1000,"")</f>
        <v>0</v>
      </c>
      <c r="L72" s="20">
        <f t="shared" ref="L72:N72" si="62">IFERROR(ROUND(D72*$Q72/100,0)*100,"")</f>
        <v>0</v>
      </c>
      <c r="M72" s="20">
        <f t="shared" si="62"/>
        <v>0</v>
      </c>
      <c r="N72" s="20">
        <f t="shared" si="62"/>
        <v>0</v>
      </c>
      <c r="O72" s="47"/>
      <c r="P72" s="48"/>
      <c r="Q72" s="48"/>
      <c r="R72" s="15"/>
      <c r="S72" s="2" t="e">
        <f>VLOOKUP(B72,[1]ODT!$B$11:$H$459,7,0)</f>
        <v>#N/A</v>
      </c>
      <c r="T72" s="2"/>
      <c r="U72" s="2"/>
      <c r="V72" s="2"/>
      <c r="W72" s="2"/>
      <c r="X72" s="2"/>
      <c r="Y72" s="2"/>
      <c r="Z72" s="2"/>
    </row>
    <row r="73" spans="1:26" ht="13.5" customHeight="1">
      <c r="A73" s="35" t="s">
        <v>10</v>
      </c>
      <c r="B73" s="12" t="s">
        <v>44</v>
      </c>
      <c r="C73" s="49">
        <v>16000</v>
      </c>
      <c r="D73" s="49">
        <v>12000</v>
      </c>
      <c r="E73" s="49">
        <v>8000</v>
      </c>
      <c r="F73" s="49">
        <v>5000</v>
      </c>
      <c r="G73" s="50"/>
      <c r="H73" s="50"/>
      <c r="I73" s="50"/>
      <c r="J73" s="50"/>
      <c r="K73" s="20">
        <f t="shared" si="61"/>
        <v>23000</v>
      </c>
      <c r="L73" s="20">
        <f t="shared" ref="L73:N73" si="63">IFERROR(ROUND(D73*$Q73/100,0)*100,"")</f>
        <v>17000</v>
      </c>
      <c r="M73" s="20">
        <f t="shared" si="63"/>
        <v>11300</v>
      </c>
      <c r="N73" s="20">
        <f t="shared" si="63"/>
        <v>7100</v>
      </c>
      <c r="O73" s="47">
        <f>[2]H.TuyHoa!$K$119</f>
        <v>0</v>
      </c>
      <c r="P73" s="48">
        <f>P86</f>
        <v>0</v>
      </c>
      <c r="Q73" s="48">
        <v>1.4155172413793102</v>
      </c>
      <c r="R73" s="15"/>
      <c r="S73" s="2" t="e">
        <f>VLOOKUP(B73,[1]ODT!$B$11:$H$459,7,0)</f>
        <v>#N/A</v>
      </c>
      <c r="T73" s="2"/>
      <c r="U73" s="2"/>
      <c r="V73" s="2"/>
      <c r="W73" s="2"/>
      <c r="X73" s="2"/>
      <c r="Y73" s="2"/>
      <c r="Z73" s="2"/>
    </row>
    <row r="74" spans="1:26" ht="13.5" customHeight="1">
      <c r="A74" s="35" t="s">
        <v>10</v>
      </c>
      <c r="B74" s="12" t="s">
        <v>15</v>
      </c>
      <c r="C74" s="49">
        <v>13000</v>
      </c>
      <c r="D74" s="49">
        <v>10000</v>
      </c>
      <c r="E74" s="49">
        <v>7000</v>
      </c>
      <c r="F74" s="49">
        <v>4000</v>
      </c>
      <c r="G74" s="50"/>
      <c r="H74" s="50"/>
      <c r="I74" s="50"/>
      <c r="J74" s="50"/>
      <c r="K74" s="20">
        <f t="shared" si="61"/>
        <v>20000</v>
      </c>
      <c r="L74" s="20">
        <f t="shared" ref="L74:N74" si="64">IFERROR(ROUND(D74*$Q74/100,0)*100,"")</f>
        <v>15600</v>
      </c>
      <c r="M74" s="20">
        <f t="shared" si="64"/>
        <v>10900</v>
      </c>
      <c r="N74" s="20">
        <f t="shared" si="64"/>
        <v>6200</v>
      </c>
      <c r="O74" s="47"/>
      <c r="P74" s="48">
        <f>P20</f>
        <v>0</v>
      </c>
      <c r="Q74" s="48">
        <v>1.5569500000000001</v>
      </c>
      <c r="R74" s="15"/>
      <c r="S74" s="2" t="e">
        <f>VLOOKUP(B74,[1]ODT!$B$11:$H$459,7,0)</f>
        <v>#N/A</v>
      </c>
      <c r="T74" s="2"/>
      <c r="U74" s="2"/>
      <c r="V74" s="2"/>
      <c r="W74" s="2"/>
      <c r="X74" s="2"/>
      <c r="Y74" s="2"/>
      <c r="Z74" s="2"/>
    </row>
    <row r="75" spans="1:26" ht="13.5" customHeight="1">
      <c r="A75" s="35" t="s">
        <v>10</v>
      </c>
      <c r="B75" s="12" t="s">
        <v>330</v>
      </c>
      <c r="C75" s="49">
        <v>11000</v>
      </c>
      <c r="D75" s="49">
        <v>8000</v>
      </c>
      <c r="E75" s="49">
        <v>5000</v>
      </c>
      <c r="F75" s="49">
        <v>3000</v>
      </c>
      <c r="G75" s="50"/>
      <c r="H75" s="50"/>
      <c r="I75" s="50"/>
      <c r="J75" s="50"/>
      <c r="K75" s="20">
        <f t="shared" si="61"/>
        <v>13000</v>
      </c>
      <c r="L75" s="20">
        <f t="shared" ref="L75:N75" si="65">IFERROR(ROUND(D75*$Q75/100,0)*100,"")</f>
        <v>9500</v>
      </c>
      <c r="M75" s="20">
        <f t="shared" si="65"/>
        <v>6000</v>
      </c>
      <c r="N75" s="20">
        <f t="shared" si="65"/>
        <v>3600</v>
      </c>
      <c r="O75" s="47"/>
      <c r="P75" s="48">
        <f>P106</f>
        <v>0</v>
      </c>
      <c r="Q75" s="48">
        <v>1.192368839427663</v>
      </c>
      <c r="R75" s="15"/>
      <c r="S75" s="2" t="e">
        <f>VLOOKUP(B75,[1]ODT!$B$11:$H$459,7,0)</f>
        <v>#N/A</v>
      </c>
      <c r="T75" s="2"/>
      <c r="U75" s="2"/>
      <c r="V75" s="2"/>
      <c r="W75" s="2"/>
      <c r="X75" s="2"/>
      <c r="Y75" s="2"/>
      <c r="Z75" s="2"/>
    </row>
    <row r="76" spans="1:26" ht="13.5" customHeight="1">
      <c r="A76" s="35">
        <v>33</v>
      </c>
      <c r="B76" s="11" t="s">
        <v>45</v>
      </c>
      <c r="C76" s="13"/>
      <c r="D76" s="13"/>
      <c r="E76" s="13"/>
      <c r="F76" s="13"/>
      <c r="G76" s="50"/>
      <c r="H76" s="50"/>
      <c r="I76" s="50"/>
      <c r="J76" s="50"/>
      <c r="K76" s="20">
        <f t="shared" si="61"/>
        <v>0</v>
      </c>
      <c r="L76" s="20">
        <f t="shared" ref="L76:N76" si="66">IFERROR(ROUND(D76*$Q76/100,0)*100,"")</f>
        <v>0</v>
      </c>
      <c r="M76" s="20">
        <f t="shared" si="66"/>
        <v>0</v>
      </c>
      <c r="N76" s="20">
        <f t="shared" si="66"/>
        <v>0</v>
      </c>
      <c r="O76" s="47"/>
      <c r="P76" s="48"/>
      <c r="Q76" s="48"/>
      <c r="R76" s="15"/>
      <c r="S76" s="2" t="e">
        <f>VLOOKUP(B76,[1]ODT!$B$11:$H$459,7,0)</f>
        <v>#N/A</v>
      </c>
      <c r="T76" s="2"/>
      <c r="U76" s="2"/>
      <c r="V76" s="2"/>
      <c r="W76" s="2"/>
      <c r="X76" s="2"/>
      <c r="Y76" s="2"/>
      <c r="Z76" s="2"/>
    </row>
    <row r="77" spans="1:26" ht="13.5" customHeight="1">
      <c r="A77" s="35" t="s">
        <v>10</v>
      </c>
      <c r="B77" s="12" t="s">
        <v>331</v>
      </c>
      <c r="C77" s="49">
        <v>13000</v>
      </c>
      <c r="D77" s="49">
        <v>10000</v>
      </c>
      <c r="E77" s="49">
        <v>7000</v>
      </c>
      <c r="F77" s="49">
        <v>4000</v>
      </c>
      <c r="G77" s="50"/>
      <c r="H77" s="50"/>
      <c r="I77" s="50"/>
      <c r="J77" s="50"/>
      <c r="K77" s="20">
        <f t="shared" si="61"/>
        <v>20000</v>
      </c>
      <c r="L77" s="20">
        <f t="shared" ref="L77:N77" si="67">IFERROR(ROUND(D77*$Q77/100,0)*100,"")</f>
        <v>15600</v>
      </c>
      <c r="M77" s="20">
        <f t="shared" si="67"/>
        <v>10900</v>
      </c>
      <c r="N77" s="20">
        <f t="shared" si="67"/>
        <v>6200</v>
      </c>
      <c r="O77" s="47"/>
      <c r="P77" s="48">
        <f>P20</f>
        <v>0</v>
      </c>
      <c r="Q77" s="48">
        <v>1.5569500000000001</v>
      </c>
      <c r="R77" s="15"/>
      <c r="S77" s="2" t="e">
        <f>VLOOKUP(B77,[1]ODT!$B$11:$H$459,7,0)</f>
        <v>#N/A</v>
      </c>
      <c r="T77" s="2"/>
      <c r="U77" s="2"/>
      <c r="V77" s="2"/>
      <c r="W77" s="2"/>
      <c r="X77" s="2"/>
      <c r="Y77" s="2"/>
      <c r="Z77" s="2"/>
    </row>
    <row r="78" spans="1:26" ht="13.5" customHeight="1">
      <c r="A78" s="35" t="s">
        <v>10</v>
      </c>
      <c r="B78" s="12" t="s">
        <v>46</v>
      </c>
      <c r="C78" s="49">
        <v>8000</v>
      </c>
      <c r="D78" s="49">
        <v>6000</v>
      </c>
      <c r="E78" s="49">
        <v>4000</v>
      </c>
      <c r="F78" s="49">
        <v>2500</v>
      </c>
      <c r="G78" s="50"/>
      <c r="H78" s="50"/>
      <c r="I78" s="50"/>
      <c r="J78" s="50"/>
      <c r="K78" s="20">
        <f t="shared" si="61"/>
        <v>11000</v>
      </c>
      <c r="L78" s="20">
        <f t="shared" ref="L78:N78" si="68">IFERROR(ROUND(D78*$Q78/100,0)*100,"")</f>
        <v>8400</v>
      </c>
      <c r="M78" s="20">
        <f t="shared" si="68"/>
        <v>5600</v>
      </c>
      <c r="N78" s="20">
        <f t="shared" si="68"/>
        <v>3500</v>
      </c>
      <c r="O78" s="47">
        <f>[2]H.TuyHoa!$K$239</f>
        <v>0</v>
      </c>
      <c r="P78" s="48">
        <f>P359</f>
        <v>0</v>
      </c>
      <c r="Q78" s="48">
        <v>1.4003797500000001</v>
      </c>
      <c r="R78" s="15"/>
      <c r="S78" s="2" t="e">
        <f>VLOOKUP(B78,[1]ODT!$B$11:$H$459,7,0)</f>
        <v>#N/A</v>
      </c>
      <c r="T78" s="2"/>
      <c r="U78" s="2"/>
      <c r="V78" s="2"/>
      <c r="W78" s="2"/>
      <c r="X78" s="2"/>
      <c r="Y78" s="2"/>
      <c r="Z78" s="2"/>
    </row>
    <row r="79" spans="1:26" ht="13.5" customHeight="1">
      <c r="A79" s="35">
        <v>34</v>
      </c>
      <c r="B79" s="11" t="s">
        <v>47</v>
      </c>
      <c r="C79" s="49">
        <v>9000</v>
      </c>
      <c r="D79" s="13"/>
      <c r="E79" s="13"/>
      <c r="F79" s="13"/>
      <c r="G79" s="50"/>
      <c r="H79" s="50"/>
      <c r="I79" s="50"/>
      <c r="J79" s="50"/>
      <c r="K79" s="20">
        <f t="shared" si="61"/>
        <v>13000</v>
      </c>
      <c r="L79" s="20">
        <f t="shared" ref="L79:N79" si="69">IFERROR(ROUND(D79*$Q79/100,0)*100,"")</f>
        <v>0</v>
      </c>
      <c r="M79" s="20">
        <f t="shared" si="69"/>
        <v>0</v>
      </c>
      <c r="N79" s="20">
        <f t="shared" si="69"/>
        <v>0</v>
      </c>
      <c r="O79" s="47"/>
      <c r="P79" s="48">
        <f>P188</f>
        <v>0</v>
      </c>
      <c r="Q79" s="48">
        <v>1.4914523076923079</v>
      </c>
      <c r="R79" s="15"/>
      <c r="S79" s="2" t="e">
        <f>VLOOKUP(B79,[1]ODT!$B$11:$H$459,7,0)</f>
        <v>#N/A</v>
      </c>
      <c r="T79" s="2"/>
      <c r="U79" s="2"/>
      <c r="V79" s="2"/>
      <c r="W79" s="2"/>
      <c r="X79" s="2"/>
      <c r="Y79" s="2"/>
      <c r="Z79" s="2"/>
    </row>
    <row r="80" spans="1:26" ht="13.5" customHeight="1">
      <c r="A80" s="35">
        <v>35</v>
      </c>
      <c r="B80" s="11" t="s">
        <v>48</v>
      </c>
      <c r="C80" s="13"/>
      <c r="D80" s="13"/>
      <c r="E80" s="13"/>
      <c r="F80" s="13"/>
      <c r="G80" s="50"/>
      <c r="H80" s="50"/>
      <c r="I80" s="50"/>
      <c r="J80" s="50"/>
      <c r="K80" s="20">
        <f t="shared" si="61"/>
        <v>0</v>
      </c>
      <c r="L80" s="20">
        <f t="shared" ref="L80:N80" si="70">IFERROR(ROUND(D80*$Q80/100,0)*100,"")</f>
        <v>0</v>
      </c>
      <c r="M80" s="20">
        <f t="shared" si="70"/>
        <v>0</v>
      </c>
      <c r="N80" s="20">
        <f t="shared" si="70"/>
        <v>0</v>
      </c>
      <c r="O80" s="47"/>
      <c r="P80" s="48"/>
      <c r="Q80" s="48"/>
      <c r="R80" s="15"/>
      <c r="S80" s="2" t="e">
        <f>VLOOKUP(B80,[1]ODT!$B$11:$H$459,7,0)</f>
        <v>#N/A</v>
      </c>
      <c r="T80" s="2"/>
      <c r="U80" s="2"/>
      <c r="V80" s="2"/>
      <c r="W80" s="2"/>
      <c r="X80" s="2"/>
      <c r="Y80" s="2"/>
      <c r="Z80" s="2"/>
    </row>
    <row r="81" spans="1:26" ht="13.5" customHeight="1">
      <c r="A81" s="35" t="s">
        <v>10</v>
      </c>
      <c r="B81" s="12" t="s">
        <v>49</v>
      </c>
      <c r="C81" s="49">
        <v>20000</v>
      </c>
      <c r="D81" s="49">
        <v>12000</v>
      </c>
      <c r="E81" s="49">
        <v>8000</v>
      </c>
      <c r="F81" s="49">
        <v>5000</v>
      </c>
      <c r="G81" s="50"/>
      <c r="H81" s="50"/>
      <c r="I81" s="50"/>
      <c r="J81" s="50"/>
      <c r="K81" s="20">
        <f t="shared" si="61"/>
        <v>24000</v>
      </c>
      <c r="L81" s="20">
        <f t="shared" ref="L81:N81" si="71">IFERROR(ROUND(D81*$Q81/100,0)*100,"")</f>
        <v>14400</v>
      </c>
      <c r="M81" s="20">
        <f t="shared" si="71"/>
        <v>9600</v>
      </c>
      <c r="N81" s="20">
        <f t="shared" si="71"/>
        <v>6000</v>
      </c>
      <c r="O81" s="47">
        <f>[2]H.TuyHoa!$K$175</f>
        <v>0</v>
      </c>
      <c r="P81" s="48">
        <f>P186</f>
        <v>0</v>
      </c>
      <c r="Q81" s="48">
        <v>1.2019230769230769</v>
      </c>
      <c r="R81" s="15"/>
      <c r="S81" s="2" t="e">
        <f>VLOOKUP(B81,[1]ODT!$B$11:$H$459,7,0)</f>
        <v>#N/A</v>
      </c>
      <c r="T81" s="2"/>
      <c r="U81" s="2"/>
      <c r="V81" s="2"/>
      <c r="W81" s="2"/>
      <c r="X81" s="2"/>
      <c r="Y81" s="2"/>
      <c r="Z81" s="2"/>
    </row>
    <row r="82" spans="1:26" ht="13.5" customHeight="1">
      <c r="A82" s="35" t="s">
        <v>10</v>
      </c>
      <c r="B82" s="12" t="s">
        <v>50</v>
      </c>
      <c r="C82" s="49">
        <v>23000</v>
      </c>
      <c r="D82" s="49">
        <v>13000</v>
      </c>
      <c r="E82" s="49">
        <v>9000</v>
      </c>
      <c r="F82" s="49">
        <v>5000</v>
      </c>
      <c r="G82" s="50"/>
      <c r="H82" s="50"/>
      <c r="I82" s="50"/>
      <c r="J82" s="50"/>
      <c r="K82" s="20">
        <f t="shared" si="61"/>
        <v>-9000</v>
      </c>
      <c r="L82" s="20">
        <f t="shared" ref="L82:N82" si="72">IFERROR(ROUND(D82*$Q82/100,0)*100,"")</f>
        <v>-5200</v>
      </c>
      <c r="M82" s="20">
        <f t="shared" si="72"/>
        <v>-3600</v>
      </c>
      <c r="N82" s="20">
        <f t="shared" si="72"/>
        <v>-2000</v>
      </c>
      <c r="O82" s="47">
        <f>[2]H.TuyHoa!$K$122</f>
        <v>0</v>
      </c>
      <c r="P82" s="52">
        <f>[2]H.TuyHoa!$K$122-0.2</f>
        <v>-0.2</v>
      </c>
      <c r="Q82" s="52">
        <f>P82-0.2</f>
        <v>-0.4</v>
      </c>
      <c r="R82" s="15"/>
      <c r="S82" s="2" t="e">
        <f>VLOOKUP(B82,[1]ODT!$B$11:$H$459,7,0)</f>
        <v>#N/A</v>
      </c>
      <c r="T82" s="2"/>
      <c r="U82" s="2"/>
      <c r="V82" s="2"/>
      <c r="W82" s="2"/>
      <c r="X82" s="2"/>
      <c r="Y82" s="2"/>
      <c r="Z82" s="2"/>
    </row>
    <row r="83" spans="1:26" ht="13.5" customHeight="1">
      <c r="A83" s="35" t="s">
        <v>10</v>
      </c>
      <c r="B83" s="12" t="s">
        <v>21</v>
      </c>
      <c r="C83" s="49">
        <v>14000</v>
      </c>
      <c r="D83" s="49">
        <v>8000</v>
      </c>
      <c r="E83" s="49">
        <v>6000</v>
      </c>
      <c r="F83" s="49">
        <v>4000</v>
      </c>
      <c r="G83" s="50"/>
      <c r="H83" s="50"/>
      <c r="I83" s="50"/>
      <c r="J83" s="50"/>
      <c r="K83" s="20">
        <f t="shared" si="61"/>
        <v>16000</v>
      </c>
      <c r="L83" s="20">
        <f t="shared" ref="L83:N83" si="73">IFERROR(ROUND(D83*$Q83/100,0)*100,"")</f>
        <v>9300</v>
      </c>
      <c r="M83" s="20">
        <f t="shared" si="73"/>
        <v>7000</v>
      </c>
      <c r="N83" s="20">
        <f t="shared" si="73"/>
        <v>4600</v>
      </c>
      <c r="O83" s="47">
        <f>[2]H.TuyHoa!$K$60</f>
        <v>0</v>
      </c>
      <c r="P83" s="48">
        <f>P97</f>
        <v>-0.1</v>
      </c>
      <c r="Q83" s="48">
        <v>1.1605042016806721</v>
      </c>
      <c r="R83" s="15"/>
      <c r="S83" s="2" t="e">
        <f>VLOOKUP(B83,[1]ODT!$B$11:$H$459,7,0)</f>
        <v>#N/A</v>
      </c>
      <c r="T83" s="2"/>
      <c r="U83" s="2"/>
      <c r="V83" s="2"/>
      <c r="W83" s="2"/>
      <c r="X83" s="2"/>
      <c r="Y83" s="2"/>
      <c r="Z83" s="2"/>
    </row>
    <row r="84" spans="1:26" ht="13.5" customHeight="1">
      <c r="A84" s="35">
        <v>36</v>
      </c>
      <c r="B84" s="11" t="s">
        <v>51</v>
      </c>
      <c r="C84" s="49">
        <v>9000</v>
      </c>
      <c r="D84" s="49">
        <v>6500</v>
      </c>
      <c r="E84" s="49">
        <v>4500</v>
      </c>
      <c r="F84" s="49">
        <v>3000</v>
      </c>
      <c r="G84" s="50"/>
      <c r="H84" s="50"/>
      <c r="I84" s="50"/>
      <c r="J84" s="50"/>
      <c r="K84" s="20">
        <f t="shared" si="61"/>
        <v>13000</v>
      </c>
      <c r="L84" s="20">
        <f t="shared" ref="L84:N84" si="74">IFERROR(ROUND(D84*$Q84/100,0)*100,"")</f>
        <v>9700</v>
      </c>
      <c r="M84" s="20">
        <f t="shared" si="74"/>
        <v>6700</v>
      </c>
      <c r="N84" s="20">
        <f t="shared" si="74"/>
        <v>4500</v>
      </c>
      <c r="O84" s="47">
        <f>[2]H.TuyHoa!$K$124</f>
        <v>0</v>
      </c>
      <c r="P84" s="48">
        <f>P188</f>
        <v>0</v>
      </c>
      <c r="Q84" s="48">
        <v>1.4914523076923079</v>
      </c>
      <c r="R84" s="15"/>
      <c r="S84" s="2" t="e">
        <f>VLOOKUP(B84,[1]ODT!$B$11:$H$459,7,0)</f>
        <v>#N/A</v>
      </c>
      <c r="T84" s="2"/>
      <c r="U84" s="2"/>
      <c r="V84" s="2"/>
      <c r="W84" s="2"/>
      <c r="X84" s="2"/>
      <c r="Y84" s="2"/>
      <c r="Z84" s="2"/>
    </row>
    <row r="85" spans="1:26" ht="13.5" customHeight="1">
      <c r="A85" s="35">
        <v>37</v>
      </c>
      <c r="B85" s="11" t="s">
        <v>52</v>
      </c>
      <c r="C85" s="13"/>
      <c r="D85" s="13"/>
      <c r="E85" s="13"/>
      <c r="F85" s="13"/>
      <c r="G85" s="50"/>
      <c r="H85" s="50"/>
      <c r="I85" s="50"/>
      <c r="J85" s="50"/>
      <c r="K85" s="20">
        <f t="shared" si="61"/>
        <v>0</v>
      </c>
      <c r="L85" s="20">
        <f t="shared" ref="L85:N85" si="75">IFERROR(ROUND(D85*$Q85/100,0)*100,"")</f>
        <v>0</v>
      </c>
      <c r="M85" s="20">
        <f t="shared" si="75"/>
        <v>0</v>
      </c>
      <c r="N85" s="20">
        <f t="shared" si="75"/>
        <v>0</v>
      </c>
      <c r="O85" s="47"/>
      <c r="P85" s="48"/>
      <c r="Q85" s="48"/>
      <c r="R85" s="15"/>
      <c r="S85" s="2" t="e">
        <f>VLOOKUP(B85,[1]ODT!$B$11:$H$459,7,0)</f>
        <v>#N/A</v>
      </c>
      <c r="T85" s="2"/>
      <c r="U85" s="2"/>
      <c r="V85" s="2"/>
      <c r="W85" s="2"/>
      <c r="X85" s="2"/>
      <c r="Y85" s="2"/>
      <c r="Z85" s="2"/>
    </row>
    <row r="86" spans="1:26" ht="13.5" customHeight="1">
      <c r="A86" s="35" t="s">
        <v>10</v>
      </c>
      <c r="B86" s="12" t="s">
        <v>14</v>
      </c>
      <c r="C86" s="49">
        <v>16000</v>
      </c>
      <c r="D86" s="49">
        <v>10000</v>
      </c>
      <c r="E86" s="49">
        <v>8000</v>
      </c>
      <c r="F86" s="49">
        <v>5000</v>
      </c>
      <c r="G86" s="50"/>
      <c r="H86" s="50"/>
      <c r="I86" s="50"/>
      <c r="J86" s="50"/>
      <c r="K86" s="20">
        <f t="shared" si="61"/>
        <v>23000</v>
      </c>
      <c r="L86" s="20">
        <f t="shared" ref="L86:N86" si="76">IFERROR(ROUND(D86*$Q86/100,0)*100,"")</f>
        <v>14200</v>
      </c>
      <c r="M86" s="20">
        <f t="shared" si="76"/>
        <v>11300</v>
      </c>
      <c r="N86" s="20">
        <f t="shared" si="76"/>
        <v>7100</v>
      </c>
      <c r="O86" s="47">
        <f>[2]H.TuyHoa!$K$66</f>
        <v>0</v>
      </c>
      <c r="P86" s="52">
        <f>[2]H.TuyHoa!$K$66</f>
        <v>0</v>
      </c>
      <c r="Q86" s="52">
        <v>1.4155172413793102</v>
      </c>
      <c r="R86" s="15"/>
      <c r="S86" s="2" t="e">
        <f>VLOOKUP(B86,[1]ODT!$B$11:$H$459,7,0)</f>
        <v>#N/A</v>
      </c>
      <c r="T86" s="2"/>
      <c r="U86" s="2"/>
      <c r="V86" s="2"/>
      <c r="W86" s="2"/>
      <c r="X86" s="2"/>
      <c r="Y86" s="2"/>
      <c r="Z86" s="2"/>
    </row>
    <row r="87" spans="1:26" ht="13.5" customHeight="1">
      <c r="A87" s="35" t="s">
        <v>10</v>
      </c>
      <c r="B87" s="12" t="s">
        <v>53</v>
      </c>
      <c r="C87" s="49">
        <v>14000</v>
      </c>
      <c r="D87" s="49">
        <v>9000</v>
      </c>
      <c r="E87" s="49">
        <v>6000</v>
      </c>
      <c r="F87" s="49">
        <v>4000</v>
      </c>
      <c r="G87" s="50"/>
      <c r="H87" s="50"/>
      <c r="I87" s="50"/>
      <c r="J87" s="50"/>
      <c r="K87" s="20">
        <f t="shared" si="61"/>
        <v>16000</v>
      </c>
      <c r="L87" s="20">
        <f t="shared" ref="L87:N87" si="77">IFERROR(ROUND(D87*$Q87/100,0)*100,"")</f>
        <v>10400</v>
      </c>
      <c r="M87" s="20">
        <f t="shared" si="77"/>
        <v>7000</v>
      </c>
      <c r="N87" s="20">
        <f t="shared" si="77"/>
        <v>4600</v>
      </c>
      <c r="O87" s="47">
        <f>[2]H.TuyHoa!$K$69</f>
        <v>0</v>
      </c>
      <c r="P87" s="48">
        <f>P97</f>
        <v>-0.1</v>
      </c>
      <c r="Q87" s="48">
        <v>1.1605042016806721</v>
      </c>
      <c r="R87" s="15"/>
      <c r="S87" s="2" t="e">
        <f>VLOOKUP(B87,[1]ODT!$B$11:$H$459,7,0)</f>
        <v>#N/A</v>
      </c>
      <c r="T87" s="2"/>
      <c r="U87" s="2"/>
      <c r="V87" s="2"/>
      <c r="W87" s="2"/>
      <c r="X87" s="2"/>
      <c r="Y87" s="2"/>
      <c r="Z87" s="2"/>
    </row>
    <row r="88" spans="1:26" ht="13.5" customHeight="1">
      <c r="A88" s="35">
        <v>38</v>
      </c>
      <c r="B88" s="11" t="s">
        <v>54</v>
      </c>
      <c r="C88" s="49">
        <v>15000</v>
      </c>
      <c r="D88" s="49">
        <v>10000</v>
      </c>
      <c r="E88" s="49">
        <v>7000</v>
      </c>
      <c r="F88" s="49">
        <v>4000</v>
      </c>
      <c r="G88" s="50"/>
      <c r="H88" s="50"/>
      <c r="I88" s="50"/>
      <c r="J88" s="50"/>
      <c r="K88" s="20">
        <f t="shared" si="61"/>
        <v>22000</v>
      </c>
      <c r="L88" s="20">
        <f t="shared" ref="L88:N88" si="78">IFERROR(ROUND(D88*$Q88/100,0)*100,"")</f>
        <v>14400</v>
      </c>
      <c r="M88" s="20">
        <f t="shared" si="78"/>
        <v>10100</v>
      </c>
      <c r="N88" s="20">
        <f t="shared" si="78"/>
        <v>5800</v>
      </c>
      <c r="O88" s="47">
        <f>[2]H.TuyHoa!$K$19</f>
        <v>0</v>
      </c>
      <c r="P88" s="52">
        <f>[2]H.TuyHoa!$K$19</f>
        <v>0</v>
      </c>
      <c r="Q88" s="52">
        <v>1.4422212731629771</v>
      </c>
      <c r="R88" s="15"/>
      <c r="S88" s="2" t="e">
        <f>VLOOKUP(B88,[1]ODT!$B$11:$H$459,7,0)</f>
        <v>#N/A</v>
      </c>
      <c r="T88" s="2"/>
      <c r="U88" s="2"/>
      <c r="V88" s="2"/>
      <c r="W88" s="2"/>
      <c r="X88" s="2"/>
      <c r="Y88" s="2"/>
      <c r="Z88" s="2"/>
    </row>
    <row r="89" spans="1:26" ht="13.5" customHeight="1">
      <c r="A89" s="35">
        <v>39</v>
      </c>
      <c r="B89" s="11" t="s">
        <v>55</v>
      </c>
      <c r="C89" s="13"/>
      <c r="D89" s="13"/>
      <c r="E89" s="13"/>
      <c r="F89" s="13"/>
      <c r="G89" s="50"/>
      <c r="H89" s="50"/>
      <c r="I89" s="50"/>
      <c r="J89" s="50"/>
      <c r="K89" s="20">
        <f t="shared" si="61"/>
        <v>0</v>
      </c>
      <c r="L89" s="20">
        <f t="shared" ref="L89:N89" si="79">IFERROR(ROUND(D89*$Q89/100,0)*100,"")</f>
        <v>0</v>
      </c>
      <c r="M89" s="20">
        <f t="shared" si="79"/>
        <v>0</v>
      </c>
      <c r="N89" s="20">
        <f t="shared" si="79"/>
        <v>0</v>
      </c>
      <c r="O89" s="47"/>
      <c r="P89" s="48"/>
      <c r="Q89" s="48"/>
      <c r="R89" s="15"/>
      <c r="S89" s="2" t="e">
        <f>VLOOKUP(B89,[1]ODT!$B$11:$H$459,7,0)</f>
        <v>#N/A</v>
      </c>
      <c r="T89" s="2"/>
      <c r="U89" s="2"/>
      <c r="V89" s="2"/>
      <c r="W89" s="2"/>
      <c r="X89" s="2"/>
      <c r="Y89" s="2"/>
      <c r="Z89" s="2"/>
    </row>
    <row r="90" spans="1:26" ht="13.5" customHeight="1">
      <c r="A90" s="35" t="s">
        <v>10</v>
      </c>
      <c r="B90" s="12" t="s">
        <v>56</v>
      </c>
      <c r="C90" s="49">
        <v>10000</v>
      </c>
      <c r="D90" s="49">
        <v>7000</v>
      </c>
      <c r="E90" s="49">
        <v>4000</v>
      </c>
      <c r="F90" s="49">
        <v>2000</v>
      </c>
      <c r="G90" s="50"/>
      <c r="H90" s="50"/>
      <c r="I90" s="50"/>
      <c r="J90" s="50"/>
      <c r="K90" s="20">
        <f t="shared" si="61"/>
        <v>15000</v>
      </c>
      <c r="L90" s="20">
        <f t="shared" ref="L90:N90" si="80">IFERROR(ROUND(D90*$Q90/100,0)*100,"")</f>
        <v>10500</v>
      </c>
      <c r="M90" s="20">
        <f t="shared" si="80"/>
        <v>6000</v>
      </c>
      <c r="N90" s="20">
        <f t="shared" si="80"/>
        <v>3000</v>
      </c>
      <c r="O90" s="47">
        <f>[2]H.TuyHoa!$K$22</f>
        <v>0</v>
      </c>
      <c r="P90" s="48">
        <f>P173</f>
        <v>0</v>
      </c>
      <c r="Q90" s="48">
        <v>1.498742170016742</v>
      </c>
      <c r="R90" s="15"/>
      <c r="S90" s="2" t="e">
        <f>VLOOKUP(B90,[1]ODT!$B$11:$H$459,7,0)</f>
        <v>#N/A</v>
      </c>
      <c r="T90" s="2"/>
      <c r="U90" s="2"/>
      <c r="V90" s="2"/>
      <c r="W90" s="2"/>
      <c r="X90" s="2"/>
      <c r="Y90" s="2"/>
      <c r="Z90" s="2"/>
    </row>
    <row r="91" spans="1:26" ht="13.5" customHeight="1">
      <c r="A91" s="35" t="s">
        <v>10</v>
      </c>
      <c r="B91" s="12" t="s">
        <v>57</v>
      </c>
      <c r="C91" s="49">
        <v>15000</v>
      </c>
      <c r="D91" s="49">
        <v>11000</v>
      </c>
      <c r="E91" s="49">
        <v>7000</v>
      </c>
      <c r="F91" s="49">
        <v>4000</v>
      </c>
      <c r="G91" s="50"/>
      <c r="H91" s="50"/>
      <c r="I91" s="50"/>
      <c r="J91" s="50"/>
      <c r="K91" s="20">
        <f t="shared" si="61"/>
        <v>22000</v>
      </c>
      <c r="L91" s="20">
        <f t="shared" ref="L91:N91" si="81">IFERROR(ROUND(D91*$Q91/100,0)*100,"")</f>
        <v>15900</v>
      </c>
      <c r="M91" s="20">
        <f t="shared" si="81"/>
        <v>10100</v>
      </c>
      <c r="N91" s="20">
        <f t="shared" si="81"/>
        <v>5800</v>
      </c>
      <c r="O91" s="47"/>
      <c r="P91" s="48">
        <f>P88</f>
        <v>0</v>
      </c>
      <c r="Q91" s="48">
        <v>1.4422212731629771</v>
      </c>
      <c r="R91" s="15"/>
      <c r="S91" s="2" t="e">
        <f>VLOOKUP(B91,[1]ODT!$B$11:$H$459,7,0)</f>
        <v>#N/A</v>
      </c>
      <c r="T91" s="2"/>
      <c r="U91" s="2"/>
      <c r="V91" s="2"/>
      <c r="W91" s="2"/>
      <c r="X91" s="2"/>
      <c r="Y91" s="2"/>
      <c r="Z91" s="2"/>
    </row>
    <row r="92" spans="1:26" ht="13.5" customHeight="1">
      <c r="A92" s="35">
        <v>40</v>
      </c>
      <c r="B92" s="11" t="s">
        <v>332</v>
      </c>
      <c r="C92" s="49">
        <v>13000</v>
      </c>
      <c r="D92" s="49">
        <v>10000</v>
      </c>
      <c r="E92" s="49">
        <v>8000</v>
      </c>
      <c r="F92" s="49">
        <v>4000</v>
      </c>
      <c r="G92" s="50"/>
      <c r="H92" s="50"/>
      <c r="I92" s="50"/>
      <c r="J92" s="50"/>
      <c r="K92" s="20">
        <f t="shared" si="61"/>
        <v>20000</v>
      </c>
      <c r="L92" s="20">
        <f t="shared" ref="L92:N92" si="82">IFERROR(ROUND(D92*$Q92/100,0)*100,"")</f>
        <v>15600</v>
      </c>
      <c r="M92" s="20">
        <f t="shared" si="82"/>
        <v>12500</v>
      </c>
      <c r="N92" s="20">
        <f t="shared" si="82"/>
        <v>6200</v>
      </c>
      <c r="O92" s="47">
        <f>[2]H.TuyHoa!$K$241</f>
        <v>0</v>
      </c>
      <c r="P92" s="48">
        <f>P20</f>
        <v>0</v>
      </c>
      <c r="Q92" s="48">
        <v>1.5569500000000001</v>
      </c>
      <c r="R92" s="15"/>
      <c r="S92" s="2" t="e">
        <f>VLOOKUP(B92,[1]ODT!$B$11:$H$459,7,0)</f>
        <v>#N/A</v>
      </c>
      <c r="T92" s="2"/>
      <c r="U92" s="2"/>
      <c r="V92" s="2"/>
      <c r="W92" s="2"/>
      <c r="X92" s="2"/>
      <c r="Y92" s="2"/>
      <c r="Z92" s="2"/>
    </row>
    <row r="93" spans="1:26" ht="13.5" customHeight="1">
      <c r="A93" s="35">
        <v>41</v>
      </c>
      <c r="B93" s="11" t="s">
        <v>333</v>
      </c>
      <c r="C93" s="49">
        <v>5000</v>
      </c>
      <c r="D93" s="13"/>
      <c r="E93" s="13"/>
      <c r="F93" s="13"/>
      <c r="G93" s="50"/>
      <c r="H93" s="50"/>
      <c r="I93" s="50"/>
      <c r="J93" s="50"/>
      <c r="K93" s="20">
        <f t="shared" si="61"/>
        <v>0</v>
      </c>
      <c r="L93" s="20">
        <f t="shared" ref="L93:N93" si="83">IFERROR(ROUND(D93*$Q93/100,0)*100,"")</f>
        <v>0</v>
      </c>
      <c r="M93" s="20">
        <f t="shared" si="83"/>
        <v>0</v>
      </c>
      <c r="N93" s="20">
        <f t="shared" si="83"/>
        <v>0</v>
      </c>
      <c r="O93" s="47"/>
      <c r="P93" s="48"/>
      <c r="Q93" s="48">
        <f>P368</f>
        <v>0</v>
      </c>
      <c r="R93" s="15"/>
      <c r="S93" s="2" t="e">
        <f>VLOOKUP(B93,[1]ODT!$B$11:$H$459,7,0)</f>
        <v>#N/A</v>
      </c>
      <c r="T93" s="2"/>
      <c r="U93" s="2"/>
      <c r="V93" s="2"/>
      <c r="W93" s="2"/>
      <c r="X93" s="2"/>
      <c r="Y93" s="2"/>
      <c r="Z93" s="2"/>
    </row>
    <row r="94" spans="1:26" ht="13.5" customHeight="1">
      <c r="A94" s="35">
        <v>42</v>
      </c>
      <c r="B94" s="11" t="s">
        <v>58</v>
      </c>
      <c r="C94" s="13"/>
      <c r="D94" s="13"/>
      <c r="E94" s="13"/>
      <c r="F94" s="13"/>
      <c r="G94" s="50"/>
      <c r="H94" s="50"/>
      <c r="I94" s="50"/>
      <c r="J94" s="50"/>
      <c r="K94" s="20">
        <f t="shared" si="61"/>
        <v>0</v>
      </c>
      <c r="L94" s="20">
        <f t="shared" ref="L94:N94" si="84">IFERROR(ROUND(D94*$Q94/100,0)*100,"")</f>
        <v>0</v>
      </c>
      <c r="M94" s="20">
        <f t="shared" si="84"/>
        <v>0</v>
      </c>
      <c r="N94" s="20">
        <f t="shared" si="84"/>
        <v>0</v>
      </c>
      <c r="O94" s="47"/>
      <c r="P94" s="48"/>
      <c r="Q94" s="48"/>
      <c r="R94" s="15"/>
      <c r="S94" s="2" t="e">
        <f>VLOOKUP(B94,[1]ODT!$B$11:$H$459,7,0)</f>
        <v>#N/A</v>
      </c>
      <c r="T94" s="2"/>
      <c r="U94" s="2"/>
      <c r="V94" s="2"/>
      <c r="W94" s="2"/>
      <c r="X94" s="2"/>
      <c r="Y94" s="2"/>
      <c r="Z94" s="2"/>
    </row>
    <row r="95" spans="1:26" ht="13.5" customHeight="1">
      <c r="A95" s="35" t="s">
        <v>10</v>
      </c>
      <c r="B95" s="12" t="s">
        <v>334</v>
      </c>
      <c r="C95" s="49">
        <v>12000</v>
      </c>
      <c r="D95" s="49">
        <v>8000</v>
      </c>
      <c r="E95" s="49">
        <v>6000</v>
      </c>
      <c r="F95" s="49">
        <v>4000</v>
      </c>
      <c r="G95" s="50"/>
      <c r="H95" s="50"/>
      <c r="I95" s="50"/>
      <c r="J95" s="50"/>
      <c r="K95" s="20">
        <f t="shared" si="61"/>
        <v>17000</v>
      </c>
      <c r="L95" s="20">
        <f t="shared" ref="L95:N95" si="85">IFERROR(ROUND(D95*$Q95/100,0)*100,"")</f>
        <v>11500</v>
      </c>
      <c r="M95" s="20">
        <f t="shared" si="85"/>
        <v>8600</v>
      </c>
      <c r="N95" s="20">
        <f t="shared" si="85"/>
        <v>5700</v>
      </c>
      <c r="O95" s="47">
        <f>[2]H.TuyHoa!$K$127</f>
        <v>0</v>
      </c>
      <c r="P95" s="48">
        <f>P191</f>
        <v>0</v>
      </c>
      <c r="Q95" s="48">
        <v>1.4370773333333333</v>
      </c>
      <c r="R95" s="15" t="s">
        <v>335</v>
      </c>
      <c r="S95" s="2" t="e">
        <f>VLOOKUP(B95,[1]ODT!$B$11:$H$459,7,0)</f>
        <v>#N/A</v>
      </c>
      <c r="T95" s="2"/>
      <c r="U95" s="2"/>
      <c r="V95" s="2"/>
      <c r="W95" s="2"/>
      <c r="X95" s="2"/>
      <c r="Y95" s="2"/>
      <c r="Z95" s="2"/>
    </row>
    <row r="96" spans="1:26" ht="13.5" customHeight="1">
      <c r="A96" s="35" t="s">
        <v>10</v>
      </c>
      <c r="B96" s="12" t="s">
        <v>76</v>
      </c>
      <c r="C96" s="49">
        <v>15000</v>
      </c>
      <c r="D96" s="49">
        <v>11000</v>
      </c>
      <c r="E96" s="49">
        <v>8000</v>
      </c>
      <c r="F96" s="49">
        <v>5000</v>
      </c>
      <c r="G96" s="50"/>
      <c r="H96" s="50"/>
      <c r="I96" s="50"/>
      <c r="J96" s="50"/>
      <c r="K96" s="20">
        <f t="shared" si="61"/>
        <v>22000</v>
      </c>
      <c r="L96" s="20">
        <f t="shared" ref="L96:N96" si="86">IFERROR(ROUND(D96*$Q96/100,0)*100,"")</f>
        <v>15900</v>
      </c>
      <c r="M96" s="20">
        <f t="shared" si="86"/>
        <v>11500</v>
      </c>
      <c r="N96" s="20">
        <f t="shared" si="86"/>
        <v>7200</v>
      </c>
      <c r="O96" s="47"/>
      <c r="P96" s="48">
        <f>P88</f>
        <v>0</v>
      </c>
      <c r="Q96" s="48">
        <v>1.4422212731629771</v>
      </c>
      <c r="R96" s="15"/>
      <c r="S96" s="2" t="e">
        <f>VLOOKUP(B96,[1]ODT!$B$11:$H$459,7,0)</f>
        <v>#N/A</v>
      </c>
      <c r="T96" s="2"/>
      <c r="U96" s="2"/>
      <c r="V96" s="2"/>
      <c r="W96" s="2"/>
      <c r="X96" s="2"/>
      <c r="Y96" s="2"/>
      <c r="Z96" s="2"/>
    </row>
    <row r="97" spans="1:26" ht="13.5" customHeight="1">
      <c r="A97" s="35" t="s">
        <v>10</v>
      </c>
      <c r="B97" s="12" t="s">
        <v>37</v>
      </c>
      <c r="C97" s="49">
        <v>14000</v>
      </c>
      <c r="D97" s="13"/>
      <c r="E97" s="13"/>
      <c r="F97" s="13"/>
      <c r="G97" s="50"/>
      <c r="H97" s="50"/>
      <c r="I97" s="50"/>
      <c r="J97" s="50"/>
      <c r="K97" s="20">
        <f t="shared" si="61"/>
        <v>16000</v>
      </c>
      <c r="L97" s="20">
        <f t="shared" ref="L97:N97" si="87">IFERROR(ROUND(D97*$Q97/100,0)*100,"")</f>
        <v>0</v>
      </c>
      <c r="M97" s="20">
        <f t="shared" si="87"/>
        <v>0</v>
      </c>
      <c r="N97" s="20">
        <f t="shared" si="87"/>
        <v>0</v>
      </c>
      <c r="O97" s="47">
        <f>[2]H.TuyHoa!$K$185</f>
        <v>0</v>
      </c>
      <c r="P97" s="52">
        <f>[2]H.TuyHoa!$K$185-0.1</f>
        <v>-0.1</v>
      </c>
      <c r="Q97" s="52">
        <v>1.1605042016806721</v>
      </c>
      <c r="R97" s="15" t="s">
        <v>336</v>
      </c>
      <c r="S97" s="2" t="e">
        <f>VLOOKUP(B97,[1]ODT!$B$11:$H$459,7,0)</f>
        <v>#N/A</v>
      </c>
      <c r="T97" s="2"/>
      <c r="U97" s="2"/>
      <c r="V97" s="2"/>
      <c r="W97" s="2"/>
      <c r="X97" s="2"/>
      <c r="Y97" s="2"/>
      <c r="Z97" s="2"/>
    </row>
    <row r="98" spans="1:26" ht="13.5" customHeight="1">
      <c r="A98" s="35">
        <v>43</v>
      </c>
      <c r="B98" s="11" t="s">
        <v>337</v>
      </c>
      <c r="C98" s="49">
        <v>8000</v>
      </c>
      <c r="D98" s="13"/>
      <c r="E98" s="13"/>
      <c r="F98" s="13"/>
      <c r="G98" s="50"/>
      <c r="H98" s="50"/>
      <c r="I98" s="50"/>
      <c r="J98" s="50"/>
      <c r="K98" s="20">
        <f t="shared" si="61"/>
        <v>11000</v>
      </c>
      <c r="L98" s="20">
        <f t="shared" ref="L98:N98" si="88">IFERROR(ROUND(D98*$Q98/100,0)*100,"")</f>
        <v>0</v>
      </c>
      <c r="M98" s="20">
        <f t="shared" si="88"/>
        <v>0</v>
      </c>
      <c r="N98" s="20">
        <f t="shared" si="88"/>
        <v>0</v>
      </c>
      <c r="O98" s="47"/>
      <c r="P98" s="48"/>
      <c r="Q98" s="48">
        <v>1.4003797500000001</v>
      </c>
      <c r="R98" s="15"/>
      <c r="S98" s="2" t="e">
        <f>VLOOKUP(B98,[1]ODT!$B$11:$H$459,7,0)</f>
        <v>#N/A</v>
      </c>
      <c r="T98" s="2"/>
      <c r="U98" s="2"/>
      <c r="V98" s="2"/>
      <c r="W98" s="2"/>
      <c r="X98" s="2"/>
      <c r="Y98" s="2"/>
      <c r="Z98" s="2"/>
    </row>
    <row r="99" spans="1:26" ht="13.5" customHeight="1">
      <c r="A99" s="35">
        <v>44</v>
      </c>
      <c r="B99" s="11" t="s">
        <v>59</v>
      </c>
      <c r="C99" s="49">
        <v>10000</v>
      </c>
      <c r="D99" s="49">
        <v>7000</v>
      </c>
      <c r="E99" s="49">
        <v>5000</v>
      </c>
      <c r="F99" s="49">
        <v>3000</v>
      </c>
      <c r="G99" s="50"/>
      <c r="H99" s="50"/>
      <c r="I99" s="50"/>
      <c r="J99" s="50"/>
      <c r="K99" s="20">
        <f t="shared" si="61"/>
        <v>15000</v>
      </c>
      <c r="L99" s="20">
        <f t="shared" ref="L99:N99" si="89">IFERROR(ROUND(D99*$Q99/100,0)*100,"")</f>
        <v>10500</v>
      </c>
      <c r="M99" s="20">
        <f t="shared" si="89"/>
        <v>7500</v>
      </c>
      <c r="N99" s="20">
        <f t="shared" si="89"/>
        <v>4500</v>
      </c>
      <c r="O99" s="47"/>
      <c r="P99" s="48">
        <f>P173</f>
        <v>0</v>
      </c>
      <c r="Q99" s="48">
        <v>1.498742170016742</v>
      </c>
      <c r="R99" s="15"/>
      <c r="S99" s="2" t="e">
        <f>VLOOKUP(B99,[1]ODT!$B$11:$H$459,7,0)</f>
        <v>#N/A</v>
      </c>
      <c r="T99" s="2"/>
      <c r="U99" s="2"/>
      <c r="V99" s="2"/>
      <c r="W99" s="2"/>
      <c r="X99" s="2"/>
      <c r="Y99" s="2"/>
      <c r="Z99" s="2"/>
    </row>
    <row r="100" spans="1:26" ht="13.5" customHeight="1">
      <c r="A100" s="35">
        <v>45</v>
      </c>
      <c r="B100" s="11" t="s">
        <v>60</v>
      </c>
      <c r="C100" s="13"/>
      <c r="D100" s="13"/>
      <c r="E100" s="13"/>
      <c r="F100" s="13"/>
      <c r="G100" s="50"/>
      <c r="H100" s="50"/>
      <c r="I100" s="50"/>
      <c r="J100" s="50"/>
      <c r="K100" s="20">
        <f t="shared" si="61"/>
        <v>0</v>
      </c>
      <c r="L100" s="20">
        <f t="shared" ref="L100:N100" si="90">IFERROR(ROUND(D100*$Q100/100,0)*100,"")</f>
        <v>0</v>
      </c>
      <c r="M100" s="20">
        <f t="shared" si="90"/>
        <v>0</v>
      </c>
      <c r="N100" s="20">
        <f t="shared" si="90"/>
        <v>0</v>
      </c>
      <c r="O100" s="47"/>
      <c r="P100" s="48"/>
      <c r="Q100" s="48"/>
      <c r="R100" s="15"/>
      <c r="S100" s="2" t="e">
        <f>VLOOKUP(B100,[1]ODT!$B$11:$H$459,7,0)</f>
        <v>#N/A</v>
      </c>
      <c r="T100" s="2"/>
      <c r="U100" s="2"/>
      <c r="V100" s="2"/>
      <c r="W100" s="2"/>
      <c r="X100" s="2"/>
      <c r="Y100" s="2"/>
      <c r="Z100" s="2"/>
    </row>
    <row r="101" spans="1:26" ht="13.5" customHeight="1">
      <c r="A101" s="35" t="s">
        <v>10</v>
      </c>
      <c r="B101" s="12" t="s">
        <v>338</v>
      </c>
      <c r="C101" s="49">
        <v>6000</v>
      </c>
      <c r="D101" s="49">
        <v>4000</v>
      </c>
      <c r="E101" s="49">
        <v>3000</v>
      </c>
      <c r="F101" s="49">
        <v>2000</v>
      </c>
      <c r="G101" s="50"/>
      <c r="H101" s="50"/>
      <c r="I101" s="50"/>
      <c r="J101" s="50"/>
      <c r="K101" s="20">
        <f t="shared" si="61"/>
        <v>8000</v>
      </c>
      <c r="L101" s="20">
        <f t="shared" ref="L101:N101" si="91">IFERROR(ROUND(D101*$Q101/100,0)*100,"")</f>
        <v>5600</v>
      </c>
      <c r="M101" s="20">
        <f t="shared" si="91"/>
        <v>4200</v>
      </c>
      <c r="N101" s="20">
        <f t="shared" si="91"/>
        <v>2800</v>
      </c>
      <c r="O101" s="47">
        <f>[2]H.TuyHoa!$K$247</f>
        <v>0</v>
      </c>
      <c r="P101" s="48">
        <f>P330</f>
        <v>0</v>
      </c>
      <c r="Q101" s="48">
        <v>1.3888888888888891</v>
      </c>
      <c r="R101" s="15"/>
      <c r="S101" s="2" t="e">
        <f>VLOOKUP(B101,[1]ODT!$B$11:$H$459,7,0)</f>
        <v>#N/A</v>
      </c>
      <c r="T101" s="2"/>
      <c r="U101" s="2"/>
      <c r="V101" s="2"/>
      <c r="W101" s="2"/>
      <c r="X101" s="2"/>
      <c r="Y101" s="2"/>
      <c r="Z101" s="2"/>
    </row>
    <row r="102" spans="1:26" ht="13.5" customHeight="1">
      <c r="A102" s="35" t="s">
        <v>10</v>
      </c>
      <c r="B102" s="12" t="s">
        <v>339</v>
      </c>
      <c r="C102" s="49">
        <v>11000</v>
      </c>
      <c r="D102" s="49">
        <v>7000</v>
      </c>
      <c r="E102" s="49">
        <v>5000</v>
      </c>
      <c r="F102" s="49">
        <v>3000</v>
      </c>
      <c r="G102" s="50"/>
      <c r="H102" s="50"/>
      <c r="I102" s="50"/>
      <c r="J102" s="50"/>
      <c r="K102" s="20">
        <f t="shared" si="61"/>
        <v>13000</v>
      </c>
      <c r="L102" s="20">
        <f t="shared" ref="L102:N102" si="92">IFERROR(ROUND(D102*$Q102/100,0)*100,"")</f>
        <v>8300</v>
      </c>
      <c r="M102" s="20">
        <f t="shared" si="92"/>
        <v>6000</v>
      </c>
      <c r="N102" s="20">
        <f t="shared" si="92"/>
        <v>3600</v>
      </c>
      <c r="O102" s="47">
        <f>[2]H.TuyHoa!$K$244</f>
        <v>0</v>
      </c>
      <c r="P102" s="48">
        <f>P106</f>
        <v>0</v>
      </c>
      <c r="Q102" s="48">
        <v>1.192368839427663</v>
      </c>
      <c r="R102" s="15"/>
      <c r="S102" s="2" t="e">
        <f>VLOOKUP(B102,[1]ODT!$B$11:$H$459,7,0)</f>
        <v>#N/A</v>
      </c>
      <c r="T102" s="2"/>
      <c r="U102" s="2"/>
      <c r="V102" s="2"/>
      <c r="W102" s="2"/>
      <c r="X102" s="2"/>
      <c r="Y102" s="2"/>
      <c r="Z102" s="2"/>
    </row>
    <row r="103" spans="1:26" ht="13.5" customHeight="1">
      <c r="A103" s="35" t="s">
        <v>10</v>
      </c>
      <c r="B103" s="12" t="s">
        <v>340</v>
      </c>
      <c r="C103" s="49">
        <v>11000</v>
      </c>
      <c r="D103" s="49">
        <v>7000</v>
      </c>
      <c r="E103" s="49">
        <v>5000</v>
      </c>
      <c r="F103" s="49">
        <v>3000</v>
      </c>
      <c r="G103" s="50"/>
      <c r="H103" s="50"/>
      <c r="I103" s="50"/>
      <c r="J103" s="50"/>
      <c r="K103" s="20">
        <f t="shared" si="61"/>
        <v>13000</v>
      </c>
      <c r="L103" s="20">
        <f t="shared" ref="L103:N103" si="93">IFERROR(ROUND(D103*$Q103/100,0)*100,"")</f>
        <v>8300</v>
      </c>
      <c r="M103" s="20">
        <f t="shared" si="93"/>
        <v>6000</v>
      </c>
      <c r="N103" s="20">
        <f t="shared" si="93"/>
        <v>3600</v>
      </c>
      <c r="O103" s="47">
        <f>[2]H.TuyHoa!$K$188</f>
        <v>0</v>
      </c>
      <c r="P103" s="48">
        <f>P106</f>
        <v>0</v>
      </c>
      <c r="Q103" s="48">
        <v>1.192368839427663</v>
      </c>
      <c r="R103" s="15"/>
      <c r="S103" s="2" t="e">
        <f>VLOOKUP(B103,[1]ODT!$B$11:$H$459,7,0)</f>
        <v>#N/A</v>
      </c>
      <c r="T103" s="2"/>
      <c r="U103" s="2"/>
      <c r="V103" s="2"/>
      <c r="W103" s="2"/>
      <c r="X103" s="2"/>
      <c r="Y103" s="2"/>
      <c r="Z103" s="2"/>
    </row>
    <row r="104" spans="1:26" ht="13.5" customHeight="1">
      <c r="A104" s="35">
        <v>46</v>
      </c>
      <c r="B104" s="11" t="s">
        <v>61</v>
      </c>
      <c r="C104" s="49">
        <v>15000</v>
      </c>
      <c r="D104" s="49">
        <v>10000</v>
      </c>
      <c r="E104" s="49">
        <v>7000</v>
      </c>
      <c r="F104" s="49">
        <v>4000</v>
      </c>
      <c r="G104" s="50"/>
      <c r="H104" s="50"/>
      <c r="I104" s="50"/>
      <c r="J104" s="50"/>
      <c r="K104" s="20">
        <f t="shared" si="61"/>
        <v>22000</v>
      </c>
      <c r="L104" s="20">
        <f t="shared" ref="L104:N104" si="94">IFERROR(ROUND(D104*$Q104/100,0)*100,"")</f>
        <v>14400</v>
      </c>
      <c r="M104" s="20">
        <f t="shared" si="94"/>
        <v>10100</v>
      </c>
      <c r="N104" s="20">
        <f t="shared" si="94"/>
        <v>5800</v>
      </c>
      <c r="O104" s="47">
        <f>[2]H.TuyHoa!$K$249</f>
        <v>0</v>
      </c>
      <c r="P104" s="48">
        <f>P88</f>
        <v>0</v>
      </c>
      <c r="Q104" s="48">
        <v>1.4422212731629771</v>
      </c>
      <c r="R104" s="15"/>
      <c r="S104" s="2" t="e">
        <f>VLOOKUP(B104,[1]ODT!$B$11:$H$459,7,0)</f>
        <v>#N/A</v>
      </c>
      <c r="T104" s="2"/>
      <c r="U104" s="2"/>
      <c r="V104" s="2"/>
      <c r="W104" s="2"/>
      <c r="X104" s="2"/>
      <c r="Y104" s="2"/>
      <c r="Z104" s="2"/>
    </row>
    <row r="105" spans="1:26" ht="13.5" customHeight="1">
      <c r="A105" s="35">
        <v>47</v>
      </c>
      <c r="B105" s="11" t="s">
        <v>341</v>
      </c>
      <c r="C105" s="49">
        <v>3500</v>
      </c>
      <c r="D105" s="49">
        <v>2100</v>
      </c>
      <c r="E105" s="49">
        <v>1700</v>
      </c>
      <c r="F105" s="49">
        <v>1400</v>
      </c>
      <c r="G105" s="50"/>
      <c r="H105" s="50"/>
      <c r="I105" s="50"/>
      <c r="J105" s="50"/>
      <c r="K105" s="20">
        <f t="shared" si="61"/>
        <v>6000</v>
      </c>
      <c r="L105" s="20">
        <f t="shared" ref="L105:N105" si="95">IFERROR(ROUND(D105*$Q105/100,0)*100,"")</f>
        <v>3800</v>
      </c>
      <c r="M105" s="20">
        <f t="shared" si="95"/>
        <v>3100</v>
      </c>
      <c r="N105" s="20">
        <f t="shared" si="95"/>
        <v>2500</v>
      </c>
      <c r="O105" s="47">
        <f>[2]H.TuyHoa!$K$25</f>
        <v>0</v>
      </c>
      <c r="P105" s="52">
        <f>[2]H.TuyHoa!$K$25</f>
        <v>0</v>
      </c>
      <c r="Q105" s="52">
        <v>1.7985688496210974</v>
      </c>
      <c r="R105" s="15" t="s">
        <v>305</v>
      </c>
      <c r="S105" s="2" t="e">
        <f>VLOOKUP(B105,[1]ODT!$B$11:$H$459,7,0)</f>
        <v>#N/A</v>
      </c>
      <c r="T105" s="55"/>
      <c r="U105" s="55"/>
      <c r="V105" s="55"/>
      <c r="W105" s="55"/>
      <c r="X105" s="55"/>
      <c r="Y105" s="55"/>
      <c r="Z105" s="55"/>
    </row>
    <row r="106" spans="1:26" ht="13.5" customHeight="1">
      <c r="A106" s="35">
        <v>48</v>
      </c>
      <c r="B106" s="11" t="s">
        <v>342</v>
      </c>
      <c r="C106" s="49">
        <v>11000</v>
      </c>
      <c r="D106" s="49">
        <v>8000</v>
      </c>
      <c r="E106" s="49">
        <v>5000</v>
      </c>
      <c r="F106" s="49">
        <v>3000</v>
      </c>
      <c r="G106" s="50"/>
      <c r="H106" s="50"/>
      <c r="I106" s="50"/>
      <c r="J106" s="50"/>
      <c r="K106" s="20">
        <f t="shared" si="61"/>
        <v>13000</v>
      </c>
      <c r="L106" s="20">
        <f t="shared" ref="L106:N106" si="96">IFERROR(ROUND(D106*$Q106/100,0)*100,"")</f>
        <v>9500</v>
      </c>
      <c r="M106" s="20">
        <f t="shared" si="96"/>
        <v>6000</v>
      </c>
      <c r="N106" s="20">
        <f t="shared" si="96"/>
        <v>3600</v>
      </c>
      <c r="O106" s="47">
        <f>[2]H.TuyHoa!$K$74</f>
        <v>0</v>
      </c>
      <c r="P106" s="52">
        <f>[2]H.TuyHoa!$K$74</f>
        <v>0</v>
      </c>
      <c r="Q106" s="52">
        <v>1.192368839427663</v>
      </c>
      <c r="R106" s="15" t="s">
        <v>343</v>
      </c>
      <c r="S106" s="2" t="e">
        <f>VLOOKUP(B106,[1]ODT!$B$11:$H$459,7,0)</f>
        <v>#N/A</v>
      </c>
      <c r="T106" s="2" t="s">
        <v>344</v>
      </c>
      <c r="U106" s="2"/>
      <c r="V106" s="2"/>
      <c r="W106" s="2"/>
      <c r="X106" s="2"/>
      <c r="Y106" s="2"/>
      <c r="Z106" s="2"/>
    </row>
    <row r="107" spans="1:26" ht="13.5" customHeight="1">
      <c r="A107" s="35">
        <v>49</v>
      </c>
      <c r="B107" s="11" t="s">
        <v>62</v>
      </c>
      <c r="C107" s="13"/>
      <c r="D107" s="13"/>
      <c r="E107" s="13"/>
      <c r="F107" s="13"/>
      <c r="G107" s="50"/>
      <c r="H107" s="50"/>
      <c r="I107" s="50"/>
      <c r="J107" s="50"/>
      <c r="K107" s="20">
        <f t="shared" si="61"/>
        <v>0</v>
      </c>
      <c r="L107" s="20">
        <f t="shared" ref="L107:N107" si="97">IFERROR(ROUND(D107*$Q107/100,0)*100,"")</f>
        <v>0</v>
      </c>
      <c r="M107" s="20">
        <f t="shared" si="97"/>
        <v>0</v>
      </c>
      <c r="N107" s="20">
        <f t="shared" si="97"/>
        <v>0</v>
      </c>
      <c r="O107" s="47"/>
      <c r="P107" s="48"/>
      <c r="Q107" s="48"/>
      <c r="R107" s="15"/>
      <c r="S107" s="2" t="e">
        <f>VLOOKUP(B107,[1]ODT!$B$11:$H$459,7,0)</f>
        <v>#N/A</v>
      </c>
      <c r="T107" s="2"/>
      <c r="U107" s="2"/>
      <c r="V107" s="2"/>
      <c r="W107" s="2"/>
      <c r="X107" s="2"/>
      <c r="Y107" s="2"/>
      <c r="Z107" s="2"/>
    </row>
    <row r="108" spans="1:26" ht="13.5" customHeight="1">
      <c r="A108" s="35" t="s">
        <v>10</v>
      </c>
      <c r="B108" s="12" t="s">
        <v>345</v>
      </c>
      <c r="C108" s="49">
        <v>12000</v>
      </c>
      <c r="D108" s="49">
        <v>9000</v>
      </c>
      <c r="E108" s="49">
        <v>6000</v>
      </c>
      <c r="F108" s="49">
        <v>4000</v>
      </c>
      <c r="G108" s="50"/>
      <c r="H108" s="50"/>
      <c r="I108" s="50"/>
      <c r="J108" s="50"/>
      <c r="K108" s="20">
        <f t="shared" si="61"/>
        <v>17000</v>
      </c>
      <c r="L108" s="20">
        <f t="shared" ref="L108:N108" si="98">IFERROR(ROUND(D108*$Q108/100,0)*100,"")</f>
        <v>12900</v>
      </c>
      <c r="M108" s="20">
        <f t="shared" si="98"/>
        <v>8600</v>
      </c>
      <c r="N108" s="20">
        <f t="shared" si="98"/>
        <v>5700</v>
      </c>
      <c r="O108" s="47"/>
      <c r="P108" s="48">
        <f>P191</f>
        <v>0</v>
      </c>
      <c r="Q108" s="48">
        <v>1.4370773333333333</v>
      </c>
      <c r="R108" s="15"/>
      <c r="S108" s="2" t="e">
        <f>VLOOKUP(B108,[1]ODT!$B$11:$H$459,7,0)</f>
        <v>#N/A</v>
      </c>
      <c r="T108" s="2"/>
      <c r="U108" s="2"/>
      <c r="V108" s="2"/>
      <c r="W108" s="2"/>
      <c r="X108" s="2"/>
      <c r="Y108" s="2"/>
      <c r="Z108" s="2"/>
    </row>
    <row r="109" spans="1:26" ht="13.5" customHeight="1">
      <c r="A109" s="35" t="s">
        <v>10</v>
      </c>
      <c r="B109" s="12" t="s">
        <v>346</v>
      </c>
      <c r="C109" s="49">
        <v>6000</v>
      </c>
      <c r="D109" s="49">
        <v>4000</v>
      </c>
      <c r="E109" s="49">
        <v>3000</v>
      </c>
      <c r="F109" s="49">
        <v>2000</v>
      </c>
      <c r="G109" s="50"/>
      <c r="H109" s="50"/>
      <c r="I109" s="50"/>
      <c r="J109" s="50"/>
      <c r="K109" s="20">
        <f t="shared" si="61"/>
        <v>8000</v>
      </c>
      <c r="L109" s="20">
        <f t="shared" ref="L109:N109" si="99">IFERROR(ROUND(D109*$Q109/100,0)*100,"")</f>
        <v>5600</v>
      </c>
      <c r="M109" s="20">
        <f t="shared" si="99"/>
        <v>4200</v>
      </c>
      <c r="N109" s="20">
        <f t="shared" si="99"/>
        <v>2800</v>
      </c>
      <c r="O109" s="47">
        <f>[2]H.TuyHoa!$K$280</f>
        <v>0</v>
      </c>
      <c r="P109" s="48">
        <f>P330</f>
        <v>0</v>
      </c>
      <c r="Q109" s="48">
        <v>1.3888888888888891</v>
      </c>
      <c r="R109" s="15"/>
      <c r="S109" s="2" t="e">
        <f>VLOOKUP(B109,[1]ODT!$B$11:$H$459,7,0)</f>
        <v>#N/A</v>
      </c>
      <c r="T109" s="2"/>
      <c r="U109" s="2"/>
      <c r="V109" s="2"/>
      <c r="W109" s="2"/>
      <c r="X109" s="2"/>
      <c r="Y109" s="2"/>
      <c r="Z109" s="2"/>
    </row>
    <row r="110" spans="1:26" ht="13.5" customHeight="1">
      <c r="A110" s="35" t="s">
        <v>10</v>
      </c>
      <c r="B110" s="12" t="s">
        <v>347</v>
      </c>
      <c r="C110" s="49">
        <v>7000</v>
      </c>
      <c r="D110" s="49">
        <v>4000</v>
      </c>
      <c r="E110" s="49">
        <v>3000</v>
      </c>
      <c r="F110" s="49">
        <v>2000</v>
      </c>
      <c r="G110" s="50"/>
      <c r="H110" s="50"/>
      <c r="I110" s="50"/>
      <c r="J110" s="50"/>
      <c r="K110" s="20">
        <f t="shared" si="61"/>
        <v>9000</v>
      </c>
      <c r="L110" s="20">
        <f t="shared" ref="L110:N110" si="100">IFERROR(ROUND(D110*$Q110/100,0)*100,"")</f>
        <v>4900</v>
      </c>
      <c r="M110" s="20">
        <f t="shared" si="100"/>
        <v>3700</v>
      </c>
      <c r="N110" s="20">
        <f t="shared" si="100"/>
        <v>2500</v>
      </c>
      <c r="O110" s="47">
        <f>[2]H.TuyHoa!$K$285</f>
        <v>0</v>
      </c>
      <c r="P110" s="48">
        <f>P199</f>
        <v>0</v>
      </c>
      <c r="Q110" s="48">
        <v>1.2315257142857099</v>
      </c>
      <c r="R110" s="15"/>
      <c r="S110" s="2" t="e">
        <f>VLOOKUP(B110,[1]ODT!$B$11:$H$459,7,0)</f>
        <v>#N/A</v>
      </c>
      <c r="T110" s="2"/>
      <c r="U110" s="2"/>
      <c r="V110" s="2"/>
      <c r="W110" s="2"/>
      <c r="X110" s="2"/>
      <c r="Y110" s="2"/>
      <c r="Z110" s="2"/>
    </row>
    <row r="111" spans="1:26" ht="13.5" customHeight="1">
      <c r="A111" s="35">
        <v>50</v>
      </c>
      <c r="B111" s="11" t="s">
        <v>348</v>
      </c>
      <c r="C111" s="49">
        <v>7000</v>
      </c>
      <c r="D111" s="13"/>
      <c r="E111" s="13"/>
      <c r="F111" s="13"/>
      <c r="G111" s="50"/>
      <c r="H111" s="50"/>
      <c r="I111" s="50"/>
      <c r="J111" s="50"/>
      <c r="K111" s="20">
        <f t="shared" si="61"/>
        <v>9000</v>
      </c>
      <c r="L111" s="20">
        <f t="shared" ref="L111:N111" si="101">IFERROR(ROUND(D111*$Q111/100,0)*100,"")</f>
        <v>0</v>
      </c>
      <c r="M111" s="20">
        <f t="shared" si="101"/>
        <v>0</v>
      </c>
      <c r="N111" s="20">
        <f t="shared" si="101"/>
        <v>0</v>
      </c>
      <c r="O111" s="47"/>
      <c r="P111" s="48"/>
      <c r="Q111" s="48">
        <v>1.2315257142857099</v>
      </c>
      <c r="R111" s="15"/>
      <c r="S111" s="2" t="e">
        <f>VLOOKUP(B111,[1]ODT!$B$11:$H$459,7,0)</f>
        <v>#N/A</v>
      </c>
      <c r="T111" s="2"/>
      <c r="U111" s="2"/>
      <c r="V111" s="2"/>
      <c r="W111" s="2"/>
      <c r="X111" s="2"/>
      <c r="Y111" s="2"/>
      <c r="Z111" s="2"/>
    </row>
    <row r="112" spans="1:26" ht="13.5" customHeight="1">
      <c r="A112" s="35">
        <v>51</v>
      </c>
      <c r="B112" s="11" t="s">
        <v>349</v>
      </c>
      <c r="C112" s="49">
        <v>7000</v>
      </c>
      <c r="D112" s="13"/>
      <c r="E112" s="13"/>
      <c r="F112" s="13"/>
      <c r="G112" s="50"/>
      <c r="H112" s="50"/>
      <c r="I112" s="50"/>
      <c r="J112" s="50"/>
      <c r="K112" s="20">
        <f t="shared" si="61"/>
        <v>9000</v>
      </c>
      <c r="L112" s="20">
        <f t="shared" ref="L112:N112" si="102">IFERROR(ROUND(D112*$Q112/100,0)*100,"")</f>
        <v>0</v>
      </c>
      <c r="M112" s="20">
        <f t="shared" si="102"/>
        <v>0</v>
      </c>
      <c r="N112" s="20">
        <f t="shared" si="102"/>
        <v>0</v>
      </c>
      <c r="O112" s="47"/>
      <c r="P112" s="48"/>
      <c r="Q112" s="48">
        <v>1.2315257142857099</v>
      </c>
      <c r="R112" s="15"/>
      <c r="S112" s="2" t="e">
        <f>VLOOKUP(B112,[1]ODT!$B$11:$H$459,7,0)</f>
        <v>#N/A</v>
      </c>
      <c r="T112" s="2"/>
      <c r="U112" s="2"/>
      <c r="V112" s="2"/>
      <c r="W112" s="2"/>
      <c r="X112" s="2"/>
      <c r="Y112" s="2"/>
      <c r="Z112" s="2"/>
    </row>
    <row r="113" spans="1:26" ht="13.5" customHeight="1">
      <c r="A113" s="35">
        <v>52</v>
      </c>
      <c r="B113" s="11" t="s">
        <v>63</v>
      </c>
      <c r="C113" s="13"/>
      <c r="D113" s="13"/>
      <c r="E113" s="13"/>
      <c r="F113" s="13"/>
      <c r="G113" s="50"/>
      <c r="H113" s="50"/>
      <c r="I113" s="50"/>
      <c r="J113" s="50"/>
      <c r="K113" s="20">
        <f t="shared" si="61"/>
        <v>0</v>
      </c>
      <c r="L113" s="20">
        <f t="shared" ref="L113:N113" si="103">IFERROR(ROUND(D113*$Q113/100,0)*100,"")</f>
        <v>0</v>
      </c>
      <c r="M113" s="20">
        <f t="shared" si="103"/>
        <v>0</v>
      </c>
      <c r="N113" s="20">
        <f t="shared" si="103"/>
        <v>0</v>
      </c>
      <c r="O113" s="47"/>
      <c r="P113" s="48"/>
      <c r="Q113" s="48"/>
      <c r="R113" s="15"/>
      <c r="S113" s="2" t="e">
        <f>VLOOKUP(B113,[1]ODT!$B$11:$H$459,7,0)</f>
        <v>#N/A</v>
      </c>
      <c r="T113" s="2"/>
      <c r="U113" s="2"/>
      <c r="V113" s="2"/>
      <c r="W113" s="2"/>
      <c r="X113" s="2"/>
      <c r="Y113" s="2"/>
      <c r="Z113" s="2"/>
    </row>
    <row r="114" spans="1:26" ht="13.5" customHeight="1">
      <c r="A114" s="35" t="s">
        <v>10</v>
      </c>
      <c r="B114" s="12" t="s">
        <v>64</v>
      </c>
      <c r="C114" s="49">
        <v>12000</v>
      </c>
      <c r="D114" s="49">
        <v>8000</v>
      </c>
      <c r="E114" s="49">
        <v>6000</v>
      </c>
      <c r="F114" s="49">
        <v>4000</v>
      </c>
      <c r="G114" s="50"/>
      <c r="H114" s="50"/>
      <c r="I114" s="50"/>
      <c r="J114" s="50"/>
      <c r="K114" s="20">
        <f t="shared" si="61"/>
        <v>17000</v>
      </c>
      <c r="L114" s="20">
        <f t="shared" ref="L114:N114" si="104">IFERROR(ROUND(D114*$Q114/100,0)*100,"")</f>
        <v>11500</v>
      </c>
      <c r="M114" s="20">
        <f t="shared" si="104"/>
        <v>8600</v>
      </c>
      <c r="N114" s="20">
        <f t="shared" si="104"/>
        <v>5700</v>
      </c>
      <c r="O114" s="47"/>
      <c r="P114" s="48">
        <f>P191</f>
        <v>0</v>
      </c>
      <c r="Q114" s="48">
        <v>1.4370773333333333</v>
      </c>
      <c r="R114" s="15"/>
      <c r="S114" s="2" t="e">
        <f>VLOOKUP(B114,[1]ODT!$B$11:$H$459,7,0)</f>
        <v>#N/A</v>
      </c>
      <c r="T114" s="2"/>
      <c r="U114" s="2"/>
      <c r="V114" s="2"/>
      <c r="W114" s="2"/>
      <c r="X114" s="2"/>
      <c r="Y114" s="2"/>
      <c r="Z114" s="2"/>
    </row>
    <row r="115" spans="1:26" ht="13.5" customHeight="1">
      <c r="A115" s="35" t="s">
        <v>10</v>
      </c>
      <c r="B115" s="12" t="s">
        <v>65</v>
      </c>
      <c r="C115" s="49">
        <v>16000</v>
      </c>
      <c r="D115" s="49">
        <v>12000</v>
      </c>
      <c r="E115" s="49">
        <v>8000</v>
      </c>
      <c r="F115" s="49">
        <v>5000</v>
      </c>
      <c r="G115" s="50"/>
      <c r="H115" s="50"/>
      <c r="I115" s="50"/>
      <c r="J115" s="50"/>
      <c r="K115" s="20">
        <f t="shared" si="61"/>
        <v>23000</v>
      </c>
      <c r="L115" s="20">
        <f t="shared" ref="L115:N115" si="105">IFERROR(ROUND(D115*$Q115/100,0)*100,"")</f>
        <v>17000</v>
      </c>
      <c r="M115" s="20">
        <f t="shared" si="105"/>
        <v>11300</v>
      </c>
      <c r="N115" s="20">
        <f t="shared" si="105"/>
        <v>7100</v>
      </c>
      <c r="O115" s="47">
        <f>[2]H.TuyHoa!$K$131</f>
        <v>0</v>
      </c>
      <c r="P115" s="48">
        <f>P86</f>
        <v>0</v>
      </c>
      <c r="Q115" s="48">
        <v>1.4155172413793102</v>
      </c>
      <c r="R115" s="15"/>
      <c r="S115" s="2" t="e">
        <f>VLOOKUP(B115,[1]ODT!$B$11:$H$459,7,0)</f>
        <v>#N/A</v>
      </c>
      <c r="T115" s="2"/>
      <c r="U115" s="2"/>
      <c r="V115" s="2"/>
      <c r="W115" s="2"/>
      <c r="X115" s="2"/>
      <c r="Y115" s="2"/>
      <c r="Z115" s="2"/>
    </row>
    <row r="116" spans="1:26" ht="13.5" customHeight="1">
      <c r="A116" s="35" t="s">
        <v>10</v>
      </c>
      <c r="B116" s="12" t="s">
        <v>66</v>
      </c>
      <c r="C116" s="49">
        <v>14000</v>
      </c>
      <c r="D116" s="49">
        <v>11000</v>
      </c>
      <c r="E116" s="49">
        <v>8000</v>
      </c>
      <c r="F116" s="49">
        <v>6000</v>
      </c>
      <c r="G116" s="50"/>
      <c r="H116" s="50"/>
      <c r="I116" s="50"/>
      <c r="J116" s="50"/>
      <c r="K116" s="20">
        <f t="shared" si="61"/>
        <v>16000</v>
      </c>
      <c r="L116" s="20">
        <f t="shared" ref="L116:N116" si="106">IFERROR(ROUND(D116*$Q116/100,0)*100,"")</f>
        <v>12800</v>
      </c>
      <c r="M116" s="20">
        <f t="shared" si="106"/>
        <v>9300</v>
      </c>
      <c r="N116" s="20">
        <f t="shared" si="106"/>
        <v>7000</v>
      </c>
      <c r="O116" s="47"/>
      <c r="P116" s="48">
        <f>P97</f>
        <v>-0.1</v>
      </c>
      <c r="Q116" s="48">
        <v>1.1605042016806721</v>
      </c>
      <c r="R116" s="15"/>
      <c r="S116" s="2" t="e">
        <f>VLOOKUP(B116,[1]ODT!$B$11:$H$459,7,0)</f>
        <v>#N/A</v>
      </c>
      <c r="T116" s="2"/>
      <c r="U116" s="2"/>
      <c r="V116" s="2"/>
      <c r="W116" s="2"/>
      <c r="X116" s="2"/>
      <c r="Y116" s="2"/>
      <c r="Z116" s="2"/>
    </row>
    <row r="117" spans="1:26" ht="13.5" customHeight="1">
      <c r="A117" s="35">
        <v>53</v>
      </c>
      <c r="B117" s="11" t="s">
        <v>350</v>
      </c>
      <c r="C117" s="49">
        <v>14000</v>
      </c>
      <c r="D117" s="49">
        <v>10000</v>
      </c>
      <c r="E117" s="49">
        <v>7000</v>
      </c>
      <c r="F117" s="49">
        <v>4000</v>
      </c>
      <c r="G117" s="50"/>
      <c r="H117" s="50"/>
      <c r="I117" s="50"/>
      <c r="J117" s="50"/>
      <c r="K117" s="20">
        <f t="shared" si="61"/>
        <v>16000</v>
      </c>
      <c r="L117" s="20">
        <f t="shared" ref="L117:N117" si="107">IFERROR(ROUND(D117*$Q117/100,0)*100,"")</f>
        <v>11600</v>
      </c>
      <c r="M117" s="20">
        <f t="shared" si="107"/>
        <v>8100</v>
      </c>
      <c r="N117" s="20">
        <f t="shared" si="107"/>
        <v>4600</v>
      </c>
      <c r="O117" s="47"/>
      <c r="P117" s="48">
        <f>P97</f>
        <v>-0.1</v>
      </c>
      <c r="Q117" s="48">
        <v>1.1605042016806721</v>
      </c>
      <c r="R117" s="15"/>
      <c r="S117" s="2" t="e">
        <f>VLOOKUP(B117,[1]ODT!$B$11:$H$459,7,0)</f>
        <v>#N/A</v>
      </c>
      <c r="T117" s="2"/>
      <c r="U117" s="2"/>
      <c r="V117" s="2"/>
      <c r="W117" s="2"/>
      <c r="X117" s="2"/>
      <c r="Y117" s="2"/>
      <c r="Z117" s="2"/>
    </row>
    <row r="118" spans="1:26" ht="13.5" customHeight="1">
      <c r="A118" s="35">
        <v>54</v>
      </c>
      <c r="B118" s="11" t="s">
        <v>67</v>
      </c>
      <c r="C118" s="49">
        <v>10000</v>
      </c>
      <c r="D118" s="49">
        <v>7000</v>
      </c>
      <c r="E118" s="49">
        <v>5000</v>
      </c>
      <c r="F118" s="49">
        <v>3000</v>
      </c>
      <c r="G118" s="50"/>
      <c r="H118" s="50"/>
      <c r="I118" s="50"/>
      <c r="J118" s="50"/>
      <c r="K118" s="20">
        <f t="shared" si="61"/>
        <v>15000</v>
      </c>
      <c r="L118" s="20">
        <f t="shared" ref="L118:N118" si="108">IFERROR(ROUND(D118*$Q118/100,0)*100,"")</f>
        <v>10500</v>
      </c>
      <c r="M118" s="20">
        <f t="shared" si="108"/>
        <v>7500</v>
      </c>
      <c r="N118" s="20">
        <f t="shared" si="108"/>
        <v>4500</v>
      </c>
      <c r="O118" s="47"/>
      <c r="P118" s="48">
        <f>P173</f>
        <v>0</v>
      </c>
      <c r="Q118" s="48">
        <v>1.498742170016742</v>
      </c>
      <c r="R118" s="15"/>
      <c r="S118" s="2" t="e">
        <f>VLOOKUP(B118,[1]ODT!$B$11:$H$459,7,0)</f>
        <v>#N/A</v>
      </c>
      <c r="T118" s="2"/>
      <c r="U118" s="2"/>
      <c r="V118" s="2"/>
      <c r="W118" s="2"/>
      <c r="X118" s="2"/>
      <c r="Y118" s="2"/>
      <c r="Z118" s="2"/>
    </row>
    <row r="119" spans="1:26" ht="13.5" customHeight="1">
      <c r="A119" s="35">
        <v>55</v>
      </c>
      <c r="B119" s="11" t="s">
        <v>68</v>
      </c>
      <c r="C119" s="49">
        <v>12000</v>
      </c>
      <c r="D119" s="49">
        <v>8000</v>
      </c>
      <c r="E119" s="49">
        <v>5000</v>
      </c>
      <c r="F119" s="49">
        <v>3000</v>
      </c>
      <c r="G119" s="50"/>
      <c r="H119" s="50"/>
      <c r="I119" s="50"/>
      <c r="J119" s="50"/>
      <c r="K119" s="20">
        <f t="shared" si="61"/>
        <v>17000</v>
      </c>
      <c r="L119" s="20">
        <f t="shared" ref="L119:N119" si="109">IFERROR(ROUND(D119*$Q119/100,0)*100,"")</f>
        <v>11500</v>
      </c>
      <c r="M119" s="20">
        <f t="shared" si="109"/>
        <v>7200</v>
      </c>
      <c r="N119" s="20">
        <f t="shared" si="109"/>
        <v>4300</v>
      </c>
      <c r="O119" s="47"/>
      <c r="P119" s="48">
        <f>P191</f>
        <v>0</v>
      </c>
      <c r="Q119" s="48">
        <v>1.4370773333333333</v>
      </c>
      <c r="R119" s="15"/>
      <c r="S119" s="2" t="e">
        <f>VLOOKUP(B119,[1]ODT!$B$11:$H$459,7,0)</f>
        <v>#N/A</v>
      </c>
      <c r="T119" s="2"/>
      <c r="U119" s="2"/>
      <c r="V119" s="2"/>
      <c r="W119" s="2"/>
      <c r="X119" s="2"/>
      <c r="Y119" s="2"/>
      <c r="Z119" s="2"/>
    </row>
    <row r="120" spans="1:26" ht="13.5" customHeight="1">
      <c r="A120" s="35">
        <v>56</v>
      </c>
      <c r="B120" s="11" t="s">
        <v>69</v>
      </c>
      <c r="C120" s="13"/>
      <c r="D120" s="13"/>
      <c r="E120" s="13"/>
      <c r="F120" s="13"/>
      <c r="G120" s="50"/>
      <c r="H120" s="50"/>
      <c r="I120" s="50"/>
      <c r="J120" s="50"/>
      <c r="K120" s="20">
        <f t="shared" si="61"/>
        <v>0</v>
      </c>
      <c r="L120" s="20">
        <f t="shared" ref="L120:N120" si="110">IFERROR(ROUND(D120*$Q120/100,0)*100,"")</f>
        <v>0</v>
      </c>
      <c r="M120" s="20">
        <f t="shared" si="110"/>
        <v>0</v>
      </c>
      <c r="N120" s="20">
        <f t="shared" si="110"/>
        <v>0</v>
      </c>
      <c r="O120" s="47"/>
      <c r="P120" s="48"/>
      <c r="Q120" s="48"/>
      <c r="R120" s="15"/>
      <c r="S120" s="2" t="e">
        <f>VLOOKUP(B120,[1]ODT!$B$11:$H$459,7,0)</f>
        <v>#N/A</v>
      </c>
      <c r="T120" s="2"/>
      <c r="U120" s="2"/>
      <c r="V120" s="2"/>
      <c r="W120" s="2"/>
      <c r="X120" s="2"/>
      <c r="Y120" s="2"/>
      <c r="Z120" s="2"/>
    </row>
    <row r="121" spans="1:26" ht="13.5" customHeight="1">
      <c r="A121" s="35" t="s">
        <v>10</v>
      </c>
      <c r="B121" s="12" t="s">
        <v>351</v>
      </c>
      <c r="C121" s="49">
        <v>8000</v>
      </c>
      <c r="D121" s="49">
        <v>6000</v>
      </c>
      <c r="E121" s="49">
        <v>4000</v>
      </c>
      <c r="F121" s="49">
        <v>3000</v>
      </c>
      <c r="G121" s="50"/>
      <c r="H121" s="50"/>
      <c r="I121" s="50"/>
      <c r="J121" s="50"/>
      <c r="K121" s="20">
        <f t="shared" si="61"/>
        <v>11000</v>
      </c>
      <c r="L121" s="20">
        <f t="shared" ref="L121:N121" si="111">IFERROR(ROUND(D121*$Q121/100,0)*100,"")</f>
        <v>8400</v>
      </c>
      <c r="M121" s="20">
        <f t="shared" si="111"/>
        <v>5600</v>
      </c>
      <c r="N121" s="20">
        <f t="shared" si="111"/>
        <v>4200</v>
      </c>
      <c r="O121" s="47">
        <f>[2]H.TuyHoa!$K$136</f>
        <v>0</v>
      </c>
      <c r="P121" s="48">
        <f>P359</f>
        <v>0</v>
      </c>
      <c r="Q121" s="48">
        <v>1.4003797500000001</v>
      </c>
      <c r="R121" s="15"/>
      <c r="S121" s="2" t="e">
        <f>VLOOKUP(B121,[1]ODT!$B$11:$H$459,7,0)</f>
        <v>#N/A</v>
      </c>
      <c r="T121" s="2"/>
      <c r="U121" s="2"/>
      <c r="V121" s="2"/>
      <c r="W121" s="2"/>
      <c r="X121" s="2"/>
      <c r="Y121" s="2"/>
      <c r="Z121" s="2"/>
    </row>
    <row r="122" spans="1:26" ht="13.5" customHeight="1">
      <c r="A122" s="35" t="s">
        <v>10</v>
      </c>
      <c r="B122" s="12" t="s">
        <v>352</v>
      </c>
      <c r="C122" s="49">
        <v>10000</v>
      </c>
      <c r="D122" s="49">
        <v>6000</v>
      </c>
      <c r="E122" s="49">
        <v>4000</v>
      </c>
      <c r="F122" s="49">
        <v>3000</v>
      </c>
      <c r="G122" s="50"/>
      <c r="H122" s="50"/>
      <c r="I122" s="50"/>
      <c r="J122" s="50"/>
      <c r="K122" s="20">
        <f t="shared" si="61"/>
        <v>15000</v>
      </c>
      <c r="L122" s="20">
        <f t="shared" ref="L122:N122" si="112">IFERROR(ROUND(D122*$Q122/100,0)*100,"")</f>
        <v>9000</v>
      </c>
      <c r="M122" s="20">
        <f t="shared" si="112"/>
        <v>6000</v>
      </c>
      <c r="N122" s="20">
        <f t="shared" si="112"/>
        <v>4500</v>
      </c>
      <c r="O122" s="47">
        <f>[2]H.TuyHoa!$K$139</f>
        <v>0</v>
      </c>
      <c r="P122" s="48">
        <f>P173</f>
        <v>0</v>
      </c>
      <c r="Q122" s="48">
        <v>1.498742170016742</v>
      </c>
      <c r="R122" s="15"/>
      <c r="S122" s="2" t="e">
        <f>VLOOKUP(B122,[1]ODT!$B$11:$H$459,7,0)</f>
        <v>#N/A</v>
      </c>
      <c r="T122" s="2"/>
      <c r="U122" s="2"/>
      <c r="V122" s="2"/>
      <c r="W122" s="2"/>
      <c r="X122" s="2"/>
      <c r="Y122" s="2"/>
      <c r="Z122" s="2"/>
    </row>
    <row r="123" spans="1:26" ht="13.5" customHeight="1">
      <c r="A123" s="35" t="s">
        <v>10</v>
      </c>
      <c r="B123" s="12" t="s">
        <v>353</v>
      </c>
      <c r="C123" s="49">
        <v>11000</v>
      </c>
      <c r="D123" s="49">
        <v>6000</v>
      </c>
      <c r="E123" s="49">
        <v>4000</v>
      </c>
      <c r="F123" s="49">
        <v>3000</v>
      </c>
      <c r="G123" s="50"/>
      <c r="H123" s="50"/>
      <c r="I123" s="50"/>
      <c r="J123" s="50"/>
      <c r="K123" s="20">
        <f t="shared" si="61"/>
        <v>13000</v>
      </c>
      <c r="L123" s="20">
        <f t="shared" ref="L123:N123" si="113">IFERROR(ROUND(D123*$Q123/100,0)*100,"")</f>
        <v>7200</v>
      </c>
      <c r="M123" s="20">
        <f t="shared" si="113"/>
        <v>4800</v>
      </c>
      <c r="N123" s="20">
        <f t="shared" si="113"/>
        <v>3600</v>
      </c>
      <c r="O123" s="47">
        <f>[2]H.TuyHoa!$K$193</f>
        <v>0</v>
      </c>
      <c r="P123" s="48">
        <f>P106</f>
        <v>0</v>
      </c>
      <c r="Q123" s="48">
        <v>1.192368839427663</v>
      </c>
      <c r="R123" s="15"/>
      <c r="S123" s="2" t="e">
        <f>VLOOKUP(B123,[1]ODT!$B$11:$H$459,7,0)</f>
        <v>#N/A</v>
      </c>
      <c r="T123" s="2"/>
      <c r="U123" s="2"/>
      <c r="V123" s="2"/>
      <c r="W123" s="2"/>
      <c r="X123" s="2"/>
      <c r="Y123" s="2"/>
      <c r="Z123" s="2"/>
    </row>
    <row r="124" spans="1:26" ht="13.5" customHeight="1">
      <c r="A124" s="35">
        <v>57</v>
      </c>
      <c r="B124" s="11" t="s">
        <v>70</v>
      </c>
      <c r="C124" s="49">
        <v>12000</v>
      </c>
      <c r="D124" s="49">
        <v>8000</v>
      </c>
      <c r="E124" s="49">
        <v>5000</v>
      </c>
      <c r="F124" s="49">
        <v>3000</v>
      </c>
      <c r="G124" s="50"/>
      <c r="H124" s="50"/>
      <c r="I124" s="50"/>
      <c r="J124" s="50"/>
      <c r="K124" s="20">
        <f t="shared" si="61"/>
        <v>17000</v>
      </c>
      <c r="L124" s="20">
        <f t="shared" ref="L124:N124" si="114">IFERROR(ROUND(D124*$Q124/100,0)*100,"")</f>
        <v>11500</v>
      </c>
      <c r="M124" s="20">
        <f t="shared" si="114"/>
        <v>7200</v>
      </c>
      <c r="N124" s="20">
        <f t="shared" si="114"/>
        <v>4300</v>
      </c>
      <c r="O124" s="47">
        <f>[2]H.TuyHoa!$K$251</f>
        <v>0</v>
      </c>
      <c r="P124" s="48">
        <f>P191</f>
        <v>0</v>
      </c>
      <c r="Q124" s="48">
        <v>1.4370773333333333</v>
      </c>
      <c r="R124" s="15"/>
      <c r="S124" s="2" t="e">
        <f>VLOOKUP(B124,[1]ODT!$B$11:$H$459,7,0)</f>
        <v>#N/A</v>
      </c>
      <c r="T124" s="2"/>
      <c r="U124" s="2"/>
      <c r="V124" s="2"/>
      <c r="W124" s="2"/>
      <c r="X124" s="2"/>
      <c r="Y124" s="2"/>
      <c r="Z124" s="2"/>
    </row>
    <row r="125" spans="1:26" ht="13.5" customHeight="1">
      <c r="A125" s="35">
        <v>58</v>
      </c>
      <c r="B125" s="11" t="s">
        <v>71</v>
      </c>
      <c r="C125" s="49">
        <v>11000</v>
      </c>
      <c r="D125" s="49">
        <v>7000</v>
      </c>
      <c r="E125" s="49">
        <v>5000</v>
      </c>
      <c r="F125" s="49">
        <v>3000</v>
      </c>
      <c r="G125" s="50"/>
      <c r="H125" s="50"/>
      <c r="I125" s="50"/>
      <c r="J125" s="50"/>
      <c r="K125" s="20">
        <f t="shared" si="61"/>
        <v>13000</v>
      </c>
      <c r="L125" s="20">
        <f t="shared" ref="L125:N125" si="115">IFERROR(ROUND(D125*$Q125/100,0)*100,"")</f>
        <v>8300</v>
      </c>
      <c r="M125" s="20">
        <f t="shared" si="115"/>
        <v>6000</v>
      </c>
      <c r="N125" s="20">
        <f t="shared" si="115"/>
        <v>3600</v>
      </c>
      <c r="O125" s="47"/>
      <c r="P125" s="48">
        <f>P106</f>
        <v>0</v>
      </c>
      <c r="Q125" s="48">
        <v>1.192368839427663</v>
      </c>
      <c r="R125" s="15"/>
      <c r="S125" s="2" t="e">
        <f>VLOOKUP(B125,[1]ODT!$B$11:$H$459,7,0)</f>
        <v>#N/A</v>
      </c>
      <c r="T125" s="2"/>
      <c r="U125" s="2"/>
      <c r="V125" s="2"/>
      <c r="W125" s="2"/>
      <c r="X125" s="2"/>
      <c r="Y125" s="2"/>
      <c r="Z125" s="2"/>
    </row>
    <row r="126" spans="1:26" ht="13.5" customHeight="1">
      <c r="A126" s="35">
        <v>59</v>
      </c>
      <c r="B126" s="11" t="s">
        <v>354</v>
      </c>
      <c r="C126" s="49">
        <v>7000</v>
      </c>
      <c r="D126" s="49">
        <v>5000</v>
      </c>
      <c r="E126" s="49">
        <v>4000</v>
      </c>
      <c r="F126" s="49">
        <v>3000</v>
      </c>
      <c r="G126" s="50"/>
      <c r="H126" s="50"/>
      <c r="I126" s="50"/>
      <c r="J126" s="50"/>
      <c r="K126" s="20">
        <f t="shared" si="61"/>
        <v>9000</v>
      </c>
      <c r="L126" s="20">
        <f t="shared" ref="L126:N126" si="116">IFERROR(ROUND(D126*$Q126/100,0)*100,"")</f>
        <v>6200</v>
      </c>
      <c r="M126" s="20">
        <f t="shared" si="116"/>
        <v>4900</v>
      </c>
      <c r="N126" s="20">
        <f t="shared" si="116"/>
        <v>3700</v>
      </c>
      <c r="O126" s="47"/>
      <c r="P126" s="48">
        <f>P199</f>
        <v>0</v>
      </c>
      <c r="Q126" s="48">
        <v>1.2315257142857143</v>
      </c>
      <c r="R126" s="15"/>
      <c r="S126" s="2" t="e">
        <f>VLOOKUP(B126,[1]ODT!$B$11:$H$459,7,0)</f>
        <v>#N/A</v>
      </c>
      <c r="T126" s="2"/>
      <c r="U126" s="2"/>
      <c r="V126" s="2"/>
      <c r="W126" s="2"/>
      <c r="X126" s="2"/>
      <c r="Y126" s="2"/>
      <c r="Z126" s="2"/>
    </row>
    <row r="127" spans="1:26" ht="13.5" customHeight="1">
      <c r="A127" s="35">
        <v>60</v>
      </c>
      <c r="B127" s="11" t="s">
        <v>355</v>
      </c>
      <c r="C127" s="49">
        <v>10000</v>
      </c>
      <c r="D127" s="13"/>
      <c r="E127" s="13"/>
      <c r="F127" s="13"/>
      <c r="G127" s="50"/>
      <c r="H127" s="50"/>
      <c r="I127" s="50"/>
      <c r="J127" s="50"/>
      <c r="K127" s="20">
        <f t="shared" si="61"/>
        <v>15000</v>
      </c>
      <c r="L127" s="20">
        <f t="shared" ref="L127:N127" si="117">IFERROR(ROUND(D127*$Q127/100,0)*100,"")</f>
        <v>0</v>
      </c>
      <c r="M127" s="20">
        <f t="shared" si="117"/>
        <v>0</v>
      </c>
      <c r="N127" s="20">
        <f t="shared" si="117"/>
        <v>0</v>
      </c>
      <c r="O127" s="47">
        <f>[2]H.TuyHoa!$K$288</f>
        <v>0</v>
      </c>
      <c r="P127" s="48">
        <f>[2]H.TuyHoa!$K$288</f>
        <v>0</v>
      </c>
      <c r="Q127" s="48">
        <v>1.498742170016742</v>
      </c>
      <c r="R127" s="15"/>
      <c r="S127" s="2" t="e">
        <f>VLOOKUP(B127,[1]ODT!$B$11:$H$459,7,0)</f>
        <v>#N/A</v>
      </c>
      <c r="T127" s="2"/>
      <c r="U127" s="2"/>
      <c r="V127" s="2"/>
      <c r="W127" s="2"/>
      <c r="X127" s="2"/>
      <c r="Y127" s="2"/>
      <c r="Z127" s="2"/>
    </row>
    <row r="128" spans="1:26" ht="13.5" customHeight="1">
      <c r="A128" s="35">
        <v>61</v>
      </c>
      <c r="B128" s="11" t="s">
        <v>356</v>
      </c>
      <c r="C128" s="49">
        <v>8000</v>
      </c>
      <c r="D128" s="13"/>
      <c r="E128" s="13"/>
      <c r="F128" s="13"/>
      <c r="G128" s="50"/>
      <c r="H128" s="50"/>
      <c r="I128" s="50"/>
      <c r="J128" s="50"/>
      <c r="K128" s="20">
        <f t="shared" si="61"/>
        <v>11000</v>
      </c>
      <c r="L128" s="20">
        <f t="shared" ref="L128:N128" si="118">IFERROR(ROUND(D128*$Q128/100,0)*100,"")</f>
        <v>0</v>
      </c>
      <c r="M128" s="20">
        <f t="shared" si="118"/>
        <v>0</v>
      </c>
      <c r="N128" s="20">
        <f t="shared" si="118"/>
        <v>0</v>
      </c>
      <c r="O128" s="47"/>
      <c r="P128" s="48"/>
      <c r="Q128" s="48">
        <v>1.4003797500000001</v>
      </c>
      <c r="R128" s="15"/>
      <c r="S128" s="2" t="e">
        <f>VLOOKUP(B128,[1]ODT!$B$11:$H$459,7,0)</f>
        <v>#N/A</v>
      </c>
      <c r="T128" s="2"/>
      <c r="U128" s="2"/>
      <c r="V128" s="2"/>
      <c r="W128" s="2"/>
      <c r="X128" s="2"/>
      <c r="Y128" s="2"/>
      <c r="Z128" s="2"/>
    </row>
    <row r="129" spans="1:26" ht="13.5" customHeight="1">
      <c r="A129" s="35">
        <v>62</v>
      </c>
      <c r="B129" s="11" t="s">
        <v>72</v>
      </c>
      <c r="C129" s="13"/>
      <c r="D129" s="13"/>
      <c r="E129" s="13"/>
      <c r="F129" s="13"/>
      <c r="G129" s="50"/>
      <c r="H129" s="50"/>
      <c r="I129" s="50"/>
      <c r="J129" s="50"/>
      <c r="K129" s="20">
        <f t="shared" si="61"/>
        <v>0</v>
      </c>
      <c r="L129" s="20">
        <f t="shared" ref="L129:N129" si="119">IFERROR(ROUND(D129*$Q129/100,0)*100,"")</f>
        <v>0</v>
      </c>
      <c r="M129" s="20">
        <f t="shared" si="119"/>
        <v>0</v>
      </c>
      <c r="N129" s="20">
        <f t="shared" si="119"/>
        <v>0</v>
      </c>
      <c r="O129" s="47"/>
      <c r="P129" s="48"/>
      <c r="Q129" s="48"/>
      <c r="R129" s="15"/>
      <c r="S129" s="2" t="e">
        <f>VLOOKUP(B129,[1]ODT!$B$11:$H$459,7,0)</f>
        <v>#N/A</v>
      </c>
      <c r="T129" s="2"/>
      <c r="U129" s="2"/>
      <c r="V129" s="2"/>
      <c r="W129" s="2"/>
      <c r="X129" s="2"/>
      <c r="Y129" s="2"/>
      <c r="Z129" s="2"/>
    </row>
    <row r="130" spans="1:26" ht="13.5" customHeight="1">
      <c r="A130" s="35" t="s">
        <v>10</v>
      </c>
      <c r="B130" s="12" t="s">
        <v>73</v>
      </c>
      <c r="C130" s="49">
        <v>14000</v>
      </c>
      <c r="D130" s="49">
        <v>10000</v>
      </c>
      <c r="E130" s="49">
        <v>7000</v>
      </c>
      <c r="F130" s="49">
        <v>4000</v>
      </c>
      <c r="G130" s="50"/>
      <c r="H130" s="50"/>
      <c r="I130" s="50"/>
      <c r="J130" s="50"/>
      <c r="K130" s="20">
        <f t="shared" si="61"/>
        <v>16000</v>
      </c>
      <c r="L130" s="20">
        <f t="shared" ref="L130:N130" si="120">IFERROR(ROUND(D130*$Q130/100,0)*100,"")</f>
        <v>11600</v>
      </c>
      <c r="M130" s="20">
        <f t="shared" si="120"/>
        <v>8100</v>
      </c>
      <c r="N130" s="20">
        <f t="shared" si="120"/>
        <v>4600</v>
      </c>
      <c r="O130" s="47"/>
      <c r="P130" s="48">
        <f>P97</f>
        <v>-0.1</v>
      </c>
      <c r="Q130" s="48">
        <v>1.1605042016806721</v>
      </c>
      <c r="R130" s="15"/>
      <c r="S130" s="2" t="e">
        <f>VLOOKUP(B130,[1]ODT!$B$11:$H$459,7,0)</f>
        <v>#N/A</v>
      </c>
      <c r="T130" s="2"/>
      <c r="U130" s="2"/>
      <c r="V130" s="2"/>
      <c r="W130" s="2"/>
      <c r="X130" s="2"/>
      <c r="Y130" s="2"/>
      <c r="Z130" s="2"/>
    </row>
    <row r="131" spans="1:26" ht="13.5" customHeight="1">
      <c r="A131" s="35" t="s">
        <v>10</v>
      </c>
      <c r="B131" s="12" t="s">
        <v>74</v>
      </c>
      <c r="C131" s="49">
        <v>21000</v>
      </c>
      <c r="D131" s="49">
        <v>12000</v>
      </c>
      <c r="E131" s="49">
        <v>8000</v>
      </c>
      <c r="F131" s="49">
        <v>5000</v>
      </c>
      <c r="G131" s="50"/>
      <c r="H131" s="50"/>
      <c r="I131" s="50"/>
      <c r="J131" s="50"/>
      <c r="K131" s="20">
        <f t="shared" si="61"/>
        <v>27000</v>
      </c>
      <c r="L131" s="20">
        <f t="shared" ref="L131:N131" si="121">IFERROR(ROUND(D131*$Q131/100,0)*100,"")</f>
        <v>15600</v>
      </c>
      <c r="M131" s="20">
        <f t="shared" si="121"/>
        <v>10400</v>
      </c>
      <c r="N131" s="20">
        <f t="shared" si="121"/>
        <v>6500</v>
      </c>
      <c r="O131" s="47">
        <f>[2]H.TuyHoa!$K$77</f>
        <v>0</v>
      </c>
      <c r="P131" s="52">
        <f>[2]H.TuyHoa!$K$77</f>
        <v>0</v>
      </c>
      <c r="Q131" s="52">
        <v>1.3005202080832332</v>
      </c>
      <c r="R131" s="15"/>
      <c r="S131" s="2" t="e">
        <f>VLOOKUP(B131,[1]ODT!$B$11:$H$459,7,0)</f>
        <v>#N/A</v>
      </c>
      <c r="T131" s="2"/>
      <c r="U131" s="2"/>
      <c r="V131" s="2"/>
      <c r="W131" s="2"/>
      <c r="X131" s="2"/>
      <c r="Y131" s="2"/>
      <c r="Z131" s="2"/>
    </row>
    <row r="132" spans="1:26" ht="13.5" customHeight="1">
      <c r="A132" s="35">
        <v>63</v>
      </c>
      <c r="B132" s="11" t="s">
        <v>75</v>
      </c>
      <c r="C132" s="13"/>
      <c r="D132" s="13"/>
      <c r="E132" s="13"/>
      <c r="F132" s="13"/>
      <c r="G132" s="50"/>
      <c r="H132" s="50"/>
      <c r="I132" s="50"/>
      <c r="J132" s="50"/>
      <c r="K132" s="20">
        <f t="shared" si="61"/>
        <v>0</v>
      </c>
      <c r="L132" s="20">
        <f t="shared" ref="L132:N132" si="122">IFERROR(ROUND(D132*$Q132/100,0)*100,"")</f>
        <v>0</v>
      </c>
      <c r="M132" s="20">
        <f t="shared" si="122"/>
        <v>0</v>
      </c>
      <c r="N132" s="20">
        <f t="shared" si="122"/>
        <v>0</v>
      </c>
      <c r="O132" s="47"/>
      <c r="P132" s="48"/>
      <c r="Q132" s="48"/>
      <c r="R132" s="15"/>
      <c r="S132" s="2" t="e">
        <f>VLOOKUP(B132,[1]ODT!$B$11:$H$459,7,0)</f>
        <v>#N/A</v>
      </c>
      <c r="T132" s="2"/>
      <c r="U132" s="2"/>
      <c r="V132" s="2"/>
      <c r="W132" s="2"/>
      <c r="X132" s="2"/>
      <c r="Y132" s="2"/>
      <c r="Z132" s="2"/>
    </row>
    <row r="133" spans="1:26" ht="13.5" customHeight="1">
      <c r="A133" s="35" t="s">
        <v>10</v>
      </c>
      <c r="B133" s="12" t="s">
        <v>357</v>
      </c>
      <c r="C133" s="49">
        <v>13500</v>
      </c>
      <c r="D133" s="49">
        <v>10000</v>
      </c>
      <c r="E133" s="49">
        <v>7000</v>
      </c>
      <c r="F133" s="49">
        <v>5000</v>
      </c>
      <c r="G133" s="50"/>
      <c r="H133" s="50"/>
      <c r="I133" s="50"/>
      <c r="J133" s="50"/>
      <c r="K133" s="20">
        <f t="shared" si="61"/>
        <v>16000</v>
      </c>
      <c r="L133" s="20">
        <f t="shared" ref="L133:N133" si="123">IFERROR(ROUND(D133*$Q133/100,0)*100,"")</f>
        <v>11600</v>
      </c>
      <c r="M133" s="20">
        <f t="shared" si="123"/>
        <v>8100</v>
      </c>
      <c r="N133" s="20">
        <f t="shared" si="123"/>
        <v>5800</v>
      </c>
      <c r="O133" s="47"/>
      <c r="P133" s="48">
        <f>P97</f>
        <v>-0.1</v>
      </c>
      <c r="Q133" s="48">
        <v>1.1605042016806721</v>
      </c>
      <c r="R133" s="15"/>
      <c r="S133" s="2" t="e">
        <f>VLOOKUP(B133,[1]ODT!$B$11:$H$459,7,0)</f>
        <v>#N/A</v>
      </c>
      <c r="T133" s="2"/>
      <c r="U133" s="2"/>
      <c r="V133" s="2"/>
      <c r="W133" s="2"/>
      <c r="X133" s="2"/>
      <c r="Y133" s="2"/>
      <c r="Z133" s="2"/>
    </row>
    <row r="134" spans="1:26" ht="13.5" customHeight="1">
      <c r="A134" s="35" t="s">
        <v>10</v>
      </c>
      <c r="B134" s="12" t="s">
        <v>358</v>
      </c>
      <c r="C134" s="49">
        <v>8000</v>
      </c>
      <c r="D134" s="49">
        <v>6000</v>
      </c>
      <c r="E134" s="49">
        <v>4000</v>
      </c>
      <c r="F134" s="49">
        <v>3000</v>
      </c>
      <c r="G134" s="50"/>
      <c r="H134" s="50"/>
      <c r="I134" s="50"/>
      <c r="J134" s="50"/>
      <c r="K134" s="20">
        <f t="shared" si="61"/>
        <v>11000</v>
      </c>
      <c r="L134" s="20">
        <f t="shared" ref="L134:N134" si="124">IFERROR(ROUND(D134*$Q134/100,0)*100,"")</f>
        <v>8400</v>
      </c>
      <c r="M134" s="20">
        <f t="shared" si="124"/>
        <v>5600</v>
      </c>
      <c r="N134" s="20">
        <f t="shared" si="124"/>
        <v>4200</v>
      </c>
      <c r="O134" s="47">
        <f>[2]H.TuyHoa!$K$292</f>
        <v>0</v>
      </c>
      <c r="P134" s="48">
        <f>P359</f>
        <v>0</v>
      </c>
      <c r="Q134" s="48">
        <v>1.4003797500000001</v>
      </c>
      <c r="R134" s="15"/>
      <c r="S134" s="2" t="e">
        <f>VLOOKUP(B134,[1]ODT!$B$11:$H$459,7,0)</f>
        <v>#N/A</v>
      </c>
      <c r="T134" s="2"/>
      <c r="U134" s="2"/>
      <c r="V134" s="2"/>
      <c r="W134" s="2"/>
      <c r="X134" s="2"/>
      <c r="Y134" s="2"/>
      <c r="Z134" s="2"/>
    </row>
    <row r="135" spans="1:26" ht="13.5" customHeight="1">
      <c r="A135" s="35">
        <v>64</v>
      </c>
      <c r="B135" s="11" t="s">
        <v>359</v>
      </c>
      <c r="C135" s="49">
        <v>8000</v>
      </c>
      <c r="D135" s="13"/>
      <c r="E135" s="13"/>
      <c r="F135" s="13"/>
      <c r="G135" s="50"/>
      <c r="H135" s="50"/>
      <c r="I135" s="50"/>
      <c r="J135" s="50"/>
      <c r="K135" s="20">
        <f t="shared" si="61"/>
        <v>11000</v>
      </c>
      <c r="L135" s="20">
        <f t="shared" ref="L135:N135" si="125">IFERROR(ROUND(D135*$Q135/100,0)*100,"")</f>
        <v>0</v>
      </c>
      <c r="M135" s="20">
        <f t="shared" si="125"/>
        <v>0</v>
      </c>
      <c r="N135" s="20">
        <f t="shared" si="125"/>
        <v>0</v>
      </c>
      <c r="O135" s="47"/>
      <c r="P135" s="48"/>
      <c r="Q135" s="48">
        <v>1.4003797500000001</v>
      </c>
      <c r="R135" s="15"/>
      <c r="S135" s="2" t="e">
        <f>VLOOKUP(B135,[1]ODT!$B$11:$H$459,7,0)</f>
        <v>#N/A</v>
      </c>
      <c r="T135" s="2"/>
      <c r="U135" s="2"/>
      <c r="V135" s="2"/>
      <c r="W135" s="2"/>
      <c r="X135" s="2"/>
      <c r="Y135" s="2"/>
      <c r="Z135" s="2"/>
    </row>
    <row r="136" spans="1:26" ht="13.5" customHeight="1">
      <c r="A136" s="35">
        <v>65</v>
      </c>
      <c r="B136" s="11" t="s">
        <v>77</v>
      </c>
      <c r="C136" s="13"/>
      <c r="D136" s="13"/>
      <c r="E136" s="13"/>
      <c r="F136" s="13"/>
      <c r="G136" s="50"/>
      <c r="H136" s="50"/>
      <c r="I136" s="50"/>
      <c r="J136" s="50"/>
      <c r="K136" s="20">
        <f t="shared" si="61"/>
        <v>0</v>
      </c>
      <c r="L136" s="20">
        <f t="shared" ref="L136:N136" si="126">IFERROR(ROUND(D136*$Q136/100,0)*100,"")</f>
        <v>0</v>
      </c>
      <c r="M136" s="20">
        <f t="shared" si="126"/>
        <v>0</v>
      </c>
      <c r="N136" s="20">
        <f t="shared" si="126"/>
        <v>0</v>
      </c>
      <c r="O136" s="47"/>
      <c r="P136" s="48"/>
      <c r="Q136" s="48"/>
      <c r="R136" s="15"/>
      <c r="S136" s="2" t="e">
        <f>VLOOKUP(B136,[1]ODT!$B$11:$H$459,7,0)</f>
        <v>#N/A</v>
      </c>
      <c r="T136" s="2"/>
      <c r="U136" s="2"/>
      <c r="V136" s="2"/>
      <c r="W136" s="2"/>
      <c r="X136" s="2"/>
      <c r="Y136" s="2"/>
      <c r="Z136" s="2"/>
    </row>
    <row r="137" spans="1:26" ht="13.5" customHeight="1">
      <c r="A137" s="35" t="s">
        <v>10</v>
      </c>
      <c r="B137" s="12" t="s">
        <v>76</v>
      </c>
      <c r="C137" s="49">
        <v>18000</v>
      </c>
      <c r="D137" s="49">
        <v>13000</v>
      </c>
      <c r="E137" s="49">
        <v>9000</v>
      </c>
      <c r="F137" s="49">
        <v>6000</v>
      </c>
      <c r="G137" s="50"/>
      <c r="H137" s="50"/>
      <c r="I137" s="50"/>
      <c r="J137" s="50"/>
      <c r="K137" s="20">
        <f t="shared" si="61"/>
        <v>23000</v>
      </c>
      <c r="L137" s="20">
        <f t="shared" ref="L137:N137" si="127">IFERROR(ROUND(D137*$Q137/100,0)*100,"")</f>
        <v>16500</v>
      </c>
      <c r="M137" s="20">
        <f t="shared" si="127"/>
        <v>11400</v>
      </c>
      <c r="N137" s="20">
        <f t="shared" si="127"/>
        <v>7600</v>
      </c>
      <c r="O137" s="47">
        <f>[2]H.TuyHoa!$K$206</f>
        <v>0</v>
      </c>
      <c r="P137" s="52">
        <f>[2]H.TuyHoa!$K$206</f>
        <v>0</v>
      </c>
      <c r="Q137" s="52">
        <v>1.265939015939016</v>
      </c>
      <c r="R137" s="15"/>
      <c r="S137" s="2" t="e">
        <f>VLOOKUP(B137,[1]ODT!$B$11:$H$459,7,0)</f>
        <v>#N/A</v>
      </c>
      <c r="T137" s="2"/>
      <c r="U137" s="2"/>
      <c r="V137" s="2"/>
      <c r="W137" s="2"/>
      <c r="X137" s="2"/>
      <c r="Y137" s="2"/>
      <c r="Z137" s="2"/>
    </row>
    <row r="138" spans="1:26" ht="13.5" customHeight="1">
      <c r="A138" s="35" t="s">
        <v>10</v>
      </c>
      <c r="B138" s="12" t="s">
        <v>14</v>
      </c>
      <c r="C138" s="49">
        <v>16000</v>
      </c>
      <c r="D138" s="49">
        <v>11000</v>
      </c>
      <c r="E138" s="49">
        <v>8000</v>
      </c>
      <c r="F138" s="49">
        <v>5000</v>
      </c>
      <c r="G138" s="50"/>
      <c r="H138" s="50"/>
      <c r="I138" s="50"/>
      <c r="J138" s="50"/>
      <c r="K138" s="20">
        <f t="shared" si="61"/>
        <v>23000</v>
      </c>
      <c r="L138" s="20">
        <f t="shared" ref="L138:N138" si="128">IFERROR(ROUND(D138*$Q138/100,0)*100,"")</f>
        <v>15600</v>
      </c>
      <c r="M138" s="20">
        <f t="shared" si="128"/>
        <v>11300</v>
      </c>
      <c r="N138" s="20">
        <f t="shared" si="128"/>
        <v>7100</v>
      </c>
      <c r="O138" s="47">
        <f>[2]H.TuyHoa!$K$202</f>
        <v>0</v>
      </c>
      <c r="P138" s="48">
        <f>P86</f>
        <v>0</v>
      </c>
      <c r="Q138" s="48">
        <v>1.4155172413793102</v>
      </c>
      <c r="R138" s="15"/>
      <c r="S138" s="2" t="e">
        <f>VLOOKUP(B138,[1]ODT!$B$11:$H$459,7,0)</f>
        <v>#N/A</v>
      </c>
      <c r="T138" s="2"/>
      <c r="U138" s="2"/>
      <c r="V138" s="2"/>
      <c r="W138" s="2"/>
      <c r="X138" s="2"/>
      <c r="Y138" s="2"/>
      <c r="Z138" s="2"/>
    </row>
    <row r="139" spans="1:26" ht="13.5" customHeight="1">
      <c r="A139" s="35">
        <v>66</v>
      </c>
      <c r="B139" s="11" t="s">
        <v>360</v>
      </c>
      <c r="C139" s="49">
        <v>6000</v>
      </c>
      <c r="D139" s="13"/>
      <c r="E139" s="13"/>
      <c r="F139" s="13"/>
      <c r="G139" s="50"/>
      <c r="H139" s="50"/>
      <c r="I139" s="50"/>
      <c r="J139" s="50"/>
      <c r="K139" s="20">
        <f t="shared" si="61"/>
        <v>0</v>
      </c>
      <c r="L139" s="20">
        <f t="shared" ref="L139:N139" si="129">IFERROR(ROUND(D139*$Q139/100,0)*100,"")</f>
        <v>0</v>
      </c>
      <c r="M139" s="20">
        <f t="shared" si="129"/>
        <v>0</v>
      </c>
      <c r="N139" s="20">
        <f t="shared" si="129"/>
        <v>0</v>
      </c>
      <c r="O139" s="47"/>
      <c r="P139" s="48"/>
      <c r="Q139" s="48">
        <f>P330</f>
        <v>0</v>
      </c>
      <c r="R139" s="15"/>
      <c r="S139" s="2" t="e">
        <f>VLOOKUP(B139,[1]ODT!$B$11:$H$459,7,0)</f>
        <v>#N/A</v>
      </c>
      <c r="T139" s="2"/>
      <c r="U139" s="2"/>
      <c r="V139" s="2"/>
      <c r="W139" s="2"/>
      <c r="X139" s="2"/>
      <c r="Y139" s="2"/>
      <c r="Z139" s="2"/>
    </row>
    <row r="140" spans="1:26" ht="13.5" customHeight="1">
      <c r="A140" s="35">
        <v>68</v>
      </c>
      <c r="B140" s="11" t="s">
        <v>78</v>
      </c>
      <c r="C140" s="13"/>
      <c r="D140" s="13"/>
      <c r="E140" s="13"/>
      <c r="F140" s="13"/>
      <c r="G140" s="50"/>
      <c r="H140" s="50"/>
      <c r="I140" s="50"/>
      <c r="J140" s="50"/>
      <c r="K140" s="20">
        <f t="shared" si="61"/>
        <v>0</v>
      </c>
      <c r="L140" s="20">
        <f t="shared" ref="L140:N140" si="130">IFERROR(ROUND(D140*$Q140/100,0)*100,"")</f>
        <v>0</v>
      </c>
      <c r="M140" s="20">
        <f t="shared" si="130"/>
        <v>0</v>
      </c>
      <c r="N140" s="20">
        <f t="shared" si="130"/>
        <v>0</v>
      </c>
      <c r="O140" s="47"/>
      <c r="P140" s="48"/>
      <c r="Q140" s="48"/>
      <c r="R140" s="15"/>
      <c r="S140" s="2" t="e">
        <f>VLOOKUP(B140,[1]ODT!$B$11:$H$459,7,0)</f>
        <v>#N/A</v>
      </c>
      <c r="T140" s="2"/>
      <c r="U140" s="2"/>
      <c r="V140" s="2"/>
      <c r="W140" s="2"/>
      <c r="X140" s="2"/>
      <c r="Y140" s="2"/>
      <c r="Z140" s="2"/>
    </row>
    <row r="141" spans="1:26" ht="13.5" customHeight="1">
      <c r="A141" s="35" t="s">
        <v>10</v>
      </c>
      <c r="B141" s="12" t="s">
        <v>73</v>
      </c>
      <c r="C141" s="49">
        <v>12000</v>
      </c>
      <c r="D141" s="49">
        <v>9000</v>
      </c>
      <c r="E141" s="49">
        <v>6000</v>
      </c>
      <c r="F141" s="49">
        <v>4000</v>
      </c>
      <c r="G141" s="50"/>
      <c r="H141" s="50"/>
      <c r="I141" s="50"/>
      <c r="J141" s="50"/>
      <c r="K141" s="20">
        <f t="shared" si="61"/>
        <v>17000</v>
      </c>
      <c r="L141" s="20">
        <f t="shared" ref="L141:N141" si="131">IFERROR(ROUND(D141*$Q141/100,0)*100,"")</f>
        <v>12900</v>
      </c>
      <c r="M141" s="20">
        <f t="shared" si="131"/>
        <v>8600</v>
      </c>
      <c r="N141" s="20">
        <f t="shared" si="131"/>
        <v>5700</v>
      </c>
      <c r="O141" s="47"/>
      <c r="P141" s="48">
        <f>P191</f>
        <v>0</v>
      </c>
      <c r="Q141" s="48">
        <v>1.4370773333333333</v>
      </c>
      <c r="R141" s="15"/>
      <c r="S141" s="2" t="e">
        <f>VLOOKUP(B141,[1]ODT!$B$11:$H$459,7,0)</f>
        <v>#N/A</v>
      </c>
      <c r="T141" s="2"/>
      <c r="U141" s="2"/>
      <c r="V141" s="2"/>
      <c r="W141" s="2"/>
      <c r="X141" s="2"/>
      <c r="Y141" s="2"/>
      <c r="Z141" s="2"/>
    </row>
    <row r="142" spans="1:26" ht="13.5" customHeight="1">
      <c r="A142" s="35" t="s">
        <v>10</v>
      </c>
      <c r="B142" s="12" t="s">
        <v>46</v>
      </c>
      <c r="C142" s="49">
        <v>8000</v>
      </c>
      <c r="D142" s="49">
        <v>5000</v>
      </c>
      <c r="E142" s="49">
        <v>4000</v>
      </c>
      <c r="F142" s="49">
        <v>2500</v>
      </c>
      <c r="G142" s="50"/>
      <c r="H142" s="50"/>
      <c r="I142" s="50"/>
      <c r="J142" s="50"/>
      <c r="K142" s="20">
        <f t="shared" si="61"/>
        <v>11000</v>
      </c>
      <c r="L142" s="20">
        <f t="shared" ref="L142:N142" si="132">IFERROR(ROUND(D142*$Q142/100,0)*100,"")</f>
        <v>7000</v>
      </c>
      <c r="M142" s="20">
        <f t="shared" si="132"/>
        <v>5600</v>
      </c>
      <c r="N142" s="20">
        <f t="shared" si="132"/>
        <v>3500</v>
      </c>
      <c r="O142" s="47"/>
      <c r="P142" s="48">
        <f>P359</f>
        <v>0</v>
      </c>
      <c r="Q142" s="48">
        <v>1.4003797500000001</v>
      </c>
      <c r="R142" s="15"/>
      <c r="S142" s="2" t="e">
        <f>VLOOKUP(B142,[1]ODT!$B$11:$H$459,7,0)</f>
        <v>#N/A</v>
      </c>
      <c r="T142" s="2"/>
      <c r="U142" s="2"/>
      <c r="V142" s="2"/>
      <c r="W142" s="2"/>
      <c r="X142" s="2"/>
      <c r="Y142" s="2"/>
      <c r="Z142" s="2"/>
    </row>
    <row r="143" spans="1:26" ht="13.5" customHeight="1">
      <c r="A143" s="35">
        <v>68</v>
      </c>
      <c r="B143" s="11" t="s">
        <v>361</v>
      </c>
      <c r="C143" s="13"/>
      <c r="D143" s="13"/>
      <c r="E143" s="13"/>
      <c r="F143" s="13"/>
      <c r="G143" s="50"/>
      <c r="H143" s="50"/>
      <c r="I143" s="50"/>
      <c r="J143" s="50"/>
      <c r="K143" s="20">
        <f t="shared" si="61"/>
        <v>0</v>
      </c>
      <c r="L143" s="20">
        <f t="shared" ref="L143:N143" si="133">IFERROR(ROUND(D143*$Q143/100,0)*100,"")</f>
        <v>0</v>
      </c>
      <c r="M143" s="20">
        <f t="shared" si="133"/>
        <v>0</v>
      </c>
      <c r="N143" s="20">
        <f t="shared" si="133"/>
        <v>0</v>
      </c>
      <c r="O143" s="47"/>
      <c r="P143" s="48"/>
      <c r="Q143" s="48"/>
      <c r="R143" s="15"/>
      <c r="S143" s="2" t="e">
        <f>VLOOKUP(B143,[1]ODT!$B$11:$H$459,7,0)</f>
        <v>#N/A</v>
      </c>
      <c r="T143" s="2"/>
      <c r="U143" s="2"/>
      <c r="V143" s="2"/>
      <c r="W143" s="2"/>
      <c r="X143" s="2"/>
      <c r="Y143" s="2"/>
      <c r="Z143" s="2"/>
    </row>
    <row r="144" spans="1:26" ht="13.5" customHeight="1">
      <c r="A144" s="35" t="s">
        <v>10</v>
      </c>
      <c r="B144" s="12" t="s">
        <v>11</v>
      </c>
      <c r="C144" s="49">
        <v>13000</v>
      </c>
      <c r="D144" s="49">
        <v>10000</v>
      </c>
      <c r="E144" s="49">
        <v>7000</v>
      </c>
      <c r="F144" s="49">
        <v>5000</v>
      </c>
      <c r="G144" s="50"/>
      <c r="H144" s="50"/>
      <c r="I144" s="50"/>
      <c r="J144" s="50"/>
      <c r="K144" s="20">
        <f t="shared" si="61"/>
        <v>20000</v>
      </c>
      <c r="L144" s="20">
        <f t="shared" ref="L144:N144" si="134">IFERROR(ROUND(D144*$Q144/100,0)*100,"")</f>
        <v>15600</v>
      </c>
      <c r="M144" s="20">
        <f t="shared" si="134"/>
        <v>10900</v>
      </c>
      <c r="N144" s="20">
        <f t="shared" si="134"/>
        <v>7800</v>
      </c>
      <c r="O144" s="47"/>
      <c r="P144" s="48">
        <f>P20</f>
        <v>0</v>
      </c>
      <c r="Q144" s="48">
        <v>1.5569500000000001</v>
      </c>
      <c r="R144" s="15"/>
      <c r="S144" s="2" t="e">
        <f>VLOOKUP(B144,[1]ODT!$B$11:$H$459,7,0)</f>
        <v>#N/A</v>
      </c>
      <c r="T144" s="2"/>
      <c r="U144" s="2"/>
      <c r="V144" s="2"/>
      <c r="W144" s="2"/>
      <c r="X144" s="2"/>
      <c r="Y144" s="2"/>
      <c r="Z144" s="2"/>
    </row>
    <row r="145" spans="1:26" ht="13.5" customHeight="1">
      <c r="A145" s="35" t="s">
        <v>10</v>
      </c>
      <c r="B145" s="12" t="s">
        <v>79</v>
      </c>
      <c r="C145" s="49">
        <v>15000</v>
      </c>
      <c r="D145" s="49">
        <v>11000</v>
      </c>
      <c r="E145" s="49">
        <v>8000</v>
      </c>
      <c r="F145" s="49">
        <v>5000</v>
      </c>
      <c r="G145" s="50"/>
      <c r="H145" s="50"/>
      <c r="I145" s="50"/>
      <c r="J145" s="50"/>
      <c r="K145" s="20">
        <f t="shared" si="61"/>
        <v>22000</v>
      </c>
      <c r="L145" s="20">
        <f t="shared" ref="L145:N145" si="135">IFERROR(ROUND(D145*$Q145/100,0)*100,"")</f>
        <v>15900</v>
      </c>
      <c r="M145" s="20">
        <f t="shared" si="135"/>
        <v>11500</v>
      </c>
      <c r="N145" s="20">
        <f t="shared" si="135"/>
        <v>7200</v>
      </c>
      <c r="O145" s="47">
        <f>[2]H.TuyHoa!$K$143</f>
        <v>0</v>
      </c>
      <c r="P145" s="48">
        <f>P88</f>
        <v>0</v>
      </c>
      <c r="Q145" s="48">
        <v>1.4422212731629771</v>
      </c>
      <c r="R145" s="15"/>
      <c r="S145" s="2" t="e">
        <f>VLOOKUP(B145,[1]ODT!$B$11:$H$459,7,0)</f>
        <v>#N/A</v>
      </c>
      <c r="T145" s="2"/>
      <c r="U145" s="2"/>
      <c r="V145" s="2"/>
      <c r="W145" s="2"/>
      <c r="X145" s="2"/>
      <c r="Y145" s="2"/>
      <c r="Z145" s="2"/>
    </row>
    <row r="146" spans="1:26" ht="13.5" customHeight="1">
      <c r="A146" s="35" t="s">
        <v>10</v>
      </c>
      <c r="B146" s="12" t="s">
        <v>362</v>
      </c>
      <c r="C146" s="49">
        <v>18000</v>
      </c>
      <c r="D146" s="49">
        <v>14000</v>
      </c>
      <c r="E146" s="49">
        <v>9000</v>
      </c>
      <c r="F146" s="49">
        <v>6000</v>
      </c>
      <c r="G146" s="50"/>
      <c r="H146" s="50"/>
      <c r="I146" s="50"/>
      <c r="J146" s="50"/>
      <c r="K146" s="20">
        <f t="shared" si="61"/>
        <v>23000</v>
      </c>
      <c r="L146" s="20">
        <f t="shared" ref="L146:N146" si="136">IFERROR(ROUND(D146*$Q146/100,0)*100,"")</f>
        <v>17700</v>
      </c>
      <c r="M146" s="20">
        <f t="shared" si="136"/>
        <v>11400</v>
      </c>
      <c r="N146" s="20">
        <f t="shared" si="136"/>
        <v>7600</v>
      </c>
      <c r="O146" s="47">
        <f>[2]H.TuyHoa!$K$211</f>
        <v>0</v>
      </c>
      <c r="P146" s="48">
        <f>P137</f>
        <v>0</v>
      </c>
      <c r="Q146" s="48">
        <v>1.265939015939016</v>
      </c>
      <c r="R146" s="15"/>
      <c r="S146" s="2" t="e">
        <f>VLOOKUP(B146,[1]ODT!$B$11:$H$459,7,0)</f>
        <v>#N/A</v>
      </c>
      <c r="T146" s="2"/>
      <c r="U146" s="2"/>
      <c r="V146" s="2"/>
      <c r="W146" s="2"/>
      <c r="X146" s="2"/>
      <c r="Y146" s="2"/>
      <c r="Z146" s="2"/>
    </row>
    <row r="147" spans="1:26" ht="13.5" customHeight="1">
      <c r="A147" s="35" t="s">
        <v>10</v>
      </c>
      <c r="B147" s="12" t="s">
        <v>37</v>
      </c>
      <c r="C147" s="49">
        <v>16000</v>
      </c>
      <c r="D147" s="49">
        <v>12000</v>
      </c>
      <c r="E147" s="49">
        <v>8000</v>
      </c>
      <c r="F147" s="49">
        <v>5000</v>
      </c>
      <c r="G147" s="50"/>
      <c r="H147" s="50"/>
      <c r="I147" s="50"/>
      <c r="J147" s="50"/>
      <c r="K147" s="20">
        <f t="shared" si="61"/>
        <v>23000</v>
      </c>
      <c r="L147" s="20">
        <f t="shared" ref="L147:N147" si="137">IFERROR(ROUND(D147*$Q147/100,0)*100,"")</f>
        <v>17000</v>
      </c>
      <c r="M147" s="20">
        <f t="shared" si="137"/>
        <v>11300</v>
      </c>
      <c r="N147" s="20">
        <f t="shared" si="137"/>
        <v>7100</v>
      </c>
      <c r="O147" s="47">
        <f>[2]H.TuyHoa!$K$209</f>
        <v>0</v>
      </c>
      <c r="P147" s="48">
        <f>P86</f>
        <v>0</v>
      </c>
      <c r="Q147" s="48">
        <v>1.4155172413793102</v>
      </c>
      <c r="R147" s="15"/>
      <c r="S147" s="2" t="e">
        <f>VLOOKUP(B147,[1]ODT!$B$11:$H$459,7,0)</f>
        <v>#N/A</v>
      </c>
      <c r="T147" s="2"/>
      <c r="U147" s="2"/>
      <c r="V147" s="2"/>
      <c r="W147" s="2"/>
      <c r="X147" s="2"/>
      <c r="Y147" s="2"/>
      <c r="Z147" s="2"/>
    </row>
    <row r="148" spans="1:26" ht="13.5" customHeight="1">
      <c r="A148" s="35" t="s">
        <v>10</v>
      </c>
      <c r="B148" s="12" t="s">
        <v>80</v>
      </c>
      <c r="C148" s="49">
        <v>14000</v>
      </c>
      <c r="D148" s="49">
        <v>10000</v>
      </c>
      <c r="E148" s="49">
        <v>7000</v>
      </c>
      <c r="F148" s="49">
        <v>5000</v>
      </c>
      <c r="G148" s="50"/>
      <c r="H148" s="50"/>
      <c r="I148" s="50"/>
      <c r="J148" s="50"/>
      <c r="K148" s="20">
        <f t="shared" si="61"/>
        <v>16000</v>
      </c>
      <c r="L148" s="20">
        <f t="shared" ref="L148:N148" si="138">IFERROR(ROUND(D148*$Q148/100,0)*100,"")</f>
        <v>11600</v>
      </c>
      <c r="M148" s="20">
        <f t="shared" si="138"/>
        <v>8100</v>
      </c>
      <c r="N148" s="20">
        <f t="shared" si="138"/>
        <v>5800</v>
      </c>
      <c r="O148" s="47"/>
      <c r="P148" s="48">
        <f>P97</f>
        <v>-0.1</v>
      </c>
      <c r="Q148" s="48">
        <v>1.1605042016806721</v>
      </c>
      <c r="R148" s="15"/>
      <c r="S148" s="2" t="e">
        <f>VLOOKUP(B148,[1]ODT!$B$11:$H$459,7,0)</f>
        <v>#N/A</v>
      </c>
      <c r="T148" s="2"/>
      <c r="U148" s="2"/>
      <c r="V148" s="2"/>
      <c r="W148" s="2"/>
      <c r="X148" s="2"/>
      <c r="Y148" s="2"/>
      <c r="Z148" s="2"/>
    </row>
    <row r="149" spans="1:26" ht="13.5" customHeight="1">
      <c r="A149" s="35">
        <v>69</v>
      </c>
      <c r="B149" s="11" t="s">
        <v>81</v>
      </c>
      <c r="C149" s="13"/>
      <c r="D149" s="13"/>
      <c r="E149" s="13"/>
      <c r="F149" s="13"/>
      <c r="G149" s="50"/>
      <c r="H149" s="50"/>
      <c r="I149" s="50"/>
      <c r="J149" s="50"/>
      <c r="K149" s="20">
        <f t="shared" si="61"/>
        <v>0</v>
      </c>
      <c r="L149" s="20">
        <f t="shared" ref="L149:N149" si="139">IFERROR(ROUND(D149*$Q149/100,0)*100,"")</f>
        <v>0</v>
      </c>
      <c r="M149" s="20">
        <f t="shared" si="139"/>
        <v>0</v>
      </c>
      <c r="N149" s="20">
        <f t="shared" si="139"/>
        <v>0</v>
      </c>
      <c r="O149" s="47"/>
      <c r="P149" s="48"/>
      <c r="Q149" s="48"/>
      <c r="R149" s="15"/>
      <c r="S149" s="2" t="e">
        <f>VLOOKUP(B149,[1]ODT!$B$11:$H$459,7,0)</f>
        <v>#N/A</v>
      </c>
      <c r="T149" s="2"/>
      <c r="U149" s="2"/>
      <c r="V149" s="2"/>
      <c r="W149" s="2"/>
      <c r="X149" s="2"/>
      <c r="Y149" s="2"/>
      <c r="Z149" s="2"/>
    </row>
    <row r="150" spans="1:26" ht="13.5" customHeight="1">
      <c r="A150" s="35" t="s">
        <v>10</v>
      </c>
      <c r="B150" s="12" t="s">
        <v>82</v>
      </c>
      <c r="C150" s="49">
        <v>8000</v>
      </c>
      <c r="D150" s="49">
        <v>5500</v>
      </c>
      <c r="E150" s="49">
        <v>4000</v>
      </c>
      <c r="F150" s="49">
        <v>2500</v>
      </c>
      <c r="G150" s="50"/>
      <c r="H150" s="50"/>
      <c r="I150" s="50"/>
      <c r="J150" s="50"/>
      <c r="K150" s="20">
        <f t="shared" si="61"/>
        <v>11000</v>
      </c>
      <c r="L150" s="20">
        <f t="shared" ref="L150:N150" si="140">IFERROR(ROUND(D150*$Q150/100,0)*100,"")</f>
        <v>7700</v>
      </c>
      <c r="M150" s="20">
        <f t="shared" si="140"/>
        <v>5600</v>
      </c>
      <c r="N150" s="20">
        <f t="shared" si="140"/>
        <v>3500</v>
      </c>
      <c r="O150" s="47"/>
      <c r="P150" s="48">
        <f>P359</f>
        <v>0</v>
      </c>
      <c r="Q150" s="48">
        <v>1.4003797500000001</v>
      </c>
      <c r="R150" s="15"/>
      <c r="S150" s="2" t="e">
        <f>VLOOKUP(B150,[1]ODT!$B$11:$H$459,7,0)</f>
        <v>#N/A</v>
      </c>
      <c r="T150" s="2"/>
      <c r="U150" s="2"/>
      <c r="V150" s="2"/>
      <c r="W150" s="2"/>
      <c r="X150" s="2"/>
      <c r="Y150" s="2"/>
      <c r="Z150" s="2"/>
    </row>
    <row r="151" spans="1:26" ht="13.5" customHeight="1">
      <c r="A151" s="35" t="s">
        <v>10</v>
      </c>
      <c r="B151" s="12" t="s">
        <v>31</v>
      </c>
      <c r="C151" s="49">
        <v>7000</v>
      </c>
      <c r="D151" s="49">
        <v>5000</v>
      </c>
      <c r="E151" s="49">
        <v>3500</v>
      </c>
      <c r="F151" s="49">
        <v>2500</v>
      </c>
      <c r="G151" s="50"/>
      <c r="H151" s="50"/>
      <c r="I151" s="50"/>
      <c r="J151" s="50"/>
      <c r="K151" s="20">
        <f t="shared" si="61"/>
        <v>9000</v>
      </c>
      <c r="L151" s="20">
        <f t="shared" ref="L151:N151" si="141">IFERROR(ROUND(D151*$Q151/100,0)*100,"")</f>
        <v>6200</v>
      </c>
      <c r="M151" s="20">
        <f t="shared" si="141"/>
        <v>4300</v>
      </c>
      <c r="N151" s="20">
        <f t="shared" si="141"/>
        <v>3100</v>
      </c>
      <c r="O151" s="47"/>
      <c r="P151" s="48">
        <f>P199</f>
        <v>0</v>
      </c>
      <c r="Q151" s="48">
        <v>1.2315257142857143</v>
      </c>
      <c r="R151" s="15"/>
      <c r="S151" s="2" t="e">
        <f>VLOOKUP(B151,[1]ODT!$B$11:$H$459,7,0)</f>
        <v>#N/A</v>
      </c>
      <c r="T151" s="2"/>
      <c r="U151" s="2"/>
      <c r="V151" s="2"/>
      <c r="W151" s="2"/>
      <c r="X151" s="2"/>
      <c r="Y151" s="2"/>
      <c r="Z151" s="2"/>
    </row>
    <row r="152" spans="1:26" ht="13.5" customHeight="1">
      <c r="A152" s="35">
        <v>70</v>
      </c>
      <c r="B152" s="11" t="s">
        <v>83</v>
      </c>
      <c r="C152" s="49">
        <v>8000</v>
      </c>
      <c r="D152" s="49">
        <v>6000</v>
      </c>
      <c r="E152" s="49">
        <v>4000</v>
      </c>
      <c r="F152" s="49">
        <v>2000</v>
      </c>
      <c r="G152" s="50"/>
      <c r="H152" s="50"/>
      <c r="I152" s="50"/>
      <c r="J152" s="50"/>
      <c r="K152" s="20">
        <f t="shared" si="61"/>
        <v>11000</v>
      </c>
      <c r="L152" s="20">
        <f t="shared" ref="L152:N152" si="142">IFERROR(ROUND(D152*$Q152/100,0)*100,"")</f>
        <v>8400</v>
      </c>
      <c r="M152" s="20">
        <f t="shared" si="142"/>
        <v>5600</v>
      </c>
      <c r="N152" s="20">
        <f t="shared" si="142"/>
        <v>2800</v>
      </c>
      <c r="O152" s="47"/>
      <c r="P152" s="48">
        <f>P359</f>
        <v>0</v>
      </c>
      <c r="Q152" s="48">
        <v>1.4003797500000001</v>
      </c>
      <c r="R152" s="15"/>
      <c r="S152" s="2" t="e">
        <f>VLOOKUP(B152,[1]ODT!$B$11:$H$459,7,0)</f>
        <v>#N/A</v>
      </c>
      <c r="T152" s="2"/>
      <c r="U152" s="2"/>
      <c r="V152" s="2"/>
      <c r="W152" s="2"/>
      <c r="X152" s="2"/>
      <c r="Y152" s="2"/>
      <c r="Z152" s="2"/>
    </row>
    <row r="153" spans="1:26" ht="13.5" customHeight="1">
      <c r="A153" s="35">
        <v>71</v>
      </c>
      <c r="B153" s="11" t="s">
        <v>363</v>
      </c>
      <c r="C153" s="49">
        <v>12000</v>
      </c>
      <c r="D153" s="49">
        <v>9000</v>
      </c>
      <c r="E153" s="49">
        <v>6000</v>
      </c>
      <c r="F153" s="49">
        <v>4000</v>
      </c>
      <c r="G153" s="50"/>
      <c r="H153" s="50"/>
      <c r="I153" s="50"/>
      <c r="J153" s="50"/>
      <c r="K153" s="20">
        <f t="shared" si="61"/>
        <v>17000</v>
      </c>
      <c r="L153" s="20">
        <f t="shared" ref="L153:N153" si="143">IFERROR(ROUND(D153*$Q153/100,0)*100,"")</f>
        <v>12900</v>
      </c>
      <c r="M153" s="20">
        <f t="shared" si="143"/>
        <v>8600</v>
      </c>
      <c r="N153" s="20">
        <f t="shared" si="143"/>
        <v>5700</v>
      </c>
      <c r="O153" s="47"/>
      <c r="P153" s="48">
        <f>P191</f>
        <v>0</v>
      </c>
      <c r="Q153" s="48">
        <v>1.4370773333333333</v>
      </c>
      <c r="R153" s="15"/>
      <c r="S153" s="2" t="e">
        <f>VLOOKUP(B153,[1]ODT!$B$11:$H$459,7,0)</f>
        <v>#N/A</v>
      </c>
      <c r="T153" s="2"/>
      <c r="U153" s="2"/>
      <c r="V153" s="2"/>
      <c r="W153" s="2"/>
      <c r="X153" s="2"/>
      <c r="Y153" s="2"/>
      <c r="Z153" s="2"/>
    </row>
    <row r="154" spans="1:26" ht="13.5" customHeight="1">
      <c r="A154" s="35">
        <v>72</v>
      </c>
      <c r="B154" s="11" t="s">
        <v>217</v>
      </c>
      <c r="C154" s="13"/>
      <c r="D154" s="13"/>
      <c r="E154" s="13"/>
      <c r="F154" s="13"/>
      <c r="G154" s="50"/>
      <c r="H154" s="50"/>
      <c r="I154" s="50"/>
      <c r="J154" s="50"/>
      <c r="K154" s="20">
        <f t="shared" si="61"/>
        <v>0</v>
      </c>
      <c r="L154" s="20">
        <f t="shared" ref="L154:N154" si="144">IFERROR(ROUND(D154*$Q154/100,0)*100,"")</f>
        <v>0</v>
      </c>
      <c r="M154" s="20">
        <f t="shared" si="144"/>
        <v>0</v>
      </c>
      <c r="N154" s="20">
        <f t="shared" si="144"/>
        <v>0</v>
      </c>
      <c r="O154" s="47"/>
      <c r="P154" s="48"/>
      <c r="Q154" s="48"/>
      <c r="R154" s="15"/>
      <c r="S154" s="2" t="e">
        <f>VLOOKUP(B154,[1]ODT!$B$11:$H$459,7,0)</f>
        <v>#N/A</v>
      </c>
      <c r="T154" s="2"/>
      <c r="U154" s="2"/>
      <c r="V154" s="2"/>
      <c r="W154" s="2"/>
      <c r="X154" s="2"/>
      <c r="Y154" s="2"/>
      <c r="Z154" s="2"/>
    </row>
    <row r="155" spans="1:26" ht="13.5" customHeight="1">
      <c r="A155" s="35" t="s">
        <v>10</v>
      </c>
      <c r="B155" s="12" t="s">
        <v>364</v>
      </c>
      <c r="C155" s="49">
        <v>13000</v>
      </c>
      <c r="D155" s="13"/>
      <c r="E155" s="13"/>
      <c r="F155" s="13"/>
      <c r="G155" s="50"/>
      <c r="H155" s="50"/>
      <c r="I155" s="50"/>
      <c r="J155" s="50"/>
      <c r="K155" s="20">
        <f t="shared" si="61"/>
        <v>0</v>
      </c>
      <c r="L155" s="20">
        <f t="shared" ref="L155:N155" si="145">IFERROR(ROUND(D155*$Q155/100,0)*100,"")</f>
        <v>0</v>
      </c>
      <c r="M155" s="20">
        <f t="shared" si="145"/>
        <v>0</v>
      </c>
      <c r="N155" s="20">
        <f t="shared" si="145"/>
        <v>0</v>
      </c>
      <c r="O155" s="47"/>
      <c r="P155" s="48"/>
      <c r="Q155" s="48">
        <f>P20</f>
        <v>0</v>
      </c>
      <c r="R155" s="15"/>
      <c r="S155" s="2" t="e">
        <f>VLOOKUP(B155,[1]ODT!$B$11:$H$459,7,0)</f>
        <v>#N/A</v>
      </c>
      <c r="T155" s="2"/>
      <c r="U155" s="2"/>
      <c r="V155" s="2"/>
      <c r="W155" s="2"/>
      <c r="X155" s="2"/>
      <c r="Y155" s="2"/>
      <c r="Z155" s="2"/>
    </row>
    <row r="156" spans="1:26" ht="13.5" customHeight="1">
      <c r="A156" s="35" t="s">
        <v>10</v>
      </c>
      <c r="B156" s="12" t="s">
        <v>365</v>
      </c>
      <c r="C156" s="49">
        <v>10000</v>
      </c>
      <c r="D156" s="13"/>
      <c r="E156" s="13"/>
      <c r="F156" s="13"/>
      <c r="G156" s="50"/>
      <c r="H156" s="50"/>
      <c r="I156" s="50"/>
      <c r="J156" s="50"/>
      <c r="K156" s="20">
        <f t="shared" si="61"/>
        <v>15000</v>
      </c>
      <c r="L156" s="20">
        <f t="shared" ref="L156:N156" si="146">IFERROR(ROUND(D156*$Q156/100,0)*100,"")</f>
        <v>0</v>
      </c>
      <c r="M156" s="20">
        <f t="shared" si="146"/>
        <v>0</v>
      </c>
      <c r="N156" s="20">
        <f t="shared" si="146"/>
        <v>0</v>
      </c>
      <c r="O156" s="47"/>
      <c r="P156" s="48"/>
      <c r="Q156" s="48">
        <v>1.498742170016742</v>
      </c>
      <c r="R156" s="15"/>
      <c r="S156" s="2" t="e">
        <f>VLOOKUP(B156,[1]ODT!$B$11:$H$459,7,0)</f>
        <v>#VALUE!</v>
      </c>
      <c r="T156" s="2"/>
      <c r="U156" s="2"/>
      <c r="V156" s="2"/>
      <c r="W156" s="2"/>
      <c r="X156" s="2"/>
      <c r="Y156" s="2"/>
      <c r="Z156" s="2"/>
    </row>
    <row r="157" spans="1:26" ht="13.5" customHeight="1">
      <c r="A157" s="35">
        <v>73</v>
      </c>
      <c r="B157" s="11" t="s">
        <v>84</v>
      </c>
      <c r="C157" s="49">
        <v>10000</v>
      </c>
      <c r="D157" s="49">
        <v>7000</v>
      </c>
      <c r="E157" s="49">
        <v>5000</v>
      </c>
      <c r="F157" s="49">
        <v>3000</v>
      </c>
      <c r="G157" s="50"/>
      <c r="H157" s="50"/>
      <c r="I157" s="50"/>
      <c r="J157" s="50"/>
      <c r="K157" s="20">
        <f t="shared" si="61"/>
        <v>15000</v>
      </c>
      <c r="L157" s="20">
        <f t="shared" ref="L157:N157" si="147">IFERROR(ROUND(D157*$Q157/100,0)*100,"")</f>
        <v>10500</v>
      </c>
      <c r="M157" s="20">
        <f t="shared" si="147"/>
        <v>7500</v>
      </c>
      <c r="N157" s="20">
        <f t="shared" si="147"/>
        <v>4500</v>
      </c>
      <c r="O157" s="47"/>
      <c r="P157" s="48">
        <f>P173</f>
        <v>0</v>
      </c>
      <c r="Q157" s="48">
        <v>1.498742170016742</v>
      </c>
      <c r="R157" s="15"/>
      <c r="S157" s="2" t="e">
        <f>VLOOKUP(B157,[1]ODT!$B$11:$H$459,7,0)</f>
        <v>#N/A</v>
      </c>
      <c r="T157" s="2"/>
      <c r="U157" s="2"/>
      <c r="V157" s="2"/>
      <c r="W157" s="2"/>
      <c r="X157" s="2"/>
      <c r="Y157" s="2"/>
      <c r="Z157" s="2"/>
    </row>
    <row r="158" spans="1:26" ht="13.5" customHeight="1">
      <c r="A158" s="35">
        <v>74</v>
      </c>
      <c r="B158" s="11" t="s">
        <v>85</v>
      </c>
      <c r="C158" s="13"/>
      <c r="D158" s="13"/>
      <c r="E158" s="13"/>
      <c r="F158" s="13"/>
      <c r="G158" s="50"/>
      <c r="H158" s="50"/>
      <c r="I158" s="50"/>
      <c r="J158" s="50"/>
      <c r="K158" s="20">
        <f t="shared" si="61"/>
        <v>0</v>
      </c>
      <c r="L158" s="20">
        <f t="shared" ref="L158:N158" si="148">IFERROR(ROUND(D158*$Q158/100,0)*100,"")</f>
        <v>0</v>
      </c>
      <c r="M158" s="20">
        <f t="shared" si="148"/>
        <v>0</v>
      </c>
      <c r="N158" s="20">
        <f t="shared" si="148"/>
        <v>0</v>
      </c>
      <c r="O158" s="47"/>
      <c r="P158" s="48"/>
      <c r="Q158" s="48"/>
      <c r="R158" s="15"/>
      <c r="S158" s="2" t="e">
        <f>VLOOKUP(B158,[1]ODT!$B$11:$H$459,7,0)</f>
        <v>#N/A</v>
      </c>
      <c r="T158" s="2"/>
      <c r="U158" s="2"/>
      <c r="V158" s="2"/>
      <c r="W158" s="2"/>
      <c r="X158" s="2"/>
      <c r="Y158" s="2"/>
      <c r="Z158" s="2"/>
    </row>
    <row r="159" spans="1:26" ht="13.5" customHeight="1">
      <c r="A159" s="35" t="s">
        <v>10</v>
      </c>
      <c r="B159" s="12" t="s">
        <v>366</v>
      </c>
      <c r="C159" s="49">
        <v>9000</v>
      </c>
      <c r="D159" s="49">
        <v>6000</v>
      </c>
      <c r="E159" s="49">
        <v>4000</v>
      </c>
      <c r="F159" s="49">
        <v>3000</v>
      </c>
      <c r="G159" s="50"/>
      <c r="H159" s="50"/>
      <c r="I159" s="50"/>
      <c r="J159" s="50"/>
      <c r="K159" s="20">
        <f t="shared" si="61"/>
        <v>13000</v>
      </c>
      <c r="L159" s="20">
        <f t="shared" ref="L159:N159" si="149">IFERROR(ROUND(D159*$Q159/100,0)*100,"")</f>
        <v>8900</v>
      </c>
      <c r="M159" s="20">
        <f t="shared" si="149"/>
        <v>6000</v>
      </c>
      <c r="N159" s="20">
        <f t="shared" si="149"/>
        <v>4500</v>
      </c>
      <c r="O159" s="47">
        <f>[2]H.TuyHoa!$K$297</f>
        <v>0</v>
      </c>
      <c r="P159" s="48">
        <f>P188</f>
        <v>0</v>
      </c>
      <c r="Q159" s="48">
        <v>1.4914523076923079</v>
      </c>
      <c r="R159" s="15"/>
      <c r="S159" s="2" t="e">
        <f>VLOOKUP(B159,[1]ODT!$B$11:$H$459,7,0)</f>
        <v>#N/A</v>
      </c>
      <c r="T159" s="2"/>
      <c r="U159" s="2"/>
      <c r="V159" s="2"/>
      <c r="W159" s="2"/>
      <c r="X159" s="2"/>
      <c r="Y159" s="2"/>
      <c r="Z159" s="2"/>
    </row>
    <row r="160" spans="1:26" ht="13.5" customHeight="1">
      <c r="A160" s="35" t="s">
        <v>10</v>
      </c>
      <c r="B160" s="12" t="s">
        <v>367</v>
      </c>
      <c r="C160" s="49">
        <v>4000</v>
      </c>
      <c r="D160" s="49">
        <v>2500</v>
      </c>
      <c r="E160" s="49">
        <v>1500</v>
      </c>
      <c r="F160" s="49">
        <v>1000</v>
      </c>
      <c r="G160" s="50"/>
      <c r="H160" s="50"/>
      <c r="I160" s="50"/>
      <c r="J160" s="50"/>
      <c r="K160" s="20">
        <f t="shared" si="61"/>
        <v>9000</v>
      </c>
      <c r="L160" s="20">
        <f t="shared" ref="L160:N160" si="150">IFERROR(ROUND(D160*$Q160/100,0)*100,"")</f>
        <v>5900</v>
      </c>
      <c r="M160" s="20">
        <f t="shared" si="150"/>
        <v>3500</v>
      </c>
      <c r="N160" s="20">
        <f t="shared" si="150"/>
        <v>2400</v>
      </c>
      <c r="O160" s="47">
        <f>[2]H.TuyHoa!$K$295</f>
        <v>0</v>
      </c>
      <c r="P160" s="48">
        <f>[2]H.TuyHoa!$K$295</f>
        <v>0</v>
      </c>
      <c r="Q160" s="48">
        <v>2.3651145602365116</v>
      </c>
      <c r="R160" s="15"/>
      <c r="S160" s="2" t="e">
        <f>VLOOKUP(B160,[1]ODT!$B$11:$H$459,7,0)</f>
        <v>#N/A</v>
      </c>
      <c r="T160" s="2"/>
      <c r="U160" s="2"/>
      <c r="V160" s="2"/>
      <c r="W160" s="2"/>
      <c r="X160" s="2"/>
      <c r="Y160" s="2"/>
      <c r="Z160" s="2"/>
    </row>
    <row r="161" spans="1:26" ht="13.5" customHeight="1">
      <c r="A161" s="35">
        <v>75</v>
      </c>
      <c r="B161" s="11" t="s">
        <v>86</v>
      </c>
      <c r="C161" s="49">
        <v>10000</v>
      </c>
      <c r="D161" s="49">
        <v>7000</v>
      </c>
      <c r="E161" s="49">
        <v>5000</v>
      </c>
      <c r="F161" s="49">
        <v>3000</v>
      </c>
      <c r="G161" s="50"/>
      <c r="H161" s="50"/>
      <c r="I161" s="50"/>
      <c r="J161" s="50"/>
      <c r="K161" s="20">
        <f t="shared" si="61"/>
        <v>15000</v>
      </c>
      <c r="L161" s="20">
        <f t="shared" ref="L161:N161" si="151">IFERROR(ROUND(D161*$Q161/100,0)*100,"")</f>
        <v>10500</v>
      </c>
      <c r="M161" s="20">
        <f t="shared" si="151"/>
        <v>7500</v>
      </c>
      <c r="N161" s="20">
        <f t="shared" si="151"/>
        <v>4500</v>
      </c>
      <c r="O161" s="47"/>
      <c r="P161" s="48">
        <f>P173</f>
        <v>0</v>
      </c>
      <c r="Q161" s="48">
        <v>1.498742170016742</v>
      </c>
      <c r="R161" s="15"/>
      <c r="S161" s="2" t="e">
        <f>VLOOKUP(B161,[1]ODT!$B$11:$H$459,7,0)</f>
        <v>#N/A</v>
      </c>
      <c r="T161" s="2"/>
      <c r="U161" s="2"/>
      <c r="V161" s="2"/>
      <c r="W161" s="2"/>
      <c r="X161" s="2"/>
      <c r="Y161" s="2"/>
      <c r="Z161" s="2"/>
    </row>
    <row r="162" spans="1:26" ht="13.5" customHeight="1">
      <c r="A162" s="35">
        <v>76</v>
      </c>
      <c r="B162" s="11" t="s">
        <v>87</v>
      </c>
      <c r="C162" s="49">
        <v>10000</v>
      </c>
      <c r="D162" s="49">
        <v>7000</v>
      </c>
      <c r="E162" s="49">
        <v>5000</v>
      </c>
      <c r="F162" s="49">
        <v>3000</v>
      </c>
      <c r="G162" s="50"/>
      <c r="H162" s="50"/>
      <c r="I162" s="50"/>
      <c r="J162" s="50"/>
      <c r="K162" s="20">
        <f t="shared" si="61"/>
        <v>15000</v>
      </c>
      <c r="L162" s="20">
        <f t="shared" ref="L162:N162" si="152">IFERROR(ROUND(D162*$Q162/100,0)*100,"")</f>
        <v>10500</v>
      </c>
      <c r="M162" s="20">
        <f t="shared" si="152"/>
        <v>7500</v>
      </c>
      <c r="N162" s="20">
        <f t="shared" si="152"/>
        <v>4500</v>
      </c>
      <c r="O162" s="47">
        <f>[2]H.TuyHoa!$K$301</f>
        <v>0</v>
      </c>
      <c r="P162" s="48">
        <f>P173</f>
        <v>0</v>
      </c>
      <c r="Q162" s="48">
        <v>1.498742170016742</v>
      </c>
      <c r="R162" s="15"/>
      <c r="S162" s="2" t="e">
        <f>VLOOKUP(B162,[1]ODT!$B$11:$H$459,7,0)</f>
        <v>#N/A</v>
      </c>
      <c r="T162" s="2"/>
      <c r="U162" s="2"/>
      <c r="V162" s="2"/>
      <c r="W162" s="2"/>
      <c r="X162" s="2"/>
      <c r="Y162" s="2"/>
      <c r="Z162" s="2"/>
    </row>
    <row r="163" spans="1:26" ht="13.5" customHeight="1">
      <c r="A163" s="35">
        <v>77</v>
      </c>
      <c r="B163" s="11" t="s">
        <v>88</v>
      </c>
      <c r="C163" s="13"/>
      <c r="D163" s="13"/>
      <c r="E163" s="13"/>
      <c r="F163" s="13"/>
      <c r="G163" s="50"/>
      <c r="H163" s="50"/>
      <c r="I163" s="50"/>
      <c r="J163" s="50"/>
      <c r="K163" s="20">
        <f t="shared" si="61"/>
        <v>0</v>
      </c>
      <c r="L163" s="20">
        <f t="shared" ref="L163:N163" si="153">IFERROR(ROUND(D163*$Q163/100,0)*100,"")</f>
        <v>0</v>
      </c>
      <c r="M163" s="20">
        <f t="shared" si="153"/>
        <v>0</v>
      </c>
      <c r="N163" s="20">
        <f t="shared" si="153"/>
        <v>0</v>
      </c>
      <c r="O163" s="47"/>
      <c r="P163" s="48"/>
      <c r="Q163" s="48"/>
      <c r="R163" s="15"/>
      <c r="S163" s="2" t="e">
        <f>VLOOKUP(B163,[1]ODT!$B$11:$H$459,7,0)</f>
        <v>#N/A</v>
      </c>
      <c r="T163" s="2"/>
      <c r="U163" s="2"/>
      <c r="V163" s="2"/>
      <c r="W163" s="2"/>
      <c r="X163" s="2"/>
      <c r="Y163" s="2"/>
      <c r="Z163" s="2"/>
    </row>
    <row r="164" spans="1:26" ht="13.5" customHeight="1">
      <c r="A164" s="35" t="s">
        <v>10</v>
      </c>
      <c r="B164" s="12" t="s">
        <v>368</v>
      </c>
      <c r="C164" s="49">
        <v>8000</v>
      </c>
      <c r="D164" s="49">
        <v>6000</v>
      </c>
      <c r="E164" s="49">
        <v>4000</v>
      </c>
      <c r="F164" s="49">
        <v>2000</v>
      </c>
      <c r="G164" s="50"/>
      <c r="H164" s="50"/>
      <c r="I164" s="50"/>
      <c r="J164" s="50"/>
      <c r="K164" s="20">
        <f t="shared" si="61"/>
        <v>11000</v>
      </c>
      <c r="L164" s="20">
        <f t="shared" ref="L164:N164" si="154">IFERROR(ROUND(D164*$Q164/100,0)*100,"")</f>
        <v>8400</v>
      </c>
      <c r="M164" s="20">
        <f t="shared" si="154"/>
        <v>5600</v>
      </c>
      <c r="N164" s="20">
        <f t="shared" si="154"/>
        <v>2800</v>
      </c>
      <c r="O164" s="47"/>
      <c r="P164" s="48">
        <f>P359</f>
        <v>0</v>
      </c>
      <c r="Q164" s="48">
        <v>1.4003797500000001</v>
      </c>
      <c r="R164" s="15"/>
      <c r="S164" s="2" t="e">
        <f>VLOOKUP(B164,[1]ODT!$B$11:$H$459,7,0)</f>
        <v>#N/A</v>
      </c>
      <c r="T164" s="2"/>
      <c r="U164" s="2"/>
      <c r="V164" s="2"/>
      <c r="W164" s="2"/>
      <c r="X164" s="2"/>
      <c r="Y164" s="2"/>
      <c r="Z164" s="2"/>
    </row>
    <row r="165" spans="1:26" ht="13.5" customHeight="1">
      <c r="A165" s="35" t="s">
        <v>10</v>
      </c>
      <c r="B165" s="12" t="s">
        <v>369</v>
      </c>
      <c r="C165" s="49">
        <v>10000</v>
      </c>
      <c r="D165" s="49">
        <v>7000</v>
      </c>
      <c r="E165" s="49">
        <v>5000</v>
      </c>
      <c r="F165" s="49">
        <v>3000</v>
      </c>
      <c r="G165" s="50"/>
      <c r="H165" s="50"/>
      <c r="I165" s="50"/>
      <c r="J165" s="50"/>
      <c r="K165" s="20">
        <f t="shared" si="61"/>
        <v>15000</v>
      </c>
      <c r="L165" s="20">
        <f t="shared" ref="L165:N165" si="155">IFERROR(ROUND(D165*$Q165/100,0)*100,"")</f>
        <v>10500</v>
      </c>
      <c r="M165" s="20">
        <f t="shared" si="155"/>
        <v>7500</v>
      </c>
      <c r="N165" s="20">
        <f t="shared" si="155"/>
        <v>4500</v>
      </c>
      <c r="O165" s="47"/>
      <c r="P165" s="48">
        <f>P173</f>
        <v>0</v>
      </c>
      <c r="Q165" s="48">
        <v>1.498742170016742</v>
      </c>
      <c r="R165" s="15"/>
      <c r="S165" s="2" t="e">
        <f>VLOOKUP(B165,[1]ODT!$B$11:$H$459,7,0)</f>
        <v>#N/A</v>
      </c>
      <c r="T165" s="2"/>
      <c r="U165" s="2"/>
      <c r="V165" s="2"/>
      <c r="W165" s="2"/>
      <c r="X165" s="2"/>
      <c r="Y165" s="2"/>
      <c r="Z165" s="2"/>
    </row>
    <row r="166" spans="1:26" ht="13.5" customHeight="1">
      <c r="A166" s="35" t="s">
        <v>10</v>
      </c>
      <c r="B166" s="12" t="s">
        <v>89</v>
      </c>
      <c r="C166" s="49">
        <v>16000</v>
      </c>
      <c r="D166" s="49">
        <v>8000</v>
      </c>
      <c r="E166" s="49">
        <v>5000</v>
      </c>
      <c r="F166" s="49">
        <v>3000</v>
      </c>
      <c r="G166" s="50"/>
      <c r="H166" s="50"/>
      <c r="I166" s="50"/>
      <c r="J166" s="50"/>
      <c r="K166" s="20">
        <f t="shared" si="61"/>
        <v>23000</v>
      </c>
      <c r="L166" s="20">
        <f t="shared" ref="L166:N166" si="156">IFERROR(ROUND(D166*$Q166/100,0)*100,"")</f>
        <v>11300</v>
      </c>
      <c r="M166" s="20">
        <f t="shared" si="156"/>
        <v>7100</v>
      </c>
      <c r="N166" s="20">
        <f t="shared" si="156"/>
        <v>4200</v>
      </c>
      <c r="O166" s="47"/>
      <c r="P166" s="48">
        <f>P86</f>
        <v>0</v>
      </c>
      <c r="Q166" s="48">
        <v>1.4155172413793102</v>
      </c>
      <c r="R166" s="15"/>
      <c r="S166" s="2" t="e">
        <f>VLOOKUP(B166,[1]ODT!$B$11:$H$459,7,0)</f>
        <v>#N/A</v>
      </c>
      <c r="T166" s="2"/>
      <c r="U166" s="2"/>
      <c r="V166" s="2"/>
      <c r="W166" s="2"/>
      <c r="X166" s="2"/>
      <c r="Y166" s="2"/>
      <c r="Z166" s="2"/>
    </row>
    <row r="167" spans="1:26" ht="13.5" customHeight="1">
      <c r="A167" s="35">
        <v>78</v>
      </c>
      <c r="B167" s="11" t="s">
        <v>90</v>
      </c>
      <c r="C167" s="49">
        <v>12000</v>
      </c>
      <c r="D167" s="49">
        <v>9000</v>
      </c>
      <c r="E167" s="49">
        <v>6000</v>
      </c>
      <c r="F167" s="49">
        <v>4000</v>
      </c>
      <c r="G167" s="50"/>
      <c r="H167" s="50"/>
      <c r="I167" s="50"/>
      <c r="J167" s="50"/>
      <c r="K167" s="20">
        <f t="shared" si="61"/>
        <v>17000</v>
      </c>
      <c r="L167" s="20">
        <f t="shared" ref="L167:N167" si="157">IFERROR(ROUND(D167*$Q167/100,0)*100,"")</f>
        <v>12900</v>
      </c>
      <c r="M167" s="20">
        <f t="shared" si="157"/>
        <v>8600</v>
      </c>
      <c r="N167" s="20">
        <f t="shared" si="157"/>
        <v>5700</v>
      </c>
      <c r="O167" s="47"/>
      <c r="P167" s="48">
        <f>P191</f>
        <v>0</v>
      </c>
      <c r="Q167" s="48">
        <v>1.4370773333333333</v>
      </c>
      <c r="R167" s="15"/>
      <c r="S167" s="2" t="e">
        <f>VLOOKUP(B167,[1]ODT!$B$11:$H$459,7,0)</f>
        <v>#N/A</v>
      </c>
      <c r="T167" s="2"/>
      <c r="U167" s="2"/>
      <c r="V167" s="2"/>
      <c r="W167" s="2"/>
      <c r="X167" s="2"/>
      <c r="Y167" s="2"/>
      <c r="Z167" s="2"/>
    </row>
    <row r="168" spans="1:26" ht="13.5" customHeight="1">
      <c r="A168" s="35">
        <v>79</v>
      </c>
      <c r="B168" s="11" t="s">
        <v>91</v>
      </c>
      <c r="C168" s="49">
        <v>9000</v>
      </c>
      <c r="D168" s="13"/>
      <c r="E168" s="13"/>
      <c r="F168" s="13"/>
      <c r="G168" s="50"/>
      <c r="H168" s="50"/>
      <c r="I168" s="50"/>
      <c r="J168" s="50"/>
      <c r="K168" s="20">
        <f t="shared" si="61"/>
        <v>13000</v>
      </c>
      <c r="L168" s="20">
        <f t="shared" ref="L168:N168" si="158">IFERROR(ROUND(D168*$Q168/100,0)*100,"")</f>
        <v>0</v>
      </c>
      <c r="M168" s="20">
        <f t="shared" si="158"/>
        <v>0</v>
      </c>
      <c r="N168" s="20">
        <f t="shared" si="158"/>
        <v>0</v>
      </c>
      <c r="O168" s="47"/>
      <c r="P168" s="48">
        <f>P188</f>
        <v>0</v>
      </c>
      <c r="Q168" s="48">
        <v>1.4914523076923079</v>
      </c>
      <c r="R168" s="15"/>
      <c r="S168" s="2" t="e">
        <f>VLOOKUP(B168,[1]ODT!$B$11:$H$459,7,0)</f>
        <v>#N/A</v>
      </c>
      <c r="T168" s="2"/>
      <c r="U168" s="2"/>
      <c r="V168" s="2"/>
      <c r="W168" s="2"/>
      <c r="X168" s="2"/>
      <c r="Y168" s="2"/>
      <c r="Z168" s="2"/>
    </row>
    <row r="169" spans="1:26" ht="13.5" customHeight="1">
      <c r="A169" s="35">
        <v>80</v>
      </c>
      <c r="B169" s="11" t="s">
        <v>370</v>
      </c>
      <c r="C169" s="49">
        <v>7000</v>
      </c>
      <c r="D169" s="13"/>
      <c r="E169" s="13"/>
      <c r="F169" s="13"/>
      <c r="G169" s="50"/>
      <c r="H169" s="50"/>
      <c r="I169" s="50"/>
      <c r="J169" s="50"/>
      <c r="K169" s="20">
        <f t="shared" si="61"/>
        <v>-2000</v>
      </c>
      <c r="L169" s="20">
        <f t="shared" ref="L169:N169" si="159">IFERROR(ROUND(D169*$Q169/100,0)*100,"")</f>
        <v>0</v>
      </c>
      <c r="M169" s="20">
        <f t="shared" si="159"/>
        <v>0</v>
      </c>
      <c r="N169" s="20">
        <f t="shared" si="159"/>
        <v>0</v>
      </c>
      <c r="O169" s="47"/>
      <c r="P169" s="48"/>
      <c r="Q169" s="48">
        <f>P255-0.25</f>
        <v>-0.25</v>
      </c>
      <c r="R169" s="15"/>
      <c r="S169" s="2" t="e">
        <f>VLOOKUP(B169,[1]ODT!$B$11:$H$459,7,0)</f>
        <v>#N/A</v>
      </c>
      <c r="T169" s="2"/>
      <c r="U169" s="2"/>
      <c r="V169" s="2"/>
      <c r="W169" s="2"/>
      <c r="X169" s="2"/>
      <c r="Y169" s="2"/>
      <c r="Z169" s="2"/>
    </row>
    <row r="170" spans="1:26" ht="22.5" customHeight="1">
      <c r="A170" s="35">
        <v>81</v>
      </c>
      <c r="B170" s="11" t="s">
        <v>371</v>
      </c>
      <c r="C170" s="49">
        <v>5000</v>
      </c>
      <c r="D170" s="13"/>
      <c r="E170" s="13"/>
      <c r="F170" s="13"/>
      <c r="G170" s="50"/>
      <c r="H170" s="50"/>
      <c r="I170" s="50"/>
      <c r="J170" s="50"/>
      <c r="K170" s="20">
        <f t="shared" si="61"/>
        <v>0</v>
      </c>
      <c r="L170" s="20">
        <f t="shared" ref="L170:N170" si="160">IFERROR(ROUND(D170*$Q170/100,0)*100,"")</f>
        <v>0</v>
      </c>
      <c r="M170" s="20">
        <f t="shared" si="160"/>
        <v>0</v>
      </c>
      <c r="N170" s="20">
        <f t="shared" si="160"/>
        <v>0</v>
      </c>
      <c r="O170" s="47"/>
      <c r="P170" s="48"/>
      <c r="Q170" s="48">
        <f>P368</f>
        <v>0</v>
      </c>
      <c r="R170" s="15" t="s">
        <v>305</v>
      </c>
      <c r="S170" s="2" t="e">
        <f>VLOOKUP(B170,[1]ODT!$B$11:$H$459,7,0)</f>
        <v>#N/A</v>
      </c>
      <c r="T170" s="55"/>
      <c r="U170" s="55"/>
      <c r="V170" s="55"/>
      <c r="W170" s="55"/>
      <c r="X170" s="55"/>
      <c r="Y170" s="55"/>
      <c r="Z170" s="55"/>
    </row>
    <row r="171" spans="1:26" ht="13.5" customHeight="1">
      <c r="A171" s="35">
        <v>82</v>
      </c>
      <c r="B171" s="17" t="s">
        <v>372</v>
      </c>
      <c r="C171" s="13"/>
      <c r="D171" s="13"/>
      <c r="E171" s="13"/>
      <c r="F171" s="13"/>
      <c r="G171" s="50"/>
      <c r="H171" s="50"/>
      <c r="I171" s="50"/>
      <c r="J171" s="50"/>
      <c r="K171" s="20">
        <f>M153</f>
        <v>8600</v>
      </c>
      <c r="L171" s="20">
        <f t="shared" ref="L171:N171" si="161">IFERROR(ROUND(K171*0.75/100,0)*100,"")</f>
        <v>6500</v>
      </c>
      <c r="M171" s="20">
        <f t="shared" si="161"/>
        <v>4900</v>
      </c>
      <c r="N171" s="20">
        <f t="shared" si="161"/>
        <v>3700</v>
      </c>
      <c r="O171" s="47"/>
      <c r="P171" s="48"/>
      <c r="Q171" s="48"/>
      <c r="R171" s="15" t="s">
        <v>328</v>
      </c>
      <c r="S171" s="2" t="e">
        <f>VLOOKUP(B171,[1]ODT!$B$11:$H$459,7,0)</f>
        <v>#N/A</v>
      </c>
      <c r="T171" s="2" t="s">
        <v>373</v>
      </c>
      <c r="U171" s="2"/>
      <c r="V171" s="2"/>
      <c r="W171" s="2"/>
      <c r="X171" s="2"/>
      <c r="Y171" s="2"/>
      <c r="Z171" s="2"/>
    </row>
    <row r="172" spans="1:26" ht="13.5" customHeight="1">
      <c r="A172" s="35">
        <v>83</v>
      </c>
      <c r="B172" s="17" t="s">
        <v>374</v>
      </c>
      <c r="C172" s="13"/>
      <c r="D172" s="13"/>
      <c r="E172" s="13"/>
      <c r="F172" s="13"/>
      <c r="G172" s="50"/>
      <c r="H172" s="50"/>
      <c r="I172" s="50"/>
      <c r="J172" s="50"/>
      <c r="K172" s="20">
        <f>M104</f>
        <v>10100</v>
      </c>
      <c r="L172" s="20">
        <f t="shared" ref="L172:N172" si="162">IFERROR(ROUND(K172*0.75/100,0)*100,"")</f>
        <v>7600</v>
      </c>
      <c r="M172" s="20">
        <f t="shared" si="162"/>
        <v>5700</v>
      </c>
      <c r="N172" s="20">
        <f t="shared" si="162"/>
        <v>4300</v>
      </c>
      <c r="O172" s="47"/>
      <c r="P172" s="48"/>
      <c r="Q172" s="48"/>
      <c r="R172" s="15" t="s">
        <v>328</v>
      </c>
      <c r="S172" s="2" t="e">
        <f>VLOOKUP(B172,[1]ODT!$B$11:$H$459,7,0)</f>
        <v>#N/A</v>
      </c>
      <c r="T172" s="2" t="s">
        <v>375</v>
      </c>
      <c r="U172" s="2"/>
      <c r="V172" s="2"/>
      <c r="W172" s="2"/>
      <c r="X172" s="2"/>
      <c r="Y172" s="2"/>
      <c r="Z172" s="2"/>
    </row>
    <row r="173" spans="1:26" ht="13.5" customHeight="1">
      <c r="A173" s="35">
        <v>84</v>
      </c>
      <c r="B173" s="11" t="s">
        <v>92</v>
      </c>
      <c r="C173" s="49">
        <v>10000</v>
      </c>
      <c r="D173" s="49">
        <v>6000</v>
      </c>
      <c r="E173" s="49">
        <v>4000</v>
      </c>
      <c r="F173" s="49">
        <v>3000</v>
      </c>
      <c r="G173" s="50"/>
      <c r="H173" s="50"/>
      <c r="I173" s="50"/>
      <c r="J173" s="50"/>
      <c r="K173" s="20">
        <f t="shared" ref="K173:K199" si="163">IFERROR(ROUND(C173*$Q173/1000,0)*1000,"")</f>
        <v>15000</v>
      </c>
      <c r="L173" s="20">
        <f t="shared" ref="L173:N173" si="164">IFERROR(ROUND(D173*$Q173/100,0)*100,"")</f>
        <v>9000</v>
      </c>
      <c r="M173" s="20">
        <f t="shared" si="164"/>
        <v>6000</v>
      </c>
      <c r="N173" s="20">
        <f t="shared" si="164"/>
        <v>4500</v>
      </c>
      <c r="O173" s="47">
        <f>[2]H.TuyHoa!$K$27</f>
        <v>0</v>
      </c>
      <c r="P173" s="52">
        <f>[2]H.TuyHoa!$K$27</f>
        <v>0</v>
      </c>
      <c r="Q173" s="52">
        <v>1.498742170016742</v>
      </c>
      <c r="R173" s="15"/>
      <c r="S173" s="2" t="e">
        <f>VLOOKUP(B173,[1]ODT!$B$11:$H$459,7,0)</f>
        <v>#N/A</v>
      </c>
      <c r="T173" s="2"/>
      <c r="U173" s="2"/>
      <c r="V173" s="2"/>
      <c r="W173" s="2"/>
      <c r="X173" s="2"/>
      <c r="Y173" s="2"/>
      <c r="Z173" s="2"/>
    </row>
    <row r="174" spans="1:26" ht="13.5" customHeight="1">
      <c r="A174" s="35">
        <v>85</v>
      </c>
      <c r="B174" s="11" t="s">
        <v>218</v>
      </c>
      <c r="C174" s="49">
        <v>8000</v>
      </c>
      <c r="D174" s="13"/>
      <c r="E174" s="13"/>
      <c r="F174" s="13"/>
      <c r="G174" s="50"/>
      <c r="H174" s="50"/>
      <c r="I174" s="50"/>
      <c r="J174" s="50"/>
      <c r="K174" s="20">
        <f t="shared" si="163"/>
        <v>11000</v>
      </c>
      <c r="L174" s="20">
        <f t="shared" ref="L174:N174" si="165">IFERROR(ROUND(D174*$Q174/100,0)*100,"")</f>
        <v>0</v>
      </c>
      <c r="M174" s="20">
        <f t="shared" si="165"/>
        <v>0</v>
      </c>
      <c r="N174" s="20">
        <f t="shared" si="165"/>
        <v>0</v>
      </c>
      <c r="O174" s="47"/>
      <c r="P174" s="48"/>
      <c r="Q174" s="48">
        <v>1.4003797500000001</v>
      </c>
      <c r="R174" s="15"/>
      <c r="S174" s="2" t="e">
        <f>VLOOKUP(B174,[1]ODT!$B$11:$H$459,7,0)</f>
        <v>#N/A</v>
      </c>
      <c r="T174" s="2"/>
      <c r="U174" s="2"/>
      <c r="V174" s="2"/>
      <c r="W174" s="2"/>
      <c r="X174" s="2"/>
      <c r="Y174" s="2"/>
      <c r="Z174" s="2"/>
    </row>
    <row r="175" spans="1:26" ht="13.5" customHeight="1">
      <c r="A175" s="35">
        <v>86</v>
      </c>
      <c r="B175" s="11" t="s">
        <v>376</v>
      </c>
      <c r="C175" s="49">
        <v>6000</v>
      </c>
      <c r="D175" s="13"/>
      <c r="E175" s="13"/>
      <c r="F175" s="13"/>
      <c r="G175" s="50"/>
      <c r="H175" s="50"/>
      <c r="I175" s="50"/>
      <c r="J175" s="50"/>
      <c r="K175" s="20">
        <f t="shared" si="163"/>
        <v>0</v>
      </c>
      <c r="L175" s="20">
        <f t="shared" ref="L175:N175" si="166">IFERROR(ROUND(D175*$Q175/100,0)*100,"")</f>
        <v>0</v>
      </c>
      <c r="M175" s="20">
        <f t="shared" si="166"/>
        <v>0</v>
      </c>
      <c r="N175" s="20">
        <f t="shared" si="166"/>
        <v>0</v>
      </c>
      <c r="O175" s="47"/>
      <c r="P175" s="48"/>
      <c r="Q175" s="48">
        <f>P330</f>
        <v>0</v>
      </c>
      <c r="R175" s="15"/>
      <c r="S175" s="2" t="e">
        <f>VLOOKUP(B175,[1]ODT!$B$11:$H$459,7,0)</f>
        <v>#N/A</v>
      </c>
      <c r="T175" s="2"/>
      <c r="U175" s="2"/>
      <c r="V175" s="2"/>
      <c r="W175" s="2"/>
      <c r="X175" s="2"/>
      <c r="Y175" s="2"/>
      <c r="Z175" s="2"/>
    </row>
    <row r="176" spans="1:26" ht="13.5" customHeight="1">
      <c r="A176" s="35">
        <v>87</v>
      </c>
      <c r="B176" s="11" t="s">
        <v>377</v>
      </c>
      <c r="C176" s="49">
        <v>10000</v>
      </c>
      <c r="D176" s="49">
        <v>6000</v>
      </c>
      <c r="E176" s="49">
        <v>4000</v>
      </c>
      <c r="F176" s="49">
        <v>3000</v>
      </c>
      <c r="G176" s="50"/>
      <c r="H176" s="50"/>
      <c r="I176" s="50"/>
      <c r="J176" s="50"/>
      <c r="K176" s="20">
        <f t="shared" si="163"/>
        <v>15000</v>
      </c>
      <c r="L176" s="20">
        <f t="shared" ref="L176:N176" si="167">IFERROR(ROUND(D176*$Q176/100,0)*100,"")</f>
        <v>9000</v>
      </c>
      <c r="M176" s="20">
        <f t="shared" si="167"/>
        <v>6000</v>
      </c>
      <c r="N176" s="20">
        <f t="shared" si="167"/>
        <v>4500</v>
      </c>
      <c r="O176" s="47"/>
      <c r="P176" s="48">
        <f>P173</f>
        <v>0</v>
      </c>
      <c r="Q176" s="48">
        <v>1.498742170016742</v>
      </c>
      <c r="R176" s="15"/>
      <c r="S176" s="2" t="e">
        <f>VLOOKUP(B176,[1]ODT!$B$11:$H$459,7,0)</f>
        <v>#N/A</v>
      </c>
      <c r="T176" s="2"/>
      <c r="U176" s="2"/>
      <c r="V176" s="2"/>
      <c r="W176" s="2"/>
      <c r="X176" s="2"/>
      <c r="Y176" s="2"/>
      <c r="Z176" s="2"/>
    </row>
    <row r="177" spans="1:26" ht="13.5" customHeight="1">
      <c r="A177" s="35">
        <v>88</v>
      </c>
      <c r="B177" s="11" t="s">
        <v>378</v>
      </c>
      <c r="C177" s="49">
        <v>10000</v>
      </c>
      <c r="D177" s="49">
        <v>8000</v>
      </c>
      <c r="E177" s="49">
        <v>6000</v>
      </c>
      <c r="F177" s="49">
        <v>4000</v>
      </c>
      <c r="G177" s="50"/>
      <c r="H177" s="50"/>
      <c r="I177" s="50"/>
      <c r="J177" s="50"/>
      <c r="K177" s="20">
        <f t="shared" si="163"/>
        <v>15000</v>
      </c>
      <c r="L177" s="20">
        <f t="shared" ref="L177:N177" si="168">IFERROR(ROUND(D177*$Q177/100,0)*100,"")</f>
        <v>12000</v>
      </c>
      <c r="M177" s="20">
        <f t="shared" si="168"/>
        <v>9000</v>
      </c>
      <c r="N177" s="20">
        <f t="shared" si="168"/>
        <v>6000</v>
      </c>
      <c r="O177" s="47">
        <f>[2]H.TuyHoa!$K$304</f>
        <v>0</v>
      </c>
      <c r="P177" s="48">
        <f>P173</f>
        <v>0</v>
      </c>
      <c r="Q177" s="48">
        <v>1.498742170016742</v>
      </c>
      <c r="R177" s="15"/>
      <c r="S177" s="2" t="e">
        <f>VLOOKUP(B177,[1]ODT!$B$11:$H$459,7,0)</f>
        <v>#N/A</v>
      </c>
      <c r="T177" s="2"/>
      <c r="U177" s="2"/>
      <c r="V177" s="2"/>
      <c r="W177" s="2"/>
      <c r="X177" s="2"/>
      <c r="Y177" s="2"/>
      <c r="Z177" s="2"/>
    </row>
    <row r="178" spans="1:26" ht="13.5" customHeight="1">
      <c r="A178" s="35">
        <v>89</v>
      </c>
      <c r="B178" s="11" t="s">
        <v>379</v>
      </c>
      <c r="C178" s="49">
        <v>10000</v>
      </c>
      <c r="D178" s="49">
        <v>7000</v>
      </c>
      <c r="E178" s="49">
        <v>5000</v>
      </c>
      <c r="F178" s="49">
        <v>3000</v>
      </c>
      <c r="G178" s="50"/>
      <c r="H178" s="50"/>
      <c r="I178" s="50"/>
      <c r="J178" s="50"/>
      <c r="K178" s="20">
        <f t="shared" si="163"/>
        <v>15000</v>
      </c>
      <c r="L178" s="20">
        <f t="shared" ref="L178:N178" si="169">IFERROR(ROUND(D178*$Q178/100,0)*100,"")</f>
        <v>10500</v>
      </c>
      <c r="M178" s="20">
        <f t="shared" si="169"/>
        <v>7500</v>
      </c>
      <c r="N178" s="20">
        <f t="shared" si="169"/>
        <v>4500</v>
      </c>
      <c r="O178" s="47">
        <f>[2]H.TuyHoa!$K$146</f>
        <v>0</v>
      </c>
      <c r="P178" s="48">
        <f>P173</f>
        <v>0</v>
      </c>
      <c r="Q178" s="48">
        <v>1.498742170016742</v>
      </c>
      <c r="R178" s="15"/>
      <c r="S178" s="2" t="e">
        <f>VLOOKUP(B178,[1]ODT!$B$11:$H$459,7,0)</f>
        <v>#N/A</v>
      </c>
      <c r="T178" s="2"/>
      <c r="U178" s="2"/>
      <c r="V178" s="2"/>
      <c r="W178" s="2"/>
      <c r="X178" s="2"/>
      <c r="Y178" s="2"/>
      <c r="Z178" s="2"/>
    </row>
    <row r="179" spans="1:26" ht="13.5" customHeight="1">
      <c r="A179" s="35">
        <v>90</v>
      </c>
      <c r="B179" s="11" t="s">
        <v>380</v>
      </c>
      <c r="C179" s="49">
        <v>12000</v>
      </c>
      <c r="D179" s="49">
        <v>8500</v>
      </c>
      <c r="E179" s="49">
        <v>6000</v>
      </c>
      <c r="F179" s="49">
        <v>3500</v>
      </c>
      <c r="G179" s="50"/>
      <c r="H179" s="50"/>
      <c r="I179" s="50"/>
      <c r="J179" s="50"/>
      <c r="K179" s="20">
        <f t="shared" si="163"/>
        <v>17000</v>
      </c>
      <c r="L179" s="20">
        <f t="shared" ref="L179:N179" si="170">IFERROR(ROUND(D179*$Q179/100,0)*100,"")</f>
        <v>12200</v>
      </c>
      <c r="M179" s="20">
        <f t="shared" si="170"/>
        <v>8600</v>
      </c>
      <c r="N179" s="20">
        <f t="shared" si="170"/>
        <v>5000</v>
      </c>
      <c r="O179" s="47"/>
      <c r="P179" s="48">
        <f>P191</f>
        <v>0</v>
      </c>
      <c r="Q179" s="48">
        <v>1.4370773333333333</v>
      </c>
      <c r="R179" s="15"/>
      <c r="S179" s="2" t="e">
        <f>VLOOKUP(B179,[1]ODT!$B$11:$H$459,7,0)</f>
        <v>#N/A</v>
      </c>
      <c r="T179" s="2"/>
      <c r="U179" s="2"/>
      <c r="V179" s="2"/>
      <c r="W179" s="2"/>
      <c r="X179" s="2"/>
      <c r="Y179" s="2"/>
      <c r="Z179" s="2"/>
    </row>
    <row r="180" spans="1:26" ht="13.5" customHeight="1">
      <c r="A180" s="35">
        <v>91</v>
      </c>
      <c r="B180" s="11" t="s">
        <v>381</v>
      </c>
      <c r="C180" s="49">
        <v>10000</v>
      </c>
      <c r="D180" s="49">
        <v>6000</v>
      </c>
      <c r="E180" s="49">
        <v>4000</v>
      </c>
      <c r="F180" s="49">
        <v>3000</v>
      </c>
      <c r="G180" s="50"/>
      <c r="H180" s="50"/>
      <c r="I180" s="50"/>
      <c r="J180" s="50"/>
      <c r="K180" s="20">
        <f t="shared" si="163"/>
        <v>15000</v>
      </c>
      <c r="L180" s="20">
        <f t="shared" ref="L180:N180" si="171">IFERROR(ROUND(D180*$Q180/100,0)*100,"")</f>
        <v>9000</v>
      </c>
      <c r="M180" s="20">
        <f t="shared" si="171"/>
        <v>6000</v>
      </c>
      <c r="N180" s="20">
        <f t="shared" si="171"/>
        <v>4500</v>
      </c>
      <c r="O180" s="47">
        <f>[2]H.TuyHoa!$K$306</f>
        <v>0</v>
      </c>
      <c r="P180" s="48">
        <f>P173</f>
        <v>0</v>
      </c>
      <c r="Q180" s="48">
        <v>1.498742170016742</v>
      </c>
      <c r="R180" s="15"/>
      <c r="S180" s="2" t="e">
        <f>VLOOKUP(B180,[1]ODT!$B$11:$H$459,7,0)</f>
        <v>#N/A</v>
      </c>
      <c r="T180" s="2"/>
      <c r="U180" s="2"/>
      <c r="V180" s="2"/>
      <c r="W180" s="2"/>
      <c r="X180" s="2"/>
      <c r="Y180" s="2"/>
      <c r="Z180" s="2"/>
    </row>
    <row r="181" spans="1:26" ht="13.5" customHeight="1">
      <c r="A181" s="35">
        <v>92</v>
      </c>
      <c r="B181" s="11" t="s">
        <v>93</v>
      </c>
      <c r="C181" s="13"/>
      <c r="D181" s="13"/>
      <c r="E181" s="13"/>
      <c r="F181" s="13"/>
      <c r="G181" s="50"/>
      <c r="H181" s="50"/>
      <c r="I181" s="50"/>
      <c r="J181" s="50"/>
      <c r="K181" s="20">
        <f t="shared" si="163"/>
        <v>0</v>
      </c>
      <c r="L181" s="20">
        <f t="shared" ref="L181:N181" si="172">IFERROR(ROUND(D181*$Q181/100,0)*100,"")</f>
        <v>0</v>
      </c>
      <c r="M181" s="20">
        <f t="shared" si="172"/>
        <v>0</v>
      </c>
      <c r="N181" s="20">
        <f t="shared" si="172"/>
        <v>0</v>
      </c>
      <c r="O181" s="47"/>
      <c r="P181" s="48"/>
      <c r="Q181" s="48"/>
      <c r="R181" s="15"/>
      <c r="S181" s="2" t="e">
        <f>VLOOKUP(B181,[1]ODT!$B$11:$H$459,7,0)</f>
        <v>#N/A</v>
      </c>
      <c r="T181" s="2"/>
      <c r="U181" s="2"/>
      <c r="V181" s="2"/>
      <c r="W181" s="2"/>
      <c r="X181" s="2"/>
      <c r="Y181" s="2"/>
      <c r="Z181" s="2"/>
    </row>
    <row r="182" spans="1:26" ht="13.5" customHeight="1">
      <c r="A182" s="35" t="s">
        <v>10</v>
      </c>
      <c r="B182" s="12" t="s">
        <v>94</v>
      </c>
      <c r="C182" s="49">
        <v>14000</v>
      </c>
      <c r="D182" s="49">
        <v>9000</v>
      </c>
      <c r="E182" s="49">
        <v>6000</v>
      </c>
      <c r="F182" s="49">
        <v>4000</v>
      </c>
      <c r="G182" s="50"/>
      <c r="H182" s="50"/>
      <c r="I182" s="50"/>
      <c r="J182" s="50"/>
      <c r="K182" s="20">
        <f t="shared" si="163"/>
        <v>16000</v>
      </c>
      <c r="L182" s="20">
        <f t="shared" ref="L182:N182" si="173">IFERROR(ROUND(D182*$Q182/100,0)*100,"")</f>
        <v>10400</v>
      </c>
      <c r="M182" s="20">
        <f t="shared" si="173"/>
        <v>7000</v>
      </c>
      <c r="N182" s="20">
        <f t="shared" si="173"/>
        <v>4600</v>
      </c>
      <c r="O182" s="47">
        <f>[2]H.TuyHoa!$K$152</f>
        <v>0</v>
      </c>
      <c r="P182" s="48">
        <f>P97</f>
        <v>-0.1</v>
      </c>
      <c r="Q182" s="48">
        <v>1.1605042016806721</v>
      </c>
      <c r="R182" s="15"/>
      <c r="S182" s="2" t="e">
        <f>VLOOKUP(B182,[1]ODT!$B$11:$H$459,7,0)</f>
        <v>#N/A</v>
      </c>
      <c r="T182" s="2"/>
      <c r="U182" s="2"/>
      <c r="V182" s="2"/>
      <c r="W182" s="2"/>
      <c r="X182" s="2"/>
      <c r="Y182" s="2"/>
      <c r="Z182" s="2"/>
    </row>
    <row r="183" spans="1:26" ht="13.5" customHeight="1">
      <c r="A183" s="35" t="s">
        <v>10</v>
      </c>
      <c r="B183" s="12" t="s">
        <v>95</v>
      </c>
      <c r="C183" s="49">
        <v>18000</v>
      </c>
      <c r="D183" s="49">
        <v>10000</v>
      </c>
      <c r="E183" s="49">
        <v>7000</v>
      </c>
      <c r="F183" s="49">
        <v>5000</v>
      </c>
      <c r="G183" s="50"/>
      <c r="H183" s="50"/>
      <c r="I183" s="50"/>
      <c r="J183" s="50"/>
      <c r="K183" s="20">
        <f t="shared" si="163"/>
        <v>23000</v>
      </c>
      <c r="L183" s="20">
        <f t="shared" ref="L183:N183" si="174">IFERROR(ROUND(D183*$Q183/100,0)*100,"")</f>
        <v>12700</v>
      </c>
      <c r="M183" s="20">
        <f t="shared" si="174"/>
        <v>8900</v>
      </c>
      <c r="N183" s="20">
        <f t="shared" si="174"/>
        <v>6300</v>
      </c>
      <c r="O183" s="47"/>
      <c r="P183" s="48">
        <f>P137</f>
        <v>0</v>
      </c>
      <c r="Q183" s="48">
        <v>1.265939015939016</v>
      </c>
      <c r="R183" s="15"/>
      <c r="S183" s="2" t="e">
        <f>VLOOKUP(B183,[1]ODT!$B$11:$H$459,7,0)</f>
        <v>#N/A</v>
      </c>
      <c r="T183" s="2"/>
      <c r="U183" s="2"/>
      <c r="V183" s="2"/>
      <c r="W183" s="2"/>
      <c r="X183" s="2"/>
      <c r="Y183" s="2"/>
      <c r="Z183" s="2"/>
    </row>
    <row r="184" spans="1:26" ht="13.5" customHeight="1">
      <c r="A184" s="35" t="s">
        <v>10</v>
      </c>
      <c r="B184" s="12" t="s">
        <v>49</v>
      </c>
      <c r="C184" s="49">
        <v>21000</v>
      </c>
      <c r="D184" s="49">
        <v>12000</v>
      </c>
      <c r="E184" s="49">
        <v>8000</v>
      </c>
      <c r="F184" s="49">
        <v>6000</v>
      </c>
      <c r="G184" s="50"/>
      <c r="H184" s="50"/>
      <c r="I184" s="50"/>
      <c r="J184" s="50"/>
      <c r="K184" s="20">
        <f t="shared" si="163"/>
        <v>27000</v>
      </c>
      <c r="L184" s="20">
        <f t="shared" ref="L184:N184" si="175">IFERROR(ROUND(D184*$Q184/100,0)*100,"")</f>
        <v>15600</v>
      </c>
      <c r="M184" s="20">
        <f t="shared" si="175"/>
        <v>10400</v>
      </c>
      <c r="N184" s="20">
        <f t="shared" si="175"/>
        <v>7800</v>
      </c>
      <c r="O184" s="47">
        <f>[2]H.TuyHoa!$K$149</f>
        <v>0</v>
      </c>
      <c r="P184" s="48">
        <f>P131</f>
        <v>0</v>
      </c>
      <c r="Q184" s="48">
        <v>1.3005202080832332</v>
      </c>
      <c r="R184" s="15"/>
      <c r="S184" s="2" t="e">
        <f>VLOOKUP(B184,[1]ODT!$B$11:$H$459,7,0)</f>
        <v>#N/A</v>
      </c>
      <c r="T184" s="2"/>
      <c r="U184" s="2"/>
      <c r="V184" s="2"/>
      <c r="W184" s="2"/>
      <c r="X184" s="2"/>
      <c r="Y184" s="2"/>
      <c r="Z184" s="2"/>
    </row>
    <row r="185" spans="1:26" ht="13.5" customHeight="1">
      <c r="A185" s="35" t="s">
        <v>10</v>
      </c>
      <c r="B185" s="12" t="s">
        <v>96</v>
      </c>
      <c r="C185" s="49">
        <v>25000</v>
      </c>
      <c r="D185" s="49">
        <v>14000</v>
      </c>
      <c r="E185" s="49">
        <v>10000</v>
      </c>
      <c r="F185" s="49">
        <v>7000</v>
      </c>
      <c r="G185" s="50"/>
      <c r="H185" s="50"/>
      <c r="I185" s="50"/>
      <c r="J185" s="50"/>
      <c r="K185" s="20">
        <f t="shared" si="163"/>
        <v>33000</v>
      </c>
      <c r="L185" s="20">
        <f t="shared" ref="L185:N185" si="176">IFERROR(ROUND(D185*$Q185/100,0)*100,"")</f>
        <v>18400</v>
      </c>
      <c r="M185" s="20">
        <f t="shared" si="176"/>
        <v>13100</v>
      </c>
      <c r="N185" s="20">
        <f t="shared" si="176"/>
        <v>9200</v>
      </c>
      <c r="O185" s="47">
        <f>[2]H.TuyHoa!$K$154</f>
        <v>0</v>
      </c>
      <c r="P185" s="48">
        <f>P13</f>
        <v>0</v>
      </c>
      <c r="Q185" s="48">
        <v>1.3111111111111111</v>
      </c>
      <c r="R185" s="15"/>
      <c r="S185" s="2" t="e">
        <f>VLOOKUP(B185,[1]ODT!$B$11:$H$459,7,0)</f>
        <v>#N/A</v>
      </c>
      <c r="T185" s="2"/>
      <c r="U185" s="2"/>
      <c r="V185" s="2"/>
      <c r="W185" s="2"/>
      <c r="X185" s="2"/>
      <c r="Y185" s="2"/>
      <c r="Z185" s="2"/>
    </row>
    <row r="186" spans="1:26" ht="13.5" customHeight="1">
      <c r="A186" s="35" t="s">
        <v>10</v>
      </c>
      <c r="B186" s="12" t="s">
        <v>21</v>
      </c>
      <c r="C186" s="49">
        <v>20000</v>
      </c>
      <c r="D186" s="49">
        <v>12000</v>
      </c>
      <c r="E186" s="49">
        <v>8000</v>
      </c>
      <c r="F186" s="49">
        <v>6000</v>
      </c>
      <c r="G186" s="50"/>
      <c r="H186" s="50"/>
      <c r="I186" s="50"/>
      <c r="J186" s="50"/>
      <c r="K186" s="20">
        <f t="shared" si="163"/>
        <v>24000</v>
      </c>
      <c r="L186" s="20">
        <f t="shared" ref="L186:N186" si="177">IFERROR(ROUND(D186*$Q186/100,0)*100,"")</f>
        <v>14400</v>
      </c>
      <c r="M186" s="20">
        <f t="shared" si="177"/>
        <v>9600</v>
      </c>
      <c r="N186" s="20">
        <f t="shared" si="177"/>
        <v>7200</v>
      </c>
      <c r="O186" s="47">
        <f>[2]H.TuyHoa!$K$35</f>
        <v>0</v>
      </c>
      <c r="P186" s="52">
        <f>[2]H.TuyHoa!$K$35</f>
        <v>0</v>
      </c>
      <c r="Q186" s="52">
        <v>1.2019230769230769</v>
      </c>
      <c r="R186" s="15"/>
      <c r="S186" s="2" t="e">
        <f>VLOOKUP(B186,[1]ODT!$B$11:$H$459,7,0)</f>
        <v>#N/A</v>
      </c>
      <c r="T186" s="2"/>
      <c r="U186" s="2"/>
      <c r="V186" s="2"/>
      <c r="W186" s="2"/>
      <c r="X186" s="2"/>
      <c r="Y186" s="2"/>
      <c r="Z186" s="2"/>
    </row>
    <row r="187" spans="1:26" ht="26.25" customHeight="1">
      <c r="A187" s="35">
        <v>93</v>
      </c>
      <c r="B187" s="11" t="s">
        <v>382</v>
      </c>
      <c r="C187" s="49">
        <v>5000</v>
      </c>
      <c r="D187" s="49">
        <v>3500</v>
      </c>
      <c r="E187" s="49">
        <v>2500</v>
      </c>
      <c r="F187" s="49">
        <v>1500</v>
      </c>
      <c r="G187" s="50"/>
      <c r="H187" s="50"/>
      <c r="I187" s="50"/>
      <c r="J187" s="50"/>
      <c r="K187" s="20">
        <f t="shared" si="163"/>
        <v>0</v>
      </c>
      <c r="L187" s="20">
        <f t="shared" ref="L187:N187" si="178">IFERROR(ROUND(D187*$Q187/100,0)*100,"")</f>
        <v>0</v>
      </c>
      <c r="M187" s="20">
        <f t="shared" si="178"/>
        <v>0</v>
      </c>
      <c r="N187" s="20">
        <f t="shared" si="178"/>
        <v>0</v>
      </c>
      <c r="O187" s="47"/>
      <c r="P187" s="48">
        <f>P345</f>
        <v>0</v>
      </c>
      <c r="Q187" s="48">
        <f>P187</f>
        <v>0</v>
      </c>
      <c r="R187" s="15"/>
      <c r="S187" s="2" t="e">
        <f>VLOOKUP(B187,[1]ODT!$B$11:$H$459,7,0)</f>
        <v>#N/A</v>
      </c>
      <c r="T187" s="2"/>
      <c r="U187" s="2"/>
      <c r="V187" s="2"/>
      <c r="W187" s="2"/>
      <c r="X187" s="2"/>
      <c r="Y187" s="2"/>
      <c r="Z187" s="2"/>
    </row>
    <row r="188" spans="1:26" ht="23.25" customHeight="1">
      <c r="A188" s="35">
        <v>94</v>
      </c>
      <c r="B188" s="11" t="s">
        <v>383</v>
      </c>
      <c r="C188" s="49">
        <v>9000</v>
      </c>
      <c r="D188" s="49">
        <v>6500</v>
      </c>
      <c r="E188" s="49">
        <v>4500</v>
      </c>
      <c r="F188" s="49">
        <v>3000</v>
      </c>
      <c r="G188" s="50"/>
      <c r="H188" s="50"/>
      <c r="I188" s="50"/>
      <c r="J188" s="50"/>
      <c r="K188" s="20">
        <f t="shared" si="163"/>
        <v>13000</v>
      </c>
      <c r="L188" s="20">
        <f t="shared" ref="L188:N188" si="179">IFERROR(ROUND(D188*$Q188/100,0)*100,"")</f>
        <v>9700</v>
      </c>
      <c r="M188" s="20">
        <f t="shared" si="179"/>
        <v>6700</v>
      </c>
      <c r="N188" s="20">
        <f t="shared" si="179"/>
        <v>4500</v>
      </c>
      <c r="O188" s="47">
        <f>[2]H.TuyHoa!$K$158</f>
        <v>0</v>
      </c>
      <c r="P188" s="52">
        <f>[2]H.TuyHoa!$K$158</f>
        <v>0</v>
      </c>
      <c r="Q188" s="52">
        <v>1.4914523076923079</v>
      </c>
      <c r="R188" s="15"/>
      <c r="S188" s="2" t="e">
        <f>VLOOKUP(B188,[1]ODT!$B$11:$H$459,7,0)</f>
        <v>#N/A</v>
      </c>
      <c r="T188" s="2"/>
      <c r="U188" s="2"/>
      <c r="V188" s="2"/>
      <c r="W188" s="2"/>
      <c r="X188" s="2"/>
      <c r="Y188" s="2"/>
      <c r="Z188" s="2"/>
    </row>
    <row r="189" spans="1:26" ht="13.5" customHeight="1">
      <c r="A189" s="35">
        <v>95</v>
      </c>
      <c r="B189" s="11" t="s">
        <v>102</v>
      </c>
      <c r="C189" s="13"/>
      <c r="D189" s="13"/>
      <c r="E189" s="13"/>
      <c r="F189" s="13"/>
      <c r="G189" s="50"/>
      <c r="H189" s="50"/>
      <c r="I189" s="50"/>
      <c r="J189" s="50"/>
      <c r="K189" s="20">
        <f t="shared" si="163"/>
        <v>0</v>
      </c>
      <c r="L189" s="20">
        <f t="shared" ref="L189:N189" si="180">IFERROR(ROUND(D189*$Q189/100,0)*100,"")</f>
        <v>0</v>
      </c>
      <c r="M189" s="20">
        <f t="shared" si="180"/>
        <v>0</v>
      </c>
      <c r="N189" s="20">
        <f t="shared" si="180"/>
        <v>0</v>
      </c>
      <c r="O189" s="47"/>
      <c r="P189" s="48"/>
      <c r="Q189" s="48"/>
      <c r="R189" s="15"/>
      <c r="S189" s="2" t="e">
        <f>VLOOKUP(B189,[1]ODT!$B$11:$H$459,7,0)</f>
        <v>#N/A</v>
      </c>
      <c r="T189" s="2"/>
      <c r="U189" s="2"/>
      <c r="V189" s="2"/>
      <c r="W189" s="2"/>
      <c r="X189" s="2"/>
      <c r="Y189" s="2"/>
      <c r="Z189" s="2"/>
    </row>
    <row r="190" spans="1:26" ht="13.5" customHeight="1">
      <c r="A190" s="35" t="s">
        <v>10</v>
      </c>
      <c r="B190" s="12" t="s">
        <v>384</v>
      </c>
      <c r="C190" s="49">
        <v>18000</v>
      </c>
      <c r="D190" s="49">
        <v>14000</v>
      </c>
      <c r="E190" s="49">
        <v>10000</v>
      </c>
      <c r="F190" s="49">
        <v>6000</v>
      </c>
      <c r="G190" s="50"/>
      <c r="H190" s="50"/>
      <c r="I190" s="50"/>
      <c r="J190" s="50"/>
      <c r="K190" s="20">
        <f t="shared" si="163"/>
        <v>23000</v>
      </c>
      <c r="L190" s="20">
        <f t="shared" ref="L190:N190" si="181">IFERROR(ROUND(D190*$Q190/100,0)*100,"")</f>
        <v>17700</v>
      </c>
      <c r="M190" s="20">
        <f t="shared" si="181"/>
        <v>12700</v>
      </c>
      <c r="N190" s="20">
        <f t="shared" si="181"/>
        <v>7600</v>
      </c>
      <c r="O190" s="47"/>
      <c r="P190" s="48">
        <f>P137</f>
        <v>0</v>
      </c>
      <c r="Q190" s="48">
        <v>1.265939015939016</v>
      </c>
      <c r="R190" s="15"/>
      <c r="S190" s="2" t="e">
        <f>VLOOKUP(B190,[1]ODT!$B$11:$H$459,7,0)</f>
        <v>#N/A</v>
      </c>
      <c r="T190" s="2"/>
      <c r="U190" s="2"/>
      <c r="V190" s="2"/>
      <c r="W190" s="2"/>
      <c r="X190" s="2"/>
      <c r="Y190" s="2"/>
      <c r="Z190" s="2"/>
    </row>
    <row r="191" spans="1:26" ht="13.5" customHeight="1">
      <c r="A191" s="35" t="s">
        <v>10</v>
      </c>
      <c r="B191" s="12" t="s">
        <v>385</v>
      </c>
      <c r="C191" s="49">
        <v>12000</v>
      </c>
      <c r="D191" s="49">
        <v>9000</v>
      </c>
      <c r="E191" s="49">
        <v>6000</v>
      </c>
      <c r="F191" s="49">
        <v>4000</v>
      </c>
      <c r="G191" s="50"/>
      <c r="H191" s="50"/>
      <c r="I191" s="50"/>
      <c r="J191" s="50"/>
      <c r="K191" s="20">
        <f t="shared" si="163"/>
        <v>17000</v>
      </c>
      <c r="L191" s="20">
        <f t="shared" ref="L191:N191" si="182">IFERROR(ROUND(D191*$Q191/100,0)*100,"")</f>
        <v>12900</v>
      </c>
      <c r="M191" s="20">
        <f t="shared" si="182"/>
        <v>8600</v>
      </c>
      <c r="N191" s="20">
        <f t="shared" si="182"/>
        <v>5700</v>
      </c>
      <c r="O191" s="47">
        <f>[2]H.TuyHoa!$K$89</f>
        <v>0</v>
      </c>
      <c r="P191" s="52">
        <f>[2]H.TuyHoa!$K$89</f>
        <v>0</v>
      </c>
      <c r="Q191" s="52">
        <v>1.4370773333333333</v>
      </c>
      <c r="R191" s="15"/>
      <c r="S191" s="2" t="e">
        <f>VLOOKUP(B191,[1]ODT!$B$11:$H$459,7,0)</f>
        <v>#N/A</v>
      </c>
      <c r="T191" s="2"/>
      <c r="U191" s="2"/>
      <c r="V191" s="2"/>
      <c r="W191" s="2"/>
      <c r="X191" s="2"/>
      <c r="Y191" s="2"/>
      <c r="Z191" s="2"/>
    </row>
    <row r="192" spans="1:26" ht="13.5" customHeight="1">
      <c r="A192" s="35">
        <v>96</v>
      </c>
      <c r="B192" s="11" t="s">
        <v>386</v>
      </c>
      <c r="C192" s="49">
        <v>5000</v>
      </c>
      <c r="D192" s="49">
        <v>3000</v>
      </c>
      <c r="E192" s="49">
        <v>2500</v>
      </c>
      <c r="F192" s="49">
        <v>2000</v>
      </c>
      <c r="G192" s="50"/>
      <c r="H192" s="50"/>
      <c r="I192" s="50"/>
      <c r="J192" s="50"/>
      <c r="K192" s="20">
        <f t="shared" si="163"/>
        <v>6000</v>
      </c>
      <c r="L192" s="20">
        <f t="shared" ref="L192:N192" si="183">IFERROR(ROUND(D192*$Q192/100,0)*100,"")</f>
        <v>3500</v>
      </c>
      <c r="M192" s="20">
        <f t="shared" si="183"/>
        <v>2900</v>
      </c>
      <c r="N192" s="20">
        <f t="shared" si="183"/>
        <v>2300</v>
      </c>
      <c r="O192" s="47">
        <f>[2]H.TuyHoa!$K$38</f>
        <v>0</v>
      </c>
      <c r="P192" s="48">
        <f>P331</f>
        <v>0</v>
      </c>
      <c r="Q192" s="48">
        <v>1.1690363349131123</v>
      </c>
      <c r="R192" s="15" t="s">
        <v>387</v>
      </c>
      <c r="S192" s="2" t="e">
        <f>VLOOKUP(B192,[1]ODT!$B$11:$H$459,7,0)</f>
        <v>#N/A</v>
      </c>
      <c r="T192" s="55"/>
      <c r="U192" s="55"/>
      <c r="V192" s="55"/>
      <c r="W192" s="55"/>
      <c r="X192" s="55"/>
      <c r="Y192" s="55"/>
      <c r="Z192" s="55"/>
    </row>
    <row r="193" spans="1:26" ht="13.5" customHeight="1">
      <c r="A193" s="35">
        <v>97</v>
      </c>
      <c r="B193" s="11" t="s">
        <v>388</v>
      </c>
      <c r="C193" s="49">
        <v>10000</v>
      </c>
      <c r="D193" s="49">
        <v>7000</v>
      </c>
      <c r="E193" s="49">
        <v>5000</v>
      </c>
      <c r="F193" s="49">
        <v>3000</v>
      </c>
      <c r="G193" s="50"/>
      <c r="H193" s="50"/>
      <c r="I193" s="50"/>
      <c r="J193" s="50"/>
      <c r="K193" s="20">
        <f t="shared" si="163"/>
        <v>15000</v>
      </c>
      <c r="L193" s="20">
        <f t="shared" ref="L193:N193" si="184">IFERROR(ROUND(D193*$Q193/100,0)*100,"")</f>
        <v>10500</v>
      </c>
      <c r="M193" s="20">
        <f t="shared" si="184"/>
        <v>7500</v>
      </c>
      <c r="N193" s="20">
        <f t="shared" si="184"/>
        <v>4500</v>
      </c>
      <c r="O193" s="47"/>
      <c r="P193" s="48">
        <f>P173</f>
        <v>0</v>
      </c>
      <c r="Q193" s="48">
        <v>1.498742170016742</v>
      </c>
      <c r="R193" s="15"/>
      <c r="S193" s="2" t="e">
        <f>VLOOKUP(B193,[1]ODT!$B$11:$H$459,7,0)</f>
        <v>#N/A</v>
      </c>
      <c r="T193" s="2"/>
      <c r="U193" s="2"/>
      <c r="V193" s="2"/>
      <c r="W193" s="2"/>
      <c r="X193" s="2"/>
      <c r="Y193" s="2"/>
      <c r="Z193" s="2"/>
    </row>
    <row r="194" spans="1:26" ht="13.5" customHeight="1">
      <c r="A194" s="35">
        <v>98</v>
      </c>
      <c r="B194" s="11" t="s">
        <v>97</v>
      </c>
      <c r="C194" s="13"/>
      <c r="D194" s="13"/>
      <c r="E194" s="13"/>
      <c r="F194" s="13"/>
      <c r="G194" s="50"/>
      <c r="H194" s="50"/>
      <c r="I194" s="50"/>
      <c r="J194" s="50"/>
      <c r="K194" s="20">
        <f t="shared" si="163"/>
        <v>0</v>
      </c>
      <c r="L194" s="20">
        <f t="shared" ref="L194:N194" si="185">IFERROR(ROUND(D194*$Q194/100,0)*100,"")</f>
        <v>0</v>
      </c>
      <c r="M194" s="20">
        <f t="shared" si="185"/>
        <v>0</v>
      </c>
      <c r="N194" s="20">
        <f t="shared" si="185"/>
        <v>0</v>
      </c>
      <c r="O194" s="47"/>
      <c r="P194" s="48"/>
      <c r="Q194" s="48"/>
      <c r="R194" s="15"/>
      <c r="S194" s="2" t="e">
        <f>VLOOKUP(B194,[1]ODT!$B$11:$H$459,7,0)</f>
        <v>#N/A</v>
      </c>
      <c r="T194" s="2"/>
      <c r="U194" s="2"/>
      <c r="V194" s="2"/>
      <c r="W194" s="2"/>
      <c r="X194" s="2"/>
      <c r="Y194" s="2"/>
      <c r="Z194" s="2"/>
    </row>
    <row r="195" spans="1:26" ht="13.5" customHeight="1">
      <c r="A195" s="35" t="s">
        <v>10</v>
      </c>
      <c r="B195" s="12" t="s">
        <v>11</v>
      </c>
      <c r="C195" s="49">
        <v>8000</v>
      </c>
      <c r="D195" s="49">
        <v>6000</v>
      </c>
      <c r="E195" s="49">
        <v>4000</v>
      </c>
      <c r="F195" s="49">
        <v>2000</v>
      </c>
      <c r="G195" s="50"/>
      <c r="H195" s="50"/>
      <c r="I195" s="50"/>
      <c r="J195" s="50"/>
      <c r="K195" s="20">
        <f t="shared" si="163"/>
        <v>11000</v>
      </c>
      <c r="L195" s="20">
        <f t="shared" ref="L195:N195" si="186">IFERROR(ROUND(D195*$Q195/100,0)*100,"")</f>
        <v>8400</v>
      </c>
      <c r="M195" s="20">
        <f t="shared" si="186"/>
        <v>5600</v>
      </c>
      <c r="N195" s="20">
        <f t="shared" si="186"/>
        <v>2800</v>
      </c>
      <c r="O195" s="47"/>
      <c r="P195" s="48">
        <f>P359</f>
        <v>0</v>
      </c>
      <c r="Q195" s="48">
        <v>1.4003797500000001</v>
      </c>
      <c r="R195" s="15"/>
      <c r="S195" s="2" t="e">
        <f>VLOOKUP(B195,[1]ODT!$B$11:$H$459,7,0)</f>
        <v>#N/A</v>
      </c>
      <c r="T195" s="2"/>
      <c r="U195" s="2"/>
      <c r="V195" s="2"/>
      <c r="W195" s="2"/>
      <c r="X195" s="2"/>
      <c r="Y195" s="2"/>
      <c r="Z195" s="2"/>
    </row>
    <row r="196" spans="1:26" ht="13.5" customHeight="1">
      <c r="A196" s="35" t="s">
        <v>10</v>
      </c>
      <c r="B196" s="12" t="s">
        <v>98</v>
      </c>
      <c r="C196" s="49">
        <v>10000</v>
      </c>
      <c r="D196" s="49">
        <v>7000</v>
      </c>
      <c r="E196" s="49">
        <v>5000</v>
      </c>
      <c r="F196" s="49">
        <v>3000</v>
      </c>
      <c r="G196" s="50"/>
      <c r="H196" s="50"/>
      <c r="I196" s="50"/>
      <c r="J196" s="50"/>
      <c r="K196" s="20">
        <f t="shared" si="163"/>
        <v>15000</v>
      </c>
      <c r="L196" s="20">
        <f t="shared" ref="L196:N196" si="187">IFERROR(ROUND(D196*$Q196/100,0)*100,"")</f>
        <v>10500</v>
      </c>
      <c r="M196" s="20">
        <f t="shared" si="187"/>
        <v>7500</v>
      </c>
      <c r="N196" s="20">
        <f t="shared" si="187"/>
        <v>4500</v>
      </c>
      <c r="O196" s="47">
        <f>[2]H.TuyHoa!$K$215</f>
        <v>0</v>
      </c>
      <c r="P196" s="48">
        <f>P173</f>
        <v>0</v>
      </c>
      <c r="Q196" s="48">
        <v>1.498742170016742</v>
      </c>
      <c r="R196" s="15"/>
      <c r="S196" s="2" t="e">
        <f>VLOOKUP(B196,[1]ODT!$B$11:$H$459,7,0)</f>
        <v>#N/A</v>
      </c>
      <c r="T196" s="2"/>
      <c r="U196" s="2"/>
      <c r="V196" s="2"/>
      <c r="W196" s="2"/>
      <c r="X196" s="2"/>
      <c r="Y196" s="2"/>
      <c r="Z196" s="2"/>
    </row>
    <row r="197" spans="1:26" ht="13.5" customHeight="1">
      <c r="A197" s="35">
        <v>99</v>
      </c>
      <c r="B197" s="11" t="s">
        <v>389</v>
      </c>
      <c r="C197" s="49">
        <v>8000</v>
      </c>
      <c r="D197" s="13"/>
      <c r="E197" s="13"/>
      <c r="F197" s="13"/>
      <c r="G197" s="50"/>
      <c r="H197" s="50"/>
      <c r="I197" s="50"/>
      <c r="J197" s="50"/>
      <c r="K197" s="20">
        <f t="shared" si="163"/>
        <v>11000</v>
      </c>
      <c r="L197" s="20">
        <f t="shared" ref="L197:N197" si="188">IFERROR(ROUND(D197*$Q197/100,0)*100,"")</f>
        <v>0</v>
      </c>
      <c r="M197" s="20">
        <f t="shared" si="188"/>
        <v>0</v>
      </c>
      <c r="N197" s="20">
        <f t="shared" si="188"/>
        <v>0</v>
      </c>
      <c r="O197" s="47"/>
      <c r="P197" s="48"/>
      <c r="Q197" s="48">
        <v>1.4003797500000001</v>
      </c>
      <c r="R197" s="15"/>
      <c r="S197" s="2" t="e">
        <f>VLOOKUP(B197,[1]ODT!$B$11:$H$459,7,0)</f>
        <v>#N/A</v>
      </c>
      <c r="T197" s="2"/>
      <c r="U197" s="2"/>
      <c r="V197" s="2"/>
      <c r="W197" s="2"/>
      <c r="X197" s="2"/>
      <c r="Y197" s="2"/>
      <c r="Z197" s="2"/>
    </row>
    <row r="198" spans="1:26" ht="13.5" customHeight="1">
      <c r="A198" s="35">
        <v>100</v>
      </c>
      <c r="B198" s="11" t="s">
        <v>103</v>
      </c>
      <c r="C198" s="49">
        <v>7000</v>
      </c>
      <c r="D198" s="13"/>
      <c r="E198" s="13"/>
      <c r="F198" s="13"/>
      <c r="G198" s="50"/>
      <c r="H198" s="50"/>
      <c r="I198" s="50"/>
      <c r="J198" s="50"/>
      <c r="K198" s="20">
        <f t="shared" si="163"/>
        <v>9000</v>
      </c>
      <c r="L198" s="20">
        <f t="shared" ref="L198:N198" si="189">IFERROR(ROUND(D198*$Q198/100,0)*100,"")</f>
        <v>0</v>
      </c>
      <c r="M198" s="20">
        <f t="shared" si="189"/>
        <v>0</v>
      </c>
      <c r="N198" s="20">
        <f t="shared" si="189"/>
        <v>0</v>
      </c>
      <c r="O198" s="47"/>
      <c r="P198" s="48"/>
      <c r="Q198" s="48">
        <v>1.2315257142857099</v>
      </c>
      <c r="R198" s="15"/>
      <c r="S198" s="2" t="e">
        <f>VLOOKUP(B198,[1]ODT!$B$11:$H$459,7,0)</f>
        <v>#N/A</v>
      </c>
      <c r="T198" s="2"/>
      <c r="U198" s="2"/>
      <c r="V198" s="2"/>
      <c r="W198" s="2"/>
      <c r="X198" s="2"/>
      <c r="Y198" s="2"/>
      <c r="Z198" s="2"/>
    </row>
    <row r="199" spans="1:26" ht="13.5" customHeight="1">
      <c r="A199" s="35">
        <v>101</v>
      </c>
      <c r="B199" s="17" t="s">
        <v>390</v>
      </c>
      <c r="C199" s="49">
        <v>7000</v>
      </c>
      <c r="D199" s="49">
        <v>5000</v>
      </c>
      <c r="E199" s="49">
        <v>3500</v>
      </c>
      <c r="F199" s="49">
        <v>2000</v>
      </c>
      <c r="G199" s="50"/>
      <c r="H199" s="50"/>
      <c r="I199" s="50"/>
      <c r="J199" s="50"/>
      <c r="K199" s="20">
        <f t="shared" si="163"/>
        <v>9000</v>
      </c>
      <c r="L199" s="20">
        <f t="shared" ref="L199:N199" si="190">IFERROR(ROUND(D199*$Q199/100,0)*100,"")</f>
        <v>6200</v>
      </c>
      <c r="M199" s="20">
        <f t="shared" si="190"/>
        <v>4300</v>
      </c>
      <c r="N199" s="20">
        <f t="shared" si="190"/>
        <v>2500</v>
      </c>
      <c r="O199" s="47">
        <f>[2]H.TuyHoa!$K$271</f>
        <v>0</v>
      </c>
      <c r="P199" s="52">
        <f>[2]H.TuyHoa!$K$271</f>
        <v>0</v>
      </c>
      <c r="Q199" s="52">
        <v>1.2315257142857143</v>
      </c>
      <c r="R199" s="15" t="s">
        <v>391</v>
      </c>
      <c r="S199" s="2" t="e">
        <f>VLOOKUP(B199,[1]ODT!$B$11:$H$459,7,0)</f>
        <v>#N/A</v>
      </c>
      <c r="T199" s="2"/>
      <c r="U199" s="2"/>
      <c r="V199" s="2"/>
      <c r="W199" s="2"/>
      <c r="X199" s="2"/>
      <c r="Y199" s="2"/>
      <c r="Z199" s="2"/>
    </row>
    <row r="200" spans="1:26" ht="24" customHeight="1">
      <c r="A200" s="35">
        <v>102</v>
      </c>
      <c r="B200" s="17" t="s">
        <v>392</v>
      </c>
      <c r="C200" s="13"/>
      <c r="D200" s="13"/>
      <c r="E200" s="13"/>
      <c r="F200" s="13"/>
      <c r="G200" s="50"/>
      <c r="H200" s="50"/>
      <c r="I200" s="50"/>
      <c r="J200" s="50"/>
      <c r="K200" s="20">
        <f t="shared" ref="K200:N200" si="191">K363</f>
        <v>5000</v>
      </c>
      <c r="L200" s="20">
        <f t="shared" si="191"/>
        <v>3400</v>
      </c>
      <c r="M200" s="20">
        <f t="shared" si="191"/>
        <v>2400</v>
      </c>
      <c r="N200" s="20">
        <f t="shared" si="191"/>
        <v>1400</v>
      </c>
      <c r="O200" s="47"/>
      <c r="P200" s="48"/>
      <c r="Q200" s="48"/>
      <c r="R200" s="15" t="s">
        <v>328</v>
      </c>
      <c r="S200" s="2" t="e">
        <f>VLOOKUP(B200,[1]ODT!$B$11:$H$459,7,0)</f>
        <v>#N/A</v>
      </c>
      <c r="T200" s="2" t="s">
        <v>393</v>
      </c>
      <c r="U200" s="2"/>
      <c r="V200" s="2"/>
      <c r="W200" s="2"/>
      <c r="X200" s="2"/>
      <c r="Y200" s="2"/>
      <c r="Z200" s="2"/>
    </row>
    <row r="201" spans="1:26" ht="13.5" customHeight="1">
      <c r="A201" s="35">
        <v>103</v>
      </c>
      <c r="B201" s="11" t="s">
        <v>99</v>
      </c>
      <c r="C201" s="13"/>
      <c r="D201" s="13"/>
      <c r="E201" s="13"/>
      <c r="F201" s="13"/>
      <c r="G201" s="50"/>
      <c r="H201" s="50"/>
      <c r="I201" s="50"/>
      <c r="J201" s="50"/>
      <c r="K201" s="20">
        <f t="shared" ref="K201:K207" si="192">IFERROR(ROUND(C201*$Q201/1000,0)*1000,"")</f>
        <v>0</v>
      </c>
      <c r="L201" s="20">
        <f t="shared" ref="L201:N201" si="193">IFERROR(ROUND(D201*$Q201/100,0)*100,"")</f>
        <v>0</v>
      </c>
      <c r="M201" s="20">
        <f t="shared" si="193"/>
        <v>0</v>
      </c>
      <c r="N201" s="20">
        <f t="shared" si="193"/>
        <v>0</v>
      </c>
      <c r="O201" s="47"/>
      <c r="P201" s="48"/>
      <c r="Q201" s="48"/>
      <c r="R201" s="15"/>
      <c r="S201" s="2" t="e">
        <f>VLOOKUP(B201,[1]ODT!$B$11:$H$459,7,0)</f>
        <v>#N/A</v>
      </c>
      <c r="T201" s="2"/>
      <c r="U201" s="2"/>
      <c r="V201" s="2"/>
      <c r="W201" s="2"/>
      <c r="X201" s="2"/>
      <c r="Y201" s="2"/>
      <c r="Z201" s="2"/>
    </row>
    <row r="202" spans="1:26" ht="13.5" customHeight="1">
      <c r="A202" s="35" t="s">
        <v>10</v>
      </c>
      <c r="B202" s="12" t="s">
        <v>394</v>
      </c>
      <c r="C202" s="49">
        <v>8000</v>
      </c>
      <c r="D202" s="13"/>
      <c r="E202" s="13"/>
      <c r="F202" s="13"/>
      <c r="G202" s="50"/>
      <c r="H202" s="50"/>
      <c r="I202" s="50"/>
      <c r="J202" s="50"/>
      <c r="K202" s="20">
        <f t="shared" si="192"/>
        <v>11000</v>
      </c>
      <c r="L202" s="20">
        <f t="shared" ref="L202:N202" si="194">IFERROR(ROUND(D202*$Q202/100,0)*100,"")</f>
        <v>0</v>
      </c>
      <c r="M202" s="20">
        <f t="shared" si="194"/>
        <v>0</v>
      </c>
      <c r="N202" s="20">
        <f t="shared" si="194"/>
        <v>0</v>
      </c>
      <c r="O202" s="47"/>
      <c r="P202" s="48"/>
      <c r="Q202" s="48">
        <v>1.4003797500000001</v>
      </c>
      <c r="R202" s="15"/>
      <c r="S202" s="2" t="e">
        <f>VLOOKUP(B202,[1]ODT!$B$11:$H$459,7,0)</f>
        <v>#N/A</v>
      </c>
      <c r="T202" s="2"/>
      <c r="U202" s="2"/>
      <c r="V202" s="2"/>
      <c r="W202" s="2"/>
      <c r="X202" s="2"/>
      <c r="Y202" s="2"/>
      <c r="Z202" s="2"/>
    </row>
    <row r="203" spans="1:26" ht="13.5" customHeight="1">
      <c r="A203" s="35" t="s">
        <v>10</v>
      </c>
      <c r="B203" s="12" t="s">
        <v>395</v>
      </c>
      <c r="C203" s="49">
        <v>10000</v>
      </c>
      <c r="D203" s="49">
        <v>7000</v>
      </c>
      <c r="E203" s="49">
        <v>4000</v>
      </c>
      <c r="F203" s="49">
        <v>2000</v>
      </c>
      <c r="G203" s="50"/>
      <c r="H203" s="50"/>
      <c r="I203" s="50"/>
      <c r="J203" s="50"/>
      <c r="K203" s="20">
        <f t="shared" si="192"/>
        <v>15000</v>
      </c>
      <c r="L203" s="20">
        <f t="shared" ref="L203:N203" si="195">IFERROR(ROUND(D203*$Q203/100,0)*100,"")</f>
        <v>10500</v>
      </c>
      <c r="M203" s="20">
        <f t="shared" si="195"/>
        <v>6000</v>
      </c>
      <c r="N203" s="20">
        <f t="shared" si="195"/>
        <v>3000</v>
      </c>
      <c r="O203" s="47"/>
      <c r="P203" s="48">
        <f>P173</f>
        <v>0</v>
      </c>
      <c r="Q203" s="48">
        <v>1.498742170016742</v>
      </c>
      <c r="R203" s="15"/>
      <c r="S203" s="2" t="e">
        <f>VLOOKUP(B203,[1]ODT!$B$11:$H$459,7,0)</f>
        <v>#N/A</v>
      </c>
      <c r="T203" s="2"/>
      <c r="U203" s="2"/>
      <c r="V203" s="2"/>
      <c r="W203" s="2"/>
      <c r="X203" s="2"/>
      <c r="Y203" s="2"/>
      <c r="Z203" s="2"/>
    </row>
    <row r="204" spans="1:26" ht="13.5" customHeight="1">
      <c r="A204" s="35" t="s">
        <v>10</v>
      </c>
      <c r="B204" s="24" t="s">
        <v>18</v>
      </c>
      <c r="C204" s="54">
        <v>10000</v>
      </c>
      <c r="D204" s="54">
        <v>7000</v>
      </c>
      <c r="E204" s="54">
        <v>4000</v>
      </c>
      <c r="F204" s="54">
        <v>2000</v>
      </c>
      <c r="G204" s="50"/>
      <c r="H204" s="50"/>
      <c r="I204" s="50"/>
      <c r="J204" s="50"/>
      <c r="K204" s="20">
        <f t="shared" si="192"/>
        <v>15000</v>
      </c>
      <c r="L204" s="20">
        <f t="shared" ref="L204:N204" si="196">IFERROR(ROUND(D204*$Q204/100,0)*100,"")</f>
        <v>10500</v>
      </c>
      <c r="M204" s="20">
        <f t="shared" si="196"/>
        <v>6000</v>
      </c>
      <c r="N204" s="20">
        <f t="shared" si="196"/>
        <v>3000</v>
      </c>
      <c r="O204" s="47"/>
      <c r="P204" s="48">
        <f>P173</f>
        <v>0</v>
      </c>
      <c r="Q204" s="48">
        <v>1.498742170016742</v>
      </c>
      <c r="R204" s="15"/>
      <c r="S204" s="2" t="e">
        <f>VLOOKUP(B204,[1]ODT!$B$11:$H$459,7,0)</f>
        <v>#N/A</v>
      </c>
      <c r="T204" s="2"/>
      <c r="U204" s="2"/>
      <c r="V204" s="2"/>
      <c r="W204" s="2"/>
      <c r="X204" s="2"/>
      <c r="Y204" s="2"/>
      <c r="Z204" s="2"/>
    </row>
    <row r="205" spans="1:26" ht="13.5" customHeight="1">
      <c r="A205" s="35" t="s">
        <v>10</v>
      </c>
      <c r="B205" s="12" t="s">
        <v>396</v>
      </c>
      <c r="C205" s="49">
        <v>13000</v>
      </c>
      <c r="D205" s="49">
        <v>9000</v>
      </c>
      <c r="E205" s="49">
        <v>6500</v>
      </c>
      <c r="F205" s="49">
        <v>4000</v>
      </c>
      <c r="G205" s="50"/>
      <c r="H205" s="50"/>
      <c r="I205" s="50"/>
      <c r="J205" s="50"/>
      <c r="K205" s="20">
        <f t="shared" si="192"/>
        <v>20000</v>
      </c>
      <c r="L205" s="20">
        <f t="shared" ref="L205:N205" si="197">IFERROR(ROUND(D205*$Q205/100,0)*100,"")</f>
        <v>14000</v>
      </c>
      <c r="M205" s="20">
        <f t="shared" si="197"/>
        <v>10100</v>
      </c>
      <c r="N205" s="20">
        <f t="shared" si="197"/>
        <v>6200</v>
      </c>
      <c r="O205" s="47">
        <f>[2]H.TuyHoa!$K$257</f>
        <v>0</v>
      </c>
      <c r="P205" s="48">
        <f>P20</f>
        <v>0</v>
      </c>
      <c r="Q205" s="48">
        <v>1.5569500000000001</v>
      </c>
      <c r="R205" s="15"/>
      <c r="S205" s="2" t="e">
        <f>VLOOKUP(B205,[1]ODT!$B$11:$H$459,7,0)</f>
        <v>#N/A</v>
      </c>
      <c r="T205" s="2"/>
      <c r="U205" s="2"/>
      <c r="V205" s="2"/>
      <c r="W205" s="2"/>
      <c r="X205" s="2"/>
      <c r="Y205" s="2"/>
      <c r="Z205" s="2"/>
    </row>
    <row r="206" spans="1:26" ht="13.5" customHeight="1">
      <c r="A206" s="35" t="s">
        <v>10</v>
      </c>
      <c r="B206" s="12" t="s">
        <v>397</v>
      </c>
      <c r="C206" s="49">
        <v>7000</v>
      </c>
      <c r="D206" s="13"/>
      <c r="E206" s="13"/>
      <c r="F206" s="13"/>
      <c r="G206" s="50"/>
      <c r="H206" s="50"/>
      <c r="I206" s="50"/>
      <c r="J206" s="50"/>
      <c r="K206" s="20">
        <f t="shared" si="192"/>
        <v>9000</v>
      </c>
      <c r="L206" s="20">
        <f t="shared" ref="L206:N206" si="198">IFERROR(ROUND(D206*$Q206/100,0)*100,"")</f>
        <v>0</v>
      </c>
      <c r="M206" s="20">
        <f t="shared" si="198"/>
        <v>0</v>
      </c>
      <c r="N206" s="20">
        <f t="shared" si="198"/>
        <v>0</v>
      </c>
      <c r="O206" s="47"/>
      <c r="P206" s="48"/>
      <c r="Q206" s="48">
        <v>1.2315257142857099</v>
      </c>
      <c r="R206" s="15"/>
      <c r="S206" s="2" t="e">
        <f>VLOOKUP(B206,[1]ODT!$B$11:$H$459,7,0)</f>
        <v>#N/A</v>
      </c>
      <c r="T206" s="2"/>
      <c r="U206" s="2"/>
      <c r="V206" s="2"/>
      <c r="W206" s="2"/>
      <c r="X206" s="2"/>
      <c r="Y206" s="2"/>
      <c r="Z206" s="2"/>
    </row>
    <row r="207" spans="1:26" ht="13.5" customHeight="1">
      <c r="A207" s="35">
        <v>104</v>
      </c>
      <c r="B207" s="11" t="s">
        <v>398</v>
      </c>
      <c r="C207" s="49">
        <v>4000</v>
      </c>
      <c r="D207" s="13"/>
      <c r="E207" s="13"/>
      <c r="F207" s="13"/>
      <c r="G207" s="50"/>
      <c r="H207" s="50"/>
      <c r="I207" s="50"/>
      <c r="J207" s="50"/>
      <c r="K207" s="20">
        <f t="shared" si="192"/>
        <v>12000</v>
      </c>
      <c r="L207" s="20">
        <f t="shared" ref="L207:N207" si="199">IFERROR(ROUND(D207*$Q207/100,0)*100,"")</f>
        <v>0</v>
      </c>
      <c r="M207" s="20">
        <f t="shared" si="199"/>
        <v>0</v>
      </c>
      <c r="N207" s="20">
        <f t="shared" si="199"/>
        <v>0</v>
      </c>
      <c r="O207" s="47">
        <f>[2]H.TuyHoa!$K$92</f>
        <v>0</v>
      </c>
      <c r="P207" s="48">
        <f>[2]H.TuyHoa!$K$92</f>
        <v>0</v>
      </c>
      <c r="Q207" s="48">
        <v>3.0333333333333332</v>
      </c>
      <c r="R207" s="15"/>
      <c r="S207" s="2" t="e">
        <f>VLOOKUP(B207,[1]ODT!$B$11:$H$459,7,0)</f>
        <v>#N/A</v>
      </c>
      <c r="T207" s="2"/>
      <c r="U207" s="2"/>
      <c r="V207" s="2"/>
      <c r="W207" s="2"/>
      <c r="X207" s="2"/>
      <c r="Y207" s="2"/>
      <c r="Z207" s="2"/>
    </row>
    <row r="208" spans="1:26" ht="13.5" customHeight="1">
      <c r="A208" s="35">
        <v>105</v>
      </c>
      <c r="B208" s="17" t="s">
        <v>399</v>
      </c>
      <c r="C208" s="13"/>
      <c r="D208" s="13"/>
      <c r="E208" s="13"/>
      <c r="F208" s="13"/>
      <c r="G208" s="50"/>
      <c r="H208" s="50"/>
      <c r="I208" s="50"/>
      <c r="J208" s="50"/>
      <c r="K208" s="20">
        <f t="shared" ref="K208:N208" si="200">IFERROR(ROUND(K206*0.7/1000,0)*1000,"")</f>
        <v>6000</v>
      </c>
      <c r="L208" s="20">
        <f t="shared" si="200"/>
        <v>0</v>
      </c>
      <c r="M208" s="20">
        <f t="shared" si="200"/>
        <v>0</v>
      </c>
      <c r="N208" s="20">
        <f t="shared" si="200"/>
        <v>0</v>
      </c>
      <c r="O208" s="47"/>
      <c r="P208" s="48"/>
      <c r="Q208" s="48"/>
      <c r="R208" s="15" t="s">
        <v>328</v>
      </c>
      <c r="S208" s="2" t="e">
        <f>VLOOKUP(B208,[1]ODT!$B$11:$H$459,7,0)</f>
        <v>#N/A</v>
      </c>
      <c r="T208" s="2" t="s">
        <v>400</v>
      </c>
      <c r="U208" s="2"/>
      <c r="V208" s="2"/>
      <c r="W208" s="2"/>
      <c r="X208" s="2"/>
      <c r="Y208" s="2"/>
      <c r="Z208" s="2"/>
    </row>
    <row r="209" spans="1:26" ht="13.5" customHeight="1">
      <c r="A209" s="35">
        <v>106</v>
      </c>
      <c r="B209" s="11" t="s">
        <v>401</v>
      </c>
      <c r="C209" s="49">
        <v>10000</v>
      </c>
      <c r="D209" s="49">
        <v>7000</v>
      </c>
      <c r="E209" s="49">
        <v>5000</v>
      </c>
      <c r="F209" s="49">
        <v>3000</v>
      </c>
      <c r="G209" s="50"/>
      <c r="H209" s="50"/>
      <c r="I209" s="50"/>
      <c r="J209" s="50"/>
      <c r="K209" s="20">
        <f t="shared" ref="K209:K210" si="201">IFERROR(ROUND(C209*$Q209/1000,0)*1000,"")</f>
        <v>15000</v>
      </c>
      <c r="L209" s="20">
        <f t="shared" ref="L209:N209" si="202">IFERROR(ROUND(D209*$Q209/100,0)*100,"")</f>
        <v>10500</v>
      </c>
      <c r="M209" s="20">
        <f t="shared" si="202"/>
        <v>7500</v>
      </c>
      <c r="N209" s="20">
        <f t="shared" si="202"/>
        <v>4500</v>
      </c>
      <c r="O209" s="47"/>
      <c r="P209" s="48">
        <f>P173</f>
        <v>0</v>
      </c>
      <c r="Q209" s="48">
        <v>1.498742170016742</v>
      </c>
      <c r="R209" s="15"/>
      <c r="S209" s="2" t="e">
        <f>VLOOKUP(B209,[1]ODT!$B$11:$H$459,7,0)</f>
        <v>#N/A</v>
      </c>
      <c r="T209" s="2"/>
      <c r="U209" s="2"/>
      <c r="V209" s="2"/>
      <c r="W209" s="2"/>
      <c r="X209" s="2"/>
      <c r="Y209" s="2"/>
      <c r="Z209" s="2"/>
    </row>
    <row r="210" spans="1:26" ht="13.5" customHeight="1">
      <c r="A210" s="35">
        <v>107</v>
      </c>
      <c r="B210" s="11" t="s">
        <v>402</v>
      </c>
      <c r="C210" s="49">
        <v>5000</v>
      </c>
      <c r="D210" s="13"/>
      <c r="E210" s="13"/>
      <c r="F210" s="13"/>
      <c r="G210" s="50"/>
      <c r="H210" s="50"/>
      <c r="I210" s="50"/>
      <c r="J210" s="50"/>
      <c r="K210" s="20">
        <f t="shared" si="201"/>
        <v>0</v>
      </c>
      <c r="L210" s="20">
        <f t="shared" ref="L210:N210" si="203">IFERROR(ROUND(D210*$Q210/100,0)*100,"")</f>
        <v>0</v>
      </c>
      <c r="M210" s="20">
        <f t="shared" si="203"/>
        <v>0</v>
      </c>
      <c r="N210" s="20">
        <f t="shared" si="203"/>
        <v>0</v>
      </c>
      <c r="O210" s="47"/>
      <c r="P210" s="48"/>
      <c r="Q210" s="48">
        <f>P368</f>
        <v>0</v>
      </c>
      <c r="R210" s="15"/>
      <c r="S210" s="2" t="e">
        <f>VLOOKUP(B210,[1]ODT!$B$11:$H$459,7,0)</f>
        <v>#N/A</v>
      </c>
      <c r="T210" s="2"/>
      <c r="U210" s="2"/>
      <c r="V210" s="2"/>
      <c r="W210" s="2"/>
      <c r="X210" s="2"/>
      <c r="Y210" s="2"/>
      <c r="Z210" s="2"/>
    </row>
    <row r="211" spans="1:26" ht="13.5" customHeight="1">
      <c r="A211" s="35">
        <v>108</v>
      </c>
      <c r="B211" s="17" t="s">
        <v>403</v>
      </c>
      <c r="C211" s="13"/>
      <c r="D211" s="13"/>
      <c r="E211" s="13"/>
      <c r="F211" s="13"/>
      <c r="G211" s="50"/>
      <c r="H211" s="50"/>
      <c r="I211" s="50"/>
      <c r="J211" s="50"/>
      <c r="K211" s="20">
        <f t="shared" ref="K211:N211" si="204">K339</f>
        <v>3000</v>
      </c>
      <c r="L211" s="20">
        <f t="shared" si="204"/>
        <v>2400</v>
      </c>
      <c r="M211" s="20">
        <f t="shared" si="204"/>
        <v>1700</v>
      </c>
      <c r="N211" s="20">
        <f t="shared" si="204"/>
        <v>1000</v>
      </c>
      <c r="O211" s="47"/>
      <c r="P211" s="48"/>
      <c r="Q211" s="48"/>
      <c r="R211" s="15" t="s">
        <v>328</v>
      </c>
      <c r="S211" s="2" t="e">
        <f>VLOOKUP(B211,[1]ODT!$B$11:$H$459,7,0)</f>
        <v>#N/A</v>
      </c>
      <c r="T211" s="2" t="s">
        <v>404</v>
      </c>
      <c r="U211" s="2"/>
      <c r="V211" s="2"/>
      <c r="W211" s="2"/>
      <c r="X211" s="2"/>
      <c r="Y211" s="2"/>
      <c r="Z211" s="2"/>
    </row>
    <row r="212" spans="1:26" ht="13.5" customHeight="1">
      <c r="A212" s="35">
        <v>109</v>
      </c>
      <c r="B212" s="11" t="s">
        <v>100</v>
      </c>
      <c r="C212" s="13"/>
      <c r="D212" s="13"/>
      <c r="E212" s="13"/>
      <c r="F212" s="13"/>
      <c r="G212" s="50"/>
      <c r="H212" s="50"/>
      <c r="I212" s="50"/>
      <c r="J212" s="50"/>
      <c r="K212" s="20">
        <f t="shared" ref="K212:K227" si="205">IFERROR(ROUND(C212*$Q212/1000,0)*1000,"")</f>
        <v>0</v>
      </c>
      <c r="L212" s="20">
        <f t="shared" ref="L212:N212" si="206">IFERROR(ROUND(D212*$Q212/100,0)*100,"")</f>
        <v>0</v>
      </c>
      <c r="M212" s="20">
        <f t="shared" si="206"/>
        <v>0</v>
      </c>
      <c r="N212" s="20">
        <f t="shared" si="206"/>
        <v>0</v>
      </c>
      <c r="O212" s="47"/>
      <c r="P212" s="48"/>
      <c r="Q212" s="48"/>
      <c r="R212" s="15"/>
      <c r="S212" s="2" t="e">
        <f>VLOOKUP(B212,[1]ODT!$B$11:$H$459,7,0)</f>
        <v>#N/A</v>
      </c>
      <c r="T212" s="2"/>
      <c r="U212" s="2"/>
      <c r="V212" s="2"/>
      <c r="W212" s="2"/>
      <c r="X212" s="2"/>
      <c r="Y212" s="2"/>
      <c r="Z212" s="2"/>
    </row>
    <row r="213" spans="1:26" ht="13.5" customHeight="1">
      <c r="A213" s="51" t="s">
        <v>10</v>
      </c>
      <c r="B213" s="12" t="s">
        <v>66</v>
      </c>
      <c r="C213" s="49">
        <v>9000</v>
      </c>
      <c r="D213" s="49">
        <v>6000</v>
      </c>
      <c r="E213" s="49">
        <v>4000</v>
      </c>
      <c r="F213" s="49">
        <v>3000</v>
      </c>
      <c r="G213" s="50"/>
      <c r="H213" s="50"/>
      <c r="I213" s="50"/>
      <c r="J213" s="50"/>
      <c r="K213" s="20">
        <f t="shared" si="205"/>
        <v>13000</v>
      </c>
      <c r="L213" s="20">
        <f t="shared" ref="L213:N213" si="207">IFERROR(ROUND(D213*$Q213/100,0)*100,"")</f>
        <v>8900</v>
      </c>
      <c r="M213" s="20">
        <f t="shared" si="207"/>
        <v>6000</v>
      </c>
      <c r="N213" s="20">
        <f t="shared" si="207"/>
        <v>4500</v>
      </c>
      <c r="O213" s="47">
        <f>[2]H.TuyHoa!$K$218</f>
        <v>0</v>
      </c>
      <c r="P213" s="48">
        <f>P188</f>
        <v>0</v>
      </c>
      <c r="Q213" s="48">
        <v>1.4914523076923079</v>
      </c>
      <c r="R213" s="15"/>
      <c r="S213" s="2" t="e">
        <f>VLOOKUP(B213,[1]ODT!$B$11:$H$459,7,0)</f>
        <v>#N/A</v>
      </c>
      <c r="T213" s="2"/>
      <c r="U213" s="2"/>
      <c r="V213" s="2"/>
      <c r="W213" s="2"/>
      <c r="X213" s="2"/>
      <c r="Y213" s="2"/>
      <c r="Z213" s="2"/>
    </row>
    <row r="214" spans="1:26" ht="13.5" customHeight="1">
      <c r="A214" s="51" t="s">
        <v>10</v>
      </c>
      <c r="B214" s="12" t="s">
        <v>101</v>
      </c>
      <c r="C214" s="49">
        <v>9000</v>
      </c>
      <c r="D214" s="13"/>
      <c r="E214" s="13"/>
      <c r="F214" s="13"/>
      <c r="G214" s="50"/>
      <c r="H214" s="50"/>
      <c r="I214" s="50"/>
      <c r="J214" s="50"/>
      <c r="K214" s="20">
        <f t="shared" si="205"/>
        <v>13000</v>
      </c>
      <c r="L214" s="20">
        <f t="shared" ref="L214:N214" si="208">IFERROR(ROUND(D214*$Q214/100,0)*100,"")</f>
        <v>0</v>
      </c>
      <c r="M214" s="20">
        <f t="shared" si="208"/>
        <v>0</v>
      </c>
      <c r="N214" s="20">
        <f t="shared" si="208"/>
        <v>0</v>
      </c>
      <c r="O214" s="47"/>
      <c r="P214" s="48">
        <f>P188</f>
        <v>0</v>
      </c>
      <c r="Q214" s="48">
        <v>1.4914523076923079</v>
      </c>
      <c r="R214" s="15"/>
      <c r="S214" s="2" t="e">
        <f>VLOOKUP(B214,[1]ODT!$B$11:$H$459,7,0)</f>
        <v>#N/A</v>
      </c>
      <c r="T214" s="2"/>
      <c r="U214" s="2"/>
      <c r="V214" s="2"/>
      <c r="W214" s="2"/>
      <c r="X214" s="2"/>
      <c r="Y214" s="2"/>
      <c r="Z214" s="2"/>
    </row>
    <row r="215" spans="1:26" ht="13.5" customHeight="1">
      <c r="A215" s="35">
        <v>110</v>
      </c>
      <c r="B215" s="11" t="s">
        <v>405</v>
      </c>
      <c r="C215" s="49">
        <v>8000</v>
      </c>
      <c r="D215" s="49">
        <v>6000</v>
      </c>
      <c r="E215" s="49">
        <v>4000</v>
      </c>
      <c r="F215" s="49">
        <v>2500</v>
      </c>
      <c r="G215" s="50"/>
      <c r="H215" s="50"/>
      <c r="I215" s="50"/>
      <c r="J215" s="50"/>
      <c r="K215" s="20">
        <f t="shared" si="205"/>
        <v>11000</v>
      </c>
      <c r="L215" s="20">
        <f t="shared" ref="L215:N215" si="209">IFERROR(ROUND(D215*$Q215/100,0)*100,"")</f>
        <v>8400</v>
      </c>
      <c r="M215" s="20">
        <f t="shared" si="209"/>
        <v>5600</v>
      </c>
      <c r="N215" s="20">
        <f t="shared" si="209"/>
        <v>3500</v>
      </c>
      <c r="O215" s="47"/>
      <c r="P215" s="48">
        <f>P359</f>
        <v>0</v>
      </c>
      <c r="Q215" s="48">
        <v>1.4003797500000001</v>
      </c>
      <c r="R215" s="15"/>
      <c r="S215" s="2" t="e">
        <f>VLOOKUP(B215,[1]ODT!$B$11:$H$459,7,0)</f>
        <v>#N/A</v>
      </c>
      <c r="T215" s="2"/>
      <c r="U215" s="2"/>
      <c r="V215" s="2"/>
      <c r="W215" s="2"/>
      <c r="X215" s="2"/>
      <c r="Y215" s="2"/>
      <c r="Z215" s="2"/>
    </row>
    <row r="216" spans="1:26" ht="13.5" customHeight="1">
      <c r="A216" s="35">
        <v>111</v>
      </c>
      <c r="B216" s="11" t="s">
        <v>406</v>
      </c>
      <c r="C216" s="13"/>
      <c r="D216" s="13"/>
      <c r="E216" s="13"/>
      <c r="F216" s="13"/>
      <c r="G216" s="50"/>
      <c r="H216" s="50"/>
      <c r="I216" s="50"/>
      <c r="J216" s="50"/>
      <c r="K216" s="20">
        <f t="shared" si="205"/>
        <v>0</v>
      </c>
      <c r="L216" s="20">
        <f t="shared" ref="L216:N216" si="210">IFERROR(ROUND(D216*$Q216/100,0)*100,"")</f>
        <v>0</v>
      </c>
      <c r="M216" s="20">
        <f t="shared" si="210"/>
        <v>0</v>
      </c>
      <c r="N216" s="20">
        <f t="shared" si="210"/>
        <v>0</v>
      </c>
      <c r="O216" s="47"/>
      <c r="P216" s="48"/>
      <c r="Q216" s="48"/>
      <c r="R216" s="15"/>
      <c r="S216" s="2" t="e">
        <f>VLOOKUP(B216,[1]ODT!$B$11:$H$459,7,0)</f>
        <v>#N/A</v>
      </c>
      <c r="T216" s="2"/>
      <c r="U216" s="2"/>
      <c r="V216" s="2"/>
      <c r="W216" s="2"/>
      <c r="X216" s="2"/>
      <c r="Y216" s="2"/>
      <c r="Z216" s="2"/>
    </row>
    <row r="217" spans="1:26" ht="13.5" customHeight="1">
      <c r="A217" s="35" t="s">
        <v>10</v>
      </c>
      <c r="B217" s="12" t="s">
        <v>219</v>
      </c>
      <c r="C217" s="49">
        <v>2000</v>
      </c>
      <c r="D217" s="49">
        <v>1400</v>
      </c>
      <c r="E217" s="49">
        <v>1000</v>
      </c>
      <c r="F217" s="13">
        <v>600</v>
      </c>
      <c r="G217" s="50"/>
      <c r="H217" s="50"/>
      <c r="I217" s="50"/>
      <c r="J217" s="50"/>
      <c r="K217" s="20">
        <f t="shared" si="205"/>
        <v>3000</v>
      </c>
      <c r="L217" s="20">
        <f t="shared" ref="L217:N217" si="211">IFERROR(ROUND(D217*$Q217/100,0)*100,"")</f>
        <v>2400</v>
      </c>
      <c r="M217" s="20">
        <f t="shared" si="211"/>
        <v>1700</v>
      </c>
      <c r="N217" s="20">
        <f t="shared" si="211"/>
        <v>1000</v>
      </c>
      <c r="O217" s="47">
        <f>[2]H.TuyHoa!$K$331</f>
        <v>0</v>
      </c>
      <c r="P217" s="48">
        <f>P375</f>
        <v>0</v>
      </c>
      <c r="Q217" s="48">
        <v>1.6920473773265652</v>
      </c>
      <c r="R217" s="15"/>
      <c r="S217" s="2" t="e">
        <f>VLOOKUP(B217,[1]ODT!$B$11:$H$459,7,0)</f>
        <v>#N/A</v>
      </c>
      <c r="T217" s="2"/>
      <c r="U217" s="2"/>
      <c r="V217" s="2"/>
      <c r="W217" s="2"/>
      <c r="X217" s="2"/>
      <c r="Y217" s="2"/>
      <c r="Z217" s="2"/>
    </row>
    <row r="218" spans="1:26" ht="13.5" customHeight="1">
      <c r="A218" s="35" t="s">
        <v>10</v>
      </c>
      <c r="B218" s="12" t="s">
        <v>220</v>
      </c>
      <c r="C218" s="49">
        <v>1400</v>
      </c>
      <c r="D218" s="49">
        <v>1000</v>
      </c>
      <c r="E218" s="13">
        <v>700</v>
      </c>
      <c r="F218" s="13">
        <v>500</v>
      </c>
      <c r="G218" s="50"/>
      <c r="H218" s="50"/>
      <c r="I218" s="50"/>
      <c r="J218" s="50"/>
      <c r="K218" s="20">
        <f t="shared" si="205"/>
        <v>2000</v>
      </c>
      <c r="L218" s="20">
        <f t="shared" ref="L218:N218" si="212">IFERROR(ROUND(D218*$Q218/100,0)*100,"")</f>
        <v>1400</v>
      </c>
      <c r="M218" s="20">
        <f t="shared" si="212"/>
        <v>1000</v>
      </c>
      <c r="N218" s="20">
        <f t="shared" si="212"/>
        <v>700</v>
      </c>
      <c r="O218" s="47">
        <f>[2]H.TuyHoa!$K$329</f>
        <v>0</v>
      </c>
      <c r="P218" s="48">
        <f>[2]H.TuyHoa!$K$329</f>
        <v>0</v>
      </c>
      <c r="Q218" s="48">
        <v>1.4285714285714286</v>
      </c>
      <c r="R218" s="15"/>
      <c r="S218" s="2" t="e">
        <f>VLOOKUP(B218,[1]ODT!$B$11:$H$459,7,0)</f>
        <v>#N/A</v>
      </c>
      <c r="T218" s="2"/>
      <c r="U218" s="2"/>
      <c r="V218" s="2"/>
      <c r="W218" s="2"/>
      <c r="X218" s="2"/>
      <c r="Y218" s="2"/>
      <c r="Z218" s="2"/>
    </row>
    <row r="219" spans="1:26" ht="13.5" customHeight="1">
      <c r="A219" s="35">
        <v>112</v>
      </c>
      <c r="B219" s="11" t="s">
        <v>128</v>
      </c>
      <c r="C219" s="13"/>
      <c r="D219" s="13"/>
      <c r="E219" s="13"/>
      <c r="F219" s="13"/>
      <c r="G219" s="50"/>
      <c r="H219" s="50"/>
      <c r="I219" s="50"/>
      <c r="J219" s="50"/>
      <c r="K219" s="20">
        <f t="shared" si="205"/>
        <v>0</v>
      </c>
      <c r="L219" s="20">
        <f t="shared" ref="L219:N219" si="213">IFERROR(ROUND(D219*$Q219/100,0)*100,"")</f>
        <v>0</v>
      </c>
      <c r="M219" s="20">
        <f t="shared" si="213"/>
        <v>0</v>
      </c>
      <c r="N219" s="20">
        <f t="shared" si="213"/>
        <v>0</v>
      </c>
      <c r="O219" s="47"/>
      <c r="P219" s="48"/>
      <c r="Q219" s="48"/>
      <c r="R219" s="15"/>
      <c r="S219" s="2" t="e">
        <f>VLOOKUP(B219,[1]ODT!$B$11:$H$459,7,0)</f>
        <v>#N/A</v>
      </c>
      <c r="T219" s="2"/>
      <c r="U219" s="2"/>
      <c r="V219" s="2"/>
      <c r="W219" s="2"/>
      <c r="X219" s="2"/>
      <c r="Y219" s="2"/>
      <c r="Z219" s="2"/>
    </row>
    <row r="220" spans="1:26" ht="13.5" customHeight="1">
      <c r="A220" s="35" t="s">
        <v>10</v>
      </c>
      <c r="B220" s="12" t="s">
        <v>407</v>
      </c>
      <c r="C220" s="49">
        <v>7000</v>
      </c>
      <c r="D220" s="13"/>
      <c r="E220" s="13"/>
      <c r="F220" s="13"/>
      <c r="G220" s="50"/>
      <c r="H220" s="50"/>
      <c r="I220" s="50"/>
      <c r="J220" s="50"/>
      <c r="K220" s="20">
        <f t="shared" si="205"/>
        <v>9000</v>
      </c>
      <c r="L220" s="20">
        <f t="shared" ref="L220:N220" si="214">IFERROR(ROUND(D220*$Q220/100,0)*100,"")</f>
        <v>0</v>
      </c>
      <c r="M220" s="20">
        <f t="shared" si="214"/>
        <v>0</v>
      </c>
      <c r="N220" s="20">
        <f t="shared" si="214"/>
        <v>0</v>
      </c>
      <c r="O220" s="47"/>
      <c r="P220" s="48"/>
      <c r="Q220" s="48">
        <v>1.2315257142857099</v>
      </c>
      <c r="R220" s="15"/>
      <c r="S220" s="2" t="e">
        <f>VLOOKUP(B220,[1]ODT!$B$11:$H$459,7,0)</f>
        <v>#N/A</v>
      </c>
      <c r="T220" s="2"/>
      <c r="U220" s="2"/>
      <c r="V220" s="2"/>
      <c r="W220" s="2"/>
      <c r="X220" s="2"/>
      <c r="Y220" s="2"/>
      <c r="Z220" s="2"/>
    </row>
    <row r="221" spans="1:26" ht="13.5" customHeight="1">
      <c r="A221" s="35" t="s">
        <v>10</v>
      </c>
      <c r="B221" s="12" t="s">
        <v>129</v>
      </c>
      <c r="C221" s="49">
        <v>5000</v>
      </c>
      <c r="D221" s="13"/>
      <c r="E221" s="13"/>
      <c r="F221" s="13"/>
      <c r="G221" s="50"/>
      <c r="H221" s="50"/>
      <c r="I221" s="50"/>
      <c r="J221" s="50"/>
      <c r="K221" s="20">
        <f t="shared" si="205"/>
        <v>8000</v>
      </c>
      <c r="L221" s="20">
        <f t="shared" ref="L221:N221" si="215">IFERROR(ROUND(D221*$Q221/100,0)*100,"")</f>
        <v>0</v>
      </c>
      <c r="M221" s="20">
        <f t="shared" si="215"/>
        <v>0</v>
      </c>
      <c r="N221" s="20">
        <f t="shared" si="215"/>
        <v>0</v>
      </c>
      <c r="O221" s="47"/>
      <c r="P221" s="48">
        <f>P287</f>
        <v>0</v>
      </c>
      <c r="Q221" s="48">
        <v>1.5968528</v>
      </c>
      <c r="R221" s="15"/>
      <c r="S221" s="2" t="e">
        <f>VLOOKUP(B221,[1]ODT!$B$11:$H$459,7,0)</f>
        <v>#N/A</v>
      </c>
      <c r="T221" s="2"/>
      <c r="U221" s="2"/>
      <c r="V221" s="2"/>
      <c r="W221" s="2"/>
      <c r="X221" s="2"/>
      <c r="Y221" s="2"/>
      <c r="Z221" s="2"/>
    </row>
    <row r="222" spans="1:26" ht="13.5" customHeight="1">
      <c r="A222" s="35">
        <v>113</v>
      </c>
      <c r="B222" s="11" t="s">
        <v>224</v>
      </c>
      <c r="C222" s="13"/>
      <c r="D222" s="13"/>
      <c r="E222" s="13"/>
      <c r="F222" s="13"/>
      <c r="G222" s="50"/>
      <c r="H222" s="50"/>
      <c r="I222" s="50"/>
      <c r="J222" s="50"/>
      <c r="K222" s="20">
        <f t="shared" si="205"/>
        <v>0</v>
      </c>
      <c r="L222" s="20">
        <f t="shared" ref="L222:N222" si="216">IFERROR(ROUND(D222*$Q222/100,0)*100,"")</f>
        <v>0</v>
      </c>
      <c r="M222" s="20">
        <f t="shared" si="216"/>
        <v>0</v>
      </c>
      <c r="N222" s="20">
        <f t="shared" si="216"/>
        <v>0</v>
      </c>
      <c r="O222" s="47"/>
      <c r="P222" s="48"/>
      <c r="Q222" s="48"/>
      <c r="R222" s="15"/>
      <c r="S222" s="2" t="e">
        <f>VLOOKUP(B222,[1]ODT!$B$11:$H$459,7,0)</f>
        <v>#N/A</v>
      </c>
      <c r="T222" s="2"/>
      <c r="U222" s="2"/>
      <c r="V222" s="2"/>
      <c r="W222" s="2"/>
      <c r="X222" s="2"/>
      <c r="Y222" s="2"/>
      <c r="Z222" s="2"/>
    </row>
    <row r="223" spans="1:26" ht="13.5" customHeight="1">
      <c r="A223" s="35" t="s">
        <v>10</v>
      </c>
      <c r="B223" s="12" t="s">
        <v>225</v>
      </c>
      <c r="C223" s="49">
        <v>9000</v>
      </c>
      <c r="D223" s="13"/>
      <c r="E223" s="13"/>
      <c r="F223" s="13"/>
      <c r="G223" s="50"/>
      <c r="H223" s="50"/>
      <c r="I223" s="50"/>
      <c r="J223" s="50"/>
      <c r="K223" s="20">
        <f t="shared" si="205"/>
        <v>0</v>
      </c>
      <c r="L223" s="20">
        <f t="shared" ref="L223:N223" si="217">IFERROR(ROUND(D223*$Q223/100,0)*100,"")</f>
        <v>0</v>
      </c>
      <c r="M223" s="20">
        <f t="shared" si="217"/>
        <v>0</v>
      </c>
      <c r="N223" s="20">
        <f t="shared" si="217"/>
        <v>0</v>
      </c>
      <c r="O223" s="47"/>
      <c r="P223" s="48"/>
      <c r="Q223" s="48">
        <f>P188</f>
        <v>0</v>
      </c>
      <c r="R223" s="15"/>
      <c r="S223" s="2" t="e">
        <f>VLOOKUP(B223,[1]ODT!$B$11:$H$459,7,0)</f>
        <v>#N/A</v>
      </c>
      <c r="T223" s="2"/>
      <c r="U223" s="2"/>
      <c r="V223" s="2"/>
      <c r="W223" s="2"/>
      <c r="X223" s="2"/>
      <c r="Y223" s="2"/>
      <c r="Z223" s="2"/>
    </row>
    <row r="224" spans="1:26" ht="13.5" customHeight="1">
      <c r="A224" s="35" t="s">
        <v>10</v>
      </c>
      <c r="B224" s="12" t="s">
        <v>226</v>
      </c>
      <c r="C224" s="49">
        <v>9000</v>
      </c>
      <c r="D224" s="13"/>
      <c r="E224" s="13"/>
      <c r="F224" s="13"/>
      <c r="G224" s="50"/>
      <c r="H224" s="50"/>
      <c r="I224" s="50"/>
      <c r="J224" s="50"/>
      <c r="K224" s="20">
        <f t="shared" si="205"/>
        <v>0</v>
      </c>
      <c r="L224" s="20">
        <f t="shared" ref="L224:N224" si="218">IFERROR(ROUND(D224*$Q224/100,0)*100,"")</f>
        <v>0</v>
      </c>
      <c r="M224" s="20">
        <f t="shared" si="218"/>
        <v>0</v>
      </c>
      <c r="N224" s="20">
        <f t="shared" si="218"/>
        <v>0</v>
      </c>
      <c r="O224" s="47"/>
      <c r="P224" s="48"/>
      <c r="Q224" s="48">
        <f>P188</f>
        <v>0</v>
      </c>
      <c r="R224" s="15"/>
      <c r="S224" s="2" t="e">
        <f>VLOOKUP(B224,[1]ODT!$B$11:$H$459,7,0)</f>
        <v>#N/A</v>
      </c>
      <c r="T224" s="2"/>
      <c r="U224" s="2"/>
      <c r="V224" s="2"/>
      <c r="W224" s="2"/>
      <c r="X224" s="2"/>
      <c r="Y224" s="2"/>
      <c r="Z224" s="2"/>
    </row>
    <row r="225" spans="1:26" ht="13.5" customHeight="1">
      <c r="A225" s="35">
        <v>114</v>
      </c>
      <c r="B225" s="11" t="s">
        <v>408</v>
      </c>
      <c r="C225" s="13"/>
      <c r="D225" s="13"/>
      <c r="E225" s="13"/>
      <c r="F225" s="13"/>
      <c r="G225" s="50"/>
      <c r="H225" s="50"/>
      <c r="I225" s="50"/>
      <c r="J225" s="50"/>
      <c r="K225" s="20">
        <f t="shared" si="205"/>
        <v>0</v>
      </c>
      <c r="L225" s="20">
        <f t="shared" ref="L225:N225" si="219">IFERROR(ROUND(D225*$Q225/100,0)*100,"")</f>
        <v>0</v>
      </c>
      <c r="M225" s="20">
        <f t="shared" si="219"/>
        <v>0</v>
      </c>
      <c r="N225" s="20">
        <f t="shared" si="219"/>
        <v>0</v>
      </c>
      <c r="O225" s="47"/>
      <c r="P225" s="48"/>
      <c r="Q225" s="48"/>
      <c r="R225" s="15"/>
      <c r="S225" s="2" t="e">
        <f>VLOOKUP(B225,[1]ODT!$B$11:$H$459,7,0)</f>
        <v>#N/A</v>
      </c>
      <c r="T225" s="2"/>
      <c r="U225" s="2"/>
      <c r="V225" s="2"/>
      <c r="W225" s="2"/>
      <c r="X225" s="2"/>
      <c r="Y225" s="2"/>
      <c r="Z225" s="2"/>
    </row>
    <row r="226" spans="1:26" ht="13.5" customHeight="1">
      <c r="A226" s="35" t="s">
        <v>10</v>
      </c>
      <c r="B226" s="12" t="s">
        <v>40</v>
      </c>
      <c r="C226" s="49">
        <v>14000</v>
      </c>
      <c r="D226" s="13"/>
      <c r="E226" s="13"/>
      <c r="F226" s="13"/>
      <c r="G226" s="50"/>
      <c r="H226" s="50"/>
      <c r="I226" s="50"/>
      <c r="J226" s="50"/>
      <c r="K226" s="20">
        <f t="shared" si="205"/>
        <v>16000</v>
      </c>
      <c r="L226" s="20">
        <f t="shared" ref="L226:N226" si="220">IFERROR(ROUND(D226*$Q226/100,0)*100,"")</f>
        <v>0</v>
      </c>
      <c r="M226" s="20">
        <f t="shared" si="220"/>
        <v>0</v>
      </c>
      <c r="N226" s="20">
        <f t="shared" si="220"/>
        <v>0</v>
      </c>
      <c r="O226" s="47"/>
      <c r="P226" s="48">
        <f>P97</f>
        <v>-0.1</v>
      </c>
      <c r="Q226" s="48">
        <v>1.1605042016806721</v>
      </c>
      <c r="R226" s="15"/>
      <c r="S226" s="2" t="e">
        <f>VLOOKUP(B226,[1]ODT!$B$11:$H$459,7,0)</f>
        <v>#N/A</v>
      </c>
      <c r="T226" s="2"/>
      <c r="U226" s="2"/>
      <c r="V226" s="2"/>
      <c r="W226" s="2"/>
      <c r="X226" s="2"/>
      <c r="Y226" s="2"/>
      <c r="Z226" s="2"/>
    </row>
    <row r="227" spans="1:26" ht="13.5" customHeight="1">
      <c r="A227" s="35" t="s">
        <v>10</v>
      </c>
      <c r="B227" s="12" t="s">
        <v>103</v>
      </c>
      <c r="C227" s="49">
        <v>8000</v>
      </c>
      <c r="D227" s="13"/>
      <c r="E227" s="13"/>
      <c r="F227" s="13"/>
      <c r="G227" s="50"/>
      <c r="H227" s="50"/>
      <c r="I227" s="50"/>
      <c r="J227" s="50"/>
      <c r="K227" s="20">
        <f t="shared" si="205"/>
        <v>11000</v>
      </c>
      <c r="L227" s="20">
        <f t="shared" ref="L227:N227" si="221">IFERROR(ROUND(D227*$Q227/100,0)*100,"")</f>
        <v>0</v>
      </c>
      <c r="M227" s="20">
        <f t="shared" si="221"/>
        <v>0</v>
      </c>
      <c r="N227" s="20">
        <f t="shared" si="221"/>
        <v>0</v>
      </c>
      <c r="O227" s="47"/>
      <c r="P227" s="48"/>
      <c r="Q227" s="48">
        <v>1.4003797500000001</v>
      </c>
      <c r="R227" s="15"/>
      <c r="S227" s="2" t="e">
        <f>VLOOKUP(B227,[1]ODT!$B$11:$H$459,7,0)</f>
        <v>#N/A</v>
      </c>
      <c r="T227" s="2"/>
      <c r="U227" s="2"/>
      <c r="V227" s="2"/>
      <c r="W227" s="2"/>
      <c r="X227" s="2"/>
      <c r="Y227" s="2"/>
      <c r="Z227" s="2"/>
    </row>
    <row r="228" spans="1:26" ht="13.5" customHeight="1">
      <c r="A228" s="35" t="s">
        <v>10</v>
      </c>
      <c r="B228" s="12" t="s">
        <v>179</v>
      </c>
      <c r="C228" s="49">
        <v>7500</v>
      </c>
      <c r="D228" s="13"/>
      <c r="E228" s="13"/>
      <c r="F228" s="13"/>
      <c r="G228" s="50"/>
      <c r="H228" s="50"/>
      <c r="I228" s="50"/>
      <c r="J228" s="50"/>
      <c r="K228" s="20">
        <f>IFERROR(ROUND(C228*$Q228/500,0)*500,"")</f>
        <v>10500</v>
      </c>
      <c r="L228" s="20">
        <f t="shared" ref="L228:N228" si="222">IFERROR(ROUND(D228*$Q228/100,0)*100,"")</f>
        <v>0</v>
      </c>
      <c r="M228" s="20">
        <f t="shared" si="222"/>
        <v>0</v>
      </c>
      <c r="N228" s="20">
        <f t="shared" si="222"/>
        <v>0</v>
      </c>
      <c r="O228" s="47"/>
      <c r="P228" s="48"/>
      <c r="Q228" s="48">
        <f>Q227</f>
        <v>1.4003797500000001</v>
      </c>
      <c r="R228" s="15"/>
      <c r="S228" s="2" t="e">
        <f>VLOOKUP(B228,[1]ODT!$B$11:$H$459,7,0)</f>
        <v>#N/A</v>
      </c>
      <c r="T228" s="2"/>
      <c r="U228" s="2"/>
      <c r="V228" s="2"/>
      <c r="W228" s="2"/>
      <c r="X228" s="2"/>
      <c r="Y228" s="2"/>
      <c r="Z228" s="2"/>
    </row>
    <row r="229" spans="1:26" ht="13.5" customHeight="1">
      <c r="A229" s="35" t="s">
        <v>10</v>
      </c>
      <c r="B229" s="12" t="s">
        <v>409</v>
      </c>
      <c r="C229" s="49">
        <v>7000</v>
      </c>
      <c r="D229" s="13"/>
      <c r="E229" s="13"/>
      <c r="F229" s="13"/>
      <c r="G229" s="50"/>
      <c r="H229" s="50"/>
      <c r="I229" s="50"/>
      <c r="J229" s="50"/>
      <c r="K229" s="20">
        <f>IFERROR(ROUND(C229*$Q229/1000,0)*1000,"")</f>
        <v>-2000</v>
      </c>
      <c r="L229" s="20">
        <f t="shared" ref="L229:N229" si="223">IFERROR(ROUND(D229*$Q229/100,0)*100,"")</f>
        <v>0</v>
      </c>
      <c r="M229" s="20">
        <f t="shared" si="223"/>
        <v>0</v>
      </c>
      <c r="N229" s="20">
        <f t="shared" si="223"/>
        <v>0</v>
      </c>
      <c r="O229" s="47"/>
      <c r="P229" s="48"/>
      <c r="Q229" s="48">
        <f>Q169</f>
        <v>-0.25</v>
      </c>
      <c r="R229" s="15"/>
      <c r="S229" s="2" t="e">
        <f>VLOOKUP(B229,[1]ODT!$B$11:$H$459,7,0)</f>
        <v>#N/A</v>
      </c>
      <c r="T229" s="2"/>
      <c r="U229" s="2"/>
      <c r="V229" s="2"/>
      <c r="W229" s="2"/>
      <c r="X229" s="2"/>
      <c r="Y229" s="2"/>
      <c r="Z229" s="2"/>
    </row>
    <row r="230" spans="1:26" ht="13.5" customHeight="1">
      <c r="A230" s="35" t="s">
        <v>10</v>
      </c>
      <c r="B230" s="12" t="s">
        <v>180</v>
      </c>
      <c r="C230" s="49">
        <v>6500</v>
      </c>
      <c r="D230" s="13"/>
      <c r="E230" s="13"/>
      <c r="F230" s="13"/>
      <c r="G230" s="50"/>
      <c r="H230" s="50"/>
      <c r="I230" s="50"/>
      <c r="J230" s="50"/>
      <c r="K230" s="20">
        <f t="shared" ref="K230:K232" si="224">IFERROR(ROUND(C230*$Q230/500,0)*500,"")</f>
        <v>-1500</v>
      </c>
      <c r="L230" s="20">
        <f t="shared" ref="L230:N230" si="225">IFERROR(ROUND(D230*$Q230/100,0)*100,"")</f>
        <v>0</v>
      </c>
      <c r="M230" s="20">
        <f t="shared" si="225"/>
        <v>0</v>
      </c>
      <c r="N230" s="20">
        <f t="shared" si="225"/>
        <v>0</v>
      </c>
      <c r="O230" s="47"/>
      <c r="P230" s="48"/>
      <c r="Q230" s="48">
        <f>Q229</f>
        <v>-0.25</v>
      </c>
      <c r="R230" s="15"/>
      <c r="S230" s="2" t="e">
        <f>VLOOKUP(B230,[1]ODT!$B$11:$H$459,7,0)</f>
        <v>#N/A</v>
      </c>
      <c r="T230" s="2"/>
      <c r="U230" s="2"/>
      <c r="V230" s="2"/>
      <c r="W230" s="2"/>
      <c r="X230" s="2"/>
      <c r="Y230" s="2"/>
      <c r="Z230" s="2"/>
    </row>
    <row r="231" spans="1:26" ht="13.5" customHeight="1">
      <c r="A231" s="35" t="s">
        <v>10</v>
      </c>
      <c r="B231" s="12" t="s">
        <v>410</v>
      </c>
      <c r="C231" s="49">
        <v>6000</v>
      </c>
      <c r="D231" s="13"/>
      <c r="E231" s="13"/>
      <c r="F231" s="13"/>
      <c r="G231" s="50"/>
      <c r="H231" s="50"/>
      <c r="I231" s="50"/>
      <c r="J231" s="50"/>
      <c r="K231" s="20">
        <f t="shared" si="224"/>
        <v>500</v>
      </c>
      <c r="L231" s="20">
        <f t="shared" ref="L231:N231" si="226">IFERROR(ROUND(D231*$Q231/100,0)*100,"")</f>
        <v>0</v>
      </c>
      <c r="M231" s="20">
        <f t="shared" si="226"/>
        <v>0</v>
      </c>
      <c r="N231" s="20">
        <f t="shared" si="226"/>
        <v>0</v>
      </c>
      <c r="O231" s="47"/>
      <c r="P231" s="48"/>
      <c r="Q231" s="48">
        <f>Q256+0.1</f>
        <v>0.1</v>
      </c>
      <c r="R231" s="15"/>
      <c r="S231" s="2" t="e">
        <f>VLOOKUP(B231,[1]ODT!$B$11:$H$459,7,0)</f>
        <v>#N/A</v>
      </c>
      <c r="T231" s="2"/>
      <c r="U231" s="2"/>
      <c r="V231" s="2"/>
      <c r="W231" s="2"/>
      <c r="X231" s="2"/>
      <c r="Y231" s="2"/>
      <c r="Z231" s="2"/>
    </row>
    <row r="232" spans="1:26" ht="13.5" customHeight="1">
      <c r="A232" s="35" t="s">
        <v>10</v>
      </c>
      <c r="B232" s="12" t="s">
        <v>411</v>
      </c>
      <c r="C232" s="49">
        <v>5500</v>
      </c>
      <c r="D232" s="13"/>
      <c r="E232" s="13"/>
      <c r="F232" s="13"/>
      <c r="G232" s="50"/>
      <c r="H232" s="50"/>
      <c r="I232" s="50"/>
      <c r="J232" s="50"/>
      <c r="K232" s="20">
        <f t="shared" si="224"/>
        <v>500</v>
      </c>
      <c r="L232" s="20">
        <f t="shared" ref="L232:N232" si="227">IFERROR(ROUND(D232*$Q232/100,0)*100,"")</f>
        <v>0</v>
      </c>
      <c r="M232" s="20">
        <f t="shared" si="227"/>
        <v>0</v>
      </c>
      <c r="N232" s="20">
        <f t="shared" si="227"/>
        <v>0</v>
      </c>
      <c r="O232" s="47"/>
      <c r="P232" s="48"/>
      <c r="Q232" s="48">
        <f>Q231</f>
        <v>0.1</v>
      </c>
      <c r="R232" s="15"/>
      <c r="S232" s="2" t="e">
        <f>VLOOKUP(B232,[1]ODT!$B$11:$H$459,7,0)</f>
        <v>#N/A</v>
      </c>
      <c r="T232" s="2"/>
      <c r="U232" s="2"/>
      <c r="V232" s="2"/>
      <c r="W232" s="2"/>
      <c r="X232" s="2"/>
      <c r="Y232" s="2"/>
      <c r="Z232" s="2"/>
    </row>
    <row r="233" spans="1:26" ht="13.5" customHeight="1">
      <c r="A233" s="35">
        <v>115</v>
      </c>
      <c r="B233" s="11" t="s">
        <v>227</v>
      </c>
      <c r="C233" s="13"/>
      <c r="D233" s="13"/>
      <c r="E233" s="13"/>
      <c r="F233" s="13"/>
      <c r="G233" s="50"/>
      <c r="H233" s="50"/>
      <c r="I233" s="50"/>
      <c r="J233" s="50"/>
      <c r="K233" s="20">
        <f t="shared" ref="K233:K254" si="228">IFERROR(ROUND(C233*$Q233/1000,0)*1000,"")</f>
        <v>0</v>
      </c>
      <c r="L233" s="20">
        <f t="shared" ref="L233:N233" si="229">IFERROR(ROUND(D233*$Q233/100,0)*100,"")</f>
        <v>0</v>
      </c>
      <c r="M233" s="20">
        <f t="shared" si="229"/>
        <v>0</v>
      </c>
      <c r="N233" s="20">
        <f t="shared" si="229"/>
        <v>0</v>
      </c>
      <c r="O233" s="47"/>
      <c r="P233" s="48"/>
      <c r="Q233" s="48"/>
      <c r="R233" s="15"/>
      <c r="S233" s="2" t="e">
        <f>VLOOKUP(B233,[1]ODT!$B$11:$H$459,7,0)</f>
        <v>#N/A</v>
      </c>
      <c r="T233" s="2"/>
      <c r="U233" s="2"/>
      <c r="V233" s="2"/>
      <c r="W233" s="2"/>
      <c r="X233" s="2"/>
      <c r="Y233" s="2"/>
      <c r="Z233" s="2"/>
    </row>
    <row r="234" spans="1:26" ht="13.5" customHeight="1">
      <c r="A234" s="51" t="s">
        <v>10</v>
      </c>
      <c r="B234" s="12" t="s">
        <v>412</v>
      </c>
      <c r="C234" s="49">
        <v>9000</v>
      </c>
      <c r="D234" s="13"/>
      <c r="E234" s="13"/>
      <c r="F234" s="13"/>
      <c r="G234" s="50"/>
      <c r="H234" s="50"/>
      <c r="I234" s="50"/>
      <c r="J234" s="50"/>
      <c r="K234" s="20">
        <f t="shared" si="228"/>
        <v>0</v>
      </c>
      <c r="L234" s="20">
        <f t="shared" ref="L234:N234" si="230">IFERROR(ROUND(D234*$Q234/100,0)*100,"")</f>
        <v>0</v>
      </c>
      <c r="M234" s="20">
        <f t="shared" si="230"/>
        <v>0</v>
      </c>
      <c r="N234" s="20">
        <f t="shared" si="230"/>
        <v>0</v>
      </c>
      <c r="O234" s="47"/>
      <c r="P234" s="48"/>
      <c r="Q234" s="48">
        <f>P188</f>
        <v>0</v>
      </c>
      <c r="R234" s="15"/>
      <c r="S234" s="2" t="e">
        <f>VLOOKUP(B234,[1]ODT!$B$11:$H$459,7,0)</f>
        <v>#N/A</v>
      </c>
      <c r="T234" s="2"/>
      <c r="U234" s="2"/>
      <c r="V234" s="2"/>
      <c r="W234" s="2"/>
      <c r="X234" s="2"/>
      <c r="Y234" s="2"/>
      <c r="Z234" s="2"/>
    </row>
    <row r="235" spans="1:26" ht="13.5" customHeight="1">
      <c r="A235" s="51" t="s">
        <v>10</v>
      </c>
      <c r="B235" s="12" t="s">
        <v>413</v>
      </c>
      <c r="C235" s="49">
        <v>9000</v>
      </c>
      <c r="D235" s="13"/>
      <c r="E235" s="13"/>
      <c r="F235" s="13"/>
      <c r="G235" s="50"/>
      <c r="H235" s="50"/>
      <c r="I235" s="50"/>
      <c r="J235" s="50"/>
      <c r="K235" s="20">
        <f t="shared" si="228"/>
        <v>0</v>
      </c>
      <c r="L235" s="20">
        <f t="shared" ref="L235:N235" si="231">IFERROR(ROUND(D235*$Q235/100,0)*100,"")</f>
        <v>0</v>
      </c>
      <c r="M235" s="20">
        <f t="shared" si="231"/>
        <v>0</v>
      </c>
      <c r="N235" s="20">
        <f t="shared" si="231"/>
        <v>0</v>
      </c>
      <c r="O235" s="47"/>
      <c r="P235" s="48"/>
      <c r="Q235" s="48">
        <f t="shared" ref="Q235:Q239" si="232">Q234</f>
        <v>0</v>
      </c>
      <c r="R235" s="15"/>
      <c r="S235" s="2" t="e">
        <f>VLOOKUP(B235,[1]ODT!$B$11:$H$459,7,0)</f>
        <v>#N/A</v>
      </c>
      <c r="T235" s="2"/>
      <c r="U235" s="2"/>
      <c r="V235" s="2"/>
      <c r="W235" s="2"/>
      <c r="X235" s="2"/>
      <c r="Y235" s="2"/>
      <c r="Z235" s="2"/>
    </row>
    <row r="236" spans="1:26" ht="13.5" customHeight="1">
      <c r="A236" s="51" t="s">
        <v>10</v>
      </c>
      <c r="B236" s="12" t="s">
        <v>414</v>
      </c>
      <c r="C236" s="49">
        <v>9000</v>
      </c>
      <c r="D236" s="13"/>
      <c r="E236" s="13"/>
      <c r="F236" s="13"/>
      <c r="G236" s="50"/>
      <c r="H236" s="50"/>
      <c r="I236" s="50"/>
      <c r="J236" s="50"/>
      <c r="K236" s="20">
        <f t="shared" si="228"/>
        <v>0</v>
      </c>
      <c r="L236" s="20">
        <f t="shared" ref="L236:N236" si="233">IFERROR(ROUND(D236*$Q236/100,0)*100,"")</f>
        <v>0</v>
      </c>
      <c r="M236" s="20">
        <f t="shared" si="233"/>
        <v>0</v>
      </c>
      <c r="N236" s="20">
        <f t="shared" si="233"/>
        <v>0</v>
      </c>
      <c r="O236" s="47"/>
      <c r="P236" s="48"/>
      <c r="Q236" s="48">
        <f t="shared" si="232"/>
        <v>0</v>
      </c>
      <c r="R236" s="15"/>
      <c r="S236" s="2" t="e">
        <f>VLOOKUP(B236,[1]ODT!$B$11:$H$459,7,0)</f>
        <v>#N/A</v>
      </c>
      <c r="T236" s="2"/>
      <c r="U236" s="2"/>
      <c r="V236" s="2"/>
      <c r="W236" s="2"/>
      <c r="X236" s="2"/>
      <c r="Y236" s="2"/>
      <c r="Z236" s="2"/>
    </row>
    <row r="237" spans="1:26" ht="13.5" customHeight="1">
      <c r="A237" s="51" t="s">
        <v>10</v>
      </c>
      <c r="B237" s="12" t="s">
        <v>415</v>
      </c>
      <c r="C237" s="49">
        <v>9000</v>
      </c>
      <c r="D237" s="13"/>
      <c r="E237" s="13"/>
      <c r="F237" s="13"/>
      <c r="G237" s="50"/>
      <c r="H237" s="50"/>
      <c r="I237" s="50"/>
      <c r="J237" s="50"/>
      <c r="K237" s="20">
        <f t="shared" si="228"/>
        <v>0</v>
      </c>
      <c r="L237" s="20">
        <f t="shared" ref="L237:N237" si="234">IFERROR(ROUND(D237*$Q237/100,0)*100,"")</f>
        <v>0</v>
      </c>
      <c r="M237" s="20">
        <f t="shared" si="234"/>
        <v>0</v>
      </c>
      <c r="N237" s="20">
        <f t="shared" si="234"/>
        <v>0</v>
      </c>
      <c r="O237" s="47"/>
      <c r="P237" s="48"/>
      <c r="Q237" s="48">
        <f t="shared" si="232"/>
        <v>0</v>
      </c>
      <c r="R237" s="15"/>
      <c r="S237" s="2" t="e">
        <f>VLOOKUP(B237,[1]ODT!$B$11:$H$459,7,0)</f>
        <v>#N/A</v>
      </c>
      <c r="T237" s="2"/>
      <c r="U237" s="2"/>
      <c r="V237" s="2"/>
      <c r="W237" s="2"/>
      <c r="X237" s="2"/>
      <c r="Y237" s="2"/>
      <c r="Z237" s="2"/>
    </row>
    <row r="238" spans="1:26" ht="13.5" customHeight="1">
      <c r="A238" s="51" t="s">
        <v>10</v>
      </c>
      <c r="B238" s="12" t="s">
        <v>416</v>
      </c>
      <c r="C238" s="49">
        <v>9000</v>
      </c>
      <c r="D238" s="13"/>
      <c r="E238" s="13"/>
      <c r="F238" s="13"/>
      <c r="G238" s="50"/>
      <c r="H238" s="50"/>
      <c r="I238" s="50"/>
      <c r="J238" s="50"/>
      <c r="K238" s="20">
        <f t="shared" si="228"/>
        <v>0</v>
      </c>
      <c r="L238" s="20">
        <f t="shared" ref="L238:N238" si="235">IFERROR(ROUND(D238*$Q238/100,0)*100,"")</f>
        <v>0</v>
      </c>
      <c r="M238" s="20">
        <f t="shared" si="235"/>
        <v>0</v>
      </c>
      <c r="N238" s="20">
        <f t="shared" si="235"/>
        <v>0</v>
      </c>
      <c r="O238" s="47">
        <f>[2]H.TuyHoa!$K$309</f>
        <v>0</v>
      </c>
      <c r="P238" s="48">
        <f>[2]H.TuyHoa!$K$309</f>
        <v>0</v>
      </c>
      <c r="Q238" s="48">
        <f t="shared" si="232"/>
        <v>0</v>
      </c>
      <c r="R238" s="15"/>
      <c r="S238" s="2" t="e">
        <f>VLOOKUP(B238,[1]ODT!$B$11:$H$459,7,0)</f>
        <v>#N/A</v>
      </c>
      <c r="T238" s="2"/>
      <c r="U238" s="2"/>
      <c r="V238" s="2"/>
      <c r="W238" s="2"/>
      <c r="X238" s="2"/>
      <c r="Y238" s="2"/>
      <c r="Z238" s="2"/>
    </row>
    <row r="239" spans="1:26" ht="13.5" customHeight="1">
      <c r="A239" s="35" t="s">
        <v>10</v>
      </c>
      <c r="B239" s="12" t="s">
        <v>228</v>
      </c>
      <c r="C239" s="49">
        <v>9000</v>
      </c>
      <c r="D239" s="13"/>
      <c r="E239" s="13"/>
      <c r="F239" s="13"/>
      <c r="G239" s="50"/>
      <c r="H239" s="50"/>
      <c r="I239" s="50"/>
      <c r="J239" s="50"/>
      <c r="K239" s="20">
        <f t="shared" si="228"/>
        <v>0</v>
      </c>
      <c r="L239" s="20">
        <f t="shared" ref="L239:N239" si="236">IFERROR(ROUND(D239*$Q239/100,0)*100,"")</f>
        <v>0</v>
      </c>
      <c r="M239" s="20">
        <f t="shared" si="236"/>
        <v>0</v>
      </c>
      <c r="N239" s="20">
        <f t="shared" si="236"/>
        <v>0</v>
      </c>
      <c r="O239" s="47"/>
      <c r="P239" s="48"/>
      <c r="Q239" s="48">
        <f t="shared" si="232"/>
        <v>0</v>
      </c>
      <c r="R239" s="15"/>
      <c r="S239" s="2" t="e">
        <f>VLOOKUP(B239,[1]ODT!$B$11:$H$459,7,0)</f>
        <v>#N/A</v>
      </c>
      <c r="T239" s="2"/>
      <c r="U239" s="2"/>
      <c r="V239" s="2"/>
      <c r="W239" s="2"/>
      <c r="X239" s="2"/>
      <c r="Y239" s="2"/>
      <c r="Z239" s="2"/>
    </row>
    <row r="240" spans="1:26" ht="13.5" customHeight="1">
      <c r="A240" s="35">
        <v>116</v>
      </c>
      <c r="B240" s="11" t="s">
        <v>105</v>
      </c>
      <c r="C240" s="13"/>
      <c r="D240" s="13"/>
      <c r="E240" s="13"/>
      <c r="F240" s="13"/>
      <c r="G240" s="50"/>
      <c r="H240" s="50"/>
      <c r="I240" s="50"/>
      <c r="J240" s="50"/>
      <c r="K240" s="20">
        <f t="shared" si="228"/>
        <v>0</v>
      </c>
      <c r="L240" s="20">
        <f t="shared" ref="L240:N240" si="237">IFERROR(ROUND(D240*$Q240/100,0)*100,"")</f>
        <v>0</v>
      </c>
      <c r="M240" s="20">
        <f t="shared" si="237"/>
        <v>0</v>
      </c>
      <c r="N240" s="20">
        <f t="shared" si="237"/>
        <v>0</v>
      </c>
      <c r="O240" s="47"/>
      <c r="P240" s="48"/>
      <c r="Q240" s="48"/>
      <c r="R240" s="15"/>
      <c r="S240" s="2" t="e">
        <f>VLOOKUP(B240,[1]ODT!$B$11:$H$459,7,0)</f>
        <v>#N/A</v>
      </c>
      <c r="T240" s="2"/>
      <c r="U240" s="2"/>
      <c r="V240" s="2"/>
      <c r="W240" s="2"/>
      <c r="X240" s="2"/>
      <c r="Y240" s="2"/>
      <c r="Z240" s="2"/>
    </row>
    <row r="241" spans="1:26" ht="13.5" customHeight="1">
      <c r="A241" s="35" t="s">
        <v>10</v>
      </c>
      <c r="B241" s="11" t="s">
        <v>417</v>
      </c>
      <c r="C241" s="49">
        <v>11000</v>
      </c>
      <c r="D241" s="13"/>
      <c r="E241" s="13"/>
      <c r="F241" s="13"/>
      <c r="G241" s="50"/>
      <c r="H241" s="50"/>
      <c r="I241" s="50"/>
      <c r="J241" s="50"/>
      <c r="K241" s="20">
        <f t="shared" si="228"/>
        <v>14000</v>
      </c>
      <c r="L241" s="20">
        <f t="shared" ref="L241:N241" si="238">IFERROR(ROUND(D241*$Q241/100,0)*100,"")</f>
        <v>0</v>
      </c>
      <c r="M241" s="20">
        <f t="shared" si="238"/>
        <v>0</v>
      </c>
      <c r="N241" s="20">
        <f t="shared" si="238"/>
        <v>0</v>
      </c>
      <c r="O241" s="47"/>
      <c r="P241" s="48"/>
      <c r="Q241" s="48">
        <f>Q125+0.1</f>
        <v>1.2923688394276631</v>
      </c>
      <c r="R241" s="15"/>
      <c r="S241" s="2" t="e">
        <f>VLOOKUP(B241,[1]ODT!$B$11:$H$459,7,0)</f>
        <v>#N/A</v>
      </c>
      <c r="T241" s="2"/>
      <c r="U241" s="2"/>
      <c r="V241" s="2"/>
      <c r="W241" s="2"/>
      <c r="X241" s="2"/>
      <c r="Y241" s="2"/>
      <c r="Z241" s="2"/>
    </row>
    <row r="242" spans="1:26" ht="13.5" customHeight="1">
      <c r="A242" s="35" t="s">
        <v>10</v>
      </c>
      <c r="B242" s="11" t="s">
        <v>418</v>
      </c>
      <c r="C242" s="49">
        <v>9000</v>
      </c>
      <c r="D242" s="13"/>
      <c r="E242" s="13"/>
      <c r="F242" s="13"/>
      <c r="G242" s="50"/>
      <c r="H242" s="50"/>
      <c r="I242" s="50"/>
      <c r="J242" s="50"/>
      <c r="K242" s="20">
        <f t="shared" si="228"/>
        <v>0</v>
      </c>
      <c r="L242" s="20">
        <f t="shared" ref="L242:N242" si="239">IFERROR(ROUND(D242*$Q242/100,0)*100,"")</f>
        <v>0</v>
      </c>
      <c r="M242" s="20">
        <f t="shared" si="239"/>
        <v>0</v>
      </c>
      <c r="N242" s="20">
        <f t="shared" si="239"/>
        <v>0</v>
      </c>
      <c r="O242" s="47"/>
      <c r="P242" s="48"/>
      <c r="Q242" s="48">
        <f>Q234</f>
        <v>0</v>
      </c>
      <c r="R242" s="15"/>
      <c r="S242" s="2" t="e">
        <f>VLOOKUP(B242,[1]ODT!$B$11:$H$459,7,0)</f>
        <v>#N/A</v>
      </c>
      <c r="T242" s="2"/>
      <c r="U242" s="2"/>
      <c r="V242" s="2"/>
      <c r="W242" s="2"/>
      <c r="X242" s="2"/>
      <c r="Y242" s="2"/>
      <c r="Z242" s="2"/>
    </row>
    <row r="243" spans="1:26" ht="13.5" customHeight="1">
      <c r="A243" s="35" t="s">
        <v>10</v>
      </c>
      <c r="B243" s="11" t="s">
        <v>419</v>
      </c>
      <c r="C243" s="49">
        <v>9000</v>
      </c>
      <c r="D243" s="13"/>
      <c r="E243" s="13"/>
      <c r="F243" s="13"/>
      <c r="G243" s="50"/>
      <c r="H243" s="50"/>
      <c r="I243" s="50"/>
      <c r="J243" s="50"/>
      <c r="K243" s="20">
        <f t="shared" si="228"/>
        <v>0</v>
      </c>
      <c r="L243" s="20">
        <f t="shared" ref="L243:N243" si="240">IFERROR(ROUND(D243*$Q243/100,0)*100,"")</f>
        <v>0</v>
      </c>
      <c r="M243" s="20">
        <f t="shared" si="240"/>
        <v>0</v>
      </c>
      <c r="N243" s="20">
        <f t="shared" si="240"/>
        <v>0</v>
      </c>
      <c r="O243" s="47"/>
      <c r="P243" s="48"/>
      <c r="Q243" s="48">
        <f t="shared" ref="Q243:Q248" si="241">Q242</f>
        <v>0</v>
      </c>
      <c r="R243" s="15"/>
      <c r="S243" s="2" t="e">
        <f>VLOOKUP(B243,[1]ODT!$B$11:$H$459,7,0)</f>
        <v>#N/A</v>
      </c>
      <c r="T243" s="2"/>
      <c r="U243" s="2"/>
      <c r="V243" s="2"/>
      <c r="W243" s="2"/>
      <c r="X243" s="2"/>
      <c r="Y243" s="2"/>
      <c r="Z243" s="2"/>
    </row>
    <row r="244" spans="1:26" ht="13.5" customHeight="1">
      <c r="A244" s="35" t="s">
        <v>10</v>
      </c>
      <c r="B244" s="11" t="s">
        <v>420</v>
      </c>
      <c r="C244" s="49">
        <v>9000</v>
      </c>
      <c r="D244" s="13"/>
      <c r="E244" s="13"/>
      <c r="F244" s="13"/>
      <c r="G244" s="50"/>
      <c r="H244" s="50"/>
      <c r="I244" s="50"/>
      <c r="J244" s="50"/>
      <c r="K244" s="20">
        <f t="shared" si="228"/>
        <v>0</v>
      </c>
      <c r="L244" s="20">
        <f t="shared" ref="L244:N244" si="242">IFERROR(ROUND(D244*$Q244/100,0)*100,"")</f>
        <v>0</v>
      </c>
      <c r="M244" s="20">
        <f t="shared" si="242"/>
        <v>0</v>
      </c>
      <c r="N244" s="20">
        <f t="shared" si="242"/>
        <v>0</v>
      </c>
      <c r="O244" s="47"/>
      <c r="P244" s="48"/>
      <c r="Q244" s="48">
        <f t="shared" si="241"/>
        <v>0</v>
      </c>
      <c r="R244" s="15"/>
      <c r="S244" s="2" t="e">
        <f>VLOOKUP(B244,[1]ODT!$B$11:$H$459,7,0)</f>
        <v>#N/A</v>
      </c>
      <c r="T244" s="2"/>
      <c r="U244" s="2"/>
      <c r="V244" s="2"/>
      <c r="W244" s="2"/>
      <c r="X244" s="2"/>
      <c r="Y244" s="2"/>
      <c r="Z244" s="2"/>
    </row>
    <row r="245" spans="1:26" ht="13.5" customHeight="1">
      <c r="A245" s="35" t="s">
        <v>10</v>
      </c>
      <c r="B245" s="12" t="s">
        <v>106</v>
      </c>
      <c r="C245" s="58">
        <v>9000</v>
      </c>
      <c r="D245" s="13"/>
      <c r="E245" s="13"/>
      <c r="F245" s="13"/>
      <c r="G245" s="50"/>
      <c r="H245" s="50"/>
      <c r="I245" s="50"/>
      <c r="J245" s="50"/>
      <c r="K245" s="20">
        <f t="shared" si="228"/>
        <v>0</v>
      </c>
      <c r="L245" s="20">
        <f t="shared" ref="L245:N245" si="243">IFERROR(ROUND(D245*$Q245/100,0)*100,"")</f>
        <v>0</v>
      </c>
      <c r="M245" s="20">
        <f t="shared" si="243"/>
        <v>0</v>
      </c>
      <c r="N245" s="20">
        <f t="shared" si="243"/>
        <v>0</v>
      </c>
      <c r="O245" s="47"/>
      <c r="P245" s="48"/>
      <c r="Q245" s="48">
        <f t="shared" si="241"/>
        <v>0</v>
      </c>
      <c r="R245" s="15"/>
      <c r="S245" s="2" t="e">
        <f>VLOOKUP(B245,[1]ODT!$B$11:$H$459,7,0)</f>
        <v>#N/A</v>
      </c>
      <c r="T245" s="2"/>
      <c r="U245" s="2"/>
      <c r="V245" s="2"/>
      <c r="W245" s="2"/>
      <c r="X245" s="2"/>
      <c r="Y245" s="2"/>
      <c r="Z245" s="2"/>
    </row>
    <row r="246" spans="1:26" ht="13.5" customHeight="1">
      <c r="A246" s="35" t="s">
        <v>10</v>
      </c>
      <c r="B246" s="12" t="s">
        <v>107</v>
      </c>
      <c r="C246" s="58">
        <v>9000</v>
      </c>
      <c r="D246" s="13"/>
      <c r="E246" s="13"/>
      <c r="F246" s="13"/>
      <c r="G246" s="50"/>
      <c r="H246" s="50"/>
      <c r="I246" s="50"/>
      <c r="J246" s="50"/>
      <c r="K246" s="20">
        <f t="shared" si="228"/>
        <v>0</v>
      </c>
      <c r="L246" s="20">
        <f t="shared" ref="L246:N246" si="244">IFERROR(ROUND(D246*$Q246/100,0)*100,"")</f>
        <v>0</v>
      </c>
      <c r="M246" s="20">
        <f t="shared" si="244"/>
        <v>0</v>
      </c>
      <c r="N246" s="20">
        <f t="shared" si="244"/>
        <v>0</v>
      </c>
      <c r="O246" s="47"/>
      <c r="P246" s="48"/>
      <c r="Q246" s="48">
        <f t="shared" si="241"/>
        <v>0</v>
      </c>
      <c r="R246" s="15"/>
      <c r="S246" s="2" t="e">
        <f>VLOOKUP(B246,[1]ODT!$B$11:$H$459,7,0)</f>
        <v>#N/A</v>
      </c>
      <c r="T246" s="2"/>
      <c r="U246" s="2"/>
      <c r="V246" s="2"/>
      <c r="W246" s="2"/>
      <c r="X246" s="2"/>
      <c r="Y246" s="2"/>
      <c r="Z246" s="2"/>
    </row>
    <row r="247" spans="1:26" ht="13.5" customHeight="1">
      <c r="A247" s="35" t="s">
        <v>10</v>
      </c>
      <c r="B247" s="12" t="s">
        <v>108</v>
      </c>
      <c r="C247" s="58">
        <v>9000</v>
      </c>
      <c r="D247" s="13"/>
      <c r="E247" s="13"/>
      <c r="F247" s="13"/>
      <c r="G247" s="50"/>
      <c r="H247" s="50"/>
      <c r="I247" s="50"/>
      <c r="J247" s="50"/>
      <c r="K247" s="20">
        <f t="shared" si="228"/>
        <v>0</v>
      </c>
      <c r="L247" s="20">
        <f t="shared" ref="L247:N247" si="245">IFERROR(ROUND(D247*$Q247/100,0)*100,"")</f>
        <v>0</v>
      </c>
      <c r="M247" s="20">
        <f t="shared" si="245"/>
        <v>0</v>
      </c>
      <c r="N247" s="20">
        <f t="shared" si="245"/>
        <v>0</v>
      </c>
      <c r="O247" s="47"/>
      <c r="P247" s="48"/>
      <c r="Q247" s="48">
        <f t="shared" si="241"/>
        <v>0</v>
      </c>
      <c r="R247" s="15"/>
      <c r="S247" s="2" t="e">
        <f>VLOOKUP(B247,[1]ODT!$B$11:$H$459,7,0)</f>
        <v>#N/A</v>
      </c>
      <c r="T247" s="2"/>
      <c r="U247" s="2"/>
      <c r="V247" s="2"/>
      <c r="W247" s="2"/>
      <c r="X247" s="2"/>
      <c r="Y247" s="2"/>
      <c r="Z247" s="2"/>
    </row>
    <row r="248" spans="1:26" ht="13.5" customHeight="1">
      <c r="A248" s="35" t="s">
        <v>10</v>
      </c>
      <c r="B248" s="12" t="s">
        <v>109</v>
      </c>
      <c r="C248" s="58">
        <v>9000</v>
      </c>
      <c r="D248" s="13"/>
      <c r="E248" s="13"/>
      <c r="F248" s="13"/>
      <c r="G248" s="50"/>
      <c r="H248" s="50"/>
      <c r="I248" s="50"/>
      <c r="J248" s="50"/>
      <c r="K248" s="20">
        <f t="shared" si="228"/>
        <v>0</v>
      </c>
      <c r="L248" s="20">
        <f t="shared" ref="L248:N248" si="246">IFERROR(ROUND(D248*$Q248/100,0)*100,"")</f>
        <v>0</v>
      </c>
      <c r="M248" s="20">
        <f t="shared" si="246"/>
        <v>0</v>
      </c>
      <c r="N248" s="20">
        <f t="shared" si="246"/>
        <v>0</v>
      </c>
      <c r="O248" s="47"/>
      <c r="P248" s="48"/>
      <c r="Q248" s="48">
        <f t="shared" si="241"/>
        <v>0</v>
      </c>
      <c r="R248" s="15"/>
      <c r="S248" s="2" t="e">
        <f>VLOOKUP(B248,[1]ODT!$B$11:$H$459,7,0)</f>
        <v>#N/A</v>
      </c>
      <c r="T248" s="2"/>
      <c r="U248" s="2"/>
      <c r="V248" s="2"/>
      <c r="W248" s="2"/>
      <c r="X248" s="2"/>
      <c r="Y248" s="2"/>
      <c r="Z248" s="2"/>
    </row>
    <row r="249" spans="1:26" ht="13.5" customHeight="1">
      <c r="A249" s="35">
        <v>117</v>
      </c>
      <c r="B249" s="19" t="s">
        <v>110</v>
      </c>
      <c r="C249" s="13"/>
      <c r="D249" s="13"/>
      <c r="E249" s="13"/>
      <c r="F249" s="13"/>
      <c r="G249" s="50"/>
      <c r="H249" s="50"/>
      <c r="I249" s="50"/>
      <c r="J249" s="50"/>
      <c r="K249" s="20">
        <f t="shared" si="228"/>
        <v>0</v>
      </c>
      <c r="L249" s="20">
        <f t="shared" ref="L249:N249" si="247">IFERROR(ROUND(D249*$Q249/100,0)*100,"")</f>
        <v>0</v>
      </c>
      <c r="M249" s="20">
        <f t="shared" si="247"/>
        <v>0</v>
      </c>
      <c r="N249" s="20">
        <f t="shared" si="247"/>
        <v>0</v>
      </c>
      <c r="O249" s="47"/>
      <c r="P249" s="48"/>
      <c r="Q249" s="48"/>
      <c r="R249" s="15"/>
      <c r="S249" s="2" t="e">
        <f>VLOOKUP(B249,[1]ODT!$B$11:$H$459,7,0)</f>
        <v>#N/A</v>
      </c>
      <c r="T249" s="2"/>
      <c r="U249" s="2"/>
      <c r="V249" s="2"/>
      <c r="W249" s="2"/>
      <c r="X249" s="2"/>
      <c r="Y249" s="2"/>
      <c r="Z249" s="2"/>
    </row>
    <row r="250" spans="1:26" ht="13.5" customHeight="1">
      <c r="A250" s="51" t="s">
        <v>10</v>
      </c>
      <c r="B250" s="12" t="s">
        <v>421</v>
      </c>
      <c r="C250" s="49">
        <v>8000</v>
      </c>
      <c r="D250" s="13"/>
      <c r="E250" s="13"/>
      <c r="F250" s="13"/>
      <c r="G250" s="50"/>
      <c r="H250" s="50"/>
      <c r="I250" s="50"/>
      <c r="J250" s="50"/>
      <c r="K250" s="20">
        <f t="shared" si="228"/>
        <v>10000</v>
      </c>
      <c r="L250" s="20">
        <f t="shared" ref="L250:N250" si="248">IFERROR(ROUND(D250*$Q250/100,0)*100,"")</f>
        <v>0</v>
      </c>
      <c r="M250" s="20">
        <f t="shared" si="248"/>
        <v>0</v>
      </c>
      <c r="N250" s="20">
        <f t="shared" si="248"/>
        <v>0</v>
      </c>
      <c r="O250" s="47">
        <f>[2]H.TuyHoa!$K$95</f>
        <v>0</v>
      </c>
      <c r="P250" s="48">
        <f>[2]H.TuyHoa!$K$95</f>
        <v>0</v>
      </c>
      <c r="Q250" s="48">
        <v>1.20833375</v>
      </c>
      <c r="R250" s="15"/>
      <c r="S250" s="2" t="e">
        <f>VLOOKUP(B250,[1]ODT!$B$11:$H$459,7,0)</f>
        <v>#N/A</v>
      </c>
      <c r="T250" s="2"/>
      <c r="U250" s="2"/>
      <c r="V250" s="2"/>
      <c r="W250" s="2"/>
      <c r="X250" s="2"/>
      <c r="Y250" s="2"/>
      <c r="Z250" s="2"/>
    </row>
    <row r="251" spans="1:26" ht="13.5" customHeight="1">
      <c r="A251" s="51" t="s">
        <v>10</v>
      </c>
      <c r="B251" s="12" t="s">
        <v>111</v>
      </c>
      <c r="C251" s="49">
        <v>6000</v>
      </c>
      <c r="D251" s="13"/>
      <c r="E251" s="13"/>
      <c r="F251" s="13"/>
      <c r="G251" s="50"/>
      <c r="H251" s="50"/>
      <c r="I251" s="50"/>
      <c r="J251" s="50"/>
      <c r="K251" s="20">
        <f t="shared" si="228"/>
        <v>1000</v>
      </c>
      <c r="L251" s="20">
        <f t="shared" ref="L251:N251" si="249">IFERROR(ROUND(D251*$Q251/100,0)*100,"")</f>
        <v>0</v>
      </c>
      <c r="M251" s="20">
        <f t="shared" si="249"/>
        <v>0</v>
      </c>
      <c r="N251" s="20">
        <f t="shared" si="249"/>
        <v>0</v>
      </c>
      <c r="O251" s="47"/>
      <c r="P251" s="48"/>
      <c r="Q251" s="48">
        <f>Q256+0.1</f>
        <v>0.1</v>
      </c>
      <c r="R251" s="15"/>
      <c r="S251" s="2" t="e">
        <f>VLOOKUP(B251,[1]ODT!$B$11:$H$459,7,0)</f>
        <v>#N/A</v>
      </c>
      <c r="T251" s="2"/>
      <c r="U251" s="2"/>
      <c r="V251" s="2"/>
      <c r="W251" s="2"/>
      <c r="X251" s="2"/>
      <c r="Y251" s="2"/>
      <c r="Z251" s="2"/>
    </row>
    <row r="252" spans="1:26" ht="13.5" customHeight="1">
      <c r="A252" s="51" t="s">
        <v>10</v>
      </c>
      <c r="B252" s="12" t="s">
        <v>112</v>
      </c>
      <c r="C252" s="49">
        <v>5000</v>
      </c>
      <c r="D252" s="13"/>
      <c r="E252" s="13"/>
      <c r="F252" s="13"/>
      <c r="G252" s="50"/>
      <c r="H252" s="50"/>
      <c r="I252" s="50"/>
      <c r="J252" s="50"/>
      <c r="K252" s="20">
        <f t="shared" si="228"/>
        <v>8000</v>
      </c>
      <c r="L252" s="20">
        <f t="shared" ref="L252:N252" si="250">IFERROR(ROUND(D252*$Q252/100,0)*100,"")</f>
        <v>0</v>
      </c>
      <c r="M252" s="20">
        <f t="shared" si="250"/>
        <v>0</v>
      </c>
      <c r="N252" s="20">
        <f t="shared" si="250"/>
        <v>0</v>
      </c>
      <c r="O252" s="47">
        <f>[2]H.TuyHoa!$K$97</f>
        <v>0</v>
      </c>
      <c r="P252" s="48">
        <f>P287</f>
        <v>0</v>
      </c>
      <c r="Q252" s="48">
        <v>1.5968528</v>
      </c>
      <c r="R252" s="15"/>
      <c r="S252" s="2" t="e">
        <f>VLOOKUP(B252,[1]ODT!$B$11:$H$459,7,0)</f>
        <v>#N/A</v>
      </c>
      <c r="T252" s="2"/>
      <c r="U252" s="2"/>
      <c r="V252" s="2"/>
      <c r="W252" s="2"/>
      <c r="X252" s="2"/>
      <c r="Y252" s="2"/>
      <c r="Z252" s="2"/>
    </row>
    <row r="253" spans="1:26" ht="13.5" customHeight="1">
      <c r="A253" s="35">
        <v>118</v>
      </c>
      <c r="B253" s="11" t="s">
        <v>113</v>
      </c>
      <c r="C253" s="13"/>
      <c r="D253" s="13"/>
      <c r="E253" s="13"/>
      <c r="F253" s="13"/>
      <c r="G253" s="50"/>
      <c r="H253" s="50"/>
      <c r="I253" s="50"/>
      <c r="J253" s="50"/>
      <c r="K253" s="20">
        <f t="shared" si="228"/>
        <v>0</v>
      </c>
      <c r="L253" s="20">
        <f t="shared" ref="L253:N253" si="251">IFERROR(ROUND(D253*$Q253/100,0)*100,"")</f>
        <v>0</v>
      </c>
      <c r="M253" s="20">
        <f t="shared" si="251"/>
        <v>0</v>
      </c>
      <c r="N253" s="20">
        <f t="shared" si="251"/>
        <v>0</v>
      </c>
      <c r="O253" s="47"/>
      <c r="P253" s="48"/>
      <c r="Q253" s="48"/>
      <c r="R253" s="15"/>
      <c r="S253" s="2" t="e">
        <f>VLOOKUP(B253,[1]ODT!$B$11:$H$459,7,0)</f>
        <v>#N/A</v>
      </c>
      <c r="T253" s="2"/>
      <c r="U253" s="2"/>
      <c r="V253" s="2"/>
      <c r="W253" s="2"/>
      <c r="X253" s="2"/>
      <c r="Y253" s="2"/>
      <c r="Z253" s="2"/>
    </row>
    <row r="254" spans="1:26" ht="13.5" customHeight="1">
      <c r="A254" s="35" t="s">
        <v>10</v>
      </c>
      <c r="B254" s="12" t="s">
        <v>111</v>
      </c>
      <c r="C254" s="49">
        <v>9000</v>
      </c>
      <c r="D254" s="13"/>
      <c r="E254" s="13"/>
      <c r="F254" s="13"/>
      <c r="G254" s="50"/>
      <c r="H254" s="50"/>
      <c r="I254" s="50"/>
      <c r="J254" s="50"/>
      <c r="K254" s="20">
        <f t="shared" si="228"/>
        <v>0</v>
      </c>
      <c r="L254" s="20">
        <f t="shared" ref="L254:N254" si="252">IFERROR(ROUND(D254*$Q254/100,0)*100,"")</f>
        <v>0</v>
      </c>
      <c r="M254" s="20">
        <f t="shared" si="252"/>
        <v>0</v>
      </c>
      <c r="N254" s="20">
        <f t="shared" si="252"/>
        <v>0</v>
      </c>
      <c r="O254" s="47"/>
      <c r="P254" s="48"/>
      <c r="Q254" s="48">
        <f>Q248</f>
        <v>0</v>
      </c>
      <c r="R254" s="15"/>
      <c r="S254" s="2" t="e">
        <f>VLOOKUP(B254,[1]ODT!$B$11:$H$459,7,0)</f>
        <v>#N/A</v>
      </c>
      <c r="T254" s="2"/>
      <c r="U254" s="2"/>
      <c r="V254" s="2"/>
      <c r="W254" s="2"/>
      <c r="X254" s="2"/>
      <c r="Y254" s="2"/>
      <c r="Z254" s="2"/>
    </row>
    <row r="255" spans="1:26" ht="13.5" customHeight="1">
      <c r="A255" s="35" t="s">
        <v>10</v>
      </c>
      <c r="B255" s="12" t="s">
        <v>114</v>
      </c>
      <c r="C255" s="49">
        <v>7000</v>
      </c>
      <c r="D255" s="13"/>
      <c r="E255" s="13"/>
      <c r="F255" s="13"/>
      <c r="G255" s="50"/>
      <c r="H255" s="50"/>
      <c r="I255" s="50"/>
      <c r="J255" s="50"/>
      <c r="K255" s="20">
        <f>IFERROR(ROUND(C255*$Q255/500,0)*500,"")</f>
        <v>8500</v>
      </c>
      <c r="L255" s="20">
        <f t="shared" ref="L255:N255" si="253">IFERROR(ROUND(D255*$Q255/100,0)*100,"")</f>
        <v>0</v>
      </c>
      <c r="M255" s="20">
        <f t="shared" si="253"/>
        <v>0</v>
      </c>
      <c r="N255" s="20">
        <f t="shared" si="253"/>
        <v>0</v>
      </c>
      <c r="O255" s="47">
        <f>[2]H.TuyHoa!$K$221</f>
        <v>0</v>
      </c>
      <c r="P255" s="48">
        <f>[2]H.TuyHoa!$K$221</f>
        <v>0</v>
      </c>
      <c r="Q255" s="48">
        <v>1.2315257142857099</v>
      </c>
      <c r="R255" s="15"/>
      <c r="S255" s="2" t="e">
        <f>VLOOKUP(B255,[1]ODT!$B$11:$H$459,7,0)</f>
        <v>#N/A</v>
      </c>
      <c r="T255" s="2"/>
      <c r="U255" s="2"/>
      <c r="V255" s="2"/>
      <c r="W255" s="2"/>
      <c r="X255" s="2"/>
      <c r="Y255" s="2"/>
      <c r="Z255" s="2"/>
    </row>
    <row r="256" spans="1:26" ht="13.5" customHeight="1">
      <c r="A256" s="35">
        <v>119</v>
      </c>
      <c r="B256" s="11" t="s">
        <v>422</v>
      </c>
      <c r="C256" s="49">
        <v>6000</v>
      </c>
      <c r="D256" s="13"/>
      <c r="E256" s="13"/>
      <c r="F256" s="13"/>
      <c r="G256" s="50"/>
      <c r="H256" s="50"/>
      <c r="I256" s="50"/>
      <c r="J256" s="50"/>
      <c r="K256" s="20">
        <f t="shared" ref="K256:K258" si="254">IFERROR(ROUND(C256*$Q256/1000,0)*1000,"")</f>
        <v>0</v>
      </c>
      <c r="L256" s="20">
        <f t="shared" ref="L256:N256" si="255">IFERROR(ROUND(D256*$Q256/100,0)*100,"")</f>
        <v>0</v>
      </c>
      <c r="M256" s="20">
        <f t="shared" si="255"/>
        <v>0</v>
      </c>
      <c r="N256" s="20">
        <f t="shared" si="255"/>
        <v>0</v>
      </c>
      <c r="O256" s="47">
        <f>[2]H.TuyHoa!$K$312</f>
        <v>0</v>
      </c>
      <c r="P256" s="48">
        <f>[2]H.TuyHoa!$K$312</f>
        <v>0</v>
      </c>
      <c r="Q256" s="48">
        <f>P330</f>
        <v>0</v>
      </c>
      <c r="R256" s="15"/>
      <c r="S256" s="2" t="e">
        <f>VLOOKUP(B256,[1]ODT!$B$11:$H$459,7,0)</f>
        <v>#N/A</v>
      </c>
      <c r="T256" s="2"/>
      <c r="U256" s="2"/>
      <c r="V256" s="2"/>
      <c r="W256" s="2"/>
      <c r="X256" s="2"/>
      <c r="Y256" s="2"/>
      <c r="Z256" s="2"/>
    </row>
    <row r="257" spans="1:26" ht="33" customHeight="1">
      <c r="A257" s="35">
        <v>120</v>
      </c>
      <c r="B257" s="11" t="s">
        <v>423</v>
      </c>
      <c r="C257" s="13"/>
      <c r="D257" s="13"/>
      <c r="E257" s="13"/>
      <c r="F257" s="13"/>
      <c r="G257" s="50"/>
      <c r="H257" s="50"/>
      <c r="I257" s="50"/>
      <c r="J257" s="50"/>
      <c r="K257" s="20">
        <f t="shared" si="254"/>
        <v>0</v>
      </c>
      <c r="L257" s="20">
        <f t="shared" ref="L257:N257" si="256">IFERROR(ROUND(D257*$Q257/100,0)*100,"")</f>
        <v>0</v>
      </c>
      <c r="M257" s="20">
        <f t="shared" si="256"/>
        <v>0</v>
      </c>
      <c r="N257" s="20">
        <f t="shared" si="256"/>
        <v>0</v>
      </c>
      <c r="O257" s="47"/>
      <c r="P257" s="48"/>
      <c r="Q257" s="48"/>
      <c r="R257" s="15"/>
      <c r="S257" s="2" t="e">
        <f>VLOOKUP(B257,[1]ODT!$B$11:$H$459,7,0)</f>
        <v>#N/A</v>
      </c>
      <c r="T257" s="2"/>
      <c r="U257" s="2"/>
      <c r="V257" s="2"/>
      <c r="W257" s="2"/>
      <c r="X257" s="2"/>
      <c r="Y257" s="2"/>
      <c r="Z257" s="2"/>
    </row>
    <row r="258" spans="1:26" ht="13.5" customHeight="1">
      <c r="A258" s="51" t="s">
        <v>10</v>
      </c>
      <c r="B258" s="11" t="s">
        <v>424</v>
      </c>
      <c r="C258" s="49">
        <v>9000</v>
      </c>
      <c r="D258" s="13"/>
      <c r="E258" s="13"/>
      <c r="F258" s="13"/>
      <c r="G258" s="50"/>
      <c r="H258" s="50"/>
      <c r="I258" s="50"/>
      <c r="J258" s="50"/>
      <c r="K258" s="20">
        <f t="shared" si="254"/>
        <v>0</v>
      </c>
      <c r="L258" s="20">
        <f t="shared" ref="L258:N258" si="257">IFERROR(ROUND(D258*$Q258/100,0)*100,"")</f>
        <v>0</v>
      </c>
      <c r="M258" s="20">
        <f t="shared" si="257"/>
        <v>0</v>
      </c>
      <c r="N258" s="20">
        <f t="shared" si="257"/>
        <v>0</v>
      </c>
      <c r="O258" s="47"/>
      <c r="P258" s="48"/>
      <c r="Q258" s="48">
        <f>Q223</f>
        <v>0</v>
      </c>
      <c r="R258" s="15"/>
      <c r="S258" s="2" t="e">
        <f>VLOOKUP(B258,[1]ODT!$B$11:$H$459,7,0)</f>
        <v>#N/A</v>
      </c>
      <c r="T258" s="2"/>
      <c r="U258" s="2"/>
      <c r="V258" s="2"/>
      <c r="W258" s="2"/>
      <c r="X258" s="2"/>
      <c r="Y258" s="2"/>
      <c r="Z258" s="2"/>
    </row>
    <row r="259" spans="1:26" ht="13.5" customHeight="1">
      <c r="A259" s="51" t="s">
        <v>10</v>
      </c>
      <c r="B259" s="11" t="s">
        <v>425</v>
      </c>
      <c r="C259" s="49">
        <v>7500</v>
      </c>
      <c r="D259" s="13"/>
      <c r="E259" s="13"/>
      <c r="F259" s="13"/>
      <c r="G259" s="50"/>
      <c r="H259" s="50"/>
      <c r="I259" s="50"/>
      <c r="J259" s="50"/>
      <c r="K259" s="20">
        <f>IFERROR(ROUND(C259*$Q259/500,0)*500,"")</f>
        <v>10000</v>
      </c>
      <c r="L259" s="20">
        <f t="shared" ref="L259:N259" si="258">IFERROR(ROUND(D259*$Q259/100,0)*100,"")</f>
        <v>0</v>
      </c>
      <c r="M259" s="20">
        <f t="shared" si="258"/>
        <v>0</v>
      </c>
      <c r="N259" s="20">
        <f t="shared" si="258"/>
        <v>0</v>
      </c>
      <c r="O259" s="47"/>
      <c r="P259" s="48"/>
      <c r="Q259" s="48">
        <f>Q250+0.1</f>
        <v>1.3083337500000001</v>
      </c>
      <c r="R259" s="15"/>
      <c r="S259" s="2" t="e">
        <f>VLOOKUP(B259,[1]ODT!$B$11:$H$459,7,0)</f>
        <v>#N/A</v>
      </c>
      <c r="T259" s="2"/>
      <c r="U259" s="2"/>
      <c r="V259" s="2"/>
      <c r="W259" s="2"/>
      <c r="X259" s="2"/>
      <c r="Y259" s="2"/>
      <c r="Z259" s="2"/>
    </row>
    <row r="260" spans="1:26" ht="13.5" customHeight="1">
      <c r="A260" s="51" t="s">
        <v>10</v>
      </c>
      <c r="B260" s="11" t="s">
        <v>426</v>
      </c>
      <c r="C260" s="49">
        <v>7500</v>
      </c>
      <c r="D260" s="13"/>
      <c r="E260" s="13"/>
      <c r="F260" s="13"/>
      <c r="G260" s="50"/>
      <c r="H260" s="50"/>
      <c r="I260" s="50"/>
      <c r="J260" s="50"/>
      <c r="K260" s="20">
        <f t="shared" ref="K260:K261" si="259">IFERROR(ROUND(C260*$Q260/1000,0)*1000,"")</f>
        <v>10000</v>
      </c>
      <c r="L260" s="20">
        <f t="shared" ref="L260:N260" si="260">IFERROR(ROUND(D260*$Q260/100,0)*100,"")</f>
        <v>0</v>
      </c>
      <c r="M260" s="20">
        <f t="shared" si="260"/>
        <v>0</v>
      </c>
      <c r="N260" s="20">
        <f t="shared" si="260"/>
        <v>0</v>
      </c>
      <c r="O260" s="47"/>
      <c r="P260" s="48"/>
      <c r="Q260" s="48">
        <f>Q259</f>
        <v>1.3083337500000001</v>
      </c>
      <c r="R260" s="15"/>
      <c r="S260" s="2" t="e">
        <f>VLOOKUP(B260,[1]ODT!$B$11:$H$459,7,0)</f>
        <v>#N/A</v>
      </c>
      <c r="T260" s="2"/>
      <c r="U260" s="2"/>
      <c r="V260" s="2"/>
      <c r="W260" s="2"/>
      <c r="X260" s="2"/>
      <c r="Y260" s="2"/>
      <c r="Z260" s="2"/>
    </row>
    <row r="261" spans="1:26" ht="13.5" customHeight="1">
      <c r="A261" s="51" t="s">
        <v>10</v>
      </c>
      <c r="B261" s="11" t="s">
        <v>427</v>
      </c>
      <c r="C261" s="49">
        <v>9000</v>
      </c>
      <c r="D261" s="13"/>
      <c r="E261" s="13"/>
      <c r="F261" s="13"/>
      <c r="G261" s="50"/>
      <c r="H261" s="50"/>
      <c r="I261" s="50"/>
      <c r="J261" s="50"/>
      <c r="K261" s="20">
        <f t="shared" si="259"/>
        <v>0</v>
      </c>
      <c r="L261" s="20">
        <f t="shared" ref="L261:N261" si="261">IFERROR(ROUND(D261*$Q261/100,0)*100,"")</f>
        <v>0</v>
      </c>
      <c r="M261" s="20">
        <f t="shared" si="261"/>
        <v>0</v>
      </c>
      <c r="N261" s="20">
        <f t="shared" si="261"/>
        <v>0</v>
      </c>
      <c r="O261" s="47"/>
      <c r="P261" s="48"/>
      <c r="Q261" s="48">
        <f>Q258</f>
        <v>0</v>
      </c>
      <c r="R261" s="15"/>
      <c r="S261" s="2" t="e">
        <f>VLOOKUP(B261,[1]ODT!$B$11:$H$459,7,0)</f>
        <v>#N/A</v>
      </c>
      <c r="T261" s="2"/>
      <c r="U261" s="2"/>
      <c r="V261" s="2"/>
      <c r="W261" s="2"/>
      <c r="X261" s="2"/>
      <c r="Y261" s="2"/>
      <c r="Z261" s="2"/>
    </row>
    <row r="262" spans="1:26" ht="13.5" customHeight="1">
      <c r="A262" s="51" t="s">
        <v>10</v>
      </c>
      <c r="B262" s="12" t="s">
        <v>428</v>
      </c>
      <c r="C262" s="49">
        <v>6000</v>
      </c>
      <c r="D262" s="13"/>
      <c r="E262" s="13"/>
      <c r="F262" s="13"/>
      <c r="G262" s="50"/>
      <c r="H262" s="50"/>
      <c r="I262" s="50"/>
      <c r="J262" s="50"/>
      <c r="K262" s="20">
        <f>IFERROR(ROUND(C262*$Q262/500,0)*500,"")</f>
        <v>500</v>
      </c>
      <c r="L262" s="20">
        <f t="shared" ref="L262:N262" si="262">IFERROR(ROUND(D262*$Q262/100,0)*100,"")</f>
        <v>0</v>
      </c>
      <c r="M262" s="20">
        <f t="shared" si="262"/>
        <v>0</v>
      </c>
      <c r="N262" s="20">
        <f t="shared" si="262"/>
        <v>0</v>
      </c>
      <c r="O262" s="47">
        <f>[2]H.TuyHoa!$K$315</f>
        <v>0</v>
      </c>
      <c r="P262" s="48">
        <f>[2]H.TuyHoa!$K$315</f>
        <v>0</v>
      </c>
      <c r="Q262" s="48">
        <f>Q256+0.1</f>
        <v>0.1</v>
      </c>
      <c r="R262" s="15"/>
      <c r="S262" s="2" t="e">
        <f>VLOOKUP(B262,[1]ODT!$B$11:$H$459,7,0)</f>
        <v>#N/A</v>
      </c>
      <c r="T262" s="2"/>
      <c r="U262" s="2"/>
      <c r="V262" s="2"/>
      <c r="W262" s="2"/>
      <c r="X262" s="2"/>
      <c r="Y262" s="2"/>
      <c r="Z262" s="2"/>
    </row>
    <row r="263" spans="1:26" ht="13.5" customHeight="1">
      <c r="A263" s="35">
        <v>121</v>
      </c>
      <c r="B263" s="11" t="s">
        <v>429</v>
      </c>
      <c r="C263" s="13"/>
      <c r="D263" s="13"/>
      <c r="E263" s="13"/>
      <c r="F263" s="13"/>
      <c r="G263" s="50"/>
      <c r="H263" s="50"/>
      <c r="I263" s="50"/>
      <c r="J263" s="50"/>
      <c r="K263" s="20">
        <f>IFERROR(ROUND(C263*$Q263/1000,0)*1000,"")</f>
        <v>0</v>
      </c>
      <c r="L263" s="20">
        <f t="shared" ref="L263:N263" si="263">IFERROR(ROUND(D263*$Q263/100,0)*100,"")</f>
        <v>0</v>
      </c>
      <c r="M263" s="20">
        <f t="shared" si="263"/>
        <v>0</v>
      </c>
      <c r="N263" s="20">
        <f t="shared" si="263"/>
        <v>0</v>
      </c>
      <c r="O263" s="47"/>
      <c r="P263" s="48"/>
      <c r="Q263" s="48"/>
      <c r="R263" s="15"/>
      <c r="S263" s="2" t="e">
        <f>VLOOKUP(B263,[1]ODT!$B$11:$H$459,7,0)</f>
        <v>#N/A</v>
      </c>
      <c r="T263" s="2"/>
      <c r="U263" s="2"/>
      <c r="V263" s="2"/>
      <c r="W263" s="2"/>
      <c r="X263" s="2"/>
      <c r="Y263" s="2"/>
      <c r="Z263" s="2"/>
    </row>
    <row r="264" spans="1:26" ht="13.5" customHeight="1">
      <c r="A264" s="35" t="s">
        <v>10</v>
      </c>
      <c r="B264" s="11" t="s">
        <v>430</v>
      </c>
      <c r="C264" s="49">
        <v>6500</v>
      </c>
      <c r="D264" s="13"/>
      <c r="E264" s="13"/>
      <c r="F264" s="13"/>
      <c r="G264" s="50"/>
      <c r="H264" s="50"/>
      <c r="I264" s="50"/>
      <c r="J264" s="50"/>
      <c r="K264" s="20">
        <f>IFERROR(ROUND(C264*$Q264/500,0)*500,"")</f>
        <v>9000</v>
      </c>
      <c r="L264" s="20">
        <f t="shared" ref="L264:N264" si="264">IFERROR(ROUND(D264*$Q264/100,0)*100,"")</f>
        <v>0</v>
      </c>
      <c r="M264" s="20">
        <f t="shared" si="264"/>
        <v>0</v>
      </c>
      <c r="N264" s="20">
        <f t="shared" si="264"/>
        <v>0</v>
      </c>
      <c r="O264" s="47"/>
      <c r="P264" s="48"/>
      <c r="Q264" s="48">
        <f>Q228</f>
        <v>1.4003797500000001</v>
      </c>
      <c r="R264" s="15"/>
      <c r="S264" s="2" t="e">
        <f>VLOOKUP(B264,[1]ODT!$B$11:$H$459,7,0)</f>
        <v>#N/A</v>
      </c>
      <c r="T264" s="2"/>
      <c r="U264" s="2"/>
      <c r="V264" s="2"/>
      <c r="W264" s="2"/>
      <c r="X264" s="2"/>
      <c r="Y264" s="2"/>
      <c r="Z264" s="2"/>
    </row>
    <row r="265" spans="1:26" ht="13.5" customHeight="1">
      <c r="A265" s="35" t="s">
        <v>10</v>
      </c>
      <c r="B265" s="11" t="s">
        <v>431</v>
      </c>
      <c r="C265" s="49">
        <v>9000</v>
      </c>
      <c r="D265" s="13"/>
      <c r="E265" s="13"/>
      <c r="F265" s="13"/>
      <c r="G265" s="50"/>
      <c r="H265" s="50"/>
      <c r="I265" s="50"/>
      <c r="J265" s="50"/>
      <c r="K265" s="20">
        <f t="shared" ref="K265:K307" si="265">IFERROR(ROUND(C265*$Q265/1000,0)*1000,"")</f>
        <v>0</v>
      </c>
      <c r="L265" s="20">
        <f t="shared" ref="L265:N265" si="266">IFERROR(ROUND(D265*$Q265/100,0)*100,"")</f>
        <v>0</v>
      </c>
      <c r="M265" s="20">
        <f t="shared" si="266"/>
        <v>0</v>
      </c>
      <c r="N265" s="20">
        <f t="shared" si="266"/>
        <v>0</v>
      </c>
      <c r="O265" s="47"/>
      <c r="P265" s="48"/>
      <c r="Q265" s="48">
        <f>Q261</f>
        <v>0</v>
      </c>
      <c r="R265" s="15"/>
      <c r="S265" s="2" t="e">
        <f>VLOOKUP(B265,[1]ODT!$B$11:$H$459,7,0)</f>
        <v>#N/A</v>
      </c>
      <c r="T265" s="2"/>
      <c r="U265" s="2"/>
      <c r="V265" s="2"/>
      <c r="W265" s="2"/>
      <c r="X265" s="2"/>
      <c r="Y265" s="2"/>
      <c r="Z265" s="2"/>
    </row>
    <row r="266" spans="1:26" ht="13.5" customHeight="1">
      <c r="A266" s="35" t="s">
        <v>10</v>
      </c>
      <c r="B266" s="11" t="s">
        <v>432</v>
      </c>
      <c r="C266" s="49">
        <v>7000</v>
      </c>
      <c r="D266" s="13"/>
      <c r="E266" s="13"/>
      <c r="F266" s="13"/>
      <c r="G266" s="50"/>
      <c r="H266" s="50"/>
      <c r="I266" s="50"/>
      <c r="J266" s="50"/>
      <c r="K266" s="20">
        <f t="shared" si="265"/>
        <v>-2000</v>
      </c>
      <c r="L266" s="20">
        <f t="shared" ref="L266:N266" si="267">IFERROR(ROUND(D266*$Q266/100,0)*100,"")</f>
        <v>0</v>
      </c>
      <c r="M266" s="20">
        <f t="shared" si="267"/>
        <v>0</v>
      </c>
      <c r="N266" s="20">
        <f t="shared" si="267"/>
        <v>0</v>
      </c>
      <c r="O266" s="47"/>
      <c r="P266" s="48"/>
      <c r="Q266" s="48">
        <f>P255-0.25</f>
        <v>-0.25</v>
      </c>
      <c r="R266" s="15"/>
      <c r="S266" s="2" t="e">
        <f>VLOOKUP(B266,[1]ODT!$B$11:$H$459,7,0)</f>
        <v>#N/A</v>
      </c>
      <c r="T266" s="2"/>
      <c r="U266" s="2"/>
      <c r="V266" s="2"/>
      <c r="W266" s="2"/>
      <c r="X266" s="2"/>
      <c r="Y266" s="2"/>
      <c r="Z266" s="2"/>
    </row>
    <row r="267" spans="1:26" ht="13.5" customHeight="1">
      <c r="A267" s="35" t="s">
        <v>10</v>
      </c>
      <c r="B267" s="11" t="s">
        <v>433</v>
      </c>
      <c r="C267" s="49">
        <v>7000</v>
      </c>
      <c r="D267" s="13"/>
      <c r="E267" s="13"/>
      <c r="F267" s="13"/>
      <c r="G267" s="50"/>
      <c r="H267" s="50"/>
      <c r="I267" s="50"/>
      <c r="J267" s="50"/>
      <c r="K267" s="20">
        <f t="shared" si="265"/>
        <v>-2000</v>
      </c>
      <c r="L267" s="20">
        <f t="shared" ref="L267:N267" si="268">IFERROR(ROUND(D267*$Q267/100,0)*100,"")</f>
        <v>0</v>
      </c>
      <c r="M267" s="20">
        <f t="shared" si="268"/>
        <v>0</v>
      </c>
      <c r="N267" s="20">
        <f t="shared" si="268"/>
        <v>0</v>
      </c>
      <c r="O267" s="47"/>
      <c r="P267" s="48"/>
      <c r="Q267" s="48">
        <f>P255-0.25</f>
        <v>-0.25</v>
      </c>
      <c r="R267" s="15"/>
      <c r="S267" s="2" t="e">
        <f>VLOOKUP(B267,[1]ODT!$B$11:$H$459,7,0)</f>
        <v>#N/A</v>
      </c>
      <c r="T267" s="2"/>
      <c r="U267" s="2"/>
      <c r="V267" s="2"/>
      <c r="W267" s="2"/>
      <c r="X267" s="2"/>
      <c r="Y267" s="2"/>
      <c r="Z267" s="2"/>
    </row>
    <row r="268" spans="1:26" ht="13.5" customHeight="1">
      <c r="A268" s="35" t="s">
        <v>10</v>
      </c>
      <c r="B268" s="12" t="s">
        <v>229</v>
      </c>
      <c r="C268" s="49">
        <v>7000</v>
      </c>
      <c r="D268" s="13"/>
      <c r="E268" s="13"/>
      <c r="F268" s="13"/>
      <c r="G268" s="50"/>
      <c r="H268" s="50"/>
      <c r="I268" s="50"/>
      <c r="J268" s="50"/>
      <c r="K268" s="20">
        <f t="shared" si="265"/>
        <v>-2000</v>
      </c>
      <c r="L268" s="20">
        <f t="shared" ref="L268:N268" si="269">IFERROR(ROUND(D268*$Q268/100,0)*100,"")</f>
        <v>0</v>
      </c>
      <c r="M268" s="20">
        <f t="shared" si="269"/>
        <v>0</v>
      </c>
      <c r="N268" s="20">
        <f t="shared" si="269"/>
        <v>0</v>
      </c>
      <c r="O268" s="47"/>
      <c r="P268" s="48"/>
      <c r="Q268" s="48">
        <f>P255-0.25</f>
        <v>-0.25</v>
      </c>
      <c r="R268" s="15"/>
      <c r="S268" s="2" t="e">
        <f>VLOOKUP(B268,[1]ODT!$B$11:$H$459,7,0)</f>
        <v>#N/A</v>
      </c>
      <c r="T268" s="2"/>
      <c r="U268" s="2"/>
      <c r="V268" s="2"/>
      <c r="W268" s="2"/>
      <c r="X268" s="2"/>
      <c r="Y268" s="2"/>
      <c r="Z268" s="2"/>
    </row>
    <row r="269" spans="1:26" ht="13.5" customHeight="1">
      <c r="A269" s="35" t="s">
        <v>10</v>
      </c>
      <c r="B269" s="12" t="s">
        <v>230</v>
      </c>
      <c r="C269" s="49">
        <v>5000</v>
      </c>
      <c r="D269" s="13"/>
      <c r="E269" s="13"/>
      <c r="F269" s="13"/>
      <c r="G269" s="50"/>
      <c r="H269" s="50"/>
      <c r="I269" s="50"/>
      <c r="J269" s="50"/>
      <c r="K269" s="20">
        <f t="shared" si="265"/>
        <v>8000</v>
      </c>
      <c r="L269" s="20">
        <f t="shared" ref="L269:N269" si="270">IFERROR(ROUND(D269*$Q269/100,0)*100,"")</f>
        <v>0</v>
      </c>
      <c r="M269" s="20">
        <f t="shared" si="270"/>
        <v>0</v>
      </c>
      <c r="N269" s="20">
        <f t="shared" si="270"/>
        <v>0</v>
      </c>
      <c r="O269" s="47"/>
      <c r="P269" s="48">
        <f>P287</f>
        <v>0</v>
      </c>
      <c r="Q269" s="48">
        <v>1.5968528</v>
      </c>
      <c r="R269" s="15"/>
      <c r="S269" s="2" t="e">
        <f>VLOOKUP(B269,[1]ODT!$B$11:$H$459,7,0)</f>
        <v>#N/A</v>
      </c>
      <c r="T269" s="2"/>
      <c r="U269" s="2"/>
      <c r="V269" s="2"/>
      <c r="W269" s="2"/>
      <c r="X269" s="2"/>
      <c r="Y269" s="2"/>
      <c r="Z269" s="2"/>
    </row>
    <row r="270" spans="1:26" ht="13.5" customHeight="1">
      <c r="A270" s="35">
        <v>122</v>
      </c>
      <c r="B270" s="11" t="s">
        <v>115</v>
      </c>
      <c r="C270" s="13"/>
      <c r="D270" s="13"/>
      <c r="E270" s="13"/>
      <c r="F270" s="13"/>
      <c r="G270" s="50"/>
      <c r="H270" s="50"/>
      <c r="I270" s="50"/>
      <c r="J270" s="50"/>
      <c r="K270" s="20">
        <f t="shared" si="265"/>
        <v>0</v>
      </c>
      <c r="L270" s="20">
        <f t="shared" ref="L270:N270" si="271">IFERROR(ROUND(D270*$Q270/100,0)*100,"")</f>
        <v>0</v>
      </c>
      <c r="M270" s="20">
        <f t="shared" si="271"/>
        <v>0</v>
      </c>
      <c r="N270" s="20">
        <f t="shared" si="271"/>
        <v>0</v>
      </c>
      <c r="O270" s="47"/>
      <c r="P270" s="48"/>
      <c r="Q270" s="48"/>
      <c r="R270" s="15"/>
      <c r="S270" s="2" t="e">
        <f>VLOOKUP(B270,[1]ODT!$B$11:$H$459,7,0)</f>
        <v>#N/A</v>
      </c>
      <c r="T270" s="2"/>
      <c r="U270" s="2"/>
      <c r="V270" s="2"/>
      <c r="W270" s="2"/>
      <c r="X270" s="2"/>
      <c r="Y270" s="2"/>
      <c r="Z270" s="2"/>
    </row>
    <row r="271" spans="1:26" ht="13.5" customHeight="1">
      <c r="A271" s="35" t="s">
        <v>10</v>
      </c>
      <c r="B271" s="12" t="s">
        <v>116</v>
      </c>
      <c r="C271" s="49">
        <v>10000</v>
      </c>
      <c r="D271" s="13"/>
      <c r="E271" s="13"/>
      <c r="F271" s="13"/>
      <c r="G271" s="50"/>
      <c r="H271" s="50"/>
      <c r="I271" s="50"/>
      <c r="J271" s="50"/>
      <c r="K271" s="20">
        <f t="shared" si="265"/>
        <v>15000</v>
      </c>
      <c r="L271" s="20">
        <f t="shared" ref="L271:N271" si="272">IFERROR(ROUND(D271*$Q271/100,0)*100,"")</f>
        <v>0</v>
      </c>
      <c r="M271" s="20">
        <f t="shared" si="272"/>
        <v>0</v>
      </c>
      <c r="N271" s="20">
        <f t="shared" si="272"/>
        <v>0</v>
      </c>
      <c r="O271" s="47"/>
      <c r="P271" s="48"/>
      <c r="Q271" s="48">
        <v>1.498742170016742</v>
      </c>
      <c r="R271" s="15"/>
      <c r="S271" s="2" t="e">
        <f>VLOOKUP(B271,[1]ODT!$B$11:$H$459,7,0)</f>
        <v>#N/A</v>
      </c>
      <c r="T271" s="2"/>
      <c r="U271" s="2"/>
      <c r="V271" s="2"/>
      <c r="W271" s="2"/>
      <c r="X271" s="2"/>
      <c r="Y271" s="2"/>
      <c r="Z271" s="2"/>
    </row>
    <row r="272" spans="1:26" ht="13.5" customHeight="1">
      <c r="A272" s="35" t="s">
        <v>10</v>
      </c>
      <c r="B272" s="12" t="s">
        <v>112</v>
      </c>
      <c r="C272" s="49">
        <v>8000</v>
      </c>
      <c r="D272" s="13"/>
      <c r="E272" s="13"/>
      <c r="F272" s="13"/>
      <c r="G272" s="50"/>
      <c r="H272" s="50"/>
      <c r="I272" s="50"/>
      <c r="J272" s="50"/>
      <c r="K272" s="20">
        <f t="shared" si="265"/>
        <v>9000</v>
      </c>
      <c r="L272" s="20">
        <f t="shared" ref="L272:N272" si="273">IFERROR(ROUND(D272*$Q272/100,0)*100,"")</f>
        <v>0</v>
      </c>
      <c r="M272" s="20">
        <f t="shared" si="273"/>
        <v>0</v>
      </c>
      <c r="N272" s="20">
        <f t="shared" si="273"/>
        <v>0</v>
      </c>
      <c r="O272" s="47"/>
      <c r="P272" s="48"/>
      <c r="Q272" s="48">
        <v>1.1111111111111112</v>
      </c>
      <c r="R272" s="15"/>
      <c r="S272" s="2" t="e">
        <f>VLOOKUP(B272,[1]ODT!$B$11:$H$459,7,0)</f>
        <v>#N/A</v>
      </c>
      <c r="T272" s="2"/>
      <c r="U272" s="2"/>
      <c r="V272" s="2"/>
      <c r="W272" s="2"/>
      <c r="X272" s="2"/>
      <c r="Y272" s="2"/>
      <c r="Z272" s="2"/>
    </row>
    <row r="273" spans="1:26" ht="13.5" customHeight="1">
      <c r="A273" s="35">
        <v>123</v>
      </c>
      <c r="B273" s="11" t="s">
        <v>117</v>
      </c>
      <c r="C273" s="13"/>
      <c r="D273" s="13"/>
      <c r="E273" s="13"/>
      <c r="F273" s="13"/>
      <c r="G273" s="50"/>
      <c r="H273" s="50"/>
      <c r="I273" s="50"/>
      <c r="J273" s="50"/>
      <c r="K273" s="20">
        <f t="shared" si="265"/>
        <v>0</v>
      </c>
      <c r="L273" s="20">
        <f t="shared" ref="L273:N273" si="274">IFERROR(ROUND(D273*$Q273/100,0)*100,"")</f>
        <v>0</v>
      </c>
      <c r="M273" s="20">
        <f t="shared" si="274"/>
        <v>0</v>
      </c>
      <c r="N273" s="20">
        <f t="shared" si="274"/>
        <v>0</v>
      </c>
      <c r="O273" s="47"/>
      <c r="P273" s="48"/>
      <c r="Q273" s="48"/>
      <c r="R273" s="15"/>
      <c r="S273" s="2" t="e">
        <f>VLOOKUP(B273,[1]ODT!$B$11:$H$459,7,0)</f>
        <v>#N/A</v>
      </c>
      <c r="T273" s="2"/>
      <c r="U273" s="2"/>
      <c r="V273" s="2"/>
      <c r="W273" s="2"/>
      <c r="X273" s="2"/>
      <c r="Y273" s="2"/>
      <c r="Z273" s="2"/>
    </row>
    <row r="274" spans="1:26" ht="13.5" customHeight="1">
      <c r="A274" s="35" t="s">
        <v>10</v>
      </c>
      <c r="B274" s="12" t="s">
        <v>434</v>
      </c>
      <c r="C274" s="49">
        <v>12000</v>
      </c>
      <c r="D274" s="13"/>
      <c r="E274" s="13"/>
      <c r="F274" s="13"/>
      <c r="G274" s="50"/>
      <c r="H274" s="50"/>
      <c r="I274" s="50"/>
      <c r="J274" s="50"/>
      <c r="K274" s="20">
        <f t="shared" si="265"/>
        <v>17000</v>
      </c>
      <c r="L274" s="20">
        <f t="shared" ref="L274:N274" si="275">IFERROR(ROUND(D274*$Q274/100,0)*100,"")</f>
        <v>0</v>
      </c>
      <c r="M274" s="20">
        <f t="shared" si="275"/>
        <v>0</v>
      </c>
      <c r="N274" s="20">
        <f t="shared" si="275"/>
        <v>0</v>
      </c>
      <c r="O274" s="47"/>
      <c r="P274" s="48"/>
      <c r="Q274" s="48">
        <f>Q191</f>
        <v>1.4370773333333333</v>
      </c>
      <c r="R274" s="15"/>
      <c r="S274" s="2" t="e">
        <f>VLOOKUP(B274,[1]ODT!$B$11:$H$459,7,0)</f>
        <v>#N/A</v>
      </c>
      <c r="T274" s="2"/>
      <c r="U274" s="2"/>
      <c r="V274" s="2"/>
      <c r="W274" s="2"/>
      <c r="X274" s="2"/>
      <c r="Y274" s="2"/>
      <c r="Z274" s="2"/>
    </row>
    <row r="275" spans="1:26" ht="13.5" customHeight="1">
      <c r="A275" s="35" t="s">
        <v>10</v>
      </c>
      <c r="B275" s="12" t="s">
        <v>435</v>
      </c>
      <c r="C275" s="49">
        <v>8000</v>
      </c>
      <c r="D275" s="13"/>
      <c r="E275" s="13"/>
      <c r="F275" s="13"/>
      <c r="G275" s="50"/>
      <c r="H275" s="50"/>
      <c r="I275" s="50"/>
      <c r="J275" s="50"/>
      <c r="K275" s="20">
        <f t="shared" si="265"/>
        <v>1000</v>
      </c>
      <c r="L275" s="20">
        <f t="shared" ref="L275:N275" si="276">IFERROR(ROUND(D275*$Q275/100,0)*100,"")</f>
        <v>0</v>
      </c>
      <c r="M275" s="20">
        <f t="shared" si="276"/>
        <v>0</v>
      </c>
      <c r="N275" s="20">
        <f t="shared" si="276"/>
        <v>0</v>
      </c>
      <c r="O275" s="47">
        <f>[2]H.TuyHoa!$K$100</f>
        <v>0</v>
      </c>
      <c r="P275" s="48">
        <f>[2]H.TuyHoa!$K$100</f>
        <v>0</v>
      </c>
      <c r="Q275" s="48">
        <f>P275+0.1</f>
        <v>0.1</v>
      </c>
      <c r="R275" s="15"/>
      <c r="S275" s="2" t="e">
        <f>VLOOKUP(B275,[1]ODT!$B$11:$H$459,7,0)</f>
        <v>#N/A</v>
      </c>
      <c r="T275" s="2"/>
      <c r="U275" s="2"/>
      <c r="V275" s="2"/>
      <c r="W275" s="2"/>
      <c r="X275" s="2"/>
      <c r="Y275" s="2"/>
      <c r="Z275" s="2"/>
    </row>
    <row r="276" spans="1:26" ht="13.5" customHeight="1">
      <c r="A276" s="35" t="s">
        <v>10</v>
      </c>
      <c r="B276" s="12" t="s">
        <v>118</v>
      </c>
      <c r="C276" s="49">
        <v>7000</v>
      </c>
      <c r="D276" s="13"/>
      <c r="E276" s="13"/>
      <c r="F276" s="13"/>
      <c r="G276" s="50"/>
      <c r="H276" s="50"/>
      <c r="I276" s="50"/>
      <c r="J276" s="50"/>
      <c r="K276" s="20">
        <f t="shared" si="265"/>
        <v>1000</v>
      </c>
      <c r="L276" s="20">
        <f t="shared" ref="L276:N276" si="277">IFERROR(ROUND(D276*$Q276/100,0)*100,"")</f>
        <v>0</v>
      </c>
      <c r="M276" s="20">
        <f t="shared" si="277"/>
        <v>0</v>
      </c>
      <c r="N276" s="20">
        <f t="shared" si="277"/>
        <v>0</v>
      </c>
      <c r="O276" s="47"/>
      <c r="P276" s="48"/>
      <c r="Q276" s="48">
        <f t="shared" ref="Q276:Q277" si="278">Q275</f>
        <v>0.1</v>
      </c>
      <c r="R276" s="15"/>
      <c r="S276" s="2" t="e">
        <f>VLOOKUP(B276,[1]ODT!$B$11:$H$459,7,0)</f>
        <v>#N/A</v>
      </c>
      <c r="T276" s="2"/>
      <c r="U276" s="2"/>
      <c r="V276" s="2"/>
      <c r="W276" s="2"/>
      <c r="X276" s="2"/>
      <c r="Y276" s="2"/>
      <c r="Z276" s="2"/>
    </row>
    <row r="277" spans="1:26" ht="13.5" customHeight="1">
      <c r="A277" s="35" t="s">
        <v>10</v>
      </c>
      <c r="B277" s="12" t="s">
        <v>114</v>
      </c>
      <c r="C277" s="49">
        <v>6000</v>
      </c>
      <c r="D277" s="13"/>
      <c r="E277" s="13"/>
      <c r="F277" s="13"/>
      <c r="G277" s="50"/>
      <c r="H277" s="50"/>
      <c r="I277" s="50"/>
      <c r="J277" s="50"/>
      <c r="K277" s="20">
        <f t="shared" si="265"/>
        <v>1000</v>
      </c>
      <c r="L277" s="20">
        <f t="shared" ref="L277:N277" si="279">IFERROR(ROUND(D277*$Q277/100,0)*100,"")</f>
        <v>0</v>
      </c>
      <c r="M277" s="20">
        <f t="shared" si="279"/>
        <v>0</v>
      </c>
      <c r="N277" s="20">
        <f t="shared" si="279"/>
        <v>0</v>
      </c>
      <c r="O277" s="47">
        <f>[2]H.TuyHoa!$K$224</f>
        <v>0</v>
      </c>
      <c r="P277" s="48">
        <f>[2]H.TuyHoa!$K$224</f>
        <v>0</v>
      </c>
      <c r="Q277" s="48">
        <f t="shared" si="278"/>
        <v>0.1</v>
      </c>
      <c r="R277" s="15"/>
      <c r="S277" s="2" t="e">
        <f>VLOOKUP(B277,[1]ODT!$B$11:$H$459,7,0)</f>
        <v>#N/A</v>
      </c>
      <c r="T277" s="2"/>
      <c r="U277" s="2"/>
      <c r="V277" s="2"/>
      <c r="W277" s="2"/>
      <c r="X277" s="2"/>
      <c r="Y277" s="2"/>
      <c r="Z277" s="2"/>
    </row>
    <row r="278" spans="1:26" ht="13.5" customHeight="1">
      <c r="A278" s="35">
        <v>124</v>
      </c>
      <c r="B278" s="11" t="s">
        <v>436</v>
      </c>
      <c r="C278" s="49">
        <v>12000</v>
      </c>
      <c r="D278" s="13"/>
      <c r="E278" s="13"/>
      <c r="F278" s="13"/>
      <c r="G278" s="50"/>
      <c r="H278" s="50"/>
      <c r="I278" s="50"/>
      <c r="J278" s="50"/>
      <c r="K278" s="20">
        <f t="shared" si="265"/>
        <v>17000</v>
      </c>
      <c r="L278" s="20">
        <f t="shared" ref="L278:N278" si="280">IFERROR(ROUND(D278*$Q278/100,0)*100,"")</f>
        <v>0</v>
      </c>
      <c r="M278" s="20">
        <f t="shared" si="280"/>
        <v>0</v>
      </c>
      <c r="N278" s="20">
        <f t="shared" si="280"/>
        <v>0</v>
      </c>
      <c r="O278" s="47"/>
      <c r="P278" s="48"/>
      <c r="Q278" s="48">
        <f>Q274</f>
        <v>1.4370773333333333</v>
      </c>
      <c r="R278" s="15"/>
      <c r="S278" s="2" t="e">
        <f>VLOOKUP(B278,[1]ODT!$B$11:$H$459,7,0)</f>
        <v>#N/A</v>
      </c>
      <c r="T278" s="2"/>
      <c r="U278" s="2"/>
      <c r="V278" s="2"/>
      <c r="W278" s="2"/>
      <c r="X278" s="2"/>
      <c r="Y278" s="2"/>
      <c r="Z278" s="2"/>
    </row>
    <row r="279" spans="1:26" ht="13.5" customHeight="1">
      <c r="A279" s="35">
        <v>125</v>
      </c>
      <c r="B279" s="11" t="s">
        <v>437</v>
      </c>
      <c r="C279" s="13"/>
      <c r="D279" s="13"/>
      <c r="E279" s="13"/>
      <c r="F279" s="13"/>
      <c r="G279" s="50"/>
      <c r="H279" s="50"/>
      <c r="I279" s="50"/>
      <c r="J279" s="50"/>
      <c r="K279" s="20">
        <f t="shared" si="265"/>
        <v>0</v>
      </c>
      <c r="L279" s="20">
        <f t="shared" ref="L279:N279" si="281">IFERROR(ROUND(D279*$Q279/100,0)*100,"")</f>
        <v>0</v>
      </c>
      <c r="M279" s="20">
        <f t="shared" si="281"/>
        <v>0</v>
      </c>
      <c r="N279" s="20">
        <f t="shared" si="281"/>
        <v>0</v>
      </c>
      <c r="O279" s="47"/>
      <c r="P279" s="48"/>
      <c r="Q279" s="48"/>
      <c r="R279" s="15" t="s">
        <v>438</v>
      </c>
      <c r="S279" s="2" t="e">
        <f>VLOOKUP(B279,[1]ODT!$B$11:$H$459,7,0)</f>
        <v>#N/A</v>
      </c>
      <c r="T279" s="2"/>
      <c r="U279" s="2"/>
      <c r="V279" s="2"/>
      <c r="W279" s="2"/>
      <c r="X279" s="2"/>
      <c r="Y279" s="2"/>
      <c r="Z279" s="2"/>
    </row>
    <row r="280" spans="1:26" ht="13.5" customHeight="1">
      <c r="A280" s="35" t="s">
        <v>10</v>
      </c>
      <c r="B280" s="12" t="s">
        <v>119</v>
      </c>
      <c r="C280" s="49">
        <v>10000</v>
      </c>
      <c r="D280" s="13"/>
      <c r="E280" s="13"/>
      <c r="F280" s="13"/>
      <c r="G280" s="50"/>
      <c r="H280" s="50"/>
      <c r="I280" s="50"/>
      <c r="J280" s="50"/>
      <c r="K280" s="20">
        <f t="shared" si="265"/>
        <v>15000</v>
      </c>
      <c r="L280" s="20">
        <f t="shared" ref="L280:N280" si="282">IFERROR(ROUND(D280*$Q280/100,0)*100,"")</f>
        <v>0</v>
      </c>
      <c r="M280" s="20">
        <f t="shared" si="282"/>
        <v>0</v>
      </c>
      <c r="N280" s="20">
        <f t="shared" si="282"/>
        <v>0</v>
      </c>
      <c r="O280" s="47"/>
      <c r="P280" s="48"/>
      <c r="Q280" s="48">
        <v>1.498742170016742</v>
      </c>
      <c r="R280" s="15"/>
      <c r="S280" s="2" t="e">
        <f>VLOOKUP(B280,[1]ODT!$B$11:$H$459,7,0)</f>
        <v>#N/A</v>
      </c>
      <c r="T280" s="2"/>
      <c r="U280" s="2"/>
      <c r="V280" s="2"/>
      <c r="W280" s="2"/>
      <c r="X280" s="2"/>
      <c r="Y280" s="2"/>
      <c r="Z280" s="2"/>
    </row>
    <row r="281" spans="1:26" ht="13.5" customHeight="1">
      <c r="A281" s="35" t="s">
        <v>10</v>
      </c>
      <c r="B281" s="12" t="s">
        <v>120</v>
      </c>
      <c r="C281" s="49">
        <v>10000</v>
      </c>
      <c r="D281" s="13"/>
      <c r="E281" s="13"/>
      <c r="F281" s="13"/>
      <c r="G281" s="50"/>
      <c r="H281" s="50"/>
      <c r="I281" s="50"/>
      <c r="J281" s="50"/>
      <c r="K281" s="20">
        <f t="shared" si="265"/>
        <v>15000</v>
      </c>
      <c r="L281" s="20">
        <f t="shared" ref="L281:N281" si="283">IFERROR(ROUND(D281*$Q281/100,0)*100,"")</f>
        <v>0</v>
      </c>
      <c r="M281" s="20">
        <f t="shared" si="283"/>
        <v>0</v>
      </c>
      <c r="N281" s="20">
        <f t="shared" si="283"/>
        <v>0</v>
      </c>
      <c r="O281" s="47"/>
      <c r="P281" s="48"/>
      <c r="Q281" s="48">
        <v>1.498742170016742</v>
      </c>
      <c r="R281" s="15"/>
      <c r="S281" s="2" t="e">
        <f>VLOOKUP(B281,[1]ODT!$B$11:$H$459,7,0)</f>
        <v>#N/A</v>
      </c>
      <c r="T281" s="2"/>
      <c r="U281" s="2"/>
      <c r="V281" s="2"/>
      <c r="W281" s="2"/>
      <c r="X281" s="2"/>
      <c r="Y281" s="2"/>
      <c r="Z281" s="2"/>
    </row>
    <row r="282" spans="1:26" ht="13.5" customHeight="1">
      <c r="A282" s="35" t="s">
        <v>10</v>
      </c>
      <c r="B282" s="12" t="s">
        <v>439</v>
      </c>
      <c r="C282" s="49">
        <v>6000</v>
      </c>
      <c r="D282" s="13"/>
      <c r="E282" s="13"/>
      <c r="F282" s="13"/>
      <c r="G282" s="50"/>
      <c r="H282" s="50"/>
      <c r="I282" s="50"/>
      <c r="J282" s="50"/>
      <c r="K282" s="20">
        <f t="shared" si="265"/>
        <v>0</v>
      </c>
      <c r="L282" s="20">
        <f t="shared" ref="L282:N282" si="284">IFERROR(ROUND(D282*$Q282/100,0)*100,"")</f>
        <v>0</v>
      </c>
      <c r="M282" s="20">
        <f t="shared" si="284"/>
        <v>0</v>
      </c>
      <c r="N282" s="20">
        <f t="shared" si="284"/>
        <v>0</v>
      </c>
      <c r="O282" s="47"/>
      <c r="P282" s="48"/>
      <c r="Q282" s="48">
        <f>P330</f>
        <v>0</v>
      </c>
      <c r="R282" s="15" t="s">
        <v>440</v>
      </c>
      <c r="S282" s="2" t="e">
        <f>VLOOKUP(B282,[1]ODT!$B$11:$H$459,7,0)</f>
        <v>#N/A</v>
      </c>
      <c r="T282" s="2"/>
      <c r="U282" s="2"/>
      <c r="V282" s="2"/>
      <c r="W282" s="2"/>
      <c r="X282" s="2"/>
      <c r="Y282" s="2"/>
      <c r="Z282" s="2"/>
    </row>
    <row r="283" spans="1:26" ht="13.5" customHeight="1">
      <c r="A283" s="35" t="s">
        <v>10</v>
      </c>
      <c r="B283" s="12" t="s">
        <v>441</v>
      </c>
      <c r="C283" s="49">
        <v>6000</v>
      </c>
      <c r="D283" s="13"/>
      <c r="E283" s="13"/>
      <c r="F283" s="13"/>
      <c r="G283" s="50"/>
      <c r="H283" s="50"/>
      <c r="I283" s="50"/>
      <c r="J283" s="50"/>
      <c r="K283" s="20">
        <f t="shared" si="265"/>
        <v>0</v>
      </c>
      <c r="L283" s="20">
        <f t="shared" ref="L283:N283" si="285">IFERROR(ROUND(D283*$Q283/100,0)*100,"")</f>
        <v>0</v>
      </c>
      <c r="M283" s="20">
        <f t="shared" si="285"/>
        <v>0</v>
      </c>
      <c r="N283" s="20">
        <f t="shared" si="285"/>
        <v>0</v>
      </c>
      <c r="O283" s="47"/>
      <c r="P283" s="48"/>
      <c r="Q283" s="48">
        <f>P330</f>
        <v>0</v>
      </c>
      <c r="R283" s="15" t="s">
        <v>442</v>
      </c>
      <c r="S283" s="2" t="e">
        <f>VLOOKUP(B283,[1]ODT!$B$11:$H$459,7,0)</f>
        <v>#N/A</v>
      </c>
      <c r="T283" s="2"/>
      <c r="U283" s="2"/>
      <c r="V283" s="2"/>
      <c r="W283" s="2"/>
      <c r="X283" s="2"/>
      <c r="Y283" s="2"/>
      <c r="Z283" s="2"/>
    </row>
    <row r="284" spans="1:26" ht="13.5" customHeight="1">
      <c r="A284" s="35" t="s">
        <v>10</v>
      </c>
      <c r="B284" s="12" t="s">
        <v>443</v>
      </c>
      <c r="C284" s="49">
        <v>6000</v>
      </c>
      <c r="D284" s="13"/>
      <c r="E284" s="13"/>
      <c r="F284" s="13"/>
      <c r="G284" s="50"/>
      <c r="H284" s="50"/>
      <c r="I284" s="50"/>
      <c r="J284" s="50"/>
      <c r="K284" s="20">
        <f t="shared" si="265"/>
        <v>0</v>
      </c>
      <c r="L284" s="20">
        <f t="shared" ref="L284:N284" si="286">IFERROR(ROUND(D284*$Q284/100,0)*100,"")</f>
        <v>0</v>
      </c>
      <c r="M284" s="20">
        <f t="shared" si="286"/>
        <v>0</v>
      </c>
      <c r="N284" s="20">
        <f t="shared" si="286"/>
        <v>0</v>
      </c>
      <c r="O284" s="47"/>
      <c r="P284" s="48"/>
      <c r="Q284" s="48">
        <f>P330</f>
        <v>0</v>
      </c>
      <c r="R284" s="15" t="s">
        <v>444</v>
      </c>
      <c r="S284" s="2" t="e">
        <f>VLOOKUP(B284,[1]ODT!$B$11:$H$459,7,0)</f>
        <v>#N/A</v>
      </c>
      <c r="T284" s="2"/>
      <c r="U284" s="2"/>
      <c r="V284" s="2"/>
      <c r="W284" s="2"/>
      <c r="X284" s="2"/>
      <c r="Y284" s="2"/>
      <c r="Z284" s="2"/>
    </row>
    <row r="285" spans="1:26" ht="13.5" customHeight="1">
      <c r="A285" s="35" t="s">
        <v>10</v>
      </c>
      <c r="B285" s="12" t="s">
        <v>121</v>
      </c>
      <c r="C285" s="49">
        <v>6000</v>
      </c>
      <c r="D285" s="13"/>
      <c r="E285" s="13"/>
      <c r="F285" s="13"/>
      <c r="G285" s="50"/>
      <c r="H285" s="50"/>
      <c r="I285" s="50"/>
      <c r="J285" s="50"/>
      <c r="K285" s="20">
        <f t="shared" si="265"/>
        <v>0</v>
      </c>
      <c r="L285" s="20">
        <f t="shared" ref="L285:N285" si="287">IFERROR(ROUND(D285*$Q285/100,0)*100,"")</f>
        <v>0</v>
      </c>
      <c r="M285" s="20">
        <f t="shared" si="287"/>
        <v>0</v>
      </c>
      <c r="N285" s="20">
        <f t="shared" si="287"/>
        <v>0</v>
      </c>
      <c r="O285" s="47"/>
      <c r="P285" s="48"/>
      <c r="Q285" s="48">
        <f>P330</f>
        <v>0</v>
      </c>
      <c r="R285" s="15"/>
      <c r="S285" s="2" t="e">
        <f>VLOOKUP(B285,[1]ODT!$B$11:$H$459,7,0)</f>
        <v>#N/A</v>
      </c>
      <c r="T285" s="2"/>
      <c r="U285" s="2"/>
      <c r="V285" s="2"/>
      <c r="W285" s="2"/>
      <c r="X285" s="2"/>
      <c r="Y285" s="2"/>
      <c r="Z285" s="2"/>
    </row>
    <row r="286" spans="1:26" ht="13.5" customHeight="1">
      <c r="A286" s="35">
        <v>126</v>
      </c>
      <c r="B286" s="11" t="s">
        <v>445</v>
      </c>
      <c r="C286" s="49">
        <v>12000</v>
      </c>
      <c r="D286" s="13"/>
      <c r="E286" s="13"/>
      <c r="F286" s="13"/>
      <c r="G286" s="50"/>
      <c r="H286" s="50"/>
      <c r="I286" s="50"/>
      <c r="J286" s="50"/>
      <c r="K286" s="20">
        <f t="shared" si="265"/>
        <v>17000</v>
      </c>
      <c r="L286" s="20">
        <f t="shared" ref="L286:N286" si="288">IFERROR(ROUND(D286*$Q286/100,0)*100,"")</f>
        <v>0</v>
      </c>
      <c r="M286" s="20">
        <f t="shared" si="288"/>
        <v>0</v>
      </c>
      <c r="N286" s="20">
        <f t="shared" si="288"/>
        <v>0</v>
      </c>
      <c r="O286" s="47"/>
      <c r="P286" s="48"/>
      <c r="Q286" s="48">
        <f>Q191</f>
        <v>1.4370773333333333</v>
      </c>
      <c r="R286" s="15"/>
      <c r="S286" s="2" t="e">
        <f>VLOOKUP(B286,[1]ODT!$B$11:$H$459,7,0)</f>
        <v>#N/A</v>
      </c>
      <c r="T286" s="2"/>
      <c r="U286" s="2"/>
      <c r="V286" s="2"/>
      <c r="W286" s="2"/>
      <c r="X286" s="2"/>
      <c r="Y286" s="2"/>
      <c r="Z286" s="2"/>
    </row>
    <row r="287" spans="1:26" ht="13.5" customHeight="1">
      <c r="A287" s="35">
        <v>127</v>
      </c>
      <c r="B287" s="11" t="s">
        <v>446</v>
      </c>
      <c r="C287" s="49">
        <v>5000</v>
      </c>
      <c r="D287" s="13"/>
      <c r="E287" s="13"/>
      <c r="F287" s="13"/>
      <c r="G287" s="50"/>
      <c r="H287" s="50"/>
      <c r="I287" s="50"/>
      <c r="J287" s="50"/>
      <c r="K287" s="20">
        <f t="shared" si="265"/>
        <v>8000</v>
      </c>
      <c r="L287" s="20">
        <f t="shared" ref="L287:N287" si="289">IFERROR(ROUND(D287*$Q287/100,0)*100,"")</f>
        <v>0</v>
      </c>
      <c r="M287" s="20">
        <f t="shared" si="289"/>
        <v>0</v>
      </c>
      <c r="N287" s="20">
        <f t="shared" si="289"/>
        <v>0</v>
      </c>
      <c r="O287" s="47">
        <f>[2]H.TuyHoa!$K$103</f>
        <v>0</v>
      </c>
      <c r="P287" s="52">
        <f>[2]H.TuyHoa!$K$103</f>
        <v>0</v>
      </c>
      <c r="Q287" s="52">
        <v>1.5968528</v>
      </c>
      <c r="R287" s="15"/>
      <c r="S287" s="2" t="e">
        <f>VLOOKUP(B287,[1]ODT!$B$11:$H$459,7,0)</f>
        <v>#N/A</v>
      </c>
      <c r="T287" s="2"/>
      <c r="U287" s="2"/>
      <c r="V287" s="2"/>
      <c r="W287" s="2"/>
      <c r="X287" s="2"/>
      <c r="Y287" s="2"/>
      <c r="Z287" s="2"/>
    </row>
    <row r="288" spans="1:26" ht="13.5" customHeight="1">
      <c r="A288" s="35">
        <v>128</v>
      </c>
      <c r="B288" s="11" t="s">
        <v>231</v>
      </c>
      <c r="C288" s="13"/>
      <c r="D288" s="13"/>
      <c r="E288" s="13"/>
      <c r="F288" s="13"/>
      <c r="G288" s="50"/>
      <c r="H288" s="50"/>
      <c r="I288" s="50"/>
      <c r="J288" s="50"/>
      <c r="K288" s="20">
        <f t="shared" si="265"/>
        <v>0</v>
      </c>
      <c r="L288" s="20">
        <f t="shared" ref="L288:N288" si="290">IFERROR(ROUND(D288*$Q288/100,0)*100,"")</f>
        <v>0</v>
      </c>
      <c r="M288" s="20">
        <f t="shared" si="290"/>
        <v>0</v>
      </c>
      <c r="N288" s="20">
        <f t="shared" si="290"/>
        <v>0</v>
      </c>
      <c r="O288" s="47"/>
      <c r="P288" s="48"/>
      <c r="Q288" s="48"/>
      <c r="R288" s="15" t="s">
        <v>391</v>
      </c>
      <c r="S288" s="2" t="e">
        <f>VLOOKUP(B288,[1]ODT!$B$11:$H$459,7,0)</f>
        <v>#N/A</v>
      </c>
      <c r="T288" s="2"/>
      <c r="U288" s="2"/>
      <c r="V288" s="2"/>
      <c r="W288" s="2"/>
      <c r="X288" s="2"/>
      <c r="Y288" s="2"/>
      <c r="Z288" s="2"/>
    </row>
    <row r="289" spans="1:26" ht="13.5" customHeight="1">
      <c r="A289" s="35" t="s">
        <v>10</v>
      </c>
      <c r="B289" s="11" t="s">
        <v>447</v>
      </c>
      <c r="C289" s="49">
        <v>7000</v>
      </c>
      <c r="D289" s="13"/>
      <c r="E289" s="13"/>
      <c r="F289" s="13"/>
      <c r="G289" s="50"/>
      <c r="H289" s="50"/>
      <c r="I289" s="50"/>
      <c r="J289" s="50"/>
      <c r="K289" s="20">
        <f t="shared" si="265"/>
        <v>-2000</v>
      </c>
      <c r="L289" s="20">
        <f t="shared" ref="L289:N289" si="291">IFERROR(ROUND(D289*$Q289/100,0)*100,"")</f>
        <v>0</v>
      </c>
      <c r="M289" s="20">
        <f t="shared" si="291"/>
        <v>0</v>
      </c>
      <c r="N289" s="20">
        <f t="shared" si="291"/>
        <v>0</v>
      </c>
      <c r="O289" s="47"/>
      <c r="P289" s="48"/>
      <c r="Q289" s="48">
        <f>P255-0.25</f>
        <v>-0.25</v>
      </c>
      <c r="R289" s="15"/>
      <c r="S289" s="2" t="e">
        <f>VLOOKUP(B289,[1]ODT!$B$11:$H$459,7,0)</f>
        <v>#N/A</v>
      </c>
      <c r="T289" s="2"/>
      <c r="U289" s="2"/>
      <c r="V289" s="2"/>
      <c r="W289" s="2"/>
      <c r="X289" s="2"/>
      <c r="Y289" s="2"/>
      <c r="Z289" s="2"/>
    </row>
    <row r="290" spans="1:26" ht="13.5" customHeight="1">
      <c r="A290" s="35" t="s">
        <v>10</v>
      </c>
      <c r="B290" s="11" t="s">
        <v>448</v>
      </c>
      <c r="C290" s="49">
        <v>8000</v>
      </c>
      <c r="D290" s="13"/>
      <c r="E290" s="13"/>
      <c r="F290" s="13"/>
      <c r="G290" s="50"/>
      <c r="H290" s="50"/>
      <c r="I290" s="50"/>
      <c r="J290" s="50"/>
      <c r="K290" s="20">
        <f t="shared" si="265"/>
        <v>11000</v>
      </c>
      <c r="L290" s="20">
        <f t="shared" ref="L290:N290" si="292">IFERROR(ROUND(D290*$Q290/100,0)*100,"")</f>
        <v>0</v>
      </c>
      <c r="M290" s="20">
        <f t="shared" si="292"/>
        <v>0</v>
      </c>
      <c r="N290" s="20">
        <f t="shared" si="292"/>
        <v>0</v>
      </c>
      <c r="O290" s="47"/>
      <c r="P290" s="48"/>
      <c r="Q290" s="48">
        <v>1.4003797500000001</v>
      </c>
      <c r="R290" s="15"/>
      <c r="S290" s="2" t="e">
        <f>VLOOKUP(B290,[1]ODT!$B$11:$H$459,7,0)</f>
        <v>#N/A</v>
      </c>
      <c r="T290" s="2"/>
      <c r="U290" s="2"/>
      <c r="V290" s="2"/>
      <c r="W290" s="2"/>
      <c r="X290" s="2"/>
      <c r="Y290" s="2"/>
      <c r="Z290" s="2"/>
    </row>
    <row r="291" spans="1:26" ht="13.5" customHeight="1">
      <c r="A291" s="35" t="s">
        <v>10</v>
      </c>
      <c r="B291" s="11" t="s">
        <v>449</v>
      </c>
      <c r="C291" s="49">
        <v>7000</v>
      </c>
      <c r="D291" s="13"/>
      <c r="E291" s="13"/>
      <c r="F291" s="13"/>
      <c r="G291" s="50"/>
      <c r="H291" s="50"/>
      <c r="I291" s="50"/>
      <c r="J291" s="50"/>
      <c r="K291" s="20">
        <f t="shared" si="265"/>
        <v>-2000</v>
      </c>
      <c r="L291" s="20">
        <f t="shared" ref="L291:N291" si="293">IFERROR(ROUND(D291*$Q291/100,0)*100,"")</f>
        <v>0</v>
      </c>
      <c r="M291" s="20">
        <f t="shared" si="293"/>
        <v>0</v>
      </c>
      <c r="N291" s="20">
        <f t="shared" si="293"/>
        <v>0</v>
      </c>
      <c r="O291" s="47"/>
      <c r="P291" s="48"/>
      <c r="Q291" s="48">
        <f>P255-0.25</f>
        <v>-0.25</v>
      </c>
      <c r="R291" s="15"/>
      <c r="S291" s="2" t="e">
        <f>VLOOKUP(B291,[1]ODT!$B$11:$H$459,7,0)</f>
        <v>#N/A</v>
      </c>
      <c r="T291" s="2"/>
      <c r="U291" s="2"/>
      <c r="V291" s="2"/>
      <c r="W291" s="2"/>
      <c r="X291" s="2"/>
      <c r="Y291" s="2"/>
      <c r="Z291" s="2"/>
    </row>
    <row r="292" spans="1:26" ht="13.5" customHeight="1">
      <c r="A292" s="35" t="s">
        <v>10</v>
      </c>
      <c r="B292" s="11" t="s">
        <v>450</v>
      </c>
      <c r="C292" s="49">
        <v>6000</v>
      </c>
      <c r="D292" s="13"/>
      <c r="E292" s="13"/>
      <c r="F292" s="13"/>
      <c r="G292" s="50"/>
      <c r="H292" s="50"/>
      <c r="I292" s="50"/>
      <c r="J292" s="50"/>
      <c r="K292" s="20">
        <f t="shared" si="265"/>
        <v>1000</v>
      </c>
      <c r="L292" s="20">
        <f t="shared" ref="L292:N292" si="294">IFERROR(ROUND(D292*$Q292/100,0)*100,"")</f>
        <v>0</v>
      </c>
      <c r="M292" s="20">
        <f t="shared" si="294"/>
        <v>0</v>
      </c>
      <c r="N292" s="20">
        <f t="shared" si="294"/>
        <v>0</v>
      </c>
      <c r="O292" s="47"/>
      <c r="P292" s="48"/>
      <c r="Q292" s="48">
        <f>Q256+0.1</f>
        <v>0.1</v>
      </c>
      <c r="R292" s="15"/>
      <c r="S292" s="2" t="e">
        <f>VLOOKUP(B292,[1]ODT!$B$11:$H$459,7,0)</f>
        <v>#N/A</v>
      </c>
      <c r="T292" s="2"/>
      <c r="U292" s="2"/>
      <c r="V292" s="2"/>
      <c r="W292" s="2"/>
      <c r="X292" s="2"/>
      <c r="Y292" s="2"/>
      <c r="Z292" s="2"/>
    </row>
    <row r="293" spans="1:26" ht="13.5" customHeight="1">
      <c r="A293" s="35" t="s">
        <v>10</v>
      </c>
      <c r="B293" s="11" t="s">
        <v>451</v>
      </c>
      <c r="C293" s="49">
        <v>5000</v>
      </c>
      <c r="D293" s="13"/>
      <c r="E293" s="13"/>
      <c r="F293" s="13"/>
      <c r="G293" s="50"/>
      <c r="H293" s="50"/>
      <c r="I293" s="50"/>
      <c r="J293" s="50"/>
      <c r="K293" s="20">
        <f t="shared" si="265"/>
        <v>2000</v>
      </c>
      <c r="L293" s="20">
        <f t="shared" ref="L293:N293" si="295">IFERROR(ROUND(D293*$Q293/100,0)*100,"")</f>
        <v>0</v>
      </c>
      <c r="M293" s="20">
        <f t="shared" si="295"/>
        <v>0</v>
      </c>
      <c r="N293" s="20">
        <f t="shared" si="295"/>
        <v>0</v>
      </c>
      <c r="O293" s="47"/>
      <c r="P293" s="48"/>
      <c r="Q293" s="48">
        <f>Q292+0.3</f>
        <v>0.4</v>
      </c>
      <c r="R293" s="59" t="s">
        <v>452</v>
      </c>
      <c r="S293" s="2" t="e">
        <f>VLOOKUP(B293,[1]ODT!$B$11:$H$459,7,0)</f>
        <v>#N/A</v>
      </c>
      <c r="T293" s="2"/>
      <c r="U293" s="2"/>
      <c r="V293" s="2"/>
      <c r="W293" s="2"/>
      <c r="X293" s="2"/>
      <c r="Y293" s="2"/>
      <c r="Z293" s="2"/>
    </row>
    <row r="294" spans="1:26" ht="13.5" customHeight="1">
      <c r="A294" s="35" t="s">
        <v>10</v>
      </c>
      <c r="B294" s="12" t="s">
        <v>232</v>
      </c>
      <c r="C294" s="49">
        <v>6000</v>
      </c>
      <c r="D294" s="13"/>
      <c r="E294" s="13"/>
      <c r="F294" s="13"/>
      <c r="G294" s="50"/>
      <c r="H294" s="50"/>
      <c r="I294" s="50"/>
      <c r="J294" s="50"/>
      <c r="K294" s="20">
        <f t="shared" si="265"/>
        <v>1000</v>
      </c>
      <c r="L294" s="20">
        <f t="shared" ref="L294:N294" si="296">IFERROR(ROUND(D294*$Q294/100,0)*100,"")</f>
        <v>0</v>
      </c>
      <c r="M294" s="20">
        <f t="shared" si="296"/>
        <v>0</v>
      </c>
      <c r="N294" s="20">
        <f t="shared" si="296"/>
        <v>0</v>
      </c>
      <c r="O294" s="47"/>
      <c r="P294" s="48"/>
      <c r="Q294" s="48">
        <f>Q256+0.1</f>
        <v>0.1</v>
      </c>
      <c r="R294" s="15"/>
      <c r="S294" s="2" t="e">
        <f>VLOOKUP(B294,[1]ODT!$B$11:$H$459,7,0)</f>
        <v>#N/A</v>
      </c>
      <c r="T294" s="2"/>
      <c r="U294" s="2"/>
      <c r="V294" s="2"/>
      <c r="W294" s="2"/>
      <c r="X294" s="2"/>
      <c r="Y294" s="2"/>
      <c r="Z294" s="2"/>
    </row>
    <row r="295" spans="1:26" ht="13.5" customHeight="1">
      <c r="A295" s="35">
        <v>129</v>
      </c>
      <c r="B295" s="11" t="s">
        <v>453</v>
      </c>
      <c r="C295" s="13"/>
      <c r="D295" s="13"/>
      <c r="E295" s="13"/>
      <c r="F295" s="13"/>
      <c r="G295" s="50"/>
      <c r="H295" s="50"/>
      <c r="I295" s="50"/>
      <c r="J295" s="50"/>
      <c r="K295" s="20">
        <f t="shared" si="265"/>
        <v>0</v>
      </c>
      <c r="L295" s="20">
        <f t="shared" ref="L295:N295" si="297">IFERROR(ROUND(D295*$Q295/100,0)*100,"")</f>
        <v>0</v>
      </c>
      <c r="M295" s="20">
        <f t="shared" si="297"/>
        <v>0</v>
      </c>
      <c r="N295" s="20">
        <f t="shared" si="297"/>
        <v>0</v>
      </c>
      <c r="O295" s="47"/>
      <c r="P295" s="48"/>
      <c r="Q295" s="48"/>
      <c r="R295" s="15"/>
      <c r="S295" s="2" t="e">
        <f>VLOOKUP(B295,[1]ODT!$B$11:$H$459,7,0)</f>
        <v>#N/A</v>
      </c>
      <c r="T295" s="2"/>
      <c r="U295" s="2"/>
      <c r="V295" s="2"/>
      <c r="W295" s="2"/>
      <c r="X295" s="2"/>
      <c r="Y295" s="2"/>
      <c r="Z295" s="2"/>
    </row>
    <row r="296" spans="1:26" ht="13.5" customHeight="1">
      <c r="A296" s="35" t="s">
        <v>10</v>
      </c>
      <c r="B296" s="11" t="s">
        <v>454</v>
      </c>
      <c r="C296" s="49">
        <v>7000</v>
      </c>
      <c r="D296" s="13"/>
      <c r="E296" s="13"/>
      <c r="F296" s="13"/>
      <c r="G296" s="50"/>
      <c r="H296" s="50"/>
      <c r="I296" s="50"/>
      <c r="J296" s="50"/>
      <c r="K296" s="20">
        <f t="shared" si="265"/>
        <v>-2000</v>
      </c>
      <c r="L296" s="20">
        <f t="shared" ref="L296:N296" si="298">IFERROR(ROUND(D296*$Q296/100,0)*100,"")</f>
        <v>0</v>
      </c>
      <c r="M296" s="20">
        <f t="shared" si="298"/>
        <v>0</v>
      </c>
      <c r="N296" s="20">
        <f t="shared" si="298"/>
        <v>0</v>
      </c>
      <c r="O296" s="47"/>
      <c r="P296" s="48"/>
      <c r="Q296" s="48">
        <f>P255-0.25</f>
        <v>-0.25</v>
      </c>
      <c r="R296" s="15"/>
      <c r="S296" s="2" t="e">
        <f>VLOOKUP(B296,[1]ODT!$B$11:$H$459,7,0)</f>
        <v>#N/A</v>
      </c>
      <c r="T296" s="2"/>
      <c r="U296" s="2"/>
      <c r="V296" s="2"/>
      <c r="W296" s="2"/>
      <c r="X296" s="2"/>
      <c r="Y296" s="2"/>
      <c r="Z296" s="2"/>
    </row>
    <row r="297" spans="1:26" ht="13.5" customHeight="1">
      <c r="A297" s="35" t="s">
        <v>10</v>
      </c>
      <c r="B297" s="12" t="s">
        <v>233</v>
      </c>
      <c r="C297" s="49">
        <v>6000</v>
      </c>
      <c r="D297" s="13"/>
      <c r="E297" s="13"/>
      <c r="F297" s="13"/>
      <c r="G297" s="50"/>
      <c r="H297" s="50"/>
      <c r="I297" s="50"/>
      <c r="J297" s="50"/>
      <c r="K297" s="20">
        <f t="shared" si="265"/>
        <v>1000</v>
      </c>
      <c r="L297" s="20">
        <f t="shared" ref="L297:N297" si="299">IFERROR(ROUND(D297*$Q297/100,0)*100,"")</f>
        <v>0</v>
      </c>
      <c r="M297" s="20">
        <f t="shared" si="299"/>
        <v>0</v>
      </c>
      <c r="N297" s="20">
        <f t="shared" si="299"/>
        <v>0</v>
      </c>
      <c r="O297" s="47">
        <f>[2]H.TuyHoa!$K$326</f>
        <v>0</v>
      </c>
      <c r="P297" s="48">
        <f>[2]H.TuyHoa!$K$326</f>
        <v>0</v>
      </c>
      <c r="Q297" s="48">
        <f>Q256+0.1</f>
        <v>0.1</v>
      </c>
      <c r="R297" s="15"/>
      <c r="S297" s="2" t="e">
        <f>VLOOKUP(B297,[1]ODT!$B$11:$H$459,7,0)</f>
        <v>#N/A</v>
      </c>
      <c r="T297" s="2"/>
      <c r="U297" s="2"/>
      <c r="V297" s="2"/>
      <c r="W297" s="2"/>
      <c r="X297" s="2"/>
      <c r="Y297" s="2"/>
      <c r="Z297" s="2"/>
    </row>
    <row r="298" spans="1:26" ht="13.5" customHeight="1">
      <c r="A298" s="35">
        <v>130</v>
      </c>
      <c r="B298" s="11" t="s">
        <v>455</v>
      </c>
      <c r="C298" s="13"/>
      <c r="D298" s="13"/>
      <c r="E298" s="13"/>
      <c r="F298" s="13"/>
      <c r="G298" s="50"/>
      <c r="H298" s="50"/>
      <c r="I298" s="50"/>
      <c r="J298" s="50"/>
      <c r="K298" s="20">
        <f t="shared" si="265"/>
        <v>0</v>
      </c>
      <c r="L298" s="20">
        <f t="shared" ref="L298:N298" si="300">IFERROR(ROUND(D298*$Q298/100,0)*100,"")</f>
        <v>0</v>
      </c>
      <c r="M298" s="20">
        <f t="shared" si="300"/>
        <v>0</v>
      </c>
      <c r="N298" s="20">
        <f t="shared" si="300"/>
        <v>0</v>
      </c>
      <c r="O298" s="47"/>
      <c r="P298" s="48"/>
      <c r="Q298" s="48"/>
      <c r="R298" s="15"/>
      <c r="S298" s="2" t="e">
        <f>VLOOKUP(B298,[1]ODT!$B$11:$H$459,7,0)</f>
        <v>#N/A</v>
      </c>
      <c r="T298" s="2"/>
      <c r="U298" s="2"/>
      <c r="V298" s="2"/>
      <c r="W298" s="2"/>
      <c r="X298" s="2"/>
      <c r="Y298" s="2"/>
      <c r="Z298" s="2"/>
    </row>
    <row r="299" spans="1:26" ht="13.5" customHeight="1">
      <c r="A299" s="51" t="s">
        <v>10</v>
      </c>
      <c r="B299" s="11" t="s">
        <v>456</v>
      </c>
      <c r="C299" s="49">
        <v>10000</v>
      </c>
      <c r="D299" s="13"/>
      <c r="E299" s="13"/>
      <c r="F299" s="13"/>
      <c r="G299" s="50"/>
      <c r="H299" s="50"/>
      <c r="I299" s="50"/>
      <c r="J299" s="50"/>
      <c r="K299" s="20">
        <f t="shared" si="265"/>
        <v>15000</v>
      </c>
      <c r="L299" s="20">
        <f t="shared" ref="L299:N299" si="301">IFERROR(ROUND(D299*$Q299/100,0)*100,"")</f>
        <v>0</v>
      </c>
      <c r="M299" s="20">
        <f t="shared" si="301"/>
        <v>0</v>
      </c>
      <c r="N299" s="20">
        <f t="shared" si="301"/>
        <v>0</v>
      </c>
      <c r="O299" s="47"/>
      <c r="P299" s="48"/>
      <c r="Q299" s="48">
        <v>1.498742170016742</v>
      </c>
      <c r="R299" s="15" t="s">
        <v>457</v>
      </c>
      <c r="S299" s="2" t="e">
        <f>VLOOKUP(B299,[1]ODT!$B$11:$H$459,7,0)</f>
        <v>#N/A</v>
      </c>
      <c r="T299" s="2"/>
      <c r="U299" s="2"/>
      <c r="V299" s="2"/>
      <c r="W299" s="2"/>
      <c r="X299" s="2"/>
      <c r="Y299" s="2"/>
      <c r="Z299" s="2"/>
    </row>
    <row r="300" spans="1:26" ht="13.5" customHeight="1">
      <c r="A300" s="51" t="s">
        <v>10</v>
      </c>
      <c r="B300" s="11" t="s">
        <v>458</v>
      </c>
      <c r="C300" s="49">
        <v>8000</v>
      </c>
      <c r="D300" s="13"/>
      <c r="E300" s="13"/>
      <c r="F300" s="13"/>
      <c r="G300" s="50"/>
      <c r="H300" s="50"/>
      <c r="I300" s="50"/>
      <c r="J300" s="50"/>
      <c r="K300" s="20">
        <f t="shared" si="265"/>
        <v>11000</v>
      </c>
      <c r="L300" s="20">
        <f t="shared" ref="L300:N300" si="302">IFERROR(ROUND(D300*$Q300/100,0)*100,"")</f>
        <v>0</v>
      </c>
      <c r="M300" s="20">
        <f t="shared" si="302"/>
        <v>0</v>
      </c>
      <c r="N300" s="20">
        <f t="shared" si="302"/>
        <v>0</v>
      </c>
      <c r="O300" s="47"/>
      <c r="P300" s="48"/>
      <c r="Q300" s="48">
        <v>1.4003797500000001</v>
      </c>
      <c r="R300" s="15"/>
      <c r="S300" s="2" t="e">
        <f>VLOOKUP(B300,[1]ODT!$B$11:$H$459,7,0)</f>
        <v>#N/A</v>
      </c>
      <c r="T300" s="2"/>
      <c r="U300" s="2"/>
      <c r="V300" s="2"/>
      <c r="W300" s="2"/>
      <c r="X300" s="2"/>
      <c r="Y300" s="2"/>
      <c r="Z300" s="2"/>
    </row>
    <row r="301" spans="1:26" ht="13.5" customHeight="1">
      <c r="A301" s="51" t="s">
        <v>10</v>
      </c>
      <c r="B301" s="11" t="s">
        <v>459</v>
      </c>
      <c r="C301" s="49">
        <v>7000</v>
      </c>
      <c r="D301" s="13"/>
      <c r="E301" s="13"/>
      <c r="F301" s="13"/>
      <c r="G301" s="50"/>
      <c r="H301" s="50"/>
      <c r="I301" s="50"/>
      <c r="J301" s="50"/>
      <c r="K301" s="20">
        <f t="shared" si="265"/>
        <v>-2000</v>
      </c>
      <c r="L301" s="20">
        <f t="shared" ref="L301:N301" si="303">IFERROR(ROUND(D301*$Q301/100,0)*100,"")</f>
        <v>0</v>
      </c>
      <c r="M301" s="20">
        <f t="shared" si="303"/>
        <v>0</v>
      </c>
      <c r="N301" s="20">
        <f t="shared" si="303"/>
        <v>0</v>
      </c>
      <c r="O301" s="47"/>
      <c r="P301" s="48"/>
      <c r="Q301" s="48">
        <f>P255-0.25</f>
        <v>-0.25</v>
      </c>
      <c r="R301" s="15"/>
      <c r="S301" s="2" t="e">
        <f>VLOOKUP(B301,[1]ODT!$B$11:$H$459,7,0)</f>
        <v>#N/A</v>
      </c>
      <c r="T301" s="2"/>
      <c r="U301" s="2"/>
      <c r="V301" s="2"/>
      <c r="W301" s="2"/>
      <c r="X301" s="2"/>
      <c r="Y301" s="2"/>
      <c r="Z301" s="2"/>
    </row>
    <row r="302" spans="1:26" ht="13.5" customHeight="1">
      <c r="A302" s="51" t="s">
        <v>10</v>
      </c>
      <c r="B302" s="11" t="s">
        <v>460</v>
      </c>
      <c r="C302" s="49">
        <v>7000</v>
      </c>
      <c r="D302" s="13"/>
      <c r="E302" s="13"/>
      <c r="F302" s="13"/>
      <c r="G302" s="50"/>
      <c r="H302" s="50"/>
      <c r="I302" s="50"/>
      <c r="J302" s="50"/>
      <c r="K302" s="20">
        <f t="shared" si="265"/>
        <v>-2000</v>
      </c>
      <c r="L302" s="20">
        <f t="shared" ref="L302:N302" si="304">IFERROR(ROUND(D302*$Q302/100,0)*100,"")</f>
        <v>0</v>
      </c>
      <c r="M302" s="20">
        <f t="shared" si="304"/>
        <v>0</v>
      </c>
      <c r="N302" s="20">
        <f t="shared" si="304"/>
        <v>0</v>
      </c>
      <c r="O302" s="47"/>
      <c r="P302" s="48"/>
      <c r="Q302" s="48">
        <f>P255-0.25</f>
        <v>-0.25</v>
      </c>
      <c r="R302" s="15"/>
      <c r="S302" s="2" t="e">
        <f>VLOOKUP(B302,[1]ODT!$B$11:$H$459,7,0)</f>
        <v>#N/A</v>
      </c>
      <c r="T302" s="2"/>
      <c r="U302" s="2"/>
      <c r="V302" s="2"/>
      <c r="W302" s="2"/>
      <c r="X302" s="2"/>
      <c r="Y302" s="2"/>
      <c r="Z302" s="2"/>
    </row>
    <row r="303" spans="1:26" ht="13.5" customHeight="1">
      <c r="A303" s="51" t="s">
        <v>10</v>
      </c>
      <c r="B303" s="11" t="s">
        <v>461</v>
      </c>
      <c r="C303" s="49">
        <v>7000</v>
      </c>
      <c r="D303" s="13"/>
      <c r="E303" s="13"/>
      <c r="F303" s="13"/>
      <c r="G303" s="50"/>
      <c r="H303" s="50"/>
      <c r="I303" s="50"/>
      <c r="J303" s="50"/>
      <c r="K303" s="20">
        <f t="shared" si="265"/>
        <v>-2000</v>
      </c>
      <c r="L303" s="20">
        <f t="shared" ref="L303:N303" si="305">IFERROR(ROUND(D303*$Q303/100,0)*100,"")</f>
        <v>0</v>
      </c>
      <c r="M303" s="20">
        <f t="shared" si="305"/>
        <v>0</v>
      </c>
      <c r="N303" s="20">
        <f t="shared" si="305"/>
        <v>0</v>
      </c>
      <c r="O303" s="47"/>
      <c r="P303" s="48"/>
      <c r="Q303" s="48">
        <f>P255-0.25</f>
        <v>-0.25</v>
      </c>
      <c r="R303" s="15"/>
      <c r="S303" s="2" t="e">
        <f>VLOOKUP(B303,[1]ODT!$B$11:$H$459,7,0)</f>
        <v>#N/A</v>
      </c>
      <c r="T303" s="2"/>
      <c r="U303" s="2"/>
      <c r="V303" s="2"/>
      <c r="W303" s="2"/>
      <c r="X303" s="2"/>
      <c r="Y303" s="2"/>
      <c r="Z303" s="2"/>
    </row>
    <row r="304" spans="1:26" ht="13.5" customHeight="1">
      <c r="A304" s="51" t="s">
        <v>10</v>
      </c>
      <c r="B304" s="11" t="s">
        <v>462</v>
      </c>
      <c r="C304" s="49">
        <v>6000</v>
      </c>
      <c r="D304" s="13"/>
      <c r="E304" s="13"/>
      <c r="F304" s="13"/>
      <c r="G304" s="50"/>
      <c r="H304" s="50"/>
      <c r="I304" s="50"/>
      <c r="J304" s="50"/>
      <c r="K304" s="20">
        <f t="shared" si="265"/>
        <v>1000</v>
      </c>
      <c r="L304" s="20">
        <f t="shared" ref="L304:N304" si="306">IFERROR(ROUND(D304*$Q304/100,0)*100,"")</f>
        <v>0</v>
      </c>
      <c r="M304" s="20">
        <f t="shared" si="306"/>
        <v>0</v>
      </c>
      <c r="N304" s="20">
        <f t="shared" si="306"/>
        <v>0</v>
      </c>
      <c r="O304" s="47"/>
      <c r="P304" s="48"/>
      <c r="Q304" s="48">
        <f>Q256+0.1</f>
        <v>0.1</v>
      </c>
      <c r="R304" s="15"/>
      <c r="S304" s="2" t="e">
        <f>VLOOKUP(B304,[1]ODT!$B$11:$H$459,7,0)</f>
        <v>#N/A</v>
      </c>
      <c r="T304" s="2"/>
      <c r="U304" s="2"/>
      <c r="V304" s="2"/>
      <c r="W304" s="2"/>
      <c r="X304" s="2"/>
      <c r="Y304" s="2"/>
      <c r="Z304" s="2"/>
    </row>
    <row r="305" spans="1:26" ht="13.5" customHeight="1">
      <c r="A305" s="51" t="s">
        <v>10</v>
      </c>
      <c r="B305" s="11" t="s">
        <v>463</v>
      </c>
      <c r="C305" s="49">
        <v>8000</v>
      </c>
      <c r="D305" s="13"/>
      <c r="E305" s="13"/>
      <c r="F305" s="13"/>
      <c r="G305" s="50"/>
      <c r="H305" s="50"/>
      <c r="I305" s="50"/>
      <c r="J305" s="50"/>
      <c r="K305" s="20">
        <f t="shared" si="265"/>
        <v>11000</v>
      </c>
      <c r="L305" s="20">
        <f t="shared" ref="L305:N305" si="307">IFERROR(ROUND(D305*$Q305/100,0)*100,"")</f>
        <v>0</v>
      </c>
      <c r="M305" s="20">
        <f t="shared" si="307"/>
        <v>0</v>
      </c>
      <c r="N305" s="20">
        <f t="shared" si="307"/>
        <v>0</v>
      </c>
      <c r="O305" s="47"/>
      <c r="P305" s="48"/>
      <c r="Q305" s="48">
        <v>1.4003797500000001</v>
      </c>
      <c r="R305" s="15"/>
      <c r="S305" s="2" t="e">
        <f>VLOOKUP(B305,[1]ODT!$B$11:$H$459,7,0)</f>
        <v>#N/A</v>
      </c>
      <c r="T305" s="2"/>
      <c r="U305" s="2"/>
      <c r="V305" s="2"/>
      <c r="W305" s="2"/>
      <c r="X305" s="2"/>
      <c r="Y305" s="2"/>
      <c r="Z305" s="2"/>
    </row>
    <row r="306" spans="1:26" ht="13.5" customHeight="1">
      <c r="A306" s="51" t="s">
        <v>10</v>
      </c>
      <c r="B306" s="12" t="s">
        <v>234</v>
      </c>
      <c r="C306" s="49">
        <v>6000</v>
      </c>
      <c r="D306" s="13"/>
      <c r="E306" s="13"/>
      <c r="F306" s="13"/>
      <c r="G306" s="50"/>
      <c r="H306" s="50"/>
      <c r="I306" s="50"/>
      <c r="J306" s="50"/>
      <c r="K306" s="20">
        <f t="shared" si="265"/>
        <v>1000</v>
      </c>
      <c r="L306" s="20">
        <f t="shared" ref="L306:N306" si="308">IFERROR(ROUND(D306*$Q306/100,0)*100,"")</f>
        <v>0</v>
      </c>
      <c r="M306" s="20">
        <f t="shared" si="308"/>
        <v>0</v>
      </c>
      <c r="N306" s="20">
        <f t="shared" si="308"/>
        <v>0</v>
      </c>
      <c r="O306" s="47"/>
      <c r="P306" s="48"/>
      <c r="Q306" s="48">
        <f>Q256+0.1</f>
        <v>0.1</v>
      </c>
      <c r="R306" s="15"/>
      <c r="S306" s="2" t="e">
        <f>VLOOKUP(B306,[1]ODT!$B$11:$H$459,7,0)</f>
        <v>#N/A</v>
      </c>
      <c r="T306" s="2"/>
      <c r="U306" s="2"/>
      <c r="V306" s="2"/>
      <c r="W306" s="2"/>
      <c r="X306" s="2"/>
      <c r="Y306" s="2"/>
      <c r="Z306" s="2"/>
    </row>
    <row r="307" spans="1:26" ht="13.5" customHeight="1">
      <c r="A307" s="51" t="s">
        <v>10</v>
      </c>
      <c r="B307" s="60" t="s">
        <v>235</v>
      </c>
      <c r="C307" s="49">
        <v>5000</v>
      </c>
      <c r="D307" s="13"/>
      <c r="E307" s="13"/>
      <c r="F307" s="13"/>
      <c r="G307" s="50"/>
      <c r="H307" s="50"/>
      <c r="I307" s="50"/>
      <c r="J307" s="50"/>
      <c r="K307" s="20">
        <f t="shared" si="265"/>
        <v>8000</v>
      </c>
      <c r="L307" s="20">
        <f t="shared" ref="L307:N307" si="309">IFERROR(ROUND(D307*$Q307/100,0)*100,"")</f>
        <v>0</v>
      </c>
      <c r="M307" s="20">
        <f t="shared" si="309"/>
        <v>0</v>
      </c>
      <c r="N307" s="20">
        <f t="shared" si="309"/>
        <v>0</v>
      </c>
      <c r="O307" s="47">
        <f>[2]H.TuyHoa!$K$318</f>
        <v>0</v>
      </c>
      <c r="P307" s="48">
        <f>[2]H.TuyHoa!$K$318</f>
        <v>0</v>
      </c>
      <c r="Q307" s="48">
        <f>Q287</f>
        <v>1.5968528</v>
      </c>
      <c r="R307" s="15"/>
      <c r="S307" s="2" t="e">
        <f>VLOOKUP(B307,[1]ODT!$B$11:$H$459,7,0)</f>
        <v>#N/A</v>
      </c>
      <c r="T307" s="2"/>
      <c r="U307" s="2"/>
      <c r="V307" s="2"/>
      <c r="W307" s="2"/>
      <c r="X307" s="2"/>
      <c r="Y307" s="2"/>
      <c r="Z307" s="2"/>
    </row>
    <row r="308" spans="1:26" ht="13.5" customHeight="1">
      <c r="A308" s="51" t="s">
        <v>10</v>
      </c>
      <c r="B308" s="12" t="s">
        <v>236</v>
      </c>
      <c r="C308" s="49">
        <v>4000</v>
      </c>
      <c r="D308" s="13"/>
      <c r="E308" s="13"/>
      <c r="F308" s="13"/>
      <c r="G308" s="50"/>
      <c r="H308" s="50"/>
      <c r="I308" s="50"/>
      <c r="J308" s="50"/>
      <c r="K308" s="20">
        <f>IFERROR(ROUND(C308*$Q308/500,0)*500,"")</f>
        <v>6500</v>
      </c>
      <c r="L308" s="20">
        <f t="shared" ref="L308:N308" si="310">IFERROR(ROUND(D308*$Q308/100,0)*100,"")</f>
        <v>0</v>
      </c>
      <c r="M308" s="20">
        <f t="shared" si="310"/>
        <v>0</v>
      </c>
      <c r="N308" s="20">
        <f t="shared" si="310"/>
        <v>0</v>
      </c>
      <c r="O308" s="47"/>
      <c r="P308" s="48"/>
      <c r="Q308" s="48">
        <f>Q307</f>
        <v>1.5968528</v>
      </c>
      <c r="R308" s="15"/>
      <c r="S308" s="2" t="e">
        <f>VLOOKUP(B308,[1]ODT!$B$11:$H$459,7,0)</f>
        <v>#N/A</v>
      </c>
      <c r="T308" s="2"/>
      <c r="U308" s="2"/>
      <c r="V308" s="2"/>
      <c r="W308" s="2"/>
      <c r="X308" s="2"/>
      <c r="Y308" s="2"/>
      <c r="Z308" s="2"/>
    </row>
    <row r="309" spans="1:26" ht="13.5" customHeight="1">
      <c r="A309" s="35">
        <v>131</v>
      </c>
      <c r="B309" s="11" t="s">
        <v>237</v>
      </c>
      <c r="C309" s="13"/>
      <c r="D309" s="13"/>
      <c r="E309" s="13"/>
      <c r="F309" s="13"/>
      <c r="G309" s="50"/>
      <c r="H309" s="50"/>
      <c r="I309" s="50"/>
      <c r="J309" s="50"/>
      <c r="K309" s="20">
        <f t="shared" ref="K309:K319" si="311">IFERROR(ROUND(C309*$Q309/1000,0)*1000,"")</f>
        <v>0</v>
      </c>
      <c r="L309" s="20">
        <f t="shared" ref="L309:N309" si="312">IFERROR(ROUND(D309*$Q309/100,0)*100,"")</f>
        <v>0</v>
      </c>
      <c r="M309" s="20">
        <f t="shared" si="312"/>
        <v>0</v>
      </c>
      <c r="N309" s="20">
        <f t="shared" si="312"/>
        <v>0</v>
      </c>
      <c r="O309" s="47"/>
      <c r="P309" s="48"/>
      <c r="Q309" s="48"/>
      <c r="R309" s="15"/>
      <c r="S309" s="2" t="e">
        <f>VLOOKUP(B309,[1]ODT!$B$11:$H$459,7,0)</f>
        <v>#N/A</v>
      </c>
      <c r="T309" s="2"/>
      <c r="U309" s="2"/>
      <c r="V309" s="2"/>
      <c r="W309" s="2"/>
      <c r="X309" s="2"/>
      <c r="Y309" s="2"/>
      <c r="Z309" s="2"/>
    </row>
    <row r="310" spans="1:26" ht="13.5" customHeight="1">
      <c r="A310" s="35" t="s">
        <v>10</v>
      </c>
      <c r="B310" s="12" t="s">
        <v>238</v>
      </c>
      <c r="C310" s="49">
        <v>7000</v>
      </c>
      <c r="D310" s="13"/>
      <c r="E310" s="13"/>
      <c r="F310" s="13"/>
      <c r="G310" s="50"/>
      <c r="H310" s="50"/>
      <c r="I310" s="50"/>
      <c r="J310" s="50"/>
      <c r="K310" s="20">
        <f t="shared" si="311"/>
        <v>-2000</v>
      </c>
      <c r="L310" s="20">
        <f t="shared" ref="L310:N310" si="313">IFERROR(ROUND(D310*$Q310/100,0)*100,"")</f>
        <v>0</v>
      </c>
      <c r="M310" s="20">
        <f t="shared" si="313"/>
        <v>0</v>
      </c>
      <c r="N310" s="20">
        <f t="shared" si="313"/>
        <v>0</v>
      </c>
      <c r="O310" s="47">
        <f>[2]H.TuyHoa!$K$323</f>
        <v>0</v>
      </c>
      <c r="P310" s="48">
        <f>[2]H.TuyHoa!$K$323</f>
        <v>0</v>
      </c>
      <c r="Q310" s="48">
        <f>P255-0.25</f>
        <v>-0.25</v>
      </c>
      <c r="R310" s="15"/>
      <c r="S310" s="2" t="e">
        <f>VLOOKUP(B310,[1]ODT!$B$11:$H$459,7,0)</f>
        <v>#N/A</v>
      </c>
      <c r="T310" s="2"/>
      <c r="U310" s="2"/>
      <c r="V310" s="2"/>
      <c r="W310" s="2"/>
      <c r="X310" s="2"/>
      <c r="Y310" s="2"/>
      <c r="Z310" s="2"/>
    </row>
    <row r="311" spans="1:26" ht="13.5" customHeight="1">
      <c r="A311" s="35" t="s">
        <v>10</v>
      </c>
      <c r="B311" s="12" t="s">
        <v>239</v>
      </c>
      <c r="C311" s="49">
        <v>6000</v>
      </c>
      <c r="D311" s="13"/>
      <c r="E311" s="13"/>
      <c r="F311" s="13"/>
      <c r="G311" s="50"/>
      <c r="H311" s="50"/>
      <c r="I311" s="50"/>
      <c r="J311" s="50"/>
      <c r="K311" s="20">
        <f t="shared" si="311"/>
        <v>1000</v>
      </c>
      <c r="L311" s="20">
        <f t="shared" ref="L311:N311" si="314">IFERROR(ROUND(D311*$Q311/100,0)*100,"")</f>
        <v>0</v>
      </c>
      <c r="M311" s="20">
        <f t="shared" si="314"/>
        <v>0</v>
      </c>
      <c r="N311" s="20">
        <f t="shared" si="314"/>
        <v>0</v>
      </c>
      <c r="O311" s="47"/>
      <c r="P311" s="48"/>
      <c r="Q311" s="48">
        <f>Q256+0.1</f>
        <v>0.1</v>
      </c>
      <c r="R311" s="15"/>
      <c r="S311" s="2" t="e">
        <f>VLOOKUP(B311,[1]ODT!$B$11:$H$459,7,0)</f>
        <v>#N/A</v>
      </c>
      <c r="T311" s="2"/>
      <c r="U311" s="2"/>
      <c r="V311" s="2"/>
      <c r="W311" s="2"/>
      <c r="X311" s="2"/>
      <c r="Y311" s="2"/>
      <c r="Z311" s="2"/>
    </row>
    <row r="312" spans="1:26" ht="13.5" customHeight="1">
      <c r="A312" s="35" t="s">
        <v>10</v>
      </c>
      <c r="B312" s="12" t="s">
        <v>240</v>
      </c>
      <c r="C312" s="49">
        <v>6000</v>
      </c>
      <c r="D312" s="13"/>
      <c r="E312" s="13"/>
      <c r="F312" s="13"/>
      <c r="G312" s="50"/>
      <c r="H312" s="50"/>
      <c r="I312" s="50"/>
      <c r="J312" s="50"/>
      <c r="K312" s="20">
        <f t="shared" si="311"/>
        <v>1000</v>
      </c>
      <c r="L312" s="20">
        <f t="shared" ref="L312:N312" si="315">IFERROR(ROUND(D312*$Q312/100,0)*100,"")</f>
        <v>0</v>
      </c>
      <c r="M312" s="20">
        <f t="shared" si="315"/>
        <v>0</v>
      </c>
      <c r="N312" s="20">
        <f t="shared" si="315"/>
        <v>0</v>
      </c>
      <c r="O312" s="47"/>
      <c r="P312" s="48"/>
      <c r="Q312" s="48">
        <f>Q256+0.1</f>
        <v>0.1</v>
      </c>
      <c r="R312" s="15"/>
      <c r="S312" s="2" t="e">
        <f>VLOOKUP(B312,[1]ODT!$B$11:$H$459,7,0)</f>
        <v>#N/A</v>
      </c>
      <c r="T312" s="2"/>
      <c r="U312" s="2"/>
      <c r="V312" s="2"/>
      <c r="W312" s="2"/>
      <c r="X312" s="2"/>
      <c r="Y312" s="2"/>
      <c r="Z312" s="2"/>
    </row>
    <row r="313" spans="1:26" ht="13.5" customHeight="1">
      <c r="A313" s="35" t="s">
        <v>10</v>
      </c>
      <c r="B313" s="12" t="s">
        <v>111</v>
      </c>
      <c r="C313" s="49">
        <v>5000</v>
      </c>
      <c r="D313" s="13"/>
      <c r="E313" s="13"/>
      <c r="F313" s="13"/>
      <c r="G313" s="50"/>
      <c r="H313" s="50"/>
      <c r="I313" s="50"/>
      <c r="J313" s="50"/>
      <c r="K313" s="20">
        <f t="shared" si="311"/>
        <v>8000</v>
      </c>
      <c r="L313" s="20">
        <f t="shared" ref="L313:N313" si="316">IFERROR(ROUND(D313*$Q313/100,0)*100,"")</f>
        <v>0</v>
      </c>
      <c r="M313" s="20">
        <f t="shared" si="316"/>
        <v>0</v>
      </c>
      <c r="N313" s="20">
        <f t="shared" si="316"/>
        <v>0</v>
      </c>
      <c r="O313" s="47">
        <f>[2]H.TuyHoa!$K$321</f>
        <v>0</v>
      </c>
      <c r="P313" s="48">
        <f>[2]H.TuyHoa!$K$321</f>
        <v>0</v>
      </c>
      <c r="Q313" s="48">
        <f>Q287</f>
        <v>1.5968528</v>
      </c>
      <c r="R313" s="15"/>
      <c r="S313" s="2" t="e">
        <f>VLOOKUP(B313,[1]ODT!$B$11:$H$459,7,0)</f>
        <v>#N/A</v>
      </c>
      <c r="T313" s="2"/>
      <c r="U313" s="2"/>
      <c r="V313" s="2"/>
      <c r="W313" s="2"/>
      <c r="X313" s="2"/>
      <c r="Y313" s="2"/>
      <c r="Z313" s="2"/>
    </row>
    <row r="314" spans="1:26" ht="13.5" customHeight="1">
      <c r="A314" s="35">
        <v>132</v>
      </c>
      <c r="B314" s="11" t="s">
        <v>122</v>
      </c>
      <c r="C314" s="49">
        <v>10000</v>
      </c>
      <c r="D314" s="13"/>
      <c r="E314" s="13"/>
      <c r="F314" s="13"/>
      <c r="G314" s="50"/>
      <c r="H314" s="50"/>
      <c r="I314" s="50"/>
      <c r="J314" s="50"/>
      <c r="K314" s="20">
        <f t="shared" si="311"/>
        <v>15000</v>
      </c>
      <c r="L314" s="20">
        <f t="shared" ref="L314:N314" si="317">IFERROR(ROUND(D314*$Q314/100,0)*100,"")</f>
        <v>0</v>
      </c>
      <c r="M314" s="20">
        <f t="shared" si="317"/>
        <v>0</v>
      </c>
      <c r="N314" s="20">
        <f t="shared" si="317"/>
        <v>0</v>
      </c>
      <c r="O314" s="47"/>
      <c r="P314" s="48"/>
      <c r="Q314" s="48">
        <v>1.498742170016742</v>
      </c>
      <c r="R314" s="15"/>
      <c r="S314" s="2" t="e">
        <f>VLOOKUP(B314,[1]ODT!$B$11:$H$459,7,0)</f>
        <v>#N/A</v>
      </c>
      <c r="T314" s="2"/>
      <c r="U314" s="2"/>
      <c r="V314" s="2"/>
      <c r="W314" s="2"/>
      <c r="X314" s="2"/>
      <c r="Y314" s="2"/>
      <c r="Z314" s="2"/>
    </row>
    <row r="315" spans="1:26" ht="13.5" customHeight="1">
      <c r="A315" s="35">
        <v>133</v>
      </c>
      <c r="B315" s="11" t="s">
        <v>464</v>
      </c>
      <c r="C315" s="53"/>
      <c r="D315" s="13"/>
      <c r="E315" s="13"/>
      <c r="F315" s="13"/>
      <c r="G315" s="50"/>
      <c r="H315" s="50"/>
      <c r="I315" s="50"/>
      <c r="J315" s="50"/>
      <c r="K315" s="20">
        <f t="shared" si="311"/>
        <v>0</v>
      </c>
      <c r="L315" s="20">
        <f t="shared" ref="L315:N315" si="318">IFERROR(ROUND(D315*$Q315/100,0)*100,"")</f>
        <v>0</v>
      </c>
      <c r="M315" s="20">
        <f t="shared" si="318"/>
        <v>0</v>
      </c>
      <c r="N315" s="20">
        <f t="shared" si="318"/>
        <v>0</v>
      </c>
      <c r="O315" s="47"/>
      <c r="P315" s="48"/>
      <c r="Q315" s="48"/>
      <c r="R315" s="15"/>
      <c r="S315" s="2" t="e">
        <f>VLOOKUP(B315,[1]ODT!$B$11:$H$459,7,0)</f>
        <v>#N/A</v>
      </c>
      <c r="T315" s="2"/>
      <c r="U315" s="2"/>
      <c r="V315" s="2"/>
      <c r="W315" s="2"/>
      <c r="X315" s="2"/>
      <c r="Y315" s="2"/>
      <c r="Z315" s="2"/>
    </row>
    <row r="316" spans="1:26" ht="13.5" customHeight="1">
      <c r="A316" s="35" t="s">
        <v>10</v>
      </c>
      <c r="B316" s="12" t="s">
        <v>123</v>
      </c>
      <c r="C316" s="58">
        <v>14000</v>
      </c>
      <c r="D316" s="13"/>
      <c r="E316" s="13"/>
      <c r="F316" s="13"/>
      <c r="G316" s="50"/>
      <c r="H316" s="50"/>
      <c r="I316" s="50"/>
      <c r="J316" s="50"/>
      <c r="K316" s="20">
        <f t="shared" si="311"/>
        <v>16000</v>
      </c>
      <c r="L316" s="20">
        <f t="shared" ref="L316:N316" si="319">IFERROR(ROUND(D316*$Q316/100,0)*100,"")</f>
        <v>0</v>
      </c>
      <c r="M316" s="20">
        <f t="shared" si="319"/>
        <v>0</v>
      </c>
      <c r="N316" s="20">
        <f t="shared" si="319"/>
        <v>0</v>
      </c>
      <c r="O316" s="47"/>
      <c r="P316" s="48">
        <f>P226</f>
        <v>-0.1</v>
      </c>
      <c r="Q316" s="48">
        <v>1.1605042016806721</v>
      </c>
      <c r="R316" s="15"/>
      <c r="S316" s="2" t="e">
        <f>VLOOKUP(B316,[1]ODT!$B$11:$H$459,7,0)</f>
        <v>#N/A</v>
      </c>
      <c r="T316" s="2"/>
      <c r="U316" s="2"/>
      <c r="V316" s="2"/>
      <c r="W316" s="2"/>
      <c r="X316" s="2"/>
      <c r="Y316" s="2"/>
      <c r="Z316" s="2"/>
    </row>
    <row r="317" spans="1:26" ht="13.5" customHeight="1">
      <c r="A317" s="35" t="s">
        <v>10</v>
      </c>
      <c r="B317" s="12" t="s">
        <v>124</v>
      </c>
      <c r="C317" s="58">
        <v>12000</v>
      </c>
      <c r="D317" s="13"/>
      <c r="E317" s="13"/>
      <c r="F317" s="13"/>
      <c r="G317" s="50"/>
      <c r="H317" s="50"/>
      <c r="I317" s="50"/>
      <c r="J317" s="50"/>
      <c r="K317" s="20">
        <f t="shared" si="311"/>
        <v>17000</v>
      </c>
      <c r="L317" s="20">
        <f t="shared" ref="L317:N317" si="320">IFERROR(ROUND(D317*$Q317/100,0)*100,"")</f>
        <v>0</v>
      </c>
      <c r="M317" s="20">
        <f t="shared" si="320"/>
        <v>0</v>
      </c>
      <c r="N317" s="20">
        <f t="shared" si="320"/>
        <v>0</v>
      </c>
      <c r="O317" s="47"/>
      <c r="P317" s="48"/>
      <c r="Q317" s="48">
        <f>Q191</f>
        <v>1.4370773333333333</v>
      </c>
      <c r="R317" s="15"/>
      <c r="S317" s="2" t="e">
        <f>VLOOKUP(B317,[1]ODT!$B$11:$H$459,7,0)</f>
        <v>#N/A</v>
      </c>
      <c r="T317" s="2"/>
      <c r="U317" s="2"/>
      <c r="V317" s="2"/>
      <c r="W317" s="2"/>
      <c r="X317" s="2"/>
      <c r="Y317" s="2"/>
      <c r="Z317" s="2"/>
    </row>
    <row r="318" spans="1:26" ht="13.5" customHeight="1">
      <c r="A318" s="35">
        <v>134</v>
      </c>
      <c r="B318" s="11" t="s">
        <v>125</v>
      </c>
      <c r="C318" s="13"/>
      <c r="D318" s="53"/>
      <c r="E318" s="13"/>
      <c r="F318" s="13"/>
      <c r="G318" s="50"/>
      <c r="H318" s="50"/>
      <c r="I318" s="50"/>
      <c r="J318" s="50"/>
      <c r="K318" s="20">
        <f t="shared" si="311"/>
        <v>0</v>
      </c>
      <c r="L318" s="20">
        <f t="shared" ref="L318:N318" si="321">IFERROR(ROUND(D318*$Q318/100,0)*100,"")</f>
        <v>0</v>
      </c>
      <c r="M318" s="20">
        <f t="shared" si="321"/>
        <v>0</v>
      </c>
      <c r="N318" s="20">
        <f t="shared" si="321"/>
        <v>0</v>
      </c>
      <c r="O318" s="47"/>
      <c r="P318" s="48"/>
      <c r="Q318" s="48"/>
      <c r="R318" s="15"/>
      <c r="S318" s="2" t="e">
        <f>VLOOKUP(B318,[1]ODT!$B$11:$H$459,7,0)</f>
        <v>#N/A</v>
      </c>
      <c r="T318" s="2"/>
      <c r="U318" s="2"/>
      <c r="V318" s="2"/>
      <c r="W318" s="2"/>
      <c r="X318" s="2"/>
      <c r="Y318" s="2"/>
      <c r="Z318" s="2"/>
    </row>
    <row r="319" spans="1:26" ht="13.5" customHeight="1">
      <c r="A319" s="35" t="s">
        <v>10</v>
      </c>
      <c r="B319" s="12" t="s">
        <v>465</v>
      </c>
      <c r="C319" s="49">
        <v>16000</v>
      </c>
      <c r="D319" s="53"/>
      <c r="E319" s="13"/>
      <c r="F319" s="13"/>
      <c r="G319" s="50"/>
      <c r="H319" s="50"/>
      <c r="I319" s="50"/>
      <c r="J319" s="50"/>
      <c r="K319" s="20">
        <f t="shared" si="311"/>
        <v>19000</v>
      </c>
      <c r="L319" s="20">
        <f t="shared" ref="L319:N319" si="322">IFERROR(ROUND(D319*$Q319/100,0)*100,"")</f>
        <v>0</v>
      </c>
      <c r="M319" s="20">
        <f t="shared" si="322"/>
        <v>0</v>
      </c>
      <c r="N319" s="20">
        <f t="shared" si="322"/>
        <v>0</v>
      </c>
      <c r="O319" s="47"/>
      <c r="P319" s="48"/>
      <c r="Q319" s="48">
        <f t="shared" ref="Q319:Q321" si="323">Q320</f>
        <v>1.1605042016806721</v>
      </c>
      <c r="R319" s="15"/>
      <c r="S319" s="2" t="e">
        <f>VLOOKUP(B319,[1]ODT!$B$11:$H$459,7,0)</f>
        <v>#N/A</v>
      </c>
      <c r="T319" s="2"/>
      <c r="U319" s="2"/>
      <c r="V319" s="2"/>
      <c r="W319" s="2"/>
      <c r="X319" s="2"/>
      <c r="Y319" s="2"/>
      <c r="Z319" s="2"/>
    </row>
    <row r="320" spans="1:26" ht="13.5" customHeight="1">
      <c r="A320" s="35" t="s">
        <v>10</v>
      </c>
      <c r="B320" s="12" t="s">
        <v>466</v>
      </c>
      <c r="C320" s="49">
        <v>13000</v>
      </c>
      <c r="D320" s="53"/>
      <c r="E320" s="13"/>
      <c r="F320" s="13"/>
      <c r="G320" s="50"/>
      <c r="H320" s="50"/>
      <c r="I320" s="50"/>
      <c r="J320" s="50"/>
      <c r="K320" s="20">
        <f>IFERROR(ROUND(C320*$Q320/500,0)*500,"")</f>
        <v>15000</v>
      </c>
      <c r="L320" s="20">
        <f t="shared" ref="L320:N320" si="324">IFERROR(ROUND(D320*$Q320/100,0)*100,"")</f>
        <v>0</v>
      </c>
      <c r="M320" s="20">
        <f t="shared" si="324"/>
        <v>0</v>
      </c>
      <c r="N320" s="20">
        <f t="shared" si="324"/>
        <v>0</v>
      </c>
      <c r="O320" s="47"/>
      <c r="P320" s="48"/>
      <c r="Q320" s="48">
        <f t="shared" si="323"/>
        <v>1.1605042016806721</v>
      </c>
      <c r="R320" s="15"/>
      <c r="S320" s="2" t="e">
        <f>VLOOKUP(B320,[1]ODT!$B$11:$H$459,7,0)</f>
        <v>#N/A</v>
      </c>
      <c r="T320" s="2"/>
      <c r="U320" s="2"/>
      <c r="V320" s="2"/>
      <c r="W320" s="2"/>
      <c r="X320" s="2"/>
      <c r="Y320" s="2"/>
      <c r="Z320" s="2"/>
    </row>
    <row r="321" spans="1:26" ht="13.5" customHeight="1">
      <c r="A321" s="35" t="s">
        <v>10</v>
      </c>
      <c r="B321" s="12" t="s">
        <v>467</v>
      </c>
      <c r="C321" s="49">
        <v>12000</v>
      </c>
      <c r="D321" s="53"/>
      <c r="E321" s="13"/>
      <c r="F321" s="13"/>
      <c r="G321" s="50"/>
      <c r="H321" s="50"/>
      <c r="I321" s="50"/>
      <c r="J321" s="50"/>
      <c r="K321" s="20">
        <f t="shared" ref="K321:K331" si="325">IFERROR(ROUND(C321*$Q321/1000,0)*1000,"")</f>
        <v>14000</v>
      </c>
      <c r="L321" s="20">
        <f t="shared" ref="L321:N321" si="326">IFERROR(ROUND(D321*$Q321/100,0)*100,"")</f>
        <v>0</v>
      </c>
      <c r="M321" s="20">
        <f t="shared" si="326"/>
        <v>0</v>
      </c>
      <c r="N321" s="20">
        <f t="shared" si="326"/>
        <v>0</v>
      </c>
      <c r="O321" s="47"/>
      <c r="P321" s="48"/>
      <c r="Q321" s="48">
        <f t="shared" si="323"/>
        <v>1.1605042016806721</v>
      </c>
      <c r="R321" s="15"/>
      <c r="S321" s="2" t="e">
        <f>VLOOKUP(B321,[1]ODT!$B$11:$H$459,7,0)</f>
        <v>#N/A</v>
      </c>
      <c r="T321" s="2"/>
      <c r="U321" s="2"/>
      <c r="V321" s="2"/>
      <c r="W321" s="2"/>
      <c r="X321" s="2"/>
      <c r="Y321" s="2"/>
      <c r="Z321" s="2"/>
    </row>
    <row r="322" spans="1:26" ht="13.5" customHeight="1">
      <c r="A322" s="35" t="s">
        <v>10</v>
      </c>
      <c r="B322" s="12" t="s">
        <v>468</v>
      </c>
      <c r="C322" s="49">
        <v>14000</v>
      </c>
      <c r="D322" s="53"/>
      <c r="E322" s="13"/>
      <c r="F322" s="13"/>
      <c r="G322" s="50"/>
      <c r="H322" s="50"/>
      <c r="I322" s="50"/>
      <c r="J322" s="50"/>
      <c r="K322" s="20">
        <f t="shared" si="325"/>
        <v>16000</v>
      </c>
      <c r="L322" s="20">
        <f t="shared" ref="L322:N322" si="327">IFERROR(ROUND(D322*$Q322/100,0)*100,"")</f>
        <v>0</v>
      </c>
      <c r="M322" s="20">
        <f t="shared" si="327"/>
        <v>0</v>
      </c>
      <c r="N322" s="20">
        <f t="shared" si="327"/>
        <v>0</v>
      </c>
      <c r="O322" s="47"/>
      <c r="P322" s="48">
        <f>P316</f>
        <v>-0.1</v>
      </c>
      <c r="Q322" s="48">
        <v>1.1605042016806721</v>
      </c>
      <c r="R322" s="15"/>
      <c r="S322" s="2" t="e">
        <f>VLOOKUP(B322,[1]ODT!$B$11:$H$459,7,0)</f>
        <v>#N/A</v>
      </c>
      <c r="T322" s="2"/>
      <c r="U322" s="2"/>
      <c r="V322" s="2"/>
      <c r="W322" s="2"/>
      <c r="X322" s="2"/>
      <c r="Y322" s="2"/>
      <c r="Z322" s="2"/>
    </row>
    <row r="323" spans="1:26" ht="13.5" customHeight="1">
      <c r="A323" s="35" t="s">
        <v>10</v>
      </c>
      <c r="B323" s="12" t="s">
        <v>469</v>
      </c>
      <c r="C323" s="49">
        <v>12000</v>
      </c>
      <c r="D323" s="53"/>
      <c r="E323" s="13"/>
      <c r="F323" s="13"/>
      <c r="G323" s="50"/>
      <c r="H323" s="50"/>
      <c r="I323" s="50"/>
      <c r="J323" s="50"/>
      <c r="K323" s="20">
        <f t="shared" si="325"/>
        <v>14000</v>
      </c>
      <c r="L323" s="20">
        <f t="shared" ref="L323:N323" si="328">IFERROR(ROUND(D323*$Q323/100,0)*100,"")</f>
        <v>0</v>
      </c>
      <c r="M323" s="20">
        <f t="shared" si="328"/>
        <v>0</v>
      </c>
      <c r="N323" s="20">
        <f t="shared" si="328"/>
        <v>0</v>
      </c>
      <c r="O323" s="47"/>
      <c r="P323" s="48"/>
      <c r="Q323" s="48">
        <f t="shared" ref="Q323:Q324" si="329">Q322</f>
        <v>1.1605042016806721</v>
      </c>
      <c r="R323" s="15"/>
      <c r="S323" s="2" t="e">
        <f>VLOOKUP(B323,[1]ODT!$B$11:$H$459,7,0)</f>
        <v>#N/A</v>
      </c>
      <c r="T323" s="2"/>
      <c r="U323" s="2"/>
      <c r="V323" s="2"/>
      <c r="W323" s="2"/>
      <c r="X323" s="2"/>
      <c r="Y323" s="2"/>
      <c r="Z323" s="2"/>
    </row>
    <row r="324" spans="1:26" ht="13.5" customHeight="1">
      <c r="A324" s="35" t="s">
        <v>10</v>
      </c>
      <c r="B324" s="12" t="s">
        <v>470</v>
      </c>
      <c r="C324" s="49">
        <v>12000</v>
      </c>
      <c r="D324" s="53"/>
      <c r="E324" s="13"/>
      <c r="F324" s="13"/>
      <c r="G324" s="50"/>
      <c r="H324" s="50"/>
      <c r="I324" s="50"/>
      <c r="J324" s="50"/>
      <c r="K324" s="20">
        <f t="shared" si="325"/>
        <v>14000</v>
      </c>
      <c r="L324" s="20">
        <f t="shared" ref="L324:N324" si="330">IFERROR(ROUND(D324*$Q324/100,0)*100,"")</f>
        <v>0</v>
      </c>
      <c r="M324" s="20">
        <f t="shared" si="330"/>
        <v>0</v>
      </c>
      <c r="N324" s="20">
        <f t="shared" si="330"/>
        <v>0</v>
      </c>
      <c r="O324" s="47"/>
      <c r="P324" s="48"/>
      <c r="Q324" s="48">
        <f t="shared" si="329"/>
        <v>1.1605042016806721</v>
      </c>
      <c r="R324" s="15"/>
      <c r="S324" s="2" t="e">
        <f>VLOOKUP(B324,[1]ODT!$B$11:$H$459,7,0)</f>
        <v>#N/A</v>
      </c>
      <c r="T324" s="2"/>
      <c r="U324" s="2"/>
      <c r="V324" s="2"/>
      <c r="W324" s="2"/>
      <c r="X324" s="2"/>
      <c r="Y324" s="2"/>
      <c r="Z324" s="2"/>
    </row>
    <row r="325" spans="1:26" ht="13.5" customHeight="1">
      <c r="A325" s="35" t="s">
        <v>10</v>
      </c>
      <c r="B325" s="12" t="s">
        <v>471</v>
      </c>
      <c r="C325" s="49">
        <v>14000</v>
      </c>
      <c r="D325" s="53"/>
      <c r="E325" s="13"/>
      <c r="F325" s="13"/>
      <c r="G325" s="50"/>
      <c r="H325" s="50"/>
      <c r="I325" s="50"/>
      <c r="J325" s="50"/>
      <c r="K325" s="20">
        <f t="shared" si="325"/>
        <v>16000</v>
      </c>
      <c r="L325" s="20">
        <f t="shared" ref="L325:N325" si="331">IFERROR(ROUND(D325*$Q325/100,0)*100,"")</f>
        <v>0</v>
      </c>
      <c r="M325" s="20">
        <f t="shared" si="331"/>
        <v>0</v>
      </c>
      <c r="N325" s="20">
        <f t="shared" si="331"/>
        <v>0</v>
      </c>
      <c r="O325" s="47"/>
      <c r="P325" s="48">
        <f>P322</f>
        <v>-0.1</v>
      </c>
      <c r="Q325" s="48">
        <v>1.1605042016806721</v>
      </c>
      <c r="R325" s="15"/>
      <c r="S325" s="2" t="e">
        <f>VLOOKUP(B325,[1]ODT!$B$11:$H$459,7,0)</f>
        <v>#N/A</v>
      </c>
      <c r="T325" s="2"/>
      <c r="U325" s="2"/>
      <c r="V325" s="2"/>
      <c r="W325" s="2"/>
      <c r="X325" s="2"/>
      <c r="Y325" s="2"/>
      <c r="Z325" s="2"/>
    </row>
    <row r="326" spans="1:26" ht="13.5" customHeight="1">
      <c r="A326" s="35">
        <v>135</v>
      </c>
      <c r="B326" s="11" t="s">
        <v>241</v>
      </c>
      <c r="C326" s="13"/>
      <c r="D326" s="53"/>
      <c r="E326" s="13"/>
      <c r="F326" s="13"/>
      <c r="G326" s="50"/>
      <c r="H326" s="50"/>
      <c r="I326" s="50"/>
      <c r="J326" s="50"/>
      <c r="K326" s="20">
        <f t="shared" si="325"/>
        <v>0</v>
      </c>
      <c r="L326" s="20">
        <f t="shared" ref="L326:N326" si="332">IFERROR(ROUND(D326*$Q326/100,0)*100,"")</f>
        <v>0</v>
      </c>
      <c r="M326" s="20">
        <f t="shared" si="332"/>
        <v>0</v>
      </c>
      <c r="N326" s="20">
        <f t="shared" si="332"/>
        <v>0</v>
      </c>
      <c r="O326" s="47"/>
      <c r="P326" s="48"/>
      <c r="Q326" s="48"/>
      <c r="R326" s="15"/>
      <c r="S326" s="2" t="e">
        <f>VLOOKUP(B326,[1]ODT!$B$11:$H$459,7,0)</f>
        <v>#N/A</v>
      </c>
      <c r="T326" s="2"/>
      <c r="U326" s="2"/>
      <c r="V326" s="2"/>
      <c r="W326" s="2"/>
      <c r="X326" s="2"/>
      <c r="Y326" s="2"/>
      <c r="Z326" s="2"/>
    </row>
    <row r="327" spans="1:26" ht="13.5" customHeight="1">
      <c r="A327" s="35" t="s">
        <v>10</v>
      </c>
      <c r="B327" s="12" t="s">
        <v>242</v>
      </c>
      <c r="C327" s="49">
        <v>7000</v>
      </c>
      <c r="D327" s="53"/>
      <c r="E327" s="13"/>
      <c r="F327" s="13"/>
      <c r="G327" s="50"/>
      <c r="H327" s="50"/>
      <c r="I327" s="50"/>
      <c r="J327" s="50"/>
      <c r="K327" s="20">
        <f t="shared" si="325"/>
        <v>-2000</v>
      </c>
      <c r="L327" s="20">
        <f t="shared" ref="L327:N327" si="333">IFERROR(ROUND(D327*$Q327/100,0)*100,"")</f>
        <v>0</v>
      </c>
      <c r="M327" s="20">
        <f t="shared" si="333"/>
        <v>0</v>
      </c>
      <c r="N327" s="20">
        <f t="shared" si="333"/>
        <v>0</v>
      </c>
      <c r="O327" s="47"/>
      <c r="P327" s="48"/>
      <c r="Q327" s="48">
        <f>P255-0.25</f>
        <v>-0.25</v>
      </c>
      <c r="R327" s="15"/>
      <c r="S327" s="2" t="e">
        <f>VLOOKUP(B327,[1]ODT!$B$11:$H$459,7,0)</f>
        <v>#N/A</v>
      </c>
      <c r="T327" s="2"/>
      <c r="U327" s="2"/>
      <c r="V327" s="2"/>
      <c r="W327" s="2"/>
      <c r="X327" s="2"/>
      <c r="Y327" s="2"/>
      <c r="Z327" s="2"/>
    </row>
    <row r="328" spans="1:26" ht="13.5" customHeight="1">
      <c r="A328" s="40" t="s">
        <v>472</v>
      </c>
      <c r="B328" s="61" t="s">
        <v>473</v>
      </c>
      <c r="C328" s="62"/>
      <c r="D328" s="42"/>
      <c r="E328" s="42"/>
      <c r="F328" s="42"/>
      <c r="G328" s="63"/>
      <c r="H328" s="63"/>
      <c r="I328" s="63"/>
      <c r="J328" s="63"/>
      <c r="K328" s="20">
        <f t="shared" si="325"/>
        <v>0</v>
      </c>
      <c r="L328" s="20">
        <f t="shared" ref="L328:N328" si="334">IFERROR(ROUND(D328*$Q328/100,0)*100,"")</f>
        <v>0</v>
      </c>
      <c r="M328" s="20">
        <f t="shared" si="334"/>
        <v>0</v>
      </c>
      <c r="N328" s="20">
        <f t="shared" si="334"/>
        <v>0</v>
      </c>
      <c r="O328" s="44"/>
      <c r="P328" s="37"/>
      <c r="Q328" s="37"/>
      <c r="R328" s="45"/>
      <c r="S328" s="2" t="e">
        <f>VLOOKUP(B328,[1]ODT!$B$11:$H$459,7,0)</f>
        <v>#N/A</v>
      </c>
      <c r="T328" s="46"/>
      <c r="U328" s="46"/>
      <c r="V328" s="46"/>
      <c r="W328" s="46"/>
      <c r="X328" s="46"/>
      <c r="Y328" s="46"/>
      <c r="Z328" s="46"/>
    </row>
    <row r="329" spans="1:26" ht="13.5" customHeight="1">
      <c r="A329" s="35">
        <v>1</v>
      </c>
      <c r="B329" s="11" t="s">
        <v>474</v>
      </c>
      <c r="C329" s="49">
        <v>5000</v>
      </c>
      <c r="D329" s="13"/>
      <c r="E329" s="13"/>
      <c r="F329" s="13"/>
      <c r="G329" s="50"/>
      <c r="H329" s="50"/>
      <c r="I329" s="50"/>
      <c r="J329" s="50"/>
      <c r="K329" s="20">
        <f t="shared" si="325"/>
        <v>0</v>
      </c>
      <c r="L329" s="20">
        <f t="shared" ref="L329:N329" si="335">IFERROR(ROUND(D329*$Q329/100,0)*100,"")</f>
        <v>0</v>
      </c>
      <c r="M329" s="20">
        <f t="shared" si="335"/>
        <v>0</v>
      </c>
      <c r="N329" s="20">
        <f t="shared" si="335"/>
        <v>0</v>
      </c>
      <c r="O329" s="47"/>
      <c r="P329" s="48"/>
      <c r="Q329" s="48">
        <f>P368</f>
        <v>0</v>
      </c>
      <c r="R329" s="15"/>
      <c r="S329" s="2" t="e">
        <f>VLOOKUP(B329,[1]ODT!$B$11:$H$459,7,0)</f>
        <v>#N/A</v>
      </c>
      <c r="T329" s="2"/>
      <c r="U329" s="2"/>
      <c r="V329" s="2"/>
      <c r="W329" s="2"/>
      <c r="X329" s="2"/>
      <c r="Y329" s="2"/>
      <c r="Z329" s="2"/>
    </row>
    <row r="330" spans="1:26" ht="13.5" customHeight="1">
      <c r="A330" s="35">
        <v>2</v>
      </c>
      <c r="B330" s="11" t="s">
        <v>475</v>
      </c>
      <c r="C330" s="49">
        <v>6000</v>
      </c>
      <c r="D330" s="49">
        <v>4000</v>
      </c>
      <c r="E330" s="49">
        <v>3000</v>
      </c>
      <c r="F330" s="49">
        <v>2000</v>
      </c>
      <c r="G330" s="50"/>
      <c r="H330" s="50"/>
      <c r="I330" s="50"/>
      <c r="J330" s="50"/>
      <c r="K330" s="20">
        <f t="shared" si="325"/>
        <v>8000</v>
      </c>
      <c r="L330" s="20">
        <f t="shared" ref="L330:N330" si="336">IFERROR(ROUND(D330*$Q330/100,0)*100,"")</f>
        <v>5600</v>
      </c>
      <c r="M330" s="20">
        <f t="shared" si="336"/>
        <v>4200</v>
      </c>
      <c r="N330" s="20">
        <f t="shared" si="336"/>
        <v>2800</v>
      </c>
      <c r="O330" s="47">
        <f>[2]H.TuyHoa!$K$352</f>
        <v>0</v>
      </c>
      <c r="P330" s="52">
        <f>[2]H.TuyHoa!$K$352</f>
        <v>0</v>
      </c>
      <c r="Q330" s="52">
        <v>1.3888888888888891</v>
      </c>
      <c r="R330" s="15"/>
      <c r="S330" s="2" t="s">
        <v>476</v>
      </c>
      <c r="T330" s="2"/>
      <c r="U330" s="2"/>
      <c r="V330" s="2"/>
      <c r="W330" s="2"/>
      <c r="X330" s="2"/>
      <c r="Y330" s="2"/>
      <c r="Z330" s="2"/>
    </row>
    <row r="331" spans="1:26" ht="13.5" customHeight="1">
      <c r="A331" s="35">
        <v>3</v>
      </c>
      <c r="B331" s="11" t="s">
        <v>477</v>
      </c>
      <c r="C331" s="49">
        <v>5000</v>
      </c>
      <c r="D331" s="49">
        <v>3000</v>
      </c>
      <c r="E331" s="49">
        <v>2000</v>
      </c>
      <c r="F331" s="49">
        <v>1000</v>
      </c>
      <c r="G331" s="50"/>
      <c r="H331" s="50"/>
      <c r="I331" s="50"/>
      <c r="J331" s="50"/>
      <c r="K331" s="20">
        <f t="shared" si="325"/>
        <v>6000</v>
      </c>
      <c r="L331" s="20">
        <f t="shared" ref="L331:N331" si="337">IFERROR(ROUND(D331*$Q331/100,0)*100,"")</f>
        <v>3500</v>
      </c>
      <c r="M331" s="20">
        <f t="shared" si="337"/>
        <v>2300</v>
      </c>
      <c r="N331" s="20">
        <f t="shared" si="337"/>
        <v>1200</v>
      </c>
      <c r="O331" s="47">
        <f>[2]H.TuyHoa!$K$335</f>
        <v>0</v>
      </c>
      <c r="P331" s="52">
        <f>[2]H.TuyHoa!$K$335</f>
        <v>0</v>
      </c>
      <c r="Q331" s="52">
        <v>1.1690363349131123</v>
      </c>
      <c r="R331" s="15"/>
      <c r="S331" s="2" t="s">
        <v>478</v>
      </c>
      <c r="T331" s="2"/>
      <c r="U331" s="2"/>
      <c r="V331" s="2"/>
      <c r="W331" s="2"/>
      <c r="X331" s="2"/>
      <c r="Y331" s="2"/>
      <c r="Z331" s="2"/>
    </row>
    <row r="332" spans="1:26" ht="13.5" customHeight="1">
      <c r="A332" s="35">
        <v>4</v>
      </c>
      <c r="B332" s="11" t="s">
        <v>130</v>
      </c>
      <c r="C332" s="49">
        <v>3800</v>
      </c>
      <c r="D332" s="49">
        <v>2400</v>
      </c>
      <c r="E332" s="49">
        <v>2000</v>
      </c>
      <c r="F332" s="49">
        <v>1200</v>
      </c>
      <c r="G332" s="50"/>
      <c r="H332" s="50"/>
      <c r="I332" s="50"/>
      <c r="J332" s="50"/>
      <c r="K332" s="20">
        <f t="shared" ref="K332:N332" si="338">IFERROR(ROUND(C332*$Q332/100,0)*100,"")</f>
        <v>0</v>
      </c>
      <c r="L332" s="20">
        <f t="shared" si="338"/>
        <v>0</v>
      </c>
      <c r="M332" s="20">
        <f t="shared" si="338"/>
        <v>0</v>
      </c>
      <c r="N332" s="20">
        <f t="shared" si="338"/>
        <v>0</v>
      </c>
      <c r="O332" s="47"/>
      <c r="P332" s="48"/>
      <c r="Q332" s="48">
        <f>Q334</f>
        <v>0</v>
      </c>
      <c r="R332" s="15"/>
      <c r="S332" s="2" t="e">
        <f>VLOOKUP(B332,[1]ODT!$B$11:$H$459,7,0)</f>
        <v>#N/A</v>
      </c>
      <c r="T332" s="2"/>
      <c r="U332" s="2"/>
      <c r="V332" s="2"/>
      <c r="W332" s="2"/>
      <c r="X332" s="2"/>
      <c r="Y332" s="2"/>
      <c r="Z332" s="2"/>
    </row>
    <row r="333" spans="1:26" ht="13.5" customHeight="1">
      <c r="A333" s="35">
        <v>5</v>
      </c>
      <c r="B333" s="11" t="s">
        <v>131</v>
      </c>
      <c r="C333" s="13"/>
      <c r="D333" s="13"/>
      <c r="E333" s="13"/>
      <c r="F333" s="13"/>
      <c r="G333" s="50"/>
      <c r="H333" s="50"/>
      <c r="I333" s="50"/>
      <c r="J333" s="50"/>
      <c r="K333" s="20">
        <f t="shared" ref="K333:K334" si="339">IFERROR(ROUND(C333*$Q333/1000,0)*1000,"")</f>
        <v>0</v>
      </c>
      <c r="L333" s="20">
        <f t="shared" ref="L333:N333" si="340">IFERROR(ROUND(D333*$Q333/100,0)*100,"")</f>
        <v>0</v>
      </c>
      <c r="M333" s="20">
        <f t="shared" si="340"/>
        <v>0</v>
      </c>
      <c r="N333" s="20">
        <f t="shared" si="340"/>
        <v>0</v>
      </c>
      <c r="O333" s="47"/>
      <c r="P333" s="48"/>
      <c r="Q333" s="48"/>
      <c r="R333" s="15"/>
      <c r="S333" s="2" t="s">
        <v>479</v>
      </c>
      <c r="T333" s="2"/>
      <c r="U333" s="2"/>
      <c r="V333" s="2"/>
      <c r="W333" s="2"/>
      <c r="X333" s="2"/>
      <c r="Y333" s="2"/>
      <c r="Z333" s="2"/>
    </row>
    <row r="334" spans="1:26" ht="13.5" customHeight="1">
      <c r="A334" s="35" t="s">
        <v>10</v>
      </c>
      <c r="B334" s="12" t="s">
        <v>132</v>
      </c>
      <c r="C334" s="49">
        <v>5000</v>
      </c>
      <c r="D334" s="49">
        <v>3500</v>
      </c>
      <c r="E334" s="49">
        <v>2500</v>
      </c>
      <c r="F334" s="49">
        <v>1500</v>
      </c>
      <c r="G334" s="50"/>
      <c r="H334" s="50"/>
      <c r="I334" s="50"/>
      <c r="J334" s="50"/>
      <c r="K334" s="20">
        <f t="shared" si="339"/>
        <v>0</v>
      </c>
      <c r="L334" s="20">
        <f t="shared" ref="L334:N334" si="341">IFERROR(ROUND(D334*$Q334/100,0)*100,"")</f>
        <v>0</v>
      </c>
      <c r="M334" s="20">
        <f t="shared" si="341"/>
        <v>0</v>
      </c>
      <c r="N334" s="20">
        <f t="shared" si="341"/>
        <v>0</v>
      </c>
      <c r="O334" s="47">
        <f>[2]H.TuyHoa!$K$478</f>
        <v>0</v>
      </c>
      <c r="P334" s="48">
        <f>P345</f>
        <v>0</v>
      </c>
      <c r="Q334" s="48">
        <f>P334</f>
        <v>0</v>
      </c>
      <c r="R334" s="15"/>
      <c r="S334" s="2"/>
      <c r="T334" s="2"/>
      <c r="U334" s="2"/>
      <c r="V334" s="2"/>
      <c r="W334" s="2"/>
      <c r="X334" s="2"/>
      <c r="Y334" s="2"/>
      <c r="Z334" s="2"/>
    </row>
    <row r="335" spans="1:26" ht="26.25" customHeight="1">
      <c r="A335" s="35" t="s">
        <v>10</v>
      </c>
      <c r="B335" s="12" t="s">
        <v>133</v>
      </c>
      <c r="C335" s="49">
        <v>3000</v>
      </c>
      <c r="D335" s="49">
        <v>1800</v>
      </c>
      <c r="E335" s="49">
        <v>1500</v>
      </c>
      <c r="F335" s="13">
        <v>900</v>
      </c>
      <c r="G335" s="50"/>
      <c r="H335" s="50"/>
      <c r="I335" s="50"/>
      <c r="J335" s="50"/>
      <c r="K335" s="20">
        <f>IFERROR(ROUND(C335*$Q335/500,0)*500,"")</f>
        <v>-500</v>
      </c>
      <c r="L335" s="20">
        <f t="shared" ref="L335:N335" si="342">IFERROR(ROUND(D335*$Q335/100,0)*100,"")</f>
        <v>-200</v>
      </c>
      <c r="M335" s="20">
        <f t="shared" si="342"/>
        <v>-200</v>
      </c>
      <c r="N335" s="20">
        <f t="shared" si="342"/>
        <v>-100</v>
      </c>
      <c r="O335" s="47">
        <f>[2]H.TuyHoa!$K$481</f>
        <v>0</v>
      </c>
      <c r="P335" s="48">
        <f>P43</f>
        <v>0</v>
      </c>
      <c r="Q335" s="48">
        <f>P335-0.1</f>
        <v>-0.1</v>
      </c>
      <c r="R335" s="15"/>
      <c r="S335" s="2" t="e">
        <f>VLOOKUP(B335,[1]ODT!$B$11:$H$459,7,0)</f>
        <v>#N/A</v>
      </c>
      <c r="T335" s="2"/>
      <c r="U335" s="2"/>
      <c r="V335" s="2"/>
      <c r="W335" s="2"/>
      <c r="X335" s="2"/>
      <c r="Y335" s="2"/>
      <c r="Z335" s="2"/>
    </row>
    <row r="336" spans="1:26" ht="13.5" customHeight="1">
      <c r="A336" s="35" t="s">
        <v>10</v>
      </c>
      <c r="B336" s="12" t="s">
        <v>134</v>
      </c>
      <c r="C336" s="49">
        <v>2000</v>
      </c>
      <c r="D336" s="49">
        <v>1400</v>
      </c>
      <c r="E336" s="49">
        <v>1000</v>
      </c>
      <c r="F336" s="13">
        <v>600</v>
      </c>
      <c r="G336" s="50"/>
      <c r="H336" s="50"/>
      <c r="I336" s="50"/>
      <c r="J336" s="50"/>
      <c r="K336" s="20">
        <f>IFERROR(ROUND(C336*$Q336/1000,0)*1000,"")</f>
        <v>3000</v>
      </c>
      <c r="L336" s="20">
        <f t="shared" ref="L336:N336" si="343">IFERROR(ROUND(D336*$Q336/100,0)*100,"")</f>
        <v>2400</v>
      </c>
      <c r="M336" s="20">
        <f t="shared" si="343"/>
        <v>1700</v>
      </c>
      <c r="N336" s="20">
        <f t="shared" si="343"/>
        <v>1000</v>
      </c>
      <c r="O336" s="47">
        <f>[2]H.TuyHoa!$K$485</f>
        <v>0</v>
      </c>
      <c r="P336" s="48">
        <f>P375</f>
        <v>0</v>
      </c>
      <c r="Q336" s="48">
        <v>1.6920473773265652</v>
      </c>
      <c r="R336" s="15"/>
      <c r="S336" s="2" t="e">
        <f>VLOOKUP(B336,[1]ODT!$B$11:$H$459,7,0)</f>
        <v>#N/A</v>
      </c>
      <c r="T336" s="2"/>
      <c r="U336" s="2"/>
      <c r="V336" s="2"/>
      <c r="W336" s="2"/>
      <c r="X336" s="2"/>
      <c r="Y336" s="2"/>
      <c r="Z336" s="2"/>
    </row>
    <row r="337" spans="1:26" ht="13.5" customHeight="1">
      <c r="A337" s="35">
        <v>6</v>
      </c>
      <c r="B337" s="11" t="s">
        <v>480</v>
      </c>
      <c r="C337" s="49">
        <v>2500</v>
      </c>
      <c r="D337" s="49">
        <v>1800</v>
      </c>
      <c r="E337" s="49">
        <v>1200</v>
      </c>
      <c r="F337" s="13">
        <v>800</v>
      </c>
      <c r="G337" s="50"/>
      <c r="H337" s="50"/>
      <c r="I337" s="50"/>
      <c r="J337" s="50"/>
      <c r="K337" s="20">
        <f>IFERROR(ROUND(C337*$Q337/500,0)*500,"")</f>
        <v>4000</v>
      </c>
      <c r="L337" s="20">
        <f t="shared" ref="L337:N337" si="344">IFERROR(ROUND(D337*$Q337/100,0)*100,"")</f>
        <v>3000</v>
      </c>
      <c r="M337" s="20">
        <f t="shared" si="344"/>
        <v>2000</v>
      </c>
      <c r="N337" s="20">
        <f t="shared" si="344"/>
        <v>1400</v>
      </c>
      <c r="O337" s="47">
        <f>[2]H.TuyHoa!$K$348</f>
        <v>0</v>
      </c>
      <c r="P337" s="48">
        <f>[2]H.TuyHoa!$K$348</f>
        <v>0</v>
      </c>
      <c r="Q337" s="48">
        <f>Q336</f>
        <v>1.6920473773265652</v>
      </c>
      <c r="R337" s="15"/>
      <c r="S337" s="2" t="s">
        <v>481</v>
      </c>
      <c r="T337" s="2"/>
      <c r="U337" s="2"/>
      <c r="V337" s="2"/>
      <c r="W337" s="2"/>
      <c r="X337" s="2"/>
      <c r="Y337" s="2"/>
      <c r="Z337" s="2"/>
    </row>
    <row r="338" spans="1:26" ht="13.5" customHeight="1">
      <c r="A338" s="35">
        <v>7</v>
      </c>
      <c r="B338" s="11" t="s">
        <v>135</v>
      </c>
      <c r="C338" s="13"/>
      <c r="D338" s="13"/>
      <c r="E338" s="13"/>
      <c r="F338" s="13"/>
      <c r="G338" s="50"/>
      <c r="H338" s="50"/>
      <c r="I338" s="50"/>
      <c r="J338" s="50"/>
      <c r="K338" s="20">
        <f t="shared" ref="K338:K339" si="345">IFERROR(ROUND(C338*$Q338/1000,0)*1000,"")</f>
        <v>0</v>
      </c>
      <c r="L338" s="20">
        <f t="shared" ref="L338:N338" si="346">IFERROR(ROUND(D338*$Q338/100,0)*100,"")</f>
        <v>0</v>
      </c>
      <c r="M338" s="20">
        <f t="shared" si="346"/>
        <v>0</v>
      </c>
      <c r="N338" s="20">
        <f t="shared" si="346"/>
        <v>0</v>
      </c>
      <c r="O338" s="47"/>
      <c r="P338" s="48"/>
      <c r="Q338" s="48"/>
      <c r="R338" s="15"/>
      <c r="S338" s="2" t="s">
        <v>482</v>
      </c>
      <c r="T338" s="2"/>
      <c r="U338" s="2"/>
      <c r="V338" s="2"/>
      <c r="W338" s="2"/>
      <c r="X338" s="2"/>
      <c r="Y338" s="2"/>
      <c r="Z338" s="2"/>
    </row>
    <row r="339" spans="1:26" ht="13.5" customHeight="1">
      <c r="A339" s="35" t="s">
        <v>10</v>
      </c>
      <c r="B339" s="12" t="s">
        <v>136</v>
      </c>
      <c r="C339" s="49">
        <v>2000</v>
      </c>
      <c r="D339" s="49">
        <v>1400</v>
      </c>
      <c r="E339" s="49">
        <v>1000</v>
      </c>
      <c r="F339" s="13">
        <v>600</v>
      </c>
      <c r="G339" s="50"/>
      <c r="H339" s="50"/>
      <c r="I339" s="50"/>
      <c r="J339" s="50"/>
      <c r="K339" s="20">
        <f t="shared" si="345"/>
        <v>3000</v>
      </c>
      <c r="L339" s="20">
        <f t="shared" ref="L339:N339" si="347">IFERROR(ROUND(D339*$Q339/100,0)*100,"")</f>
        <v>2400</v>
      </c>
      <c r="M339" s="20">
        <f t="shared" si="347"/>
        <v>1700</v>
      </c>
      <c r="N339" s="20">
        <f t="shared" si="347"/>
        <v>1000</v>
      </c>
      <c r="O339" s="47"/>
      <c r="P339" s="48">
        <f>P375</f>
        <v>0</v>
      </c>
      <c r="Q339" s="48">
        <v>1.6920473773265652</v>
      </c>
      <c r="R339" s="15"/>
      <c r="S339" s="2" t="e">
        <f>VLOOKUP(B339,[1]ODT!$B$11:$H$459,7,0)</f>
        <v>#N/A</v>
      </c>
      <c r="T339" s="2"/>
      <c r="U339" s="2"/>
      <c r="V339" s="2"/>
      <c r="W339" s="2"/>
      <c r="X339" s="2"/>
      <c r="Y339" s="2"/>
      <c r="Z339" s="2"/>
    </row>
    <row r="340" spans="1:26" ht="13.5" customHeight="1">
      <c r="A340" s="35" t="s">
        <v>10</v>
      </c>
      <c r="B340" s="12" t="s">
        <v>137</v>
      </c>
      <c r="C340" s="49">
        <v>1500</v>
      </c>
      <c r="D340" s="49">
        <v>1000</v>
      </c>
      <c r="E340" s="13">
        <v>700</v>
      </c>
      <c r="F340" s="13">
        <v>500</v>
      </c>
      <c r="G340" s="50"/>
      <c r="H340" s="50"/>
      <c r="I340" s="50"/>
      <c r="J340" s="50"/>
      <c r="K340" s="20">
        <f>IFERROR(ROUND(C340*$Q340/500,0)*500,"")</f>
        <v>0</v>
      </c>
      <c r="L340" s="20">
        <f t="shared" ref="L340:N340" si="348">IFERROR(ROUND(D340*$Q340/100,0)*100,"")</f>
        <v>0</v>
      </c>
      <c r="M340" s="20">
        <f t="shared" si="348"/>
        <v>0</v>
      </c>
      <c r="N340" s="20">
        <f t="shared" si="348"/>
        <v>0</v>
      </c>
      <c r="O340" s="47"/>
      <c r="P340" s="48"/>
      <c r="Q340" s="48">
        <f>Q332</f>
        <v>0</v>
      </c>
      <c r="R340" s="15"/>
      <c r="S340" s="2" t="e">
        <f>VLOOKUP(B340,[1]ODT!$B$11:$H$459,7,0)</f>
        <v>#N/A</v>
      </c>
      <c r="T340" s="2"/>
      <c r="U340" s="2"/>
      <c r="V340" s="2"/>
      <c r="W340" s="2"/>
      <c r="X340" s="2"/>
      <c r="Y340" s="2"/>
      <c r="Z340" s="2"/>
    </row>
    <row r="341" spans="1:26" ht="13.5" customHeight="1">
      <c r="A341" s="35">
        <v>8</v>
      </c>
      <c r="B341" s="11" t="s">
        <v>138</v>
      </c>
      <c r="C341" s="13"/>
      <c r="D341" s="13"/>
      <c r="E341" s="13"/>
      <c r="F341" s="13"/>
      <c r="G341" s="50"/>
      <c r="H341" s="50"/>
      <c r="I341" s="50"/>
      <c r="J341" s="50"/>
      <c r="K341" s="20">
        <f>IFERROR(ROUND(C341*$Q341/1000,0)*1000,"")</f>
        <v>0</v>
      </c>
      <c r="L341" s="20">
        <f t="shared" ref="L341:N341" si="349">IFERROR(ROUND(D341*$Q341/100,0)*100,"")</f>
        <v>0</v>
      </c>
      <c r="M341" s="20">
        <f t="shared" si="349"/>
        <v>0</v>
      </c>
      <c r="N341" s="20">
        <f t="shared" si="349"/>
        <v>0</v>
      </c>
      <c r="O341" s="47"/>
      <c r="P341" s="48"/>
      <c r="Q341" s="48"/>
      <c r="R341" s="15"/>
      <c r="S341" s="2" t="s">
        <v>482</v>
      </c>
      <c r="T341" s="2"/>
      <c r="U341" s="2"/>
      <c r="V341" s="2"/>
      <c r="W341" s="2"/>
      <c r="X341" s="2"/>
      <c r="Y341" s="2"/>
      <c r="Z341" s="2"/>
    </row>
    <row r="342" spans="1:26" ht="13.5" customHeight="1">
      <c r="A342" s="35" t="s">
        <v>10</v>
      </c>
      <c r="B342" s="12" t="s">
        <v>139</v>
      </c>
      <c r="C342" s="49">
        <v>3500</v>
      </c>
      <c r="D342" s="49">
        <v>2500</v>
      </c>
      <c r="E342" s="49">
        <v>1800</v>
      </c>
      <c r="F342" s="49">
        <v>1000</v>
      </c>
      <c r="G342" s="50"/>
      <c r="H342" s="50"/>
      <c r="I342" s="50"/>
      <c r="J342" s="50"/>
      <c r="K342" s="20">
        <f t="shared" ref="K342:K343" si="350">IFERROR(ROUND(C342*$Q342/500,0)*500,"")</f>
        <v>6500</v>
      </c>
      <c r="L342" s="20">
        <f t="shared" ref="L342:N342" si="351">IFERROR(ROUND(D342*$Q342/100,0)*100,"")</f>
        <v>4500</v>
      </c>
      <c r="M342" s="20">
        <f t="shared" si="351"/>
        <v>3200</v>
      </c>
      <c r="N342" s="20">
        <f t="shared" si="351"/>
        <v>1800</v>
      </c>
      <c r="O342" s="47"/>
      <c r="P342" s="48">
        <f>P105+0.1</f>
        <v>0.1</v>
      </c>
      <c r="Q342" s="48">
        <v>1.7985688496210974</v>
      </c>
      <c r="R342" s="15"/>
      <c r="S342" s="2" t="e">
        <f>VLOOKUP(B342,[1]ODT!$B$11:$H$459,7,0)</f>
        <v>#N/A</v>
      </c>
      <c r="T342" s="2"/>
      <c r="U342" s="2"/>
      <c r="V342" s="2"/>
      <c r="W342" s="2"/>
      <c r="X342" s="2"/>
      <c r="Y342" s="2"/>
      <c r="Z342" s="2"/>
    </row>
    <row r="343" spans="1:26" ht="13.5" customHeight="1">
      <c r="A343" s="35" t="s">
        <v>10</v>
      </c>
      <c r="B343" s="12" t="s">
        <v>140</v>
      </c>
      <c r="C343" s="49">
        <v>3000</v>
      </c>
      <c r="D343" s="49">
        <v>2100</v>
      </c>
      <c r="E343" s="49">
        <v>1500</v>
      </c>
      <c r="F343" s="13">
        <v>900</v>
      </c>
      <c r="G343" s="50"/>
      <c r="H343" s="50"/>
      <c r="I343" s="50"/>
      <c r="J343" s="50"/>
      <c r="K343" s="20">
        <f t="shared" si="350"/>
        <v>5500</v>
      </c>
      <c r="L343" s="20">
        <f t="shared" ref="L343:N343" si="352">IFERROR(ROUND(D343*$Q343/100,0)*100,"")</f>
        <v>3800</v>
      </c>
      <c r="M343" s="20">
        <f t="shared" si="352"/>
        <v>2700</v>
      </c>
      <c r="N343" s="20">
        <f t="shared" si="352"/>
        <v>1600</v>
      </c>
      <c r="O343" s="47"/>
      <c r="P343" s="48">
        <f>P465</f>
        <v>0</v>
      </c>
      <c r="Q343" s="48">
        <f>Q342</f>
        <v>1.7985688496210974</v>
      </c>
      <c r="R343" s="15"/>
      <c r="S343" s="2" t="e">
        <f>VLOOKUP(B343,[1]ODT!$B$11:$H$459,7,0)</f>
        <v>#N/A</v>
      </c>
      <c r="T343" s="2"/>
      <c r="U343" s="2"/>
      <c r="V343" s="2"/>
      <c r="W343" s="2"/>
      <c r="X343" s="2"/>
      <c r="Y343" s="2"/>
      <c r="Z343" s="2"/>
    </row>
    <row r="344" spans="1:26" ht="13.5" customHeight="1">
      <c r="A344" s="35">
        <v>9</v>
      </c>
      <c r="B344" s="11" t="s">
        <v>141</v>
      </c>
      <c r="C344" s="13"/>
      <c r="D344" s="13"/>
      <c r="E344" s="13"/>
      <c r="F344" s="13"/>
      <c r="G344" s="50"/>
      <c r="H344" s="50"/>
      <c r="I344" s="50"/>
      <c r="J344" s="50"/>
      <c r="K344" s="20">
        <f t="shared" ref="K344:K346" si="353">IFERROR(ROUND(C344*$Q344/1000,0)*1000,"")</f>
        <v>0</v>
      </c>
      <c r="L344" s="20">
        <f t="shared" ref="L344:N344" si="354">IFERROR(ROUND(D344*$Q344/100,0)*100,"")</f>
        <v>0</v>
      </c>
      <c r="M344" s="20">
        <f t="shared" si="354"/>
        <v>0</v>
      </c>
      <c r="N344" s="20">
        <f t="shared" si="354"/>
        <v>0</v>
      </c>
      <c r="O344" s="47"/>
      <c r="P344" s="48"/>
      <c r="Q344" s="48"/>
      <c r="R344" s="15"/>
      <c r="S344" s="2" t="e">
        <f>VLOOKUP(B344,[1]ODT!$B$11:$H$459,7,0)</f>
        <v>#N/A</v>
      </c>
      <c r="T344" s="2"/>
      <c r="U344" s="2"/>
      <c r="V344" s="2"/>
      <c r="W344" s="2"/>
      <c r="X344" s="2"/>
      <c r="Y344" s="2"/>
      <c r="Z344" s="2"/>
    </row>
    <row r="345" spans="1:26" ht="13.5" customHeight="1">
      <c r="A345" s="35" t="s">
        <v>10</v>
      </c>
      <c r="B345" s="12" t="s">
        <v>142</v>
      </c>
      <c r="C345" s="49">
        <v>5000</v>
      </c>
      <c r="D345" s="49">
        <v>3500</v>
      </c>
      <c r="E345" s="49">
        <v>2500</v>
      </c>
      <c r="F345" s="49">
        <v>1500</v>
      </c>
      <c r="G345" s="50"/>
      <c r="H345" s="50"/>
      <c r="I345" s="50"/>
      <c r="J345" s="50"/>
      <c r="K345" s="20">
        <f t="shared" si="353"/>
        <v>0</v>
      </c>
      <c r="L345" s="20">
        <f t="shared" ref="L345:N345" si="355">IFERROR(ROUND(D345*$Q345/100,0)*100,"")</f>
        <v>0</v>
      </c>
      <c r="M345" s="20">
        <f t="shared" si="355"/>
        <v>0</v>
      </c>
      <c r="N345" s="20">
        <f t="shared" si="355"/>
        <v>0</v>
      </c>
      <c r="O345" s="47">
        <f>[2]H.TuyHoa!$K$340</f>
        <v>0</v>
      </c>
      <c r="P345" s="52">
        <f>P350</f>
        <v>0</v>
      </c>
      <c r="Q345" s="48">
        <f>P345</f>
        <v>0</v>
      </c>
      <c r="R345" s="15"/>
      <c r="S345" s="2" t="e">
        <f>VLOOKUP(B345,[1]ODT!$B$11:$H$459,7,0)</f>
        <v>#N/A</v>
      </c>
      <c r="T345" s="2"/>
      <c r="U345" s="2"/>
      <c r="V345" s="2"/>
      <c r="W345" s="2"/>
      <c r="X345" s="2"/>
      <c r="Y345" s="2"/>
      <c r="Z345" s="2"/>
    </row>
    <row r="346" spans="1:26" ht="13.5" customHeight="1">
      <c r="A346" s="35" t="s">
        <v>10</v>
      </c>
      <c r="B346" s="12" t="s">
        <v>143</v>
      </c>
      <c r="C346" s="49">
        <v>2000</v>
      </c>
      <c r="D346" s="49">
        <v>1500</v>
      </c>
      <c r="E346" s="49">
        <v>1000</v>
      </c>
      <c r="F346" s="13">
        <v>700</v>
      </c>
      <c r="G346" s="50"/>
      <c r="H346" s="50"/>
      <c r="I346" s="50"/>
      <c r="J346" s="50"/>
      <c r="K346" s="20">
        <f t="shared" si="353"/>
        <v>3000</v>
      </c>
      <c r="L346" s="20">
        <f t="shared" ref="L346:N346" si="356">IFERROR(ROUND(D346*$Q346/100,0)*100,"")</f>
        <v>2000</v>
      </c>
      <c r="M346" s="20">
        <f t="shared" si="356"/>
        <v>1300</v>
      </c>
      <c r="N346" s="20">
        <f t="shared" si="356"/>
        <v>900</v>
      </c>
      <c r="O346" s="47">
        <f>[2]H.TuyHoa!$K$344</f>
        <v>0</v>
      </c>
      <c r="P346" s="48">
        <f>P56</f>
        <v>0</v>
      </c>
      <c r="Q346" s="48">
        <v>1.348932</v>
      </c>
      <c r="R346" s="15"/>
      <c r="S346" s="2" t="e">
        <f>VLOOKUP(B346,[1]ODT!$B$11:$H$459,7,0)</f>
        <v>#N/A</v>
      </c>
      <c r="T346" s="2"/>
      <c r="U346" s="2"/>
      <c r="V346" s="2"/>
      <c r="W346" s="2"/>
      <c r="X346" s="2"/>
      <c r="Y346" s="2"/>
      <c r="Z346" s="2"/>
    </row>
    <row r="347" spans="1:26" ht="21" customHeight="1">
      <c r="A347" s="35">
        <v>10</v>
      </c>
      <c r="B347" s="11" t="s">
        <v>483</v>
      </c>
      <c r="C347" s="49">
        <v>4000</v>
      </c>
      <c r="D347" s="49">
        <v>2800</v>
      </c>
      <c r="E347" s="49">
        <v>2000</v>
      </c>
      <c r="F347" s="49">
        <v>1200</v>
      </c>
      <c r="G347" s="50"/>
      <c r="H347" s="50"/>
      <c r="I347" s="50"/>
      <c r="J347" s="50"/>
      <c r="K347" s="20">
        <f>IFERROR(ROUND(C347*$Q347/500,0)*500,"")</f>
        <v>0</v>
      </c>
      <c r="L347" s="20">
        <f t="shared" ref="L347:N347" si="357">IFERROR(ROUND(D347*$Q347/100,0)*100,"")</f>
        <v>0</v>
      </c>
      <c r="M347" s="20">
        <f t="shared" si="357"/>
        <v>0</v>
      </c>
      <c r="N347" s="20">
        <f t="shared" si="357"/>
        <v>0</v>
      </c>
      <c r="O347" s="47">
        <f>[2]H.TuyHoa!$K$443</f>
        <v>0</v>
      </c>
      <c r="P347" s="52">
        <f>[2]H.TuyHoa!$K$443</f>
        <v>0</v>
      </c>
      <c r="Q347" s="52">
        <f>P347</f>
        <v>0</v>
      </c>
      <c r="R347" s="15"/>
      <c r="S347" s="2" t="s">
        <v>482</v>
      </c>
      <c r="T347" s="2"/>
      <c r="U347" s="2"/>
      <c r="V347" s="2"/>
      <c r="W347" s="2"/>
      <c r="X347" s="2"/>
      <c r="Y347" s="2"/>
      <c r="Z347" s="2"/>
    </row>
    <row r="348" spans="1:26" ht="13.5" customHeight="1">
      <c r="A348" s="35">
        <v>11</v>
      </c>
      <c r="B348" s="11" t="s">
        <v>484</v>
      </c>
      <c r="C348" s="49">
        <v>2000</v>
      </c>
      <c r="D348" s="49">
        <v>1400</v>
      </c>
      <c r="E348" s="49">
        <v>1000</v>
      </c>
      <c r="F348" s="13">
        <v>600</v>
      </c>
      <c r="G348" s="50"/>
      <c r="H348" s="50"/>
      <c r="I348" s="50"/>
      <c r="J348" s="50"/>
      <c r="K348" s="20">
        <f>IFERROR(ROUND(C348*$Q348/1000,0)*1000,"")</f>
        <v>3000</v>
      </c>
      <c r="L348" s="20">
        <f t="shared" ref="L348:N348" si="358">IFERROR(ROUND(D348*$Q348/100,0)*100,"")</f>
        <v>1900</v>
      </c>
      <c r="M348" s="20">
        <f t="shared" si="358"/>
        <v>1300</v>
      </c>
      <c r="N348" s="20">
        <f t="shared" si="358"/>
        <v>800</v>
      </c>
      <c r="O348" s="47"/>
      <c r="P348" s="48">
        <f>P375</f>
        <v>0</v>
      </c>
      <c r="Q348" s="48">
        <f>Q346</f>
        <v>1.348932</v>
      </c>
      <c r="R348" s="15"/>
      <c r="S348" s="2" t="s">
        <v>482</v>
      </c>
      <c r="T348" s="2"/>
      <c r="U348" s="2"/>
      <c r="V348" s="2"/>
      <c r="W348" s="2"/>
      <c r="X348" s="2"/>
      <c r="Y348" s="2"/>
      <c r="Z348" s="2"/>
    </row>
    <row r="349" spans="1:26" ht="13.5" customHeight="1">
      <c r="A349" s="35">
        <v>12</v>
      </c>
      <c r="B349" s="11" t="s">
        <v>485</v>
      </c>
      <c r="C349" s="49">
        <v>2500</v>
      </c>
      <c r="D349" s="49">
        <v>1700</v>
      </c>
      <c r="E349" s="49">
        <v>1200</v>
      </c>
      <c r="F349" s="13">
        <v>700</v>
      </c>
      <c r="G349" s="50"/>
      <c r="H349" s="50"/>
      <c r="I349" s="50"/>
      <c r="J349" s="50"/>
      <c r="K349" s="20">
        <f t="shared" ref="K349:K350" si="359">IFERROR(ROUND(C349*$Q349/500,0)*500,"")</f>
        <v>5000</v>
      </c>
      <c r="L349" s="20">
        <f t="shared" ref="L349:N349" si="360">IFERROR(ROUND(D349*$Q349/100,0)*100,"")</f>
        <v>3400</v>
      </c>
      <c r="M349" s="20">
        <f t="shared" si="360"/>
        <v>2400</v>
      </c>
      <c r="N349" s="20">
        <f t="shared" si="360"/>
        <v>1400</v>
      </c>
      <c r="O349" s="47">
        <f>[2]H.TuyHoa!$K$355</f>
        <v>0</v>
      </c>
      <c r="P349" s="48">
        <f>P337</f>
        <v>0</v>
      </c>
      <c r="Q349" s="48">
        <v>1.971830985915493</v>
      </c>
      <c r="R349" s="15"/>
      <c r="S349" s="2" t="e">
        <f>VLOOKUP(B349,[1]ODT!$B$11:$H$459,7,0)</f>
        <v>#N/A</v>
      </c>
      <c r="T349" s="2"/>
      <c r="U349" s="2"/>
      <c r="V349" s="2"/>
      <c r="W349" s="2"/>
      <c r="X349" s="2"/>
      <c r="Y349" s="2"/>
      <c r="Z349" s="2"/>
    </row>
    <row r="350" spans="1:26" ht="13.5" customHeight="1">
      <c r="A350" s="35">
        <v>13</v>
      </c>
      <c r="B350" s="11" t="s">
        <v>486</v>
      </c>
      <c r="C350" s="49">
        <v>5000</v>
      </c>
      <c r="D350" s="49">
        <v>3500</v>
      </c>
      <c r="E350" s="49">
        <v>2500</v>
      </c>
      <c r="F350" s="49">
        <v>1500</v>
      </c>
      <c r="G350" s="50"/>
      <c r="H350" s="50"/>
      <c r="I350" s="50"/>
      <c r="J350" s="50"/>
      <c r="K350" s="20">
        <f t="shared" si="359"/>
        <v>0</v>
      </c>
      <c r="L350" s="20">
        <f t="shared" ref="L350:N350" si="361">IFERROR(ROUND(D350*$Q350/100,0)*100,"")</f>
        <v>0</v>
      </c>
      <c r="M350" s="20">
        <f t="shared" si="361"/>
        <v>0</v>
      </c>
      <c r="N350" s="20">
        <f t="shared" si="361"/>
        <v>0</v>
      </c>
      <c r="O350" s="36">
        <f>[2]H.TuyHoa!$K$447</f>
        <v>0</v>
      </c>
      <c r="P350" s="37">
        <f t="shared" ref="P350:Q350" si="362">O350</f>
        <v>0</v>
      </c>
      <c r="Q350" s="48">
        <f t="shared" si="362"/>
        <v>0</v>
      </c>
      <c r="R350" s="15"/>
      <c r="S350" s="2" t="s">
        <v>478</v>
      </c>
      <c r="T350" s="2"/>
      <c r="U350" s="2"/>
      <c r="V350" s="2"/>
      <c r="W350" s="2"/>
      <c r="X350" s="2"/>
      <c r="Y350" s="2"/>
      <c r="Z350" s="2"/>
    </row>
    <row r="351" spans="1:26" ht="13.5" customHeight="1">
      <c r="A351" s="35">
        <v>14</v>
      </c>
      <c r="B351" s="11" t="s">
        <v>144</v>
      </c>
      <c r="C351" s="49">
        <v>4000</v>
      </c>
      <c r="D351" s="49">
        <v>2800</v>
      </c>
      <c r="E351" s="49">
        <v>2000</v>
      </c>
      <c r="F351" s="49">
        <v>1200</v>
      </c>
      <c r="G351" s="50"/>
      <c r="H351" s="50"/>
      <c r="I351" s="50"/>
      <c r="J351" s="50"/>
      <c r="K351" s="20">
        <f t="shared" ref="K351:K380" si="363">IFERROR(ROUND(C351*$Q351/1000,0)*1000,"")</f>
        <v>7000</v>
      </c>
      <c r="L351" s="20">
        <f t="shared" ref="L351:N351" si="364">IFERROR(ROUND(D351*$Q351/100,0)*100,"")</f>
        <v>4700</v>
      </c>
      <c r="M351" s="20">
        <f t="shared" si="364"/>
        <v>3400</v>
      </c>
      <c r="N351" s="20">
        <f t="shared" si="364"/>
        <v>2000</v>
      </c>
      <c r="O351" s="47">
        <f>[2]H.TuyHoa!$K$359</f>
        <v>0</v>
      </c>
      <c r="P351" s="48">
        <f>P347</f>
        <v>0</v>
      </c>
      <c r="Q351" s="48">
        <v>1.6913319238900635</v>
      </c>
      <c r="R351" s="15"/>
      <c r="S351" s="2" t="e">
        <f>VLOOKUP(B351,[1]ODT!$B$11:$H$459,7,0)</f>
        <v>#N/A</v>
      </c>
      <c r="T351" s="2"/>
      <c r="U351" s="2"/>
      <c r="V351" s="2"/>
      <c r="W351" s="2"/>
      <c r="X351" s="2"/>
      <c r="Y351" s="2"/>
      <c r="Z351" s="2"/>
    </row>
    <row r="352" spans="1:26" ht="13.5" customHeight="1">
      <c r="A352" s="35">
        <v>15</v>
      </c>
      <c r="B352" s="11" t="s">
        <v>145</v>
      </c>
      <c r="C352" s="13"/>
      <c r="D352" s="13"/>
      <c r="E352" s="13"/>
      <c r="F352" s="13"/>
      <c r="G352" s="50"/>
      <c r="H352" s="50"/>
      <c r="I352" s="50"/>
      <c r="J352" s="50"/>
      <c r="K352" s="20">
        <f t="shared" si="363"/>
        <v>0</v>
      </c>
      <c r="L352" s="20">
        <f t="shared" ref="L352:N352" si="365">IFERROR(ROUND(D352*$Q352/100,0)*100,"")</f>
        <v>0</v>
      </c>
      <c r="M352" s="20">
        <f t="shared" si="365"/>
        <v>0</v>
      </c>
      <c r="N352" s="20">
        <f t="shared" si="365"/>
        <v>0</v>
      </c>
      <c r="O352" s="47"/>
      <c r="P352" s="48"/>
      <c r="Q352" s="48"/>
      <c r="R352" s="15"/>
      <c r="S352" s="2" t="s">
        <v>482</v>
      </c>
      <c r="T352" s="2"/>
      <c r="U352" s="2"/>
      <c r="V352" s="2"/>
      <c r="W352" s="2"/>
      <c r="X352" s="2"/>
      <c r="Y352" s="2"/>
      <c r="Z352" s="2"/>
    </row>
    <row r="353" spans="1:26" ht="13.5" customHeight="1">
      <c r="A353" s="35" t="s">
        <v>10</v>
      </c>
      <c r="B353" s="12" t="s">
        <v>146</v>
      </c>
      <c r="C353" s="49">
        <v>3000</v>
      </c>
      <c r="D353" s="49">
        <v>2100</v>
      </c>
      <c r="E353" s="49">
        <v>1500</v>
      </c>
      <c r="F353" s="13">
        <v>900</v>
      </c>
      <c r="G353" s="50"/>
      <c r="H353" s="50"/>
      <c r="I353" s="50"/>
      <c r="J353" s="50"/>
      <c r="K353" s="20">
        <f t="shared" si="363"/>
        <v>7000</v>
      </c>
      <c r="L353" s="20">
        <f t="shared" ref="L353:N353" si="366">IFERROR(ROUND(D353*$Q353/100,0)*100,"")</f>
        <v>4800</v>
      </c>
      <c r="M353" s="20">
        <f t="shared" si="366"/>
        <v>3400</v>
      </c>
      <c r="N353" s="20">
        <f t="shared" si="366"/>
        <v>2100</v>
      </c>
      <c r="O353" s="47">
        <f>[2]H.TuyHoa!$K$451</f>
        <v>0</v>
      </c>
      <c r="P353" s="48">
        <f>P465</f>
        <v>0</v>
      </c>
      <c r="Q353" s="48">
        <v>2.2913573333333335</v>
      </c>
      <c r="R353" s="15"/>
      <c r="S353" s="2" t="e">
        <f>VLOOKUP(B353,[1]ODT!$B$11:$H$459,7,0)</f>
        <v>#N/A</v>
      </c>
      <c r="T353" s="2"/>
      <c r="U353" s="2"/>
      <c r="V353" s="2"/>
      <c r="W353" s="2"/>
      <c r="X353" s="2"/>
      <c r="Y353" s="2"/>
      <c r="Z353" s="2"/>
    </row>
    <row r="354" spans="1:26" ht="13.5" customHeight="1">
      <c r="A354" s="35" t="s">
        <v>10</v>
      </c>
      <c r="B354" s="12" t="s">
        <v>147</v>
      </c>
      <c r="C354" s="49">
        <v>2000</v>
      </c>
      <c r="D354" s="49">
        <v>1400</v>
      </c>
      <c r="E354" s="49">
        <v>1000</v>
      </c>
      <c r="F354" s="13">
        <v>600</v>
      </c>
      <c r="G354" s="50"/>
      <c r="H354" s="50"/>
      <c r="I354" s="50"/>
      <c r="J354" s="50"/>
      <c r="K354" s="20">
        <f t="shared" si="363"/>
        <v>3000</v>
      </c>
      <c r="L354" s="20">
        <f t="shared" ref="L354:N354" si="367">IFERROR(ROUND(D354*$Q354/100,0)*100,"")</f>
        <v>2400</v>
      </c>
      <c r="M354" s="20">
        <f t="shared" si="367"/>
        <v>1700</v>
      </c>
      <c r="N354" s="20">
        <f t="shared" si="367"/>
        <v>1000</v>
      </c>
      <c r="O354" s="47"/>
      <c r="P354" s="48">
        <f>P375</f>
        <v>0</v>
      </c>
      <c r="Q354" s="48">
        <v>1.6920473773265652</v>
      </c>
      <c r="R354" s="15"/>
      <c r="S354" s="2" t="e">
        <f>VLOOKUP(B354,[1]ODT!$B$11:$H$459,7,0)</f>
        <v>#N/A</v>
      </c>
      <c r="T354" s="2"/>
      <c r="U354" s="2"/>
      <c r="V354" s="2"/>
      <c r="W354" s="2"/>
      <c r="X354" s="2"/>
      <c r="Y354" s="2"/>
      <c r="Z354" s="2"/>
    </row>
    <row r="355" spans="1:26" ht="13.5" customHeight="1">
      <c r="A355" s="35">
        <v>16</v>
      </c>
      <c r="B355" s="11" t="s">
        <v>148</v>
      </c>
      <c r="C355" s="13"/>
      <c r="D355" s="13"/>
      <c r="E355" s="13"/>
      <c r="F355" s="13"/>
      <c r="G355" s="50"/>
      <c r="H355" s="50"/>
      <c r="I355" s="50"/>
      <c r="J355" s="50"/>
      <c r="K355" s="20">
        <f t="shared" si="363"/>
        <v>0</v>
      </c>
      <c r="L355" s="20">
        <f t="shared" ref="L355:N355" si="368">IFERROR(ROUND(D355*$Q355/100,0)*100,"")</f>
        <v>0</v>
      </c>
      <c r="M355" s="20">
        <f t="shared" si="368"/>
        <v>0</v>
      </c>
      <c r="N355" s="20">
        <f t="shared" si="368"/>
        <v>0</v>
      </c>
      <c r="O355" s="47"/>
      <c r="P355" s="48"/>
      <c r="Q355" s="48"/>
      <c r="R355" s="15"/>
      <c r="S355" s="2" t="e">
        <f>VLOOKUP(B355,[1]ODT!$B$11:$H$459,7,0)</f>
        <v>#N/A</v>
      </c>
      <c r="T355" s="2"/>
      <c r="U355" s="2"/>
      <c r="V355" s="2"/>
      <c r="W355" s="2"/>
      <c r="X355" s="2"/>
      <c r="Y355" s="2"/>
      <c r="Z355" s="2"/>
    </row>
    <row r="356" spans="1:26" ht="13.5" customHeight="1">
      <c r="A356" s="35" t="s">
        <v>10</v>
      </c>
      <c r="B356" s="12" t="s">
        <v>149</v>
      </c>
      <c r="C356" s="49">
        <v>3000</v>
      </c>
      <c r="D356" s="49">
        <v>2100</v>
      </c>
      <c r="E356" s="49">
        <v>1500</v>
      </c>
      <c r="F356" s="13">
        <v>900</v>
      </c>
      <c r="G356" s="50"/>
      <c r="H356" s="50"/>
      <c r="I356" s="50"/>
      <c r="J356" s="50"/>
      <c r="K356" s="20">
        <f t="shared" si="363"/>
        <v>7000</v>
      </c>
      <c r="L356" s="20">
        <f t="shared" ref="L356:N356" si="369">IFERROR(ROUND(D356*$Q356/100,0)*100,"")</f>
        <v>4800</v>
      </c>
      <c r="M356" s="20">
        <f t="shared" si="369"/>
        <v>3400</v>
      </c>
      <c r="N356" s="20">
        <f t="shared" si="369"/>
        <v>2100</v>
      </c>
      <c r="O356" s="47">
        <f>[2]H.TuyHoa!$K$362</f>
        <v>0</v>
      </c>
      <c r="P356" s="48">
        <f>P465</f>
        <v>0</v>
      </c>
      <c r="Q356" s="48">
        <v>2.2913573333333335</v>
      </c>
      <c r="R356" s="15"/>
      <c r="S356" s="2" t="e">
        <f>VLOOKUP(B356,[1]ODT!$B$11:$H$459,7,0)</f>
        <v>#N/A</v>
      </c>
      <c r="T356" s="2"/>
      <c r="U356" s="2"/>
      <c r="V356" s="2"/>
      <c r="W356" s="2"/>
      <c r="X356" s="2"/>
      <c r="Y356" s="2"/>
      <c r="Z356" s="2"/>
    </row>
    <row r="357" spans="1:26" ht="13.5" customHeight="1">
      <c r="A357" s="35" t="s">
        <v>10</v>
      </c>
      <c r="B357" s="12" t="s">
        <v>150</v>
      </c>
      <c r="C357" s="49">
        <v>2000</v>
      </c>
      <c r="D357" s="49">
        <v>1500</v>
      </c>
      <c r="E357" s="49">
        <v>1000</v>
      </c>
      <c r="F357" s="13">
        <v>700</v>
      </c>
      <c r="G357" s="50"/>
      <c r="H357" s="50"/>
      <c r="I357" s="50"/>
      <c r="J357" s="50"/>
      <c r="K357" s="20">
        <f t="shared" si="363"/>
        <v>3000</v>
      </c>
      <c r="L357" s="20">
        <f t="shared" ref="L357:N357" si="370">IFERROR(ROUND(D357*$Q357/100,0)*100,"")</f>
        <v>2000</v>
      </c>
      <c r="M357" s="20">
        <f t="shared" si="370"/>
        <v>1300</v>
      </c>
      <c r="N357" s="20">
        <f t="shared" si="370"/>
        <v>900</v>
      </c>
      <c r="O357" s="47"/>
      <c r="P357" s="48">
        <f>P56</f>
        <v>0</v>
      </c>
      <c r="Q357" s="48">
        <v>1.348932</v>
      </c>
      <c r="R357" s="15"/>
      <c r="S357" s="2" t="e">
        <f>VLOOKUP(B357,[1]ODT!$B$11:$H$459,7,0)</f>
        <v>#N/A</v>
      </c>
      <c r="T357" s="2"/>
      <c r="U357" s="2"/>
      <c r="V357" s="2"/>
      <c r="W357" s="2"/>
      <c r="X357" s="2"/>
      <c r="Y357" s="2"/>
      <c r="Z357" s="2"/>
    </row>
    <row r="358" spans="1:26" ht="13.5" customHeight="1">
      <c r="A358" s="35">
        <v>17</v>
      </c>
      <c r="B358" s="11" t="s">
        <v>487</v>
      </c>
      <c r="C358" s="49">
        <v>4000</v>
      </c>
      <c r="D358" s="49">
        <v>2800</v>
      </c>
      <c r="E358" s="49">
        <v>2000</v>
      </c>
      <c r="F358" s="49">
        <v>1200</v>
      </c>
      <c r="G358" s="50"/>
      <c r="H358" s="50"/>
      <c r="I358" s="50"/>
      <c r="J358" s="50"/>
      <c r="K358" s="20">
        <f t="shared" si="363"/>
        <v>7000</v>
      </c>
      <c r="L358" s="20">
        <f t="shared" ref="L358:N358" si="371">IFERROR(ROUND(D358*$Q358/100,0)*100,"")</f>
        <v>4700</v>
      </c>
      <c r="M358" s="20">
        <f t="shared" si="371"/>
        <v>3400</v>
      </c>
      <c r="N358" s="20">
        <f t="shared" si="371"/>
        <v>2000</v>
      </c>
      <c r="O358" s="47">
        <f>[2]H.TuyHoa!$K$454</f>
        <v>0</v>
      </c>
      <c r="P358" s="48">
        <f>P347</f>
        <v>0</v>
      </c>
      <c r="Q358" s="48">
        <v>1.6913319238900635</v>
      </c>
      <c r="R358" s="15"/>
      <c r="S358" s="2" t="s">
        <v>482</v>
      </c>
      <c r="T358" s="2"/>
      <c r="U358" s="2"/>
      <c r="V358" s="2"/>
      <c r="W358" s="2"/>
      <c r="X358" s="2"/>
      <c r="Y358" s="2"/>
      <c r="Z358" s="2"/>
    </row>
    <row r="359" spans="1:26" ht="13.5" customHeight="1">
      <c r="A359" s="35">
        <v>18</v>
      </c>
      <c r="B359" s="11" t="s">
        <v>151</v>
      </c>
      <c r="C359" s="49">
        <v>8000</v>
      </c>
      <c r="D359" s="49">
        <v>5000</v>
      </c>
      <c r="E359" s="49">
        <v>3000</v>
      </c>
      <c r="F359" s="49">
        <v>2000</v>
      </c>
      <c r="G359" s="50"/>
      <c r="H359" s="50"/>
      <c r="I359" s="50"/>
      <c r="J359" s="50"/>
      <c r="K359" s="20">
        <f t="shared" si="363"/>
        <v>11000</v>
      </c>
      <c r="L359" s="20">
        <f t="shared" ref="L359:N359" si="372">IFERROR(ROUND(D359*$Q359/100,0)*100,"")</f>
        <v>7000</v>
      </c>
      <c r="M359" s="20">
        <f t="shared" si="372"/>
        <v>4200</v>
      </c>
      <c r="N359" s="20">
        <f t="shared" si="372"/>
        <v>2800</v>
      </c>
      <c r="O359" s="47">
        <f>[2]H.TuyHoa!$K$457</f>
        <v>0</v>
      </c>
      <c r="P359" s="52">
        <f>[2]H.TuyHoa!$K$457</f>
        <v>0</v>
      </c>
      <c r="Q359" s="52">
        <v>1.4003797500000001</v>
      </c>
      <c r="R359" s="15"/>
      <c r="S359" s="2" t="s">
        <v>482</v>
      </c>
      <c r="T359" s="2"/>
      <c r="U359" s="2"/>
      <c r="V359" s="2"/>
      <c r="W359" s="2"/>
      <c r="X359" s="2"/>
      <c r="Y359" s="2"/>
      <c r="Z359" s="2"/>
    </row>
    <row r="360" spans="1:26" ht="13.5" customHeight="1">
      <c r="A360" s="35">
        <v>19</v>
      </c>
      <c r="B360" s="11" t="s">
        <v>488</v>
      </c>
      <c r="C360" s="49">
        <v>3000</v>
      </c>
      <c r="D360" s="49">
        <v>2100</v>
      </c>
      <c r="E360" s="49">
        <v>1500</v>
      </c>
      <c r="F360" s="13">
        <v>900</v>
      </c>
      <c r="G360" s="50"/>
      <c r="H360" s="50"/>
      <c r="I360" s="50"/>
      <c r="J360" s="50"/>
      <c r="K360" s="20">
        <f t="shared" si="363"/>
        <v>7000</v>
      </c>
      <c r="L360" s="20">
        <f t="shared" ref="L360:N360" si="373">IFERROR(ROUND(D360*$Q360/100,0)*100,"")</f>
        <v>4800</v>
      </c>
      <c r="M360" s="20">
        <f t="shared" si="373"/>
        <v>3400</v>
      </c>
      <c r="N360" s="20">
        <f t="shared" si="373"/>
        <v>2100</v>
      </c>
      <c r="O360" s="47">
        <f>[2]H.TuyHoa!$K$367</f>
        <v>0</v>
      </c>
      <c r="P360" s="48">
        <f>P465</f>
        <v>0</v>
      </c>
      <c r="Q360" s="48">
        <v>2.2913573333333335</v>
      </c>
      <c r="R360" s="15"/>
      <c r="S360" s="2" t="e">
        <f>VLOOKUP(B360,[1]ODT!$B$11:$H$459,7,0)</f>
        <v>#N/A</v>
      </c>
      <c r="T360" s="2"/>
      <c r="U360" s="2"/>
      <c r="V360" s="2"/>
      <c r="W360" s="2"/>
      <c r="X360" s="2"/>
      <c r="Y360" s="2"/>
      <c r="Z360" s="2"/>
    </row>
    <row r="361" spans="1:26" ht="13.5" customHeight="1">
      <c r="A361" s="35">
        <v>20</v>
      </c>
      <c r="B361" s="11" t="s">
        <v>152</v>
      </c>
      <c r="C361" s="13"/>
      <c r="D361" s="13"/>
      <c r="E361" s="13"/>
      <c r="F361" s="13"/>
      <c r="G361" s="50"/>
      <c r="H361" s="50"/>
      <c r="I361" s="50"/>
      <c r="J361" s="50"/>
      <c r="K361" s="20">
        <f t="shared" si="363"/>
        <v>0</v>
      </c>
      <c r="L361" s="20">
        <f t="shared" ref="L361:N361" si="374">IFERROR(ROUND(D361*$Q361/100,0)*100,"")</f>
        <v>0</v>
      </c>
      <c r="M361" s="20">
        <f t="shared" si="374"/>
        <v>0</v>
      </c>
      <c r="N361" s="20">
        <f t="shared" si="374"/>
        <v>0</v>
      </c>
      <c r="O361" s="47"/>
      <c r="P361" s="48"/>
      <c r="Q361" s="48"/>
      <c r="R361" s="15"/>
      <c r="S361" s="2" t="s">
        <v>482</v>
      </c>
      <c r="T361" s="2"/>
      <c r="U361" s="2"/>
      <c r="V361" s="2"/>
      <c r="W361" s="2"/>
      <c r="X361" s="2"/>
      <c r="Y361" s="2"/>
      <c r="Z361" s="2"/>
    </row>
    <row r="362" spans="1:26" ht="13.5" customHeight="1">
      <c r="A362" s="35" t="s">
        <v>10</v>
      </c>
      <c r="B362" s="12" t="s">
        <v>153</v>
      </c>
      <c r="C362" s="49">
        <v>3500</v>
      </c>
      <c r="D362" s="49">
        <v>2500</v>
      </c>
      <c r="E362" s="49">
        <v>1800</v>
      </c>
      <c r="F362" s="49">
        <v>1000</v>
      </c>
      <c r="G362" s="50"/>
      <c r="H362" s="50"/>
      <c r="I362" s="50"/>
      <c r="J362" s="50"/>
      <c r="K362" s="20">
        <f t="shared" si="363"/>
        <v>7000</v>
      </c>
      <c r="L362" s="20">
        <f t="shared" ref="L362:N362" si="375">IFERROR(ROUND(D362*$Q362/100,0)*100,"")</f>
        <v>5200</v>
      </c>
      <c r="M362" s="20">
        <f t="shared" si="375"/>
        <v>3700</v>
      </c>
      <c r="N362" s="20">
        <f t="shared" si="375"/>
        <v>2100</v>
      </c>
      <c r="O362" s="47">
        <f>[2]H.TuyHoa!$K$462</f>
        <v>0</v>
      </c>
      <c r="P362" s="48">
        <f>[2]H.TuyHoa!$K$462</f>
        <v>0</v>
      </c>
      <c r="Q362" s="48">
        <v>2.0749040356883497</v>
      </c>
      <c r="R362" s="15"/>
      <c r="S362" s="2" t="e">
        <f>VLOOKUP(B362,[1]ODT!$B$11:$H$459,7,0)</f>
        <v>#N/A</v>
      </c>
      <c r="T362" s="2"/>
      <c r="U362" s="2"/>
      <c r="V362" s="2"/>
      <c r="W362" s="2"/>
      <c r="X362" s="2"/>
      <c r="Y362" s="2"/>
      <c r="Z362" s="2"/>
    </row>
    <row r="363" spans="1:26" ht="13.5" customHeight="1">
      <c r="A363" s="35" t="s">
        <v>10</v>
      </c>
      <c r="B363" s="12" t="s">
        <v>154</v>
      </c>
      <c r="C363" s="49">
        <v>2500</v>
      </c>
      <c r="D363" s="49">
        <v>1700</v>
      </c>
      <c r="E363" s="49">
        <v>1200</v>
      </c>
      <c r="F363" s="13">
        <v>700</v>
      </c>
      <c r="G363" s="50"/>
      <c r="H363" s="50"/>
      <c r="I363" s="50"/>
      <c r="J363" s="50"/>
      <c r="K363" s="20">
        <f t="shared" si="363"/>
        <v>5000</v>
      </c>
      <c r="L363" s="20">
        <f t="shared" ref="L363:N363" si="376">IFERROR(ROUND(D363*$Q363/100,0)*100,"")</f>
        <v>3400</v>
      </c>
      <c r="M363" s="20">
        <f t="shared" si="376"/>
        <v>2400</v>
      </c>
      <c r="N363" s="20">
        <f t="shared" si="376"/>
        <v>1400</v>
      </c>
      <c r="O363" s="47">
        <f>[2]H.TuyHoa!$K$495</f>
        <v>0</v>
      </c>
      <c r="P363" s="48">
        <f>P337</f>
        <v>0</v>
      </c>
      <c r="Q363" s="48">
        <v>1.971830985915493</v>
      </c>
      <c r="R363" s="15"/>
      <c r="S363" s="2" t="e">
        <f>VLOOKUP(B363,[1]ODT!$B$11:$H$459,7,0)</f>
        <v>#N/A</v>
      </c>
      <c r="T363" s="2"/>
      <c r="U363" s="2"/>
      <c r="V363" s="2"/>
      <c r="W363" s="2"/>
      <c r="X363" s="2"/>
      <c r="Y363" s="2"/>
      <c r="Z363" s="2"/>
    </row>
    <row r="364" spans="1:26" ht="13.5" customHeight="1">
      <c r="A364" s="35">
        <v>21</v>
      </c>
      <c r="B364" s="11" t="s">
        <v>171</v>
      </c>
      <c r="C364" s="13"/>
      <c r="D364" s="13"/>
      <c r="E364" s="13"/>
      <c r="F364" s="13"/>
      <c r="G364" s="50"/>
      <c r="H364" s="50"/>
      <c r="I364" s="50"/>
      <c r="J364" s="50"/>
      <c r="K364" s="20">
        <f t="shared" si="363"/>
        <v>0</v>
      </c>
      <c r="L364" s="20">
        <f t="shared" ref="L364:N364" si="377">IFERROR(ROUND(D364*$Q364/100,0)*100,"")</f>
        <v>0</v>
      </c>
      <c r="M364" s="20">
        <f t="shared" si="377"/>
        <v>0</v>
      </c>
      <c r="N364" s="20">
        <f t="shared" si="377"/>
        <v>0</v>
      </c>
      <c r="O364" s="47"/>
      <c r="P364" s="48"/>
      <c r="Q364" s="48"/>
      <c r="R364" s="15"/>
      <c r="S364" s="2" t="e">
        <f>VLOOKUP(B364,[1]ODT!$B$11:$H$459,7,0)</f>
        <v>#N/A</v>
      </c>
      <c r="T364" s="2"/>
      <c r="U364" s="2"/>
      <c r="V364" s="2"/>
      <c r="W364" s="2"/>
      <c r="X364" s="2"/>
      <c r="Y364" s="2"/>
      <c r="Z364" s="2"/>
    </row>
    <row r="365" spans="1:26" ht="13.5" customHeight="1">
      <c r="A365" s="35" t="s">
        <v>10</v>
      </c>
      <c r="B365" s="12" t="s">
        <v>149</v>
      </c>
      <c r="C365" s="49">
        <v>2500</v>
      </c>
      <c r="D365" s="49">
        <v>1800</v>
      </c>
      <c r="E365" s="49">
        <v>1200</v>
      </c>
      <c r="F365" s="13">
        <v>800</v>
      </c>
      <c r="G365" s="50"/>
      <c r="H365" s="50"/>
      <c r="I365" s="50"/>
      <c r="J365" s="50"/>
      <c r="K365" s="20">
        <f t="shared" si="363"/>
        <v>5000</v>
      </c>
      <c r="L365" s="20">
        <f t="shared" ref="L365:N365" si="378">IFERROR(ROUND(D365*$Q365/100,0)*100,"")</f>
        <v>3500</v>
      </c>
      <c r="M365" s="20">
        <f t="shared" si="378"/>
        <v>2400</v>
      </c>
      <c r="N365" s="20">
        <f t="shared" si="378"/>
        <v>1600</v>
      </c>
      <c r="O365" s="47"/>
      <c r="P365" s="48">
        <f>P337</f>
        <v>0</v>
      </c>
      <c r="Q365" s="48">
        <v>1.971830985915493</v>
      </c>
      <c r="R365" s="15"/>
      <c r="S365" s="2" t="e">
        <f>VLOOKUP(B365,[1]ODT!$B$11:$H$459,7,0)</f>
        <v>#N/A</v>
      </c>
      <c r="T365" s="2"/>
      <c r="U365" s="2"/>
      <c r="V365" s="2"/>
      <c r="W365" s="2"/>
      <c r="X365" s="2"/>
      <c r="Y365" s="2"/>
      <c r="Z365" s="2"/>
    </row>
    <row r="366" spans="1:26" ht="13.5" customHeight="1">
      <c r="A366" s="35" t="s">
        <v>10</v>
      </c>
      <c r="B366" s="12" t="s">
        <v>155</v>
      </c>
      <c r="C366" s="49">
        <v>3000</v>
      </c>
      <c r="D366" s="13"/>
      <c r="E366" s="13"/>
      <c r="F366" s="13"/>
      <c r="G366" s="50"/>
      <c r="H366" s="50"/>
      <c r="I366" s="50"/>
      <c r="J366" s="50"/>
      <c r="K366" s="20">
        <f t="shared" si="363"/>
        <v>7000</v>
      </c>
      <c r="L366" s="20">
        <f t="shared" ref="L366:N366" si="379">IFERROR(ROUND(D366*$Q366/100,0)*100,"")</f>
        <v>0</v>
      </c>
      <c r="M366" s="20">
        <f t="shared" si="379"/>
        <v>0</v>
      </c>
      <c r="N366" s="20">
        <f t="shared" si="379"/>
        <v>0</v>
      </c>
      <c r="O366" s="47"/>
      <c r="P366" s="48">
        <f>P465</f>
        <v>0</v>
      </c>
      <c r="Q366" s="48">
        <v>2.2913573333333335</v>
      </c>
      <c r="R366" s="15"/>
      <c r="S366" s="2" t="e">
        <f>VLOOKUP(B366,[1]ODT!$B$11:$H$459,7,0)</f>
        <v>#N/A</v>
      </c>
      <c r="T366" s="2"/>
      <c r="U366" s="2"/>
      <c r="V366" s="2"/>
      <c r="W366" s="2"/>
      <c r="X366" s="2"/>
      <c r="Y366" s="2"/>
      <c r="Z366" s="2"/>
    </row>
    <row r="367" spans="1:26" ht="13.5" customHeight="1">
      <c r="A367" s="35">
        <v>22</v>
      </c>
      <c r="B367" s="11" t="s">
        <v>156</v>
      </c>
      <c r="C367" s="13"/>
      <c r="D367" s="13"/>
      <c r="E367" s="13"/>
      <c r="F367" s="13"/>
      <c r="G367" s="50"/>
      <c r="H367" s="50"/>
      <c r="I367" s="50"/>
      <c r="J367" s="50"/>
      <c r="K367" s="20">
        <f t="shared" si="363"/>
        <v>0</v>
      </c>
      <c r="L367" s="20">
        <f t="shared" ref="L367:N367" si="380">IFERROR(ROUND(D367*$Q367/100,0)*100,"")</f>
        <v>0</v>
      </c>
      <c r="M367" s="20">
        <f t="shared" si="380"/>
        <v>0</v>
      </c>
      <c r="N367" s="20">
        <f t="shared" si="380"/>
        <v>0</v>
      </c>
      <c r="O367" s="47"/>
      <c r="P367" s="48"/>
      <c r="Q367" s="48"/>
      <c r="R367" s="15"/>
      <c r="S367" s="2" t="e">
        <f>VLOOKUP(B367,[1]ODT!$B$11:$H$459,7,0)</f>
        <v>#N/A</v>
      </c>
      <c r="T367" s="2"/>
      <c r="U367" s="2"/>
      <c r="V367" s="2"/>
      <c r="W367" s="2"/>
      <c r="X367" s="2"/>
      <c r="Y367" s="2"/>
      <c r="Z367" s="2"/>
    </row>
    <row r="368" spans="1:26" ht="13.5" customHeight="1">
      <c r="A368" s="35" t="s">
        <v>10</v>
      </c>
      <c r="B368" s="12" t="s">
        <v>157</v>
      </c>
      <c r="C368" s="49">
        <v>5000</v>
      </c>
      <c r="D368" s="49">
        <v>3500</v>
      </c>
      <c r="E368" s="49">
        <v>2500</v>
      </c>
      <c r="F368" s="49">
        <v>1500</v>
      </c>
      <c r="G368" s="50"/>
      <c r="H368" s="50"/>
      <c r="I368" s="50"/>
      <c r="J368" s="50"/>
      <c r="K368" s="20">
        <f t="shared" si="363"/>
        <v>0</v>
      </c>
      <c r="L368" s="20">
        <f t="shared" ref="L368:N368" si="381">IFERROR(ROUND(D368*$Q368/100,0)*100,"")</f>
        <v>0</v>
      </c>
      <c r="M368" s="20">
        <f t="shared" si="381"/>
        <v>0</v>
      </c>
      <c r="N368" s="20">
        <f t="shared" si="381"/>
        <v>0</v>
      </c>
      <c r="O368" s="47">
        <f>[2]H.TuyHoa!$K$500</f>
        <v>0</v>
      </c>
      <c r="P368" s="48">
        <f>P345</f>
        <v>0</v>
      </c>
      <c r="Q368" s="48">
        <f>P368</f>
        <v>0</v>
      </c>
      <c r="R368" s="15"/>
      <c r="S368" s="2" t="e">
        <f>VLOOKUP(B368,[1]ODT!$B$11:$H$459,7,0)</f>
        <v>#N/A</v>
      </c>
      <c r="T368" s="2"/>
      <c r="U368" s="2"/>
      <c r="V368" s="2"/>
      <c r="W368" s="2"/>
      <c r="X368" s="2"/>
      <c r="Y368" s="2"/>
      <c r="Z368" s="2"/>
    </row>
    <row r="369" spans="1:26" ht="13.5" customHeight="1">
      <c r="A369" s="35" t="s">
        <v>10</v>
      </c>
      <c r="B369" s="12" t="s">
        <v>158</v>
      </c>
      <c r="C369" s="49">
        <v>4000</v>
      </c>
      <c r="D369" s="49">
        <v>2800</v>
      </c>
      <c r="E369" s="49">
        <v>2000</v>
      </c>
      <c r="F369" s="49">
        <v>1200</v>
      </c>
      <c r="G369" s="50"/>
      <c r="H369" s="50"/>
      <c r="I369" s="50"/>
      <c r="J369" s="50"/>
      <c r="K369" s="20">
        <f t="shared" si="363"/>
        <v>7000</v>
      </c>
      <c r="L369" s="20">
        <f t="shared" ref="L369:N369" si="382">IFERROR(ROUND(D369*$Q369/100,0)*100,"")</f>
        <v>4700</v>
      </c>
      <c r="M369" s="20">
        <f t="shared" si="382"/>
        <v>3400</v>
      </c>
      <c r="N369" s="20">
        <f t="shared" si="382"/>
        <v>2000</v>
      </c>
      <c r="O369" s="47">
        <f>[2]H.TuyHoa!$K$502</f>
        <v>0</v>
      </c>
      <c r="P369" s="48">
        <f>P347</f>
        <v>0</v>
      </c>
      <c r="Q369" s="48">
        <v>1.6913319238900635</v>
      </c>
      <c r="R369" s="15"/>
      <c r="S369" s="2" t="e">
        <f>VLOOKUP(B369,[1]ODT!$B$11:$H$459,7,0)</f>
        <v>#N/A</v>
      </c>
      <c r="T369" s="2"/>
      <c r="U369" s="2"/>
      <c r="V369" s="2"/>
      <c r="W369" s="2"/>
      <c r="X369" s="2"/>
      <c r="Y369" s="2"/>
      <c r="Z369" s="2"/>
    </row>
    <row r="370" spans="1:26" ht="13.5" customHeight="1">
      <c r="A370" s="35" t="s">
        <v>10</v>
      </c>
      <c r="B370" s="12" t="s">
        <v>489</v>
      </c>
      <c r="C370" s="49">
        <v>2000</v>
      </c>
      <c r="D370" s="49">
        <v>1400</v>
      </c>
      <c r="E370" s="49">
        <v>1000</v>
      </c>
      <c r="F370" s="13">
        <v>600</v>
      </c>
      <c r="G370" s="50"/>
      <c r="H370" s="50"/>
      <c r="I370" s="50"/>
      <c r="J370" s="50"/>
      <c r="K370" s="20">
        <f t="shared" si="363"/>
        <v>3000</v>
      </c>
      <c r="L370" s="20">
        <f t="shared" ref="L370:N370" si="383">IFERROR(ROUND(D370*$Q370/100,0)*100,"")</f>
        <v>2400</v>
      </c>
      <c r="M370" s="20">
        <f t="shared" si="383"/>
        <v>1700</v>
      </c>
      <c r="N370" s="20">
        <f t="shared" si="383"/>
        <v>1000</v>
      </c>
      <c r="O370" s="47"/>
      <c r="P370" s="48">
        <f>P375</f>
        <v>0</v>
      </c>
      <c r="Q370" s="48">
        <v>1.6920473773265652</v>
      </c>
      <c r="R370" s="15"/>
      <c r="S370" s="2" t="e">
        <f>VLOOKUP(B370,[1]ODT!$B$11:$H$459,7,0)</f>
        <v>#N/A</v>
      </c>
      <c r="T370" s="2"/>
      <c r="U370" s="2"/>
      <c r="V370" s="2"/>
      <c r="W370" s="2"/>
      <c r="X370" s="2"/>
      <c r="Y370" s="2"/>
      <c r="Z370" s="2"/>
    </row>
    <row r="371" spans="1:26" ht="13.5" customHeight="1">
      <c r="A371" s="35">
        <v>23</v>
      </c>
      <c r="B371" s="11" t="s">
        <v>185</v>
      </c>
      <c r="C371" s="49">
        <v>4000</v>
      </c>
      <c r="D371" s="49">
        <v>2800</v>
      </c>
      <c r="E371" s="49">
        <v>2000</v>
      </c>
      <c r="F371" s="49">
        <v>1200</v>
      </c>
      <c r="G371" s="50"/>
      <c r="H371" s="50"/>
      <c r="I371" s="50"/>
      <c r="J371" s="50"/>
      <c r="K371" s="20">
        <f t="shared" si="363"/>
        <v>7000</v>
      </c>
      <c r="L371" s="20">
        <f t="shared" ref="L371:N371" si="384">IFERROR(ROUND(D371*$Q371/100,0)*100,"")</f>
        <v>4700</v>
      </c>
      <c r="M371" s="20">
        <f t="shared" si="384"/>
        <v>3400</v>
      </c>
      <c r="N371" s="20">
        <f t="shared" si="384"/>
        <v>2000</v>
      </c>
      <c r="O371" s="47">
        <f>[2]H.TuyHoa!$K$504</f>
        <v>0</v>
      </c>
      <c r="P371" s="48">
        <f>P347</f>
        <v>0</v>
      </c>
      <c r="Q371" s="48">
        <v>1.6913319238900635</v>
      </c>
      <c r="R371" s="15"/>
      <c r="S371" s="2" t="e">
        <f>VLOOKUP(B371,[1]ODT!$B$11:$H$459,7,0)</f>
        <v>#N/A</v>
      </c>
      <c r="T371" s="2"/>
      <c r="U371" s="2"/>
      <c r="V371" s="2"/>
      <c r="W371" s="2"/>
      <c r="X371" s="2"/>
      <c r="Y371" s="2"/>
      <c r="Z371" s="2"/>
    </row>
    <row r="372" spans="1:26" ht="13.5" customHeight="1">
      <c r="A372" s="35">
        <v>24</v>
      </c>
      <c r="B372" s="11" t="s">
        <v>490</v>
      </c>
      <c r="C372" s="49">
        <v>3000</v>
      </c>
      <c r="D372" s="49">
        <v>2100</v>
      </c>
      <c r="E372" s="49">
        <v>1500</v>
      </c>
      <c r="F372" s="13">
        <v>900</v>
      </c>
      <c r="G372" s="50"/>
      <c r="H372" s="50"/>
      <c r="I372" s="50"/>
      <c r="J372" s="50"/>
      <c r="K372" s="20">
        <f t="shared" si="363"/>
        <v>0</v>
      </c>
      <c r="L372" s="20">
        <f t="shared" ref="L372:N372" si="385">IFERROR(ROUND(D372*$Q372/100,0)*100,"")</f>
        <v>0</v>
      </c>
      <c r="M372" s="20">
        <f t="shared" si="385"/>
        <v>0</v>
      </c>
      <c r="N372" s="20">
        <f t="shared" si="385"/>
        <v>0</v>
      </c>
      <c r="O372" s="47"/>
      <c r="P372" s="48"/>
      <c r="Q372" s="48"/>
      <c r="R372" s="15"/>
      <c r="S372" s="2" t="s">
        <v>482</v>
      </c>
      <c r="T372" s="2"/>
      <c r="U372" s="2"/>
      <c r="V372" s="2"/>
      <c r="W372" s="2"/>
      <c r="X372" s="2"/>
      <c r="Y372" s="2"/>
      <c r="Z372" s="2"/>
    </row>
    <row r="373" spans="1:26" ht="13.5" customHeight="1">
      <c r="A373" s="35">
        <v>25</v>
      </c>
      <c r="B373" s="11" t="s">
        <v>491</v>
      </c>
      <c r="C373" s="49">
        <v>4000</v>
      </c>
      <c r="D373" s="49">
        <v>2800</v>
      </c>
      <c r="E373" s="49">
        <v>2000</v>
      </c>
      <c r="F373" s="49">
        <v>1200</v>
      </c>
      <c r="G373" s="50"/>
      <c r="H373" s="50"/>
      <c r="I373" s="50"/>
      <c r="J373" s="50"/>
      <c r="K373" s="20">
        <f t="shared" si="363"/>
        <v>7000</v>
      </c>
      <c r="L373" s="20">
        <f t="shared" ref="L373:N373" si="386">IFERROR(ROUND(D373*$Q373/100,0)*100,"")</f>
        <v>4700</v>
      </c>
      <c r="M373" s="20">
        <f t="shared" si="386"/>
        <v>3400</v>
      </c>
      <c r="N373" s="20">
        <f t="shared" si="386"/>
        <v>2000</v>
      </c>
      <c r="O373" s="47">
        <f>[2]H.TuyHoa!$K$372</f>
        <v>0</v>
      </c>
      <c r="P373" s="48">
        <f>P347</f>
        <v>0</v>
      </c>
      <c r="Q373" s="48">
        <v>1.6913319238900635</v>
      </c>
      <c r="R373" s="15"/>
      <c r="S373" s="2" t="e">
        <f>VLOOKUP(B373,[1]ODT!$B$11:$H$459,7,0)</f>
        <v>#N/A</v>
      </c>
      <c r="T373" s="2"/>
      <c r="U373" s="2"/>
      <c r="V373" s="2"/>
      <c r="W373" s="2"/>
      <c r="X373" s="2"/>
      <c r="Y373" s="2"/>
      <c r="Z373" s="2"/>
    </row>
    <row r="374" spans="1:26" ht="13.5" customHeight="1">
      <c r="A374" s="35">
        <v>26</v>
      </c>
      <c r="B374" s="11" t="s">
        <v>159</v>
      </c>
      <c r="C374" s="13"/>
      <c r="D374" s="13"/>
      <c r="E374" s="13"/>
      <c r="F374" s="13"/>
      <c r="G374" s="50"/>
      <c r="H374" s="50"/>
      <c r="I374" s="50"/>
      <c r="J374" s="50"/>
      <c r="K374" s="20">
        <f t="shared" si="363"/>
        <v>0</v>
      </c>
      <c r="L374" s="20">
        <f t="shared" ref="L374:N374" si="387">IFERROR(ROUND(D374*$Q374/100,0)*100,"")</f>
        <v>0</v>
      </c>
      <c r="M374" s="20">
        <f t="shared" si="387"/>
        <v>0</v>
      </c>
      <c r="N374" s="20">
        <f t="shared" si="387"/>
        <v>0</v>
      </c>
      <c r="O374" s="47"/>
      <c r="P374" s="48"/>
      <c r="Q374" s="48"/>
      <c r="R374" s="15"/>
      <c r="S374" s="2" t="e">
        <f>VLOOKUP(B374,[1]ODT!$B$11:$H$459,7,0)</f>
        <v>#N/A</v>
      </c>
      <c r="T374" s="2"/>
      <c r="U374" s="2"/>
      <c r="V374" s="2"/>
      <c r="W374" s="2"/>
      <c r="X374" s="2"/>
      <c r="Y374" s="2"/>
      <c r="Z374" s="2"/>
    </row>
    <row r="375" spans="1:26" ht="13.5" customHeight="1">
      <c r="A375" s="35" t="s">
        <v>10</v>
      </c>
      <c r="B375" s="12" t="s">
        <v>160</v>
      </c>
      <c r="C375" s="49">
        <v>2000</v>
      </c>
      <c r="D375" s="49">
        <v>1400</v>
      </c>
      <c r="E375" s="49">
        <v>1000</v>
      </c>
      <c r="F375" s="13">
        <v>600</v>
      </c>
      <c r="G375" s="50"/>
      <c r="H375" s="50"/>
      <c r="I375" s="50"/>
      <c r="J375" s="50"/>
      <c r="K375" s="20">
        <f t="shared" si="363"/>
        <v>3000</v>
      </c>
      <c r="L375" s="20">
        <f t="shared" ref="L375:N375" si="388">IFERROR(ROUND(D375*$Q375/100,0)*100,"")</f>
        <v>2400</v>
      </c>
      <c r="M375" s="20">
        <f t="shared" si="388"/>
        <v>1700</v>
      </c>
      <c r="N375" s="20">
        <f t="shared" si="388"/>
        <v>1000</v>
      </c>
      <c r="O375" s="47">
        <f>[2]H.TuyHoa!$K$382</f>
        <v>0</v>
      </c>
      <c r="P375" s="48">
        <f>[2]H.TuyHoa!$K$382</f>
        <v>0</v>
      </c>
      <c r="Q375" s="48">
        <v>1.6920473773265652</v>
      </c>
      <c r="R375" s="15"/>
      <c r="S375" s="2" t="e">
        <f>VLOOKUP(B375,[1]ODT!$B$11:$H$459,7,0)</f>
        <v>#N/A</v>
      </c>
      <c r="T375" s="2"/>
      <c r="U375" s="2"/>
      <c r="V375" s="2"/>
      <c r="W375" s="2"/>
      <c r="X375" s="2"/>
      <c r="Y375" s="2"/>
      <c r="Z375" s="2"/>
    </row>
    <row r="376" spans="1:26" ht="13.5" customHeight="1">
      <c r="A376" s="35" t="s">
        <v>10</v>
      </c>
      <c r="B376" s="12" t="s">
        <v>161</v>
      </c>
      <c r="C376" s="49">
        <v>1500</v>
      </c>
      <c r="D376" s="49">
        <v>1000</v>
      </c>
      <c r="E376" s="13">
        <v>700</v>
      </c>
      <c r="F376" s="13">
        <v>500</v>
      </c>
      <c r="G376" s="50"/>
      <c r="H376" s="50"/>
      <c r="I376" s="50"/>
      <c r="J376" s="50"/>
      <c r="K376" s="20">
        <f t="shared" si="363"/>
        <v>5000</v>
      </c>
      <c r="L376" s="20">
        <f t="shared" ref="L376:N376" si="389">IFERROR(ROUND(D376*$Q376/100,0)*100,"")</f>
        <v>3300</v>
      </c>
      <c r="M376" s="20">
        <f t="shared" si="389"/>
        <v>2300</v>
      </c>
      <c r="N376" s="20">
        <f t="shared" si="389"/>
        <v>1600</v>
      </c>
      <c r="O376" s="47">
        <f>[2]H.TuyHoa!$K$377</f>
        <v>0</v>
      </c>
      <c r="P376" s="48">
        <f>[2]H.TuyHoa!$K$377</f>
        <v>0</v>
      </c>
      <c r="Q376" s="48">
        <v>3.2742485333333335</v>
      </c>
      <c r="R376" s="15"/>
      <c r="S376" s="2" t="e">
        <f>VLOOKUP(B376,[1]ODT!$B$11:$H$459,7,0)</f>
        <v>#N/A</v>
      </c>
      <c r="T376" s="2"/>
      <c r="U376" s="2"/>
      <c r="V376" s="2"/>
      <c r="W376" s="2"/>
      <c r="X376" s="2"/>
      <c r="Y376" s="2"/>
      <c r="Z376" s="2"/>
    </row>
    <row r="377" spans="1:26" ht="13.5" customHeight="1">
      <c r="A377" s="35">
        <v>27</v>
      </c>
      <c r="B377" s="11" t="s">
        <v>492</v>
      </c>
      <c r="C377" s="13"/>
      <c r="D377" s="13"/>
      <c r="E377" s="13"/>
      <c r="F377" s="13"/>
      <c r="G377" s="50"/>
      <c r="H377" s="50"/>
      <c r="I377" s="50"/>
      <c r="J377" s="50"/>
      <c r="K377" s="20">
        <f t="shared" si="363"/>
        <v>0</v>
      </c>
      <c r="L377" s="20">
        <f t="shared" ref="L377:N377" si="390">IFERROR(ROUND(D377*$Q377/100,0)*100,"")</f>
        <v>0</v>
      </c>
      <c r="M377" s="20">
        <f t="shared" si="390"/>
        <v>0</v>
      </c>
      <c r="N377" s="20">
        <f t="shared" si="390"/>
        <v>0</v>
      </c>
      <c r="O377" s="47"/>
      <c r="P377" s="48"/>
      <c r="Q377" s="48"/>
      <c r="R377" s="15"/>
      <c r="S377" s="2" t="e">
        <f>VLOOKUP(B377,[1]ODT!$B$11:$H$459,7,0)</f>
        <v>#N/A</v>
      </c>
      <c r="T377" s="2"/>
      <c r="U377" s="2"/>
      <c r="V377" s="2"/>
      <c r="W377" s="2"/>
      <c r="X377" s="2"/>
      <c r="Y377" s="2"/>
      <c r="Z377" s="2"/>
    </row>
    <row r="378" spans="1:26" ht="13.5" customHeight="1">
      <c r="A378" s="35" t="s">
        <v>10</v>
      </c>
      <c r="B378" s="12" t="s">
        <v>162</v>
      </c>
      <c r="C378" s="49">
        <v>5000</v>
      </c>
      <c r="D378" s="13"/>
      <c r="E378" s="13"/>
      <c r="F378" s="13"/>
      <c r="G378" s="50"/>
      <c r="H378" s="50"/>
      <c r="I378" s="50"/>
      <c r="J378" s="50"/>
      <c r="K378" s="20">
        <f t="shared" si="363"/>
        <v>10000</v>
      </c>
      <c r="L378" s="20">
        <f t="shared" ref="L378:N378" si="391">IFERROR(ROUND(D378*$Q378/100,0)*100,"")</f>
        <v>0</v>
      </c>
      <c r="M378" s="20">
        <f t="shared" si="391"/>
        <v>0</v>
      </c>
      <c r="N378" s="20">
        <f t="shared" si="391"/>
        <v>0</v>
      </c>
      <c r="O378" s="47"/>
      <c r="P378" s="48"/>
      <c r="Q378" s="48">
        <f>Q388</f>
        <v>2</v>
      </c>
      <c r="R378" s="15"/>
      <c r="S378" s="2" t="e">
        <f>VLOOKUP(B378,[1]ODT!$B$11:$H$459,7,0)</f>
        <v>#N/A</v>
      </c>
      <c r="T378" s="2"/>
      <c r="U378" s="2"/>
      <c r="V378" s="2"/>
      <c r="W378" s="2"/>
      <c r="X378" s="2"/>
      <c r="Y378" s="2"/>
      <c r="Z378" s="2"/>
    </row>
    <row r="379" spans="1:26" ht="13.5" customHeight="1">
      <c r="A379" s="35" t="s">
        <v>10</v>
      </c>
      <c r="B379" s="12" t="s">
        <v>163</v>
      </c>
      <c r="C379" s="49">
        <v>2500</v>
      </c>
      <c r="D379" s="13"/>
      <c r="E379" s="13"/>
      <c r="F379" s="13"/>
      <c r="G379" s="50"/>
      <c r="H379" s="50"/>
      <c r="I379" s="50"/>
      <c r="J379" s="50"/>
      <c r="K379" s="20">
        <f t="shared" si="363"/>
        <v>5000</v>
      </c>
      <c r="L379" s="20">
        <f t="shared" ref="L379:N379" si="392">IFERROR(ROUND(D379*$Q379/100,0)*100,"")</f>
        <v>0</v>
      </c>
      <c r="M379" s="20">
        <f t="shared" si="392"/>
        <v>0</v>
      </c>
      <c r="N379" s="20">
        <f t="shared" si="392"/>
        <v>0</v>
      </c>
      <c r="O379" s="47"/>
      <c r="P379" s="48"/>
      <c r="Q379" s="48">
        <f>Q378</f>
        <v>2</v>
      </c>
      <c r="R379" s="15"/>
      <c r="S379" s="2" t="e">
        <f>VLOOKUP(B379,[1]ODT!$B$11:$H$459,7,0)</f>
        <v>#N/A</v>
      </c>
      <c r="T379" s="2"/>
      <c r="U379" s="2"/>
      <c r="V379" s="2"/>
      <c r="W379" s="2"/>
      <c r="X379" s="2"/>
      <c r="Y379" s="2"/>
      <c r="Z379" s="2"/>
    </row>
    <row r="380" spans="1:26" ht="13.5" customHeight="1">
      <c r="A380" s="35">
        <v>28</v>
      </c>
      <c r="B380" s="11" t="s">
        <v>493</v>
      </c>
      <c r="C380" s="13"/>
      <c r="D380" s="13"/>
      <c r="E380" s="13"/>
      <c r="F380" s="13"/>
      <c r="G380" s="50"/>
      <c r="H380" s="50"/>
      <c r="I380" s="50"/>
      <c r="J380" s="50"/>
      <c r="K380" s="20">
        <f t="shared" si="363"/>
        <v>0</v>
      </c>
      <c r="L380" s="20">
        <f t="shared" ref="L380:N380" si="393">IFERROR(ROUND(D380*$Q380/100,0)*100,"")</f>
        <v>0</v>
      </c>
      <c r="M380" s="20">
        <f t="shared" si="393"/>
        <v>0</v>
      </c>
      <c r="N380" s="20">
        <f t="shared" si="393"/>
        <v>0</v>
      </c>
      <c r="O380" s="47"/>
      <c r="P380" s="48"/>
      <c r="Q380" s="48"/>
      <c r="R380" s="15"/>
      <c r="S380" s="2" t="e">
        <f>VLOOKUP(B380,[1]ODT!$B$11:$H$459,7,0)</f>
        <v>#N/A</v>
      </c>
      <c r="T380" s="2"/>
      <c r="U380" s="2"/>
      <c r="V380" s="2"/>
      <c r="W380" s="2"/>
      <c r="X380" s="2"/>
      <c r="Y380" s="2"/>
      <c r="Z380" s="2"/>
    </row>
    <row r="381" spans="1:26" ht="13.5" customHeight="1">
      <c r="A381" s="35" t="s">
        <v>10</v>
      </c>
      <c r="B381" s="12" t="s">
        <v>164</v>
      </c>
      <c r="C381" s="49">
        <v>2500</v>
      </c>
      <c r="D381" s="13"/>
      <c r="E381" s="13"/>
      <c r="F381" s="13"/>
      <c r="G381" s="50"/>
      <c r="H381" s="50"/>
      <c r="I381" s="50"/>
      <c r="J381" s="50"/>
      <c r="K381" s="20">
        <f>IFERROR(ROUND(C381*$Q381/500,0)*500,"")</f>
        <v>5000</v>
      </c>
      <c r="L381" s="20">
        <f t="shared" ref="L381:N381" si="394">IFERROR(ROUND(D381*$Q381/100,0)*100,"")</f>
        <v>0</v>
      </c>
      <c r="M381" s="20">
        <f t="shared" si="394"/>
        <v>0</v>
      </c>
      <c r="N381" s="20">
        <f t="shared" si="394"/>
        <v>0</v>
      </c>
      <c r="O381" s="47"/>
      <c r="P381" s="48"/>
      <c r="Q381" s="48">
        <f>Q379</f>
        <v>2</v>
      </c>
      <c r="R381" s="15"/>
      <c r="S381" s="2" t="e">
        <f>VLOOKUP(B381,[1]ODT!$B$11:$H$459,7,0)</f>
        <v>#N/A</v>
      </c>
      <c r="T381" s="2"/>
      <c r="U381" s="2"/>
      <c r="V381" s="2"/>
      <c r="W381" s="2"/>
      <c r="X381" s="2"/>
      <c r="Y381" s="2"/>
      <c r="Z381" s="2"/>
    </row>
    <row r="382" spans="1:26" ht="13.5" customHeight="1">
      <c r="A382" s="35" t="s">
        <v>10</v>
      </c>
      <c r="B382" s="12" t="s">
        <v>165</v>
      </c>
      <c r="C382" s="49">
        <v>1800</v>
      </c>
      <c r="D382" s="13"/>
      <c r="E382" s="13"/>
      <c r="F382" s="13"/>
      <c r="G382" s="50"/>
      <c r="H382" s="50"/>
      <c r="I382" s="50"/>
      <c r="J382" s="50"/>
      <c r="K382" s="20">
        <f t="shared" ref="K382:N382" si="395">IFERROR(ROUND(C382*$Q382/100,0)*100,"")</f>
        <v>3600</v>
      </c>
      <c r="L382" s="20">
        <f t="shared" si="395"/>
        <v>0</v>
      </c>
      <c r="M382" s="20">
        <f t="shared" si="395"/>
        <v>0</v>
      </c>
      <c r="N382" s="20">
        <f t="shared" si="395"/>
        <v>0</v>
      </c>
      <c r="O382" s="47">
        <f>[2]H.TuyHoa!$K$468</f>
        <v>0</v>
      </c>
      <c r="P382" s="48">
        <f>[2]H.TuyHoa!$K$468</f>
        <v>0</v>
      </c>
      <c r="Q382" s="48">
        <f>Q381</f>
        <v>2</v>
      </c>
      <c r="R382" s="15"/>
      <c r="S382" s="2" t="e">
        <f>VLOOKUP(B382,[1]ODT!$B$11:$H$459,7,0)</f>
        <v>#N/A</v>
      </c>
      <c r="T382" s="2"/>
      <c r="U382" s="2"/>
      <c r="V382" s="2"/>
      <c r="W382" s="2"/>
      <c r="X382" s="2"/>
      <c r="Y382" s="2"/>
      <c r="Z382" s="2"/>
    </row>
    <row r="383" spans="1:26" ht="13.5" customHeight="1">
      <c r="A383" s="35">
        <v>29</v>
      </c>
      <c r="B383" s="11" t="s">
        <v>494</v>
      </c>
      <c r="C383" s="13"/>
      <c r="D383" s="13"/>
      <c r="E383" s="13"/>
      <c r="F383" s="13"/>
      <c r="G383" s="50"/>
      <c r="H383" s="50"/>
      <c r="I383" s="50"/>
      <c r="J383" s="50"/>
      <c r="K383" s="20">
        <f t="shared" ref="K383:K388" si="396">IFERROR(ROUND(C383*$Q383/1000,0)*1000,"")</f>
        <v>0</v>
      </c>
      <c r="L383" s="20">
        <f t="shared" ref="L383:N383" si="397">IFERROR(ROUND(D383*$Q383/100,0)*100,"")</f>
        <v>0</v>
      </c>
      <c r="M383" s="20">
        <f t="shared" si="397"/>
        <v>0</v>
      </c>
      <c r="N383" s="20">
        <f t="shared" si="397"/>
        <v>0</v>
      </c>
      <c r="O383" s="47"/>
      <c r="P383" s="48"/>
      <c r="Q383" s="48"/>
      <c r="R383" s="15"/>
      <c r="S383" s="2" t="e">
        <f>VLOOKUP(B383,[1]ODT!$B$11:$H$459,7,0)</f>
        <v>#N/A</v>
      </c>
      <c r="T383" s="56" t="s">
        <v>495</v>
      </c>
      <c r="U383" s="2"/>
      <c r="V383" s="2"/>
      <c r="W383" s="2"/>
      <c r="X383" s="2"/>
      <c r="Y383" s="2"/>
      <c r="Z383" s="2"/>
    </row>
    <row r="384" spans="1:26" ht="13.5" customHeight="1">
      <c r="A384" s="35" t="s">
        <v>10</v>
      </c>
      <c r="B384" s="12" t="s">
        <v>166</v>
      </c>
      <c r="C384" s="49">
        <v>8000</v>
      </c>
      <c r="D384" s="13"/>
      <c r="E384" s="13"/>
      <c r="F384" s="13"/>
      <c r="G384" s="50"/>
      <c r="H384" s="50"/>
      <c r="I384" s="50"/>
      <c r="J384" s="50"/>
      <c r="K384" s="20">
        <f t="shared" si="396"/>
        <v>2000</v>
      </c>
      <c r="L384" s="20">
        <f t="shared" ref="L384:N384" si="398">IFERROR(ROUND(D384*$Q384/100,0)*100,"")</f>
        <v>0</v>
      </c>
      <c r="M384" s="20">
        <f t="shared" si="398"/>
        <v>0</v>
      </c>
      <c r="N384" s="20">
        <f t="shared" si="398"/>
        <v>0</v>
      </c>
      <c r="O384" s="47"/>
      <c r="P384" s="48"/>
      <c r="Q384" s="48">
        <f>Q385+0.1</f>
        <v>0.2</v>
      </c>
      <c r="R384" s="15"/>
      <c r="S384" s="2" t="e">
        <f>VLOOKUP(B384,[1]ODT!$B$11:$H$459,7,0)</f>
        <v>#N/A</v>
      </c>
      <c r="T384" s="2"/>
      <c r="U384" s="2"/>
      <c r="V384" s="2"/>
      <c r="W384" s="2"/>
      <c r="X384" s="2"/>
      <c r="Y384" s="2"/>
      <c r="Z384" s="2"/>
    </row>
    <row r="385" spans="1:26" ht="13.5" customHeight="1">
      <c r="A385" s="35" t="s">
        <v>10</v>
      </c>
      <c r="B385" s="12" t="s">
        <v>167</v>
      </c>
      <c r="C385" s="49">
        <v>7000</v>
      </c>
      <c r="D385" s="13"/>
      <c r="E385" s="13"/>
      <c r="F385" s="13"/>
      <c r="G385" s="50"/>
      <c r="H385" s="50"/>
      <c r="I385" s="50"/>
      <c r="J385" s="50"/>
      <c r="K385" s="20">
        <f t="shared" si="396"/>
        <v>1000</v>
      </c>
      <c r="L385" s="20">
        <f t="shared" ref="L385:N385" si="399">IFERROR(ROUND(D385*$Q385/100,0)*100,"")</f>
        <v>0</v>
      </c>
      <c r="M385" s="20">
        <f t="shared" si="399"/>
        <v>0</v>
      </c>
      <c r="N385" s="20">
        <f t="shared" si="399"/>
        <v>0</v>
      </c>
      <c r="O385" s="47"/>
      <c r="P385" s="48"/>
      <c r="Q385" s="48">
        <f>P255+0.1</f>
        <v>0.1</v>
      </c>
      <c r="R385" s="15"/>
      <c r="S385" s="2" t="e">
        <f>VLOOKUP(B385,[1]ODT!$B$11:$H$459,7,0)</f>
        <v>#N/A</v>
      </c>
      <c r="T385" s="2"/>
      <c r="U385" s="2"/>
      <c r="V385" s="2"/>
      <c r="W385" s="2"/>
      <c r="X385" s="2"/>
      <c r="Y385" s="2"/>
      <c r="Z385" s="2"/>
    </row>
    <row r="386" spans="1:26" ht="13.5" customHeight="1">
      <c r="A386" s="35" t="s">
        <v>10</v>
      </c>
      <c r="B386" s="12" t="s">
        <v>162</v>
      </c>
      <c r="C386" s="49">
        <v>6000</v>
      </c>
      <c r="D386" s="13"/>
      <c r="E386" s="13"/>
      <c r="F386" s="13"/>
      <c r="G386" s="50"/>
      <c r="H386" s="50"/>
      <c r="I386" s="50"/>
      <c r="J386" s="50"/>
      <c r="K386" s="20">
        <f t="shared" si="396"/>
        <v>12000</v>
      </c>
      <c r="L386" s="20">
        <f t="shared" ref="L386:N386" si="400">IFERROR(ROUND(D386*$Q386/100,0)*100,"")</f>
        <v>0</v>
      </c>
      <c r="M386" s="20">
        <f t="shared" si="400"/>
        <v>0</v>
      </c>
      <c r="N386" s="20">
        <f t="shared" si="400"/>
        <v>0</v>
      </c>
      <c r="O386" s="47">
        <f>[2]H.TuyHoa!$K$387</f>
        <v>0</v>
      </c>
      <c r="P386" s="48">
        <f>[2]H.TuyHoa!$K$387</f>
        <v>0</v>
      </c>
      <c r="Q386" s="48">
        <f>Q397</f>
        <v>2.0136586666666667</v>
      </c>
      <c r="R386" s="15"/>
      <c r="S386" s="2" t="e">
        <f>VLOOKUP(B386,[1]ODT!$B$11:$H$459,7,0)</f>
        <v>#N/A</v>
      </c>
      <c r="T386" s="2" t="s">
        <v>496</v>
      </c>
      <c r="U386" s="2"/>
      <c r="V386" s="2"/>
      <c r="W386" s="2"/>
      <c r="X386" s="2"/>
      <c r="Y386" s="2"/>
      <c r="Z386" s="2"/>
    </row>
    <row r="387" spans="1:26" ht="13.5" customHeight="1">
      <c r="A387" s="35" t="s">
        <v>10</v>
      </c>
      <c r="B387" s="12" t="s">
        <v>168</v>
      </c>
      <c r="C387" s="49">
        <v>5000</v>
      </c>
      <c r="D387" s="13"/>
      <c r="E387" s="13"/>
      <c r="F387" s="13"/>
      <c r="G387" s="50"/>
      <c r="H387" s="50"/>
      <c r="I387" s="50"/>
      <c r="J387" s="50"/>
      <c r="K387" s="20">
        <f t="shared" si="396"/>
        <v>10000</v>
      </c>
      <c r="L387" s="20">
        <f t="shared" ref="L387:N387" si="401">IFERROR(ROUND(D387*$Q387/100,0)*100,"")</f>
        <v>0</v>
      </c>
      <c r="M387" s="20">
        <f t="shared" si="401"/>
        <v>0</v>
      </c>
      <c r="N387" s="20">
        <f t="shared" si="401"/>
        <v>0</v>
      </c>
      <c r="O387" s="47">
        <f>[2]H.TuyHoa!$K$385</f>
        <v>0</v>
      </c>
      <c r="P387" s="48">
        <f>[2]H.TuyHoa!$K$385</f>
        <v>0</v>
      </c>
      <c r="Q387" s="52">
        <v>2</v>
      </c>
      <c r="R387" s="15"/>
      <c r="S387" s="2" t="e">
        <f>VLOOKUP(B387,[1]ODT!$B$11:$H$459,7,0)</f>
        <v>#N/A</v>
      </c>
      <c r="T387" s="2"/>
      <c r="U387" s="2"/>
      <c r="V387" s="2"/>
      <c r="W387" s="2"/>
      <c r="X387" s="2"/>
      <c r="Y387" s="2"/>
      <c r="Z387" s="2"/>
    </row>
    <row r="388" spans="1:26" ht="13.5" customHeight="1">
      <c r="A388" s="35" t="s">
        <v>10</v>
      </c>
      <c r="B388" s="12" t="s">
        <v>169</v>
      </c>
      <c r="C388" s="49">
        <v>5000</v>
      </c>
      <c r="D388" s="13"/>
      <c r="E388" s="13"/>
      <c r="F388" s="13"/>
      <c r="G388" s="50"/>
      <c r="H388" s="50"/>
      <c r="I388" s="50"/>
      <c r="J388" s="50"/>
      <c r="K388" s="20">
        <f t="shared" si="396"/>
        <v>10000</v>
      </c>
      <c r="L388" s="20">
        <f t="shared" ref="L388:N388" si="402">IFERROR(ROUND(D388*$Q388/100,0)*100,"")</f>
        <v>0</v>
      </c>
      <c r="M388" s="20">
        <f t="shared" si="402"/>
        <v>0</v>
      </c>
      <c r="N388" s="20">
        <f t="shared" si="402"/>
        <v>0</v>
      </c>
      <c r="O388" s="47"/>
      <c r="P388" s="48"/>
      <c r="Q388" s="48">
        <f>Q387</f>
        <v>2</v>
      </c>
      <c r="R388" s="15"/>
      <c r="S388" s="2" t="e">
        <f>VLOOKUP(B388,[1]ODT!$B$11:$H$459,7,0)</f>
        <v>#N/A</v>
      </c>
      <c r="T388" s="2" t="s">
        <v>497</v>
      </c>
      <c r="U388" s="2"/>
      <c r="V388" s="2"/>
      <c r="W388" s="2"/>
      <c r="X388" s="2"/>
      <c r="Y388" s="2"/>
      <c r="Z388" s="2"/>
    </row>
    <row r="389" spans="1:26" ht="13.5" customHeight="1">
      <c r="A389" s="35" t="s">
        <v>10</v>
      </c>
      <c r="B389" s="15" t="s">
        <v>170</v>
      </c>
      <c r="C389" s="49"/>
      <c r="D389" s="13"/>
      <c r="E389" s="13"/>
      <c r="F389" s="13"/>
      <c r="G389" s="50"/>
      <c r="H389" s="50"/>
      <c r="I389" s="50"/>
      <c r="J389" s="50"/>
      <c r="K389" s="20">
        <f t="shared" ref="K389:N389" si="403">IFERROR(ROUND(K387*1.1/500,0)*500,"")</f>
        <v>11000</v>
      </c>
      <c r="L389" s="20">
        <f t="shared" si="403"/>
        <v>0</v>
      </c>
      <c r="M389" s="20">
        <f t="shared" si="403"/>
        <v>0</v>
      </c>
      <c r="N389" s="20">
        <f t="shared" si="403"/>
        <v>0</v>
      </c>
      <c r="O389" s="47"/>
      <c r="P389" s="48"/>
      <c r="Q389" s="48"/>
      <c r="R389" s="15" t="s">
        <v>498</v>
      </c>
      <c r="S389" s="2" t="e">
        <f>VLOOKUP(B389,[1]ODT!$B$11:$H$459,7,0)</f>
        <v>#N/A</v>
      </c>
      <c r="T389" s="2" t="s">
        <v>499</v>
      </c>
      <c r="U389" s="2"/>
      <c r="V389" s="2"/>
      <c r="W389" s="2"/>
      <c r="X389" s="2"/>
      <c r="Y389" s="2"/>
      <c r="Z389" s="2"/>
    </row>
    <row r="390" spans="1:26" ht="13.5" customHeight="1">
      <c r="A390" s="35">
        <v>30</v>
      </c>
      <c r="B390" s="11" t="s">
        <v>500</v>
      </c>
      <c r="C390" s="13"/>
      <c r="D390" s="13"/>
      <c r="E390" s="13"/>
      <c r="F390" s="13"/>
      <c r="G390" s="50"/>
      <c r="H390" s="50"/>
      <c r="I390" s="50"/>
      <c r="J390" s="50"/>
      <c r="K390" s="20">
        <f t="shared" ref="K390:K400" si="404">IFERROR(ROUND(C390*$Q390/1000,0)*1000,"")</f>
        <v>0</v>
      </c>
      <c r="L390" s="20">
        <f t="shared" ref="L390:N390" si="405">IFERROR(ROUND(D390*$Q390/100,0)*100,"")</f>
        <v>0</v>
      </c>
      <c r="M390" s="20">
        <f t="shared" si="405"/>
        <v>0</v>
      </c>
      <c r="N390" s="20">
        <f t="shared" si="405"/>
        <v>0</v>
      </c>
      <c r="O390" s="47"/>
      <c r="P390" s="48"/>
      <c r="Q390" s="48"/>
      <c r="R390" s="15"/>
      <c r="S390" s="2" t="e">
        <f>VLOOKUP(B390,[1]ODT!$B$11:$H$459,7,0)</f>
        <v>#N/A</v>
      </c>
      <c r="T390" s="2"/>
      <c r="U390" s="2"/>
      <c r="V390" s="2"/>
      <c r="W390" s="2"/>
      <c r="X390" s="2"/>
      <c r="Y390" s="2"/>
      <c r="Z390" s="2"/>
    </row>
    <row r="391" spans="1:26" ht="13.5" customHeight="1">
      <c r="A391" s="35" t="s">
        <v>10</v>
      </c>
      <c r="B391" s="12" t="s">
        <v>171</v>
      </c>
      <c r="C391" s="49">
        <v>6000</v>
      </c>
      <c r="D391" s="13"/>
      <c r="E391" s="13"/>
      <c r="F391" s="13"/>
      <c r="G391" s="50"/>
      <c r="H391" s="50"/>
      <c r="I391" s="50"/>
      <c r="J391" s="50"/>
      <c r="K391" s="20">
        <f t="shared" si="404"/>
        <v>12000</v>
      </c>
      <c r="L391" s="20">
        <f t="shared" ref="L391:N391" si="406">IFERROR(ROUND(D391*$Q391/100,0)*100,"")</f>
        <v>0</v>
      </c>
      <c r="M391" s="20">
        <f t="shared" si="406"/>
        <v>0</v>
      </c>
      <c r="N391" s="20">
        <f t="shared" si="406"/>
        <v>0</v>
      </c>
      <c r="O391" s="47"/>
      <c r="P391" s="48"/>
      <c r="Q391" s="48">
        <f>Q397</f>
        <v>2.0136586666666667</v>
      </c>
      <c r="R391" s="15"/>
      <c r="S391" s="2" t="e">
        <f>VLOOKUP(B391,[1]ODT!$B$11:$H$459,7,0)</f>
        <v>#N/A</v>
      </c>
      <c r="T391" s="2"/>
      <c r="U391" s="2"/>
      <c r="V391" s="2"/>
      <c r="W391" s="2"/>
      <c r="X391" s="2"/>
      <c r="Y391" s="2"/>
      <c r="Z391" s="2"/>
    </row>
    <row r="392" spans="1:26" ht="13.5" customHeight="1">
      <c r="A392" s="35" t="s">
        <v>10</v>
      </c>
      <c r="B392" s="12" t="s">
        <v>166</v>
      </c>
      <c r="C392" s="49">
        <v>6000</v>
      </c>
      <c r="D392" s="13"/>
      <c r="E392" s="13"/>
      <c r="F392" s="13"/>
      <c r="G392" s="50"/>
      <c r="H392" s="50"/>
      <c r="I392" s="50"/>
      <c r="J392" s="50"/>
      <c r="K392" s="20">
        <f t="shared" si="404"/>
        <v>12000</v>
      </c>
      <c r="L392" s="20">
        <f t="shared" ref="L392:N392" si="407">IFERROR(ROUND(D392*$Q392/100,0)*100,"")</f>
        <v>0</v>
      </c>
      <c r="M392" s="20">
        <f t="shared" si="407"/>
        <v>0</v>
      </c>
      <c r="N392" s="20">
        <f t="shared" si="407"/>
        <v>0</v>
      </c>
      <c r="O392" s="47"/>
      <c r="P392" s="48"/>
      <c r="Q392" s="48">
        <f>Q397</f>
        <v>2.0136586666666667</v>
      </c>
      <c r="R392" s="15"/>
      <c r="S392" s="2" t="e">
        <f>VLOOKUP(B392,[1]ODT!$B$11:$H$459,7,0)</f>
        <v>#N/A</v>
      </c>
      <c r="T392" s="2"/>
      <c r="U392" s="2"/>
      <c r="V392" s="2"/>
      <c r="W392" s="2"/>
      <c r="X392" s="2"/>
      <c r="Y392" s="2"/>
      <c r="Z392" s="2"/>
    </row>
    <row r="393" spans="1:26" ht="13.5" customHeight="1">
      <c r="A393" s="35" t="s">
        <v>10</v>
      </c>
      <c r="B393" s="12" t="s">
        <v>162</v>
      </c>
      <c r="C393" s="49">
        <v>5000</v>
      </c>
      <c r="D393" s="13"/>
      <c r="E393" s="13"/>
      <c r="F393" s="13"/>
      <c r="G393" s="50"/>
      <c r="H393" s="50"/>
      <c r="I393" s="50"/>
      <c r="J393" s="50"/>
      <c r="K393" s="20">
        <f t="shared" si="404"/>
        <v>10000</v>
      </c>
      <c r="L393" s="20">
        <f t="shared" ref="L393:N393" si="408">IFERROR(ROUND(D393*$Q393/100,0)*100,"")</f>
        <v>0</v>
      </c>
      <c r="M393" s="20">
        <f t="shared" si="408"/>
        <v>0</v>
      </c>
      <c r="N393" s="20">
        <f t="shared" si="408"/>
        <v>0</v>
      </c>
      <c r="O393" s="47"/>
      <c r="P393" s="48"/>
      <c r="Q393" s="48">
        <f>Q387</f>
        <v>2</v>
      </c>
      <c r="R393" s="15"/>
      <c r="S393" s="2" t="e">
        <f>VLOOKUP(B393,[1]ODT!$B$11:$H$459,7,0)</f>
        <v>#N/A</v>
      </c>
      <c r="T393" s="2"/>
      <c r="U393" s="2"/>
      <c r="V393" s="2"/>
      <c r="W393" s="2"/>
      <c r="X393" s="2"/>
      <c r="Y393" s="2"/>
      <c r="Z393" s="2"/>
    </row>
    <row r="394" spans="1:26" ht="13.5" customHeight="1">
      <c r="A394" s="35" t="s">
        <v>10</v>
      </c>
      <c r="B394" s="12" t="s">
        <v>172</v>
      </c>
      <c r="C394" s="49">
        <v>3000</v>
      </c>
      <c r="D394" s="13"/>
      <c r="E394" s="13"/>
      <c r="F394" s="13"/>
      <c r="G394" s="50"/>
      <c r="H394" s="50"/>
      <c r="I394" s="50"/>
      <c r="J394" s="50"/>
      <c r="K394" s="20">
        <f t="shared" si="404"/>
        <v>7000</v>
      </c>
      <c r="L394" s="20">
        <f t="shared" ref="L394:N394" si="409">IFERROR(ROUND(D394*$Q394/100,0)*100,"")</f>
        <v>0</v>
      </c>
      <c r="M394" s="20">
        <f t="shared" si="409"/>
        <v>0</v>
      </c>
      <c r="N394" s="20">
        <f t="shared" si="409"/>
        <v>0</v>
      </c>
      <c r="O394" s="47">
        <f>[2]H.TuyHoa!$K$507</f>
        <v>0</v>
      </c>
      <c r="P394" s="48">
        <f>P465</f>
        <v>0</v>
      </c>
      <c r="Q394" s="48">
        <v>2.2913573333333335</v>
      </c>
      <c r="R394" s="15"/>
      <c r="S394" s="2" t="e">
        <f>VLOOKUP(B394,[1]ODT!$B$11:$H$459,7,0)</f>
        <v>#N/A</v>
      </c>
      <c r="T394" s="2"/>
      <c r="U394" s="2"/>
      <c r="V394" s="2"/>
      <c r="W394" s="2"/>
      <c r="X394" s="2"/>
      <c r="Y394" s="2"/>
      <c r="Z394" s="2"/>
    </row>
    <row r="395" spans="1:26" ht="13.5" customHeight="1">
      <c r="A395" s="35" t="s">
        <v>10</v>
      </c>
      <c r="B395" s="12" t="s">
        <v>163</v>
      </c>
      <c r="C395" s="49">
        <v>2500</v>
      </c>
      <c r="D395" s="13"/>
      <c r="E395" s="13"/>
      <c r="F395" s="13"/>
      <c r="G395" s="50"/>
      <c r="H395" s="50"/>
      <c r="I395" s="50"/>
      <c r="J395" s="50"/>
      <c r="K395" s="20">
        <f t="shared" si="404"/>
        <v>5000</v>
      </c>
      <c r="L395" s="20">
        <f t="shared" ref="L395:N395" si="410">IFERROR(ROUND(D395*$Q395/100,0)*100,"")</f>
        <v>0</v>
      </c>
      <c r="M395" s="20">
        <f t="shared" si="410"/>
        <v>0</v>
      </c>
      <c r="N395" s="20">
        <f t="shared" si="410"/>
        <v>0</v>
      </c>
      <c r="O395" s="47"/>
      <c r="P395" s="48"/>
      <c r="Q395" s="48">
        <f>Q381</f>
        <v>2</v>
      </c>
      <c r="R395" s="15"/>
      <c r="S395" s="2" t="e">
        <f>VLOOKUP(B395,[1]ODT!$B$11:$H$459,7,0)</f>
        <v>#N/A</v>
      </c>
      <c r="T395" s="2"/>
      <c r="U395" s="2"/>
      <c r="V395" s="2"/>
      <c r="W395" s="2"/>
      <c r="X395" s="2"/>
      <c r="Y395" s="2"/>
      <c r="Z395" s="2"/>
    </row>
    <row r="396" spans="1:26" ht="13.5" customHeight="1">
      <c r="A396" s="35">
        <v>31</v>
      </c>
      <c r="B396" s="11" t="s">
        <v>501</v>
      </c>
      <c r="C396" s="13"/>
      <c r="D396" s="13"/>
      <c r="E396" s="13"/>
      <c r="F396" s="13"/>
      <c r="G396" s="50"/>
      <c r="H396" s="50"/>
      <c r="I396" s="50"/>
      <c r="J396" s="50"/>
      <c r="K396" s="20">
        <f t="shared" si="404"/>
        <v>0</v>
      </c>
      <c r="L396" s="20">
        <f t="shared" ref="L396:N396" si="411">IFERROR(ROUND(D396*$Q396/100,0)*100,"")</f>
        <v>0</v>
      </c>
      <c r="M396" s="20">
        <f t="shared" si="411"/>
        <v>0</v>
      </c>
      <c r="N396" s="20">
        <f t="shared" si="411"/>
        <v>0</v>
      </c>
      <c r="O396" s="47"/>
      <c r="P396" s="48"/>
      <c r="Q396" s="48"/>
      <c r="R396" s="15"/>
      <c r="S396" s="2" t="e">
        <f>VLOOKUP(B396,[1]ODT!$B$11:$H$459,7,0)</f>
        <v>#N/A</v>
      </c>
      <c r="T396" s="56" t="s">
        <v>502</v>
      </c>
      <c r="U396" s="2"/>
      <c r="V396" s="2"/>
      <c r="W396" s="2"/>
      <c r="X396" s="2"/>
      <c r="Y396" s="2"/>
      <c r="Z396" s="2"/>
    </row>
    <row r="397" spans="1:26" ht="13.5" customHeight="1">
      <c r="A397" s="35" t="s">
        <v>10</v>
      </c>
      <c r="B397" s="12" t="s">
        <v>171</v>
      </c>
      <c r="C397" s="49">
        <v>6000</v>
      </c>
      <c r="D397" s="13"/>
      <c r="E397" s="13"/>
      <c r="F397" s="13"/>
      <c r="G397" s="50"/>
      <c r="H397" s="50"/>
      <c r="I397" s="50"/>
      <c r="J397" s="50"/>
      <c r="K397" s="20">
        <f t="shared" si="404"/>
        <v>12000</v>
      </c>
      <c r="L397" s="20">
        <f t="shared" ref="L397:N397" si="412">IFERROR(ROUND(D397*$Q397/100,0)*100,"")</f>
        <v>0</v>
      </c>
      <c r="M397" s="20">
        <f t="shared" si="412"/>
        <v>0</v>
      </c>
      <c r="N397" s="20">
        <f t="shared" si="412"/>
        <v>0</v>
      </c>
      <c r="O397" s="47">
        <f>[2]H.TuyHoa!$K$390</f>
        <v>0</v>
      </c>
      <c r="P397" s="48">
        <f>[2]H.TuyHoa!$K$390</f>
        <v>0</v>
      </c>
      <c r="Q397" s="52">
        <v>2.0136586666666667</v>
      </c>
      <c r="R397" s="15"/>
      <c r="S397" s="2" t="e">
        <f>VLOOKUP(B397,[1]ODT!$B$11:$H$459,7,0)</f>
        <v>#N/A</v>
      </c>
      <c r="T397" s="2"/>
      <c r="U397" s="2"/>
      <c r="V397" s="2"/>
      <c r="W397" s="2"/>
      <c r="X397" s="2"/>
      <c r="Y397" s="2"/>
      <c r="Z397" s="2"/>
    </row>
    <row r="398" spans="1:26" ht="13.5" customHeight="1">
      <c r="A398" s="35" t="s">
        <v>10</v>
      </c>
      <c r="B398" s="12" t="s">
        <v>166</v>
      </c>
      <c r="C398" s="49">
        <v>6000</v>
      </c>
      <c r="D398" s="13"/>
      <c r="E398" s="13"/>
      <c r="F398" s="13"/>
      <c r="G398" s="50"/>
      <c r="H398" s="50"/>
      <c r="I398" s="50"/>
      <c r="J398" s="50"/>
      <c r="K398" s="20">
        <f t="shared" si="404"/>
        <v>12000</v>
      </c>
      <c r="L398" s="20">
        <f t="shared" ref="L398:N398" si="413">IFERROR(ROUND(D398*$Q398/100,0)*100,"")</f>
        <v>0</v>
      </c>
      <c r="M398" s="20">
        <f t="shared" si="413"/>
        <v>0</v>
      </c>
      <c r="N398" s="20">
        <f t="shared" si="413"/>
        <v>0</v>
      </c>
      <c r="O398" s="47"/>
      <c r="P398" s="48"/>
      <c r="Q398" s="48">
        <f>Q397</f>
        <v>2.0136586666666667</v>
      </c>
      <c r="R398" s="15"/>
      <c r="S398" s="2" t="e">
        <f>VLOOKUP(B398,[1]ODT!$B$11:$H$459,7,0)</f>
        <v>#N/A</v>
      </c>
      <c r="T398" s="2"/>
      <c r="U398" s="2"/>
      <c r="V398" s="2"/>
      <c r="W398" s="2"/>
      <c r="X398" s="2"/>
      <c r="Y398" s="2"/>
      <c r="Z398" s="2"/>
    </row>
    <row r="399" spans="1:26" ht="13.5" customHeight="1">
      <c r="A399" s="35" t="s">
        <v>10</v>
      </c>
      <c r="B399" s="12" t="s">
        <v>162</v>
      </c>
      <c r="C399" s="49">
        <v>5000</v>
      </c>
      <c r="D399" s="13"/>
      <c r="E399" s="13"/>
      <c r="F399" s="13"/>
      <c r="G399" s="50"/>
      <c r="H399" s="50"/>
      <c r="I399" s="50"/>
      <c r="J399" s="50"/>
      <c r="K399" s="20">
        <f t="shared" si="404"/>
        <v>11000</v>
      </c>
      <c r="L399" s="20">
        <f t="shared" ref="L399:N399" si="414">IFERROR(ROUND(D399*$Q399/100,0)*100,"")</f>
        <v>0</v>
      </c>
      <c r="M399" s="20">
        <f t="shared" si="414"/>
        <v>0</v>
      </c>
      <c r="N399" s="20">
        <f t="shared" si="414"/>
        <v>0</v>
      </c>
      <c r="O399" s="47">
        <f>[2]H.TuyHoa!$K$512</f>
        <v>0</v>
      </c>
      <c r="P399" s="48">
        <f>[2]H.TuyHoa!$K$512</f>
        <v>0</v>
      </c>
      <c r="Q399" s="48">
        <v>2.2913573333333335</v>
      </c>
      <c r="R399" s="15"/>
      <c r="S399" s="2" t="e">
        <f>VLOOKUP(B399,[1]ODT!$B$11:$H$459,7,0)</f>
        <v>#N/A</v>
      </c>
      <c r="T399" s="2" t="s">
        <v>503</v>
      </c>
      <c r="U399" s="2"/>
      <c r="V399" s="2"/>
      <c r="W399" s="2"/>
      <c r="X399" s="2">
        <f t="shared" ref="X399:X400" si="415">70%*16000</f>
        <v>11200</v>
      </c>
      <c r="Y399" s="2"/>
      <c r="Z399" s="2"/>
    </row>
    <row r="400" spans="1:26" ht="13.5" customHeight="1">
      <c r="A400" s="35" t="s">
        <v>10</v>
      </c>
      <c r="B400" s="12" t="s">
        <v>173</v>
      </c>
      <c r="C400" s="49">
        <v>3000</v>
      </c>
      <c r="D400" s="13"/>
      <c r="E400" s="13"/>
      <c r="F400" s="13"/>
      <c r="G400" s="50"/>
      <c r="H400" s="50"/>
      <c r="I400" s="50"/>
      <c r="J400" s="50"/>
      <c r="K400" s="20">
        <f t="shared" si="404"/>
        <v>7000</v>
      </c>
      <c r="L400" s="20">
        <f t="shared" ref="L400:N400" si="416">IFERROR(ROUND(D400*$Q400/100,0)*100,"")</f>
        <v>0</v>
      </c>
      <c r="M400" s="20">
        <f t="shared" si="416"/>
        <v>0</v>
      </c>
      <c r="N400" s="20">
        <f t="shared" si="416"/>
        <v>0</v>
      </c>
      <c r="O400" s="47"/>
      <c r="P400" s="48">
        <f>P465</f>
        <v>0</v>
      </c>
      <c r="Q400" s="48">
        <v>2.2913573333333335</v>
      </c>
      <c r="R400" s="15"/>
      <c r="S400" s="2" t="e">
        <f>VLOOKUP(B400,[1]ODT!$B$11:$H$459,7,0)</f>
        <v>#N/A</v>
      </c>
      <c r="T400" s="2" t="s">
        <v>503</v>
      </c>
      <c r="U400" s="2"/>
      <c r="V400" s="2"/>
      <c r="W400" s="2"/>
      <c r="X400" s="2">
        <f t="shared" si="415"/>
        <v>11200</v>
      </c>
      <c r="Y400" s="2"/>
      <c r="Z400" s="2"/>
    </row>
    <row r="401" spans="1:26" ht="13.5" customHeight="1">
      <c r="A401" s="35" t="s">
        <v>10</v>
      </c>
      <c r="B401" s="12" t="s">
        <v>163</v>
      </c>
      <c r="C401" s="49">
        <v>2500</v>
      </c>
      <c r="D401" s="13"/>
      <c r="E401" s="13"/>
      <c r="F401" s="13"/>
      <c r="G401" s="50"/>
      <c r="H401" s="50"/>
      <c r="I401" s="50"/>
      <c r="J401" s="50"/>
      <c r="K401" s="20">
        <f>IFERROR(ROUND(C401*$Q401/500,0)*500,"")</f>
        <v>5500</v>
      </c>
      <c r="L401" s="20">
        <f t="shared" ref="L401:N401" si="417">IFERROR(ROUND(D401*$Q401/100,0)*100,"")</f>
        <v>0</v>
      </c>
      <c r="M401" s="20">
        <f t="shared" si="417"/>
        <v>0</v>
      </c>
      <c r="N401" s="20">
        <f t="shared" si="417"/>
        <v>0</v>
      </c>
      <c r="O401" s="47">
        <f>[2]H.TuyHoa!$K$392</f>
        <v>0</v>
      </c>
      <c r="P401" s="48">
        <f>[2]H.TuyHoa!$K$392</f>
        <v>0</v>
      </c>
      <c r="Q401" s="48">
        <v>2.2913573333333335</v>
      </c>
      <c r="R401" s="15"/>
      <c r="S401" s="2" t="e">
        <f>VLOOKUP(B401,[1]ODT!$B$11:$H$459,7,0)</f>
        <v>#N/A</v>
      </c>
      <c r="T401" s="2" t="s">
        <v>504</v>
      </c>
      <c r="U401" s="2"/>
      <c r="V401" s="2"/>
      <c r="W401" s="2"/>
      <c r="X401" s="2">
        <f>70%*9400</f>
        <v>6580</v>
      </c>
      <c r="Y401" s="2"/>
      <c r="Z401" s="2"/>
    </row>
    <row r="402" spans="1:26" ht="13.5" customHeight="1">
      <c r="A402" s="35" t="s">
        <v>10</v>
      </c>
      <c r="B402" s="12" t="s">
        <v>175</v>
      </c>
      <c r="C402" s="49">
        <v>2000</v>
      </c>
      <c r="D402" s="13"/>
      <c r="E402" s="13"/>
      <c r="F402" s="13"/>
      <c r="G402" s="50"/>
      <c r="H402" s="50"/>
      <c r="I402" s="50"/>
      <c r="J402" s="50"/>
      <c r="K402" s="20">
        <f>IFERROR(ROUND(C402*$Q402/1000,0)*1000,"")</f>
        <v>0</v>
      </c>
      <c r="L402" s="20">
        <f t="shared" ref="L402:N402" si="418">IFERROR(ROUND(D402*$Q402/100,0)*100,"")</f>
        <v>0</v>
      </c>
      <c r="M402" s="20">
        <f t="shared" si="418"/>
        <v>0</v>
      </c>
      <c r="N402" s="20">
        <f t="shared" si="418"/>
        <v>0</v>
      </c>
      <c r="O402" s="47"/>
      <c r="P402" s="48">
        <f>P437</f>
        <v>0</v>
      </c>
      <c r="Q402" s="48">
        <f t="shared" ref="Q402:Q403" si="419">P402</f>
        <v>0</v>
      </c>
      <c r="R402" s="15"/>
      <c r="S402" s="2" t="e">
        <f>VLOOKUP(B402,[1]ODT!$B$11:$H$459,7,0)</f>
        <v>#N/A</v>
      </c>
      <c r="T402" s="2"/>
      <c r="U402" s="2"/>
      <c r="V402" s="2"/>
      <c r="W402" s="2"/>
      <c r="X402" s="2"/>
      <c r="Y402" s="2"/>
      <c r="Z402" s="2"/>
    </row>
    <row r="403" spans="1:26" ht="13.5" customHeight="1">
      <c r="A403" s="35" t="s">
        <v>10</v>
      </c>
      <c r="B403" s="12" t="s">
        <v>174</v>
      </c>
      <c r="C403" s="58">
        <v>2250</v>
      </c>
      <c r="D403" s="13"/>
      <c r="E403" s="13"/>
      <c r="F403" s="13"/>
      <c r="G403" s="50"/>
      <c r="H403" s="50"/>
      <c r="I403" s="50"/>
      <c r="J403" s="50"/>
      <c r="K403" s="20">
        <f t="shared" ref="K403:N403" si="420">IFERROR(ROUND(C403*$Q403/100,0)*100,"")</f>
        <v>0</v>
      </c>
      <c r="L403" s="20">
        <f t="shared" si="420"/>
        <v>0</v>
      </c>
      <c r="M403" s="20">
        <f t="shared" si="420"/>
        <v>0</v>
      </c>
      <c r="N403" s="20">
        <f t="shared" si="420"/>
        <v>0</v>
      </c>
      <c r="O403" s="47"/>
      <c r="P403" s="48">
        <f>P402</f>
        <v>0</v>
      </c>
      <c r="Q403" s="48">
        <f t="shared" si="419"/>
        <v>0</v>
      </c>
      <c r="R403" s="15"/>
      <c r="S403" s="2" t="e">
        <f>VLOOKUP(B403,[1]ODT!$B$11:$H$459,7,0)</f>
        <v>#N/A</v>
      </c>
      <c r="T403" s="2"/>
      <c r="U403" s="2"/>
      <c r="V403" s="2"/>
      <c r="W403" s="2"/>
      <c r="X403" s="2"/>
      <c r="Y403" s="2"/>
      <c r="Z403" s="2"/>
    </row>
    <row r="404" spans="1:26" ht="13.5" customHeight="1">
      <c r="A404" s="35" t="s">
        <v>10</v>
      </c>
      <c r="B404" s="12" t="s">
        <v>176</v>
      </c>
      <c r="C404" s="58">
        <v>1800</v>
      </c>
      <c r="D404" s="13"/>
      <c r="E404" s="13"/>
      <c r="F404" s="13"/>
      <c r="G404" s="50"/>
      <c r="H404" s="50"/>
      <c r="I404" s="50"/>
      <c r="J404" s="50"/>
      <c r="K404" s="20">
        <f t="shared" ref="K404:N404" si="421">IFERROR(ROUND(C404*$Q404/100,0)*100,"")</f>
        <v>3600</v>
      </c>
      <c r="L404" s="20">
        <f t="shared" si="421"/>
        <v>0</v>
      </c>
      <c r="M404" s="20">
        <f t="shared" si="421"/>
        <v>0</v>
      </c>
      <c r="N404" s="20">
        <f t="shared" si="421"/>
        <v>0</v>
      </c>
      <c r="O404" s="47">
        <f>[2]H.TuyHoa!$K$514</f>
        <v>0</v>
      </c>
      <c r="P404" s="48">
        <f>[2]H.TuyHoa!$K$514</f>
        <v>0</v>
      </c>
      <c r="Q404" s="48">
        <v>2.0136586666666667</v>
      </c>
      <c r="R404" s="15"/>
      <c r="S404" s="2" t="e">
        <f>VLOOKUP(B404,[1]ODT!$B$11:$H$459,7,0)</f>
        <v>#N/A</v>
      </c>
      <c r="T404" s="2" t="s">
        <v>505</v>
      </c>
      <c r="U404" s="2"/>
      <c r="V404" s="2"/>
      <c r="W404" s="2"/>
      <c r="X404" s="2"/>
      <c r="Y404" s="2"/>
      <c r="Z404" s="2"/>
    </row>
    <row r="405" spans="1:26" ht="13.5" customHeight="1">
      <c r="A405" s="35">
        <v>32</v>
      </c>
      <c r="B405" s="19" t="s">
        <v>506</v>
      </c>
      <c r="C405" s="13"/>
      <c r="D405" s="13"/>
      <c r="E405" s="13"/>
      <c r="F405" s="13"/>
      <c r="G405" s="50"/>
      <c r="H405" s="50"/>
      <c r="I405" s="50"/>
      <c r="J405" s="50"/>
      <c r="K405" s="20">
        <f t="shared" ref="K405:K423" si="422">IFERROR(ROUND(C405*$Q405/1000,0)*1000,"")</f>
        <v>0</v>
      </c>
      <c r="L405" s="20">
        <f t="shared" ref="L405:N405" si="423">IFERROR(ROUND(D405*$Q405/100,0)*100,"")</f>
        <v>0</v>
      </c>
      <c r="M405" s="20">
        <f t="shared" si="423"/>
        <v>0</v>
      </c>
      <c r="N405" s="20">
        <f t="shared" si="423"/>
        <v>0</v>
      </c>
      <c r="O405" s="47"/>
      <c r="P405" s="48"/>
      <c r="Q405" s="48"/>
      <c r="R405" s="15"/>
      <c r="S405" s="2" t="e">
        <f>VLOOKUP(B405,[1]ODT!$B$11:$H$459,7,0)</f>
        <v>#N/A</v>
      </c>
      <c r="T405" s="2"/>
      <c r="U405" s="2"/>
      <c r="V405" s="2"/>
      <c r="W405" s="2"/>
      <c r="X405" s="2"/>
      <c r="Y405" s="2"/>
      <c r="Z405" s="2"/>
    </row>
    <row r="406" spans="1:26" ht="13.5" customHeight="1">
      <c r="A406" s="35" t="s">
        <v>10</v>
      </c>
      <c r="B406" s="12" t="s">
        <v>162</v>
      </c>
      <c r="C406" s="49">
        <v>5000</v>
      </c>
      <c r="D406" s="13"/>
      <c r="E406" s="13"/>
      <c r="F406" s="13"/>
      <c r="G406" s="50"/>
      <c r="H406" s="50"/>
      <c r="I406" s="50"/>
      <c r="J406" s="50"/>
      <c r="K406" s="20">
        <f t="shared" si="422"/>
        <v>10000</v>
      </c>
      <c r="L406" s="20">
        <f t="shared" ref="L406:N406" si="424">IFERROR(ROUND(D406*$Q406/100,0)*100,"")</f>
        <v>0</v>
      </c>
      <c r="M406" s="20">
        <f t="shared" si="424"/>
        <v>0</v>
      </c>
      <c r="N406" s="20">
        <f t="shared" si="424"/>
        <v>0</v>
      </c>
      <c r="O406" s="47"/>
      <c r="P406" s="48"/>
      <c r="Q406" s="48">
        <f>Q387</f>
        <v>2</v>
      </c>
      <c r="R406" s="15"/>
      <c r="S406" s="2" t="e">
        <f>VLOOKUP(B406,[1]ODT!$B$11:$H$459,7,0)</f>
        <v>#N/A</v>
      </c>
      <c r="T406" s="2"/>
      <c r="U406" s="2"/>
      <c r="V406" s="2"/>
      <c r="W406" s="2"/>
      <c r="X406" s="2"/>
      <c r="Y406" s="2"/>
      <c r="Z406" s="2"/>
    </row>
    <row r="407" spans="1:26" ht="13.5" customHeight="1">
      <c r="A407" s="35" t="s">
        <v>10</v>
      </c>
      <c r="B407" s="12" t="s">
        <v>163</v>
      </c>
      <c r="C407" s="49">
        <v>2500</v>
      </c>
      <c r="D407" s="13"/>
      <c r="E407" s="13"/>
      <c r="F407" s="13"/>
      <c r="G407" s="50"/>
      <c r="H407" s="50"/>
      <c r="I407" s="50"/>
      <c r="J407" s="50"/>
      <c r="K407" s="20">
        <f t="shared" si="422"/>
        <v>5000</v>
      </c>
      <c r="L407" s="20">
        <f t="shared" ref="L407:N407" si="425">IFERROR(ROUND(D407*$Q407/100,0)*100,"")</f>
        <v>0</v>
      </c>
      <c r="M407" s="20">
        <f t="shared" si="425"/>
        <v>0</v>
      </c>
      <c r="N407" s="20">
        <f t="shared" si="425"/>
        <v>0</v>
      </c>
      <c r="O407" s="47"/>
      <c r="P407" s="48"/>
      <c r="Q407" s="48">
        <f>Q395</f>
        <v>2</v>
      </c>
      <c r="R407" s="15"/>
      <c r="S407" s="2" t="e">
        <f>VLOOKUP(B407,[1]ODT!$B$11:$H$459,7,0)</f>
        <v>#N/A</v>
      </c>
      <c r="T407" s="2"/>
      <c r="U407" s="2"/>
      <c r="V407" s="2"/>
      <c r="W407" s="2"/>
      <c r="X407" s="2"/>
      <c r="Y407" s="2"/>
      <c r="Z407" s="2"/>
    </row>
    <row r="408" spans="1:26" ht="13.5" customHeight="1">
      <c r="A408" s="35">
        <v>33</v>
      </c>
      <c r="B408" s="11" t="s">
        <v>177</v>
      </c>
      <c r="C408" s="13"/>
      <c r="D408" s="13"/>
      <c r="E408" s="13"/>
      <c r="F408" s="13"/>
      <c r="G408" s="50"/>
      <c r="H408" s="50"/>
      <c r="I408" s="50"/>
      <c r="J408" s="50"/>
      <c r="K408" s="20">
        <f t="shared" si="422"/>
        <v>0</v>
      </c>
      <c r="L408" s="20">
        <f t="shared" ref="L408:N408" si="426">IFERROR(ROUND(D408*$Q408/100,0)*100,"")</f>
        <v>0</v>
      </c>
      <c r="M408" s="20">
        <f t="shared" si="426"/>
        <v>0</v>
      </c>
      <c r="N408" s="20">
        <f t="shared" si="426"/>
        <v>0</v>
      </c>
      <c r="O408" s="47"/>
      <c r="P408" s="48"/>
      <c r="Q408" s="48"/>
      <c r="R408" s="15"/>
      <c r="S408" s="2" t="e">
        <f>VLOOKUP(B408,[1]ODT!$B$11:$H$459,7,0)</f>
        <v>#N/A</v>
      </c>
      <c r="T408" s="2"/>
      <c r="U408" s="2"/>
      <c r="V408" s="2"/>
      <c r="W408" s="2"/>
      <c r="X408" s="2"/>
      <c r="Y408" s="2"/>
      <c r="Z408" s="2"/>
    </row>
    <row r="409" spans="1:26" ht="13.5" customHeight="1">
      <c r="A409" s="35" t="s">
        <v>10</v>
      </c>
      <c r="B409" s="12" t="s">
        <v>171</v>
      </c>
      <c r="C409" s="49">
        <v>6000</v>
      </c>
      <c r="D409" s="13"/>
      <c r="E409" s="13"/>
      <c r="F409" s="13"/>
      <c r="G409" s="50"/>
      <c r="H409" s="50"/>
      <c r="I409" s="50"/>
      <c r="J409" s="50"/>
      <c r="K409" s="20">
        <f t="shared" si="422"/>
        <v>12000</v>
      </c>
      <c r="L409" s="20">
        <f t="shared" ref="L409:N409" si="427">IFERROR(ROUND(D409*$Q409/100,0)*100,"")</f>
        <v>0</v>
      </c>
      <c r="M409" s="20">
        <f t="shared" si="427"/>
        <v>0</v>
      </c>
      <c r="N409" s="20">
        <f t="shared" si="427"/>
        <v>0</v>
      </c>
      <c r="O409" s="47">
        <f>[2]H.TuyHoa!$K$399</f>
        <v>0</v>
      </c>
      <c r="P409" s="48">
        <f>[2]H.TuyHoa!$K$399</f>
        <v>0</v>
      </c>
      <c r="Q409" s="48">
        <f>Q397</f>
        <v>2.0136586666666667</v>
      </c>
      <c r="R409" s="15"/>
      <c r="S409" s="2" t="e">
        <f>VLOOKUP(B409,[1]ODT!$B$11:$H$459,7,0)</f>
        <v>#N/A</v>
      </c>
      <c r="T409" s="2"/>
      <c r="U409" s="2"/>
      <c r="V409" s="2"/>
      <c r="W409" s="2"/>
      <c r="X409" s="2"/>
      <c r="Y409" s="2"/>
      <c r="Z409" s="2"/>
    </row>
    <row r="410" spans="1:26" ht="13.5" customHeight="1">
      <c r="A410" s="35" t="s">
        <v>10</v>
      </c>
      <c r="B410" s="12" t="s">
        <v>178</v>
      </c>
      <c r="C410" s="49">
        <v>5000</v>
      </c>
      <c r="D410" s="13"/>
      <c r="E410" s="13"/>
      <c r="F410" s="13"/>
      <c r="G410" s="50"/>
      <c r="H410" s="50"/>
      <c r="I410" s="50"/>
      <c r="J410" s="50"/>
      <c r="K410" s="20">
        <f t="shared" si="422"/>
        <v>10000</v>
      </c>
      <c r="L410" s="20">
        <f t="shared" ref="L410:N410" si="428">IFERROR(ROUND(D410*$Q410/100,0)*100,"")</f>
        <v>0</v>
      </c>
      <c r="M410" s="20">
        <f t="shared" si="428"/>
        <v>0</v>
      </c>
      <c r="N410" s="20">
        <f t="shared" si="428"/>
        <v>0</v>
      </c>
      <c r="O410" s="47">
        <f>[2]H.TuyHoa!$K$521</f>
        <v>0</v>
      </c>
      <c r="P410" s="48">
        <f>[2]H.TuyHoa!$K$521</f>
        <v>0</v>
      </c>
      <c r="Q410" s="48">
        <f>Q387</f>
        <v>2</v>
      </c>
      <c r="R410" s="15"/>
      <c r="S410" s="2" t="e">
        <f>VLOOKUP(B410,[1]ODT!$B$11:$H$459,7,0)</f>
        <v>#N/A</v>
      </c>
      <c r="T410" s="2"/>
      <c r="U410" s="2"/>
      <c r="V410" s="2"/>
      <c r="W410" s="2"/>
      <c r="X410" s="2"/>
      <c r="Y410" s="2"/>
      <c r="Z410" s="2"/>
    </row>
    <row r="411" spans="1:26" ht="13.5" customHeight="1">
      <c r="A411" s="35" t="s">
        <v>10</v>
      </c>
      <c r="B411" s="12" t="s">
        <v>179</v>
      </c>
      <c r="C411" s="49">
        <v>4000</v>
      </c>
      <c r="D411" s="13"/>
      <c r="E411" s="13"/>
      <c r="F411" s="13"/>
      <c r="G411" s="50"/>
      <c r="H411" s="50"/>
      <c r="I411" s="50"/>
      <c r="J411" s="50"/>
      <c r="K411" s="20">
        <f t="shared" si="422"/>
        <v>9000</v>
      </c>
      <c r="L411" s="20">
        <f t="shared" ref="L411:N411" si="429">IFERROR(ROUND(D411*$Q411/100,0)*100,"")</f>
        <v>0</v>
      </c>
      <c r="M411" s="20">
        <f t="shared" si="429"/>
        <v>0</v>
      </c>
      <c r="N411" s="20">
        <f t="shared" si="429"/>
        <v>0</v>
      </c>
      <c r="O411" s="47">
        <f>[2]H.TuyHoa!$K$519</f>
        <v>0</v>
      </c>
      <c r="P411" s="48">
        <f>[2]H.TuyHoa!$K$519</f>
        <v>0</v>
      </c>
      <c r="Q411" s="48">
        <f>Q412</f>
        <v>2.2913573333333335</v>
      </c>
      <c r="R411" s="15"/>
      <c r="S411" s="2" t="e">
        <f>VLOOKUP(B411,[1]ODT!$B$11:$H$459,7,0)</f>
        <v>#N/A</v>
      </c>
      <c r="T411" s="2"/>
      <c r="U411" s="2"/>
      <c r="V411" s="2"/>
      <c r="W411" s="2"/>
      <c r="X411" s="2"/>
      <c r="Y411" s="2"/>
      <c r="Z411" s="2"/>
    </row>
    <row r="412" spans="1:26" ht="13.5" customHeight="1">
      <c r="A412" s="35" t="s">
        <v>10</v>
      </c>
      <c r="B412" s="12" t="s">
        <v>180</v>
      </c>
      <c r="C412" s="49">
        <v>3000</v>
      </c>
      <c r="D412" s="13"/>
      <c r="E412" s="13"/>
      <c r="F412" s="13"/>
      <c r="G412" s="50"/>
      <c r="H412" s="50"/>
      <c r="I412" s="50"/>
      <c r="J412" s="50"/>
      <c r="K412" s="20">
        <f t="shared" si="422"/>
        <v>7000</v>
      </c>
      <c r="L412" s="20">
        <f t="shared" ref="L412:N412" si="430">IFERROR(ROUND(D412*$Q412/100,0)*100,"")</f>
        <v>0</v>
      </c>
      <c r="M412" s="20">
        <f t="shared" si="430"/>
        <v>0</v>
      </c>
      <c r="N412" s="20">
        <f t="shared" si="430"/>
        <v>0</v>
      </c>
      <c r="O412" s="47">
        <f>[2]H.TuyHoa!$K$395</f>
        <v>0</v>
      </c>
      <c r="P412" s="48">
        <f>P465</f>
        <v>0</v>
      </c>
      <c r="Q412" s="48">
        <v>2.2913573333333335</v>
      </c>
      <c r="R412" s="15"/>
      <c r="S412" s="2" t="e">
        <f>VLOOKUP(B412,[1]ODT!$B$11:$H$459,7,0)</f>
        <v>#N/A</v>
      </c>
      <c r="T412" s="2"/>
      <c r="U412" s="2"/>
      <c r="V412" s="2"/>
      <c r="W412" s="2"/>
      <c r="X412" s="2"/>
      <c r="Y412" s="2"/>
      <c r="Z412" s="2"/>
    </row>
    <row r="413" spans="1:26" ht="13.5" customHeight="1">
      <c r="A413" s="35">
        <v>34</v>
      </c>
      <c r="B413" s="11" t="s">
        <v>181</v>
      </c>
      <c r="C413" s="13"/>
      <c r="D413" s="13"/>
      <c r="E413" s="13"/>
      <c r="F413" s="13"/>
      <c r="G413" s="50"/>
      <c r="H413" s="50"/>
      <c r="I413" s="50"/>
      <c r="J413" s="50"/>
      <c r="K413" s="20">
        <f t="shared" si="422"/>
        <v>0</v>
      </c>
      <c r="L413" s="20">
        <f t="shared" ref="L413:N413" si="431">IFERROR(ROUND(D413*$Q413/100,0)*100,"")</f>
        <v>0</v>
      </c>
      <c r="M413" s="20">
        <f t="shared" si="431"/>
        <v>0</v>
      </c>
      <c r="N413" s="20">
        <f t="shared" si="431"/>
        <v>0</v>
      </c>
      <c r="O413" s="47"/>
      <c r="P413" s="48"/>
      <c r="Q413" s="48"/>
      <c r="R413" s="15"/>
      <c r="S413" s="2" t="e">
        <f>VLOOKUP(B413,[1]ODT!$B$11:$H$459,7,0)</f>
        <v>#N/A</v>
      </c>
      <c r="T413" s="2"/>
      <c r="U413" s="2"/>
      <c r="V413" s="2"/>
      <c r="W413" s="2"/>
      <c r="X413" s="2"/>
      <c r="Y413" s="2"/>
      <c r="Z413" s="2"/>
    </row>
    <row r="414" spans="1:26" ht="13.5" customHeight="1">
      <c r="A414" s="35" t="s">
        <v>10</v>
      </c>
      <c r="B414" s="12" t="s">
        <v>182</v>
      </c>
      <c r="C414" s="49">
        <v>6000</v>
      </c>
      <c r="D414" s="13"/>
      <c r="E414" s="13"/>
      <c r="F414" s="13"/>
      <c r="G414" s="50"/>
      <c r="H414" s="50"/>
      <c r="I414" s="50"/>
      <c r="J414" s="50"/>
      <c r="K414" s="20">
        <f t="shared" si="422"/>
        <v>12000</v>
      </c>
      <c r="L414" s="20">
        <f t="shared" ref="L414:N414" si="432">IFERROR(ROUND(D414*$Q414/100,0)*100,"")</f>
        <v>0</v>
      </c>
      <c r="M414" s="20">
        <f t="shared" si="432"/>
        <v>0</v>
      </c>
      <c r="N414" s="20">
        <f t="shared" si="432"/>
        <v>0</v>
      </c>
      <c r="O414" s="47"/>
      <c r="P414" s="48"/>
      <c r="Q414" s="48">
        <f>Q397</f>
        <v>2.0136586666666667</v>
      </c>
      <c r="R414" s="15"/>
      <c r="S414" s="2" t="e">
        <f>VLOOKUP(B414,[1]ODT!$B$11:$H$459,7,0)</f>
        <v>#N/A</v>
      </c>
      <c r="T414" s="2" t="s">
        <v>507</v>
      </c>
      <c r="U414" s="2"/>
      <c r="V414" s="2"/>
      <c r="W414" s="2"/>
      <c r="X414" s="2"/>
      <c r="Y414" s="2"/>
      <c r="Z414" s="2"/>
    </row>
    <row r="415" spans="1:26" ht="13.5" customHeight="1">
      <c r="A415" s="35" t="s">
        <v>10</v>
      </c>
      <c r="B415" s="12" t="s">
        <v>183</v>
      </c>
      <c r="C415" s="49">
        <v>4000</v>
      </c>
      <c r="D415" s="13"/>
      <c r="E415" s="13"/>
      <c r="F415" s="13"/>
      <c r="G415" s="50"/>
      <c r="H415" s="50"/>
      <c r="I415" s="50"/>
      <c r="J415" s="50"/>
      <c r="K415" s="20">
        <f t="shared" si="422"/>
        <v>0</v>
      </c>
      <c r="L415" s="20">
        <f t="shared" ref="L415:N415" si="433">IFERROR(ROUND(D415*$Q415/100,0)*100,"")</f>
        <v>0</v>
      </c>
      <c r="M415" s="20">
        <f t="shared" si="433"/>
        <v>0</v>
      </c>
      <c r="N415" s="20">
        <f t="shared" si="433"/>
        <v>0</v>
      </c>
      <c r="O415" s="47"/>
      <c r="P415" s="48"/>
      <c r="Q415" s="48"/>
      <c r="R415" s="15"/>
      <c r="S415" s="2" t="e">
        <f>VLOOKUP(B415,[1]ODT!$B$11:$H$459,7,0)</f>
        <v>#N/A</v>
      </c>
      <c r="T415" s="2"/>
      <c r="U415" s="2"/>
      <c r="V415" s="2"/>
      <c r="W415" s="2"/>
      <c r="X415" s="2"/>
      <c r="Y415" s="2"/>
      <c r="Z415" s="2"/>
    </row>
    <row r="416" spans="1:26" ht="13.5" customHeight="1">
      <c r="A416" s="35" t="s">
        <v>10</v>
      </c>
      <c r="B416" s="12" t="s">
        <v>184</v>
      </c>
      <c r="C416" s="49">
        <v>2500</v>
      </c>
      <c r="D416" s="13"/>
      <c r="E416" s="13"/>
      <c r="F416" s="13"/>
      <c r="G416" s="50"/>
      <c r="H416" s="50"/>
      <c r="I416" s="50"/>
      <c r="J416" s="50"/>
      <c r="K416" s="20">
        <f t="shared" si="422"/>
        <v>0</v>
      </c>
      <c r="L416" s="20">
        <f t="shared" ref="L416:N416" si="434">IFERROR(ROUND(D416*$Q416/100,0)*100,"")</f>
        <v>0</v>
      </c>
      <c r="M416" s="20">
        <f t="shared" si="434"/>
        <v>0</v>
      </c>
      <c r="N416" s="20">
        <f t="shared" si="434"/>
        <v>0</v>
      </c>
      <c r="O416" s="47"/>
      <c r="P416" s="48"/>
      <c r="Q416" s="48"/>
      <c r="R416" s="15"/>
      <c r="S416" s="2" t="e">
        <f>VLOOKUP(B416,[1]ODT!$B$11:$H$459,7,0)</f>
        <v>#N/A</v>
      </c>
      <c r="T416" s="2"/>
      <c r="U416" s="2"/>
      <c r="V416" s="2"/>
      <c r="W416" s="2"/>
      <c r="X416" s="2"/>
      <c r="Y416" s="2"/>
      <c r="Z416" s="2"/>
    </row>
    <row r="417" spans="1:26" ht="13.5" customHeight="1">
      <c r="A417" s="35">
        <v>35</v>
      </c>
      <c r="B417" s="11" t="s">
        <v>508</v>
      </c>
      <c r="C417" s="13"/>
      <c r="D417" s="13"/>
      <c r="E417" s="13"/>
      <c r="F417" s="13"/>
      <c r="G417" s="50"/>
      <c r="H417" s="50"/>
      <c r="I417" s="50"/>
      <c r="J417" s="50"/>
      <c r="K417" s="20">
        <f t="shared" si="422"/>
        <v>0</v>
      </c>
      <c r="L417" s="20">
        <f t="shared" ref="L417:N417" si="435">IFERROR(ROUND(D417*$Q417/100,0)*100,"")</f>
        <v>0</v>
      </c>
      <c r="M417" s="20">
        <f t="shared" si="435"/>
        <v>0</v>
      </c>
      <c r="N417" s="20">
        <f t="shared" si="435"/>
        <v>0</v>
      </c>
      <c r="O417" s="47"/>
      <c r="P417" s="48"/>
      <c r="Q417" s="48"/>
      <c r="R417" s="15"/>
      <c r="S417" s="2" t="e">
        <f>VLOOKUP(B417,[1]ODT!$B$11:$H$459,7,0)</f>
        <v>#N/A</v>
      </c>
      <c r="T417" s="2"/>
      <c r="U417" s="2"/>
      <c r="V417" s="2"/>
      <c r="W417" s="2"/>
      <c r="X417" s="2"/>
      <c r="Y417" s="2"/>
      <c r="Z417" s="2"/>
    </row>
    <row r="418" spans="1:26" ht="13.5" customHeight="1">
      <c r="A418" s="35" t="s">
        <v>10</v>
      </c>
      <c r="B418" s="12" t="s">
        <v>166</v>
      </c>
      <c r="C418" s="49">
        <v>6000</v>
      </c>
      <c r="D418" s="13"/>
      <c r="E418" s="13"/>
      <c r="F418" s="13"/>
      <c r="G418" s="50"/>
      <c r="H418" s="50"/>
      <c r="I418" s="50"/>
      <c r="J418" s="50"/>
      <c r="K418" s="20">
        <f t="shared" si="422"/>
        <v>12000</v>
      </c>
      <c r="L418" s="20">
        <f t="shared" ref="L418:N418" si="436">IFERROR(ROUND(D418*$Q418/100,0)*100,"")</f>
        <v>0</v>
      </c>
      <c r="M418" s="20">
        <f t="shared" si="436"/>
        <v>0</v>
      </c>
      <c r="N418" s="20">
        <f t="shared" si="436"/>
        <v>0</v>
      </c>
      <c r="O418" s="47"/>
      <c r="P418" s="48"/>
      <c r="Q418" s="48">
        <f>Q397</f>
        <v>2.0136586666666667</v>
      </c>
      <c r="R418" s="15"/>
      <c r="S418" s="2" t="e">
        <f>VLOOKUP(B418,[1]ODT!$B$11:$H$459,7,0)</f>
        <v>#N/A</v>
      </c>
      <c r="T418" s="2"/>
      <c r="U418" s="2"/>
      <c r="V418" s="2"/>
      <c r="W418" s="2"/>
      <c r="X418" s="2"/>
      <c r="Y418" s="2"/>
      <c r="Z418" s="2"/>
    </row>
    <row r="419" spans="1:26" ht="13.5" customHeight="1">
      <c r="A419" s="35" t="s">
        <v>10</v>
      </c>
      <c r="B419" s="12" t="s">
        <v>162</v>
      </c>
      <c r="C419" s="49">
        <v>5000</v>
      </c>
      <c r="D419" s="13"/>
      <c r="E419" s="13"/>
      <c r="F419" s="13"/>
      <c r="G419" s="50"/>
      <c r="H419" s="50"/>
      <c r="I419" s="50"/>
      <c r="J419" s="50"/>
      <c r="K419" s="20">
        <f t="shared" si="422"/>
        <v>10000</v>
      </c>
      <c r="L419" s="20">
        <f t="shared" ref="L419:N419" si="437">IFERROR(ROUND(D419*$Q419/100,0)*100,"")</f>
        <v>0</v>
      </c>
      <c r="M419" s="20">
        <f t="shared" si="437"/>
        <v>0</v>
      </c>
      <c r="N419" s="20">
        <f t="shared" si="437"/>
        <v>0</v>
      </c>
      <c r="O419" s="47"/>
      <c r="P419" s="48"/>
      <c r="Q419" s="48">
        <f>Q387</f>
        <v>2</v>
      </c>
      <c r="R419" s="15"/>
      <c r="S419" s="2" t="e">
        <f>VLOOKUP(B419,[1]ODT!$B$11:$H$459,7,0)</f>
        <v>#N/A</v>
      </c>
      <c r="T419" s="2"/>
      <c r="U419" s="2"/>
      <c r="V419" s="2"/>
      <c r="W419" s="2"/>
      <c r="X419" s="2"/>
      <c r="Y419" s="2"/>
      <c r="Z419" s="2"/>
    </row>
    <row r="420" spans="1:26" ht="13.5" customHeight="1">
      <c r="A420" s="35" t="s">
        <v>10</v>
      </c>
      <c r="B420" s="12" t="s">
        <v>173</v>
      </c>
      <c r="C420" s="49">
        <v>3000</v>
      </c>
      <c r="D420" s="13"/>
      <c r="E420" s="13"/>
      <c r="F420" s="13"/>
      <c r="G420" s="50"/>
      <c r="H420" s="50"/>
      <c r="I420" s="50"/>
      <c r="J420" s="50"/>
      <c r="K420" s="20">
        <f t="shared" si="422"/>
        <v>7000</v>
      </c>
      <c r="L420" s="20">
        <f t="shared" ref="L420:N420" si="438">IFERROR(ROUND(D420*$Q420/100,0)*100,"")</f>
        <v>0</v>
      </c>
      <c r="M420" s="20">
        <f t="shared" si="438"/>
        <v>0</v>
      </c>
      <c r="N420" s="20">
        <f t="shared" si="438"/>
        <v>0</v>
      </c>
      <c r="O420" s="47"/>
      <c r="P420" s="48">
        <f>P465</f>
        <v>0</v>
      </c>
      <c r="Q420" s="48">
        <v>2.2913573333333335</v>
      </c>
      <c r="R420" s="15"/>
      <c r="S420" s="2" t="e">
        <f>VLOOKUP(B420,[1]ODT!$B$11:$H$459,7,0)</f>
        <v>#N/A</v>
      </c>
      <c r="T420" s="2"/>
      <c r="U420" s="2"/>
      <c r="V420" s="2"/>
      <c r="W420" s="2"/>
      <c r="X420" s="2"/>
      <c r="Y420" s="2"/>
      <c r="Z420" s="2"/>
    </row>
    <row r="421" spans="1:26" ht="13.5" customHeight="1">
      <c r="A421" s="35" t="s">
        <v>10</v>
      </c>
      <c r="B421" s="12" t="s">
        <v>163</v>
      </c>
      <c r="C421" s="49">
        <v>2500</v>
      </c>
      <c r="D421" s="13"/>
      <c r="E421" s="13"/>
      <c r="F421" s="13"/>
      <c r="G421" s="50"/>
      <c r="H421" s="50"/>
      <c r="I421" s="50"/>
      <c r="J421" s="50"/>
      <c r="K421" s="20">
        <f t="shared" si="422"/>
        <v>5000</v>
      </c>
      <c r="L421" s="20">
        <f t="shared" ref="L421:N421" si="439">IFERROR(ROUND(D421*$Q421/100,0)*100,"")</f>
        <v>0</v>
      </c>
      <c r="M421" s="20">
        <f t="shared" si="439"/>
        <v>0</v>
      </c>
      <c r="N421" s="20">
        <f t="shared" si="439"/>
        <v>0</v>
      </c>
      <c r="O421" s="47"/>
      <c r="P421" s="48"/>
      <c r="Q421" s="48">
        <f>Q407</f>
        <v>2</v>
      </c>
      <c r="R421" s="15"/>
      <c r="S421" s="2" t="e">
        <f>VLOOKUP(B421,[1]ODT!$B$11:$H$459,7,0)</f>
        <v>#N/A</v>
      </c>
      <c r="T421" s="2"/>
      <c r="U421" s="2"/>
      <c r="V421" s="2"/>
      <c r="W421" s="2"/>
      <c r="X421" s="2"/>
      <c r="Y421" s="2"/>
      <c r="Z421" s="2"/>
    </row>
    <row r="422" spans="1:26" ht="13.5" customHeight="1">
      <c r="A422" s="35">
        <v>36</v>
      </c>
      <c r="B422" s="11" t="s">
        <v>509</v>
      </c>
      <c r="C422" s="13"/>
      <c r="D422" s="13"/>
      <c r="E422" s="13"/>
      <c r="F422" s="13"/>
      <c r="G422" s="50"/>
      <c r="H422" s="50"/>
      <c r="I422" s="50"/>
      <c r="J422" s="50"/>
      <c r="K422" s="20">
        <f t="shared" si="422"/>
        <v>0</v>
      </c>
      <c r="L422" s="20">
        <f t="shared" ref="L422:N422" si="440">IFERROR(ROUND(D422*$Q422/100,0)*100,"")</f>
        <v>0</v>
      </c>
      <c r="M422" s="20">
        <f t="shared" si="440"/>
        <v>0</v>
      </c>
      <c r="N422" s="20">
        <f t="shared" si="440"/>
        <v>0</v>
      </c>
      <c r="O422" s="47"/>
      <c r="P422" s="48"/>
      <c r="Q422" s="48"/>
      <c r="R422" s="15"/>
      <c r="S422" s="2" t="e">
        <f>VLOOKUP(B422,[1]ODT!$B$11:$H$459,7,0)</f>
        <v>#N/A</v>
      </c>
      <c r="T422" s="2"/>
      <c r="U422" s="2"/>
      <c r="V422" s="2"/>
      <c r="W422" s="2"/>
      <c r="X422" s="2"/>
      <c r="Y422" s="2"/>
      <c r="Z422" s="2"/>
    </row>
    <row r="423" spans="1:26" ht="13.5" customHeight="1">
      <c r="A423" s="35" t="s">
        <v>10</v>
      </c>
      <c r="B423" s="12" t="s">
        <v>171</v>
      </c>
      <c r="C423" s="49">
        <v>6000</v>
      </c>
      <c r="D423" s="13"/>
      <c r="E423" s="13"/>
      <c r="F423" s="13"/>
      <c r="G423" s="50"/>
      <c r="H423" s="50"/>
      <c r="I423" s="50"/>
      <c r="J423" s="50"/>
      <c r="K423" s="20">
        <f t="shared" si="422"/>
        <v>12000</v>
      </c>
      <c r="L423" s="20">
        <f t="shared" ref="L423:N423" si="441">IFERROR(ROUND(D423*$Q423/100,0)*100,"")</f>
        <v>0</v>
      </c>
      <c r="M423" s="20">
        <f t="shared" si="441"/>
        <v>0</v>
      </c>
      <c r="N423" s="20">
        <f t="shared" si="441"/>
        <v>0</v>
      </c>
      <c r="O423" s="47">
        <f>[2]H.TuyHoa!$K$402</f>
        <v>0</v>
      </c>
      <c r="P423" s="48">
        <f>[2]H.TuyHoa!$K$402</f>
        <v>0</v>
      </c>
      <c r="Q423" s="48">
        <f>Q397</f>
        <v>2.0136586666666667</v>
      </c>
      <c r="R423" s="15"/>
      <c r="S423" s="2" t="e">
        <f>VLOOKUP(B423,[1]ODT!$B$11:$H$459,7,0)</f>
        <v>#N/A</v>
      </c>
      <c r="T423" s="2"/>
      <c r="U423" s="2"/>
      <c r="V423" s="2"/>
      <c r="W423" s="2"/>
      <c r="X423" s="2"/>
      <c r="Y423" s="2"/>
      <c r="Z423" s="2"/>
    </row>
    <row r="424" spans="1:26" ht="13.5" customHeight="1">
      <c r="A424" s="35" t="s">
        <v>10</v>
      </c>
      <c r="B424" s="12" t="s">
        <v>185</v>
      </c>
      <c r="C424" s="49">
        <v>5500</v>
      </c>
      <c r="D424" s="13"/>
      <c r="E424" s="13"/>
      <c r="F424" s="13"/>
      <c r="G424" s="50"/>
      <c r="H424" s="50"/>
      <c r="I424" s="50"/>
      <c r="J424" s="50"/>
      <c r="K424" s="20">
        <f>IFERROR(ROUND(C424*$Q424/500,0)*500,"")</f>
        <v>11000</v>
      </c>
      <c r="L424" s="20">
        <f t="shared" ref="L424:N424" si="442">IFERROR(ROUND(D424*$Q424/100,0)*100,"")</f>
        <v>0</v>
      </c>
      <c r="M424" s="20">
        <f t="shared" si="442"/>
        <v>0</v>
      </c>
      <c r="N424" s="20">
        <f t="shared" si="442"/>
        <v>0</v>
      </c>
      <c r="O424" s="47">
        <f>[2]H.TuyHoa!$K$404</f>
        <v>0</v>
      </c>
      <c r="P424" s="48">
        <f>[2]H.TuyHoa!$K$404</f>
        <v>0</v>
      </c>
      <c r="Q424" s="48">
        <v>2.0307867267779538</v>
      </c>
      <c r="R424" s="15"/>
      <c r="S424" s="2" t="e">
        <f>VLOOKUP(B424,[1]ODT!$B$11:$H$459,7,0)</f>
        <v>#N/A</v>
      </c>
      <c r="T424" s="2"/>
      <c r="U424" s="2"/>
      <c r="V424" s="2"/>
      <c r="W424" s="2"/>
      <c r="X424" s="2"/>
      <c r="Y424" s="2"/>
      <c r="Z424" s="2"/>
    </row>
    <row r="425" spans="1:26" ht="13.5" customHeight="1">
      <c r="A425" s="35" t="s">
        <v>10</v>
      </c>
      <c r="B425" s="12" t="s">
        <v>162</v>
      </c>
      <c r="C425" s="49">
        <v>5000</v>
      </c>
      <c r="D425" s="13"/>
      <c r="E425" s="13"/>
      <c r="F425" s="13"/>
      <c r="G425" s="50"/>
      <c r="H425" s="50"/>
      <c r="I425" s="50"/>
      <c r="J425" s="50"/>
      <c r="K425" s="20">
        <f t="shared" ref="K425:K427" si="443">IFERROR(ROUND(C425*$Q425/1000,0)*1000,"")</f>
        <v>10000</v>
      </c>
      <c r="L425" s="20">
        <f t="shared" ref="L425:N425" si="444">IFERROR(ROUND(D425*$Q425/100,0)*100,"")</f>
        <v>0</v>
      </c>
      <c r="M425" s="20">
        <f t="shared" si="444"/>
        <v>0</v>
      </c>
      <c r="N425" s="20">
        <f t="shared" si="444"/>
        <v>0</v>
      </c>
      <c r="O425" s="47">
        <f>[2]H.TuyHoa!$K$412</f>
        <v>0</v>
      </c>
      <c r="P425" s="48">
        <f>[2]H.TuyHoa!$K$412</f>
        <v>0</v>
      </c>
      <c r="Q425" s="48">
        <f>Q387</f>
        <v>2</v>
      </c>
      <c r="R425" s="15"/>
      <c r="S425" s="2" t="e">
        <f>VLOOKUP(B425,[1]ODT!$B$11:$H$459,7,0)</f>
        <v>#N/A</v>
      </c>
      <c r="T425" s="2"/>
      <c r="U425" s="2"/>
      <c r="V425" s="2"/>
      <c r="W425" s="2"/>
      <c r="X425" s="2"/>
      <c r="Y425" s="2"/>
      <c r="Z425" s="2"/>
    </row>
    <row r="426" spans="1:26" ht="13.5" customHeight="1">
      <c r="A426" s="35" t="s">
        <v>10</v>
      </c>
      <c r="B426" s="12" t="s">
        <v>183</v>
      </c>
      <c r="C426" s="49">
        <v>4000</v>
      </c>
      <c r="D426" s="13"/>
      <c r="E426" s="13"/>
      <c r="F426" s="13"/>
      <c r="G426" s="50"/>
      <c r="H426" s="50"/>
      <c r="I426" s="50"/>
      <c r="J426" s="50"/>
      <c r="K426" s="20">
        <f t="shared" si="443"/>
        <v>9000</v>
      </c>
      <c r="L426" s="20">
        <f t="shared" ref="L426:N426" si="445">IFERROR(ROUND(D426*$Q426/100,0)*100,"")</f>
        <v>0</v>
      </c>
      <c r="M426" s="20">
        <f t="shared" si="445"/>
        <v>0</v>
      </c>
      <c r="N426" s="20">
        <f t="shared" si="445"/>
        <v>0</v>
      </c>
      <c r="O426" s="47">
        <f>[2]H.TuyHoa!$K$410</f>
        <v>0</v>
      </c>
      <c r="P426" s="48">
        <f>[2]H.TuyHoa!$K$410</f>
        <v>0</v>
      </c>
      <c r="Q426" s="48">
        <v>2.1808219178082195</v>
      </c>
      <c r="R426" s="15"/>
      <c r="S426" s="2" t="e">
        <f>VLOOKUP(B426,[1]ODT!$B$11:$H$459,7,0)</f>
        <v>#N/A</v>
      </c>
      <c r="T426" s="2"/>
      <c r="U426" s="2"/>
      <c r="V426" s="2"/>
      <c r="W426" s="2"/>
      <c r="X426" s="2"/>
      <c r="Y426" s="2"/>
      <c r="Z426" s="2"/>
    </row>
    <row r="427" spans="1:26" ht="13.5" customHeight="1">
      <c r="A427" s="35" t="s">
        <v>10</v>
      </c>
      <c r="B427" s="12" t="s">
        <v>173</v>
      </c>
      <c r="C427" s="49">
        <v>3000</v>
      </c>
      <c r="D427" s="13"/>
      <c r="E427" s="13"/>
      <c r="F427" s="13"/>
      <c r="G427" s="50"/>
      <c r="H427" s="50"/>
      <c r="I427" s="50"/>
      <c r="J427" s="50"/>
      <c r="K427" s="20">
        <f t="shared" si="443"/>
        <v>7000</v>
      </c>
      <c r="L427" s="20">
        <f t="shared" ref="L427:N427" si="446">IFERROR(ROUND(D427*$Q427/100,0)*100,"")</f>
        <v>0</v>
      </c>
      <c r="M427" s="20">
        <f t="shared" si="446"/>
        <v>0</v>
      </c>
      <c r="N427" s="20">
        <f t="shared" si="446"/>
        <v>0</v>
      </c>
      <c r="O427" s="47">
        <f>[2]H.TuyHoa!$K$408</f>
        <v>0</v>
      </c>
      <c r="P427" s="48">
        <f>P465</f>
        <v>0</v>
      </c>
      <c r="Q427" s="48">
        <v>2.2913573333333335</v>
      </c>
      <c r="R427" s="15"/>
      <c r="S427" s="2" t="e">
        <f>VLOOKUP(B427,[1]ODT!$B$11:$H$459,7,0)</f>
        <v>#N/A</v>
      </c>
      <c r="T427" s="2"/>
      <c r="U427" s="2"/>
      <c r="V427" s="2"/>
      <c r="W427" s="2"/>
      <c r="X427" s="2"/>
      <c r="Y427" s="2"/>
      <c r="Z427" s="2"/>
    </row>
    <row r="428" spans="1:26" ht="13.5" customHeight="1">
      <c r="A428" s="35" t="s">
        <v>10</v>
      </c>
      <c r="B428" s="12" t="s">
        <v>163</v>
      </c>
      <c r="C428" s="49">
        <v>2500</v>
      </c>
      <c r="D428" s="13"/>
      <c r="E428" s="13"/>
      <c r="F428" s="13"/>
      <c r="G428" s="50"/>
      <c r="H428" s="50"/>
      <c r="I428" s="50"/>
      <c r="J428" s="50"/>
      <c r="K428" s="20">
        <f>IFERROR(ROUND(C428*$Q428/500,0)*500,"")</f>
        <v>5000</v>
      </c>
      <c r="L428" s="20">
        <f t="shared" ref="L428:N428" si="447">IFERROR(ROUND(D428*$Q428/100,0)*100,"")</f>
        <v>0</v>
      </c>
      <c r="M428" s="20">
        <f t="shared" si="447"/>
        <v>0</v>
      </c>
      <c r="N428" s="20">
        <f t="shared" si="447"/>
        <v>0</v>
      </c>
      <c r="O428" s="47"/>
      <c r="P428" s="48"/>
      <c r="Q428" s="48">
        <f>Q421</f>
        <v>2</v>
      </c>
      <c r="R428" s="15"/>
      <c r="S428" s="2" t="e">
        <f>VLOOKUP(B428,[1]ODT!$B$11:$H$459,7,0)</f>
        <v>#N/A</v>
      </c>
      <c r="T428" s="2"/>
      <c r="U428" s="2"/>
      <c r="V428" s="2"/>
      <c r="W428" s="2"/>
      <c r="X428" s="2"/>
      <c r="Y428" s="2"/>
      <c r="Z428" s="2"/>
    </row>
    <row r="429" spans="1:26" ht="13.5" customHeight="1">
      <c r="A429" s="35" t="s">
        <v>10</v>
      </c>
      <c r="B429" s="12" t="s">
        <v>175</v>
      </c>
      <c r="C429" s="49">
        <v>2000</v>
      </c>
      <c r="D429" s="13"/>
      <c r="E429" s="13"/>
      <c r="F429" s="13"/>
      <c r="G429" s="50"/>
      <c r="H429" s="50"/>
      <c r="I429" s="50"/>
      <c r="J429" s="50"/>
      <c r="K429" s="20">
        <f t="shared" ref="K429:K430" si="448">IFERROR(ROUND(C429*$Q429/1000,0)*1000,"")</f>
        <v>4000</v>
      </c>
      <c r="L429" s="20">
        <f t="shared" ref="L429:N429" si="449">IFERROR(ROUND(D429*$Q429/100,0)*100,"")</f>
        <v>0</v>
      </c>
      <c r="M429" s="20">
        <f t="shared" si="449"/>
        <v>0</v>
      </c>
      <c r="N429" s="20">
        <f t="shared" si="449"/>
        <v>0</v>
      </c>
      <c r="O429" s="47">
        <f>[2]H.TuyHoa!$K$406</f>
        <v>0</v>
      </c>
      <c r="P429" s="48">
        <f>P437</f>
        <v>0</v>
      </c>
      <c r="Q429" s="48">
        <v>1.9333320000000001</v>
      </c>
      <c r="R429" s="15"/>
      <c r="S429" s="2" t="e">
        <f>VLOOKUP(B429,[1]ODT!$B$11:$H$459,7,0)</f>
        <v>#N/A</v>
      </c>
      <c r="T429" s="2"/>
      <c r="U429" s="2"/>
      <c r="V429" s="2"/>
      <c r="W429" s="2"/>
      <c r="X429" s="2"/>
      <c r="Y429" s="2"/>
      <c r="Z429" s="2"/>
    </row>
    <row r="430" spans="1:26" ht="13.5" customHeight="1">
      <c r="A430" s="35">
        <v>37</v>
      </c>
      <c r="B430" s="11" t="s">
        <v>186</v>
      </c>
      <c r="C430" s="13"/>
      <c r="D430" s="13"/>
      <c r="E430" s="13"/>
      <c r="F430" s="13"/>
      <c r="G430" s="50"/>
      <c r="H430" s="50"/>
      <c r="I430" s="50"/>
      <c r="J430" s="50"/>
      <c r="K430" s="20">
        <f t="shared" si="448"/>
        <v>0</v>
      </c>
      <c r="L430" s="20">
        <f t="shared" ref="L430:N430" si="450">IFERROR(ROUND(D430*$Q430/100,0)*100,"")</f>
        <v>0</v>
      </c>
      <c r="M430" s="20">
        <f t="shared" si="450"/>
        <v>0</v>
      </c>
      <c r="N430" s="20">
        <f t="shared" si="450"/>
        <v>0</v>
      </c>
      <c r="O430" s="47"/>
      <c r="P430" s="48"/>
      <c r="Q430" s="48"/>
      <c r="R430" s="15"/>
      <c r="S430" s="2" t="e">
        <f>VLOOKUP(B430,[1]ODT!$B$11:$H$459,7,0)</f>
        <v>#N/A</v>
      </c>
      <c r="T430" s="2"/>
      <c r="U430" s="2"/>
      <c r="V430" s="2"/>
      <c r="W430" s="2"/>
      <c r="X430" s="2"/>
      <c r="Y430" s="2"/>
      <c r="Z430" s="2"/>
    </row>
    <row r="431" spans="1:26" ht="13.5" customHeight="1">
      <c r="A431" s="35" t="s">
        <v>10</v>
      </c>
      <c r="B431" s="12" t="s">
        <v>187</v>
      </c>
      <c r="C431" s="49">
        <v>2500</v>
      </c>
      <c r="D431" s="13"/>
      <c r="E431" s="13"/>
      <c r="F431" s="13"/>
      <c r="G431" s="50"/>
      <c r="H431" s="50"/>
      <c r="I431" s="50"/>
      <c r="J431" s="50"/>
      <c r="K431" s="20">
        <f>IFERROR(ROUND(C431*$Q431/500,0)*500,"")</f>
        <v>5000</v>
      </c>
      <c r="L431" s="20">
        <f t="shared" ref="L431:N431" si="451">IFERROR(ROUND(D431*$Q431/100,0)*100,"")</f>
        <v>0</v>
      </c>
      <c r="M431" s="20">
        <f t="shared" si="451"/>
        <v>0</v>
      </c>
      <c r="N431" s="20">
        <f t="shared" si="451"/>
        <v>0</v>
      </c>
      <c r="O431" s="47">
        <f>[2]H.TuyHoa!$K$417</f>
        <v>0</v>
      </c>
      <c r="P431" s="48">
        <f>[2]H.TuyHoa!$K$417</f>
        <v>0</v>
      </c>
      <c r="Q431" s="48">
        <f>Q428</f>
        <v>2</v>
      </c>
      <c r="R431" s="15"/>
      <c r="S431" s="2" t="e">
        <f>VLOOKUP(B431,[1]ODT!$B$11:$H$459,7,0)</f>
        <v>#N/A</v>
      </c>
      <c r="T431" s="2"/>
      <c r="U431" s="2"/>
      <c r="V431" s="2"/>
      <c r="W431" s="2"/>
      <c r="X431" s="2"/>
      <c r="Y431" s="2"/>
      <c r="Z431" s="2"/>
    </row>
    <row r="432" spans="1:26" ht="13.5" customHeight="1">
      <c r="A432" s="35" t="s">
        <v>10</v>
      </c>
      <c r="B432" s="12" t="s">
        <v>188</v>
      </c>
      <c r="C432" s="49">
        <v>2000</v>
      </c>
      <c r="D432" s="13"/>
      <c r="E432" s="13"/>
      <c r="F432" s="13"/>
      <c r="G432" s="50"/>
      <c r="H432" s="50"/>
      <c r="I432" s="50"/>
      <c r="J432" s="50"/>
      <c r="K432" s="20">
        <f t="shared" ref="K432:K435" si="452">IFERROR(ROUND(C432*$Q432/1000,0)*1000,"")</f>
        <v>4000</v>
      </c>
      <c r="L432" s="20">
        <f t="shared" ref="L432:N432" si="453">IFERROR(ROUND(D432*$Q432/100,0)*100,"")</f>
        <v>0</v>
      </c>
      <c r="M432" s="20">
        <f t="shared" si="453"/>
        <v>0</v>
      </c>
      <c r="N432" s="20">
        <f t="shared" si="453"/>
        <v>0</v>
      </c>
      <c r="O432" s="47">
        <f>[2]H.TuyHoa!$K$415</f>
        <v>0</v>
      </c>
      <c r="P432" s="48">
        <f>P437</f>
        <v>0</v>
      </c>
      <c r="Q432" s="48">
        <v>1.9333320000000001</v>
      </c>
      <c r="R432" s="15"/>
      <c r="S432" s="2" t="e">
        <f>VLOOKUP(B432,[1]ODT!$B$11:$H$459,7,0)</f>
        <v>#N/A</v>
      </c>
      <c r="T432" s="2"/>
      <c r="U432" s="2"/>
      <c r="V432" s="2"/>
      <c r="W432" s="2"/>
      <c r="X432" s="2"/>
      <c r="Y432" s="2"/>
      <c r="Z432" s="2"/>
    </row>
    <row r="433" spans="1:26" ht="13.5" customHeight="1">
      <c r="A433" s="35">
        <v>38</v>
      </c>
      <c r="B433" s="11" t="s">
        <v>189</v>
      </c>
      <c r="C433" s="13"/>
      <c r="D433" s="13"/>
      <c r="E433" s="13"/>
      <c r="F433" s="13"/>
      <c r="G433" s="50"/>
      <c r="H433" s="50"/>
      <c r="I433" s="50"/>
      <c r="J433" s="50"/>
      <c r="K433" s="20">
        <f t="shared" si="452"/>
        <v>0</v>
      </c>
      <c r="L433" s="20">
        <f t="shared" ref="L433:N433" si="454">IFERROR(ROUND(D433*$Q433/100,0)*100,"")</f>
        <v>0</v>
      </c>
      <c r="M433" s="20">
        <f t="shared" si="454"/>
        <v>0</v>
      </c>
      <c r="N433" s="20">
        <f t="shared" si="454"/>
        <v>0</v>
      </c>
      <c r="O433" s="47"/>
      <c r="P433" s="48"/>
      <c r="Q433" s="48"/>
      <c r="R433" s="15"/>
      <c r="S433" s="2" t="e">
        <f>VLOOKUP(B433,[1]ODT!$B$11:$H$459,7,0)</f>
        <v>#N/A</v>
      </c>
      <c r="T433" s="2"/>
      <c r="U433" s="2"/>
      <c r="V433" s="2"/>
      <c r="W433" s="2"/>
      <c r="X433" s="2"/>
      <c r="Y433" s="2"/>
      <c r="Z433" s="2"/>
    </row>
    <row r="434" spans="1:26" ht="13.5" customHeight="1">
      <c r="A434" s="35" t="s">
        <v>10</v>
      </c>
      <c r="B434" s="12" t="s">
        <v>190</v>
      </c>
      <c r="C434" s="49">
        <v>5000</v>
      </c>
      <c r="D434" s="13"/>
      <c r="E434" s="13"/>
      <c r="F434" s="13"/>
      <c r="G434" s="50"/>
      <c r="H434" s="50"/>
      <c r="I434" s="50"/>
      <c r="J434" s="50"/>
      <c r="K434" s="20">
        <f t="shared" si="452"/>
        <v>10000</v>
      </c>
      <c r="L434" s="20">
        <f t="shared" ref="L434:N434" si="455">IFERROR(ROUND(D434*$Q434/100,0)*100,"")</f>
        <v>0</v>
      </c>
      <c r="M434" s="20">
        <f t="shared" si="455"/>
        <v>0</v>
      </c>
      <c r="N434" s="20">
        <f t="shared" si="455"/>
        <v>0</v>
      </c>
      <c r="O434" s="47">
        <f>[2]H.TuyHoa!$K$529</f>
        <v>0</v>
      </c>
      <c r="P434" s="48">
        <f>[2]H.TuyHoa!$K$529</f>
        <v>0</v>
      </c>
      <c r="Q434" s="48">
        <f>Q387</f>
        <v>2</v>
      </c>
      <c r="R434" s="15"/>
      <c r="S434" s="2" t="e">
        <f>VLOOKUP(B434,[1]ODT!$B$11:$H$459,7,0)</f>
        <v>#N/A</v>
      </c>
      <c r="T434" s="2"/>
      <c r="U434" s="2"/>
      <c r="V434" s="2"/>
      <c r="W434" s="2"/>
      <c r="X434" s="2"/>
      <c r="Y434" s="2"/>
      <c r="Z434" s="2"/>
    </row>
    <row r="435" spans="1:26" ht="13.5" customHeight="1">
      <c r="A435" s="35" t="s">
        <v>10</v>
      </c>
      <c r="B435" s="12" t="s">
        <v>191</v>
      </c>
      <c r="C435" s="49">
        <v>3000</v>
      </c>
      <c r="D435" s="13"/>
      <c r="E435" s="13"/>
      <c r="F435" s="13"/>
      <c r="G435" s="50"/>
      <c r="H435" s="50"/>
      <c r="I435" s="50"/>
      <c r="J435" s="50"/>
      <c r="K435" s="20">
        <f t="shared" si="452"/>
        <v>7000</v>
      </c>
      <c r="L435" s="20">
        <f t="shared" ref="L435:N435" si="456">IFERROR(ROUND(D435*$Q435/100,0)*100,"")</f>
        <v>0</v>
      </c>
      <c r="M435" s="20">
        <f t="shared" si="456"/>
        <v>0</v>
      </c>
      <c r="N435" s="20">
        <f t="shared" si="456"/>
        <v>0</v>
      </c>
      <c r="O435" s="47">
        <f>[2]H.TuyHoa!$K$527</f>
        <v>0</v>
      </c>
      <c r="P435" s="48">
        <f>P465</f>
        <v>0</v>
      </c>
      <c r="Q435" s="48">
        <v>2.2913573333333335</v>
      </c>
      <c r="R435" s="15"/>
      <c r="S435" s="2" t="e">
        <f>VLOOKUP(B435,[1]ODT!$B$11:$H$459,7,0)</f>
        <v>#N/A</v>
      </c>
      <c r="T435" s="2"/>
      <c r="U435" s="2"/>
      <c r="V435" s="2"/>
      <c r="W435" s="2"/>
      <c r="X435" s="2"/>
      <c r="Y435" s="2"/>
      <c r="Z435" s="2"/>
    </row>
    <row r="436" spans="1:26" ht="13.5" customHeight="1">
      <c r="A436" s="35" t="s">
        <v>10</v>
      </c>
      <c r="B436" s="12" t="s">
        <v>192</v>
      </c>
      <c r="C436" s="49">
        <v>1800</v>
      </c>
      <c r="D436" s="13"/>
      <c r="E436" s="13"/>
      <c r="F436" s="13"/>
      <c r="G436" s="50"/>
      <c r="H436" s="50"/>
      <c r="I436" s="50"/>
      <c r="J436" s="50"/>
      <c r="K436" s="20">
        <f t="shared" ref="K436:N436" si="457">IFERROR(ROUND(C436*$Q436/100,0)*100,"")</f>
        <v>3600</v>
      </c>
      <c r="L436" s="20">
        <f t="shared" si="457"/>
        <v>0</v>
      </c>
      <c r="M436" s="20">
        <f t="shared" si="457"/>
        <v>0</v>
      </c>
      <c r="N436" s="20">
        <f t="shared" si="457"/>
        <v>0</v>
      </c>
      <c r="O436" s="47">
        <f>[2]H.TuyHoa!$K$531</f>
        <v>0</v>
      </c>
      <c r="P436" s="48">
        <f>[2]H.TuyHoa!$K$531</f>
        <v>0</v>
      </c>
      <c r="Q436" s="48">
        <f>Q434</f>
        <v>2</v>
      </c>
      <c r="R436" s="15"/>
      <c r="S436" s="2" t="e">
        <f>VLOOKUP(B436,[1]ODT!$B$11:$H$459,7,0)</f>
        <v>#N/A</v>
      </c>
      <c r="T436" s="2"/>
      <c r="U436" s="2"/>
      <c r="V436" s="2"/>
      <c r="W436" s="2"/>
      <c r="X436" s="2"/>
      <c r="Y436" s="2"/>
      <c r="Z436" s="2"/>
    </row>
    <row r="437" spans="1:26" ht="13.5" customHeight="1">
      <c r="A437" s="35">
        <v>39</v>
      </c>
      <c r="B437" s="11" t="s">
        <v>510</v>
      </c>
      <c r="C437" s="49">
        <v>2000</v>
      </c>
      <c r="D437" s="13"/>
      <c r="E437" s="13"/>
      <c r="F437" s="13"/>
      <c r="G437" s="50"/>
      <c r="H437" s="50"/>
      <c r="I437" s="50"/>
      <c r="J437" s="50"/>
      <c r="K437" s="20">
        <f t="shared" ref="K437:K444" si="458">IFERROR(ROUND(C437*$Q437/1000,0)*1000,"")</f>
        <v>4000</v>
      </c>
      <c r="L437" s="20">
        <f t="shared" ref="L437:N437" si="459">IFERROR(ROUND(D437*$Q437/100,0)*100,"")</f>
        <v>0</v>
      </c>
      <c r="M437" s="20">
        <f t="shared" si="459"/>
        <v>0</v>
      </c>
      <c r="N437" s="20">
        <f t="shared" si="459"/>
        <v>0</v>
      </c>
      <c r="O437" s="47">
        <f>[2]H.TuyHoa!$K$533</f>
        <v>0</v>
      </c>
      <c r="P437" s="48">
        <f>[2]H.TuyHoa!$K$533</f>
        <v>0</v>
      </c>
      <c r="Q437" s="48">
        <v>1.9333320000000001</v>
      </c>
      <c r="R437" s="15"/>
      <c r="S437" s="2" t="e">
        <f>VLOOKUP(B437,[1]ODT!$B$11:$H$459,7,0)</f>
        <v>#N/A</v>
      </c>
      <c r="T437" s="2"/>
      <c r="U437" s="2"/>
      <c r="V437" s="2"/>
      <c r="W437" s="2"/>
      <c r="X437" s="2"/>
      <c r="Y437" s="2"/>
      <c r="Z437" s="2"/>
    </row>
    <row r="438" spans="1:26" ht="13.5" customHeight="1">
      <c r="A438" s="35">
        <v>40</v>
      </c>
      <c r="B438" s="11" t="s">
        <v>511</v>
      </c>
      <c r="C438" s="13"/>
      <c r="D438" s="13"/>
      <c r="E438" s="13"/>
      <c r="F438" s="13"/>
      <c r="G438" s="50"/>
      <c r="H438" s="50"/>
      <c r="I438" s="50"/>
      <c r="J438" s="50"/>
      <c r="K438" s="20">
        <f t="shared" si="458"/>
        <v>0</v>
      </c>
      <c r="L438" s="20">
        <f t="shared" ref="L438:N438" si="460">IFERROR(ROUND(D438*$Q438/100,0)*100,"")</f>
        <v>0</v>
      </c>
      <c r="M438" s="20">
        <f t="shared" si="460"/>
        <v>0</v>
      </c>
      <c r="N438" s="20">
        <f t="shared" si="460"/>
        <v>0</v>
      </c>
      <c r="O438" s="47"/>
      <c r="P438" s="48"/>
      <c r="Q438" s="48"/>
      <c r="R438" s="15"/>
      <c r="S438" s="2" t="e">
        <f>VLOOKUP(B438,[1]ODT!$B$11:$H$459,7,0)</f>
        <v>#N/A</v>
      </c>
      <c r="T438" s="2"/>
      <c r="U438" s="2"/>
      <c r="V438" s="2"/>
      <c r="W438" s="2"/>
      <c r="X438" s="2"/>
      <c r="Y438" s="2"/>
      <c r="Z438" s="2"/>
    </row>
    <row r="439" spans="1:26" ht="13.5" customHeight="1">
      <c r="A439" s="35" t="s">
        <v>10</v>
      </c>
      <c r="B439" s="12" t="s">
        <v>193</v>
      </c>
      <c r="C439" s="49">
        <v>3000</v>
      </c>
      <c r="D439" s="13"/>
      <c r="E439" s="13"/>
      <c r="F439" s="13"/>
      <c r="G439" s="50"/>
      <c r="H439" s="50"/>
      <c r="I439" s="50"/>
      <c r="J439" s="50"/>
      <c r="K439" s="20">
        <f t="shared" si="458"/>
        <v>7000</v>
      </c>
      <c r="L439" s="20">
        <f t="shared" ref="L439:N439" si="461">IFERROR(ROUND(D439*$Q439/100,0)*100,"")</f>
        <v>0</v>
      </c>
      <c r="M439" s="20">
        <f t="shared" si="461"/>
        <v>0</v>
      </c>
      <c r="N439" s="20">
        <f t="shared" si="461"/>
        <v>0</v>
      </c>
      <c r="O439" s="47"/>
      <c r="P439" s="48">
        <f>P465</f>
        <v>0</v>
      </c>
      <c r="Q439" s="48">
        <v>2.2913573333333335</v>
      </c>
      <c r="R439" s="15"/>
      <c r="S439" s="2" t="e">
        <f>VLOOKUP(B439,[1]ODT!$B$11:$H$459,7,0)</f>
        <v>#N/A</v>
      </c>
      <c r="T439" s="2"/>
      <c r="U439" s="2"/>
      <c r="V439" s="2"/>
      <c r="W439" s="2"/>
      <c r="X439" s="2"/>
      <c r="Y439" s="2"/>
      <c r="Z439" s="2"/>
    </row>
    <row r="440" spans="1:26" ht="13.5" customHeight="1">
      <c r="A440" s="35" t="s">
        <v>10</v>
      </c>
      <c r="B440" s="12" t="s">
        <v>194</v>
      </c>
      <c r="C440" s="49">
        <v>2500</v>
      </c>
      <c r="D440" s="13"/>
      <c r="E440" s="13"/>
      <c r="F440" s="13"/>
      <c r="G440" s="50"/>
      <c r="H440" s="50"/>
      <c r="I440" s="50"/>
      <c r="J440" s="50"/>
      <c r="K440" s="20">
        <f t="shared" si="458"/>
        <v>5000</v>
      </c>
      <c r="L440" s="20">
        <f t="shared" ref="L440:N440" si="462">IFERROR(ROUND(D440*$Q440/100,0)*100,"")</f>
        <v>0</v>
      </c>
      <c r="M440" s="20">
        <f t="shared" si="462"/>
        <v>0</v>
      </c>
      <c r="N440" s="20">
        <f t="shared" si="462"/>
        <v>0</v>
      </c>
      <c r="O440" s="47"/>
      <c r="P440" s="48"/>
      <c r="Q440" s="48">
        <f>Q431</f>
        <v>2</v>
      </c>
      <c r="R440" s="15"/>
      <c r="S440" s="2" t="e">
        <f>VLOOKUP(B440,[1]ODT!$B$11:$H$459,7,0)</f>
        <v>#N/A</v>
      </c>
      <c r="T440" s="2"/>
      <c r="U440" s="2"/>
      <c r="V440" s="2"/>
      <c r="W440" s="2"/>
      <c r="X440" s="2"/>
      <c r="Y440" s="2"/>
      <c r="Z440" s="2"/>
    </row>
    <row r="441" spans="1:26" ht="13.5" customHeight="1">
      <c r="A441" s="35" t="s">
        <v>10</v>
      </c>
      <c r="B441" s="12" t="s">
        <v>195</v>
      </c>
      <c r="C441" s="49">
        <v>2000</v>
      </c>
      <c r="D441" s="13"/>
      <c r="E441" s="13"/>
      <c r="F441" s="13"/>
      <c r="G441" s="50"/>
      <c r="H441" s="50"/>
      <c r="I441" s="50"/>
      <c r="J441" s="50"/>
      <c r="K441" s="20">
        <f t="shared" si="458"/>
        <v>4000</v>
      </c>
      <c r="L441" s="20">
        <f t="shared" ref="L441:N441" si="463">IFERROR(ROUND(D441*$Q441/100,0)*100,"")</f>
        <v>0</v>
      </c>
      <c r="M441" s="20">
        <f t="shared" si="463"/>
        <v>0</v>
      </c>
      <c r="N441" s="20">
        <f t="shared" si="463"/>
        <v>0</v>
      </c>
      <c r="O441" s="47"/>
      <c r="P441" s="48">
        <f>P437</f>
        <v>0</v>
      </c>
      <c r="Q441" s="48">
        <v>1.9333320000000001</v>
      </c>
      <c r="R441" s="15"/>
      <c r="S441" s="2" t="e">
        <f>VLOOKUP(B441,[1]ODT!$B$11:$H$459,7,0)</f>
        <v>#N/A</v>
      </c>
      <c r="T441" s="2"/>
      <c r="U441" s="2"/>
      <c r="V441" s="2"/>
      <c r="W441" s="2"/>
      <c r="X441" s="2"/>
      <c r="Y441" s="2"/>
      <c r="Z441" s="2"/>
    </row>
    <row r="442" spans="1:26" ht="13.5" customHeight="1">
      <c r="A442" s="35">
        <v>41</v>
      </c>
      <c r="B442" s="11" t="s">
        <v>512</v>
      </c>
      <c r="C442" s="13"/>
      <c r="D442" s="13"/>
      <c r="E442" s="13"/>
      <c r="F442" s="13"/>
      <c r="G442" s="50"/>
      <c r="H442" s="50"/>
      <c r="I442" s="50"/>
      <c r="J442" s="50"/>
      <c r="K442" s="20">
        <f t="shared" si="458"/>
        <v>0</v>
      </c>
      <c r="L442" s="20">
        <f t="shared" ref="L442:N442" si="464">IFERROR(ROUND(D442*$Q442/100,0)*100,"")</f>
        <v>0</v>
      </c>
      <c r="M442" s="20">
        <f t="shared" si="464"/>
        <v>0</v>
      </c>
      <c r="N442" s="20">
        <f t="shared" si="464"/>
        <v>0</v>
      </c>
      <c r="O442" s="47"/>
      <c r="P442" s="48"/>
      <c r="Q442" s="48"/>
      <c r="R442" s="15"/>
      <c r="S442" s="2" t="e">
        <f>VLOOKUP(B442,[1]ODT!$B$11:$H$459,7,0)</f>
        <v>#N/A</v>
      </c>
      <c r="T442" s="2"/>
      <c r="U442" s="2"/>
      <c r="V442" s="2"/>
      <c r="W442" s="2"/>
      <c r="X442" s="2"/>
      <c r="Y442" s="2"/>
      <c r="Z442" s="2"/>
    </row>
    <row r="443" spans="1:26" ht="13.5" customHeight="1">
      <c r="A443" s="35" t="s">
        <v>10</v>
      </c>
      <c r="B443" s="12" t="s">
        <v>196</v>
      </c>
      <c r="C443" s="49">
        <v>6000</v>
      </c>
      <c r="D443" s="13"/>
      <c r="E443" s="13"/>
      <c r="F443" s="13"/>
      <c r="G443" s="50"/>
      <c r="H443" s="50"/>
      <c r="I443" s="50"/>
      <c r="J443" s="50"/>
      <c r="K443" s="20">
        <f t="shared" si="458"/>
        <v>12000</v>
      </c>
      <c r="L443" s="20">
        <f t="shared" ref="L443:N443" si="465">IFERROR(ROUND(D443*$Q443/100,0)*100,"")</f>
        <v>0</v>
      </c>
      <c r="M443" s="20">
        <f t="shared" si="465"/>
        <v>0</v>
      </c>
      <c r="N443" s="20">
        <f t="shared" si="465"/>
        <v>0</v>
      </c>
      <c r="O443" s="47"/>
      <c r="P443" s="48"/>
      <c r="Q443" s="48">
        <f>Q397</f>
        <v>2.0136586666666667</v>
      </c>
      <c r="R443" s="15"/>
      <c r="S443" s="2" t="e">
        <f>VLOOKUP(B443,[1]ODT!$B$11:$H$459,7,0)</f>
        <v>#N/A</v>
      </c>
      <c r="T443" s="2"/>
      <c r="U443" s="2"/>
      <c r="V443" s="2"/>
      <c r="W443" s="2"/>
      <c r="X443" s="2"/>
      <c r="Y443" s="2"/>
      <c r="Z443" s="2"/>
    </row>
    <row r="444" spans="1:26" ht="13.5" customHeight="1">
      <c r="A444" s="35" t="s">
        <v>10</v>
      </c>
      <c r="B444" s="12" t="s">
        <v>191</v>
      </c>
      <c r="C444" s="49">
        <v>3000</v>
      </c>
      <c r="D444" s="13"/>
      <c r="E444" s="13"/>
      <c r="F444" s="13"/>
      <c r="G444" s="50"/>
      <c r="H444" s="50"/>
      <c r="I444" s="50"/>
      <c r="J444" s="50"/>
      <c r="K444" s="20">
        <f t="shared" si="458"/>
        <v>7000</v>
      </c>
      <c r="L444" s="20">
        <f t="shared" ref="L444:N444" si="466">IFERROR(ROUND(D444*$Q444/100,0)*100,"")</f>
        <v>0</v>
      </c>
      <c r="M444" s="20">
        <f t="shared" si="466"/>
        <v>0</v>
      </c>
      <c r="N444" s="20">
        <f t="shared" si="466"/>
        <v>0</v>
      </c>
      <c r="O444" s="47"/>
      <c r="P444" s="48">
        <f>P465</f>
        <v>0</v>
      </c>
      <c r="Q444" s="48">
        <v>2.2913573333333335</v>
      </c>
      <c r="R444" s="15"/>
      <c r="S444" s="2" t="e">
        <f>VLOOKUP(B444,[1]ODT!$B$11:$H$459,7,0)</f>
        <v>#N/A</v>
      </c>
      <c r="T444" s="2"/>
      <c r="U444" s="2"/>
      <c r="V444" s="2"/>
      <c r="W444" s="2"/>
      <c r="X444" s="2"/>
      <c r="Y444" s="2"/>
      <c r="Z444" s="2"/>
    </row>
    <row r="445" spans="1:26" ht="13.5" customHeight="1">
      <c r="A445" s="35" t="s">
        <v>10</v>
      </c>
      <c r="B445" s="12" t="s">
        <v>187</v>
      </c>
      <c r="C445" s="49">
        <v>2500</v>
      </c>
      <c r="D445" s="13"/>
      <c r="E445" s="13"/>
      <c r="F445" s="13"/>
      <c r="G445" s="50"/>
      <c r="H445" s="50"/>
      <c r="I445" s="50"/>
      <c r="J445" s="50"/>
      <c r="K445" s="20">
        <f t="shared" ref="K445:N445" si="467">IFERROR(ROUND(C445*$Q445/100,0)*100,"")</f>
        <v>5000</v>
      </c>
      <c r="L445" s="20">
        <f t="shared" si="467"/>
        <v>0</v>
      </c>
      <c r="M445" s="20">
        <f t="shared" si="467"/>
        <v>0</v>
      </c>
      <c r="N445" s="20">
        <f t="shared" si="467"/>
        <v>0</v>
      </c>
      <c r="O445" s="47"/>
      <c r="P445" s="48"/>
      <c r="Q445" s="48">
        <f>Q440</f>
        <v>2</v>
      </c>
      <c r="R445" s="15"/>
      <c r="S445" s="2" t="e">
        <f>VLOOKUP(B445,[1]ODT!$B$11:$H$459,7,0)</f>
        <v>#N/A</v>
      </c>
      <c r="T445" s="2"/>
      <c r="U445" s="2"/>
      <c r="V445" s="2"/>
      <c r="W445" s="2"/>
      <c r="X445" s="2"/>
      <c r="Y445" s="2"/>
      <c r="Z445" s="2"/>
    </row>
    <row r="446" spans="1:26" ht="13.5" customHeight="1">
      <c r="A446" s="35" t="s">
        <v>10</v>
      </c>
      <c r="B446" s="12" t="s">
        <v>197</v>
      </c>
      <c r="C446" s="49">
        <v>2400</v>
      </c>
      <c r="D446" s="13"/>
      <c r="E446" s="13"/>
      <c r="F446" s="13"/>
      <c r="G446" s="50"/>
      <c r="H446" s="50"/>
      <c r="I446" s="50"/>
      <c r="J446" s="50"/>
      <c r="K446" s="20">
        <f t="shared" ref="K446:N446" si="468">IFERROR(ROUND(C446*$Q446/100,0)*100,"")</f>
        <v>4800</v>
      </c>
      <c r="L446" s="20">
        <f t="shared" si="468"/>
        <v>0</v>
      </c>
      <c r="M446" s="20">
        <f t="shared" si="468"/>
        <v>0</v>
      </c>
      <c r="N446" s="20">
        <f t="shared" si="468"/>
        <v>0</v>
      </c>
      <c r="O446" s="47"/>
      <c r="P446" s="48"/>
      <c r="Q446" s="48">
        <f>Q445</f>
        <v>2</v>
      </c>
      <c r="R446" s="15"/>
      <c r="S446" s="2" t="e">
        <f>VLOOKUP(B446,[1]ODT!$B$11:$H$459,7,0)</f>
        <v>#N/A</v>
      </c>
      <c r="T446" s="2"/>
      <c r="U446" s="2"/>
      <c r="V446" s="2"/>
      <c r="W446" s="2"/>
      <c r="X446" s="2"/>
      <c r="Y446" s="2"/>
      <c r="Z446" s="2"/>
    </row>
    <row r="447" spans="1:26" ht="13.5" customHeight="1">
      <c r="A447" s="35">
        <v>42</v>
      </c>
      <c r="B447" s="11" t="s">
        <v>198</v>
      </c>
      <c r="C447" s="13"/>
      <c r="D447" s="13"/>
      <c r="E447" s="13"/>
      <c r="F447" s="13"/>
      <c r="G447" s="50"/>
      <c r="H447" s="50"/>
      <c r="I447" s="50"/>
      <c r="J447" s="50"/>
      <c r="K447" s="20">
        <f t="shared" ref="K447:K448" si="469">IFERROR(ROUND(C447*$Q447/1000,0)*1000,"")</f>
        <v>0</v>
      </c>
      <c r="L447" s="20">
        <f t="shared" ref="L447:N447" si="470">IFERROR(ROUND(D447*$Q447/100,0)*100,"")</f>
        <v>0</v>
      </c>
      <c r="M447" s="20">
        <f t="shared" si="470"/>
        <v>0</v>
      </c>
      <c r="N447" s="20">
        <f t="shared" si="470"/>
        <v>0</v>
      </c>
      <c r="O447" s="47"/>
      <c r="P447" s="48"/>
      <c r="Q447" s="48"/>
      <c r="R447" s="15"/>
      <c r="S447" s="2" t="e">
        <f>VLOOKUP(B447,[1]ODT!$B$11:$H$459,7,0)</f>
        <v>#N/A</v>
      </c>
      <c r="T447" s="56" t="s">
        <v>513</v>
      </c>
      <c r="U447" s="2"/>
      <c r="V447" s="2"/>
      <c r="W447" s="2"/>
      <c r="X447" s="2"/>
      <c r="Y447" s="2"/>
      <c r="Z447" s="2"/>
    </row>
    <row r="448" spans="1:26" ht="13.5" customHeight="1">
      <c r="A448" s="35" t="s">
        <v>10</v>
      </c>
      <c r="B448" s="12" t="s">
        <v>199</v>
      </c>
      <c r="C448" s="49">
        <v>4000</v>
      </c>
      <c r="D448" s="13"/>
      <c r="E448" s="13"/>
      <c r="F448" s="13"/>
      <c r="G448" s="50"/>
      <c r="H448" s="50"/>
      <c r="I448" s="50"/>
      <c r="J448" s="50"/>
      <c r="K448" s="20">
        <f t="shared" si="469"/>
        <v>8000</v>
      </c>
      <c r="L448" s="20">
        <f t="shared" ref="L448:N448" si="471">IFERROR(ROUND(D448*$Q448/100,0)*100,"")</f>
        <v>0</v>
      </c>
      <c r="M448" s="20">
        <f t="shared" si="471"/>
        <v>0</v>
      </c>
      <c r="N448" s="20">
        <f t="shared" si="471"/>
        <v>0</v>
      </c>
      <c r="O448" s="47">
        <f>[2]H.TuyHoa!$K$437</f>
        <v>0</v>
      </c>
      <c r="P448" s="48">
        <f>[2]H.TuyHoa!$K$437</f>
        <v>0</v>
      </c>
      <c r="Q448" s="48">
        <f>Q449</f>
        <v>2</v>
      </c>
      <c r="R448" s="15"/>
      <c r="S448" s="2" t="e">
        <f>VLOOKUP(B448,[1]ODT!$B$11:$H$459,7,0)</f>
        <v>#N/A</v>
      </c>
      <c r="T448" s="2" t="s">
        <v>514</v>
      </c>
      <c r="U448" s="2"/>
      <c r="V448" s="2"/>
      <c r="W448" s="2"/>
      <c r="X448" s="2"/>
      <c r="Y448" s="2"/>
      <c r="Z448" s="2"/>
    </row>
    <row r="449" spans="1:26" ht="13.5" customHeight="1">
      <c r="A449" s="35" t="s">
        <v>10</v>
      </c>
      <c r="B449" s="12" t="s">
        <v>515</v>
      </c>
      <c r="C449" s="49">
        <v>3500</v>
      </c>
      <c r="D449" s="13"/>
      <c r="E449" s="13"/>
      <c r="F449" s="13"/>
      <c r="G449" s="50"/>
      <c r="H449" s="50"/>
      <c r="I449" s="50"/>
      <c r="J449" s="50"/>
      <c r="K449" s="20">
        <f t="shared" ref="K449:N449" si="472">IFERROR(ROUND(C449*$Q449/100,0)*100,"")</f>
        <v>7000</v>
      </c>
      <c r="L449" s="20">
        <f t="shared" si="472"/>
        <v>0</v>
      </c>
      <c r="M449" s="20">
        <f t="shared" si="472"/>
        <v>0</v>
      </c>
      <c r="N449" s="20">
        <f t="shared" si="472"/>
        <v>0</v>
      </c>
      <c r="O449" s="47"/>
      <c r="P449" s="48"/>
      <c r="Q449" s="48">
        <f>Q445</f>
        <v>2</v>
      </c>
      <c r="R449" s="15"/>
      <c r="S449" s="2" t="e">
        <f>VLOOKUP(B449,[1]ODT!$B$11:$H$459,7,0)</f>
        <v>#N/A</v>
      </c>
      <c r="T449" s="2" t="s">
        <v>516</v>
      </c>
      <c r="U449" s="2"/>
      <c r="V449" s="2"/>
      <c r="W449" s="2"/>
      <c r="X449" s="2"/>
      <c r="Y449" s="2"/>
      <c r="Z449" s="2"/>
    </row>
    <row r="450" spans="1:26" ht="13.5" customHeight="1">
      <c r="A450" s="35" t="s">
        <v>10</v>
      </c>
      <c r="B450" s="12" t="s">
        <v>517</v>
      </c>
      <c r="C450" s="49">
        <v>3000</v>
      </c>
      <c r="D450" s="13"/>
      <c r="E450" s="13"/>
      <c r="F450" s="13"/>
      <c r="G450" s="50"/>
      <c r="H450" s="50"/>
      <c r="I450" s="50"/>
      <c r="J450" s="50"/>
      <c r="K450" s="20">
        <f>IFERROR(ROUND(C450*$Q450/1000,0)*1000,"")</f>
        <v>6000</v>
      </c>
      <c r="L450" s="20">
        <f t="shared" ref="L450:N450" si="473">IFERROR(ROUND(D450*$Q450/100,0)*100,"")</f>
        <v>0</v>
      </c>
      <c r="M450" s="20">
        <f t="shared" si="473"/>
        <v>0</v>
      </c>
      <c r="N450" s="20">
        <f t="shared" si="473"/>
        <v>0</v>
      </c>
      <c r="O450" s="47"/>
      <c r="P450" s="48">
        <f>P465</f>
        <v>0</v>
      </c>
      <c r="Q450" s="48">
        <f t="shared" ref="Q450:Q461" si="474">Q449</f>
        <v>2</v>
      </c>
      <c r="R450" s="15"/>
      <c r="S450" s="2" t="e">
        <f>VLOOKUP(B450,[1]ODT!$B$11:$H$459,7,0)</f>
        <v>#N/A</v>
      </c>
      <c r="T450" s="2"/>
      <c r="U450" s="2"/>
      <c r="V450" s="2"/>
      <c r="W450" s="2"/>
      <c r="X450" s="2"/>
      <c r="Y450" s="2"/>
      <c r="Z450" s="2"/>
    </row>
    <row r="451" spans="1:26" ht="13.5" customHeight="1">
      <c r="A451" s="35" t="s">
        <v>10</v>
      </c>
      <c r="B451" s="12" t="s">
        <v>518</v>
      </c>
      <c r="C451" s="49">
        <v>2500</v>
      </c>
      <c r="D451" s="13"/>
      <c r="E451" s="13"/>
      <c r="F451" s="13"/>
      <c r="G451" s="50"/>
      <c r="H451" s="50"/>
      <c r="I451" s="50"/>
      <c r="J451" s="50"/>
      <c r="K451" s="20">
        <f t="shared" ref="K451:N451" si="475">IFERROR(ROUND(C451*$Q451/100,0)*100,"")</f>
        <v>5000</v>
      </c>
      <c r="L451" s="20">
        <f t="shared" si="475"/>
        <v>0</v>
      </c>
      <c r="M451" s="20">
        <f t="shared" si="475"/>
        <v>0</v>
      </c>
      <c r="N451" s="20">
        <f t="shared" si="475"/>
        <v>0</v>
      </c>
      <c r="O451" s="47"/>
      <c r="P451" s="48"/>
      <c r="Q451" s="48">
        <f t="shared" si="474"/>
        <v>2</v>
      </c>
      <c r="R451" s="15"/>
      <c r="S451" s="2" t="e">
        <f>VLOOKUP(B451,[1]ODT!$B$11:$H$459,7,0)</f>
        <v>#N/A</v>
      </c>
      <c r="T451" s="2"/>
      <c r="U451" s="2"/>
      <c r="V451" s="2"/>
      <c r="W451" s="2"/>
      <c r="X451" s="2"/>
      <c r="Y451" s="2"/>
      <c r="Z451" s="2"/>
    </row>
    <row r="452" spans="1:26" ht="13.5" customHeight="1">
      <c r="A452" s="35" t="s">
        <v>10</v>
      </c>
      <c r="B452" s="12" t="s">
        <v>519</v>
      </c>
      <c r="C452" s="49">
        <v>2500</v>
      </c>
      <c r="D452" s="13"/>
      <c r="E452" s="13"/>
      <c r="F452" s="13"/>
      <c r="G452" s="50"/>
      <c r="H452" s="50"/>
      <c r="I452" s="50"/>
      <c r="J452" s="50"/>
      <c r="K452" s="20">
        <f t="shared" ref="K452:N452" si="476">IFERROR(ROUND(C452*$Q452/100,0)*100,"")</f>
        <v>5000</v>
      </c>
      <c r="L452" s="20">
        <f t="shared" si="476"/>
        <v>0</v>
      </c>
      <c r="M452" s="20">
        <f t="shared" si="476"/>
        <v>0</v>
      </c>
      <c r="N452" s="20">
        <f t="shared" si="476"/>
        <v>0</v>
      </c>
      <c r="O452" s="47"/>
      <c r="P452" s="48"/>
      <c r="Q452" s="48">
        <f t="shared" si="474"/>
        <v>2</v>
      </c>
      <c r="R452" s="15"/>
      <c r="S452" s="2" t="e">
        <f>VLOOKUP(B452,[1]ODT!$B$11:$H$459,7,0)</f>
        <v>#N/A</v>
      </c>
      <c r="T452" s="2"/>
      <c r="U452" s="2"/>
      <c r="V452" s="2"/>
      <c r="W452" s="2"/>
      <c r="X452" s="2"/>
      <c r="Y452" s="2"/>
      <c r="Z452" s="2"/>
    </row>
    <row r="453" spans="1:26" ht="13.5" customHeight="1">
      <c r="A453" s="35" t="s">
        <v>10</v>
      </c>
      <c r="B453" s="12" t="s">
        <v>520</v>
      </c>
      <c r="C453" s="49">
        <v>2500</v>
      </c>
      <c r="D453" s="13"/>
      <c r="E453" s="13"/>
      <c r="F453" s="13"/>
      <c r="G453" s="50"/>
      <c r="H453" s="50"/>
      <c r="I453" s="50"/>
      <c r="J453" s="50"/>
      <c r="K453" s="20">
        <f t="shared" ref="K453:N453" si="477">IFERROR(ROUND(C453*$Q453/100,0)*100,"")</f>
        <v>5000</v>
      </c>
      <c r="L453" s="20">
        <f t="shared" si="477"/>
        <v>0</v>
      </c>
      <c r="M453" s="20">
        <f t="shared" si="477"/>
        <v>0</v>
      </c>
      <c r="N453" s="20">
        <f t="shared" si="477"/>
        <v>0</v>
      </c>
      <c r="O453" s="47">
        <f>[2]H.TuyHoa!$K$429</f>
        <v>0</v>
      </c>
      <c r="P453" s="48">
        <f>[2]H.TuyHoa!$K$429</f>
        <v>0</v>
      </c>
      <c r="Q453" s="48">
        <f t="shared" si="474"/>
        <v>2</v>
      </c>
      <c r="R453" s="15"/>
      <c r="S453" s="2" t="e">
        <f>VLOOKUP(B453,[1]ODT!$B$11:$H$459,7,0)</f>
        <v>#N/A</v>
      </c>
      <c r="T453" s="2"/>
      <c r="U453" s="2"/>
      <c r="V453" s="2"/>
      <c r="W453" s="2"/>
      <c r="X453" s="2"/>
      <c r="Y453" s="2"/>
      <c r="Z453" s="2"/>
    </row>
    <row r="454" spans="1:26" ht="13.5" customHeight="1">
      <c r="A454" s="35" t="s">
        <v>10</v>
      </c>
      <c r="B454" s="12" t="s">
        <v>521</v>
      </c>
      <c r="C454" s="49">
        <v>2500</v>
      </c>
      <c r="D454" s="13"/>
      <c r="E454" s="13"/>
      <c r="F454" s="13"/>
      <c r="G454" s="50"/>
      <c r="H454" s="50"/>
      <c r="I454" s="50"/>
      <c r="J454" s="50"/>
      <c r="K454" s="20">
        <f t="shared" ref="K454:N454" si="478">IFERROR(ROUND(C454*$Q454/100,0)*100,"")</f>
        <v>5000</v>
      </c>
      <c r="L454" s="20">
        <f t="shared" si="478"/>
        <v>0</v>
      </c>
      <c r="M454" s="20">
        <f t="shared" si="478"/>
        <v>0</v>
      </c>
      <c r="N454" s="20">
        <f t="shared" si="478"/>
        <v>0</v>
      </c>
      <c r="O454" s="47"/>
      <c r="P454" s="48"/>
      <c r="Q454" s="48">
        <f t="shared" si="474"/>
        <v>2</v>
      </c>
      <c r="R454" s="15"/>
      <c r="S454" s="2" t="e">
        <f>VLOOKUP(B454,[1]ODT!$B$11:$H$459,7,0)</f>
        <v>#N/A</v>
      </c>
      <c r="T454" s="2"/>
      <c r="U454" s="2"/>
      <c r="V454" s="2"/>
      <c r="W454" s="2"/>
      <c r="X454" s="2"/>
      <c r="Y454" s="2"/>
      <c r="Z454" s="2"/>
    </row>
    <row r="455" spans="1:26" ht="13.5" customHeight="1">
      <c r="A455" s="35" t="s">
        <v>10</v>
      </c>
      <c r="B455" s="12" t="s">
        <v>522</v>
      </c>
      <c r="C455" s="49">
        <v>2500</v>
      </c>
      <c r="D455" s="13"/>
      <c r="E455" s="13"/>
      <c r="F455" s="13"/>
      <c r="G455" s="50"/>
      <c r="H455" s="50"/>
      <c r="I455" s="50"/>
      <c r="J455" s="50"/>
      <c r="K455" s="20">
        <f t="shared" ref="K455:N455" si="479">IFERROR(ROUND(C455*$Q455/100,0)*100,"")</f>
        <v>5000</v>
      </c>
      <c r="L455" s="20">
        <f t="shared" si="479"/>
        <v>0</v>
      </c>
      <c r="M455" s="20">
        <f t="shared" si="479"/>
        <v>0</v>
      </c>
      <c r="N455" s="20">
        <f t="shared" si="479"/>
        <v>0</v>
      </c>
      <c r="O455" s="47">
        <f>[2]H.TuyHoa!$K$431</f>
        <v>0</v>
      </c>
      <c r="P455" s="48">
        <f>[2]H.TuyHoa!$K$431</f>
        <v>0</v>
      </c>
      <c r="Q455" s="48">
        <f t="shared" si="474"/>
        <v>2</v>
      </c>
      <c r="R455" s="15"/>
      <c r="S455" s="2" t="e">
        <f>VLOOKUP(B455,[1]ODT!$B$11:$H$459,7,0)</f>
        <v>#N/A</v>
      </c>
      <c r="T455" s="2"/>
      <c r="U455" s="2"/>
      <c r="V455" s="2"/>
      <c r="W455" s="2"/>
      <c r="X455" s="2"/>
      <c r="Y455" s="2"/>
      <c r="Z455" s="2"/>
    </row>
    <row r="456" spans="1:26" ht="13.5" customHeight="1">
      <c r="A456" s="35" t="s">
        <v>10</v>
      </c>
      <c r="B456" s="12" t="s">
        <v>523</v>
      </c>
      <c r="C456" s="49">
        <v>2500</v>
      </c>
      <c r="D456" s="13"/>
      <c r="E456" s="13"/>
      <c r="F456" s="13"/>
      <c r="G456" s="50"/>
      <c r="H456" s="50"/>
      <c r="I456" s="50"/>
      <c r="J456" s="50"/>
      <c r="K456" s="20">
        <f t="shared" ref="K456:N456" si="480">IFERROR(ROUND(C456*$Q456/100,0)*100,"")</f>
        <v>5000</v>
      </c>
      <c r="L456" s="20">
        <f t="shared" si="480"/>
        <v>0</v>
      </c>
      <c r="M456" s="20">
        <f t="shared" si="480"/>
        <v>0</v>
      </c>
      <c r="N456" s="20">
        <f t="shared" si="480"/>
        <v>0</v>
      </c>
      <c r="O456" s="47">
        <f>[2]H.TuyHoa!$K$433</f>
        <v>0</v>
      </c>
      <c r="P456" s="48">
        <f>[2]H.TuyHoa!$K$433</f>
        <v>0</v>
      </c>
      <c r="Q456" s="48">
        <f t="shared" si="474"/>
        <v>2</v>
      </c>
      <c r="R456" s="15"/>
      <c r="S456" s="2" t="e">
        <f>VLOOKUP(B456,[1]ODT!$B$11:$H$459,7,0)</f>
        <v>#N/A</v>
      </c>
      <c r="T456" s="2"/>
      <c r="U456" s="2"/>
      <c r="V456" s="2"/>
      <c r="W456" s="2"/>
      <c r="X456" s="2"/>
      <c r="Y456" s="2"/>
      <c r="Z456" s="2"/>
    </row>
    <row r="457" spans="1:26" ht="13.5" customHeight="1">
      <c r="A457" s="35" t="s">
        <v>10</v>
      </c>
      <c r="B457" s="12" t="s">
        <v>524</v>
      </c>
      <c r="C457" s="49">
        <v>2500</v>
      </c>
      <c r="D457" s="13"/>
      <c r="E457" s="13"/>
      <c r="F457" s="13"/>
      <c r="G457" s="50"/>
      <c r="H457" s="50"/>
      <c r="I457" s="50"/>
      <c r="J457" s="50"/>
      <c r="K457" s="20">
        <f t="shared" ref="K457:N457" si="481">IFERROR(ROUND(C457*$Q457/100,0)*100,"")</f>
        <v>5000</v>
      </c>
      <c r="L457" s="20">
        <f t="shared" si="481"/>
        <v>0</v>
      </c>
      <c r="M457" s="20">
        <f t="shared" si="481"/>
        <v>0</v>
      </c>
      <c r="N457" s="20">
        <f t="shared" si="481"/>
        <v>0</v>
      </c>
      <c r="O457" s="47">
        <f>[2]H.TuyHoa!$K$435</f>
        <v>0</v>
      </c>
      <c r="P457" s="48">
        <f>[2]H.TuyHoa!$K$435</f>
        <v>0</v>
      </c>
      <c r="Q457" s="48">
        <f t="shared" si="474"/>
        <v>2</v>
      </c>
      <c r="R457" s="15"/>
      <c r="S457" s="2" t="e">
        <f>VLOOKUP(B457,[1]ODT!$B$11:$H$459,7,0)</f>
        <v>#N/A</v>
      </c>
      <c r="T457" s="2"/>
      <c r="U457" s="2"/>
      <c r="V457" s="2"/>
      <c r="W457" s="2"/>
      <c r="X457" s="2"/>
      <c r="Y457" s="2"/>
      <c r="Z457" s="2"/>
    </row>
    <row r="458" spans="1:26" ht="13.5" customHeight="1">
      <c r="A458" s="35" t="s">
        <v>10</v>
      </c>
      <c r="B458" s="12" t="s">
        <v>525</v>
      </c>
      <c r="C458" s="49">
        <v>2500</v>
      </c>
      <c r="D458" s="13"/>
      <c r="E458" s="13"/>
      <c r="F458" s="13"/>
      <c r="G458" s="50"/>
      <c r="H458" s="50"/>
      <c r="I458" s="50"/>
      <c r="J458" s="50"/>
      <c r="K458" s="20">
        <f t="shared" ref="K458:N458" si="482">IFERROR(ROUND(C458*$Q458/100,0)*100,"")</f>
        <v>5000</v>
      </c>
      <c r="L458" s="20">
        <f t="shared" si="482"/>
        <v>0</v>
      </c>
      <c r="M458" s="20">
        <f t="shared" si="482"/>
        <v>0</v>
      </c>
      <c r="N458" s="20">
        <f t="shared" si="482"/>
        <v>0</v>
      </c>
      <c r="O458" s="47">
        <f>[2]H.TuyHoa!$K$161</f>
        <v>0</v>
      </c>
      <c r="P458" s="48">
        <f>[2]H.TuyHoa!$K$161</f>
        <v>0</v>
      </c>
      <c r="Q458" s="48">
        <f t="shared" si="474"/>
        <v>2</v>
      </c>
      <c r="R458" s="15"/>
      <c r="S458" s="2" t="e">
        <f>VLOOKUP(B458,[1]ODT!$B$11:$H$459,7,0)</f>
        <v>#N/A</v>
      </c>
      <c r="T458" s="2"/>
      <c r="U458" s="2"/>
      <c r="V458" s="2"/>
      <c r="W458" s="2"/>
      <c r="X458" s="2"/>
      <c r="Y458" s="2"/>
      <c r="Z458" s="2"/>
    </row>
    <row r="459" spans="1:26" ht="13.5" customHeight="1">
      <c r="A459" s="35" t="s">
        <v>10</v>
      </c>
      <c r="B459" s="12" t="s">
        <v>526</v>
      </c>
      <c r="C459" s="49">
        <v>2500</v>
      </c>
      <c r="D459" s="13"/>
      <c r="E459" s="13"/>
      <c r="F459" s="13"/>
      <c r="G459" s="50"/>
      <c r="H459" s="50"/>
      <c r="I459" s="50"/>
      <c r="J459" s="50"/>
      <c r="K459" s="20">
        <f t="shared" ref="K459:N459" si="483">IFERROR(ROUND(C459*$Q459/100,0)*100,"")</f>
        <v>5000</v>
      </c>
      <c r="L459" s="20">
        <f t="shared" si="483"/>
        <v>0</v>
      </c>
      <c r="M459" s="20">
        <f t="shared" si="483"/>
        <v>0</v>
      </c>
      <c r="N459" s="20">
        <f t="shared" si="483"/>
        <v>0</v>
      </c>
      <c r="O459" s="47">
        <f>[2]H.TuyHoa!$K$427</f>
        <v>0</v>
      </c>
      <c r="P459" s="48">
        <f>[2]H.TuyHoa!$K$427</f>
        <v>0</v>
      </c>
      <c r="Q459" s="48">
        <f t="shared" si="474"/>
        <v>2</v>
      </c>
      <c r="R459" s="15"/>
      <c r="S459" s="2" t="e">
        <f>VLOOKUP(B459,[1]ODT!$B$11:$H$459,7,0)</f>
        <v>#N/A</v>
      </c>
      <c r="T459" s="2"/>
      <c r="U459" s="2"/>
      <c r="V459" s="2"/>
      <c r="W459" s="2"/>
      <c r="X459" s="2"/>
      <c r="Y459" s="2"/>
      <c r="Z459" s="2"/>
    </row>
    <row r="460" spans="1:26" ht="13.5" customHeight="1">
      <c r="A460" s="35" t="s">
        <v>10</v>
      </c>
      <c r="B460" s="12" t="s">
        <v>527</v>
      </c>
      <c r="C460" s="49">
        <v>2500</v>
      </c>
      <c r="D460" s="13"/>
      <c r="E460" s="13"/>
      <c r="F460" s="13"/>
      <c r="G460" s="50"/>
      <c r="H460" s="50"/>
      <c r="I460" s="50"/>
      <c r="J460" s="50"/>
      <c r="K460" s="20">
        <f t="shared" ref="K460:N460" si="484">IFERROR(ROUND(C460*$Q460/100,0)*100,"")</f>
        <v>5000</v>
      </c>
      <c r="L460" s="20">
        <f t="shared" si="484"/>
        <v>0</v>
      </c>
      <c r="M460" s="20">
        <f t="shared" si="484"/>
        <v>0</v>
      </c>
      <c r="N460" s="20">
        <f t="shared" si="484"/>
        <v>0</v>
      </c>
      <c r="O460" s="47">
        <f>[2]H.TuyHoa!$K$439</f>
        <v>0</v>
      </c>
      <c r="P460" s="48">
        <f>[2]H.TuyHoa!$K$439</f>
        <v>0</v>
      </c>
      <c r="Q460" s="48">
        <f t="shared" si="474"/>
        <v>2</v>
      </c>
      <c r="R460" s="15"/>
      <c r="S460" s="2" t="e">
        <f>VLOOKUP(B460,[1]ODT!$B$11:$H$459,7,0)</f>
        <v>#N/A</v>
      </c>
      <c r="T460" s="2"/>
      <c r="U460" s="2"/>
      <c r="V460" s="2"/>
      <c r="W460" s="2"/>
      <c r="X460" s="2"/>
      <c r="Y460" s="2"/>
      <c r="Z460" s="2"/>
    </row>
    <row r="461" spans="1:26" ht="13.5" customHeight="1">
      <c r="A461" s="35" t="s">
        <v>10</v>
      </c>
      <c r="B461" s="12" t="s">
        <v>528</v>
      </c>
      <c r="C461" s="49">
        <v>2500</v>
      </c>
      <c r="D461" s="13"/>
      <c r="E461" s="13"/>
      <c r="F461" s="13"/>
      <c r="G461" s="50"/>
      <c r="H461" s="50"/>
      <c r="I461" s="50"/>
      <c r="J461" s="50"/>
      <c r="K461" s="20">
        <f t="shared" ref="K461:N461" si="485">IFERROR(ROUND(C461*$Q461/100,0)*100,"")</f>
        <v>5000</v>
      </c>
      <c r="L461" s="20">
        <f t="shared" si="485"/>
        <v>0</v>
      </c>
      <c r="M461" s="20">
        <f t="shared" si="485"/>
        <v>0</v>
      </c>
      <c r="N461" s="20">
        <f t="shared" si="485"/>
        <v>0</v>
      </c>
      <c r="O461" s="47"/>
      <c r="P461" s="48"/>
      <c r="Q461" s="48">
        <f t="shared" si="474"/>
        <v>2</v>
      </c>
      <c r="R461" s="15"/>
      <c r="S461" s="2" t="e">
        <f>VLOOKUP(B461,[1]ODT!$B$11:$H$459,7,0)</f>
        <v>#N/A</v>
      </c>
      <c r="T461" s="2"/>
      <c r="U461" s="2"/>
      <c r="V461" s="2"/>
      <c r="W461" s="2"/>
      <c r="X461" s="2"/>
      <c r="Y461" s="2"/>
      <c r="Z461" s="2"/>
    </row>
    <row r="462" spans="1:26" ht="13.5" customHeight="1">
      <c r="A462" s="35">
        <v>43</v>
      </c>
      <c r="B462" s="11" t="s">
        <v>200</v>
      </c>
      <c r="C462" s="13"/>
      <c r="D462" s="13"/>
      <c r="E462" s="13"/>
      <c r="F462" s="13"/>
      <c r="G462" s="50"/>
      <c r="H462" s="50"/>
      <c r="I462" s="50"/>
      <c r="J462" s="50"/>
      <c r="K462" s="20">
        <f t="shared" ref="K462:K469" si="486">IFERROR(ROUND(C462*$Q462/1000,0)*1000,"")</f>
        <v>0</v>
      </c>
      <c r="L462" s="20">
        <f t="shared" ref="L462:N462" si="487">IFERROR(ROUND(D462*$Q462/100,0)*100,"")</f>
        <v>0</v>
      </c>
      <c r="M462" s="20">
        <f t="shared" si="487"/>
        <v>0</v>
      </c>
      <c r="N462" s="20">
        <f t="shared" si="487"/>
        <v>0</v>
      </c>
      <c r="O462" s="47"/>
      <c r="P462" s="48"/>
      <c r="Q462" s="48"/>
      <c r="R462" s="15"/>
      <c r="S462" s="2" t="e">
        <f>VLOOKUP(B462,[1]ODT!$B$11:$H$459,7,0)</f>
        <v>#N/A</v>
      </c>
      <c r="T462" s="2"/>
      <c r="U462" s="2"/>
      <c r="V462" s="2"/>
      <c r="W462" s="2"/>
      <c r="X462" s="2"/>
      <c r="Y462" s="2"/>
      <c r="Z462" s="2"/>
    </row>
    <row r="463" spans="1:26" ht="13.5" customHeight="1">
      <c r="A463" s="35" t="s">
        <v>10</v>
      </c>
      <c r="B463" s="12" t="s">
        <v>201</v>
      </c>
      <c r="C463" s="49">
        <v>6000</v>
      </c>
      <c r="D463" s="13"/>
      <c r="E463" s="13"/>
      <c r="F463" s="13"/>
      <c r="G463" s="50"/>
      <c r="H463" s="50"/>
      <c r="I463" s="50"/>
      <c r="J463" s="50"/>
      <c r="K463" s="20">
        <f t="shared" si="486"/>
        <v>12000</v>
      </c>
      <c r="L463" s="20">
        <f t="shared" ref="L463:N463" si="488">IFERROR(ROUND(D463*$Q463/100,0)*100,"")</f>
        <v>0</v>
      </c>
      <c r="M463" s="20">
        <f t="shared" si="488"/>
        <v>0</v>
      </c>
      <c r="N463" s="20">
        <f t="shared" si="488"/>
        <v>0</v>
      </c>
      <c r="O463" s="47"/>
      <c r="P463" s="48"/>
      <c r="Q463" s="48">
        <f>Q397</f>
        <v>2.0136586666666667</v>
      </c>
      <c r="R463" s="15"/>
      <c r="S463" s="2" t="e">
        <f>VLOOKUP(B463,[1]ODT!$B$11:$H$459,7,0)</f>
        <v>#N/A</v>
      </c>
      <c r="T463" s="2"/>
      <c r="U463" s="2"/>
      <c r="V463" s="2"/>
      <c r="W463" s="2"/>
      <c r="X463" s="2"/>
      <c r="Y463" s="2"/>
      <c r="Z463" s="2"/>
    </row>
    <row r="464" spans="1:26" ht="13.5" customHeight="1">
      <c r="A464" s="35" t="s">
        <v>10</v>
      </c>
      <c r="B464" s="12" t="s">
        <v>202</v>
      </c>
      <c r="C464" s="49">
        <v>4000</v>
      </c>
      <c r="D464" s="13"/>
      <c r="E464" s="13"/>
      <c r="F464" s="13"/>
      <c r="G464" s="50"/>
      <c r="H464" s="50"/>
      <c r="I464" s="50"/>
      <c r="J464" s="50"/>
      <c r="K464" s="20">
        <f t="shared" si="486"/>
        <v>7000</v>
      </c>
      <c r="L464" s="20">
        <f t="shared" ref="L464:N464" si="489">IFERROR(ROUND(D464*$Q464/100,0)*100,"")</f>
        <v>0</v>
      </c>
      <c r="M464" s="20">
        <f t="shared" si="489"/>
        <v>0</v>
      </c>
      <c r="N464" s="20">
        <f t="shared" si="489"/>
        <v>0</v>
      </c>
      <c r="O464" s="47">
        <f>[2]H.TuyHoa!$K$420</f>
        <v>0</v>
      </c>
      <c r="P464" s="48">
        <f>[2]H.TuyHoa!$K$420</f>
        <v>0</v>
      </c>
      <c r="Q464" s="48">
        <v>1.8293240000000002</v>
      </c>
      <c r="R464" s="15"/>
      <c r="S464" s="2" t="e">
        <f>VLOOKUP(B464,[1]ODT!$B$11:$H$459,7,0)</f>
        <v>#N/A</v>
      </c>
      <c r="T464" s="2"/>
      <c r="U464" s="2"/>
      <c r="V464" s="2"/>
      <c r="W464" s="2"/>
      <c r="X464" s="2"/>
      <c r="Y464" s="2"/>
      <c r="Z464" s="2"/>
    </row>
    <row r="465" spans="1:26" ht="13.5" customHeight="1">
      <c r="A465" s="35" t="s">
        <v>10</v>
      </c>
      <c r="B465" s="12" t="s">
        <v>172</v>
      </c>
      <c r="C465" s="49">
        <v>3000</v>
      </c>
      <c r="D465" s="13"/>
      <c r="E465" s="13"/>
      <c r="F465" s="13"/>
      <c r="G465" s="50"/>
      <c r="H465" s="50"/>
      <c r="I465" s="50"/>
      <c r="J465" s="50"/>
      <c r="K465" s="20">
        <f t="shared" si="486"/>
        <v>6000</v>
      </c>
      <c r="L465" s="20">
        <f t="shared" ref="L465:N465" si="490">IFERROR(ROUND(D465*$Q465/100,0)*100,"")</f>
        <v>0</v>
      </c>
      <c r="M465" s="20">
        <f t="shared" si="490"/>
        <v>0</v>
      </c>
      <c r="N465" s="20">
        <f t="shared" si="490"/>
        <v>0</v>
      </c>
      <c r="O465" s="47">
        <f>[2]H.TuyHoa!$K$422</f>
        <v>0</v>
      </c>
      <c r="P465" s="52">
        <f>[2]H.TuyHoa!$K$422</f>
        <v>0</v>
      </c>
      <c r="Q465" s="52">
        <f>Q450</f>
        <v>2</v>
      </c>
      <c r="R465" s="15"/>
      <c r="S465" s="2" t="e">
        <f>VLOOKUP(B465,[1]ODT!$B$11:$H$459,7,0)</f>
        <v>#N/A</v>
      </c>
      <c r="T465" s="2"/>
      <c r="U465" s="2"/>
      <c r="V465" s="2"/>
      <c r="W465" s="2"/>
      <c r="X465" s="2"/>
      <c r="Y465" s="2"/>
      <c r="Z465" s="2"/>
    </row>
    <row r="466" spans="1:26" ht="13.5" customHeight="1">
      <c r="A466" s="35" t="s">
        <v>10</v>
      </c>
      <c r="B466" s="12" t="s">
        <v>203</v>
      </c>
      <c r="C466" s="49">
        <v>2500</v>
      </c>
      <c r="D466" s="13"/>
      <c r="E466" s="13"/>
      <c r="F466" s="13"/>
      <c r="G466" s="50"/>
      <c r="H466" s="50"/>
      <c r="I466" s="50"/>
      <c r="J466" s="50"/>
      <c r="K466" s="20">
        <f t="shared" si="486"/>
        <v>5000</v>
      </c>
      <c r="L466" s="20">
        <f t="shared" ref="L466:N466" si="491">IFERROR(ROUND(D466*$Q466/100,0)*100,"")</f>
        <v>0</v>
      </c>
      <c r="M466" s="20">
        <f t="shared" si="491"/>
        <v>0</v>
      </c>
      <c r="N466" s="20">
        <f t="shared" si="491"/>
        <v>0</v>
      </c>
      <c r="O466" s="47">
        <f>[2]H.TuyHoa!$K$424</f>
        <v>0</v>
      </c>
      <c r="P466" s="48">
        <f>[2]H.TuyHoa!$K$424</f>
        <v>0</v>
      </c>
      <c r="Q466" s="48">
        <f>Q465</f>
        <v>2</v>
      </c>
      <c r="R466" s="15"/>
      <c r="S466" s="2" t="e">
        <f>VLOOKUP(B466,[1]ODT!$B$11:$H$459,7,0)</f>
        <v>#N/A</v>
      </c>
      <c r="T466" s="2"/>
      <c r="U466" s="2"/>
      <c r="V466" s="2"/>
      <c r="W466" s="2"/>
      <c r="X466" s="2"/>
      <c r="Y466" s="2"/>
      <c r="Z466" s="2"/>
    </row>
    <row r="467" spans="1:26" ht="13.5" customHeight="1">
      <c r="A467" s="35" t="s">
        <v>10</v>
      </c>
      <c r="B467" s="12" t="s">
        <v>204</v>
      </c>
      <c r="C467" s="49">
        <v>1800</v>
      </c>
      <c r="D467" s="13"/>
      <c r="E467" s="13"/>
      <c r="F467" s="13"/>
      <c r="G467" s="50"/>
      <c r="H467" s="50"/>
      <c r="I467" s="50"/>
      <c r="J467" s="50"/>
      <c r="K467" s="20">
        <f t="shared" si="486"/>
        <v>4000</v>
      </c>
      <c r="L467" s="20">
        <f t="shared" ref="L467:N467" si="492">IFERROR(ROUND(D467*$Q467/100,0)*100,"")</f>
        <v>0</v>
      </c>
      <c r="M467" s="20">
        <f t="shared" si="492"/>
        <v>0</v>
      </c>
      <c r="N467" s="20">
        <f t="shared" si="492"/>
        <v>0</v>
      </c>
      <c r="O467" s="47"/>
      <c r="P467" s="48"/>
      <c r="Q467" s="48">
        <f>Q436</f>
        <v>2</v>
      </c>
      <c r="R467" s="15"/>
      <c r="S467" s="2" t="e">
        <f>VLOOKUP(B467,[1]ODT!$B$11:$H$459,7,0)</f>
        <v>#N/A</v>
      </c>
      <c r="T467" s="2"/>
      <c r="U467" s="2"/>
      <c r="V467" s="2"/>
      <c r="W467" s="2"/>
      <c r="X467" s="2"/>
      <c r="Y467" s="2"/>
      <c r="Z467" s="2"/>
    </row>
    <row r="468" spans="1:26" ht="13.5" customHeight="1">
      <c r="A468" s="35">
        <v>44</v>
      </c>
      <c r="B468" s="11" t="s">
        <v>205</v>
      </c>
      <c r="C468" s="10"/>
      <c r="D468" s="53"/>
      <c r="E468" s="13"/>
      <c r="F468" s="13"/>
      <c r="G468" s="50"/>
      <c r="H468" s="50"/>
      <c r="I468" s="50"/>
      <c r="J468" s="50"/>
      <c r="K468" s="20">
        <f t="shared" si="486"/>
        <v>0</v>
      </c>
      <c r="L468" s="20">
        <f t="shared" ref="L468:N468" si="493">IFERROR(ROUND(D468*$Q468/100,0)*100,"")</f>
        <v>0</v>
      </c>
      <c r="M468" s="20">
        <f t="shared" si="493"/>
        <v>0</v>
      </c>
      <c r="N468" s="20">
        <f t="shared" si="493"/>
        <v>0</v>
      </c>
      <c r="O468" s="47"/>
      <c r="P468" s="48"/>
      <c r="Q468" s="48"/>
      <c r="R468" s="15"/>
      <c r="S468" s="2" t="e">
        <f>VLOOKUP(B468,[1]ODT!$B$11:$H$459,7,0)</f>
        <v>#N/A</v>
      </c>
      <c r="T468" s="64" t="s">
        <v>529</v>
      </c>
      <c r="U468" s="2"/>
      <c r="V468" s="2"/>
      <c r="W468" s="2"/>
      <c r="X468" s="2"/>
      <c r="Y468" s="2"/>
      <c r="Z468" s="2"/>
    </row>
    <row r="469" spans="1:26" ht="13.5" customHeight="1">
      <c r="A469" s="51" t="s">
        <v>10</v>
      </c>
      <c r="B469" s="12" t="s">
        <v>206</v>
      </c>
      <c r="C469" s="13"/>
      <c r="D469" s="53"/>
      <c r="E469" s="13"/>
      <c r="F469" s="13"/>
      <c r="G469" s="50"/>
      <c r="H469" s="50"/>
      <c r="I469" s="50"/>
      <c r="J469" s="50"/>
      <c r="K469" s="20">
        <f t="shared" si="486"/>
        <v>0</v>
      </c>
      <c r="L469" s="20">
        <f t="shared" ref="L469:N469" si="494">IFERROR(ROUND(D469*$Q469/100,0)*100,"")</f>
        <v>0</v>
      </c>
      <c r="M469" s="20">
        <f t="shared" si="494"/>
        <v>0</v>
      </c>
      <c r="N469" s="20">
        <f t="shared" si="494"/>
        <v>0</v>
      </c>
      <c r="O469" s="47"/>
      <c r="P469" s="48"/>
      <c r="Q469" s="48"/>
      <c r="R469" s="15"/>
      <c r="S469" s="2" t="e">
        <f>VLOOKUP(B469,[1]ODT!$B$11:$H$459,7,0)</f>
        <v>#N/A</v>
      </c>
      <c r="T469" s="2"/>
      <c r="U469" s="2"/>
      <c r="V469" s="2"/>
      <c r="W469" s="2"/>
      <c r="X469" s="2"/>
      <c r="Y469" s="2"/>
      <c r="Z469" s="2"/>
    </row>
    <row r="470" spans="1:26" ht="13.5" customHeight="1">
      <c r="A470" s="51" t="s">
        <v>207</v>
      </c>
      <c r="B470" s="12" t="s">
        <v>530</v>
      </c>
      <c r="C470" s="49">
        <v>3000</v>
      </c>
      <c r="D470" s="53"/>
      <c r="E470" s="13"/>
      <c r="F470" s="13"/>
      <c r="G470" s="50"/>
      <c r="H470" s="50"/>
      <c r="I470" s="50"/>
      <c r="J470" s="50"/>
      <c r="K470" s="20">
        <f t="shared" ref="K470:K474" si="495">IFERROR(ROUND(C470*$Q470/500,0)*500,"")</f>
        <v>6000</v>
      </c>
      <c r="L470" s="20">
        <f t="shared" ref="L470:N470" si="496">IFERROR(ROUND(D470*$Q470/100,0)*100,"")</f>
        <v>0</v>
      </c>
      <c r="M470" s="20">
        <f t="shared" si="496"/>
        <v>0</v>
      </c>
      <c r="N470" s="20">
        <f t="shared" si="496"/>
        <v>0</v>
      </c>
      <c r="O470" s="47"/>
      <c r="P470" s="48">
        <f t="shared" ref="P470:Q470" si="497">P465</f>
        <v>0</v>
      </c>
      <c r="Q470" s="48">
        <f t="shared" si="497"/>
        <v>2</v>
      </c>
      <c r="R470" s="15"/>
      <c r="S470" s="2" t="e">
        <f>VLOOKUP(B470,[1]ODT!$B$11:$H$459,7,0)</f>
        <v>#N/A</v>
      </c>
      <c r="T470" s="2" t="s">
        <v>531</v>
      </c>
      <c r="U470" s="2"/>
      <c r="V470" s="2"/>
      <c r="W470" s="2"/>
      <c r="X470" s="2"/>
      <c r="Y470" s="2"/>
      <c r="Z470" s="2"/>
    </row>
    <row r="471" spans="1:26" ht="13.5" customHeight="1">
      <c r="A471" s="51" t="s">
        <v>207</v>
      </c>
      <c r="B471" s="12" t="s">
        <v>532</v>
      </c>
      <c r="C471" s="49">
        <v>3000</v>
      </c>
      <c r="D471" s="53"/>
      <c r="E471" s="13"/>
      <c r="F471" s="13"/>
      <c r="G471" s="50"/>
      <c r="H471" s="50"/>
      <c r="I471" s="50"/>
      <c r="J471" s="50"/>
      <c r="K471" s="20">
        <f t="shared" si="495"/>
        <v>6000</v>
      </c>
      <c r="L471" s="20">
        <f t="shared" ref="L471:N471" si="498">IFERROR(ROUND(D471*$Q471/100,0)*100,"")</f>
        <v>0</v>
      </c>
      <c r="M471" s="20">
        <f t="shared" si="498"/>
        <v>0</v>
      </c>
      <c r="N471" s="20">
        <f t="shared" si="498"/>
        <v>0</v>
      </c>
      <c r="O471" s="47"/>
      <c r="P471" s="48">
        <f>P465</f>
        <v>0</v>
      </c>
      <c r="Q471" s="48">
        <f t="shared" ref="Q471:Q474" si="499">Q470</f>
        <v>2</v>
      </c>
      <c r="R471" s="15"/>
      <c r="S471" s="2" t="e">
        <f>VLOOKUP(B471,[1]ODT!$B$11:$H$459,7,0)</f>
        <v>#N/A</v>
      </c>
      <c r="T471" s="2" t="s">
        <v>533</v>
      </c>
      <c r="U471" s="2"/>
      <c r="V471" s="2"/>
      <c r="W471" s="2"/>
      <c r="X471" s="2"/>
      <c r="Y471" s="2"/>
      <c r="Z471" s="2"/>
    </row>
    <row r="472" spans="1:26" ht="13.5" customHeight="1">
      <c r="A472" s="51" t="s">
        <v>207</v>
      </c>
      <c r="B472" s="12" t="s">
        <v>534</v>
      </c>
      <c r="C472" s="49">
        <v>3000</v>
      </c>
      <c r="D472" s="53"/>
      <c r="E472" s="13"/>
      <c r="F472" s="13"/>
      <c r="G472" s="50"/>
      <c r="H472" s="50"/>
      <c r="I472" s="50"/>
      <c r="J472" s="50"/>
      <c r="K472" s="20">
        <f t="shared" si="495"/>
        <v>6000</v>
      </c>
      <c r="L472" s="20">
        <f t="shared" ref="L472:N472" si="500">IFERROR(ROUND(D472*$Q472/100,0)*100,"")</f>
        <v>0</v>
      </c>
      <c r="M472" s="20">
        <f t="shared" si="500"/>
        <v>0</v>
      </c>
      <c r="N472" s="20">
        <f t="shared" si="500"/>
        <v>0</v>
      </c>
      <c r="O472" s="47"/>
      <c r="P472" s="48">
        <f>P465</f>
        <v>0</v>
      </c>
      <c r="Q472" s="48">
        <f t="shared" si="499"/>
        <v>2</v>
      </c>
      <c r="R472" s="15"/>
      <c r="S472" s="2" t="e">
        <f>VLOOKUP(B472,[1]ODT!$B$11:$H$459,7,0)</f>
        <v>#N/A</v>
      </c>
      <c r="T472" s="2" t="s">
        <v>533</v>
      </c>
      <c r="U472" s="2"/>
      <c r="V472" s="2"/>
      <c r="W472" s="2"/>
      <c r="X472" s="2"/>
      <c r="Y472" s="2"/>
      <c r="Z472" s="2"/>
    </row>
    <row r="473" spans="1:26" ht="13.5" customHeight="1">
      <c r="A473" s="51" t="s">
        <v>207</v>
      </c>
      <c r="B473" s="12" t="s">
        <v>535</v>
      </c>
      <c r="C473" s="49">
        <v>3000</v>
      </c>
      <c r="D473" s="53"/>
      <c r="E473" s="13"/>
      <c r="F473" s="13"/>
      <c r="G473" s="50"/>
      <c r="H473" s="50"/>
      <c r="I473" s="50"/>
      <c r="J473" s="50"/>
      <c r="K473" s="20">
        <f t="shared" si="495"/>
        <v>6000</v>
      </c>
      <c r="L473" s="20">
        <f t="shared" ref="L473:N473" si="501">IFERROR(ROUND(D473*$Q473/100,0)*100,"")</f>
        <v>0</v>
      </c>
      <c r="M473" s="20">
        <f t="shared" si="501"/>
        <v>0</v>
      </c>
      <c r="N473" s="20">
        <f t="shared" si="501"/>
        <v>0</v>
      </c>
      <c r="O473" s="47"/>
      <c r="P473" s="48">
        <f>P465</f>
        <v>0</v>
      </c>
      <c r="Q473" s="48">
        <f t="shared" si="499"/>
        <v>2</v>
      </c>
      <c r="R473" s="15"/>
      <c r="S473" s="2" t="e">
        <f>VLOOKUP(B473,[1]ODT!$B$11:$H$459,7,0)</f>
        <v>#N/A</v>
      </c>
      <c r="T473" s="2" t="s">
        <v>533</v>
      </c>
      <c r="U473" s="2"/>
      <c r="V473" s="2"/>
      <c r="W473" s="2"/>
      <c r="X473" s="2"/>
      <c r="Y473" s="2"/>
      <c r="Z473" s="2"/>
    </row>
    <row r="474" spans="1:26" ht="13.5" customHeight="1">
      <c r="A474" s="51" t="s">
        <v>10</v>
      </c>
      <c r="B474" s="12" t="s">
        <v>536</v>
      </c>
      <c r="C474" s="49">
        <v>2500</v>
      </c>
      <c r="D474" s="53"/>
      <c r="E474" s="13"/>
      <c r="F474" s="13"/>
      <c r="G474" s="50"/>
      <c r="H474" s="50"/>
      <c r="I474" s="50"/>
      <c r="J474" s="50"/>
      <c r="K474" s="20">
        <f t="shared" si="495"/>
        <v>5000</v>
      </c>
      <c r="L474" s="20">
        <f t="shared" ref="L474:N474" si="502">IFERROR(ROUND(D474*$Q474/100,0)*100,"")</f>
        <v>0</v>
      </c>
      <c r="M474" s="20">
        <f t="shared" si="502"/>
        <v>0</v>
      </c>
      <c r="N474" s="20">
        <f t="shared" si="502"/>
        <v>0</v>
      </c>
      <c r="O474" s="47"/>
      <c r="P474" s="48"/>
      <c r="Q474" s="48">
        <f t="shared" si="499"/>
        <v>2</v>
      </c>
      <c r="R474" s="15"/>
      <c r="S474" s="2" t="e">
        <f>VLOOKUP(B474,[1]ODT!$B$11:$H$459,7,0)</f>
        <v>#N/A</v>
      </c>
      <c r="T474" s="2" t="s">
        <v>537</v>
      </c>
      <c r="U474" s="2"/>
      <c r="V474" s="2"/>
      <c r="W474" s="2"/>
      <c r="X474" s="2"/>
      <c r="Y474" s="2"/>
      <c r="Z474" s="2"/>
    </row>
    <row r="475" spans="1:26" ht="13.5" customHeight="1">
      <c r="A475" s="35">
        <v>45</v>
      </c>
      <c r="B475" s="17" t="s">
        <v>538</v>
      </c>
      <c r="C475" s="13"/>
      <c r="D475" s="13"/>
      <c r="E475" s="13"/>
      <c r="F475" s="13"/>
      <c r="G475" s="50">
        <v>2500</v>
      </c>
      <c r="H475" s="50">
        <v>1700</v>
      </c>
      <c r="I475" s="50">
        <v>1200</v>
      </c>
      <c r="J475" s="50">
        <v>700</v>
      </c>
      <c r="K475" s="20">
        <f>IFERROR(ROUND(K363*0.9/500,0)*500,"")</f>
        <v>4500</v>
      </c>
      <c r="L475" s="20">
        <f t="shared" ref="L475:N475" si="503">IFERROR(ROUND(L363*0.9/100,0)*100,"")</f>
        <v>3100</v>
      </c>
      <c r="M475" s="20">
        <f t="shared" si="503"/>
        <v>2200</v>
      </c>
      <c r="N475" s="20">
        <f t="shared" si="503"/>
        <v>1300</v>
      </c>
      <c r="O475" s="47"/>
      <c r="P475" s="48"/>
      <c r="Q475" s="48"/>
      <c r="R475" s="15" t="s">
        <v>539</v>
      </c>
      <c r="S475" s="2" t="s">
        <v>482</v>
      </c>
      <c r="T475" s="2" t="s">
        <v>540</v>
      </c>
      <c r="U475" s="2"/>
      <c r="V475" s="2"/>
      <c r="W475" s="2"/>
      <c r="X475" s="2"/>
      <c r="Y475" s="2"/>
      <c r="Z475" s="2"/>
    </row>
    <row r="476" spans="1:26" ht="13.5" customHeight="1">
      <c r="A476" s="35">
        <v>46</v>
      </c>
      <c r="B476" s="17" t="s">
        <v>541</v>
      </c>
      <c r="C476" s="13"/>
      <c r="D476" s="13"/>
      <c r="E476" s="13"/>
      <c r="F476" s="13"/>
      <c r="G476" s="50">
        <v>2000</v>
      </c>
      <c r="H476" s="50">
        <v>1400</v>
      </c>
      <c r="I476" s="50">
        <v>1000</v>
      </c>
      <c r="J476" s="50">
        <v>600</v>
      </c>
      <c r="K476" s="20">
        <f t="shared" ref="K476:N476" si="504">K339</f>
        <v>3000</v>
      </c>
      <c r="L476" s="20">
        <f t="shared" si="504"/>
        <v>2400</v>
      </c>
      <c r="M476" s="20">
        <f t="shared" si="504"/>
        <v>1700</v>
      </c>
      <c r="N476" s="20">
        <f t="shared" si="504"/>
        <v>1000</v>
      </c>
      <c r="O476" s="47"/>
      <c r="P476" s="48"/>
      <c r="Q476" s="48"/>
      <c r="R476" s="15" t="s">
        <v>539</v>
      </c>
      <c r="S476" s="2" t="s">
        <v>482</v>
      </c>
      <c r="T476" s="2" t="s">
        <v>542</v>
      </c>
      <c r="U476" s="2"/>
      <c r="V476" s="2"/>
      <c r="W476" s="2"/>
      <c r="X476" s="2"/>
      <c r="Y476" s="2"/>
      <c r="Z476" s="2"/>
    </row>
    <row r="477" spans="1:26" ht="13.5" customHeight="1">
      <c r="A477" s="35">
        <v>47</v>
      </c>
      <c r="B477" s="17" t="s">
        <v>543</v>
      </c>
      <c r="C477" s="13"/>
      <c r="D477" s="13"/>
      <c r="E477" s="13"/>
      <c r="F477" s="13"/>
      <c r="G477" s="50">
        <v>3000</v>
      </c>
      <c r="H477" s="50">
        <v>2100</v>
      </c>
      <c r="I477" s="50">
        <v>1500</v>
      </c>
      <c r="J477" s="50">
        <v>900</v>
      </c>
      <c r="K477" s="20">
        <f t="shared" ref="K477:N477" si="505">K363</f>
        <v>5000</v>
      </c>
      <c r="L477" s="20">
        <f t="shared" si="505"/>
        <v>3400</v>
      </c>
      <c r="M477" s="20">
        <f t="shared" si="505"/>
        <v>2400</v>
      </c>
      <c r="N477" s="20">
        <f t="shared" si="505"/>
        <v>1400</v>
      </c>
      <c r="O477" s="47"/>
      <c r="P477" s="48"/>
      <c r="Q477" s="48"/>
      <c r="R477" s="15" t="s">
        <v>539</v>
      </c>
      <c r="S477" s="2" t="s">
        <v>482</v>
      </c>
      <c r="T477" s="2" t="s">
        <v>393</v>
      </c>
      <c r="U477" s="2"/>
      <c r="V477" s="2"/>
      <c r="W477" s="2"/>
      <c r="X477" s="2"/>
      <c r="Y477" s="2"/>
      <c r="Z477" s="2"/>
    </row>
    <row r="478" spans="1:26" ht="13.5" customHeight="1">
      <c r="A478" s="2"/>
      <c r="B478" s="2"/>
      <c r="C478" s="2"/>
      <c r="D478" s="2"/>
      <c r="E478" s="2"/>
      <c r="F478" s="2"/>
      <c r="G478" s="28"/>
      <c r="H478" s="28"/>
      <c r="I478" s="28"/>
      <c r="J478" s="28"/>
      <c r="K478" s="29"/>
      <c r="L478" s="29"/>
      <c r="M478" s="29"/>
      <c r="N478" s="29"/>
      <c r="O478" s="30"/>
      <c r="P478" s="31"/>
      <c r="Q478" s="31"/>
      <c r="R478" s="32"/>
      <c r="S478" s="2"/>
      <c r="T478" s="2"/>
      <c r="U478" s="2"/>
      <c r="V478" s="2"/>
      <c r="W478" s="2"/>
      <c r="X478" s="2"/>
      <c r="Y478" s="2"/>
      <c r="Z478" s="2"/>
    </row>
    <row r="479" spans="1:26" ht="13.5" customHeight="1">
      <c r="A479" s="2"/>
      <c r="B479" s="2"/>
      <c r="C479" s="2"/>
      <c r="D479" s="2"/>
      <c r="E479" s="2"/>
      <c r="F479" s="2"/>
      <c r="G479" s="28"/>
      <c r="H479" s="28"/>
      <c r="I479" s="28"/>
      <c r="J479" s="28"/>
      <c r="K479" s="29"/>
      <c r="L479" s="29"/>
      <c r="M479" s="29"/>
      <c r="N479" s="29"/>
      <c r="O479" s="30"/>
      <c r="P479" s="31"/>
      <c r="Q479" s="31"/>
      <c r="R479" s="32"/>
      <c r="S479" s="2"/>
      <c r="T479" s="2"/>
      <c r="U479" s="2"/>
      <c r="V479" s="2"/>
      <c r="W479" s="2"/>
      <c r="X479" s="2"/>
      <c r="Y479" s="2"/>
      <c r="Z479" s="2"/>
    </row>
    <row r="480" spans="1:26" ht="13.5" customHeight="1">
      <c r="A480" s="2"/>
      <c r="B480" s="2"/>
      <c r="C480" s="2"/>
      <c r="D480" s="2"/>
      <c r="E480" s="2"/>
      <c r="F480" s="2"/>
      <c r="G480" s="28"/>
      <c r="H480" s="28"/>
      <c r="I480" s="28"/>
      <c r="J480" s="28"/>
      <c r="K480" s="29"/>
      <c r="L480" s="29"/>
      <c r="M480" s="29"/>
      <c r="N480" s="29"/>
      <c r="O480" s="30"/>
      <c r="P480" s="31"/>
      <c r="Q480" s="31"/>
      <c r="R480" s="32"/>
      <c r="S480" s="2"/>
      <c r="T480" s="2"/>
      <c r="U480" s="2"/>
      <c r="V480" s="2"/>
      <c r="W480" s="2"/>
      <c r="X480" s="2"/>
      <c r="Y480" s="2"/>
      <c r="Z480" s="2"/>
    </row>
    <row r="481" spans="1:26" ht="13.5" customHeight="1">
      <c r="A481" s="2"/>
      <c r="B481" s="2"/>
      <c r="C481" s="2"/>
      <c r="D481" s="2"/>
      <c r="E481" s="2"/>
      <c r="F481" s="2"/>
      <c r="G481" s="28"/>
      <c r="H481" s="28"/>
      <c r="I481" s="28"/>
      <c r="J481" s="28"/>
      <c r="K481" s="29"/>
      <c r="L481" s="29"/>
      <c r="M481" s="29"/>
      <c r="N481" s="29"/>
      <c r="O481" s="30"/>
      <c r="P481" s="31"/>
      <c r="Q481" s="31"/>
      <c r="R481" s="32"/>
      <c r="S481" s="2"/>
      <c r="T481" s="2"/>
      <c r="U481" s="2"/>
      <c r="V481" s="2"/>
      <c r="W481" s="2"/>
      <c r="X481" s="2"/>
      <c r="Y481" s="2"/>
      <c r="Z481" s="2"/>
    </row>
    <row r="482" spans="1:26" ht="13.5" customHeight="1">
      <c r="A482" s="2"/>
      <c r="B482" s="2"/>
      <c r="C482" s="2"/>
      <c r="D482" s="2"/>
      <c r="E482" s="2"/>
      <c r="F482" s="2"/>
      <c r="G482" s="28"/>
      <c r="H482" s="28"/>
      <c r="I482" s="28"/>
      <c r="J482" s="28"/>
      <c r="K482" s="29"/>
      <c r="L482" s="29"/>
      <c r="M482" s="29"/>
      <c r="N482" s="29"/>
      <c r="O482" s="30"/>
      <c r="P482" s="31"/>
      <c r="Q482" s="31"/>
      <c r="R482" s="32"/>
      <c r="S482" s="2"/>
      <c r="T482" s="2"/>
      <c r="U482" s="2"/>
      <c r="V482" s="2"/>
      <c r="W482" s="2"/>
      <c r="X482" s="2"/>
      <c r="Y482" s="2"/>
      <c r="Z482" s="2"/>
    </row>
    <row r="483" spans="1:26" ht="13.5" customHeight="1">
      <c r="A483" s="2"/>
      <c r="B483" s="2"/>
      <c r="C483" s="2"/>
      <c r="D483" s="2"/>
      <c r="E483" s="2"/>
      <c r="F483" s="2"/>
      <c r="G483" s="28"/>
      <c r="H483" s="28"/>
      <c r="I483" s="28"/>
      <c r="J483" s="28"/>
      <c r="K483" s="29"/>
      <c r="L483" s="29"/>
      <c r="M483" s="29"/>
      <c r="N483" s="29"/>
      <c r="O483" s="30"/>
      <c r="P483" s="31"/>
      <c r="Q483" s="31"/>
      <c r="R483" s="32"/>
      <c r="S483" s="2"/>
      <c r="T483" s="2"/>
      <c r="U483" s="2"/>
      <c r="V483" s="2"/>
      <c r="W483" s="2"/>
      <c r="X483" s="2"/>
      <c r="Y483" s="2"/>
      <c r="Z483" s="2"/>
    </row>
    <row r="484" spans="1:26" ht="13.5" customHeight="1">
      <c r="A484" s="2"/>
      <c r="B484" s="2"/>
      <c r="C484" s="2"/>
      <c r="D484" s="2"/>
      <c r="E484" s="2"/>
      <c r="F484" s="2"/>
      <c r="G484" s="28"/>
      <c r="H484" s="28"/>
      <c r="I484" s="28"/>
      <c r="J484" s="28"/>
      <c r="K484" s="29"/>
      <c r="L484" s="29"/>
      <c r="M484" s="29"/>
      <c r="N484" s="29"/>
      <c r="O484" s="30"/>
      <c r="P484" s="31"/>
      <c r="Q484" s="31"/>
      <c r="R484" s="32"/>
      <c r="S484" s="2"/>
      <c r="T484" s="2"/>
      <c r="U484" s="2"/>
      <c r="V484" s="2"/>
      <c r="W484" s="2"/>
      <c r="X484" s="2"/>
      <c r="Y484" s="2"/>
      <c r="Z484" s="2"/>
    </row>
    <row r="485" spans="1:26" ht="13.5" customHeight="1">
      <c r="A485" s="2"/>
      <c r="B485" s="2"/>
      <c r="C485" s="2"/>
      <c r="D485" s="2"/>
      <c r="E485" s="2"/>
      <c r="F485" s="2"/>
      <c r="G485" s="28"/>
      <c r="H485" s="28"/>
      <c r="I485" s="28"/>
      <c r="J485" s="28"/>
      <c r="K485" s="29"/>
      <c r="L485" s="29"/>
      <c r="M485" s="29"/>
      <c r="N485" s="29"/>
      <c r="O485" s="30"/>
      <c r="P485" s="31"/>
      <c r="Q485" s="31"/>
      <c r="R485" s="32"/>
      <c r="S485" s="2"/>
      <c r="T485" s="2"/>
      <c r="U485" s="2"/>
      <c r="V485" s="2"/>
      <c r="W485" s="2"/>
      <c r="X485" s="2"/>
      <c r="Y485" s="2"/>
      <c r="Z485" s="2"/>
    </row>
    <row r="486" spans="1:26" ht="13.5" customHeight="1">
      <c r="A486" s="2"/>
      <c r="B486" s="2"/>
      <c r="C486" s="2"/>
      <c r="D486" s="2"/>
      <c r="E486" s="2"/>
      <c r="F486" s="2"/>
      <c r="G486" s="28"/>
      <c r="H486" s="28"/>
      <c r="I486" s="28"/>
      <c r="J486" s="28"/>
      <c r="K486" s="29"/>
      <c r="L486" s="29"/>
      <c r="M486" s="29"/>
      <c r="N486" s="29"/>
      <c r="O486" s="30"/>
      <c r="P486" s="31"/>
      <c r="Q486" s="31"/>
      <c r="R486" s="32"/>
      <c r="S486" s="2"/>
      <c r="T486" s="2"/>
      <c r="U486" s="2"/>
      <c r="V486" s="2"/>
      <c r="W486" s="2"/>
      <c r="X486" s="2"/>
      <c r="Y486" s="2"/>
      <c r="Z486" s="2"/>
    </row>
    <row r="487" spans="1:26" ht="13.5" customHeight="1">
      <c r="A487" s="2"/>
      <c r="B487" s="2"/>
      <c r="C487" s="2"/>
      <c r="D487" s="2"/>
      <c r="E487" s="2"/>
      <c r="F487" s="2"/>
      <c r="G487" s="28"/>
      <c r="H487" s="28"/>
      <c r="I487" s="28"/>
      <c r="J487" s="28"/>
      <c r="K487" s="29"/>
      <c r="L487" s="29"/>
      <c r="M487" s="29"/>
      <c r="N487" s="29"/>
      <c r="O487" s="30"/>
      <c r="P487" s="31"/>
      <c r="Q487" s="31"/>
      <c r="R487" s="32"/>
      <c r="S487" s="2"/>
      <c r="T487" s="2"/>
      <c r="U487" s="2"/>
      <c r="V487" s="2"/>
      <c r="W487" s="2"/>
      <c r="X487" s="2"/>
      <c r="Y487" s="2"/>
      <c r="Z487" s="2"/>
    </row>
    <row r="488" spans="1:26" ht="13.5" customHeight="1">
      <c r="A488" s="2"/>
      <c r="B488" s="2"/>
      <c r="C488" s="2"/>
      <c r="D488" s="2"/>
      <c r="E488" s="2"/>
      <c r="F488" s="2"/>
      <c r="G488" s="28"/>
      <c r="H488" s="28"/>
      <c r="I488" s="28"/>
      <c r="J488" s="28"/>
      <c r="K488" s="29"/>
      <c r="L488" s="29"/>
      <c r="M488" s="29"/>
      <c r="N488" s="29"/>
      <c r="O488" s="30"/>
      <c r="P488" s="31"/>
      <c r="Q488" s="31"/>
      <c r="R488" s="32"/>
      <c r="S488" s="2"/>
      <c r="T488" s="2"/>
      <c r="U488" s="2"/>
      <c r="V488" s="2"/>
      <c r="W488" s="2"/>
      <c r="X488" s="2"/>
      <c r="Y488" s="2"/>
      <c r="Z488" s="2"/>
    </row>
    <row r="489" spans="1:26" ht="13.5" customHeight="1">
      <c r="A489" s="2"/>
      <c r="B489" s="2"/>
      <c r="C489" s="2"/>
      <c r="D489" s="2"/>
      <c r="E489" s="2"/>
      <c r="F489" s="2"/>
      <c r="G489" s="28"/>
      <c r="H489" s="28"/>
      <c r="I489" s="28"/>
      <c r="J489" s="28"/>
      <c r="K489" s="29"/>
      <c r="L489" s="29"/>
      <c r="M489" s="29"/>
      <c r="N489" s="29"/>
      <c r="O489" s="30"/>
      <c r="P489" s="31"/>
      <c r="Q489" s="31"/>
      <c r="R489" s="32"/>
      <c r="S489" s="2"/>
      <c r="T489" s="2"/>
      <c r="U489" s="2"/>
      <c r="V489" s="2"/>
      <c r="W489" s="2"/>
      <c r="X489" s="2"/>
      <c r="Y489" s="2"/>
      <c r="Z489" s="2"/>
    </row>
    <row r="490" spans="1:26" ht="13.5" customHeight="1">
      <c r="A490" s="2"/>
      <c r="B490" s="2"/>
      <c r="C490" s="2"/>
      <c r="D490" s="2"/>
      <c r="E490" s="2"/>
      <c r="F490" s="2"/>
      <c r="G490" s="28"/>
      <c r="H490" s="28"/>
      <c r="I490" s="28"/>
      <c r="J490" s="28"/>
      <c r="K490" s="29"/>
      <c r="L490" s="29"/>
      <c r="M490" s="29"/>
      <c r="N490" s="29"/>
      <c r="O490" s="30"/>
      <c r="P490" s="31"/>
      <c r="Q490" s="31"/>
      <c r="R490" s="32"/>
      <c r="S490" s="2"/>
      <c r="T490" s="2"/>
      <c r="U490" s="2"/>
      <c r="V490" s="2"/>
      <c r="W490" s="2"/>
      <c r="X490" s="2"/>
      <c r="Y490" s="2"/>
      <c r="Z490" s="2"/>
    </row>
    <row r="491" spans="1:26" ht="13.5" customHeight="1">
      <c r="A491" s="2"/>
      <c r="B491" s="2"/>
      <c r="C491" s="2"/>
      <c r="D491" s="2"/>
      <c r="E491" s="2"/>
      <c r="F491" s="2"/>
      <c r="G491" s="28"/>
      <c r="H491" s="28"/>
      <c r="I491" s="28"/>
      <c r="J491" s="28"/>
      <c r="K491" s="29"/>
      <c r="L491" s="29"/>
      <c r="M491" s="29"/>
      <c r="N491" s="29"/>
      <c r="O491" s="30"/>
      <c r="P491" s="31"/>
      <c r="Q491" s="31"/>
      <c r="R491" s="32"/>
      <c r="S491" s="2"/>
      <c r="T491" s="2"/>
      <c r="U491" s="2"/>
      <c r="V491" s="2"/>
      <c r="W491" s="2"/>
      <c r="X491" s="2"/>
      <c r="Y491" s="2"/>
      <c r="Z491" s="2"/>
    </row>
    <row r="492" spans="1:26" ht="13.5" customHeight="1">
      <c r="A492" s="2"/>
      <c r="B492" s="2"/>
      <c r="C492" s="2"/>
      <c r="D492" s="2"/>
      <c r="E492" s="2"/>
      <c r="F492" s="2"/>
      <c r="G492" s="28"/>
      <c r="H492" s="28"/>
      <c r="I492" s="28"/>
      <c r="J492" s="28"/>
      <c r="K492" s="29"/>
      <c r="L492" s="29"/>
      <c r="M492" s="29"/>
      <c r="N492" s="29"/>
      <c r="O492" s="30"/>
      <c r="P492" s="31"/>
      <c r="Q492" s="31"/>
      <c r="R492" s="32"/>
      <c r="S492" s="2"/>
      <c r="T492" s="2"/>
      <c r="U492" s="2"/>
      <c r="V492" s="2"/>
      <c r="W492" s="2"/>
      <c r="X492" s="2"/>
      <c r="Y492" s="2"/>
      <c r="Z492" s="2"/>
    </row>
    <row r="493" spans="1:26" ht="13.5" customHeight="1">
      <c r="A493" s="2"/>
      <c r="B493" s="2"/>
      <c r="C493" s="2"/>
      <c r="D493" s="2"/>
      <c r="E493" s="2"/>
      <c r="F493" s="2"/>
      <c r="G493" s="28"/>
      <c r="H493" s="28"/>
      <c r="I493" s="28"/>
      <c r="J493" s="28"/>
      <c r="K493" s="29"/>
      <c r="L493" s="29"/>
      <c r="M493" s="29"/>
      <c r="N493" s="29"/>
      <c r="O493" s="30"/>
      <c r="P493" s="31"/>
      <c r="Q493" s="31"/>
      <c r="R493" s="32"/>
      <c r="S493" s="2"/>
      <c r="T493" s="2"/>
      <c r="U493" s="2"/>
      <c r="V493" s="2"/>
      <c r="W493" s="2"/>
      <c r="X493" s="2"/>
      <c r="Y493" s="2"/>
      <c r="Z493" s="2"/>
    </row>
    <row r="494" spans="1:26" ht="13.5" customHeight="1">
      <c r="A494" s="2"/>
      <c r="B494" s="2"/>
      <c r="C494" s="2"/>
      <c r="D494" s="2"/>
      <c r="E494" s="2"/>
      <c r="F494" s="2"/>
      <c r="G494" s="28"/>
      <c r="H494" s="28"/>
      <c r="I494" s="28"/>
      <c r="J494" s="28"/>
      <c r="K494" s="29"/>
      <c r="L494" s="29"/>
      <c r="M494" s="29"/>
      <c r="N494" s="29"/>
      <c r="O494" s="30"/>
      <c r="P494" s="31"/>
      <c r="Q494" s="31"/>
      <c r="R494" s="32"/>
      <c r="S494" s="2"/>
      <c r="T494" s="2"/>
      <c r="U494" s="2"/>
      <c r="V494" s="2"/>
      <c r="W494" s="2"/>
      <c r="X494" s="2"/>
      <c r="Y494" s="2"/>
      <c r="Z494" s="2"/>
    </row>
    <row r="495" spans="1:26" ht="13.5" customHeight="1">
      <c r="A495" s="2"/>
      <c r="B495" s="2"/>
      <c r="C495" s="2"/>
      <c r="D495" s="2"/>
      <c r="E495" s="2"/>
      <c r="F495" s="2"/>
      <c r="G495" s="28"/>
      <c r="H495" s="28"/>
      <c r="I495" s="28"/>
      <c r="J495" s="28"/>
      <c r="K495" s="29"/>
      <c r="L495" s="29"/>
      <c r="M495" s="29"/>
      <c r="N495" s="29"/>
      <c r="O495" s="30"/>
      <c r="P495" s="31"/>
      <c r="Q495" s="31"/>
      <c r="R495" s="32"/>
      <c r="S495" s="2"/>
      <c r="T495" s="2"/>
      <c r="U495" s="2"/>
      <c r="V495" s="2"/>
      <c r="W495" s="2"/>
      <c r="X495" s="2"/>
      <c r="Y495" s="2"/>
      <c r="Z495" s="2"/>
    </row>
    <row r="496" spans="1:26" ht="13.5" customHeight="1">
      <c r="A496" s="2"/>
      <c r="B496" s="2"/>
      <c r="C496" s="2"/>
      <c r="D496" s="2"/>
      <c r="E496" s="2"/>
      <c r="F496" s="2"/>
      <c r="G496" s="28"/>
      <c r="H496" s="28"/>
      <c r="I496" s="28"/>
      <c r="J496" s="28"/>
      <c r="K496" s="29"/>
      <c r="L496" s="29"/>
      <c r="M496" s="29"/>
      <c r="N496" s="29"/>
      <c r="O496" s="30"/>
      <c r="P496" s="31"/>
      <c r="Q496" s="31"/>
      <c r="R496" s="32"/>
      <c r="S496" s="2"/>
      <c r="T496" s="2"/>
      <c r="U496" s="2"/>
      <c r="V496" s="2"/>
      <c r="W496" s="2"/>
      <c r="X496" s="2"/>
      <c r="Y496" s="2"/>
      <c r="Z496" s="2"/>
    </row>
    <row r="497" spans="1:26" ht="13.5" customHeight="1">
      <c r="A497" s="2"/>
      <c r="B497" s="2"/>
      <c r="C497" s="2"/>
      <c r="D497" s="2"/>
      <c r="E497" s="2"/>
      <c r="F497" s="2"/>
      <c r="G497" s="28"/>
      <c r="H497" s="28"/>
      <c r="I497" s="28"/>
      <c r="J497" s="28"/>
      <c r="K497" s="29"/>
      <c r="L497" s="29"/>
      <c r="M497" s="29"/>
      <c r="N497" s="29"/>
      <c r="O497" s="30"/>
      <c r="P497" s="31"/>
      <c r="Q497" s="31"/>
      <c r="R497" s="32"/>
      <c r="S497" s="2"/>
      <c r="T497" s="2"/>
      <c r="U497" s="2"/>
      <c r="V497" s="2"/>
      <c r="W497" s="2"/>
      <c r="X497" s="2"/>
      <c r="Y497" s="2"/>
      <c r="Z497" s="2"/>
    </row>
    <row r="498" spans="1:26" ht="13.5" customHeight="1">
      <c r="A498" s="2"/>
      <c r="B498" s="2"/>
      <c r="C498" s="2"/>
      <c r="D498" s="2"/>
      <c r="E498" s="2"/>
      <c r="F498" s="2"/>
      <c r="G498" s="28"/>
      <c r="H498" s="28"/>
      <c r="I498" s="28"/>
      <c r="J498" s="28"/>
      <c r="K498" s="29"/>
      <c r="L498" s="29"/>
      <c r="M498" s="29"/>
      <c r="N498" s="29"/>
      <c r="O498" s="30"/>
      <c r="P498" s="31"/>
      <c r="Q498" s="31"/>
      <c r="R498" s="32"/>
      <c r="S498" s="2"/>
      <c r="T498" s="2"/>
      <c r="U498" s="2"/>
      <c r="V498" s="2"/>
      <c r="W498" s="2"/>
      <c r="X498" s="2"/>
      <c r="Y498" s="2"/>
      <c r="Z498" s="2"/>
    </row>
    <row r="499" spans="1:26" ht="13.5" customHeight="1">
      <c r="A499" s="2"/>
      <c r="B499" s="2"/>
      <c r="C499" s="2"/>
      <c r="D499" s="2"/>
      <c r="E499" s="2"/>
      <c r="F499" s="2"/>
      <c r="G499" s="28"/>
      <c r="H499" s="28"/>
      <c r="I499" s="28"/>
      <c r="J499" s="28"/>
      <c r="K499" s="29"/>
      <c r="L499" s="29"/>
      <c r="M499" s="29"/>
      <c r="N499" s="29"/>
      <c r="O499" s="30"/>
      <c r="P499" s="31"/>
      <c r="Q499" s="31"/>
      <c r="R499" s="32"/>
      <c r="S499" s="2"/>
      <c r="T499" s="2"/>
      <c r="U499" s="2"/>
      <c r="V499" s="2"/>
      <c r="W499" s="2"/>
      <c r="X499" s="2"/>
      <c r="Y499" s="2"/>
      <c r="Z499" s="2"/>
    </row>
    <row r="500" spans="1:26" ht="13.5" customHeight="1">
      <c r="A500" s="2"/>
      <c r="B500" s="2"/>
      <c r="C500" s="2"/>
      <c r="D500" s="2"/>
      <c r="E500" s="2"/>
      <c r="F500" s="2"/>
      <c r="G500" s="28"/>
      <c r="H500" s="28"/>
      <c r="I500" s="28"/>
      <c r="J500" s="28"/>
      <c r="K500" s="29"/>
      <c r="L500" s="29"/>
      <c r="M500" s="29"/>
      <c r="N500" s="29"/>
      <c r="O500" s="30"/>
      <c r="P500" s="31"/>
      <c r="Q500" s="31"/>
      <c r="R500" s="32"/>
      <c r="S500" s="2"/>
      <c r="T500" s="2"/>
      <c r="U500" s="2"/>
      <c r="V500" s="2"/>
      <c r="W500" s="2"/>
      <c r="X500" s="2"/>
      <c r="Y500" s="2"/>
      <c r="Z500" s="2"/>
    </row>
    <row r="501" spans="1:26" ht="13.5" customHeight="1">
      <c r="A501" s="2"/>
      <c r="B501" s="2"/>
      <c r="C501" s="2"/>
      <c r="D501" s="2"/>
      <c r="E501" s="2"/>
      <c r="F501" s="2"/>
      <c r="G501" s="28"/>
      <c r="H501" s="28"/>
      <c r="I501" s="28"/>
      <c r="J501" s="28"/>
      <c r="K501" s="29"/>
      <c r="L501" s="29"/>
      <c r="M501" s="29"/>
      <c r="N501" s="29"/>
      <c r="O501" s="30"/>
      <c r="P501" s="31"/>
      <c r="Q501" s="31"/>
      <c r="R501" s="32"/>
      <c r="S501" s="2"/>
      <c r="T501" s="2"/>
      <c r="U501" s="2"/>
      <c r="V501" s="2"/>
      <c r="W501" s="2"/>
      <c r="X501" s="2"/>
      <c r="Y501" s="2"/>
      <c r="Z501" s="2"/>
    </row>
    <row r="502" spans="1:26" ht="13.5" customHeight="1">
      <c r="A502" s="2"/>
      <c r="B502" s="2"/>
      <c r="C502" s="2"/>
      <c r="D502" s="2"/>
      <c r="E502" s="2"/>
      <c r="F502" s="2"/>
      <c r="G502" s="28"/>
      <c r="H502" s="28"/>
      <c r="I502" s="28"/>
      <c r="J502" s="28"/>
      <c r="K502" s="29"/>
      <c r="L502" s="29"/>
      <c r="M502" s="29"/>
      <c r="N502" s="29"/>
      <c r="O502" s="30"/>
      <c r="P502" s="31"/>
      <c r="Q502" s="31"/>
      <c r="R502" s="32"/>
      <c r="S502" s="2"/>
      <c r="T502" s="2"/>
      <c r="U502" s="2"/>
      <c r="V502" s="2"/>
      <c r="W502" s="2"/>
      <c r="X502" s="2"/>
      <c r="Y502" s="2"/>
      <c r="Z502" s="2"/>
    </row>
    <row r="503" spans="1:26" ht="13.5" customHeight="1">
      <c r="A503" s="2"/>
      <c r="B503" s="2"/>
      <c r="C503" s="2"/>
      <c r="D503" s="2"/>
      <c r="E503" s="2"/>
      <c r="F503" s="2"/>
      <c r="G503" s="28"/>
      <c r="H503" s="28"/>
      <c r="I503" s="28"/>
      <c r="J503" s="28"/>
      <c r="K503" s="29"/>
      <c r="L503" s="29"/>
      <c r="M503" s="29"/>
      <c r="N503" s="29"/>
      <c r="O503" s="30"/>
      <c r="P503" s="31"/>
      <c r="Q503" s="31"/>
      <c r="R503" s="32"/>
      <c r="S503" s="2"/>
      <c r="T503" s="2"/>
      <c r="U503" s="2"/>
      <c r="V503" s="2"/>
      <c r="W503" s="2"/>
      <c r="X503" s="2"/>
      <c r="Y503" s="2"/>
      <c r="Z503" s="2"/>
    </row>
    <row r="504" spans="1:26" ht="13.5" customHeight="1">
      <c r="A504" s="2"/>
      <c r="B504" s="2"/>
      <c r="C504" s="2"/>
      <c r="D504" s="2"/>
      <c r="E504" s="2"/>
      <c r="F504" s="2"/>
      <c r="G504" s="28"/>
      <c r="H504" s="28"/>
      <c r="I504" s="28"/>
      <c r="J504" s="28"/>
      <c r="K504" s="29"/>
      <c r="L504" s="29"/>
      <c r="M504" s="29"/>
      <c r="N504" s="29"/>
      <c r="O504" s="30"/>
      <c r="P504" s="31"/>
      <c r="Q504" s="31"/>
      <c r="R504" s="32"/>
      <c r="S504" s="2"/>
      <c r="T504" s="2"/>
      <c r="U504" s="2"/>
      <c r="V504" s="2"/>
      <c r="W504" s="2"/>
      <c r="X504" s="2"/>
      <c r="Y504" s="2"/>
      <c r="Z504" s="2"/>
    </row>
    <row r="505" spans="1:26" ht="13.5" customHeight="1">
      <c r="A505" s="2"/>
      <c r="B505" s="2"/>
      <c r="C505" s="2"/>
      <c r="D505" s="2"/>
      <c r="E505" s="2"/>
      <c r="F505" s="2"/>
      <c r="G505" s="28"/>
      <c r="H505" s="28"/>
      <c r="I505" s="28"/>
      <c r="J505" s="28"/>
      <c r="K505" s="29"/>
      <c r="L505" s="29"/>
      <c r="M505" s="29"/>
      <c r="N505" s="29"/>
      <c r="O505" s="30"/>
      <c r="P505" s="31"/>
      <c r="Q505" s="31"/>
      <c r="R505" s="32"/>
      <c r="S505" s="2"/>
      <c r="T505" s="2"/>
      <c r="U505" s="2"/>
      <c r="V505" s="2"/>
      <c r="W505" s="2"/>
      <c r="X505" s="2"/>
      <c r="Y505" s="2"/>
      <c r="Z505" s="2"/>
    </row>
    <row r="506" spans="1:26" ht="13.5" customHeight="1">
      <c r="A506" s="2"/>
      <c r="B506" s="2"/>
      <c r="C506" s="2"/>
      <c r="D506" s="2"/>
      <c r="E506" s="2"/>
      <c r="F506" s="2"/>
      <c r="G506" s="28"/>
      <c r="H506" s="28"/>
      <c r="I506" s="28"/>
      <c r="J506" s="28"/>
      <c r="K506" s="29"/>
      <c r="L506" s="29"/>
      <c r="M506" s="29"/>
      <c r="N506" s="29"/>
      <c r="O506" s="30"/>
      <c r="P506" s="31"/>
      <c r="Q506" s="31"/>
      <c r="R506" s="32"/>
      <c r="S506" s="2"/>
      <c r="T506" s="2"/>
      <c r="U506" s="2"/>
      <c r="V506" s="2"/>
      <c r="W506" s="2"/>
      <c r="X506" s="2"/>
      <c r="Y506" s="2"/>
      <c r="Z506" s="2"/>
    </row>
    <row r="507" spans="1:26" ht="13.5" customHeight="1">
      <c r="A507" s="2"/>
      <c r="B507" s="2"/>
      <c r="C507" s="2"/>
      <c r="D507" s="2"/>
      <c r="E507" s="2"/>
      <c r="F507" s="2"/>
      <c r="G507" s="28"/>
      <c r="H507" s="28"/>
      <c r="I507" s="28"/>
      <c r="J507" s="28"/>
      <c r="K507" s="29"/>
      <c r="L507" s="29"/>
      <c r="M507" s="29"/>
      <c r="N507" s="29"/>
      <c r="O507" s="30"/>
      <c r="P507" s="31"/>
      <c r="Q507" s="31"/>
      <c r="R507" s="32"/>
      <c r="S507" s="2"/>
      <c r="T507" s="2"/>
      <c r="U507" s="2"/>
      <c r="V507" s="2"/>
      <c r="W507" s="2"/>
      <c r="X507" s="2"/>
      <c r="Y507" s="2"/>
      <c r="Z507" s="2"/>
    </row>
    <row r="508" spans="1:26" ht="13.5" customHeight="1">
      <c r="A508" s="2"/>
      <c r="B508" s="2"/>
      <c r="C508" s="2"/>
      <c r="D508" s="2"/>
      <c r="E508" s="2"/>
      <c r="F508" s="2"/>
      <c r="G508" s="28"/>
      <c r="H508" s="28"/>
      <c r="I508" s="28"/>
      <c r="J508" s="28"/>
      <c r="K508" s="29"/>
      <c r="L508" s="29"/>
      <c r="M508" s="29"/>
      <c r="N508" s="29"/>
      <c r="O508" s="30"/>
      <c r="P508" s="31"/>
      <c r="Q508" s="31"/>
      <c r="R508" s="32"/>
      <c r="S508" s="2"/>
      <c r="T508" s="2"/>
      <c r="U508" s="2"/>
      <c r="V508" s="2"/>
      <c r="W508" s="2"/>
      <c r="X508" s="2"/>
      <c r="Y508" s="2"/>
      <c r="Z508" s="2"/>
    </row>
    <row r="509" spans="1:26" ht="13.5" customHeight="1">
      <c r="A509" s="2"/>
      <c r="B509" s="2"/>
      <c r="C509" s="2"/>
      <c r="D509" s="2"/>
      <c r="E509" s="2"/>
      <c r="F509" s="2"/>
      <c r="G509" s="28"/>
      <c r="H509" s="28"/>
      <c r="I509" s="28"/>
      <c r="J509" s="28"/>
      <c r="K509" s="29"/>
      <c r="L509" s="29"/>
      <c r="M509" s="29"/>
      <c r="N509" s="29"/>
      <c r="O509" s="30"/>
      <c r="P509" s="31"/>
      <c r="Q509" s="31"/>
      <c r="R509" s="32"/>
      <c r="S509" s="2"/>
      <c r="T509" s="2"/>
      <c r="U509" s="2"/>
      <c r="V509" s="2"/>
      <c r="W509" s="2"/>
      <c r="X509" s="2"/>
      <c r="Y509" s="2"/>
      <c r="Z509" s="2"/>
    </row>
    <row r="510" spans="1:26" ht="13.5" customHeight="1">
      <c r="A510" s="2"/>
      <c r="B510" s="2"/>
      <c r="C510" s="2"/>
      <c r="D510" s="2"/>
      <c r="E510" s="2"/>
      <c r="F510" s="2"/>
      <c r="G510" s="28"/>
      <c r="H510" s="28"/>
      <c r="I510" s="28"/>
      <c r="J510" s="28"/>
      <c r="K510" s="29"/>
      <c r="L510" s="29"/>
      <c r="M510" s="29"/>
      <c r="N510" s="29"/>
      <c r="O510" s="30"/>
      <c r="P510" s="31"/>
      <c r="Q510" s="31"/>
      <c r="R510" s="32"/>
      <c r="S510" s="2"/>
      <c r="T510" s="2"/>
      <c r="U510" s="2"/>
      <c r="V510" s="2"/>
      <c r="W510" s="2"/>
      <c r="X510" s="2"/>
      <c r="Y510" s="2"/>
      <c r="Z510" s="2"/>
    </row>
    <row r="511" spans="1:26" ht="13.5" customHeight="1">
      <c r="A511" s="2"/>
      <c r="B511" s="2"/>
      <c r="C511" s="2"/>
      <c r="D511" s="2"/>
      <c r="E511" s="2"/>
      <c r="F511" s="2"/>
      <c r="G511" s="28"/>
      <c r="H511" s="28"/>
      <c r="I511" s="28"/>
      <c r="J511" s="28"/>
      <c r="K511" s="29"/>
      <c r="L511" s="29"/>
      <c r="M511" s="29"/>
      <c r="N511" s="29"/>
      <c r="O511" s="30"/>
      <c r="P511" s="31"/>
      <c r="Q511" s="31"/>
      <c r="R511" s="32"/>
      <c r="S511" s="2"/>
      <c r="T511" s="2"/>
      <c r="U511" s="2"/>
      <c r="V511" s="2"/>
      <c r="W511" s="2"/>
      <c r="X511" s="2"/>
      <c r="Y511" s="2"/>
      <c r="Z511" s="2"/>
    </row>
    <row r="512" spans="1:26" ht="13.5" customHeight="1">
      <c r="A512" s="2"/>
      <c r="B512" s="2"/>
      <c r="C512" s="2"/>
      <c r="D512" s="2"/>
      <c r="E512" s="2"/>
      <c r="F512" s="2"/>
      <c r="G512" s="28"/>
      <c r="H512" s="28"/>
      <c r="I512" s="28"/>
      <c r="J512" s="28"/>
      <c r="K512" s="29"/>
      <c r="L512" s="29"/>
      <c r="M512" s="29"/>
      <c r="N512" s="29"/>
      <c r="O512" s="30"/>
      <c r="P512" s="31"/>
      <c r="Q512" s="31"/>
      <c r="R512" s="32"/>
      <c r="S512" s="2"/>
      <c r="T512" s="2"/>
      <c r="U512" s="2"/>
      <c r="V512" s="2"/>
      <c r="W512" s="2"/>
      <c r="X512" s="2"/>
      <c r="Y512" s="2"/>
      <c r="Z512" s="2"/>
    </row>
    <row r="513" spans="1:26" ht="13.5" customHeight="1">
      <c r="A513" s="2"/>
      <c r="B513" s="2"/>
      <c r="C513" s="2"/>
      <c r="D513" s="2"/>
      <c r="E513" s="2"/>
      <c r="F513" s="2"/>
      <c r="G513" s="28"/>
      <c r="H513" s="28"/>
      <c r="I513" s="28"/>
      <c r="J513" s="28"/>
      <c r="K513" s="29"/>
      <c r="L513" s="29"/>
      <c r="M513" s="29"/>
      <c r="N513" s="29"/>
      <c r="O513" s="30"/>
      <c r="P513" s="31"/>
      <c r="Q513" s="31"/>
      <c r="R513" s="32"/>
      <c r="S513" s="2"/>
      <c r="T513" s="2"/>
      <c r="U513" s="2"/>
      <c r="V513" s="2"/>
      <c r="W513" s="2"/>
      <c r="X513" s="2"/>
      <c r="Y513" s="2"/>
      <c r="Z513" s="2"/>
    </row>
    <row r="514" spans="1:26" ht="13.5" customHeight="1">
      <c r="A514" s="2"/>
      <c r="B514" s="2"/>
      <c r="C514" s="2"/>
      <c r="D514" s="2"/>
      <c r="E514" s="2"/>
      <c r="F514" s="2"/>
      <c r="G514" s="28"/>
      <c r="H514" s="28"/>
      <c r="I514" s="28"/>
      <c r="J514" s="28"/>
      <c r="K514" s="29"/>
      <c r="L514" s="29"/>
      <c r="M514" s="29"/>
      <c r="N514" s="29"/>
      <c r="O514" s="30"/>
      <c r="P514" s="31"/>
      <c r="Q514" s="31"/>
      <c r="R514" s="32"/>
      <c r="S514" s="2"/>
      <c r="T514" s="2"/>
      <c r="U514" s="2"/>
      <c r="V514" s="2"/>
      <c r="W514" s="2"/>
      <c r="X514" s="2"/>
      <c r="Y514" s="2"/>
      <c r="Z514" s="2"/>
    </row>
    <row r="515" spans="1:26" ht="13.5" customHeight="1">
      <c r="A515" s="2"/>
      <c r="B515" s="2"/>
      <c r="C515" s="2"/>
      <c r="D515" s="2"/>
      <c r="E515" s="2"/>
      <c r="F515" s="2"/>
      <c r="G515" s="28"/>
      <c r="H515" s="28"/>
      <c r="I515" s="28"/>
      <c r="J515" s="28"/>
      <c r="K515" s="29"/>
      <c r="L515" s="29"/>
      <c r="M515" s="29"/>
      <c r="N515" s="29"/>
      <c r="O515" s="30"/>
      <c r="P515" s="31"/>
      <c r="Q515" s="31"/>
      <c r="R515" s="32"/>
      <c r="S515" s="2"/>
      <c r="T515" s="2"/>
      <c r="U515" s="2"/>
      <c r="V515" s="2"/>
      <c r="W515" s="2"/>
      <c r="X515" s="2"/>
      <c r="Y515" s="2"/>
      <c r="Z515" s="2"/>
    </row>
    <row r="516" spans="1:26" ht="13.5" customHeight="1">
      <c r="A516" s="2"/>
      <c r="B516" s="2"/>
      <c r="C516" s="2"/>
      <c r="D516" s="2"/>
      <c r="E516" s="2"/>
      <c r="F516" s="2"/>
      <c r="G516" s="28"/>
      <c r="H516" s="28"/>
      <c r="I516" s="28"/>
      <c r="J516" s="28"/>
      <c r="K516" s="29"/>
      <c r="L516" s="29"/>
      <c r="M516" s="29"/>
      <c r="N516" s="29"/>
      <c r="O516" s="30"/>
      <c r="P516" s="31"/>
      <c r="Q516" s="31"/>
      <c r="R516" s="32"/>
      <c r="S516" s="2"/>
      <c r="T516" s="2"/>
      <c r="U516" s="2"/>
      <c r="V516" s="2"/>
      <c r="W516" s="2"/>
      <c r="X516" s="2"/>
      <c r="Y516" s="2"/>
      <c r="Z516" s="2"/>
    </row>
    <row r="517" spans="1:26" ht="13.5" customHeight="1">
      <c r="A517" s="2"/>
      <c r="B517" s="2"/>
      <c r="C517" s="2"/>
      <c r="D517" s="2"/>
      <c r="E517" s="2"/>
      <c r="F517" s="2"/>
      <c r="G517" s="28"/>
      <c r="H517" s="28"/>
      <c r="I517" s="28"/>
      <c r="J517" s="28"/>
      <c r="K517" s="29"/>
      <c r="L517" s="29"/>
      <c r="M517" s="29"/>
      <c r="N517" s="29"/>
      <c r="O517" s="30"/>
      <c r="P517" s="31"/>
      <c r="Q517" s="31"/>
      <c r="R517" s="32"/>
      <c r="S517" s="2"/>
      <c r="T517" s="2"/>
      <c r="U517" s="2"/>
      <c r="V517" s="2"/>
      <c r="W517" s="2"/>
      <c r="X517" s="2"/>
      <c r="Y517" s="2"/>
      <c r="Z517" s="2"/>
    </row>
    <row r="518" spans="1:26" ht="13.5" customHeight="1">
      <c r="A518" s="2"/>
      <c r="B518" s="2"/>
      <c r="C518" s="2"/>
      <c r="D518" s="2"/>
      <c r="E518" s="2"/>
      <c r="F518" s="2"/>
      <c r="G518" s="28"/>
      <c r="H518" s="28"/>
      <c r="I518" s="28"/>
      <c r="J518" s="28"/>
      <c r="K518" s="29"/>
      <c r="L518" s="29"/>
      <c r="M518" s="29"/>
      <c r="N518" s="29"/>
      <c r="O518" s="30"/>
      <c r="P518" s="31"/>
      <c r="Q518" s="31"/>
      <c r="R518" s="32"/>
      <c r="S518" s="2"/>
      <c r="T518" s="2"/>
      <c r="U518" s="2"/>
      <c r="V518" s="2"/>
      <c r="W518" s="2"/>
      <c r="X518" s="2"/>
      <c r="Y518" s="2"/>
      <c r="Z518" s="2"/>
    </row>
    <row r="519" spans="1:26" ht="13.5" customHeight="1">
      <c r="A519" s="2"/>
      <c r="B519" s="2"/>
      <c r="C519" s="2"/>
      <c r="D519" s="2"/>
      <c r="E519" s="2"/>
      <c r="F519" s="2"/>
      <c r="G519" s="28"/>
      <c r="H519" s="28"/>
      <c r="I519" s="28"/>
      <c r="J519" s="28"/>
      <c r="K519" s="29"/>
      <c r="L519" s="29"/>
      <c r="M519" s="29"/>
      <c r="N519" s="29"/>
      <c r="O519" s="30"/>
      <c r="P519" s="31"/>
      <c r="Q519" s="31"/>
      <c r="R519" s="32"/>
      <c r="S519" s="2"/>
      <c r="T519" s="2"/>
      <c r="U519" s="2"/>
      <c r="V519" s="2"/>
      <c r="W519" s="2"/>
      <c r="X519" s="2"/>
      <c r="Y519" s="2"/>
      <c r="Z519" s="2"/>
    </row>
    <row r="520" spans="1:26" ht="13.5" customHeight="1">
      <c r="A520" s="2"/>
      <c r="B520" s="2"/>
      <c r="C520" s="2"/>
      <c r="D520" s="2"/>
      <c r="E520" s="2"/>
      <c r="F520" s="2"/>
      <c r="G520" s="28"/>
      <c r="H520" s="28"/>
      <c r="I520" s="28"/>
      <c r="J520" s="28"/>
      <c r="K520" s="29"/>
      <c r="L520" s="29"/>
      <c r="M520" s="29"/>
      <c r="N520" s="29"/>
      <c r="O520" s="30"/>
      <c r="P520" s="31"/>
      <c r="Q520" s="31"/>
      <c r="R520" s="32"/>
      <c r="S520" s="2"/>
      <c r="T520" s="2"/>
      <c r="U520" s="2"/>
      <c r="V520" s="2"/>
      <c r="W520" s="2"/>
      <c r="X520" s="2"/>
      <c r="Y520" s="2"/>
      <c r="Z520" s="2"/>
    </row>
    <row r="521" spans="1:26" ht="13.5" customHeight="1">
      <c r="A521" s="2"/>
      <c r="B521" s="2"/>
      <c r="C521" s="2"/>
      <c r="D521" s="2"/>
      <c r="E521" s="2"/>
      <c r="F521" s="2"/>
      <c r="G521" s="28"/>
      <c r="H521" s="28"/>
      <c r="I521" s="28"/>
      <c r="J521" s="28"/>
      <c r="K521" s="29"/>
      <c r="L521" s="29"/>
      <c r="M521" s="29"/>
      <c r="N521" s="29"/>
      <c r="O521" s="30"/>
      <c r="P521" s="31"/>
      <c r="Q521" s="31"/>
      <c r="R521" s="32"/>
      <c r="S521" s="2"/>
      <c r="T521" s="2"/>
      <c r="U521" s="2"/>
      <c r="V521" s="2"/>
      <c r="W521" s="2"/>
      <c r="X521" s="2"/>
      <c r="Y521" s="2"/>
      <c r="Z521" s="2"/>
    </row>
    <row r="522" spans="1:26" ht="13.5" customHeight="1">
      <c r="A522" s="2"/>
      <c r="B522" s="2"/>
      <c r="C522" s="2"/>
      <c r="D522" s="2"/>
      <c r="E522" s="2"/>
      <c r="F522" s="2"/>
      <c r="G522" s="28"/>
      <c r="H522" s="28"/>
      <c r="I522" s="28"/>
      <c r="J522" s="28"/>
      <c r="K522" s="29"/>
      <c r="L522" s="29"/>
      <c r="M522" s="29"/>
      <c r="N522" s="29"/>
      <c r="O522" s="30"/>
      <c r="P522" s="31"/>
      <c r="Q522" s="31"/>
      <c r="R522" s="32"/>
      <c r="S522" s="2"/>
      <c r="T522" s="2"/>
      <c r="U522" s="2"/>
      <c r="V522" s="2"/>
      <c r="W522" s="2"/>
      <c r="X522" s="2"/>
      <c r="Y522" s="2"/>
      <c r="Z522" s="2"/>
    </row>
    <row r="523" spans="1:26" ht="13.5" customHeight="1">
      <c r="A523" s="2"/>
      <c r="B523" s="2"/>
      <c r="C523" s="2"/>
      <c r="D523" s="2"/>
      <c r="E523" s="2"/>
      <c r="F523" s="2"/>
      <c r="G523" s="28"/>
      <c r="H523" s="28"/>
      <c r="I523" s="28"/>
      <c r="J523" s="28"/>
      <c r="K523" s="29"/>
      <c r="L523" s="29"/>
      <c r="M523" s="29"/>
      <c r="N523" s="29"/>
      <c r="O523" s="30"/>
      <c r="P523" s="31"/>
      <c r="Q523" s="31"/>
      <c r="R523" s="32"/>
      <c r="S523" s="2"/>
      <c r="T523" s="2"/>
      <c r="U523" s="2"/>
      <c r="V523" s="2"/>
      <c r="W523" s="2"/>
      <c r="X523" s="2"/>
      <c r="Y523" s="2"/>
      <c r="Z523" s="2"/>
    </row>
    <row r="524" spans="1:26" ht="13.5" customHeight="1">
      <c r="A524" s="2"/>
      <c r="B524" s="2"/>
      <c r="C524" s="2"/>
      <c r="D524" s="2"/>
      <c r="E524" s="2"/>
      <c r="F524" s="2"/>
      <c r="G524" s="28"/>
      <c r="H524" s="28"/>
      <c r="I524" s="28"/>
      <c r="J524" s="28"/>
      <c r="K524" s="29"/>
      <c r="L524" s="29"/>
      <c r="M524" s="29"/>
      <c r="N524" s="29"/>
      <c r="O524" s="30"/>
      <c r="P524" s="31"/>
      <c r="Q524" s="31"/>
      <c r="R524" s="32"/>
      <c r="S524" s="2"/>
      <c r="T524" s="2"/>
      <c r="U524" s="2"/>
      <c r="V524" s="2"/>
      <c r="W524" s="2"/>
      <c r="X524" s="2"/>
      <c r="Y524" s="2"/>
      <c r="Z524" s="2"/>
    </row>
    <row r="525" spans="1:26" ht="13.5" customHeight="1">
      <c r="A525" s="2"/>
      <c r="B525" s="2"/>
      <c r="C525" s="2"/>
      <c r="D525" s="2"/>
      <c r="E525" s="2"/>
      <c r="F525" s="2"/>
      <c r="G525" s="28"/>
      <c r="H525" s="28"/>
      <c r="I525" s="28"/>
      <c r="J525" s="28"/>
      <c r="K525" s="29"/>
      <c r="L525" s="29"/>
      <c r="M525" s="29"/>
      <c r="N525" s="29"/>
      <c r="O525" s="30"/>
      <c r="P525" s="31"/>
      <c r="Q525" s="31"/>
      <c r="R525" s="32"/>
      <c r="S525" s="2"/>
      <c r="T525" s="2"/>
      <c r="U525" s="2"/>
      <c r="V525" s="2"/>
      <c r="W525" s="2"/>
      <c r="X525" s="2"/>
      <c r="Y525" s="2"/>
      <c r="Z525" s="2"/>
    </row>
    <row r="526" spans="1:26" ht="13.5" customHeight="1">
      <c r="A526" s="2"/>
      <c r="B526" s="2"/>
      <c r="C526" s="2"/>
      <c r="D526" s="2"/>
      <c r="E526" s="2"/>
      <c r="F526" s="2"/>
      <c r="G526" s="28"/>
      <c r="H526" s="28"/>
      <c r="I526" s="28"/>
      <c r="J526" s="28"/>
      <c r="K526" s="29"/>
      <c r="L526" s="29"/>
      <c r="M526" s="29"/>
      <c r="N526" s="29"/>
      <c r="O526" s="30"/>
      <c r="P526" s="31"/>
      <c r="Q526" s="31"/>
      <c r="R526" s="32"/>
      <c r="S526" s="2"/>
      <c r="T526" s="2"/>
      <c r="U526" s="2"/>
      <c r="V526" s="2"/>
      <c r="W526" s="2"/>
      <c r="X526" s="2"/>
      <c r="Y526" s="2"/>
      <c r="Z526" s="2"/>
    </row>
    <row r="527" spans="1:26" ht="13.5" customHeight="1">
      <c r="A527" s="2"/>
      <c r="B527" s="2"/>
      <c r="C527" s="2"/>
      <c r="D527" s="2"/>
      <c r="E527" s="2"/>
      <c r="F527" s="2"/>
      <c r="G527" s="28"/>
      <c r="H527" s="28"/>
      <c r="I527" s="28"/>
      <c r="J527" s="28"/>
      <c r="K527" s="29"/>
      <c r="L527" s="29"/>
      <c r="M527" s="29"/>
      <c r="N527" s="29"/>
      <c r="O527" s="30"/>
      <c r="P527" s="31"/>
      <c r="Q527" s="31"/>
      <c r="R527" s="32"/>
      <c r="S527" s="2"/>
      <c r="T527" s="2"/>
      <c r="U527" s="2"/>
      <c r="V527" s="2"/>
      <c r="W527" s="2"/>
      <c r="X527" s="2"/>
      <c r="Y527" s="2"/>
      <c r="Z527" s="2"/>
    </row>
    <row r="528" spans="1:26" ht="13.5" customHeight="1">
      <c r="A528" s="2"/>
      <c r="B528" s="2"/>
      <c r="C528" s="2"/>
      <c r="D528" s="2"/>
      <c r="E528" s="2"/>
      <c r="F528" s="2"/>
      <c r="G528" s="28"/>
      <c r="H528" s="28"/>
      <c r="I528" s="28"/>
      <c r="J528" s="28"/>
      <c r="K528" s="29"/>
      <c r="L528" s="29"/>
      <c r="M528" s="29"/>
      <c r="N528" s="29"/>
      <c r="O528" s="30"/>
      <c r="P528" s="31"/>
      <c r="Q528" s="31"/>
      <c r="R528" s="32"/>
      <c r="S528" s="2"/>
      <c r="T528" s="2"/>
      <c r="U528" s="2"/>
      <c r="V528" s="2"/>
      <c r="W528" s="2"/>
      <c r="X528" s="2"/>
      <c r="Y528" s="2"/>
      <c r="Z528" s="2"/>
    </row>
    <row r="529" spans="1:26" ht="13.5" customHeight="1">
      <c r="A529" s="2"/>
      <c r="B529" s="2"/>
      <c r="C529" s="2"/>
      <c r="D529" s="2"/>
      <c r="E529" s="2"/>
      <c r="F529" s="2"/>
      <c r="G529" s="28"/>
      <c r="H529" s="28"/>
      <c r="I529" s="28"/>
      <c r="J529" s="28"/>
      <c r="K529" s="29"/>
      <c r="L529" s="29"/>
      <c r="M529" s="29"/>
      <c r="N529" s="29"/>
      <c r="O529" s="30"/>
      <c r="P529" s="31"/>
      <c r="Q529" s="31"/>
      <c r="R529" s="32"/>
      <c r="S529" s="2"/>
      <c r="T529" s="2"/>
      <c r="U529" s="2"/>
      <c r="V529" s="2"/>
      <c r="W529" s="2"/>
      <c r="X529" s="2"/>
      <c r="Y529" s="2"/>
      <c r="Z529" s="2"/>
    </row>
    <row r="530" spans="1:26" ht="13.5" customHeight="1">
      <c r="A530" s="2"/>
      <c r="B530" s="2"/>
      <c r="C530" s="2"/>
      <c r="D530" s="2"/>
      <c r="E530" s="2"/>
      <c r="F530" s="2"/>
      <c r="G530" s="28"/>
      <c r="H530" s="28"/>
      <c r="I530" s="28"/>
      <c r="J530" s="28"/>
      <c r="K530" s="29"/>
      <c r="L530" s="29"/>
      <c r="M530" s="29"/>
      <c r="N530" s="29"/>
      <c r="O530" s="30"/>
      <c r="P530" s="31"/>
      <c r="Q530" s="31"/>
      <c r="R530" s="32"/>
      <c r="S530" s="2"/>
      <c r="T530" s="2"/>
      <c r="U530" s="2"/>
      <c r="V530" s="2"/>
      <c r="W530" s="2"/>
      <c r="X530" s="2"/>
      <c r="Y530" s="2"/>
      <c r="Z530" s="2"/>
    </row>
    <row r="531" spans="1:26" ht="13.5" customHeight="1">
      <c r="A531" s="2"/>
      <c r="B531" s="2"/>
      <c r="C531" s="2"/>
      <c r="D531" s="2"/>
      <c r="E531" s="2"/>
      <c r="F531" s="2"/>
      <c r="G531" s="28"/>
      <c r="H531" s="28"/>
      <c r="I531" s="28"/>
      <c r="J531" s="28"/>
      <c r="K531" s="29"/>
      <c r="L531" s="29"/>
      <c r="M531" s="29"/>
      <c r="N531" s="29"/>
      <c r="O531" s="30"/>
      <c r="P531" s="31"/>
      <c r="Q531" s="31"/>
      <c r="R531" s="32"/>
      <c r="S531" s="2"/>
      <c r="T531" s="2"/>
      <c r="U531" s="2"/>
      <c r="V531" s="2"/>
      <c r="W531" s="2"/>
      <c r="X531" s="2"/>
      <c r="Y531" s="2"/>
      <c r="Z531" s="2"/>
    </row>
    <row r="532" spans="1:26" ht="13.5" customHeight="1">
      <c r="A532" s="2"/>
      <c r="B532" s="2"/>
      <c r="C532" s="2"/>
      <c r="D532" s="2"/>
      <c r="E532" s="2"/>
      <c r="F532" s="2"/>
      <c r="G532" s="28"/>
      <c r="H532" s="28"/>
      <c r="I532" s="28"/>
      <c r="J532" s="28"/>
      <c r="K532" s="29"/>
      <c r="L532" s="29"/>
      <c r="M532" s="29"/>
      <c r="N532" s="29"/>
      <c r="O532" s="30"/>
      <c r="P532" s="31"/>
      <c r="Q532" s="31"/>
      <c r="R532" s="32"/>
      <c r="S532" s="2"/>
      <c r="T532" s="2"/>
      <c r="U532" s="2"/>
      <c r="V532" s="2"/>
      <c r="W532" s="2"/>
      <c r="X532" s="2"/>
      <c r="Y532" s="2"/>
      <c r="Z532" s="2"/>
    </row>
    <row r="533" spans="1:26" ht="13.5" customHeight="1">
      <c r="A533" s="2"/>
      <c r="B533" s="2"/>
      <c r="C533" s="2"/>
      <c r="D533" s="2"/>
      <c r="E533" s="2"/>
      <c r="F533" s="2"/>
      <c r="G533" s="28"/>
      <c r="H533" s="28"/>
      <c r="I533" s="28"/>
      <c r="J533" s="28"/>
      <c r="K533" s="29"/>
      <c r="L533" s="29"/>
      <c r="M533" s="29"/>
      <c r="N533" s="29"/>
      <c r="O533" s="30"/>
      <c r="P533" s="31"/>
      <c r="Q533" s="31"/>
      <c r="R533" s="32"/>
      <c r="S533" s="2"/>
      <c r="T533" s="2"/>
      <c r="U533" s="2"/>
      <c r="V533" s="2"/>
      <c r="W533" s="2"/>
      <c r="X533" s="2"/>
      <c r="Y533" s="2"/>
      <c r="Z533" s="2"/>
    </row>
    <row r="534" spans="1:26" ht="13.5" customHeight="1">
      <c r="A534" s="2"/>
      <c r="B534" s="2"/>
      <c r="C534" s="2"/>
      <c r="D534" s="2"/>
      <c r="E534" s="2"/>
      <c r="F534" s="2"/>
      <c r="G534" s="28"/>
      <c r="H534" s="28"/>
      <c r="I534" s="28"/>
      <c r="J534" s="28"/>
      <c r="K534" s="29"/>
      <c r="L534" s="29"/>
      <c r="M534" s="29"/>
      <c r="N534" s="29"/>
      <c r="O534" s="30"/>
      <c r="P534" s="31"/>
      <c r="Q534" s="31"/>
      <c r="R534" s="32"/>
      <c r="S534" s="2"/>
      <c r="T534" s="2"/>
      <c r="U534" s="2"/>
      <c r="V534" s="2"/>
      <c r="W534" s="2"/>
      <c r="X534" s="2"/>
      <c r="Y534" s="2"/>
      <c r="Z534" s="2"/>
    </row>
    <row r="535" spans="1:26" ht="13.5" customHeight="1">
      <c r="A535" s="2"/>
      <c r="B535" s="2"/>
      <c r="C535" s="2"/>
      <c r="D535" s="2"/>
      <c r="E535" s="2"/>
      <c r="F535" s="2"/>
      <c r="G535" s="28"/>
      <c r="H535" s="28"/>
      <c r="I535" s="28"/>
      <c r="J535" s="28"/>
      <c r="K535" s="29"/>
      <c r="L535" s="29"/>
      <c r="M535" s="29"/>
      <c r="N535" s="29"/>
      <c r="O535" s="30"/>
      <c r="P535" s="31"/>
      <c r="Q535" s="31"/>
      <c r="R535" s="32"/>
      <c r="S535" s="2"/>
      <c r="T535" s="2"/>
      <c r="U535" s="2"/>
      <c r="V535" s="2"/>
      <c r="W535" s="2"/>
      <c r="X535" s="2"/>
      <c r="Y535" s="2"/>
      <c r="Z535" s="2"/>
    </row>
    <row r="536" spans="1:26" ht="13.5" customHeight="1">
      <c r="A536" s="2"/>
      <c r="B536" s="2"/>
      <c r="C536" s="2"/>
      <c r="D536" s="2"/>
      <c r="E536" s="2"/>
      <c r="F536" s="2"/>
      <c r="G536" s="28"/>
      <c r="H536" s="28"/>
      <c r="I536" s="28"/>
      <c r="J536" s="28"/>
      <c r="K536" s="29"/>
      <c r="L536" s="29"/>
      <c r="M536" s="29"/>
      <c r="N536" s="29"/>
      <c r="O536" s="30"/>
      <c r="P536" s="31"/>
      <c r="Q536" s="31"/>
      <c r="R536" s="32"/>
      <c r="S536" s="2"/>
      <c r="T536" s="2"/>
      <c r="U536" s="2"/>
      <c r="V536" s="2"/>
      <c r="W536" s="2"/>
      <c r="X536" s="2"/>
      <c r="Y536" s="2"/>
      <c r="Z536" s="2"/>
    </row>
    <row r="537" spans="1:26" ht="13.5" customHeight="1">
      <c r="A537" s="2"/>
      <c r="B537" s="2"/>
      <c r="C537" s="2"/>
      <c r="D537" s="2"/>
      <c r="E537" s="2"/>
      <c r="F537" s="2"/>
      <c r="G537" s="28"/>
      <c r="H537" s="28"/>
      <c r="I537" s="28"/>
      <c r="J537" s="28"/>
      <c r="K537" s="29"/>
      <c r="L537" s="29"/>
      <c r="M537" s="29"/>
      <c r="N537" s="29"/>
      <c r="O537" s="30"/>
      <c r="P537" s="31"/>
      <c r="Q537" s="31"/>
      <c r="R537" s="32"/>
      <c r="S537" s="2"/>
      <c r="T537" s="2"/>
      <c r="U537" s="2"/>
      <c r="V537" s="2"/>
      <c r="W537" s="2"/>
      <c r="X537" s="2"/>
      <c r="Y537" s="2"/>
      <c r="Z537" s="2"/>
    </row>
    <row r="538" spans="1:26" ht="13.5" customHeight="1">
      <c r="A538" s="2"/>
      <c r="B538" s="2"/>
      <c r="C538" s="2"/>
      <c r="D538" s="2"/>
      <c r="E538" s="2"/>
      <c r="F538" s="2"/>
      <c r="G538" s="28"/>
      <c r="H538" s="28"/>
      <c r="I538" s="28"/>
      <c r="J538" s="28"/>
      <c r="K538" s="29"/>
      <c r="L538" s="29"/>
      <c r="M538" s="29"/>
      <c r="N538" s="29"/>
      <c r="O538" s="30"/>
      <c r="P538" s="31"/>
      <c r="Q538" s="31"/>
      <c r="R538" s="32"/>
      <c r="S538" s="2"/>
      <c r="T538" s="2"/>
      <c r="U538" s="2"/>
      <c r="V538" s="2"/>
      <c r="W538" s="2"/>
      <c r="X538" s="2"/>
      <c r="Y538" s="2"/>
      <c r="Z538" s="2"/>
    </row>
    <row r="539" spans="1:26" ht="13.5" customHeight="1">
      <c r="A539" s="2"/>
      <c r="B539" s="2"/>
      <c r="C539" s="2"/>
      <c r="D539" s="2"/>
      <c r="E539" s="2"/>
      <c r="F539" s="2"/>
      <c r="G539" s="28"/>
      <c r="H539" s="28"/>
      <c r="I539" s="28"/>
      <c r="J539" s="28"/>
      <c r="K539" s="29"/>
      <c r="L539" s="29"/>
      <c r="M539" s="29"/>
      <c r="N539" s="29"/>
      <c r="O539" s="30"/>
      <c r="P539" s="31"/>
      <c r="Q539" s="31"/>
      <c r="R539" s="32"/>
      <c r="S539" s="2"/>
      <c r="T539" s="2"/>
      <c r="U539" s="2"/>
      <c r="V539" s="2"/>
      <c r="W539" s="2"/>
      <c r="X539" s="2"/>
      <c r="Y539" s="2"/>
      <c r="Z539" s="2"/>
    </row>
    <row r="540" spans="1:26" ht="13.5" customHeight="1">
      <c r="A540" s="2"/>
      <c r="B540" s="2"/>
      <c r="C540" s="2"/>
      <c r="D540" s="2"/>
      <c r="E540" s="2"/>
      <c r="F540" s="2"/>
      <c r="G540" s="28"/>
      <c r="H540" s="28"/>
      <c r="I540" s="28"/>
      <c r="J540" s="28"/>
      <c r="K540" s="29"/>
      <c r="L540" s="29"/>
      <c r="M540" s="29"/>
      <c r="N540" s="29"/>
      <c r="O540" s="30"/>
      <c r="P540" s="31"/>
      <c r="Q540" s="31"/>
      <c r="R540" s="32"/>
      <c r="S540" s="2"/>
      <c r="T540" s="2"/>
      <c r="U540" s="2"/>
      <c r="V540" s="2"/>
      <c r="W540" s="2"/>
      <c r="X540" s="2"/>
      <c r="Y540" s="2"/>
      <c r="Z540" s="2"/>
    </row>
    <row r="541" spans="1:26" ht="13.5" customHeight="1">
      <c r="A541" s="2"/>
      <c r="B541" s="2"/>
      <c r="C541" s="2"/>
      <c r="D541" s="2"/>
      <c r="E541" s="2"/>
      <c r="F541" s="2"/>
      <c r="G541" s="28"/>
      <c r="H541" s="28"/>
      <c r="I541" s="28"/>
      <c r="J541" s="28"/>
      <c r="K541" s="29"/>
      <c r="L541" s="29"/>
      <c r="M541" s="29"/>
      <c r="N541" s="29"/>
      <c r="O541" s="30"/>
      <c r="P541" s="31"/>
      <c r="Q541" s="31"/>
      <c r="R541" s="32"/>
      <c r="S541" s="2"/>
      <c r="T541" s="2"/>
      <c r="U541" s="2"/>
      <c r="V541" s="2"/>
      <c r="W541" s="2"/>
      <c r="X541" s="2"/>
      <c r="Y541" s="2"/>
      <c r="Z541" s="2"/>
    </row>
    <row r="542" spans="1:26" ht="13.5" customHeight="1">
      <c r="A542" s="2"/>
      <c r="B542" s="2"/>
      <c r="C542" s="2"/>
      <c r="D542" s="2"/>
      <c r="E542" s="2"/>
      <c r="F542" s="2"/>
      <c r="G542" s="28"/>
      <c r="H542" s="28"/>
      <c r="I542" s="28"/>
      <c r="J542" s="28"/>
      <c r="K542" s="29"/>
      <c r="L542" s="29"/>
      <c r="M542" s="29"/>
      <c r="N542" s="29"/>
      <c r="O542" s="30"/>
      <c r="P542" s="31"/>
      <c r="Q542" s="31"/>
      <c r="R542" s="32"/>
      <c r="S542" s="2"/>
      <c r="T542" s="2"/>
      <c r="U542" s="2"/>
      <c r="V542" s="2"/>
      <c r="W542" s="2"/>
      <c r="X542" s="2"/>
      <c r="Y542" s="2"/>
      <c r="Z542" s="2"/>
    </row>
    <row r="543" spans="1:26" ht="13.5" customHeight="1">
      <c r="A543" s="2"/>
      <c r="B543" s="2"/>
      <c r="C543" s="2"/>
      <c r="D543" s="2"/>
      <c r="E543" s="2"/>
      <c r="F543" s="2"/>
      <c r="G543" s="28"/>
      <c r="H543" s="28"/>
      <c r="I543" s="28"/>
      <c r="J543" s="28"/>
      <c r="K543" s="29"/>
      <c r="L543" s="29"/>
      <c r="M543" s="29"/>
      <c r="N543" s="29"/>
      <c r="O543" s="30"/>
      <c r="P543" s="31"/>
      <c r="Q543" s="31"/>
      <c r="R543" s="32"/>
      <c r="S543" s="2"/>
      <c r="T543" s="2"/>
      <c r="U543" s="2"/>
      <c r="V543" s="2"/>
      <c r="W543" s="2"/>
      <c r="X543" s="2"/>
      <c r="Y543" s="2"/>
      <c r="Z543" s="2"/>
    </row>
    <row r="544" spans="1:26" ht="13.5" customHeight="1">
      <c r="A544" s="2"/>
      <c r="B544" s="2"/>
      <c r="C544" s="2"/>
      <c r="D544" s="2"/>
      <c r="E544" s="2"/>
      <c r="F544" s="2"/>
      <c r="G544" s="28"/>
      <c r="H544" s="28"/>
      <c r="I544" s="28"/>
      <c r="J544" s="28"/>
      <c r="K544" s="29"/>
      <c r="L544" s="29"/>
      <c r="M544" s="29"/>
      <c r="N544" s="29"/>
      <c r="O544" s="30"/>
      <c r="P544" s="31"/>
      <c r="Q544" s="31"/>
      <c r="R544" s="32"/>
      <c r="S544" s="2"/>
      <c r="T544" s="2"/>
      <c r="U544" s="2"/>
      <c r="V544" s="2"/>
      <c r="W544" s="2"/>
      <c r="X544" s="2"/>
      <c r="Y544" s="2"/>
      <c r="Z544" s="2"/>
    </row>
    <row r="545" spans="1:26" ht="13.5" customHeight="1">
      <c r="A545" s="2"/>
      <c r="B545" s="2"/>
      <c r="C545" s="2"/>
      <c r="D545" s="2"/>
      <c r="E545" s="2"/>
      <c r="F545" s="2"/>
      <c r="G545" s="28"/>
      <c r="H545" s="28"/>
      <c r="I545" s="28"/>
      <c r="J545" s="28"/>
      <c r="K545" s="29"/>
      <c r="L545" s="29"/>
      <c r="M545" s="29"/>
      <c r="N545" s="29"/>
      <c r="O545" s="30"/>
      <c r="P545" s="31"/>
      <c r="Q545" s="31"/>
      <c r="R545" s="32"/>
      <c r="S545" s="2"/>
      <c r="T545" s="2"/>
      <c r="U545" s="2"/>
      <c r="V545" s="2"/>
      <c r="W545" s="2"/>
      <c r="X545" s="2"/>
      <c r="Y545" s="2"/>
      <c r="Z545" s="2"/>
    </row>
    <row r="546" spans="1:26" ht="13.5" customHeight="1">
      <c r="A546" s="2"/>
      <c r="B546" s="2"/>
      <c r="C546" s="2"/>
      <c r="D546" s="2"/>
      <c r="E546" s="2"/>
      <c r="F546" s="2"/>
      <c r="G546" s="28"/>
      <c r="H546" s="28"/>
      <c r="I546" s="28"/>
      <c r="J546" s="28"/>
      <c r="K546" s="29"/>
      <c r="L546" s="29"/>
      <c r="M546" s="29"/>
      <c r="N546" s="29"/>
      <c r="O546" s="30"/>
      <c r="P546" s="31"/>
      <c r="Q546" s="31"/>
      <c r="R546" s="32"/>
      <c r="S546" s="2"/>
      <c r="T546" s="2"/>
      <c r="U546" s="2"/>
      <c r="V546" s="2"/>
      <c r="W546" s="2"/>
      <c r="X546" s="2"/>
      <c r="Y546" s="2"/>
      <c r="Z546" s="2"/>
    </row>
    <row r="547" spans="1:26" ht="13.5" customHeight="1">
      <c r="A547" s="2"/>
      <c r="B547" s="2"/>
      <c r="C547" s="2"/>
      <c r="D547" s="2"/>
      <c r="E547" s="2"/>
      <c r="F547" s="2"/>
      <c r="G547" s="28"/>
      <c r="H547" s="28"/>
      <c r="I547" s="28"/>
      <c r="J547" s="28"/>
      <c r="K547" s="29"/>
      <c r="L547" s="29"/>
      <c r="M547" s="29"/>
      <c r="N547" s="29"/>
      <c r="O547" s="30"/>
      <c r="P547" s="31"/>
      <c r="Q547" s="31"/>
      <c r="R547" s="32"/>
      <c r="S547" s="2"/>
      <c r="T547" s="2"/>
      <c r="U547" s="2"/>
      <c r="V547" s="2"/>
      <c r="W547" s="2"/>
      <c r="X547" s="2"/>
      <c r="Y547" s="2"/>
      <c r="Z547" s="2"/>
    </row>
    <row r="548" spans="1:26" ht="13.5" customHeight="1">
      <c r="A548" s="2"/>
      <c r="B548" s="2"/>
      <c r="C548" s="2"/>
      <c r="D548" s="2"/>
      <c r="E548" s="2"/>
      <c r="F548" s="2"/>
      <c r="G548" s="28"/>
      <c r="H548" s="28"/>
      <c r="I548" s="28"/>
      <c r="J548" s="28"/>
      <c r="K548" s="29"/>
      <c r="L548" s="29"/>
      <c r="M548" s="29"/>
      <c r="N548" s="29"/>
      <c r="O548" s="30"/>
      <c r="P548" s="31"/>
      <c r="Q548" s="31"/>
      <c r="R548" s="32"/>
      <c r="S548" s="2"/>
      <c r="T548" s="2"/>
      <c r="U548" s="2"/>
      <c r="V548" s="2"/>
      <c r="W548" s="2"/>
      <c r="X548" s="2"/>
      <c r="Y548" s="2"/>
      <c r="Z548" s="2"/>
    </row>
    <row r="549" spans="1:26" ht="13.5" customHeight="1">
      <c r="A549" s="2"/>
      <c r="B549" s="2"/>
      <c r="C549" s="2"/>
      <c r="D549" s="2"/>
      <c r="E549" s="2"/>
      <c r="F549" s="2"/>
      <c r="G549" s="28"/>
      <c r="H549" s="28"/>
      <c r="I549" s="28"/>
      <c r="J549" s="28"/>
      <c r="K549" s="29"/>
      <c r="L549" s="29"/>
      <c r="M549" s="29"/>
      <c r="N549" s="29"/>
      <c r="O549" s="30"/>
      <c r="P549" s="31"/>
      <c r="Q549" s="31"/>
      <c r="R549" s="32"/>
      <c r="S549" s="2"/>
      <c r="T549" s="2"/>
      <c r="U549" s="2"/>
      <c r="V549" s="2"/>
      <c r="W549" s="2"/>
      <c r="X549" s="2"/>
      <c r="Y549" s="2"/>
      <c r="Z549" s="2"/>
    </row>
    <row r="550" spans="1:26" ht="13.5" customHeight="1">
      <c r="A550" s="2"/>
      <c r="B550" s="2"/>
      <c r="C550" s="2"/>
      <c r="D550" s="2"/>
      <c r="E550" s="2"/>
      <c r="F550" s="2"/>
      <c r="G550" s="28"/>
      <c r="H550" s="28"/>
      <c r="I550" s="28"/>
      <c r="J550" s="28"/>
      <c r="K550" s="29"/>
      <c r="L550" s="29"/>
      <c r="M550" s="29"/>
      <c r="N550" s="29"/>
      <c r="O550" s="30"/>
      <c r="P550" s="31"/>
      <c r="Q550" s="31"/>
      <c r="R550" s="32"/>
      <c r="S550" s="2"/>
      <c r="T550" s="2"/>
      <c r="U550" s="2"/>
      <c r="V550" s="2"/>
      <c r="W550" s="2"/>
      <c r="X550" s="2"/>
      <c r="Y550" s="2"/>
      <c r="Z550" s="2"/>
    </row>
    <row r="551" spans="1:26" ht="13.5" customHeight="1">
      <c r="A551" s="2"/>
      <c r="B551" s="2"/>
      <c r="C551" s="2"/>
      <c r="D551" s="2"/>
      <c r="E551" s="2"/>
      <c r="F551" s="2"/>
      <c r="G551" s="28"/>
      <c r="H551" s="28"/>
      <c r="I551" s="28"/>
      <c r="J551" s="28"/>
      <c r="K551" s="29"/>
      <c r="L551" s="29"/>
      <c r="M551" s="29"/>
      <c r="N551" s="29"/>
      <c r="O551" s="30"/>
      <c r="P551" s="31"/>
      <c r="Q551" s="31"/>
      <c r="R551" s="32"/>
      <c r="S551" s="2"/>
      <c r="T551" s="2"/>
      <c r="U551" s="2"/>
      <c r="V551" s="2"/>
      <c r="W551" s="2"/>
      <c r="X551" s="2"/>
      <c r="Y551" s="2"/>
      <c r="Z551" s="2"/>
    </row>
    <row r="552" spans="1:26" ht="13.5" customHeight="1">
      <c r="A552" s="2"/>
      <c r="B552" s="2"/>
      <c r="C552" s="2"/>
      <c r="D552" s="2"/>
      <c r="E552" s="2"/>
      <c r="F552" s="2"/>
      <c r="G552" s="28"/>
      <c r="H552" s="28"/>
      <c r="I552" s="28"/>
      <c r="J552" s="28"/>
      <c r="K552" s="29"/>
      <c r="L552" s="29"/>
      <c r="M552" s="29"/>
      <c r="N552" s="29"/>
      <c r="O552" s="30"/>
      <c r="P552" s="31"/>
      <c r="Q552" s="31"/>
      <c r="R552" s="32"/>
      <c r="S552" s="2"/>
      <c r="T552" s="2"/>
      <c r="U552" s="2"/>
      <c r="V552" s="2"/>
      <c r="W552" s="2"/>
      <c r="X552" s="2"/>
      <c r="Y552" s="2"/>
      <c r="Z552" s="2"/>
    </row>
    <row r="553" spans="1:26" ht="13.5" customHeight="1">
      <c r="A553" s="2"/>
      <c r="B553" s="2"/>
      <c r="C553" s="2"/>
      <c r="D553" s="2"/>
      <c r="E553" s="2"/>
      <c r="F553" s="2"/>
      <c r="G553" s="28"/>
      <c r="H553" s="28"/>
      <c r="I553" s="28"/>
      <c r="J553" s="28"/>
      <c r="K553" s="29"/>
      <c r="L553" s="29"/>
      <c r="M553" s="29"/>
      <c r="N553" s="29"/>
      <c r="O553" s="30"/>
      <c r="P553" s="31"/>
      <c r="Q553" s="31"/>
      <c r="R553" s="32"/>
      <c r="S553" s="2"/>
      <c r="T553" s="2"/>
      <c r="U553" s="2"/>
      <c r="V553" s="2"/>
      <c r="W553" s="2"/>
      <c r="X553" s="2"/>
      <c r="Y553" s="2"/>
      <c r="Z553" s="2"/>
    </row>
    <row r="554" spans="1:26" ht="13.5" customHeight="1">
      <c r="A554" s="2"/>
      <c r="B554" s="2"/>
      <c r="C554" s="2"/>
      <c r="D554" s="2"/>
      <c r="E554" s="2"/>
      <c r="F554" s="2"/>
      <c r="G554" s="28"/>
      <c r="H554" s="28"/>
      <c r="I554" s="28"/>
      <c r="J554" s="28"/>
      <c r="K554" s="29"/>
      <c r="L554" s="29"/>
      <c r="M554" s="29"/>
      <c r="N554" s="29"/>
      <c r="O554" s="30"/>
      <c r="P554" s="31"/>
      <c r="Q554" s="31"/>
      <c r="R554" s="32"/>
      <c r="S554" s="2"/>
      <c r="T554" s="2"/>
      <c r="U554" s="2"/>
      <c r="V554" s="2"/>
      <c r="W554" s="2"/>
      <c r="X554" s="2"/>
      <c r="Y554" s="2"/>
      <c r="Z554" s="2"/>
    </row>
    <row r="555" spans="1:26" ht="13.5" customHeight="1">
      <c r="A555" s="2"/>
      <c r="B555" s="2"/>
      <c r="C555" s="2"/>
      <c r="D555" s="2"/>
      <c r="E555" s="2"/>
      <c r="F555" s="2"/>
      <c r="G555" s="28"/>
      <c r="H555" s="28"/>
      <c r="I555" s="28"/>
      <c r="J555" s="28"/>
      <c r="K555" s="29"/>
      <c r="L555" s="29"/>
      <c r="M555" s="29"/>
      <c r="N555" s="29"/>
      <c r="O555" s="30"/>
      <c r="P555" s="31"/>
      <c r="Q555" s="31"/>
      <c r="R555" s="32"/>
      <c r="S555" s="2"/>
      <c r="T555" s="2"/>
      <c r="U555" s="2"/>
      <c r="V555" s="2"/>
      <c r="W555" s="2"/>
      <c r="X555" s="2"/>
      <c r="Y555" s="2"/>
      <c r="Z555" s="2"/>
    </row>
    <row r="556" spans="1:26" ht="13.5" customHeight="1">
      <c r="A556" s="2"/>
      <c r="B556" s="2"/>
      <c r="C556" s="2"/>
      <c r="D556" s="2"/>
      <c r="E556" s="2"/>
      <c r="F556" s="2"/>
      <c r="G556" s="28"/>
      <c r="H556" s="28"/>
      <c r="I556" s="28"/>
      <c r="J556" s="28"/>
      <c r="K556" s="29"/>
      <c r="L556" s="29"/>
      <c r="M556" s="29"/>
      <c r="N556" s="29"/>
      <c r="O556" s="30"/>
      <c r="P556" s="31"/>
      <c r="Q556" s="31"/>
      <c r="R556" s="32"/>
      <c r="S556" s="2"/>
      <c r="T556" s="2"/>
      <c r="U556" s="2"/>
      <c r="V556" s="2"/>
      <c r="W556" s="2"/>
      <c r="X556" s="2"/>
      <c r="Y556" s="2"/>
      <c r="Z556" s="2"/>
    </row>
    <row r="557" spans="1:26" ht="13.5" customHeight="1">
      <c r="A557" s="2"/>
      <c r="B557" s="2"/>
      <c r="C557" s="2"/>
      <c r="D557" s="2"/>
      <c r="E557" s="2"/>
      <c r="F557" s="2"/>
      <c r="G557" s="28"/>
      <c r="H557" s="28"/>
      <c r="I557" s="28"/>
      <c r="J557" s="28"/>
      <c r="K557" s="29"/>
      <c r="L557" s="29"/>
      <c r="M557" s="29"/>
      <c r="N557" s="29"/>
      <c r="O557" s="30"/>
      <c r="P557" s="31"/>
      <c r="Q557" s="31"/>
      <c r="R557" s="32"/>
      <c r="S557" s="2"/>
      <c r="T557" s="2"/>
      <c r="U557" s="2"/>
      <c r="V557" s="2"/>
      <c r="W557" s="2"/>
      <c r="X557" s="2"/>
      <c r="Y557" s="2"/>
      <c r="Z557" s="2"/>
    </row>
    <row r="558" spans="1:26" ht="13.5" customHeight="1">
      <c r="A558" s="2"/>
      <c r="B558" s="2"/>
      <c r="C558" s="2"/>
      <c r="D558" s="2"/>
      <c r="E558" s="2"/>
      <c r="F558" s="2"/>
      <c r="G558" s="28"/>
      <c r="H558" s="28"/>
      <c r="I558" s="28"/>
      <c r="J558" s="28"/>
      <c r="K558" s="29"/>
      <c r="L558" s="29"/>
      <c r="M558" s="29"/>
      <c r="N558" s="29"/>
      <c r="O558" s="30"/>
      <c r="P558" s="31"/>
      <c r="Q558" s="31"/>
      <c r="R558" s="32"/>
      <c r="S558" s="2"/>
      <c r="T558" s="2"/>
      <c r="U558" s="2"/>
      <c r="V558" s="2"/>
      <c r="W558" s="2"/>
      <c r="X558" s="2"/>
      <c r="Y558" s="2"/>
      <c r="Z558" s="2"/>
    </row>
    <row r="559" spans="1:26" ht="13.5" customHeight="1">
      <c r="A559" s="2"/>
      <c r="B559" s="2"/>
      <c r="C559" s="2"/>
      <c r="D559" s="2"/>
      <c r="E559" s="2"/>
      <c r="F559" s="2"/>
      <c r="G559" s="28"/>
      <c r="H559" s="28"/>
      <c r="I559" s="28"/>
      <c r="J559" s="28"/>
      <c r="K559" s="29"/>
      <c r="L559" s="29"/>
      <c r="M559" s="29"/>
      <c r="N559" s="29"/>
      <c r="O559" s="30"/>
      <c r="P559" s="31"/>
      <c r="Q559" s="31"/>
      <c r="R559" s="32"/>
      <c r="S559" s="2"/>
      <c r="T559" s="2"/>
      <c r="U559" s="2"/>
      <c r="V559" s="2"/>
      <c r="W559" s="2"/>
      <c r="X559" s="2"/>
      <c r="Y559" s="2"/>
      <c r="Z559" s="2"/>
    </row>
    <row r="560" spans="1:26" ht="13.5" customHeight="1">
      <c r="A560" s="2"/>
      <c r="B560" s="2"/>
      <c r="C560" s="2"/>
      <c r="D560" s="2"/>
      <c r="E560" s="2"/>
      <c r="F560" s="2"/>
      <c r="G560" s="28"/>
      <c r="H560" s="28"/>
      <c r="I560" s="28"/>
      <c r="J560" s="28"/>
      <c r="K560" s="29"/>
      <c r="L560" s="29"/>
      <c r="M560" s="29"/>
      <c r="N560" s="29"/>
      <c r="O560" s="30"/>
      <c r="P560" s="31"/>
      <c r="Q560" s="31"/>
      <c r="R560" s="32"/>
      <c r="S560" s="2"/>
      <c r="T560" s="2"/>
      <c r="U560" s="2"/>
      <c r="V560" s="2"/>
      <c r="W560" s="2"/>
      <c r="X560" s="2"/>
      <c r="Y560" s="2"/>
      <c r="Z560" s="2"/>
    </row>
    <row r="561" spans="1:26" ht="13.5" customHeight="1">
      <c r="A561" s="2"/>
      <c r="B561" s="2"/>
      <c r="C561" s="2"/>
      <c r="D561" s="2"/>
      <c r="E561" s="2"/>
      <c r="F561" s="2"/>
      <c r="G561" s="28"/>
      <c r="H561" s="28"/>
      <c r="I561" s="28"/>
      <c r="J561" s="28"/>
      <c r="K561" s="29"/>
      <c r="L561" s="29"/>
      <c r="M561" s="29"/>
      <c r="N561" s="29"/>
      <c r="O561" s="30"/>
      <c r="P561" s="31"/>
      <c r="Q561" s="31"/>
      <c r="R561" s="32"/>
      <c r="S561" s="2"/>
      <c r="T561" s="2"/>
      <c r="U561" s="2"/>
      <c r="V561" s="2"/>
      <c r="W561" s="2"/>
      <c r="X561" s="2"/>
      <c r="Y561" s="2"/>
      <c r="Z561" s="2"/>
    </row>
    <row r="562" spans="1:26" ht="13.5" customHeight="1">
      <c r="A562" s="2"/>
      <c r="B562" s="2"/>
      <c r="C562" s="2"/>
      <c r="D562" s="2"/>
      <c r="E562" s="2"/>
      <c r="F562" s="2"/>
      <c r="G562" s="28"/>
      <c r="H562" s="28"/>
      <c r="I562" s="28"/>
      <c r="J562" s="28"/>
      <c r="K562" s="29"/>
      <c r="L562" s="29"/>
      <c r="M562" s="29"/>
      <c r="N562" s="29"/>
      <c r="O562" s="30"/>
      <c r="P562" s="31"/>
      <c r="Q562" s="31"/>
      <c r="R562" s="32"/>
      <c r="S562" s="2"/>
      <c r="T562" s="2"/>
      <c r="U562" s="2"/>
      <c r="V562" s="2"/>
      <c r="W562" s="2"/>
      <c r="X562" s="2"/>
      <c r="Y562" s="2"/>
      <c r="Z562" s="2"/>
    </row>
    <row r="563" spans="1:26" ht="13.5" customHeight="1">
      <c r="A563" s="2"/>
      <c r="B563" s="2"/>
      <c r="C563" s="2"/>
      <c r="D563" s="2"/>
      <c r="E563" s="2"/>
      <c r="F563" s="2"/>
      <c r="G563" s="28"/>
      <c r="H563" s="28"/>
      <c r="I563" s="28"/>
      <c r="J563" s="28"/>
      <c r="K563" s="29"/>
      <c r="L563" s="29"/>
      <c r="M563" s="29"/>
      <c r="N563" s="29"/>
      <c r="O563" s="30"/>
      <c r="P563" s="31"/>
      <c r="Q563" s="31"/>
      <c r="R563" s="32"/>
      <c r="S563" s="2"/>
      <c r="T563" s="2"/>
      <c r="U563" s="2"/>
      <c r="V563" s="2"/>
      <c r="W563" s="2"/>
      <c r="X563" s="2"/>
      <c r="Y563" s="2"/>
      <c r="Z563" s="2"/>
    </row>
    <row r="564" spans="1:26" ht="13.5" customHeight="1">
      <c r="A564" s="2"/>
      <c r="B564" s="2"/>
      <c r="C564" s="2"/>
      <c r="D564" s="2"/>
      <c r="E564" s="2"/>
      <c r="F564" s="2"/>
      <c r="G564" s="28"/>
      <c r="H564" s="28"/>
      <c r="I564" s="28"/>
      <c r="J564" s="28"/>
      <c r="K564" s="29"/>
      <c r="L564" s="29"/>
      <c r="M564" s="29"/>
      <c r="N564" s="29"/>
      <c r="O564" s="30"/>
      <c r="P564" s="31"/>
      <c r="Q564" s="31"/>
      <c r="R564" s="32"/>
      <c r="S564" s="2"/>
      <c r="T564" s="2"/>
      <c r="U564" s="2"/>
      <c r="V564" s="2"/>
      <c r="W564" s="2"/>
      <c r="X564" s="2"/>
      <c r="Y564" s="2"/>
      <c r="Z564" s="2"/>
    </row>
    <row r="565" spans="1:26" ht="13.5" customHeight="1">
      <c r="A565" s="2"/>
      <c r="B565" s="2"/>
      <c r="C565" s="2"/>
      <c r="D565" s="2"/>
      <c r="E565" s="2"/>
      <c r="F565" s="2"/>
      <c r="G565" s="28"/>
      <c r="H565" s="28"/>
      <c r="I565" s="28"/>
      <c r="J565" s="28"/>
      <c r="K565" s="29"/>
      <c r="L565" s="29"/>
      <c r="M565" s="29"/>
      <c r="N565" s="29"/>
      <c r="O565" s="30"/>
      <c r="P565" s="31"/>
      <c r="Q565" s="31"/>
      <c r="R565" s="32"/>
      <c r="S565" s="2"/>
      <c r="T565" s="2"/>
      <c r="U565" s="2"/>
      <c r="V565" s="2"/>
      <c r="W565" s="2"/>
      <c r="X565" s="2"/>
      <c r="Y565" s="2"/>
      <c r="Z565" s="2"/>
    </row>
    <row r="566" spans="1:26" ht="13.5" customHeight="1">
      <c r="A566" s="2"/>
      <c r="B566" s="2"/>
      <c r="C566" s="2"/>
      <c r="D566" s="2"/>
      <c r="E566" s="2"/>
      <c r="F566" s="2"/>
      <c r="G566" s="28"/>
      <c r="H566" s="28"/>
      <c r="I566" s="28"/>
      <c r="J566" s="28"/>
      <c r="K566" s="29"/>
      <c r="L566" s="29"/>
      <c r="M566" s="29"/>
      <c r="N566" s="29"/>
      <c r="O566" s="30"/>
      <c r="P566" s="31"/>
      <c r="Q566" s="31"/>
      <c r="R566" s="32"/>
      <c r="S566" s="2"/>
      <c r="T566" s="2"/>
      <c r="U566" s="2"/>
      <c r="V566" s="2"/>
      <c r="W566" s="2"/>
      <c r="X566" s="2"/>
      <c r="Y566" s="2"/>
      <c r="Z566" s="2"/>
    </row>
    <row r="567" spans="1:26" ht="13.5" customHeight="1">
      <c r="A567" s="2"/>
      <c r="B567" s="2"/>
      <c r="C567" s="2"/>
      <c r="D567" s="2"/>
      <c r="E567" s="2"/>
      <c r="F567" s="2"/>
      <c r="G567" s="28"/>
      <c r="H567" s="28"/>
      <c r="I567" s="28"/>
      <c r="J567" s="28"/>
      <c r="K567" s="29"/>
      <c r="L567" s="29"/>
      <c r="M567" s="29"/>
      <c r="N567" s="29"/>
      <c r="O567" s="30"/>
      <c r="P567" s="31"/>
      <c r="Q567" s="31"/>
      <c r="R567" s="32"/>
      <c r="S567" s="2"/>
      <c r="T567" s="2"/>
      <c r="U567" s="2"/>
      <c r="V567" s="2"/>
      <c r="W567" s="2"/>
      <c r="X567" s="2"/>
      <c r="Y567" s="2"/>
      <c r="Z567" s="2"/>
    </row>
    <row r="568" spans="1:26" ht="13.5" customHeight="1">
      <c r="A568" s="2"/>
      <c r="B568" s="2"/>
      <c r="C568" s="2"/>
      <c r="D568" s="2"/>
      <c r="E568" s="2"/>
      <c r="F568" s="2"/>
      <c r="G568" s="28"/>
      <c r="H568" s="28"/>
      <c r="I568" s="28"/>
      <c r="J568" s="28"/>
      <c r="K568" s="29"/>
      <c r="L568" s="29"/>
      <c r="M568" s="29"/>
      <c r="N568" s="29"/>
      <c r="O568" s="30"/>
      <c r="P568" s="31"/>
      <c r="Q568" s="31"/>
      <c r="R568" s="32"/>
      <c r="S568" s="2"/>
      <c r="T568" s="2"/>
      <c r="U568" s="2"/>
      <c r="V568" s="2"/>
      <c r="W568" s="2"/>
      <c r="X568" s="2"/>
      <c r="Y568" s="2"/>
      <c r="Z568" s="2"/>
    </row>
    <row r="569" spans="1:26" ht="13.5" customHeight="1">
      <c r="A569" s="2"/>
      <c r="B569" s="2"/>
      <c r="C569" s="2"/>
      <c r="D569" s="2"/>
      <c r="E569" s="2"/>
      <c r="F569" s="2"/>
      <c r="G569" s="28"/>
      <c r="H569" s="28"/>
      <c r="I569" s="28"/>
      <c r="J569" s="28"/>
      <c r="K569" s="29"/>
      <c r="L569" s="29"/>
      <c r="M569" s="29"/>
      <c r="N569" s="29"/>
      <c r="O569" s="30"/>
      <c r="P569" s="31"/>
      <c r="Q569" s="31"/>
      <c r="R569" s="32"/>
      <c r="S569" s="2"/>
      <c r="T569" s="2"/>
      <c r="U569" s="2"/>
      <c r="V569" s="2"/>
      <c r="W569" s="2"/>
      <c r="X569" s="2"/>
      <c r="Y569" s="2"/>
      <c r="Z569" s="2"/>
    </row>
    <row r="570" spans="1:26" ht="13.5" customHeight="1">
      <c r="A570" s="2"/>
      <c r="B570" s="2"/>
      <c r="C570" s="2"/>
      <c r="D570" s="2"/>
      <c r="E570" s="2"/>
      <c r="F570" s="2"/>
      <c r="G570" s="28"/>
      <c r="H570" s="28"/>
      <c r="I570" s="28"/>
      <c r="J570" s="28"/>
      <c r="K570" s="29"/>
      <c r="L570" s="29"/>
      <c r="M570" s="29"/>
      <c r="N570" s="29"/>
      <c r="O570" s="30"/>
      <c r="P570" s="31"/>
      <c r="Q570" s="31"/>
      <c r="R570" s="32"/>
      <c r="S570" s="2"/>
      <c r="T570" s="2"/>
      <c r="U570" s="2"/>
      <c r="V570" s="2"/>
      <c r="W570" s="2"/>
      <c r="X570" s="2"/>
      <c r="Y570" s="2"/>
      <c r="Z570" s="2"/>
    </row>
    <row r="571" spans="1:26" ht="13.5" customHeight="1">
      <c r="A571" s="2"/>
      <c r="B571" s="2"/>
      <c r="C571" s="2"/>
      <c r="D571" s="2"/>
      <c r="E571" s="2"/>
      <c r="F571" s="2"/>
      <c r="G571" s="28"/>
      <c r="H571" s="28"/>
      <c r="I571" s="28"/>
      <c r="J571" s="28"/>
      <c r="K571" s="29"/>
      <c r="L571" s="29"/>
      <c r="M571" s="29"/>
      <c r="N571" s="29"/>
      <c r="O571" s="30"/>
      <c r="P571" s="31"/>
      <c r="Q571" s="31"/>
      <c r="R571" s="32"/>
      <c r="S571" s="2"/>
      <c r="T571" s="2"/>
      <c r="U571" s="2"/>
      <c r="V571" s="2"/>
      <c r="W571" s="2"/>
      <c r="X571" s="2"/>
      <c r="Y571" s="2"/>
      <c r="Z571" s="2"/>
    </row>
    <row r="572" spans="1:26" ht="13.5" customHeight="1">
      <c r="A572" s="2"/>
      <c r="B572" s="2"/>
      <c r="C572" s="2"/>
      <c r="D572" s="2"/>
      <c r="E572" s="2"/>
      <c r="F572" s="2"/>
      <c r="G572" s="28"/>
      <c r="H572" s="28"/>
      <c r="I572" s="28"/>
      <c r="J572" s="28"/>
      <c r="K572" s="29"/>
      <c r="L572" s="29"/>
      <c r="M572" s="29"/>
      <c r="N572" s="29"/>
      <c r="O572" s="30"/>
      <c r="P572" s="31"/>
      <c r="Q572" s="31"/>
      <c r="R572" s="32"/>
      <c r="S572" s="2"/>
      <c r="T572" s="2"/>
      <c r="U572" s="2"/>
      <c r="V572" s="2"/>
      <c r="W572" s="2"/>
      <c r="X572" s="2"/>
      <c r="Y572" s="2"/>
      <c r="Z572" s="2"/>
    </row>
    <row r="573" spans="1:26" ht="13.5" customHeight="1">
      <c r="A573" s="2"/>
      <c r="B573" s="2"/>
      <c r="C573" s="2"/>
      <c r="D573" s="2"/>
      <c r="E573" s="2"/>
      <c r="F573" s="2"/>
      <c r="G573" s="28"/>
      <c r="H573" s="28"/>
      <c r="I573" s="28"/>
      <c r="J573" s="28"/>
      <c r="K573" s="29"/>
      <c r="L573" s="29"/>
      <c r="M573" s="29"/>
      <c r="N573" s="29"/>
      <c r="O573" s="30"/>
      <c r="P573" s="31"/>
      <c r="Q573" s="31"/>
      <c r="R573" s="32"/>
      <c r="S573" s="2"/>
      <c r="T573" s="2"/>
      <c r="U573" s="2"/>
      <c r="V573" s="2"/>
      <c r="W573" s="2"/>
      <c r="X573" s="2"/>
      <c r="Y573" s="2"/>
      <c r="Z573" s="2"/>
    </row>
    <row r="574" spans="1:26" ht="13.5" customHeight="1">
      <c r="A574" s="2"/>
      <c r="B574" s="2"/>
      <c r="C574" s="2"/>
      <c r="D574" s="2"/>
      <c r="E574" s="2"/>
      <c r="F574" s="2"/>
      <c r="G574" s="28"/>
      <c r="H574" s="28"/>
      <c r="I574" s="28"/>
      <c r="J574" s="28"/>
      <c r="K574" s="29"/>
      <c r="L574" s="29"/>
      <c r="M574" s="29"/>
      <c r="N574" s="29"/>
      <c r="O574" s="30"/>
      <c r="P574" s="31"/>
      <c r="Q574" s="31"/>
      <c r="R574" s="32"/>
      <c r="S574" s="2"/>
      <c r="T574" s="2"/>
      <c r="U574" s="2"/>
      <c r="V574" s="2"/>
      <c r="W574" s="2"/>
      <c r="X574" s="2"/>
      <c r="Y574" s="2"/>
      <c r="Z574" s="2"/>
    </row>
    <row r="575" spans="1:26" ht="13.5" customHeight="1">
      <c r="A575" s="2"/>
      <c r="B575" s="2"/>
      <c r="C575" s="2"/>
      <c r="D575" s="2"/>
      <c r="E575" s="2"/>
      <c r="F575" s="2"/>
      <c r="G575" s="28"/>
      <c r="H575" s="28"/>
      <c r="I575" s="28"/>
      <c r="J575" s="28"/>
      <c r="K575" s="29"/>
      <c r="L575" s="29"/>
      <c r="M575" s="29"/>
      <c r="N575" s="29"/>
      <c r="O575" s="30"/>
      <c r="P575" s="31"/>
      <c r="Q575" s="31"/>
      <c r="R575" s="32"/>
      <c r="S575" s="2"/>
      <c r="T575" s="2"/>
      <c r="U575" s="2"/>
      <c r="V575" s="2"/>
      <c r="W575" s="2"/>
      <c r="X575" s="2"/>
      <c r="Y575" s="2"/>
      <c r="Z575" s="2"/>
    </row>
    <row r="576" spans="1:26" ht="13.5" customHeight="1">
      <c r="A576" s="2"/>
      <c r="B576" s="2"/>
      <c r="C576" s="2"/>
      <c r="D576" s="2"/>
      <c r="E576" s="2"/>
      <c r="F576" s="2"/>
      <c r="G576" s="28"/>
      <c r="H576" s="28"/>
      <c r="I576" s="28"/>
      <c r="J576" s="28"/>
      <c r="K576" s="29"/>
      <c r="L576" s="29"/>
      <c r="M576" s="29"/>
      <c r="N576" s="29"/>
      <c r="O576" s="30"/>
      <c r="P576" s="31"/>
      <c r="Q576" s="31"/>
      <c r="R576" s="32"/>
      <c r="S576" s="2"/>
      <c r="T576" s="2"/>
      <c r="U576" s="2"/>
      <c r="V576" s="2"/>
      <c r="W576" s="2"/>
      <c r="X576" s="2"/>
      <c r="Y576" s="2"/>
      <c r="Z576" s="2"/>
    </row>
    <row r="577" spans="1:26" ht="13.5" customHeight="1">
      <c r="A577" s="2"/>
      <c r="B577" s="2"/>
      <c r="C577" s="2"/>
      <c r="D577" s="2"/>
      <c r="E577" s="2"/>
      <c r="F577" s="2"/>
      <c r="G577" s="28"/>
      <c r="H577" s="28"/>
      <c r="I577" s="28"/>
      <c r="J577" s="28"/>
      <c r="K577" s="29"/>
      <c r="L577" s="29"/>
      <c r="M577" s="29"/>
      <c r="N577" s="29"/>
      <c r="O577" s="30"/>
      <c r="P577" s="31"/>
      <c r="Q577" s="31"/>
      <c r="R577" s="32"/>
      <c r="S577" s="2"/>
      <c r="T577" s="2"/>
      <c r="U577" s="2"/>
      <c r="V577" s="2"/>
      <c r="W577" s="2"/>
      <c r="X577" s="2"/>
      <c r="Y577" s="2"/>
      <c r="Z577" s="2"/>
    </row>
    <row r="578" spans="1:26" ht="13.5" customHeight="1">
      <c r="A578" s="2"/>
      <c r="B578" s="2"/>
      <c r="C578" s="2"/>
      <c r="D578" s="2"/>
      <c r="E578" s="2"/>
      <c r="F578" s="2"/>
      <c r="G578" s="28"/>
      <c r="H578" s="28"/>
      <c r="I578" s="28"/>
      <c r="J578" s="28"/>
      <c r="K578" s="29"/>
      <c r="L578" s="29"/>
      <c r="M578" s="29"/>
      <c r="N578" s="29"/>
      <c r="O578" s="30"/>
      <c r="P578" s="31"/>
      <c r="Q578" s="31"/>
      <c r="R578" s="32"/>
      <c r="S578" s="2"/>
      <c r="T578" s="2"/>
      <c r="U578" s="2"/>
      <c r="V578" s="2"/>
      <c r="W578" s="2"/>
      <c r="X578" s="2"/>
      <c r="Y578" s="2"/>
      <c r="Z578" s="2"/>
    </row>
    <row r="579" spans="1:26" ht="13.5" customHeight="1">
      <c r="A579" s="2"/>
      <c r="B579" s="2"/>
      <c r="C579" s="2"/>
      <c r="D579" s="2"/>
      <c r="E579" s="2"/>
      <c r="F579" s="2"/>
      <c r="G579" s="28"/>
      <c r="H579" s="28"/>
      <c r="I579" s="28"/>
      <c r="J579" s="28"/>
      <c r="K579" s="29"/>
      <c r="L579" s="29"/>
      <c r="M579" s="29"/>
      <c r="N579" s="29"/>
      <c r="O579" s="30"/>
      <c r="P579" s="31"/>
      <c r="Q579" s="31"/>
      <c r="R579" s="32"/>
      <c r="S579" s="2"/>
      <c r="T579" s="2"/>
      <c r="U579" s="2"/>
      <c r="V579" s="2"/>
      <c r="W579" s="2"/>
      <c r="X579" s="2"/>
      <c r="Y579" s="2"/>
      <c r="Z579" s="2"/>
    </row>
    <row r="580" spans="1:26" ht="13.5" customHeight="1">
      <c r="A580" s="2"/>
      <c r="B580" s="2"/>
      <c r="C580" s="2"/>
      <c r="D580" s="2"/>
      <c r="E580" s="2"/>
      <c r="F580" s="2"/>
      <c r="G580" s="28"/>
      <c r="H580" s="28"/>
      <c r="I580" s="28"/>
      <c r="J580" s="28"/>
      <c r="K580" s="29"/>
      <c r="L580" s="29"/>
      <c r="M580" s="29"/>
      <c r="N580" s="29"/>
      <c r="O580" s="30"/>
      <c r="P580" s="31"/>
      <c r="Q580" s="31"/>
      <c r="R580" s="32"/>
      <c r="S580" s="2"/>
      <c r="T580" s="2"/>
      <c r="U580" s="2"/>
      <c r="V580" s="2"/>
      <c r="W580" s="2"/>
      <c r="X580" s="2"/>
      <c r="Y580" s="2"/>
      <c r="Z580" s="2"/>
    </row>
    <row r="581" spans="1:26" ht="13.5" customHeight="1">
      <c r="A581" s="2"/>
      <c r="B581" s="2"/>
      <c r="C581" s="2"/>
      <c r="D581" s="2"/>
      <c r="E581" s="2"/>
      <c r="F581" s="2"/>
      <c r="G581" s="28"/>
      <c r="H581" s="28"/>
      <c r="I581" s="28"/>
      <c r="J581" s="28"/>
      <c r="K581" s="29"/>
      <c r="L581" s="29"/>
      <c r="M581" s="29"/>
      <c r="N581" s="29"/>
      <c r="O581" s="30"/>
      <c r="P581" s="31"/>
      <c r="Q581" s="31"/>
      <c r="R581" s="32"/>
      <c r="S581" s="2"/>
      <c r="T581" s="2"/>
      <c r="U581" s="2"/>
      <c r="V581" s="2"/>
      <c r="W581" s="2"/>
      <c r="X581" s="2"/>
      <c r="Y581" s="2"/>
      <c r="Z581" s="2"/>
    </row>
    <row r="582" spans="1:26" ht="13.5" customHeight="1">
      <c r="A582" s="2"/>
      <c r="B582" s="2"/>
      <c r="C582" s="2"/>
      <c r="D582" s="2"/>
      <c r="E582" s="2"/>
      <c r="F582" s="2"/>
      <c r="G582" s="28"/>
      <c r="H582" s="28"/>
      <c r="I582" s="28"/>
      <c r="J582" s="28"/>
      <c r="K582" s="29"/>
      <c r="L582" s="29"/>
      <c r="M582" s="29"/>
      <c r="N582" s="29"/>
      <c r="O582" s="30"/>
      <c r="P582" s="31"/>
      <c r="Q582" s="31"/>
      <c r="R582" s="32"/>
      <c r="S582" s="2"/>
      <c r="T582" s="2"/>
      <c r="U582" s="2"/>
      <c r="V582" s="2"/>
      <c r="W582" s="2"/>
      <c r="X582" s="2"/>
      <c r="Y582" s="2"/>
      <c r="Z582" s="2"/>
    </row>
    <row r="583" spans="1:26" ht="13.5" customHeight="1">
      <c r="A583" s="2"/>
      <c r="B583" s="2"/>
      <c r="C583" s="2"/>
      <c r="D583" s="2"/>
      <c r="E583" s="2"/>
      <c r="F583" s="2"/>
      <c r="G583" s="28"/>
      <c r="H583" s="28"/>
      <c r="I583" s="28"/>
      <c r="J583" s="28"/>
      <c r="K583" s="29"/>
      <c r="L583" s="29"/>
      <c r="M583" s="29"/>
      <c r="N583" s="29"/>
      <c r="O583" s="30"/>
      <c r="P583" s="31"/>
      <c r="Q583" s="31"/>
      <c r="R583" s="32"/>
      <c r="S583" s="2"/>
      <c r="T583" s="2"/>
      <c r="U583" s="2"/>
      <c r="V583" s="2"/>
      <c r="W583" s="2"/>
      <c r="X583" s="2"/>
      <c r="Y583" s="2"/>
      <c r="Z583" s="2"/>
    </row>
    <row r="584" spans="1:26" ht="13.5" customHeight="1">
      <c r="A584" s="2"/>
      <c r="B584" s="2"/>
      <c r="C584" s="2"/>
      <c r="D584" s="2"/>
      <c r="E584" s="2"/>
      <c r="F584" s="2"/>
      <c r="G584" s="28"/>
      <c r="H584" s="28"/>
      <c r="I584" s="28"/>
      <c r="J584" s="28"/>
      <c r="K584" s="29"/>
      <c r="L584" s="29"/>
      <c r="M584" s="29"/>
      <c r="N584" s="29"/>
      <c r="O584" s="30"/>
      <c r="P584" s="31"/>
      <c r="Q584" s="31"/>
      <c r="R584" s="32"/>
      <c r="S584" s="2"/>
      <c r="T584" s="2"/>
      <c r="U584" s="2"/>
      <c r="V584" s="2"/>
      <c r="W584" s="2"/>
      <c r="X584" s="2"/>
      <c r="Y584" s="2"/>
      <c r="Z584" s="2"/>
    </row>
    <row r="585" spans="1:26" ht="13.5" customHeight="1">
      <c r="A585" s="2"/>
      <c r="B585" s="2"/>
      <c r="C585" s="2"/>
      <c r="D585" s="2"/>
      <c r="E585" s="2"/>
      <c r="F585" s="2"/>
      <c r="G585" s="28"/>
      <c r="H585" s="28"/>
      <c r="I585" s="28"/>
      <c r="J585" s="28"/>
      <c r="K585" s="29"/>
      <c r="L585" s="29"/>
      <c r="M585" s="29"/>
      <c r="N585" s="29"/>
      <c r="O585" s="30"/>
      <c r="P585" s="31"/>
      <c r="Q585" s="31"/>
      <c r="R585" s="32"/>
      <c r="S585" s="2"/>
      <c r="T585" s="2"/>
      <c r="U585" s="2"/>
      <c r="V585" s="2"/>
      <c r="W585" s="2"/>
      <c r="X585" s="2"/>
      <c r="Y585" s="2"/>
      <c r="Z585" s="2"/>
    </row>
    <row r="586" spans="1:26" ht="13.5" customHeight="1">
      <c r="A586" s="2"/>
      <c r="B586" s="2"/>
      <c r="C586" s="2"/>
      <c r="D586" s="2"/>
      <c r="E586" s="2"/>
      <c r="F586" s="2"/>
      <c r="G586" s="28"/>
      <c r="H586" s="28"/>
      <c r="I586" s="28"/>
      <c r="J586" s="28"/>
      <c r="K586" s="29"/>
      <c r="L586" s="29"/>
      <c r="M586" s="29"/>
      <c r="N586" s="29"/>
      <c r="O586" s="30"/>
      <c r="P586" s="31"/>
      <c r="Q586" s="31"/>
      <c r="R586" s="32"/>
      <c r="S586" s="2"/>
      <c r="T586" s="2"/>
      <c r="U586" s="2"/>
      <c r="V586" s="2"/>
      <c r="W586" s="2"/>
      <c r="X586" s="2"/>
      <c r="Y586" s="2"/>
      <c r="Z586" s="2"/>
    </row>
    <row r="587" spans="1:26" ht="13.5" customHeight="1">
      <c r="A587" s="2"/>
      <c r="B587" s="2"/>
      <c r="C587" s="2"/>
      <c r="D587" s="2"/>
      <c r="E587" s="2"/>
      <c r="F587" s="2"/>
      <c r="G587" s="28"/>
      <c r="H587" s="28"/>
      <c r="I587" s="28"/>
      <c r="J587" s="28"/>
      <c r="K587" s="29"/>
      <c r="L587" s="29"/>
      <c r="M587" s="29"/>
      <c r="N587" s="29"/>
      <c r="O587" s="30"/>
      <c r="P587" s="31"/>
      <c r="Q587" s="31"/>
      <c r="R587" s="32"/>
      <c r="S587" s="2"/>
      <c r="T587" s="2"/>
      <c r="U587" s="2"/>
      <c r="V587" s="2"/>
      <c r="W587" s="2"/>
      <c r="X587" s="2"/>
      <c r="Y587" s="2"/>
      <c r="Z587" s="2"/>
    </row>
    <row r="588" spans="1:26" ht="13.5" customHeight="1">
      <c r="A588" s="2"/>
      <c r="B588" s="2"/>
      <c r="C588" s="2"/>
      <c r="D588" s="2"/>
      <c r="E588" s="2"/>
      <c r="F588" s="2"/>
      <c r="G588" s="28"/>
      <c r="H588" s="28"/>
      <c r="I588" s="28"/>
      <c r="J588" s="28"/>
      <c r="K588" s="29"/>
      <c r="L588" s="29"/>
      <c r="M588" s="29"/>
      <c r="N588" s="29"/>
      <c r="O588" s="30"/>
      <c r="P588" s="31"/>
      <c r="Q588" s="31"/>
      <c r="R588" s="32"/>
      <c r="S588" s="2"/>
      <c r="T588" s="2"/>
      <c r="U588" s="2"/>
      <c r="V588" s="2"/>
      <c r="W588" s="2"/>
      <c r="X588" s="2"/>
      <c r="Y588" s="2"/>
      <c r="Z588" s="2"/>
    </row>
    <row r="589" spans="1:26" ht="13.5" customHeight="1">
      <c r="A589" s="2"/>
      <c r="B589" s="2"/>
      <c r="C589" s="2"/>
      <c r="D589" s="2"/>
      <c r="E589" s="2"/>
      <c r="F589" s="2"/>
      <c r="G589" s="28"/>
      <c r="H589" s="28"/>
      <c r="I589" s="28"/>
      <c r="J589" s="28"/>
      <c r="K589" s="29"/>
      <c r="L589" s="29"/>
      <c r="M589" s="29"/>
      <c r="N589" s="29"/>
      <c r="O589" s="30"/>
      <c r="P589" s="31"/>
      <c r="Q589" s="31"/>
      <c r="R589" s="32"/>
      <c r="S589" s="2"/>
      <c r="T589" s="2"/>
      <c r="U589" s="2"/>
      <c r="V589" s="2"/>
      <c r="W589" s="2"/>
      <c r="X589" s="2"/>
      <c r="Y589" s="2"/>
      <c r="Z589" s="2"/>
    </row>
    <row r="590" spans="1:26" ht="13.5" customHeight="1">
      <c r="A590" s="2"/>
      <c r="B590" s="2"/>
      <c r="C590" s="2"/>
      <c r="D590" s="2"/>
      <c r="E590" s="2"/>
      <c r="F590" s="2"/>
      <c r="G590" s="28"/>
      <c r="H590" s="28"/>
      <c r="I590" s="28"/>
      <c r="J590" s="28"/>
      <c r="K590" s="29"/>
      <c r="L590" s="29"/>
      <c r="M590" s="29"/>
      <c r="N590" s="29"/>
      <c r="O590" s="30"/>
      <c r="P590" s="31"/>
      <c r="Q590" s="31"/>
      <c r="R590" s="32"/>
      <c r="S590" s="2"/>
      <c r="T590" s="2"/>
      <c r="U590" s="2"/>
      <c r="V590" s="2"/>
      <c r="W590" s="2"/>
      <c r="X590" s="2"/>
      <c r="Y590" s="2"/>
      <c r="Z590" s="2"/>
    </row>
    <row r="591" spans="1:26" ht="13.5" customHeight="1">
      <c r="A591" s="2"/>
      <c r="B591" s="2"/>
      <c r="C591" s="2"/>
      <c r="D591" s="2"/>
      <c r="E591" s="2"/>
      <c r="F591" s="2"/>
      <c r="G591" s="28"/>
      <c r="H591" s="28"/>
      <c r="I591" s="28"/>
      <c r="J591" s="28"/>
      <c r="K591" s="29"/>
      <c r="L591" s="29"/>
      <c r="M591" s="29"/>
      <c r="N591" s="29"/>
      <c r="O591" s="30"/>
      <c r="P591" s="31"/>
      <c r="Q591" s="31"/>
      <c r="R591" s="32"/>
      <c r="S591" s="2"/>
      <c r="T591" s="2"/>
      <c r="U591" s="2"/>
      <c r="V591" s="2"/>
      <c r="W591" s="2"/>
      <c r="X591" s="2"/>
      <c r="Y591" s="2"/>
      <c r="Z591" s="2"/>
    </row>
    <row r="592" spans="1:26" ht="13.5" customHeight="1">
      <c r="A592" s="2"/>
      <c r="B592" s="2"/>
      <c r="C592" s="2"/>
      <c r="D592" s="2"/>
      <c r="E592" s="2"/>
      <c r="F592" s="2"/>
      <c r="G592" s="28"/>
      <c r="H592" s="28"/>
      <c r="I592" s="28"/>
      <c r="J592" s="28"/>
      <c r="K592" s="29"/>
      <c r="L592" s="29"/>
      <c r="M592" s="29"/>
      <c r="N592" s="29"/>
      <c r="O592" s="30"/>
      <c r="P592" s="31"/>
      <c r="Q592" s="31"/>
      <c r="R592" s="32"/>
      <c r="S592" s="2"/>
      <c r="T592" s="2"/>
      <c r="U592" s="2"/>
      <c r="V592" s="2"/>
      <c r="W592" s="2"/>
      <c r="X592" s="2"/>
      <c r="Y592" s="2"/>
      <c r="Z592" s="2"/>
    </row>
    <row r="593" spans="1:26" ht="13.5" customHeight="1">
      <c r="A593" s="2"/>
      <c r="B593" s="2"/>
      <c r="C593" s="2"/>
      <c r="D593" s="2"/>
      <c r="E593" s="2"/>
      <c r="F593" s="2"/>
      <c r="G593" s="28"/>
      <c r="H593" s="28"/>
      <c r="I593" s="28"/>
      <c r="J593" s="28"/>
      <c r="K593" s="29"/>
      <c r="L593" s="29"/>
      <c r="M593" s="29"/>
      <c r="N593" s="29"/>
      <c r="O593" s="30"/>
      <c r="P593" s="31"/>
      <c r="Q593" s="31"/>
      <c r="R593" s="32"/>
      <c r="S593" s="2"/>
      <c r="T593" s="2"/>
      <c r="U593" s="2"/>
      <c r="V593" s="2"/>
      <c r="W593" s="2"/>
      <c r="X593" s="2"/>
      <c r="Y593" s="2"/>
      <c r="Z593" s="2"/>
    </row>
    <row r="594" spans="1:26" ht="13.5" customHeight="1">
      <c r="A594" s="2"/>
      <c r="B594" s="2"/>
      <c r="C594" s="2"/>
      <c r="D594" s="2"/>
      <c r="E594" s="2"/>
      <c r="F594" s="2"/>
      <c r="G594" s="28"/>
      <c r="H594" s="28"/>
      <c r="I594" s="28"/>
      <c r="J594" s="28"/>
      <c r="K594" s="29"/>
      <c r="L594" s="29"/>
      <c r="M594" s="29"/>
      <c r="N594" s="29"/>
      <c r="O594" s="30"/>
      <c r="P594" s="31"/>
      <c r="Q594" s="31"/>
      <c r="R594" s="32"/>
      <c r="S594" s="2"/>
      <c r="T594" s="2"/>
      <c r="U594" s="2"/>
      <c r="V594" s="2"/>
      <c r="W594" s="2"/>
      <c r="X594" s="2"/>
      <c r="Y594" s="2"/>
      <c r="Z594" s="2"/>
    </row>
    <row r="595" spans="1:26" ht="13.5" customHeight="1">
      <c r="A595" s="2"/>
      <c r="B595" s="2"/>
      <c r="C595" s="2"/>
      <c r="D595" s="2"/>
      <c r="E595" s="2"/>
      <c r="F595" s="2"/>
      <c r="G595" s="28"/>
      <c r="H595" s="28"/>
      <c r="I595" s="28"/>
      <c r="J595" s="28"/>
      <c r="K595" s="29"/>
      <c r="L595" s="29"/>
      <c r="M595" s="29"/>
      <c r="N595" s="29"/>
      <c r="O595" s="30"/>
      <c r="P595" s="31"/>
      <c r="Q595" s="31"/>
      <c r="R595" s="32"/>
      <c r="S595" s="2"/>
      <c r="T595" s="2"/>
      <c r="U595" s="2"/>
      <c r="V595" s="2"/>
      <c r="W595" s="2"/>
      <c r="X595" s="2"/>
      <c r="Y595" s="2"/>
      <c r="Z595" s="2"/>
    </row>
    <row r="596" spans="1:26" ht="13.5" customHeight="1">
      <c r="A596" s="2"/>
      <c r="B596" s="2"/>
      <c r="C596" s="2"/>
      <c r="D596" s="2"/>
      <c r="E596" s="2"/>
      <c r="F596" s="2"/>
      <c r="G596" s="28"/>
      <c r="H596" s="28"/>
      <c r="I596" s="28"/>
      <c r="J596" s="28"/>
      <c r="K596" s="29"/>
      <c r="L596" s="29"/>
      <c r="M596" s="29"/>
      <c r="N596" s="29"/>
      <c r="O596" s="30"/>
      <c r="P596" s="31"/>
      <c r="Q596" s="31"/>
      <c r="R596" s="32"/>
      <c r="S596" s="2"/>
      <c r="T596" s="2"/>
      <c r="U596" s="2"/>
      <c r="V596" s="2"/>
      <c r="W596" s="2"/>
      <c r="X596" s="2"/>
      <c r="Y596" s="2"/>
      <c r="Z596" s="2"/>
    </row>
    <row r="597" spans="1:26" ht="13.5" customHeight="1">
      <c r="A597" s="2"/>
      <c r="B597" s="2"/>
      <c r="C597" s="2"/>
      <c r="D597" s="2"/>
      <c r="E597" s="2"/>
      <c r="F597" s="2"/>
      <c r="G597" s="28"/>
      <c r="H597" s="28"/>
      <c r="I597" s="28"/>
      <c r="J597" s="28"/>
      <c r="K597" s="29"/>
      <c r="L597" s="29"/>
      <c r="M597" s="29"/>
      <c r="N597" s="29"/>
      <c r="O597" s="30"/>
      <c r="P597" s="31"/>
      <c r="Q597" s="31"/>
      <c r="R597" s="32"/>
      <c r="S597" s="2"/>
      <c r="T597" s="2"/>
      <c r="U597" s="2"/>
      <c r="V597" s="2"/>
      <c r="W597" s="2"/>
      <c r="X597" s="2"/>
      <c r="Y597" s="2"/>
      <c r="Z597" s="2"/>
    </row>
    <row r="598" spans="1:26" ht="13.5" customHeight="1">
      <c r="A598" s="2"/>
      <c r="B598" s="2"/>
      <c r="C598" s="2"/>
      <c r="D598" s="2"/>
      <c r="E598" s="2"/>
      <c r="F598" s="2"/>
      <c r="G598" s="28"/>
      <c r="H598" s="28"/>
      <c r="I598" s="28"/>
      <c r="J598" s="28"/>
      <c r="K598" s="29"/>
      <c r="L598" s="29"/>
      <c r="M598" s="29"/>
      <c r="N598" s="29"/>
      <c r="O598" s="30"/>
      <c r="P598" s="31"/>
      <c r="Q598" s="31"/>
      <c r="R598" s="32"/>
      <c r="S598" s="2"/>
      <c r="T598" s="2"/>
      <c r="U598" s="2"/>
      <c r="V598" s="2"/>
      <c r="W598" s="2"/>
      <c r="X598" s="2"/>
      <c r="Y598" s="2"/>
      <c r="Z598" s="2"/>
    </row>
    <row r="599" spans="1:26" ht="13.5" customHeight="1">
      <c r="A599" s="2"/>
      <c r="B599" s="2"/>
      <c r="C599" s="2"/>
      <c r="D599" s="2"/>
      <c r="E599" s="2"/>
      <c r="F599" s="2"/>
      <c r="G599" s="28"/>
      <c r="H599" s="28"/>
      <c r="I599" s="28"/>
      <c r="J599" s="28"/>
      <c r="K599" s="29"/>
      <c r="L599" s="29"/>
      <c r="M599" s="29"/>
      <c r="N599" s="29"/>
      <c r="O599" s="30"/>
      <c r="P599" s="31"/>
      <c r="Q599" s="31"/>
      <c r="R599" s="32"/>
      <c r="S599" s="2"/>
      <c r="T599" s="2"/>
      <c r="U599" s="2"/>
      <c r="V599" s="2"/>
      <c r="W599" s="2"/>
      <c r="X599" s="2"/>
      <c r="Y599" s="2"/>
      <c r="Z599" s="2"/>
    </row>
    <row r="600" spans="1:26" ht="13.5" customHeight="1">
      <c r="A600" s="2"/>
      <c r="B600" s="2"/>
      <c r="C600" s="2"/>
      <c r="D600" s="2"/>
      <c r="E600" s="2"/>
      <c r="F600" s="2"/>
      <c r="G600" s="28"/>
      <c r="H600" s="28"/>
      <c r="I600" s="28"/>
      <c r="J600" s="28"/>
      <c r="K600" s="29"/>
      <c r="L600" s="29"/>
      <c r="M600" s="29"/>
      <c r="N600" s="29"/>
      <c r="O600" s="30"/>
      <c r="P600" s="31"/>
      <c r="Q600" s="31"/>
      <c r="R600" s="32"/>
      <c r="S600" s="2"/>
      <c r="T600" s="2"/>
      <c r="U600" s="2"/>
      <c r="V600" s="2"/>
      <c r="W600" s="2"/>
      <c r="X600" s="2"/>
      <c r="Y600" s="2"/>
      <c r="Z600" s="2"/>
    </row>
    <row r="601" spans="1:26" ht="13.5" customHeight="1">
      <c r="A601" s="2"/>
      <c r="B601" s="2"/>
      <c r="C601" s="2"/>
      <c r="D601" s="2"/>
      <c r="E601" s="2"/>
      <c r="F601" s="2"/>
      <c r="G601" s="28"/>
      <c r="H601" s="28"/>
      <c r="I601" s="28"/>
      <c r="J601" s="28"/>
      <c r="K601" s="29"/>
      <c r="L601" s="29"/>
      <c r="M601" s="29"/>
      <c r="N601" s="29"/>
      <c r="O601" s="30"/>
      <c r="P601" s="31"/>
      <c r="Q601" s="31"/>
      <c r="R601" s="32"/>
      <c r="S601" s="2"/>
      <c r="T601" s="2"/>
      <c r="U601" s="2"/>
      <c r="V601" s="2"/>
      <c r="W601" s="2"/>
      <c r="X601" s="2"/>
      <c r="Y601" s="2"/>
      <c r="Z601" s="2"/>
    </row>
    <row r="602" spans="1:26" ht="13.5" customHeight="1">
      <c r="A602" s="2"/>
      <c r="B602" s="2"/>
      <c r="C602" s="2"/>
      <c r="D602" s="2"/>
      <c r="E602" s="2"/>
      <c r="F602" s="2"/>
      <c r="G602" s="28"/>
      <c r="H602" s="28"/>
      <c r="I602" s="28"/>
      <c r="J602" s="28"/>
      <c r="K602" s="29"/>
      <c r="L602" s="29"/>
      <c r="M602" s="29"/>
      <c r="N602" s="29"/>
      <c r="O602" s="30"/>
      <c r="P602" s="31"/>
      <c r="Q602" s="31"/>
      <c r="R602" s="32"/>
      <c r="S602" s="2"/>
      <c r="T602" s="2"/>
      <c r="U602" s="2"/>
      <c r="V602" s="2"/>
      <c r="W602" s="2"/>
      <c r="X602" s="2"/>
      <c r="Y602" s="2"/>
      <c r="Z602" s="2"/>
    </row>
    <row r="603" spans="1:26" ht="13.5" customHeight="1">
      <c r="A603" s="2"/>
      <c r="B603" s="2"/>
      <c r="C603" s="2"/>
      <c r="D603" s="2"/>
      <c r="E603" s="2"/>
      <c r="F603" s="2"/>
      <c r="G603" s="28"/>
      <c r="H603" s="28"/>
      <c r="I603" s="28"/>
      <c r="J603" s="28"/>
      <c r="K603" s="29"/>
      <c r="L603" s="29"/>
      <c r="M603" s="29"/>
      <c r="N603" s="29"/>
      <c r="O603" s="30"/>
      <c r="P603" s="31"/>
      <c r="Q603" s="31"/>
      <c r="R603" s="32"/>
      <c r="S603" s="2"/>
      <c r="T603" s="2"/>
      <c r="U603" s="2"/>
      <c r="V603" s="2"/>
      <c r="W603" s="2"/>
      <c r="X603" s="2"/>
      <c r="Y603" s="2"/>
      <c r="Z603" s="2"/>
    </row>
    <row r="604" spans="1:26" ht="13.5" customHeight="1">
      <c r="A604" s="2"/>
      <c r="B604" s="2"/>
      <c r="C604" s="2"/>
      <c r="D604" s="2"/>
      <c r="E604" s="2"/>
      <c r="F604" s="2"/>
      <c r="G604" s="28"/>
      <c r="H604" s="28"/>
      <c r="I604" s="28"/>
      <c r="J604" s="28"/>
      <c r="K604" s="29"/>
      <c r="L604" s="29"/>
      <c r="M604" s="29"/>
      <c r="N604" s="29"/>
      <c r="O604" s="30"/>
      <c r="P604" s="31"/>
      <c r="Q604" s="31"/>
      <c r="R604" s="32"/>
      <c r="S604" s="2"/>
      <c r="T604" s="2"/>
      <c r="U604" s="2"/>
      <c r="V604" s="2"/>
      <c r="W604" s="2"/>
      <c r="X604" s="2"/>
      <c r="Y604" s="2"/>
      <c r="Z604" s="2"/>
    </row>
    <row r="605" spans="1:26" ht="13.5" customHeight="1">
      <c r="A605" s="2"/>
      <c r="B605" s="2"/>
      <c r="C605" s="2"/>
      <c r="D605" s="2"/>
      <c r="E605" s="2"/>
      <c r="F605" s="2"/>
      <c r="G605" s="28"/>
      <c r="H605" s="28"/>
      <c r="I605" s="28"/>
      <c r="J605" s="28"/>
      <c r="K605" s="29"/>
      <c r="L605" s="29"/>
      <c r="M605" s="29"/>
      <c r="N605" s="29"/>
      <c r="O605" s="30"/>
      <c r="P605" s="31"/>
      <c r="Q605" s="31"/>
      <c r="R605" s="32"/>
      <c r="S605" s="2"/>
      <c r="T605" s="2"/>
      <c r="U605" s="2"/>
      <c r="V605" s="2"/>
      <c r="W605" s="2"/>
      <c r="X605" s="2"/>
      <c r="Y605" s="2"/>
      <c r="Z605" s="2"/>
    </row>
    <row r="606" spans="1:26" ht="13.5" customHeight="1">
      <c r="A606" s="2"/>
      <c r="B606" s="2"/>
      <c r="C606" s="2"/>
      <c r="D606" s="2"/>
      <c r="E606" s="2"/>
      <c r="F606" s="2"/>
      <c r="G606" s="28"/>
      <c r="H606" s="28"/>
      <c r="I606" s="28"/>
      <c r="J606" s="28"/>
      <c r="K606" s="29"/>
      <c r="L606" s="29"/>
      <c r="M606" s="29"/>
      <c r="N606" s="29"/>
      <c r="O606" s="30"/>
      <c r="P606" s="31"/>
      <c r="Q606" s="31"/>
      <c r="R606" s="32"/>
      <c r="S606" s="2"/>
      <c r="T606" s="2"/>
      <c r="U606" s="2"/>
      <c r="V606" s="2"/>
      <c r="W606" s="2"/>
      <c r="X606" s="2"/>
      <c r="Y606" s="2"/>
      <c r="Z606" s="2"/>
    </row>
    <row r="607" spans="1:26" ht="13.5" customHeight="1">
      <c r="A607" s="2"/>
      <c r="B607" s="2"/>
      <c r="C607" s="2"/>
      <c r="D607" s="2"/>
      <c r="E607" s="2"/>
      <c r="F607" s="2"/>
      <c r="G607" s="28"/>
      <c r="H607" s="28"/>
      <c r="I607" s="28"/>
      <c r="J607" s="28"/>
      <c r="K607" s="29"/>
      <c r="L607" s="29"/>
      <c r="M607" s="29"/>
      <c r="N607" s="29"/>
      <c r="O607" s="30"/>
      <c r="P607" s="31"/>
      <c r="Q607" s="31"/>
      <c r="R607" s="32"/>
      <c r="S607" s="2"/>
      <c r="T607" s="2"/>
      <c r="U607" s="2"/>
      <c r="V607" s="2"/>
      <c r="W607" s="2"/>
      <c r="X607" s="2"/>
      <c r="Y607" s="2"/>
      <c r="Z607" s="2"/>
    </row>
    <row r="608" spans="1:26" ht="13.5" customHeight="1">
      <c r="A608" s="2"/>
      <c r="B608" s="2"/>
      <c r="C608" s="2"/>
      <c r="D608" s="2"/>
      <c r="E608" s="2"/>
      <c r="F608" s="2"/>
      <c r="G608" s="28"/>
      <c r="H608" s="28"/>
      <c r="I608" s="28"/>
      <c r="J608" s="28"/>
      <c r="K608" s="29"/>
      <c r="L608" s="29"/>
      <c r="M608" s="29"/>
      <c r="N608" s="29"/>
      <c r="O608" s="30"/>
      <c r="P608" s="31"/>
      <c r="Q608" s="31"/>
      <c r="R608" s="32"/>
      <c r="S608" s="2"/>
      <c r="T608" s="2"/>
      <c r="U608" s="2"/>
      <c r="V608" s="2"/>
      <c r="W608" s="2"/>
      <c r="X608" s="2"/>
      <c r="Y608" s="2"/>
      <c r="Z608" s="2"/>
    </row>
    <row r="609" spans="1:26" ht="13.5" customHeight="1">
      <c r="A609" s="2"/>
      <c r="B609" s="2"/>
      <c r="C609" s="2"/>
      <c r="D609" s="2"/>
      <c r="E609" s="2"/>
      <c r="F609" s="2"/>
      <c r="G609" s="28"/>
      <c r="H609" s="28"/>
      <c r="I609" s="28"/>
      <c r="J609" s="28"/>
      <c r="K609" s="29"/>
      <c r="L609" s="29"/>
      <c r="M609" s="29"/>
      <c r="N609" s="29"/>
      <c r="O609" s="30"/>
      <c r="P609" s="31"/>
      <c r="Q609" s="31"/>
      <c r="R609" s="32"/>
      <c r="S609" s="2"/>
      <c r="T609" s="2"/>
      <c r="U609" s="2"/>
      <c r="V609" s="2"/>
      <c r="W609" s="2"/>
      <c r="X609" s="2"/>
      <c r="Y609" s="2"/>
      <c r="Z609" s="2"/>
    </row>
    <row r="610" spans="1:26" ht="13.5" customHeight="1">
      <c r="A610" s="2"/>
      <c r="B610" s="2"/>
      <c r="C610" s="2"/>
      <c r="D610" s="2"/>
      <c r="E610" s="2"/>
      <c r="F610" s="2"/>
      <c r="G610" s="28"/>
      <c r="H610" s="28"/>
      <c r="I610" s="28"/>
      <c r="J610" s="28"/>
      <c r="K610" s="29"/>
      <c r="L610" s="29"/>
      <c r="M610" s="29"/>
      <c r="N610" s="29"/>
      <c r="O610" s="30"/>
      <c r="P610" s="31"/>
      <c r="Q610" s="31"/>
      <c r="R610" s="32"/>
      <c r="S610" s="2"/>
      <c r="T610" s="2"/>
      <c r="U610" s="2"/>
      <c r="V610" s="2"/>
      <c r="W610" s="2"/>
      <c r="X610" s="2"/>
      <c r="Y610" s="2"/>
      <c r="Z610" s="2"/>
    </row>
    <row r="611" spans="1:26" ht="13.5" customHeight="1">
      <c r="A611" s="2"/>
      <c r="B611" s="2"/>
      <c r="C611" s="2"/>
      <c r="D611" s="2"/>
      <c r="E611" s="2"/>
      <c r="F611" s="2"/>
      <c r="G611" s="28"/>
      <c r="H611" s="28"/>
      <c r="I611" s="28"/>
      <c r="J611" s="28"/>
      <c r="K611" s="29"/>
      <c r="L611" s="29"/>
      <c r="M611" s="29"/>
      <c r="N611" s="29"/>
      <c r="O611" s="30"/>
      <c r="P611" s="31"/>
      <c r="Q611" s="31"/>
      <c r="R611" s="32"/>
      <c r="S611" s="2"/>
      <c r="T611" s="2"/>
      <c r="U611" s="2"/>
      <c r="V611" s="2"/>
      <c r="W611" s="2"/>
      <c r="X611" s="2"/>
      <c r="Y611" s="2"/>
      <c r="Z611" s="2"/>
    </row>
    <row r="612" spans="1:26" ht="13.5" customHeight="1">
      <c r="A612" s="2"/>
      <c r="B612" s="2"/>
      <c r="C612" s="2"/>
      <c r="D612" s="2"/>
      <c r="E612" s="2"/>
      <c r="F612" s="2"/>
      <c r="G612" s="28"/>
      <c r="H612" s="28"/>
      <c r="I612" s="28"/>
      <c r="J612" s="28"/>
      <c r="K612" s="29"/>
      <c r="L612" s="29"/>
      <c r="M612" s="29"/>
      <c r="N612" s="29"/>
      <c r="O612" s="30"/>
      <c r="P612" s="31"/>
      <c r="Q612" s="31"/>
      <c r="R612" s="32"/>
      <c r="S612" s="2"/>
      <c r="T612" s="2"/>
      <c r="U612" s="2"/>
      <c r="V612" s="2"/>
      <c r="W612" s="2"/>
      <c r="X612" s="2"/>
      <c r="Y612" s="2"/>
      <c r="Z612" s="2"/>
    </row>
    <row r="613" spans="1:26" ht="13.5" customHeight="1">
      <c r="A613" s="2"/>
      <c r="B613" s="2"/>
      <c r="C613" s="2"/>
      <c r="D613" s="2"/>
      <c r="E613" s="2"/>
      <c r="F613" s="2"/>
      <c r="G613" s="28"/>
      <c r="H613" s="28"/>
      <c r="I613" s="28"/>
      <c r="J613" s="28"/>
      <c r="K613" s="29"/>
      <c r="L613" s="29"/>
      <c r="M613" s="29"/>
      <c r="N613" s="29"/>
      <c r="O613" s="30"/>
      <c r="P613" s="31"/>
      <c r="Q613" s="31"/>
      <c r="R613" s="32"/>
      <c r="S613" s="2"/>
      <c r="T613" s="2"/>
      <c r="U613" s="2"/>
      <c r="V613" s="2"/>
      <c r="W613" s="2"/>
      <c r="X613" s="2"/>
      <c r="Y613" s="2"/>
      <c r="Z613" s="2"/>
    </row>
    <row r="614" spans="1:26" ht="13.5" customHeight="1">
      <c r="A614" s="2"/>
      <c r="B614" s="2"/>
      <c r="C614" s="2"/>
      <c r="D614" s="2"/>
      <c r="E614" s="2"/>
      <c r="F614" s="2"/>
      <c r="G614" s="28"/>
      <c r="H614" s="28"/>
      <c r="I614" s="28"/>
      <c r="J614" s="28"/>
      <c r="K614" s="29"/>
      <c r="L614" s="29"/>
      <c r="M614" s="29"/>
      <c r="N614" s="29"/>
      <c r="O614" s="30"/>
      <c r="P614" s="31"/>
      <c r="Q614" s="31"/>
      <c r="R614" s="32"/>
      <c r="S614" s="2"/>
      <c r="T614" s="2"/>
      <c r="U614" s="2"/>
      <c r="V614" s="2"/>
      <c r="W614" s="2"/>
      <c r="X614" s="2"/>
      <c r="Y614" s="2"/>
      <c r="Z614" s="2"/>
    </row>
    <row r="615" spans="1:26" ht="13.5" customHeight="1">
      <c r="A615" s="2"/>
      <c r="B615" s="2"/>
      <c r="C615" s="2"/>
      <c r="D615" s="2"/>
      <c r="E615" s="2"/>
      <c r="F615" s="2"/>
      <c r="G615" s="28"/>
      <c r="H615" s="28"/>
      <c r="I615" s="28"/>
      <c r="J615" s="28"/>
      <c r="K615" s="29"/>
      <c r="L615" s="29"/>
      <c r="M615" s="29"/>
      <c r="N615" s="29"/>
      <c r="O615" s="30"/>
      <c r="P615" s="31"/>
      <c r="Q615" s="31"/>
      <c r="R615" s="32"/>
      <c r="S615" s="2"/>
      <c r="T615" s="2"/>
      <c r="U615" s="2"/>
      <c r="V615" s="2"/>
      <c r="W615" s="2"/>
      <c r="X615" s="2"/>
      <c r="Y615" s="2"/>
      <c r="Z615" s="2"/>
    </row>
    <row r="616" spans="1:26" ht="13.5" customHeight="1">
      <c r="A616" s="2"/>
      <c r="B616" s="2"/>
      <c r="C616" s="2"/>
      <c r="D616" s="2"/>
      <c r="E616" s="2"/>
      <c r="F616" s="2"/>
      <c r="G616" s="28"/>
      <c r="H616" s="28"/>
      <c r="I616" s="28"/>
      <c r="J616" s="28"/>
      <c r="K616" s="29"/>
      <c r="L616" s="29"/>
      <c r="M616" s="29"/>
      <c r="N616" s="29"/>
      <c r="O616" s="30"/>
      <c r="P616" s="31"/>
      <c r="Q616" s="31"/>
      <c r="R616" s="32"/>
      <c r="S616" s="2"/>
      <c r="T616" s="2"/>
      <c r="U616" s="2"/>
      <c r="V616" s="2"/>
      <c r="W616" s="2"/>
      <c r="X616" s="2"/>
      <c r="Y616" s="2"/>
      <c r="Z616" s="2"/>
    </row>
    <row r="617" spans="1:26" ht="13.5" customHeight="1">
      <c r="A617" s="2"/>
      <c r="B617" s="2"/>
      <c r="C617" s="2"/>
      <c r="D617" s="2"/>
      <c r="E617" s="2"/>
      <c r="F617" s="2"/>
      <c r="G617" s="28"/>
      <c r="H617" s="28"/>
      <c r="I617" s="28"/>
      <c r="J617" s="28"/>
      <c r="K617" s="29"/>
      <c r="L617" s="29"/>
      <c r="M617" s="29"/>
      <c r="N617" s="29"/>
      <c r="O617" s="30"/>
      <c r="P617" s="31"/>
      <c r="Q617" s="31"/>
      <c r="R617" s="32"/>
      <c r="S617" s="2"/>
      <c r="T617" s="2"/>
      <c r="U617" s="2"/>
      <c r="V617" s="2"/>
      <c r="W617" s="2"/>
      <c r="X617" s="2"/>
      <c r="Y617" s="2"/>
      <c r="Z617" s="2"/>
    </row>
    <row r="618" spans="1:26" ht="13.5" customHeight="1">
      <c r="A618" s="2"/>
      <c r="B618" s="2"/>
      <c r="C618" s="2"/>
      <c r="D618" s="2"/>
      <c r="E618" s="2"/>
      <c r="F618" s="2"/>
      <c r="G618" s="28"/>
      <c r="H618" s="28"/>
      <c r="I618" s="28"/>
      <c r="J618" s="28"/>
      <c r="K618" s="29"/>
      <c r="L618" s="29"/>
      <c r="M618" s="29"/>
      <c r="N618" s="29"/>
      <c r="O618" s="30"/>
      <c r="P618" s="31"/>
      <c r="Q618" s="31"/>
      <c r="R618" s="32"/>
      <c r="S618" s="2"/>
      <c r="T618" s="2"/>
      <c r="U618" s="2"/>
      <c r="V618" s="2"/>
      <c r="W618" s="2"/>
      <c r="X618" s="2"/>
      <c r="Y618" s="2"/>
      <c r="Z618" s="2"/>
    </row>
    <row r="619" spans="1:26" ht="13.5" customHeight="1">
      <c r="A619" s="2"/>
      <c r="B619" s="2"/>
      <c r="C619" s="2"/>
      <c r="D619" s="2"/>
      <c r="E619" s="2"/>
      <c r="F619" s="2"/>
      <c r="G619" s="28"/>
      <c r="H619" s="28"/>
      <c r="I619" s="28"/>
      <c r="J619" s="28"/>
      <c r="K619" s="29"/>
      <c r="L619" s="29"/>
      <c r="M619" s="29"/>
      <c r="N619" s="29"/>
      <c r="O619" s="30"/>
      <c r="P619" s="31"/>
      <c r="Q619" s="31"/>
      <c r="R619" s="32"/>
      <c r="S619" s="2"/>
      <c r="T619" s="2"/>
      <c r="U619" s="2"/>
      <c r="V619" s="2"/>
      <c r="W619" s="2"/>
      <c r="X619" s="2"/>
      <c r="Y619" s="2"/>
      <c r="Z619" s="2"/>
    </row>
    <row r="620" spans="1:26" ht="13.5" customHeight="1">
      <c r="A620" s="2"/>
      <c r="B620" s="2"/>
      <c r="C620" s="2"/>
      <c r="D620" s="2"/>
      <c r="E620" s="2"/>
      <c r="F620" s="2"/>
      <c r="G620" s="28"/>
      <c r="H620" s="28"/>
      <c r="I620" s="28"/>
      <c r="J620" s="28"/>
      <c r="K620" s="29"/>
      <c r="L620" s="29"/>
      <c r="M620" s="29"/>
      <c r="N620" s="29"/>
      <c r="O620" s="30"/>
      <c r="P620" s="31"/>
      <c r="Q620" s="31"/>
      <c r="R620" s="32"/>
      <c r="S620" s="2"/>
      <c r="T620" s="2"/>
      <c r="U620" s="2"/>
      <c r="V620" s="2"/>
      <c r="W620" s="2"/>
      <c r="X620" s="2"/>
      <c r="Y620" s="2"/>
      <c r="Z620" s="2"/>
    </row>
    <row r="621" spans="1:26" ht="13.5" customHeight="1">
      <c r="A621" s="2"/>
      <c r="B621" s="2"/>
      <c r="C621" s="2"/>
      <c r="D621" s="2"/>
      <c r="E621" s="2"/>
      <c r="F621" s="2"/>
      <c r="G621" s="28"/>
      <c r="H621" s="28"/>
      <c r="I621" s="28"/>
      <c r="J621" s="28"/>
      <c r="K621" s="29"/>
      <c r="L621" s="29"/>
      <c r="M621" s="29"/>
      <c r="N621" s="29"/>
      <c r="O621" s="30"/>
      <c r="P621" s="31"/>
      <c r="Q621" s="31"/>
      <c r="R621" s="32"/>
      <c r="S621" s="2"/>
      <c r="T621" s="2"/>
      <c r="U621" s="2"/>
      <c r="V621" s="2"/>
      <c r="W621" s="2"/>
      <c r="X621" s="2"/>
      <c r="Y621" s="2"/>
      <c r="Z621" s="2"/>
    </row>
    <row r="622" spans="1:26" ht="13.5" customHeight="1">
      <c r="A622" s="2"/>
      <c r="B622" s="2"/>
      <c r="C622" s="2"/>
      <c r="D622" s="2"/>
      <c r="E622" s="2"/>
      <c r="F622" s="2"/>
      <c r="G622" s="28"/>
      <c r="H622" s="28"/>
      <c r="I622" s="28"/>
      <c r="J622" s="28"/>
      <c r="K622" s="29"/>
      <c r="L622" s="29"/>
      <c r="M622" s="29"/>
      <c r="N622" s="29"/>
      <c r="O622" s="30"/>
      <c r="P622" s="31"/>
      <c r="Q622" s="31"/>
      <c r="R622" s="32"/>
      <c r="S622" s="2"/>
      <c r="T622" s="2"/>
      <c r="U622" s="2"/>
      <c r="V622" s="2"/>
      <c r="W622" s="2"/>
      <c r="X622" s="2"/>
      <c r="Y622" s="2"/>
      <c r="Z622" s="2"/>
    </row>
    <row r="623" spans="1:26" ht="13.5" customHeight="1">
      <c r="A623" s="2"/>
      <c r="B623" s="2"/>
      <c r="C623" s="2"/>
      <c r="D623" s="2"/>
      <c r="E623" s="2"/>
      <c r="F623" s="2"/>
      <c r="G623" s="28"/>
      <c r="H623" s="28"/>
      <c r="I623" s="28"/>
      <c r="J623" s="28"/>
      <c r="K623" s="29"/>
      <c r="L623" s="29"/>
      <c r="M623" s="29"/>
      <c r="N623" s="29"/>
      <c r="O623" s="30"/>
      <c r="P623" s="31"/>
      <c r="Q623" s="31"/>
      <c r="R623" s="32"/>
      <c r="S623" s="2"/>
      <c r="T623" s="2"/>
      <c r="U623" s="2"/>
      <c r="V623" s="2"/>
      <c r="W623" s="2"/>
      <c r="X623" s="2"/>
      <c r="Y623" s="2"/>
      <c r="Z623" s="2"/>
    </row>
    <row r="624" spans="1:26" ht="13.5" customHeight="1">
      <c r="A624" s="2"/>
      <c r="B624" s="2"/>
      <c r="C624" s="2"/>
      <c r="D624" s="2"/>
      <c r="E624" s="2"/>
      <c r="F624" s="2"/>
      <c r="G624" s="28"/>
      <c r="H624" s="28"/>
      <c r="I624" s="28"/>
      <c r="J624" s="28"/>
      <c r="K624" s="29"/>
      <c r="L624" s="29"/>
      <c r="M624" s="29"/>
      <c r="N624" s="29"/>
      <c r="O624" s="30"/>
      <c r="P624" s="31"/>
      <c r="Q624" s="31"/>
      <c r="R624" s="32"/>
      <c r="S624" s="2"/>
      <c r="T624" s="2"/>
      <c r="U624" s="2"/>
      <c r="V624" s="2"/>
      <c r="W624" s="2"/>
      <c r="X624" s="2"/>
      <c r="Y624" s="2"/>
      <c r="Z624" s="2"/>
    </row>
    <row r="625" spans="1:26" ht="13.5" customHeight="1">
      <c r="A625" s="2"/>
      <c r="B625" s="2"/>
      <c r="C625" s="2"/>
      <c r="D625" s="2"/>
      <c r="E625" s="2"/>
      <c r="F625" s="2"/>
      <c r="G625" s="28"/>
      <c r="H625" s="28"/>
      <c r="I625" s="28"/>
      <c r="J625" s="28"/>
      <c r="K625" s="29"/>
      <c r="L625" s="29"/>
      <c r="M625" s="29"/>
      <c r="N625" s="29"/>
      <c r="O625" s="30"/>
      <c r="P625" s="31"/>
      <c r="Q625" s="31"/>
      <c r="R625" s="32"/>
      <c r="S625" s="2"/>
      <c r="T625" s="2"/>
      <c r="U625" s="2"/>
      <c r="V625" s="2"/>
      <c r="W625" s="2"/>
      <c r="X625" s="2"/>
      <c r="Y625" s="2"/>
      <c r="Z625" s="2"/>
    </row>
    <row r="626" spans="1:26" ht="13.5" customHeight="1">
      <c r="A626" s="2"/>
      <c r="B626" s="2"/>
      <c r="C626" s="2"/>
      <c r="D626" s="2"/>
      <c r="E626" s="2"/>
      <c r="F626" s="2"/>
      <c r="G626" s="28"/>
      <c r="H626" s="28"/>
      <c r="I626" s="28"/>
      <c r="J626" s="28"/>
      <c r="K626" s="29"/>
      <c r="L626" s="29"/>
      <c r="M626" s="29"/>
      <c r="N626" s="29"/>
      <c r="O626" s="30"/>
      <c r="P626" s="31"/>
      <c r="Q626" s="31"/>
      <c r="R626" s="32"/>
      <c r="S626" s="2"/>
      <c r="T626" s="2"/>
      <c r="U626" s="2"/>
      <c r="V626" s="2"/>
      <c r="W626" s="2"/>
      <c r="X626" s="2"/>
      <c r="Y626" s="2"/>
      <c r="Z626" s="2"/>
    </row>
    <row r="627" spans="1:26" ht="13.5" customHeight="1">
      <c r="A627" s="2"/>
      <c r="B627" s="2"/>
      <c r="C627" s="2"/>
      <c r="D627" s="2"/>
      <c r="E627" s="2"/>
      <c r="F627" s="2"/>
      <c r="G627" s="28"/>
      <c r="H627" s="28"/>
      <c r="I627" s="28"/>
      <c r="J627" s="28"/>
      <c r="K627" s="29"/>
      <c r="L627" s="29"/>
      <c r="M627" s="29"/>
      <c r="N627" s="29"/>
      <c r="O627" s="30"/>
      <c r="P627" s="31"/>
      <c r="Q627" s="31"/>
      <c r="R627" s="32"/>
      <c r="S627" s="2"/>
      <c r="T627" s="2"/>
      <c r="U627" s="2"/>
      <c r="V627" s="2"/>
      <c r="W627" s="2"/>
      <c r="X627" s="2"/>
      <c r="Y627" s="2"/>
      <c r="Z627" s="2"/>
    </row>
    <row r="628" spans="1:26" ht="13.5" customHeight="1">
      <c r="A628" s="2"/>
      <c r="B628" s="2"/>
      <c r="C628" s="2"/>
      <c r="D628" s="2"/>
      <c r="E628" s="2"/>
      <c r="F628" s="2"/>
      <c r="G628" s="28"/>
      <c r="H628" s="28"/>
      <c r="I628" s="28"/>
      <c r="J628" s="28"/>
      <c r="K628" s="29"/>
      <c r="L628" s="29"/>
      <c r="M628" s="29"/>
      <c r="N628" s="29"/>
      <c r="O628" s="30"/>
      <c r="P628" s="31"/>
      <c r="Q628" s="31"/>
      <c r="R628" s="32"/>
      <c r="S628" s="2"/>
      <c r="T628" s="2"/>
      <c r="U628" s="2"/>
      <c r="V628" s="2"/>
      <c r="W628" s="2"/>
      <c r="X628" s="2"/>
      <c r="Y628" s="2"/>
      <c r="Z628" s="2"/>
    </row>
    <row r="629" spans="1:26" ht="13.5" customHeight="1">
      <c r="A629" s="2"/>
      <c r="B629" s="2"/>
      <c r="C629" s="2"/>
      <c r="D629" s="2"/>
      <c r="E629" s="2"/>
      <c r="F629" s="2"/>
      <c r="G629" s="28"/>
      <c r="H629" s="28"/>
      <c r="I629" s="28"/>
      <c r="J629" s="28"/>
      <c r="K629" s="29"/>
      <c r="L629" s="29"/>
      <c r="M629" s="29"/>
      <c r="N629" s="29"/>
      <c r="O629" s="30"/>
      <c r="P629" s="31"/>
      <c r="Q629" s="31"/>
      <c r="R629" s="32"/>
      <c r="S629" s="2"/>
      <c r="T629" s="2"/>
      <c r="U629" s="2"/>
      <c r="V629" s="2"/>
      <c r="W629" s="2"/>
      <c r="X629" s="2"/>
      <c r="Y629" s="2"/>
      <c r="Z629" s="2"/>
    </row>
    <row r="630" spans="1:26" ht="13.5" customHeight="1">
      <c r="A630" s="2"/>
      <c r="B630" s="2"/>
      <c r="C630" s="2"/>
      <c r="D630" s="2"/>
      <c r="E630" s="2"/>
      <c r="F630" s="2"/>
      <c r="G630" s="28"/>
      <c r="H630" s="28"/>
      <c r="I630" s="28"/>
      <c r="J630" s="28"/>
      <c r="K630" s="29"/>
      <c r="L630" s="29"/>
      <c r="M630" s="29"/>
      <c r="N630" s="29"/>
      <c r="O630" s="30"/>
      <c r="P630" s="31"/>
      <c r="Q630" s="31"/>
      <c r="R630" s="32"/>
      <c r="S630" s="2"/>
      <c r="T630" s="2"/>
      <c r="U630" s="2"/>
      <c r="V630" s="2"/>
      <c r="W630" s="2"/>
      <c r="X630" s="2"/>
      <c r="Y630" s="2"/>
      <c r="Z630" s="2"/>
    </row>
    <row r="631" spans="1:26" ht="13.5" customHeight="1">
      <c r="A631" s="2"/>
      <c r="B631" s="2"/>
      <c r="C631" s="2"/>
      <c r="D631" s="2"/>
      <c r="E631" s="2"/>
      <c r="F631" s="2"/>
      <c r="G631" s="28"/>
      <c r="H631" s="28"/>
      <c r="I631" s="28"/>
      <c r="J631" s="28"/>
      <c r="K631" s="29"/>
      <c r="L631" s="29"/>
      <c r="M631" s="29"/>
      <c r="N631" s="29"/>
      <c r="O631" s="30"/>
      <c r="P631" s="31"/>
      <c r="Q631" s="31"/>
      <c r="R631" s="32"/>
      <c r="S631" s="2"/>
      <c r="T631" s="2"/>
      <c r="U631" s="2"/>
      <c r="V631" s="2"/>
      <c r="W631" s="2"/>
      <c r="X631" s="2"/>
      <c r="Y631" s="2"/>
      <c r="Z631" s="2"/>
    </row>
    <row r="632" spans="1:26" ht="13.5" customHeight="1">
      <c r="A632" s="2"/>
      <c r="B632" s="2"/>
      <c r="C632" s="2"/>
      <c r="D632" s="2"/>
      <c r="E632" s="2"/>
      <c r="F632" s="2"/>
      <c r="G632" s="28"/>
      <c r="H632" s="28"/>
      <c r="I632" s="28"/>
      <c r="J632" s="28"/>
      <c r="K632" s="29"/>
      <c r="L632" s="29"/>
      <c r="M632" s="29"/>
      <c r="N632" s="29"/>
      <c r="O632" s="30"/>
      <c r="P632" s="31"/>
      <c r="Q632" s="31"/>
      <c r="R632" s="32"/>
      <c r="S632" s="2"/>
      <c r="T632" s="2"/>
      <c r="U632" s="2"/>
      <c r="V632" s="2"/>
      <c r="W632" s="2"/>
      <c r="X632" s="2"/>
      <c r="Y632" s="2"/>
      <c r="Z632" s="2"/>
    </row>
    <row r="633" spans="1:26" ht="13.5" customHeight="1">
      <c r="A633" s="2"/>
      <c r="B633" s="2"/>
      <c r="C633" s="2"/>
      <c r="D633" s="2"/>
      <c r="E633" s="2"/>
      <c r="F633" s="2"/>
      <c r="G633" s="28"/>
      <c r="H633" s="28"/>
      <c r="I633" s="28"/>
      <c r="J633" s="28"/>
      <c r="K633" s="29"/>
      <c r="L633" s="29"/>
      <c r="M633" s="29"/>
      <c r="N633" s="29"/>
      <c r="O633" s="30"/>
      <c r="P633" s="31"/>
      <c r="Q633" s="31"/>
      <c r="R633" s="32"/>
      <c r="S633" s="2"/>
      <c r="T633" s="2"/>
      <c r="U633" s="2"/>
      <c r="V633" s="2"/>
      <c r="W633" s="2"/>
      <c r="X633" s="2"/>
      <c r="Y633" s="2"/>
      <c r="Z633" s="2"/>
    </row>
    <row r="634" spans="1:26" ht="13.5" customHeight="1">
      <c r="A634" s="2"/>
      <c r="B634" s="2"/>
      <c r="C634" s="2"/>
      <c r="D634" s="2"/>
      <c r="E634" s="2"/>
      <c r="F634" s="2"/>
      <c r="G634" s="28"/>
      <c r="H634" s="28"/>
      <c r="I634" s="28"/>
      <c r="J634" s="28"/>
      <c r="K634" s="29"/>
      <c r="L634" s="29"/>
      <c r="M634" s="29"/>
      <c r="N634" s="29"/>
      <c r="O634" s="30"/>
      <c r="P634" s="31"/>
      <c r="Q634" s="31"/>
      <c r="R634" s="32"/>
      <c r="S634" s="2"/>
      <c r="T634" s="2"/>
      <c r="U634" s="2"/>
      <c r="V634" s="2"/>
      <c r="W634" s="2"/>
      <c r="X634" s="2"/>
      <c r="Y634" s="2"/>
      <c r="Z634" s="2"/>
    </row>
    <row r="635" spans="1:26" ht="13.5" customHeight="1">
      <c r="A635" s="2"/>
      <c r="B635" s="2"/>
      <c r="C635" s="2"/>
      <c r="D635" s="2"/>
      <c r="E635" s="2"/>
      <c r="F635" s="2"/>
      <c r="G635" s="28"/>
      <c r="H635" s="28"/>
      <c r="I635" s="28"/>
      <c r="J635" s="28"/>
      <c r="K635" s="29"/>
      <c r="L635" s="29"/>
      <c r="M635" s="29"/>
      <c r="N635" s="29"/>
      <c r="O635" s="30"/>
      <c r="P635" s="31"/>
      <c r="Q635" s="31"/>
      <c r="R635" s="32"/>
      <c r="S635" s="2"/>
      <c r="T635" s="2"/>
      <c r="U635" s="2"/>
      <c r="V635" s="2"/>
      <c r="W635" s="2"/>
      <c r="X635" s="2"/>
      <c r="Y635" s="2"/>
      <c r="Z635" s="2"/>
    </row>
    <row r="636" spans="1:26" ht="13.5" customHeight="1">
      <c r="A636" s="2"/>
      <c r="B636" s="2"/>
      <c r="C636" s="2"/>
      <c r="D636" s="2"/>
      <c r="E636" s="2"/>
      <c r="F636" s="2"/>
      <c r="G636" s="28"/>
      <c r="H636" s="28"/>
      <c r="I636" s="28"/>
      <c r="J636" s="28"/>
      <c r="K636" s="29"/>
      <c r="L636" s="29"/>
      <c r="M636" s="29"/>
      <c r="N636" s="29"/>
      <c r="O636" s="30"/>
      <c r="P636" s="31"/>
      <c r="Q636" s="31"/>
      <c r="R636" s="32"/>
      <c r="S636" s="2"/>
      <c r="T636" s="2"/>
      <c r="U636" s="2"/>
      <c r="V636" s="2"/>
      <c r="W636" s="2"/>
      <c r="X636" s="2"/>
      <c r="Y636" s="2"/>
      <c r="Z636" s="2"/>
    </row>
    <row r="637" spans="1:26" ht="13.5" customHeight="1">
      <c r="A637" s="2"/>
      <c r="B637" s="2"/>
      <c r="C637" s="2"/>
      <c r="D637" s="2"/>
      <c r="E637" s="2"/>
      <c r="F637" s="2"/>
      <c r="G637" s="28"/>
      <c r="H637" s="28"/>
      <c r="I637" s="28"/>
      <c r="J637" s="28"/>
      <c r="K637" s="29"/>
      <c r="L637" s="29"/>
      <c r="M637" s="29"/>
      <c r="N637" s="29"/>
      <c r="O637" s="30"/>
      <c r="P637" s="31"/>
      <c r="Q637" s="31"/>
      <c r="R637" s="32"/>
      <c r="S637" s="2"/>
      <c r="T637" s="2"/>
      <c r="U637" s="2"/>
      <c r="V637" s="2"/>
      <c r="W637" s="2"/>
      <c r="X637" s="2"/>
      <c r="Y637" s="2"/>
      <c r="Z637" s="2"/>
    </row>
    <row r="638" spans="1:26" ht="13.5" customHeight="1">
      <c r="A638" s="2"/>
      <c r="B638" s="2"/>
      <c r="C638" s="2"/>
      <c r="D638" s="2"/>
      <c r="E638" s="2"/>
      <c r="F638" s="2"/>
      <c r="G638" s="28"/>
      <c r="H638" s="28"/>
      <c r="I638" s="28"/>
      <c r="J638" s="28"/>
      <c r="K638" s="29"/>
      <c r="L638" s="29"/>
      <c r="M638" s="29"/>
      <c r="N638" s="29"/>
      <c r="O638" s="30"/>
      <c r="P638" s="31"/>
      <c r="Q638" s="31"/>
      <c r="R638" s="32"/>
      <c r="S638" s="2"/>
      <c r="T638" s="2"/>
      <c r="U638" s="2"/>
      <c r="V638" s="2"/>
      <c r="W638" s="2"/>
      <c r="X638" s="2"/>
      <c r="Y638" s="2"/>
      <c r="Z638" s="2"/>
    </row>
    <row r="639" spans="1:26" ht="13.5" customHeight="1">
      <c r="A639" s="2"/>
      <c r="B639" s="2"/>
      <c r="C639" s="2"/>
      <c r="D639" s="2"/>
      <c r="E639" s="2"/>
      <c r="F639" s="2"/>
      <c r="G639" s="28"/>
      <c r="H639" s="28"/>
      <c r="I639" s="28"/>
      <c r="J639" s="28"/>
      <c r="K639" s="29"/>
      <c r="L639" s="29"/>
      <c r="M639" s="29"/>
      <c r="N639" s="29"/>
      <c r="O639" s="30"/>
      <c r="P639" s="31"/>
      <c r="Q639" s="31"/>
      <c r="R639" s="32"/>
      <c r="S639" s="2"/>
      <c r="T639" s="2"/>
      <c r="U639" s="2"/>
      <c r="V639" s="2"/>
      <c r="W639" s="2"/>
      <c r="X639" s="2"/>
      <c r="Y639" s="2"/>
      <c r="Z639" s="2"/>
    </row>
    <row r="640" spans="1:26" ht="13.5" customHeight="1">
      <c r="A640" s="2"/>
      <c r="B640" s="2"/>
      <c r="C640" s="2"/>
      <c r="D640" s="2"/>
      <c r="E640" s="2"/>
      <c r="F640" s="2"/>
      <c r="G640" s="28"/>
      <c r="H640" s="28"/>
      <c r="I640" s="28"/>
      <c r="J640" s="28"/>
      <c r="K640" s="29"/>
      <c r="L640" s="29"/>
      <c r="M640" s="29"/>
      <c r="N640" s="29"/>
      <c r="O640" s="30"/>
      <c r="P640" s="31"/>
      <c r="Q640" s="31"/>
      <c r="R640" s="32"/>
      <c r="S640" s="2"/>
      <c r="T640" s="2"/>
      <c r="U640" s="2"/>
      <c r="V640" s="2"/>
      <c r="W640" s="2"/>
      <c r="X640" s="2"/>
      <c r="Y640" s="2"/>
      <c r="Z640" s="2"/>
    </row>
    <row r="641" spans="1:26" ht="13.5" customHeight="1">
      <c r="A641" s="2"/>
      <c r="B641" s="2"/>
      <c r="C641" s="2"/>
      <c r="D641" s="2"/>
      <c r="E641" s="2"/>
      <c r="F641" s="2"/>
      <c r="G641" s="28"/>
      <c r="H641" s="28"/>
      <c r="I641" s="28"/>
      <c r="J641" s="28"/>
      <c r="K641" s="29"/>
      <c r="L641" s="29"/>
      <c r="M641" s="29"/>
      <c r="N641" s="29"/>
      <c r="O641" s="30"/>
      <c r="P641" s="31"/>
      <c r="Q641" s="31"/>
      <c r="R641" s="32"/>
      <c r="S641" s="2"/>
      <c r="T641" s="2"/>
      <c r="U641" s="2"/>
      <c r="V641" s="2"/>
      <c r="W641" s="2"/>
      <c r="X641" s="2"/>
      <c r="Y641" s="2"/>
      <c r="Z641" s="2"/>
    </row>
    <row r="642" spans="1:26" ht="13.5" customHeight="1">
      <c r="A642" s="2"/>
      <c r="B642" s="2"/>
      <c r="C642" s="2"/>
      <c r="D642" s="2"/>
      <c r="E642" s="2"/>
      <c r="F642" s="2"/>
      <c r="G642" s="28"/>
      <c r="H642" s="28"/>
      <c r="I642" s="28"/>
      <c r="J642" s="28"/>
      <c r="K642" s="29"/>
      <c r="L642" s="29"/>
      <c r="M642" s="29"/>
      <c r="N642" s="29"/>
      <c r="O642" s="30"/>
      <c r="P642" s="31"/>
      <c r="Q642" s="31"/>
      <c r="R642" s="32"/>
      <c r="S642" s="2"/>
      <c r="T642" s="2"/>
      <c r="U642" s="2"/>
      <c r="V642" s="2"/>
      <c r="W642" s="2"/>
      <c r="X642" s="2"/>
      <c r="Y642" s="2"/>
      <c r="Z642" s="2"/>
    </row>
    <row r="643" spans="1:26" ht="13.5" customHeight="1">
      <c r="A643" s="2"/>
      <c r="B643" s="2"/>
      <c r="C643" s="2"/>
      <c r="D643" s="2"/>
      <c r="E643" s="2"/>
      <c r="F643" s="2"/>
      <c r="G643" s="28"/>
      <c r="H643" s="28"/>
      <c r="I643" s="28"/>
      <c r="J643" s="28"/>
      <c r="K643" s="29"/>
      <c r="L643" s="29"/>
      <c r="M643" s="29"/>
      <c r="N643" s="29"/>
      <c r="O643" s="30"/>
      <c r="P643" s="31"/>
      <c r="Q643" s="31"/>
      <c r="R643" s="32"/>
      <c r="S643" s="2"/>
      <c r="T643" s="2"/>
      <c r="U643" s="2"/>
      <c r="V643" s="2"/>
      <c r="W643" s="2"/>
      <c r="X643" s="2"/>
      <c r="Y643" s="2"/>
      <c r="Z643" s="2"/>
    </row>
    <row r="644" spans="1:26" ht="13.5" customHeight="1">
      <c r="A644" s="2"/>
      <c r="B644" s="2"/>
      <c r="C644" s="2"/>
      <c r="D644" s="2"/>
      <c r="E644" s="2"/>
      <c r="F644" s="2"/>
      <c r="G644" s="28"/>
      <c r="H644" s="28"/>
      <c r="I644" s="28"/>
      <c r="J644" s="28"/>
      <c r="K644" s="29"/>
      <c r="L644" s="29"/>
      <c r="M644" s="29"/>
      <c r="N644" s="29"/>
      <c r="O644" s="30"/>
      <c r="P644" s="31"/>
      <c r="Q644" s="31"/>
      <c r="R644" s="32"/>
      <c r="S644" s="2"/>
      <c r="T644" s="2"/>
      <c r="U644" s="2"/>
      <c r="V644" s="2"/>
      <c r="W644" s="2"/>
      <c r="X644" s="2"/>
      <c r="Y644" s="2"/>
      <c r="Z644" s="2"/>
    </row>
    <row r="645" spans="1:26" ht="13.5" customHeight="1">
      <c r="A645" s="2"/>
      <c r="B645" s="2"/>
      <c r="C645" s="2"/>
      <c r="D645" s="2"/>
      <c r="E645" s="2"/>
      <c r="F645" s="2"/>
      <c r="G645" s="28"/>
      <c r="H645" s="28"/>
      <c r="I645" s="28"/>
      <c r="J645" s="28"/>
      <c r="K645" s="29"/>
      <c r="L645" s="29"/>
      <c r="M645" s="29"/>
      <c r="N645" s="29"/>
      <c r="O645" s="30"/>
      <c r="P645" s="31"/>
      <c r="Q645" s="31"/>
      <c r="R645" s="32"/>
      <c r="S645" s="2"/>
      <c r="T645" s="2"/>
      <c r="U645" s="2"/>
      <c r="V645" s="2"/>
      <c r="W645" s="2"/>
      <c r="X645" s="2"/>
      <c r="Y645" s="2"/>
      <c r="Z645" s="2"/>
    </row>
    <row r="646" spans="1:26" ht="13.5" customHeight="1">
      <c r="A646" s="2"/>
      <c r="B646" s="2"/>
      <c r="C646" s="2"/>
      <c r="D646" s="2"/>
      <c r="E646" s="2"/>
      <c r="F646" s="2"/>
      <c r="G646" s="28"/>
      <c r="H646" s="28"/>
      <c r="I646" s="28"/>
      <c r="J646" s="28"/>
      <c r="K646" s="29"/>
      <c r="L646" s="29"/>
      <c r="M646" s="29"/>
      <c r="N646" s="29"/>
      <c r="O646" s="30"/>
      <c r="P646" s="31"/>
      <c r="Q646" s="31"/>
      <c r="R646" s="32"/>
      <c r="S646" s="2"/>
      <c r="T646" s="2"/>
      <c r="U646" s="2"/>
      <c r="V646" s="2"/>
      <c r="W646" s="2"/>
      <c r="X646" s="2"/>
      <c r="Y646" s="2"/>
      <c r="Z646" s="2"/>
    </row>
    <row r="647" spans="1:26" ht="13.5" customHeight="1">
      <c r="A647" s="2"/>
      <c r="B647" s="2"/>
      <c r="C647" s="2"/>
      <c r="D647" s="2"/>
      <c r="E647" s="2"/>
      <c r="F647" s="2"/>
      <c r="G647" s="28"/>
      <c r="H647" s="28"/>
      <c r="I647" s="28"/>
      <c r="J647" s="28"/>
      <c r="K647" s="29"/>
      <c r="L647" s="29"/>
      <c r="M647" s="29"/>
      <c r="N647" s="29"/>
      <c r="O647" s="30"/>
      <c r="P647" s="31"/>
      <c r="Q647" s="31"/>
      <c r="R647" s="32"/>
      <c r="S647" s="2"/>
      <c r="T647" s="2"/>
      <c r="U647" s="2"/>
      <c r="V647" s="2"/>
      <c r="W647" s="2"/>
      <c r="X647" s="2"/>
      <c r="Y647" s="2"/>
      <c r="Z647" s="2"/>
    </row>
    <row r="648" spans="1:26" ht="13.5" customHeight="1">
      <c r="A648" s="2"/>
      <c r="B648" s="2"/>
      <c r="C648" s="2"/>
      <c r="D648" s="2"/>
      <c r="E648" s="2"/>
      <c r="F648" s="2"/>
      <c r="G648" s="28"/>
      <c r="H648" s="28"/>
      <c r="I648" s="28"/>
      <c r="J648" s="28"/>
      <c r="K648" s="29"/>
      <c r="L648" s="29"/>
      <c r="M648" s="29"/>
      <c r="N648" s="29"/>
      <c r="O648" s="30"/>
      <c r="P648" s="31"/>
      <c r="Q648" s="31"/>
      <c r="R648" s="32"/>
      <c r="S648" s="2"/>
      <c r="T648" s="2"/>
      <c r="U648" s="2"/>
      <c r="V648" s="2"/>
      <c r="W648" s="2"/>
      <c r="X648" s="2"/>
      <c r="Y648" s="2"/>
      <c r="Z648" s="2"/>
    </row>
    <row r="649" spans="1:26" ht="13.5" customHeight="1">
      <c r="A649" s="2"/>
      <c r="B649" s="2"/>
      <c r="C649" s="2"/>
      <c r="D649" s="2"/>
      <c r="E649" s="2"/>
      <c r="F649" s="2"/>
      <c r="G649" s="28"/>
      <c r="H649" s="28"/>
      <c r="I649" s="28"/>
      <c r="J649" s="28"/>
      <c r="K649" s="29"/>
      <c r="L649" s="29"/>
      <c r="M649" s="29"/>
      <c r="N649" s="29"/>
      <c r="O649" s="30"/>
      <c r="P649" s="31"/>
      <c r="Q649" s="31"/>
      <c r="R649" s="32"/>
      <c r="S649" s="2"/>
      <c r="T649" s="2"/>
      <c r="U649" s="2"/>
      <c r="V649" s="2"/>
      <c r="W649" s="2"/>
      <c r="X649" s="2"/>
      <c r="Y649" s="2"/>
      <c r="Z649" s="2"/>
    </row>
    <row r="650" spans="1:26" ht="13.5" customHeight="1">
      <c r="A650" s="2"/>
      <c r="B650" s="2"/>
      <c r="C650" s="2"/>
      <c r="D650" s="2"/>
      <c r="E650" s="2"/>
      <c r="F650" s="2"/>
      <c r="G650" s="28"/>
      <c r="H650" s="28"/>
      <c r="I650" s="28"/>
      <c r="J650" s="28"/>
      <c r="K650" s="29"/>
      <c r="L650" s="29"/>
      <c r="M650" s="29"/>
      <c r="N650" s="29"/>
      <c r="O650" s="30"/>
      <c r="P650" s="31"/>
      <c r="Q650" s="31"/>
      <c r="R650" s="32"/>
      <c r="S650" s="2"/>
      <c r="T650" s="2"/>
      <c r="U650" s="2"/>
      <c r="V650" s="2"/>
      <c r="W650" s="2"/>
      <c r="X650" s="2"/>
      <c r="Y650" s="2"/>
      <c r="Z650" s="2"/>
    </row>
    <row r="651" spans="1:26" ht="13.5" customHeight="1">
      <c r="A651" s="2"/>
      <c r="B651" s="2"/>
      <c r="C651" s="2"/>
      <c r="D651" s="2"/>
      <c r="E651" s="2"/>
      <c r="F651" s="2"/>
      <c r="G651" s="28"/>
      <c r="H651" s="28"/>
      <c r="I651" s="28"/>
      <c r="J651" s="28"/>
      <c r="K651" s="29"/>
      <c r="L651" s="29"/>
      <c r="M651" s="29"/>
      <c r="N651" s="29"/>
      <c r="O651" s="30"/>
      <c r="P651" s="31"/>
      <c r="Q651" s="31"/>
      <c r="R651" s="32"/>
      <c r="S651" s="2"/>
      <c r="T651" s="2"/>
      <c r="U651" s="2"/>
      <c r="V651" s="2"/>
      <c r="W651" s="2"/>
      <c r="X651" s="2"/>
      <c r="Y651" s="2"/>
      <c r="Z651" s="2"/>
    </row>
    <row r="652" spans="1:26" ht="13.5" customHeight="1">
      <c r="A652" s="2"/>
      <c r="B652" s="2"/>
      <c r="C652" s="2"/>
      <c r="D652" s="2"/>
      <c r="E652" s="2"/>
      <c r="F652" s="2"/>
      <c r="G652" s="28"/>
      <c r="H652" s="28"/>
      <c r="I652" s="28"/>
      <c r="J652" s="28"/>
      <c r="K652" s="29"/>
      <c r="L652" s="29"/>
      <c r="M652" s="29"/>
      <c r="N652" s="29"/>
      <c r="O652" s="30"/>
      <c r="P652" s="31"/>
      <c r="Q652" s="31"/>
      <c r="R652" s="32"/>
      <c r="S652" s="2"/>
      <c r="T652" s="2"/>
      <c r="U652" s="2"/>
      <c r="V652" s="2"/>
      <c r="W652" s="2"/>
      <c r="X652" s="2"/>
      <c r="Y652" s="2"/>
      <c r="Z652" s="2"/>
    </row>
    <row r="653" spans="1:26" ht="13.5" customHeight="1">
      <c r="A653" s="2"/>
      <c r="B653" s="2"/>
      <c r="C653" s="2"/>
      <c r="D653" s="2"/>
      <c r="E653" s="2"/>
      <c r="F653" s="2"/>
      <c r="G653" s="28"/>
      <c r="H653" s="28"/>
      <c r="I653" s="28"/>
      <c r="J653" s="28"/>
      <c r="K653" s="29"/>
      <c r="L653" s="29"/>
      <c r="M653" s="29"/>
      <c r="N653" s="29"/>
      <c r="O653" s="30"/>
      <c r="P653" s="31"/>
      <c r="Q653" s="31"/>
      <c r="R653" s="32"/>
      <c r="S653" s="2"/>
      <c r="T653" s="2"/>
      <c r="U653" s="2"/>
      <c r="V653" s="2"/>
      <c r="W653" s="2"/>
      <c r="X653" s="2"/>
      <c r="Y653" s="2"/>
      <c r="Z653" s="2"/>
    </row>
    <row r="654" spans="1:26" ht="13.5" customHeight="1">
      <c r="A654" s="2"/>
      <c r="B654" s="2"/>
      <c r="C654" s="2"/>
      <c r="D654" s="2"/>
      <c r="E654" s="2"/>
      <c r="F654" s="2"/>
      <c r="G654" s="28"/>
      <c r="H654" s="28"/>
      <c r="I654" s="28"/>
      <c r="J654" s="28"/>
      <c r="K654" s="29"/>
      <c r="L654" s="29"/>
      <c r="M654" s="29"/>
      <c r="N654" s="29"/>
      <c r="O654" s="30"/>
      <c r="P654" s="31"/>
      <c r="Q654" s="31"/>
      <c r="R654" s="32"/>
      <c r="S654" s="2"/>
      <c r="T654" s="2"/>
      <c r="U654" s="2"/>
      <c r="V654" s="2"/>
      <c r="W654" s="2"/>
      <c r="X654" s="2"/>
      <c r="Y654" s="2"/>
      <c r="Z654" s="2"/>
    </row>
    <row r="655" spans="1:26" ht="13.5" customHeight="1">
      <c r="A655" s="2"/>
      <c r="B655" s="2"/>
      <c r="C655" s="2"/>
      <c r="D655" s="2"/>
      <c r="E655" s="2"/>
      <c r="F655" s="2"/>
      <c r="G655" s="28"/>
      <c r="H655" s="28"/>
      <c r="I655" s="28"/>
      <c r="J655" s="28"/>
      <c r="K655" s="29"/>
      <c r="L655" s="29"/>
      <c r="M655" s="29"/>
      <c r="N655" s="29"/>
      <c r="O655" s="30"/>
      <c r="P655" s="31"/>
      <c r="Q655" s="31"/>
      <c r="R655" s="32"/>
      <c r="S655" s="2"/>
      <c r="T655" s="2"/>
      <c r="U655" s="2"/>
      <c r="V655" s="2"/>
      <c r="W655" s="2"/>
      <c r="X655" s="2"/>
      <c r="Y655" s="2"/>
      <c r="Z655" s="2"/>
    </row>
    <row r="656" spans="1:26" ht="13.5" customHeight="1">
      <c r="A656" s="2"/>
      <c r="B656" s="2"/>
      <c r="C656" s="2"/>
      <c r="D656" s="2"/>
      <c r="E656" s="2"/>
      <c r="F656" s="2"/>
      <c r="G656" s="28"/>
      <c r="H656" s="28"/>
      <c r="I656" s="28"/>
      <c r="J656" s="28"/>
      <c r="K656" s="29"/>
      <c r="L656" s="29"/>
      <c r="M656" s="29"/>
      <c r="N656" s="29"/>
      <c r="O656" s="30"/>
      <c r="P656" s="31"/>
      <c r="Q656" s="31"/>
      <c r="R656" s="32"/>
      <c r="S656" s="2"/>
      <c r="T656" s="2"/>
      <c r="U656" s="2"/>
      <c r="V656" s="2"/>
      <c r="W656" s="2"/>
      <c r="X656" s="2"/>
      <c r="Y656" s="2"/>
      <c r="Z656" s="2"/>
    </row>
    <row r="657" spans="1:26" ht="13.5" customHeight="1">
      <c r="A657" s="2"/>
      <c r="B657" s="2"/>
      <c r="C657" s="2"/>
      <c r="D657" s="2"/>
      <c r="E657" s="2"/>
      <c r="F657" s="2"/>
      <c r="G657" s="28"/>
      <c r="H657" s="28"/>
      <c r="I657" s="28"/>
      <c r="J657" s="28"/>
      <c r="K657" s="29"/>
      <c r="L657" s="29"/>
      <c r="M657" s="29"/>
      <c r="N657" s="29"/>
      <c r="O657" s="30"/>
      <c r="P657" s="31"/>
      <c r="Q657" s="31"/>
      <c r="R657" s="32"/>
      <c r="S657" s="2"/>
      <c r="T657" s="2"/>
      <c r="U657" s="2"/>
      <c r="V657" s="2"/>
      <c r="W657" s="2"/>
      <c r="X657" s="2"/>
      <c r="Y657" s="2"/>
      <c r="Z657" s="2"/>
    </row>
    <row r="658" spans="1:26" ht="13.5" customHeight="1">
      <c r="A658" s="2"/>
      <c r="B658" s="2"/>
      <c r="C658" s="2"/>
      <c r="D658" s="2"/>
      <c r="E658" s="2"/>
      <c r="F658" s="2"/>
      <c r="G658" s="28"/>
      <c r="H658" s="28"/>
      <c r="I658" s="28"/>
      <c r="J658" s="28"/>
      <c r="K658" s="29"/>
      <c r="L658" s="29"/>
      <c r="M658" s="29"/>
      <c r="N658" s="29"/>
      <c r="O658" s="30"/>
      <c r="P658" s="31"/>
      <c r="Q658" s="31"/>
      <c r="R658" s="32"/>
      <c r="S658" s="2"/>
      <c r="T658" s="2"/>
      <c r="U658" s="2"/>
      <c r="V658" s="2"/>
      <c r="W658" s="2"/>
      <c r="X658" s="2"/>
      <c r="Y658" s="2"/>
      <c r="Z658" s="2"/>
    </row>
    <row r="659" spans="1:26" ht="13.5" customHeight="1">
      <c r="A659" s="2"/>
      <c r="B659" s="2"/>
      <c r="C659" s="2"/>
      <c r="D659" s="2"/>
      <c r="E659" s="2"/>
      <c r="F659" s="2"/>
      <c r="G659" s="28"/>
      <c r="H659" s="28"/>
      <c r="I659" s="28"/>
      <c r="J659" s="28"/>
      <c r="K659" s="29"/>
      <c r="L659" s="29"/>
      <c r="M659" s="29"/>
      <c r="N659" s="29"/>
      <c r="O659" s="30"/>
      <c r="P659" s="31"/>
      <c r="Q659" s="31"/>
      <c r="R659" s="32"/>
      <c r="S659" s="2"/>
      <c r="T659" s="2"/>
      <c r="U659" s="2"/>
      <c r="V659" s="2"/>
      <c r="W659" s="2"/>
      <c r="X659" s="2"/>
      <c r="Y659" s="2"/>
      <c r="Z659" s="2"/>
    </row>
    <row r="660" spans="1:26" ht="13.5" customHeight="1">
      <c r="A660" s="2"/>
      <c r="B660" s="2"/>
      <c r="C660" s="2"/>
      <c r="D660" s="2"/>
      <c r="E660" s="2"/>
      <c r="F660" s="2"/>
      <c r="G660" s="28"/>
      <c r="H660" s="28"/>
      <c r="I660" s="28"/>
      <c r="J660" s="28"/>
      <c r="K660" s="29"/>
      <c r="L660" s="29"/>
      <c r="M660" s="29"/>
      <c r="N660" s="29"/>
      <c r="O660" s="30"/>
      <c r="P660" s="31"/>
      <c r="Q660" s="31"/>
      <c r="R660" s="32"/>
      <c r="S660" s="2"/>
      <c r="T660" s="2"/>
      <c r="U660" s="2"/>
      <c r="V660" s="2"/>
      <c r="W660" s="2"/>
      <c r="X660" s="2"/>
      <c r="Y660" s="2"/>
      <c r="Z660" s="2"/>
    </row>
    <row r="661" spans="1:26" ht="13.5" customHeight="1">
      <c r="A661" s="2"/>
      <c r="B661" s="2"/>
      <c r="C661" s="2"/>
      <c r="D661" s="2"/>
      <c r="E661" s="2"/>
      <c r="F661" s="2"/>
      <c r="G661" s="28"/>
      <c r="H661" s="28"/>
      <c r="I661" s="28"/>
      <c r="J661" s="28"/>
      <c r="K661" s="29"/>
      <c r="L661" s="29"/>
      <c r="M661" s="29"/>
      <c r="N661" s="29"/>
      <c r="O661" s="30"/>
      <c r="P661" s="31"/>
      <c r="Q661" s="31"/>
      <c r="R661" s="32"/>
      <c r="S661" s="2"/>
      <c r="T661" s="2"/>
      <c r="U661" s="2"/>
      <c r="V661" s="2"/>
      <c r="W661" s="2"/>
      <c r="X661" s="2"/>
      <c r="Y661" s="2"/>
      <c r="Z661" s="2"/>
    </row>
    <row r="662" spans="1:26" ht="13.5" customHeight="1">
      <c r="A662" s="2"/>
      <c r="B662" s="2"/>
      <c r="C662" s="2"/>
      <c r="D662" s="2"/>
      <c r="E662" s="2"/>
      <c r="F662" s="2"/>
      <c r="G662" s="28"/>
      <c r="H662" s="28"/>
      <c r="I662" s="28"/>
      <c r="J662" s="28"/>
      <c r="K662" s="29"/>
      <c r="L662" s="29"/>
      <c r="M662" s="29"/>
      <c r="N662" s="29"/>
      <c r="O662" s="30"/>
      <c r="P662" s="31"/>
      <c r="Q662" s="31"/>
      <c r="R662" s="32"/>
      <c r="S662" s="2"/>
      <c r="T662" s="2"/>
      <c r="U662" s="2"/>
      <c r="V662" s="2"/>
      <c r="W662" s="2"/>
      <c r="X662" s="2"/>
      <c r="Y662" s="2"/>
      <c r="Z662" s="2"/>
    </row>
    <row r="663" spans="1:26" ht="13.5" customHeight="1">
      <c r="A663" s="2"/>
      <c r="B663" s="2"/>
      <c r="C663" s="2"/>
      <c r="D663" s="2"/>
      <c r="E663" s="2"/>
      <c r="F663" s="2"/>
      <c r="G663" s="28"/>
      <c r="H663" s="28"/>
      <c r="I663" s="28"/>
      <c r="J663" s="28"/>
      <c r="K663" s="29"/>
      <c r="L663" s="29"/>
      <c r="M663" s="29"/>
      <c r="N663" s="29"/>
      <c r="O663" s="30"/>
      <c r="P663" s="31"/>
      <c r="Q663" s="31"/>
      <c r="R663" s="32"/>
      <c r="S663" s="2"/>
      <c r="T663" s="2"/>
      <c r="U663" s="2"/>
      <c r="V663" s="2"/>
      <c r="W663" s="2"/>
      <c r="X663" s="2"/>
      <c r="Y663" s="2"/>
      <c r="Z663" s="2"/>
    </row>
    <row r="664" spans="1:26" ht="13.5" customHeight="1">
      <c r="A664" s="2"/>
      <c r="B664" s="2"/>
      <c r="C664" s="2"/>
      <c r="D664" s="2"/>
      <c r="E664" s="2"/>
      <c r="F664" s="2"/>
      <c r="G664" s="28"/>
      <c r="H664" s="28"/>
      <c r="I664" s="28"/>
      <c r="J664" s="28"/>
      <c r="K664" s="29"/>
      <c r="L664" s="29"/>
      <c r="M664" s="29"/>
      <c r="N664" s="29"/>
      <c r="O664" s="30"/>
      <c r="P664" s="31"/>
      <c r="Q664" s="31"/>
      <c r="R664" s="32"/>
      <c r="S664" s="2"/>
      <c r="T664" s="2"/>
      <c r="U664" s="2"/>
      <c r="V664" s="2"/>
      <c r="W664" s="2"/>
      <c r="X664" s="2"/>
      <c r="Y664" s="2"/>
      <c r="Z664" s="2"/>
    </row>
    <row r="665" spans="1:26" ht="13.5" customHeight="1">
      <c r="A665" s="2"/>
      <c r="B665" s="2"/>
      <c r="C665" s="2"/>
      <c r="D665" s="2"/>
      <c r="E665" s="2"/>
      <c r="F665" s="2"/>
      <c r="G665" s="28"/>
      <c r="H665" s="28"/>
      <c r="I665" s="28"/>
      <c r="J665" s="28"/>
      <c r="K665" s="29"/>
      <c r="L665" s="29"/>
      <c r="M665" s="29"/>
      <c r="N665" s="29"/>
      <c r="O665" s="30"/>
      <c r="P665" s="31"/>
      <c r="Q665" s="31"/>
      <c r="R665" s="32"/>
      <c r="S665" s="2"/>
      <c r="T665" s="2"/>
      <c r="U665" s="2"/>
      <c r="V665" s="2"/>
      <c r="W665" s="2"/>
      <c r="X665" s="2"/>
      <c r="Y665" s="2"/>
      <c r="Z665" s="2"/>
    </row>
    <row r="666" spans="1:26" ht="13.5" customHeight="1">
      <c r="A666" s="2"/>
      <c r="B666" s="2"/>
      <c r="C666" s="2"/>
      <c r="D666" s="2"/>
      <c r="E666" s="2"/>
      <c r="F666" s="2"/>
      <c r="G666" s="28"/>
      <c r="H666" s="28"/>
      <c r="I666" s="28"/>
      <c r="J666" s="28"/>
      <c r="K666" s="29"/>
      <c r="L666" s="29"/>
      <c r="M666" s="29"/>
      <c r="N666" s="29"/>
      <c r="O666" s="30"/>
      <c r="P666" s="31"/>
      <c r="Q666" s="31"/>
      <c r="R666" s="32"/>
      <c r="S666" s="2"/>
      <c r="T666" s="2"/>
      <c r="U666" s="2"/>
      <c r="V666" s="2"/>
      <c r="W666" s="2"/>
      <c r="X666" s="2"/>
      <c r="Y666" s="2"/>
      <c r="Z666" s="2"/>
    </row>
    <row r="667" spans="1:26" ht="13.5" customHeight="1">
      <c r="A667" s="2"/>
      <c r="B667" s="2"/>
      <c r="C667" s="2"/>
      <c r="D667" s="2"/>
      <c r="E667" s="2"/>
      <c r="F667" s="2"/>
      <c r="G667" s="28"/>
      <c r="H667" s="28"/>
      <c r="I667" s="28"/>
      <c r="J667" s="28"/>
      <c r="K667" s="29"/>
      <c r="L667" s="29"/>
      <c r="M667" s="29"/>
      <c r="N667" s="29"/>
      <c r="O667" s="30"/>
      <c r="P667" s="31"/>
      <c r="Q667" s="31"/>
      <c r="R667" s="32"/>
      <c r="S667" s="2"/>
      <c r="T667" s="2"/>
      <c r="U667" s="2"/>
      <c r="V667" s="2"/>
      <c r="W667" s="2"/>
      <c r="X667" s="2"/>
      <c r="Y667" s="2"/>
      <c r="Z667" s="2"/>
    </row>
    <row r="668" spans="1:26" ht="13.5" customHeight="1">
      <c r="A668" s="2"/>
      <c r="B668" s="2"/>
      <c r="C668" s="2"/>
      <c r="D668" s="2"/>
      <c r="E668" s="2"/>
      <c r="F668" s="2"/>
      <c r="G668" s="28"/>
      <c r="H668" s="28"/>
      <c r="I668" s="28"/>
      <c r="J668" s="28"/>
      <c r="K668" s="29"/>
      <c r="L668" s="29"/>
      <c r="M668" s="29"/>
      <c r="N668" s="29"/>
      <c r="O668" s="30"/>
      <c r="P668" s="31"/>
      <c r="Q668" s="31"/>
      <c r="R668" s="32"/>
      <c r="S668" s="2"/>
      <c r="T668" s="2"/>
      <c r="U668" s="2"/>
      <c r="V668" s="2"/>
      <c r="W668" s="2"/>
      <c r="X668" s="2"/>
      <c r="Y668" s="2"/>
      <c r="Z668" s="2"/>
    </row>
    <row r="669" spans="1:26" ht="13.5" customHeight="1">
      <c r="A669" s="2"/>
      <c r="B669" s="2"/>
      <c r="C669" s="2"/>
      <c r="D669" s="2"/>
      <c r="E669" s="2"/>
      <c r="F669" s="2"/>
      <c r="G669" s="28"/>
      <c r="H669" s="28"/>
      <c r="I669" s="28"/>
      <c r="J669" s="28"/>
      <c r="K669" s="29"/>
      <c r="L669" s="29"/>
      <c r="M669" s="29"/>
      <c r="N669" s="29"/>
      <c r="O669" s="30"/>
      <c r="P669" s="31"/>
      <c r="Q669" s="31"/>
      <c r="R669" s="32"/>
      <c r="S669" s="2"/>
      <c r="T669" s="2"/>
      <c r="U669" s="2"/>
      <c r="V669" s="2"/>
      <c r="W669" s="2"/>
      <c r="X669" s="2"/>
      <c r="Y669" s="2"/>
      <c r="Z669" s="2"/>
    </row>
    <row r="670" spans="1:26" ht="13.5" customHeight="1">
      <c r="A670" s="2"/>
      <c r="B670" s="2"/>
      <c r="C670" s="2"/>
      <c r="D670" s="2"/>
      <c r="E670" s="2"/>
      <c r="F670" s="2"/>
      <c r="G670" s="28"/>
      <c r="H670" s="28"/>
      <c r="I670" s="28"/>
      <c r="J670" s="28"/>
      <c r="K670" s="29"/>
      <c r="L670" s="29"/>
      <c r="M670" s="29"/>
      <c r="N670" s="29"/>
      <c r="O670" s="30"/>
      <c r="P670" s="31"/>
      <c r="Q670" s="31"/>
      <c r="R670" s="32"/>
      <c r="S670" s="2"/>
      <c r="T670" s="2"/>
      <c r="U670" s="2"/>
      <c r="V670" s="2"/>
      <c r="W670" s="2"/>
      <c r="X670" s="2"/>
      <c r="Y670" s="2"/>
      <c r="Z670" s="2"/>
    </row>
    <row r="671" spans="1:26" ht="13.5" customHeight="1">
      <c r="A671" s="2"/>
      <c r="B671" s="2"/>
      <c r="C671" s="2"/>
      <c r="D671" s="2"/>
      <c r="E671" s="2"/>
      <c r="F671" s="2"/>
      <c r="G671" s="28"/>
      <c r="H671" s="28"/>
      <c r="I671" s="28"/>
      <c r="J671" s="28"/>
      <c r="K671" s="29"/>
      <c r="L671" s="29"/>
      <c r="M671" s="29"/>
      <c r="N671" s="29"/>
      <c r="O671" s="30"/>
      <c r="P671" s="31"/>
      <c r="Q671" s="31"/>
      <c r="R671" s="32"/>
      <c r="S671" s="2"/>
      <c r="T671" s="2"/>
      <c r="U671" s="2"/>
      <c r="V671" s="2"/>
      <c r="W671" s="2"/>
      <c r="X671" s="2"/>
      <c r="Y671" s="2"/>
      <c r="Z671" s="2"/>
    </row>
    <row r="672" spans="1:26" ht="13.5" customHeight="1">
      <c r="A672" s="2"/>
      <c r="B672" s="2"/>
      <c r="C672" s="2"/>
      <c r="D672" s="2"/>
      <c r="E672" s="2"/>
      <c r="F672" s="2"/>
      <c r="G672" s="28"/>
      <c r="H672" s="28"/>
      <c r="I672" s="28"/>
      <c r="J672" s="28"/>
      <c r="K672" s="29"/>
      <c r="L672" s="29"/>
      <c r="M672" s="29"/>
      <c r="N672" s="29"/>
      <c r="O672" s="30"/>
      <c r="P672" s="31"/>
      <c r="Q672" s="31"/>
      <c r="R672" s="32"/>
      <c r="S672" s="2"/>
      <c r="T672" s="2"/>
      <c r="U672" s="2"/>
      <c r="V672" s="2"/>
      <c r="W672" s="2"/>
      <c r="X672" s="2"/>
      <c r="Y672" s="2"/>
      <c r="Z672" s="2"/>
    </row>
    <row r="673" spans="1:26" ht="13.5" customHeight="1">
      <c r="A673" s="2"/>
      <c r="B673" s="2"/>
      <c r="C673" s="2"/>
      <c r="D673" s="2"/>
      <c r="E673" s="2"/>
      <c r="F673" s="2"/>
      <c r="G673" s="28"/>
      <c r="H673" s="28"/>
      <c r="I673" s="28"/>
      <c r="J673" s="28"/>
      <c r="K673" s="29"/>
      <c r="L673" s="29"/>
      <c r="M673" s="29"/>
      <c r="N673" s="29"/>
      <c r="O673" s="30"/>
      <c r="P673" s="31"/>
      <c r="Q673" s="31"/>
      <c r="R673" s="32"/>
      <c r="S673" s="2"/>
      <c r="T673" s="2"/>
      <c r="U673" s="2"/>
      <c r="V673" s="2"/>
      <c r="W673" s="2"/>
      <c r="X673" s="2"/>
      <c r="Y673" s="2"/>
      <c r="Z673" s="2"/>
    </row>
    <row r="674" spans="1:26" ht="13.5" customHeight="1">
      <c r="A674" s="2"/>
      <c r="B674" s="2"/>
      <c r="C674" s="2"/>
      <c r="D674" s="2"/>
      <c r="E674" s="2"/>
      <c r="F674" s="2"/>
      <c r="G674" s="28"/>
      <c r="H674" s="28"/>
      <c r="I674" s="28"/>
      <c r="J674" s="28"/>
      <c r="K674" s="29"/>
      <c r="L674" s="29"/>
      <c r="M674" s="29"/>
      <c r="N674" s="29"/>
      <c r="O674" s="30"/>
      <c r="P674" s="31"/>
      <c r="Q674" s="31"/>
      <c r="R674" s="32"/>
      <c r="S674" s="2"/>
      <c r="T674" s="2"/>
      <c r="U674" s="2"/>
      <c r="V674" s="2"/>
      <c r="W674" s="2"/>
      <c r="X674" s="2"/>
      <c r="Y674" s="2"/>
      <c r="Z674" s="2"/>
    </row>
    <row r="675" spans="1:26" ht="13.5" customHeight="1">
      <c r="A675" s="2"/>
      <c r="B675" s="2"/>
      <c r="C675" s="2"/>
      <c r="D675" s="2"/>
      <c r="E675" s="2"/>
      <c r="F675" s="2"/>
      <c r="G675" s="28"/>
      <c r="H675" s="28"/>
      <c r="I675" s="28"/>
      <c r="J675" s="28"/>
      <c r="K675" s="29"/>
      <c r="L675" s="29"/>
      <c r="M675" s="29"/>
      <c r="N675" s="29"/>
      <c r="O675" s="30"/>
      <c r="P675" s="31"/>
      <c r="Q675" s="31"/>
      <c r="R675" s="32"/>
      <c r="S675" s="2"/>
      <c r="T675" s="2"/>
      <c r="U675" s="2"/>
      <c r="V675" s="2"/>
      <c r="W675" s="2"/>
      <c r="X675" s="2"/>
      <c r="Y675" s="2"/>
      <c r="Z675" s="2"/>
    </row>
    <row r="676" spans="1:26" ht="13.5" customHeight="1">
      <c r="A676" s="2"/>
      <c r="B676" s="2"/>
      <c r="C676" s="2"/>
      <c r="D676" s="2"/>
      <c r="E676" s="2"/>
      <c r="F676" s="2"/>
      <c r="G676" s="28"/>
      <c r="H676" s="28"/>
      <c r="I676" s="28"/>
      <c r="J676" s="28"/>
      <c r="K676" s="29"/>
      <c r="L676" s="29"/>
      <c r="M676" s="29"/>
      <c r="N676" s="29"/>
      <c r="O676" s="30"/>
      <c r="P676" s="31"/>
      <c r="Q676" s="31"/>
      <c r="R676" s="32"/>
      <c r="S676" s="2"/>
      <c r="T676" s="2"/>
      <c r="U676" s="2"/>
      <c r="V676" s="2"/>
      <c r="W676" s="2"/>
      <c r="X676" s="2"/>
      <c r="Y676" s="2"/>
      <c r="Z676" s="2"/>
    </row>
    <row r="677" spans="1:26" ht="13.5" customHeight="1">
      <c r="A677" s="2"/>
      <c r="B677" s="2"/>
      <c r="C677" s="2"/>
      <c r="D677" s="2"/>
      <c r="E677" s="2"/>
      <c r="F677" s="2"/>
      <c r="G677" s="28"/>
      <c r="H677" s="28"/>
      <c r="I677" s="28"/>
      <c r="J677" s="28"/>
      <c r="K677" s="29"/>
      <c r="L677" s="29"/>
      <c r="M677" s="29"/>
      <c r="N677" s="29"/>
      <c r="O677" s="30"/>
      <c r="P677" s="31"/>
      <c r="Q677" s="31"/>
      <c r="R677" s="32"/>
      <c r="S677" s="2"/>
      <c r="T677" s="2"/>
      <c r="U677" s="2"/>
      <c r="V677" s="2"/>
      <c r="W677" s="2"/>
      <c r="X677" s="2"/>
      <c r="Y677" s="2"/>
      <c r="Z677" s="2"/>
    </row>
    <row r="678" spans="1:26" ht="13.5" customHeight="1">
      <c r="A678" s="2"/>
      <c r="B678" s="2"/>
      <c r="C678" s="2"/>
      <c r="D678" s="2"/>
      <c r="E678" s="2"/>
      <c r="F678" s="2"/>
      <c r="G678" s="28"/>
      <c r="H678" s="28"/>
      <c r="I678" s="28"/>
      <c r="J678" s="28"/>
      <c r="K678" s="29"/>
      <c r="L678" s="29"/>
      <c r="M678" s="29"/>
      <c r="N678" s="29"/>
      <c r="O678" s="30"/>
      <c r="P678" s="31"/>
      <c r="Q678" s="31"/>
      <c r="R678" s="32"/>
      <c r="S678" s="2"/>
      <c r="T678" s="2"/>
      <c r="U678" s="2"/>
      <c r="V678" s="2"/>
      <c r="W678" s="2"/>
      <c r="X678" s="2"/>
      <c r="Y678" s="2"/>
      <c r="Z678" s="2"/>
    </row>
    <row r="679" spans="1:26" ht="13.5" customHeight="1">
      <c r="A679" s="2"/>
      <c r="B679" s="2"/>
      <c r="C679" s="2"/>
      <c r="D679" s="2"/>
      <c r="E679" s="2"/>
      <c r="F679" s="2"/>
      <c r="G679" s="28"/>
      <c r="H679" s="28"/>
      <c r="I679" s="28"/>
      <c r="J679" s="28"/>
      <c r="K679" s="29"/>
      <c r="L679" s="29"/>
      <c r="M679" s="29"/>
      <c r="N679" s="29"/>
      <c r="O679" s="30"/>
      <c r="P679" s="31"/>
      <c r="Q679" s="31"/>
      <c r="R679" s="32"/>
      <c r="S679" s="2"/>
      <c r="T679" s="2"/>
      <c r="U679" s="2"/>
      <c r="V679" s="2"/>
      <c r="W679" s="2"/>
      <c r="X679" s="2"/>
      <c r="Y679" s="2"/>
      <c r="Z679" s="2"/>
    </row>
    <row r="680" spans="1:26" ht="13.5" customHeight="1">
      <c r="A680" s="2"/>
      <c r="B680" s="2"/>
      <c r="C680" s="2"/>
      <c r="D680" s="2"/>
      <c r="E680" s="2"/>
      <c r="F680" s="2"/>
      <c r="G680" s="28"/>
      <c r="H680" s="28"/>
      <c r="I680" s="28"/>
      <c r="J680" s="28"/>
      <c r="K680" s="29"/>
      <c r="L680" s="29"/>
      <c r="M680" s="29"/>
      <c r="N680" s="29"/>
      <c r="O680" s="30"/>
      <c r="P680" s="31"/>
      <c r="Q680" s="31"/>
      <c r="R680" s="32"/>
      <c r="S680" s="2"/>
      <c r="T680" s="2"/>
      <c r="U680" s="2"/>
      <c r="V680" s="2"/>
      <c r="W680" s="2"/>
      <c r="X680" s="2"/>
      <c r="Y680" s="2"/>
      <c r="Z680" s="2"/>
    </row>
    <row r="681" spans="1:26" ht="13.5" customHeight="1">
      <c r="A681" s="2"/>
      <c r="B681" s="2"/>
      <c r="C681" s="2"/>
      <c r="D681" s="2"/>
      <c r="E681" s="2"/>
      <c r="F681" s="2"/>
      <c r="G681" s="28"/>
      <c r="H681" s="28"/>
      <c r="I681" s="28"/>
      <c r="J681" s="28"/>
      <c r="K681" s="29"/>
      <c r="L681" s="29"/>
      <c r="M681" s="29"/>
      <c r="N681" s="29"/>
      <c r="O681" s="30"/>
      <c r="P681" s="31"/>
      <c r="Q681" s="31"/>
      <c r="R681" s="32"/>
      <c r="S681" s="2"/>
      <c r="T681" s="2"/>
      <c r="U681" s="2"/>
      <c r="V681" s="2"/>
      <c r="W681" s="2"/>
      <c r="X681" s="2"/>
      <c r="Y681" s="2"/>
      <c r="Z681" s="2"/>
    </row>
    <row r="682" spans="1:26" ht="13.5" customHeight="1">
      <c r="A682" s="2"/>
      <c r="B682" s="2"/>
      <c r="C682" s="2"/>
      <c r="D682" s="2"/>
      <c r="E682" s="2"/>
      <c r="F682" s="2"/>
      <c r="G682" s="28"/>
      <c r="H682" s="28"/>
      <c r="I682" s="28"/>
      <c r="J682" s="28"/>
      <c r="K682" s="29"/>
      <c r="L682" s="29"/>
      <c r="M682" s="29"/>
      <c r="N682" s="29"/>
      <c r="O682" s="30"/>
      <c r="P682" s="31"/>
      <c r="Q682" s="31"/>
      <c r="R682" s="32"/>
      <c r="S682" s="2"/>
      <c r="T682" s="2"/>
      <c r="U682" s="2"/>
      <c r="V682" s="2"/>
      <c r="W682" s="2"/>
      <c r="X682" s="2"/>
      <c r="Y682" s="2"/>
      <c r="Z682" s="2"/>
    </row>
    <row r="683" spans="1:26" ht="13.5" customHeight="1">
      <c r="A683" s="2"/>
      <c r="B683" s="2"/>
      <c r="C683" s="2"/>
      <c r="D683" s="2"/>
      <c r="E683" s="2"/>
      <c r="F683" s="2"/>
      <c r="G683" s="28"/>
      <c r="H683" s="28"/>
      <c r="I683" s="28"/>
      <c r="J683" s="28"/>
      <c r="K683" s="29"/>
      <c r="L683" s="29"/>
      <c r="M683" s="29"/>
      <c r="N683" s="29"/>
      <c r="O683" s="30"/>
      <c r="P683" s="31"/>
      <c r="Q683" s="31"/>
      <c r="R683" s="32"/>
      <c r="S683" s="2"/>
      <c r="T683" s="2"/>
      <c r="U683" s="2"/>
      <c r="V683" s="2"/>
      <c r="W683" s="2"/>
      <c r="X683" s="2"/>
      <c r="Y683" s="2"/>
      <c r="Z683" s="2"/>
    </row>
    <row r="684" spans="1:26" ht="13.5" customHeight="1">
      <c r="A684" s="2"/>
      <c r="B684" s="2"/>
      <c r="C684" s="2"/>
      <c r="D684" s="2"/>
      <c r="E684" s="2"/>
      <c r="F684" s="2"/>
      <c r="G684" s="28"/>
      <c r="H684" s="28"/>
      <c r="I684" s="28"/>
      <c r="J684" s="28"/>
      <c r="K684" s="29"/>
      <c r="L684" s="29"/>
      <c r="M684" s="29"/>
      <c r="N684" s="29"/>
      <c r="O684" s="30"/>
      <c r="P684" s="31"/>
      <c r="Q684" s="31"/>
      <c r="R684" s="32"/>
      <c r="S684" s="2"/>
      <c r="T684" s="2"/>
      <c r="U684" s="2"/>
      <c r="V684" s="2"/>
      <c r="W684" s="2"/>
      <c r="X684" s="2"/>
      <c r="Y684" s="2"/>
      <c r="Z684" s="2"/>
    </row>
    <row r="685" spans="1:26" ht="13.5" customHeight="1">
      <c r="A685" s="2"/>
      <c r="B685" s="2"/>
      <c r="C685" s="2"/>
      <c r="D685" s="2"/>
      <c r="E685" s="2"/>
      <c r="F685" s="2"/>
      <c r="G685" s="28"/>
      <c r="H685" s="28"/>
      <c r="I685" s="28"/>
      <c r="J685" s="28"/>
      <c r="K685" s="29"/>
      <c r="L685" s="29"/>
      <c r="M685" s="29"/>
      <c r="N685" s="29"/>
      <c r="O685" s="30"/>
      <c r="P685" s="31"/>
      <c r="Q685" s="31"/>
      <c r="R685" s="32"/>
      <c r="S685" s="2"/>
      <c r="T685" s="2"/>
      <c r="U685" s="2"/>
      <c r="V685" s="2"/>
      <c r="W685" s="2"/>
      <c r="X685" s="2"/>
      <c r="Y685" s="2"/>
      <c r="Z685" s="2"/>
    </row>
    <row r="686" spans="1:26" ht="13.5" customHeight="1">
      <c r="A686" s="2"/>
      <c r="B686" s="2"/>
      <c r="C686" s="2"/>
      <c r="D686" s="2"/>
      <c r="E686" s="2"/>
      <c r="F686" s="2"/>
      <c r="G686" s="28"/>
      <c r="H686" s="28"/>
      <c r="I686" s="28"/>
      <c r="J686" s="28"/>
      <c r="K686" s="29"/>
      <c r="L686" s="29"/>
      <c r="M686" s="29"/>
      <c r="N686" s="29"/>
      <c r="O686" s="30"/>
      <c r="P686" s="31"/>
      <c r="Q686" s="31"/>
      <c r="R686" s="32"/>
      <c r="S686" s="2"/>
      <c r="T686" s="2"/>
      <c r="U686" s="2"/>
      <c r="V686" s="2"/>
      <c r="W686" s="2"/>
      <c r="X686" s="2"/>
      <c r="Y686" s="2"/>
      <c r="Z686" s="2"/>
    </row>
    <row r="687" spans="1:26" ht="13.5" customHeight="1">
      <c r="A687" s="2"/>
      <c r="B687" s="2"/>
      <c r="C687" s="2"/>
      <c r="D687" s="2"/>
      <c r="E687" s="2"/>
      <c r="F687" s="2"/>
      <c r="G687" s="28"/>
      <c r="H687" s="28"/>
      <c r="I687" s="28"/>
      <c r="J687" s="28"/>
      <c r="K687" s="29"/>
      <c r="L687" s="29"/>
      <c r="M687" s="29"/>
      <c r="N687" s="29"/>
      <c r="O687" s="30"/>
      <c r="P687" s="31"/>
      <c r="Q687" s="31"/>
      <c r="R687" s="32"/>
      <c r="S687" s="2"/>
      <c r="T687" s="2"/>
      <c r="U687" s="2"/>
      <c r="V687" s="2"/>
      <c r="W687" s="2"/>
      <c r="X687" s="2"/>
      <c r="Y687" s="2"/>
      <c r="Z687" s="2"/>
    </row>
    <row r="688" spans="1:26" ht="13.5" customHeight="1">
      <c r="A688" s="2"/>
      <c r="B688" s="2"/>
      <c r="C688" s="2"/>
      <c r="D688" s="2"/>
      <c r="E688" s="2"/>
      <c r="F688" s="2"/>
      <c r="G688" s="28"/>
      <c r="H688" s="28"/>
      <c r="I688" s="28"/>
      <c r="J688" s="28"/>
      <c r="K688" s="29"/>
      <c r="L688" s="29"/>
      <c r="M688" s="29"/>
      <c r="N688" s="29"/>
      <c r="O688" s="30"/>
      <c r="P688" s="31"/>
      <c r="Q688" s="31"/>
      <c r="R688" s="32"/>
      <c r="S688" s="2"/>
      <c r="T688" s="2"/>
      <c r="U688" s="2"/>
      <c r="V688" s="2"/>
      <c r="W688" s="2"/>
      <c r="X688" s="2"/>
      <c r="Y688" s="2"/>
      <c r="Z688" s="2"/>
    </row>
    <row r="689" spans="1:26" ht="13.5" customHeight="1">
      <c r="A689" s="2"/>
      <c r="B689" s="2"/>
      <c r="C689" s="2"/>
      <c r="D689" s="2"/>
      <c r="E689" s="2"/>
      <c r="F689" s="2"/>
      <c r="G689" s="28"/>
      <c r="H689" s="28"/>
      <c r="I689" s="28"/>
      <c r="J689" s="28"/>
      <c r="K689" s="29"/>
      <c r="L689" s="29"/>
      <c r="M689" s="29"/>
      <c r="N689" s="29"/>
      <c r="O689" s="30"/>
      <c r="P689" s="31"/>
      <c r="Q689" s="31"/>
      <c r="R689" s="32"/>
      <c r="S689" s="2"/>
      <c r="T689" s="2"/>
      <c r="U689" s="2"/>
      <c r="V689" s="2"/>
      <c r="W689" s="2"/>
      <c r="X689" s="2"/>
      <c r="Y689" s="2"/>
      <c r="Z689" s="2"/>
    </row>
    <row r="690" spans="1:26" ht="13.5" customHeight="1">
      <c r="A690" s="2"/>
      <c r="B690" s="2"/>
      <c r="C690" s="2"/>
      <c r="D690" s="2"/>
      <c r="E690" s="2"/>
      <c r="F690" s="2"/>
      <c r="G690" s="28"/>
      <c r="H690" s="28"/>
      <c r="I690" s="28"/>
      <c r="J690" s="28"/>
      <c r="K690" s="29"/>
      <c r="L690" s="29"/>
      <c r="M690" s="29"/>
      <c r="N690" s="29"/>
      <c r="O690" s="30"/>
      <c r="P690" s="31"/>
      <c r="Q690" s="31"/>
      <c r="R690" s="32"/>
      <c r="S690" s="2"/>
      <c r="T690" s="2"/>
      <c r="U690" s="2"/>
      <c r="V690" s="2"/>
      <c r="W690" s="2"/>
      <c r="X690" s="2"/>
      <c r="Y690" s="2"/>
      <c r="Z690" s="2"/>
    </row>
    <row r="691" spans="1:26" ht="13.5" customHeight="1">
      <c r="A691" s="2"/>
      <c r="B691" s="2"/>
      <c r="C691" s="2"/>
      <c r="D691" s="2"/>
      <c r="E691" s="2"/>
      <c r="F691" s="2"/>
      <c r="G691" s="28"/>
      <c r="H691" s="28"/>
      <c r="I691" s="28"/>
      <c r="J691" s="28"/>
      <c r="K691" s="29"/>
      <c r="L691" s="29"/>
      <c r="M691" s="29"/>
      <c r="N691" s="29"/>
      <c r="O691" s="30"/>
      <c r="P691" s="31"/>
      <c r="Q691" s="31"/>
      <c r="R691" s="32"/>
      <c r="S691" s="2"/>
      <c r="T691" s="2"/>
      <c r="U691" s="2"/>
      <c r="V691" s="2"/>
      <c r="W691" s="2"/>
      <c r="X691" s="2"/>
      <c r="Y691" s="2"/>
      <c r="Z691" s="2"/>
    </row>
    <row r="692" spans="1:26" ht="13.5" customHeight="1">
      <c r="A692" s="2"/>
      <c r="B692" s="2"/>
      <c r="C692" s="2"/>
      <c r="D692" s="2"/>
      <c r="E692" s="2"/>
      <c r="F692" s="2"/>
      <c r="G692" s="28"/>
      <c r="H692" s="28"/>
      <c r="I692" s="28"/>
      <c r="J692" s="28"/>
      <c r="K692" s="29"/>
      <c r="L692" s="29"/>
      <c r="M692" s="29"/>
      <c r="N692" s="29"/>
      <c r="O692" s="30"/>
      <c r="P692" s="31"/>
      <c r="Q692" s="31"/>
      <c r="R692" s="32"/>
      <c r="S692" s="2"/>
      <c r="T692" s="2"/>
      <c r="U692" s="2"/>
      <c r="V692" s="2"/>
      <c r="W692" s="2"/>
      <c r="X692" s="2"/>
      <c r="Y692" s="2"/>
      <c r="Z692" s="2"/>
    </row>
    <row r="693" spans="1:26" ht="13.5" customHeight="1">
      <c r="A693" s="2"/>
      <c r="B693" s="2"/>
      <c r="C693" s="2"/>
      <c r="D693" s="2"/>
      <c r="E693" s="2"/>
      <c r="F693" s="2"/>
      <c r="G693" s="28"/>
      <c r="H693" s="28"/>
      <c r="I693" s="28"/>
      <c r="J693" s="28"/>
      <c r="K693" s="29"/>
      <c r="L693" s="29"/>
      <c r="M693" s="29"/>
      <c r="N693" s="29"/>
      <c r="O693" s="30"/>
      <c r="P693" s="31"/>
      <c r="Q693" s="31"/>
      <c r="R693" s="32"/>
      <c r="S693" s="2"/>
      <c r="T693" s="2"/>
      <c r="U693" s="2"/>
      <c r="V693" s="2"/>
      <c r="W693" s="2"/>
      <c r="X693" s="2"/>
      <c r="Y693" s="2"/>
      <c r="Z693" s="2"/>
    </row>
    <row r="694" spans="1:26" ht="13.5" customHeight="1">
      <c r="A694" s="2"/>
      <c r="B694" s="2"/>
      <c r="C694" s="2"/>
      <c r="D694" s="2"/>
      <c r="E694" s="2"/>
      <c r="F694" s="2"/>
      <c r="G694" s="28"/>
      <c r="H694" s="28"/>
      <c r="I694" s="28"/>
      <c r="J694" s="28"/>
      <c r="K694" s="29"/>
      <c r="L694" s="29"/>
      <c r="M694" s="29"/>
      <c r="N694" s="29"/>
      <c r="O694" s="30"/>
      <c r="P694" s="31"/>
      <c r="Q694" s="31"/>
      <c r="R694" s="32"/>
      <c r="S694" s="2"/>
      <c r="T694" s="2"/>
      <c r="U694" s="2"/>
      <c r="V694" s="2"/>
      <c r="W694" s="2"/>
      <c r="X694" s="2"/>
      <c r="Y694" s="2"/>
      <c r="Z694" s="2"/>
    </row>
    <row r="695" spans="1:26" ht="13.5" customHeight="1">
      <c r="A695" s="2"/>
      <c r="B695" s="2"/>
      <c r="C695" s="2"/>
      <c r="D695" s="2"/>
      <c r="E695" s="2"/>
      <c r="F695" s="2"/>
      <c r="G695" s="28"/>
      <c r="H695" s="28"/>
      <c r="I695" s="28"/>
      <c r="J695" s="28"/>
      <c r="K695" s="29"/>
      <c r="L695" s="29"/>
      <c r="M695" s="29"/>
      <c r="N695" s="29"/>
      <c r="O695" s="30"/>
      <c r="P695" s="31"/>
      <c r="Q695" s="31"/>
      <c r="R695" s="32"/>
      <c r="S695" s="2"/>
      <c r="T695" s="2"/>
      <c r="U695" s="2"/>
      <c r="V695" s="2"/>
      <c r="W695" s="2"/>
      <c r="X695" s="2"/>
      <c r="Y695" s="2"/>
      <c r="Z695" s="2"/>
    </row>
    <row r="696" spans="1:26" ht="13.5" customHeight="1">
      <c r="A696" s="2"/>
      <c r="B696" s="2"/>
      <c r="C696" s="2"/>
      <c r="D696" s="2"/>
      <c r="E696" s="2"/>
      <c r="F696" s="2"/>
      <c r="G696" s="28"/>
      <c r="H696" s="28"/>
      <c r="I696" s="28"/>
      <c r="J696" s="28"/>
      <c r="K696" s="29"/>
      <c r="L696" s="29"/>
      <c r="M696" s="29"/>
      <c r="N696" s="29"/>
      <c r="O696" s="30"/>
      <c r="P696" s="31"/>
      <c r="Q696" s="31"/>
      <c r="R696" s="32"/>
      <c r="S696" s="2"/>
      <c r="T696" s="2"/>
      <c r="U696" s="2"/>
      <c r="V696" s="2"/>
      <c r="W696" s="2"/>
      <c r="X696" s="2"/>
      <c r="Y696" s="2"/>
      <c r="Z696" s="2"/>
    </row>
    <row r="697" spans="1:26" ht="13.5" customHeight="1">
      <c r="A697" s="2"/>
      <c r="B697" s="2"/>
      <c r="C697" s="2"/>
      <c r="D697" s="2"/>
      <c r="E697" s="2"/>
      <c r="F697" s="2"/>
      <c r="G697" s="28"/>
      <c r="H697" s="28"/>
      <c r="I697" s="28"/>
      <c r="J697" s="28"/>
      <c r="K697" s="29"/>
      <c r="L697" s="29"/>
      <c r="M697" s="29"/>
      <c r="N697" s="29"/>
      <c r="O697" s="30"/>
      <c r="P697" s="31"/>
      <c r="Q697" s="31"/>
      <c r="R697" s="32"/>
      <c r="S697" s="2"/>
      <c r="T697" s="2"/>
      <c r="U697" s="2"/>
      <c r="V697" s="2"/>
      <c r="W697" s="2"/>
      <c r="X697" s="2"/>
      <c r="Y697" s="2"/>
      <c r="Z697" s="2"/>
    </row>
    <row r="698" spans="1:26" ht="13.5" customHeight="1">
      <c r="A698" s="2"/>
      <c r="B698" s="2"/>
      <c r="C698" s="2"/>
      <c r="D698" s="2"/>
      <c r="E698" s="2"/>
      <c r="F698" s="2"/>
      <c r="G698" s="28"/>
      <c r="H698" s="28"/>
      <c r="I698" s="28"/>
      <c r="J698" s="28"/>
      <c r="K698" s="29"/>
      <c r="L698" s="29"/>
      <c r="M698" s="29"/>
      <c r="N698" s="29"/>
      <c r="O698" s="30"/>
      <c r="P698" s="31"/>
      <c r="Q698" s="31"/>
      <c r="R698" s="32"/>
      <c r="S698" s="2"/>
      <c r="T698" s="2"/>
      <c r="U698" s="2"/>
      <c r="V698" s="2"/>
      <c r="W698" s="2"/>
      <c r="X698" s="2"/>
      <c r="Y698" s="2"/>
      <c r="Z698" s="2"/>
    </row>
    <row r="699" spans="1:26" ht="13.5" customHeight="1">
      <c r="A699" s="2"/>
      <c r="B699" s="2"/>
      <c r="C699" s="2"/>
      <c r="D699" s="2"/>
      <c r="E699" s="2"/>
      <c r="F699" s="2"/>
      <c r="G699" s="28"/>
      <c r="H699" s="28"/>
      <c r="I699" s="28"/>
      <c r="J699" s="28"/>
      <c r="K699" s="29"/>
      <c r="L699" s="29"/>
      <c r="M699" s="29"/>
      <c r="N699" s="29"/>
      <c r="O699" s="30"/>
      <c r="P699" s="31"/>
      <c r="Q699" s="31"/>
      <c r="R699" s="32"/>
      <c r="S699" s="2"/>
      <c r="T699" s="2"/>
      <c r="U699" s="2"/>
      <c r="V699" s="2"/>
      <c r="W699" s="2"/>
      <c r="X699" s="2"/>
      <c r="Y699" s="2"/>
      <c r="Z699" s="2"/>
    </row>
    <row r="700" spans="1:26" ht="13.5" customHeight="1">
      <c r="A700" s="2"/>
      <c r="B700" s="2"/>
      <c r="C700" s="2"/>
      <c r="D700" s="2"/>
      <c r="E700" s="2"/>
      <c r="F700" s="2"/>
      <c r="G700" s="28"/>
      <c r="H700" s="28"/>
      <c r="I700" s="28"/>
      <c r="J700" s="28"/>
      <c r="K700" s="29"/>
      <c r="L700" s="29"/>
      <c r="M700" s="29"/>
      <c r="N700" s="29"/>
      <c r="O700" s="30"/>
      <c r="P700" s="31"/>
      <c r="Q700" s="31"/>
      <c r="R700" s="32"/>
      <c r="S700" s="2"/>
      <c r="T700" s="2"/>
      <c r="U700" s="2"/>
      <c r="V700" s="2"/>
      <c r="W700" s="2"/>
      <c r="X700" s="2"/>
      <c r="Y700" s="2"/>
      <c r="Z700" s="2"/>
    </row>
    <row r="701" spans="1:26" ht="13.5" customHeight="1">
      <c r="A701" s="2"/>
      <c r="B701" s="2"/>
      <c r="C701" s="2"/>
      <c r="D701" s="2"/>
      <c r="E701" s="2"/>
      <c r="F701" s="2"/>
      <c r="G701" s="28"/>
      <c r="H701" s="28"/>
      <c r="I701" s="28"/>
      <c r="J701" s="28"/>
      <c r="K701" s="29"/>
      <c r="L701" s="29"/>
      <c r="M701" s="29"/>
      <c r="N701" s="29"/>
      <c r="O701" s="30"/>
      <c r="P701" s="31"/>
      <c r="Q701" s="31"/>
      <c r="R701" s="32"/>
      <c r="S701" s="2"/>
      <c r="T701" s="2"/>
      <c r="U701" s="2"/>
      <c r="V701" s="2"/>
      <c r="W701" s="2"/>
      <c r="X701" s="2"/>
      <c r="Y701" s="2"/>
      <c r="Z701" s="2"/>
    </row>
    <row r="702" spans="1:26" ht="13.5" customHeight="1">
      <c r="A702" s="2"/>
      <c r="B702" s="2"/>
      <c r="C702" s="2"/>
      <c r="D702" s="2"/>
      <c r="E702" s="2"/>
      <c r="F702" s="2"/>
      <c r="G702" s="28"/>
      <c r="H702" s="28"/>
      <c r="I702" s="28"/>
      <c r="J702" s="28"/>
      <c r="K702" s="29"/>
      <c r="L702" s="29"/>
      <c r="M702" s="29"/>
      <c r="N702" s="29"/>
      <c r="O702" s="30"/>
      <c r="P702" s="31"/>
      <c r="Q702" s="31"/>
      <c r="R702" s="32"/>
      <c r="S702" s="2"/>
      <c r="T702" s="2"/>
      <c r="U702" s="2"/>
      <c r="V702" s="2"/>
      <c r="W702" s="2"/>
      <c r="X702" s="2"/>
      <c r="Y702" s="2"/>
      <c r="Z702" s="2"/>
    </row>
    <row r="703" spans="1:26" ht="13.5" customHeight="1">
      <c r="A703" s="2"/>
      <c r="B703" s="2"/>
      <c r="C703" s="2"/>
      <c r="D703" s="2"/>
      <c r="E703" s="2"/>
      <c r="F703" s="2"/>
      <c r="G703" s="28"/>
      <c r="H703" s="28"/>
      <c r="I703" s="28"/>
      <c r="J703" s="28"/>
      <c r="K703" s="29"/>
      <c r="L703" s="29"/>
      <c r="M703" s="29"/>
      <c r="N703" s="29"/>
      <c r="O703" s="30"/>
      <c r="P703" s="31"/>
      <c r="Q703" s="31"/>
      <c r="R703" s="32"/>
      <c r="S703" s="2"/>
      <c r="T703" s="2"/>
      <c r="U703" s="2"/>
      <c r="V703" s="2"/>
      <c r="W703" s="2"/>
      <c r="X703" s="2"/>
      <c r="Y703" s="2"/>
      <c r="Z703" s="2"/>
    </row>
    <row r="704" spans="1:26" ht="13.5" customHeight="1">
      <c r="A704" s="2"/>
      <c r="B704" s="2"/>
      <c r="C704" s="2"/>
      <c r="D704" s="2"/>
      <c r="E704" s="2"/>
      <c r="F704" s="2"/>
      <c r="G704" s="28"/>
      <c r="H704" s="28"/>
      <c r="I704" s="28"/>
      <c r="J704" s="28"/>
      <c r="K704" s="29"/>
      <c r="L704" s="29"/>
      <c r="M704" s="29"/>
      <c r="N704" s="29"/>
      <c r="O704" s="30"/>
      <c r="P704" s="31"/>
      <c r="Q704" s="31"/>
      <c r="R704" s="32"/>
      <c r="S704" s="2"/>
      <c r="T704" s="2"/>
      <c r="U704" s="2"/>
      <c r="V704" s="2"/>
      <c r="W704" s="2"/>
      <c r="X704" s="2"/>
      <c r="Y704" s="2"/>
      <c r="Z704" s="2"/>
    </row>
    <row r="705" spans="1:26" ht="13.5" customHeight="1">
      <c r="A705" s="2"/>
      <c r="B705" s="2"/>
      <c r="C705" s="2"/>
      <c r="D705" s="2"/>
      <c r="E705" s="2"/>
      <c r="F705" s="2"/>
      <c r="G705" s="28"/>
      <c r="H705" s="28"/>
      <c r="I705" s="28"/>
      <c r="J705" s="28"/>
      <c r="K705" s="29"/>
      <c r="L705" s="29"/>
      <c r="M705" s="29"/>
      <c r="N705" s="29"/>
      <c r="O705" s="30"/>
      <c r="P705" s="31"/>
      <c r="Q705" s="31"/>
      <c r="R705" s="32"/>
      <c r="S705" s="2"/>
      <c r="T705" s="2"/>
      <c r="U705" s="2"/>
      <c r="V705" s="2"/>
      <c r="W705" s="2"/>
      <c r="X705" s="2"/>
      <c r="Y705" s="2"/>
      <c r="Z705" s="2"/>
    </row>
    <row r="706" spans="1:26" ht="13.5" customHeight="1">
      <c r="A706" s="2"/>
      <c r="B706" s="2"/>
      <c r="C706" s="2"/>
      <c r="D706" s="2"/>
      <c r="E706" s="2"/>
      <c r="F706" s="2"/>
      <c r="G706" s="28"/>
      <c r="H706" s="28"/>
      <c r="I706" s="28"/>
      <c r="J706" s="28"/>
      <c r="K706" s="29"/>
      <c r="L706" s="29"/>
      <c r="M706" s="29"/>
      <c r="N706" s="29"/>
      <c r="O706" s="30"/>
      <c r="P706" s="31"/>
      <c r="Q706" s="31"/>
      <c r="R706" s="32"/>
      <c r="S706" s="2"/>
      <c r="T706" s="2"/>
      <c r="U706" s="2"/>
      <c r="V706" s="2"/>
      <c r="W706" s="2"/>
      <c r="X706" s="2"/>
      <c r="Y706" s="2"/>
      <c r="Z706" s="2"/>
    </row>
    <row r="707" spans="1:26" ht="13.5" customHeight="1">
      <c r="A707" s="2"/>
      <c r="B707" s="2"/>
      <c r="C707" s="2"/>
      <c r="D707" s="2"/>
      <c r="E707" s="2"/>
      <c r="F707" s="2"/>
      <c r="G707" s="28"/>
      <c r="H707" s="28"/>
      <c r="I707" s="28"/>
      <c r="J707" s="28"/>
      <c r="K707" s="29"/>
      <c r="L707" s="29"/>
      <c r="M707" s="29"/>
      <c r="N707" s="29"/>
      <c r="O707" s="30"/>
      <c r="P707" s="31"/>
      <c r="Q707" s="31"/>
      <c r="R707" s="32"/>
      <c r="S707" s="2"/>
      <c r="T707" s="2"/>
      <c r="U707" s="2"/>
      <c r="V707" s="2"/>
      <c r="W707" s="2"/>
      <c r="X707" s="2"/>
      <c r="Y707" s="2"/>
      <c r="Z707" s="2"/>
    </row>
    <row r="708" spans="1:26" ht="13.5" customHeight="1">
      <c r="A708" s="2"/>
      <c r="B708" s="2"/>
      <c r="C708" s="2"/>
      <c r="D708" s="2"/>
      <c r="E708" s="2"/>
      <c r="F708" s="2"/>
      <c r="G708" s="28"/>
      <c r="H708" s="28"/>
      <c r="I708" s="28"/>
      <c r="J708" s="28"/>
      <c r="K708" s="29"/>
      <c r="L708" s="29"/>
      <c r="M708" s="29"/>
      <c r="N708" s="29"/>
      <c r="O708" s="30"/>
      <c r="P708" s="31"/>
      <c r="Q708" s="31"/>
      <c r="R708" s="32"/>
      <c r="S708" s="2"/>
      <c r="T708" s="2"/>
      <c r="U708" s="2"/>
      <c r="V708" s="2"/>
      <c r="W708" s="2"/>
      <c r="X708" s="2"/>
      <c r="Y708" s="2"/>
      <c r="Z708" s="2"/>
    </row>
    <row r="709" spans="1:26" ht="13.5" customHeight="1">
      <c r="A709" s="2"/>
      <c r="B709" s="2"/>
      <c r="C709" s="2"/>
      <c r="D709" s="2"/>
      <c r="E709" s="2"/>
      <c r="F709" s="2"/>
      <c r="G709" s="28"/>
      <c r="H709" s="28"/>
      <c r="I709" s="28"/>
      <c r="J709" s="28"/>
      <c r="K709" s="29"/>
      <c r="L709" s="29"/>
      <c r="M709" s="29"/>
      <c r="N709" s="29"/>
      <c r="O709" s="30"/>
      <c r="P709" s="31"/>
      <c r="Q709" s="31"/>
      <c r="R709" s="32"/>
      <c r="S709" s="2"/>
      <c r="T709" s="2"/>
      <c r="U709" s="2"/>
      <c r="V709" s="2"/>
      <c r="W709" s="2"/>
      <c r="X709" s="2"/>
      <c r="Y709" s="2"/>
      <c r="Z709" s="2"/>
    </row>
    <row r="710" spans="1:26" ht="13.5" customHeight="1">
      <c r="A710" s="2"/>
      <c r="B710" s="2"/>
      <c r="C710" s="2"/>
      <c r="D710" s="2"/>
      <c r="E710" s="2"/>
      <c r="F710" s="2"/>
      <c r="G710" s="28"/>
      <c r="H710" s="28"/>
      <c r="I710" s="28"/>
      <c r="J710" s="28"/>
      <c r="K710" s="29"/>
      <c r="L710" s="29"/>
      <c r="M710" s="29"/>
      <c r="N710" s="29"/>
      <c r="O710" s="30"/>
      <c r="P710" s="31"/>
      <c r="Q710" s="31"/>
      <c r="R710" s="32"/>
      <c r="S710" s="2"/>
      <c r="T710" s="2"/>
      <c r="U710" s="2"/>
      <c r="V710" s="2"/>
      <c r="W710" s="2"/>
      <c r="X710" s="2"/>
      <c r="Y710" s="2"/>
      <c r="Z710" s="2"/>
    </row>
    <row r="711" spans="1:26" ht="13.5" customHeight="1">
      <c r="A711" s="2"/>
      <c r="B711" s="2"/>
      <c r="C711" s="2"/>
      <c r="D711" s="2"/>
      <c r="E711" s="2"/>
      <c r="F711" s="2"/>
      <c r="G711" s="28"/>
      <c r="H711" s="28"/>
      <c r="I711" s="28"/>
      <c r="J711" s="28"/>
      <c r="K711" s="29"/>
      <c r="L711" s="29"/>
      <c r="M711" s="29"/>
      <c r="N711" s="29"/>
      <c r="O711" s="30"/>
      <c r="P711" s="31"/>
      <c r="Q711" s="31"/>
      <c r="R711" s="32"/>
      <c r="S711" s="2"/>
      <c r="T711" s="2"/>
      <c r="U711" s="2"/>
      <c r="V711" s="2"/>
      <c r="W711" s="2"/>
      <c r="X711" s="2"/>
      <c r="Y711" s="2"/>
      <c r="Z711" s="2"/>
    </row>
    <row r="712" spans="1:26" ht="13.5" customHeight="1">
      <c r="A712" s="2"/>
      <c r="B712" s="2"/>
      <c r="C712" s="2"/>
      <c r="D712" s="2"/>
      <c r="E712" s="2"/>
      <c r="F712" s="2"/>
      <c r="G712" s="28"/>
      <c r="H712" s="28"/>
      <c r="I712" s="28"/>
      <c r="J712" s="28"/>
      <c r="K712" s="29"/>
      <c r="L712" s="29"/>
      <c r="M712" s="29"/>
      <c r="N712" s="29"/>
      <c r="O712" s="30"/>
      <c r="P712" s="31"/>
      <c r="Q712" s="31"/>
      <c r="R712" s="32"/>
      <c r="S712" s="2"/>
      <c r="T712" s="2"/>
      <c r="U712" s="2"/>
      <c r="V712" s="2"/>
      <c r="W712" s="2"/>
      <c r="X712" s="2"/>
      <c r="Y712" s="2"/>
      <c r="Z712" s="2"/>
    </row>
    <row r="713" spans="1:26" ht="13.5" customHeight="1">
      <c r="A713" s="2"/>
      <c r="B713" s="2"/>
      <c r="C713" s="2"/>
      <c r="D713" s="2"/>
      <c r="E713" s="2"/>
      <c r="F713" s="2"/>
      <c r="G713" s="28"/>
      <c r="H713" s="28"/>
      <c r="I713" s="28"/>
      <c r="J713" s="28"/>
      <c r="K713" s="29"/>
      <c r="L713" s="29"/>
      <c r="M713" s="29"/>
      <c r="N713" s="29"/>
      <c r="O713" s="30"/>
      <c r="P713" s="31"/>
      <c r="Q713" s="31"/>
      <c r="R713" s="32"/>
      <c r="S713" s="2"/>
      <c r="T713" s="2"/>
      <c r="U713" s="2"/>
      <c r="V713" s="2"/>
      <c r="W713" s="2"/>
      <c r="X713" s="2"/>
      <c r="Y713" s="2"/>
      <c r="Z713" s="2"/>
    </row>
    <row r="714" spans="1:26" ht="13.5" customHeight="1">
      <c r="A714" s="2"/>
      <c r="B714" s="2"/>
      <c r="C714" s="2"/>
      <c r="D714" s="2"/>
      <c r="E714" s="2"/>
      <c r="F714" s="2"/>
      <c r="G714" s="28"/>
      <c r="H714" s="28"/>
      <c r="I714" s="28"/>
      <c r="J714" s="28"/>
      <c r="K714" s="29"/>
      <c r="L714" s="29"/>
      <c r="M714" s="29"/>
      <c r="N714" s="29"/>
      <c r="O714" s="30"/>
      <c r="P714" s="31"/>
      <c r="Q714" s="31"/>
      <c r="R714" s="32"/>
      <c r="S714" s="2"/>
      <c r="T714" s="2"/>
      <c r="U714" s="2"/>
      <c r="V714" s="2"/>
      <c r="W714" s="2"/>
      <c r="X714" s="2"/>
      <c r="Y714" s="2"/>
      <c r="Z714" s="2"/>
    </row>
    <row r="715" spans="1:26" ht="13.5" customHeight="1">
      <c r="A715" s="2"/>
      <c r="B715" s="2"/>
      <c r="C715" s="2"/>
      <c r="D715" s="2"/>
      <c r="E715" s="2"/>
      <c r="F715" s="2"/>
      <c r="G715" s="28"/>
      <c r="H715" s="28"/>
      <c r="I715" s="28"/>
      <c r="J715" s="28"/>
      <c r="K715" s="29"/>
      <c r="L715" s="29"/>
      <c r="M715" s="29"/>
      <c r="N715" s="29"/>
      <c r="O715" s="30"/>
      <c r="P715" s="31"/>
      <c r="Q715" s="31"/>
      <c r="R715" s="32"/>
      <c r="S715" s="2"/>
      <c r="T715" s="2"/>
      <c r="U715" s="2"/>
      <c r="V715" s="2"/>
      <c r="W715" s="2"/>
      <c r="X715" s="2"/>
      <c r="Y715" s="2"/>
      <c r="Z715" s="2"/>
    </row>
    <row r="716" spans="1:26" ht="13.5" customHeight="1">
      <c r="A716" s="2"/>
      <c r="B716" s="2"/>
      <c r="C716" s="2"/>
      <c r="D716" s="2"/>
      <c r="E716" s="2"/>
      <c r="F716" s="2"/>
      <c r="G716" s="28"/>
      <c r="H716" s="28"/>
      <c r="I716" s="28"/>
      <c r="J716" s="28"/>
      <c r="K716" s="29"/>
      <c r="L716" s="29"/>
      <c r="M716" s="29"/>
      <c r="N716" s="29"/>
      <c r="O716" s="30"/>
      <c r="P716" s="31"/>
      <c r="Q716" s="31"/>
      <c r="R716" s="32"/>
      <c r="S716" s="2"/>
      <c r="T716" s="2"/>
      <c r="U716" s="2"/>
      <c r="V716" s="2"/>
      <c r="W716" s="2"/>
      <c r="X716" s="2"/>
      <c r="Y716" s="2"/>
      <c r="Z716" s="2"/>
    </row>
    <row r="717" spans="1:26" ht="13.5" customHeight="1">
      <c r="A717" s="2"/>
      <c r="B717" s="2"/>
      <c r="C717" s="2"/>
      <c r="D717" s="2"/>
      <c r="E717" s="2"/>
      <c r="F717" s="2"/>
      <c r="G717" s="28"/>
      <c r="H717" s="28"/>
      <c r="I717" s="28"/>
      <c r="J717" s="28"/>
      <c r="K717" s="29"/>
      <c r="L717" s="29"/>
      <c r="M717" s="29"/>
      <c r="N717" s="29"/>
      <c r="O717" s="30"/>
      <c r="P717" s="31"/>
      <c r="Q717" s="31"/>
      <c r="R717" s="32"/>
      <c r="S717" s="2"/>
      <c r="T717" s="2"/>
      <c r="U717" s="2"/>
      <c r="V717" s="2"/>
      <c r="W717" s="2"/>
      <c r="X717" s="2"/>
      <c r="Y717" s="2"/>
      <c r="Z717" s="2"/>
    </row>
    <row r="718" spans="1:26" ht="13.5" customHeight="1">
      <c r="A718" s="2"/>
      <c r="B718" s="2"/>
      <c r="C718" s="2"/>
      <c r="D718" s="2"/>
      <c r="E718" s="2"/>
      <c r="F718" s="2"/>
      <c r="G718" s="28"/>
      <c r="H718" s="28"/>
      <c r="I718" s="28"/>
      <c r="J718" s="28"/>
      <c r="K718" s="29"/>
      <c r="L718" s="29"/>
      <c r="M718" s="29"/>
      <c r="N718" s="29"/>
      <c r="O718" s="30"/>
      <c r="P718" s="31"/>
      <c r="Q718" s="31"/>
      <c r="R718" s="32"/>
      <c r="S718" s="2"/>
      <c r="T718" s="2"/>
      <c r="U718" s="2"/>
      <c r="V718" s="2"/>
      <c r="W718" s="2"/>
      <c r="X718" s="2"/>
      <c r="Y718" s="2"/>
      <c r="Z718" s="2"/>
    </row>
    <row r="719" spans="1:26" ht="13.5" customHeight="1">
      <c r="A719" s="2"/>
      <c r="B719" s="2"/>
      <c r="C719" s="2"/>
      <c r="D719" s="2"/>
      <c r="E719" s="2"/>
      <c r="F719" s="2"/>
      <c r="G719" s="28"/>
      <c r="H719" s="28"/>
      <c r="I719" s="28"/>
      <c r="J719" s="28"/>
      <c r="K719" s="29"/>
      <c r="L719" s="29"/>
      <c r="M719" s="29"/>
      <c r="N719" s="29"/>
      <c r="O719" s="30"/>
      <c r="P719" s="31"/>
      <c r="Q719" s="31"/>
      <c r="R719" s="32"/>
      <c r="S719" s="2"/>
      <c r="T719" s="2"/>
      <c r="U719" s="2"/>
      <c r="V719" s="2"/>
      <c r="W719" s="2"/>
      <c r="X719" s="2"/>
      <c r="Y719" s="2"/>
      <c r="Z719" s="2"/>
    </row>
    <row r="720" spans="1:26" ht="13.5" customHeight="1">
      <c r="A720" s="2"/>
      <c r="B720" s="2"/>
      <c r="C720" s="2"/>
      <c r="D720" s="2"/>
      <c r="E720" s="2"/>
      <c r="F720" s="2"/>
      <c r="G720" s="28"/>
      <c r="H720" s="28"/>
      <c r="I720" s="28"/>
      <c r="J720" s="28"/>
      <c r="K720" s="29"/>
      <c r="L720" s="29"/>
      <c r="M720" s="29"/>
      <c r="N720" s="29"/>
      <c r="O720" s="30"/>
      <c r="P720" s="31"/>
      <c r="Q720" s="31"/>
      <c r="R720" s="32"/>
      <c r="S720" s="2"/>
      <c r="T720" s="2"/>
      <c r="U720" s="2"/>
      <c r="V720" s="2"/>
      <c r="W720" s="2"/>
      <c r="X720" s="2"/>
      <c r="Y720" s="2"/>
      <c r="Z720" s="2"/>
    </row>
    <row r="721" spans="1:26" ht="13.5" customHeight="1">
      <c r="A721" s="2"/>
      <c r="B721" s="2"/>
      <c r="C721" s="2"/>
      <c r="D721" s="2"/>
      <c r="E721" s="2"/>
      <c r="F721" s="2"/>
      <c r="G721" s="28"/>
      <c r="H721" s="28"/>
      <c r="I721" s="28"/>
      <c r="J721" s="28"/>
      <c r="K721" s="29"/>
      <c r="L721" s="29"/>
      <c r="M721" s="29"/>
      <c r="N721" s="29"/>
      <c r="O721" s="30"/>
      <c r="P721" s="31"/>
      <c r="Q721" s="31"/>
      <c r="R721" s="32"/>
      <c r="S721" s="2"/>
      <c r="T721" s="2"/>
      <c r="U721" s="2"/>
      <c r="V721" s="2"/>
      <c r="W721" s="2"/>
      <c r="X721" s="2"/>
      <c r="Y721" s="2"/>
      <c r="Z721" s="2"/>
    </row>
    <row r="722" spans="1:26" ht="13.5" customHeight="1">
      <c r="A722" s="2"/>
      <c r="B722" s="2"/>
      <c r="C722" s="2"/>
      <c r="D722" s="2"/>
      <c r="E722" s="2"/>
      <c r="F722" s="2"/>
      <c r="G722" s="28"/>
      <c r="H722" s="28"/>
      <c r="I722" s="28"/>
      <c r="J722" s="28"/>
      <c r="K722" s="29"/>
      <c r="L722" s="29"/>
      <c r="M722" s="29"/>
      <c r="N722" s="29"/>
      <c r="O722" s="30"/>
      <c r="P722" s="31"/>
      <c r="Q722" s="31"/>
      <c r="R722" s="32"/>
      <c r="S722" s="2"/>
      <c r="T722" s="2"/>
      <c r="U722" s="2"/>
      <c r="V722" s="2"/>
      <c r="W722" s="2"/>
      <c r="X722" s="2"/>
      <c r="Y722" s="2"/>
      <c r="Z722" s="2"/>
    </row>
    <row r="723" spans="1:26" ht="13.5" customHeight="1">
      <c r="A723" s="2"/>
      <c r="B723" s="2"/>
      <c r="C723" s="2"/>
      <c r="D723" s="2"/>
      <c r="E723" s="2"/>
      <c r="F723" s="2"/>
      <c r="G723" s="28"/>
      <c r="H723" s="28"/>
      <c r="I723" s="28"/>
      <c r="J723" s="28"/>
      <c r="K723" s="29"/>
      <c r="L723" s="29"/>
      <c r="M723" s="29"/>
      <c r="N723" s="29"/>
      <c r="O723" s="30"/>
      <c r="P723" s="31"/>
      <c r="Q723" s="31"/>
      <c r="R723" s="32"/>
      <c r="S723" s="2"/>
      <c r="T723" s="2"/>
      <c r="U723" s="2"/>
      <c r="V723" s="2"/>
      <c r="W723" s="2"/>
      <c r="X723" s="2"/>
      <c r="Y723" s="2"/>
      <c r="Z723" s="2"/>
    </row>
    <row r="724" spans="1:26" ht="13.5" customHeight="1">
      <c r="A724" s="2"/>
      <c r="B724" s="2"/>
      <c r="C724" s="2"/>
      <c r="D724" s="2"/>
      <c r="E724" s="2"/>
      <c r="F724" s="2"/>
      <c r="G724" s="28"/>
      <c r="H724" s="28"/>
      <c r="I724" s="28"/>
      <c r="J724" s="28"/>
      <c r="K724" s="29"/>
      <c r="L724" s="29"/>
      <c r="M724" s="29"/>
      <c r="N724" s="29"/>
      <c r="O724" s="30"/>
      <c r="P724" s="31"/>
      <c r="Q724" s="31"/>
      <c r="R724" s="32"/>
      <c r="S724" s="2"/>
      <c r="T724" s="2"/>
      <c r="U724" s="2"/>
      <c r="V724" s="2"/>
      <c r="W724" s="2"/>
      <c r="X724" s="2"/>
      <c r="Y724" s="2"/>
      <c r="Z724" s="2"/>
    </row>
    <row r="725" spans="1:26" ht="13.5" customHeight="1">
      <c r="A725" s="2"/>
      <c r="B725" s="2"/>
      <c r="C725" s="2"/>
      <c r="D725" s="2"/>
      <c r="E725" s="2"/>
      <c r="F725" s="2"/>
      <c r="G725" s="28"/>
      <c r="H725" s="28"/>
      <c r="I725" s="28"/>
      <c r="J725" s="28"/>
      <c r="K725" s="29"/>
      <c r="L725" s="29"/>
      <c r="M725" s="29"/>
      <c r="N725" s="29"/>
      <c r="O725" s="30"/>
      <c r="P725" s="31"/>
      <c r="Q725" s="31"/>
      <c r="R725" s="32"/>
      <c r="S725" s="2"/>
      <c r="T725" s="2"/>
      <c r="U725" s="2"/>
      <c r="V725" s="2"/>
      <c r="W725" s="2"/>
      <c r="X725" s="2"/>
      <c r="Y725" s="2"/>
      <c r="Z725" s="2"/>
    </row>
    <row r="726" spans="1:26" ht="13.5" customHeight="1">
      <c r="A726" s="2"/>
      <c r="B726" s="2"/>
      <c r="C726" s="2"/>
      <c r="D726" s="2"/>
      <c r="E726" s="2"/>
      <c r="F726" s="2"/>
      <c r="G726" s="28"/>
      <c r="H726" s="28"/>
      <c r="I726" s="28"/>
      <c r="J726" s="28"/>
      <c r="K726" s="29"/>
      <c r="L726" s="29"/>
      <c r="M726" s="29"/>
      <c r="N726" s="29"/>
      <c r="O726" s="30"/>
      <c r="P726" s="31"/>
      <c r="Q726" s="31"/>
      <c r="R726" s="32"/>
      <c r="S726" s="2"/>
      <c r="T726" s="2"/>
      <c r="U726" s="2"/>
      <c r="V726" s="2"/>
      <c r="W726" s="2"/>
      <c r="X726" s="2"/>
      <c r="Y726" s="2"/>
      <c r="Z726" s="2"/>
    </row>
    <row r="727" spans="1:26" ht="13.5" customHeight="1">
      <c r="A727" s="2"/>
      <c r="B727" s="2"/>
      <c r="C727" s="2"/>
      <c r="D727" s="2"/>
      <c r="E727" s="2"/>
      <c r="F727" s="2"/>
      <c r="G727" s="28"/>
      <c r="H727" s="28"/>
      <c r="I727" s="28"/>
      <c r="J727" s="28"/>
      <c r="K727" s="29"/>
      <c r="L727" s="29"/>
      <c r="M727" s="29"/>
      <c r="N727" s="29"/>
      <c r="O727" s="30"/>
      <c r="P727" s="31"/>
      <c r="Q727" s="31"/>
      <c r="R727" s="32"/>
      <c r="S727" s="2"/>
      <c r="T727" s="2"/>
      <c r="U727" s="2"/>
      <c r="V727" s="2"/>
      <c r="W727" s="2"/>
      <c r="X727" s="2"/>
      <c r="Y727" s="2"/>
      <c r="Z727" s="2"/>
    </row>
    <row r="728" spans="1:26" ht="13.5" customHeight="1">
      <c r="A728" s="2"/>
      <c r="B728" s="2"/>
      <c r="C728" s="2"/>
      <c r="D728" s="2"/>
      <c r="E728" s="2"/>
      <c r="F728" s="2"/>
      <c r="G728" s="28"/>
      <c r="H728" s="28"/>
      <c r="I728" s="28"/>
      <c r="J728" s="28"/>
      <c r="K728" s="29"/>
      <c r="L728" s="29"/>
      <c r="M728" s="29"/>
      <c r="N728" s="29"/>
      <c r="O728" s="30"/>
      <c r="P728" s="31"/>
      <c r="Q728" s="31"/>
      <c r="R728" s="32"/>
      <c r="S728" s="2"/>
      <c r="T728" s="2"/>
      <c r="U728" s="2"/>
      <c r="V728" s="2"/>
      <c r="W728" s="2"/>
      <c r="X728" s="2"/>
      <c r="Y728" s="2"/>
      <c r="Z728" s="2"/>
    </row>
    <row r="729" spans="1:26" ht="13.5" customHeight="1">
      <c r="A729" s="2"/>
      <c r="B729" s="2"/>
      <c r="C729" s="2"/>
      <c r="D729" s="2"/>
      <c r="E729" s="2"/>
      <c r="F729" s="2"/>
      <c r="G729" s="28"/>
      <c r="H729" s="28"/>
      <c r="I729" s="28"/>
      <c r="J729" s="28"/>
      <c r="K729" s="29"/>
      <c r="L729" s="29"/>
      <c r="M729" s="29"/>
      <c r="N729" s="29"/>
      <c r="O729" s="30"/>
      <c r="P729" s="31"/>
      <c r="Q729" s="31"/>
      <c r="R729" s="32"/>
      <c r="S729" s="2"/>
      <c r="T729" s="2"/>
      <c r="U729" s="2"/>
      <c r="V729" s="2"/>
      <c r="W729" s="2"/>
      <c r="X729" s="2"/>
      <c r="Y729" s="2"/>
      <c r="Z729" s="2"/>
    </row>
    <row r="730" spans="1:26" ht="13.5" customHeight="1">
      <c r="A730" s="2"/>
      <c r="B730" s="2"/>
      <c r="C730" s="2"/>
      <c r="D730" s="2"/>
      <c r="E730" s="2"/>
      <c r="F730" s="2"/>
      <c r="G730" s="28"/>
      <c r="H730" s="28"/>
      <c r="I730" s="28"/>
      <c r="J730" s="28"/>
      <c r="K730" s="29"/>
      <c r="L730" s="29"/>
      <c r="M730" s="29"/>
      <c r="N730" s="29"/>
      <c r="O730" s="30"/>
      <c r="P730" s="31"/>
      <c r="Q730" s="31"/>
      <c r="R730" s="32"/>
      <c r="S730" s="2"/>
      <c r="T730" s="2"/>
      <c r="U730" s="2"/>
      <c r="V730" s="2"/>
      <c r="W730" s="2"/>
      <c r="X730" s="2"/>
      <c r="Y730" s="2"/>
      <c r="Z730" s="2"/>
    </row>
    <row r="731" spans="1:26" ht="13.5" customHeight="1">
      <c r="A731" s="2"/>
      <c r="B731" s="2"/>
      <c r="C731" s="2"/>
      <c r="D731" s="2"/>
      <c r="E731" s="2"/>
      <c r="F731" s="2"/>
      <c r="G731" s="28"/>
      <c r="H731" s="28"/>
      <c r="I731" s="28"/>
      <c r="J731" s="28"/>
      <c r="K731" s="29"/>
      <c r="L731" s="29"/>
      <c r="M731" s="29"/>
      <c r="N731" s="29"/>
      <c r="O731" s="30"/>
      <c r="P731" s="31"/>
      <c r="Q731" s="31"/>
      <c r="R731" s="32"/>
      <c r="S731" s="2"/>
      <c r="T731" s="2"/>
      <c r="U731" s="2"/>
      <c r="V731" s="2"/>
      <c r="W731" s="2"/>
      <c r="X731" s="2"/>
      <c r="Y731" s="2"/>
      <c r="Z731" s="2"/>
    </row>
    <row r="732" spans="1:26" ht="13.5" customHeight="1">
      <c r="A732" s="2"/>
      <c r="B732" s="2"/>
      <c r="C732" s="2"/>
      <c r="D732" s="2"/>
      <c r="E732" s="2"/>
      <c r="F732" s="2"/>
      <c r="G732" s="28"/>
      <c r="H732" s="28"/>
      <c r="I732" s="28"/>
      <c r="J732" s="28"/>
      <c r="K732" s="29"/>
      <c r="L732" s="29"/>
      <c r="M732" s="29"/>
      <c r="N732" s="29"/>
      <c r="O732" s="30"/>
      <c r="P732" s="31"/>
      <c r="Q732" s="31"/>
      <c r="R732" s="32"/>
      <c r="S732" s="2"/>
      <c r="T732" s="2"/>
      <c r="U732" s="2"/>
      <c r="V732" s="2"/>
      <c r="W732" s="2"/>
      <c r="X732" s="2"/>
      <c r="Y732" s="2"/>
      <c r="Z732" s="2"/>
    </row>
    <row r="733" spans="1:26" ht="13.5" customHeight="1">
      <c r="A733" s="2"/>
      <c r="B733" s="2"/>
      <c r="C733" s="2"/>
      <c r="D733" s="2"/>
      <c r="E733" s="2"/>
      <c r="F733" s="2"/>
      <c r="G733" s="28"/>
      <c r="H733" s="28"/>
      <c r="I733" s="28"/>
      <c r="J733" s="28"/>
      <c r="K733" s="29"/>
      <c r="L733" s="29"/>
      <c r="M733" s="29"/>
      <c r="N733" s="29"/>
      <c r="O733" s="30"/>
      <c r="P733" s="31"/>
      <c r="Q733" s="31"/>
      <c r="R733" s="32"/>
      <c r="S733" s="2"/>
      <c r="T733" s="2"/>
      <c r="U733" s="2"/>
      <c r="V733" s="2"/>
      <c r="W733" s="2"/>
      <c r="X733" s="2"/>
      <c r="Y733" s="2"/>
      <c r="Z733" s="2"/>
    </row>
    <row r="734" spans="1:26" ht="13.5" customHeight="1">
      <c r="A734" s="2"/>
      <c r="B734" s="2"/>
      <c r="C734" s="2"/>
      <c r="D734" s="2"/>
      <c r="E734" s="2"/>
      <c r="F734" s="2"/>
      <c r="G734" s="28"/>
      <c r="H734" s="28"/>
      <c r="I734" s="28"/>
      <c r="J734" s="28"/>
      <c r="K734" s="29"/>
      <c r="L734" s="29"/>
      <c r="M734" s="29"/>
      <c r="N734" s="29"/>
      <c r="O734" s="30"/>
      <c r="P734" s="31"/>
      <c r="Q734" s="31"/>
      <c r="R734" s="32"/>
      <c r="S734" s="2"/>
      <c r="T734" s="2"/>
      <c r="U734" s="2"/>
      <c r="V734" s="2"/>
      <c r="W734" s="2"/>
      <c r="X734" s="2"/>
      <c r="Y734" s="2"/>
      <c r="Z734" s="2"/>
    </row>
    <row r="735" spans="1:26" ht="13.5" customHeight="1">
      <c r="A735" s="2"/>
      <c r="B735" s="2"/>
      <c r="C735" s="2"/>
      <c r="D735" s="2"/>
      <c r="E735" s="2"/>
      <c r="F735" s="2"/>
      <c r="G735" s="28"/>
      <c r="H735" s="28"/>
      <c r="I735" s="28"/>
      <c r="J735" s="28"/>
      <c r="K735" s="29"/>
      <c r="L735" s="29"/>
      <c r="M735" s="29"/>
      <c r="N735" s="29"/>
      <c r="O735" s="30"/>
      <c r="P735" s="31"/>
      <c r="Q735" s="31"/>
      <c r="R735" s="32"/>
      <c r="S735" s="2"/>
      <c r="T735" s="2"/>
      <c r="U735" s="2"/>
      <c r="V735" s="2"/>
      <c r="W735" s="2"/>
      <c r="X735" s="2"/>
      <c r="Y735" s="2"/>
      <c r="Z735" s="2"/>
    </row>
    <row r="736" spans="1:26" ht="13.5" customHeight="1">
      <c r="A736" s="2"/>
      <c r="B736" s="2"/>
      <c r="C736" s="2"/>
      <c r="D736" s="2"/>
      <c r="E736" s="2"/>
      <c r="F736" s="2"/>
      <c r="G736" s="28"/>
      <c r="H736" s="28"/>
      <c r="I736" s="28"/>
      <c r="J736" s="28"/>
      <c r="K736" s="29"/>
      <c r="L736" s="29"/>
      <c r="M736" s="29"/>
      <c r="N736" s="29"/>
      <c r="O736" s="30"/>
      <c r="P736" s="31"/>
      <c r="Q736" s="31"/>
      <c r="R736" s="32"/>
      <c r="S736" s="2"/>
      <c r="T736" s="2"/>
      <c r="U736" s="2"/>
      <c r="V736" s="2"/>
      <c r="W736" s="2"/>
      <c r="X736" s="2"/>
      <c r="Y736" s="2"/>
      <c r="Z736" s="2"/>
    </row>
    <row r="737" spans="1:26" ht="13.5" customHeight="1">
      <c r="A737" s="2"/>
      <c r="B737" s="2"/>
      <c r="C737" s="2"/>
      <c r="D737" s="2"/>
      <c r="E737" s="2"/>
      <c r="F737" s="2"/>
      <c r="G737" s="28"/>
      <c r="H737" s="28"/>
      <c r="I737" s="28"/>
      <c r="J737" s="28"/>
      <c r="K737" s="29"/>
      <c r="L737" s="29"/>
      <c r="M737" s="29"/>
      <c r="N737" s="29"/>
      <c r="O737" s="30"/>
      <c r="P737" s="31"/>
      <c r="Q737" s="31"/>
      <c r="R737" s="32"/>
      <c r="S737" s="2"/>
      <c r="T737" s="2"/>
      <c r="U737" s="2"/>
      <c r="V737" s="2"/>
      <c r="W737" s="2"/>
      <c r="X737" s="2"/>
      <c r="Y737" s="2"/>
      <c r="Z737" s="2"/>
    </row>
    <row r="738" spans="1:26" ht="13.5" customHeight="1">
      <c r="A738" s="2"/>
      <c r="B738" s="2"/>
      <c r="C738" s="2"/>
      <c r="D738" s="2"/>
      <c r="E738" s="2"/>
      <c r="F738" s="2"/>
      <c r="G738" s="28"/>
      <c r="H738" s="28"/>
      <c r="I738" s="28"/>
      <c r="J738" s="28"/>
      <c r="K738" s="29"/>
      <c r="L738" s="29"/>
      <c r="M738" s="29"/>
      <c r="N738" s="29"/>
      <c r="O738" s="30"/>
      <c r="P738" s="31"/>
      <c r="Q738" s="31"/>
      <c r="R738" s="32"/>
      <c r="S738" s="2"/>
      <c r="T738" s="2"/>
      <c r="U738" s="2"/>
      <c r="V738" s="2"/>
      <c r="W738" s="2"/>
      <c r="X738" s="2"/>
      <c r="Y738" s="2"/>
      <c r="Z738" s="2"/>
    </row>
    <row r="739" spans="1:26" ht="13.5" customHeight="1">
      <c r="A739" s="2"/>
      <c r="B739" s="2"/>
      <c r="C739" s="2"/>
      <c r="D739" s="2"/>
      <c r="E739" s="2"/>
      <c r="F739" s="2"/>
      <c r="G739" s="28"/>
      <c r="H739" s="28"/>
      <c r="I739" s="28"/>
      <c r="J739" s="28"/>
      <c r="K739" s="29"/>
      <c r="L739" s="29"/>
      <c r="M739" s="29"/>
      <c r="N739" s="29"/>
      <c r="O739" s="30"/>
      <c r="P739" s="31"/>
      <c r="Q739" s="31"/>
      <c r="R739" s="32"/>
      <c r="S739" s="2"/>
      <c r="T739" s="2"/>
      <c r="U739" s="2"/>
      <c r="V739" s="2"/>
      <c r="W739" s="2"/>
      <c r="X739" s="2"/>
      <c r="Y739" s="2"/>
      <c r="Z739" s="2"/>
    </row>
    <row r="740" spans="1:26" ht="13.5" customHeight="1">
      <c r="A740" s="2"/>
      <c r="B740" s="2"/>
      <c r="C740" s="2"/>
      <c r="D740" s="2"/>
      <c r="E740" s="2"/>
      <c r="F740" s="2"/>
      <c r="G740" s="28"/>
      <c r="H740" s="28"/>
      <c r="I740" s="28"/>
      <c r="J740" s="28"/>
      <c r="K740" s="29"/>
      <c r="L740" s="29"/>
      <c r="M740" s="29"/>
      <c r="N740" s="29"/>
      <c r="O740" s="30"/>
      <c r="P740" s="31"/>
      <c r="Q740" s="31"/>
      <c r="R740" s="32"/>
      <c r="S740" s="2"/>
      <c r="T740" s="2"/>
      <c r="U740" s="2"/>
      <c r="V740" s="2"/>
      <c r="W740" s="2"/>
      <c r="X740" s="2"/>
      <c r="Y740" s="2"/>
      <c r="Z740" s="2"/>
    </row>
    <row r="741" spans="1:26" ht="13.5" customHeight="1">
      <c r="A741" s="2"/>
      <c r="B741" s="2"/>
      <c r="C741" s="2"/>
      <c r="D741" s="2"/>
      <c r="E741" s="2"/>
      <c r="F741" s="2"/>
      <c r="G741" s="28"/>
      <c r="H741" s="28"/>
      <c r="I741" s="28"/>
      <c r="J741" s="28"/>
      <c r="K741" s="29"/>
      <c r="L741" s="29"/>
      <c r="M741" s="29"/>
      <c r="N741" s="29"/>
      <c r="O741" s="30"/>
      <c r="P741" s="31"/>
      <c r="Q741" s="31"/>
      <c r="R741" s="32"/>
      <c r="S741" s="2"/>
      <c r="T741" s="2"/>
      <c r="U741" s="2"/>
      <c r="V741" s="2"/>
      <c r="W741" s="2"/>
      <c r="X741" s="2"/>
      <c r="Y741" s="2"/>
      <c r="Z741" s="2"/>
    </row>
    <row r="742" spans="1:26" ht="13.5" customHeight="1">
      <c r="A742" s="2"/>
      <c r="B742" s="2"/>
      <c r="C742" s="2"/>
      <c r="D742" s="2"/>
      <c r="E742" s="2"/>
      <c r="F742" s="2"/>
      <c r="G742" s="28"/>
      <c r="H742" s="28"/>
      <c r="I742" s="28"/>
      <c r="J742" s="28"/>
      <c r="K742" s="29"/>
      <c r="L742" s="29"/>
      <c r="M742" s="29"/>
      <c r="N742" s="29"/>
      <c r="O742" s="30"/>
      <c r="P742" s="31"/>
      <c r="Q742" s="31"/>
      <c r="R742" s="32"/>
      <c r="S742" s="2"/>
      <c r="T742" s="2"/>
      <c r="U742" s="2"/>
      <c r="V742" s="2"/>
      <c r="W742" s="2"/>
      <c r="X742" s="2"/>
      <c r="Y742" s="2"/>
      <c r="Z742" s="2"/>
    </row>
    <row r="743" spans="1:26" ht="13.5" customHeight="1">
      <c r="A743" s="2"/>
      <c r="B743" s="2"/>
      <c r="C743" s="2"/>
      <c r="D743" s="2"/>
      <c r="E743" s="2"/>
      <c r="F743" s="2"/>
      <c r="G743" s="28"/>
      <c r="H743" s="28"/>
      <c r="I743" s="28"/>
      <c r="J743" s="28"/>
      <c r="K743" s="29"/>
      <c r="L743" s="29"/>
      <c r="M743" s="29"/>
      <c r="N743" s="29"/>
      <c r="O743" s="30"/>
      <c r="P743" s="31"/>
      <c r="Q743" s="31"/>
      <c r="R743" s="32"/>
      <c r="S743" s="2"/>
      <c r="T743" s="2"/>
      <c r="U743" s="2"/>
      <c r="V743" s="2"/>
      <c r="W743" s="2"/>
      <c r="X743" s="2"/>
      <c r="Y743" s="2"/>
      <c r="Z743" s="2"/>
    </row>
    <row r="744" spans="1:26" ht="13.5" customHeight="1">
      <c r="A744" s="2"/>
      <c r="B744" s="2"/>
      <c r="C744" s="2"/>
      <c r="D744" s="2"/>
      <c r="E744" s="2"/>
      <c r="F744" s="2"/>
      <c r="G744" s="28"/>
      <c r="H744" s="28"/>
      <c r="I744" s="28"/>
      <c r="J744" s="28"/>
      <c r="K744" s="29"/>
      <c r="L744" s="29"/>
      <c r="M744" s="29"/>
      <c r="N744" s="29"/>
      <c r="O744" s="30"/>
      <c r="P744" s="31"/>
      <c r="Q744" s="31"/>
      <c r="R744" s="32"/>
      <c r="S744" s="2"/>
      <c r="T744" s="2"/>
      <c r="U744" s="2"/>
      <c r="V744" s="2"/>
      <c r="W744" s="2"/>
      <c r="X744" s="2"/>
      <c r="Y744" s="2"/>
      <c r="Z744" s="2"/>
    </row>
    <row r="745" spans="1:26" ht="13.5" customHeight="1">
      <c r="A745" s="2"/>
      <c r="B745" s="2"/>
      <c r="C745" s="2"/>
      <c r="D745" s="2"/>
      <c r="E745" s="2"/>
      <c r="F745" s="2"/>
      <c r="G745" s="28"/>
      <c r="H745" s="28"/>
      <c r="I745" s="28"/>
      <c r="J745" s="28"/>
      <c r="K745" s="29"/>
      <c r="L745" s="29"/>
      <c r="M745" s="29"/>
      <c r="N745" s="29"/>
      <c r="O745" s="30"/>
      <c r="P745" s="31"/>
      <c r="Q745" s="31"/>
      <c r="R745" s="32"/>
      <c r="S745" s="2"/>
      <c r="T745" s="2"/>
      <c r="U745" s="2"/>
      <c r="V745" s="2"/>
      <c r="W745" s="2"/>
      <c r="X745" s="2"/>
      <c r="Y745" s="2"/>
      <c r="Z745" s="2"/>
    </row>
    <row r="746" spans="1:26" ht="13.5" customHeight="1">
      <c r="A746" s="2"/>
      <c r="B746" s="2"/>
      <c r="C746" s="2"/>
      <c r="D746" s="2"/>
      <c r="E746" s="2"/>
      <c r="F746" s="2"/>
      <c r="G746" s="28"/>
      <c r="H746" s="28"/>
      <c r="I746" s="28"/>
      <c r="J746" s="28"/>
      <c r="K746" s="29"/>
      <c r="L746" s="29"/>
      <c r="M746" s="29"/>
      <c r="N746" s="29"/>
      <c r="O746" s="30"/>
      <c r="P746" s="31"/>
      <c r="Q746" s="31"/>
      <c r="R746" s="32"/>
      <c r="S746" s="2"/>
      <c r="T746" s="2"/>
      <c r="U746" s="2"/>
      <c r="V746" s="2"/>
      <c r="W746" s="2"/>
      <c r="X746" s="2"/>
      <c r="Y746" s="2"/>
      <c r="Z746" s="2"/>
    </row>
    <row r="747" spans="1:26" ht="13.5" customHeight="1">
      <c r="A747" s="2"/>
      <c r="B747" s="2"/>
      <c r="C747" s="2"/>
      <c r="D747" s="2"/>
      <c r="E747" s="2"/>
      <c r="F747" s="2"/>
      <c r="G747" s="28"/>
      <c r="H747" s="28"/>
      <c r="I747" s="28"/>
      <c r="J747" s="28"/>
      <c r="K747" s="29"/>
      <c r="L747" s="29"/>
      <c r="M747" s="29"/>
      <c r="N747" s="29"/>
      <c r="O747" s="30"/>
      <c r="P747" s="31"/>
      <c r="Q747" s="31"/>
      <c r="R747" s="32"/>
      <c r="S747" s="2"/>
      <c r="T747" s="2"/>
      <c r="U747" s="2"/>
      <c r="V747" s="2"/>
      <c r="W747" s="2"/>
      <c r="X747" s="2"/>
      <c r="Y747" s="2"/>
      <c r="Z747" s="2"/>
    </row>
    <row r="748" spans="1:26" ht="13.5" customHeight="1">
      <c r="A748" s="2"/>
      <c r="B748" s="2"/>
      <c r="C748" s="2"/>
      <c r="D748" s="2"/>
      <c r="E748" s="2"/>
      <c r="F748" s="2"/>
      <c r="G748" s="28"/>
      <c r="H748" s="28"/>
      <c r="I748" s="28"/>
      <c r="J748" s="28"/>
      <c r="K748" s="29"/>
      <c r="L748" s="29"/>
      <c r="M748" s="29"/>
      <c r="N748" s="29"/>
      <c r="O748" s="30"/>
      <c r="P748" s="31"/>
      <c r="Q748" s="31"/>
      <c r="R748" s="32"/>
      <c r="S748" s="2"/>
      <c r="T748" s="2"/>
      <c r="U748" s="2"/>
      <c r="V748" s="2"/>
      <c r="W748" s="2"/>
      <c r="X748" s="2"/>
      <c r="Y748" s="2"/>
      <c r="Z748" s="2"/>
    </row>
    <row r="749" spans="1:26" ht="13.5" customHeight="1">
      <c r="A749" s="2"/>
      <c r="B749" s="2"/>
      <c r="C749" s="2"/>
      <c r="D749" s="2"/>
      <c r="E749" s="2"/>
      <c r="F749" s="2"/>
      <c r="G749" s="28"/>
      <c r="H749" s="28"/>
      <c r="I749" s="28"/>
      <c r="J749" s="28"/>
      <c r="K749" s="29"/>
      <c r="L749" s="29"/>
      <c r="M749" s="29"/>
      <c r="N749" s="29"/>
      <c r="O749" s="30"/>
      <c r="P749" s="31"/>
      <c r="Q749" s="31"/>
      <c r="R749" s="32"/>
      <c r="S749" s="2"/>
      <c r="T749" s="2"/>
      <c r="U749" s="2"/>
      <c r="V749" s="2"/>
      <c r="W749" s="2"/>
      <c r="X749" s="2"/>
      <c r="Y749" s="2"/>
      <c r="Z749" s="2"/>
    </row>
    <row r="750" spans="1:26" ht="13.5" customHeight="1">
      <c r="A750" s="2"/>
      <c r="B750" s="2"/>
      <c r="C750" s="2"/>
      <c r="D750" s="2"/>
      <c r="E750" s="2"/>
      <c r="F750" s="2"/>
      <c r="G750" s="28"/>
      <c r="H750" s="28"/>
      <c r="I750" s="28"/>
      <c r="J750" s="28"/>
      <c r="K750" s="29"/>
      <c r="L750" s="29"/>
      <c r="M750" s="29"/>
      <c r="N750" s="29"/>
      <c r="O750" s="30"/>
      <c r="P750" s="31"/>
      <c r="Q750" s="31"/>
      <c r="R750" s="32"/>
      <c r="S750" s="2"/>
      <c r="T750" s="2"/>
      <c r="U750" s="2"/>
      <c r="V750" s="2"/>
      <c r="W750" s="2"/>
      <c r="X750" s="2"/>
      <c r="Y750" s="2"/>
      <c r="Z750" s="2"/>
    </row>
    <row r="751" spans="1:26" ht="13.5" customHeight="1">
      <c r="A751" s="2"/>
      <c r="B751" s="2"/>
      <c r="C751" s="2"/>
      <c r="D751" s="2"/>
      <c r="E751" s="2"/>
      <c r="F751" s="2"/>
      <c r="G751" s="28"/>
      <c r="H751" s="28"/>
      <c r="I751" s="28"/>
      <c r="J751" s="28"/>
      <c r="K751" s="29"/>
      <c r="L751" s="29"/>
      <c r="M751" s="29"/>
      <c r="N751" s="29"/>
      <c r="O751" s="30"/>
      <c r="P751" s="31"/>
      <c r="Q751" s="31"/>
      <c r="R751" s="32"/>
      <c r="S751" s="2"/>
      <c r="T751" s="2"/>
      <c r="U751" s="2"/>
      <c r="V751" s="2"/>
      <c r="W751" s="2"/>
      <c r="X751" s="2"/>
      <c r="Y751" s="2"/>
      <c r="Z751" s="2"/>
    </row>
    <row r="752" spans="1:26" ht="13.5" customHeight="1">
      <c r="A752" s="2"/>
      <c r="B752" s="2"/>
      <c r="C752" s="2"/>
      <c r="D752" s="2"/>
      <c r="E752" s="2"/>
      <c r="F752" s="2"/>
      <c r="G752" s="28"/>
      <c r="H752" s="28"/>
      <c r="I752" s="28"/>
      <c r="J752" s="28"/>
      <c r="K752" s="29"/>
      <c r="L752" s="29"/>
      <c r="M752" s="29"/>
      <c r="N752" s="29"/>
      <c r="O752" s="30"/>
      <c r="P752" s="31"/>
      <c r="Q752" s="31"/>
      <c r="R752" s="32"/>
      <c r="S752" s="2"/>
      <c r="T752" s="2"/>
      <c r="U752" s="2"/>
      <c r="V752" s="2"/>
      <c r="W752" s="2"/>
      <c r="X752" s="2"/>
      <c r="Y752" s="2"/>
      <c r="Z752" s="2"/>
    </row>
    <row r="753" spans="1:26" ht="13.5" customHeight="1">
      <c r="A753" s="2"/>
      <c r="B753" s="2"/>
      <c r="C753" s="2"/>
      <c r="D753" s="2"/>
      <c r="E753" s="2"/>
      <c r="F753" s="2"/>
      <c r="G753" s="28"/>
      <c r="H753" s="28"/>
      <c r="I753" s="28"/>
      <c r="J753" s="28"/>
      <c r="K753" s="29"/>
      <c r="L753" s="29"/>
      <c r="M753" s="29"/>
      <c r="N753" s="29"/>
      <c r="O753" s="30"/>
      <c r="P753" s="31"/>
      <c r="Q753" s="31"/>
      <c r="R753" s="32"/>
      <c r="S753" s="2"/>
      <c r="T753" s="2"/>
      <c r="U753" s="2"/>
      <c r="V753" s="2"/>
      <c r="W753" s="2"/>
      <c r="X753" s="2"/>
      <c r="Y753" s="2"/>
      <c r="Z753" s="2"/>
    </row>
    <row r="754" spans="1:26" ht="13.5" customHeight="1">
      <c r="A754" s="2"/>
      <c r="B754" s="2"/>
      <c r="C754" s="2"/>
      <c r="D754" s="2"/>
      <c r="E754" s="2"/>
      <c r="F754" s="2"/>
      <c r="G754" s="28"/>
      <c r="H754" s="28"/>
      <c r="I754" s="28"/>
      <c r="J754" s="28"/>
      <c r="K754" s="29"/>
      <c r="L754" s="29"/>
      <c r="M754" s="29"/>
      <c r="N754" s="29"/>
      <c r="O754" s="30"/>
      <c r="P754" s="31"/>
      <c r="Q754" s="31"/>
      <c r="R754" s="32"/>
      <c r="S754" s="2"/>
      <c r="T754" s="2"/>
      <c r="U754" s="2"/>
      <c r="V754" s="2"/>
      <c r="W754" s="2"/>
      <c r="X754" s="2"/>
      <c r="Y754" s="2"/>
      <c r="Z754" s="2"/>
    </row>
    <row r="755" spans="1:26" ht="13.5" customHeight="1">
      <c r="A755" s="2"/>
      <c r="B755" s="2"/>
      <c r="C755" s="2"/>
      <c r="D755" s="2"/>
      <c r="E755" s="2"/>
      <c r="F755" s="2"/>
      <c r="G755" s="28"/>
      <c r="H755" s="28"/>
      <c r="I755" s="28"/>
      <c r="J755" s="28"/>
      <c r="K755" s="29"/>
      <c r="L755" s="29"/>
      <c r="M755" s="29"/>
      <c r="N755" s="29"/>
      <c r="O755" s="30"/>
      <c r="P755" s="31"/>
      <c r="Q755" s="31"/>
      <c r="R755" s="32"/>
      <c r="S755" s="2"/>
      <c r="T755" s="2"/>
      <c r="U755" s="2"/>
      <c r="V755" s="2"/>
      <c r="W755" s="2"/>
      <c r="X755" s="2"/>
      <c r="Y755" s="2"/>
      <c r="Z755" s="2"/>
    </row>
    <row r="756" spans="1:26" ht="13.5" customHeight="1">
      <c r="A756" s="2"/>
      <c r="B756" s="2"/>
      <c r="C756" s="2"/>
      <c r="D756" s="2"/>
      <c r="E756" s="2"/>
      <c r="F756" s="2"/>
      <c r="G756" s="28"/>
      <c r="H756" s="28"/>
      <c r="I756" s="28"/>
      <c r="J756" s="28"/>
      <c r="K756" s="29"/>
      <c r="L756" s="29"/>
      <c r="M756" s="29"/>
      <c r="N756" s="29"/>
      <c r="O756" s="30"/>
      <c r="P756" s="31"/>
      <c r="Q756" s="31"/>
      <c r="R756" s="32"/>
      <c r="S756" s="2"/>
      <c r="T756" s="2"/>
      <c r="U756" s="2"/>
      <c r="V756" s="2"/>
      <c r="W756" s="2"/>
      <c r="X756" s="2"/>
      <c r="Y756" s="2"/>
      <c r="Z756" s="2"/>
    </row>
    <row r="757" spans="1:26" ht="13.5" customHeight="1">
      <c r="A757" s="2"/>
      <c r="B757" s="2"/>
      <c r="C757" s="2"/>
      <c r="D757" s="2"/>
      <c r="E757" s="2"/>
      <c r="F757" s="2"/>
      <c r="G757" s="28"/>
      <c r="H757" s="28"/>
      <c r="I757" s="28"/>
      <c r="J757" s="28"/>
      <c r="K757" s="29"/>
      <c r="L757" s="29"/>
      <c r="M757" s="29"/>
      <c r="N757" s="29"/>
      <c r="O757" s="30"/>
      <c r="P757" s="31"/>
      <c r="Q757" s="31"/>
      <c r="R757" s="32"/>
      <c r="S757" s="2"/>
      <c r="T757" s="2"/>
      <c r="U757" s="2"/>
      <c r="V757" s="2"/>
      <c r="W757" s="2"/>
      <c r="X757" s="2"/>
      <c r="Y757" s="2"/>
      <c r="Z757" s="2"/>
    </row>
    <row r="758" spans="1:26" ht="13.5" customHeight="1">
      <c r="A758" s="2"/>
      <c r="B758" s="2"/>
      <c r="C758" s="2"/>
      <c r="D758" s="2"/>
      <c r="E758" s="2"/>
      <c r="F758" s="2"/>
      <c r="G758" s="28"/>
      <c r="H758" s="28"/>
      <c r="I758" s="28"/>
      <c r="J758" s="28"/>
      <c r="K758" s="29"/>
      <c r="L758" s="29"/>
      <c r="M758" s="29"/>
      <c r="N758" s="29"/>
      <c r="O758" s="30"/>
      <c r="P758" s="31"/>
      <c r="Q758" s="31"/>
      <c r="R758" s="32"/>
      <c r="S758" s="2"/>
      <c r="T758" s="2"/>
      <c r="U758" s="2"/>
      <c r="V758" s="2"/>
      <c r="W758" s="2"/>
      <c r="X758" s="2"/>
      <c r="Y758" s="2"/>
      <c r="Z758" s="2"/>
    </row>
    <row r="759" spans="1:26" ht="13.5" customHeight="1">
      <c r="A759" s="2"/>
      <c r="B759" s="2"/>
      <c r="C759" s="2"/>
      <c r="D759" s="2"/>
      <c r="E759" s="2"/>
      <c r="F759" s="2"/>
      <c r="G759" s="28"/>
      <c r="H759" s="28"/>
      <c r="I759" s="28"/>
      <c r="J759" s="28"/>
      <c r="K759" s="29"/>
      <c r="L759" s="29"/>
      <c r="M759" s="29"/>
      <c r="N759" s="29"/>
      <c r="O759" s="30"/>
      <c r="P759" s="31"/>
      <c r="Q759" s="31"/>
      <c r="R759" s="32"/>
      <c r="S759" s="2"/>
      <c r="T759" s="2"/>
      <c r="U759" s="2"/>
      <c r="V759" s="2"/>
      <c r="W759" s="2"/>
      <c r="X759" s="2"/>
      <c r="Y759" s="2"/>
      <c r="Z759" s="2"/>
    </row>
    <row r="760" spans="1:26" ht="13.5" customHeight="1">
      <c r="A760" s="2"/>
      <c r="B760" s="2"/>
      <c r="C760" s="2"/>
      <c r="D760" s="2"/>
      <c r="E760" s="2"/>
      <c r="F760" s="2"/>
      <c r="G760" s="28"/>
      <c r="H760" s="28"/>
      <c r="I760" s="28"/>
      <c r="J760" s="28"/>
      <c r="K760" s="29"/>
      <c r="L760" s="29"/>
      <c r="M760" s="29"/>
      <c r="N760" s="29"/>
      <c r="O760" s="30"/>
      <c r="P760" s="31"/>
      <c r="Q760" s="31"/>
      <c r="R760" s="32"/>
      <c r="S760" s="2"/>
      <c r="T760" s="2"/>
      <c r="U760" s="2"/>
      <c r="V760" s="2"/>
      <c r="W760" s="2"/>
      <c r="X760" s="2"/>
      <c r="Y760" s="2"/>
      <c r="Z760" s="2"/>
    </row>
    <row r="761" spans="1:26" ht="13.5" customHeight="1">
      <c r="A761" s="2"/>
      <c r="B761" s="2"/>
      <c r="C761" s="2"/>
      <c r="D761" s="2"/>
      <c r="E761" s="2"/>
      <c r="F761" s="2"/>
      <c r="G761" s="28"/>
      <c r="H761" s="28"/>
      <c r="I761" s="28"/>
      <c r="J761" s="28"/>
      <c r="K761" s="29"/>
      <c r="L761" s="29"/>
      <c r="M761" s="29"/>
      <c r="N761" s="29"/>
      <c r="O761" s="30"/>
      <c r="P761" s="31"/>
      <c r="Q761" s="31"/>
      <c r="R761" s="32"/>
      <c r="S761" s="2"/>
      <c r="T761" s="2"/>
      <c r="U761" s="2"/>
      <c r="V761" s="2"/>
      <c r="W761" s="2"/>
      <c r="X761" s="2"/>
      <c r="Y761" s="2"/>
      <c r="Z761" s="2"/>
    </row>
    <row r="762" spans="1:26" ht="13.5" customHeight="1">
      <c r="A762" s="2"/>
      <c r="B762" s="2"/>
      <c r="C762" s="2"/>
      <c r="D762" s="2"/>
      <c r="E762" s="2"/>
      <c r="F762" s="2"/>
      <c r="G762" s="28"/>
      <c r="H762" s="28"/>
      <c r="I762" s="28"/>
      <c r="J762" s="28"/>
      <c r="K762" s="29"/>
      <c r="L762" s="29"/>
      <c r="M762" s="29"/>
      <c r="N762" s="29"/>
      <c r="O762" s="30"/>
      <c r="P762" s="31"/>
      <c r="Q762" s="31"/>
      <c r="R762" s="32"/>
      <c r="S762" s="2"/>
      <c r="T762" s="2"/>
      <c r="U762" s="2"/>
      <c r="V762" s="2"/>
      <c r="W762" s="2"/>
      <c r="X762" s="2"/>
      <c r="Y762" s="2"/>
      <c r="Z762" s="2"/>
    </row>
    <row r="763" spans="1:26" ht="13.5" customHeight="1">
      <c r="A763" s="2"/>
      <c r="B763" s="2"/>
      <c r="C763" s="2"/>
      <c r="D763" s="2"/>
      <c r="E763" s="2"/>
      <c r="F763" s="2"/>
      <c r="G763" s="28"/>
      <c r="H763" s="28"/>
      <c r="I763" s="28"/>
      <c r="J763" s="28"/>
      <c r="K763" s="29"/>
      <c r="L763" s="29"/>
      <c r="M763" s="29"/>
      <c r="N763" s="29"/>
      <c r="O763" s="30"/>
      <c r="P763" s="31"/>
      <c r="Q763" s="31"/>
      <c r="R763" s="32"/>
      <c r="S763" s="2"/>
      <c r="T763" s="2"/>
      <c r="U763" s="2"/>
      <c r="V763" s="2"/>
      <c r="W763" s="2"/>
      <c r="X763" s="2"/>
      <c r="Y763" s="2"/>
      <c r="Z763" s="2"/>
    </row>
    <row r="764" spans="1:26" ht="13.5" customHeight="1">
      <c r="A764" s="2"/>
      <c r="B764" s="2"/>
      <c r="C764" s="2"/>
      <c r="D764" s="2"/>
      <c r="E764" s="2"/>
      <c r="F764" s="2"/>
      <c r="G764" s="28"/>
      <c r="H764" s="28"/>
      <c r="I764" s="28"/>
      <c r="J764" s="28"/>
      <c r="K764" s="29"/>
      <c r="L764" s="29"/>
      <c r="M764" s="29"/>
      <c r="N764" s="29"/>
      <c r="O764" s="30"/>
      <c r="P764" s="31"/>
      <c r="Q764" s="31"/>
      <c r="R764" s="32"/>
      <c r="S764" s="2"/>
      <c r="T764" s="2"/>
      <c r="U764" s="2"/>
      <c r="V764" s="2"/>
      <c r="W764" s="2"/>
      <c r="X764" s="2"/>
      <c r="Y764" s="2"/>
      <c r="Z764" s="2"/>
    </row>
    <row r="765" spans="1:26" ht="13.5" customHeight="1">
      <c r="A765" s="2"/>
      <c r="B765" s="2"/>
      <c r="C765" s="2"/>
      <c r="D765" s="2"/>
      <c r="E765" s="2"/>
      <c r="F765" s="2"/>
      <c r="G765" s="28"/>
      <c r="H765" s="28"/>
      <c r="I765" s="28"/>
      <c r="J765" s="28"/>
      <c r="K765" s="29"/>
      <c r="L765" s="29"/>
      <c r="M765" s="29"/>
      <c r="N765" s="29"/>
      <c r="O765" s="30"/>
      <c r="P765" s="31"/>
      <c r="Q765" s="31"/>
      <c r="R765" s="32"/>
      <c r="S765" s="2"/>
      <c r="T765" s="2"/>
      <c r="U765" s="2"/>
      <c r="V765" s="2"/>
      <c r="W765" s="2"/>
      <c r="X765" s="2"/>
      <c r="Y765" s="2"/>
      <c r="Z765" s="2"/>
    </row>
    <row r="766" spans="1:26" ht="13.5" customHeight="1">
      <c r="A766" s="2"/>
      <c r="B766" s="2"/>
      <c r="C766" s="2"/>
      <c r="D766" s="2"/>
      <c r="E766" s="2"/>
      <c r="F766" s="2"/>
      <c r="G766" s="28"/>
      <c r="H766" s="28"/>
      <c r="I766" s="28"/>
      <c r="J766" s="28"/>
      <c r="K766" s="29"/>
      <c r="L766" s="29"/>
      <c r="M766" s="29"/>
      <c r="N766" s="29"/>
      <c r="O766" s="30"/>
      <c r="P766" s="31"/>
      <c r="Q766" s="31"/>
      <c r="R766" s="32"/>
      <c r="S766" s="2"/>
      <c r="T766" s="2"/>
      <c r="U766" s="2"/>
      <c r="V766" s="2"/>
      <c r="W766" s="2"/>
      <c r="X766" s="2"/>
      <c r="Y766" s="2"/>
      <c r="Z766" s="2"/>
    </row>
    <row r="767" spans="1:26" ht="13.5" customHeight="1">
      <c r="A767" s="2"/>
      <c r="B767" s="2"/>
      <c r="C767" s="2"/>
      <c r="D767" s="2"/>
      <c r="E767" s="2"/>
      <c r="F767" s="2"/>
      <c r="G767" s="28"/>
      <c r="H767" s="28"/>
      <c r="I767" s="28"/>
      <c r="J767" s="28"/>
      <c r="K767" s="29"/>
      <c r="L767" s="29"/>
      <c r="M767" s="29"/>
      <c r="N767" s="29"/>
      <c r="O767" s="30"/>
      <c r="P767" s="31"/>
      <c r="Q767" s="31"/>
      <c r="R767" s="32"/>
      <c r="S767" s="2"/>
      <c r="T767" s="2"/>
      <c r="U767" s="2"/>
      <c r="V767" s="2"/>
      <c r="W767" s="2"/>
      <c r="X767" s="2"/>
      <c r="Y767" s="2"/>
      <c r="Z767" s="2"/>
    </row>
    <row r="768" spans="1:26" ht="13.5" customHeight="1">
      <c r="A768" s="2"/>
      <c r="B768" s="2"/>
      <c r="C768" s="2"/>
      <c r="D768" s="2"/>
      <c r="E768" s="2"/>
      <c r="F768" s="2"/>
      <c r="G768" s="28"/>
      <c r="H768" s="28"/>
      <c r="I768" s="28"/>
      <c r="J768" s="28"/>
      <c r="K768" s="29"/>
      <c r="L768" s="29"/>
      <c r="M768" s="29"/>
      <c r="N768" s="29"/>
      <c r="O768" s="30"/>
      <c r="P768" s="31"/>
      <c r="Q768" s="31"/>
      <c r="R768" s="32"/>
      <c r="S768" s="2"/>
      <c r="T768" s="2"/>
      <c r="U768" s="2"/>
      <c r="V768" s="2"/>
      <c r="W768" s="2"/>
      <c r="X768" s="2"/>
      <c r="Y768" s="2"/>
      <c r="Z768" s="2"/>
    </row>
    <row r="769" spans="1:26" ht="13.5" customHeight="1">
      <c r="A769" s="2"/>
      <c r="B769" s="2"/>
      <c r="C769" s="2"/>
      <c r="D769" s="2"/>
      <c r="E769" s="2"/>
      <c r="F769" s="2"/>
      <c r="G769" s="28"/>
      <c r="H769" s="28"/>
      <c r="I769" s="28"/>
      <c r="J769" s="28"/>
      <c r="K769" s="29"/>
      <c r="L769" s="29"/>
      <c r="M769" s="29"/>
      <c r="N769" s="29"/>
      <c r="O769" s="30"/>
      <c r="P769" s="31"/>
      <c r="Q769" s="31"/>
      <c r="R769" s="32"/>
      <c r="S769" s="2"/>
      <c r="T769" s="2"/>
      <c r="U769" s="2"/>
      <c r="V769" s="2"/>
      <c r="W769" s="2"/>
      <c r="X769" s="2"/>
      <c r="Y769" s="2"/>
      <c r="Z769" s="2"/>
    </row>
    <row r="770" spans="1:26" ht="13.5" customHeight="1">
      <c r="A770" s="2"/>
      <c r="B770" s="2"/>
      <c r="C770" s="2"/>
      <c r="D770" s="2"/>
      <c r="E770" s="2"/>
      <c r="F770" s="2"/>
      <c r="G770" s="28"/>
      <c r="H770" s="28"/>
      <c r="I770" s="28"/>
      <c r="J770" s="28"/>
      <c r="K770" s="29"/>
      <c r="L770" s="29"/>
      <c r="M770" s="29"/>
      <c r="N770" s="29"/>
      <c r="O770" s="30"/>
      <c r="P770" s="31"/>
      <c r="Q770" s="31"/>
      <c r="R770" s="32"/>
      <c r="S770" s="2"/>
      <c r="T770" s="2"/>
      <c r="U770" s="2"/>
      <c r="V770" s="2"/>
      <c r="W770" s="2"/>
      <c r="X770" s="2"/>
      <c r="Y770" s="2"/>
      <c r="Z770" s="2"/>
    </row>
    <row r="771" spans="1:26" ht="13.5" customHeight="1">
      <c r="A771" s="2"/>
      <c r="B771" s="2"/>
      <c r="C771" s="2"/>
      <c r="D771" s="2"/>
      <c r="E771" s="2"/>
      <c r="F771" s="2"/>
      <c r="G771" s="28"/>
      <c r="H771" s="28"/>
      <c r="I771" s="28"/>
      <c r="J771" s="28"/>
      <c r="K771" s="29"/>
      <c r="L771" s="29"/>
      <c r="M771" s="29"/>
      <c r="N771" s="29"/>
      <c r="O771" s="30"/>
      <c r="P771" s="31"/>
      <c r="Q771" s="31"/>
      <c r="R771" s="32"/>
      <c r="S771" s="2"/>
      <c r="T771" s="2"/>
      <c r="U771" s="2"/>
      <c r="V771" s="2"/>
      <c r="W771" s="2"/>
      <c r="X771" s="2"/>
      <c r="Y771" s="2"/>
      <c r="Z771" s="2"/>
    </row>
    <row r="772" spans="1:26" ht="13.5" customHeight="1">
      <c r="A772" s="2"/>
      <c r="B772" s="2"/>
      <c r="C772" s="2"/>
      <c r="D772" s="2"/>
      <c r="E772" s="2"/>
      <c r="F772" s="2"/>
      <c r="G772" s="28"/>
      <c r="H772" s="28"/>
      <c r="I772" s="28"/>
      <c r="J772" s="28"/>
      <c r="K772" s="29"/>
      <c r="L772" s="29"/>
      <c r="M772" s="29"/>
      <c r="N772" s="29"/>
      <c r="O772" s="30"/>
      <c r="P772" s="31"/>
      <c r="Q772" s="31"/>
      <c r="R772" s="32"/>
      <c r="S772" s="2"/>
      <c r="T772" s="2"/>
      <c r="U772" s="2"/>
      <c r="V772" s="2"/>
      <c r="W772" s="2"/>
      <c r="X772" s="2"/>
      <c r="Y772" s="2"/>
      <c r="Z772" s="2"/>
    </row>
    <row r="773" spans="1:26" ht="13.5" customHeight="1">
      <c r="A773" s="2"/>
      <c r="B773" s="2"/>
      <c r="C773" s="2"/>
      <c r="D773" s="2"/>
      <c r="E773" s="2"/>
      <c r="F773" s="2"/>
      <c r="G773" s="28"/>
      <c r="H773" s="28"/>
      <c r="I773" s="28"/>
      <c r="J773" s="28"/>
      <c r="K773" s="29"/>
      <c r="L773" s="29"/>
      <c r="M773" s="29"/>
      <c r="N773" s="29"/>
      <c r="O773" s="30"/>
      <c r="P773" s="31"/>
      <c r="Q773" s="31"/>
      <c r="R773" s="32"/>
      <c r="S773" s="2"/>
      <c r="T773" s="2"/>
      <c r="U773" s="2"/>
      <c r="V773" s="2"/>
      <c r="W773" s="2"/>
      <c r="X773" s="2"/>
      <c r="Y773" s="2"/>
      <c r="Z773" s="2"/>
    </row>
    <row r="774" spans="1:26" ht="13.5" customHeight="1">
      <c r="A774" s="2"/>
      <c r="B774" s="2"/>
      <c r="C774" s="2"/>
      <c r="D774" s="2"/>
      <c r="E774" s="2"/>
      <c r="F774" s="2"/>
      <c r="G774" s="28"/>
      <c r="H774" s="28"/>
      <c r="I774" s="28"/>
      <c r="J774" s="28"/>
      <c r="K774" s="29"/>
      <c r="L774" s="29"/>
      <c r="M774" s="29"/>
      <c r="N774" s="29"/>
      <c r="O774" s="30"/>
      <c r="P774" s="31"/>
      <c r="Q774" s="31"/>
      <c r="R774" s="32"/>
      <c r="S774" s="2"/>
      <c r="T774" s="2"/>
      <c r="U774" s="2"/>
      <c r="V774" s="2"/>
      <c r="W774" s="2"/>
      <c r="X774" s="2"/>
      <c r="Y774" s="2"/>
      <c r="Z774" s="2"/>
    </row>
    <row r="775" spans="1:26" ht="13.5" customHeight="1">
      <c r="A775" s="2"/>
      <c r="B775" s="2"/>
      <c r="C775" s="2"/>
      <c r="D775" s="2"/>
      <c r="E775" s="2"/>
      <c r="F775" s="2"/>
      <c r="G775" s="28"/>
      <c r="H775" s="28"/>
      <c r="I775" s="28"/>
      <c r="J775" s="28"/>
      <c r="K775" s="29"/>
      <c r="L775" s="29"/>
      <c r="M775" s="29"/>
      <c r="N775" s="29"/>
      <c r="O775" s="30"/>
      <c r="P775" s="31"/>
      <c r="Q775" s="31"/>
      <c r="R775" s="32"/>
      <c r="S775" s="2"/>
      <c r="T775" s="2"/>
      <c r="U775" s="2"/>
      <c r="V775" s="2"/>
      <c r="W775" s="2"/>
      <c r="X775" s="2"/>
      <c r="Y775" s="2"/>
      <c r="Z775" s="2"/>
    </row>
    <row r="776" spans="1:26" ht="13.5" customHeight="1">
      <c r="A776" s="2"/>
      <c r="B776" s="2"/>
      <c r="C776" s="2"/>
      <c r="D776" s="2"/>
      <c r="E776" s="2"/>
      <c r="F776" s="2"/>
      <c r="G776" s="28"/>
      <c r="H776" s="28"/>
      <c r="I776" s="28"/>
      <c r="J776" s="28"/>
      <c r="K776" s="29"/>
      <c r="L776" s="29"/>
      <c r="M776" s="29"/>
      <c r="N776" s="29"/>
      <c r="O776" s="30"/>
      <c r="P776" s="31"/>
      <c r="Q776" s="31"/>
      <c r="R776" s="32"/>
      <c r="S776" s="2"/>
      <c r="T776" s="2"/>
      <c r="U776" s="2"/>
      <c r="V776" s="2"/>
      <c r="W776" s="2"/>
      <c r="X776" s="2"/>
      <c r="Y776" s="2"/>
      <c r="Z776" s="2"/>
    </row>
    <row r="777" spans="1:26" ht="13.5" customHeight="1">
      <c r="A777" s="2"/>
      <c r="B777" s="2"/>
      <c r="C777" s="2"/>
      <c r="D777" s="2"/>
      <c r="E777" s="2"/>
      <c r="F777" s="2"/>
      <c r="G777" s="28"/>
      <c r="H777" s="28"/>
      <c r="I777" s="28"/>
      <c r="J777" s="28"/>
      <c r="K777" s="29"/>
      <c r="L777" s="29"/>
      <c r="M777" s="29"/>
      <c r="N777" s="29"/>
      <c r="O777" s="30"/>
      <c r="P777" s="31"/>
      <c r="Q777" s="31"/>
      <c r="R777" s="32"/>
      <c r="S777" s="2"/>
      <c r="T777" s="2"/>
      <c r="U777" s="2"/>
      <c r="V777" s="2"/>
      <c r="W777" s="2"/>
      <c r="X777" s="2"/>
      <c r="Y777" s="2"/>
      <c r="Z777" s="2"/>
    </row>
    <row r="778" spans="1:26" ht="13.5" customHeight="1">
      <c r="A778" s="2"/>
      <c r="B778" s="2"/>
      <c r="C778" s="2"/>
      <c r="D778" s="2"/>
      <c r="E778" s="2"/>
      <c r="F778" s="2"/>
      <c r="G778" s="28"/>
      <c r="H778" s="28"/>
      <c r="I778" s="28"/>
      <c r="J778" s="28"/>
      <c r="K778" s="29"/>
      <c r="L778" s="29"/>
      <c r="M778" s="29"/>
      <c r="N778" s="29"/>
      <c r="O778" s="30"/>
      <c r="P778" s="31"/>
      <c r="Q778" s="31"/>
      <c r="R778" s="32"/>
      <c r="S778" s="2"/>
      <c r="T778" s="2"/>
      <c r="U778" s="2"/>
      <c r="V778" s="2"/>
      <c r="W778" s="2"/>
      <c r="X778" s="2"/>
      <c r="Y778" s="2"/>
      <c r="Z778" s="2"/>
    </row>
    <row r="779" spans="1:26" ht="13.5" customHeight="1">
      <c r="A779" s="2"/>
      <c r="B779" s="2"/>
      <c r="C779" s="2"/>
      <c r="D779" s="2"/>
      <c r="E779" s="2"/>
      <c r="F779" s="2"/>
      <c r="G779" s="28"/>
      <c r="H779" s="28"/>
      <c r="I779" s="28"/>
      <c r="J779" s="28"/>
      <c r="K779" s="29"/>
      <c r="L779" s="29"/>
      <c r="M779" s="29"/>
      <c r="N779" s="29"/>
      <c r="O779" s="30"/>
      <c r="P779" s="31"/>
      <c r="Q779" s="31"/>
      <c r="R779" s="32"/>
      <c r="S779" s="2"/>
      <c r="T779" s="2"/>
      <c r="U779" s="2"/>
      <c r="V779" s="2"/>
      <c r="W779" s="2"/>
      <c r="X779" s="2"/>
      <c r="Y779" s="2"/>
      <c r="Z779" s="2"/>
    </row>
    <row r="780" spans="1:26" ht="13.5" customHeight="1">
      <c r="A780" s="2"/>
      <c r="B780" s="2"/>
      <c r="C780" s="2"/>
      <c r="D780" s="2"/>
      <c r="E780" s="2"/>
      <c r="F780" s="2"/>
      <c r="G780" s="28"/>
      <c r="H780" s="28"/>
      <c r="I780" s="28"/>
      <c r="J780" s="28"/>
      <c r="K780" s="29"/>
      <c r="L780" s="29"/>
      <c r="M780" s="29"/>
      <c r="N780" s="29"/>
      <c r="O780" s="30"/>
      <c r="P780" s="31"/>
      <c r="Q780" s="31"/>
      <c r="R780" s="32"/>
      <c r="S780" s="2"/>
      <c r="T780" s="2"/>
      <c r="U780" s="2"/>
      <c r="V780" s="2"/>
      <c r="W780" s="2"/>
      <c r="X780" s="2"/>
      <c r="Y780" s="2"/>
      <c r="Z780" s="2"/>
    </row>
    <row r="781" spans="1:26" ht="13.5" customHeight="1">
      <c r="A781" s="2"/>
      <c r="B781" s="2"/>
      <c r="C781" s="2"/>
      <c r="D781" s="2"/>
      <c r="E781" s="2"/>
      <c r="F781" s="2"/>
      <c r="G781" s="28"/>
      <c r="H781" s="28"/>
      <c r="I781" s="28"/>
      <c r="J781" s="28"/>
      <c r="K781" s="29"/>
      <c r="L781" s="29"/>
      <c r="M781" s="29"/>
      <c r="N781" s="29"/>
      <c r="O781" s="30"/>
      <c r="P781" s="31"/>
      <c r="Q781" s="31"/>
      <c r="R781" s="32"/>
      <c r="S781" s="2"/>
      <c r="T781" s="2"/>
      <c r="U781" s="2"/>
      <c r="V781" s="2"/>
      <c r="W781" s="2"/>
      <c r="X781" s="2"/>
      <c r="Y781" s="2"/>
      <c r="Z781" s="2"/>
    </row>
    <row r="782" spans="1:26" ht="13.5" customHeight="1">
      <c r="A782" s="2"/>
      <c r="B782" s="2"/>
      <c r="C782" s="2"/>
      <c r="D782" s="2"/>
      <c r="E782" s="2"/>
      <c r="F782" s="2"/>
      <c r="G782" s="28"/>
      <c r="H782" s="28"/>
      <c r="I782" s="28"/>
      <c r="J782" s="28"/>
      <c r="K782" s="29"/>
      <c r="L782" s="29"/>
      <c r="M782" s="29"/>
      <c r="N782" s="29"/>
      <c r="O782" s="30"/>
      <c r="P782" s="31"/>
      <c r="Q782" s="31"/>
      <c r="R782" s="32"/>
      <c r="S782" s="2"/>
      <c r="T782" s="2"/>
      <c r="U782" s="2"/>
      <c r="V782" s="2"/>
      <c r="W782" s="2"/>
      <c r="X782" s="2"/>
      <c r="Y782" s="2"/>
      <c r="Z782" s="2"/>
    </row>
    <row r="783" spans="1:26" ht="13.5" customHeight="1">
      <c r="A783" s="2"/>
      <c r="B783" s="2"/>
      <c r="C783" s="2"/>
      <c r="D783" s="2"/>
      <c r="E783" s="2"/>
      <c r="F783" s="2"/>
      <c r="G783" s="28"/>
      <c r="H783" s="28"/>
      <c r="I783" s="28"/>
      <c r="J783" s="28"/>
      <c r="K783" s="29"/>
      <c r="L783" s="29"/>
      <c r="M783" s="29"/>
      <c r="N783" s="29"/>
      <c r="O783" s="30"/>
      <c r="P783" s="31"/>
      <c r="Q783" s="31"/>
      <c r="R783" s="32"/>
      <c r="S783" s="2"/>
      <c r="T783" s="2"/>
      <c r="U783" s="2"/>
      <c r="V783" s="2"/>
      <c r="W783" s="2"/>
      <c r="X783" s="2"/>
      <c r="Y783" s="2"/>
      <c r="Z783" s="2"/>
    </row>
    <row r="784" spans="1:26" ht="13.5" customHeight="1">
      <c r="A784" s="2"/>
      <c r="B784" s="2"/>
      <c r="C784" s="2"/>
      <c r="D784" s="2"/>
      <c r="E784" s="2"/>
      <c r="F784" s="2"/>
      <c r="G784" s="28"/>
      <c r="H784" s="28"/>
      <c r="I784" s="28"/>
      <c r="J784" s="28"/>
      <c r="K784" s="29"/>
      <c r="L784" s="29"/>
      <c r="M784" s="29"/>
      <c r="N784" s="29"/>
      <c r="O784" s="30"/>
      <c r="P784" s="31"/>
      <c r="Q784" s="31"/>
      <c r="R784" s="32"/>
      <c r="S784" s="2"/>
      <c r="T784" s="2"/>
      <c r="U784" s="2"/>
      <c r="V784" s="2"/>
      <c r="W784" s="2"/>
      <c r="X784" s="2"/>
      <c r="Y784" s="2"/>
      <c r="Z784" s="2"/>
    </row>
    <row r="785" spans="1:26" ht="13.5" customHeight="1">
      <c r="A785" s="2"/>
      <c r="B785" s="2"/>
      <c r="C785" s="2"/>
      <c r="D785" s="2"/>
      <c r="E785" s="2"/>
      <c r="F785" s="2"/>
      <c r="G785" s="28"/>
      <c r="H785" s="28"/>
      <c r="I785" s="28"/>
      <c r="J785" s="28"/>
      <c r="K785" s="29"/>
      <c r="L785" s="29"/>
      <c r="M785" s="29"/>
      <c r="N785" s="29"/>
      <c r="O785" s="30"/>
      <c r="P785" s="31"/>
      <c r="Q785" s="31"/>
      <c r="R785" s="32"/>
      <c r="S785" s="2"/>
      <c r="T785" s="2"/>
      <c r="U785" s="2"/>
      <c r="V785" s="2"/>
      <c r="W785" s="2"/>
      <c r="X785" s="2"/>
      <c r="Y785" s="2"/>
      <c r="Z785" s="2"/>
    </row>
    <row r="786" spans="1:26" ht="13.5" customHeight="1">
      <c r="A786" s="2"/>
      <c r="B786" s="2"/>
      <c r="C786" s="2"/>
      <c r="D786" s="2"/>
      <c r="E786" s="2"/>
      <c r="F786" s="2"/>
      <c r="G786" s="28"/>
      <c r="H786" s="28"/>
      <c r="I786" s="28"/>
      <c r="J786" s="28"/>
      <c r="K786" s="29"/>
      <c r="L786" s="29"/>
      <c r="M786" s="29"/>
      <c r="N786" s="29"/>
      <c r="O786" s="30"/>
      <c r="P786" s="31"/>
      <c r="Q786" s="31"/>
      <c r="R786" s="32"/>
      <c r="S786" s="2"/>
      <c r="T786" s="2"/>
      <c r="U786" s="2"/>
      <c r="V786" s="2"/>
      <c r="W786" s="2"/>
      <c r="X786" s="2"/>
      <c r="Y786" s="2"/>
      <c r="Z786" s="2"/>
    </row>
    <row r="787" spans="1:26" ht="13.5" customHeight="1">
      <c r="A787" s="2"/>
      <c r="B787" s="2"/>
      <c r="C787" s="2"/>
      <c r="D787" s="2"/>
      <c r="E787" s="2"/>
      <c r="F787" s="2"/>
      <c r="G787" s="28"/>
      <c r="H787" s="28"/>
      <c r="I787" s="28"/>
      <c r="J787" s="28"/>
      <c r="K787" s="29"/>
      <c r="L787" s="29"/>
      <c r="M787" s="29"/>
      <c r="N787" s="29"/>
      <c r="O787" s="30"/>
      <c r="P787" s="31"/>
      <c r="Q787" s="31"/>
      <c r="R787" s="32"/>
      <c r="S787" s="2"/>
      <c r="T787" s="2"/>
      <c r="U787" s="2"/>
      <c r="V787" s="2"/>
      <c r="W787" s="2"/>
      <c r="X787" s="2"/>
      <c r="Y787" s="2"/>
      <c r="Z787" s="2"/>
    </row>
    <row r="788" spans="1:26" ht="13.5" customHeight="1">
      <c r="A788" s="2"/>
      <c r="B788" s="2"/>
      <c r="C788" s="2"/>
      <c r="D788" s="2"/>
      <c r="E788" s="2"/>
      <c r="F788" s="2"/>
      <c r="G788" s="28"/>
      <c r="H788" s="28"/>
      <c r="I788" s="28"/>
      <c r="J788" s="28"/>
      <c r="K788" s="29"/>
      <c r="L788" s="29"/>
      <c r="M788" s="29"/>
      <c r="N788" s="29"/>
      <c r="O788" s="30"/>
      <c r="P788" s="31"/>
      <c r="Q788" s="31"/>
      <c r="R788" s="32"/>
      <c r="S788" s="2"/>
      <c r="T788" s="2"/>
      <c r="U788" s="2"/>
      <c r="V788" s="2"/>
      <c r="W788" s="2"/>
      <c r="X788" s="2"/>
      <c r="Y788" s="2"/>
      <c r="Z788" s="2"/>
    </row>
    <row r="789" spans="1:26" ht="13.5" customHeight="1">
      <c r="A789" s="2"/>
      <c r="B789" s="2"/>
      <c r="C789" s="2"/>
      <c r="D789" s="2"/>
      <c r="E789" s="2"/>
      <c r="F789" s="2"/>
      <c r="G789" s="28"/>
      <c r="H789" s="28"/>
      <c r="I789" s="28"/>
      <c r="J789" s="28"/>
      <c r="K789" s="29"/>
      <c r="L789" s="29"/>
      <c r="M789" s="29"/>
      <c r="N789" s="29"/>
      <c r="O789" s="30"/>
      <c r="P789" s="31"/>
      <c r="Q789" s="31"/>
      <c r="R789" s="32"/>
      <c r="S789" s="2"/>
      <c r="T789" s="2"/>
      <c r="U789" s="2"/>
      <c r="V789" s="2"/>
      <c r="W789" s="2"/>
      <c r="X789" s="2"/>
      <c r="Y789" s="2"/>
      <c r="Z789" s="2"/>
    </row>
    <row r="790" spans="1:26" ht="13.5" customHeight="1">
      <c r="A790" s="2"/>
      <c r="B790" s="2"/>
      <c r="C790" s="2"/>
      <c r="D790" s="2"/>
      <c r="E790" s="2"/>
      <c r="F790" s="2"/>
      <c r="G790" s="28"/>
      <c r="H790" s="28"/>
      <c r="I790" s="28"/>
      <c r="J790" s="28"/>
      <c r="K790" s="29"/>
      <c r="L790" s="29"/>
      <c r="M790" s="29"/>
      <c r="N790" s="29"/>
      <c r="O790" s="30"/>
      <c r="P790" s="31"/>
      <c r="Q790" s="31"/>
      <c r="R790" s="32"/>
      <c r="S790" s="2"/>
      <c r="T790" s="2"/>
      <c r="U790" s="2"/>
      <c r="V790" s="2"/>
      <c r="W790" s="2"/>
      <c r="X790" s="2"/>
      <c r="Y790" s="2"/>
      <c r="Z790" s="2"/>
    </row>
    <row r="791" spans="1:26" ht="13.5" customHeight="1">
      <c r="A791" s="2"/>
      <c r="B791" s="2"/>
      <c r="C791" s="2"/>
      <c r="D791" s="2"/>
      <c r="E791" s="2"/>
      <c r="F791" s="2"/>
      <c r="G791" s="28"/>
      <c r="H791" s="28"/>
      <c r="I791" s="28"/>
      <c r="J791" s="28"/>
      <c r="K791" s="29"/>
      <c r="L791" s="29"/>
      <c r="M791" s="29"/>
      <c r="N791" s="29"/>
      <c r="O791" s="30"/>
      <c r="P791" s="31"/>
      <c r="Q791" s="31"/>
      <c r="R791" s="32"/>
      <c r="S791" s="2"/>
      <c r="T791" s="2"/>
      <c r="U791" s="2"/>
      <c r="V791" s="2"/>
      <c r="W791" s="2"/>
      <c r="X791" s="2"/>
      <c r="Y791" s="2"/>
      <c r="Z791" s="2"/>
    </row>
    <row r="792" spans="1:26" ht="13.5" customHeight="1">
      <c r="A792" s="2"/>
      <c r="B792" s="2"/>
      <c r="C792" s="2"/>
      <c r="D792" s="2"/>
      <c r="E792" s="2"/>
      <c r="F792" s="2"/>
      <c r="G792" s="28"/>
      <c r="H792" s="28"/>
      <c r="I792" s="28"/>
      <c r="J792" s="28"/>
      <c r="K792" s="29"/>
      <c r="L792" s="29"/>
      <c r="M792" s="29"/>
      <c r="N792" s="29"/>
      <c r="O792" s="30"/>
      <c r="P792" s="31"/>
      <c r="Q792" s="31"/>
      <c r="R792" s="32"/>
      <c r="S792" s="2"/>
      <c r="T792" s="2"/>
      <c r="U792" s="2"/>
      <c r="V792" s="2"/>
      <c r="W792" s="2"/>
      <c r="X792" s="2"/>
      <c r="Y792" s="2"/>
      <c r="Z792" s="2"/>
    </row>
    <row r="793" spans="1:26" ht="13.5" customHeight="1">
      <c r="A793" s="2"/>
      <c r="B793" s="2"/>
      <c r="C793" s="2"/>
      <c r="D793" s="2"/>
      <c r="E793" s="2"/>
      <c r="F793" s="2"/>
      <c r="G793" s="28"/>
      <c r="H793" s="28"/>
      <c r="I793" s="28"/>
      <c r="J793" s="28"/>
      <c r="K793" s="29"/>
      <c r="L793" s="29"/>
      <c r="M793" s="29"/>
      <c r="N793" s="29"/>
      <c r="O793" s="30"/>
      <c r="P793" s="31"/>
      <c r="Q793" s="31"/>
      <c r="R793" s="32"/>
      <c r="S793" s="2"/>
      <c r="T793" s="2"/>
      <c r="U793" s="2"/>
      <c r="V793" s="2"/>
      <c r="W793" s="2"/>
      <c r="X793" s="2"/>
      <c r="Y793" s="2"/>
      <c r="Z793" s="2"/>
    </row>
    <row r="794" spans="1:26" ht="13.5" customHeight="1">
      <c r="A794" s="2"/>
      <c r="B794" s="2"/>
      <c r="C794" s="2"/>
      <c r="D794" s="2"/>
      <c r="E794" s="2"/>
      <c r="F794" s="2"/>
      <c r="G794" s="28"/>
      <c r="H794" s="28"/>
      <c r="I794" s="28"/>
      <c r="J794" s="28"/>
      <c r="K794" s="29"/>
      <c r="L794" s="29"/>
      <c r="M794" s="29"/>
      <c r="N794" s="29"/>
      <c r="O794" s="30"/>
      <c r="P794" s="31"/>
      <c r="Q794" s="31"/>
      <c r="R794" s="32"/>
      <c r="S794" s="2"/>
      <c r="T794" s="2"/>
      <c r="U794" s="2"/>
      <c r="V794" s="2"/>
      <c r="W794" s="2"/>
      <c r="X794" s="2"/>
      <c r="Y794" s="2"/>
      <c r="Z794" s="2"/>
    </row>
    <row r="795" spans="1:26" ht="13.5" customHeight="1">
      <c r="A795" s="2"/>
      <c r="B795" s="2"/>
      <c r="C795" s="2"/>
      <c r="D795" s="2"/>
      <c r="E795" s="2"/>
      <c r="F795" s="2"/>
      <c r="G795" s="28"/>
      <c r="H795" s="28"/>
      <c r="I795" s="28"/>
      <c r="J795" s="28"/>
      <c r="K795" s="29"/>
      <c r="L795" s="29"/>
      <c r="M795" s="29"/>
      <c r="N795" s="29"/>
      <c r="O795" s="30"/>
      <c r="P795" s="31"/>
      <c r="Q795" s="31"/>
      <c r="R795" s="32"/>
      <c r="S795" s="2"/>
      <c r="T795" s="2"/>
      <c r="U795" s="2"/>
      <c r="V795" s="2"/>
      <c r="W795" s="2"/>
      <c r="X795" s="2"/>
      <c r="Y795" s="2"/>
      <c r="Z795" s="2"/>
    </row>
    <row r="796" spans="1:26" ht="13.5" customHeight="1">
      <c r="A796" s="2"/>
      <c r="B796" s="2"/>
      <c r="C796" s="2"/>
      <c r="D796" s="2"/>
      <c r="E796" s="2"/>
      <c r="F796" s="2"/>
      <c r="G796" s="28"/>
      <c r="H796" s="28"/>
      <c r="I796" s="28"/>
      <c r="J796" s="28"/>
      <c r="K796" s="29"/>
      <c r="L796" s="29"/>
      <c r="M796" s="29"/>
      <c r="N796" s="29"/>
      <c r="O796" s="30"/>
      <c r="P796" s="31"/>
      <c r="Q796" s="31"/>
      <c r="R796" s="32"/>
      <c r="S796" s="2"/>
      <c r="T796" s="2"/>
      <c r="U796" s="2"/>
      <c r="V796" s="2"/>
      <c r="W796" s="2"/>
      <c r="X796" s="2"/>
      <c r="Y796" s="2"/>
      <c r="Z796" s="2"/>
    </row>
    <row r="797" spans="1:26" ht="13.5" customHeight="1">
      <c r="A797" s="2"/>
      <c r="B797" s="2"/>
      <c r="C797" s="2"/>
      <c r="D797" s="2"/>
      <c r="E797" s="2"/>
      <c r="F797" s="2"/>
      <c r="G797" s="28"/>
      <c r="H797" s="28"/>
      <c r="I797" s="28"/>
      <c r="J797" s="28"/>
      <c r="K797" s="29"/>
      <c r="L797" s="29"/>
      <c r="M797" s="29"/>
      <c r="N797" s="29"/>
      <c r="O797" s="30"/>
      <c r="P797" s="31"/>
      <c r="Q797" s="31"/>
      <c r="R797" s="32"/>
      <c r="S797" s="2"/>
      <c r="T797" s="2"/>
      <c r="U797" s="2"/>
      <c r="V797" s="2"/>
      <c r="W797" s="2"/>
      <c r="X797" s="2"/>
      <c r="Y797" s="2"/>
      <c r="Z797" s="2"/>
    </row>
    <row r="798" spans="1:26" ht="13.5" customHeight="1">
      <c r="A798" s="2"/>
      <c r="B798" s="2"/>
      <c r="C798" s="2"/>
      <c r="D798" s="2"/>
      <c r="E798" s="2"/>
      <c r="F798" s="2"/>
      <c r="G798" s="28"/>
      <c r="H798" s="28"/>
      <c r="I798" s="28"/>
      <c r="J798" s="28"/>
      <c r="K798" s="29"/>
      <c r="L798" s="29"/>
      <c r="M798" s="29"/>
      <c r="N798" s="29"/>
      <c r="O798" s="30"/>
      <c r="P798" s="31"/>
      <c r="Q798" s="31"/>
      <c r="R798" s="32"/>
      <c r="S798" s="2"/>
      <c r="T798" s="2"/>
      <c r="U798" s="2"/>
      <c r="V798" s="2"/>
      <c r="W798" s="2"/>
      <c r="X798" s="2"/>
      <c r="Y798" s="2"/>
      <c r="Z798" s="2"/>
    </row>
    <row r="799" spans="1:26" ht="13.5" customHeight="1">
      <c r="A799" s="2"/>
      <c r="B799" s="2"/>
      <c r="C799" s="2"/>
      <c r="D799" s="2"/>
      <c r="E799" s="2"/>
      <c r="F799" s="2"/>
      <c r="G799" s="28"/>
      <c r="H799" s="28"/>
      <c r="I799" s="28"/>
      <c r="J799" s="28"/>
      <c r="K799" s="29"/>
      <c r="L799" s="29"/>
      <c r="M799" s="29"/>
      <c r="N799" s="29"/>
      <c r="O799" s="30"/>
      <c r="P799" s="31"/>
      <c r="Q799" s="31"/>
      <c r="R799" s="32"/>
      <c r="S799" s="2"/>
      <c r="T799" s="2"/>
      <c r="U799" s="2"/>
      <c r="V799" s="2"/>
      <c r="W799" s="2"/>
      <c r="X799" s="2"/>
      <c r="Y799" s="2"/>
      <c r="Z799" s="2"/>
    </row>
    <row r="800" spans="1:26" ht="13.5" customHeight="1">
      <c r="A800" s="2"/>
      <c r="B800" s="2"/>
      <c r="C800" s="2"/>
      <c r="D800" s="2"/>
      <c r="E800" s="2"/>
      <c r="F800" s="2"/>
      <c r="G800" s="28"/>
      <c r="H800" s="28"/>
      <c r="I800" s="28"/>
      <c r="J800" s="28"/>
      <c r="K800" s="29"/>
      <c r="L800" s="29"/>
      <c r="M800" s="29"/>
      <c r="N800" s="29"/>
      <c r="O800" s="30"/>
      <c r="P800" s="31"/>
      <c r="Q800" s="31"/>
      <c r="R800" s="32"/>
      <c r="S800" s="2"/>
      <c r="T800" s="2"/>
      <c r="U800" s="2"/>
      <c r="V800" s="2"/>
      <c r="W800" s="2"/>
      <c r="X800" s="2"/>
      <c r="Y800" s="2"/>
      <c r="Z800" s="2"/>
    </row>
    <row r="801" spans="1:26" ht="13.5" customHeight="1">
      <c r="A801" s="2"/>
      <c r="B801" s="2"/>
      <c r="C801" s="2"/>
      <c r="D801" s="2"/>
      <c r="E801" s="2"/>
      <c r="F801" s="2"/>
      <c r="G801" s="28"/>
      <c r="H801" s="28"/>
      <c r="I801" s="28"/>
      <c r="J801" s="28"/>
      <c r="K801" s="29"/>
      <c r="L801" s="29"/>
      <c r="M801" s="29"/>
      <c r="N801" s="29"/>
      <c r="O801" s="30"/>
      <c r="P801" s="31"/>
      <c r="Q801" s="31"/>
      <c r="R801" s="32"/>
      <c r="S801" s="2"/>
      <c r="T801" s="2"/>
      <c r="U801" s="2"/>
      <c r="V801" s="2"/>
      <c r="W801" s="2"/>
      <c r="X801" s="2"/>
      <c r="Y801" s="2"/>
      <c r="Z801" s="2"/>
    </row>
    <row r="802" spans="1:26" ht="13.5" customHeight="1">
      <c r="A802" s="2"/>
      <c r="B802" s="2"/>
      <c r="C802" s="2"/>
      <c r="D802" s="2"/>
      <c r="E802" s="2"/>
      <c r="F802" s="2"/>
      <c r="G802" s="28"/>
      <c r="H802" s="28"/>
      <c r="I802" s="28"/>
      <c r="J802" s="28"/>
      <c r="K802" s="29"/>
      <c r="L802" s="29"/>
      <c r="M802" s="29"/>
      <c r="N802" s="29"/>
      <c r="O802" s="30"/>
      <c r="P802" s="31"/>
      <c r="Q802" s="31"/>
      <c r="R802" s="32"/>
      <c r="S802" s="2"/>
      <c r="T802" s="2"/>
      <c r="U802" s="2"/>
      <c r="V802" s="2"/>
      <c r="W802" s="2"/>
      <c r="X802" s="2"/>
      <c r="Y802" s="2"/>
      <c r="Z802" s="2"/>
    </row>
    <row r="803" spans="1:26" ht="13.5" customHeight="1">
      <c r="A803" s="2"/>
      <c r="B803" s="2"/>
      <c r="C803" s="2"/>
      <c r="D803" s="2"/>
      <c r="E803" s="2"/>
      <c r="F803" s="2"/>
      <c r="G803" s="28"/>
      <c r="H803" s="28"/>
      <c r="I803" s="28"/>
      <c r="J803" s="28"/>
      <c r="K803" s="29"/>
      <c r="L803" s="29"/>
      <c r="M803" s="29"/>
      <c r="N803" s="29"/>
      <c r="O803" s="30"/>
      <c r="P803" s="31"/>
      <c r="Q803" s="31"/>
      <c r="R803" s="32"/>
      <c r="S803" s="2"/>
      <c r="T803" s="2"/>
      <c r="U803" s="2"/>
      <c r="V803" s="2"/>
      <c r="W803" s="2"/>
      <c r="X803" s="2"/>
      <c r="Y803" s="2"/>
      <c r="Z803" s="2"/>
    </row>
    <row r="804" spans="1:26" ht="13.5" customHeight="1">
      <c r="A804" s="2"/>
      <c r="B804" s="2"/>
      <c r="C804" s="2"/>
      <c r="D804" s="2"/>
      <c r="E804" s="2"/>
      <c r="F804" s="2"/>
      <c r="G804" s="28"/>
      <c r="H804" s="28"/>
      <c r="I804" s="28"/>
      <c r="J804" s="28"/>
      <c r="K804" s="29"/>
      <c r="L804" s="29"/>
      <c r="M804" s="29"/>
      <c r="N804" s="29"/>
      <c r="O804" s="30"/>
      <c r="P804" s="31"/>
      <c r="Q804" s="31"/>
      <c r="R804" s="32"/>
      <c r="S804" s="2"/>
      <c r="T804" s="2"/>
      <c r="U804" s="2"/>
      <c r="V804" s="2"/>
      <c r="W804" s="2"/>
      <c r="X804" s="2"/>
      <c r="Y804" s="2"/>
      <c r="Z804" s="2"/>
    </row>
    <row r="805" spans="1:26" ht="13.5" customHeight="1">
      <c r="A805" s="2"/>
      <c r="B805" s="2"/>
      <c r="C805" s="2"/>
      <c r="D805" s="2"/>
      <c r="E805" s="2"/>
      <c r="F805" s="2"/>
      <c r="G805" s="28"/>
      <c r="H805" s="28"/>
      <c r="I805" s="28"/>
      <c r="J805" s="28"/>
      <c r="K805" s="29"/>
      <c r="L805" s="29"/>
      <c r="M805" s="29"/>
      <c r="N805" s="29"/>
      <c r="O805" s="30"/>
      <c r="P805" s="31"/>
      <c r="Q805" s="31"/>
      <c r="R805" s="32"/>
      <c r="S805" s="2"/>
      <c r="T805" s="2"/>
      <c r="U805" s="2"/>
      <c r="V805" s="2"/>
      <c r="W805" s="2"/>
      <c r="X805" s="2"/>
      <c r="Y805" s="2"/>
      <c r="Z805" s="2"/>
    </row>
    <row r="806" spans="1:26" ht="13.5" customHeight="1">
      <c r="A806" s="2"/>
      <c r="B806" s="2"/>
      <c r="C806" s="2"/>
      <c r="D806" s="2"/>
      <c r="E806" s="2"/>
      <c r="F806" s="2"/>
      <c r="G806" s="28"/>
      <c r="H806" s="28"/>
      <c r="I806" s="28"/>
      <c r="J806" s="28"/>
      <c r="K806" s="29"/>
      <c r="L806" s="29"/>
      <c r="M806" s="29"/>
      <c r="N806" s="29"/>
      <c r="O806" s="30"/>
      <c r="P806" s="31"/>
      <c r="Q806" s="31"/>
      <c r="R806" s="32"/>
      <c r="S806" s="2"/>
      <c r="T806" s="2"/>
      <c r="U806" s="2"/>
      <c r="V806" s="2"/>
      <c r="W806" s="2"/>
      <c r="X806" s="2"/>
      <c r="Y806" s="2"/>
      <c r="Z806" s="2"/>
    </row>
    <row r="807" spans="1:26" ht="13.5" customHeight="1">
      <c r="A807" s="2"/>
      <c r="B807" s="2"/>
      <c r="C807" s="2"/>
      <c r="D807" s="2"/>
      <c r="E807" s="2"/>
      <c r="F807" s="2"/>
      <c r="G807" s="28"/>
      <c r="H807" s="28"/>
      <c r="I807" s="28"/>
      <c r="J807" s="28"/>
      <c r="K807" s="29"/>
      <c r="L807" s="29"/>
      <c r="M807" s="29"/>
      <c r="N807" s="29"/>
      <c r="O807" s="30"/>
      <c r="P807" s="31"/>
      <c r="Q807" s="31"/>
      <c r="R807" s="32"/>
      <c r="S807" s="2"/>
      <c r="T807" s="2"/>
      <c r="U807" s="2"/>
      <c r="V807" s="2"/>
      <c r="W807" s="2"/>
      <c r="X807" s="2"/>
      <c r="Y807" s="2"/>
      <c r="Z807" s="2"/>
    </row>
    <row r="808" spans="1:26" ht="13.5" customHeight="1">
      <c r="A808" s="2"/>
      <c r="B808" s="2"/>
      <c r="C808" s="2"/>
      <c r="D808" s="2"/>
      <c r="E808" s="2"/>
      <c r="F808" s="2"/>
      <c r="G808" s="28"/>
      <c r="H808" s="28"/>
      <c r="I808" s="28"/>
      <c r="J808" s="28"/>
      <c r="K808" s="29"/>
      <c r="L808" s="29"/>
      <c r="M808" s="29"/>
      <c r="N808" s="29"/>
      <c r="O808" s="30"/>
      <c r="P808" s="31"/>
      <c r="Q808" s="31"/>
      <c r="R808" s="32"/>
      <c r="S808" s="2"/>
      <c r="T808" s="2"/>
      <c r="U808" s="2"/>
      <c r="V808" s="2"/>
      <c r="W808" s="2"/>
      <c r="X808" s="2"/>
      <c r="Y808" s="2"/>
      <c r="Z808" s="2"/>
    </row>
    <row r="809" spans="1:26" ht="13.5" customHeight="1">
      <c r="A809" s="2"/>
      <c r="B809" s="2"/>
      <c r="C809" s="2"/>
      <c r="D809" s="2"/>
      <c r="E809" s="2"/>
      <c r="F809" s="2"/>
      <c r="G809" s="28"/>
      <c r="H809" s="28"/>
      <c r="I809" s="28"/>
      <c r="J809" s="28"/>
      <c r="K809" s="29"/>
      <c r="L809" s="29"/>
      <c r="M809" s="29"/>
      <c r="N809" s="29"/>
      <c r="O809" s="30"/>
      <c r="P809" s="31"/>
      <c r="Q809" s="31"/>
      <c r="R809" s="32"/>
      <c r="S809" s="2"/>
      <c r="T809" s="2"/>
      <c r="U809" s="2"/>
      <c r="V809" s="2"/>
      <c r="W809" s="2"/>
      <c r="X809" s="2"/>
      <c r="Y809" s="2"/>
      <c r="Z809" s="2"/>
    </row>
    <row r="810" spans="1:26" ht="13.5" customHeight="1">
      <c r="A810" s="2"/>
      <c r="B810" s="2"/>
      <c r="C810" s="2"/>
      <c r="D810" s="2"/>
      <c r="E810" s="2"/>
      <c r="F810" s="2"/>
      <c r="G810" s="28"/>
      <c r="H810" s="28"/>
      <c r="I810" s="28"/>
      <c r="J810" s="28"/>
      <c r="K810" s="29"/>
      <c r="L810" s="29"/>
      <c r="M810" s="29"/>
      <c r="N810" s="29"/>
      <c r="O810" s="30"/>
      <c r="P810" s="31"/>
      <c r="Q810" s="31"/>
      <c r="R810" s="32"/>
      <c r="S810" s="2"/>
      <c r="T810" s="2"/>
      <c r="U810" s="2"/>
      <c r="V810" s="2"/>
      <c r="W810" s="2"/>
      <c r="X810" s="2"/>
      <c r="Y810" s="2"/>
      <c r="Z810" s="2"/>
    </row>
    <row r="811" spans="1:26" ht="13.5" customHeight="1">
      <c r="A811" s="2"/>
      <c r="B811" s="2"/>
      <c r="C811" s="2"/>
      <c r="D811" s="2"/>
      <c r="E811" s="2"/>
      <c r="F811" s="2"/>
      <c r="G811" s="28"/>
      <c r="H811" s="28"/>
      <c r="I811" s="28"/>
      <c r="J811" s="28"/>
      <c r="K811" s="29"/>
      <c r="L811" s="29"/>
      <c r="M811" s="29"/>
      <c r="N811" s="29"/>
      <c r="O811" s="30"/>
      <c r="P811" s="31"/>
      <c r="Q811" s="31"/>
      <c r="R811" s="32"/>
      <c r="S811" s="2"/>
      <c r="T811" s="2"/>
      <c r="U811" s="2"/>
      <c r="V811" s="2"/>
      <c r="W811" s="2"/>
      <c r="X811" s="2"/>
      <c r="Y811" s="2"/>
      <c r="Z811" s="2"/>
    </row>
    <row r="812" spans="1:26" ht="13.5" customHeight="1">
      <c r="A812" s="2"/>
      <c r="B812" s="2"/>
      <c r="C812" s="2"/>
      <c r="D812" s="2"/>
      <c r="E812" s="2"/>
      <c r="F812" s="2"/>
      <c r="G812" s="28"/>
      <c r="H812" s="28"/>
      <c r="I812" s="28"/>
      <c r="J812" s="28"/>
      <c r="K812" s="29"/>
      <c r="L812" s="29"/>
      <c r="M812" s="29"/>
      <c r="N812" s="29"/>
      <c r="O812" s="30"/>
      <c r="P812" s="31"/>
      <c r="Q812" s="31"/>
      <c r="R812" s="32"/>
      <c r="S812" s="2"/>
      <c r="T812" s="2"/>
      <c r="U812" s="2"/>
      <c r="V812" s="2"/>
      <c r="W812" s="2"/>
      <c r="X812" s="2"/>
      <c r="Y812" s="2"/>
      <c r="Z812" s="2"/>
    </row>
    <row r="813" spans="1:26" ht="13.5" customHeight="1">
      <c r="A813" s="2"/>
      <c r="B813" s="2"/>
      <c r="C813" s="2"/>
      <c r="D813" s="2"/>
      <c r="E813" s="2"/>
      <c r="F813" s="2"/>
      <c r="G813" s="28"/>
      <c r="H813" s="28"/>
      <c r="I813" s="28"/>
      <c r="J813" s="28"/>
      <c r="K813" s="29"/>
      <c r="L813" s="29"/>
      <c r="M813" s="29"/>
      <c r="N813" s="29"/>
      <c r="O813" s="30"/>
      <c r="P813" s="31"/>
      <c r="Q813" s="31"/>
      <c r="R813" s="32"/>
      <c r="S813" s="2"/>
      <c r="T813" s="2"/>
      <c r="U813" s="2"/>
      <c r="V813" s="2"/>
      <c r="W813" s="2"/>
      <c r="X813" s="2"/>
      <c r="Y813" s="2"/>
      <c r="Z813" s="2"/>
    </row>
    <row r="814" spans="1:26" ht="13.5" customHeight="1">
      <c r="A814" s="2"/>
      <c r="B814" s="2"/>
      <c r="C814" s="2"/>
      <c r="D814" s="2"/>
      <c r="E814" s="2"/>
      <c r="F814" s="2"/>
      <c r="G814" s="28"/>
      <c r="H814" s="28"/>
      <c r="I814" s="28"/>
      <c r="J814" s="28"/>
      <c r="K814" s="29"/>
      <c r="L814" s="29"/>
      <c r="M814" s="29"/>
      <c r="N814" s="29"/>
      <c r="O814" s="30"/>
      <c r="P814" s="31"/>
      <c r="Q814" s="31"/>
      <c r="R814" s="32"/>
      <c r="S814" s="2"/>
      <c r="T814" s="2"/>
      <c r="U814" s="2"/>
      <c r="V814" s="2"/>
      <c r="W814" s="2"/>
      <c r="X814" s="2"/>
      <c r="Y814" s="2"/>
      <c r="Z814" s="2"/>
    </row>
    <row r="815" spans="1:26" ht="13.5" customHeight="1">
      <c r="A815" s="2"/>
      <c r="B815" s="2"/>
      <c r="C815" s="2"/>
      <c r="D815" s="2"/>
      <c r="E815" s="2"/>
      <c r="F815" s="2"/>
      <c r="G815" s="28"/>
      <c r="H815" s="28"/>
      <c r="I815" s="28"/>
      <c r="J815" s="28"/>
      <c r="K815" s="29"/>
      <c r="L815" s="29"/>
      <c r="M815" s="29"/>
      <c r="N815" s="29"/>
      <c r="O815" s="30"/>
      <c r="P815" s="31"/>
      <c r="Q815" s="31"/>
      <c r="R815" s="32"/>
      <c r="S815" s="2"/>
      <c r="T815" s="2"/>
      <c r="U815" s="2"/>
      <c r="V815" s="2"/>
      <c r="W815" s="2"/>
      <c r="X815" s="2"/>
      <c r="Y815" s="2"/>
      <c r="Z815" s="2"/>
    </row>
    <row r="816" spans="1:26" ht="13.5" customHeight="1">
      <c r="A816" s="2"/>
      <c r="B816" s="2"/>
      <c r="C816" s="2"/>
      <c r="D816" s="2"/>
      <c r="E816" s="2"/>
      <c r="F816" s="2"/>
      <c r="G816" s="28"/>
      <c r="H816" s="28"/>
      <c r="I816" s="28"/>
      <c r="J816" s="28"/>
      <c r="K816" s="29"/>
      <c r="L816" s="29"/>
      <c r="M816" s="29"/>
      <c r="N816" s="29"/>
      <c r="O816" s="30"/>
      <c r="P816" s="31"/>
      <c r="Q816" s="31"/>
      <c r="R816" s="32"/>
      <c r="S816" s="2"/>
      <c r="T816" s="2"/>
      <c r="U816" s="2"/>
      <c r="V816" s="2"/>
      <c r="W816" s="2"/>
      <c r="X816" s="2"/>
      <c r="Y816" s="2"/>
      <c r="Z816" s="2"/>
    </row>
    <row r="817" spans="1:26" ht="13.5" customHeight="1">
      <c r="A817" s="2"/>
      <c r="B817" s="2"/>
      <c r="C817" s="2"/>
      <c r="D817" s="2"/>
      <c r="E817" s="2"/>
      <c r="F817" s="2"/>
      <c r="G817" s="28"/>
      <c r="H817" s="28"/>
      <c r="I817" s="28"/>
      <c r="J817" s="28"/>
      <c r="K817" s="29"/>
      <c r="L817" s="29"/>
      <c r="M817" s="29"/>
      <c r="N817" s="29"/>
      <c r="O817" s="30"/>
      <c r="P817" s="31"/>
      <c r="Q817" s="31"/>
      <c r="R817" s="32"/>
      <c r="S817" s="2"/>
      <c r="T817" s="2"/>
      <c r="U817" s="2"/>
      <c r="V817" s="2"/>
      <c r="W817" s="2"/>
      <c r="X817" s="2"/>
      <c r="Y817" s="2"/>
      <c r="Z817" s="2"/>
    </row>
    <row r="818" spans="1:26" ht="13.5" customHeight="1">
      <c r="A818" s="2"/>
      <c r="B818" s="2"/>
      <c r="C818" s="2"/>
      <c r="D818" s="2"/>
      <c r="E818" s="2"/>
      <c r="F818" s="2"/>
      <c r="G818" s="28"/>
      <c r="H818" s="28"/>
      <c r="I818" s="28"/>
      <c r="J818" s="28"/>
      <c r="K818" s="29"/>
      <c r="L818" s="29"/>
      <c r="M818" s="29"/>
      <c r="N818" s="29"/>
      <c r="O818" s="30"/>
      <c r="P818" s="31"/>
      <c r="Q818" s="31"/>
      <c r="R818" s="32"/>
      <c r="S818" s="2"/>
      <c r="T818" s="2"/>
      <c r="U818" s="2"/>
      <c r="V818" s="2"/>
      <c r="W818" s="2"/>
      <c r="X818" s="2"/>
      <c r="Y818" s="2"/>
      <c r="Z818" s="2"/>
    </row>
    <row r="819" spans="1:26" ht="13.5" customHeight="1">
      <c r="A819" s="2"/>
      <c r="B819" s="2"/>
      <c r="C819" s="2"/>
      <c r="D819" s="2"/>
      <c r="E819" s="2"/>
      <c r="F819" s="2"/>
      <c r="G819" s="28"/>
      <c r="H819" s="28"/>
      <c r="I819" s="28"/>
      <c r="J819" s="28"/>
      <c r="K819" s="29"/>
      <c r="L819" s="29"/>
      <c r="M819" s="29"/>
      <c r="N819" s="29"/>
      <c r="O819" s="30"/>
      <c r="P819" s="31"/>
      <c r="Q819" s="31"/>
      <c r="R819" s="32"/>
      <c r="S819" s="2"/>
      <c r="T819" s="2"/>
      <c r="U819" s="2"/>
      <c r="V819" s="2"/>
      <c r="W819" s="2"/>
      <c r="X819" s="2"/>
      <c r="Y819" s="2"/>
      <c r="Z819" s="2"/>
    </row>
    <row r="820" spans="1:26" ht="13.5" customHeight="1">
      <c r="A820" s="2"/>
      <c r="B820" s="2"/>
      <c r="C820" s="2"/>
      <c r="D820" s="2"/>
      <c r="E820" s="2"/>
      <c r="F820" s="2"/>
      <c r="G820" s="28"/>
      <c r="H820" s="28"/>
      <c r="I820" s="28"/>
      <c r="J820" s="28"/>
      <c r="K820" s="29"/>
      <c r="L820" s="29"/>
      <c r="M820" s="29"/>
      <c r="N820" s="29"/>
      <c r="O820" s="30"/>
      <c r="P820" s="31"/>
      <c r="Q820" s="31"/>
      <c r="R820" s="32"/>
      <c r="S820" s="2"/>
      <c r="T820" s="2"/>
      <c r="U820" s="2"/>
      <c r="V820" s="2"/>
      <c r="W820" s="2"/>
      <c r="X820" s="2"/>
      <c r="Y820" s="2"/>
      <c r="Z820" s="2"/>
    </row>
    <row r="821" spans="1:26" ht="13.5" customHeight="1">
      <c r="A821" s="2"/>
      <c r="B821" s="2"/>
      <c r="C821" s="2"/>
      <c r="D821" s="2"/>
      <c r="E821" s="2"/>
      <c r="F821" s="2"/>
      <c r="G821" s="28"/>
      <c r="H821" s="28"/>
      <c r="I821" s="28"/>
      <c r="J821" s="28"/>
      <c r="K821" s="29"/>
      <c r="L821" s="29"/>
      <c r="M821" s="29"/>
      <c r="N821" s="29"/>
      <c r="O821" s="30"/>
      <c r="P821" s="31"/>
      <c r="Q821" s="31"/>
      <c r="R821" s="32"/>
      <c r="S821" s="2"/>
      <c r="T821" s="2"/>
      <c r="U821" s="2"/>
      <c r="V821" s="2"/>
      <c r="W821" s="2"/>
      <c r="X821" s="2"/>
      <c r="Y821" s="2"/>
      <c r="Z821" s="2"/>
    </row>
    <row r="822" spans="1:26" ht="13.5" customHeight="1">
      <c r="A822" s="2"/>
      <c r="B822" s="2"/>
      <c r="C822" s="2"/>
      <c r="D822" s="2"/>
      <c r="E822" s="2"/>
      <c r="F822" s="2"/>
      <c r="G822" s="28"/>
      <c r="H822" s="28"/>
      <c r="I822" s="28"/>
      <c r="J822" s="28"/>
      <c r="K822" s="29"/>
      <c r="L822" s="29"/>
      <c r="M822" s="29"/>
      <c r="N822" s="29"/>
      <c r="O822" s="30"/>
      <c r="P822" s="31"/>
      <c r="Q822" s="31"/>
      <c r="R822" s="32"/>
      <c r="S822" s="2"/>
      <c r="T822" s="2"/>
      <c r="U822" s="2"/>
      <c r="V822" s="2"/>
      <c r="W822" s="2"/>
      <c r="X822" s="2"/>
      <c r="Y822" s="2"/>
      <c r="Z822" s="2"/>
    </row>
    <row r="823" spans="1:26" ht="13.5" customHeight="1">
      <c r="A823" s="2"/>
      <c r="B823" s="2"/>
      <c r="C823" s="2"/>
      <c r="D823" s="2"/>
      <c r="E823" s="2"/>
      <c r="F823" s="2"/>
      <c r="G823" s="28"/>
      <c r="H823" s="28"/>
      <c r="I823" s="28"/>
      <c r="J823" s="28"/>
      <c r="K823" s="29"/>
      <c r="L823" s="29"/>
      <c r="M823" s="29"/>
      <c r="N823" s="29"/>
      <c r="O823" s="30"/>
      <c r="P823" s="31"/>
      <c r="Q823" s="31"/>
      <c r="R823" s="32"/>
      <c r="S823" s="2"/>
      <c r="T823" s="2"/>
      <c r="U823" s="2"/>
      <c r="V823" s="2"/>
      <c r="W823" s="2"/>
      <c r="X823" s="2"/>
      <c r="Y823" s="2"/>
      <c r="Z823" s="2"/>
    </row>
    <row r="824" spans="1:26" ht="13.5" customHeight="1">
      <c r="A824" s="2"/>
      <c r="B824" s="2"/>
      <c r="C824" s="2"/>
      <c r="D824" s="2"/>
      <c r="E824" s="2"/>
      <c r="F824" s="2"/>
      <c r="G824" s="28"/>
      <c r="H824" s="28"/>
      <c r="I824" s="28"/>
      <c r="J824" s="28"/>
      <c r="K824" s="29"/>
      <c r="L824" s="29"/>
      <c r="M824" s="29"/>
      <c r="N824" s="29"/>
      <c r="O824" s="30"/>
      <c r="P824" s="31"/>
      <c r="Q824" s="31"/>
      <c r="R824" s="32"/>
      <c r="S824" s="2"/>
      <c r="T824" s="2"/>
      <c r="U824" s="2"/>
      <c r="V824" s="2"/>
      <c r="W824" s="2"/>
      <c r="X824" s="2"/>
      <c r="Y824" s="2"/>
      <c r="Z824" s="2"/>
    </row>
    <row r="825" spans="1:26" ht="13.5" customHeight="1">
      <c r="A825" s="2"/>
      <c r="B825" s="2"/>
      <c r="C825" s="2"/>
      <c r="D825" s="2"/>
      <c r="E825" s="2"/>
      <c r="F825" s="2"/>
      <c r="G825" s="28"/>
      <c r="H825" s="28"/>
      <c r="I825" s="28"/>
      <c r="J825" s="28"/>
      <c r="K825" s="29"/>
      <c r="L825" s="29"/>
      <c r="M825" s="29"/>
      <c r="N825" s="29"/>
      <c r="O825" s="30"/>
      <c r="P825" s="31"/>
      <c r="Q825" s="31"/>
      <c r="R825" s="32"/>
      <c r="S825" s="2"/>
      <c r="T825" s="2"/>
      <c r="U825" s="2"/>
      <c r="V825" s="2"/>
      <c r="W825" s="2"/>
      <c r="X825" s="2"/>
      <c r="Y825" s="2"/>
      <c r="Z825" s="2"/>
    </row>
    <row r="826" spans="1:26" ht="13.5" customHeight="1">
      <c r="A826" s="2"/>
      <c r="B826" s="2"/>
      <c r="C826" s="2"/>
      <c r="D826" s="2"/>
      <c r="E826" s="2"/>
      <c r="F826" s="2"/>
      <c r="G826" s="28"/>
      <c r="H826" s="28"/>
      <c r="I826" s="28"/>
      <c r="J826" s="28"/>
      <c r="K826" s="29"/>
      <c r="L826" s="29"/>
      <c r="M826" s="29"/>
      <c r="N826" s="29"/>
      <c r="O826" s="30"/>
      <c r="P826" s="31"/>
      <c r="Q826" s="31"/>
      <c r="R826" s="32"/>
      <c r="S826" s="2"/>
      <c r="T826" s="2"/>
      <c r="U826" s="2"/>
      <c r="V826" s="2"/>
      <c r="W826" s="2"/>
      <c r="X826" s="2"/>
      <c r="Y826" s="2"/>
      <c r="Z826" s="2"/>
    </row>
    <row r="827" spans="1:26" ht="13.5" customHeight="1">
      <c r="A827" s="2"/>
      <c r="B827" s="2"/>
      <c r="C827" s="2"/>
      <c r="D827" s="2"/>
      <c r="E827" s="2"/>
      <c r="F827" s="2"/>
      <c r="G827" s="28"/>
      <c r="H827" s="28"/>
      <c r="I827" s="28"/>
      <c r="J827" s="28"/>
      <c r="K827" s="29"/>
      <c r="L827" s="29"/>
      <c r="M827" s="29"/>
      <c r="N827" s="29"/>
      <c r="O827" s="30"/>
      <c r="P827" s="31"/>
      <c r="Q827" s="31"/>
      <c r="R827" s="32"/>
      <c r="S827" s="2"/>
      <c r="T827" s="2"/>
      <c r="U827" s="2"/>
      <c r="V827" s="2"/>
      <c r="W827" s="2"/>
      <c r="X827" s="2"/>
      <c r="Y827" s="2"/>
      <c r="Z827" s="2"/>
    </row>
    <row r="828" spans="1:26" ht="13.5" customHeight="1">
      <c r="A828" s="2"/>
      <c r="B828" s="2"/>
      <c r="C828" s="2"/>
      <c r="D828" s="2"/>
      <c r="E828" s="2"/>
      <c r="F828" s="2"/>
      <c r="G828" s="28"/>
      <c r="H828" s="28"/>
      <c r="I828" s="28"/>
      <c r="J828" s="28"/>
      <c r="K828" s="29"/>
      <c r="L828" s="29"/>
      <c r="M828" s="29"/>
      <c r="N828" s="29"/>
      <c r="O828" s="30"/>
      <c r="P828" s="31"/>
      <c r="Q828" s="31"/>
      <c r="R828" s="32"/>
      <c r="S828" s="2"/>
      <c r="T828" s="2"/>
      <c r="U828" s="2"/>
      <c r="V828" s="2"/>
      <c r="W828" s="2"/>
      <c r="X828" s="2"/>
      <c r="Y828" s="2"/>
      <c r="Z828" s="2"/>
    </row>
    <row r="829" spans="1:26" ht="13.5" customHeight="1">
      <c r="A829" s="2"/>
      <c r="B829" s="2"/>
      <c r="C829" s="2"/>
      <c r="D829" s="2"/>
      <c r="E829" s="2"/>
      <c r="F829" s="2"/>
      <c r="G829" s="28"/>
      <c r="H829" s="28"/>
      <c r="I829" s="28"/>
      <c r="J829" s="28"/>
      <c r="K829" s="29"/>
      <c r="L829" s="29"/>
      <c r="M829" s="29"/>
      <c r="N829" s="29"/>
      <c r="O829" s="30"/>
      <c r="P829" s="31"/>
      <c r="Q829" s="31"/>
      <c r="R829" s="32"/>
      <c r="S829" s="2"/>
      <c r="T829" s="2"/>
      <c r="U829" s="2"/>
      <c r="V829" s="2"/>
      <c r="W829" s="2"/>
      <c r="X829" s="2"/>
      <c r="Y829" s="2"/>
      <c r="Z829" s="2"/>
    </row>
    <row r="830" spans="1:26" ht="13.5" customHeight="1">
      <c r="A830" s="2"/>
      <c r="B830" s="2"/>
      <c r="C830" s="2"/>
      <c r="D830" s="2"/>
      <c r="E830" s="2"/>
      <c r="F830" s="2"/>
      <c r="G830" s="28"/>
      <c r="H830" s="28"/>
      <c r="I830" s="28"/>
      <c r="J830" s="28"/>
      <c r="K830" s="29"/>
      <c r="L830" s="29"/>
      <c r="M830" s="29"/>
      <c r="N830" s="29"/>
      <c r="O830" s="30"/>
      <c r="P830" s="31"/>
      <c r="Q830" s="31"/>
      <c r="R830" s="32"/>
      <c r="S830" s="2"/>
      <c r="T830" s="2"/>
      <c r="U830" s="2"/>
      <c r="V830" s="2"/>
      <c r="W830" s="2"/>
      <c r="X830" s="2"/>
      <c r="Y830" s="2"/>
      <c r="Z830" s="2"/>
    </row>
    <row r="831" spans="1:26" ht="13.5" customHeight="1">
      <c r="A831" s="2"/>
      <c r="B831" s="2"/>
      <c r="C831" s="2"/>
      <c r="D831" s="2"/>
      <c r="E831" s="2"/>
      <c r="F831" s="2"/>
      <c r="G831" s="28"/>
      <c r="H831" s="28"/>
      <c r="I831" s="28"/>
      <c r="J831" s="28"/>
      <c r="K831" s="29"/>
      <c r="L831" s="29"/>
      <c r="M831" s="29"/>
      <c r="N831" s="29"/>
      <c r="O831" s="30"/>
      <c r="P831" s="31"/>
      <c r="Q831" s="31"/>
      <c r="R831" s="32"/>
      <c r="S831" s="2"/>
      <c r="T831" s="2"/>
      <c r="U831" s="2"/>
      <c r="V831" s="2"/>
      <c r="W831" s="2"/>
      <c r="X831" s="2"/>
      <c r="Y831" s="2"/>
      <c r="Z831" s="2"/>
    </row>
    <row r="832" spans="1:26" ht="13.5" customHeight="1">
      <c r="A832" s="2"/>
      <c r="B832" s="2"/>
      <c r="C832" s="2"/>
      <c r="D832" s="2"/>
      <c r="E832" s="2"/>
      <c r="F832" s="2"/>
      <c r="G832" s="28"/>
      <c r="H832" s="28"/>
      <c r="I832" s="28"/>
      <c r="J832" s="28"/>
      <c r="K832" s="29"/>
      <c r="L832" s="29"/>
      <c r="M832" s="29"/>
      <c r="N832" s="29"/>
      <c r="O832" s="30"/>
      <c r="P832" s="31"/>
      <c r="Q832" s="31"/>
      <c r="R832" s="32"/>
      <c r="S832" s="2"/>
      <c r="T832" s="2"/>
      <c r="U832" s="2"/>
      <c r="V832" s="2"/>
      <c r="W832" s="2"/>
      <c r="X832" s="2"/>
      <c r="Y832" s="2"/>
      <c r="Z832" s="2"/>
    </row>
    <row r="833" spans="1:26" ht="13.5" customHeight="1">
      <c r="A833" s="2"/>
      <c r="B833" s="2"/>
      <c r="C833" s="2"/>
      <c r="D833" s="2"/>
      <c r="E833" s="2"/>
      <c r="F833" s="2"/>
      <c r="G833" s="28"/>
      <c r="H833" s="28"/>
      <c r="I833" s="28"/>
      <c r="J833" s="28"/>
      <c r="K833" s="29"/>
      <c r="L833" s="29"/>
      <c r="M833" s="29"/>
      <c r="N833" s="29"/>
      <c r="O833" s="30"/>
      <c r="P833" s="31"/>
      <c r="Q833" s="31"/>
      <c r="R833" s="32"/>
      <c r="S833" s="2"/>
      <c r="T833" s="2"/>
      <c r="U833" s="2"/>
      <c r="V833" s="2"/>
      <c r="W833" s="2"/>
      <c r="X833" s="2"/>
      <c r="Y833" s="2"/>
      <c r="Z833" s="2"/>
    </row>
    <row r="834" spans="1:26" ht="13.5" customHeight="1">
      <c r="A834" s="2"/>
      <c r="B834" s="2"/>
      <c r="C834" s="2"/>
      <c r="D834" s="2"/>
      <c r="E834" s="2"/>
      <c r="F834" s="2"/>
      <c r="G834" s="28"/>
      <c r="H834" s="28"/>
      <c r="I834" s="28"/>
      <c r="J834" s="28"/>
      <c r="K834" s="29"/>
      <c r="L834" s="29"/>
      <c r="M834" s="29"/>
      <c r="N834" s="29"/>
      <c r="O834" s="30"/>
      <c r="P834" s="31"/>
      <c r="Q834" s="31"/>
      <c r="R834" s="32"/>
      <c r="S834" s="2"/>
      <c r="T834" s="2"/>
      <c r="U834" s="2"/>
      <c r="V834" s="2"/>
      <c r="W834" s="2"/>
      <c r="X834" s="2"/>
      <c r="Y834" s="2"/>
      <c r="Z834" s="2"/>
    </row>
    <row r="835" spans="1:26" ht="13.5" customHeight="1">
      <c r="A835" s="2"/>
      <c r="B835" s="2"/>
      <c r="C835" s="2"/>
      <c r="D835" s="2"/>
      <c r="E835" s="2"/>
      <c r="F835" s="2"/>
      <c r="G835" s="28"/>
      <c r="H835" s="28"/>
      <c r="I835" s="28"/>
      <c r="J835" s="28"/>
      <c r="K835" s="29"/>
      <c r="L835" s="29"/>
      <c r="M835" s="29"/>
      <c r="N835" s="29"/>
      <c r="O835" s="30"/>
      <c r="P835" s="31"/>
      <c r="Q835" s="31"/>
      <c r="R835" s="32"/>
      <c r="S835" s="2"/>
      <c r="T835" s="2"/>
      <c r="U835" s="2"/>
      <c r="V835" s="2"/>
      <c r="W835" s="2"/>
      <c r="X835" s="2"/>
      <c r="Y835" s="2"/>
      <c r="Z835" s="2"/>
    </row>
    <row r="836" spans="1:26" ht="13.5" customHeight="1">
      <c r="A836" s="2"/>
      <c r="B836" s="2"/>
      <c r="C836" s="2"/>
      <c r="D836" s="2"/>
      <c r="E836" s="2"/>
      <c r="F836" s="2"/>
      <c r="G836" s="28"/>
      <c r="H836" s="28"/>
      <c r="I836" s="28"/>
      <c r="J836" s="28"/>
      <c r="K836" s="29"/>
      <c r="L836" s="29"/>
      <c r="M836" s="29"/>
      <c r="N836" s="29"/>
      <c r="O836" s="30"/>
      <c r="P836" s="31"/>
      <c r="Q836" s="31"/>
      <c r="R836" s="32"/>
      <c r="S836" s="2"/>
      <c r="T836" s="2"/>
      <c r="U836" s="2"/>
      <c r="V836" s="2"/>
      <c r="W836" s="2"/>
      <c r="X836" s="2"/>
      <c r="Y836" s="2"/>
      <c r="Z836" s="2"/>
    </row>
    <row r="837" spans="1:26" ht="13.5" customHeight="1">
      <c r="A837" s="2"/>
      <c r="B837" s="2"/>
      <c r="C837" s="2"/>
      <c r="D837" s="2"/>
      <c r="E837" s="2"/>
      <c r="F837" s="2"/>
      <c r="G837" s="28"/>
      <c r="H837" s="28"/>
      <c r="I837" s="28"/>
      <c r="J837" s="28"/>
      <c r="K837" s="29"/>
      <c r="L837" s="29"/>
      <c r="M837" s="29"/>
      <c r="N837" s="29"/>
      <c r="O837" s="30"/>
      <c r="P837" s="31"/>
      <c r="Q837" s="31"/>
      <c r="R837" s="32"/>
      <c r="S837" s="2"/>
      <c r="T837" s="2"/>
      <c r="U837" s="2"/>
      <c r="V837" s="2"/>
      <c r="W837" s="2"/>
      <c r="X837" s="2"/>
      <c r="Y837" s="2"/>
      <c r="Z837" s="2"/>
    </row>
    <row r="838" spans="1:26" ht="13.5" customHeight="1">
      <c r="A838" s="2"/>
      <c r="B838" s="2"/>
      <c r="C838" s="2"/>
      <c r="D838" s="2"/>
      <c r="E838" s="2"/>
      <c r="F838" s="2"/>
      <c r="G838" s="28"/>
      <c r="H838" s="28"/>
      <c r="I838" s="28"/>
      <c r="J838" s="28"/>
      <c r="K838" s="29"/>
      <c r="L838" s="29"/>
      <c r="M838" s="29"/>
      <c r="N838" s="29"/>
      <c r="O838" s="30"/>
      <c r="P838" s="31"/>
      <c r="Q838" s="31"/>
      <c r="R838" s="32"/>
      <c r="S838" s="2"/>
      <c r="T838" s="2"/>
      <c r="U838" s="2"/>
      <c r="V838" s="2"/>
      <c r="W838" s="2"/>
      <c r="X838" s="2"/>
      <c r="Y838" s="2"/>
      <c r="Z838" s="2"/>
    </row>
    <row r="839" spans="1:26" ht="13.5" customHeight="1">
      <c r="A839" s="2"/>
      <c r="B839" s="2"/>
      <c r="C839" s="2"/>
      <c r="D839" s="2"/>
      <c r="E839" s="2"/>
      <c r="F839" s="2"/>
      <c r="G839" s="28"/>
      <c r="H839" s="28"/>
      <c r="I839" s="28"/>
      <c r="J839" s="28"/>
      <c r="K839" s="29"/>
      <c r="L839" s="29"/>
      <c r="M839" s="29"/>
      <c r="N839" s="29"/>
      <c r="O839" s="30"/>
      <c r="P839" s="31"/>
      <c r="Q839" s="31"/>
      <c r="R839" s="32"/>
      <c r="S839" s="2"/>
      <c r="T839" s="2"/>
      <c r="U839" s="2"/>
      <c r="V839" s="2"/>
      <c r="W839" s="2"/>
      <c r="X839" s="2"/>
      <c r="Y839" s="2"/>
      <c r="Z839" s="2"/>
    </row>
    <row r="840" spans="1:26" ht="13.5" customHeight="1">
      <c r="A840" s="2"/>
      <c r="B840" s="2"/>
      <c r="C840" s="2"/>
      <c r="D840" s="2"/>
      <c r="E840" s="2"/>
      <c r="F840" s="2"/>
      <c r="G840" s="28"/>
      <c r="H840" s="28"/>
      <c r="I840" s="28"/>
      <c r="J840" s="28"/>
      <c r="K840" s="29"/>
      <c r="L840" s="29"/>
      <c r="M840" s="29"/>
      <c r="N840" s="29"/>
      <c r="O840" s="30"/>
      <c r="P840" s="31"/>
      <c r="Q840" s="31"/>
      <c r="R840" s="32"/>
      <c r="S840" s="2"/>
      <c r="T840" s="2"/>
      <c r="U840" s="2"/>
      <c r="V840" s="2"/>
      <c r="W840" s="2"/>
      <c r="X840" s="2"/>
      <c r="Y840" s="2"/>
      <c r="Z840" s="2"/>
    </row>
    <row r="841" spans="1:26" ht="13.5" customHeight="1">
      <c r="A841" s="2"/>
      <c r="B841" s="2"/>
      <c r="C841" s="2"/>
      <c r="D841" s="2"/>
      <c r="E841" s="2"/>
      <c r="F841" s="2"/>
      <c r="G841" s="28"/>
      <c r="H841" s="28"/>
      <c r="I841" s="28"/>
      <c r="J841" s="28"/>
      <c r="K841" s="29"/>
      <c r="L841" s="29"/>
      <c r="M841" s="29"/>
      <c r="N841" s="29"/>
      <c r="O841" s="30"/>
      <c r="P841" s="31"/>
      <c r="Q841" s="31"/>
      <c r="R841" s="32"/>
      <c r="S841" s="2"/>
      <c r="T841" s="2"/>
      <c r="U841" s="2"/>
      <c r="V841" s="2"/>
      <c r="W841" s="2"/>
      <c r="X841" s="2"/>
      <c r="Y841" s="2"/>
      <c r="Z841" s="2"/>
    </row>
    <row r="842" spans="1:26" ht="13.5" customHeight="1">
      <c r="A842" s="2"/>
      <c r="B842" s="2"/>
      <c r="C842" s="2"/>
      <c r="D842" s="2"/>
      <c r="E842" s="2"/>
      <c r="F842" s="2"/>
      <c r="G842" s="28"/>
      <c r="H842" s="28"/>
      <c r="I842" s="28"/>
      <c r="J842" s="28"/>
      <c r="K842" s="29"/>
      <c r="L842" s="29"/>
      <c r="M842" s="29"/>
      <c r="N842" s="29"/>
      <c r="O842" s="30"/>
      <c r="P842" s="31"/>
      <c r="Q842" s="31"/>
      <c r="R842" s="32"/>
      <c r="S842" s="2"/>
      <c r="T842" s="2"/>
      <c r="U842" s="2"/>
      <c r="V842" s="2"/>
      <c r="W842" s="2"/>
      <c r="X842" s="2"/>
      <c r="Y842" s="2"/>
      <c r="Z842" s="2"/>
    </row>
    <row r="843" spans="1:26" ht="13.5" customHeight="1">
      <c r="A843" s="2"/>
      <c r="B843" s="2"/>
      <c r="C843" s="2"/>
      <c r="D843" s="2"/>
      <c r="E843" s="2"/>
      <c r="F843" s="2"/>
      <c r="G843" s="28"/>
      <c r="H843" s="28"/>
      <c r="I843" s="28"/>
      <c r="J843" s="28"/>
      <c r="K843" s="29"/>
      <c r="L843" s="29"/>
      <c r="M843" s="29"/>
      <c r="N843" s="29"/>
      <c r="O843" s="30"/>
      <c r="P843" s="31"/>
      <c r="Q843" s="31"/>
      <c r="R843" s="32"/>
      <c r="S843" s="2"/>
      <c r="T843" s="2"/>
      <c r="U843" s="2"/>
      <c r="V843" s="2"/>
      <c r="W843" s="2"/>
      <c r="X843" s="2"/>
      <c r="Y843" s="2"/>
      <c r="Z843" s="2"/>
    </row>
    <row r="844" spans="1:26" ht="13.5" customHeight="1">
      <c r="A844" s="2"/>
      <c r="B844" s="2"/>
      <c r="C844" s="2"/>
      <c r="D844" s="2"/>
      <c r="E844" s="2"/>
      <c r="F844" s="2"/>
      <c r="G844" s="28"/>
      <c r="H844" s="28"/>
      <c r="I844" s="28"/>
      <c r="J844" s="28"/>
      <c r="K844" s="29"/>
      <c r="L844" s="29"/>
      <c r="M844" s="29"/>
      <c r="N844" s="29"/>
      <c r="O844" s="30"/>
      <c r="P844" s="31"/>
      <c r="Q844" s="31"/>
      <c r="R844" s="32"/>
      <c r="S844" s="2"/>
      <c r="T844" s="2"/>
      <c r="U844" s="2"/>
      <c r="V844" s="2"/>
      <c r="W844" s="2"/>
      <c r="X844" s="2"/>
      <c r="Y844" s="2"/>
      <c r="Z844" s="2"/>
    </row>
    <row r="845" spans="1:26" ht="13.5" customHeight="1">
      <c r="A845" s="2"/>
      <c r="B845" s="2"/>
      <c r="C845" s="2"/>
      <c r="D845" s="2"/>
      <c r="E845" s="2"/>
      <c r="F845" s="2"/>
      <c r="G845" s="28"/>
      <c r="H845" s="28"/>
      <c r="I845" s="28"/>
      <c r="J845" s="28"/>
      <c r="K845" s="29"/>
      <c r="L845" s="29"/>
      <c r="M845" s="29"/>
      <c r="N845" s="29"/>
      <c r="O845" s="30"/>
      <c r="P845" s="31"/>
      <c r="Q845" s="31"/>
      <c r="R845" s="32"/>
      <c r="S845" s="2"/>
      <c r="T845" s="2"/>
      <c r="U845" s="2"/>
      <c r="V845" s="2"/>
      <c r="W845" s="2"/>
      <c r="X845" s="2"/>
      <c r="Y845" s="2"/>
      <c r="Z845" s="2"/>
    </row>
    <row r="846" spans="1:26" ht="13.5" customHeight="1">
      <c r="A846" s="2"/>
      <c r="B846" s="2"/>
      <c r="C846" s="2"/>
      <c r="D846" s="2"/>
      <c r="E846" s="2"/>
      <c r="F846" s="2"/>
      <c r="G846" s="28"/>
      <c r="H846" s="28"/>
      <c r="I846" s="28"/>
      <c r="J846" s="28"/>
      <c r="K846" s="29"/>
      <c r="L846" s="29"/>
      <c r="M846" s="29"/>
      <c r="N846" s="29"/>
      <c r="O846" s="30"/>
      <c r="P846" s="31"/>
      <c r="Q846" s="31"/>
      <c r="R846" s="32"/>
      <c r="S846" s="2"/>
      <c r="T846" s="2"/>
      <c r="U846" s="2"/>
      <c r="V846" s="2"/>
      <c r="W846" s="2"/>
      <c r="X846" s="2"/>
      <c r="Y846" s="2"/>
      <c r="Z846" s="2"/>
    </row>
    <row r="847" spans="1:26" ht="13.5" customHeight="1">
      <c r="A847" s="2"/>
      <c r="B847" s="2"/>
      <c r="C847" s="2"/>
      <c r="D847" s="2"/>
      <c r="E847" s="2"/>
      <c r="F847" s="2"/>
      <c r="G847" s="28"/>
      <c r="H847" s="28"/>
      <c r="I847" s="28"/>
      <c r="J847" s="28"/>
      <c r="K847" s="29"/>
      <c r="L847" s="29"/>
      <c r="M847" s="29"/>
      <c r="N847" s="29"/>
      <c r="O847" s="30"/>
      <c r="P847" s="31"/>
      <c r="Q847" s="31"/>
      <c r="R847" s="32"/>
      <c r="S847" s="2"/>
      <c r="T847" s="2"/>
      <c r="U847" s="2"/>
      <c r="V847" s="2"/>
      <c r="W847" s="2"/>
      <c r="X847" s="2"/>
      <c r="Y847" s="2"/>
      <c r="Z847" s="2"/>
    </row>
    <row r="848" spans="1:26" ht="13.5" customHeight="1">
      <c r="A848" s="2"/>
      <c r="B848" s="2"/>
      <c r="C848" s="2"/>
      <c r="D848" s="2"/>
      <c r="E848" s="2"/>
      <c r="F848" s="2"/>
      <c r="G848" s="28"/>
      <c r="H848" s="28"/>
      <c r="I848" s="28"/>
      <c r="J848" s="28"/>
      <c r="K848" s="29"/>
      <c r="L848" s="29"/>
      <c r="M848" s="29"/>
      <c r="N848" s="29"/>
      <c r="O848" s="30"/>
      <c r="P848" s="31"/>
      <c r="Q848" s="31"/>
      <c r="R848" s="32"/>
      <c r="S848" s="2"/>
      <c r="T848" s="2"/>
      <c r="U848" s="2"/>
      <c r="V848" s="2"/>
      <c r="W848" s="2"/>
      <c r="X848" s="2"/>
      <c r="Y848" s="2"/>
      <c r="Z848" s="2"/>
    </row>
    <row r="849" spans="1:26" ht="13.5" customHeight="1">
      <c r="A849" s="2"/>
      <c r="B849" s="2"/>
      <c r="C849" s="2"/>
      <c r="D849" s="2"/>
      <c r="E849" s="2"/>
      <c r="F849" s="2"/>
      <c r="G849" s="28"/>
      <c r="H849" s="28"/>
      <c r="I849" s="28"/>
      <c r="J849" s="28"/>
      <c r="K849" s="29"/>
      <c r="L849" s="29"/>
      <c r="M849" s="29"/>
      <c r="N849" s="29"/>
      <c r="O849" s="30"/>
      <c r="P849" s="31"/>
      <c r="Q849" s="31"/>
      <c r="R849" s="32"/>
      <c r="S849" s="2"/>
      <c r="T849" s="2"/>
      <c r="U849" s="2"/>
      <c r="V849" s="2"/>
      <c r="W849" s="2"/>
      <c r="X849" s="2"/>
      <c r="Y849" s="2"/>
      <c r="Z849" s="2"/>
    </row>
    <row r="850" spans="1:26" ht="13.5" customHeight="1">
      <c r="A850" s="2"/>
      <c r="B850" s="2"/>
      <c r="C850" s="2"/>
      <c r="D850" s="2"/>
      <c r="E850" s="2"/>
      <c r="F850" s="2"/>
      <c r="G850" s="28"/>
      <c r="H850" s="28"/>
      <c r="I850" s="28"/>
      <c r="J850" s="28"/>
      <c r="K850" s="29"/>
      <c r="L850" s="29"/>
      <c r="M850" s="29"/>
      <c r="N850" s="29"/>
      <c r="O850" s="30"/>
      <c r="P850" s="31"/>
      <c r="Q850" s="31"/>
      <c r="R850" s="32"/>
      <c r="S850" s="2"/>
      <c r="T850" s="2"/>
      <c r="U850" s="2"/>
      <c r="V850" s="2"/>
      <c r="W850" s="2"/>
      <c r="X850" s="2"/>
      <c r="Y850" s="2"/>
      <c r="Z850" s="2"/>
    </row>
    <row r="851" spans="1:26" ht="13.5" customHeight="1">
      <c r="A851" s="2"/>
      <c r="B851" s="2"/>
      <c r="C851" s="2"/>
      <c r="D851" s="2"/>
      <c r="E851" s="2"/>
      <c r="F851" s="2"/>
      <c r="G851" s="28"/>
      <c r="H851" s="28"/>
      <c r="I851" s="28"/>
      <c r="J851" s="28"/>
      <c r="K851" s="29"/>
      <c r="L851" s="29"/>
      <c r="M851" s="29"/>
      <c r="N851" s="29"/>
      <c r="O851" s="30"/>
      <c r="P851" s="31"/>
      <c r="Q851" s="31"/>
      <c r="R851" s="32"/>
      <c r="S851" s="2"/>
      <c r="T851" s="2"/>
      <c r="U851" s="2"/>
      <c r="V851" s="2"/>
      <c r="W851" s="2"/>
      <c r="X851" s="2"/>
      <c r="Y851" s="2"/>
      <c r="Z851" s="2"/>
    </row>
    <row r="852" spans="1:26" ht="13.5" customHeight="1">
      <c r="A852" s="2"/>
      <c r="B852" s="2"/>
      <c r="C852" s="2"/>
      <c r="D852" s="2"/>
      <c r="E852" s="2"/>
      <c r="F852" s="2"/>
      <c r="G852" s="28"/>
      <c r="H852" s="28"/>
      <c r="I852" s="28"/>
      <c r="J852" s="28"/>
      <c r="K852" s="29"/>
      <c r="L852" s="29"/>
      <c r="M852" s="29"/>
      <c r="N852" s="29"/>
      <c r="O852" s="30"/>
      <c r="P852" s="31"/>
      <c r="Q852" s="31"/>
      <c r="R852" s="32"/>
      <c r="S852" s="2"/>
      <c r="T852" s="2"/>
      <c r="U852" s="2"/>
      <c r="V852" s="2"/>
      <c r="W852" s="2"/>
      <c r="X852" s="2"/>
      <c r="Y852" s="2"/>
      <c r="Z852" s="2"/>
    </row>
    <row r="853" spans="1:26" ht="13.5" customHeight="1">
      <c r="A853" s="2"/>
      <c r="B853" s="2"/>
      <c r="C853" s="2"/>
      <c r="D853" s="2"/>
      <c r="E853" s="2"/>
      <c r="F853" s="2"/>
      <c r="G853" s="28"/>
      <c r="H853" s="28"/>
      <c r="I853" s="28"/>
      <c r="J853" s="28"/>
      <c r="K853" s="29"/>
      <c r="L853" s="29"/>
      <c r="M853" s="29"/>
      <c r="N853" s="29"/>
      <c r="O853" s="30"/>
      <c r="P853" s="31"/>
      <c r="Q853" s="31"/>
      <c r="R853" s="32"/>
      <c r="S853" s="2"/>
      <c r="T853" s="2"/>
      <c r="U853" s="2"/>
      <c r="V853" s="2"/>
      <c r="W853" s="2"/>
      <c r="X853" s="2"/>
      <c r="Y853" s="2"/>
      <c r="Z853" s="2"/>
    </row>
    <row r="854" spans="1:26" ht="13.5" customHeight="1">
      <c r="A854" s="2"/>
      <c r="B854" s="2"/>
      <c r="C854" s="2"/>
      <c r="D854" s="2"/>
      <c r="E854" s="2"/>
      <c r="F854" s="2"/>
      <c r="G854" s="28"/>
      <c r="H854" s="28"/>
      <c r="I854" s="28"/>
      <c r="J854" s="28"/>
      <c r="K854" s="29"/>
      <c r="L854" s="29"/>
      <c r="M854" s="29"/>
      <c r="N854" s="29"/>
      <c r="O854" s="30"/>
      <c r="P854" s="31"/>
      <c r="Q854" s="31"/>
      <c r="R854" s="32"/>
      <c r="S854" s="2"/>
      <c r="T854" s="2"/>
      <c r="U854" s="2"/>
      <c r="V854" s="2"/>
      <c r="W854" s="2"/>
      <c r="X854" s="2"/>
      <c r="Y854" s="2"/>
      <c r="Z854" s="2"/>
    </row>
    <row r="855" spans="1:26" ht="13.5" customHeight="1">
      <c r="A855" s="2"/>
      <c r="B855" s="2"/>
      <c r="C855" s="2"/>
      <c r="D855" s="2"/>
      <c r="E855" s="2"/>
      <c r="F855" s="2"/>
      <c r="G855" s="28"/>
      <c r="H855" s="28"/>
      <c r="I855" s="28"/>
      <c r="J855" s="28"/>
      <c r="K855" s="29"/>
      <c r="L855" s="29"/>
      <c r="M855" s="29"/>
      <c r="N855" s="29"/>
      <c r="O855" s="30"/>
      <c r="P855" s="31"/>
      <c r="Q855" s="31"/>
      <c r="R855" s="32"/>
      <c r="S855" s="2"/>
      <c r="T855" s="2"/>
      <c r="U855" s="2"/>
      <c r="V855" s="2"/>
      <c r="W855" s="2"/>
      <c r="X855" s="2"/>
      <c r="Y855" s="2"/>
      <c r="Z855" s="2"/>
    </row>
    <row r="856" spans="1:26" ht="13.5" customHeight="1">
      <c r="A856" s="2"/>
      <c r="B856" s="2"/>
      <c r="C856" s="2"/>
      <c r="D856" s="2"/>
      <c r="E856" s="2"/>
      <c r="F856" s="2"/>
      <c r="G856" s="28"/>
      <c r="H856" s="28"/>
      <c r="I856" s="28"/>
      <c r="J856" s="28"/>
      <c r="K856" s="29"/>
      <c r="L856" s="29"/>
      <c r="M856" s="29"/>
      <c r="N856" s="29"/>
      <c r="O856" s="30"/>
      <c r="P856" s="31"/>
      <c r="Q856" s="31"/>
      <c r="R856" s="32"/>
      <c r="S856" s="2"/>
      <c r="T856" s="2"/>
      <c r="U856" s="2"/>
      <c r="V856" s="2"/>
      <c r="W856" s="2"/>
      <c r="X856" s="2"/>
      <c r="Y856" s="2"/>
      <c r="Z856" s="2"/>
    </row>
    <row r="857" spans="1:26" ht="13.5" customHeight="1">
      <c r="A857" s="2"/>
      <c r="B857" s="2"/>
      <c r="C857" s="2"/>
      <c r="D857" s="2"/>
      <c r="E857" s="2"/>
      <c r="F857" s="2"/>
      <c r="G857" s="28"/>
      <c r="H857" s="28"/>
      <c r="I857" s="28"/>
      <c r="J857" s="28"/>
      <c r="K857" s="29"/>
      <c r="L857" s="29"/>
      <c r="M857" s="29"/>
      <c r="N857" s="29"/>
      <c r="O857" s="30"/>
      <c r="P857" s="31"/>
      <c r="Q857" s="31"/>
      <c r="R857" s="32"/>
      <c r="S857" s="2"/>
      <c r="T857" s="2"/>
      <c r="U857" s="2"/>
      <c r="V857" s="2"/>
      <c r="W857" s="2"/>
      <c r="X857" s="2"/>
      <c r="Y857" s="2"/>
      <c r="Z857" s="2"/>
    </row>
    <row r="858" spans="1:26" ht="13.5" customHeight="1">
      <c r="A858" s="2"/>
      <c r="B858" s="2"/>
      <c r="C858" s="2"/>
      <c r="D858" s="2"/>
      <c r="E858" s="2"/>
      <c r="F858" s="2"/>
      <c r="G858" s="28"/>
      <c r="H858" s="28"/>
      <c r="I858" s="28"/>
      <c r="J858" s="28"/>
      <c r="K858" s="29"/>
      <c r="L858" s="29"/>
      <c r="M858" s="29"/>
      <c r="N858" s="29"/>
      <c r="O858" s="30"/>
      <c r="P858" s="31"/>
      <c r="Q858" s="31"/>
      <c r="R858" s="32"/>
      <c r="S858" s="2"/>
      <c r="T858" s="2"/>
      <c r="U858" s="2"/>
      <c r="V858" s="2"/>
      <c r="W858" s="2"/>
      <c r="X858" s="2"/>
      <c r="Y858" s="2"/>
      <c r="Z858" s="2"/>
    </row>
    <row r="859" spans="1:26" ht="13.5" customHeight="1">
      <c r="A859" s="2"/>
      <c r="B859" s="2"/>
      <c r="C859" s="2"/>
      <c r="D859" s="2"/>
      <c r="E859" s="2"/>
      <c r="F859" s="2"/>
      <c r="G859" s="28"/>
      <c r="H859" s="28"/>
      <c r="I859" s="28"/>
      <c r="J859" s="28"/>
      <c r="K859" s="29"/>
      <c r="L859" s="29"/>
      <c r="M859" s="29"/>
      <c r="N859" s="29"/>
      <c r="O859" s="30"/>
      <c r="P859" s="31"/>
      <c r="Q859" s="31"/>
      <c r="R859" s="32"/>
      <c r="S859" s="2"/>
      <c r="T859" s="2"/>
      <c r="U859" s="2"/>
      <c r="V859" s="2"/>
      <c r="W859" s="2"/>
      <c r="X859" s="2"/>
      <c r="Y859" s="2"/>
      <c r="Z859" s="2"/>
    </row>
    <row r="860" spans="1:26" ht="13.5" customHeight="1">
      <c r="A860" s="2"/>
      <c r="B860" s="2"/>
      <c r="C860" s="2"/>
      <c r="D860" s="2"/>
      <c r="E860" s="2"/>
      <c r="F860" s="2"/>
      <c r="G860" s="28"/>
      <c r="H860" s="28"/>
      <c r="I860" s="28"/>
      <c r="J860" s="28"/>
      <c r="K860" s="29"/>
      <c r="L860" s="29"/>
      <c r="M860" s="29"/>
      <c r="N860" s="29"/>
      <c r="O860" s="30"/>
      <c r="P860" s="31"/>
      <c r="Q860" s="31"/>
      <c r="R860" s="32"/>
      <c r="S860" s="2"/>
      <c r="T860" s="2"/>
      <c r="U860" s="2"/>
      <c r="V860" s="2"/>
      <c r="W860" s="2"/>
      <c r="X860" s="2"/>
      <c r="Y860" s="2"/>
      <c r="Z860" s="2"/>
    </row>
    <row r="861" spans="1:26" ht="13.5" customHeight="1">
      <c r="A861" s="2"/>
      <c r="B861" s="2"/>
      <c r="C861" s="2"/>
      <c r="D861" s="2"/>
      <c r="E861" s="2"/>
      <c r="F861" s="2"/>
      <c r="G861" s="28"/>
      <c r="H861" s="28"/>
      <c r="I861" s="28"/>
      <c r="J861" s="28"/>
      <c r="K861" s="29"/>
      <c r="L861" s="29"/>
      <c r="M861" s="29"/>
      <c r="N861" s="29"/>
      <c r="O861" s="30"/>
      <c r="P861" s="31"/>
      <c r="Q861" s="31"/>
      <c r="R861" s="32"/>
      <c r="S861" s="2"/>
      <c r="T861" s="2"/>
      <c r="U861" s="2"/>
      <c r="V861" s="2"/>
      <c r="W861" s="2"/>
      <c r="X861" s="2"/>
      <c r="Y861" s="2"/>
      <c r="Z861" s="2"/>
    </row>
    <row r="862" spans="1:26" ht="13.5" customHeight="1">
      <c r="A862" s="2"/>
      <c r="B862" s="2"/>
      <c r="C862" s="2"/>
      <c r="D862" s="2"/>
      <c r="E862" s="2"/>
      <c r="F862" s="2"/>
      <c r="G862" s="28"/>
      <c r="H862" s="28"/>
      <c r="I862" s="28"/>
      <c r="J862" s="28"/>
      <c r="K862" s="29"/>
      <c r="L862" s="29"/>
      <c r="M862" s="29"/>
      <c r="N862" s="29"/>
      <c r="O862" s="30"/>
      <c r="P862" s="31"/>
      <c r="Q862" s="31"/>
      <c r="R862" s="32"/>
      <c r="S862" s="2"/>
      <c r="T862" s="2"/>
      <c r="U862" s="2"/>
      <c r="V862" s="2"/>
      <c r="W862" s="2"/>
      <c r="X862" s="2"/>
      <c r="Y862" s="2"/>
      <c r="Z862" s="2"/>
    </row>
    <row r="863" spans="1:26" ht="13.5" customHeight="1">
      <c r="A863" s="2"/>
      <c r="B863" s="2"/>
      <c r="C863" s="2"/>
      <c r="D863" s="2"/>
      <c r="E863" s="2"/>
      <c r="F863" s="2"/>
      <c r="G863" s="28"/>
      <c r="H863" s="28"/>
      <c r="I863" s="28"/>
      <c r="J863" s="28"/>
      <c r="K863" s="29"/>
      <c r="L863" s="29"/>
      <c r="M863" s="29"/>
      <c r="N863" s="29"/>
      <c r="O863" s="30"/>
      <c r="P863" s="31"/>
      <c r="Q863" s="31"/>
      <c r="R863" s="32"/>
      <c r="S863" s="2"/>
      <c r="T863" s="2"/>
      <c r="U863" s="2"/>
      <c r="V863" s="2"/>
      <c r="W863" s="2"/>
      <c r="X863" s="2"/>
      <c r="Y863" s="2"/>
      <c r="Z863" s="2"/>
    </row>
    <row r="864" spans="1:26" ht="13.5" customHeight="1">
      <c r="A864" s="2"/>
      <c r="B864" s="2"/>
      <c r="C864" s="2"/>
      <c r="D864" s="2"/>
      <c r="E864" s="2"/>
      <c r="F864" s="2"/>
      <c r="G864" s="28"/>
      <c r="H864" s="28"/>
      <c r="I864" s="28"/>
      <c r="J864" s="28"/>
      <c r="K864" s="29"/>
      <c r="L864" s="29"/>
      <c r="M864" s="29"/>
      <c r="N864" s="29"/>
      <c r="O864" s="30"/>
      <c r="P864" s="31"/>
      <c r="Q864" s="31"/>
      <c r="R864" s="32"/>
      <c r="S864" s="2"/>
      <c r="T864" s="2"/>
      <c r="U864" s="2"/>
      <c r="V864" s="2"/>
      <c r="W864" s="2"/>
      <c r="X864" s="2"/>
      <c r="Y864" s="2"/>
      <c r="Z864" s="2"/>
    </row>
    <row r="865" spans="1:26" ht="13.5" customHeight="1">
      <c r="A865" s="2"/>
      <c r="B865" s="2"/>
      <c r="C865" s="2"/>
      <c r="D865" s="2"/>
      <c r="E865" s="2"/>
      <c r="F865" s="2"/>
      <c r="G865" s="28"/>
      <c r="H865" s="28"/>
      <c r="I865" s="28"/>
      <c r="J865" s="28"/>
      <c r="K865" s="29"/>
      <c r="L865" s="29"/>
      <c r="M865" s="29"/>
      <c r="N865" s="29"/>
      <c r="O865" s="30"/>
      <c r="P865" s="31"/>
      <c r="Q865" s="31"/>
      <c r="R865" s="32"/>
      <c r="S865" s="2"/>
      <c r="T865" s="2"/>
      <c r="U865" s="2"/>
      <c r="V865" s="2"/>
      <c r="W865" s="2"/>
      <c r="X865" s="2"/>
      <c r="Y865" s="2"/>
      <c r="Z865" s="2"/>
    </row>
    <row r="866" spans="1:26" ht="13.5" customHeight="1">
      <c r="A866" s="2"/>
      <c r="B866" s="2"/>
      <c r="C866" s="2"/>
      <c r="D866" s="2"/>
      <c r="E866" s="2"/>
      <c r="F866" s="2"/>
      <c r="G866" s="28"/>
      <c r="H866" s="28"/>
      <c r="I866" s="28"/>
      <c r="J866" s="28"/>
      <c r="K866" s="29"/>
      <c r="L866" s="29"/>
      <c r="M866" s="29"/>
      <c r="N866" s="29"/>
      <c r="O866" s="30"/>
      <c r="P866" s="31"/>
      <c r="Q866" s="31"/>
      <c r="R866" s="32"/>
      <c r="S866" s="2"/>
      <c r="T866" s="2"/>
      <c r="U866" s="2"/>
      <c r="V866" s="2"/>
      <c r="W866" s="2"/>
      <c r="X866" s="2"/>
      <c r="Y866" s="2"/>
      <c r="Z866" s="2"/>
    </row>
    <row r="867" spans="1:26" ht="13.5" customHeight="1">
      <c r="A867" s="2"/>
      <c r="B867" s="2"/>
      <c r="C867" s="2"/>
      <c r="D867" s="2"/>
      <c r="E867" s="2"/>
      <c r="F867" s="2"/>
      <c r="G867" s="28"/>
      <c r="H867" s="28"/>
      <c r="I867" s="28"/>
      <c r="J867" s="28"/>
      <c r="K867" s="29"/>
      <c r="L867" s="29"/>
      <c r="M867" s="29"/>
      <c r="N867" s="29"/>
      <c r="O867" s="30"/>
      <c r="P867" s="31"/>
      <c r="Q867" s="31"/>
      <c r="R867" s="32"/>
      <c r="S867" s="2"/>
      <c r="T867" s="2"/>
      <c r="U867" s="2"/>
      <c r="V867" s="2"/>
      <c r="W867" s="2"/>
      <c r="X867" s="2"/>
      <c r="Y867" s="2"/>
      <c r="Z867" s="2"/>
    </row>
    <row r="868" spans="1:26" ht="13.5" customHeight="1">
      <c r="A868" s="2"/>
      <c r="B868" s="2"/>
      <c r="C868" s="2"/>
      <c r="D868" s="2"/>
      <c r="E868" s="2"/>
      <c r="F868" s="2"/>
      <c r="G868" s="28"/>
      <c r="H868" s="28"/>
      <c r="I868" s="28"/>
      <c r="J868" s="28"/>
      <c r="K868" s="29"/>
      <c r="L868" s="29"/>
      <c r="M868" s="29"/>
      <c r="N868" s="29"/>
      <c r="O868" s="30"/>
      <c r="P868" s="31"/>
      <c r="Q868" s="31"/>
      <c r="R868" s="32"/>
      <c r="S868" s="2"/>
      <c r="T868" s="2"/>
      <c r="U868" s="2"/>
      <c r="V868" s="2"/>
      <c r="W868" s="2"/>
      <c r="X868" s="2"/>
      <c r="Y868" s="2"/>
      <c r="Z868" s="2"/>
    </row>
    <row r="869" spans="1:26" ht="13.5" customHeight="1">
      <c r="A869" s="2"/>
      <c r="B869" s="2"/>
      <c r="C869" s="2"/>
      <c r="D869" s="2"/>
      <c r="E869" s="2"/>
      <c r="F869" s="2"/>
      <c r="G869" s="28"/>
      <c r="H869" s="28"/>
      <c r="I869" s="28"/>
      <c r="J869" s="28"/>
      <c r="K869" s="29"/>
      <c r="L869" s="29"/>
      <c r="M869" s="29"/>
      <c r="N869" s="29"/>
      <c r="O869" s="30"/>
      <c r="P869" s="31"/>
      <c r="Q869" s="31"/>
      <c r="R869" s="32"/>
      <c r="S869" s="2"/>
      <c r="T869" s="2"/>
      <c r="U869" s="2"/>
      <c r="V869" s="2"/>
      <c r="W869" s="2"/>
      <c r="X869" s="2"/>
      <c r="Y869" s="2"/>
      <c r="Z869" s="2"/>
    </row>
    <row r="870" spans="1:26" ht="13.5" customHeight="1">
      <c r="A870" s="2"/>
      <c r="B870" s="2"/>
      <c r="C870" s="2"/>
      <c r="D870" s="2"/>
      <c r="E870" s="2"/>
      <c r="F870" s="2"/>
      <c r="G870" s="28"/>
      <c r="H870" s="28"/>
      <c r="I870" s="28"/>
      <c r="J870" s="28"/>
      <c r="K870" s="29"/>
      <c r="L870" s="29"/>
      <c r="M870" s="29"/>
      <c r="N870" s="29"/>
      <c r="O870" s="30"/>
      <c r="P870" s="31"/>
      <c r="Q870" s="31"/>
      <c r="R870" s="32"/>
      <c r="S870" s="2"/>
      <c r="T870" s="2"/>
      <c r="U870" s="2"/>
      <c r="V870" s="2"/>
      <c r="W870" s="2"/>
      <c r="X870" s="2"/>
      <c r="Y870" s="2"/>
      <c r="Z870" s="2"/>
    </row>
    <row r="871" spans="1:26" ht="13.5" customHeight="1">
      <c r="A871" s="2"/>
      <c r="B871" s="2"/>
      <c r="C871" s="2"/>
      <c r="D871" s="2"/>
      <c r="E871" s="2"/>
      <c r="F871" s="2"/>
      <c r="G871" s="28"/>
      <c r="H871" s="28"/>
      <c r="I871" s="28"/>
      <c r="J871" s="28"/>
      <c r="K871" s="29"/>
      <c r="L871" s="29"/>
      <c r="M871" s="29"/>
      <c r="N871" s="29"/>
      <c r="O871" s="30"/>
      <c r="P871" s="31"/>
      <c r="Q871" s="31"/>
      <c r="R871" s="32"/>
      <c r="S871" s="2"/>
      <c r="T871" s="2"/>
      <c r="U871" s="2"/>
      <c r="V871" s="2"/>
      <c r="W871" s="2"/>
      <c r="X871" s="2"/>
      <c r="Y871" s="2"/>
      <c r="Z871" s="2"/>
    </row>
    <row r="872" spans="1:26" ht="13.5" customHeight="1">
      <c r="A872" s="2"/>
      <c r="B872" s="2"/>
      <c r="C872" s="2"/>
      <c r="D872" s="2"/>
      <c r="E872" s="2"/>
      <c r="F872" s="2"/>
      <c r="G872" s="28"/>
      <c r="H872" s="28"/>
      <c r="I872" s="28"/>
      <c r="J872" s="28"/>
      <c r="K872" s="29"/>
      <c r="L872" s="29"/>
      <c r="M872" s="29"/>
      <c r="N872" s="29"/>
      <c r="O872" s="30"/>
      <c r="P872" s="31"/>
      <c r="Q872" s="31"/>
      <c r="R872" s="32"/>
      <c r="S872" s="2"/>
      <c r="T872" s="2"/>
      <c r="U872" s="2"/>
      <c r="V872" s="2"/>
      <c r="W872" s="2"/>
      <c r="X872" s="2"/>
      <c r="Y872" s="2"/>
      <c r="Z872" s="2"/>
    </row>
    <row r="873" spans="1:26" ht="13.5" customHeight="1">
      <c r="A873" s="2"/>
      <c r="B873" s="2"/>
      <c r="C873" s="2"/>
      <c r="D873" s="2"/>
      <c r="E873" s="2"/>
      <c r="F873" s="2"/>
      <c r="G873" s="28"/>
      <c r="H873" s="28"/>
      <c r="I873" s="28"/>
      <c r="J873" s="28"/>
      <c r="K873" s="29"/>
      <c r="L873" s="29"/>
      <c r="M873" s="29"/>
      <c r="N873" s="29"/>
      <c r="O873" s="30"/>
      <c r="P873" s="31"/>
      <c r="Q873" s="31"/>
      <c r="R873" s="32"/>
      <c r="S873" s="2"/>
      <c r="T873" s="2"/>
      <c r="U873" s="2"/>
      <c r="V873" s="2"/>
      <c r="W873" s="2"/>
      <c r="X873" s="2"/>
      <c r="Y873" s="2"/>
      <c r="Z873" s="2"/>
    </row>
    <row r="874" spans="1:26" ht="13.5" customHeight="1">
      <c r="A874" s="2"/>
      <c r="B874" s="2"/>
      <c r="C874" s="2"/>
      <c r="D874" s="2"/>
      <c r="E874" s="2"/>
      <c r="F874" s="2"/>
      <c r="G874" s="28"/>
      <c r="H874" s="28"/>
      <c r="I874" s="28"/>
      <c r="J874" s="28"/>
      <c r="K874" s="29"/>
      <c r="L874" s="29"/>
      <c r="M874" s="29"/>
      <c r="N874" s="29"/>
      <c r="O874" s="30"/>
      <c r="P874" s="31"/>
      <c r="Q874" s="31"/>
      <c r="R874" s="32"/>
      <c r="S874" s="2"/>
      <c r="T874" s="2"/>
      <c r="U874" s="2"/>
      <c r="V874" s="2"/>
      <c r="W874" s="2"/>
      <c r="X874" s="2"/>
      <c r="Y874" s="2"/>
      <c r="Z874" s="2"/>
    </row>
    <row r="875" spans="1:26" ht="13.5" customHeight="1">
      <c r="A875" s="2"/>
      <c r="B875" s="2"/>
      <c r="C875" s="2"/>
      <c r="D875" s="2"/>
      <c r="E875" s="2"/>
      <c r="F875" s="2"/>
      <c r="G875" s="28"/>
      <c r="H875" s="28"/>
      <c r="I875" s="28"/>
      <c r="J875" s="28"/>
      <c r="K875" s="29"/>
      <c r="L875" s="29"/>
      <c r="M875" s="29"/>
      <c r="N875" s="29"/>
      <c r="O875" s="30"/>
      <c r="P875" s="31"/>
      <c r="Q875" s="31"/>
      <c r="R875" s="32"/>
      <c r="S875" s="2"/>
      <c r="T875" s="2"/>
      <c r="U875" s="2"/>
      <c r="V875" s="2"/>
      <c r="W875" s="2"/>
      <c r="X875" s="2"/>
      <c r="Y875" s="2"/>
      <c r="Z875" s="2"/>
    </row>
    <row r="876" spans="1:26" ht="13.5" customHeight="1">
      <c r="A876" s="2"/>
      <c r="B876" s="2"/>
      <c r="C876" s="2"/>
      <c r="D876" s="2"/>
      <c r="E876" s="2"/>
      <c r="F876" s="2"/>
      <c r="G876" s="28"/>
      <c r="H876" s="28"/>
      <c r="I876" s="28"/>
      <c r="J876" s="28"/>
      <c r="K876" s="29"/>
      <c r="L876" s="29"/>
      <c r="M876" s="29"/>
      <c r="N876" s="29"/>
      <c r="O876" s="30"/>
      <c r="P876" s="31"/>
      <c r="Q876" s="31"/>
      <c r="R876" s="32"/>
      <c r="S876" s="2"/>
      <c r="T876" s="2"/>
      <c r="U876" s="2"/>
      <c r="V876" s="2"/>
      <c r="W876" s="2"/>
      <c r="X876" s="2"/>
      <c r="Y876" s="2"/>
      <c r="Z876" s="2"/>
    </row>
    <row r="877" spans="1:26" ht="13.5" customHeight="1">
      <c r="A877" s="2"/>
      <c r="B877" s="2"/>
      <c r="C877" s="2"/>
      <c r="D877" s="2"/>
      <c r="E877" s="2"/>
      <c r="F877" s="2"/>
      <c r="G877" s="28"/>
      <c r="H877" s="28"/>
      <c r="I877" s="28"/>
      <c r="J877" s="28"/>
      <c r="K877" s="29"/>
      <c r="L877" s="29"/>
      <c r="M877" s="29"/>
      <c r="N877" s="29"/>
      <c r="O877" s="30"/>
      <c r="P877" s="31"/>
      <c r="Q877" s="31"/>
      <c r="R877" s="32"/>
      <c r="S877" s="2"/>
      <c r="T877" s="2"/>
      <c r="U877" s="2"/>
      <c r="V877" s="2"/>
      <c r="W877" s="2"/>
      <c r="X877" s="2"/>
      <c r="Y877" s="2"/>
      <c r="Z877" s="2"/>
    </row>
    <row r="878" spans="1:26" ht="13.5" customHeight="1">
      <c r="A878" s="2"/>
      <c r="B878" s="2"/>
      <c r="C878" s="2"/>
      <c r="D878" s="2"/>
      <c r="E878" s="2"/>
      <c r="F878" s="2"/>
      <c r="G878" s="28"/>
      <c r="H878" s="28"/>
      <c r="I878" s="28"/>
      <c r="J878" s="28"/>
      <c r="K878" s="29"/>
      <c r="L878" s="29"/>
      <c r="M878" s="29"/>
      <c r="N878" s="29"/>
      <c r="O878" s="30"/>
      <c r="P878" s="31"/>
      <c r="Q878" s="31"/>
      <c r="R878" s="32"/>
      <c r="S878" s="2"/>
      <c r="T878" s="2"/>
      <c r="U878" s="2"/>
      <c r="V878" s="2"/>
      <c r="W878" s="2"/>
      <c r="X878" s="2"/>
      <c r="Y878" s="2"/>
      <c r="Z878" s="2"/>
    </row>
    <row r="879" spans="1:26" ht="13.5" customHeight="1">
      <c r="A879" s="2"/>
      <c r="B879" s="2"/>
      <c r="C879" s="2"/>
      <c r="D879" s="2"/>
      <c r="E879" s="2"/>
      <c r="F879" s="2"/>
      <c r="G879" s="28"/>
      <c r="H879" s="28"/>
      <c r="I879" s="28"/>
      <c r="J879" s="28"/>
      <c r="K879" s="29"/>
      <c r="L879" s="29"/>
      <c r="M879" s="29"/>
      <c r="N879" s="29"/>
      <c r="O879" s="30"/>
      <c r="P879" s="31"/>
      <c r="Q879" s="31"/>
      <c r="R879" s="32"/>
      <c r="S879" s="2"/>
      <c r="T879" s="2"/>
      <c r="U879" s="2"/>
      <c r="V879" s="2"/>
      <c r="W879" s="2"/>
      <c r="X879" s="2"/>
      <c r="Y879" s="2"/>
      <c r="Z879" s="2"/>
    </row>
    <row r="880" spans="1:26" ht="13.5" customHeight="1">
      <c r="A880" s="2"/>
      <c r="B880" s="2"/>
      <c r="C880" s="2"/>
      <c r="D880" s="2"/>
      <c r="E880" s="2"/>
      <c r="F880" s="2"/>
      <c r="G880" s="28"/>
      <c r="H880" s="28"/>
      <c r="I880" s="28"/>
      <c r="J880" s="28"/>
      <c r="K880" s="29"/>
      <c r="L880" s="29"/>
      <c r="M880" s="29"/>
      <c r="N880" s="29"/>
      <c r="O880" s="30"/>
      <c r="P880" s="31"/>
      <c r="Q880" s="31"/>
      <c r="R880" s="32"/>
      <c r="S880" s="2"/>
      <c r="T880" s="2"/>
      <c r="U880" s="2"/>
      <c r="V880" s="2"/>
      <c r="W880" s="2"/>
      <c r="X880" s="2"/>
      <c r="Y880" s="2"/>
      <c r="Z880" s="2"/>
    </row>
    <row r="881" spans="1:26" ht="13.5" customHeight="1">
      <c r="A881" s="2"/>
      <c r="B881" s="2"/>
      <c r="C881" s="2"/>
      <c r="D881" s="2"/>
      <c r="E881" s="2"/>
      <c r="F881" s="2"/>
      <c r="G881" s="28"/>
      <c r="H881" s="28"/>
      <c r="I881" s="28"/>
      <c r="J881" s="28"/>
      <c r="K881" s="29"/>
      <c r="L881" s="29"/>
      <c r="M881" s="29"/>
      <c r="N881" s="29"/>
      <c r="O881" s="30"/>
      <c r="P881" s="31"/>
      <c r="Q881" s="31"/>
      <c r="R881" s="32"/>
      <c r="S881" s="2"/>
      <c r="T881" s="2"/>
      <c r="U881" s="2"/>
      <c r="V881" s="2"/>
      <c r="W881" s="2"/>
      <c r="X881" s="2"/>
      <c r="Y881" s="2"/>
      <c r="Z881" s="2"/>
    </row>
    <row r="882" spans="1:26" ht="13.5" customHeight="1">
      <c r="A882" s="2"/>
      <c r="B882" s="2"/>
      <c r="C882" s="2"/>
      <c r="D882" s="2"/>
      <c r="E882" s="2"/>
      <c r="F882" s="2"/>
      <c r="G882" s="28"/>
      <c r="H882" s="28"/>
      <c r="I882" s="28"/>
      <c r="J882" s="28"/>
      <c r="K882" s="29"/>
      <c r="L882" s="29"/>
      <c r="M882" s="29"/>
      <c r="N882" s="29"/>
      <c r="O882" s="30"/>
      <c r="P882" s="31"/>
      <c r="Q882" s="31"/>
      <c r="R882" s="32"/>
      <c r="S882" s="2"/>
      <c r="T882" s="2"/>
      <c r="U882" s="2"/>
      <c r="V882" s="2"/>
      <c r="W882" s="2"/>
      <c r="X882" s="2"/>
      <c r="Y882" s="2"/>
      <c r="Z882" s="2"/>
    </row>
    <row r="883" spans="1:26" ht="13.5" customHeight="1">
      <c r="A883" s="2"/>
      <c r="B883" s="2"/>
      <c r="C883" s="2"/>
      <c r="D883" s="2"/>
      <c r="E883" s="2"/>
      <c r="F883" s="2"/>
      <c r="G883" s="28"/>
      <c r="H883" s="28"/>
      <c r="I883" s="28"/>
      <c r="J883" s="28"/>
      <c r="K883" s="29"/>
      <c r="L883" s="29"/>
      <c r="M883" s="29"/>
      <c r="N883" s="29"/>
      <c r="O883" s="30"/>
      <c r="P883" s="31"/>
      <c r="Q883" s="31"/>
      <c r="R883" s="32"/>
      <c r="S883" s="2"/>
      <c r="T883" s="2"/>
      <c r="U883" s="2"/>
      <c r="V883" s="2"/>
      <c r="W883" s="2"/>
      <c r="X883" s="2"/>
      <c r="Y883" s="2"/>
      <c r="Z883" s="2"/>
    </row>
    <row r="884" spans="1:26" ht="13.5" customHeight="1">
      <c r="A884" s="2"/>
      <c r="B884" s="2"/>
      <c r="C884" s="2"/>
      <c r="D884" s="2"/>
      <c r="E884" s="2"/>
      <c r="F884" s="2"/>
      <c r="G884" s="28"/>
      <c r="H884" s="28"/>
      <c r="I884" s="28"/>
      <c r="J884" s="28"/>
      <c r="K884" s="29"/>
      <c r="L884" s="29"/>
      <c r="M884" s="29"/>
      <c r="N884" s="29"/>
      <c r="O884" s="30"/>
      <c r="P884" s="31"/>
      <c r="Q884" s="31"/>
      <c r="R884" s="32"/>
      <c r="S884" s="2"/>
      <c r="T884" s="2"/>
      <c r="U884" s="2"/>
      <c r="V884" s="2"/>
      <c r="W884" s="2"/>
      <c r="X884" s="2"/>
      <c r="Y884" s="2"/>
      <c r="Z884" s="2"/>
    </row>
    <row r="885" spans="1:26" ht="13.5" customHeight="1">
      <c r="A885" s="2"/>
      <c r="B885" s="2"/>
      <c r="C885" s="2"/>
      <c r="D885" s="2"/>
      <c r="E885" s="2"/>
      <c r="F885" s="2"/>
      <c r="G885" s="28"/>
      <c r="H885" s="28"/>
      <c r="I885" s="28"/>
      <c r="J885" s="28"/>
      <c r="K885" s="29"/>
      <c r="L885" s="29"/>
      <c r="M885" s="29"/>
      <c r="N885" s="29"/>
      <c r="O885" s="30"/>
      <c r="P885" s="31"/>
      <c r="Q885" s="31"/>
      <c r="R885" s="32"/>
      <c r="S885" s="2"/>
      <c r="T885" s="2"/>
      <c r="U885" s="2"/>
      <c r="V885" s="2"/>
      <c r="W885" s="2"/>
      <c r="X885" s="2"/>
      <c r="Y885" s="2"/>
      <c r="Z885" s="2"/>
    </row>
    <row r="886" spans="1:26" ht="13.5" customHeight="1">
      <c r="A886" s="2"/>
      <c r="B886" s="2"/>
      <c r="C886" s="2"/>
      <c r="D886" s="2"/>
      <c r="E886" s="2"/>
      <c r="F886" s="2"/>
      <c r="G886" s="28"/>
      <c r="H886" s="28"/>
      <c r="I886" s="28"/>
      <c r="J886" s="28"/>
      <c r="K886" s="29"/>
      <c r="L886" s="29"/>
      <c r="M886" s="29"/>
      <c r="N886" s="29"/>
      <c r="O886" s="30"/>
      <c r="P886" s="31"/>
      <c r="Q886" s="31"/>
      <c r="R886" s="32"/>
      <c r="S886" s="2"/>
      <c r="T886" s="2"/>
      <c r="U886" s="2"/>
      <c r="V886" s="2"/>
      <c r="W886" s="2"/>
      <c r="X886" s="2"/>
      <c r="Y886" s="2"/>
      <c r="Z886" s="2"/>
    </row>
    <row r="887" spans="1:26" ht="13.5" customHeight="1">
      <c r="A887" s="2"/>
      <c r="B887" s="2"/>
      <c r="C887" s="2"/>
      <c r="D887" s="2"/>
      <c r="E887" s="2"/>
      <c r="F887" s="2"/>
      <c r="G887" s="28"/>
      <c r="H887" s="28"/>
      <c r="I887" s="28"/>
      <c r="J887" s="28"/>
      <c r="K887" s="29"/>
      <c r="L887" s="29"/>
      <c r="M887" s="29"/>
      <c r="N887" s="29"/>
      <c r="O887" s="30"/>
      <c r="P887" s="31"/>
      <c r="Q887" s="31"/>
      <c r="R887" s="32"/>
      <c r="S887" s="2"/>
      <c r="T887" s="2"/>
      <c r="U887" s="2"/>
      <c r="V887" s="2"/>
      <c r="W887" s="2"/>
      <c r="X887" s="2"/>
      <c r="Y887" s="2"/>
      <c r="Z887" s="2"/>
    </row>
    <row r="888" spans="1:26" ht="13.5" customHeight="1">
      <c r="A888" s="2"/>
      <c r="B888" s="2"/>
      <c r="C888" s="2"/>
      <c r="D888" s="2"/>
      <c r="E888" s="2"/>
      <c r="F888" s="2"/>
      <c r="G888" s="28"/>
      <c r="H888" s="28"/>
      <c r="I888" s="28"/>
      <c r="J888" s="28"/>
      <c r="K888" s="29"/>
      <c r="L888" s="29"/>
      <c r="M888" s="29"/>
      <c r="N888" s="29"/>
      <c r="O888" s="30"/>
      <c r="P888" s="31"/>
      <c r="Q888" s="31"/>
      <c r="R888" s="32"/>
      <c r="S888" s="2"/>
      <c r="T888" s="2"/>
      <c r="U888" s="2"/>
      <c r="V888" s="2"/>
      <c r="W888" s="2"/>
      <c r="X888" s="2"/>
      <c r="Y888" s="2"/>
      <c r="Z888" s="2"/>
    </row>
    <row r="889" spans="1:26" ht="13.5" customHeight="1">
      <c r="A889" s="2"/>
      <c r="B889" s="2"/>
      <c r="C889" s="2"/>
      <c r="D889" s="2"/>
      <c r="E889" s="2"/>
      <c r="F889" s="2"/>
      <c r="G889" s="28"/>
      <c r="H889" s="28"/>
      <c r="I889" s="28"/>
      <c r="J889" s="28"/>
      <c r="K889" s="29"/>
      <c r="L889" s="29"/>
      <c r="M889" s="29"/>
      <c r="N889" s="29"/>
      <c r="O889" s="30"/>
      <c r="P889" s="31"/>
      <c r="Q889" s="31"/>
      <c r="R889" s="32"/>
      <c r="S889" s="2"/>
      <c r="T889" s="2"/>
      <c r="U889" s="2"/>
      <c r="V889" s="2"/>
      <c r="W889" s="2"/>
      <c r="X889" s="2"/>
      <c r="Y889" s="2"/>
      <c r="Z889" s="2"/>
    </row>
    <row r="890" spans="1:26" ht="13.5" customHeight="1">
      <c r="A890" s="2"/>
      <c r="B890" s="2"/>
      <c r="C890" s="2"/>
      <c r="D890" s="2"/>
      <c r="E890" s="2"/>
      <c r="F890" s="2"/>
      <c r="G890" s="28"/>
      <c r="H890" s="28"/>
      <c r="I890" s="28"/>
      <c r="J890" s="28"/>
      <c r="K890" s="29"/>
      <c r="L890" s="29"/>
      <c r="M890" s="29"/>
      <c r="N890" s="29"/>
      <c r="O890" s="30"/>
      <c r="P890" s="31"/>
      <c r="Q890" s="31"/>
      <c r="R890" s="32"/>
      <c r="S890" s="2"/>
      <c r="T890" s="2"/>
      <c r="U890" s="2"/>
      <c r="V890" s="2"/>
      <c r="W890" s="2"/>
      <c r="X890" s="2"/>
      <c r="Y890" s="2"/>
      <c r="Z890" s="2"/>
    </row>
    <row r="891" spans="1:26" ht="13.5" customHeight="1">
      <c r="A891" s="2"/>
      <c r="B891" s="2"/>
      <c r="C891" s="2"/>
      <c r="D891" s="2"/>
      <c r="E891" s="2"/>
      <c r="F891" s="2"/>
      <c r="G891" s="28"/>
      <c r="H891" s="28"/>
      <c r="I891" s="28"/>
      <c r="J891" s="28"/>
      <c r="K891" s="29"/>
      <c r="L891" s="29"/>
      <c r="M891" s="29"/>
      <c r="N891" s="29"/>
      <c r="O891" s="30"/>
      <c r="P891" s="31"/>
      <c r="Q891" s="31"/>
      <c r="R891" s="32"/>
      <c r="S891" s="2"/>
      <c r="T891" s="2"/>
      <c r="U891" s="2"/>
      <c r="V891" s="2"/>
      <c r="W891" s="2"/>
      <c r="X891" s="2"/>
      <c r="Y891" s="2"/>
      <c r="Z891" s="2"/>
    </row>
    <row r="892" spans="1:26" ht="13.5" customHeight="1">
      <c r="A892" s="2"/>
      <c r="B892" s="2"/>
      <c r="C892" s="2"/>
      <c r="D892" s="2"/>
      <c r="E892" s="2"/>
      <c r="F892" s="2"/>
      <c r="G892" s="28"/>
      <c r="H892" s="28"/>
      <c r="I892" s="28"/>
      <c r="J892" s="28"/>
      <c r="K892" s="29"/>
      <c r="L892" s="29"/>
      <c r="M892" s="29"/>
      <c r="N892" s="29"/>
      <c r="O892" s="30"/>
      <c r="P892" s="31"/>
      <c r="Q892" s="31"/>
      <c r="R892" s="32"/>
      <c r="S892" s="2"/>
      <c r="T892" s="2"/>
      <c r="U892" s="2"/>
      <c r="V892" s="2"/>
      <c r="W892" s="2"/>
      <c r="X892" s="2"/>
      <c r="Y892" s="2"/>
      <c r="Z892" s="2"/>
    </row>
    <row r="893" spans="1:26" ht="13.5" customHeight="1">
      <c r="A893" s="2"/>
      <c r="B893" s="2"/>
      <c r="C893" s="2"/>
      <c r="D893" s="2"/>
      <c r="E893" s="2"/>
      <c r="F893" s="2"/>
      <c r="G893" s="28"/>
      <c r="H893" s="28"/>
      <c r="I893" s="28"/>
      <c r="J893" s="28"/>
      <c r="K893" s="29"/>
      <c r="L893" s="29"/>
      <c r="M893" s="29"/>
      <c r="N893" s="29"/>
      <c r="O893" s="30"/>
      <c r="P893" s="31"/>
      <c r="Q893" s="31"/>
      <c r="R893" s="32"/>
      <c r="S893" s="2"/>
      <c r="T893" s="2"/>
      <c r="U893" s="2"/>
      <c r="V893" s="2"/>
      <c r="W893" s="2"/>
      <c r="X893" s="2"/>
      <c r="Y893" s="2"/>
      <c r="Z893" s="2"/>
    </row>
    <row r="894" spans="1:26" ht="13.5" customHeight="1">
      <c r="A894" s="2"/>
      <c r="B894" s="2"/>
      <c r="C894" s="2"/>
      <c r="D894" s="2"/>
      <c r="E894" s="2"/>
      <c r="F894" s="2"/>
      <c r="G894" s="28"/>
      <c r="H894" s="28"/>
      <c r="I894" s="28"/>
      <c r="J894" s="28"/>
      <c r="K894" s="29"/>
      <c r="L894" s="29"/>
      <c r="M894" s="29"/>
      <c r="N894" s="29"/>
      <c r="O894" s="30"/>
      <c r="P894" s="31"/>
      <c r="Q894" s="31"/>
      <c r="R894" s="32"/>
      <c r="S894" s="2"/>
      <c r="T894" s="2"/>
      <c r="U894" s="2"/>
      <c r="V894" s="2"/>
      <c r="W894" s="2"/>
      <c r="X894" s="2"/>
      <c r="Y894" s="2"/>
      <c r="Z894" s="2"/>
    </row>
    <row r="895" spans="1:26" ht="13.5" customHeight="1">
      <c r="A895" s="2"/>
      <c r="B895" s="2"/>
      <c r="C895" s="2"/>
      <c r="D895" s="2"/>
      <c r="E895" s="2"/>
      <c r="F895" s="2"/>
      <c r="G895" s="28"/>
      <c r="H895" s="28"/>
      <c r="I895" s="28"/>
      <c r="J895" s="28"/>
      <c r="K895" s="29"/>
      <c r="L895" s="29"/>
      <c r="M895" s="29"/>
      <c r="N895" s="29"/>
      <c r="O895" s="30"/>
      <c r="P895" s="31"/>
      <c r="Q895" s="31"/>
      <c r="R895" s="32"/>
      <c r="S895" s="2"/>
      <c r="T895" s="2"/>
      <c r="U895" s="2"/>
      <c r="V895" s="2"/>
      <c r="W895" s="2"/>
      <c r="X895" s="2"/>
      <c r="Y895" s="2"/>
      <c r="Z895" s="2"/>
    </row>
    <row r="896" spans="1:26" ht="13.5" customHeight="1">
      <c r="A896" s="2"/>
      <c r="B896" s="2"/>
      <c r="C896" s="2"/>
      <c r="D896" s="2"/>
      <c r="E896" s="2"/>
      <c r="F896" s="2"/>
      <c r="G896" s="28"/>
      <c r="H896" s="28"/>
      <c r="I896" s="28"/>
      <c r="J896" s="28"/>
      <c r="K896" s="29"/>
      <c r="L896" s="29"/>
      <c r="M896" s="29"/>
      <c r="N896" s="29"/>
      <c r="O896" s="30"/>
      <c r="P896" s="31"/>
      <c r="Q896" s="31"/>
      <c r="R896" s="32"/>
      <c r="S896" s="2"/>
      <c r="T896" s="2"/>
      <c r="U896" s="2"/>
      <c r="V896" s="2"/>
      <c r="W896" s="2"/>
      <c r="X896" s="2"/>
      <c r="Y896" s="2"/>
      <c r="Z896" s="2"/>
    </row>
    <row r="897" spans="1:26" ht="13.5" customHeight="1">
      <c r="A897" s="2"/>
      <c r="B897" s="2"/>
      <c r="C897" s="2"/>
      <c r="D897" s="2"/>
      <c r="E897" s="2"/>
      <c r="F897" s="2"/>
      <c r="G897" s="28"/>
      <c r="H897" s="28"/>
      <c r="I897" s="28"/>
      <c r="J897" s="28"/>
      <c r="K897" s="29"/>
      <c r="L897" s="29"/>
      <c r="M897" s="29"/>
      <c r="N897" s="29"/>
      <c r="O897" s="30"/>
      <c r="P897" s="31"/>
      <c r="Q897" s="31"/>
      <c r="R897" s="32"/>
      <c r="S897" s="2"/>
      <c r="T897" s="2"/>
      <c r="U897" s="2"/>
      <c r="V897" s="2"/>
      <c r="W897" s="2"/>
      <c r="X897" s="2"/>
      <c r="Y897" s="2"/>
      <c r="Z897" s="2"/>
    </row>
    <row r="898" spans="1:26" ht="13.5" customHeight="1">
      <c r="A898" s="2"/>
      <c r="B898" s="2"/>
      <c r="C898" s="2"/>
      <c r="D898" s="2"/>
      <c r="E898" s="2"/>
      <c r="F898" s="2"/>
      <c r="G898" s="28"/>
      <c r="H898" s="28"/>
      <c r="I898" s="28"/>
      <c r="J898" s="28"/>
      <c r="K898" s="29"/>
      <c r="L898" s="29"/>
      <c r="M898" s="29"/>
      <c r="N898" s="29"/>
      <c r="O898" s="30"/>
      <c r="P898" s="31"/>
      <c r="Q898" s="31"/>
      <c r="R898" s="32"/>
      <c r="S898" s="2"/>
      <c r="T898" s="2"/>
      <c r="U898" s="2"/>
      <c r="V898" s="2"/>
      <c r="W898" s="2"/>
      <c r="X898" s="2"/>
      <c r="Y898" s="2"/>
      <c r="Z898" s="2"/>
    </row>
    <row r="899" spans="1:26" ht="13.5" customHeight="1">
      <c r="A899" s="2"/>
      <c r="B899" s="2"/>
      <c r="C899" s="2"/>
      <c r="D899" s="2"/>
      <c r="E899" s="2"/>
      <c r="F899" s="2"/>
      <c r="G899" s="28"/>
      <c r="H899" s="28"/>
      <c r="I899" s="28"/>
      <c r="J899" s="28"/>
      <c r="K899" s="29"/>
      <c r="L899" s="29"/>
      <c r="M899" s="29"/>
      <c r="N899" s="29"/>
      <c r="O899" s="30"/>
      <c r="P899" s="31"/>
      <c r="Q899" s="31"/>
      <c r="R899" s="32"/>
      <c r="S899" s="2"/>
      <c r="T899" s="2"/>
      <c r="U899" s="2"/>
      <c r="V899" s="2"/>
      <c r="W899" s="2"/>
      <c r="X899" s="2"/>
      <c r="Y899" s="2"/>
      <c r="Z899" s="2"/>
    </row>
    <row r="900" spans="1:26" ht="13.5" customHeight="1">
      <c r="A900" s="2"/>
      <c r="B900" s="2"/>
      <c r="C900" s="2"/>
      <c r="D900" s="2"/>
      <c r="E900" s="2"/>
      <c r="F900" s="2"/>
      <c r="G900" s="28"/>
      <c r="H900" s="28"/>
      <c r="I900" s="28"/>
      <c r="J900" s="28"/>
      <c r="K900" s="29"/>
      <c r="L900" s="29"/>
      <c r="M900" s="29"/>
      <c r="N900" s="29"/>
      <c r="O900" s="30"/>
      <c r="P900" s="31"/>
      <c r="Q900" s="31"/>
      <c r="R900" s="32"/>
      <c r="S900" s="2"/>
      <c r="T900" s="2"/>
      <c r="U900" s="2"/>
      <c r="V900" s="2"/>
      <c r="W900" s="2"/>
      <c r="X900" s="2"/>
      <c r="Y900" s="2"/>
      <c r="Z900" s="2"/>
    </row>
    <row r="901" spans="1:26" ht="13.5" customHeight="1">
      <c r="A901" s="2"/>
      <c r="B901" s="2"/>
      <c r="C901" s="2"/>
      <c r="D901" s="2"/>
      <c r="E901" s="2"/>
      <c r="F901" s="2"/>
      <c r="G901" s="28"/>
      <c r="H901" s="28"/>
      <c r="I901" s="28"/>
      <c r="J901" s="28"/>
      <c r="K901" s="29"/>
      <c r="L901" s="29"/>
      <c r="M901" s="29"/>
      <c r="N901" s="29"/>
      <c r="O901" s="30"/>
      <c r="P901" s="31"/>
      <c r="Q901" s="31"/>
      <c r="R901" s="32"/>
      <c r="S901" s="2"/>
      <c r="T901" s="2"/>
      <c r="U901" s="2"/>
      <c r="V901" s="2"/>
      <c r="W901" s="2"/>
      <c r="X901" s="2"/>
      <c r="Y901" s="2"/>
      <c r="Z901" s="2"/>
    </row>
    <row r="902" spans="1:26" ht="13.5" customHeight="1">
      <c r="A902" s="2"/>
      <c r="B902" s="2"/>
      <c r="C902" s="2"/>
      <c r="D902" s="2"/>
      <c r="E902" s="2"/>
      <c r="F902" s="2"/>
      <c r="G902" s="28"/>
      <c r="H902" s="28"/>
      <c r="I902" s="28"/>
      <c r="J902" s="28"/>
      <c r="K902" s="29"/>
      <c r="L902" s="29"/>
      <c r="M902" s="29"/>
      <c r="N902" s="29"/>
      <c r="O902" s="30"/>
      <c r="P902" s="31"/>
      <c r="Q902" s="31"/>
      <c r="R902" s="32"/>
      <c r="S902" s="2"/>
      <c r="T902" s="2"/>
      <c r="U902" s="2"/>
      <c r="V902" s="2"/>
      <c r="W902" s="2"/>
      <c r="X902" s="2"/>
      <c r="Y902" s="2"/>
      <c r="Z902" s="2"/>
    </row>
    <row r="903" spans="1:26" ht="13.5" customHeight="1">
      <c r="A903" s="2"/>
      <c r="B903" s="2"/>
      <c r="C903" s="2"/>
      <c r="D903" s="2"/>
      <c r="E903" s="2"/>
      <c r="F903" s="2"/>
      <c r="G903" s="28"/>
      <c r="H903" s="28"/>
      <c r="I903" s="28"/>
      <c r="J903" s="28"/>
      <c r="K903" s="29"/>
      <c r="L903" s="29"/>
      <c r="M903" s="29"/>
      <c r="N903" s="29"/>
      <c r="O903" s="30"/>
      <c r="P903" s="31"/>
      <c r="Q903" s="31"/>
      <c r="R903" s="32"/>
      <c r="S903" s="2"/>
      <c r="T903" s="2"/>
      <c r="U903" s="2"/>
      <c r="V903" s="2"/>
      <c r="W903" s="2"/>
      <c r="X903" s="2"/>
      <c r="Y903" s="2"/>
      <c r="Z903" s="2"/>
    </row>
    <row r="904" spans="1:26" ht="13.5" customHeight="1">
      <c r="A904" s="2"/>
      <c r="B904" s="2"/>
      <c r="C904" s="2"/>
      <c r="D904" s="2"/>
      <c r="E904" s="2"/>
      <c r="F904" s="2"/>
      <c r="G904" s="28"/>
      <c r="H904" s="28"/>
      <c r="I904" s="28"/>
      <c r="J904" s="28"/>
      <c r="K904" s="29"/>
      <c r="L904" s="29"/>
      <c r="M904" s="29"/>
      <c r="N904" s="29"/>
      <c r="O904" s="30"/>
      <c r="P904" s="31"/>
      <c r="Q904" s="31"/>
      <c r="R904" s="32"/>
      <c r="S904" s="2"/>
      <c r="T904" s="2"/>
      <c r="U904" s="2"/>
      <c r="V904" s="2"/>
      <c r="W904" s="2"/>
      <c r="X904" s="2"/>
      <c r="Y904" s="2"/>
      <c r="Z904" s="2"/>
    </row>
    <row r="905" spans="1:26" ht="13.5" customHeight="1">
      <c r="A905" s="2"/>
      <c r="B905" s="2"/>
      <c r="C905" s="2"/>
      <c r="D905" s="2"/>
      <c r="E905" s="2"/>
      <c r="F905" s="2"/>
      <c r="G905" s="28"/>
      <c r="H905" s="28"/>
      <c r="I905" s="28"/>
      <c r="J905" s="28"/>
      <c r="K905" s="29"/>
      <c r="L905" s="29"/>
      <c r="M905" s="29"/>
      <c r="N905" s="29"/>
      <c r="O905" s="30"/>
      <c r="P905" s="31"/>
      <c r="Q905" s="31"/>
      <c r="R905" s="32"/>
      <c r="S905" s="2"/>
      <c r="T905" s="2"/>
      <c r="U905" s="2"/>
      <c r="V905" s="2"/>
      <c r="W905" s="2"/>
      <c r="X905" s="2"/>
      <c r="Y905" s="2"/>
      <c r="Z905" s="2"/>
    </row>
    <row r="906" spans="1:26" ht="13.5" customHeight="1">
      <c r="A906" s="2"/>
      <c r="B906" s="2"/>
      <c r="C906" s="2"/>
      <c r="D906" s="2"/>
      <c r="E906" s="2"/>
      <c r="F906" s="2"/>
      <c r="G906" s="28"/>
      <c r="H906" s="28"/>
      <c r="I906" s="28"/>
      <c r="J906" s="28"/>
      <c r="K906" s="29"/>
      <c r="L906" s="29"/>
      <c r="M906" s="29"/>
      <c r="N906" s="29"/>
      <c r="O906" s="30"/>
      <c r="P906" s="31"/>
      <c r="Q906" s="31"/>
      <c r="R906" s="32"/>
      <c r="S906" s="2"/>
      <c r="T906" s="2"/>
      <c r="U906" s="2"/>
      <c r="V906" s="2"/>
      <c r="W906" s="2"/>
      <c r="X906" s="2"/>
      <c r="Y906" s="2"/>
      <c r="Z906" s="2"/>
    </row>
    <row r="907" spans="1:26" ht="13.5" customHeight="1">
      <c r="A907" s="2"/>
      <c r="B907" s="2"/>
      <c r="C907" s="2"/>
      <c r="D907" s="2"/>
      <c r="E907" s="2"/>
      <c r="F907" s="2"/>
      <c r="G907" s="28"/>
      <c r="H907" s="28"/>
      <c r="I907" s="28"/>
      <c r="J907" s="28"/>
      <c r="K907" s="29"/>
      <c r="L907" s="29"/>
      <c r="M907" s="29"/>
      <c r="N907" s="29"/>
      <c r="O907" s="30"/>
      <c r="P907" s="31"/>
      <c r="Q907" s="31"/>
      <c r="R907" s="32"/>
      <c r="S907" s="2"/>
      <c r="T907" s="2"/>
      <c r="U907" s="2"/>
      <c r="V907" s="2"/>
      <c r="W907" s="2"/>
      <c r="X907" s="2"/>
      <c r="Y907" s="2"/>
      <c r="Z907" s="2"/>
    </row>
    <row r="908" spans="1:26" ht="13.5" customHeight="1">
      <c r="A908" s="2"/>
      <c r="B908" s="2"/>
      <c r="C908" s="2"/>
      <c r="D908" s="2"/>
      <c r="E908" s="2"/>
      <c r="F908" s="2"/>
      <c r="G908" s="28"/>
      <c r="H908" s="28"/>
      <c r="I908" s="28"/>
      <c r="J908" s="28"/>
      <c r="K908" s="29"/>
      <c r="L908" s="29"/>
      <c r="M908" s="29"/>
      <c r="N908" s="29"/>
      <c r="O908" s="30"/>
      <c r="P908" s="31"/>
      <c r="Q908" s="31"/>
      <c r="R908" s="32"/>
      <c r="S908" s="2"/>
      <c r="T908" s="2"/>
      <c r="U908" s="2"/>
      <c r="V908" s="2"/>
      <c r="W908" s="2"/>
      <c r="X908" s="2"/>
      <c r="Y908" s="2"/>
      <c r="Z908" s="2"/>
    </row>
    <row r="909" spans="1:26" ht="13.5" customHeight="1">
      <c r="A909" s="2"/>
      <c r="B909" s="2"/>
      <c r="C909" s="2"/>
      <c r="D909" s="2"/>
      <c r="E909" s="2"/>
      <c r="F909" s="2"/>
      <c r="G909" s="28"/>
      <c r="H909" s="28"/>
      <c r="I909" s="28"/>
      <c r="J909" s="28"/>
      <c r="K909" s="29"/>
      <c r="L909" s="29"/>
      <c r="M909" s="29"/>
      <c r="N909" s="29"/>
      <c r="O909" s="30"/>
      <c r="P909" s="31"/>
      <c r="Q909" s="31"/>
      <c r="R909" s="32"/>
      <c r="S909" s="2"/>
      <c r="T909" s="2"/>
      <c r="U909" s="2"/>
      <c r="V909" s="2"/>
      <c r="W909" s="2"/>
      <c r="X909" s="2"/>
      <c r="Y909" s="2"/>
      <c r="Z909" s="2"/>
    </row>
    <row r="910" spans="1:26" ht="13.5" customHeight="1">
      <c r="A910" s="2"/>
      <c r="B910" s="2"/>
      <c r="C910" s="2"/>
      <c r="D910" s="2"/>
      <c r="E910" s="2"/>
      <c r="F910" s="2"/>
      <c r="G910" s="28"/>
      <c r="H910" s="28"/>
      <c r="I910" s="28"/>
      <c r="J910" s="28"/>
      <c r="K910" s="29"/>
      <c r="L910" s="29"/>
      <c r="M910" s="29"/>
      <c r="N910" s="29"/>
      <c r="O910" s="30"/>
      <c r="P910" s="31"/>
      <c r="Q910" s="31"/>
      <c r="R910" s="32"/>
      <c r="S910" s="2"/>
      <c r="T910" s="2"/>
      <c r="U910" s="2"/>
      <c r="V910" s="2"/>
      <c r="W910" s="2"/>
      <c r="X910" s="2"/>
      <c r="Y910" s="2"/>
      <c r="Z910" s="2"/>
    </row>
    <row r="911" spans="1:26" ht="13.5" customHeight="1">
      <c r="A911" s="2"/>
      <c r="B911" s="2"/>
      <c r="C911" s="2"/>
      <c r="D911" s="2"/>
      <c r="E911" s="2"/>
      <c r="F911" s="2"/>
      <c r="G911" s="28"/>
      <c r="H911" s="28"/>
      <c r="I911" s="28"/>
      <c r="J911" s="28"/>
      <c r="K911" s="29"/>
      <c r="L911" s="29"/>
      <c r="M911" s="29"/>
      <c r="N911" s="29"/>
      <c r="O911" s="30"/>
      <c r="P911" s="31"/>
      <c r="Q911" s="31"/>
      <c r="R911" s="32"/>
      <c r="S911" s="2"/>
      <c r="T911" s="2"/>
      <c r="U911" s="2"/>
      <c r="V911" s="2"/>
      <c r="W911" s="2"/>
      <c r="X911" s="2"/>
      <c r="Y911" s="2"/>
      <c r="Z911" s="2"/>
    </row>
    <row r="912" spans="1:26" ht="13.5" customHeight="1">
      <c r="A912" s="2"/>
      <c r="B912" s="2"/>
      <c r="C912" s="2"/>
      <c r="D912" s="2"/>
      <c r="E912" s="2"/>
      <c r="F912" s="2"/>
      <c r="G912" s="28"/>
      <c r="H912" s="28"/>
      <c r="I912" s="28"/>
      <c r="J912" s="28"/>
      <c r="K912" s="29"/>
      <c r="L912" s="29"/>
      <c r="M912" s="29"/>
      <c r="N912" s="29"/>
      <c r="O912" s="30"/>
      <c r="P912" s="31"/>
      <c r="Q912" s="31"/>
      <c r="R912" s="32"/>
      <c r="S912" s="2"/>
      <c r="T912" s="2"/>
      <c r="U912" s="2"/>
      <c r="V912" s="2"/>
      <c r="W912" s="2"/>
      <c r="X912" s="2"/>
      <c r="Y912" s="2"/>
      <c r="Z912" s="2"/>
    </row>
    <row r="913" spans="1:26" ht="13.5" customHeight="1">
      <c r="A913" s="2"/>
      <c r="B913" s="2"/>
      <c r="C913" s="2"/>
      <c r="D913" s="2"/>
      <c r="E913" s="2"/>
      <c r="F913" s="2"/>
      <c r="G913" s="28"/>
      <c r="H913" s="28"/>
      <c r="I913" s="28"/>
      <c r="J913" s="28"/>
      <c r="K913" s="29"/>
      <c r="L913" s="29"/>
      <c r="M913" s="29"/>
      <c r="N913" s="29"/>
      <c r="O913" s="30"/>
      <c r="P913" s="31"/>
      <c r="Q913" s="31"/>
      <c r="R913" s="32"/>
      <c r="S913" s="2"/>
      <c r="T913" s="2"/>
      <c r="U913" s="2"/>
      <c r="V913" s="2"/>
      <c r="W913" s="2"/>
      <c r="X913" s="2"/>
      <c r="Y913" s="2"/>
      <c r="Z913" s="2"/>
    </row>
    <row r="914" spans="1:26" ht="13.5" customHeight="1">
      <c r="A914" s="2"/>
      <c r="B914" s="2"/>
      <c r="C914" s="2"/>
      <c r="D914" s="2"/>
      <c r="E914" s="2"/>
      <c r="F914" s="2"/>
      <c r="G914" s="28"/>
      <c r="H914" s="28"/>
      <c r="I914" s="28"/>
      <c r="J914" s="28"/>
      <c r="K914" s="29"/>
      <c r="L914" s="29"/>
      <c r="M914" s="29"/>
      <c r="N914" s="29"/>
      <c r="O914" s="30"/>
      <c r="P914" s="31"/>
      <c r="Q914" s="31"/>
      <c r="R914" s="32"/>
      <c r="S914" s="2"/>
      <c r="T914" s="2"/>
      <c r="U914" s="2"/>
      <c r="V914" s="2"/>
      <c r="W914" s="2"/>
      <c r="X914" s="2"/>
      <c r="Y914" s="2"/>
      <c r="Z914" s="2"/>
    </row>
    <row r="915" spans="1:26" ht="13.5" customHeight="1">
      <c r="A915" s="2"/>
      <c r="B915" s="2"/>
      <c r="C915" s="2"/>
      <c r="D915" s="2"/>
      <c r="E915" s="2"/>
      <c r="F915" s="2"/>
      <c r="G915" s="28"/>
      <c r="H915" s="28"/>
      <c r="I915" s="28"/>
      <c r="J915" s="28"/>
      <c r="K915" s="29"/>
      <c r="L915" s="29"/>
      <c r="M915" s="29"/>
      <c r="N915" s="29"/>
      <c r="O915" s="30"/>
      <c r="P915" s="31"/>
      <c r="Q915" s="31"/>
      <c r="R915" s="32"/>
      <c r="S915" s="2"/>
      <c r="T915" s="2"/>
      <c r="U915" s="2"/>
      <c r="V915" s="2"/>
      <c r="W915" s="2"/>
      <c r="X915" s="2"/>
      <c r="Y915" s="2"/>
      <c r="Z915" s="2"/>
    </row>
    <row r="916" spans="1:26" ht="13.5" customHeight="1">
      <c r="A916" s="2"/>
      <c r="B916" s="2"/>
      <c r="C916" s="2"/>
      <c r="D916" s="2"/>
      <c r="E916" s="2"/>
      <c r="F916" s="2"/>
      <c r="G916" s="28"/>
      <c r="H916" s="28"/>
      <c r="I916" s="28"/>
      <c r="J916" s="28"/>
      <c r="K916" s="29"/>
      <c r="L916" s="29"/>
      <c r="M916" s="29"/>
      <c r="N916" s="29"/>
      <c r="O916" s="30"/>
      <c r="P916" s="31"/>
      <c r="Q916" s="31"/>
      <c r="R916" s="32"/>
      <c r="S916" s="2"/>
      <c r="T916" s="2"/>
      <c r="U916" s="2"/>
      <c r="V916" s="2"/>
      <c r="W916" s="2"/>
      <c r="X916" s="2"/>
      <c r="Y916" s="2"/>
      <c r="Z916" s="2"/>
    </row>
    <row r="917" spans="1:26" ht="13.5" customHeight="1">
      <c r="A917" s="2"/>
      <c r="B917" s="2"/>
      <c r="C917" s="2"/>
      <c r="D917" s="2"/>
      <c r="E917" s="2"/>
      <c r="F917" s="2"/>
      <c r="G917" s="28"/>
      <c r="H917" s="28"/>
      <c r="I917" s="28"/>
      <c r="J917" s="28"/>
      <c r="K917" s="29"/>
      <c r="L917" s="29"/>
      <c r="M917" s="29"/>
      <c r="N917" s="29"/>
      <c r="O917" s="30"/>
      <c r="P917" s="31"/>
      <c r="Q917" s="31"/>
      <c r="R917" s="32"/>
      <c r="S917" s="2"/>
      <c r="T917" s="2"/>
      <c r="U917" s="2"/>
      <c r="V917" s="2"/>
      <c r="W917" s="2"/>
      <c r="X917" s="2"/>
      <c r="Y917" s="2"/>
      <c r="Z917" s="2"/>
    </row>
    <row r="918" spans="1:26" ht="13.5" customHeight="1">
      <c r="A918" s="2"/>
      <c r="B918" s="2"/>
      <c r="C918" s="2"/>
      <c r="D918" s="2"/>
      <c r="E918" s="2"/>
      <c r="F918" s="2"/>
      <c r="G918" s="28"/>
      <c r="H918" s="28"/>
      <c r="I918" s="28"/>
      <c r="J918" s="28"/>
      <c r="K918" s="29"/>
      <c r="L918" s="29"/>
      <c r="M918" s="29"/>
      <c r="N918" s="29"/>
      <c r="O918" s="30"/>
      <c r="P918" s="31"/>
      <c r="Q918" s="31"/>
      <c r="R918" s="32"/>
      <c r="S918" s="2"/>
      <c r="T918" s="2"/>
      <c r="U918" s="2"/>
      <c r="V918" s="2"/>
      <c r="W918" s="2"/>
      <c r="X918" s="2"/>
      <c r="Y918" s="2"/>
      <c r="Z918" s="2"/>
    </row>
    <row r="919" spans="1:26" ht="13.5" customHeight="1">
      <c r="A919" s="2"/>
      <c r="B919" s="2"/>
      <c r="C919" s="2"/>
      <c r="D919" s="2"/>
      <c r="E919" s="2"/>
      <c r="F919" s="2"/>
      <c r="G919" s="28"/>
      <c r="H919" s="28"/>
      <c r="I919" s="28"/>
      <c r="J919" s="28"/>
      <c r="K919" s="29"/>
      <c r="L919" s="29"/>
      <c r="M919" s="29"/>
      <c r="N919" s="29"/>
      <c r="O919" s="30"/>
      <c r="P919" s="31"/>
      <c r="Q919" s="31"/>
      <c r="R919" s="32"/>
      <c r="S919" s="2"/>
      <c r="T919" s="2"/>
      <c r="U919" s="2"/>
      <c r="V919" s="2"/>
      <c r="W919" s="2"/>
      <c r="X919" s="2"/>
      <c r="Y919" s="2"/>
      <c r="Z919" s="2"/>
    </row>
    <row r="920" spans="1:26" ht="13.5" customHeight="1">
      <c r="A920" s="2"/>
      <c r="B920" s="2"/>
      <c r="C920" s="2"/>
      <c r="D920" s="2"/>
      <c r="E920" s="2"/>
      <c r="F920" s="2"/>
      <c r="G920" s="28"/>
      <c r="H920" s="28"/>
      <c r="I920" s="28"/>
      <c r="J920" s="28"/>
      <c r="K920" s="29"/>
      <c r="L920" s="29"/>
      <c r="M920" s="29"/>
      <c r="N920" s="29"/>
      <c r="O920" s="30"/>
      <c r="P920" s="31"/>
      <c r="Q920" s="31"/>
      <c r="R920" s="32"/>
      <c r="S920" s="2"/>
      <c r="T920" s="2"/>
      <c r="U920" s="2"/>
      <c r="V920" s="2"/>
      <c r="W920" s="2"/>
      <c r="X920" s="2"/>
      <c r="Y920" s="2"/>
      <c r="Z920" s="2"/>
    </row>
    <row r="921" spans="1:26" ht="13.5" customHeight="1">
      <c r="A921" s="2"/>
      <c r="B921" s="2"/>
      <c r="C921" s="2"/>
      <c r="D921" s="2"/>
      <c r="E921" s="2"/>
      <c r="F921" s="2"/>
      <c r="G921" s="28"/>
      <c r="H921" s="28"/>
      <c r="I921" s="28"/>
      <c r="J921" s="28"/>
      <c r="K921" s="29"/>
      <c r="L921" s="29"/>
      <c r="M921" s="29"/>
      <c r="N921" s="29"/>
      <c r="O921" s="30"/>
      <c r="P921" s="31"/>
      <c r="Q921" s="31"/>
      <c r="R921" s="32"/>
      <c r="S921" s="2"/>
      <c r="T921" s="2"/>
      <c r="U921" s="2"/>
      <c r="V921" s="2"/>
      <c r="W921" s="2"/>
      <c r="X921" s="2"/>
      <c r="Y921" s="2"/>
      <c r="Z921" s="2"/>
    </row>
    <row r="922" spans="1:26" ht="13.5" customHeight="1">
      <c r="A922" s="2"/>
      <c r="B922" s="2"/>
      <c r="C922" s="2"/>
      <c r="D922" s="2"/>
      <c r="E922" s="2"/>
      <c r="F922" s="2"/>
      <c r="G922" s="28"/>
      <c r="H922" s="28"/>
      <c r="I922" s="28"/>
      <c r="J922" s="28"/>
      <c r="K922" s="29"/>
      <c r="L922" s="29"/>
      <c r="M922" s="29"/>
      <c r="N922" s="29"/>
      <c r="O922" s="30"/>
      <c r="P922" s="31"/>
      <c r="Q922" s="31"/>
      <c r="R922" s="32"/>
      <c r="S922" s="2"/>
      <c r="T922" s="2"/>
      <c r="U922" s="2"/>
      <c r="V922" s="2"/>
      <c r="W922" s="2"/>
      <c r="X922" s="2"/>
      <c r="Y922" s="2"/>
      <c r="Z922" s="2"/>
    </row>
    <row r="923" spans="1:26" ht="13.5" customHeight="1">
      <c r="A923" s="2"/>
      <c r="B923" s="2"/>
      <c r="C923" s="2"/>
      <c r="D923" s="2"/>
      <c r="E923" s="2"/>
      <c r="F923" s="2"/>
      <c r="G923" s="28"/>
      <c r="H923" s="28"/>
      <c r="I923" s="28"/>
      <c r="J923" s="28"/>
      <c r="K923" s="29"/>
      <c r="L923" s="29"/>
      <c r="M923" s="29"/>
      <c r="N923" s="29"/>
      <c r="O923" s="30"/>
      <c r="P923" s="31"/>
      <c r="Q923" s="31"/>
      <c r="R923" s="32"/>
      <c r="S923" s="2"/>
      <c r="T923" s="2"/>
      <c r="U923" s="2"/>
      <c r="V923" s="2"/>
      <c r="W923" s="2"/>
      <c r="X923" s="2"/>
      <c r="Y923" s="2"/>
      <c r="Z923" s="2"/>
    </row>
    <row r="924" spans="1:26" ht="13.5" customHeight="1">
      <c r="A924" s="2"/>
      <c r="B924" s="2"/>
      <c r="C924" s="2"/>
      <c r="D924" s="2"/>
      <c r="E924" s="2"/>
      <c r="F924" s="2"/>
      <c r="G924" s="28"/>
      <c r="H924" s="28"/>
      <c r="I924" s="28"/>
      <c r="J924" s="28"/>
      <c r="K924" s="29"/>
      <c r="L924" s="29"/>
      <c r="M924" s="29"/>
      <c r="N924" s="29"/>
      <c r="O924" s="30"/>
      <c r="P924" s="31"/>
      <c r="Q924" s="31"/>
      <c r="R924" s="32"/>
      <c r="S924" s="2"/>
      <c r="T924" s="2"/>
      <c r="U924" s="2"/>
      <c r="V924" s="2"/>
      <c r="W924" s="2"/>
      <c r="X924" s="2"/>
      <c r="Y924" s="2"/>
      <c r="Z924" s="2"/>
    </row>
    <row r="925" spans="1:26" ht="13.5" customHeight="1">
      <c r="A925" s="2"/>
      <c r="B925" s="2"/>
      <c r="C925" s="2"/>
      <c r="D925" s="2"/>
      <c r="E925" s="2"/>
      <c r="F925" s="2"/>
      <c r="G925" s="28"/>
      <c r="H925" s="28"/>
      <c r="I925" s="28"/>
      <c r="J925" s="28"/>
      <c r="K925" s="29"/>
      <c r="L925" s="29"/>
      <c r="M925" s="29"/>
      <c r="N925" s="29"/>
      <c r="O925" s="30"/>
      <c r="P925" s="31"/>
      <c r="Q925" s="31"/>
      <c r="R925" s="32"/>
      <c r="S925" s="2"/>
      <c r="T925" s="2"/>
      <c r="U925" s="2"/>
      <c r="V925" s="2"/>
      <c r="W925" s="2"/>
      <c r="X925" s="2"/>
      <c r="Y925" s="2"/>
      <c r="Z925" s="2"/>
    </row>
    <row r="926" spans="1:26" ht="13.5" customHeight="1">
      <c r="A926" s="2"/>
      <c r="B926" s="2"/>
      <c r="C926" s="2"/>
      <c r="D926" s="2"/>
      <c r="E926" s="2"/>
      <c r="F926" s="2"/>
      <c r="G926" s="28"/>
      <c r="H926" s="28"/>
      <c r="I926" s="28"/>
      <c r="J926" s="28"/>
      <c r="K926" s="29"/>
      <c r="L926" s="29"/>
      <c r="M926" s="29"/>
      <c r="N926" s="29"/>
      <c r="O926" s="30"/>
      <c r="P926" s="31"/>
      <c r="Q926" s="31"/>
      <c r="R926" s="32"/>
      <c r="S926" s="2"/>
      <c r="T926" s="2"/>
      <c r="U926" s="2"/>
      <c r="V926" s="2"/>
      <c r="W926" s="2"/>
      <c r="X926" s="2"/>
      <c r="Y926" s="2"/>
      <c r="Z926" s="2"/>
    </row>
    <row r="927" spans="1:26" ht="13.5" customHeight="1">
      <c r="A927" s="2"/>
      <c r="B927" s="2"/>
      <c r="C927" s="2"/>
      <c r="D927" s="2"/>
      <c r="E927" s="2"/>
      <c r="F927" s="2"/>
      <c r="G927" s="28"/>
      <c r="H927" s="28"/>
      <c r="I927" s="28"/>
      <c r="J927" s="28"/>
      <c r="K927" s="29"/>
      <c r="L927" s="29"/>
      <c r="M927" s="29"/>
      <c r="N927" s="29"/>
      <c r="O927" s="30"/>
      <c r="P927" s="31"/>
      <c r="Q927" s="31"/>
      <c r="R927" s="32"/>
      <c r="S927" s="2"/>
      <c r="T927" s="2"/>
      <c r="U927" s="2"/>
      <c r="V927" s="2"/>
      <c r="W927" s="2"/>
      <c r="X927" s="2"/>
      <c r="Y927" s="2"/>
      <c r="Z927" s="2"/>
    </row>
    <row r="928" spans="1:26" ht="13.5" customHeight="1">
      <c r="A928" s="2"/>
      <c r="B928" s="2"/>
      <c r="C928" s="2"/>
      <c r="D928" s="2"/>
      <c r="E928" s="2"/>
      <c r="F928" s="2"/>
      <c r="G928" s="28"/>
      <c r="H928" s="28"/>
      <c r="I928" s="28"/>
      <c r="J928" s="28"/>
      <c r="K928" s="29"/>
      <c r="L928" s="29"/>
      <c r="M928" s="29"/>
      <c r="N928" s="29"/>
      <c r="O928" s="30"/>
      <c r="P928" s="31"/>
      <c r="Q928" s="31"/>
      <c r="R928" s="32"/>
      <c r="S928" s="2"/>
      <c r="T928" s="2"/>
      <c r="U928" s="2"/>
      <c r="V928" s="2"/>
      <c r="W928" s="2"/>
      <c r="X928" s="2"/>
      <c r="Y928" s="2"/>
      <c r="Z928" s="2"/>
    </row>
    <row r="929" spans="1:26" ht="13.5" customHeight="1">
      <c r="A929" s="2"/>
      <c r="B929" s="2"/>
      <c r="C929" s="2"/>
      <c r="D929" s="2"/>
      <c r="E929" s="2"/>
      <c r="F929" s="2"/>
      <c r="G929" s="28"/>
      <c r="H929" s="28"/>
      <c r="I929" s="28"/>
      <c r="J929" s="28"/>
      <c r="K929" s="29"/>
      <c r="L929" s="29"/>
      <c r="M929" s="29"/>
      <c r="N929" s="29"/>
      <c r="O929" s="30"/>
      <c r="P929" s="31"/>
      <c r="Q929" s="31"/>
      <c r="R929" s="32"/>
      <c r="S929" s="2"/>
      <c r="T929" s="2"/>
      <c r="U929" s="2"/>
      <c r="V929" s="2"/>
      <c r="W929" s="2"/>
      <c r="X929" s="2"/>
      <c r="Y929" s="2"/>
      <c r="Z929" s="2"/>
    </row>
    <row r="930" spans="1:26" ht="13.5" customHeight="1">
      <c r="A930" s="2"/>
      <c r="B930" s="2"/>
      <c r="C930" s="2"/>
      <c r="D930" s="2"/>
      <c r="E930" s="2"/>
      <c r="F930" s="2"/>
      <c r="G930" s="28"/>
      <c r="H930" s="28"/>
      <c r="I930" s="28"/>
      <c r="J930" s="28"/>
      <c r="K930" s="29"/>
      <c r="L930" s="29"/>
      <c r="M930" s="29"/>
      <c r="N930" s="29"/>
      <c r="O930" s="30"/>
      <c r="P930" s="31"/>
      <c r="Q930" s="31"/>
      <c r="R930" s="32"/>
      <c r="S930" s="2"/>
      <c r="T930" s="2"/>
      <c r="U930" s="2"/>
      <c r="V930" s="2"/>
      <c r="W930" s="2"/>
      <c r="X930" s="2"/>
      <c r="Y930" s="2"/>
      <c r="Z930" s="2"/>
    </row>
    <row r="931" spans="1:26" ht="13.5" customHeight="1">
      <c r="A931" s="2"/>
      <c r="B931" s="2"/>
      <c r="C931" s="2"/>
      <c r="D931" s="2"/>
      <c r="E931" s="2"/>
      <c r="F931" s="2"/>
      <c r="G931" s="28"/>
      <c r="H931" s="28"/>
      <c r="I931" s="28"/>
      <c r="J931" s="28"/>
      <c r="K931" s="29"/>
      <c r="L931" s="29"/>
      <c r="M931" s="29"/>
      <c r="N931" s="29"/>
      <c r="O931" s="30"/>
      <c r="P931" s="31"/>
      <c r="Q931" s="31"/>
      <c r="R931" s="32"/>
      <c r="S931" s="2"/>
      <c r="T931" s="2"/>
      <c r="U931" s="2"/>
      <c r="V931" s="2"/>
      <c r="W931" s="2"/>
      <c r="X931" s="2"/>
      <c r="Y931" s="2"/>
      <c r="Z931" s="2"/>
    </row>
    <row r="932" spans="1:26" ht="13.5" customHeight="1">
      <c r="A932" s="2"/>
      <c r="B932" s="2"/>
      <c r="C932" s="2"/>
      <c r="D932" s="2"/>
      <c r="E932" s="2"/>
      <c r="F932" s="2"/>
      <c r="G932" s="28"/>
      <c r="H932" s="28"/>
      <c r="I932" s="28"/>
      <c r="J932" s="28"/>
      <c r="K932" s="29"/>
      <c r="L932" s="29"/>
      <c r="M932" s="29"/>
      <c r="N932" s="29"/>
      <c r="O932" s="30"/>
      <c r="P932" s="31"/>
      <c r="Q932" s="31"/>
      <c r="R932" s="32"/>
      <c r="S932" s="2"/>
      <c r="T932" s="2"/>
      <c r="U932" s="2"/>
      <c r="V932" s="2"/>
      <c r="W932" s="2"/>
      <c r="X932" s="2"/>
      <c r="Y932" s="2"/>
      <c r="Z932" s="2"/>
    </row>
    <row r="933" spans="1:26" ht="13.5" customHeight="1">
      <c r="A933" s="2"/>
      <c r="B933" s="2"/>
      <c r="C933" s="2"/>
      <c r="D933" s="2"/>
      <c r="E933" s="2"/>
      <c r="F933" s="2"/>
      <c r="G933" s="28"/>
      <c r="H933" s="28"/>
      <c r="I933" s="28"/>
      <c r="J933" s="28"/>
      <c r="K933" s="29"/>
      <c r="L933" s="29"/>
      <c r="M933" s="29"/>
      <c r="N933" s="29"/>
      <c r="O933" s="30"/>
      <c r="P933" s="31"/>
      <c r="Q933" s="31"/>
      <c r="R933" s="32"/>
      <c r="S933" s="2"/>
      <c r="T933" s="2"/>
      <c r="U933" s="2"/>
      <c r="V933" s="2"/>
      <c r="W933" s="2"/>
      <c r="X933" s="2"/>
      <c r="Y933" s="2"/>
      <c r="Z933" s="2"/>
    </row>
    <row r="934" spans="1:26" ht="13.5" customHeight="1">
      <c r="A934" s="2"/>
      <c r="B934" s="2"/>
      <c r="C934" s="2"/>
      <c r="D934" s="2"/>
      <c r="E934" s="2"/>
      <c r="F934" s="2"/>
      <c r="G934" s="28"/>
      <c r="H934" s="28"/>
      <c r="I934" s="28"/>
      <c r="J934" s="28"/>
      <c r="K934" s="29"/>
      <c r="L934" s="29"/>
      <c r="M934" s="29"/>
      <c r="N934" s="29"/>
      <c r="O934" s="30"/>
      <c r="P934" s="31"/>
      <c r="Q934" s="31"/>
      <c r="R934" s="32"/>
      <c r="S934" s="2"/>
      <c r="T934" s="2"/>
      <c r="U934" s="2"/>
      <c r="V934" s="2"/>
      <c r="W934" s="2"/>
      <c r="X934" s="2"/>
      <c r="Y934" s="2"/>
      <c r="Z934" s="2"/>
    </row>
    <row r="935" spans="1:26" ht="13.5" customHeight="1">
      <c r="A935" s="2"/>
      <c r="B935" s="2"/>
      <c r="C935" s="2"/>
      <c r="D935" s="2"/>
      <c r="E935" s="2"/>
      <c r="F935" s="2"/>
      <c r="G935" s="28"/>
      <c r="H935" s="28"/>
      <c r="I935" s="28"/>
      <c r="J935" s="28"/>
      <c r="K935" s="29"/>
      <c r="L935" s="29"/>
      <c r="M935" s="29"/>
      <c r="N935" s="29"/>
      <c r="O935" s="30"/>
      <c r="P935" s="31"/>
      <c r="Q935" s="31"/>
      <c r="R935" s="32"/>
      <c r="S935" s="2"/>
      <c r="T935" s="2"/>
      <c r="U935" s="2"/>
      <c r="V935" s="2"/>
      <c r="W935" s="2"/>
      <c r="X935" s="2"/>
      <c r="Y935" s="2"/>
      <c r="Z935" s="2"/>
    </row>
    <row r="936" spans="1:26" ht="13.5" customHeight="1">
      <c r="A936" s="2"/>
      <c r="B936" s="2"/>
      <c r="C936" s="2"/>
      <c r="D936" s="2"/>
      <c r="E936" s="2"/>
      <c r="F936" s="2"/>
      <c r="G936" s="28"/>
      <c r="H936" s="28"/>
      <c r="I936" s="28"/>
      <c r="J936" s="28"/>
      <c r="K936" s="29"/>
      <c r="L936" s="29"/>
      <c r="M936" s="29"/>
      <c r="N936" s="29"/>
      <c r="O936" s="30"/>
      <c r="P936" s="31"/>
      <c r="Q936" s="31"/>
      <c r="R936" s="32"/>
      <c r="S936" s="2"/>
      <c r="T936" s="2"/>
      <c r="U936" s="2"/>
      <c r="V936" s="2"/>
      <c r="W936" s="2"/>
      <c r="X936" s="2"/>
      <c r="Y936" s="2"/>
      <c r="Z936" s="2"/>
    </row>
    <row r="937" spans="1:26" ht="13.5" customHeight="1">
      <c r="A937" s="2"/>
      <c r="B937" s="2"/>
      <c r="C937" s="2"/>
      <c r="D937" s="2"/>
      <c r="E937" s="2"/>
      <c r="F937" s="2"/>
      <c r="G937" s="28"/>
      <c r="H937" s="28"/>
      <c r="I937" s="28"/>
      <c r="J937" s="28"/>
      <c r="K937" s="29"/>
      <c r="L937" s="29"/>
      <c r="M937" s="29"/>
      <c r="N937" s="29"/>
      <c r="O937" s="30"/>
      <c r="P937" s="31"/>
      <c r="Q937" s="31"/>
      <c r="R937" s="32"/>
      <c r="S937" s="2"/>
      <c r="T937" s="2"/>
      <c r="U937" s="2"/>
      <c r="V937" s="2"/>
      <c r="W937" s="2"/>
      <c r="X937" s="2"/>
      <c r="Y937" s="2"/>
      <c r="Z937" s="2"/>
    </row>
    <row r="938" spans="1:26" ht="13.5" customHeight="1">
      <c r="A938" s="2"/>
      <c r="B938" s="2"/>
      <c r="C938" s="2"/>
      <c r="D938" s="2"/>
      <c r="E938" s="2"/>
      <c r="F938" s="2"/>
      <c r="G938" s="28"/>
      <c r="H938" s="28"/>
      <c r="I938" s="28"/>
      <c r="J938" s="28"/>
      <c r="K938" s="29"/>
      <c r="L938" s="29"/>
      <c r="M938" s="29"/>
      <c r="N938" s="29"/>
      <c r="O938" s="30"/>
      <c r="P938" s="31"/>
      <c r="Q938" s="31"/>
      <c r="R938" s="32"/>
      <c r="S938" s="2"/>
      <c r="T938" s="2"/>
      <c r="U938" s="2"/>
      <c r="V938" s="2"/>
      <c r="W938" s="2"/>
      <c r="X938" s="2"/>
      <c r="Y938" s="2"/>
      <c r="Z938" s="2"/>
    </row>
    <row r="939" spans="1:26" ht="13.5" customHeight="1">
      <c r="A939" s="2"/>
      <c r="B939" s="2"/>
      <c r="C939" s="2"/>
      <c r="D939" s="2"/>
      <c r="E939" s="2"/>
      <c r="F939" s="2"/>
      <c r="G939" s="28"/>
      <c r="H939" s="28"/>
      <c r="I939" s="28"/>
      <c r="J939" s="28"/>
      <c r="K939" s="29"/>
      <c r="L939" s="29"/>
      <c r="M939" s="29"/>
      <c r="N939" s="29"/>
      <c r="O939" s="30"/>
      <c r="P939" s="31"/>
      <c r="Q939" s="31"/>
      <c r="R939" s="32"/>
      <c r="S939" s="2"/>
      <c r="T939" s="2"/>
      <c r="U939" s="2"/>
      <c r="V939" s="2"/>
      <c r="W939" s="2"/>
      <c r="X939" s="2"/>
      <c r="Y939" s="2"/>
      <c r="Z939" s="2"/>
    </row>
    <row r="940" spans="1:26" ht="13.5" customHeight="1">
      <c r="A940" s="2"/>
      <c r="B940" s="2"/>
      <c r="C940" s="2"/>
      <c r="D940" s="2"/>
      <c r="E940" s="2"/>
      <c r="F940" s="2"/>
      <c r="G940" s="28"/>
      <c r="H940" s="28"/>
      <c r="I940" s="28"/>
      <c r="J940" s="28"/>
      <c r="K940" s="29"/>
      <c r="L940" s="29"/>
      <c r="M940" s="29"/>
      <c r="N940" s="29"/>
      <c r="O940" s="30"/>
      <c r="P940" s="31"/>
      <c r="Q940" s="31"/>
      <c r="R940" s="32"/>
      <c r="S940" s="2"/>
      <c r="T940" s="2"/>
      <c r="U940" s="2"/>
      <c r="V940" s="2"/>
      <c r="W940" s="2"/>
      <c r="X940" s="2"/>
      <c r="Y940" s="2"/>
      <c r="Z940" s="2"/>
    </row>
    <row r="941" spans="1:26" ht="13.5" customHeight="1">
      <c r="A941" s="2"/>
      <c r="B941" s="2"/>
      <c r="C941" s="2"/>
      <c r="D941" s="2"/>
      <c r="E941" s="2"/>
      <c r="F941" s="2"/>
      <c r="G941" s="28"/>
      <c r="H941" s="28"/>
      <c r="I941" s="28"/>
      <c r="J941" s="28"/>
      <c r="K941" s="29"/>
      <c r="L941" s="29"/>
      <c r="M941" s="29"/>
      <c r="N941" s="29"/>
      <c r="O941" s="30"/>
      <c r="P941" s="31"/>
      <c r="Q941" s="31"/>
      <c r="R941" s="32"/>
      <c r="S941" s="2"/>
      <c r="T941" s="2"/>
      <c r="U941" s="2"/>
      <c r="V941" s="2"/>
      <c r="W941" s="2"/>
      <c r="X941" s="2"/>
      <c r="Y941" s="2"/>
      <c r="Z941" s="2"/>
    </row>
    <row r="942" spans="1:26" ht="13.5" customHeight="1">
      <c r="A942" s="2"/>
      <c r="B942" s="2"/>
      <c r="C942" s="2"/>
      <c r="D942" s="2"/>
      <c r="E942" s="2"/>
      <c r="F942" s="2"/>
      <c r="G942" s="28"/>
      <c r="H942" s="28"/>
      <c r="I942" s="28"/>
      <c r="J942" s="28"/>
      <c r="K942" s="29"/>
      <c r="L942" s="29"/>
      <c r="M942" s="29"/>
      <c r="N942" s="29"/>
      <c r="O942" s="30"/>
      <c r="P942" s="31"/>
      <c r="Q942" s="31"/>
      <c r="R942" s="32"/>
      <c r="S942" s="2"/>
      <c r="T942" s="2"/>
      <c r="U942" s="2"/>
      <c r="V942" s="2"/>
      <c r="W942" s="2"/>
      <c r="X942" s="2"/>
      <c r="Y942" s="2"/>
      <c r="Z942" s="2"/>
    </row>
    <row r="943" spans="1:26" ht="13.5" customHeight="1">
      <c r="A943" s="2"/>
      <c r="B943" s="2"/>
      <c r="C943" s="2"/>
      <c r="D943" s="2"/>
      <c r="E943" s="2"/>
      <c r="F943" s="2"/>
      <c r="G943" s="28"/>
      <c r="H943" s="28"/>
      <c r="I943" s="28"/>
      <c r="J943" s="28"/>
      <c r="K943" s="29"/>
      <c r="L943" s="29"/>
      <c r="M943" s="29"/>
      <c r="N943" s="29"/>
      <c r="O943" s="30"/>
      <c r="P943" s="31"/>
      <c r="Q943" s="31"/>
      <c r="R943" s="32"/>
      <c r="S943" s="2"/>
      <c r="T943" s="2"/>
      <c r="U943" s="2"/>
      <c r="V943" s="2"/>
      <c r="W943" s="2"/>
      <c r="X943" s="2"/>
      <c r="Y943" s="2"/>
      <c r="Z943" s="2"/>
    </row>
    <row r="944" spans="1:26" ht="13.5" customHeight="1">
      <c r="A944" s="2"/>
      <c r="B944" s="2"/>
      <c r="C944" s="2"/>
      <c r="D944" s="2"/>
      <c r="E944" s="2"/>
      <c r="F944" s="2"/>
      <c r="G944" s="28"/>
      <c r="H944" s="28"/>
      <c r="I944" s="28"/>
      <c r="J944" s="28"/>
      <c r="K944" s="29"/>
      <c r="L944" s="29"/>
      <c r="M944" s="29"/>
      <c r="N944" s="29"/>
      <c r="O944" s="30"/>
      <c r="P944" s="31"/>
      <c r="Q944" s="31"/>
      <c r="R944" s="32"/>
      <c r="S944" s="2"/>
      <c r="T944" s="2"/>
      <c r="U944" s="2"/>
      <c r="V944" s="2"/>
      <c r="W944" s="2"/>
      <c r="X944" s="2"/>
      <c r="Y944" s="2"/>
      <c r="Z944" s="2"/>
    </row>
    <row r="945" spans="1:26" ht="13.5" customHeight="1">
      <c r="A945" s="2"/>
      <c r="B945" s="2"/>
      <c r="C945" s="2"/>
      <c r="D945" s="2"/>
      <c r="E945" s="2"/>
      <c r="F945" s="2"/>
      <c r="G945" s="28"/>
      <c r="H945" s="28"/>
      <c r="I945" s="28"/>
      <c r="J945" s="28"/>
      <c r="K945" s="29"/>
      <c r="L945" s="29"/>
      <c r="M945" s="29"/>
      <c r="N945" s="29"/>
      <c r="O945" s="30"/>
      <c r="P945" s="31"/>
      <c r="Q945" s="31"/>
      <c r="R945" s="32"/>
      <c r="S945" s="2"/>
      <c r="T945" s="2"/>
      <c r="U945" s="2"/>
      <c r="V945" s="2"/>
      <c r="W945" s="2"/>
      <c r="X945" s="2"/>
      <c r="Y945" s="2"/>
      <c r="Z945" s="2"/>
    </row>
    <row r="946" spans="1:26" ht="13.5" customHeight="1">
      <c r="A946" s="2"/>
      <c r="B946" s="2"/>
      <c r="C946" s="2"/>
      <c r="D946" s="2"/>
      <c r="E946" s="2"/>
      <c r="F946" s="2"/>
      <c r="G946" s="28"/>
      <c r="H946" s="28"/>
      <c r="I946" s="28"/>
      <c r="J946" s="28"/>
      <c r="K946" s="29"/>
      <c r="L946" s="29"/>
      <c r="M946" s="29"/>
      <c r="N946" s="29"/>
      <c r="O946" s="30"/>
      <c r="P946" s="31"/>
      <c r="Q946" s="31"/>
      <c r="R946" s="32"/>
      <c r="S946" s="2"/>
      <c r="T946" s="2"/>
      <c r="U946" s="2"/>
      <c r="V946" s="2"/>
      <c r="W946" s="2"/>
      <c r="X946" s="2"/>
      <c r="Y946" s="2"/>
      <c r="Z946" s="2"/>
    </row>
    <row r="947" spans="1:26" ht="13.5" customHeight="1">
      <c r="A947" s="2"/>
      <c r="B947" s="2"/>
      <c r="C947" s="2"/>
      <c r="D947" s="2"/>
      <c r="E947" s="2"/>
      <c r="F947" s="2"/>
      <c r="G947" s="28"/>
      <c r="H947" s="28"/>
      <c r="I947" s="28"/>
      <c r="J947" s="28"/>
      <c r="K947" s="29"/>
      <c r="L947" s="29"/>
      <c r="M947" s="29"/>
      <c r="N947" s="29"/>
      <c r="O947" s="30"/>
      <c r="P947" s="31"/>
      <c r="Q947" s="31"/>
      <c r="R947" s="32"/>
      <c r="S947" s="2"/>
      <c r="T947" s="2"/>
      <c r="U947" s="2"/>
      <c r="V947" s="2"/>
      <c r="W947" s="2"/>
      <c r="X947" s="2"/>
      <c r="Y947" s="2"/>
      <c r="Z947" s="2"/>
    </row>
    <row r="948" spans="1:26" ht="13.5" customHeight="1">
      <c r="A948" s="2"/>
      <c r="B948" s="2"/>
      <c r="C948" s="2"/>
      <c r="D948" s="2"/>
      <c r="E948" s="2"/>
      <c r="F948" s="2"/>
      <c r="G948" s="28"/>
      <c r="H948" s="28"/>
      <c r="I948" s="28"/>
      <c r="J948" s="28"/>
      <c r="K948" s="29"/>
      <c r="L948" s="29"/>
      <c r="M948" s="29"/>
      <c r="N948" s="29"/>
      <c r="O948" s="30"/>
      <c r="P948" s="31"/>
      <c r="Q948" s="31"/>
      <c r="R948" s="32"/>
      <c r="S948" s="2"/>
      <c r="T948" s="2"/>
      <c r="U948" s="2"/>
      <c r="V948" s="2"/>
      <c r="W948" s="2"/>
      <c r="X948" s="2"/>
      <c r="Y948" s="2"/>
      <c r="Z948" s="2"/>
    </row>
    <row r="949" spans="1:26" ht="13.5" customHeight="1">
      <c r="A949" s="2"/>
      <c r="B949" s="2"/>
      <c r="C949" s="2"/>
      <c r="D949" s="2"/>
      <c r="E949" s="2"/>
      <c r="F949" s="2"/>
      <c r="G949" s="28"/>
      <c r="H949" s="28"/>
      <c r="I949" s="28"/>
      <c r="J949" s="28"/>
      <c r="K949" s="29"/>
      <c r="L949" s="29"/>
      <c r="M949" s="29"/>
      <c r="N949" s="29"/>
      <c r="O949" s="30"/>
      <c r="P949" s="31"/>
      <c r="Q949" s="31"/>
      <c r="R949" s="32"/>
      <c r="S949" s="2"/>
      <c r="T949" s="2"/>
      <c r="U949" s="2"/>
      <c r="V949" s="2"/>
      <c r="W949" s="2"/>
      <c r="X949" s="2"/>
      <c r="Y949" s="2"/>
      <c r="Z949" s="2"/>
    </row>
    <row r="950" spans="1:26" ht="13.5" customHeight="1">
      <c r="A950" s="2"/>
      <c r="B950" s="2"/>
      <c r="C950" s="2"/>
      <c r="D950" s="2"/>
      <c r="E950" s="2"/>
      <c r="F950" s="2"/>
      <c r="G950" s="28"/>
      <c r="H950" s="28"/>
      <c r="I950" s="28"/>
      <c r="J950" s="28"/>
      <c r="K950" s="29"/>
      <c r="L950" s="29"/>
      <c r="M950" s="29"/>
      <c r="N950" s="29"/>
      <c r="O950" s="30"/>
      <c r="P950" s="31"/>
      <c r="Q950" s="31"/>
      <c r="R950" s="32"/>
      <c r="S950" s="2"/>
      <c r="T950" s="2"/>
      <c r="U950" s="2"/>
      <c r="V950" s="2"/>
      <c r="W950" s="2"/>
      <c r="X950" s="2"/>
      <c r="Y950" s="2"/>
      <c r="Z950" s="2"/>
    </row>
    <row r="951" spans="1:26" ht="13.5" customHeight="1">
      <c r="A951" s="2"/>
      <c r="B951" s="2"/>
      <c r="C951" s="2"/>
      <c r="D951" s="2"/>
      <c r="E951" s="2"/>
      <c r="F951" s="2"/>
      <c r="G951" s="28"/>
      <c r="H951" s="28"/>
      <c r="I951" s="28"/>
      <c r="J951" s="28"/>
      <c r="K951" s="29"/>
      <c r="L951" s="29"/>
      <c r="M951" s="29"/>
      <c r="N951" s="29"/>
      <c r="O951" s="30"/>
      <c r="P951" s="31"/>
      <c r="Q951" s="31"/>
      <c r="R951" s="32"/>
      <c r="S951" s="2"/>
      <c r="T951" s="2"/>
      <c r="U951" s="2"/>
      <c r="V951" s="2"/>
      <c r="W951" s="2"/>
      <c r="X951" s="2"/>
      <c r="Y951" s="2"/>
      <c r="Z951" s="2"/>
    </row>
    <row r="952" spans="1:26" ht="13.5" customHeight="1">
      <c r="A952" s="2"/>
      <c r="B952" s="2"/>
      <c r="C952" s="2"/>
      <c r="D952" s="2"/>
      <c r="E952" s="2"/>
      <c r="F952" s="2"/>
      <c r="G952" s="28"/>
      <c r="H952" s="28"/>
      <c r="I952" s="28"/>
      <c r="J952" s="28"/>
      <c r="K952" s="29"/>
      <c r="L952" s="29"/>
      <c r="M952" s="29"/>
      <c r="N952" s="29"/>
      <c r="O952" s="30"/>
      <c r="P952" s="31"/>
      <c r="Q952" s="31"/>
      <c r="R952" s="32"/>
      <c r="S952" s="2"/>
      <c r="T952" s="2"/>
      <c r="U952" s="2"/>
      <c r="V952" s="2"/>
      <c r="W952" s="2"/>
      <c r="X952" s="2"/>
      <c r="Y952" s="2"/>
      <c r="Z952" s="2"/>
    </row>
    <row r="953" spans="1:26" ht="13.5" customHeight="1">
      <c r="A953" s="2"/>
      <c r="B953" s="2"/>
      <c r="C953" s="2"/>
      <c r="D953" s="2"/>
      <c r="E953" s="2"/>
      <c r="F953" s="2"/>
      <c r="G953" s="28"/>
      <c r="H953" s="28"/>
      <c r="I953" s="28"/>
      <c r="J953" s="28"/>
      <c r="K953" s="29"/>
      <c r="L953" s="29"/>
      <c r="M953" s="29"/>
      <c r="N953" s="29"/>
      <c r="O953" s="30"/>
      <c r="P953" s="31"/>
      <c r="Q953" s="31"/>
      <c r="R953" s="32"/>
      <c r="S953" s="2"/>
      <c r="T953" s="2"/>
      <c r="U953" s="2"/>
      <c r="V953" s="2"/>
      <c r="W953" s="2"/>
      <c r="X953" s="2"/>
      <c r="Y953" s="2"/>
      <c r="Z953" s="2"/>
    </row>
    <row r="954" spans="1:26" ht="13.5" customHeight="1">
      <c r="A954" s="2"/>
      <c r="B954" s="2"/>
      <c r="C954" s="2"/>
      <c r="D954" s="2"/>
      <c r="E954" s="2"/>
      <c r="F954" s="2"/>
      <c r="G954" s="28"/>
      <c r="H954" s="28"/>
      <c r="I954" s="28"/>
      <c r="J954" s="28"/>
      <c r="K954" s="29"/>
      <c r="L954" s="29"/>
      <c r="M954" s="29"/>
      <c r="N954" s="29"/>
      <c r="O954" s="30"/>
      <c r="P954" s="31"/>
      <c r="Q954" s="31"/>
      <c r="R954" s="32"/>
      <c r="S954" s="2"/>
      <c r="T954" s="2"/>
      <c r="U954" s="2"/>
      <c r="V954" s="2"/>
      <c r="W954" s="2"/>
      <c r="X954" s="2"/>
      <c r="Y954" s="2"/>
      <c r="Z954" s="2"/>
    </row>
    <row r="955" spans="1:26" ht="13.5" customHeight="1">
      <c r="A955" s="2"/>
      <c r="B955" s="2"/>
      <c r="C955" s="2"/>
      <c r="D955" s="2"/>
      <c r="E955" s="2"/>
      <c r="F955" s="2"/>
      <c r="G955" s="28"/>
      <c r="H955" s="28"/>
      <c r="I955" s="28"/>
      <c r="J955" s="28"/>
      <c r="K955" s="29"/>
      <c r="L955" s="29"/>
      <c r="M955" s="29"/>
      <c r="N955" s="29"/>
      <c r="O955" s="30"/>
      <c r="P955" s="31"/>
      <c r="Q955" s="31"/>
      <c r="R955" s="32"/>
      <c r="S955" s="2"/>
      <c r="T955" s="2"/>
      <c r="U955" s="2"/>
      <c r="V955" s="2"/>
      <c r="W955" s="2"/>
      <c r="X955" s="2"/>
      <c r="Y955" s="2"/>
      <c r="Z955" s="2"/>
    </row>
    <row r="956" spans="1:26" ht="13.5" customHeight="1">
      <c r="A956" s="2"/>
      <c r="B956" s="2"/>
      <c r="C956" s="2"/>
      <c r="D956" s="2"/>
      <c r="E956" s="2"/>
      <c r="F956" s="2"/>
      <c r="G956" s="28"/>
      <c r="H956" s="28"/>
      <c r="I956" s="28"/>
      <c r="J956" s="28"/>
      <c r="K956" s="29"/>
      <c r="L956" s="29"/>
      <c r="M956" s="29"/>
      <c r="N956" s="29"/>
      <c r="O956" s="30"/>
      <c r="P956" s="31"/>
      <c r="Q956" s="31"/>
      <c r="R956" s="32"/>
      <c r="S956" s="2"/>
      <c r="T956" s="2"/>
      <c r="U956" s="2"/>
      <c r="V956" s="2"/>
      <c r="W956" s="2"/>
      <c r="X956" s="2"/>
      <c r="Y956" s="2"/>
      <c r="Z956" s="2"/>
    </row>
    <row r="957" spans="1:26" ht="13.5" customHeight="1">
      <c r="A957" s="2"/>
      <c r="B957" s="2"/>
      <c r="C957" s="2"/>
      <c r="D957" s="2"/>
      <c r="E957" s="2"/>
      <c r="F957" s="2"/>
      <c r="G957" s="28"/>
      <c r="H957" s="28"/>
      <c r="I957" s="28"/>
      <c r="J957" s="28"/>
      <c r="K957" s="29"/>
      <c r="L957" s="29"/>
      <c r="M957" s="29"/>
      <c r="N957" s="29"/>
      <c r="O957" s="30"/>
      <c r="P957" s="31"/>
      <c r="Q957" s="31"/>
      <c r="R957" s="32"/>
      <c r="S957" s="2"/>
      <c r="T957" s="2"/>
      <c r="U957" s="2"/>
      <c r="V957" s="2"/>
      <c r="W957" s="2"/>
      <c r="X957" s="2"/>
      <c r="Y957" s="2"/>
      <c r="Z957" s="2"/>
    </row>
    <row r="958" spans="1:26" ht="13.5" customHeight="1">
      <c r="A958" s="2"/>
      <c r="B958" s="2"/>
      <c r="C958" s="2"/>
      <c r="D958" s="2"/>
      <c r="E958" s="2"/>
      <c r="F958" s="2"/>
      <c r="G958" s="28"/>
      <c r="H958" s="28"/>
      <c r="I958" s="28"/>
      <c r="J958" s="28"/>
      <c r="K958" s="29"/>
      <c r="L958" s="29"/>
      <c r="M958" s="29"/>
      <c r="N958" s="29"/>
      <c r="O958" s="30"/>
      <c r="P958" s="31"/>
      <c r="Q958" s="31"/>
      <c r="R958" s="32"/>
      <c r="S958" s="2"/>
      <c r="T958" s="2"/>
      <c r="U958" s="2"/>
      <c r="V958" s="2"/>
      <c r="W958" s="2"/>
      <c r="X958" s="2"/>
      <c r="Y958" s="2"/>
      <c r="Z958" s="2"/>
    </row>
    <row r="959" spans="1:26" ht="13.5" customHeight="1">
      <c r="A959" s="2"/>
      <c r="B959" s="2"/>
      <c r="C959" s="2"/>
      <c r="D959" s="2"/>
      <c r="E959" s="2"/>
      <c r="F959" s="2"/>
      <c r="G959" s="28"/>
      <c r="H959" s="28"/>
      <c r="I959" s="28"/>
      <c r="J959" s="28"/>
      <c r="K959" s="29"/>
      <c r="L959" s="29"/>
      <c r="M959" s="29"/>
      <c r="N959" s="29"/>
      <c r="O959" s="30"/>
      <c r="P959" s="31"/>
      <c r="Q959" s="31"/>
      <c r="R959" s="32"/>
      <c r="S959" s="2"/>
      <c r="T959" s="2"/>
      <c r="U959" s="2"/>
      <c r="V959" s="2"/>
      <c r="W959" s="2"/>
      <c r="X959" s="2"/>
      <c r="Y959" s="2"/>
      <c r="Z959" s="2"/>
    </row>
    <row r="960" spans="1:26" ht="13.5" customHeight="1">
      <c r="A960" s="2"/>
      <c r="B960" s="2"/>
      <c r="C960" s="2"/>
      <c r="D960" s="2"/>
      <c r="E960" s="2"/>
      <c r="F960" s="2"/>
      <c r="G960" s="28"/>
      <c r="H960" s="28"/>
      <c r="I960" s="28"/>
      <c r="J960" s="28"/>
      <c r="K960" s="29"/>
      <c r="L960" s="29"/>
      <c r="M960" s="29"/>
      <c r="N960" s="29"/>
      <c r="O960" s="30"/>
      <c r="P960" s="31"/>
      <c r="Q960" s="31"/>
      <c r="R960" s="32"/>
      <c r="S960" s="2"/>
      <c r="T960" s="2"/>
      <c r="U960" s="2"/>
      <c r="V960" s="2"/>
      <c r="W960" s="2"/>
      <c r="X960" s="2"/>
      <c r="Y960" s="2"/>
      <c r="Z960" s="2"/>
    </row>
    <row r="961" spans="1:26" ht="13.5" customHeight="1">
      <c r="A961" s="2"/>
      <c r="B961" s="2"/>
      <c r="C961" s="2"/>
      <c r="D961" s="2"/>
      <c r="E961" s="2"/>
      <c r="F961" s="2"/>
      <c r="G961" s="28"/>
      <c r="H961" s="28"/>
      <c r="I961" s="28"/>
      <c r="J961" s="28"/>
      <c r="K961" s="29"/>
      <c r="L961" s="29"/>
      <c r="M961" s="29"/>
      <c r="N961" s="29"/>
      <c r="O961" s="30"/>
      <c r="P961" s="31"/>
      <c r="Q961" s="31"/>
      <c r="R961" s="32"/>
      <c r="S961" s="2"/>
      <c r="T961" s="2"/>
      <c r="U961" s="2"/>
      <c r="V961" s="2"/>
      <c r="W961" s="2"/>
      <c r="X961" s="2"/>
      <c r="Y961" s="2"/>
      <c r="Z961" s="2"/>
    </row>
    <row r="962" spans="1:26" ht="13.5" customHeight="1">
      <c r="A962" s="2"/>
      <c r="B962" s="2"/>
      <c r="C962" s="2"/>
      <c r="D962" s="2"/>
      <c r="E962" s="2"/>
      <c r="F962" s="2"/>
      <c r="G962" s="28"/>
      <c r="H962" s="28"/>
      <c r="I962" s="28"/>
      <c r="J962" s="28"/>
      <c r="K962" s="29"/>
      <c r="L962" s="29"/>
      <c r="M962" s="29"/>
      <c r="N962" s="29"/>
      <c r="O962" s="30"/>
      <c r="P962" s="31"/>
      <c r="Q962" s="31"/>
      <c r="R962" s="32"/>
      <c r="S962" s="2"/>
      <c r="T962" s="2"/>
      <c r="U962" s="2"/>
      <c r="V962" s="2"/>
      <c r="W962" s="2"/>
      <c r="X962" s="2"/>
      <c r="Y962" s="2"/>
      <c r="Z962" s="2"/>
    </row>
    <row r="963" spans="1:26" ht="13.5" customHeight="1">
      <c r="A963" s="2"/>
      <c r="B963" s="2"/>
      <c r="C963" s="2"/>
      <c r="D963" s="2"/>
      <c r="E963" s="2"/>
      <c r="F963" s="2"/>
      <c r="G963" s="28"/>
      <c r="H963" s="28"/>
      <c r="I963" s="28"/>
      <c r="J963" s="28"/>
      <c r="K963" s="29"/>
      <c r="L963" s="29"/>
      <c r="M963" s="29"/>
      <c r="N963" s="29"/>
      <c r="O963" s="30"/>
      <c r="P963" s="31"/>
      <c r="Q963" s="31"/>
      <c r="R963" s="32"/>
      <c r="S963" s="2"/>
      <c r="T963" s="2"/>
      <c r="U963" s="2"/>
      <c r="V963" s="2"/>
      <c r="W963" s="2"/>
      <c r="X963" s="2"/>
      <c r="Y963" s="2"/>
      <c r="Z963" s="2"/>
    </row>
    <row r="964" spans="1:26" ht="13.5" customHeight="1">
      <c r="A964" s="2"/>
      <c r="B964" s="2"/>
      <c r="C964" s="2"/>
      <c r="D964" s="2"/>
      <c r="E964" s="2"/>
      <c r="F964" s="2"/>
      <c r="G964" s="28"/>
      <c r="H964" s="28"/>
      <c r="I964" s="28"/>
      <c r="J964" s="28"/>
      <c r="K964" s="29"/>
      <c r="L964" s="29"/>
      <c r="M964" s="29"/>
      <c r="N964" s="29"/>
      <c r="O964" s="30"/>
      <c r="P964" s="31"/>
      <c r="Q964" s="31"/>
      <c r="R964" s="32"/>
      <c r="S964" s="2"/>
      <c r="T964" s="2"/>
      <c r="U964" s="2"/>
      <c r="V964" s="2"/>
      <c r="W964" s="2"/>
      <c r="X964" s="2"/>
      <c r="Y964" s="2"/>
      <c r="Z964" s="2"/>
    </row>
    <row r="965" spans="1:26" ht="13.5" customHeight="1">
      <c r="A965" s="2"/>
      <c r="B965" s="2"/>
      <c r="C965" s="2"/>
      <c r="D965" s="2"/>
      <c r="E965" s="2"/>
      <c r="F965" s="2"/>
      <c r="G965" s="28"/>
      <c r="H965" s="28"/>
      <c r="I965" s="28"/>
      <c r="J965" s="28"/>
      <c r="K965" s="29"/>
      <c r="L965" s="29"/>
      <c r="M965" s="29"/>
      <c r="N965" s="29"/>
      <c r="O965" s="30"/>
      <c r="P965" s="31"/>
      <c r="Q965" s="31"/>
      <c r="R965" s="32"/>
      <c r="S965" s="2"/>
      <c r="T965" s="2"/>
      <c r="U965" s="2"/>
      <c r="V965" s="2"/>
      <c r="W965" s="2"/>
      <c r="X965" s="2"/>
      <c r="Y965" s="2"/>
      <c r="Z965" s="2"/>
    </row>
    <row r="966" spans="1:26" ht="13.5" customHeight="1">
      <c r="A966" s="2"/>
      <c r="B966" s="2"/>
      <c r="C966" s="2"/>
      <c r="D966" s="2"/>
      <c r="E966" s="2"/>
      <c r="F966" s="2"/>
      <c r="G966" s="28"/>
      <c r="H966" s="28"/>
      <c r="I966" s="28"/>
      <c r="J966" s="28"/>
      <c r="K966" s="29"/>
      <c r="L966" s="29"/>
      <c r="M966" s="29"/>
      <c r="N966" s="29"/>
      <c r="O966" s="30"/>
      <c r="P966" s="31"/>
      <c r="Q966" s="31"/>
      <c r="R966" s="32"/>
      <c r="S966" s="2"/>
      <c r="T966" s="2"/>
      <c r="U966" s="2"/>
      <c r="V966" s="2"/>
      <c r="W966" s="2"/>
      <c r="X966" s="2"/>
      <c r="Y966" s="2"/>
      <c r="Z966" s="2"/>
    </row>
    <row r="967" spans="1:26" ht="13.5" customHeight="1">
      <c r="A967" s="2"/>
      <c r="B967" s="2"/>
      <c r="C967" s="2"/>
      <c r="D967" s="2"/>
      <c r="E967" s="2"/>
      <c r="F967" s="2"/>
      <c r="G967" s="28"/>
      <c r="H967" s="28"/>
      <c r="I967" s="28"/>
      <c r="J967" s="28"/>
      <c r="K967" s="29"/>
      <c r="L967" s="29"/>
      <c r="M967" s="29"/>
      <c r="N967" s="29"/>
      <c r="O967" s="30"/>
      <c r="P967" s="31"/>
      <c r="Q967" s="31"/>
      <c r="R967" s="32"/>
      <c r="S967" s="2"/>
      <c r="T967" s="2"/>
      <c r="U967" s="2"/>
      <c r="V967" s="2"/>
      <c r="W967" s="2"/>
      <c r="X967" s="2"/>
      <c r="Y967" s="2"/>
      <c r="Z967" s="2"/>
    </row>
    <row r="968" spans="1:26" ht="13.5" customHeight="1">
      <c r="A968" s="2"/>
      <c r="B968" s="2"/>
      <c r="C968" s="2"/>
      <c r="D968" s="2"/>
      <c r="E968" s="2"/>
      <c r="F968" s="2"/>
      <c r="G968" s="28"/>
      <c r="H968" s="28"/>
      <c r="I968" s="28"/>
      <c r="J968" s="28"/>
      <c r="K968" s="29"/>
      <c r="L968" s="29"/>
      <c r="M968" s="29"/>
      <c r="N968" s="29"/>
      <c r="O968" s="30"/>
      <c r="P968" s="31"/>
      <c r="Q968" s="31"/>
      <c r="R968" s="32"/>
      <c r="S968" s="2"/>
      <c r="T968" s="2"/>
      <c r="U968" s="2"/>
      <c r="V968" s="2"/>
      <c r="W968" s="2"/>
      <c r="X968" s="2"/>
      <c r="Y968" s="2"/>
      <c r="Z968" s="2"/>
    </row>
    <row r="969" spans="1:26" ht="13.5" customHeight="1">
      <c r="A969" s="2"/>
      <c r="B969" s="2"/>
      <c r="C969" s="2"/>
      <c r="D969" s="2"/>
      <c r="E969" s="2"/>
      <c r="F969" s="2"/>
      <c r="G969" s="28"/>
      <c r="H969" s="28"/>
      <c r="I969" s="28"/>
      <c r="J969" s="28"/>
      <c r="K969" s="29"/>
      <c r="L969" s="29"/>
      <c r="M969" s="29"/>
      <c r="N969" s="29"/>
      <c r="O969" s="30"/>
      <c r="P969" s="31"/>
      <c r="Q969" s="31"/>
      <c r="R969" s="32"/>
      <c r="S969" s="2"/>
      <c r="T969" s="2"/>
      <c r="U969" s="2"/>
      <c r="V969" s="2"/>
      <c r="W969" s="2"/>
      <c r="X969" s="2"/>
      <c r="Y969" s="2"/>
      <c r="Z969" s="2"/>
    </row>
    <row r="970" spans="1:26" ht="13.5" customHeight="1">
      <c r="A970" s="2"/>
      <c r="B970" s="2"/>
      <c r="C970" s="2"/>
      <c r="D970" s="2"/>
      <c r="E970" s="2"/>
      <c r="F970" s="2"/>
      <c r="G970" s="28"/>
      <c r="H970" s="28"/>
      <c r="I970" s="28"/>
      <c r="J970" s="28"/>
      <c r="K970" s="29"/>
      <c r="L970" s="29"/>
      <c r="M970" s="29"/>
      <c r="N970" s="29"/>
      <c r="O970" s="30"/>
      <c r="P970" s="31"/>
      <c r="Q970" s="31"/>
      <c r="R970" s="32"/>
      <c r="S970" s="2"/>
      <c r="T970" s="2"/>
      <c r="U970" s="2"/>
      <c r="V970" s="2"/>
      <c r="W970" s="2"/>
      <c r="X970" s="2"/>
      <c r="Y970" s="2"/>
      <c r="Z970" s="2"/>
    </row>
    <row r="971" spans="1:26" ht="13.5" customHeight="1">
      <c r="A971" s="2"/>
      <c r="B971" s="2"/>
      <c r="C971" s="2"/>
      <c r="D971" s="2"/>
      <c r="E971" s="2"/>
      <c r="F971" s="2"/>
      <c r="G971" s="28"/>
      <c r="H971" s="28"/>
      <c r="I971" s="28"/>
      <c r="J971" s="28"/>
      <c r="K971" s="29"/>
      <c r="L971" s="29"/>
      <c r="M971" s="29"/>
      <c r="N971" s="29"/>
      <c r="O971" s="30"/>
      <c r="P971" s="31"/>
      <c r="Q971" s="31"/>
      <c r="R971" s="32"/>
      <c r="S971" s="2"/>
      <c r="T971" s="2"/>
      <c r="U971" s="2"/>
      <c r="V971" s="2"/>
      <c r="W971" s="2"/>
      <c r="X971" s="2"/>
      <c r="Y971" s="2"/>
      <c r="Z971" s="2"/>
    </row>
    <row r="972" spans="1:26" ht="13.5" customHeight="1">
      <c r="A972" s="2"/>
      <c r="B972" s="2"/>
      <c r="C972" s="2"/>
      <c r="D972" s="2"/>
      <c r="E972" s="2"/>
      <c r="F972" s="2"/>
      <c r="G972" s="28"/>
      <c r="H972" s="28"/>
      <c r="I972" s="28"/>
      <c r="J972" s="28"/>
      <c r="K972" s="29"/>
      <c r="L972" s="29"/>
      <c r="M972" s="29"/>
      <c r="N972" s="29"/>
      <c r="O972" s="30"/>
      <c r="P972" s="31"/>
      <c r="Q972" s="31"/>
      <c r="R972" s="32"/>
      <c r="S972" s="2"/>
      <c r="T972" s="2"/>
      <c r="U972" s="2"/>
      <c r="V972" s="2"/>
      <c r="W972" s="2"/>
      <c r="X972" s="2"/>
      <c r="Y972" s="2"/>
      <c r="Z972" s="2"/>
    </row>
    <row r="973" spans="1:26" ht="13.5" customHeight="1">
      <c r="A973" s="2"/>
      <c r="B973" s="2"/>
      <c r="C973" s="2"/>
      <c r="D973" s="2"/>
      <c r="E973" s="2"/>
      <c r="F973" s="2"/>
      <c r="G973" s="28"/>
      <c r="H973" s="28"/>
      <c r="I973" s="28"/>
      <c r="J973" s="28"/>
      <c r="K973" s="29"/>
      <c r="L973" s="29"/>
      <c r="M973" s="29"/>
      <c r="N973" s="29"/>
      <c r="O973" s="30"/>
      <c r="P973" s="31"/>
      <c r="Q973" s="31"/>
      <c r="R973" s="32"/>
      <c r="S973" s="2"/>
      <c r="T973" s="2"/>
      <c r="U973" s="2"/>
      <c r="V973" s="2"/>
      <c r="W973" s="2"/>
      <c r="X973" s="2"/>
      <c r="Y973" s="2"/>
      <c r="Z973" s="2"/>
    </row>
    <row r="974" spans="1:26" ht="13.5" customHeight="1">
      <c r="A974" s="2"/>
      <c r="B974" s="2"/>
      <c r="C974" s="2"/>
      <c r="D974" s="2"/>
      <c r="E974" s="2"/>
      <c r="F974" s="2"/>
      <c r="G974" s="28"/>
      <c r="H974" s="28"/>
      <c r="I974" s="28"/>
      <c r="J974" s="28"/>
      <c r="K974" s="29"/>
      <c r="L974" s="29"/>
      <c r="M974" s="29"/>
      <c r="N974" s="29"/>
      <c r="O974" s="30"/>
      <c r="P974" s="31"/>
      <c r="Q974" s="31"/>
      <c r="R974" s="32"/>
      <c r="S974" s="2"/>
      <c r="T974" s="2"/>
      <c r="U974" s="2"/>
      <c r="V974" s="2"/>
      <c r="W974" s="2"/>
      <c r="X974" s="2"/>
      <c r="Y974" s="2"/>
      <c r="Z974" s="2"/>
    </row>
    <row r="975" spans="1:26" ht="13.5" customHeight="1">
      <c r="A975" s="2"/>
      <c r="B975" s="2"/>
      <c r="C975" s="2"/>
      <c r="D975" s="2"/>
      <c r="E975" s="2"/>
      <c r="F975" s="2"/>
      <c r="G975" s="28"/>
      <c r="H975" s="28"/>
      <c r="I975" s="28"/>
      <c r="J975" s="28"/>
      <c r="K975" s="29"/>
      <c r="L975" s="29"/>
      <c r="M975" s="29"/>
      <c r="N975" s="29"/>
      <c r="O975" s="30"/>
      <c r="P975" s="31"/>
      <c r="Q975" s="31"/>
      <c r="R975" s="32"/>
      <c r="S975" s="2"/>
      <c r="T975" s="2"/>
      <c r="U975" s="2"/>
      <c r="V975" s="2"/>
      <c r="W975" s="2"/>
      <c r="X975" s="2"/>
      <c r="Y975" s="2"/>
      <c r="Z975" s="2"/>
    </row>
    <row r="976" spans="1:26" ht="13.5" customHeight="1">
      <c r="A976" s="2"/>
      <c r="B976" s="2"/>
      <c r="C976" s="2"/>
      <c r="D976" s="2"/>
      <c r="E976" s="2"/>
      <c r="F976" s="2"/>
      <c r="G976" s="28"/>
      <c r="H976" s="28"/>
      <c r="I976" s="28"/>
      <c r="J976" s="28"/>
      <c r="K976" s="29"/>
      <c r="L976" s="29"/>
      <c r="M976" s="29"/>
      <c r="N976" s="29"/>
      <c r="O976" s="30"/>
      <c r="P976" s="31"/>
      <c r="Q976" s="31"/>
      <c r="R976" s="32"/>
      <c r="S976" s="2"/>
      <c r="T976" s="2"/>
      <c r="U976" s="2"/>
      <c r="V976" s="2"/>
      <c r="W976" s="2"/>
      <c r="X976" s="2"/>
      <c r="Y976" s="2"/>
      <c r="Z976" s="2"/>
    </row>
    <row r="977" spans="1:26" ht="13.5" customHeight="1">
      <c r="A977" s="2"/>
      <c r="B977" s="2"/>
      <c r="C977" s="2"/>
      <c r="D977" s="2"/>
      <c r="E977" s="2"/>
      <c r="F977" s="2"/>
      <c r="G977" s="28"/>
      <c r="H977" s="28"/>
      <c r="I977" s="28"/>
      <c r="J977" s="28"/>
      <c r="K977" s="29"/>
      <c r="L977" s="29"/>
      <c r="M977" s="29"/>
      <c r="N977" s="29"/>
      <c r="O977" s="30"/>
      <c r="P977" s="31"/>
      <c r="Q977" s="31"/>
      <c r="R977" s="32"/>
      <c r="S977" s="2"/>
      <c r="T977" s="2"/>
      <c r="U977" s="2"/>
      <c r="V977" s="2"/>
      <c r="W977" s="2"/>
      <c r="X977" s="2"/>
      <c r="Y977" s="2"/>
      <c r="Z977" s="2"/>
    </row>
    <row r="978" spans="1:26" ht="13.5" customHeight="1">
      <c r="A978" s="2"/>
      <c r="B978" s="2"/>
      <c r="C978" s="2"/>
      <c r="D978" s="2"/>
      <c r="E978" s="2"/>
      <c r="F978" s="2"/>
      <c r="G978" s="28"/>
      <c r="H978" s="28"/>
      <c r="I978" s="28"/>
      <c r="J978" s="28"/>
      <c r="K978" s="29"/>
      <c r="L978" s="29"/>
      <c r="M978" s="29"/>
      <c r="N978" s="29"/>
      <c r="O978" s="30"/>
      <c r="P978" s="31"/>
      <c r="Q978" s="31"/>
      <c r="R978" s="32"/>
      <c r="S978" s="2"/>
      <c r="T978" s="2"/>
      <c r="U978" s="2"/>
      <c r="V978" s="2"/>
      <c r="W978" s="2"/>
      <c r="X978" s="2"/>
      <c r="Y978" s="2"/>
      <c r="Z978" s="2"/>
    </row>
    <row r="979" spans="1:26" ht="13.5" customHeight="1">
      <c r="A979" s="2"/>
      <c r="B979" s="2"/>
      <c r="C979" s="2"/>
      <c r="D979" s="2"/>
      <c r="E979" s="2"/>
      <c r="F979" s="2"/>
      <c r="G979" s="28"/>
      <c r="H979" s="28"/>
      <c r="I979" s="28"/>
      <c r="J979" s="28"/>
      <c r="K979" s="29"/>
      <c r="L979" s="29"/>
      <c r="M979" s="29"/>
      <c r="N979" s="29"/>
      <c r="O979" s="30"/>
      <c r="P979" s="31"/>
      <c r="Q979" s="31"/>
      <c r="R979" s="32"/>
      <c r="S979" s="2"/>
      <c r="T979" s="2"/>
      <c r="U979" s="2"/>
      <c r="V979" s="2"/>
      <c r="W979" s="2"/>
      <c r="X979" s="2"/>
      <c r="Y979" s="2"/>
      <c r="Z979" s="2"/>
    </row>
    <row r="980" spans="1:26" ht="13.5" customHeight="1">
      <c r="A980" s="2"/>
      <c r="B980" s="2"/>
      <c r="C980" s="2"/>
      <c r="D980" s="2"/>
      <c r="E980" s="2"/>
      <c r="F980" s="2"/>
      <c r="G980" s="28"/>
      <c r="H980" s="28"/>
      <c r="I980" s="28"/>
      <c r="J980" s="28"/>
      <c r="K980" s="29"/>
      <c r="L980" s="29"/>
      <c r="M980" s="29"/>
      <c r="N980" s="29"/>
      <c r="O980" s="30"/>
      <c r="P980" s="31"/>
      <c r="Q980" s="31"/>
      <c r="R980" s="32"/>
      <c r="S980" s="2"/>
      <c r="T980" s="2"/>
      <c r="U980" s="2"/>
      <c r="V980" s="2"/>
      <c r="W980" s="2"/>
      <c r="X980" s="2"/>
      <c r="Y980" s="2"/>
      <c r="Z980" s="2"/>
    </row>
    <row r="981" spans="1:26" ht="13.5" customHeight="1">
      <c r="A981" s="2"/>
      <c r="B981" s="2"/>
      <c r="C981" s="2"/>
      <c r="D981" s="2"/>
      <c r="E981" s="2"/>
      <c r="F981" s="2"/>
      <c r="G981" s="28"/>
      <c r="H981" s="28"/>
      <c r="I981" s="28"/>
      <c r="J981" s="28"/>
      <c r="K981" s="29"/>
      <c r="L981" s="29"/>
      <c r="M981" s="29"/>
      <c r="N981" s="29"/>
      <c r="O981" s="30"/>
      <c r="P981" s="31"/>
      <c r="Q981" s="31"/>
      <c r="R981" s="32"/>
      <c r="S981" s="2"/>
      <c r="T981" s="2"/>
      <c r="U981" s="2"/>
      <c r="V981" s="2"/>
      <c r="W981" s="2"/>
      <c r="X981" s="2"/>
      <c r="Y981" s="2"/>
      <c r="Z981" s="2"/>
    </row>
    <row r="982" spans="1:26" ht="13.5" customHeight="1">
      <c r="A982" s="2"/>
      <c r="B982" s="2"/>
      <c r="C982" s="2"/>
      <c r="D982" s="2"/>
      <c r="E982" s="2"/>
      <c r="F982" s="2"/>
      <c r="G982" s="28"/>
      <c r="H982" s="28"/>
      <c r="I982" s="28"/>
      <c r="J982" s="28"/>
      <c r="K982" s="29"/>
      <c r="L982" s="29"/>
      <c r="M982" s="29"/>
      <c r="N982" s="29"/>
      <c r="O982" s="30"/>
      <c r="P982" s="31"/>
      <c r="Q982" s="31"/>
      <c r="R982" s="32"/>
      <c r="S982" s="2"/>
      <c r="T982" s="2"/>
      <c r="U982" s="2"/>
      <c r="V982" s="2"/>
      <c r="W982" s="2"/>
      <c r="X982" s="2"/>
      <c r="Y982" s="2"/>
      <c r="Z982" s="2"/>
    </row>
    <row r="983" spans="1:26" ht="13.5" customHeight="1">
      <c r="A983" s="2"/>
      <c r="B983" s="2"/>
      <c r="C983" s="2"/>
      <c r="D983" s="2"/>
      <c r="E983" s="2"/>
      <c r="F983" s="2"/>
      <c r="G983" s="28"/>
      <c r="H983" s="28"/>
      <c r="I983" s="28"/>
      <c r="J983" s="28"/>
      <c r="K983" s="29"/>
      <c r="L983" s="29"/>
      <c r="M983" s="29"/>
      <c r="N983" s="29"/>
      <c r="O983" s="30"/>
      <c r="P983" s="31"/>
      <c r="Q983" s="31"/>
      <c r="R983" s="32"/>
      <c r="S983" s="2"/>
      <c r="T983" s="2"/>
      <c r="U983" s="2"/>
      <c r="V983" s="2"/>
      <c r="W983" s="2"/>
      <c r="X983" s="2"/>
      <c r="Y983" s="2"/>
      <c r="Z983" s="2"/>
    </row>
    <row r="984" spans="1:26" ht="13.5" customHeight="1">
      <c r="A984" s="2"/>
      <c r="B984" s="2"/>
      <c r="C984" s="2"/>
      <c r="D984" s="2"/>
      <c r="E984" s="2"/>
      <c r="F984" s="2"/>
      <c r="G984" s="28"/>
      <c r="H984" s="28"/>
      <c r="I984" s="28"/>
      <c r="J984" s="28"/>
      <c r="K984" s="29"/>
      <c r="L984" s="29"/>
      <c r="M984" s="29"/>
      <c r="N984" s="29"/>
      <c r="O984" s="30"/>
      <c r="P984" s="31"/>
      <c r="Q984" s="31"/>
      <c r="R984" s="32"/>
      <c r="S984" s="2"/>
      <c r="T984" s="2"/>
      <c r="U984" s="2"/>
      <c r="V984" s="2"/>
      <c r="W984" s="2"/>
      <c r="X984" s="2"/>
      <c r="Y984" s="2"/>
      <c r="Z984" s="2"/>
    </row>
    <row r="985" spans="1:26" ht="13.5" customHeight="1">
      <c r="A985" s="2"/>
      <c r="B985" s="2"/>
      <c r="C985" s="2"/>
      <c r="D985" s="2"/>
      <c r="E985" s="2"/>
      <c r="F985" s="2"/>
      <c r="G985" s="28"/>
      <c r="H985" s="28"/>
      <c r="I985" s="28"/>
      <c r="J985" s="28"/>
      <c r="K985" s="29"/>
      <c r="L985" s="29"/>
      <c r="M985" s="29"/>
      <c r="N985" s="29"/>
      <c r="O985" s="30"/>
      <c r="P985" s="31"/>
      <c r="Q985" s="31"/>
      <c r="R985" s="32"/>
      <c r="S985" s="2"/>
      <c r="T985" s="2"/>
      <c r="U985" s="2"/>
      <c r="V985" s="2"/>
      <c r="W985" s="2"/>
      <c r="X985" s="2"/>
      <c r="Y985" s="2"/>
      <c r="Z985" s="2"/>
    </row>
    <row r="986" spans="1:26" ht="13.5" customHeight="1">
      <c r="A986" s="2"/>
      <c r="B986" s="2"/>
      <c r="C986" s="2"/>
      <c r="D986" s="2"/>
      <c r="E986" s="2"/>
      <c r="F986" s="2"/>
      <c r="G986" s="28"/>
      <c r="H986" s="28"/>
      <c r="I986" s="28"/>
      <c r="J986" s="28"/>
      <c r="K986" s="29"/>
      <c r="L986" s="29"/>
      <c r="M986" s="29"/>
      <c r="N986" s="29"/>
      <c r="O986" s="30"/>
      <c r="P986" s="31"/>
      <c r="Q986" s="31"/>
      <c r="R986" s="32"/>
      <c r="S986" s="2"/>
      <c r="T986" s="2"/>
      <c r="U986" s="2"/>
      <c r="V986" s="2"/>
      <c r="W986" s="2"/>
      <c r="X986" s="2"/>
      <c r="Y986" s="2"/>
      <c r="Z986" s="2"/>
    </row>
    <row r="987" spans="1:26" ht="13.5" customHeight="1">
      <c r="A987" s="2"/>
      <c r="B987" s="2"/>
      <c r="C987" s="2"/>
      <c r="D987" s="2"/>
      <c r="E987" s="2"/>
      <c r="F987" s="2"/>
      <c r="G987" s="28"/>
      <c r="H987" s="28"/>
      <c r="I987" s="28"/>
      <c r="J987" s="28"/>
      <c r="K987" s="29"/>
      <c r="L987" s="29"/>
      <c r="M987" s="29"/>
      <c r="N987" s="29"/>
      <c r="O987" s="30"/>
      <c r="P987" s="31"/>
      <c r="Q987" s="31"/>
      <c r="R987" s="32"/>
      <c r="S987" s="2"/>
      <c r="T987" s="2"/>
      <c r="U987" s="2"/>
      <c r="V987" s="2"/>
      <c r="W987" s="2"/>
      <c r="X987" s="2"/>
      <c r="Y987" s="2"/>
      <c r="Z987" s="2"/>
    </row>
    <row r="988" spans="1:26" ht="13.5" customHeight="1">
      <c r="A988" s="2"/>
      <c r="B988" s="2"/>
      <c r="C988" s="2"/>
      <c r="D988" s="2"/>
      <c r="E988" s="2"/>
      <c r="F988" s="2"/>
      <c r="G988" s="28"/>
      <c r="H988" s="28"/>
      <c r="I988" s="28"/>
      <c r="J988" s="28"/>
      <c r="K988" s="29"/>
      <c r="L988" s="29"/>
      <c r="M988" s="29"/>
      <c r="N988" s="29"/>
      <c r="O988" s="30"/>
      <c r="P988" s="31"/>
      <c r="Q988" s="31"/>
      <c r="R988" s="32"/>
      <c r="S988" s="2"/>
      <c r="T988" s="2"/>
      <c r="U988" s="2"/>
      <c r="V988" s="2"/>
      <c r="W988" s="2"/>
      <c r="X988" s="2"/>
      <c r="Y988" s="2"/>
      <c r="Z988" s="2"/>
    </row>
    <row r="989" spans="1:26" ht="13.5" customHeight="1">
      <c r="A989" s="2"/>
      <c r="B989" s="2"/>
      <c r="C989" s="2"/>
      <c r="D989" s="2"/>
      <c r="E989" s="2"/>
      <c r="F989" s="2"/>
      <c r="G989" s="28"/>
      <c r="H989" s="28"/>
      <c r="I989" s="28"/>
      <c r="J989" s="28"/>
      <c r="K989" s="29"/>
      <c r="L989" s="29"/>
      <c r="M989" s="29"/>
      <c r="N989" s="29"/>
      <c r="O989" s="30"/>
      <c r="P989" s="31"/>
      <c r="Q989" s="31"/>
      <c r="R989" s="32"/>
      <c r="S989" s="2"/>
      <c r="T989" s="2"/>
      <c r="U989" s="2"/>
      <c r="V989" s="2"/>
      <c r="W989" s="2"/>
      <c r="X989" s="2"/>
      <c r="Y989" s="2"/>
      <c r="Z989" s="2"/>
    </row>
    <row r="990" spans="1:26" ht="13.5" customHeight="1">
      <c r="A990" s="2"/>
      <c r="B990" s="2"/>
      <c r="C990" s="2"/>
      <c r="D990" s="2"/>
      <c r="E990" s="2"/>
      <c r="F990" s="2"/>
      <c r="G990" s="28"/>
      <c r="H990" s="28"/>
      <c r="I990" s="28"/>
      <c r="J990" s="28"/>
      <c r="K990" s="29"/>
      <c r="L990" s="29"/>
      <c r="M990" s="29"/>
      <c r="N990" s="29"/>
      <c r="O990" s="30"/>
      <c r="P990" s="31"/>
      <c r="Q990" s="31"/>
      <c r="R990" s="32"/>
      <c r="S990" s="2"/>
      <c r="T990" s="2"/>
      <c r="U990" s="2"/>
      <c r="V990" s="2"/>
      <c r="W990" s="2"/>
      <c r="X990" s="2"/>
      <c r="Y990" s="2"/>
      <c r="Z990" s="2"/>
    </row>
    <row r="991" spans="1:26" ht="13.5" customHeight="1">
      <c r="A991" s="2"/>
      <c r="B991" s="2"/>
      <c r="C991" s="2"/>
      <c r="D991" s="2"/>
      <c r="E991" s="2"/>
      <c r="F991" s="2"/>
      <c r="G991" s="28"/>
      <c r="H991" s="28"/>
      <c r="I991" s="28"/>
      <c r="J991" s="28"/>
      <c r="K991" s="29"/>
      <c r="L991" s="29"/>
      <c r="M991" s="29"/>
      <c r="N991" s="29"/>
      <c r="O991" s="30"/>
      <c r="P991" s="31"/>
      <c r="Q991" s="31"/>
      <c r="R991" s="32"/>
      <c r="S991" s="2"/>
      <c r="T991" s="2"/>
      <c r="U991" s="2"/>
      <c r="V991" s="2"/>
      <c r="W991" s="2"/>
      <c r="X991" s="2"/>
      <c r="Y991" s="2"/>
      <c r="Z991" s="2"/>
    </row>
    <row r="992" spans="1:26" ht="13.5" customHeight="1">
      <c r="A992" s="2"/>
      <c r="B992" s="2"/>
      <c r="C992" s="2"/>
      <c r="D992" s="2"/>
      <c r="E992" s="2"/>
      <c r="F992" s="2"/>
      <c r="G992" s="28"/>
      <c r="H992" s="28"/>
      <c r="I992" s="28"/>
      <c r="J992" s="28"/>
      <c r="K992" s="29"/>
      <c r="L992" s="29"/>
      <c r="M992" s="29"/>
      <c r="N992" s="29"/>
      <c r="O992" s="30"/>
      <c r="P992" s="31"/>
      <c r="Q992" s="31"/>
      <c r="R992" s="32"/>
      <c r="S992" s="2"/>
      <c r="T992" s="2"/>
      <c r="U992" s="2"/>
      <c r="V992" s="2"/>
      <c r="W992" s="2"/>
      <c r="X992" s="2"/>
      <c r="Y992" s="2"/>
      <c r="Z992" s="2"/>
    </row>
    <row r="993" spans="1:26" ht="13.5" customHeight="1">
      <c r="A993" s="2"/>
      <c r="B993" s="2"/>
      <c r="C993" s="2"/>
      <c r="D993" s="2"/>
      <c r="E993" s="2"/>
      <c r="F993" s="2"/>
      <c r="G993" s="28"/>
      <c r="H993" s="28"/>
      <c r="I993" s="28"/>
      <c r="J993" s="28"/>
      <c r="K993" s="29"/>
      <c r="L993" s="29"/>
      <c r="M993" s="29"/>
      <c r="N993" s="29"/>
      <c r="O993" s="30"/>
      <c r="P993" s="31"/>
      <c r="Q993" s="31"/>
      <c r="R993" s="32"/>
      <c r="S993" s="2"/>
      <c r="T993" s="2"/>
      <c r="U993" s="2"/>
      <c r="V993" s="2"/>
      <c r="W993" s="2"/>
      <c r="X993" s="2"/>
      <c r="Y993" s="2"/>
      <c r="Z993" s="2"/>
    </row>
    <row r="994" spans="1:26" ht="13.5" customHeight="1">
      <c r="A994" s="2"/>
      <c r="B994" s="2"/>
      <c r="C994" s="2"/>
      <c r="D994" s="2"/>
      <c r="E994" s="2"/>
      <c r="F994" s="2"/>
      <c r="G994" s="28"/>
      <c r="H994" s="28"/>
      <c r="I994" s="28"/>
      <c r="J994" s="28"/>
      <c r="K994" s="29"/>
      <c r="L994" s="29"/>
      <c r="M994" s="29"/>
      <c r="N994" s="29"/>
      <c r="O994" s="30"/>
      <c r="P994" s="31"/>
      <c r="Q994" s="31"/>
      <c r="R994" s="32"/>
      <c r="S994" s="2"/>
      <c r="T994" s="2"/>
      <c r="U994" s="2"/>
      <c r="V994" s="2"/>
      <c r="W994" s="2"/>
      <c r="X994" s="2"/>
      <c r="Y994" s="2"/>
      <c r="Z994" s="2"/>
    </row>
    <row r="995" spans="1:26" ht="13.5" customHeight="1">
      <c r="A995" s="2"/>
      <c r="B995" s="2"/>
      <c r="C995" s="2"/>
      <c r="D995" s="2"/>
      <c r="E995" s="2"/>
      <c r="F995" s="2"/>
      <c r="G995" s="28"/>
      <c r="H995" s="28"/>
      <c r="I995" s="28"/>
      <c r="J995" s="28"/>
      <c r="K995" s="29"/>
      <c r="L995" s="29"/>
      <c r="M995" s="29"/>
      <c r="N995" s="29"/>
      <c r="O995" s="30"/>
      <c r="P995" s="31"/>
      <c r="Q995" s="31"/>
      <c r="R995" s="32"/>
      <c r="S995" s="2"/>
      <c r="T995" s="2"/>
      <c r="U995" s="2"/>
      <c r="V995" s="2"/>
      <c r="W995" s="2"/>
      <c r="X995" s="2"/>
      <c r="Y995" s="2"/>
      <c r="Z995" s="2"/>
    </row>
    <row r="996" spans="1:26" ht="13.5" customHeight="1">
      <c r="A996" s="2"/>
      <c r="B996" s="2"/>
      <c r="C996" s="2"/>
      <c r="D996" s="2"/>
      <c r="E996" s="2"/>
      <c r="F996" s="2"/>
      <c r="G996" s="28"/>
      <c r="H996" s="28"/>
      <c r="I996" s="28"/>
      <c r="J996" s="28"/>
      <c r="K996" s="29"/>
      <c r="L996" s="29"/>
      <c r="M996" s="29"/>
      <c r="N996" s="29"/>
      <c r="O996" s="30"/>
      <c r="P996" s="31"/>
      <c r="Q996" s="31"/>
      <c r="R996" s="32"/>
      <c r="S996" s="2"/>
      <c r="T996" s="2"/>
      <c r="U996" s="2"/>
      <c r="V996" s="2"/>
      <c r="W996" s="2"/>
      <c r="X996" s="2"/>
      <c r="Y996" s="2"/>
      <c r="Z996" s="2"/>
    </row>
    <row r="997" spans="1:26" ht="13.5" customHeight="1">
      <c r="A997" s="2"/>
      <c r="B997" s="2"/>
      <c r="C997" s="2"/>
      <c r="D997" s="2"/>
      <c r="E997" s="2"/>
      <c r="F997" s="2"/>
      <c r="G997" s="28"/>
      <c r="H997" s="28"/>
      <c r="I997" s="28"/>
      <c r="J997" s="28"/>
      <c r="K997" s="29"/>
      <c r="L997" s="29"/>
      <c r="M997" s="29"/>
      <c r="N997" s="29"/>
      <c r="O997" s="30"/>
      <c r="P997" s="31"/>
      <c r="Q997" s="31"/>
      <c r="R997" s="32"/>
      <c r="S997" s="2"/>
      <c r="T997" s="2"/>
      <c r="U997" s="2"/>
      <c r="V997" s="2"/>
      <c r="W997" s="2"/>
      <c r="X997" s="2"/>
      <c r="Y997" s="2"/>
      <c r="Z997" s="2"/>
    </row>
    <row r="998" spans="1:26" ht="13.5" customHeight="1">
      <c r="A998" s="2"/>
      <c r="B998" s="2"/>
      <c r="C998" s="2"/>
      <c r="D998" s="2"/>
      <c r="E998" s="2"/>
      <c r="F998" s="2"/>
      <c r="G998" s="28"/>
      <c r="H998" s="28"/>
      <c r="I998" s="28"/>
      <c r="J998" s="28"/>
      <c r="K998" s="29"/>
      <c r="L998" s="29"/>
      <c r="M998" s="29"/>
      <c r="N998" s="29"/>
      <c r="O998" s="30"/>
      <c r="P998" s="31"/>
      <c r="Q998" s="31"/>
      <c r="R998" s="32"/>
      <c r="S998" s="2"/>
      <c r="T998" s="2"/>
      <c r="U998" s="2"/>
      <c r="V998" s="2"/>
      <c r="W998" s="2"/>
      <c r="X998" s="2"/>
      <c r="Y998" s="2"/>
      <c r="Z998" s="2"/>
    </row>
    <row r="999" spans="1:26" ht="13.5" customHeight="1">
      <c r="A999" s="2"/>
      <c r="B999" s="2"/>
      <c r="C999" s="2"/>
      <c r="D999" s="2"/>
      <c r="E999" s="2"/>
      <c r="F999" s="2"/>
      <c r="G999" s="28"/>
      <c r="H999" s="28"/>
      <c r="I999" s="28"/>
      <c r="J999" s="28"/>
      <c r="K999" s="29"/>
      <c r="L999" s="29"/>
      <c r="M999" s="29"/>
      <c r="N999" s="29"/>
      <c r="O999" s="30"/>
      <c r="P999" s="31"/>
      <c r="Q999" s="31"/>
      <c r="R999" s="32"/>
      <c r="S999" s="2"/>
      <c r="T999" s="2"/>
      <c r="U999" s="2"/>
      <c r="V999" s="2"/>
      <c r="W999" s="2"/>
      <c r="X999" s="2"/>
      <c r="Y999" s="2"/>
      <c r="Z999" s="2"/>
    </row>
    <row r="1000" spans="1:26" ht="13.5" customHeight="1">
      <c r="A1000" s="2"/>
      <c r="B1000" s="2"/>
      <c r="C1000" s="2"/>
      <c r="D1000" s="2"/>
      <c r="E1000" s="2"/>
      <c r="F1000" s="2"/>
      <c r="G1000" s="28"/>
      <c r="H1000" s="28"/>
      <c r="I1000" s="28"/>
      <c r="J1000" s="28"/>
      <c r="K1000" s="29"/>
      <c r="L1000" s="29"/>
      <c r="M1000" s="29"/>
      <c r="N1000" s="29"/>
      <c r="O1000" s="30"/>
      <c r="P1000" s="31"/>
      <c r="Q1000" s="31"/>
      <c r="R1000" s="32"/>
      <c r="S1000" s="2"/>
      <c r="T1000" s="2"/>
      <c r="U1000" s="2"/>
      <c r="V1000" s="2"/>
      <c r="W1000" s="2"/>
      <c r="X1000" s="2"/>
      <c r="Y1000" s="2"/>
      <c r="Z1000" s="2"/>
    </row>
  </sheetData>
  <autoFilter ref="A7:T477"/>
  <mergeCells count="6">
    <mergeCell ref="K6:N6"/>
    <mergeCell ref="A1:F1"/>
    <mergeCell ref="A2:F2"/>
    <mergeCell ref="A3:F3"/>
    <mergeCell ref="C6:F6"/>
    <mergeCell ref="G6:J6"/>
  </mergeCells>
  <printOptions horizontalCentered="1"/>
  <pageMargins left="0.19685039370078741" right="0.19685039370078741" top="0.39370078740157483" bottom="0.19685039370078741" header="0" footer="0"/>
  <pageSetup paperSize="9" scale="70"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166"/>
  <sheetViews>
    <sheetView topLeftCell="A2958" zoomScale="85" zoomScaleNormal="85" workbookViewId="0">
      <selection activeCell="D2974" sqref="D2974"/>
    </sheetView>
  </sheetViews>
  <sheetFormatPr defaultColWidth="9.140625" defaultRowHeight="15" customHeight="1"/>
  <cols>
    <col min="1" max="1" width="9.140625" style="129"/>
    <col min="2" max="2" width="51.140625" style="239" customWidth="1"/>
    <col min="3" max="3" width="33.85546875" style="129" customWidth="1"/>
    <col min="4" max="4" width="35.85546875" style="129" customWidth="1"/>
    <col min="5" max="5" width="14.42578125" style="129" customWidth="1"/>
    <col min="6" max="6" width="13.5703125" style="129" customWidth="1"/>
    <col min="7" max="7" width="14.28515625" style="129" customWidth="1"/>
    <col min="8" max="8" width="12.85546875" style="129" bestFit="1" customWidth="1"/>
    <col min="9" max="9" width="11" style="129" customWidth="1"/>
    <col min="10" max="16384" width="9.140625" style="129"/>
  </cols>
  <sheetData>
    <row r="1" spans="1:21">
      <c r="C1" s="240" t="s">
        <v>807</v>
      </c>
      <c r="D1" s="240"/>
      <c r="E1" s="240"/>
    </row>
    <row r="2" spans="1:21" ht="33.75" customHeight="1">
      <c r="A2" s="241"/>
      <c r="B2" s="242" t="s">
        <v>808</v>
      </c>
      <c r="C2" s="243"/>
      <c r="D2" s="240"/>
      <c r="E2" s="240"/>
    </row>
    <row r="3" spans="1:21" ht="18.75">
      <c r="I3" s="244" t="s">
        <v>3021</v>
      </c>
    </row>
    <row r="4" spans="1:21" ht="15.75">
      <c r="A4" s="1189" t="s">
        <v>1</v>
      </c>
      <c r="B4" s="1190" t="s">
        <v>810</v>
      </c>
      <c r="C4" s="1189" t="s">
        <v>811</v>
      </c>
      <c r="D4" s="1189"/>
      <c r="E4" s="1189" t="s">
        <v>1310</v>
      </c>
      <c r="F4" s="245" t="s">
        <v>812</v>
      </c>
      <c r="G4" s="245"/>
      <c r="H4" s="245"/>
      <c r="I4" s="245"/>
    </row>
    <row r="5" spans="1:21" ht="15.75">
      <c r="A5" s="1189"/>
      <c r="B5" s="1190"/>
      <c r="C5" s="246" t="s">
        <v>813</v>
      </c>
      <c r="D5" s="246" t="s">
        <v>814</v>
      </c>
      <c r="E5" s="1189"/>
      <c r="F5" s="246" t="s">
        <v>5</v>
      </c>
      <c r="G5" s="246" t="s">
        <v>6</v>
      </c>
      <c r="H5" s="246" t="s">
        <v>7</v>
      </c>
      <c r="I5" s="246" t="s">
        <v>8</v>
      </c>
    </row>
    <row r="6" spans="1:21" s="249" customFormat="1" ht="16.5" customHeight="1">
      <c r="A6" s="247" t="s">
        <v>815</v>
      </c>
      <c r="B6" s="248">
        <v>-2</v>
      </c>
      <c r="C6" s="248">
        <v>-3</v>
      </c>
      <c r="D6" s="248">
        <v>-4</v>
      </c>
      <c r="E6" s="248">
        <v>-5</v>
      </c>
      <c r="F6" s="248">
        <f>E6-1</f>
        <v>-6</v>
      </c>
      <c r="G6" s="248">
        <f t="shared" ref="G6:I6" si="0">F6-1</f>
        <v>-7</v>
      </c>
      <c r="H6" s="248">
        <f t="shared" si="0"/>
        <v>-8</v>
      </c>
      <c r="I6" s="248">
        <f t="shared" si="0"/>
        <v>-9</v>
      </c>
    </row>
    <row r="7" spans="1:21" s="389" customFormat="1" ht="12.75" customHeight="1">
      <c r="A7" s="392">
        <v>1</v>
      </c>
      <c r="B7" s="1326" t="s">
        <v>5101</v>
      </c>
      <c r="C7" s="1327"/>
      <c r="D7" s="1328"/>
      <c r="E7" s="393"/>
      <c r="F7" s="961"/>
      <c r="G7" s="961"/>
      <c r="H7" s="961"/>
      <c r="I7" s="961"/>
      <c r="J7" s="394"/>
      <c r="K7" s="394"/>
      <c r="L7" s="394"/>
      <c r="M7" s="394"/>
      <c r="N7" s="394"/>
      <c r="O7" s="394"/>
      <c r="P7" s="394"/>
      <c r="Q7" s="394"/>
      <c r="R7" s="394"/>
      <c r="S7" s="394"/>
      <c r="T7" s="394"/>
      <c r="U7" s="394"/>
    </row>
    <row r="8" spans="1:21" s="238" customFormat="1" ht="12.75" customHeight="1">
      <c r="A8" s="1329">
        <v>1</v>
      </c>
      <c r="B8" s="1332" t="s">
        <v>5102</v>
      </c>
      <c r="C8" s="396" t="s">
        <v>4103</v>
      </c>
      <c r="D8" s="396" t="s">
        <v>5103</v>
      </c>
      <c r="E8" s="1044">
        <v>330</v>
      </c>
      <c r="F8" s="962">
        <v>330</v>
      </c>
      <c r="G8" s="963">
        <v>126</v>
      </c>
      <c r="H8" s="963">
        <v>124</v>
      </c>
      <c r="I8" s="963">
        <v>120</v>
      </c>
      <c r="J8" s="391"/>
      <c r="K8" s="391"/>
      <c r="L8" s="391"/>
      <c r="M8" s="391"/>
      <c r="N8" s="391"/>
      <c r="O8" s="391"/>
      <c r="P8" s="391"/>
      <c r="Q8" s="391"/>
      <c r="R8" s="391"/>
      <c r="S8" s="391"/>
      <c r="T8" s="391"/>
      <c r="U8" s="391"/>
    </row>
    <row r="9" spans="1:21" s="238" customFormat="1" ht="12.75" customHeight="1">
      <c r="A9" s="1330"/>
      <c r="B9" s="1333"/>
      <c r="C9" s="396" t="s">
        <v>5103</v>
      </c>
      <c r="D9" s="396" t="s">
        <v>5104</v>
      </c>
      <c r="E9" s="1044">
        <v>1000</v>
      </c>
      <c r="F9" s="962">
        <v>1000</v>
      </c>
      <c r="G9" s="963">
        <v>126</v>
      </c>
      <c r="H9" s="963">
        <v>124</v>
      </c>
      <c r="I9" s="963">
        <v>120</v>
      </c>
      <c r="J9" s="391"/>
      <c r="K9" s="391"/>
      <c r="L9" s="391"/>
      <c r="M9" s="391"/>
      <c r="N9" s="391"/>
      <c r="O9" s="391"/>
      <c r="P9" s="391"/>
      <c r="Q9" s="391"/>
      <c r="R9" s="391"/>
      <c r="S9" s="391"/>
      <c r="T9" s="391"/>
      <c r="U9" s="391"/>
    </row>
    <row r="10" spans="1:21" s="238" customFormat="1" ht="12.75" customHeight="1">
      <c r="A10" s="1330"/>
      <c r="B10" s="1333"/>
      <c r="C10" s="396" t="s">
        <v>5104</v>
      </c>
      <c r="D10" s="396" t="s">
        <v>5105</v>
      </c>
      <c r="E10" s="1044">
        <v>1375</v>
      </c>
      <c r="F10" s="962">
        <v>1375</v>
      </c>
      <c r="G10" s="963">
        <v>126</v>
      </c>
      <c r="H10" s="963">
        <v>124</v>
      </c>
      <c r="I10" s="963">
        <v>120</v>
      </c>
      <c r="J10" s="391"/>
      <c r="K10" s="391"/>
      <c r="L10" s="391"/>
      <c r="M10" s="391"/>
      <c r="N10" s="391"/>
      <c r="O10" s="391"/>
      <c r="P10" s="391"/>
      <c r="Q10" s="391"/>
      <c r="R10" s="391"/>
      <c r="S10" s="391"/>
      <c r="T10" s="391"/>
      <c r="U10" s="391"/>
    </row>
    <row r="11" spans="1:21" s="238" customFormat="1" ht="12.75" customHeight="1">
      <c r="A11" s="1330"/>
      <c r="B11" s="1333"/>
      <c r="C11" s="396" t="s">
        <v>5105</v>
      </c>
      <c r="D11" s="396" t="s">
        <v>5106</v>
      </c>
      <c r="E11" s="1044">
        <v>2160</v>
      </c>
      <c r="F11" s="962">
        <v>2160</v>
      </c>
      <c r="G11" s="963">
        <v>126</v>
      </c>
      <c r="H11" s="963">
        <v>124</v>
      </c>
      <c r="I11" s="963">
        <v>120</v>
      </c>
      <c r="J11" s="391"/>
      <c r="K11" s="391"/>
      <c r="L11" s="391"/>
      <c r="M11" s="391"/>
      <c r="N11" s="391"/>
      <c r="O11" s="391"/>
      <c r="P11" s="391"/>
      <c r="Q11" s="391"/>
      <c r="R11" s="391"/>
      <c r="S11" s="391"/>
      <c r="T11" s="391"/>
      <c r="U11" s="391"/>
    </row>
    <row r="12" spans="1:21" s="238" customFormat="1" ht="12.75" customHeight="1">
      <c r="A12" s="1331"/>
      <c r="B12" s="1334"/>
      <c r="C12" s="396" t="s">
        <v>5107</v>
      </c>
      <c r="D12" s="396" t="s">
        <v>5108</v>
      </c>
      <c r="E12" s="1044">
        <v>2000</v>
      </c>
      <c r="F12" s="962">
        <v>2000</v>
      </c>
      <c r="G12" s="963">
        <v>126</v>
      </c>
      <c r="H12" s="963">
        <v>124</v>
      </c>
      <c r="I12" s="963">
        <v>120</v>
      </c>
      <c r="J12" s="391"/>
      <c r="K12" s="391"/>
      <c r="L12" s="391"/>
      <c r="M12" s="391"/>
      <c r="N12" s="391"/>
      <c r="O12" s="391"/>
      <c r="P12" s="391"/>
      <c r="Q12" s="391"/>
      <c r="R12" s="391"/>
      <c r="S12" s="391"/>
      <c r="T12" s="391"/>
      <c r="U12" s="391"/>
    </row>
    <row r="13" spans="1:21" s="238" customFormat="1" ht="12.75" customHeight="1">
      <c r="A13" s="1320">
        <v>2</v>
      </c>
      <c r="B13" s="1322" t="s">
        <v>5109</v>
      </c>
      <c r="C13" s="396" t="s">
        <v>1653</v>
      </c>
      <c r="D13" s="396" t="s">
        <v>5110</v>
      </c>
      <c r="E13" s="1044">
        <v>6340</v>
      </c>
      <c r="F13" s="962">
        <v>6340</v>
      </c>
      <c r="G13" s="963">
        <v>2536</v>
      </c>
      <c r="H13" s="963">
        <v>1585</v>
      </c>
      <c r="I13" s="963">
        <v>360</v>
      </c>
      <c r="J13" s="391"/>
      <c r="K13" s="391"/>
      <c r="L13" s="391"/>
      <c r="M13" s="391"/>
      <c r="N13" s="391"/>
      <c r="O13" s="391"/>
      <c r="P13" s="391"/>
      <c r="Q13" s="391"/>
      <c r="R13" s="391"/>
      <c r="S13" s="391"/>
      <c r="T13" s="391"/>
      <c r="U13" s="391"/>
    </row>
    <row r="14" spans="1:21" s="238" customFormat="1" ht="12.75" customHeight="1">
      <c r="A14" s="1324"/>
      <c r="B14" s="1325"/>
      <c r="C14" s="396" t="s">
        <v>5110</v>
      </c>
      <c r="D14" s="396" t="s">
        <v>5111</v>
      </c>
      <c r="E14" s="1044">
        <v>8370</v>
      </c>
      <c r="F14" s="962">
        <v>8370</v>
      </c>
      <c r="G14" s="963">
        <v>3348</v>
      </c>
      <c r="H14" s="963">
        <v>2090</v>
      </c>
      <c r="I14" s="963">
        <v>360</v>
      </c>
      <c r="J14" s="391"/>
      <c r="K14" s="391"/>
      <c r="L14" s="391"/>
      <c r="M14" s="391"/>
      <c r="N14" s="391"/>
      <c r="O14" s="391"/>
      <c r="P14" s="391"/>
      <c r="Q14" s="391"/>
      <c r="R14" s="391"/>
      <c r="S14" s="391"/>
      <c r="T14" s="391"/>
      <c r="U14" s="391"/>
    </row>
    <row r="15" spans="1:21" s="238" customFormat="1" ht="12.75" customHeight="1">
      <c r="A15" s="1324"/>
      <c r="B15" s="1325"/>
      <c r="C15" s="396" t="s">
        <v>5111</v>
      </c>
      <c r="D15" s="396" t="s">
        <v>5112</v>
      </c>
      <c r="E15" s="1044">
        <v>11750</v>
      </c>
      <c r="F15" s="962">
        <v>11750</v>
      </c>
      <c r="G15" s="963">
        <v>4700</v>
      </c>
      <c r="H15" s="963">
        <v>2930</v>
      </c>
      <c r="I15" s="963">
        <v>360</v>
      </c>
      <c r="J15" s="391"/>
      <c r="K15" s="391"/>
      <c r="L15" s="391"/>
      <c r="M15" s="391"/>
      <c r="N15" s="391"/>
      <c r="O15" s="391"/>
      <c r="P15" s="391"/>
      <c r="Q15" s="391"/>
      <c r="R15" s="391"/>
      <c r="S15" s="391"/>
      <c r="T15" s="391"/>
      <c r="U15" s="391"/>
    </row>
    <row r="16" spans="1:21" s="238" customFormat="1" ht="12.75" customHeight="1">
      <c r="A16" s="1324"/>
      <c r="B16" s="1325"/>
      <c r="C16" s="396" t="s">
        <v>5113</v>
      </c>
      <c r="D16" s="396" t="s">
        <v>5114</v>
      </c>
      <c r="E16" s="1044">
        <v>8930</v>
      </c>
      <c r="F16" s="962">
        <v>8930</v>
      </c>
      <c r="G16" s="963">
        <v>3572</v>
      </c>
      <c r="H16" s="963">
        <v>2230</v>
      </c>
      <c r="I16" s="963">
        <v>360</v>
      </c>
      <c r="J16" s="391"/>
      <c r="K16" s="391"/>
      <c r="L16" s="391"/>
      <c r="M16" s="391"/>
      <c r="N16" s="391"/>
      <c r="O16" s="391"/>
      <c r="P16" s="391"/>
      <c r="Q16" s="391"/>
      <c r="R16" s="391"/>
      <c r="S16" s="391"/>
      <c r="T16" s="391"/>
      <c r="U16" s="391"/>
    </row>
    <row r="17" spans="1:21" s="238" customFormat="1" ht="12.75" customHeight="1">
      <c r="A17" s="1324"/>
      <c r="B17" s="1325"/>
      <c r="C17" s="396" t="s">
        <v>5114</v>
      </c>
      <c r="D17" s="396" t="s">
        <v>5115</v>
      </c>
      <c r="E17" s="1044">
        <v>6810</v>
      </c>
      <c r="F17" s="962">
        <v>6810</v>
      </c>
      <c r="G17" s="963">
        <v>2724</v>
      </c>
      <c r="H17" s="963">
        <v>1702.5</v>
      </c>
      <c r="I17" s="963">
        <v>360</v>
      </c>
      <c r="J17" s="391"/>
      <c r="K17" s="391"/>
      <c r="L17" s="391"/>
      <c r="M17" s="391"/>
      <c r="N17" s="391"/>
      <c r="O17" s="391"/>
      <c r="P17" s="391"/>
      <c r="Q17" s="391"/>
      <c r="R17" s="391"/>
      <c r="S17" s="391"/>
      <c r="T17" s="391"/>
      <c r="U17" s="391"/>
    </row>
    <row r="18" spans="1:21" s="238" customFormat="1" ht="12.75" customHeight="1">
      <c r="A18" s="1321"/>
      <c r="B18" s="1323"/>
      <c r="C18" s="396" t="s">
        <v>1653</v>
      </c>
      <c r="D18" s="396" t="s">
        <v>5116</v>
      </c>
      <c r="E18" s="1044">
        <v>3220</v>
      </c>
      <c r="F18" s="962">
        <v>3220</v>
      </c>
      <c r="G18" s="963">
        <v>140</v>
      </c>
      <c r="H18" s="963">
        <v>130</v>
      </c>
      <c r="I18" s="963">
        <v>120</v>
      </c>
      <c r="J18" s="391"/>
      <c r="K18" s="391"/>
      <c r="L18" s="391"/>
      <c r="M18" s="391"/>
      <c r="N18" s="391"/>
      <c r="O18" s="391"/>
      <c r="P18" s="391"/>
      <c r="Q18" s="391"/>
      <c r="R18" s="391"/>
      <c r="S18" s="391"/>
      <c r="T18" s="391"/>
      <c r="U18" s="391"/>
    </row>
    <row r="19" spans="1:21" s="238" customFormat="1" ht="12.75" customHeight="1">
      <c r="A19" s="1320">
        <v>3</v>
      </c>
      <c r="B19" s="1322" t="s">
        <v>5117</v>
      </c>
      <c r="C19" s="396" t="s">
        <v>5115</v>
      </c>
      <c r="D19" s="396" t="s">
        <v>5118</v>
      </c>
      <c r="E19" s="1044">
        <v>1120</v>
      </c>
      <c r="F19" s="962">
        <v>1120</v>
      </c>
      <c r="G19" s="963">
        <v>140</v>
      </c>
      <c r="H19" s="963">
        <v>130</v>
      </c>
      <c r="I19" s="963">
        <v>120</v>
      </c>
      <c r="J19" s="391"/>
      <c r="K19" s="391"/>
      <c r="L19" s="391"/>
      <c r="M19" s="391"/>
      <c r="N19" s="391"/>
      <c r="O19" s="391"/>
      <c r="P19" s="391"/>
      <c r="Q19" s="391"/>
      <c r="R19" s="391"/>
      <c r="S19" s="391"/>
      <c r="T19" s="391"/>
      <c r="U19" s="391"/>
    </row>
    <row r="20" spans="1:21" s="238" customFormat="1" ht="12.75" customHeight="1">
      <c r="A20" s="1324"/>
      <c r="B20" s="1325"/>
      <c r="C20" s="396" t="s">
        <v>5118</v>
      </c>
      <c r="D20" s="396" t="s">
        <v>5119</v>
      </c>
      <c r="E20" s="1044">
        <v>780</v>
      </c>
      <c r="F20" s="962">
        <v>780</v>
      </c>
      <c r="G20" s="963">
        <v>140</v>
      </c>
      <c r="H20" s="963">
        <v>130</v>
      </c>
      <c r="I20" s="963">
        <v>120</v>
      </c>
      <c r="J20" s="391"/>
      <c r="K20" s="391"/>
      <c r="L20" s="391"/>
      <c r="M20" s="391"/>
      <c r="N20" s="391"/>
      <c r="O20" s="391"/>
      <c r="P20" s="391"/>
      <c r="Q20" s="391"/>
      <c r="R20" s="391"/>
      <c r="S20" s="391"/>
      <c r="T20" s="391"/>
      <c r="U20" s="391"/>
    </row>
    <row r="21" spans="1:21" s="238" customFormat="1" ht="12.75" customHeight="1">
      <c r="A21" s="1324"/>
      <c r="B21" s="1325"/>
      <c r="C21" s="396" t="s">
        <v>5119</v>
      </c>
      <c r="D21" s="396" t="s">
        <v>5120</v>
      </c>
      <c r="E21" s="1044">
        <v>650</v>
      </c>
      <c r="F21" s="962">
        <v>650</v>
      </c>
      <c r="G21" s="963">
        <v>140</v>
      </c>
      <c r="H21" s="963">
        <v>130</v>
      </c>
      <c r="I21" s="963">
        <v>120</v>
      </c>
      <c r="J21" s="391"/>
      <c r="K21" s="391"/>
      <c r="L21" s="391"/>
      <c r="M21" s="391"/>
      <c r="N21" s="391"/>
      <c r="O21" s="391"/>
      <c r="P21" s="391"/>
      <c r="Q21" s="391"/>
      <c r="R21" s="391"/>
      <c r="S21" s="391"/>
      <c r="T21" s="391"/>
      <c r="U21" s="391"/>
    </row>
    <row r="22" spans="1:21" s="238" customFormat="1" ht="12.75" customHeight="1">
      <c r="A22" s="1324"/>
      <c r="B22" s="1325"/>
      <c r="C22" s="396" t="s">
        <v>5121</v>
      </c>
      <c r="D22" s="396" t="s">
        <v>5122</v>
      </c>
      <c r="E22" s="1044">
        <v>910</v>
      </c>
      <c r="F22" s="962">
        <v>910</v>
      </c>
      <c r="G22" s="963">
        <v>140</v>
      </c>
      <c r="H22" s="963">
        <v>130</v>
      </c>
      <c r="I22" s="963">
        <v>120</v>
      </c>
      <c r="J22" s="391"/>
      <c r="K22" s="391"/>
      <c r="L22" s="391"/>
      <c r="M22" s="391"/>
      <c r="N22" s="391"/>
      <c r="O22" s="391"/>
      <c r="P22" s="391"/>
      <c r="Q22" s="391"/>
      <c r="R22" s="391"/>
      <c r="S22" s="391"/>
      <c r="T22" s="391"/>
      <c r="U22" s="391"/>
    </row>
    <row r="23" spans="1:21" s="238" customFormat="1" ht="12.75" customHeight="1">
      <c r="A23" s="1324"/>
      <c r="B23" s="1325"/>
      <c r="C23" s="396" t="s">
        <v>5122</v>
      </c>
      <c r="D23" s="396" t="s">
        <v>5123</v>
      </c>
      <c r="E23" s="1044">
        <v>520</v>
      </c>
      <c r="F23" s="962">
        <v>520</v>
      </c>
      <c r="G23" s="963">
        <v>140</v>
      </c>
      <c r="H23" s="963">
        <v>130</v>
      </c>
      <c r="I23" s="963">
        <v>120</v>
      </c>
      <c r="J23" s="391"/>
      <c r="K23" s="391"/>
      <c r="L23" s="391"/>
      <c r="M23" s="391"/>
      <c r="N23" s="391"/>
      <c r="O23" s="391"/>
      <c r="P23" s="391"/>
      <c r="Q23" s="391"/>
      <c r="R23" s="391"/>
      <c r="S23" s="391"/>
      <c r="T23" s="391"/>
      <c r="U23" s="391"/>
    </row>
    <row r="24" spans="1:21" s="238" customFormat="1" ht="12.75" customHeight="1">
      <c r="A24" s="1324"/>
      <c r="B24" s="1325"/>
      <c r="C24" s="396" t="s">
        <v>5123</v>
      </c>
      <c r="D24" s="396" t="s">
        <v>5124</v>
      </c>
      <c r="E24" s="1044">
        <v>1040</v>
      </c>
      <c r="F24" s="962">
        <v>1040</v>
      </c>
      <c r="G24" s="963">
        <v>140</v>
      </c>
      <c r="H24" s="963">
        <v>130</v>
      </c>
      <c r="I24" s="963">
        <v>120</v>
      </c>
      <c r="J24" s="391"/>
      <c r="K24" s="391"/>
      <c r="L24" s="391"/>
      <c r="M24" s="391"/>
      <c r="N24" s="391"/>
      <c r="O24" s="391"/>
      <c r="P24" s="391"/>
      <c r="Q24" s="391"/>
      <c r="R24" s="391"/>
      <c r="S24" s="391"/>
      <c r="T24" s="391"/>
      <c r="U24" s="391"/>
    </row>
    <row r="25" spans="1:21" s="238" customFormat="1" ht="12.75" customHeight="1">
      <c r="A25" s="1324"/>
      <c r="B25" s="1325"/>
      <c r="C25" s="396" t="s">
        <v>5125</v>
      </c>
      <c r="D25" s="396" t="s">
        <v>5126</v>
      </c>
      <c r="E25" s="1044">
        <v>1560</v>
      </c>
      <c r="F25" s="962">
        <v>1560</v>
      </c>
      <c r="G25" s="963">
        <v>140</v>
      </c>
      <c r="H25" s="963">
        <v>130</v>
      </c>
      <c r="I25" s="963">
        <v>120</v>
      </c>
      <c r="J25" s="391"/>
      <c r="K25" s="391"/>
      <c r="L25" s="391"/>
      <c r="M25" s="391"/>
      <c r="N25" s="391"/>
      <c r="O25" s="391"/>
      <c r="P25" s="391"/>
      <c r="Q25" s="391"/>
      <c r="R25" s="391"/>
      <c r="S25" s="391"/>
      <c r="T25" s="391"/>
      <c r="U25" s="391"/>
    </row>
    <row r="26" spans="1:21" s="238" customFormat="1" ht="12.75" customHeight="1">
      <c r="A26" s="1324"/>
      <c r="B26" s="1325"/>
      <c r="C26" s="396" t="s">
        <v>5126</v>
      </c>
      <c r="D26" s="396" t="s">
        <v>5127</v>
      </c>
      <c r="E26" s="1044">
        <v>1080</v>
      </c>
      <c r="F26" s="962">
        <v>1080</v>
      </c>
      <c r="G26" s="963">
        <v>140</v>
      </c>
      <c r="H26" s="963">
        <v>130</v>
      </c>
      <c r="I26" s="963">
        <v>120</v>
      </c>
      <c r="J26" s="391"/>
      <c r="K26" s="391"/>
      <c r="L26" s="391"/>
      <c r="M26" s="391"/>
      <c r="N26" s="391"/>
      <c r="O26" s="391"/>
      <c r="P26" s="391"/>
      <c r="Q26" s="391"/>
      <c r="R26" s="391"/>
      <c r="S26" s="391"/>
      <c r="T26" s="391"/>
      <c r="U26" s="391"/>
    </row>
    <row r="27" spans="1:21" s="238" customFormat="1" ht="12.75" customHeight="1">
      <c r="A27" s="1324"/>
      <c r="B27" s="1325"/>
      <c r="C27" s="396" t="s">
        <v>5127</v>
      </c>
      <c r="D27" s="396" t="s">
        <v>5128</v>
      </c>
      <c r="E27" s="1044">
        <v>390</v>
      </c>
      <c r="F27" s="962">
        <v>390</v>
      </c>
      <c r="G27" s="963">
        <v>140</v>
      </c>
      <c r="H27" s="963">
        <v>130</v>
      </c>
      <c r="I27" s="963">
        <v>120</v>
      </c>
      <c r="J27" s="391"/>
      <c r="K27" s="391"/>
      <c r="L27" s="391"/>
      <c r="M27" s="391"/>
      <c r="N27" s="391"/>
      <c r="O27" s="391"/>
      <c r="P27" s="391"/>
      <c r="Q27" s="391"/>
      <c r="R27" s="391"/>
      <c r="S27" s="391"/>
      <c r="T27" s="391"/>
      <c r="U27" s="391"/>
    </row>
    <row r="28" spans="1:21" s="238" customFormat="1" ht="12.75" customHeight="1">
      <c r="A28" s="1321"/>
      <c r="B28" s="1323"/>
      <c r="C28" s="396" t="s">
        <v>5128</v>
      </c>
      <c r="D28" s="396" t="s">
        <v>5129</v>
      </c>
      <c r="E28" s="1044">
        <v>480</v>
      </c>
      <c r="F28" s="962">
        <v>480</v>
      </c>
      <c r="G28" s="963">
        <v>140</v>
      </c>
      <c r="H28" s="963">
        <v>130</v>
      </c>
      <c r="I28" s="963">
        <v>120</v>
      </c>
      <c r="J28" s="391"/>
      <c r="K28" s="391"/>
      <c r="L28" s="391"/>
      <c r="M28" s="391"/>
      <c r="N28" s="391"/>
      <c r="O28" s="391"/>
      <c r="P28" s="391"/>
      <c r="Q28" s="391"/>
      <c r="R28" s="391"/>
      <c r="S28" s="391"/>
      <c r="T28" s="391"/>
      <c r="U28" s="391"/>
    </row>
    <row r="29" spans="1:21" s="238" customFormat="1" ht="12.75" customHeight="1">
      <c r="A29" s="1320">
        <v>4</v>
      </c>
      <c r="B29" s="1322" t="s">
        <v>2490</v>
      </c>
      <c r="C29" s="396" t="s">
        <v>1592</v>
      </c>
      <c r="D29" s="396" t="s">
        <v>1590</v>
      </c>
      <c r="E29" s="1044">
        <v>11200</v>
      </c>
      <c r="F29" s="962">
        <v>11200</v>
      </c>
      <c r="G29" s="963">
        <v>4480</v>
      </c>
      <c r="H29" s="963">
        <v>2800</v>
      </c>
      <c r="I29" s="963">
        <v>360</v>
      </c>
      <c r="J29" s="391"/>
      <c r="K29" s="391"/>
      <c r="L29" s="391"/>
      <c r="M29" s="391"/>
      <c r="N29" s="391"/>
      <c r="O29" s="391"/>
      <c r="P29" s="391"/>
      <c r="Q29" s="391"/>
      <c r="R29" s="391"/>
      <c r="S29" s="391"/>
      <c r="T29" s="391"/>
      <c r="U29" s="391"/>
    </row>
    <row r="30" spans="1:21" s="238" customFormat="1" ht="12.75" customHeight="1">
      <c r="A30" s="1324"/>
      <c r="B30" s="1325"/>
      <c r="C30" s="396" t="s">
        <v>1590</v>
      </c>
      <c r="D30" s="396" t="s">
        <v>1392</v>
      </c>
      <c r="E30" s="1044">
        <v>8370</v>
      </c>
      <c r="F30" s="962">
        <v>8370</v>
      </c>
      <c r="G30" s="963">
        <v>3348</v>
      </c>
      <c r="H30" s="963">
        <v>2090</v>
      </c>
      <c r="I30" s="963">
        <v>360</v>
      </c>
      <c r="J30" s="391"/>
      <c r="K30" s="391"/>
      <c r="L30" s="391"/>
      <c r="M30" s="391"/>
      <c r="N30" s="391"/>
      <c r="O30" s="391"/>
      <c r="P30" s="391"/>
      <c r="Q30" s="391"/>
      <c r="R30" s="391"/>
      <c r="S30" s="391"/>
      <c r="T30" s="391"/>
      <c r="U30" s="391"/>
    </row>
    <row r="31" spans="1:21" s="238" customFormat="1" ht="12.75" customHeight="1">
      <c r="A31" s="1321"/>
      <c r="B31" s="1323"/>
      <c r="C31" s="396" t="s">
        <v>1392</v>
      </c>
      <c r="D31" s="396" t="s">
        <v>874</v>
      </c>
      <c r="E31" s="1044">
        <v>7390</v>
      </c>
      <c r="F31" s="962">
        <v>7390</v>
      </c>
      <c r="G31" s="963">
        <v>2956</v>
      </c>
      <c r="H31" s="963">
        <v>1850</v>
      </c>
      <c r="I31" s="963">
        <v>360</v>
      </c>
      <c r="J31" s="391"/>
      <c r="K31" s="391"/>
      <c r="L31" s="391"/>
      <c r="M31" s="391"/>
      <c r="N31" s="391"/>
      <c r="O31" s="391"/>
      <c r="P31" s="391"/>
      <c r="Q31" s="391"/>
      <c r="R31" s="391"/>
      <c r="S31" s="391"/>
      <c r="T31" s="391"/>
      <c r="U31" s="391"/>
    </row>
    <row r="32" spans="1:21" s="238" customFormat="1" ht="12.75" customHeight="1">
      <c r="A32" s="1320">
        <v>5</v>
      </c>
      <c r="B32" s="1322" t="s">
        <v>1392</v>
      </c>
      <c r="C32" s="396" t="s">
        <v>1785</v>
      </c>
      <c r="D32" s="396" t="s">
        <v>2490</v>
      </c>
      <c r="E32" s="1044">
        <v>2730</v>
      </c>
      <c r="F32" s="962">
        <v>2730</v>
      </c>
      <c r="G32" s="963">
        <v>1092</v>
      </c>
      <c r="H32" s="963">
        <v>680</v>
      </c>
      <c r="I32" s="963">
        <v>360</v>
      </c>
      <c r="J32" s="391"/>
      <c r="K32" s="391"/>
      <c r="L32" s="391"/>
      <c r="M32" s="391"/>
      <c r="N32" s="391"/>
      <c r="O32" s="391"/>
      <c r="P32" s="391"/>
      <c r="Q32" s="391"/>
      <c r="R32" s="391"/>
      <c r="S32" s="391"/>
      <c r="T32" s="391"/>
      <c r="U32" s="391"/>
    </row>
    <row r="33" spans="1:21" s="238" customFormat="1" ht="12.75" customHeight="1">
      <c r="A33" s="1321"/>
      <c r="B33" s="1323"/>
      <c r="C33" s="396" t="s">
        <v>2490</v>
      </c>
      <c r="D33" s="396" t="s">
        <v>1621</v>
      </c>
      <c r="E33" s="1044">
        <v>4200</v>
      </c>
      <c r="F33" s="962">
        <v>4200</v>
      </c>
      <c r="G33" s="963">
        <v>1680</v>
      </c>
      <c r="H33" s="963">
        <v>1050</v>
      </c>
      <c r="I33" s="963">
        <v>360</v>
      </c>
      <c r="J33" s="391"/>
      <c r="K33" s="391"/>
      <c r="L33" s="391"/>
      <c r="M33" s="391"/>
      <c r="N33" s="391"/>
      <c r="O33" s="391"/>
      <c r="P33" s="391"/>
      <c r="Q33" s="391"/>
      <c r="R33" s="391"/>
      <c r="S33" s="391"/>
      <c r="T33" s="391"/>
      <c r="U33" s="391"/>
    </row>
    <row r="34" spans="1:21" s="238" customFormat="1" ht="12.75" customHeight="1">
      <c r="A34" s="1320">
        <v>6</v>
      </c>
      <c r="B34" s="1322" t="s">
        <v>1621</v>
      </c>
      <c r="C34" s="396" t="s">
        <v>1592</v>
      </c>
      <c r="D34" s="396" t="s">
        <v>1392</v>
      </c>
      <c r="E34" s="1044">
        <v>5180</v>
      </c>
      <c r="F34" s="962">
        <v>5180</v>
      </c>
      <c r="G34" s="963">
        <v>2072</v>
      </c>
      <c r="H34" s="963">
        <v>1295</v>
      </c>
      <c r="I34" s="963">
        <v>360</v>
      </c>
      <c r="J34" s="391"/>
      <c r="K34" s="391"/>
      <c r="L34" s="391"/>
      <c r="M34" s="391"/>
      <c r="N34" s="391"/>
      <c r="O34" s="391"/>
      <c r="P34" s="391"/>
      <c r="Q34" s="391"/>
      <c r="R34" s="391"/>
      <c r="S34" s="391"/>
      <c r="T34" s="391"/>
      <c r="U34" s="391"/>
    </row>
    <row r="35" spans="1:21" s="238" customFormat="1" ht="12.75" customHeight="1">
      <c r="A35" s="1321"/>
      <c r="B35" s="1323"/>
      <c r="C35" s="396" t="s">
        <v>1392</v>
      </c>
      <c r="D35" s="396" t="s">
        <v>874</v>
      </c>
      <c r="E35" s="1044">
        <v>3220</v>
      </c>
      <c r="F35" s="962">
        <v>3220</v>
      </c>
      <c r="G35" s="963">
        <v>1288</v>
      </c>
      <c r="H35" s="963">
        <v>805</v>
      </c>
      <c r="I35" s="963">
        <v>360</v>
      </c>
      <c r="J35" s="391"/>
      <c r="K35" s="391"/>
      <c r="L35" s="391"/>
      <c r="M35" s="391"/>
      <c r="N35" s="391"/>
      <c r="O35" s="391"/>
      <c r="P35" s="391"/>
      <c r="Q35" s="391"/>
      <c r="R35" s="391"/>
      <c r="S35" s="391"/>
      <c r="T35" s="391"/>
      <c r="U35" s="391"/>
    </row>
    <row r="36" spans="1:21" s="238" customFormat="1" ht="12.75" customHeight="1">
      <c r="A36" s="1320">
        <v>7</v>
      </c>
      <c r="B36" s="1322" t="s">
        <v>2489</v>
      </c>
      <c r="C36" s="396" t="s">
        <v>1592</v>
      </c>
      <c r="D36" s="396" t="s">
        <v>1593</v>
      </c>
      <c r="E36" s="1044">
        <v>11750</v>
      </c>
      <c r="F36" s="962">
        <v>11750</v>
      </c>
      <c r="G36" s="963">
        <v>4700</v>
      </c>
      <c r="H36" s="963">
        <v>2900</v>
      </c>
      <c r="I36" s="963">
        <v>360</v>
      </c>
      <c r="J36" s="391"/>
      <c r="K36" s="391"/>
      <c r="L36" s="391"/>
      <c r="M36" s="391"/>
      <c r="N36" s="391"/>
      <c r="O36" s="391"/>
      <c r="P36" s="391"/>
      <c r="Q36" s="391"/>
      <c r="R36" s="391"/>
      <c r="S36" s="391"/>
      <c r="T36" s="391"/>
      <c r="U36" s="391"/>
    </row>
    <row r="37" spans="1:21" s="238" customFormat="1" ht="12.75" customHeight="1">
      <c r="A37" s="1324"/>
      <c r="B37" s="1325"/>
      <c r="C37" s="396" t="s">
        <v>1593</v>
      </c>
      <c r="D37" s="396" t="s">
        <v>1623</v>
      </c>
      <c r="E37" s="1044">
        <v>7180</v>
      </c>
      <c r="F37" s="962">
        <v>7180</v>
      </c>
      <c r="G37" s="963">
        <v>2872</v>
      </c>
      <c r="H37" s="963">
        <v>1795</v>
      </c>
      <c r="I37" s="963">
        <v>360</v>
      </c>
      <c r="J37" s="391"/>
      <c r="K37" s="391"/>
      <c r="L37" s="391"/>
      <c r="M37" s="391"/>
      <c r="N37" s="391"/>
      <c r="O37" s="391"/>
      <c r="P37" s="391"/>
      <c r="Q37" s="391"/>
      <c r="R37" s="391"/>
      <c r="S37" s="391"/>
      <c r="T37" s="391"/>
      <c r="U37" s="391"/>
    </row>
    <row r="38" spans="1:21" s="238" customFormat="1" ht="12.75" customHeight="1">
      <c r="A38" s="1321"/>
      <c r="B38" s="1323"/>
      <c r="C38" s="396" t="s">
        <v>1623</v>
      </c>
      <c r="D38" s="396" t="s">
        <v>5130</v>
      </c>
      <c r="E38" s="1044">
        <v>4300</v>
      </c>
      <c r="F38" s="962">
        <v>4300</v>
      </c>
      <c r="G38" s="963">
        <v>1720</v>
      </c>
      <c r="H38" s="963">
        <v>1075</v>
      </c>
      <c r="I38" s="963">
        <v>360</v>
      </c>
      <c r="J38" s="391"/>
      <c r="K38" s="391"/>
      <c r="L38" s="391"/>
      <c r="M38" s="391"/>
      <c r="N38" s="391"/>
      <c r="O38" s="391"/>
      <c r="P38" s="391"/>
      <c r="Q38" s="391"/>
      <c r="R38" s="391"/>
      <c r="S38" s="391"/>
      <c r="T38" s="391"/>
      <c r="U38" s="391"/>
    </row>
    <row r="39" spans="1:21" s="238" customFormat="1" ht="12.75" customHeight="1">
      <c r="A39" s="1320">
        <v>8</v>
      </c>
      <c r="B39" s="1322" t="s">
        <v>860</v>
      </c>
      <c r="C39" s="396" t="s">
        <v>2490</v>
      </c>
      <c r="D39" s="396" t="s">
        <v>1983</v>
      </c>
      <c r="E39" s="1044">
        <v>3570</v>
      </c>
      <c r="F39" s="962">
        <v>3570</v>
      </c>
      <c r="G39" s="963">
        <v>1428</v>
      </c>
      <c r="H39" s="963">
        <v>890</v>
      </c>
      <c r="I39" s="963">
        <v>360</v>
      </c>
      <c r="J39" s="391"/>
      <c r="K39" s="391"/>
      <c r="L39" s="391"/>
      <c r="M39" s="391"/>
      <c r="N39" s="391"/>
      <c r="O39" s="391"/>
      <c r="P39" s="391"/>
      <c r="Q39" s="391"/>
      <c r="R39" s="391"/>
      <c r="S39" s="391"/>
      <c r="T39" s="391"/>
      <c r="U39" s="391"/>
    </row>
    <row r="40" spans="1:21" s="238" customFormat="1" ht="12.75" customHeight="1">
      <c r="A40" s="1321"/>
      <c r="B40" s="1323"/>
      <c r="C40" s="396" t="s">
        <v>1983</v>
      </c>
      <c r="D40" s="396" t="s">
        <v>1621</v>
      </c>
      <c r="E40" s="1044">
        <v>3150</v>
      </c>
      <c r="F40" s="962">
        <v>3150</v>
      </c>
      <c r="G40" s="963">
        <v>1260</v>
      </c>
      <c r="H40" s="963">
        <v>780</v>
      </c>
      <c r="I40" s="963">
        <v>360</v>
      </c>
      <c r="J40" s="391"/>
      <c r="K40" s="391"/>
      <c r="L40" s="391"/>
      <c r="M40" s="391"/>
      <c r="N40" s="391"/>
      <c r="O40" s="391"/>
      <c r="P40" s="391"/>
      <c r="Q40" s="391"/>
      <c r="R40" s="391"/>
      <c r="S40" s="391"/>
      <c r="T40" s="391"/>
      <c r="U40" s="391"/>
    </row>
    <row r="41" spans="1:21" s="238" customFormat="1" ht="12.75" customHeight="1">
      <c r="A41" s="1320">
        <v>9</v>
      </c>
      <c r="B41" s="1322" t="s">
        <v>874</v>
      </c>
      <c r="C41" s="396" t="s">
        <v>1621</v>
      </c>
      <c r="D41" s="396" t="s">
        <v>2490</v>
      </c>
      <c r="E41" s="1044">
        <v>2470</v>
      </c>
      <c r="F41" s="962">
        <v>2470</v>
      </c>
      <c r="G41" s="963">
        <v>988</v>
      </c>
      <c r="H41" s="963">
        <v>620</v>
      </c>
      <c r="I41" s="963">
        <v>360</v>
      </c>
      <c r="J41" s="391"/>
      <c r="K41" s="391"/>
      <c r="L41" s="391"/>
      <c r="M41" s="391"/>
      <c r="N41" s="391"/>
      <c r="O41" s="391"/>
      <c r="P41" s="391"/>
      <c r="Q41" s="391"/>
      <c r="R41" s="391"/>
      <c r="S41" s="391"/>
      <c r="T41" s="391"/>
      <c r="U41" s="391"/>
    </row>
    <row r="42" spans="1:21" s="238" customFormat="1" ht="12.75" customHeight="1">
      <c r="A42" s="1324"/>
      <c r="B42" s="1325"/>
      <c r="C42" s="396" t="s">
        <v>2490</v>
      </c>
      <c r="D42" s="396" t="s">
        <v>1648</v>
      </c>
      <c r="E42" s="1044">
        <v>3780</v>
      </c>
      <c r="F42" s="962">
        <v>3780</v>
      </c>
      <c r="G42" s="963">
        <v>1512</v>
      </c>
      <c r="H42" s="963">
        <v>945</v>
      </c>
      <c r="I42" s="963">
        <v>360</v>
      </c>
      <c r="J42" s="391"/>
      <c r="K42" s="391"/>
      <c r="L42" s="391"/>
      <c r="M42" s="391"/>
      <c r="N42" s="391"/>
      <c r="O42" s="391"/>
      <c r="P42" s="391"/>
      <c r="Q42" s="391"/>
      <c r="R42" s="391"/>
      <c r="S42" s="391"/>
      <c r="T42" s="391"/>
      <c r="U42" s="391"/>
    </row>
    <row r="43" spans="1:21" s="238" customFormat="1" ht="12.75" customHeight="1">
      <c r="A43" s="1321"/>
      <c r="B43" s="1323"/>
      <c r="C43" s="396" t="s">
        <v>1648</v>
      </c>
      <c r="D43" s="396" t="s">
        <v>881</v>
      </c>
      <c r="E43" s="1044">
        <v>2660</v>
      </c>
      <c r="F43" s="962">
        <v>2660</v>
      </c>
      <c r="G43" s="963">
        <v>1064</v>
      </c>
      <c r="H43" s="963">
        <v>665</v>
      </c>
      <c r="I43" s="963">
        <v>360</v>
      </c>
      <c r="J43" s="391"/>
      <c r="K43" s="391"/>
      <c r="L43" s="391"/>
      <c r="M43" s="391"/>
      <c r="N43" s="391"/>
      <c r="O43" s="391"/>
      <c r="P43" s="391"/>
      <c r="Q43" s="391"/>
      <c r="R43" s="391"/>
      <c r="S43" s="391"/>
      <c r="T43" s="391"/>
      <c r="U43" s="391"/>
    </row>
    <row r="44" spans="1:21" s="238" customFormat="1" ht="12.75" customHeight="1">
      <c r="A44" s="397">
        <v>10</v>
      </c>
      <c r="B44" s="398" t="s">
        <v>1103</v>
      </c>
      <c r="C44" s="396" t="s">
        <v>5131</v>
      </c>
      <c r="D44" s="396" t="s">
        <v>5132</v>
      </c>
      <c r="E44" s="1044">
        <v>1470</v>
      </c>
      <c r="F44" s="962">
        <v>1470</v>
      </c>
      <c r="G44" s="963">
        <v>588</v>
      </c>
      <c r="H44" s="963">
        <v>380</v>
      </c>
      <c r="I44" s="963">
        <v>360</v>
      </c>
      <c r="J44" s="391"/>
      <c r="K44" s="391"/>
      <c r="L44" s="391"/>
      <c r="M44" s="391"/>
      <c r="N44" s="391"/>
      <c r="O44" s="391"/>
      <c r="P44" s="391"/>
      <c r="Q44" s="391"/>
      <c r="R44" s="391"/>
      <c r="S44" s="391"/>
      <c r="T44" s="391"/>
      <c r="U44" s="391"/>
    </row>
    <row r="45" spans="1:21" s="238" customFormat="1" ht="12.75" customHeight="1">
      <c r="A45" s="1320">
        <v>11</v>
      </c>
      <c r="B45" s="1322" t="s">
        <v>1983</v>
      </c>
      <c r="C45" s="396" t="s">
        <v>1592</v>
      </c>
      <c r="D45" s="396" t="s">
        <v>860</v>
      </c>
      <c r="E45" s="1044">
        <v>3315</v>
      </c>
      <c r="F45" s="962">
        <v>3315</v>
      </c>
      <c r="G45" s="963">
        <v>1326</v>
      </c>
      <c r="H45" s="963">
        <v>830</v>
      </c>
      <c r="I45" s="963">
        <v>360</v>
      </c>
      <c r="J45" s="391"/>
      <c r="K45" s="391"/>
      <c r="L45" s="391"/>
      <c r="M45" s="391"/>
      <c r="N45" s="391"/>
      <c r="O45" s="391"/>
      <c r="P45" s="391"/>
      <c r="Q45" s="391"/>
      <c r="R45" s="391"/>
      <c r="S45" s="391"/>
      <c r="T45" s="391"/>
      <c r="U45" s="391"/>
    </row>
    <row r="46" spans="1:21" s="238" customFormat="1" ht="12.75" customHeight="1">
      <c r="A46" s="1324"/>
      <c r="B46" s="1325"/>
      <c r="C46" s="396" t="s">
        <v>860</v>
      </c>
      <c r="D46" s="396" t="s">
        <v>1590</v>
      </c>
      <c r="E46" s="1044">
        <v>1365</v>
      </c>
      <c r="F46" s="962">
        <v>1365</v>
      </c>
      <c r="G46" s="963">
        <v>546</v>
      </c>
      <c r="H46" s="963">
        <v>360</v>
      </c>
      <c r="I46" s="963">
        <v>300</v>
      </c>
      <c r="J46" s="391"/>
      <c r="K46" s="391"/>
      <c r="L46" s="391"/>
      <c r="M46" s="391"/>
      <c r="N46" s="391"/>
      <c r="O46" s="391"/>
      <c r="P46" s="391"/>
      <c r="Q46" s="391"/>
      <c r="R46" s="391"/>
      <c r="S46" s="391"/>
      <c r="T46" s="391"/>
      <c r="U46" s="391"/>
    </row>
    <row r="47" spans="1:21" s="238" customFormat="1" ht="12.75" customHeight="1">
      <c r="A47" s="1321"/>
      <c r="B47" s="1323"/>
      <c r="C47" s="396" t="s">
        <v>1590</v>
      </c>
      <c r="D47" s="396" t="s">
        <v>1392</v>
      </c>
      <c r="E47" s="1044">
        <v>1950</v>
      </c>
      <c r="F47" s="962">
        <v>1950</v>
      </c>
      <c r="G47" s="963">
        <v>780</v>
      </c>
      <c r="H47" s="963">
        <v>480</v>
      </c>
      <c r="I47" s="963">
        <v>360</v>
      </c>
      <c r="J47" s="391"/>
      <c r="K47" s="391"/>
      <c r="L47" s="391"/>
      <c r="M47" s="391"/>
      <c r="N47" s="391"/>
      <c r="O47" s="391"/>
      <c r="P47" s="391"/>
      <c r="Q47" s="391"/>
      <c r="R47" s="391"/>
      <c r="S47" s="391"/>
      <c r="T47" s="391"/>
      <c r="U47" s="391"/>
    </row>
    <row r="48" spans="1:21" s="238" customFormat="1" ht="12.75" customHeight="1">
      <c r="A48" s="397">
        <v>12</v>
      </c>
      <c r="B48" s="398" t="s">
        <v>4677</v>
      </c>
      <c r="C48" s="396" t="s">
        <v>1592</v>
      </c>
      <c r="D48" s="396" t="s">
        <v>1621</v>
      </c>
      <c r="E48" s="1044">
        <v>1885</v>
      </c>
      <c r="F48" s="962">
        <v>1885</v>
      </c>
      <c r="G48" s="963">
        <v>754</v>
      </c>
      <c r="H48" s="963">
        <v>470</v>
      </c>
      <c r="I48" s="963">
        <v>360</v>
      </c>
      <c r="J48" s="391"/>
      <c r="K48" s="391"/>
      <c r="L48" s="391"/>
      <c r="M48" s="391"/>
      <c r="N48" s="391"/>
      <c r="O48" s="391"/>
      <c r="P48" s="391"/>
      <c r="Q48" s="391"/>
      <c r="R48" s="391"/>
      <c r="S48" s="391"/>
      <c r="T48" s="391"/>
      <c r="U48" s="391"/>
    </row>
    <row r="49" spans="1:21" s="238" customFormat="1" ht="12.75" customHeight="1">
      <c r="A49" s="397">
        <v>13</v>
      </c>
      <c r="B49" s="398" t="s">
        <v>5133</v>
      </c>
      <c r="C49" s="396" t="s">
        <v>1621</v>
      </c>
      <c r="D49" s="396" t="s">
        <v>1785</v>
      </c>
      <c r="E49" s="1044">
        <v>2275</v>
      </c>
      <c r="F49" s="962">
        <v>2275</v>
      </c>
      <c r="G49" s="963">
        <v>910</v>
      </c>
      <c r="H49" s="963">
        <v>560</v>
      </c>
      <c r="I49" s="963">
        <v>360</v>
      </c>
      <c r="J49" s="391"/>
      <c r="K49" s="391"/>
      <c r="L49" s="391"/>
      <c r="M49" s="391"/>
      <c r="N49" s="391"/>
      <c r="O49" s="391"/>
      <c r="P49" s="391"/>
      <c r="Q49" s="391"/>
      <c r="R49" s="391"/>
      <c r="S49" s="391"/>
      <c r="T49" s="391"/>
      <c r="U49" s="391"/>
    </row>
    <row r="50" spans="1:21" s="238" customFormat="1" ht="12.75" customHeight="1">
      <c r="A50" s="1320">
        <v>14</v>
      </c>
      <c r="B50" s="1322" t="s">
        <v>1785</v>
      </c>
      <c r="C50" s="396" t="s">
        <v>1592</v>
      </c>
      <c r="D50" s="396" t="s">
        <v>1590</v>
      </c>
      <c r="E50" s="1044">
        <v>3710</v>
      </c>
      <c r="F50" s="962">
        <v>3710</v>
      </c>
      <c r="G50" s="963">
        <v>1484</v>
      </c>
      <c r="H50" s="963">
        <v>920</v>
      </c>
      <c r="I50" s="963">
        <v>360</v>
      </c>
      <c r="J50" s="391"/>
      <c r="K50" s="391"/>
      <c r="L50" s="391"/>
      <c r="M50" s="391"/>
      <c r="N50" s="391"/>
      <c r="O50" s="391"/>
      <c r="P50" s="391"/>
      <c r="Q50" s="391"/>
      <c r="R50" s="391"/>
      <c r="S50" s="391"/>
      <c r="T50" s="391"/>
      <c r="U50" s="391"/>
    </row>
    <row r="51" spans="1:21" s="238" customFormat="1" ht="12.75" customHeight="1">
      <c r="A51" s="1321"/>
      <c r="B51" s="1323"/>
      <c r="C51" s="396" t="s">
        <v>1590</v>
      </c>
      <c r="D51" s="396" t="s">
        <v>874</v>
      </c>
      <c r="E51" s="1044">
        <v>2730</v>
      </c>
      <c r="F51" s="962">
        <v>2730</v>
      </c>
      <c r="G51" s="963">
        <v>1092</v>
      </c>
      <c r="H51" s="963">
        <v>680</v>
      </c>
      <c r="I51" s="963">
        <v>360</v>
      </c>
      <c r="J51" s="391"/>
      <c r="K51" s="391"/>
      <c r="L51" s="391"/>
      <c r="M51" s="391"/>
      <c r="N51" s="391"/>
      <c r="O51" s="391"/>
      <c r="P51" s="391"/>
      <c r="Q51" s="391"/>
      <c r="R51" s="391"/>
      <c r="S51" s="391"/>
      <c r="T51" s="391"/>
      <c r="U51" s="391"/>
    </row>
    <row r="52" spans="1:21" s="238" customFormat="1" ht="12.75" customHeight="1">
      <c r="A52" s="1320">
        <v>15</v>
      </c>
      <c r="B52" s="1322" t="s">
        <v>1645</v>
      </c>
      <c r="C52" s="396" t="s">
        <v>2489</v>
      </c>
      <c r="D52" s="396" t="s">
        <v>885</v>
      </c>
      <c r="E52" s="1044">
        <v>1890</v>
      </c>
      <c r="F52" s="962">
        <v>1890</v>
      </c>
      <c r="G52" s="963">
        <v>756</v>
      </c>
      <c r="H52" s="963">
        <v>470</v>
      </c>
      <c r="I52" s="963">
        <v>360</v>
      </c>
      <c r="J52" s="391"/>
      <c r="K52" s="391"/>
      <c r="L52" s="391"/>
      <c r="M52" s="391"/>
      <c r="N52" s="391"/>
      <c r="O52" s="391"/>
      <c r="P52" s="391"/>
      <c r="Q52" s="391"/>
      <c r="R52" s="391"/>
      <c r="S52" s="391"/>
      <c r="T52" s="391"/>
      <c r="U52" s="391"/>
    </row>
    <row r="53" spans="1:21" s="238" customFormat="1" ht="12.75" customHeight="1">
      <c r="A53" s="1321"/>
      <c r="B53" s="1323"/>
      <c r="C53" s="396" t="s">
        <v>885</v>
      </c>
      <c r="D53" s="396" t="s">
        <v>5134</v>
      </c>
      <c r="E53" s="1044">
        <v>1470</v>
      </c>
      <c r="F53" s="962">
        <v>1470</v>
      </c>
      <c r="G53" s="963">
        <v>588</v>
      </c>
      <c r="H53" s="963">
        <v>380</v>
      </c>
      <c r="I53" s="963">
        <v>360</v>
      </c>
      <c r="J53" s="391"/>
      <c r="K53" s="391"/>
      <c r="L53" s="391"/>
      <c r="M53" s="391"/>
      <c r="N53" s="391"/>
      <c r="O53" s="391"/>
      <c r="P53" s="391"/>
      <c r="Q53" s="391"/>
      <c r="R53" s="391"/>
      <c r="S53" s="391"/>
      <c r="T53" s="391"/>
      <c r="U53" s="391"/>
    </row>
    <row r="54" spans="1:21" s="238" customFormat="1" ht="12.75" customHeight="1">
      <c r="A54" s="1320">
        <v>16</v>
      </c>
      <c r="B54" s="1322" t="s">
        <v>1612</v>
      </c>
      <c r="C54" s="396" t="s">
        <v>1609</v>
      </c>
      <c r="D54" s="396" t="s">
        <v>2489</v>
      </c>
      <c r="E54" s="1044">
        <v>2940</v>
      </c>
      <c r="F54" s="962">
        <v>2940</v>
      </c>
      <c r="G54" s="963">
        <v>1176</v>
      </c>
      <c r="H54" s="963">
        <v>735</v>
      </c>
      <c r="I54" s="963">
        <v>360</v>
      </c>
      <c r="J54" s="391"/>
      <c r="K54" s="391"/>
      <c r="L54" s="391"/>
      <c r="M54" s="391"/>
      <c r="N54" s="391"/>
      <c r="O54" s="391"/>
      <c r="P54" s="391"/>
      <c r="Q54" s="391"/>
      <c r="R54" s="391"/>
      <c r="S54" s="391"/>
      <c r="T54" s="391"/>
      <c r="U54" s="391"/>
    </row>
    <row r="55" spans="1:21" s="238" customFormat="1" ht="12.75" customHeight="1">
      <c r="A55" s="1324"/>
      <c r="B55" s="1325"/>
      <c r="C55" s="396" t="s">
        <v>2489</v>
      </c>
      <c r="D55" s="396" t="s">
        <v>885</v>
      </c>
      <c r="E55" s="1044">
        <v>2450</v>
      </c>
      <c r="F55" s="962">
        <v>2450</v>
      </c>
      <c r="G55" s="963">
        <v>980</v>
      </c>
      <c r="H55" s="963">
        <v>610</v>
      </c>
      <c r="I55" s="963">
        <v>360</v>
      </c>
      <c r="J55" s="391"/>
      <c r="K55" s="391"/>
      <c r="L55" s="391"/>
      <c r="M55" s="391"/>
      <c r="N55" s="391"/>
      <c r="O55" s="391"/>
      <c r="P55" s="391"/>
      <c r="Q55" s="391"/>
      <c r="R55" s="391"/>
      <c r="S55" s="391"/>
      <c r="T55" s="391"/>
      <c r="U55" s="391"/>
    </row>
    <row r="56" spans="1:21" s="238" customFormat="1" ht="12.75" customHeight="1">
      <c r="A56" s="1321"/>
      <c r="B56" s="1323"/>
      <c r="C56" s="396" t="s">
        <v>885</v>
      </c>
      <c r="D56" s="396" t="s">
        <v>5134</v>
      </c>
      <c r="E56" s="1044">
        <v>1885</v>
      </c>
      <c r="F56" s="962">
        <v>1885</v>
      </c>
      <c r="G56" s="963">
        <v>754</v>
      </c>
      <c r="H56" s="963">
        <v>470</v>
      </c>
      <c r="I56" s="963">
        <v>360</v>
      </c>
      <c r="J56" s="391"/>
      <c r="K56" s="391"/>
      <c r="L56" s="391"/>
      <c r="M56" s="391"/>
      <c r="N56" s="391"/>
      <c r="O56" s="391"/>
      <c r="P56" s="391"/>
      <c r="Q56" s="391"/>
      <c r="R56" s="391"/>
      <c r="S56" s="391"/>
      <c r="T56" s="391"/>
      <c r="U56" s="391"/>
    </row>
    <row r="57" spans="1:21" s="238" customFormat="1" ht="12.75" customHeight="1">
      <c r="A57" s="1320">
        <v>17</v>
      </c>
      <c r="B57" s="1322" t="s">
        <v>1593</v>
      </c>
      <c r="C57" s="396" t="s">
        <v>1609</v>
      </c>
      <c r="D57" s="396" t="s">
        <v>2489</v>
      </c>
      <c r="E57" s="1044">
        <v>2450</v>
      </c>
      <c r="F57" s="962">
        <v>2450</v>
      </c>
      <c r="G57" s="963">
        <v>980</v>
      </c>
      <c r="H57" s="963">
        <v>600</v>
      </c>
      <c r="I57" s="963">
        <v>360</v>
      </c>
      <c r="J57" s="391"/>
      <c r="K57" s="391"/>
      <c r="L57" s="391"/>
      <c r="M57" s="391"/>
      <c r="N57" s="391"/>
      <c r="O57" s="391"/>
      <c r="P57" s="391"/>
      <c r="Q57" s="391"/>
      <c r="R57" s="391"/>
      <c r="S57" s="391"/>
      <c r="T57" s="391"/>
      <c r="U57" s="391"/>
    </row>
    <row r="58" spans="1:21" s="238" customFormat="1" ht="12.75" customHeight="1">
      <c r="A58" s="1324"/>
      <c r="B58" s="1325"/>
      <c r="C58" s="396" t="s">
        <v>2489</v>
      </c>
      <c r="D58" s="396" t="s">
        <v>885</v>
      </c>
      <c r="E58" s="1044">
        <v>2030</v>
      </c>
      <c r="F58" s="962">
        <v>2030</v>
      </c>
      <c r="G58" s="963">
        <v>812</v>
      </c>
      <c r="H58" s="963">
        <v>500</v>
      </c>
      <c r="I58" s="963">
        <v>360</v>
      </c>
      <c r="J58" s="391"/>
      <c r="K58" s="391"/>
      <c r="L58" s="391"/>
      <c r="M58" s="391"/>
      <c r="N58" s="391"/>
      <c r="O58" s="391"/>
      <c r="P58" s="391"/>
      <c r="Q58" s="391"/>
      <c r="R58" s="391"/>
      <c r="S58" s="391"/>
      <c r="T58" s="391"/>
      <c r="U58" s="391"/>
    </row>
    <row r="59" spans="1:21" s="238" customFormat="1" ht="12.75" customHeight="1">
      <c r="A59" s="1321"/>
      <c r="B59" s="1323"/>
      <c r="C59" s="396" t="s">
        <v>885</v>
      </c>
      <c r="D59" s="396" t="s">
        <v>5134</v>
      </c>
      <c r="E59" s="1044">
        <v>1560</v>
      </c>
      <c r="F59" s="962">
        <v>1560</v>
      </c>
      <c r="G59" s="963">
        <v>624</v>
      </c>
      <c r="H59" s="963">
        <v>390</v>
      </c>
      <c r="I59" s="963">
        <v>360</v>
      </c>
      <c r="J59" s="391"/>
      <c r="K59" s="391"/>
      <c r="L59" s="391"/>
      <c r="M59" s="391"/>
      <c r="N59" s="391"/>
      <c r="O59" s="391"/>
      <c r="P59" s="391"/>
      <c r="Q59" s="391"/>
      <c r="R59" s="391"/>
      <c r="S59" s="391"/>
      <c r="T59" s="391"/>
      <c r="U59" s="391"/>
    </row>
    <row r="60" spans="1:21" s="238" customFormat="1" ht="12.75" customHeight="1">
      <c r="A60" s="397">
        <v>18</v>
      </c>
      <c r="B60" s="398" t="s">
        <v>1591</v>
      </c>
      <c r="C60" s="396" t="s">
        <v>1609</v>
      </c>
      <c r="D60" s="396" t="s">
        <v>5134</v>
      </c>
      <c r="E60" s="1044">
        <v>1885</v>
      </c>
      <c r="F60" s="962">
        <v>1885</v>
      </c>
      <c r="G60" s="963">
        <v>754</v>
      </c>
      <c r="H60" s="963">
        <v>360</v>
      </c>
      <c r="I60" s="963">
        <v>300</v>
      </c>
      <c r="J60" s="391"/>
      <c r="K60" s="391"/>
      <c r="L60" s="391"/>
      <c r="M60" s="391"/>
      <c r="N60" s="391"/>
      <c r="O60" s="391"/>
      <c r="P60" s="391"/>
      <c r="Q60" s="391"/>
      <c r="R60" s="391"/>
      <c r="S60" s="391"/>
      <c r="T60" s="391"/>
      <c r="U60" s="391"/>
    </row>
    <row r="61" spans="1:21" s="238" customFormat="1" ht="12.75" customHeight="1">
      <c r="A61" s="397">
        <v>19</v>
      </c>
      <c r="B61" s="398" t="s">
        <v>4351</v>
      </c>
      <c r="C61" s="396" t="s">
        <v>1609</v>
      </c>
      <c r="D61" s="396" t="s">
        <v>5134</v>
      </c>
      <c r="E61" s="1044">
        <v>1365</v>
      </c>
      <c r="F61" s="962">
        <v>1365</v>
      </c>
      <c r="G61" s="963">
        <v>546</v>
      </c>
      <c r="H61" s="963">
        <v>360</v>
      </c>
      <c r="I61" s="963">
        <v>300</v>
      </c>
      <c r="J61" s="391"/>
      <c r="K61" s="391"/>
      <c r="L61" s="391"/>
      <c r="M61" s="391"/>
      <c r="N61" s="391"/>
      <c r="O61" s="391"/>
      <c r="P61" s="391"/>
      <c r="Q61" s="391"/>
      <c r="R61" s="391"/>
      <c r="S61" s="391"/>
      <c r="T61" s="391"/>
      <c r="U61" s="391"/>
    </row>
    <row r="62" spans="1:21" s="238" customFormat="1" ht="12.75" customHeight="1">
      <c r="A62" s="397">
        <v>20</v>
      </c>
      <c r="B62" s="398" t="s">
        <v>1596</v>
      </c>
      <c r="C62" s="396" t="s">
        <v>1609</v>
      </c>
      <c r="D62" s="396" t="s">
        <v>5134</v>
      </c>
      <c r="E62" s="1044">
        <v>1365</v>
      </c>
      <c r="F62" s="962">
        <v>1365</v>
      </c>
      <c r="G62" s="963">
        <v>546</v>
      </c>
      <c r="H62" s="963">
        <v>360</v>
      </c>
      <c r="I62" s="963">
        <v>300</v>
      </c>
      <c r="J62" s="391"/>
      <c r="K62" s="391"/>
      <c r="L62" s="391"/>
      <c r="M62" s="391"/>
      <c r="N62" s="391"/>
      <c r="O62" s="391"/>
      <c r="P62" s="391"/>
      <c r="Q62" s="391"/>
      <c r="R62" s="391"/>
      <c r="S62" s="391"/>
      <c r="T62" s="391"/>
      <c r="U62" s="391"/>
    </row>
    <row r="63" spans="1:21" s="238" customFormat="1" ht="12.75" customHeight="1">
      <c r="A63" s="397">
        <v>21</v>
      </c>
      <c r="B63" s="398" t="s">
        <v>1623</v>
      </c>
      <c r="C63" s="396" t="s">
        <v>1609</v>
      </c>
      <c r="D63" s="396" t="s">
        <v>5134</v>
      </c>
      <c r="E63" s="1044">
        <v>1365</v>
      </c>
      <c r="F63" s="962">
        <v>1365</v>
      </c>
      <c r="G63" s="963">
        <v>546</v>
      </c>
      <c r="H63" s="963">
        <v>360</v>
      </c>
      <c r="I63" s="963">
        <v>300</v>
      </c>
      <c r="J63" s="391"/>
      <c r="K63" s="391"/>
      <c r="L63" s="391"/>
      <c r="M63" s="391"/>
      <c r="N63" s="391"/>
      <c r="O63" s="391"/>
      <c r="P63" s="391"/>
      <c r="Q63" s="391"/>
      <c r="R63" s="391"/>
      <c r="S63" s="391"/>
      <c r="T63" s="391"/>
      <c r="U63" s="391"/>
    </row>
    <row r="64" spans="1:21" s="238" customFormat="1" ht="12.75" customHeight="1">
      <c r="A64" s="1320">
        <v>22</v>
      </c>
      <c r="B64" s="1322" t="s">
        <v>2157</v>
      </c>
      <c r="C64" s="396" t="s">
        <v>1609</v>
      </c>
      <c r="D64" s="396" t="s">
        <v>2489</v>
      </c>
      <c r="E64" s="1044">
        <v>1170</v>
      </c>
      <c r="F64" s="962">
        <v>1170</v>
      </c>
      <c r="G64" s="963">
        <v>468</v>
      </c>
      <c r="H64" s="963">
        <v>360</v>
      </c>
      <c r="I64" s="963">
        <v>300</v>
      </c>
      <c r="J64" s="391"/>
      <c r="K64" s="391"/>
      <c r="L64" s="391"/>
      <c r="M64" s="391"/>
      <c r="N64" s="391"/>
      <c r="O64" s="391"/>
      <c r="P64" s="391"/>
      <c r="Q64" s="391"/>
      <c r="R64" s="391"/>
      <c r="S64" s="391"/>
      <c r="T64" s="391"/>
      <c r="U64" s="391"/>
    </row>
    <row r="65" spans="1:21" s="238" customFormat="1" ht="12.75" customHeight="1">
      <c r="A65" s="1321"/>
      <c r="B65" s="1323"/>
      <c r="C65" s="396" t="s">
        <v>885</v>
      </c>
      <c r="D65" s="396" t="s">
        <v>5134</v>
      </c>
      <c r="E65" s="1044">
        <v>1170</v>
      </c>
      <c r="F65" s="962">
        <v>1170</v>
      </c>
      <c r="G65" s="963">
        <v>468</v>
      </c>
      <c r="H65" s="963">
        <v>360</v>
      </c>
      <c r="I65" s="963">
        <v>300</v>
      </c>
      <c r="J65" s="391"/>
      <c r="K65" s="391"/>
      <c r="L65" s="391"/>
      <c r="M65" s="391"/>
      <c r="N65" s="391"/>
      <c r="O65" s="391"/>
      <c r="P65" s="391"/>
      <c r="Q65" s="391"/>
      <c r="R65" s="391"/>
      <c r="S65" s="391"/>
      <c r="T65" s="391"/>
      <c r="U65" s="391"/>
    </row>
    <row r="66" spans="1:21" s="238" customFormat="1" ht="12.75" customHeight="1">
      <c r="A66" s="397">
        <v>23</v>
      </c>
      <c r="B66" s="398" t="s">
        <v>2002</v>
      </c>
      <c r="C66" s="396" t="s">
        <v>1609</v>
      </c>
      <c r="D66" s="396" t="s">
        <v>5134</v>
      </c>
      <c r="E66" s="1044">
        <v>1170</v>
      </c>
      <c r="F66" s="962">
        <v>1170</v>
      </c>
      <c r="G66" s="963">
        <v>468</v>
      </c>
      <c r="H66" s="963">
        <v>360</v>
      </c>
      <c r="I66" s="963">
        <v>300</v>
      </c>
      <c r="J66" s="391"/>
      <c r="K66" s="391"/>
      <c r="L66" s="391"/>
      <c r="M66" s="391"/>
      <c r="N66" s="391"/>
      <c r="O66" s="391"/>
      <c r="P66" s="391"/>
      <c r="Q66" s="391"/>
      <c r="R66" s="391"/>
      <c r="S66" s="391"/>
      <c r="T66" s="391"/>
      <c r="U66" s="391"/>
    </row>
    <row r="67" spans="1:21" s="238" customFormat="1" ht="12.75" customHeight="1">
      <c r="A67" s="397">
        <v>24</v>
      </c>
      <c r="B67" s="398" t="s">
        <v>868</v>
      </c>
      <c r="C67" s="396" t="s">
        <v>1609</v>
      </c>
      <c r="D67" s="396" t="s">
        <v>5134</v>
      </c>
      <c r="E67" s="1044">
        <v>1170</v>
      </c>
      <c r="F67" s="962">
        <v>1170</v>
      </c>
      <c r="G67" s="963">
        <v>468</v>
      </c>
      <c r="H67" s="963">
        <v>360</v>
      </c>
      <c r="I67" s="963">
        <v>300</v>
      </c>
      <c r="J67" s="391"/>
      <c r="K67" s="391"/>
      <c r="L67" s="391"/>
      <c r="M67" s="391"/>
      <c r="N67" s="391"/>
      <c r="O67" s="391"/>
      <c r="P67" s="391"/>
      <c r="Q67" s="391"/>
      <c r="R67" s="391"/>
      <c r="S67" s="391"/>
      <c r="T67" s="391"/>
      <c r="U67" s="391"/>
    </row>
    <row r="68" spans="1:21" s="238" customFormat="1" ht="12.75" customHeight="1">
      <c r="A68" s="397">
        <v>25</v>
      </c>
      <c r="B68" s="398" t="s">
        <v>5135</v>
      </c>
      <c r="C68" s="396" t="s">
        <v>1609</v>
      </c>
      <c r="D68" s="396" t="s">
        <v>5134</v>
      </c>
      <c r="E68" s="1044">
        <v>1170</v>
      </c>
      <c r="F68" s="962">
        <v>1170</v>
      </c>
      <c r="G68" s="963">
        <v>468</v>
      </c>
      <c r="H68" s="963">
        <v>360</v>
      </c>
      <c r="I68" s="963">
        <v>300</v>
      </c>
      <c r="J68" s="391"/>
      <c r="K68" s="391"/>
      <c r="L68" s="391"/>
      <c r="M68" s="391"/>
      <c r="N68" s="391"/>
      <c r="O68" s="391"/>
      <c r="P68" s="391"/>
      <c r="Q68" s="391"/>
      <c r="R68" s="391"/>
      <c r="S68" s="391"/>
      <c r="T68" s="391"/>
      <c r="U68" s="391"/>
    </row>
    <row r="69" spans="1:21" s="238" customFormat="1" ht="12.75" customHeight="1">
      <c r="A69" s="397">
        <v>26</v>
      </c>
      <c r="B69" s="398" t="s">
        <v>818</v>
      </c>
      <c r="C69" s="396" t="s">
        <v>1609</v>
      </c>
      <c r="D69" s="396" t="s">
        <v>5134</v>
      </c>
      <c r="E69" s="1044">
        <v>1170</v>
      </c>
      <c r="F69" s="962">
        <v>1170</v>
      </c>
      <c r="G69" s="963">
        <v>468</v>
      </c>
      <c r="H69" s="963">
        <v>360</v>
      </c>
      <c r="I69" s="963">
        <v>300</v>
      </c>
      <c r="J69" s="391"/>
      <c r="K69" s="391"/>
      <c r="L69" s="391"/>
      <c r="M69" s="391"/>
      <c r="N69" s="391"/>
      <c r="O69" s="391"/>
      <c r="P69" s="391"/>
      <c r="Q69" s="391"/>
      <c r="R69" s="391"/>
      <c r="S69" s="391"/>
      <c r="T69" s="391"/>
      <c r="U69" s="391"/>
    </row>
    <row r="70" spans="1:21" s="238" customFormat="1" ht="12.75" customHeight="1">
      <c r="A70" s="397">
        <v>27</v>
      </c>
      <c r="B70" s="398" t="s">
        <v>5136</v>
      </c>
      <c r="C70" s="396" t="s">
        <v>1609</v>
      </c>
      <c r="D70" s="396" t="s">
        <v>5134</v>
      </c>
      <c r="E70" s="1044">
        <v>1170</v>
      </c>
      <c r="F70" s="962">
        <v>1170</v>
      </c>
      <c r="G70" s="963">
        <v>468</v>
      </c>
      <c r="H70" s="963">
        <v>360</v>
      </c>
      <c r="I70" s="963">
        <v>300</v>
      </c>
      <c r="J70" s="391"/>
      <c r="K70" s="391"/>
      <c r="L70" s="391"/>
      <c r="M70" s="391"/>
      <c r="N70" s="391"/>
      <c r="O70" s="391"/>
      <c r="P70" s="391"/>
      <c r="Q70" s="391"/>
      <c r="R70" s="391"/>
      <c r="S70" s="391"/>
      <c r="T70" s="391"/>
      <c r="U70" s="391"/>
    </row>
    <row r="71" spans="1:21" s="238" customFormat="1" ht="12.75" customHeight="1">
      <c r="A71" s="1320">
        <v>28</v>
      </c>
      <c r="B71" s="1322" t="s">
        <v>1609</v>
      </c>
      <c r="C71" s="396" t="s">
        <v>1592</v>
      </c>
      <c r="D71" s="396" t="s">
        <v>1591</v>
      </c>
      <c r="E71" s="1044">
        <v>2380</v>
      </c>
      <c r="F71" s="962">
        <v>2380</v>
      </c>
      <c r="G71" s="963">
        <v>952</v>
      </c>
      <c r="H71" s="963">
        <v>595</v>
      </c>
      <c r="I71" s="963">
        <v>360</v>
      </c>
      <c r="J71" s="391"/>
      <c r="K71" s="391"/>
      <c r="L71" s="391"/>
      <c r="M71" s="391"/>
      <c r="N71" s="391"/>
      <c r="O71" s="391"/>
      <c r="P71" s="391"/>
      <c r="Q71" s="391"/>
      <c r="R71" s="391"/>
      <c r="S71" s="391"/>
      <c r="T71" s="391"/>
      <c r="U71" s="391"/>
    </row>
    <row r="72" spans="1:21" s="238" customFormat="1" ht="12.75" customHeight="1">
      <c r="A72" s="1321"/>
      <c r="B72" s="1323"/>
      <c r="C72" s="396" t="s">
        <v>1591</v>
      </c>
      <c r="D72" s="396" t="s">
        <v>5136</v>
      </c>
      <c r="E72" s="1044">
        <v>1560</v>
      </c>
      <c r="F72" s="962">
        <v>1560</v>
      </c>
      <c r="G72" s="963">
        <v>624</v>
      </c>
      <c r="H72" s="963">
        <v>390</v>
      </c>
      <c r="I72" s="963">
        <v>360</v>
      </c>
      <c r="J72" s="391"/>
      <c r="K72" s="391"/>
      <c r="L72" s="391"/>
      <c r="M72" s="391"/>
      <c r="N72" s="391"/>
      <c r="O72" s="391"/>
      <c r="P72" s="391"/>
      <c r="Q72" s="391"/>
      <c r="R72" s="391"/>
      <c r="S72" s="391"/>
      <c r="T72" s="391"/>
      <c r="U72" s="391"/>
    </row>
    <row r="73" spans="1:21" s="238" customFormat="1" ht="12.75" customHeight="1">
      <c r="A73" s="1320">
        <v>29</v>
      </c>
      <c r="B73" s="1322" t="s">
        <v>885</v>
      </c>
      <c r="C73" s="396" t="s">
        <v>1592</v>
      </c>
      <c r="D73" s="396" t="s">
        <v>1612</v>
      </c>
      <c r="E73" s="1044">
        <v>3710</v>
      </c>
      <c r="F73" s="962">
        <v>3710</v>
      </c>
      <c r="G73" s="963">
        <v>1484</v>
      </c>
      <c r="H73" s="963">
        <v>930</v>
      </c>
      <c r="I73" s="963">
        <v>360</v>
      </c>
      <c r="J73" s="391"/>
      <c r="K73" s="391"/>
      <c r="L73" s="391"/>
      <c r="M73" s="391"/>
      <c r="N73" s="391"/>
      <c r="O73" s="391"/>
      <c r="P73" s="391"/>
      <c r="Q73" s="391"/>
      <c r="R73" s="391"/>
      <c r="S73" s="391"/>
      <c r="T73" s="391"/>
      <c r="U73" s="391"/>
    </row>
    <row r="74" spans="1:21" s="238" customFormat="1" ht="12.75" customHeight="1">
      <c r="A74" s="1321"/>
      <c r="B74" s="1323"/>
      <c r="C74" s="396" t="s">
        <v>1612</v>
      </c>
      <c r="D74" s="396" t="s">
        <v>5135</v>
      </c>
      <c r="E74" s="1044">
        <v>2030</v>
      </c>
      <c r="F74" s="962">
        <v>2030</v>
      </c>
      <c r="G74" s="963">
        <v>812</v>
      </c>
      <c r="H74" s="963">
        <v>507.5</v>
      </c>
      <c r="I74" s="963">
        <v>360</v>
      </c>
      <c r="J74" s="391"/>
      <c r="K74" s="391"/>
      <c r="L74" s="391"/>
      <c r="M74" s="391"/>
      <c r="N74" s="391"/>
      <c r="O74" s="391"/>
      <c r="P74" s="391"/>
      <c r="Q74" s="391"/>
      <c r="R74" s="391"/>
      <c r="S74" s="391"/>
      <c r="T74" s="391"/>
      <c r="U74" s="391"/>
    </row>
    <row r="75" spans="1:21" s="238" customFormat="1" ht="12.75" customHeight="1">
      <c r="A75" s="397">
        <v>30</v>
      </c>
      <c r="B75" s="398" t="s">
        <v>1648</v>
      </c>
      <c r="C75" s="396" t="s">
        <v>874</v>
      </c>
      <c r="D75" s="396" t="s">
        <v>1581</v>
      </c>
      <c r="E75" s="1044">
        <v>2080</v>
      </c>
      <c r="F75" s="962">
        <v>2080</v>
      </c>
      <c r="G75" s="963">
        <v>832</v>
      </c>
      <c r="H75" s="963">
        <v>520</v>
      </c>
      <c r="I75" s="963">
        <v>360</v>
      </c>
      <c r="J75" s="391"/>
      <c r="K75" s="391"/>
      <c r="L75" s="391"/>
      <c r="M75" s="391"/>
      <c r="N75" s="391"/>
      <c r="O75" s="391"/>
      <c r="P75" s="391"/>
      <c r="Q75" s="391"/>
      <c r="R75" s="391"/>
      <c r="S75" s="391"/>
      <c r="T75" s="391"/>
      <c r="U75" s="391"/>
    </row>
    <row r="76" spans="1:21" s="238" customFormat="1" ht="12.75" customHeight="1">
      <c r="A76" s="397">
        <v>31</v>
      </c>
      <c r="B76" s="398" t="s">
        <v>1581</v>
      </c>
      <c r="C76" s="396" t="s">
        <v>1592</v>
      </c>
      <c r="D76" s="396" t="s">
        <v>1648</v>
      </c>
      <c r="E76" s="1044">
        <v>2030</v>
      </c>
      <c r="F76" s="962">
        <v>2030</v>
      </c>
      <c r="G76" s="963">
        <v>812</v>
      </c>
      <c r="H76" s="963">
        <v>510</v>
      </c>
      <c r="I76" s="963">
        <v>360</v>
      </c>
      <c r="J76" s="391"/>
      <c r="K76" s="391"/>
      <c r="L76" s="391"/>
      <c r="M76" s="391"/>
      <c r="N76" s="391"/>
      <c r="O76" s="391"/>
      <c r="P76" s="391"/>
      <c r="Q76" s="391"/>
      <c r="R76" s="391"/>
      <c r="S76" s="391"/>
      <c r="T76" s="391"/>
      <c r="U76" s="391"/>
    </row>
    <row r="77" spans="1:21" s="238" customFormat="1" ht="12.75" customHeight="1">
      <c r="A77" s="397">
        <v>32</v>
      </c>
      <c r="B77" s="398" t="s">
        <v>1320</v>
      </c>
      <c r="C77" s="396" t="s">
        <v>1581</v>
      </c>
      <c r="D77" s="396" t="s">
        <v>874</v>
      </c>
      <c r="E77" s="1044">
        <v>2030</v>
      </c>
      <c r="F77" s="962">
        <v>2030</v>
      </c>
      <c r="G77" s="963">
        <v>812</v>
      </c>
      <c r="H77" s="963">
        <v>510</v>
      </c>
      <c r="I77" s="963">
        <v>360</v>
      </c>
      <c r="J77" s="391"/>
      <c r="K77" s="391"/>
      <c r="L77" s="391"/>
      <c r="M77" s="391"/>
      <c r="N77" s="391"/>
      <c r="O77" s="391"/>
      <c r="P77" s="391"/>
      <c r="Q77" s="391"/>
      <c r="R77" s="391"/>
      <c r="S77" s="391"/>
      <c r="T77" s="391"/>
      <c r="U77" s="391"/>
    </row>
    <row r="78" spans="1:21" s="238" customFormat="1" ht="12.75" customHeight="1">
      <c r="A78" s="397">
        <v>33</v>
      </c>
      <c r="B78" s="398" t="s">
        <v>1398</v>
      </c>
      <c r="C78" s="396" t="s">
        <v>1592</v>
      </c>
      <c r="D78" s="396" t="s">
        <v>874</v>
      </c>
      <c r="E78" s="1044">
        <v>1365</v>
      </c>
      <c r="F78" s="962">
        <v>1365</v>
      </c>
      <c r="G78" s="963">
        <v>546</v>
      </c>
      <c r="H78" s="963">
        <v>340</v>
      </c>
      <c r="I78" s="963">
        <v>300</v>
      </c>
      <c r="J78" s="391"/>
      <c r="K78" s="391"/>
      <c r="L78" s="391"/>
      <c r="M78" s="391"/>
      <c r="N78" s="391"/>
      <c r="O78" s="391"/>
      <c r="P78" s="391"/>
      <c r="Q78" s="391"/>
      <c r="R78" s="391"/>
      <c r="S78" s="391"/>
      <c r="T78" s="391"/>
      <c r="U78" s="391"/>
    </row>
    <row r="79" spans="1:21" s="238" customFormat="1" ht="12.75" customHeight="1">
      <c r="A79" s="397">
        <v>34</v>
      </c>
      <c r="B79" s="398" t="s">
        <v>1653</v>
      </c>
      <c r="C79" s="396" t="s">
        <v>1592</v>
      </c>
      <c r="D79" s="396" t="s">
        <v>874</v>
      </c>
      <c r="E79" s="1044">
        <v>1365</v>
      </c>
      <c r="F79" s="962">
        <v>1365</v>
      </c>
      <c r="G79" s="963">
        <v>546</v>
      </c>
      <c r="H79" s="963">
        <v>340</v>
      </c>
      <c r="I79" s="963">
        <v>300</v>
      </c>
      <c r="J79" s="391"/>
      <c r="K79" s="391"/>
      <c r="L79" s="391"/>
      <c r="M79" s="391"/>
      <c r="N79" s="391"/>
      <c r="O79" s="391"/>
      <c r="P79" s="391"/>
      <c r="Q79" s="391"/>
      <c r="R79" s="391"/>
      <c r="S79" s="391"/>
      <c r="T79" s="391"/>
      <c r="U79" s="391"/>
    </row>
    <row r="80" spans="1:21" s="238" customFormat="1" ht="12.75" customHeight="1">
      <c r="A80" s="1320">
        <v>35</v>
      </c>
      <c r="B80" s="1322" t="s">
        <v>1315</v>
      </c>
      <c r="C80" s="396" t="s">
        <v>1648</v>
      </c>
      <c r="D80" s="396" t="s">
        <v>1653</v>
      </c>
      <c r="E80" s="1044">
        <v>1365</v>
      </c>
      <c r="F80" s="962">
        <v>1365</v>
      </c>
      <c r="G80" s="963">
        <v>546</v>
      </c>
      <c r="H80" s="963">
        <v>340</v>
      </c>
      <c r="I80" s="963">
        <v>300</v>
      </c>
      <c r="J80" s="391"/>
      <c r="K80" s="391"/>
      <c r="L80" s="391"/>
      <c r="M80" s="391"/>
      <c r="N80" s="391"/>
      <c r="O80" s="391"/>
      <c r="P80" s="391"/>
      <c r="Q80" s="391"/>
      <c r="R80" s="391"/>
      <c r="S80" s="391"/>
      <c r="T80" s="391"/>
      <c r="U80" s="391"/>
    </row>
    <row r="81" spans="1:21" s="238" customFormat="1" ht="12.75" customHeight="1">
      <c r="A81" s="1321"/>
      <c r="B81" s="1323"/>
      <c r="C81" s="396" t="s">
        <v>1653</v>
      </c>
      <c r="D81" s="396" t="s">
        <v>881</v>
      </c>
      <c r="E81" s="1044">
        <v>910</v>
      </c>
      <c r="F81" s="962">
        <v>910</v>
      </c>
      <c r="G81" s="963">
        <v>364</v>
      </c>
      <c r="H81" s="963">
        <v>360</v>
      </c>
      <c r="I81" s="963">
        <v>300</v>
      </c>
      <c r="J81" s="391"/>
      <c r="K81" s="391"/>
      <c r="L81" s="391"/>
      <c r="M81" s="391"/>
      <c r="N81" s="391"/>
      <c r="O81" s="391"/>
      <c r="P81" s="391"/>
      <c r="Q81" s="391"/>
      <c r="R81" s="391"/>
      <c r="S81" s="391"/>
      <c r="T81" s="391"/>
      <c r="U81" s="391"/>
    </row>
    <row r="82" spans="1:21" s="238" customFormat="1" ht="12.75" customHeight="1">
      <c r="A82" s="1320">
        <v>36</v>
      </c>
      <c r="B82" s="1322" t="s">
        <v>5137</v>
      </c>
      <c r="C82" s="396" t="s">
        <v>1592</v>
      </c>
      <c r="D82" s="396" t="s">
        <v>1591</v>
      </c>
      <c r="E82" s="1044">
        <v>2275</v>
      </c>
      <c r="F82" s="962">
        <v>2275</v>
      </c>
      <c r="G82" s="963">
        <v>910</v>
      </c>
      <c r="H82" s="963">
        <v>570</v>
      </c>
      <c r="I82" s="963">
        <v>360</v>
      </c>
      <c r="J82" s="391"/>
      <c r="K82" s="391"/>
      <c r="L82" s="391"/>
      <c r="M82" s="391"/>
      <c r="N82" s="391"/>
      <c r="O82" s="391"/>
      <c r="P82" s="391"/>
      <c r="Q82" s="391"/>
      <c r="R82" s="391"/>
      <c r="S82" s="391"/>
      <c r="T82" s="391"/>
      <c r="U82" s="391"/>
    </row>
    <row r="83" spans="1:21" s="238" customFormat="1" ht="12.75" customHeight="1">
      <c r="A83" s="1324"/>
      <c r="B83" s="1325"/>
      <c r="C83" s="396" t="s">
        <v>1591</v>
      </c>
      <c r="D83" s="396" t="s">
        <v>5138</v>
      </c>
      <c r="E83" s="1044">
        <v>1740</v>
      </c>
      <c r="F83" s="962">
        <v>1740</v>
      </c>
      <c r="G83" s="963">
        <v>696</v>
      </c>
      <c r="H83" s="963">
        <v>435</v>
      </c>
      <c r="I83" s="963">
        <v>360</v>
      </c>
      <c r="J83" s="391"/>
      <c r="K83" s="391"/>
      <c r="L83" s="391"/>
      <c r="M83" s="391"/>
      <c r="N83" s="391"/>
      <c r="O83" s="391"/>
      <c r="P83" s="391"/>
      <c r="Q83" s="391"/>
      <c r="R83" s="391"/>
      <c r="S83" s="391"/>
      <c r="T83" s="391"/>
      <c r="U83" s="391"/>
    </row>
    <row r="84" spans="1:21" s="238" customFormat="1" ht="12.75" customHeight="1">
      <c r="A84" s="1321"/>
      <c r="B84" s="1323"/>
      <c r="C84" s="396" t="s">
        <v>5130</v>
      </c>
      <c r="D84" s="396" t="s">
        <v>5139</v>
      </c>
      <c r="E84" s="1044">
        <v>840</v>
      </c>
      <c r="F84" s="962">
        <v>840</v>
      </c>
      <c r="G84" s="963">
        <v>336</v>
      </c>
      <c r="H84" s="963">
        <v>360</v>
      </c>
      <c r="I84" s="963">
        <v>300</v>
      </c>
      <c r="J84" s="391"/>
      <c r="K84" s="391"/>
      <c r="L84" s="391"/>
      <c r="M84" s="391"/>
      <c r="N84" s="391"/>
      <c r="O84" s="391"/>
      <c r="P84" s="391"/>
      <c r="Q84" s="391"/>
      <c r="R84" s="391"/>
      <c r="S84" s="391"/>
      <c r="T84" s="391"/>
      <c r="U84" s="391"/>
    </row>
    <row r="85" spans="1:21" s="238" customFormat="1" ht="12.75" customHeight="1">
      <c r="A85" s="1320">
        <v>37</v>
      </c>
      <c r="B85" s="1322" t="s">
        <v>5140</v>
      </c>
      <c r="C85" s="396" t="s">
        <v>1592</v>
      </c>
      <c r="D85" s="396" t="s">
        <v>4677</v>
      </c>
      <c r="E85" s="1044">
        <v>1755</v>
      </c>
      <c r="F85" s="962">
        <v>1755</v>
      </c>
      <c r="G85" s="963">
        <v>702</v>
      </c>
      <c r="H85" s="963">
        <v>440</v>
      </c>
      <c r="I85" s="963">
        <v>360</v>
      </c>
      <c r="J85" s="391"/>
      <c r="K85" s="391"/>
      <c r="L85" s="391"/>
      <c r="M85" s="391"/>
      <c r="N85" s="391"/>
      <c r="O85" s="391"/>
      <c r="P85" s="391"/>
      <c r="Q85" s="391"/>
      <c r="R85" s="391"/>
      <c r="S85" s="391"/>
      <c r="T85" s="391"/>
      <c r="U85" s="391"/>
    </row>
    <row r="86" spans="1:21" s="238" customFormat="1" ht="12.75" customHeight="1">
      <c r="A86" s="1321"/>
      <c r="B86" s="1323"/>
      <c r="C86" s="396" t="s">
        <v>4677</v>
      </c>
      <c r="D86" s="396" t="s">
        <v>881</v>
      </c>
      <c r="E86" s="1044">
        <v>1080</v>
      </c>
      <c r="F86" s="962">
        <v>1080</v>
      </c>
      <c r="G86" s="963">
        <v>432</v>
      </c>
      <c r="H86" s="963">
        <v>360</v>
      </c>
      <c r="I86" s="963">
        <v>300</v>
      </c>
      <c r="J86" s="391"/>
      <c r="K86" s="391"/>
      <c r="L86" s="391"/>
      <c r="M86" s="391"/>
      <c r="N86" s="391"/>
      <c r="O86" s="391"/>
      <c r="P86" s="391"/>
      <c r="Q86" s="391"/>
      <c r="R86" s="391"/>
      <c r="S86" s="391"/>
      <c r="T86" s="391"/>
      <c r="U86" s="391"/>
    </row>
    <row r="87" spans="1:21" s="238" customFormat="1" ht="12.75" customHeight="1">
      <c r="A87" s="1320">
        <v>38</v>
      </c>
      <c r="B87" s="1322" t="s">
        <v>5141</v>
      </c>
      <c r="C87" s="396" t="s">
        <v>874</v>
      </c>
      <c r="D87" s="396" t="s">
        <v>5142</v>
      </c>
      <c r="E87" s="1044">
        <v>1890</v>
      </c>
      <c r="F87" s="962">
        <v>1890</v>
      </c>
      <c r="G87" s="963">
        <v>756</v>
      </c>
      <c r="H87" s="963">
        <v>470</v>
      </c>
      <c r="I87" s="963">
        <v>360</v>
      </c>
      <c r="J87" s="391"/>
      <c r="K87" s="391"/>
      <c r="L87" s="391"/>
      <c r="M87" s="391"/>
      <c r="N87" s="391"/>
      <c r="O87" s="391"/>
      <c r="P87" s="391"/>
      <c r="Q87" s="391"/>
      <c r="R87" s="391"/>
      <c r="S87" s="391"/>
      <c r="T87" s="391"/>
      <c r="U87" s="391"/>
    </row>
    <row r="88" spans="1:21" s="238" customFormat="1" ht="12.75" customHeight="1">
      <c r="A88" s="1324"/>
      <c r="B88" s="1325"/>
      <c r="C88" s="396" t="s">
        <v>5142</v>
      </c>
      <c r="D88" s="396" t="s">
        <v>5143</v>
      </c>
      <c r="E88" s="1044">
        <v>1470</v>
      </c>
      <c r="F88" s="962">
        <v>1470</v>
      </c>
      <c r="G88" s="963">
        <v>588</v>
      </c>
      <c r="H88" s="963">
        <v>370</v>
      </c>
      <c r="I88" s="963">
        <v>360</v>
      </c>
      <c r="J88" s="391"/>
      <c r="K88" s="391"/>
      <c r="L88" s="391"/>
      <c r="M88" s="391"/>
      <c r="N88" s="391"/>
      <c r="O88" s="391"/>
      <c r="P88" s="391"/>
      <c r="Q88" s="391"/>
      <c r="R88" s="391"/>
      <c r="S88" s="391"/>
      <c r="T88" s="391"/>
      <c r="U88" s="391"/>
    </row>
    <row r="89" spans="1:21" s="238" customFormat="1" ht="12.75" customHeight="1">
      <c r="A89" s="1324"/>
      <c r="B89" s="1325"/>
      <c r="C89" s="396" t="s">
        <v>5143</v>
      </c>
      <c r="D89" s="396" t="s">
        <v>5144</v>
      </c>
      <c r="E89" s="1044">
        <v>910</v>
      </c>
      <c r="F89" s="962">
        <v>910</v>
      </c>
      <c r="G89" s="963">
        <v>364</v>
      </c>
      <c r="H89" s="963">
        <v>350</v>
      </c>
      <c r="I89" s="963">
        <v>300</v>
      </c>
      <c r="J89" s="391"/>
      <c r="K89" s="391"/>
      <c r="L89" s="391"/>
      <c r="M89" s="391"/>
      <c r="N89" s="391"/>
      <c r="O89" s="391"/>
      <c r="P89" s="391"/>
      <c r="Q89" s="391"/>
      <c r="R89" s="391"/>
      <c r="S89" s="391"/>
      <c r="T89" s="391"/>
      <c r="U89" s="391"/>
    </row>
    <row r="90" spans="1:21" s="238" customFormat="1" ht="12.75" customHeight="1">
      <c r="A90" s="1324"/>
      <c r="B90" s="1325"/>
      <c r="C90" s="396" t="s">
        <v>5144</v>
      </c>
      <c r="D90" s="396" t="s">
        <v>5145</v>
      </c>
      <c r="E90" s="1044">
        <v>720</v>
      </c>
      <c r="F90" s="962">
        <v>720</v>
      </c>
      <c r="G90" s="963">
        <v>360</v>
      </c>
      <c r="H90" s="963">
        <v>320</v>
      </c>
      <c r="I90" s="963">
        <v>300</v>
      </c>
      <c r="J90" s="391"/>
      <c r="K90" s="391"/>
      <c r="L90" s="391"/>
      <c r="M90" s="391"/>
      <c r="N90" s="391"/>
      <c r="O90" s="391"/>
      <c r="P90" s="391"/>
      <c r="Q90" s="391"/>
      <c r="R90" s="391"/>
      <c r="S90" s="391"/>
      <c r="T90" s="391"/>
      <c r="U90" s="391"/>
    </row>
    <row r="91" spans="1:21" s="238" customFormat="1" ht="12.75" customHeight="1">
      <c r="A91" s="1324"/>
      <c r="B91" s="1325"/>
      <c r="C91" s="396" t="s">
        <v>5146</v>
      </c>
      <c r="D91" s="396" t="s">
        <v>5147</v>
      </c>
      <c r="E91" s="1044">
        <v>1170</v>
      </c>
      <c r="F91" s="962">
        <v>1170</v>
      </c>
      <c r="G91" s="963">
        <v>126</v>
      </c>
      <c r="H91" s="963">
        <v>124</v>
      </c>
      <c r="I91" s="963">
        <v>120</v>
      </c>
      <c r="J91" s="391"/>
      <c r="K91" s="391"/>
      <c r="L91" s="391"/>
      <c r="M91" s="391"/>
      <c r="N91" s="391"/>
      <c r="O91" s="391"/>
      <c r="P91" s="391"/>
      <c r="Q91" s="391"/>
      <c r="R91" s="391"/>
      <c r="S91" s="391"/>
      <c r="T91" s="391"/>
      <c r="U91" s="391"/>
    </row>
    <row r="92" spans="1:21" s="238" customFormat="1" ht="12.75" customHeight="1">
      <c r="A92" s="1321"/>
      <c r="B92" s="1323"/>
      <c r="C92" s="396" t="s">
        <v>5148</v>
      </c>
      <c r="D92" s="396" t="s">
        <v>5149</v>
      </c>
      <c r="E92" s="1044">
        <v>500</v>
      </c>
      <c r="F92" s="962">
        <v>500</v>
      </c>
      <c r="G92" s="963">
        <v>126</v>
      </c>
      <c r="H92" s="963">
        <v>124</v>
      </c>
      <c r="I92" s="963">
        <v>120</v>
      </c>
      <c r="J92" s="391"/>
      <c r="K92" s="391"/>
      <c r="L92" s="391"/>
      <c r="M92" s="391"/>
      <c r="N92" s="391"/>
      <c r="O92" s="391"/>
      <c r="P92" s="391"/>
      <c r="Q92" s="391"/>
      <c r="R92" s="391"/>
      <c r="S92" s="391"/>
      <c r="T92" s="391"/>
      <c r="U92" s="391"/>
    </row>
    <row r="93" spans="1:21" s="238" customFormat="1" ht="12.75" customHeight="1">
      <c r="A93" s="397">
        <v>39</v>
      </c>
      <c r="B93" s="398" t="s">
        <v>5150</v>
      </c>
      <c r="C93" s="396" t="s">
        <v>5151</v>
      </c>
      <c r="D93" s="396" t="s">
        <v>5152</v>
      </c>
      <c r="E93" s="1044">
        <v>975</v>
      </c>
      <c r="F93" s="962">
        <v>975</v>
      </c>
      <c r="G93" s="963">
        <v>390</v>
      </c>
      <c r="H93" s="963">
        <v>243.75</v>
      </c>
      <c r="I93" s="963">
        <v>360</v>
      </c>
      <c r="J93" s="391"/>
      <c r="K93" s="391"/>
      <c r="L93" s="391"/>
      <c r="M93" s="391"/>
      <c r="N93" s="391"/>
      <c r="O93" s="391"/>
      <c r="P93" s="391"/>
      <c r="Q93" s="391"/>
      <c r="R93" s="391"/>
      <c r="S93" s="391"/>
      <c r="T93" s="391"/>
      <c r="U93" s="391"/>
    </row>
    <row r="94" spans="1:21" s="238" customFormat="1" ht="12.75" customHeight="1">
      <c r="A94" s="397">
        <v>40</v>
      </c>
      <c r="B94" s="398" t="s">
        <v>5153</v>
      </c>
      <c r="C94" s="396" t="s">
        <v>5154</v>
      </c>
      <c r="D94" s="396" t="s">
        <v>5155</v>
      </c>
      <c r="E94" s="1044">
        <v>360</v>
      </c>
      <c r="F94" s="962">
        <v>360</v>
      </c>
      <c r="G94" s="963">
        <v>320</v>
      </c>
      <c r="H94" s="963">
        <v>310</v>
      </c>
      <c r="I94" s="963">
        <v>300</v>
      </c>
      <c r="J94" s="391"/>
      <c r="K94" s="391"/>
      <c r="L94" s="391"/>
      <c r="M94" s="391"/>
      <c r="N94" s="391"/>
      <c r="O94" s="391"/>
      <c r="P94" s="391"/>
      <c r="Q94" s="391"/>
      <c r="R94" s="391"/>
      <c r="S94" s="391"/>
      <c r="T94" s="391"/>
      <c r="U94" s="391"/>
    </row>
    <row r="95" spans="1:21" s="238" customFormat="1" ht="12.75" customHeight="1">
      <c r="A95" s="397">
        <v>41</v>
      </c>
      <c r="B95" s="398" t="s">
        <v>4075</v>
      </c>
      <c r="C95" s="396" t="s">
        <v>5156</v>
      </c>
      <c r="D95" s="396" t="s">
        <v>5157</v>
      </c>
      <c r="E95" s="1044">
        <v>660</v>
      </c>
      <c r="F95" s="962">
        <v>360</v>
      </c>
      <c r="G95" s="963">
        <v>320</v>
      </c>
      <c r="H95" s="963">
        <v>310</v>
      </c>
      <c r="I95" s="963">
        <v>300</v>
      </c>
      <c r="J95" s="391"/>
      <c r="K95" s="391"/>
      <c r="L95" s="391"/>
      <c r="M95" s="391"/>
      <c r="N95" s="391"/>
      <c r="O95" s="391"/>
      <c r="P95" s="391"/>
      <c r="Q95" s="391"/>
      <c r="R95" s="391"/>
      <c r="S95" s="391"/>
      <c r="T95" s="391"/>
      <c r="U95" s="391"/>
    </row>
    <row r="96" spans="1:21" s="238" customFormat="1" ht="12.75" customHeight="1">
      <c r="A96" s="397">
        <v>42</v>
      </c>
      <c r="B96" s="398" t="s">
        <v>5158</v>
      </c>
      <c r="C96" s="396" t="s">
        <v>874</v>
      </c>
      <c r="D96" s="396" t="s">
        <v>5159</v>
      </c>
      <c r="E96" s="1044">
        <v>910</v>
      </c>
      <c r="F96" s="962">
        <v>910</v>
      </c>
      <c r="G96" s="963">
        <v>364</v>
      </c>
      <c r="H96" s="963">
        <v>330</v>
      </c>
      <c r="I96" s="963">
        <v>300</v>
      </c>
      <c r="J96" s="391"/>
      <c r="K96" s="391"/>
      <c r="L96" s="391"/>
      <c r="M96" s="391"/>
      <c r="N96" s="391"/>
      <c r="O96" s="391"/>
      <c r="P96" s="391"/>
      <c r="Q96" s="391"/>
      <c r="R96" s="391"/>
      <c r="S96" s="391"/>
      <c r="T96" s="391"/>
      <c r="U96" s="391"/>
    </row>
    <row r="97" spans="1:21" s="238" customFormat="1" ht="12.75" customHeight="1">
      <c r="A97" s="1320">
        <v>43</v>
      </c>
      <c r="B97" s="1322" t="s">
        <v>5160</v>
      </c>
      <c r="C97" s="396" t="s">
        <v>5161</v>
      </c>
      <c r="D97" s="396" t="s">
        <v>5162</v>
      </c>
      <c r="E97" s="1044">
        <v>1365</v>
      </c>
      <c r="F97" s="962">
        <v>1365</v>
      </c>
      <c r="G97" s="963">
        <v>546</v>
      </c>
      <c r="H97" s="963">
        <v>340</v>
      </c>
      <c r="I97" s="963">
        <v>300</v>
      </c>
      <c r="J97" s="391"/>
      <c r="K97" s="391"/>
      <c r="L97" s="391"/>
      <c r="M97" s="391"/>
      <c r="N97" s="391"/>
      <c r="O97" s="391"/>
      <c r="P97" s="391"/>
      <c r="Q97" s="391"/>
      <c r="R97" s="391"/>
      <c r="S97" s="391"/>
      <c r="T97" s="391"/>
      <c r="U97" s="391"/>
    </row>
    <row r="98" spans="1:21" s="238" customFormat="1" ht="12.75" customHeight="1">
      <c r="A98" s="1321"/>
      <c r="B98" s="1323"/>
      <c r="C98" s="396" t="s">
        <v>5163</v>
      </c>
      <c r="D98" s="396" t="s">
        <v>5164</v>
      </c>
      <c r="E98" s="1044">
        <v>1365</v>
      </c>
      <c r="F98" s="962">
        <v>1365</v>
      </c>
      <c r="G98" s="963">
        <v>546</v>
      </c>
      <c r="H98" s="963">
        <v>340</v>
      </c>
      <c r="I98" s="963">
        <v>300</v>
      </c>
      <c r="J98" s="391"/>
      <c r="K98" s="391"/>
      <c r="L98" s="391"/>
      <c r="M98" s="391"/>
      <c r="N98" s="391"/>
      <c r="O98" s="391"/>
      <c r="P98" s="391"/>
      <c r="Q98" s="391"/>
      <c r="R98" s="391"/>
      <c r="S98" s="391"/>
      <c r="T98" s="391"/>
      <c r="U98" s="391"/>
    </row>
    <row r="99" spans="1:21" s="238" customFormat="1" ht="12.75" customHeight="1">
      <c r="A99" s="1320">
        <v>44</v>
      </c>
      <c r="B99" s="1322" t="s">
        <v>5165</v>
      </c>
      <c r="C99" s="396" t="s">
        <v>5166</v>
      </c>
      <c r="D99" s="396" t="s">
        <v>5167</v>
      </c>
      <c r="E99" s="1044">
        <v>936</v>
      </c>
      <c r="F99" s="962">
        <v>936</v>
      </c>
      <c r="G99" s="963">
        <v>374.4</v>
      </c>
      <c r="H99" s="963">
        <v>360</v>
      </c>
      <c r="I99" s="963">
        <v>300</v>
      </c>
      <c r="J99" s="391"/>
      <c r="K99" s="391"/>
      <c r="L99" s="391"/>
      <c r="M99" s="391"/>
      <c r="N99" s="391"/>
      <c r="O99" s="391"/>
      <c r="P99" s="391"/>
      <c r="Q99" s="391"/>
      <c r="R99" s="391"/>
      <c r="S99" s="391"/>
      <c r="T99" s="391"/>
      <c r="U99" s="391"/>
    </row>
    <row r="100" spans="1:21" s="238" customFormat="1" ht="12.75" customHeight="1">
      <c r="A100" s="1324"/>
      <c r="B100" s="1325"/>
      <c r="C100" s="396" t="s">
        <v>5167</v>
      </c>
      <c r="D100" s="396" t="s">
        <v>5168</v>
      </c>
      <c r="E100" s="1044">
        <v>660</v>
      </c>
      <c r="F100" s="962">
        <v>660</v>
      </c>
      <c r="G100" s="963">
        <v>330</v>
      </c>
      <c r="H100" s="963">
        <v>320</v>
      </c>
      <c r="I100" s="963">
        <v>300</v>
      </c>
      <c r="J100" s="391"/>
      <c r="K100" s="391"/>
      <c r="L100" s="391"/>
      <c r="M100" s="391"/>
      <c r="N100" s="391"/>
      <c r="O100" s="391"/>
      <c r="P100" s="391"/>
      <c r="Q100" s="391"/>
      <c r="R100" s="391"/>
      <c r="S100" s="391"/>
      <c r="T100" s="391"/>
      <c r="U100" s="391"/>
    </row>
    <row r="101" spans="1:21" s="238" customFormat="1" ht="12.75" customHeight="1">
      <c r="A101" s="1324"/>
      <c r="B101" s="1325"/>
      <c r="C101" s="396" t="s">
        <v>5169</v>
      </c>
      <c r="D101" s="396" t="s">
        <v>5170</v>
      </c>
      <c r="E101" s="1044">
        <v>180</v>
      </c>
      <c r="F101" s="962">
        <v>180</v>
      </c>
      <c r="G101" s="963">
        <v>126</v>
      </c>
      <c r="H101" s="963">
        <v>124</v>
      </c>
      <c r="I101" s="963">
        <v>120</v>
      </c>
      <c r="J101" s="391"/>
      <c r="K101" s="391"/>
      <c r="L101" s="391"/>
      <c r="M101" s="391"/>
      <c r="N101" s="391"/>
      <c r="O101" s="391"/>
      <c r="P101" s="391"/>
      <c r="Q101" s="391"/>
      <c r="R101" s="391"/>
      <c r="S101" s="391"/>
      <c r="T101" s="391"/>
      <c r="U101" s="391"/>
    </row>
    <row r="102" spans="1:21" s="238" customFormat="1" ht="12.75" customHeight="1">
      <c r="A102" s="1321"/>
      <c r="B102" s="1323"/>
      <c r="C102" s="396" t="s">
        <v>5171</v>
      </c>
      <c r="D102" s="396" t="s">
        <v>5172</v>
      </c>
      <c r="E102" s="1044">
        <v>0</v>
      </c>
      <c r="F102" s="962">
        <v>380</v>
      </c>
      <c r="G102" s="963">
        <v>360</v>
      </c>
      <c r="H102" s="963">
        <v>300</v>
      </c>
      <c r="I102" s="963"/>
      <c r="J102" s="391"/>
      <c r="K102" s="391"/>
      <c r="L102" s="391"/>
      <c r="M102" s="391"/>
      <c r="N102" s="391"/>
      <c r="O102" s="391"/>
      <c r="P102" s="391"/>
      <c r="Q102" s="391"/>
      <c r="R102" s="391"/>
      <c r="S102" s="391"/>
      <c r="T102" s="391"/>
      <c r="U102" s="391"/>
    </row>
    <row r="103" spans="1:21" s="238" customFormat="1" ht="12.75" customHeight="1">
      <c r="A103" s="1320">
        <v>45</v>
      </c>
      <c r="B103" s="1322" t="s">
        <v>1103</v>
      </c>
      <c r="C103" s="396" t="s">
        <v>5173</v>
      </c>
      <c r="D103" s="396" t="s">
        <v>5174</v>
      </c>
      <c r="E103" s="1044">
        <v>1140</v>
      </c>
      <c r="F103" s="962">
        <v>1140</v>
      </c>
      <c r="G103" s="963">
        <v>126</v>
      </c>
      <c r="H103" s="963">
        <v>124</v>
      </c>
      <c r="I103" s="963">
        <v>120</v>
      </c>
      <c r="J103" s="391"/>
      <c r="K103" s="391"/>
      <c r="L103" s="391"/>
      <c r="M103" s="391"/>
      <c r="N103" s="391"/>
      <c r="O103" s="391"/>
      <c r="P103" s="391"/>
      <c r="Q103" s="391"/>
      <c r="R103" s="391"/>
      <c r="S103" s="391"/>
      <c r="T103" s="391"/>
      <c r="U103" s="391"/>
    </row>
    <row r="104" spans="1:21" s="238" customFormat="1" ht="12.75" customHeight="1">
      <c r="A104" s="1324"/>
      <c r="B104" s="1325"/>
      <c r="C104" s="396" t="s">
        <v>5174</v>
      </c>
      <c r="D104" s="396" t="s">
        <v>5175</v>
      </c>
      <c r="E104" s="1044">
        <v>780</v>
      </c>
      <c r="F104" s="962">
        <v>780</v>
      </c>
      <c r="G104" s="963">
        <v>126</v>
      </c>
      <c r="H104" s="963">
        <v>124</v>
      </c>
      <c r="I104" s="963">
        <v>120</v>
      </c>
      <c r="J104" s="391"/>
      <c r="K104" s="391"/>
      <c r="L104" s="391"/>
      <c r="M104" s="391"/>
      <c r="N104" s="391"/>
      <c r="O104" s="391"/>
      <c r="P104" s="391"/>
      <c r="Q104" s="391"/>
      <c r="R104" s="391"/>
      <c r="S104" s="391"/>
      <c r="T104" s="391"/>
      <c r="U104" s="391"/>
    </row>
    <row r="105" spans="1:21" s="238" customFormat="1" ht="12.75" customHeight="1">
      <c r="A105" s="1324"/>
      <c r="B105" s="1325"/>
      <c r="C105" s="396" t="s">
        <v>5175</v>
      </c>
      <c r="D105" s="396" t="s">
        <v>5148</v>
      </c>
      <c r="E105" s="1044">
        <v>600</v>
      </c>
      <c r="F105" s="962">
        <v>600</v>
      </c>
      <c r="G105" s="963">
        <v>126</v>
      </c>
      <c r="H105" s="963">
        <v>124</v>
      </c>
      <c r="I105" s="963">
        <v>120</v>
      </c>
      <c r="J105" s="391"/>
      <c r="K105" s="391"/>
      <c r="L105" s="391"/>
      <c r="M105" s="391"/>
      <c r="N105" s="391"/>
      <c r="O105" s="391"/>
      <c r="P105" s="391"/>
      <c r="Q105" s="391"/>
      <c r="R105" s="391"/>
      <c r="S105" s="391"/>
      <c r="T105" s="391"/>
      <c r="U105" s="391"/>
    </row>
    <row r="106" spans="1:21" s="238" customFormat="1" ht="12.75" customHeight="1">
      <c r="A106" s="1321"/>
      <c r="B106" s="1323"/>
      <c r="C106" s="396" t="s">
        <v>5176</v>
      </c>
      <c r="D106" s="396" t="s">
        <v>5177</v>
      </c>
      <c r="E106" s="1044">
        <v>200</v>
      </c>
      <c r="F106" s="962">
        <v>200</v>
      </c>
      <c r="G106" s="963">
        <v>126</v>
      </c>
      <c r="H106" s="963">
        <v>124</v>
      </c>
      <c r="I106" s="963">
        <v>120</v>
      </c>
      <c r="J106" s="391"/>
      <c r="K106" s="391"/>
      <c r="L106" s="391"/>
      <c r="M106" s="391"/>
      <c r="N106" s="391"/>
      <c r="O106" s="391"/>
      <c r="P106" s="391"/>
      <c r="Q106" s="391"/>
      <c r="R106" s="391"/>
      <c r="S106" s="391"/>
      <c r="T106" s="391"/>
      <c r="U106" s="391"/>
    </row>
    <row r="107" spans="1:21" s="238" customFormat="1" ht="12.75" customHeight="1">
      <c r="A107" s="397">
        <v>46</v>
      </c>
      <c r="B107" s="398" t="s">
        <v>5178</v>
      </c>
      <c r="C107" s="396" t="s">
        <v>5173</v>
      </c>
      <c r="D107" s="396" t="s">
        <v>5170</v>
      </c>
      <c r="E107" s="1044">
        <v>960</v>
      </c>
      <c r="F107" s="962">
        <v>960</v>
      </c>
      <c r="G107" s="963">
        <v>126</v>
      </c>
      <c r="H107" s="963">
        <v>124</v>
      </c>
      <c r="I107" s="963">
        <v>120</v>
      </c>
      <c r="J107" s="391"/>
      <c r="K107" s="391"/>
      <c r="L107" s="391"/>
      <c r="M107" s="391"/>
      <c r="N107" s="391"/>
      <c r="O107" s="391"/>
      <c r="P107" s="391"/>
      <c r="Q107" s="391"/>
      <c r="R107" s="391"/>
      <c r="S107" s="391"/>
      <c r="T107" s="391"/>
      <c r="U107" s="391"/>
    </row>
    <row r="108" spans="1:21" s="238" customFormat="1" ht="12.75" customHeight="1">
      <c r="A108" s="397">
        <v>47</v>
      </c>
      <c r="B108" s="398" t="s">
        <v>5179</v>
      </c>
      <c r="C108" s="396" t="s">
        <v>3972</v>
      </c>
      <c r="D108" s="396" t="s">
        <v>5180</v>
      </c>
      <c r="E108" s="1044">
        <v>165</v>
      </c>
      <c r="F108" s="962">
        <v>165</v>
      </c>
      <c r="G108" s="963">
        <v>126</v>
      </c>
      <c r="H108" s="963">
        <v>124</v>
      </c>
      <c r="I108" s="963">
        <v>120</v>
      </c>
      <c r="J108" s="391"/>
      <c r="K108" s="391"/>
      <c r="L108" s="391"/>
      <c r="M108" s="391"/>
      <c r="N108" s="391"/>
      <c r="O108" s="391"/>
      <c r="P108" s="391"/>
      <c r="Q108" s="391"/>
      <c r="R108" s="391"/>
      <c r="S108" s="391"/>
      <c r="T108" s="391"/>
      <c r="U108" s="391"/>
    </row>
    <row r="109" spans="1:21" s="238" customFormat="1" ht="12.75" customHeight="1">
      <c r="A109" s="1320">
        <v>48</v>
      </c>
      <c r="B109" s="1322" t="s">
        <v>5181</v>
      </c>
      <c r="C109" s="396" t="s">
        <v>5182</v>
      </c>
      <c r="D109" s="396" t="s">
        <v>5183</v>
      </c>
      <c r="E109" s="1044">
        <v>910</v>
      </c>
      <c r="F109" s="962">
        <v>910</v>
      </c>
      <c r="G109" s="963">
        <v>140</v>
      </c>
      <c r="H109" s="963">
        <v>130</v>
      </c>
      <c r="I109" s="963">
        <v>120</v>
      </c>
      <c r="J109" s="391"/>
      <c r="K109" s="391"/>
      <c r="L109" s="391"/>
      <c r="M109" s="391"/>
      <c r="N109" s="391"/>
      <c r="O109" s="391"/>
      <c r="P109" s="391"/>
      <c r="Q109" s="391"/>
      <c r="R109" s="391"/>
      <c r="S109" s="391"/>
      <c r="T109" s="391"/>
      <c r="U109" s="391"/>
    </row>
    <row r="110" spans="1:21" s="238" customFormat="1" ht="12.75" customHeight="1">
      <c r="A110" s="1324"/>
      <c r="B110" s="1325"/>
      <c r="C110" s="396" t="s">
        <v>5184</v>
      </c>
      <c r="D110" s="396" t="s">
        <v>5152</v>
      </c>
      <c r="E110" s="1044">
        <v>780</v>
      </c>
      <c r="F110" s="962">
        <v>780</v>
      </c>
      <c r="G110" s="963">
        <v>140</v>
      </c>
      <c r="H110" s="963">
        <v>130</v>
      </c>
      <c r="I110" s="963">
        <v>120</v>
      </c>
      <c r="J110" s="391"/>
      <c r="K110" s="391"/>
      <c r="L110" s="391"/>
      <c r="M110" s="391"/>
      <c r="N110" s="391"/>
      <c r="O110" s="391"/>
      <c r="P110" s="391"/>
      <c r="Q110" s="391"/>
      <c r="R110" s="391"/>
      <c r="S110" s="391"/>
      <c r="T110" s="391"/>
      <c r="U110" s="391"/>
    </row>
    <row r="111" spans="1:21" s="238" customFormat="1" ht="12.75" customHeight="1">
      <c r="A111" s="1324"/>
      <c r="B111" s="1325"/>
      <c r="C111" s="396" t="s">
        <v>5152</v>
      </c>
      <c r="D111" s="396" t="s">
        <v>5185</v>
      </c>
      <c r="E111" s="1044">
        <v>480</v>
      </c>
      <c r="F111" s="962">
        <v>480</v>
      </c>
      <c r="G111" s="963">
        <v>140</v>
      </c>
      <c r="H111" s="963">
        <v>130</v>
      </c>
      <c r="I111" s="963">
        <v>120</v>
      </c>
      <c r="J111" s="391"/>
      <c r="K111" s="391"/>
      <c r="L111" s="391"/>
      <c r="M111" s="391"/>
      <c r="N111" s="391"/>
      <c r="O111" s="391"/>
      <c r="P111" s="391"/>
      <c r="Q111" s="391"/>
      <c r="R111" s="391"/>
      <c r="S111" s="391"/>
      <c r="T111" s="391"/>
      <c r="U111" s="391"/>
    </row>
    <row r="112" spans="1:21" s="238" customFormat="1" ht="12.75" customHeight="1">
      <c r="A112" s="1321"/>
      <c r="B112" s="1323"/>
      <c r="C112" s="396" t="s">
        <v>5186</v>
      </c>
      <c r="D112" s="396" t="s">
        <v>5187</v>
      </c>
      <c r="E112" s="1044">
        <v>360</v>
      </c>
      <c r="F112" s="962">
        <v>360</v>
      </c>
      <c r="G112" s="963">
        <v>140</v>
      </c>
      <c r="H112" s="963">
        <v>130</v>
      </c>
      <c r="I112" s="963">
        <v>120</v>
      </c>
      <c r="J112" s="391"/>
      <c r="K112" s="391"/>
      <c r="L112" s="391"/>
      <c r="M112" s="391"/>
      <c r="N112" s="391"/>
      <c r="O112" s="391"/>
      <c r="P112" s="391"/>
      <c r="Q112" s="391"/>
      <c r="R112" s="391"/>
      <c r="S112" s="391"/>
      <c r="T112" s="391"/>
      <c r="U112" s="391"/>
    </row>
    <row r="113" spans="1:21" s="238" customFormat="1" ht="12.75" customHeight="1">
      <c r="A113" s="1320">
        <v>49</v>
      </c>
      <c r="B113" s="1322" t="s">
        <v>209</v>
      </c>
      <c r="C113" s="396" t="s">
        <v>5188</v>
      </c>
      <c r="D113" s="396" t="s">
        <v>5189</v>
      </c>
      <c r="E113" s="1044">
        <v>180</v>
      </c>
      <c r="F113" s="962">
        <v>180</v>
      </c>
      <c r="G113" s="963">
        <v>140</v>
      </c>
      <c r="H113" s="963">
        <v>130</v>
      </c>
      <c r="I113" s="963">
        <v>120</v>
      </c>
      <c r="J113" s="391"/>
      <c r="K113" s="391"/>
      <c r="L113" s="391"/>
      <c r="M113" s="391"/>
      <c r="N113" s="391"/>
      <c r="O113" s="391"/>
      <c r="P113" s="391"/>
      <c r="Q113" s="391"/>
      <c r="R113" s="391"/>
      <c r="S113" s="391"/>
      <c r="T113" s="391"/>
      <c r="U113" s="391"/>
    </row>
    <row r="114" spans="1:21" s="238" customFormat="1" ht="12.75" customHeight="1">
      <c r="A114" s="1324"/>
      <c r="B114" s="1325"/>
      <c r="C114" s="396" t="s">
        <v>5190</v>
      </c>
      <c r="D114" s="396" t="s">
        <v>5191</v>
      </c>
      <c r="E114" s="1044">
        <v>180</v>
      </c>
      <c r="F114" s="962">
        <v>180</v>
      </c>
      <c r="G114" s="963">
        <v>140</v>
      </c>
      <c r="H114" s="963">
        <v>130</v>
      </c>
      <c r="I114" s="963">
        <v>120</v>
      </c>
      <c r="J114" s="391"/>
      <c r="K114" s="391"/>
      <c r="L114" s="391"/>
      <c r="M114" s="391"/>
      <c r="N114" s="391"/>
      <c r="O114" s="391"/>
      <c r="P114" s="391"/>
      <c r="Q114" s="391"/>
      <c r="R114" s="391"/>
      <c r="S114" s="391"/>
      <c r="T114" s="391"/>
      <c r="U114" s="391"/>
    </row>
    <row r="115" spans="1:21" s="238" customFormat="1" ht="12.75" customHeight="1">
      <c r="A115" s="1324"/>
      <c r="B115" s="1325"/>
      <c r="C115" s="396" t="s">
        <v>5192</v>
      </c>
      <c r="D115" s="396" t="s">
        <v>5193</v>
      </c>
      <c r="E115" s="1044">
        <v>180</v>
      </c>
      <c r="F115" s="962">
        <v>180</v>
      </c>
      <c r="G115" s="963">
        <v>140</v>
      </c>
      <c r="H115" s="963">
        <v>130</v>
      </c>
      <c r="I115" s="963">
        <v>120</v>
      </c>
      <c r="J115" s="391"/>
      <c r="K115" s="391"/>
      <c r="L115" s="391"/>
      <c r="M115" s="391"/>
      <c r="N115" s="391"/>
      <c r="O115" s="391"/>
      <c r="P115" s="391"/>
      <c r="Q115" s="391"/>
      <c r="R115" s="391"/>
      <c r="S115" s="391"/>
      <c r="T115" s="391"/>
      <c r="U115" s="391"/>
    </row>
    <row r="116" spans="1:21" s="238" customFormat="1" ht="12.75" customHeight="1">
      <c r="A116" s="1324"/>
      <c r="B116" s="1325"/>
      <c r="C116" s="396" t="s">
        <v>5194</v>
      </c>
      <c r="D116" s="396" t="s">
        <v>5195</v>
      </c>
      <c r="E116" s="1044">
        <v>240</v>
      </c>
      <c r="F116" s="962">
        <v>240</v>
      </c>
      <c r="G116" s="963">
        <v>140</v>
      </c>
      <c r="H116" s="963">
        <v>130</v>
      </c>
      <c r="I116" s="963">
        <v>120</v>
      </c>
      <c r="J116" s="391"/>
      <c r="K116" s="391"/>
      <c r="L116" s="391"/>
      <c r="M116" s="391"/>
      <c r="N116" s="391"/>
      <c r="O116" s="391"/>
      <c r="P116" s="391"/>
      <c r="Q116" s="391"/>
      <c r="R116" s="391"/>
      <c r="S116" s="391"/>
      <c r="T116" s="391"/>
      <c r="U116" s="391"/>
    </row>
    <row r="117" spans="1:21" s="238" customFormat="1" ht="12.75" customHeight="1">
      <c r="A117" s="1324"/>
      <c r="B117" s="1325"/>
      <c r="C117" s="396" t="s">
        <v>5196</v>
      </c>
      <c r="D117" s="396" t="s">
        <v>5197</v>
      </c>
      <c r="E117" s="1044">
        <v>180</v>
      </c>
      <c r="F117" s="962">
        <v>180</v>
      </c>
      <c r="G117" s="963">
        <v>140</v>
      </c>
      <c r="H117" s="963">
        <v>130</v>
      </c>
      <c r="I117" s="963">
        <v>120</v>
      </c>
      <c r="J117" s="391"/>
      <c r="K117" s="391"/>
      <c r="L117" s="391"/>
      <c r="M117" s="391"/>
      <c r="N117" s="391"/>
      <c r="O117" s="391"/>
      <c r="P117" s="391"/>
      <c r="Q117" s="391"/>
      <c r="R117" s="391"/>
      <c r="S117" s="391"/>
      <c r="T117" s="391"/>
      <c r="U117" s="391"/>
    </row>
    <row r="118" spans="1:21" s="238" customFormat="1" ht="12.75" customHeight="1">
      <c r="A118" s="1321"/>
      <c r="B118" s="1323"/>
      <c r="C118" s="396" t="s">
        <v>5198</v>
      </c>
      <c r="D118" s="396" t="s">
        <v>5199</v>
      </c>
      <c r="E118" s="1044">
        <v>180</v>
      </c>
      <c r="F118" s="962">
        <v>180</v>
      </c>
      <c r="G118" s="963">
        <v>140</v>
      </c>
      <c r="H118" s="963">
        <v>130</v>
      </c>
      <c r="I118" s="963">
        <v>120</v>
      </c>
      <c r="J118" s="391"/>
      <c r="K118" s="391"/>
      <c r="L118" s="391"/>
      <c r="M118" s="391"/>
      <c r="N118" s="391"/>
      <c r="O118" s="391"/>
      <c r="P118" s="391"/>
      <c r="Q118" s="391"/>
      <c r="R118" s="391"/>
      <c r="S118" s="391"/>
      <c r="T118" s="391"/>
      <c r="U118" s="391"/>
    </row>
    <row r="119" spans="1:21" s="238" customFormat="1" ht="12.75" customHeight="1">
      <c r="A119" s="399">
        <v>50</v>
      </c>
      <c r="B119" s="400"/>
      <c r="C119" s="401" t="s">
        <v>208</v>
      </c>
      <c r="D119" s="399"/>
      <c r="E119" s="1045">
        <v>0</v>
      </c>
      <c r="F119" s="964"/>
      <c r="G119" s="964"/>
      <c r="H119" s="964"/>
      <c r="I119" s="964"/>
      <c r="J119" s="391"/>
      <c r="K119" s="391"/>
      <c r="L119" s="391"/>
      <c r="M119" s="391"/>
      <c r="N119" s="391"/>
      <c r="O119" s="391"/>
      <c r="P119" s="391"/>
      <c r="Q119" s="391"/>
      <c r="R119" s="391"/>
      <c r="S119" s="391"/>
      <c r="T119" s="391"/>
      <c r="U119" s="391"/>
    </row>
    <row r="120" spans="1:21" s="238" customFormat="1" ht="12.75" customHeight="1">
      <c r="A120" s="399"/>
      <c r="B120" s="400"/>
      <c r="C120" s="401" t="s">
        <v>5200</v>
      </c>
      <c r="D120" s="399"/>
      <c r="E120" s="1044">
        <v>0</v>
      </c>
      <c r="F120" s="964"/>
      <c r="G120" s="964"/>
      <c r="H120" s="964"/>
      <c r="I120" s="964"/>
      <c r="J120" s="391"/>
      <c r="K120" s="391"/>
      <c r="L120" s="391"/>
      <c r="M120" s="391"/>
      <c r="N120" s="391"/>
      <c r="O120" s="391"/>
      <c r="P120" s="391"/>
      <c r="Q120" s="391"/>
      <c r="R120" s="391"/>
      <c r="S120" s="391"/>
      <c r="T120" s="391"/>
      <c r="U120" s="391"/>
    </row>
    <row r="121" spans="1:21" s="238" customFormat="1" ht="12.75" customHeight="1">
      <c r="A121" s="399"/>
      <c r="B121" s="400"/>
      <c r="C121" s="402" t="s">
        <v>5201</v>
      </c>
      <c r="D121" s="399"/>
      <c r="E121" s="1044">
        <v>360</v>
      </c>
      <c r="F121" s="964">
        <v>360</v>
      </c>
      <c r="G121" s="964">
        <v>0</v>
      </c>
      <c r="H121" s="964">
        <v>0</v>
      </c>
      <c r="I121" s="964"/>
      <c r="J121" s="391"/>
      <c r="K121" s="391"/>
      <c r="L121" s="391"/>
      <c r="M121" s="391"/>
      <c r="N121" s="391"/>
      <c r="O121" s="391"/>
      <c r="P121" s="391"/>
      <c r="Q121" s="391"/>
      <c r="R121" s="391"/>
      <c r="S121" s="391"/>
      <c r="T121" s="391"/>
      <c r="U121" s="391"/>
    </row>
    <row r="122" spans="1:21" s="238" customFormat="1" ht="12.75" customHeight="1">
      <c r="A122" s="399"/>
      <c r="B122" s="400"/>
      <c r="C122" s="402" t="s">
        <v>5202</v>
      </c>
      <c r="D122" s="399"/>
      <c r="E122" s="1045">
        <v>300</v>
      </c>
      <c r="F122" s="964">
        <v>300</v>
      </c>
      <c r="G122" s="964">
        <v>0</v>
      </c>
      <c r="H122" s="964">
        <v>0</v>
      </c>
      <c r="I122" s="964"/>
      <c r="J122" s="391"/>
      <c r="K122" s="391"/>
      <c r="L122" s="391"/>
      <c r="M122" s="391"/>
      <c r="N122" s="391"/>
      <c r="O122" s="391"/>
      <c r="P122" s="391"/>
      <c r="Q122" s="391"/>
      <c r="R122" s="391"/>
      <c r="S122" s="391"/>
      <c r="T122" s="391"/>
      <c r="U122" s="391"/>
    </row>
    <row r="123" spans="1:21" s="238" customFormat="1" ht="12.75" customHeight="1">
      <c r="A123" s="399"/>
      <c r="B123" s="400"/>
      <c r="C123" s="401" t="s">
        <v>5203</v>
      </c>
      <c r="D123" s="399"/>
      <c r="E123" s="1045">
        <v>0</v>
      </c>
      <c r="F123" s="964"/>
      <c r="G123" s="964"/>
      <c r="H123" s="964"/>
      <c r="I123" s="964"/>
      <c r="J123" s="391"/>
      <c r="K123" s="391"/>
      <c r="L123" s="391"/>
      <c r="M123" s="391"/>
      <c r="N123" s="391"/>
      <c r="O123" s="391"/>
      <c r="P123" s="391"/>
      <c r="Q123" s="391"/>
      <c r="R123" s="391"/>
      <c r="S123" s="391"/>
      <c r="T123" s="391"/>
      <c r="U123" s="391"/>
    </row>
    <row r="124" spans="1:21" s="238" customFormat="1" ht="12.75" customHeight="1">
      <c r="A124" s="399"/>
      <c r="B124" s="400"/>
      <c r="C124" s="402" t="s">
        <v>5201</v>
      </c>
      <c r="D124" s="399"/>
      <c r="E124" s="1045">
        <v>120</v>
      </c>
      <c r="F124" s="964">
        <v>120</v>
      </c>
      <c r="G124" s="964">
        <v>0</v>
      </c>
      <c r="H124" s="964">
        <v>0</v>
      </c>
      <c r="I124" s="964"/>
      <c r="J124" s="391"/>
      <c r="K124" s="391"/>
      <c r="L124" s="391"/>
      <c r="M124" s="391"/>
      <c r="N124" s="391"/>
      <c r="O124" s="391"/>
      <c r="P124" s="391"/>
      <c r="Q124" s="391"/>
      <c r="R124" s="391"/>
      <c r="S124" s="391"/>
      <c r="T124" s="391"/>
      <c r="U124" s="391"/>
    </row>
    <row r="125" spans="1:21" s="238" customFormat="1" ht="12.75" customHeight="1">
      <c r="A125" s="399"/>
      <c r="B125" s="400"/>
      <c r="C125" s="401" t="s">
        <v>5204</v>
      </c>
      <c r="D125" s="399"/>
      <c r="E125" s="1045">
        <v>0</v>
      </c>
      <c r="F125" s="964"/>
      <c r="G125" s="964"/>
      <c r="H125" s="964"/>
      <c r="I125" s="964"/>
      <c r="J125" s="391"/>
      <c r="K125" s="391"/>
      <c r="L125" s="391"/>
      <c r="M125" s="391"/>
      <c r="N125" s="391"/>
      <c r="O125" s="391"/>
      <c r="P125" s="391"/>
      <c r="Q125" s="391"/>
      <c r="R125" s="391"/>
      <c r="S125" s="391"/>
      <c r="T125" s="391"/>
      <c r="U125" s="391"/>
    </row>
    <row r="126" spans="1:21" s="238" customFormat="1" ht="12.75" customHeight="1">
      <c r="A126" s="399"/>
      <c r="B126" s="400"/>
      <c r="C126" s="402" t="s">
        <v>5201</v>
      </c>
      <c r="D126" s="399"/>
      <c r="E126" s="1045">
        <v>110</v>
      </c>
      <c r="F126" s="964">
        <v>110</v>
      </c>
      <c r="G126" s="964">
        <v>0</v>
      </c>
      <c r="H126" s="964">
        <v>0</v>
      </c>
      <c r="I126" s="964"/>
      <c r="J126" s="391"/>
      <c r="K126" s="391"/>
      <c r="L126" s="391"/>
      <c r="M126" s="391"/>
      <c r="N126" s="391"/>
      <c r="O126" s="391"/>
      <c r="P126" s="391"/>
      <c r="Q126" s="391"/>
      <c r="R126" s="391"/>
      <c r="S126" s="391"/>
      <c r="T126" s="391"/>
      <c r="U126" s="391"/>
    </row>
    <row r="127" spans="1:21" s="389" customFormat="1" ht="12.75" customHeight="1">
      <c r="A127" s="403">
        <v>2</v>
      </c>
      <c r="B127" s="1350" t="s">
        <v>5205</v>
      </c>
      <c r="C127" s="1351"/>
      <c r="D127" s="1352"/>
      <c r="E127" s="1046">
        <v>0</v>
      </c>
      <c r="F127" s="961"/>
      <c r="G127" s="961"/>
      <c r="H127" s="961"/>
      <c r="I127" s="961"/>
      <c r="J127" s="391"/>
      <c r="K127" s="391"/>
      <c r="L127" s="394"/>
      <c r="M127" s="394"/>
      <c r="N127" s="394"/>
      <c r="O127" s="394"/>
      <c r="P127" s="394"/>
      <c r="Q127" s="394"/>
      <c r="R127" s="394"/>
      <c r="S127" s="394"/>
      <c r="T127" s="394"/>
      <c r="U127" s="394"/>
    </row>
    <row r="128" spans="1:21" s="238" customFormat="1" ht="12.75" customHeight="1">
      <c r="A128" s="55"/>
      <c r="B128" s="404"/>
      <c r="C128" s="55"/>
      <c r="D128" s="405"/>
      <c r="E128" s="1045">
        <v>0</v>
      </c>
      <c r="F128" s="964"/>
      <c r="G128" s="964"/>
      <c r="H128" s="964"/>
      <c r="I128" s="964"/>
      <c r="J128" s="391"/>
      <c r="K128" s="391"/>
      <c r="L128" s="391"/>
      <c r="M128" s="391"/>
      <c r="N128" s="391"/>
      <c r="O128" s="391"/>
      <c r="P128" s="391"/>
      <c r="Q128" s="391"/>
      <c r="R128" s="391"/>
      <c r="S128" s="391"/>
      <c r="T128" s="391"/>
      <c r="U128" s="391"/>
    </row>
    <row r="129" spans="1:21" s="238" customFormat="1" ht="12.75" customHeight="1">
      <c r="A129" s="1206">
        <v>1</v>
      </c>
      <c r="B129" s="1332" t="s">
        <v>5206</v>
      </c>
      <c r="C129" s="396" t="s">
        <v>5207</v>
      </c>
      <c r="D129" s="396" t="s">
        <v>5208</v>
      </c>
      <c r="E129" s="1044">
        <v>650</v>
      </c>
      <c r="F129" s="962">
        <v>910</v>
      </c>
      <c r="G129" s="962">
        <v>364</v>
      </c>
      <c r="H129" s="962">
        <v>273</v>
      </c>
      <c r="I129" s="962">
        <v>132</v>
      </c>
      <c r="J129" s="391"/>
      <c r="K129" s="391"/>
      <c r="L129" s="391"/>
      <c r="M129" s="391"/>
      <c r="N129" s="391"/>
      <c r="O129" s="391"/>
      <c r="P129" s="391"/>
      <c r="Q129" s="391"/>
      <c r="R129" s="391"/>
      <c r="S129" s="391"/>
      <c r="T129" s="391"/>
      <c r="U129" s="391"/>
    </row>
    <row r="130" spans="1:21" s="238" customFormat="1" ht="12.75" customHeight="1">
      <c r="A130" s="1207"/>
      <c r="B130" s="1333"/>
      <c r="C130" s="396" t="s">
        <v>5208</v>
      </c>
      <c r="D130" s="396" t="s">
        <v>5209</v>
      </c>
      <c r="E130" s="1044">
        <v>910</v>
      </c>
      <c r="F130" s="962">
        <v>1000</v>
      </c>
      <c r="G130" s="962">
        <v>400</v>
      </c>
      <c r="H130" s="962">
        <v>300</v>
      </c>
      <c r="I130" s="962">
        <v>132</v>
      </c>
      <c r="J130" s="391"/>
      <c r="K130" s="391"/>
      <c r="L130" s="391"/>
      <c r="M130" s="391"/>
      <c r="N130" s="391"/>
      <c r="O130" s="391"/>
      <c r="P130" s="391"/>
      <c r="Q130" s="391"/>
      <c r="R130" s="391"/>
      <c r="S130" s="391"/>
      <c r="T130" s="391"/>
      <c r="U130" s="391"/>
    </row>
    <row r="131" spans="1:21" s="238" customFormat="1" ht="12.75" customHeight="1">
      <c r="A131" s="1207"/>
      <c r="B131" s="1333"/>
      <c r="C131" s="396" t="s">
        <v>5210</v>
      </c>
      <c r="D131" s="396" t="s">
        <v>3572</v>
      </c>
      <c r="E131" s="1044">
        <v>1120</v>
      </c>
      <c r="F131" s="962">
        <v>1350</v>
      </c>
      <c r="G131" s="962">
        <v>540</v>
      </c>
      <c r="H131" s="962">
        <v>405</v>
      </c>
      <c r="I131" s="962">
        <v>132</v>
      </c>
      <c r="J131" s="391"/>
      <c r="K131" s="391"/>
      <c r="L131" s="391"/>
      <c r="M131" s="391"/>
      <c r="N131" s="391"/>
      <c r="O131" s="391"/>
      <c r="P131" s="391"/>
      <c r="Q131" s="391"/>
      <c r="R131" s="391"/>
      <c r="S131" s="391"/>
      <c r="T131" s="391"/>
      <c r="U131" s="391"/>
    </row>
    <row r="132" spans="1:21" s="238" customFormat="1" ht="12.75" customHeight="1">
      <c r="A132" s="1207"/>
      <c r="B132" s="1333"/>
      <c r="C132" s="396" t="s">
        <v>3572</v>
      </c>
      <c r="D132" s="396" t="s">
        <v>5211</v>
      </c>
      <c r="E132" s="1044">
        <v>6750</v>
      </c>
      <c r="F132" s="962">
        <v>7000</v>
      </c>
      <c r="G132" s="962">
        <v>2800</v>
      </c>
      <c r="H132" s="962">
        <v>2100</v>
      </c>
      <c r="I132" s="962">
        <v>910</v>
      </c>
      <c r="J132" s="391"/>
      <c r="K132" s="391"/>
      <c r="L132" s="391"/>
      <c r="M132" s="391"/>
      <c r="N132" s="391"/>
      <c r="O132" s="391"/>
      <c r="P132" s="391"/>
      <c r="Q132" s="391"/>
      <c r="R132" s="391"/>
      <c r="S132" s="391"/>
      <c r="T132" s="391"/>
      <c r="U132" s="391"/>
    </row>
    <row r="133" spans="1:21" s="238" customFormat="1" ht="12.75" customHeight="1">
      <c r="A133" s="1207"/>
      <c r="B133" s="1333"/>
      <c r="C133" s="396" t="s">
        <v>5211</v>
      </c>
      <c r="D133" s="396" t="s">
        <v>5212</v>
      </c>
      <c r="E133" s="1044">
        <v>4200</v>
      </c>
      <c r="F133" s="962">
        <v>4800</v>
      </c>
      <c r="G133" s="962">
        <v>1920</v>
      </c>
      <c r="H133" s="962">
        <v>1440</v>
      </c>
      <c r="I133" s="962">
        <v>132</v>
      </c>
      <c r="J133" s="391"/>
      <c r="K133" s="391"/>
      <c r="L133" s="391"/>
      <c r="M133" s="391"/>
      <c r="N133" s="391"/>
      <c r="O133" s="391"/>
      <c r="P133" s="391"/>
      <c r="Q133" s="391"/>
      <c r="R133" s="391"/>
      <c r="S133" s="391"/>
      <c r="T133" s="391"/>
      <c r="U133" s="391"/>
    </row>
    <row r="134" spans="1:21" s="238" customFormat="1" ht="12.75" customHeight="1">
      <c r="A134" s="1207"/>
      <c r="B134" s="1333"/>
      <c r="C134" s="396" t="s">
        <v>5213</v>
      </c>
      <c r="D134" s="396" t="s">
        <v>5214</v>
      </c>
      <c r="E134" s="1044">
        <v>2240</v>
      </c>
      <c r="F134" s="962">
        <v>2500</v>
      </c>
      <c r="G134" s="962">
        <v>1000</v>
      </c>
      <c r="H134" s="962">
        <v>750</v>
      </c>
      <c r="I134" s="962">
        <v>120</v>
      </c>
      <c r="J134" s="391"/>
      <c r="K134" s="391"/>
      <c r="L134" s="391"/>
      <c r="M134" s="391"/>
      <c r="N134" s="391"/>
      <c r="O134" s="391"/>
      <c r="P134" s="391"/>
      <c r="Q134" s="391"/>
      <c r="R134" s="391"/>
      <c r="S134" s="391"/>
      <c r="T134" s="391"/>
      <c r="U134" s="391"/>
    </row>
    <row r="135" spans="1:21" s="238" customFormat="1" ht="12.75" customHeight="1">
      <c r="A135" s="1208"/>
      <c r="B135" s="1334"/>
      <c r="C135" s="396" t="s">
        <v>5215</v>
      </c>
      <c r="D135" s="396" t="s">
        <v>5216</v>
      </c>
      <c r="E135" s="1044">
        <v>390</v>
      </c>
      <c r="F135" s="962">
        <v>580</v>
      </c>
      <c r="G135" s="962">
        <v>232</v>
      </c>
      <c r="H135" s="962">
        <v>174</v>
      </c>
      <c r="I135" s="962">
        <v>120</v>
      </c>
      <c r="J135" s="391"/>
      <c r="K135" s="391"/>
      <c r="L135" s="391"/>
      <c r="M135" s="391"/>
      <c r="N135" s="391"/>
      <c r="O135" s="391"/>
      <c r="P135" s="391"/>
      <c r="Q135" s="391"/>
      <c r="R135" s="391"/>
      <c r="S135" s="391"/>
      <c r="T135" s="391"/>
      <c r="U135" s="391"/>
    </row>
    <row r="136" spans="1:21" s="238" customFormat="1" ht="12.75" customHeight="1">
      <c r="A136" s="397">
        <v>2</v>
      </c>
      <c r="B136" s="398" t="s">
        <v>5217</v>
      </c>
      <c r="C136" s="396" t="s">
        <v>5218</v>
      </c>
      <c r="D136" s="396" t="s">
        <v>5219</v>
      </c>
      <c r="E136" s="1044">
        <v>200</v>
      </c>
      <c r="F136" s="962">
        <v>320</v>
      </c>
      <c r="G136" s="962">
        <v>150</v>
      </c>
      <c r="H136" s="962">
        <v>135</v>
      </c>
      <c r="I136" s="962">
        <v>120</v>
      </c>
      <c r="J136" s="391"/>
      <c r="K136" s="391"/>
      <c r="L136" s="391"/>
      <c r="M136" s="391"/>
      <c r="N136" s="391"/>
      <c r="O136" s="391"/>
      <c r="P136" s="391"/>
      <c r="Q136" s="391"/>
      <c r="R136" s="391"/>
      <c r="S136" s="391"/>
      <c r="T136" s="391"/>
      <c r="U136" s="391"/>
    </row>
    <row r="137" spans="1:21" s="238" customFormat="1" ht="12.75" customHeight="1">
      <c r="A137" s="397">
        <v>3</v>
      </c>
      <c r="B137" s="1338" t="s">
        <v>5220</v>
      </c>
      <c r="C137" s="1339"/>
      <c r="D137" s="1340"/>
      <c r="E137" s="1044">
        <v>910</v>
      </c>
      <c r="F137" s="962">
        <v>990</v>
      </c>
      <c r="G137" s="962">
        <v>396</v>
      </c>
      <c r="H137" s="962">
        <v>297</v>
      </c>
      <c r="I137" s="962">
        <v>132</v>
      </c>
      <c r="J137" s="391"/>
      <c r="K137" s="391"/>
      <c r="L137" s="391"/>
      <c r="M137" s="391"/>
      <c r="N137" s="391"/>
      <c r="O137" s="391"/>
      <c r="P137" s="391"/>
      <c r="Q137" s="391"/>
      <c r="R137" s="391"/>
      <c r="S137" s="391"/>
      <c r="T137" s="391"/>
      <c r="U137" s="391"/>
    </row>
    <row r="138" spans="1:21" s="238" customFormat="1" ht="12.75" customHeight="1">
      <c r="A138" s="1320">
        <v>4</v>
      </c>
      <c r="B138" s="1322" t="s">
        <v>5221</v>
      </c>
      <c r="C138" s="396" t="s">
        <v>5222</v>
      </c>
      <c r="D138" s="396" t="s">
        <v>5223</v>
      </c>
      <c r="E138" s="1044">
        <v>540</v>
      </c>
      <c r="F138" s="962">
        <v>760</v>
      </c>
      <c r="G138" s="962">
        <v>304</v>
      </c>
      <c r="H138" s="962">
        <v>228</v>
      </c>
      <c r="I138" s="962">
        <v>132</v>
      </c>
      <c r="J138" s="391"/>
      <c r="K138" s="391"/>
      <c r="L138" s="391"/>
      <c r="M138" s="391"/>
      <c r="N138" s="391"/>
      <c r="O138" s="391"/>
      <c r="P138" s="391"/>
      <c r="Q138" s="391"/>
      <c r="R138" s="391"/>
      <c r="S138" s="391"/>
      <c r="T138" s="391"/>
      <c r="U138" s="391"/>
    </row>
    <row r="139" spans="1:21" s="238" customFormat="1" ht="12.75" customHeight="1">
      <c r="A139" s="1324"/>
      <c r="B139" s="1325"/>
      <c r="C139" s="396" t="s">
        <v>5224</v>
      </c>
      <c r="D139" s="396" t="s">
        <v>5225</v>
      </c>
      <c r="E139" s="1044">
        <v>420</v>
      </c>
      <c r="F139" s="962">
        <v>570</v>
      </c>
      <c r="G139" s="962">
        <v>228</v>
      </c>
      <c r="H139" s="962">
        <v>171</v>
      </c>
      <c r="I139" s="962">
        <v>132</v>
      </c>
      <c r="J139" s="391"/>
      <c r="K139" s="391"/>
      <c r="L139" s="391"/>
      <c r="M139" s="391"/>
      <c r="N139" s="391"/>
      <c r="O139" s="391"/>
      <c r="P139" s="391"/>
      <c r="Q139" s="391"/>
      <c r="R139" s="391"/>
      <c r="S139" s="391"/>
      <c r="T139" s="391"/>
      <c r="U139" s="391"/>
    </row>
    <row r="140" spans="1:21" s="238" customFormat="1" ht="12.75" customHeight="1">
      <c r="A140" s="1321"/>
      <c r="B140" s="1323"/>
      <c r="C140" s="396" t="s">
        <v>5225</v>
      </c>
      <c r="D140" s="396" t="s">
        <v>5226</v>
      </c>
      <c r="E140" s="1044">
        <v>330</v>
      </c>
      <c r="F140" s="962">
        <v>420</v>
      </c>
      <c r="G140" s="962">
        <v>168</v>
      </c>
      <c r="H140" s="962">
        <v>140</v>
      </c>
      <c r="I140" s="962">
        <v>132</v>
      </c>
      <c r="J140" s="391"/>
      <c r="K140" s="391"/>
      <c r="L140" s="391"/>
      <c r="M140" s="391"/>
      <c r="N140" s="391"/>
      <c r="O140" s="391"/>
      <c r="P140" s="391"/>
      <c r="Q140" s="391"/>
      <c r="R140" s="391"/>
      <c r="S140" s="391"/>
      <c r="T140" s="391"/>
      <c r="U140" s="391"/>
    </row>
    <row r="141" spans="1:21" s="238" customFormat="1" ht="12.75" customHeight="1">
      <c r="A141" s="1320">
        <v>5</v>
      </c>
      <c r="B141" s="1322" t="s">
        <v>5227</v>
      </c>
      <c r="C141" s="396" t="s">
        <v>5228</v>
      </c>
      <c r="D141" s="396" t="s">
        <v>5229</v>
      </c>
      <c r="E141" s="1044">
        <v>585</v>
      </c>
      <c r="F141" s="962">
        <v>630</v>
      </c>
      <c r="G141" s="962">
        <v>252</v>
      </c>
      <c r="H141" s="962">
        <v>189</v>
      </c>
      <c r="I141" s="962">
        <v>132</v>
      </c>
      <c r="J141" s="391"/>
      <c r="K141" s="391"/>
      <c r="L141" s="391"/>
      <c r="M141" s="391"/>
      <c r="N141" s="391"/>
      <c r="O141" s="391"/>
      <c r="P141" s="391"/>
      <c r="Q141" s="391"/>
      <c r="R141" s="391"/>
      <c r="S141" s="391"/>
      <c r="T141" s="391"/>
      <c r="U141" s="391"/>
    </row>
    <row r="142" spans="1:21" s="238" customFormat="1" ht="12.75" customHeight="1">
      <c r="A142" s="1324"/>
      <c r="B142" s="1325"/>
      <c r="C142" s="396" t="s">
        <v>5229</v>
      </c>
      <c r="D142" s="396" t="s">
        <v>5230</v>
      </c>
      <c r="E142" s="1044">
        <v>360</v>
      </c>
      <c r="F142" s="962">
        <v>450</v>
      </c>
      <c r="G142" s="962">
        <v>180</v>
      </c>
      <c r="H142" s="962">
        <v>140</v>
      </c>
      <c r="I142" s="962">
        <v>132</v>
      </c>
      <c r="J142" s="391"/>
      <c r="K142" s="391"/>
      <c r="L142" s="391"/>
      <c r="M142" s="391"/>
      <c r="N142" s="391"/>
      <c r="O142" s="391"/>
      <c r="P142" s="391"/>
      <c r="Q142" s="391"/>
      <c r="R142" s="391"/>
      <c r="S142" s="391"/>
      <c r="T142" s="391"/>
      <c r="U142" s="391"/>
    </row>
    <row r="143" spans="1:21" s="238" customFormat="1" ht="12.75" customHeight="1">
      <c r="A143" s="1321"/>
      <c r="B143" s="1323"/>
      <c r="C143" s="396" t="s">
        <v>5230</v>
      </c>
      <c r="D143" s="396" t="s">
        <v>5231</v>
      </c>
      <c r="E143" s="1044">
        <v>308</v>
      </c>
      <c r="F143" s="962">
        <v>390</v>
      </c>
      <c r="G143" s="962">
        <v>156</v>
      </c>
      <c r="H143" s="962">
        <v>140</v>
      </c>
      <c r="I143" s="962">
        <v>132</v>
      </c>
      <c r="J143" s="391"/>
      <c r="K143" s="391"/>
      <c r="L143" s="391"/>
      <c r="M143" s="391"/>
      <c r="N143" s="391"/>
      <c r="O143" s="391"/>
      <c r="P143" s="391"/>
      <c r="Q143" s="391"/>
      <c r="R143" s="391"/>
      <c r="S143" s="391"/>
      <c r="T143" s="391"/>
      <c r="U143" s="391"/>
    </row>
    <row r="144" spans="1:21" s="238" customFormat="1" ht="12.75" customHeight="1">
      <c r="A144" s="1320">
        <v>6</v>
      </c>
      <c r="B144" s="1322" t="s">
        <v>5232</v>
      </c>
      <c r="C144" s="396" t="s">
        <v>5233</v>
      </c>
      <c r="D144" s="396" t="s">
        <v>5234</v>
      </c>
      <c r="E144" s="1044">
        <v>200</v>
      </c>
      <c r="F144" s="962">
        <v>280</v>
      </c>
      <c r="G144" s="962">
        <v>160</v>
      </c>
      <c r="H144" s="962">
        <v>140</v>
      </c>
      <c r="I144" s="962">
        <v>112</v>
      </c>
      <c r="J144" s="391"/>
      <c r="K144" s="391"/>
      <c r="L144" s="391"/>
      <c r="M144" s="391"/>
      <c r="N144" s="391"/>
      <c r="O144" s="391"/>
      <c r="P144" s="391"/>
      <c r="Q144" s="391"/>
      <c r="R144" s="391"/>
      <c r="S144" s="391"/>
      <c r="T144" s="391"/>
      <c r="U144" s="391"/>
    </row>
    <row r="145" spans="1:21" s="238" customFormat="1" ht="12.75" customHeight="1">
      <c r="A145" s="1321"/>
      <c r="B145" s="1323"/>
      <c r="C145" s="396" t="s">
        <v>5234</v>
      </c>
      <c r="D145" s="396" t="s">
        <v>5235</v>
      </c>
      <c r="E145" s="1044">
        <v>150</v>
      </c>
      <c r="F145" s="962">
        <v>240</v>
      </c>
      <c r="G145" s="962">
        <v>160</v>
      </c>
      <c r="H145" s="962">
        <v>140</v>
      </c>
      <c r="I145" s="962">
        <v>132</v>
      </c>
      <c r="J145" s="391"/>
      <c r="K145" s="391"/>
      <c r="L145" s="391"/>
      <c r="M145" s="391"/>
      <c r="N145" s="391"/>
      <c r="O145" s="391"/>
      <c r="P145" s="391"/>
      <c r="Q145" s="391"/>
      <c r="R145" s="391"/>
      <c r="S145" s="391"/>
      <c r="T145" s="391"/>
      <c r="U145" s="391"/>
    </row>
    <row r="146" spans="1:21" s="238" customFormat="1" ht="12.75" customHeight="1">
      <c r="A146" s="1320">
        <v>7</v>
      </c>
      <c r="B146" s="1322" t="s">
        <v>5137</v>
      </c>
      <c r="C146" s="396" t="s">
        <v>5236</v>
      </c>
      <c r="D146" s="327" t="s">
        <v>5237</v>
      </c>
      <c r="E146" s="1044">
        <v>200</v>
      </c>
      <c r="F146" s="962">
        <v>220</v>
      </c>
      <c r="G146" s="962">
        <v>180</v>
      </c>
      <c r="H146" s="962">
        <v>140</v>
      </c>
      <c r="I146" s="962">
        <v>132</v>
      </c>
      <c r="J146" s="391"/>
      <c r="K146" s="391"/>
      <c r="L146" s="391"/>
      <c r="M146" s="391"/>
      <c r="N146" s="391"/>
      <c r="O146" s="391"/>
      <c r="P146" s="391"/>
      <c r="Q146" s="391"/>
      <c r="R146" s="391"/>
      <c r="S146" s="391"/>
      <c r="T146" s="391"/>
      <c r="U146" s="391"/>
    </row>
    <row r="147" spans="1:21" s="238" customFormat="1" ht="12.75" customHeight="1">
      <c r="A147" s="1321"/>
      <c r="B147" s="1323"/>
      <c r="C147" s="327" t="s">
        <v>5237</v>
      </c>
      <c r="D147" s="396" t="s">
        <v>5238</v>
      </c>
      <c r="E147" s="1044">
        <v>150</v>
      </c>
      <c r="F147" s="962">
        <v>180</v>
      </c>
      <c r="G147" s="962">
        <v>108</v>
      </c>
      <c r="H147" s="962">
        <v>140</v>
      </c>
      <c r="I147" s="962">
        <v>132</v>
      </c>
      <c r="J147" s="391"/>
      <c r="K147" s="391"/>
      <c r="L147" s="391"/>
      <c r="M147" s="391"/>
      <c r="N147" s="391"/>
      <c r="O147" s="391"/>
      <c r="P147" s="391"/>
      <c r="Q147" s="391"/>
      <c r="R147" s="391"/>
      <c r="S147" s="391"/>
      <c r="T147" s="391"/>
      <c r="U147" s="391"/>
    </row>
    <row r="148" spans="1:21" s="238" customFormat="1" ht="12.75" customHeight="1">
      <c r="A148" s="1320">
        <v>8</v>
      </c>
      <c r="B148" s="1335" t="s">
        <v>5239</v>
      </c>
      <c r="C148" s="396" t="s">
        <v>4122</v>
      </c>
      <c r="D148" s="396" t="s">
        <v>5240</v>
      </c>
      <c r="E148" s="1044">
        <v>280</v>
      </c>
      <c r="F148" s="962">
        <v>310</v>
      </c>
      <c r="G148" s="962">
        <v>124</v>
      </c>
      <c r="H148" s="962">
        <v>155</v>
      </c>
      <c r="I148" s="962">
        <v>132</v>
      </c>
      <c r="J148" s="391"/>
      <c r="K148" s="391"/>
      <c r="L148" s="391"/>
      <c r="M148" s="391"/>
      <c r="N148" s="391"/>
      <c r="O148" s="391"/>
      <c r="P148" s="391"/>
      <c r="Q148" s="391"/>
      <c r="R148" s="391"/>
      <c r="S148" s="391"/>
      <c r="T148" s="391"/>
      <c r="U148" s="391"/>
    </row>
    <row r="149" spans="1:21" s="238" customFormat="1" ht="12.75" customHeight="1">
      <c r="A149" s="1324"/>
      <c r="B149" s="1336"/>
      <c r="C149" s="396" t="s">
        <v>5241</v>
      </c>
      <c r="D149" s="396" t="s">
        <v>5242</v>
      </c>
      <c r="E149" s="1044">
        <v>420</v>
      </c>
      <c r="F149" s="962">
        <v>570</v>
      </c>
      <c r="G149" s="962">
        <v>228</v>
      </c>
      <c r="H149" s="962">
        <v>285</v>
      </c>
      <c r="I149" s="962">
        <v>132</v>
      </c>
      <c r="J149" s="391"/>
      <c r="K149" s="391"/>
      <c r="L149" s="391"/>
      <c r="M149" s="391"/>
      <c r="N149" s="391"/>
      <c r="O149" s="391"/>
      <c r="P149" s="391"/>
      <c r="Q149" s="391"/>
      <c r="R149" s="391"/>
      <c r="S149" s="391"/>
      <c r="T149" s="391"/>
      <c r="U149" s="391"/>
    </row>
    <row r="150" spans="1:21" s="238" customFormat="1" ht="12.75" customHeight="1">
      <c r="A150" s="1324"/>
      <c r="B150" s="1336"/>
      <c r="C150" s="396" t="s">
        <v>5243</v>
      </c>
      <c r="D150" s="396" t="s">
        <v>5244</v>
      </c>
      <c r="E150" s="1044">
        <v>196</v>
      </c>
      <c r="F150" s="962">
        <v>310</v>
      </c>
      <c r="G150" s="962">
        <v>124</v>
      </c>
      <c r="H150" s="962">
        <v>155</v>
      </c>
      <c r="I150" s="962">
        <v>132</v>
      </c>
      <c r="J150" s="391"/>
      <c r="K150" s="391"/>
      <c r="L150" s="391"/>
      <c r="M150" s="391"/>
      <c r="N150" s="391"/>
      <c r="O150" s="391"/>
      <c r="P150" s="391"/>
      <c r="Q150" s="391"/>
      <c r="R150" s="391"/>
      <c r="S150" s="391"/>
      <c r="T150" s="391"/>
      <c r="U150" s="391"/>
    </row>
    <row r="151" spans="1:21" s="238" customFormat="1" ht="12.75" customHeight="1">
      <c r="A151" s="1324"/>
      <c r="B151" s="1336"/>
      <c r="C151" s="396" t="s">
        <v>5245</v>
      </c>
      <c r="D151" s="396" t="s">
        <v>5246</v>
      </c>
      <c r="E151" s="1044">
        <v>224</v>
      </c>
      <c r="F151" s="962">
        <v>280</v>
      </c>
      <c r="G151" s="962">
        <v>168</v>
      </c>
      <c r="H151" s="962">
        <v>140</v>
      </c>
      <c r="I151" s="962">
        <v>132</v>
      </c>
      <c r="J151" s="391"/>
      <c r="K151" s="391"/>
      <c r="L151" s="391"/>
      <c r="M151" s="391"/>
      <c r="N151" s="391"/>
      <c r="O151" s="391"/>
      <c r="P151" s="391"/>
      <c r="Q151" s="391"/>
      <c r="R151" s="391"/>
      <c r="S151" s="391"/>
      <c r="T151" s="391"/>
      <c r="U151" s="391"/>
    </row>
    <row r="152" spans="1:21" s="238" customFormat="1" ht="12.75" customHeight="1">
      <c r="A152" s="1324"/>
      <c r="B152" s="1336"/>
      <c r="C152" s="396" t="s">
        <v>5247</v>
      </c>
      <c r="D152" s="396" t="s">
        <v>5248</v>
      </c>
      <c r="E152" s="1044">
        <v>168</v>
      </c>
      <c r="F152" s="962">
        <v>200</v>
      </c>
      <c r="G152" s="962">
        <v>150</v>
      </c>
      <c r="H152" s="962">
        <v>140</v>
      </c>
      <c r="I152" s="962">
        <v>132</v>
      </c>
      <c r="J152" s="391"/>
      <c r="K152" s="391"/>
      <c r="L152" s="391"/>
      <c r="M152" s="391"/>
      <c r="N152" s="391"/>
      <c r="O152" s="391"/>
      <c r="P152" s="391"/>
      <c r="Q152" s="391"/>
      <c r="R152" s="391"/>
      <c r="S152" s="391"/>
      <c r="T152" s="391"/>
      <c r="U152" s="391"/>
    </row>
    <row r="153" spans="1:21" s="238" customFormat="1" ht="12.75" customHeight="1">
      <c r="A153" s="1324"/>
      <c r="B153" s="1336"/>
      <c r="C153" s="396" t="s">
        <v>5249</v>
      </c>
      <c r="D153" s="396" t="s">
        <v>5250</v>
      </c>
      <c r="E153" s="1044">
        <v>168</v>
      </c>
      <c r="F153" s="962">
        <v>200</v>
      </c>
      <c r="G153" s="962">
        <v>150</v>
      </c>
      <c r="H153" s="962">
        <v>140</v>
      </c>
      <c r="I153" s="962">
        <v>132</v>
      </c>
      <c r="J153" s="391"/>
      <c r="K153" s="391"/>
      <c r="L153" s="391"/>
      <c r="M153" s="391"/>
      <c r="N153" s="391"/>
      <c r="O153" s="391"/>
      <c r="P153" s="391"/>
      <c r="Q153" s="391"/>
      <c r="R153" s="391"/>
      <c r="S153" s="391"/>
      <c r="T153" s="391"/>
      <c r="U153" s="391"/>
    </row>
    <row r="154" spans="1:21" s="238" customFormat="1" ht="12.75" customHeight="1">
      <c r="A154" s="1324"/>
      <c r="B154" s="1336"/>
      <c r="C154" s="396" t="s">
        <v>5251</v>
      </c>
      <c r="D154" s="396" t="s">
        <v>5252</v>
      </c>
      <c r="E154" s="1044">
        <v>196</v>
      </c>
      <c r="F154" s="962">
        <v>220</v>
      </c>
      <c r="G154" s="962">
        <v>200</v>
      </c>
      <c r="H154" s="962">
        <v>150</v>
      </c>
      <c r="I154" s="962">
        <v>132</v>
      </c>
      <c r="J154" s="391"/>
      <c r="K154" s="391"/>
      <c r="L154" s="391"/>
      <c r="M154" s="391"/>
      <c r="N154" s="391"/>
      <c r="O154" s="391"/>
      <c r="P154" s="391"/>
      <c r="Q154" s="391"/>
      <c r="R154" s="391"/>
      <c r="S154" s="391"/>
      <c r="T154" s="391"/>
      <c r="U154" s="391"/>
    </row>
    <row r="155" spans="1:21" s="238" customFormat="1" ht="12.75" customHeight="1">
      <c r="A155" s="1324"/>
      <c r="B155" s="1336"/>
      <c r="C155" s="396" t="s">
        <v>5253</v>
      </c>
      <c r="D155" s="396" t="s">
        <v>5254</v>
      </c>
      <c r="E155" s="1044">
        <v>132</v>
      </c>
      <c r="F155" s="962">
        <v>180</v>
      </c>
      <c r="G155" s="962">
        <v>150</v>
      </c>
      <c r="H155" s="962">
        <v>140</v>
      </c>
      <c r="I155" s="962">
        <v>132</v>
      </c>
      <c r="J155" s="391"/>
      <c r="K155" s="391"/>
      <c r="L155" s="391"/>
      <c r="M155" s="391"/>
      <c r="N155" s="391"/>
      <c r="O155" s="391"/>
      <c r="P155" s="391"/>
      <c r="Q155" s="391"/>
      <c r="R155" s="391"/>
      <c r="S155" s="391"/>
      <c r="T155" s="391"/>
      <c r="U155" s="391"/>
    </row>
    <row r="156" spans="1:21" s="238" customFormat="1" ht="12.75" customHeight="1">
      <c r="A156" s="1321"/>
      <c r="B156" s="1337"/>
      <c r="C156" s="396" t="s">
        <v>5255</v>
      </c>
      <c r="D156" s="396" t="s">
        <v>5256</v>
      </c>
      <c r="E156" s="1044">
        <v>168</v>
      </c>
      <c r="F156" s="962">
        <v>180</v>
      </c>
      <c r="G156" s="962">
        <v>160</v>
      </c>
      <c r="H156" s="962">
        <v>140</v>
      </c>
      <c r="I156" s="962">
        <v>132</v>
      </c>
      <c r="J156" s="391"/>
      <c r="K156" s="391"/>
      <c r="L156" s="391"/>
      <c r="M156" s="391"/>
      <c r="N156" s="391"/>
      <c r="O156" s="391"/>
      <c r="P156" s="391"/>
      <c r="Q156" s="391"/>
      <c r="R156" s="391"/>
      <c r="S156" s="391"/>
      <c r="T156" s="391"/>
      <c r="U156" s="391"/>
    </row>
    <row r="157" spans="1:21" s="238" customFormat="1" ht="12.75" customHeight="1">
      <c r="A157" s="397">
        <v>9</v>
      </c>
      <c r="B157" s="398" t="s">
        <v>5257</v>
      </c>
      <c r="C157" s="396" t="s">
        <v>5258</v>
      </c>
      <c r="D157" s="396"/>
      <c r="E157" s="1044">
        <v>180</v>
      </c>
      <c r="F157" s="962">
        <v>220</v>
      </c>
      <c r="G157" s="962">
        <v>160</v>
      </c>
      <c r="H157" s="962">
        <v>140</v>
      </c>
      <c r="I157" s="962">
        <v>132</v>
      </c>
      <c r="J157" s="391"/>
      <c r="K157" s="391"/>
      <c r="L157" s="391"/>
      <c r="M157" s="391"/>
      <c r="N157" s="391"/>
      <c r="O157" s="391"/>
      <c r="P157" s="391"/>
      <c r="Q157" s="391"/>
      <c r="R157" s="391"/>
      <c r="S157" s="391"/>
      <c r="T157" s="391"/>
      <c r="U157" s="391"/>
    </row>
    <row r="158" spans="1:21" s="238" customFormat="1" ht="12.75" customHeight="1">
      <c r="A158" s="406">
        <v>10</v>
      </c>
      <c r="B158" s="407"/>
      <c r="C158" s="401" t="s">
        <v>208</v>
      </c>
      <c r="D158" s="396"/>
      <c r="E158" s="1047">
        <v>0</v>
      </c>
      <c r="F158" s="965"/>
      <c r="G158" s="965"/>
      <c r="H158" s="965"/>
      <c r="I158" s="965"/>
      <c r="J158" s="391"/>
      <c r="K158" s="391"/>
      <c r="L158" s="391"/>
      <c r="M158" s="391"/>
      <c r="N158" s="391"/>
      <c r="O158" s="391"/>
      <c r="P158" s="391"/>
      <c r="Q158" s="391"/>
      <c r="R158" s="391"/>
      <c r="S158" s="391"/>
      <c r="T158" s="391"/>
      <c r="U158" s="391"/>
    </row>
    <row r="159" spans="1:21" s="238" customFormat="1" ht="12.75" customHeight="1">
      <c r="A159" s="406"/>
      <c r="B159" s="407"/>
      <c r="C159" s="401" t="s">
        <v>5259</v>
      </c>
      <c r="D159" s="396"/>
      <c r="E159" s="1047">
        <v>0</v>
      </c>
      <c r="F159" s="965"/>
      <c r="G159" s="965"/>
      <c r="H159" s="965"/>
      <c r="I159" s="965"/>
      <c r="J159" s="391"/>
      <c r="K159" s="391"/>
      <c r="L159" s="391"/>
      <c r="M159" s="391"/>
      <c r="N159" s="391"/>
      <c r="O159" s="391"/>
      <c r="P159" s="391"/>
      <c r="Q159" s="391"/>
      <c r="R159" s="391"/>
      <c r="S159" s="391"/>
      <c r="T159" s="391"/>
      <c r="U159" s="391"/>
    </row>
    <row r="160" spans="1:21" s="238" customFormat="1" ht="12.75" customHeight="1">
      <c r="A160" s="406"/>
      <c r="B160" s="407"/>
      <c r="C160" s="402" t="s">
        <v>5201</v>
      </c>
      <c r="D160" s="396"/>
      <c r="E160" s="1047">
        <v>132</v>
      </c>
      <c r="F160" s="965">
        <v>135</v>
      </c>
      <c r="G160" s="965">
        <v>0</v>
      </c>
      <c r="H160" s="965">
        <v>0</v>
      </c>
      <c r="I160" s="965"/>
      <c r="J160" s="391"/>
      <c r="K160" s="391"/>
      <c r="L160" s="391"/>
      <c r="M160" s="391"/>
      <c r="N160" s="391"/>
      <c r="O160" s="391"/>
      <c r="P160" s="391"/>
      <c r="Q160" s="391"/>
      <c r="R160" s="391"/>
      <c r="S160" s="391"/>
      <c r="T160" s="391"/>
      <c r="U160" s="391"/>
    </row>
    <row r="161" spans="1:21" s="238" customFormat="1" ht="12.75" customHeight="1">
      <c r="A161" s="406"/>
      <c r="B161" s="407"/>
      <c r="C161" s="401" t="s">
        <v>5260</v>
      </c>
      <c r="D161" s="396"/>
      <c r="E161" s="1047">
        <v>0</v>
      </c>
      <c r="F161" s="965"/>
      <c r="G161" s="965"/>
      <c r="H161" s="965"/>
      <c r="I161" s="965"/>
      <c r="J161" s="391"/>
      <c r="K161" s="391"/>
      <c r="L161" s="391"/>
      <c r="M161" s="391"/>
      <c r="N161" s="391"/>
      <c r="O161" s="391"/>
      <c r="P161" s="391"/>
      <c r="Q161" s="391"/>
      <c r="R161" s="391"/>
      <c r="S161" s="391"/>
      <c r="T161" s="391"/>
      <c r="U161" s="391"/>
    </row>
    <row r="162" spans="1:21" s="238" customFormat="1" ht="12.75" customHeight="1">
      <c r="A162" s="406"/>
      <c r="B162" s="407"/>
      <c r="C162" s="402" t="s">
        <v>5201</v>
      </c>
      <c r="D162" s="396"/>
      <c r="E162" s="1047">
        <v>120</v>
      </c>
      <c r="F162" s="965">
        <v>120</v>
      </c>
      <c r="G162" s="965">
        <v>0</v>
      </c>
      <c r="H162" s="965">
        <v>0</v>
      </c>
      <c r="I162" s="965"/>
      <c r="J162" s="391"/>
      <c r="K162" s="391"/>
      <c r="L162" s="391"/>
      <c r="M162" s="391"/>
      <c r="N162" s="391"/>
      <c r="O162" s="391"/>
      <c r="P162" s="391"/>
      <c r="Q162" s="391"/>
      <c r="R162" s="391"/>
      <c r="S162" s="391"/>
      <c r="T162" s="391"/>
      <c r="U162" s="391"/>
    </row>
    <row r="163" spans="1:21" s="238" customFormat="1" ht="12.75" customHeight="1">
      <c r="A163" s="406"/>
      <c r="B163" s="407"/>
      <c r="C163" s="401" t="s">
        <v>5261</v>
      </c>
      <c r="D163" s="396"/>
      <c r="E163" s="1047">
        <v>0</v>
      </c>
      <c r="F163" s="965"/>
      <c r="G163" s="965"/>
      <c r="H163" s="965"/>
      <c r="I163" s="965"/>
      <c r="J163" s="391"/>
      <c r="K163" s="391"/>
      <c r="L163" s="391"/>
      <c r="M163" s="391"/>
      <c r="N163" s="391"/>
      <c r="O163" s="391"/>
      <c r="P163" s="391"/>
      <c r="Q163" s="391"/>
      <c r="R163" s="391"/>
      <c r="S163" s="391"/>
      <c r="T163" s="391"/>
      <c r="U163" s="391"/>
    </row>
    <row r="164" spans="1:21" s="238" customFormat="1" ht="12.75" customHeight="1">
      <c r="A164" s="406"/>
      <c r="B164" s="407"/>
      <c r="C164" s="402" t="s">
        <v>5201</v>
      </c>
      <c r="D164" s="396"/>
      <c r="E164" s="1047">
        <v>100</v>
      </c>
      <c r="F164" s="965">
        <v>110</v>
      </c>
      <c r="G164" s="965">
        <v>0</v>
      </c>
      <c r="H164" s="965">
        <v>0</v>
      </c>
      <c r="I164" s="965"/>
      <c r="J164" s="391"/>
      <c r="K164" s="391"/>
      <c r="L164" s="391"/>
      <c r="M164" s="391"/>
      <c r="N164" s="391"/>
      <c r="O164" s="391"/>
      <c r="P164" s="391"/>
      <c r="Q164" s="391"/>
      <c r="R164" s="391"/>
      <c r="S164" s="391"/>
      <c r="T164" s="391"/>
      <c r="U164" s="391"/>
    </row>
    <row r="165" spans="1:21" s="389" customFormat="1" ht="12.75" customHeight="1">
      <c r="A165" s="408">
        <v>3</v>
      </c>
      <c r="B165" s="1341" t="s">
        <v>5262</v>
      </c>
      <c r="C165" s="1342"/>
      <c r="D165" s="1343"/>
      <c r="E165" s="1048">
        <v>0</v>
      </c>
      <c r="F165" s="966"/>
      <c r="G165" s="966"/>
      <c r="H165" s="966"/>
      <c r="I165" s="966"/>
      <c r="J165" s="391"/>
      <c r="K165" s="391"/>
      <c r="L165" s="394"/>
      <c r="M165" s="394"/>
      <c r="N165" s="394"/>
      <c r="O165" s="394"/>
      <c r="P165" s="394"/>
      <c r="Q165" s="394"/>
      <c r="R165" s="394"/>
      <c r="S165" s="394"/>
      <c r="T165" s="394"/>
      <c r="U165" s="394"/>
    </row>
    <row r="166" spans="1:21" s="238" customFormat="1" ht="12.75" customHeight="1">
      <c r="A166" s="1206">
        <v>1</v>
      </c>
      <c r="B166" s="1332" t="s">
        <v>5263</v>
      </c>
      <c r="C166" s="398" t="s">
        <v>4122</v>
      </c>
      <c r="D166" s="398" t="s">
        <v>5264</v>
      </c>
      <c r="E166" s="1044">
        <v>420</v>
      </c>
      <c r="F166" s="963">
        <v>482.99999999999994</v>
      </c>
      <c r="G166" s="963">
        <v>360</v>
      </c>
      <c r="H166" s="963">
        <v>300</v>
      </c>
      <c r="I166" s="963">
        <v>120</v>
      </c>
      <c r="J166" s="391"/>
      <c r="K166" s="391"/>
      <c r="L166" s="391"/>
      <c r="M166" s="391"/>
      <c r="N166" s="391"/>
      <c r="O166" s="391"/>
      <c r="P166" s="391"/>
      <c r="Q166" s="391"/>
      <c r="R166" s="391"/>
      <c r="S166" s="391"/>
      <c r="T166" s="391"/>
      <c r="U166" s="391"/>
    </row>
    <row r="167" spans="1:21" s="238" customFormat="1" ht="12.75" customHeight="1">
      <c r="A167" s="1207"/>
      <c r="B167" s="1333"/>
      <c r="C167" s="398" t="s">
        <v>5264</v>
      </c>
      <c r="D167" s="398" t="s">
        <v>5265</v>
      </c>
      <c r="E167" s="1044">
        <v>600</v>
      </c>
      <c r="F167" s="963">
        <v>750</v>
      </c>
      <c r="G167" s="963">
        <v>510</v>
      </c>
      <c r="H167" s="963">
        <v>425</v>
      </c>
      <c r="I167" s="963">
        <v>120</v>
      </c>
      <c r="J167" s="391"/>
      <c r="K167" s="391"/>
      <c r="L167" s="391"/>
      <c r="M167" s="391"/>
      <c r="N167" s="391"/>
      <c r="O167" s="391"/>
      <c r="P167" s="391"/>
      <c r="Q167" s="391"/>
      <c r="R167" s="391"/>
      <c r="S167" s="391"/>
      <c r="T167" s="391"/>
      <c r="U167" s="391"/>
    </row>
    <row r="168" spans="1:21" s="238" customFormat="1" ht="12.75" customHeight="1">
      <c r="A168" s="1207"/>
      <c r="B168" s="1333"/>
      <c r="C168" s="398" t="s">
        <v>5265</v>
      </c>
      <c r="D168" s="398" t="s">
        <v>5266</v>
      </c>
      <c r="E168" s="1044">
        <v>300</v>
      </c>
      <c r="F168" s="963">
        <v>345</v>
      </c>
      <c r="G168" s="963">
        <v>300</v>
      </c>
      <c r="H168" s="963">
        <v>250</v>
      </c>
      <c r="I168" s="963">
        <v>110</v>
      </c>
      <c r="J168" s="391"/>
      <c r="K168" s="391"/>
      <c r="L168" s="391"/>
      <c r="M168" s="391"/>
      <c r="N168" s="391"/>
      <c r="O168" s="391"/>
      <c r="P168" s="391"/>
      <c r="Q168" s="391"/>
      <c r="R168" s="391"/>
      <c r="S168" s="391"/>
      <c r="T168" s="391"/>
      <c r="U168" s="391"/>
    </row>
    <row r="169" spans="1:21" s="238" customFormat="1" ht="12.75" customHeight="1">
      <c r="A169" s="1207"/>
      <c r="B169" s="1333"/>
      <c r="C169" s="398" t="s">
        <v>5267</v>
      </c>
      <c r="D169" s="398" t="s">
        <v>5268</v>
      </c>
      <c r="E169" s="1044">
        <v>286</v>
      </c>
      <c r="F169" s="963">
        <v>300</v>
      </c>
      <c r="G169" s="963">
        <v>282</v>
      </c>
      <c r="H169" s="963">
        <v>235</v>
      </c>
      <c r="I169" s="963">
        <v>120</v>
      </c>
      <c r="J169" s="391"/>
      <c r="K169" s="391"/>
      <c r="L169" s="391"/>
      <c r="M169" s="391"/>
      <c r="N169" s="391"/>
      <c r="O169" s="391"/>
      <c r="P169" s="391"/>
      <c r="Q169" s="391"/>
      <c r="R169" s="391"/>
      <c r="S169" s="391"/>
      <c r="T169" s="391"/>
      <c r="U169" s="391"/>
    </row>
    <row r="170" spans="1:21" s="238" customFormat="1" ht="12.75" customHeight="1">
      <c r="A170" s="1207"/>
      <c r="B170" s="1333"/>
      <c r="C170" s="398" t="s">
        <v>5268</v>
      </c>
      <c r="D170" s="398" t="s">
        <v>5269</v>
      </c>
      <c r="E170" s="1044">
        <v>312</v>
      </c>
      <c r="F170" s="963">
        <v>350</v>
      </c>
      <c r="G170" s="963">
        <v>270</v>
      </c>
      <c r="H170" s="963">
        <v>225</v>
      </c>
      <c r="I170" s="963">
        <v>180</v>
      </c>
      <c r="J170" s="391"/>
      <c r="K170" s="391"/>
      <c r="L170" s="391"/>
      <c r="M170" s="391"/>
      <c r="N170" s="391"/>
      <c r="O170" s="391"/>
      <c r="P170" s="391"/>
      <c r="Q170" s="391"/>
      <c r="R170" s="391"/>
      <c r="S170" s="391"/>
      <c r="T170" s="391"/>
      <c r="U170" s="391"/>
    </row>
    <row r="171" spans="1:21" s="238" customFormat="1" ht="12.75" customHeight="1">
      <c r="A171" s="1208"/>
      <c r="B171" s="1334"/>
      <c r="C171" s="398" t="s">
        <v>5269</v>
      </c>
      <c r="D171" s="398" t="s">
        <v>5270</v>
      </c>
      <c r="E171" s="1044">
        <v>390</v>
      </c>
      <c r="F171" s="963">
        <v>450</v>
      </c>
      <c r="G171" s="963">
        <v>330</v>
      </c>
      <c r="H171" s="963">
        <v>275</v>
      </c>
      <c r="I171" s="963">
        <v>120</v>
      </c>
      <c r="J171" s="391"/>
      <c r="K171" s="391"/>
      <c r="L171" s="391"/>
      <c r="M171" s="391"/>
      <c r="N171" s="391"/>
      <c r="O171" s="391"/>
      <c r="P171" s="391"/>
      <c r="Q171" s="391"/>
      <c r="R171" s="391"/>
      <c r="S171" s="391"/>
      <c r="T171" s="391"/>
      <c r="U171" s="391"/>
    </row>
    <row r="172" spans="1:21" s="238" customFormat="1" ht="12.75" customHeight="1">
      <c r="A172" s="1320">
        <v>2</v>
      </c>
      <c r="B172" s="1322" t="s">
        <v>5271</v>
      </c>
      <c r="C172" s="398" t="s">
        <v>5265</v>
      </c>
      <c r="D172" s="398" t="s">
        <v>5272</v>
      </c>
      <c r="E172" s="1044">
        <v>264</v>
      </c>
      <c r="F172" s="963">
        <v>320</v>
      </c>
      <c r="G172" s="963">
        <v>210</v>
      </c>
      <c r="H172" s="963">
        <v>175</v>
      </c>
      <c r="I172" s="963">
        <v>120</v>
      </c>
      <c r="J172" s="391"/>
      <c r="K172" s="391"/>
      <c r="L172" s="391"/>
      <c r="M172" s="391"/>
      <c r="N172" s="391"/>
      <c r="O172" s="391"/>
      <c r="P172" s="391"/>
      <c r="Q172" s="391"/>
      <c r="R172" s="391"/>
      <c r="S172" s="391"/>
      <c r="T172" s="391"/>
      <c r="U172" s="391"/>
    </row>
    <row r="173" spans="1:21" s="238" customFormat="1" ht="12.75" customHeight="1">
      <c r="A173" s="1324"/>
      <c r="B173" s="1325"/>
      <c r="C173" s="398" t="s">
        <v>5272</v>
      </c>
      <c r="D173" s="398" t="s">
        <v>5273</v>
      </c>
      <c r="E173" s="1044">
        <v>390</v>
      </c>
      <c r="F173" s="963">
        <v>430</v>
      </c>
      <c r="G173" s="963">
        <v>384</v>
      </c>
      <c r="H173" s="963">
        <v>320</v>
      </c>
      <c r="I173" s="963">
        <v>120</v>
      </c>
      <c r="J173" s="391"/>
      <c r="K173" s="391"/>
      <c r="L173" s="391"/>
      <c r="M173" s="391"/>
      <c r="N173" s="391"/>
      <c r="O173" s="391"/>
      <c r="P173" s="391"/>
      <c r="Q173" s="391"/>
      <c r="R173" s="391"/>
      <c r="S173" s="391"/>
      <c r="T173" s="391"/>
      <c r="U173" s="391"/>
    </row>
    <row r="174" spans="1:21" s="238" customFormat="1" ht="12.75" customHeight="1">
      <c r="A174" s="1324"/>
      <c r="B174" s="1325"/>
      <c r="C174" s="398" t="s">
        <v>5274</v>
      </c>
      <c r="D174" s="398" t="s">
        <v>5275</v>
      </c>
      <c r="E174" s="1044">
        <v>650</v>
      </c>
      <c r="F174" s="963">
        <v>700</v>
      </c>
      <c r="G174" s="963">
        <v>594</v>
      </c>
      <c r="H174" s="963">
        <v>495</v>
      </c>
      <c r="I174" s="963">
        <v>120</v>
      </c>
      <c r="J174" s="391"/>
      <c r="K174" s="391"/>
      <c r="L174" s="391"/>
      <c r="M174" s="391"/>
      <c r="N174" s="391"/>
      <c r="O174" s="391"/>
      <c r="P174" s="391"/>
      <c r="Q174" s="391"/>
      <c r="R174" s="391"/>
      <c r="S174" s="391"/>
      <c r="T174" s="391"/>
      <c r="U174" s="391"/>
    </row>
    <row r="175" spans="1:21" s="238" customFormat="1" ht="12.75" customHeight="1">
      <c r="A175" s="1324"/>
      <c r="B175" s="1325"/>
      <c r="C175" s="398" t="s">
        <v>5276</v>
      </c>
      <c r="D175" s="398" t="s">
        <v>5277</v>
      </c>
      <c r="E175" s="1044">
        <v>260</v>
      </c>
      <c r="F175" s="963">
        <v>299</v>
      </c>
      <c r="G175" s="963">
        <v>228</v>
      </c>
      <c r="H175" s="963">
        <v>190</v>
      </c>
      <c r="I175" s="963">
        <v>110</v>
      </c>
      <c r="J175" s="391"/>
      <c r="K175" s="391"/>
      <c r="L175" s="391"/>
      <c r="M175" s="391"/>
      <c r="N175" s="391"/>
      <c r="O175" s="391"/>
      <c r="P175" s="391"/>
      <c r="Q175" s="391"/>
      <c r="R175" s="391"/>
      <c r="S175" s="391"/>
      <c r="T175" s="391"/>
      <c r="U175" s="391"/>
    </row>
    <row r="176" spans="1:21" s="238" customFormat="1" ht="12.75" customHeight="1">
      <c r="A176" s="1324"/>
      <c r="B176" s="1325"/>
      <c r="C176" s="398" t="s">
        <v>5278</v>
      </c>
      <c r="D176" s="398" t="s">
        <v>5279</v>
      </c>
      <c r="E176" s="1044">
        <v>110</v>
      </c>
      <c r="F176" s="963">
        <v>150</v>
      </c>
      <c r="G176" s="963">
        <v>140</v>
      </c>
      <c r="H176" s="963">
        <v>120</v>
      </c>
      <c r="I176" s="963">
        <v>110</v>
      </c>
      <c r="J176" s="391"/>
      <c r="K176" s="391"/>
      <c r="L176" s="391"/>
      <c r="M176" s="391"/>
      <c r="N176" s="391"/>
      <c r="O176" s="391"/>
      <c r="P176" s="391"/>
      <c r="Q176" s="391"/>
      <c r="R176" s="391"/>
      <c r="S176" s="391"/>
      <c r="T176" s="391"/>
      <c r="U176" s="391"/>
    </row>
    <row r="177" spans="1:21" s="238" customFormat="1" ht="12.75" customHeight="1">
      <c r="A177" s="1324"/>
      <c r="B177" s="1325"/>
      <c r="C177" s="398" t="s">
        <v>5280</v>
      </c>
      <c r="D177" s="398" t="s">
        <v>5281</v>
      </c>
      <c r="E177" s="1044">
        <v>110</v>
      </c>
      <c r="F177" s="963">
        <v>150</v>
      </c>
      <c r="G177" s="963">
        <v>140</v>
      </c>
      <c r="H177" s="963">
        <v>120</v>
      </c>
      <c r="I177" s="963">
        <v>110</v>
      </c>
      <c r="J177" s="391"/>
      <c r="K177" s="391"/>
      <c r="L177" s="391"/>
      <c r="M177" s="391"/>
      <c r="N177" s="391"/>
      <c r="O177" s="391"/>
      <c r="P177" s="391"/>
      <c r="Q177" s="391"/>
      <c r="R177" s="391"/>
      <c r="S177" s="391"/>
      <c r="T177" s="391"/>
      <c r="U177" s="391"/>
    </row>
    <row r="178" spans="1:21" s="238" customFormat="1" ht="12.75" customHeight="1">
      <c r="A178" s="1321"/>
      <c r="B178" s="1323"/>
      <c r="C178" s="398" t="s">
        <v>5282</v>
      </c>
      <c r="D178" s="398" t="s">
        <v>5283</v>
      </c>
      <c r="E178" s="1044">
        <v>110</v>
      </c>
      <c r="F178" s="963">
        <v>150</v>
      </c>
      <c r="G178" s="963">
        <v>140</v>
      </c>
      <c r="H178" s="963">
        <v>120</v>
      </c>
      <c r="I178" s="963">
        <v>110</v>
      </c>
      <c r="J178" s="391"/>
      <c r="K178" s="391"/>
      <c r="L178" s="391"/>
      <c r="M178" s="391"/>
      <c r="N178" s="391"/>
      <c r="O178" s="391"/>
      <c r="P178" s="391"/>
      <c r="Q178" s="391"/>
      <c r="R178" s="391"/>
      <c r="S178" s="391"/>
      <c r="T178" s="391"/>
      <c r="U178" s="391"/>
    </row>
    <row r="179" spans="1:21" s="238" customFormat="1" ht="12.75" customHeight="1">
      <c r="A179" s="397">
        <v>3</v>
      </c>
      <c r="B179" s="398" t="s">
        <v>5284</v>
      </c>
      <c r="C179" s="398" t="s">
        <v>5285</v>
      </c>
      <c r="D179" s="398" t="s">
        <v>5270</v>
      </c>
      <c r="E179" s="1044">
        <v>300</v>
      </c>
      <c r="F179" s="963">
        <v>340</v>
      </c>
      <c r="G179" s="963">
        <v>300</v>
      </c>
      <c r="H179" s="963">
        <v>250</v>
      </c>
      <c r="I179" s="963">
        <v>120</v>
      </c>
      <c r="J179" s="391"/>
      <c r="K179" s="391"/>
      <c r="L179" s="391"/>
      <c r="M179" s="391"/>
      <c r="N179" s="391"/>
      <c r="O179" s="391"/>
      <c r="P179" s="391"/>
      <c r="Q179" s="391"/>
      <c r="R179" s="391"/>
      <c r="S179" s="391"/>
      <c r="T179" s="391"/>
      <c r="U179" s="391"/>
    </row>
    <row r="180" spans="1:21" s="238" customFormat="1" ht="12.75" customHeight="1">
      <c r="A180" s="397">
        <v>4</v>
      </c>
      <c r="B180" s="398" t="s">
        <v>5286</v>
      </c>
      <c r="C180" s="398" t="s">
        <v>5287</v>
      </c>
      <c r="D180" s="398" t="s">
        <v>5288</v>
      </c>
      <c r="E180" s="1044">
        <v>220</v>
      </c>
      <c r="F180" s="963">
        <v>250</v>
      </c>
      <c r="G180" s="963">
        <v>216</v>
      </c>
      <c r="H180" s="963">
        <v>180</v>
      </c>
      <c r="I180" s="963">
        <v>120</v>
      </c>
      <c r="J180" s="391"/>
      <c r="K180" s="391"/>
      <c r="L180" s="391"/>
      <c r="M180" s="391"/>
      <c r="N180" s="391"/>
      <c r="O180" s="391"/>
      <c r="P180" s="391"/>
      <c r="Q180" s="391"/>
      <c r="R180" s="391"/>
      <c r="S180" s="391"/>
      <c r="T180" s="391"/>
      <c r="U180" s="391"/>
    </row>
    <row r="181" spans="1:21" s="238" customFormat="1" ht="12.75" customHeight="1">
      <c r="A181" s="1320">
        <v>5</v>
      </c>
      <c r="B181" s="1322" t="s">
        <v>5289</v>
      </c>
      <c r="C181" s="398" t="s">
        <v>5290</v>
      </c>
      <c r="D181" s="398" t="s">
        <v>5291</v>
      </c>
      <c r="E181" s="1044">
        <v>165</v>
      </c>
      <c r="F181" s="963">
        <v>180</v>
      </c>
      <c r="G181" s="963">
        <v>162</v>
      </c>
      <c r="H181" s="963">
        <v>135</v>
      </c>
      <c r="I181" s="963">
        <v>110</v>
      </c>
      <c r="J181" s="391"/>
      <c r="K181" s="391"/>
      <c r="L181" s="391"/>
      <c r="M181" s="391"/>
      <c r="N181" s="391"/>
      <c r="O181" s="391"/>
      <c r="P181" s="391"/>
      <c r="Q181" s="391"/>
      <c r="R181" s="391"/>
      <c r="S181" s="391"/>
      <c r="T181" s="391"/>
      <c r="U181" s="391"/>
    </row>
    <row r="182" spans="1:21" s="238" customFormat="1" ht="12.75" customHeight="1">
      <c r="A182" s="1321"/>
      <c r="B182" s="1323"/>
      <c r="C182" s="398" t="s">
        <v>5292</v>
      </c>
      <c r="D182" s="398" t="s">
        <v>5293</v>
      </c>
      <c r="E182" s="1044">
        <v>165</v>
      </c>
      <c r="F182" s="963">
        <v>180</v>
      </c>
      <c r="G182" s="963">
        <v>162</v>
      </c>
      <c r="H182" s="963">
        <v>135</v>
      </c>
      <c r="I182" s="963">
        <v>110</v>
      </c>
      <c r="J182" s="391"/>
      <c r="K182" s="391"/>
      <c r="L182" s="391"/>
      <c r="M182" s="391"/>
      <c r="N182" s="391"/>
      <c r="O182" s="391"/>
      <c r="P182" s="391"/>
      <c r="Q182" s="391"/>
      <c r="R182" s="391"/>
      <c r="S182" s="391"/>
      <c r="T182" s="391"/>
      <c r="U182" s="391"/>
    </row>
    <row r="183" spans="1:21" s="238" customFormat="1" ht="12.75" customHeight="1">
      <c r="A183" s="406">
        <v>6</v>
      </c>
      <c r="B183" s="407"/>
      <c r="C183" s="401" t="s">
        <v>208</v>
      </c>
      <c r="D183" s="396"/>
      <c r="E183" s="1047">
        <v>0</v>
      </c>
      <c r="F183" s="965"/>
      <c r="G183" s="965"/>
      <c r="H183" s="965"/>
      <c r="I183" s="965"/>
      <c r="J183" s="391"/>
      <c r="K183" s="391"/>
      <c r="L183" s="391"/>
      <c r="M183" s="391"/>
      <c r="N183" s="391"/>
      <c r="O183" s="391"/>
      <c r="P183" s="391"/>
      <c r="Q183" s="391"/>
      <c r="R183" s="391"/>
      <c r="S183" s="391"/>
      <c r="T183" s="391"/>
      <c r="U183" s="391"/>
    </row>
    <row r="184" spans="1:21" s="238" customFormat="1" ht="12.75" customHeight="1">
      <c r="A184" s="406"/>
      <c r="B184" s="407"/>
      <c r="C184" s="401" t="s">
        <v>5294</v>
      </c>
      <c r="D184" s="396"/>
      <c r="E184" s="1047">
        <v>0</v>
      </c>
      <c r="F184" s="965"/>
      <c r="G184" s="965"/>
      <c r="H184" s="965"/>
      <c r="I184" s="965"/>
      <c r="J184" s="391"/>
      <c r="K184" s="391"/>
      <c r="L184" s="391"/>
      <c r="M184" s="391"/>
      <c r="N184" s="391"/>
      <c r="O184" s="391"/>
      <c r="P184" s="391"/>
      <c r="Q184" s="391"/>
      <c r="R184" s="391"/>
      <c r="S184" s="391"/>
      <c r="T184" s="391"/>
      <c r="U184" s="391"/>
    </row>
    <row r="185" spans="1:21" s="238" customFormat="1" ht="12.75" customHeight="1">
      <c r="A185" s="406"/>
      <c r="B185" s="407"/>
      <c r="C185" s="402" t="s">
        <v>5295</v>
      </c>
      <c r="D185" s="396"/>
      <c r="E185" s="1047">
        <v>110</v>
      </c>
      <c r="F185" s="965">
        <v>110</v>
      </c>
      <c r="G185" s="965">
        <v>0</v>
      </c>
      <c r="H185" s="965">
        <v>0</v>
      </c>
      <c r="I185" s="965"/>
      <c r="J185" s="391"/>
      <c r="K185" s="391"/>
      <c r="L185" s="391"/>
      <c r="M185" s="391"/>
      <c r="N185" s="391"/>
      <c r="O185" s="391"/>
      <c r="P185" s="391"/>
      <c r="Q185" s="391"/>
      <c r="R185" s="391"/>
      <c r="S185" s="391"/>
      <c r="T185" s="391"/>
      <c r="U185" s="391"/>
    </row>
    <row r="186" spans="1:21" s="238" customFormat="1" ht="12.75" customHeight="1">
      <c r="A186" s="406"/>
      <c r="B186" s="407"/>
      <c r="C186" s="402" t="s">
        <v>5296</v>
      </c>
      <c r="D186" s="396"/>
      <c r="E186" s="1047">
        <v>99</v>
      </c>
      <c r="F186" s="965">
        <v>100</v>
      </c>
      <c r="G186" s="965">
        <v>0</v>
      </c>
      <c r="H186" s="965">
        <v>0</v>
      </c>
      <c r="I186" s="965"/>
      <c r="J186" s="391"/>
      <c r="K186" s="391"/>
      <c r="L186" s="391"/>
      <c r="M186" s="391"/>
      <c r="N186" s="391"/>
      <c r="O186" s="391"/>
      <c r="P186" s="391"/>
      <c r="Q186" s="391"/>
      <c r="R186" s="391"/>
      <c r="S186" s="391"/>
      <c r="T186" s="391"/>
      <c r="U186" s="391"/>
    </row>
    <row r="187" spans="1:21" s="238" customFormat="1" ht="12.75" customHeight="1">
      <c r="A187" s="406"/>
      <c r="B187" s="407"/>
      <c r="C187" s="401" t="s">
        <v>5297</v>
      </c>
      <c r="D187" s="396"/>
      <c r="E187" s="1047">
        <v>0</v>
      </c>
      <c r="F187" s="965"/>
      <c r="G187" s="965"/>
      <c r="H187" s="965"/>
      <c r="I187" s="965"/>
      <c r="J187" s="391"/>
      <c r="K187" s="391"/>
      <c r="L187" s="391"/>
      <c r="M187" s="391"/>
      <c r="N187" s="391"/>
      <c r="O187" s="391"/>
      <c r="P187" s="391"/>
      <c r="Q187" s="391"/>
      <c r="R187" s="391"/>
      <c r="S187" s="391"/>
      <c r="T187" s="391"/>
      <c r="U187" s="391"/>
    </row>
    <row r="188" spans="1:21" s="238" customFormat="1" ht="12.75" customHeight="1">
      <c r="A188" s="406"/>
      <c r="B188" s="407"/>
      <c r="C188" s="402" t="s">
        <v>5201</v>
      </c>
      <c r="D188" s="396"/>
      <c r="E188" s="1047">
        <v>104</v>
      </c>
      <c r="F188" s="965">
        <v>110</v>
      </c>
      <c r="G188" s="965">
        <v>0</v>
      </c>
      <c r="H188" s="965">
        <v>0</v>
      </c>
      <c r="I188" s="965"/>
      <c r="J188" s="391"/>
      <c r="K188" s="391"/>
      <c r="L188" s="391"/>
      <c r="M188" s="391"/>
      <c r="N188" s="391"/>
      <c r="O188" s="391"/>
      <c r="P188" s="391"/>
      <c r="Q188" s="391"/>
      <c r="R188" s="391"/>
      <c r="S188" s="391"/>
      <c r="T188" s="391"/>
      <c r="U188" s="391"/>
    </row>
    <row r="189" spans="1:21" s="389" customFormat="1" ht="12.75" customHeight="1">
      <c r="A189" s="408">
        <v>4</v>
      </c>
      <c r="B189" s="1341" t="s">
        <v>5298</v>
      </c>
      <c r="C189" s="1342"/>
      <c r="D189" s="1343"/>
      <c r="E189" s="1048">
        <v>0</v>
      </c>
      <c r="F189" s="966"/>
      <c r="G189" s="966"/>
      <c r="H189" s="966"/>
      <c r="I189" s="966"/>
      <c r="J189" s="391"/>
      <c r="K189" s="391"/>
      <c r="L189" s="394"/>
      <c r="M189" s="394"/>
      <c r="N189" s="394"/>
      <c r="O189" s="394"/>
      <c r="P189" s="394"/>
      <c r="Q189" s="394"/>
      <c r="R189" s="394"/>
      <c r="S189" s="394"/>
      <c r="T189" s="394"/>
      <c r="U189" s="394"/>
    </row>
    <row r="190" spans="1:21" s="238" customFormat="1" ht="12.75" customHeight="1">
      <c r="A190" s="1329">
        <v>1</v>
      </c>
      <c r="B190" s="1332" t="s">
        <v>5299</v>
      </c>
      <c r="C190" s="396" t="s">
        <v>5300</v>
      </c>
      <c r="D190" s="396" t="s">
        <v>5301</v>
      </c>
      <c r="E190" s="1044">
        <v>100</v>
      </c>
      <c r="F190" s="962">
        <v>130</v>
      </c>
      <c r="G190" s="962">
        <v>120</v>
      </c>
      <c r="H190" s="962">
        <v>110</v>
      </c>
      <c r="I190" s="962">
        <v>105</v>
      </c>
      <c r="J190" s="391"/>
      <c r="K190" s="391"/>
      <c r="L190" s="391"/>
      <c r="M190" s="391"/>
      <c r="N190" s="391"/>
      <c r="O190" s="391"/>
      <c r="P190" s="391"/>
      <c r="Q190" s="391"/>
      <c r="R190" s="391"/>
      <c r="S190" s="391"/>
      <c r="T190" s="391"/>
      <c r="U190" s="391"/>
    </row>
    <row r="191" spans="1:21" s="238" customFormat="1" ht="12.75" customHeight="1">
      <c r="A191" s="1330"/>
      <c r="B191" s="1333"/>
      <c r="C191" s="396" t="s">
        <v>5302</v>
      </c>
      <c r="D191" s="396" t="s">
        <v>5303</v>
      </c>
      <c r="E191" s="1044">
        <v>204</v>
      </c>
      <c r="F191" s="962">
        <v>204</v>
      </c>
      <c r="G191" s="962">
        <v>162</v>
      </c>
      <c r="H191" s="962">
        <v>135</v>
      </c>
      <c r="I191" s="962">
        <v>108</v>
      </c>
      <c r="J191" s="391"/>
      <c r="K191" s="391"/>
      <c r="L191" s="391"/>
      <c r="M191" s="391"/>
      <c r="N191" s="391"/>
      <c r="O191" s="391"/>
      <c r="P191" s="391"/>
      <c r="Q191" s="391"/>
      <c r="R191" s="391"/>
      <c r="S191" s="391"/>
      <c r="T191" s="391"/>
      <c r="U191" s="391"/>
    </row>
    <row r="192" spans="1:21" s="238" customFormat="1" ht="12.75" customHeight="1">
      <c r="A192" s="1330"/>
      <c r="B192" s="1333"/>
      <c r="C192" s="396" t="s">
        <v>5303</v>
      </c>
      <c r="D192" s="396" t="s">
        <v>5304</v>
      </c>
      <c r="E192" s="1044">
        <v>264</v>
      </c>
      <c r="F192" s="962">
        <v>264</v>
      </c>
      <c r="G192" s="962">
        <v>192</v>
      </c>
      <c r="H192" s="962">
        <v>160</v>
      </c>
      <c r="I192" s="962">
        <v>120</v>
      </c>
      <c r="J192" s="391"/>
      <c r="K192" s="391"/>
      <c r="L192" s="391"/>
      <c r="M192" s="391"/>
      <c r="N192" s="391"/>
      <c r="O192" s="391"/>
      <c r="P192" s="391"/>
      <c r="Q192" s="391"/>
      <c r="R192" s="391"/>
      <c r="S192" s="391"/>
      <c r="T192" s="391"/>
      <c r="U192" s="391"/>
    </row>
    <row r="193" spans="1:21" s="238" customFormat="1" ht="12.75" customHeight="1">
      <c r="A193" s="1330"/>
      <c r="B193" s="1333"/>
      <c r="C193" s="396" t="s">
        <v>5304</v>
      </c>
      <c r="D193" s="396" t="s">
        <v>5305</v>
      </c>
      <c r="E193" s="1044">
        <v>168</v>
      </c>
      <c r="F193" s="962">
        <v>168</v>
      </c>
      <c r="G193" s="962">
        <v>120</v>
      </c>
      <c r="H193" s="962">
        <v>110</v>
      </c>
      <c r="I193" s="962">
        <v>105</v>
      </c>
      <c r="J193" s="391"/>
      <c r="K193" s="391"/>
      <c r="L193" s="391"/>
      <c r="M193" s="391"/>
      <c r="N193" s="391"/>
      <c r="O193" s="391"/>
      <c r="P193" s="391"/>
      <c r="Q193" s="391"/>
      <c r="R193" s="391"/>
      <c r="S193" s="391"/>
      <c r="T193" s="391"/>
      <c r="U193" s="391"/>
    </row>
    <row r="194" spans="1:21" s="238" customFormat="1" ht="12.75" customHeight="1">
      <c r="A194" s="1330"/>
      <c r="B194" s="1333"/>
      <c r="C194" s="396" t="s">
        <v>5305</v>
      </c>
      <c r="D194" s="396" t="s">
        <v>5306</v>
      </c>
      <c r="E194" s="1044">
        <v>156</v>
      </c>
      <c r="F194" s="962">
        <v>156</v>
      </c>
      <c r="G194" s="962">
        <v>114</v>
      </c>
      <c r="H194" s="962">
        <v>110</v>
      </c>
      <c r="I194" s="962">
        <v>105</v>
      </c>
      <c r="J194" s="391"/>
      <c r="K194" s="391"/>
      <c r="L194" s="391"/>
      <c r="M194" s="391"/>
      <c r="N194" s="391"/>
      <c r="O194" s="391"/>
      <c r="P194" s="391"/>
      <c r="Q194" s="391"/>
      <c r="R194" s="391"/>
      <c r="S194" s="391"/>
      <c r="T194" s="391"/>
      <c r="U194" s="391"/>
    </row>
    <row r="195" spans="1:21" s="238" customFormat="1" ht="12.75" customHeight="1">
      <c r="A195" s="1331"/>
      <c r="B195" s="1334"/>
      <c r="C195" s="396" t="s">
        <v>5307</v>
      </c>
      <c r="D195" s="396" t="s">
        <v>5308</v>
      </c>
      <c r="E195" s="1044">
        <v>144</v>
      </c>
      <c r="F195" s="962">
        <v>144</v>
      </c>
      <c r="G195" s="962">
        <v>120</v>
      </c>
      <c r="H195" s="962">
        <v>110</v>
      </c>
      <c r="I195" s="962">
        <v>105</v>
      </c>
      <c r="J195" s="391"/>
      <c r="K195" s="391"/>
      <c r="L195" s="391"/>
      <c r="M195" s="391"/>
      <c r="N195" s="391"/>
      <c r="O195" s="391"/>
      <c r="P195" s="391"/>
      <c r="Q195" s="391"/>
      <c r="R195" s="391"/>
      <c r="S195" s="391"/>
      <c r="T195" s="391"/>
      <c r="U195" s="391"/>
    </row>
    <row r="196" spans="1:21" s="238" customFormat="1" ht="12.75" customHeight="1">
      <c r="A196" s="397">
        <v>2</v>
      </c>
      <c r="B196" s="398"/>
      <c r="C196" s="409" t="s">
        <v>5309</v>
      </c>
      <c r="D196" s="396"/>
      <c r="E196" s="1044">
        <v>204</v>
      </c>
      <c r="F196" s="962">
        <v>204</v>
      </c>
      <c r="G196" s="962">
        <v>150</v>
      </c>
      <c r="H196" s="962">
        <v>125</v>
      </c>
      <c r="I196" s="962">
        <v>105</v>
      </c>
      <c r="J196" s="391"/>
      <c r="K196" s="391"/>
      <c r="L196" s="391"/>
      <c r="M196" s="391"/>
      <c r="N196" s="391"/>
      <c r="O196" s="391"/>
      <c r="P196" s="391"/>
      <c r="Q196" s="391"/>
      <c r="R196" s="391"/>
      <c r="S196" s="391"/>
      <c r="T196" s="391"/>
      <c r="U196" s="391"/>
    </row>
    <row r="197" spans="1:21" s="238" customFormat="1" ht="12.75" customHeight="1">
      <c r="A197" s="397">
        <v>3</v>
      </c>
      <c r="B197" s="398"/>
      <c r="C197" s="409" t="s">
        <v>5310</v>
      </c>
      <c r="D197" s="396"/>
      <c r="E197" s="1044">
        <v>192</v>
      </c>
      <c r="F197" s="962">
        <v>192</v>
      </c>
      <c r="G197" s="962">
        <v>210</v>
      </c>
      <c r="H197" s="962">
        <v>175</v>
      </c>
      <c r="I197" s="962">
        <v>120</v>
      </c>
      <c r="J197" s="391"/>
      <c r="K197" s="391"/>
      <c r="L197" s="391"/>
      <c r="M197" s="391"/>
      <c r="N197" s="391"/>
      <c r="O197" s="391"/>
      <c r="P197" s="391"/>
      <c r="Q197" s="391"/>
      <c r="R197" s="391"/>
      <c r="S197" s="391"/>
      <c r="T197" s="391"/>
      <c r="U197" s="391"/>
    </row>
    <row r="198" spans="1:21" s="238" customFormat="1" ht="12.75" customHeight="1">
      <c r="A198" s="397">
        <v>4</v>
      </c>
      <c r="B198" s="398" t="s">
        <v>5286</v>
      </c>
      <c r="C198" s="396" t="s">
        <v>5311</v>
      </c>
      <c r="D198" s="396" t="s">
        <v>5312</v>
      </c>
      <c r="E198" s="1044">
        <v>216</v>
      </c>
      <c r="F198" s="962">
        <v>216</v>
      </c>
      <c r="G198" s="962">
        <v>150</v>
      </c>
      <c r="H198" s="962">
        <v>125</v>
      </c>
      <c r="I198" s="962">
        <v>105</v>
      </c>
      <c r="J198" s="391"/>
      <c r="K198" s="391"/>
      <c r="L198" s="391"/>
      <c r="M198" s="391"/>
      <c r="N198" s="391"/>
      <c r="O198" s="391"/>
      <c r="P198" s="391"/>
      <c r="Q198" s="391"/>
      <c r="R198" s="391"/>
      <c r="S198" s="391"/>
      <c r="T198" s="391"/>
      <c r="U198" s="391"/>
    </row>
    <row r="199" spans="1:21" s="238" customFormat="1" ht="12.75" customHeight="1">
      <c r="A199" s="397">
        <v>5</v>
      </c>
      <c r="B199" s="398" t="s">
        <v>5313</v>
      </c>
      <c r="C199" s="396" t="s">
        <v>5312</v>
      </c>
      <c r="D199" s="396" t="s">
        <v>5314</v>
      </c>
      <c r="E199" s="1044">
        <v>156</v>
      </c>
      <c r="F199" s="962">
        <v>156</v>
      </c>
      <c r="G199" s="962">
        <v>150</v>
      </c>
      <c r="H199" s="962">
        <v>125</v>
      </c>
      <c r="I199" s="962">
        <v>105</v>
      </c>
      <c r="J199" s="391"/>
      <c r="K199" s="391"/>
      <c r="L199" s="391"/>
      <c r="M199" s="391"/>
      <c r="N199" s="391"/>
      <c r="O199" s="391"/>
      <c r="P199" s="391"/>
      <c r="Q199" s="391"/>
      <c r="R199" s="391"/>
      <c r="S199" s="391"/>
      <c r="T199" s="391"/>
      <c r="U199" s="391"/>
    </row>
    <row r="200" spans="1:21" s="238" customFormat="1" ht="12.75" customHeight="1">
      <c r="A200" s="397">
        <v>6</v>
      </c>
      <c r="B200" s="398"/>
      <c r="C200" s="396" t="s">
        <v>5315</v>
      </c>
      <c r="D200" s="396"/>
      <c r="E200" s="1044">
        <v>100</v>
      </c>
      <c r="F200" s="962">
        <v>105</v>
      </c>
      <c r="G200" s="967">
        <v>0</v>
      </c>
      <c r="H200" s="967">
        <v>0</v>
      </c>
      <c r="I200" s="967"/>
      <c r="J200" s="391"/>
      <c r="K200" s="391"/>
      <c r="L200" s="391"/>
      <c r="M200" s="391"/>
      <c r="N200" s="391"/>
      <c r="O200" s="391"/>
      <c r="P200" s="391"/>
      <c r="Q200" s="391"/>
      <c r="R200" s="391"/>
      <c r="S200" s="391"/>
      <c r="T200" s="391"/>
      <c r="U200" s="391"/>
    </row>
    <row r="201" spans="1:21" s="238" customFormat="1" ht="12.75" customHeight="1">
      <c r="A201" s="406">
        <v>7</v>
      </c>
      <c r="B201" s="407"/>
      <c r="C201" s="401" t="s">
        <v>208</v>
      </c>
      <c r="D201" s="396"/>
      <c r="E201" s="1044">
        <v>0</v>
      </c>
      <c r="F201" s="965"/>
      <c r="G201" s="965"/>
      <c r="H201" s="965"/>
      <c r="I201" s="965"/>
      <c r="J201" s="391"/>
      <c r="K201" s="391"/>
      <c r="L201" s="391"/>
      <c r="M201" s="391"/>
      <c r="N201" s="391"/>
      <c r="O201" s="391"/>
      <c r="P201" s="391"/>
      <c r="Q201" s="391"/>
      <c r="R201" s="391"/>
      <c r="S201" s="391"/>
      <c r="T201" s="391"/>
      <c r="U201" s="391"/>
    </row>
    <row r="202" spans="1:21" s="238" customFormat="1" ht="12.75" customHeight="1">
      <c r="A202" s="406"/>
      <c r="B202" s="407"/>
      <c r="C202" s="402" t="s">
        <v>5201</v>
      </c>
      <c r="D202" s="396"/>
      <c r="E202" s="1047">
        <v>100</v>
      </c>
      <c r="F202" s="965">
        <v>105</v>
      </c>
      <c r="G202" s="965">
        <v>0</v>
      </c>
      <c r="H202" s="965">
        <v>0</v>
      </c>
      <c r="I202" s="965"/>
      <c r="J202" s="391"/>
      <c r="K202" s="391"/>
      <c r="L202" s="391"/>
      <c r="M202" s="391"/>
      <c r="N202" s="391"/>
      <c r="O202" s="391"/>
      <c r="P202" s="391"/>
      <c r="Q202" s="391"/>
      <c r="R202" s="391"/>
      <c r="S202" s="391"/>
      <c r="T202" s="391"/>
      <c r="U202" s="391"/>
    </row>
    <row r="203" spans="1:21" s="389" customFormat="1" ht="12.75" customHeight="1">
      <c r="A203" s="408">
        <v>5</v>
      </c>
      <c r="B203" s="1341" t="s">
        <v>5316</v>
      </c>
      <c r="C203" s="1342"/>
      <c r="D203" s="1343"/>
      <c r="E203" s="1048">
        <v>0</v>
      </c>
      <c r="F203" s="966"/>
      <c r="G203" s="966"/>
      <c r="H203" s="966"/>
      <c r="I203" s="966"/>
      <c r="J203" s="391"/>
      <c r="K203" s="391"/>
      <c r="L203" s="394"/>
      <c r="M203" s="394"/>
      <c r="N203" s="394"/>
      <c r="O203" s="394"/>
      <c r="P203" s="394"/>
      <c r="Q203" s="394"/>
      <c r="R203" s="394"/>
      <c r="S203" s="394"/>
      <c r="T203" s="394"/>
      <c r="U203" s="394"/>
    </row>
    <row r="204" spans="1:21" s="238" customFormat="1" ht="12.75" customHeight="1">
      <c r="A204" s="410">
        <v>1</v>
      </c>
      <c r="B204" s="411" t="s">
        <v>5317</v>
      </c>
      <c r="C204" s="412" t="s">
        <v>5318</v>
      </c>
      <c r="D204" s="412" t="s">
        <v>5319</v>
      </c>
      <c r="E204" s="1047">
        <v>146</v>
      </c>
      <c r="F204" s="968">
        <v>170</v>
      </c>
      <c r="G204" s="968">
        <v>120</v>
      </c>
      <c r="H204" s="965">
        <v>0</v>
      </c>
      <c r="I204" s="965"/>
      <c r="J204" s="391"/>
      <c r="K204" s="391"/>
      <c r="L204" s="391"/>
      <c r="M204" s="391"/>
      <c r="N204" s="391"/>
      <c r="O204" s="391"/>
      <c r="P204" s="391"/>
      <c r="Q204" s="391"/>
      <c r="R204" s="391"/>
      <c r="S204" s="391"/>
      <c r="T204" s="391"/>
      <c r="U204" s="391"/>
    </row>
    <row r="205" spans="1:21" s="238" customFormat="1" ht="12.75" customHeight="1">
      <c r="A205" s="1344">
        <v>2</v>
      </c>
      <c r="B205" s="1347" t="s">
        <v>5320</v>
      </c>
      <c r="C205" s="412" t="s">
        <v>5321</v>
      </c>
      <c r="D205" s="412" t="s">
        <v>5322</v>
      </c>
      <c r="E205" s="1047">
        <v>255</v>
      </c>
      <c r="F205" s="968">
        <v>290</v>
      </c>
      <c r="G205" s="968">
        <v>120</v>
      </c>
      <c r="H205" s="965">
        <v>0</v>
      </c>
      <c r="I205" s="965"/>
      <c r="J205" s="391"/>
      <c r="K205" s="391"/>
      <c r="L205" s="391"/>
      <c r="M205" s="391"/>
      <c r="N205" s="391"/>
      <c r="O205" s="391"/>
      <c r="P205" s="391"/>
      <c r="Q205" s="391"/>
      <c r="R205" s="391"/>
      <c r="S205" s="391"/>
      <c r="T205" s="391"/>
      <c r="U205" s="391"/>
    </row>
    <row r="206" spans="1:21" s="238" customFormat="1" ht="12.75" customHeight="1">
      <c r="A206" s="1345"/>
      <c r="B206" s="1348"/>
      <c r="C206" s="412" t="s">
        <v>5323</v>
      </c>
      <c r="D206" s="412" t="s">
        <v>5324</v>
      </c>
      <c r="E206" s="1047">
        <v>230</v>
      </c>
      <c r="F206" s="968">
        <v>260</v>
      </c>
      <c r="G206" s="968">
        <v>120</v>
      </c>
      <c r="H206" s="965">
        <v>0</v>
      </c>
      <c r="I206" s="965"/>
      <c r="J206" s="391"/>
      <c r="K206" s="391"/>
      <c r="L206" s="391"/>
      <c r="M206" s="391"/>
      <c r="N206" s="391"/>
      <c r="O206" s="391"/>
      <c r="P206" s="391"/>
      <c r="Q206" s="391"/>
      <c r="R206" s="391"/>
      <c r="S206" s="391"/>
      <c r="T206" s="391"/>
      <c r="U206" s="391"/>
    </row>
    <row r="207" spans="1:21" s="238" customFormat="1" ht="12.75" customHeight="1">
      <c r="A207" s="1345"/>
      <c r="B207" s="1348"/>
      <c r="C207" s="412" t="s">
        <v>5323</v>
      </c>
      <c r="D207" s="412" t="s">
        <v>5325</v>
      </c>
      <c r="E207" s="1047">
        <v>170</v>
      </c>
      <c r="F207" s="968">
        <v>200</v>
      </c>
      <c r="G207" s="968">
        <v>120</v>
      </c>
      <c r="H207" s="965">
        <v>0</v>
      </c>
      <c r="I207" s="965"/>
      <c r="J207" s="391"/>
      <c r="K207" s="391"/>
      <c r="L207" s="391"/>
      <c r="M207" s="391"/>
      <c r="N207" s="391"/>
      <c r="O207" s="391"/>
      <c r="P207" s="391"/>
      <c r="Q207" s="391"/>
      <c r="R207" s="391"/>
      <c r="S207" s="391"/>
      <c r="T207" s="391"/>
      <c r="U207" s="391"/>
    </row>
    <row r="208" spans="1:21" s="238" customFormat="1" ht="12.75" customHeight="1">
      <c r="A208" s="1345"/>
      <c r="B208" s="1348"/>
      <c r="C208" s="412" t="s">
        <v>5323</v>
      </c>
      <c r="D208" s="412" t="s">
        <v>5326</v>
      </c>
      <c r="E208" s="1047">
        <v>158</v>
      </c>
      <c r="F208" s="968">
        <v>180</v>
      </c>
      <c r="G208" s="968">
        <v>120</v>
      </c>
      <c r="H208" s="965">
        <v>0</v>
      </c>
      <c r="I208" s="965"/>
      <c r="J208" s="391"/>
      <c r="K208" s="391"/>
      <c r="L208" s="391"/>
      <c r="M208" s="391"/>
      <c r="N208" s="391"/>
      <c r="O208" s="391"/>
      <c r="P208" s="391"/>
      <c r="Q208" s="391"/>
      <c r="R208" s="391"/>
      <c r="S208" s="391"/>
      <c r="T208" s="391"/>
      <c r="U208" s="391"/>
    </row>
    <row r="209" spans="1:21" s="238" customFormat="1" ht="12.75" customHeight="1">
      <c r="A209" s="1345"/>
      <c r="B209" s="1348"/>
      <c r="C209" s="412" t="s">
        <v>5327</v>
      </c>
      <c r="D209" s="412" t="s">
        <v>5328</v>
      </c>
      <c r="E209" s="1047">
        <v>146</v>
      </c>
      <c r="F209" s="968">
        <v>170</v>
      </c>
      <c r="G209" s="968">
        <v>120</v>
      </c>
      <c r="H209" s="965">
        <v>0</v>
      </c>
      <c r="I209" s="965"/>
      <c r="J209" s="391"/>
      <c r="K209" s="391"/>
      <c r="L209" s="391"/>
      <c r="M209" s="391"/>
      <c r="N209" s="391"/>
      <c r="O209" s="391"/>
      <c r="P209" s="391"/>
      <c r="Q209" s="391"/>
      <c r="R209" s="391"/>
      <c r="S209" s="391"/>
      <c r="T209" s="391"/>
      <c r="U209" s="391"/>
    </row>
    <row r="210" spans="1:21" s="238" customFormat="1" ht="12.75" customHeight="1">
      <c r="A210" s="1345"/>
      <c r="B210" s="1348"/>
      <c r="C210" s="412" t="s">
        <v>5304</v>
      </c>
      <c r="D210" s="412" t="s">
        <v>5329</v>
      </c>
      <c r="E210" s="1047">
        <v>114</v>
      </c>
      <c r="F210" s="968">
        <v>130</v>
      </c>
      <c r="G210" s="968">
        <v>120</v>
      </c>
      <c r="H210" s="965">
        <v>0</v>
      </c>
      <c r="I210" s="965"/>
      <c r="J210" s="391"/>
      <c r="K210" s="391"/>
      <c r="L210" s="391"/>
      <c r="M210" s="391"/>
      <c r="N210" s="391"/>
      <c r="O210" s="391"/>
      <c r="P210" s="391"/>
      <c r="Q210" s="391"/>
      <c r="R210" s="391"/>
      <c r="S210" s="391"/>
      <c r="T210" s="391"/>
      <c r="U210" s="391"/>
    </row>
    <row r="211" spans="1:21" s="238" customFormat="1" ht="12.75" customHeight="1">
      <c r="A211" s="1345"/>
      <c r="B211" s="1348"/>
      <c r="C211" s="412" t="s">
        <v>5304</v>
      </c>
      <c r="D211" s="412" t="s">
        <v>5330</v>
      </c>
      <c r="E211" s="1047">
        <v>158</v>
      </c>
      <c r="F211" s="968">
        <v>180</v>
      </c>
      <c r="G211" s="968">
        <v>120</v>
      </c>
      <c r="H211" s="965">
        <v>0</v>
      </c>
      <c r="I211" s="965"/>
      <c r="J211" s="391"/>
      <c r="K211" s="391"/>
      <c r="L211" s="391"/>
      <c r="M211" s="391"/>
      <c r="N211" s="391"/>
      <c r="O211" s="391"/>
      <c r="P211" s="391"/>
      <c r="Q211" s="391"/>
      <c r="R211" s="391"/>
      <c r="S211" s="391"/>
      <c r="T211" s="391"/>
      <c r="U211" s="391"/>
    </row>
    <row r="212" spans="1:21" s="238" customFormat="1" ht="12.75" customHeight="1">
      <c r="A212" s="1345"/>
      <c r="B212" s="1348"/>
      <c r="C212" s="412" t="s">
        <v>5331</v>
      </c>
      <c r="D212" s="412" t="s">
        <v>5332</v>
      </c>
      <c r="E212" s="1047">
        <v>135</v>
      </c>
      <c r="F212" s="968">
        <v>160</v>
      </c>
      <c r="G212" s="968">
        <v>120</v>
      </c>
      <c r="H212" s="965">
        <v>0</v>
      </c>
      <c r="I212" s="965"/>
      <c r="J212" s="391"/>
      <c r="K212" s="391"/>
      <c r="L212" s="391"/>
      <c r="M212" s="391"/>
      <c r="N212" s="391"/>
      <c r="O212" s="391"/>
      <c r="P212" s="391"/>
      <c r="Q212" s="391"/>
      <c r="R212" s="391"/>
      <c r="S212" s="391"/>
      <c r="T212" s="391"/>
      <c r="U212" s="391"/>
    </row>
    <row r="213" spans="1:21" s="238" customFormat="1" ht="12.75" customHeight="1">
      <c r="A213" s="1345"/>
      <c r="B213" s="1348"/>
      <c r="C213" s="412" t="s">
        <v>5329</v>
      </c>
      <c r="D213" s="412" t="s">
        <v>5333</v>
      </c>
      <c r="E213" s="1047">
        <v>124</v>
      </c>
      <c r="F213" s="968">
        <v>140</v>
      </c>
      <c r="G213" s="968">
        <v>120</v>
      </c>
      <c r="H213" s="965">
        <v>0</v>
      </c>
      <c r="I213" s="965"/>
      <c r="J213" s="391"/>
      <c r="K213" s="391"/>
      <c r="L213" s="391"/>
      <c r="M213" s="391"/>
      <c r="N213" s="391"/>
      <c r="O213" s="391"/>
      <c r="P213" s="391"/>
      <c r="Q213" s="391"/>
      <c r="R213" s="391"/>
      <c r="S213" s="391"/>
      <c r="T213" s="391"/>
      <c r="U213" s="391"/>
    </row>
    <row r="214" spans="1:21" s="238" customFormat="1" ht="12.75" customHeight="1">
      <c r="A214" s="1345"/>
      <c r="B214" s="1348"/>
      <c r="C214" s="412" t="s">
        <v>5334</v>
      </c>
      <c r="D214" s="412" t="s">
        <v>5335</v>
      </c>
      <c r="E214" s="1047">
        <v>135</v>
      </c>
      <c r="F214" s="968">
        <v>160</v>
      </c>
      <c r="G214" s="968">
        <v>120</v>
      </c>
      <c r="H214" s="965">
        <v>0</v>
      </c>
      <c r="I214" s="965"/>
      <c r="J214" s="391"/>
      <c r="K214" s="391"/>
      <c r="L214" s="391"/>
      <c r="M214" s="391"/>
      <c r="N214" s="391"/>
      <c r="O214" s="391"/>
      <c r="P214" s="391"/>
      <c r="Q214" s="391"/>
      <c r="R214" s="391"/>
      <c r="S214" s="391"/>
      <c r="T214" s="391"/>
      <c r="U214" s="391"/>
    </row>
    <row r="215" spans="1:21" s="238" customFormat="1" ht="12.75" customHeight="1">
      <c r="A215" s="1345"/>
      <c r="B215" s="1348"/>
      <c r="C215" s="412" t="s">
        <v>5336</v>
      </c>
      <c r="D215" s="412" t="s">
        <v>5129</v>
      </c>
      <c r="E215" s="1047">
        <v>114</v>
      </c>
      <c r="F215" s="968">
        <v>130</v>
      </c>
      <c r="G215" s="968">
        <v>120</v>
      </c>
      <c r="H215" s="965">
        <v>0</v>
      </c>
      <c r="I215" s="965"/>
      <c r="J215" s="391"/>
      <c r="K215" s="391"/>
      <c r="L215" s="391"/>
      <c r="M215" s="391"/>
      <c r="N215" s="391"/>
      <c r="O215" s="391"/>
      <c r="P215" s="391"/>
      <c r="Q215" s="391"/>
      <c r="R215" s="391"/>
      <c r="S215" s="391"/>
      <c r="T215" s="391"/>
      <c r="U215" s="391"/>
    </row>
    <row r="216" spans="1:21" s="238" customFormat="1" ht="12.75" customHeight="1">
      <c r="A216" s="1345"/>
      <c r="B216" s="1348"/>
      <c r="C216" s="412" t="s">
        <v>5325</v>
      </c>
      <c r="D216" s="412" t="s">
        <v>5337</v>
      </c>
      <c r="E216" s="1047">
        <v>114</v>
      </c>
      <c r="F216" s="968">
        <v>130</v>
      </c>
      <c r="G216" s="968">
        <v>120</v>
      </c>
      <c r="H216" s="965">
        <v>0</v>
      </c>
      <c r="I216" s="965"/>
      <c r="J216" s="391"/>
      <c r="K216" s="391"/>
      <c r="L216" s="391"/>
      <c r="M216" s="391"/>
      <c r="N216" s="391"/>
      <c r="O216" s="391"/>
      <c r="P216" s="391"/>
      <c r="Q216" s="391"/>
      <c r="R216" s="391"/>
      <c r="S216" s="391"/>
      <c r="T216" s="391"/>
      <c r="U216" s="391"/>
    </row>
    <row r="217" spans="1:21" s="238" customFormat="1" ht="12.75" customHeight="1">
      <c r="A217" s="1345"/>
      <c r="B217" s="1348"/>
      <c r="C217" s="412" t="s">
        <v>5338</v>
      </c>
      <c r="D217" s="412" t="s">
        <v>5339</v>
      </c>
      <c r="E217" s="1047">
        <v>114</v>
      </c>
      <c r="F217" s="968">
        <v>130</v>
      </c>
      <c r="G217" s="968">
        <v>120</v>
      </c>
      <c r="H217" s="965">
        <v>0</v>
      </c>
      <c r="I217" s="965"/>
      <c r="J217" s="391"/>
      <c r="K217" s="391"/>
      <c r="L217" s="391"/>
      <c r="M217" s="391"/>
      <c r="N217" s="391"/>
      <c r="O217" s="391"/>
      <c r="P217" s="391"/>
      <c r="Q217" s="391"/>
      <c r="R217" s="391"/>
      <c r="S217" s="391"/>
      <c r="T217" s="391"/>
      <c r="U217" s="391"/>
    </row>
    <row r="218" spans="1:21" s="238" customFormat="1" ht="12.75" customHeight="1">
      <c r="A218" s="1345"/>
      <c r="B218" s="1348"/>
      <c r="C218" s="412" t="s">
        <v>5328</v>
      </c>
      <c r="D218" s="412" t="s">
        <v>5340</v>
      </c>
      <c r="E218" s="1047">
        <v>114</v>
      </c>
      <c r="F218" s="968">
        <v>130</v>
      </c>
      <c r="G218" s="968">
        <v>120</v>
      </c>
      <c r="H218" s="965">
        <v>0</v>
      </c>
      <c r="I218" s="965"/>
      <c r="J218" s="391"/>
      <c r="K218" s="391"/>
      <c r="L218" s="391"/>
      <c r="M218" s="391"/>
      <c r="N218" s="391"/>
      <c r="O218" s="391"/>
      <c r="P218" s="391"/>
      <c r="Q218" s="391"/>
      <c r="R218" s="391"/>
      <c r="S218" s="391"/>
      <c r="T218" s="391"/>
      <c r="U218" s="391"/>
    </row>
    <row r="219" spans="1:21" s="238" customFormat="1" ht="12.75" customHeight="1">
      <c r="A219" s="1346"/>
      <c r="B219" s="1349"/>
      <c r="C219" s="412" t="s">
        <v>5341</v>
      </c>
      <c r="D219" s="412" t="s">
        <v>5342</v>
      </c>
      <c r="E219" s="1047">
        <v>114</v>
      </c>
      <c r="F219" s="968">
        <v>130</v>
      </c>
      <c r="G219" s="968">
        <v>120</v>
      </c>
      <c r="H219" s="965">
        <v>0</v>
      </c>
      <c r="I219" s="965"/>
      <c r="J219" s="391"/>
      <c r="K219" s="391"/>
      <c r="L219" s="391"/>
      <c r="M219" s="391"/>
      <c r="N219" s="391"/>
      <c r="O219" s="391"/>
      <c r="P219" s="391"/>
      <c r="Q219" s="391"/>
      <c r="R219" s="391"/>
      <c r="S219" s="391"/>
      <c r="T219" s="391"/>
      <c r="U219" s="391"/>
    </row>
    <row r="220" spans="1:21" s="238" customFormat="1" ht="12.75" customHeight="1">
      <c r="A220" s="1344">
        <v>3</v>
      </c>
      <c r="B220" s="1347" t="s">
        <v>5271</v>
      </c>
      <c r="C220" s="412" t="s">
        <v>5343</v>
      </c>
      <c r="D220" s="412" t="s">
        <v>5304</v>
      </c>
      <c r="E220" s="1047">
        <v>118</v>
      </c>
      <c r="F220" s="968">
        <v>140</v>
      </c>
      <c r="G220" s="968">
        <v>120</v>
      </c>
      <c r="H220" s="965">
        <v>0</v>
      </c>
      <c r="I220" s="965"/>
      <c r="J220" s="391"/>
      <c r="K220" s="391"/>
      <c r="L220" s="391"/>
      <c r="M220" s="391"/>
      <c r="N220" s="391"/>
      <c r="O220" s="391"/>
      <c r="P220" s="391"/>
      <c r="Q220" s="391"/>
      <c r="R220" s="391"/>
      <c r="S220" s="391"/>
      <c r="T220" s="391"/>
      <c r="U220" s="391"/>
    </row>
    <row r="221" spans="1:21" s="238" customFormat="1" ht="12.75" customHeight="1">
      <c r="A221" s="1345"/>
      <c r="B221" s="1348"/>
      <c r="C221" s="412" t="s">
        <v>5344</v>
      </c>
      <c r="D221" s="412" t="s">
        <v>5345</v>
      </c>
      <c r="E221" s="1047">
        <v>131</v>
      </c>
      <c r="F221" s="968">
        <v>150</v>
      </c>
      <c r="G221" s="968">
        <v>120</v>
      </c>
      <c r="H221" s="965">
        <v>0</v>
      </c>
      <c r="I221" s="965"/>
      <c r="J221" s="391"/>
      <c r="K221" s="391"/>
      <c r="L221" s="391"/>
      <c r="M221" s="391"/>
      <c r="N221" s="391"/>
      <c r="O221" s="391"/>
      <c r="P221" s="391"/>
      <c r="Q221" s="391"/>
      <c r="R221" s="391"/>
      <c r="S221" s="391"/>
      <c r="T221" s="391"/>
      <c r="U221" s="391"/>
    </row>
    <row r="222" spans="1:21" s="238" customFormat="1" ht="12.75" customHeight="1">
      <c r="A222" s="1346"/>
      <c r="B222" s="1349"/>
      <c r="C222" s="412" t="s">
        <v>5346</v>
      </c>
      <c r="D222" s="412" t="s">
        <v>5347</v>
      </c>
      <c r="E222" s="1047">
        <v>118</v>
      </c>
      <c r="F222" s="968">
        <v>140</v>
      </c>
      <c r="G222" s="968">
        <v>120</v>
      </c>
      <c r="H222" s="965">
        <v>0</v>
      </c>
      <c r="I222" s="965"/>
      <c r="J222" s="391"/>
      <c r="K222" s="391"/>
      <c r="L222" s="391"/>
      <c r="M222" s="391"/>
      <c r="N222" s="391"/>
      <c r="O222" s="391"/>
      <c r="P222" s="391"/>
      <c r="Q222" s="391"/>
      <c r="R222" s="391"/>
      <c r="S222" s="391"/>
      <c r="T222" s="391"/>
      <c r="U222" s="391"/>
    </row>
    <row r="223" spans="1:21" s="238" customFormat="1" ht="12.75" customHeight="1">
      <c r="A223" s="406">
        <v>4</v>
      </c>
      <c r="B223" s="407"/>
      <c r="C223" s="401" t="s">
        <v>208</v>
      </c>
      <c r="D223" s="396"/>
      <c r="E223" s="1047">
        <v>0</v>
      </c>
      <c r="F223" s="968"/>
      <c r="G223" s="968"/>
      <c r="H223" s="965"/>
      <c r="I223" s="965"/>
      <c r="J223" s="391"/>
      <c r="K223" s="391"/>
      <c r="L223" s="391"/>
      <c r="M223" s="391"/>
      <c r="N223" s="391"/>
      <c r="O223" s="391"/>
      <c r="P223" s="391"/>
      <c r="Q223" s="391"/>
      <c r="R223" s="391"/>
      <c r="S223" s="391"/>
      <c r="T223" s="391"/>
      <c r="U223" s="391"/>
    </row>
    <row r="224" spans="1:21" s="238" customFormat="1" ht="12.75" customHeight="1">
      <c r="A224" s="406"/>
      <c r="B224" s="407"/>
      <c r="C224" s="402" t="s">
        <v>5348</v>
      </c>
      <c r="D224" s="396"/>
      <c r="E224" s="1047">
        <v>114</v>
      </c>
      <c r="F224" s="968">
        <v>120</v>
      </c>
      <c r="G224" s="968">
        <v>0</v>
      </c>
      <c r="H224" s="965">
        <v>0</v>
      </c>
      <c r="I224" s="965"/>
      <c r="J224" s="391"/>
      <c r="K224" s="391"/>
      <c r="L224" s="391"/>
      <c r="M224" s="391"/>
      <c r="N224" s="391"/>
      <c r="O224" s="391"/>
      <c r="P224" s="391"/>
      <c r="Q224" s="391"/>
      <c r="R224" s="391"/>
      <c r="S224" s="391"/>
      <c r="T224" s="391"/>
      <c r="U224" s="391"/>
    </row>
    <row r="225" spans="1:9" s="324" customFormat="1" ht="17.25">
      <c r="A225" s="322">
        <v>6</v>
      </c>
      <c r="B225" s="323" t="s">
        <v>3030</v>
      </c>
      <c r="C225" s="322"/>
      <c r="D225" s="322"/>
      <c r="E225" s="1049"/>
      <c r="F225" s="969"/>
      <c r="G225" s="969"/>
      <c r="H225" s="969"/>
      <c r="I225" s="969"/>
    </row>
    <row r="226" spans="1:9" s="324" customFormat="1" ht="31.5">
      <c r="A226" s="1223">
        <v>1</v>
      </c>
      <c r="B226" s="1191" t="s">
        <v>566</v>
      </c>
      <c r="C226" s="325" t="s">
        <v>3031</v>
      </c>
      <c r="D226" s="325" t="s">
        <v>3032</v>
      </c>
      <c r="E226" s="1049">
        <v>3000</v>
      </c>
      <c r="F226" s="969">
        <v>4830</v>
      </c>
      <c r="G226" s="969">
        <v>3284</v>
      </c>
      <c r="H226" s="969">
        <v>2463</v>
      </c>
      <c r="I226" s="969">
        <v>1546</v>
      </c>
    </row>
    <row r="227" spans="1:9" s="324" customFormat="1" ht="31.5">
      <c r="A227" s="1223"/>
      <c r="B227" s="1191"/>
      <c r="C227" s="325" t="s">
        <v>3033</v>
      </c>
      <c r="D227" s="325" t="s">
        <v>3034</v>
      </c>
      <c r="E227" s="1049">
        <v>990</v>
      </c>
      <c r="F227" s="969">
        <v>1594</v>
      </c>
      <c r="G227" s="969">
        <v>1084</v>
      </c>
      <c r="H227" s="969">
        <v>813</v>
      </c>
      <c r="I227" s="969">
        <v>510</v>
      </c>
    </row>
    <row r="228" spans="1:9" s="324" customFormat="1" ht="31.5">
      <c r="A228" s="1223"/>
      <c r="B228" s="1191"/>
      <c r="C228" s="325" t="s">
        <v>3032</v>
      </c>
      <c r="D228" s="325" t="s">
        <v>3035</v>
      </c>
      <c r="E228" s="1049">
        <v>1100</v>
      </c>
      <c r="F228" s="969">
        <v>1771</v>
      </c>
      <c r="G228" s="969">
        <v>1204</v>
      </c>
      <c r="H228" s="969">
        <v>903</v>
      </c>
      <c r="I228" s="969">
        <v>567</v>
      </c>
    </row>
    <row r="229" spans="1:9" s="324" customFormat="1" ht="31.5">
      <c r="A229" s="1223"/>
      <c r="B229" s="1191"/>
      <c r="C229" s="325" t="s">
        <v>3035</v>
      </c>
      <c r="D229" s="325" t="s">
        <v>3036</v>
      </c>
      <c r="E229" s="1049">
        <v>770</v>
      </c>
      <c r="F229" s="969">
        <v>1240</v>
      </c>
      <c r="G229" s="969">
        <v>843</v>
      </c>
      <c r="H229" s="969">
        <v>632</v>
      </c>
      <c r="I229" s="969">
        <v>397</v>
      </c>
    </row>
    <row r="230" spans="1:9" s="324" customFormat="1" ht="17.25">
      <c r="A230" s="1223"/>
      <c r="B230" s="1191"/>
      <c r="C230" s="325" t="s">
        <v>3037</v>
      </c>
      <c r="D230" s="325" t="s">
        <v>3038</v>
      </c>
      <c r="E230" s="1049">
        <v>770</v>
      </c>
      <c r="F230" s="969">
        <v>1240</v>
      </c>
      <c r="G230" s="969">
        <v>843</v>
      </c>
      <c r="H230" s="969">
        <v>632</v>
      </c>
      <c r="I230" s="969">
        <v>397</v>
      </c>
    </row>
    <row r="231" spans="1:9" s="324" customFormat="1" ht="17.25">
      <c r="A231" s="1223"/>
      <c r="B231" s="1191"/>
      <c r="C231" s="325" t="s">
        <v>3039</v>
      </c>
      <c r="D231" s="325" t="s">
        <v>3035</v>
      </c>
      <c r="E231" s="1049">
        <v>880</v>
      </c>
      <c r="F231" s="969">
        <v>1417</v>
      </c>
      <c r="G231" s="969">
        <v>963</v>
      </c>
      <c r="H231" s="969">
        <v>723</v>
      </c>
      <c r="I231" s="969">
        <v>453</v>
      </c>
    </row>
    <row r="232" spans="1:9" s="324" customFormat="1" ht="17.25">
      <c r="A232" s="1223"/>
      <c r="B232" s="1191"/>
      <c r="C232" s="325" t="s">
        <v>3040</v>
      </c>
      <c r="D232" s="325" t="s">
        <v>3041</v>
      </c>
      <c r="E232" s="1049">
        <v>2640</v>
      </c>
      <c r="F232" s="969">
        <v>4250</v>
      </c>
      <c r="G232" s="969">
        <v>2890</v>
      </c>
      <c r="H232" s="969">
        <v>2168</v>
      </c>
      <c r="I232" s="969">
        <v>1360</v>
      </c>
    </row>
    <row r="233" spans="1:9" s="324" customFormat="1" ht="17.25">
      <c r="A233" s="1223"/>
      <c r="B233" s="1191"/>
      <c r="C233" s="325" t="s">
        <v>3041</v>
      </c>
      <c r="D233" s="325" t="s">
        <v>3042</v>
      </c>
      <c r="E233" s="1049">
        <v>1320</v>
      </c>
      <c r="F233" s="969">
        <v>2125</v>
      </c>
      <c r="G233" s="969">
        <v>1445</v>
      </c>
      <c r="H233" s="969">
        <v>1084</v>
      </c>
      <c r="I233" s="969">
        <v>680</v>
      </c>
    </row>
    <row r="234" spans="1:9" s="324" customFormat="1" ht="31.5">
      <c r="A234" s="1223"/>
      <c r="B234" s="1191"/>
      <c r="C234" s="325" t="s">
        <v>3042</v>
      </c>
      <c r="D234" s="325" t="s">
        <v>3043</v>
      </c>
      <c r="E234" s="1049">
        <v>715</v>
      </c>
      <c r="F234" s="969">
        <v>1151</v>
      </c>
      <c r="G234" s="969">
        <v>783</v>
      </c>
      <c r="H234" s="969">
        <v>587</v>
      </c>
      <c r="I234" s="969">
        <v>368</v>
      </c>
    </row>
    <row r="235" spans="1:9" s="324" customFormat="1" ht="31.5">
      <c r="A235" s="1223"/>
      <c r="B235" s="1191"/>
      <c r="C235" s="325" t="s">
        <v>3043</v>
      </c>
      <c r="D235" s="325" t="s">
        <v>3044</v>
      </c>
      <c r="E235" s="1049">
        <v>737</v>
      </c>
      <c r="F235" s="969">
        <v>1187</v>
      </c>
      <c r="G235" s="969">
        <v>807</v>
      </c>
      <c r="H235" s="969">
        <v>605</v>
      </c>
      <c r="I235" s="969">
        <v>380</v>
      </c>
    </row>
    <row r="236" spans="1:9" s="324" customFormat="1" ht="31.5">
      <c r="A236" s="1223"/>
      <c r="B236" s="1191"/>
      <c r="C236" s="325" t="s">
        <v>3044</v>
      </c>
      <c r="D236" s="325" t="s">
        <v>3045</v>
      </c>
      <c r="E236" s="1049">
        <v>627</v>
      </c>
      <c r="F236" s="969">
        <v>1009</v>
      </c>
      <c r="G236" s="969">
        <v>686</v>
      </c>
      <c r="H236" s="969">
        <v>515</v>
      </c>
      <c r="I236" s="969">
        <v>323</v>
      </c>
    </row>
    <row r="237" spans="1:9" s="324" customFormat="1" ht="17.25">
      <c r="A237" s="1223"/>
      <c r="B237" s="1191"/>
      <c r="C237" s="325" t="s">
        <v>3042</v>
      </c>
      <c r="D237" s="325" t="s">
        <v>3046</v>
      </c>
      <c r="E237" s="1049">
        <v>550</v>
      </c>
      <c r="F237" s="969">
        <v>886</v>
      </c>
      <c r="G237" s="969">
        <v>602</v>
      </c>
      <c r="H237" s="969">
        <v>452</v>
      </c>
      <c r="I237" s="969">
        <v>283</v>
      </c>
    </row>
    <row r="238" spans="1:9" s="324" customFormat="1" ht="31.5">
      <c r="A238" s="1223"/>
      <c r="B238" s="1191"/>
      <c r="C238" s="325" t="s">
        <v>3046</v>
      </c>
      <c r="D238" s="325" t="s">
        <v>3047</v>
      </c>
      <c r="E238" s="1049">
        <v>990</v>
      </c>
      <c r="F238" s="969">
        <v>1594</v>
      </c>
      <c r="G238" s="969">
        <v>1084</v>
      </c>
      <c r="H238" s="969">
        <v>813</v>
      </c>
      <c r="I238" s="969">
        <v>510</v>
      </c>
    </row>
    <row r="239" spans="1:9" s="324" customFormat="1" ht="31.5">
      <c r="A239" s="1223"/>
      <c r="B239" s="1191"/>
      <c r="C239" s="325" t="s">
        <v>3047</v>
      </c>
      <c r="D239" s="325" t="s">
        <v>3048</v>
      </c>
      <c r="E239" s="1049">
        <v>550</v>
      </c>
      <c r="F239" s="969">
        <v>886</v>
      </c>
      <c r="G239" s="969">
        <v>602</v>
      </c>
      <c r="H239" s="969">
        <v>452</v>
      </c>
      <c r="I239" s="969">
        <v>283</v>
      </c>
    </row>
    <row r="240" spans="1:9" s="324" customFormat="1" ht="17.25">
      <c r="A240" s="326">
        <v>2</v>
      </c>
      <c r="B240" s="325" t="s">
        <v>3049</v>
      </c>
      <c r="C240" s="1191" t="s">
        <v>3050</v>
      </c>
      <c r="D240" s="1191"/>
      <c r="E240" s="1049">
        <v>1870</v>
      </c>
      <c r="F240" s="969">
        <v>3011</v>
      </c>
      <c r="G240" s="969">
        <v>2047</v>
      </c>
      <c r="H240" s="969">
        <v>1535</v>
      </c>
      <c r="I240" s="969">
        <v>963</v>
      </c>
    </row>
    <row r="241" spans="1:9" s="324" customFormat="1" ht="17.25">
      <c r="A241" s="1223">
        <v>3</v>
      </c>
      <c r="B241" s="1191" t="s">
        <v>566</v>
      </c>
      <c r="C241" s="325" t="s">
        <v>3051</v>
      </c>
      <c r="D241" s="325" t="s">
        <v>3052</v>
      </c>
      <c r="E241" s="1049">
        <v>528</v>
      </c>
      <c r="F241" s="969">
        <v>850</v>
      </c>
      <c r="G241" s="969">
        <v>578</v>
      </c>
      <c r="H241" s="969">
        <v>434</v>
      </c>
      <c r="I241" s="969">
        <v>272</v>
      </c>
    </row>
    <row r="242" spans="1:9" s="324" customFormat="1" ht="17.25">
      <c r="A242" s="1223"/>
      <c r="B242" s="1191"/>
      <c r="C242" s="325" t="s">
        <v>3052</v>
      </c>
      <c r="D242" s="325" t="s">
        <v>3053</v>
      </c>
      <c r="E242" s="1049">
        <v>880</v>
      </c>
      <c r="F242" s="969">
        <v>1417</v>
      </c>
      <c r="G242" s="969">
        <v>963</v>
      </c>
      <c r="H242" s="969">
        <v>723</v>
      </c>
      <c r="I242" s="969">
        <v>453</v>
      </c>
    </row>
    <row r="243" spans="1:9" s="324" customFormat="1" ht="17.25">
      <c r="A243" s="1223"/>
      <c r="B243" s="1191"/>
      <c r="C243" s="325" t="s">
        <v>3053</v>
      </c>
      <c r="D243" s="325" t="s">
        <v>3054</v>
      </c>
      <c r="E243" s="1049">
        <v>550</v>
      </c>
      <c r="F243" s="969">
        <v>886</v>
      </c>
      <c r="G243" s="969">
        <v>602</v>
      </c>
      <c r="H243" s="969">
        <v>452</v>
      </c>
      <c r="I243" s="969">
        <v>283</v>
      </c>
    </row>
    <row r="244" spans="1:9" s="324" customFormat="1" ht="27.75" customHeight="1">
      <c r="A244" s="326">
        <v>4</v>
      </c>
      <c r="B244" s="325" t="s">
        <v>566</v>
      </c>
      <c r="C244" s="325" t="s">
        <v>3055</v>
      </c>
      <c r="D244" s="325" t="s">
        <v>3056</v>
      </c>
      <c r="E244" s="1049">
        <v>660</v>
      </c>
      <c r="F244" s="969">
        <v>1063</v>
      </c>
      <c r="G244" s="969">
        <v>723</v>
      </c>
      <c r="H244" s="969">
        <v>542</v>
      </c>
      <c r="I244" s="969">
        <v>340</v>
      </c>
    </row>
    <row r="245" spans="1:9" s="324" customFormat="1" ht="17.25">
      <c r="A245" s="326">
        <v>5</v>
      </c>
      <c r="B245" s="325" t="s">
        <v>209</v>
      </c>
      <c r="C245" s="325" t="s">
        <v>3057</v>
      </c>
      <c r="D245" s="325" t="s">
        <v>3058</v>
      </c>
      <c r="E245" s="1049">
        <v>275</v>
      </c>
      <c r="F245" s="969">
        <v>443</v>
      </c>
      <c r="G245" s="969">
        <v>301</v>
      </c>
      <c r="H245" s="969">
        <v>226</v>
      </c>
      <c r="I245" s="969">
        <v>142</v>
      </c>
    </row>
    <row r="246" spans="1:9" s="324" customFormat="1" ht="17.25">
      <c r="A246" s="1223">
        <v>6</v>
      </c>
      <c r="B246" s="325" t="s">
        <v>3059</v>
      </c>
      <c r="C246" s="325" t="s">
        <v>3060</v>
      </c>
      <c r="D246" s="325" t="s">
        <v>3061</v>
      </c>
      <c r="E246" s="1049">
        <v>330</v>
      </c>
      <c r="F246" s="969">
        <v>531</v>
      </c>
      <c r="G246" s="969">
        <v>361</v>
      </c>
      <c r="H246" s="969">
        <v>271</v>
      </c>
      <c r="I246" s="969">
        <v>170</v>
      </c>
    </row>
    <row r="247" spans="1:9" s="324" customFormat="1" ht="17.25">
      <c r="A247" s="1223"/>
      <c r="B247" s="325" t="s">
        <v>3062</v>
      </c>
      <c r="C247" s="325" t="s">
        <v>3060</v>
      </c>
      <c r="D247" s="325" t="s">
        <v>3063</v>
      </c>
      <c r="E247" s="1049">
        <v>330</v>
      </c>
      <c r="F247" s="969">
        <v>531</v>
      </c>
      <c r="G247" s="969">
        <v>361</v>
      </c>
      <c r="H247" s="969">
        <v>271</v>
      </c>
      <c r="I247" s="969">
        <v>170</v>
      </c>
    </row>
    <row r="248" spans="1:9" s="324" customFormat="1" ht="17.25">
      <c r="A248" s="1223"/>
      <c r="B248" s="325" t="s">
        <v>3064</v>
      </c>
      <c r="C248" s="325" t="s">
        <v>3065</v>
      </c>
      <c r="D248" s="325" t="s">
        <v>3066</v>
      </c>
      <c r="E248" s="1049">
        <v>275</v>
      </c>
      <c r="F248" s="969">
        <v>443</v>
      </c>
      <c r="G248" s="969">
        <v>301</v>
      </c>
      <c r="H248" s="969">
        <v>226</v>
      </c>
      <c r="I248" s="969">
        <v>142</v>
      </c>
    </row>
    <row r="249" spans="1:9" s="324" customFormat="1" ht="31.5">
      <c r="A249" s="1223"/>
      <c r="B249" s="325" t="s">
        <v>3067</v>
      </c>
      <c r="C249" s="325" t="s">
        <v>3065</v>
      </c>
      <c r="D249" s="325" t="s">
        <v>3068</v>
      </c>
      <c r="E249" s="1049">
        <v>275</v>
      </c>
      <c r="F249" s="969">
        <v>443</v>
      </c>
      <c r="G249" s="969">
        <v>301</v>
      </c>
      <c r="H249" s="969">
        <v>226</v>
      </c>
      <c r="I249" s="969">
        <v>142</v>
      </c>
    </row>
    <row r="250" spans="1:9" s="324" customFormat="1" ht="31.5">
      <c r="A250" s="1223">
        <v>7</v>
      </c>
      <c r="B250" s="1191" t="s">
        <v>566</v>
      </c>
      <c r="C250" s="325" t="s">
        <v>3051</v>
      </c>
      <c r="D250" s="325" t="s">
        <v>3069</v>
      </c>
      <c r="E250" s="1049">
        <v>660</v>
      </c>
      <c r="F250" s="969">
        <v>1063</v>
      </c>
      <c r="G250" s="969">
        <v>723</v>
      </c>
      <c r="H250" s="969">
        <v>542</v>
      </c>
      <c r="I250" s="969">
        <v>340</v>
      </c>
    </row>
    <row r="251" spans="1:9" s="324" customFormat="1" ht="31.5">
      <c r="A251" s="1223"/>
      <c r="B251" s="1191"/>
      <c r="C251" s="325" t="s">
        <v>3069</v>
      </c>
      <c r="D251" s="325" t="s">
        <v>3070</v>
      </c>
      <c r="E251" s="1049">
        <v>770</v>
      </c>
      <c r="F251" s="969">
        <v>1240</v>
      </c>
      <c r="G251" s="969">
        <v>843</v>
      </c>
      <c r="H251" s="969">
        <v>632</v>
      </c>
      <c r="I251" s="969">
        <v>397</v>
      </c>
    </row>
    <row r="252" spans="1:9" s="324" customFormat="1" ht="17.25">
      <c r="A252" s="1223"/>
      <c r="B252" s="1191"/>
      <c r="C252" s="325" t="s">
        <v>3070</v>
      </c>
      <c r="D252" s="325" t="s">
        <v>3038</v>
      </c>
      <c r="E252" s="1049">
        <v>550</v>
      </c>
      <c r="F252" s="969">
        <v>886</v>
      </c>
      <c r="G252" s="969">
        <v>602</v>
      </c>
      <c r="H252" s="969">
        <v>452</v>
      </c>
      <c r="I252" s="969">
        <v>283</v>
      </c>
    </row>
    <row r="253" spans="1:9" s="324" customFormat="1" ht="31.5">
      <c r="A253" s="1223"/>
      <c r="B253" s="1191"/>
      <c r="C253" s="325" t="s">
        <v>3071</v>
      </c>
      <c r="D253" s="325" t="s">
        <v>3072</v>
      </c>
      <c r="E253" s="1049">
        <v>880</v>
      </c>
      <c r="F253" s="969">
        <v>1417</v>
      </c>
      <c r="G253" s="969">
        <v>963</v>
      </c>
      <c r="H253" s="969">
        <v>723</v>
      </c>
      <c r="I253" s="969">
        <v>453</v>
      </c>
    </row>
    <row r="254" spans="1:9" s="324" customFormat="1" ht="17.25">
      <c r="A254" s="1223"/>
      <c r="B254" s="1191"/>
      <c r="C254" s="325" t="s">
        <v>3072</v>
      </c>
      <c r="D254" s="325" t="s">
        <v>3073</v>
      </c>
      <c r="E254" s="1049">
        <v>600</v>
      </c>
      <c r="F254" s="969">
        <v>966</v>
      </c>
      <c r="G254" s="969">
        <v>657</v>
      </c>
      <c r="H254" s="969">
        <v>493</v>
      </c>
      <c r="I254" s="969">
        <v>309</v>
      </c>
    </row>
    <row r="255" spans="1:9" s="324" customFormat="1" ht="31.5">
      <c r="A255" s="1223"/>
      <c r="B255" s="1191"/>
      <c r="C255" s="325" t="s">
        <v>3073</v>
      </c>
      <c r="D255" s="325" t="s">
        <v>3074</v>
      </c>
      <c r="E255" s="1049">
        <v>600</v>
      </c>
      <c r="F255" s="969">
        <v>966</v>
      </c>
      <c r="G255" s="969">
        <v>657</v>
      </c>
      <c r="H255" s="969">
        <v>493</v>
      </c>
      <c r="I255" s="969">
        <v>309</v>
      </c>
    </row>
    <row r="256" spans="1:9" s="324" customFormat="1" ht="31.5">
      <c r="A256" s="1223"/>
      <c r="B256" s="1191"/>
      <c r="C256" s="325" t="s">
        <v>3075</v>
      </c>
      <c r="D256" s="325" t="s">
        <v>3076</v>
      </c>
      <c r="E256" s="1049">
        <v>495</v>
      </c>
      <c r="F256" s="969">
        <v>797</v>
      </c>
      <c r="G256" s="969">
        <v>542</v>
      </c>
      <c r="H256" s="969">
        <v>406</v>
      </c>
      <c r="I256" s="969">
        <v>255</v>
      </c>
    </row>
    <row r="257" spans="1:9" s="324" customFormat="1" ht="31.5">
      <c r="A257" s="1223"/>
      <c r="B257" s="1191"/>
      <c r="C257" s="325" t="s">
        <v>3076</v>
      </c>
      <c r="D257" s="325" t="s">
        <v>3077</v>
      </c>
      <c r="E257" s="1049">
        <v>550</v>
      </c>
      <c r="F257" s="969">
        <v>886</v>
      </c>
      <c r="G257" s="969">
        <v>602</v>
      </c>
      <c r="H257" s="969">
        <v>452</v>
      </c>
      <c r="I257" s="969">
        <v>283</v>
      </c>
    </row>
    <row r="258" spans="1:9" s="324" customFormat="1" ht="17.25">
      <c r="A258" s="1223"/>
      <c r="B258" s="1191"/>
      <c r="C258" s="325" t="s">
        <v>3077</v>
      </c>
      <c r="D258" s="325" t="s">
        <v>3045</v>
      </c>
      <c r="E258" s="1049">
        <v>540</v>
      </c>
      <c r="F258" s="969">
        <v>869</v>
      </c>
      <c r="G258" s="969">
        <v>591</v>
      </c>
      <c r="H258" s="969">
        <v>443</v>
      </c>
      <c r="I258" s="969">
        <v>278</v>
      </c>
    </row>
    <row r="259" spans="1:9" s="324" customFormat="1" ht="17.25">
      <c r="A259" s="1223">
        <v>8</v>
      </c>
      <c r="B259" s="1191" t="s">
        <v>209</v>
      </c>
      <c r="C259" s="325" t="s">
        <v>3065</v>
      </c>
      <c r="D259" s="325" t="s">
        <v>3078</v>
      </c>
      <c r="E259" s="1049">
        <v>660</v>
      </c>
      <c r="F259" s="969">
        <v>1063</v>
      </c>
      <c r="G259" s="969">
        <v>723</v>
      </c>
      <c r="H259" s="969">
        <v>542</v>
      </c>
      <c r="I259" s="969">
        <v>340</v>
      </c>
    </row>
    <row r="260" spans="1:9" s="324" customFormat="1" ht="17.25">
      <c r="A260" s="1223"/>
      <c r="B260" s="1191"/>
      <c r="C260" s="325" t="s">
        <v>3078</v>
      </c>
      <c r="D260" s="325" t="s">
        <v>3079</v>
      </c>
      <c r="E260" s="1049">
        <v>324</v>
      </c>
      <c r="F260" s="969">
        <v>522</v>
      </c>
      <c r="G260" s="969">
        <v>355</v>
      </c>
      <c r="H260" s="969">
        <v>266</v>
      </c>
      <c r="I260" s="969">
        <v>167</v>
      </c>
    </row>
    <row r="261" spans="1:9" s="324" customFormat="1" ht="17.25">
      <c r="A261" s="1223"/>
      <c r="B261" s="1191"/>
      <c r="C261" s="325" t="s">
        <v>2694</v>
      </c>
      <c r="D261" s="325" t="s">
        <v>3080</v>
      </c>
      <c r="E261" s="1049">
        <v>300</v>
      </c>
      <c r="F261" s="969">
        <v>483</v>
      </c>
      <c r="G261" s="969">
        <v>328</v>
      </c>
      <c r="H261" s="969">
        <v>246</v>
      </c>
      <c r="I261" s="969">
        <v>155</v>
      </c>
    </row>
    <row r="262" spans="1:9" s="324" customFormat="1" ht="17.25">
      <c r="A262" s="1223"/>
      <c r="B262" s="1191"/>
      <c r="C262" s="325" t="s">
        <v>3081</v>
      </c>
      <c r="D262" s="325" t="s">
        <v>3082</v>
      </c>
      <c r="E262" s="1049">
        <v>275</v>
      </c>
      <c r="F262" s="969">
        <v>443</v>
      </c>
      <c r="G262" s="969">
        <v>301</v>
      </c>
      <c r="H262" s="969">
        <v>226</v>
      </c>
      <c r="I262" s="969">
        <v>142</v>
      </c>
    </row>
    <row r="263" spans="1:9" s="324" customFormat="1" ht="31.5">
      <c r="A263" s="1223"/>
      <c r="B263" s="1191"/>
      <c r="C263" s="325" t="s">
        <v>3083</v>
      </c>
      <c r="D263" s="325" t="s">
        <v>3084</v>
      </c>
      <c r="E263" s="1049">
        <v>165</v>
      </c>
      <c r="F263" s="969">
        <v>266</v>
      </c>
      <c r="G263" s="969">
        <v>181</v>
      </c>
      <c r="H263" s="969">
        <v>135</v>
      </c>
      <c r="I263" s="969"/>
    </row>
    <row r="264" spans="1:9" s="324" customFormat="1" ht="17.25">
      <c r="A264" s="326">
        <v>9</v>
      </c>
      <c r="B264" s="325" t="s">
        <v>3085</v>
      </c>
      <c r="C264" s="325"/>
      <c r="D264" s="325"/>
      <c r="E264" s="1049">
        <v>242</v>
      </c>
      <c r="F264" s="969">
        <v>390</v>
      </c>
      <c r="G264" s="969">
        <v>0</v>
      </c>
      <c r="H264" s="969">
        <v>0</v>
      </c>
      <c r="I264" s="969"/>
    </row>
    <row r="265" spans="1:9" s="324" customFormat="1" ht="24" customHeight="1">
      <c r="A265" s="326">
        <v>10</v>
      </c>
      <c r="B265" s="325" t="s">
        <v>3086</v>
      </c>
      <c r="C265" s="325"/>
      <c r="D265" s="325"/>
      <c r="E265" s="1049">
        <v>165</v>
      </c>
      <c r="F265" s="969">
        <v>266</v>
      </c>
      <c r="G265" s="969">
        <v>0</v>
      </c>
      <c r="H265" s="969">
        <v>0</v>
      </c>
      <c r="I265" s="969"/>
    </row>
    <row r="266" spans="1:9" s="324" customFormat="1" ht="17.25">
      <c r="A266" s="326">
        <v>11</v>
      </c>
      <c r="B266" s="325" t="s">
        <v>3087</v>
      </c>
      <c r="C266" s="325"/>
      <c r="D266" s="325"/>
      <c r="E266" s="1049">
        <v>143</v>
      </c>
      <c r="F266" s="969">
        <v>230</v>
      </c>
      <c r="G266" s="969">
        <v>0</v>
      </c>
      <c r="H266" s="969">
        <v>0</v>
      </c>
      <c r="I266" s="969"/>
    </row>
    <row r="267" spans="1:9" s="324" customFormat="1" ht="17.25">
      <c r="A267" s="322">
        <v>7</v>
      </c>
      <c r="B267" s="323" t="s">
        <v>3088</v>
      </c>
      <c r="C267" s="322"/>
      <c r="D267" s="322"/>
      <c r="E267" s="1049">
        <v>0</v>
      </c>
      <c r="F267" s="969"/>
      <c r="G267" s="969"/>
      <c r="H267" s="969"/>
      <c r="I267" s="969"/>
    </row>
    <row r="268" spans="1:9" s="324" customFormat="1" ht="31.5">
      <c r="A268" s="1193">
        <v>1</v>
      </c>
      <c r="B268" s="1200" t="s">
        <v>3089</v>
      </c>
      <c r="C268" s="327" t="s">
        <v>3090</v>
      </c>
      <c r="D268" s="327" t="s">
        <v>3091</v>
      </c>
      <c r="E268" s="1049">
        <v>2600</v>
      </c>
      <c r="F268" s="969">
        <v>3640</v>
      </c>
      <c r="G268" s="969">
        <v>1856</v>
      </c>
      <c r="H268" s="969">
        <v>1383</v>
      </c>
      <c r="I268" s="969">
        <v>837</v>
      </c>
    </row>
    <row r="269" spans="1:9" s="324" customFormat="1" ht="31.5">
      <c r="A269" s="1193"/>
      <c r="B269" s="1200"/>
      <c r="C269" s="327" t="s">
        <v>3091</v>
      </c>
      <c r="D269" s="327" t="s">
        <v>3092</v>
      </c>
      <c r="E269" s="1049">
        <v>4550</v>
      </c>
      <c r="F269" s="969">
        <v>6370</v>
      </c>
      <c r="G269" s="969">
        <v>3249</v>
      </c>
      <c r="H269" s="969">
        <v>2421</v>
      </c>
      <c r="I269" s="969">
        <v>1465</v>
      </c>
    </row>
    <row r="270" spans="1:9" s="324" customFormat="1" ht="31.5">
      <c r="A270" s="1193"/>
      <c r="B270" s="1200"/>
      <c r="C270" s="327" t="s">
        <v>3092</v>
      </c>
      <c r="D270" s="327" t="s">
        <v>3093</v>
      </c>
      <c r="E270" s="1049">
        <v>3900</v>
      </c>
      <c r="F270" s="969">
        <v>5850</v>
      </c>
      <c r="G270" s="969">
        <v>2984</v>
      </c>
      <c r="H270" s="969">
        <v>2223</v>
      </c>
      <c r="I270" s="969">
        <v>1346</v>
      </c>
    </row>
    <row r="271" spans="1:9" s="324" customFormat="1" ht="31.5">
      <c r="A271" s="1193"/>
      <c r="B271" s="1200"/>
      <c r="C271" s="327" t="s">
        <v>3094</v>
      </c>
      <c r="D271" s="327" t="s">
        <v>3095</v>
      </c>
      <c r="E271" s="1049">
        <v>3600</v>
      </c>
      <c r="F271" s="969">
        <v>5400</v>
      </c>
      <c r="G271" s="969">
        <v>2754</v>
      </c>
      <c r="H271" s="969">
        <v>2052</v>
      </c>
      <c r="I271" s="969">
        <v>1242</v>
      </c>
    </row>
    <row r="272" spans="1:9" s="324" customFormat="1" ht="31.5">
      <c r="A272" s="1193"/>
      <c r="B272" s="1200"/>
      <c r="C272" s="327" t="s">
        <v>3095</v>
      </c>
      <c r="D272" s="327" t="s">
        <v>3096</v>
      </c>
      <c r="E272" s="1049">
        <v>1800</v>
      </c>
      <c r="F272" s="969">
        <v>2700</v>
      </c>
      <c r="G272" s="969">
        <v>1377</v>
      </c>
      <c r="H272" s="969">
        <v>1026</v>
      </c>
      <c r="I272" s="969">
        <v>621</v>
      </c>
    </row>
    <row r="273" spans="1:9" s="324" customFormat="1" ht="17.25">
      <c r="A273" s="1193"/>
      <c r="B273" s="1200"/>
      <c r="C273" s="327" t="s">
        <v>3096</v>
      </c>
      <c r="D273" s="327" t="s">
        <v>3097</v>
      </c>
      <c r="E273" s="1049">
        <v>770</v>
      </c>
      <c r="F273" s="969">
        <v>1155</v>
      </c>
      <c r="G273" s="969">
        <v>589</v>
      </c>
      <c r="H273" s="969">
        <v>439</v>
      </c>
      <c r="I273" s="969">
        <v>266</v>
      </c>
    </row>
    <row r="274" spans="1:9" s="324" customFormat="1" ht="17.25">
      <c r="A274" s="1193"/>
      <c r="B274" s="1200"/>
      <c r="C274" s="327" t="s">
        <v>3097</v>
      </c>
      <c r="D274" s="327" t="s">
        <v>3098</v>
      </c>
      <c r="E274" s="1049">
        <v>550</v>
      </c>
      <c r="F274" s="969">
        <v>1265</v>
      </c>
      <c r="G274" s="969">
        <v>645</v>
      </c>
      <c r="H274" s="969">
        <v>481</v>
      </c>
      <c r="I274" s="969">
        <v>291</v>
      </c>
    </row>
    <row r="275" spans="1:9" s="324" customFormat="1" ht="17.25">
      <c r="A275" s="1193">
        <v>2</v>
      </c>
      <c r="B275" s="1200" t="s">
        <v>3099</v>
      </c>
      <c r="C275" s="327" t="s">
        <v>3100</v>
      </c>
      <c r="D275" s="327" t="s">
        <v>3101</v>
      </c>
      <c r="E275" s="1049">
        <v>1300</v>
      </c>
      <c r="F275" s="969">
        <v>1950</v>
      </c>
      <c r="G275" s="969">
        <v>995</v>
      </c>
      <c r="H275" s="969">
        <v>741</v>
      </c>
      <c r="I275" s="969">
        <v>449</v>
      </c>
    </row>
    <row r="276" spans="1:9" s="324" customFormat="1" ht="17.25">
      <c r="A276" s="1193"/>
      <c r="B276" s="1200"/>
      <c r="C276" s="327" t="s">
        <v>3101</v>
      </c>
      <c r="D276" s="327" t="s">
        <v>3102</v>
      </c>
      <c r="E276" s="1049">
        <v>936</v>
      </c>
      <c r="F276" s="969">
        <v>1404</v>
      </c>
      <c r="G276" s="969">
        <v>716</v>
      </c>
      <c r="H276" s="969">
        <v>534</v>
      </c>
      <c r="I276" s="969">
        <v>323</v>
      </c>
    </row>
    <row r="277" spans="1:9" s="324" customFormat="1" ht="31.5">
      <c r="A277" s="1193"/>
      <c r="B277" s="1200"/>
      <c r="C277" s="327" t="s">
        <v>3102</v>
      </c>
      <c r="D277" s="327" t="s">
        <v>3103</v>
      </c>
      <c r="E277" s="1049">
        <v>600</v>
      </c>
      <c r="F277" s="969">
        <v>900</v>
      </c>
      <c r="G277" s="969">
        <v>459</v>
      </c>
      <c r="H277" s="969">
        <v>342</v>
      </c>
      <c r="I277" s="969">
        <v>207</v>
      </c>
    </row>
    <row r="278" spans="1:9" s="324" customFormat="1" ht="31.5">
      <c r="A278" s="1193"/>
      <c r="B278" s="1200"/>
      <c r="C278" s="327" t="s">
        <v>3103</v>
      </c>
      <c r="D278" s="327" t="s">
        <v>3104</v>
      </c>
      <c r="E278" s="1049">
        <v>480</v>
      </c>
      <c r="F278" s="969">
        <v>720</v>
      </c>
      <c r="G278" s="969">
        <v>367</v>
      </c>
      <c r="H278" s="969">
        <v>274</v>
      </c>
      <c r="I278" s="969">
        <v>166</v>
      </c>
    </row>
    <row r="279" spans="1:9" s="324" customFormat="1" ht="31.5">
      <c r="A279" s="1193">
        <v>3</v>
      </c>
      <c r="B279" s="1192" t="s">
        <v>3105</v>
      </c>
      <c r="C279" s="327" t="s">
        <v>3106</v>
      </c>
      <c r="D279" s="327" t="s">
        <v>3107</v>
      </c>
      <c r="E279" s="1049">
        <v>0</v>
      </c>
      <c r="F279" s="969">
        <v>350</v>
      </c>
      <c r="G279" s="969">
        <v>179</v>
      </c>
      <c r="H279" s="969">
        <v>133</v>
      </c>
      <c r="I279" s="969">
        <v>81</v>
      </c>
    </row>
    <row r="280" spans="1:9" s="324" customFormat="1" ht="31.5">
      <c r="A280" s="1193"/>
      <c r="B280" s="1192"/>
      <c r="C280" s="327" t="s">
        <v>3107</v>
      </c>
      <c r="D280" s="327" t="s">
        <v>3108</v>
      </c>
      <c r="E280" s="1049">
        <v>0</v>
      </c>
      <c r="F280" s="969">
        <v>250</v>
      </c>
      <c r="G280" s="969">
        <v>128</v>
      </c>
      <c r="H280" s="969">
        <v>95</v>
      </c>
      <c r="I280" s="969"/>
    </row>
    <row r="281" spans="1:9" s="324" customFormat="1" ht="17.25" customHeight="1">
      <c r="A281" s="1193">
        <v>4</v>
      </c>
      <c r="B281" s="1192" t="s">
        <v>3109</v>
      </c>
      <c r="C281" s="327" t="s">
        <v>3110</v>
      </c>
      <c r="D281" s="327" t="s">
        <v>3111</v>
      </c>
      <c r="E281" s="1049">
        <v>2640</v>
      </c>
      <c r="F281" s="969">
        <v>3500</v>
      </c>
      <c r="G281" s="969">
        <v>0</v>
      </c>
      <c r="H281" s="969">
        <v>0</v>
      </c>
      <c r="I281" s="969"/>
    </row>
    <row r="282" spans="1:9" s="324" customFormat="1" ht="17.25">
      <c r="A282" s="1193"/>
      <c r="B282" s="1192"/>
      <c r="C282" s="327" t="s">
        <v>3112</v>
      </c>
      <c r="D282" s="327" t="s">
        <v>3113</v>
      </c>
      <c r="E282" s="1049">
        <v>2640</v>
      </c>
      <c r="F282" s="969">
        <v>4200</v>
      </c>
      <c r="G282" s="969">
        <v>0</v>
      </c>
      <c r="H282" s="969">
        <v>0</v>
      </c>
      <c r="I282" s="969"/>
    </row>
    <row r="283" spans="1:9" s="324" customFormat="1" ht="31.5">
      <c r="A283" s="328">
        <v>5</v>
      </c>
      <c r="B283" s="329" t="s">
        <v>3114</v>
      </c>
      <c r="C283" s="327" t="s">
        <v>3115</v>
      </c>
      <c r="D283" s="327" t="s">
        <v>3116</v>
      </c>
      <c r="E283" s="1049">
        <v>2625</v>
      </c>
      <c r="F283" s="969">
        <v>3500</v>
      </c>
      <c r="G283" s="969">
        <v>0</v>
      </c>
      <c r="H283" s="969">
        <v>0</v>
      </c>
      <c r="I283" s="969"/>
    </row>
    <row r="284" spans="1:9" s="324" customFormat="1" ht="31.5">
      <c r="A284" s="328">
        <v>6</v>
      </c>
      <c r="B284" s="329" t="s">
        <v>3117</v>
      </c>
      <c r="C284" s="327" t="s">
        <v>3118</v>
      </c>
      <c r="D284" s="327" t="s">
        <v>3119</v>
      </c>
      <c r="E284" s="1049">
        <v>2625</v>
      </c>
      <c r="F284" s="969">
        <v>3500</v>
      </c>
      <c r="G284" s="969">
        <v>0</v>
      </c>
      <c r="H284" s="969">
        <v>0</v>
      </c>
      <c r="I284" s="969"/>
    </row>
    <row r="285" spans="1:9" s="324" customFormat="1" ht="31.5">
      <c r="A285" s="328">
        <v>7</v>
      </c>
      <c r="B285" s="328" t="s">
        <v>3120</v>
      </c>
      <c r="C285" s="327" t="s">
        <v>3121</v>
      </c>
      <c r="D285" s="327" t="s">
        <v>3119</v>
      </c>
      <c r="E285" s="1049">
        <v>2625</v>
      </c>
      <c r="F285" s="969">
        <v>3500</v>
      </c>
      <c r="G285" s="969">
        <v>0</v>
      </c>
      <c r="H285" s="969">
        <v>0</v>
      </c>
      <c r="I285" s="969"/>
    </row>
    <row r="286" spans="1:9" s="324" customFormat="1" ht="31.5">
      <c r="A286" s="328">
        <v>8</v>
      </c>
      <c r="B286" s="329" t="s">
        <v>3122</v>
      </c>
      <c r="C286" s="327" t="s">
        <v>3118</v>
      </c>
      <c r="D286" s="327" t="s">
        <v>3123</v>
      </c>
      <c r="E286" s="1049">
        <v>2640</v>
      </c>
      <c r="F286" s="969">
        <v>4200</v>
      </c>
      <c r="G286" s="969">
        <v>0</v>
      </c>
      <c r="H286" s="969">
        <v>0</v>
      </c>
      <c r="I286" s="969"/>
    </row>
    <row r="287" spans="1:9" s="324" customFormat="1" ht="79.5" customHeight="1">
      <c r="A287" s="1193">
        <v>9</v>
      </c>
      <c r="B287" s="1192" t="s">
        <v>3124</v>
      </c>
      <c r="C287" s="327" t="s">
        <v>3125</v>
      </c>
      <c r="D287" s="327" t="s">
        <v>3126</v>
      </c>
      <c r="E287" s="1049">
        <v>2400</v>
      </c>
      <c r="F287" s="969">
        <v>2500</v>
      </c>
      <c r="G287" s="969">
        <v>0</v>
      </c>
      <c r="H287" s="969">
        <v>0</v>
      </c>
      <c r="I287" s="969"/>
    </row>
    <row r="288" spans="1:9" s="324" customFormat="1" ht="17.25">
      <c r="A288" s="1193"/>
      <c r="B288" s="1192"/>
      <c r="C288" s="327" t="s">
        <v>3118</v>
      </c>
      <c r="D288" s="327" t="s">
        <v>3119</v>
      </c>
      <c r="E288" s="1049">
        <v>2640</v>
      </c>
      <c r="F288" s="969">
        <v>4200</v>
      </c>
      <c r="G288" s="969">
        <v>0</v>
      </c>
      <c r="H288" s="969">
        <v>0</v>
      </c>
      <c r="I288" s="969"/>
    </row>
    <row r="289" spans="1:9" s="324" customFormat="1" ht="17.25" customHeight="1">
      <c r="A289" s="328">
        <v>10</v>
      </c>
      <c r="B289" s="1194" t="s">
        <v>3127</v>
      </c>
      <c r="C289" s="1195"/>
      <c r="D289" s="1196"/>
      <c r="E289" s="1049">
        <v>2640</v>
      </c>
      <c r="F289" s="969">
        <v>4200</v>
      </c>
      <c r="G289" s="969">
        <v>0</v>
      </c>
      <c r="H289" s="969">
        <v>0</v>
      </c>
      <c r="I289" s="969"/>
    </row>
    <row r="290" spans="1:9" s="324" customFormat="1" ht="17.25" customHeight="1">
      <c r="A290" s="1193">
        <v>11</v>
      </c>
      <c r="B290" s="1192" t="s">
        <v>3128</v>
      </c>
      <c r="C290" s="327" t="s">
        <v>3129</v>
      </c>
      <c r="D290" s="327" t="s">
        <v>3130</v>
      </c>
      <c r="E290" s="1049">
        <v>2750</v>
      </c>
      <c r="F290" s="969">
        <v>4125</v>
      </c>
      <c r="G290" s="969">
        <v>2104</v>
      </c>
      <c r="H290" s="969">
        <v>1568</v>
      </c>
      <c r="I290" s="969">
        <v>949</v>
      </c>
    </row>
    <row r="291" spans="1:9" s="324" customFormat="1" ht="31.5">
      <c r="A291" s="1193"/>
      <c r="B291" s="1192"/>
      <c r="C291" s="327" t="s">
        <v>3131</v>
      </c>
      <c r="D291" s="327" t="s">
        <v>3130</v>
      </c>
      <c r="E291" s="1049">
        <v>2880</v>
      </c>
      <c r="F291" s="969">
        <v>4320</v>
      </c>
      <c r="G291" s="969">
        <v>2203</v>
      </c>
      <c r="H291" s="969">
        <v>1642</v>
      </c>
      <c r="I291" s="969">
        <v>994</v>
      </c>
    </row>
    <row r="292" spans="1:9" s="324" customFormat="1" ht="17.25">
      <c r="A292" s="1193">
        <v>12</v>
      </c>
      <c r="B292" s="1192" t="s">
        <v>566</v>
      </c>
      <c r="C292" s="327" t="s">
        <v>3106</v>
      </c>
      <c r="D292" s="327" t="s">
        <v>3132</v>
      </c>
      <c r="E292" s="1049">
        <v>600</v>
      </c>
      <c r="F292" s="969">
        <v>900</v>
      </c>
      <c r="G292" s="969">
        <v>459</v>
      </c>
      <c r="H292" s="969">
        <v>342</v>
      </c>
      <c r="I292" s="969">
        <v>207</v>
      </c>
    </row>
    <row r="293" spans="1:9" s="324" customFormat="1" ht="17.25">
      <c r="A293" s="1193"/>
      <c r="B293" s="1192"/>
      <c r="C293" s="327" t="s">
        <v>3133</v>
      </c>
      <c r="D293" s="327" t="s">
        <v>3134</v>
      </c>
      <c r="E293" s="1049">
        <v>231</v>
      </c>
      <c r="F293" s="969">
        <v>346.5</v>
      </c>
      <c r="G293" s="969">
        <v>177</v>
      </c>
      <c r="H293" s="969">
        <v>132</v>
      </c>
      <c r="I293" s="969">
        <v>80</v>
      </c>
    </row>
    <row r="294" spans="1:9" s="324" customFormat="1" ht="17.25" customHeight="1">
      <c r="A294" s="1193">
        <v>13</v>
      </c>
      <c r="B294" s="1192" t="s">
        <v>3135</v>
      </c>
      <c r="C294" s="327" t="s">
        <v>3106</v>
      </c>
      <c r="D294" s="327" t="s">
        <v>3136</v>
      </c>
      <c r="E294" s="1049">
        <v>1800</v>
      </c>
      <c r="F294" s="969">
        <v>2700</v>
      </c>
      <c r="G294" s="969">
        <v>1377</v>
      </c>
      <c r="H294" s="969">
        <v>1026</v>
      </c>
      <c r="I294" s="969">
        <v>621</v>
      </c>
    </row>
    <row r="295" spans="1:9" s="324" customFormat="1" ht="17.25">
      <c r="A295" s="1193"/>
      <c r="B295" s="1192"/>
      <c r="C295" s="327" t="s">
        <v>3136</v>
      </c>
      <c r="D295" s="327" t="s">
        <v>3137</v>
      </c>
      <c r="E295" s="1049">
        <v>1020</v>
      </c>
      <c r="F295" s="969">
        <v>1530</v>
      </c>
      <c r="G295" s="969">
        <v>780</v>
      </c>
      <c r="H295" s="969">
        <v>581</v>
      </c>
      <c r="I295" s="969">
        <v>352</v>
      </c>
    </row>
    <row r="296" spans="1:9" s="324" customFormat="1" ht="17.25">
      <c r="A296" s="1193"/>
      <c r="B296" s="1192"/>
      <c r="C296" s="327" t="s">
        <v>3137</v>
      </c>
      <c r="D296" s="327" t="s">
        <v>3138</v>
      </c>
      <c r="E296" s="1049">
        <v>864</v>
      </c>
      <c r="F296" s="969">
        <v>1296</v>
      </c>
      <c r="G296" s="969">
        <v>661</v>
      </c>
      <c r="H296" s="969">
        <v>492</v>
      </c>
      <c r="I296" s="969">
        <v>298</v>
      </c>
    </row>
    <row r="297" spans="1:9" s="324" customFormat="1" ht="17.25">
      <c r="A297" s="1193"/>
      <c r="B297" s="1192"/>
      <c r="C297" s="327" t="s">
        <v>3137</v>
      </c>
      <c r="D297" s="327" t="s">
        <v>3139</v>
      </c>
      <c r="E297" s="1049">
        <v>864</v>
      </c>
      <c r="F297" s="969">
        <v>1296</v>
      </c>
      <c r="G297" s="969">
        <v>661</v>
      </c>
      <c r="H297" s="969">
        <v>492</v>
      </c>
      <c r="I297" s="969">
        <v>298</v>
      </c>
    </row>
    <row r="298" spans="1:9" s="324" customFormat="1" ht="17.25">
      <c r="A298" s="1193"/>
      <c r="B298" s="1192"/>
      <c r="C298" s="327" t="s">
        <v>3139</v>
      </c>
      <c r="D298" s="327" t="s">
        <v>3051</v>
      </c>
      <c r="E298" s="1049">
        <v>720</v>
      </c>
      <c r="F298" s="969">
        <v>1080</v>
      </c>
      <c r="G298" s="969">
        <v>551</v>
      </c>
      <c r="H298" s="969">
        <v>410</v>
      </c>
      <c r="I298" s="969">
        <v>248</v>
      </c>
    </row>
    <row r="299" spans="1:9" s="324" customFormat="1" ht="31.5">
      <c r="A299" s="1193"/>
      <c r="B299" s="1192"/>
      <c r="C299" s="327" t="s">
        <v>3100</v>
      </c>
      <c r="D299" s="327" t="s">
        <v>3140</v>
      </c>
      <c r="E299" s="1049">
        <v>1080</v>
      </c>
      <c r="F299" s="969">
        <v>1620</v>
      </c>
      <c r="G299" s="969">
        <v>826</v>
      </c>
      <c r="H299" s="969">
        <v>616</v>
      </c>
      <c r="I299" s="969">
        <v>373</v>
      </c>
    </row>
    <row r="300" spans="1:9" s="324" customFormat="1" ht="31.5">
      <c r="A300" s="1193"/>
      <c r="B300" s="1192"/>
      <c r="C300" s="327" t="s">
        <v>3140</v>
      </c>
      <c r="D300" s="327" t="s">
        <v>3141</v>
      </c>
      <c r="E300" s="1049">
        <v>720</v>
      </c>
      <c r="F300" s="969">
        <v>1080</v>
      </c>
      <c r="G300" s="969">
        <v>551</v>
      </c>
      <c r="H300" s="969">
        <v>410</v>
      </c>
      <c r="I300" s="969">
        <v>248</v>
      </c>
    </row>
    <row r="301" spans="1:9" s="324" customFormat="1" ht="17.25">
      <c r="A301" s="1193"/>
      <c r="B301" s="1192"/>
      <c r="C301" s="327" t="s">
        <v>3141</v>
      </c>
      <c r="D301" s="327" t="s">
        <v>3142</v>
      </c>
      <c r="E301" s="1049">
        <v>504</v>
      </c>
      <c r="F301" s="969">
        <v>604.79999999999995</v>
      </c>
      <c r="G301" s="969">
        <v>308</v>
      </c>
      <c r="H301" s="969">
        <v>230</v>
      </c>
      <c r="I301" s="969">
        <v>139</v>
      </c>
    </row>
    <row r="302" spans="1:9" s="324" customFormat="1" ht="17.25" customHeight="1">
      <c r="A302" s="328">
        <v>14</v>
      </c>
      <c r="B302" s="1200" t="s">
        <v>3143</v>
      </c>
      <c r="C302" s="1200"/>
      <c r="D302" s="1200"/>
      <c r="E302" s="1049">
        <v>770</v>
      </c>
      <c r="F302" s="969">
        <v>924</v>
      </c>
      <c r="G302" s="969">
        <v>471</v>
      </c>
      <c r="H302" s="969">
        <v>351</v>
      </c>
      <c r="I302" s="969">
        <v>213</v>
      </c>
    </row>
    <row r="303" spans="1:9" s="324" customFormat="1" ht="17.25" customHeight="1">
      <c r="A303" s="328">
        <v>15</v>
      </c>
      <c r="B303" s="1200" t="s">
        <v>3144</v>
      </c>
      <c r="C303" s="1200"/>
      <c r="D303" s="1200"/>
      <c r="E303" s="1049">
        <v>1485</v>
      </c>
      <c r="F303" s="969">
        <v>1782</v>
      </c>
      <c r="G303" s="969">
        <v>909</v>
      </c>
      <c r="H303" s="969">
        <v>677</v>
      </c>
      <c r="I303" s="969">
        <v>410</v>
      </c>
    </row>
    <row r="304" spans="1:9" s="324" customFormat="1" ht="17.25" customHeight="1">
      <c r="A304" s="328">
        <v>16</v>
      </c>
      <c r="B304" s="1200" t="s">
        <v>3145</v>
      </c>
      <c r="C304" s="1200"/>
      <c r="D304" s="1200"/>
      <c r="E304" s="1049">
        <v>1100</v>
      </c>
      <c r="F304" s="969">
        <v>1320</v>
      </c>
      <c r="G304" s="969">
        <v>673</v>
      </c>
      <c r="H304" s="969">
        <v>502</v>
      </c>
      <c r="I304" s="969">
        <v>304</v>
      </c>
    </row>
    <row r="305" spans="1:9" s="324" customFormat="1" ht="17.25" customHeight="1">
      <c r="A305" s="328">
        <v>17</v>
      </c>
      <c r="B305" s="1200" t="s">
        <v>3146</v>
      </c>
      <c r="C305" s="1200"/>
      <c r="D305" s="1200"/>
      <c r="E305" s="1049">
        <v>605</v>
      </c>
      <c r="F305" s="969">
        <v>726</v>
      </c>
      <c r="G305" s="969">
        <v>370</v>
      </c>
      <c r="H305" s="969">
        <v>276</v>
      </c>
      <c r="I305" s="969">
        <v>167</v>
      </c>
    </row>
    <row r="306" spans="1:9" s="324" customFormat="1" ht="17.25" customHeight="1">
      <c r="A306" s="328">
        <v>18</v>
      </c>
      <c r="B306" s="1200" t="s">
        <v>3147</v>
      </c>
      <c r="C306" s="1200"/>
      <c r="D306" s="1200"/>
      <c r="E306" s="1049">
        <v>0</v>
      </c>
      <c r="F306" s="969">
        <v>350</v>
      </c>
      <c r="G306" s="969">
        <v>179</v>
      </c>
      <c r="H306" s="969">
        <v>133</v>
      </c>
      <c r="I306" s="969">
        <v>81</v>
      </c>
    </row>
    <row r="307" spans="1:9" s="324" customFormat="1" ht="17.25" customHeight="1">
      <c r="A307" s="1193">
        <v>19</v>
      </c>
      <c r="B307" s="1200" t="s">
        <v>3148</v>
      </c>
      <c r="C307" s="327" t="s">
        <v>3149</v>
      </c>
      <c r="D307" s="327" t="s">
        <v>3150</v>
      </c>
      <c r="E307" s="1049">
        <v>540</v>
      </c>
      <c r="F307" s="969">
        <v>810</v>
      </c>
      <c r="G307" s="969">
        <v>413</v>
      </c>
      <c r="H307" s="969">
        <v>308</v>
      </c>
      <c r="I307" s="969">
        <v>186</v>
      </c>
    </row>
    <row r="308" spans="1:9" s="324" customFormat="1" ht="17.25">
      <c r="A308" s="1193"/>
      <c r="B308" s="1200"/>
      <c r="C308" s="327" t="s">
        <v>3150</v>
      </c>
      <c r="D308" s="327" t="s">
        <v>3089</v>
      </c>
      <c r="E308" s="1049">
        <v>540</v>
      </c>
      <c r="F308" s="969">
        <v>810</v>
      </c>
      <c r="G308" s="969">
        <v>413</v>
      </c>
      <c r="H308" s="969">
        <v>308</v>
      </c>
      <c r="I308" s="969">
        <v>186</v>
      </c>
    </row>
    <row r="309" spans="1:9" s="324" customFormat="1" ht="17.25">
      <c r="A309" s="328">
        <v>20</v>
      </c>
      <c r="B309" s="327" t="s">
        <v>3151</v>
      </c>
      <c r="C309" s="1200" t="s">
        <v>3152</v>
      </c>
      <c r="D309" s="1200"/>
      <c r="E309" s="1049">
        <v>4200</v>
      </c>
      <c r="F309" s="969">
        <v>6300</v>
      </c>
      <c r="G309" s="969">
        <v>3213</v>
      </c>
      <c r="H309" s="969">
        <v>2394</v>
      </c>
      <c r="I309" s="969">
        <v>1449</v>
      </c>
    </row>
    <row r="310" spans="1:9" s="324" customFormat="1" ht="31.5">
      <c r="A310" s="328">
        <v>21</v>
      </c>
      <c r="B310" s="327" t="s">
        <v>3153</v>
      </c>
      <c r="C310" s="327" t="s">
        <v>3154</v>
      </c>
      <c r="D310" s="327" t="s">
        <v>3094</v>
      </c>
      <c r="E310" s="1049">
        <v>3500</v>
      </c>
      <c r="F310" s="969">
        <v>5250</v>
      </c>
      <c r="G310" s="969">
        <v>2678</v>
      </c>
      <c r="H310" s="969">
        <v>1995</v>
      </c>
      <c r="I310" s="969">
        <v>1208</v>
      </c>
    </row>
    <row r="311" spans="1:9" s="324" customFormat="1" ht="31.5">
      <c r="A311" s="328">
        <v>22</v>
      </c>
      <c r="B311" s="327" t="s">
        <v>3155</v>
      </c>
      <c r="C311" s="327" t="s">
        <v>3156</v>
      </c>
      <c r="D311" s="327" t="s">
        <v>3094</v>
      </c>
      <c r="E311" s="1049">
        <v>360</v>
      </c>
      <c r="F311" s="969">
        <v>540</v>
      </c>
      <c r="G311" s="969">
        <v>275</v>
      </c>
      <c r="H311" s="969">
        <v>205</v>
      </c>
      <c r="I311" s="969">
        <v>124</v>
      </c>
    </row>
    <row r="312" spans="1:9" s="324" customFormat="1" ht="17.25">
      <c r="A312" s="328">
        <v>23</v>
      </c>
      <c r="B312" s="327" t="s">
        <v>3157</v>
      </c>
      <c r="C312" s="327" t="s">
        <v>3106</v>
      </c>
      <c r="D312" s="327" t="s">
        <v>3065</v>
      </c>
      <c r="E312" s="1049">
        <v>720</v>
      </c>
      <c r="F312" s="969">
        <v>1080</v>
      </c>
      <c r="G312" s="969">
        <v>551</v>
      </c>
      <c r="H312" s="969">
        <v>410</v>
      </c>
      <c r="I312" s="969">
        <v>248</v>
      </c>
    </row>
    <row r="313" spans="1:9" s="324" customFormat="1" ht="17.25">
      <c r="A313" s="1193">
        <v>24</v>
      </c>
      <c r="B313" s="1192" t="s">
        <v>3158</v>
      </c>
      <c r="C313" s="1200" t="s">
        <v>3159</v>
      </c>
      <c r="D313" s="1200"/>
      <c r="E313" s="1049">
        <v>360</v>
      </c>
      <c r="F313" s="969">
        <v>540</v>
      </c>
      <c r="G313" s="969">
        <v>275</v>
      </c>
      <c r="H313" s="969">
        <v>205</v>
      </c>
      <c r="I313" s="969">
        <v>124</v>
      </c>
    </row>
    <row r="314" spans="1:9" s="324" customFormat="1" ht="17.25">
      <c r="A314" s="1193"/>
      <c r="B314" s="1192"/>
      <c r="C314" s="1200" t="s">
        <v>3160</v>
      </c>
      <c r="D314" s="1200"/>
      <c r="E314" s="1049">
        <v>252</v>
      </c>
      <c r="F314" s="969">
        <v>378</v>
      </c>
      <c r="G314" s="969">
        <v>193</v>
      </c>
      <c r="H314" s="969">
        <v>144</v>
      </c>
      <c r="I314" s="969">
        <v>87</v>
      </c>
    </row>
    <row r="315" spans="1:9" s="324" customFormat="1" ht="17.25">
      <c r="A315" s="1193"/>
      <c r="B315" s="1192"/>
      <c r="C315" s="1200" t="s">
        <v>3161</v>
      </c>
      <c r="D315" s="1200"/>
      <c r="E315" s="1049">
        <v>156</v>
      </c>
      <c r="F315" s="969">
        <v>234</v>
      </c>
      <c r="G315" s="969">
        <v>119</v>
      </c>
      <c r="H315" s="969">
        <v>89</v>
      </c>
      <c r="I315" s="969"/>
    </row>
    <row r="316" spans="1:9" s="324" customFormat="1" ht="17.25">
      <c r="A316" s="1193"/>
      <c r="B316" s="1192"/>
      <c r="C316" s="1200" t="s">
        <v>3162</v>
      </c>
      <c r="D316" s="1200"/>
      <c r="E316" s="1049">
        <v>550</v>
      </c>
      <c r="F316" s="969">
        <v>715</v>
      </c>
      <c r="G316" s="969">
        <v>365</v>
      </c>
      <c r="H316" s="969">
        <v>272</v>
      </c>
      <c r="I316" s="969">
        <v>164</v>
      </c>
    </row>
    <row r="317" spans="1:9" s="324" customFormat="1" ht="17.25">
      <c r="A317" s="1193"/>
      <c r="B317" s="1192"/>
      <c r="C317" s="1200" t="s">
        <v>3163</v>
      </c>
      <c r="D317" s="1200"/>
      <c r="E317" s="1049">
        <v>440</v>
      </c>
      <c r="F317" s="969">
        <v>660</v>
      </c>
      <c r="G317" s="969">
        <v>337</v>
      </c>
      <c r="H317" s="969">
        <v>251</v>
      </c>
      <c r="I317" s="969">
        <v>152</v>
      </c>
    </row>
    <row r="318" spans="1:9" s="324" customFormat="1" ht="17.25">
      <c r="A318" s="1193"/>
      <c r="B318" s="1192"/>
      <c r="C318" s="1192" t="s">
        <v>3164</v>
      </c>
      <c r="D318" s="1192"/>
      <c r="E318" s="1049">
        <v>420</v>
      </c>
      <c r="F318" s="969">
        <v>630</v>
      </c>
      <c r="G318" s="969">
        <v>321</v>
      </c>
      <c r="H318" s="969">
        <v>239</v>
      </c>
      <c r="I318" s="969">
        <v>145</v>
      </c>
    </row>
    <row r="319" spans="1:9" s="324" customFormat="1" ht="17.25">
      <c r="A319" s="1193"/>
      <c r="B319" s="1192"/>
      <c r="C319" s="1192" t="s">
        <v>3165</v>
      </c>
      <c r="D319" s="1192"/>
      <c r="E319" s="1049">
        <v>297</v>
      </c>
      <c r="F319" s="969">
        <v>386.1</v>
      </c>
      <c r="G319" s="969">
        <v>197</v>
      </c>
      <c r="H319" s="969">
        <v>147</v>
      </c>
      <c r="I319" s="969">
        <v>89</v>
      </c>
    </row>
    <row r="320" spans="1:9" s="324" customFormat="1" ht="17.25" customHeight="1">
      <c r="A320" s="1193"/>
      <c r="B320" s="1192"/>
      <c r="C320" s="1192" t="s">
        <v>3166</v>
      </c>
      <c r="D320" s="1192"/>
      <c r="E320" s="1049">
        <v>143</v>
      </c>
      <c r="F320" s="969">
        <v>214.5</v>
      </c>
      <c r="G320" s="969">
        <v>109</v>
      </c>
      <c r="H320" s="969">
        <v>82</v>
      </c>
      <c r="I320" s="969"/>
    </row>
    <row r="321" spans="1:9" s="324" customFormat="1" ht="17.25">
      <c r="A321" s="322">
        <v>8</v>
      </c>
      <c r="B321" s="323" t="s">
        <v>3167</v>
      </c>
      <c r="C321" s="330"/>
      <c r="D321" s="330"/>
      <c r="E321" s="1049">
        <v>0</v>
      </c>
      <c r="F321" s="969"/>
      <c r="G321" s="969"/>
      <c r="H321" s="969"/>
      <c r="I321" s="969"/>
    </row>
    <row r="322" spans="1:9" s="324" customFormat="1" ht="31.5">
      <c r="A322" s="1193">
        <v>1</v>
      </c>
      <c r="B322" s="1203" t="s">
        <v>3089</v>
      </c>
      <c r="C322" s="331" t="s">
        <v>3168</v>
      </c>
      <c r="D322" s="331" t="s">
        <v>3169</v>
      </c>
      <c r="E322" s="1049">
        <v>2400</v>
      </c>
      <c r="F322" s="969">
        <v>3840</v>
      </c>
      <c r="G322" s="969">
        <v>2074</v>
      </c>
      <c r="H322" s="969">
        <v>1459</v>
      </c>
      <c r="I322" s="969">
        <v>845</v>
      </c>
    </row>
    <row r="323" spans="1:9" s="324" customFormat="1" ht="31.5">
      <c r="A323" s="1193"/>
      <c r="B323" s="1203"/>
      <c r="C323" s="331" t="s">
        <v>3169</v>
      </c>
      <c r="D323" s="331" t="s">
        <v>3170</v>
      </c>
      <c r="E323" s="1049">
        <v>3000</v>
      </c>
      <c r="F323" s="969">
        <v>4800</v>
      </c>
      <c r="G323" s="969">
        <v>2592</v>
      </c>
      <c r="H323" s="969">
        <v>1824</v>
      </c>
      <c r="I323" s="969">
        <v>1056</v>
      </c>
    </row>
    <row r="324" spans="1:9" s="324" customFormat="1" ht="31.5">
      <c r="A324" s="1193"/>
      <c r="B324" s="1230"/>
      <c r="C324" s="331" t="s">
        <v>3170</v>
      </c>
      <c r="D324" s="331" t="s">
        <v>3171</v>
      </c>
      <c r="E324" s="1049">
        <v>3900</v>
      </c>
      <c r="F324" s="969">
        <v>6240</v>
      </c>
      <c r="G324" s="969">
        <v>3370</v>
      </c>
      <c r="H324" s="969">
        <v>2371</v>
      </c>
      <c r="I324" s="969">
        <v>1373</v>
      </c>
    </row>
    <row r="325" spans="1:9" s="324" customFormat="1" ht="31.5">
      <c r="A325" s="1193"/>
      <c r="B325" s="1230"/>
      <c r="C325" s="331" t="s">
        <v>3171</v>
      </c>
      <c r="D325" s="331" t="s">
        <v>3078</v>
      </c>
      <c r="E325" s="1049">
        <v>6500</v>
      </c>
      <c r="F325" s="969">
        <v>10400</v>
      </c>
      <c r="G325" s="969">
        <v>5616</v>
      </c>
      <c r="H325" s="969">
        <v>3952</v>
      </c>
      <c r="I325" s="969">
        <v>2288</v>
      </c>
    </row>
    <row r="326" spans="1:9" s="324" customFormat="1" ht="17.25">
      <c r="A326" s="1193"/>
      <c r="B326" s="1230"/>
      <c r="C326" s="331" t="s">
        <v>3078</v>
      </c>
      <c r="D326" s="331" t="s">
        <v>3172</v>
      </c>
      <c r="E326" s="1049">
        <v>7150</v>
      </c>
      <c r="F326" s="969">
        <v>11440</v>
      </c>
      <c r="G326" s="969">
        <v>6178</v>
      </c>
      <c r="H326" s="969">
        <v>4347</v>
      </c>
      <c r="I326" s="969">
        <v>2517</v>
      </c>
    </row>
    <row r="327" spans="1:9" s="324" customFormat="1" ht="17.25">
      <c r="A327" s="1193"/>
      <c r="B327" s="1230"/>
      <c r="C327" s="331" t="s">
        <v>3172</v>
      </c>
      <c r="D327" s="331" t="s">
        <v>3173</v>
      </c>
      <c r="E327" s="1049">
        <v>5850</v>
      </c>
      <c r="F327" s="969">
        <v>9360</v>
      </c>
      <c r="G327" s="969">
        <v>5054</v>
      </c>
      <c r="H327" s="969">
        <v>3557</v>
      </c>
      <c r="I327" s="969">
        <v>2059</v>
      </c>
    </row>
    <row r="328" spans="1:9" s="324" customFormat="1" ht="31.5">
      <c r="A328" s="1193"/>
      <c r="B328" s="1230"/>
      <c r="C328" s="331" t="s">
        <v>3174</v>
      </c>
      <c r="D328" s="331" t="s">
        <v>3175</v>
      </c>
      <c r="E328" s="1049">
        <v>3900</v>
      </c>
      <c r="F328" s="969">
        <v>6240</v>
      </c>
      <c r="G328" s="969">
        <v>3370</v>
      </c>
      <c r="H328" s="969">
        <v>2371</v>
      </c>
      <c r="I328" s="969">
        <v>1373</v>
      </c>
    </row>
    <row r="329" spans="1:9" s="324" customFormat="1" ht="31.5">
      <c r="A329" s="1193"/>
      <c r="B329" s="1230"/>
      <c r="C329" s="331" t="s">
        <v>3176</v>
      </c>
      <c r="D329" s="331" t="s">
        <v>3177</v>
      </c>
      <c r="E329" s="1049">
        <v>3510</v>
      </c>
      <c r="F329" s="969">
        <v>5616</v>
      </c>
      <c r="G329" s="969">
        <v>3033</v>
      </c>
      <c r="H329" s="969">
        <v>2134</v>
      </c>
      <c r="I329" s="969">
        <v>1236</v>
      </c>
    </row>
    <row r="330" spans="1:9" s="324" customFormat="1" ht="31.5">
      <c r="A330" s="1193"/>
      <c r="B330" s="1230"/>
      <c r="C330" s="331" t="s">
        <v>3178</v>
      </c>
      <c r="D330" s="331" t="s">
        <v>3179</v>
      </c>
      <c r="E330" s="1049">
        <v>1800</v>
      </c>
      <c r="F330" s="969">
        <v>2880</v>
      </c>
      <c r="G330" s="969">
        <v>1555</v>
      </c>
      <c r="H330" s="969">
        <v>1094</v>
      </c>
      <c r="I330" s="969">
        <v>634</v>
      </c>
    </row>
    <row r="331" spans="1:9" s="324" customFormat="1" ht="31.5">
      <c r="A331" s="1193"/>
      <c r="B331" s="1230"/>
      <c r="C331" s="331" t="s">
        <v>3180</v>
      </c>
      <c r="D331" s="331" t="s">
        <v>3181</v>
      </c>
      <c r="E331" s="1049">
        <v>2100</v>
      </c>
      <c r="F331" s="969">
        <v>3360</v>
      </c>
      <c r="G331" s="969">
        <v>1814</v>
      </c>
      <c r="H331" s="969">
        <v>1277</v>
      </c>
      <c r="I331" s="969">
        <v>739</v>
      </c>
    </row>
    <row r="332" spans="1:9" s="324" customFormat="1" ht="31.5">
      <c r="A332" s="1193"/>
      <c r="B332" s="1203"/>
      <c r="C332" s="331" t="s">
        <v>3181</v>
      </c>
      <c r="D332" s="331" t="s">
        <v>3182</v>
      </c>
      <c r="E332" s="1049">
        <v>2600</v>
      </c>
      <c r="F332" s="969">
        <v>4160</v>
      </c>
      <c r="G332" s="969">
        <v>2246</v>
      </c>
      <c r="H332" s="969">
        <v>1581</v>
      </c>
      <c r="I332" s="969">
        <v>915</v>
      </c>
    </row>
    <row r="333" spans="1:9" s="324" customFormat="1" ht="78.75">
      <c r="A333" s="1193">
        <v>2</v>
      </c>
      <c r="B333" s="1202" t="s">
        <v>3183</v>
      </c>
      <c r="C333" s="331" t="s">
        <v>3106</v>
      </c>
      <c r="D333" s="331" t="s">
        <v>3184</v>
      </c>
      <c r="E333" s="1049">
        <v>1200</v>
      </c>
      <c r="F333" s="969">
        <v>1800</v>
      </c>
      <c r="G333" s="969">
        <v>972</v>
      </c>
      <c r="H333" s="969">
        <v>684</v>
      </c>
      <c r="I333" s="969">
        <v>396</v>
      </c>
    </row>
    <row r="334" spans="1:9" s="324" customFormat="1" ht="31.5">
      <c r="A334" s="1193"/>
      <c r="B334" s="1202"/>
      <c r="C334" s="331" t="s">
        <v>3185</v>
      </c>
      <c r="D334" s="331" t="s">
        <v>3186</v>
      </c>
      <c r="E334" s="1049">
        <v>720</v>
      </c>
      <c r="F334" s="969">
        <v>1080</v>
      </c>
      <c r="G334" s="969">
        <v>583</v>
      </c>
      <c r="H334" s="969">
        <v>410</v>
      </c>
      <c r="I334" s="969">
        <v>238</v>
      </c>
    </row>
    <row r="335" spans="1:9" s="324" customFormat="1" ht="17.25">
      <c r="A335" s="1193"/>
      <c r="B335" s="1202"/>
      <c r="C335" s="331" t="s">
        <v>3186</v>
      </c>
      <c r="D335" s="331" t="s">
        <v>3187</v>
      </c>
      <c r="E335" s="1049">
        <v>504</v>
      </c>
      <c r="F335" s="969">
        <v>756</v>
      </c>
      <c r="G335" s="969">
        <v>408</v>
      </c>
      <c r="H335" s="969">
        <v>287</v>
      </c>
      <c r="I335" s="969">
        <v>166</v>
      </c>
    </row>
    <row r="336" spans="1:9" s="324" customFormat="1" ht="17.25">
      <c r="A336" s="1193"/>
      <c r="B336" s="1202"/>
      <c r="C336" s="331" t="s">
        <v>3187</v>
      </c>
      <c r="D336" s="331" t="s">
        <v>3188</v>
      </c>
      <c r="E336" s="1049">
        <v>840</v>
      </c>
      <c r="F336" s="969">
        <v>1260</v>
      </c>
      <c r="G336" s="969">
        <v>680</v>
      </c>
      <c r="H336" s="969">
        <v>479</v>
      </c>
      <c r="I336" s="969">
        <v>277</v>
      </c>
    </row>
    <row r="337" spans="1:9" s="324" customFormat="1" ht="47.25">
      <c r="A337" s="1193"/>
      <c r="B337" s="1202"/>
      <c r="C337" s="331" t="s">
        <v>3189</v>
      </c>
      <c r="D337" s="331" t="s">
        <v>3190</v>
      </c>
      <c r="E337" s="1049">
        <v>720</v>
      </c>
      <c r="F337" s="969">
        <v>1080</v>
      </c>
      <c r="G337" s="969">
        <v>583</v>
      </c>
      <c r="H337" s="969">
        <v>410</v>
      </c>
      <c r="I337" s="969">
        <v>238</v>
      </c>
    </row>
    <row r="338" spans="1:9" s="324" customFormat="1" ht="31.5">
      <c r="A338" s="1193"/>
      <c r="B338" s="1202"/>
      <c r="C338" s="331" t="s">
        <v>3191</v>
      </c>
      <c r="D338" s="331" t="s">
        <v>3192</v>
      </c>
      <c r="E338" s="1049">
        <v>660</v>
      </c>
      <c r="F338" s="969">
        <v>990</v>
      </c>
      <c r="G338" s="969">
        <v>535</v>
      </c>
      <c r="H338" s="969">
        <v>376</v>
      </c>
      <c r="I338" s="969">
        <v>218</v>
      </c>
    </row>
    <row r="339" spans="1:9" s="324" customFormat="1" ht="17.25">
      <c r="A339" s="328">
        <v>3</v>
      </c>
      <c r="B339" s="331" t="s">
        <v>3193</v>
      </c>
      <c r="C339" s="1202" t="s">
        <v>3194</v>
      </c>
      <c r="D339" s="1202"/>
      <c r="E339" s="1049">
        <v>3300</v>
      </c>
      <c r="F339" s="969">
        <v>5610</v>
      </c>
      <c r="G339" s="969">
        <v>3029</v>
      </c>
      <c r="H339" s="969">
        <v>2132</v>
      </c>
      <c r="I339" s="969">
        <v>1234</v>
      </c>
    </row>
    <row r="340" spans="1:9" s="324" customFormat="1" ht="31.5">
      <c r="A340" s="1193">
        <v>4</v>
      </c>
      <c r="B340" s="1202" t="s">
        <v>209</v>
      </c>
      <c r="C340" s="331" t="s">
        <v>3195</v>
      </c>
      <c r="D340" s="331" t="s">
        <v>3196</v>
      </c>
      <c r="E340" s="1049">
        <v>1080</v>
      </c>
      <c r="F340" s="969">
        <v>1572</v>
      </c>
      <c r="G340" s="969">
        <v>849</v>
      </c>
      <c r="H340" s="969">
        <v>597</v>
      </c>
      <c r="I340" s="969">
        <v>346</v>
      </c>
    </row>
    <row r="341" spans="1:9" s="324" customFormat="1" ht="31.5">
      <c r="A341" s="1193"/>
      <c r="B341" s="1202"/>
      <c r="C341" s="331" t="s">
        <v>3196</v>
      </c>
      <c r="D341" s="331" t="s">
        <v>3197</v>
      </c>
      <c r="E341" s="1049">
        <v>720</v>
      </c>
      <c r="F341" s="969">
        <v>1048</v>
      </c>
      <c r="G341" s="969">
        <v>566</v>
      </c>
      <c r="H341" s="969">
        <v>398</v>
      </c>
      <c r="I341" s="969">
        <v>231</v>
      </c>
    </row>
    <row r="342" spans="1:9" s="324" customFormat="1" ht="17.25">
      <c r="A342" s="1193"/>
      <c r="B342" s="1202"/>
      <c r="C342" s="331" t="s">
        <v>3197</v>
      </c>
      <c r="D342" s="331" t="s">
        <v>3198</v>
      </c>
      <c r="E342" s="1049">
        <v>528</v>
      </c>
      <c r="F342" s="969">
        <v>769</v>
      </c>
      <c r="G342" s="969">
        <v>415</v>
      </c>
      <c r="H342" s="969">
        <v>292</v>
      </c>
      <c r="I342" s="969">
        <v>169</v>
      </c>
    </row>
    <row r="343" spans="1:9" s="324" customFormat="1" ht="17.25">
      <c r="A343" s="1193"/>
      <c r="B343" s="1202"/>
      <c r="C343" s="331" t="s">
        <v>3198</v>
      </c>
      <c r="D343" s="331" t="s">
        <v>3199</v>
      </c>
      <c r="E343" s="1049">
        <v>462</v>
      </c>
      <c r="F343" s="969">
        <v>673</v>
      </c>
      <c r="G343" s="969">
        <v>363</v>
      </c>
      <c r="H343" s="969">
        <v>256</v>
      </c>
      <c r="I343" s="969">
        <v>148</v>
      </c>
    </row>
    <row r="344" spans="1:9" s="324" customFormat="1" ht="17.25">
      <c r="A344" s="328">
        <v>5</v>
      </c>
      <c r="B344" s="331" t="s">
        <v>3200</v>
      </c>
      <c r="C344" s="331" t="s">
        <v>3201</v>
      </c>
      <c r="D344" s="331" t="s">
        <v>3082</v>
      </c>
      <c r="E344" s="1049">
        <v>330</v>
      </c>
      <c r="F344" s="969">
        <v>480</v>
      </c>
      <c r="G344" s="969">
        <v>259</v>
      </c>
      <c r="H344" s="969">
        <v>182</v>
      </c>
      <c r="I344" s="969">
        <v>106</v>
      </c>
    </row>
    <row r="345" spans="1:9" s="324" customFormat="1" ht="17.25" customHeight="1">
      <c r="A345" s="1193">
        <v>6</v>
      </c>
      <c r="B345" s="1203" t="s">
        <v>3202</v>
      </c>
      <c r="C345" s="331" t="s">
        <v>3106</v>
      </c>
      <c r="D345" s="331" t="s">
        <v>3203</v>
      </c>
      <c r="E345" s="1049">
        <v>864</v>
      </c>
      <c r="F345" s="969">
        <v>1296</v>
      </c>
      <c r="G345" s="969">
        <v>700</v>
      </c>
      <c r="H345" s="969">
        <v>492</v>
      </c>
      <c r="I345" s="969">
        <v>285</v>
      </c>
    </row>
    <row r="346" spans="1:9" s="324" customFormat="1" ht="17.25">
      <c r="A346" s="1193"/>
      <c r="B346" s="1203"/>
      <c r="C346" s="331" t="s">
        <v>3203</v>
      </c>
      <c r="D346" s="331" t="s">
        <v>3204</v>
      </c>
      <c r="E346" s="1049">
        <v>720</v>
      </c>
      <c r="F346" s="969">
        <v>1080</v>
      </c>
      <c r="G346" s="969">
        <v>583</v>
      </c>
      <c r="H346" s="969">
        <v>410</v>
      </c>
      <c r="I346" s="969">
        <v>238</v>
      </c>
    </row>
    <row r="347" spans="1:9" s="324" customFormat="1" ht="17.25">
      <c r="A347" s="1193"/>
      <c r="B347" s="1203"/>
      <c r="C347" s="331" t="s">
        <v>3204</v>
      </c>
      <c r="D347" s="331" t="s">
        <v>3199</v>
      </c>
      <c r="E347" s="1049">
        <v>504</v>
      </c>
      <c r="F347" s="969">
        <v>756</v>
      </c>
      <c r="G347" s="969">
        <v>408</v>
      </c>
      <c r="H347" s="969">
        <v>287</v>
      </c>
      <c r="I347" s="969">
        <v>166</v>
      </c>
    </row>
    <row r="348" spans="1:9" s="324" customFormat="1" ht="31.5">
      <c r="A348" s="1193"/>
      <c r="B348" s="1203"/>
      <c r="C348" s="331" t="s">
        <v>3199</v>
      </c>
      <c r="D348" s="331" t="s">
        <v>3205</v>
      </c>
      <c r="E348" s="1049">
        <v>360</v>
      </c>
      <c r="F348" s="969">
        <v>540</v>
      </c>
      <c r="G348" s="969">
        <v>292</v>
      </c>
      <c r="H348" s="969">
        <v>205</v>
      </c>
      <c r="I348" s="969">
        <v>119</v>
      </c>
    </row>
    <row r="349" spans="1:9" s="324" customFormat="1" ht="31.5">
      <c r="A349" s="1193"/>
      <c r="B349" s="1203"/>
      <c r="C349" s="331" t="s">
        <v>3205</v>
      </c>
      <c r="D349" s="331" t="s">
        <v>3206</v>
      </c>
      <c r="E349" s="1049">
        <v>360</v>
      </c>
      <c r="F349" s="969">
        <v>540</v>
      </c>
      <c r="G349" s="969">
        <v>292</v>
      </c>
      <c r="H349" s="969">
        <v>205</v>
      </c>
      <c r="I349" s="969">
        <v>119</v>
      </c>
    </row>
    <row r="350" spans="1:9" s="324" customFormat="1" ht="17.25">
      <c r="A350" s="1193"/>
      <c r="B350" s="1203"/>
      <c r="C350" s="331" t="s">
        <v>3206</v>
      </c>
      <c r="D350" s="331" t="s">
        <v>3207</v>
      </c>
      <c r="E350" s="1049">
        <v>600</v>
      </c>
      <c r="F350" s="969">
        <v>900</v>
      </c>
      <c r="G350" s="969">
        <v>486</v>
      </c>
      <c r="H350" s="969">
        <v>342</v>
      </c>
      <c r="I350" s="969">
        <v>198</v>
      </c>
    </row>
    <row r="351" spans="1:9" s="324" customFormat="1" ht="31.5">
      <c r="A351" s="1193">
        <v>7</v>
      </c>
      <c r="B351" s="1202" t="s">
        <v>3208</v>
      </c>
      <c r="C351" s="331" t="s">
        <v>3106</v>
      </c>
      <c r="D351" s="331" t="s">
        <v>3209</v>
      </c>
      <c r="E351" s="1049">
        <v>1980</v>
      </c>
      <c r="F351" s="969">
        <v>2970</v>
      </c>
      <c r="G351" s="969">
        <v>1604</v>
      </c>
      <c r="H351" s="969">
        <v>1129</v>
      </c>
      <c r="I351" s="969">
        <v>653</v>
      </c>
    </row>
    <row r="352" spans="1:9" s="324" customFormat="1" ht="17.25">
      <c r="A352" s="1193"/>
      <c r="B352" s="1202"/>
      <c r="C352" s="331" t="s">
        <v>3210</v>
      </c>
      <c r="D352" s="331" t="s">
        <v>3211</v>
      </c>
      <c r="E352" s="1049">
        <v>935</v>
      </c>
      <c r="F352" s="969">
        <v>1403</v>
      </c>
      <c r="G352" s="969">
        <v>758</v>
      </c>
      <c r="H352" s="969">
        <v>533</v>
      </c>
      <c r="I352" s="969">
        <v>309</v>
      </c>
    </row>
    <row r="353" spans="1:14" s="324" customFormat="1" ht="31.5">
      <c r="A353" s="1193"/>
      <c r="B353" s="1202"/>
      <c r="C353" s="331" t="s">
        <v>3211</v>
      </c>
      <c r="D353" s="331" t="s">
        <v>3212</v>
      </c>
      <c r="E353" s="1049">
        <v>770</v>
      </c>
      <c r="F353" s="969">
        <v>1155</v>
      </c>
      <c r="G353" s="969">
        <v>624</v>
      </c>
      <c r="H353" s="969">
        <v>439</v>
      </c>
      <c r="I353" s="969">
        <v>254</v>
      </c>
    </row>
    <row r="354" spans="1:14" s="324" customFormat="1" ht="31.5">
      <c r="A354" s="1193"/>
      <c r="B354" s="1202"/>
      <c r="C354" s="331" t="s">
        <v>3212</v>
      </c>
      <c r="D354" s="331" t="s">
        <v>3213</v>
      </c>
      <c r="E354" s="1049">
        <v>600</v>
      </c>
      <c r="F354" s="969">
        <v>900</v>
      </c>
      <c r="G354" s="969">
        <v>486</v>
      </c>
      <c r="H354" s="969">
        <v>342</v>
      </c>
      <c r="I354" s="969">
        <v>198</v>
      </c>
    </row>
    <row r="355" spans="1:14" s="324" customFormat="1" ht="17.25">
      <c r="A355" s="1193"/>
      <c r="B355" s="1202"/>
      <c r="C355" s="331" t="s">
        <v>3214</v>
      </c>
      <c r="D355" s="331" t="s">
        <v>3215</v>
      </c>
      <c r="E355" s="1049">
        <v>600</v>
      </c>
      <c r="F355" s="969">
        <v>900</v>
      </c>
      <c r="G355" s="969">
        <v>486</v>
      </c>
      <c r="H355" s="969">
        <v>342</v>
      </c>
      <c r="I355" s="969">
        <v>198</v>
      </c>
    </row>
    <row r="356" spans="1:14" s="324" customFormat="1" ht="17.25">
      <c r="A356" s="328">
        <v>8</v>
      </c>
      <c r="B356" s="331" t="s">
        <v>209</v>
      </c>
      <c r="C356" s="331" t="s">
        <v>3106</v>
      </c>
      <c r="D356" s="331" t="s">
        <v>3216</v>
      </c>
      <c r="E356" s="1049">
        <v>3600</v>
      </c>
      <c r="F356" s="969">
        <v>5040</v>
      </c>
      <c r="G356" s="969">
        <v>2722</v>
      </c>
      <c r="H356" s="969">
        <v>1915</v>
      </c>
      <c r="I356" s="969">
        <v>1109</v>
      </c>
    </row>
    <row r="357" spans="1:14" s="324" customFormat="1" ht="17.25">
      <c r="A357" s="1193">
        <v>9</v>
      </c>
      <c r="B357" s="1202" t="s">
        <v>3158</v>
      </c>
      <c r="C357" s="1202" t="s">
        <v>3217</v>
      </c>
      <c r="D357" s="1202"/>
      <c r="E357" s="1049">
        <v>420</v>
      </c>
      <c r="F357" s="969">
        <v>546</v>
      </c>
      <c r="G357" s="969">
        <v>0</v>
      </c>
      <c r="H357" s="969">
        <v>0</v>
      </c>
      <c r="I357" s="969"/>
    </row>
    <row r="358" spans="1:14" s="324" customFormat="1" ht="17.25" customHeight="1">
      <c r="A358" s="1193"/>
      <c r="B358" s="1202"/>
      <c r="C358" s="1203" t="s">
        <v>3218</v>
      </c>
      <c r="D358" s="1203"/>
      <c r="E358" s="1049">
        <v>297</v>
      </c>
      <c r="F358" s="969">
        <v>386</v>
      </c>
      <c r="G358" s="969">
        <v>0</v>
      </c>
      <c r="H358" s="969">
        <v>0</v>
      </c>
      <c r="I358" s="969"/>
    </row>
    <row r="359" spans="1:14" s="324" customFormat="1" ht="17.25">
      <c r="A359" s="1193"/>
      <c r="B359" s="1202"/>
      <c r="C359" s="1202" t="s">
        <v>3219</v>
      </c>
      <c r="D359" s="1202"/>
      <c r="E359" s="1049">
        <v>231</v>
      </c>
      <c r="F359" s="969">
        <v>300</v>
      </c>
      <c r="G359" s="969">
        <v>0</v>
      </c>
      <c r="H359" s="969">
        <v>0</v>
      </c>
      <c r="I359" s="969"/>
    </row>
    <row r="360" spans="1:14" s="603" customFormat="1" ht="15.75">
      <c r="A360" s="603">
        <v>9</v>
      </c>
      <c r="B360" s="603" t="s">
        <v>6504</v>
      </c>
      <c r="E360" s="1050"/>
      <c r="F360" s="970"/>
      <c r="G360" s="970"/>
      <c r="H360" s="970"/>
      <c r="I360" s="970"/>
    </row>
    <row r="361" spans="1:14" s="681" customFormat="1" ht="15.75">
      <c r="A361" s="612">
        <v>1</v>
      </c>
      <c r="B361" s="612" t="s">
        <v>2319</v>
      </c>
      <c r="C361" s="612" t="s">
        <v>6505</v>
      </c>
      <c r="D361" s="612"/>
      <c r="E361" s="1051">
        <v>490</v>
      </c>
      <c r="F361" s="971">
        <v>500</v>
      </c>
      <c r="G361" s="971">
        <v>350</v>
      </c>
      <c r="H361" s="971">
        <v>250</v>
      </c>
      <c r="I361" s="971">
        <v>200</v>
      </c>
      <c r="J361" s="682"/>
      <c r="K361" s="682"/>
      <c r="L361" s="682"/>
      <c r="M361" s="682"/>
      <c r="N361" s="682"/>
    </row>
    <row r="362" spans="1:14" s="681" customFormat="1" ht="15.75">
      <c r="A362" s="612">
        <v>2</v>
      </c>
      <c r="B362" s="612" t="s">
        <v>2319</v>
      </c>
      <c r="C362" s="612" t="s">
        <v>6506</v>
      </c>
      <c r="D362" s="612"/>
      <c r="E362" s="1051">
        <v>645</v>
      </c>
      <c r="F362" s="971">
        <v>670</v>
      </c>
      <c r="G362" s="971">
        <v>468.99999999999994</v>
      </c>
      <c r="H362" s="971">
        <v>335</v>
      </c>
      <c r="I362" s="971">
        <v>268</v>
      </c>
      <c r="J362" s="682"/>
      <c r="K362" s="682"/>
      <c r="L362" s="682"/>
      <c r="M362" s="682"/>
      <c r="N362" s="682"/>
    </row>
    <row r="363" spans="1:14" s="681" customFormat="1" ht="15.75">
      <c r="A363" s="612">
        <v>3</v>
      </c>
      <c r="B363" s="612" t="s">
        <v>6507</v>
      </c>
      <c r="C363" s="612" t="s">
        <v>6508</v>
      </c>
      <c r="D363" s="612"/>
      <c r="E363" s="1051">
        <v>330</v>
      </c>
      <c r="F363" s="971">
        <v>330</v>
      </c>
      <c r="G363" s="971">
        <v>230.99999999999997</v>
      </c>
      <c r="H363" s="971">
        <v>165</v>
      </c>
      <c r="I363" s="971">
        <v>132</v>
      </c>
      <c r="J363" s="682"/>
      <c r="K363" s="682"/>
      <c r="L363" s="682"/>
      <c r="M363" s="682"/>
      <c r="N363" s="682"/>
    </row>
    <row r="364" spans="1:14" s="681" customFormat="1" ht="15.75">
      <c r="A364" s="612">
        <v>4</v>
      </c>
      <c r="B364" s="612" t="s">
        <v>6507</v>
      </c>
      <c r="C364" s="612" t="s">
        <v>6509</v>
      </c>
      <c r="D364" s="612"/>
      <c r="E364" s="1051">
        <v>455</v>
      </c>
      <c r="F364" s="971">
        <v>470</v>
      </c>
      <c r="G364" s="971">
        <v>329</v>
      </c>
      <c r="H364" s="971">
        <v>235</v>
      </c>
      <c r="I364" s="971">
        <v>188</v>
      </c>
      <c r="J364" s="682"/>
      <c r="K364" s="682"/>
      <c r="L364" s="682"/>
      <c r="M364" s="682"/>
      <c r="N364" s="682"/>
    </row>
    <row r="365" spans="1:14" s="681" customFormat="1" ht="15.75">
      <c r="A365" s="612">
        <v>5</v>
      </c>
      <c r="B365" s="612" t="s">
        <v>6507</v>
      </c>
      <c r="C365" s="612" t="s">
        <v>6510</v>
      </c>
      <c r="D365" s="612"/>
      <c r="E365" s="1051">
        <v>297</v>
      </c>
      <c r="F365" s="971">
        <v>320</v>
      </c>
      <c r="G365" s="971">
        <v>224</v>
      </c>
      <c r="H365" s="971">
        <v>160</v>
      </c>
      <c r="I365" s="971">
        <v>128</v>
      </c>
      <c r="J365" s="682"/>
      <c r="K365" s="682"/>
      <c r="L365" s="682"/>
      <c r="M365" s="682"/>
      <c r="N365" s="682"/>
    </row>
    <row r="366" spans="1:14" s="681" customFormat="1" ht="15.75">
      <c r="A366" s="612">
        <v>6</v>
      </c>
      <c r="B366" s="612" t="s">
        <v>6511</v>
      </c>
      <c r="C366" s="612" t="s">
        <v>6512</v>
      </c>
      <c r="D366" s="612"/>
      <c r="E366" s="1051">
        <v>224</v>
      </c>
      <c r="F366" s="971">
        <v>250</v>
      </c>
      <c r="G366" s="971">
        <v>175</v>
      </c>
      <c r="H366" s="971">
        <v>125</v>
      </c>
      <c r="I366" s="971">
        <v>100</v>
      </c>
      <c r="J366" s="682"/>
      <c r="K366" s="682"/>
      <c r="L366" s="682"/>
      <c r="M366" s="682"/>
      <c r="N366" s="682"/>
    </row>
    <row r="367" spans="1:14" s="681" customFormat="1" ht="15.75">
      <c r="A367" s="612">
        <v>7</v>
      </c>
      <c r="B367" s="612" t="s">
        <v>6513</v>
      </c>
      <c r="C367" s="612" t="s">
        <v>6514</v>
      </c>
      <c r="D367" s="612"/>
      <c r="E367" s="1051">
        <v>208</v>
      </c>
      <c r="F367" s="971">
        <v>240</v>
      </c>
      <c r="G367" s="971">
        <v>168</v>
      </c>
      <c r="H367" s="971">
        <v>120</v>
      </c>
      <c r="I367" s="971"/>
      <c r="J367" s="682"/>
      <c r="K367" s="682"/>
      <c r="L367" s="682"/>
      <c r="M367" s="682"/>
      <c r="N367" s="682"/>
    </row>
    <row r="368" spans="1:14" s="681" customFormat="1" ht="15.75">
      <c r="A368" s="612">
        <v>8</v>
      </c>
      <c r="B368" s="612" t="s">
        <v>6515</v>
      </c>
      <c r="C368" s="612" t="s">
        <v>6237</v>
      </c>
      <c r="D368" s="612"/>
      <c r="E368" s="1051">
        <v>182</v>
      </c>
      <c r="F368" s="971">
        <v>200</v>
      </c>
      <c r="G368" s="971">
        <v>140</v>
      </c>
      <c r="H368" s="971">
        <v>100</v>
      </c>
      <c r="I368" s="971"/>
      <c r="J368" s="682"/>
      <c r="K368" s="682"/>
      <c r="L368" s="682"/>
      <c r="M368" s="682"/>
      <c r="N368" s="682"/>
    </row>
    <row r="369" spans="1:14" s="681" customFormat="1" ht="15.75">
      <c r="A369" s="612">
        <v>9</v>
      </c>
      <c r="B369" s="612" t="s">
        <v>5881</v>
      </c>
      <c r="C369" s="612" t="s">
        <v>6237</v>
      </c>
      <c r="D369" s="612"/>
      <c r="E369" s="1051">
        <v>143</v>
      </c>
      <c r="F369" s="971">
        <v>180</v>
      </c>
      <c r="G369" s="971">
        <v>125.99999999999999</v>
      </c>
      <c r="H369" s="971">
        <v>0</v>
      </c>
      <c r="I369" s="971"/>
      <c r="J369" s="682"/>
      <c r="K369" s="682"/>
      <c r="L369" s="682"/>
      <c r="M369" s="682"/>
      <c r="N369" s="682"/>
    </row>
    <row r="370" spans="1:14" s="681" customFormat="1" ht="15.75">
      <c r="A370" s="612">
        <v>10</v>
      </c>
      <c r="B370" s="612" t="s">
        <v>2319</v>
      </c>
      <c r="C370" s="612" t="s">
        <v>6516</v>
      </c>
      <c r="D370" s="612"/>
      <c r="E370" s="1051">
        <v>825</v>
      </c>
      <c r="F370" s="971">
        <v>850</v>
      </c>
      <c r="G370" s="971">
        <v>595</v>
      </c>
      <c r="H370" s="971">
        <v>425</v>
      </c>
      <c r="I370" s="971">
        <v>340</v>
      </c>
      <c r="J370" s="682"/>
      <c r="K370" s="682"/>
      <c r="L370" s="682"/>
      <c r="M370" s="682"/>
      <c r="N370" s="682"/>
    </row>
    <row r="371" spans="1:14" s="681" customFormat="1" ht="15.75">
      <c r="A371" s="612">
        <v>11</v>
      </c>
      <c r="B371" s="612" t="s">
        <v>2319</v>
      </c>
      <c r="C371" s="612" t="s">
        <v>6517</v>
      </c>
      <c r="D371" s="612"/>
      <c r="E371" s="1051">
        <v>504</v>
      </c>
      <c r="F371" s="971">
        <v>520</v>
      </c>
      <c r="G371" s="971">
        <v>364</v>
      </c>
      <c r="H371" s="971">
        <v>260</v>
      </c>
      <c r="I371" s="971">
        <v>208</v>
      </c>
      <c r="J371" s="682"/>
      <c r="K371" s="682"/>
      <c r="L371" s="682"/>
      <c r="M371" s="682"/>
      <c r="N371" s="682"/>
    </row>
    <row r="372" spans="1:14" s="681" customFormat="1" ht="15.75">
      <c r="A372" s="612">
        <v>12</v>
      </c>
      <c r="B372" s="612" t="s">
        <v>2319</v>
      </c>
      <c r="C372" s="612" t="s">
        <v>6518</v>
      </c>
      <c r="D372" s="612"/>
      <c r="E372" s="1051">
        <v>450</v>
      </c>
      <c r="F372" s="971">
        <v>460</v>
      </c>
      <c r="G372" s="971">
        <v>322</v>
      </c>
      <c r="H372" s="971">
        <v>230</v>
      </c>
      <c r="I372" s="971">
        <v>184</v>
      </c>
      <c r="J372" s="682"/>
      <c r="K372" s="682"/>
      <c r="L372" s="682"/>
      <c r="M372" s="682"/>
      <c r="N372" s="682"/>
    </row>
    <row r="373" spans="1:14" s="681" customFormat="1" ht="15.75">
      <c r="A373" s="612">
        <v>13</v>
      </c>
      <c r="B373" s="612" t="s">
        <v>2319</v>
      </c>
      <c r="C373" s="612" t="s">
        <v>6519</v>
      </c>
      <c r="D373" s="612"/>
      <c r="E373" s="1051">
        <v>532</v>
      </c>
      <c r="F373" s="971">
        <v>540</v>
      </c>
      <c r="G373" s="971">
        <v>378</v>
      </c>
      <c r="H373" s="971">
        <v>270</v>
      </c>
      <c r="I373" s="971">
        <v>216</v>
      </c>
      <c r="J373" s="682"/>
      <c r="K373" s="682"/>
      <c r="L373" s="682"/>
      <c r="M373" s="682"/>
      <c r="N373" s="682"/>
    </row>
    <row r="374" spans="1:14" s="681" customFormat="1" ht="15.75">
      <c r="A374" s="612">
        <v>14</v>
      </c>
      <c r="B374" s="612" t="s">
        <v>6520</v>
      </c>
      <c r="C374" s="612" t="s">
        <v>6521</v>
      </c>
      <c r="D374" s="612"/>
      <c r="E374" s="1051">
        <v>630</v>
      </c>
      <c r="F374" s="971">
        <v>640</v>
      </c>
      <c r="G374" s="971">
        <v>448</v>
      </c>
      <c r="H374" s="971">
        <v>320</v>
      </c>
      <c r="I374" s="971">
        <v>256</v>
      </c>
      <c r="J374" s="682"/>
      <c r="K374" s="682"/>
      <c r="L374" s="682"/>
      <c r="M374" s="682"/>
      <c r="N374" s="682"/>
    </row>
    <row r="375" spans="1:14" s="681" customFormat="1" ht="15.75">
      <c r="A375" s="612">
        <v>15</v>
      </c>
      <c r="B375" s="612" t="s">
        <v>6522</v>
      </c>
      <c r="C375" s="612" t="s">
        <v>6237</v>
      </c>
      <c r="D375" s="612"/>
      <c r="E375" s="1051">
        <v>195</v>
      </c>
      <c r="F375" s="971">
        <v>200</v>
      </c>
      <c r="G375" s="971">
        <v>140</v>
      </c>
      <c r="H375" s="971">
        <v>100</v>
      </c>
      <c r="I375" s="971"/>
      <c r="J375" s="682"/>
      <c r="K375" s="682"/>
      <c r="L375" s="682"/>
      <c r="M375" s="682"/>
      <c r="N375" s="682"/>
    </row>
    <row r="376" spans="1:14" s="681" customFormat="1" ht="15.75">
      <c r="A376" s="612">
        <v>16</v>
      </c>
      <c r="B376" s="612" t="s">
        <v>1307</v>
      </c>
      <c r="C376" s="612" t="s">
        <v>6237</v>
      </c>
      <c r="D376" s="612"/>
      <c r="E376" s="1051">
        <v>143</v>
      </c>
      <c r="F376" s="971">
        <v>180</v>
      </c>
      <c r="G376" s="971">
        <v>125.99999999999999</v>
      </c>
      <c r="H376" s="971">
        <v>0</v>
      </c>
      <c r="I376" s="971"/>
      <c r="J376" s="682"/>
      <c r="K376" s="682"/>
      <c r="L376" s="682"/>
      <c r="M376" s="682"/>
      <c r="N376" s="682"/>
    </row>
    <row r="377" spans="1:14" s="681" customFormat="1" ht="15.75">
      <c r="A377" s="612">
        <v>17</v>
      </c>
      <c r="B377" s="612" t="s">
        <v>868</v>
      </c>
      <c r="C377" s="612" t="s">
        <v>6523</v>
      </c>
      <c r="D377" s="612"/>
      <c r="E377" s="1051">
        <v>15600</v>
      </c>
      <c r="F377" s="971">
        <v>15600</v>
      </c>
      <c r="G377" s="971">
        <v>0</v>
      </c>
      <c r="H377" s="971">
        <v>0</v>
      </c>
      <c r="I377" s="971"/>
      <c r="J377" s="682"/>
      <c r="K377" s="682"/>
      <c r="L377" s="682"/>
      <c r="M377" s="682"/>
      <c r="N377" s="682"/>
    </row>
    <row r="378" spans="1:14" s="681" customFormat="1" ht="15.75">
      <c r="A378" s="612">
        <v>18</v>
      </c>
      <c r="B378" s="612" t="s">
        <v>885</v>
      </c>
      <c r="C378" s="612" t="s">
        <v>6524</v>
      </c>
      <c r="D378" s="612"/>
      <c r="E378" s="1051">
        <v>6580</v>
      </c>
      <c r="F378" s="971">
        <v>6580</v>
      </c>
      <c r="G378" s="971">
        <v>0</v>
      </c>
      <c r="H378" s="971">
        <v>0</v>
      </c>
      <c r="I378" s="971"/>
      <c r="J378" s="682"/>
      <c r="K378" s="682"/>
      <c r="L378" s="682"/>
      <c r="M378" s="682"/>
      <c r="N378" s="682"/>
    </row>
    <row r="379" spans="1:14" s="681" customFormat="1" ht="15.75">
      <c r="A379" s="612">
        <v>19</v>
      </c>
      <c r="B379" s="612" t="s">
        <v>885</v>
      </c>
      <c r="C379" s="612" t="s">
        <v>6525</v>
      </c>
      <c r="D379" s="612"/>
      <c r="E379" s="1051">
        <v>1690</v>
      </c>
      <c r="F379" s="971">
        <v>1690</v>
      </c>
      <c r="G379" s="971">
        <v>1183</v>
      </c>
      <c r="H379" s="971">
        <v>845</v>
      </c>
      <c r="I379" s="971"/>
      <c r="J379" s="682"/>
      <c r="K379" s="682"/>
      <c r="L379" s="682"/>
      <c r="M379" s="682"/>
      <c r="N379" s="682"/>
    </row>
    <row r="380" spans="1:14" s="681" customFormat="1" ht="15.75">
      <c r="A380" s="612">
        <v>20</v>
      </c>
      <c r="B380" s="612" t="s">
        <v>885</v>
      </c>
      <c r="C380" s="612" t="s">
        <v>6526</v>
      </c>
      <c r="D380" s="612"/>
      <c r="E380" s="1051">
        <v>1040</v>
      </c>
      <c r="F380" s="971">
        <v>1040</v>
      </c>
      <c r="G380" s="971">
        <v>0</v>
      </c>
      <c r="H380" s="971">
        <v>0</v>
      </c>
      <c r="I380" s="971"/>
      <c r="J380" s="682"/>
      <c r="K380" s="682"/>
      <c r="L380" s="682"/>
      <c r="M380" s="682"/>
      <c r="N380" s="682"/>
    </row>
    <row r="381" spans="1:14" s="681" customFormat="1" ht="15.75">
      <c r="A381" s="612">
        <v>21</v>
      </c>
      <c r="B381" s="612" t="s">
        <v>1592</v>
      </c>
      <c r="C381" s="612" t="s">
        <v>6527</v>
      </c>
      <c r="D381" s="612"/>
      <c r="E381" s="1051">
        <v>7280</v>
      </c>
      <c r="F381" s="971">
        <v>7280</v>
      </c>
      <c r="G381" s="971">
        <v>0</v>
      </c>
      <c r="H381" s="971">
        <v>0</v>
      </c>
      <c r="I381" s="971"/>
      <c r="J381" s="682"/>
      <c r="K381" s="682"/>
      <c r="L381" s="682"/>
      <c r="M381" s="682"/>
      <c r="N381" s="682"/>
    </row>
    <row r="382" spans="1:14" s="681" customFormat="1" ht="15.75">
      <c r="A382" s="612">
        <v>22</v>
      </c>
      <c r="B382" s="612" t="s">
        <v>1592</v>
      </c>
      <c r="C382" s="612" t="s">
        <v>6528</v>
      </c>
      <c r="D382" s="612"/>
      <c r="E382" s="1051">
        <v>5880</v>
      </c>
      <c r="F382" s="971">
        <v>5880</v>
      </c>
      <c r="G382" s="971">
        <v>0</v>
      </c>
      <c r="H382" s="971">
        <v>0</v>
      </c>
      <c r="I382" s="971"/>
      <c r="J382" s="682"/>
      <c r="K382" s="682"/>
      <c r="L382" s="682"/>
      <c r="M382" s="682"/>
      <c r="N382" s="682"/>
    </row>
    <row r="383" spans="1:14" s="681" customFormat="1" ht="15.75">
      <c r="A383" s="612">
        <v>23</v>
      </c>
      <c r="B383" s="612" t="s">
        <v>1597</v>
      </c>
      <c r="C383" s="612" t="s">
        <v>6529</v>
      </c>
      <c r="D383" s="612"/>
      <c r="E383" s="1051">
        <v>7280</v>
      </c>
      <c r="F383" s="971">
        <v>7280</v>
      </c>
      <c r="G383" s="971">
        <v>0</v>
      </c>
      <c r="H383" s="971">
        <v>0</v>
      </c>
      <c r="I383" s="971"/>
      <c r="J383" s="682"/>
      <c r="K383" s="682"/>
      <c r="L383" s="682"/>
      <c r="M383" s="682"/>
      <c r="N383" s="682"/>
    </row>
    <row r="384" spans="1:14" s="681" customFormat="1" ht="15.75">
      <c r="A384" s="612">
        <v>24</v>
      </c>
      <c r="B384" s="612" t="s">
        <v>1597</v>
      </c>
      <c r="C384" s="612" t="s">
        <v>6530</v>
      </c>
      <c r="D384" s="612"/>
      <c r="E384" s="1051">
        <v>5600</v>
      </c>
      <c r="F384" s="971">
        <v>5600</v>
      </c>
      <c r="G384" s="971">
        <v>3919.9999999999995</v>
      </c>
      <c r="H384" s="971">
        <v>2800</v>
      </c>
      <c r="I384" s="971">
        <v>2240</v>
      </c>
      <c r="J384" s="682"/>
      <c r="K384" s="682"/>
      <c r="L384" s="682"/>
      <c r="M384" s="682"/>
      <c r="N384" s="682"/>
    </row>
    <row r="385" spans="1:14" s="681" customFormat="1" ht="15.75">
      <c r="A385" s="612">
        <v>25</v>
      </c>
      <c r="B385" s="612" t="s">
        <v>1597</v>
      </c>
      <c r="C385" s="612" t="s">
        <v>6531</v>
      </c>
      <c r="D385" s="612"/>
      <c r="E385" s="1051">
        <v>2800</v>
      </c>
      <c r="F385" s="971">
        <v>2800</v>
      </c>
      <c r="G385" s="971">
        <v>1959.9999999999998</v>
      </c>
      <c r="H385" s="971">
        <v>1400</v>
      </c>
      <c r="I385" s="971">
        <v>1120</v>
      </c>
      <c r="J385" s="682"/>
      <c r="K385" s="682"/>
      <c r="L385" s="682"/>
      <c r="M385" s="682"/>
      <c r="N385" s="682"/>
    </row>
    <row r="386" spans="1:14" s="681" customFormat="1" ht="15.75">
      <c r="A386" s="612">
        <v>26</v>
      </c>
      <c r="B386" s="612" t="s">
        <v>1597</v>
      </c>
      <c r="C386" s="612" t="s">
        <v>6532</v>
      </c>
      <c r="D386" s="612"/>
      <c r="E386" s="1051">
        <v>1400</v>
      </c>
      <c r="F386" s="971">
        <v>1400</v>
      </c>
      <c r="G386" s="971">
        <v>979.99999999999989</v>
      </c>
      <c r="H386" s="971">
        <v>700</v>
      </c>
      <c r="I386" s="971">
        <v>560</v>
      </c>
      <c r="J386" s="682"/>
      <c r="K386" s="682"/>
      <c r="L386" s="682"/>
      <c r="M386" s="682"/>
      <c r="N386" s="682"/>
    </row>
    <row r="387" spans="1:14" s="681" customFormat="1" ht="15.75">
      <c r="A387" s="612">
        <v>27</v>
      </c>
      <c r="B387" s="612" t="s">
        <v>1597</v>
      </c>
      <c r="C387" s="612" t="s">
        <v>6533</v>
      </c>
      <c r="D387" s="612"/>
      <c r="E387" s="1051">
        <v>910</v>
      </c>
      <c r="F387" s="971">
        <v>910</v>
      </c>
      <c r="G387" s="971">
        <v>637</v>
      </c>
      <c r="H387" s="971">
        <v>455</v>
      </c>
      <c r="I387" s="971"/>
      <c r="J387" s="682"/>
      <c r="K387" s="682"/>
      <c r="L387" s="682"/>
      <c r="M387" s="682"/>
      <c r="N387" s="682"/>
    </row>
    <row r="388" spans="1:14" s="681" customFormat="1" ht="15.75">
      <c r="A388" s="612">
        <v>28</v>
      </c>
      <c r="B388" s="612" t="s">
        <v>1660</v>
      </c>
      <c r="C388" s="612" t="s">
        <v>6523</v>
      </c>
      <c r="D388" s="612"/>
      <c r="E388" s="1051">
        <v>5850</v>
      </c>
      <c r="F388" s="971">
        <v>5850</v>
      </c>
      <c r="G388" s="971">
        <v>0</v>
      </c>
      <c r="H388" s="971">
        <v>0</v>
      </c>
      <c r="I388" s="971"/>
      <c r="J388" s="682"/>
      <c r="K388" s="682"/>
      <c r="L388" s="682"/>
      <c r="M388" s="682"/>
      <c r="N388" s="682"/>
    </row>
    <row r="389" spans="1:14" s="681" customFormat="1" ht="15.75">
      <c r="A389" s="612">
        <v>29</v>
      </c>
      <c r="B389" s="612" t="s">
        <v>1314</v>
      </c>
      <c r="C389" s="612" t="s">
        <v>6534</v>
      </c>
      <c r="D389" s="612"/>
      <c r="E389" s="1051">
        <v>1105</v>
      </c>
      <c r="F389" s="971">
        <v>1105</v>
      </c>
      <c r="G389" s="971">
        <v>773.5</v>
      </c>
      <c r="H389" s="971">
        <v>552.5</v>
      </c>
      <c r="I389" s="971"/>
      <c r="J389" s="682"/>
      <c r="K389" s="682"/>
      <c r="L389" s="682"/>
      <c r="M389" s="682"/>
      <c r="N389" s="682"/>
    </row>
    <row r="390" spans="1:14" s="681" customFormat="1" ht="15.75">
      <c r="A390" s="612">
        <v>30</v>
      </c>
      <c r="B390" s="612" t="s">
        <v>880</v>
      </c>
      <c r="C390" s="612" t="s">
        <v>6535</v>
      </c>
      <c r="D390" s="612"/>
      <c r="E390" s="1051">
        <v>6750</v>
      </c>
      <c r="F390" s="971">
        <v>6750</v>
      </c>
      <c r="G390" s="971">
        <v>0</v>
      </c>
      <c r="H390" s="971">
        <v>0</v>
      </c>
      <c r="I390" s="971"/>
      <c r="J390" s="682"/>
      <c r="K390" s="682"/>
      <c r="L390" s="682"/>
      <c r="M390" s="682"/>
      <c r="N390" s="682"/>
    </row>
    <row r="391" spans="1:14" s="681" customFormat="1" ht="15.75">
      <c r="A391" s="612">
        <v>31</v>
      </c>
      <c r="B391" s="612" t="s">
        <v>880</v>
      </c>
      <c r="C391" s="612" t="s">
        <v>6536</v>
      </c>
      <c r="D391" s="612"/>
      <c r="E391" s="1051">
        <v>5250</v>
      </c>
      <c r="F391" s="971">
        <v>5400</v>
      </c>
      <c r="G391" s="971">
        <v>3779.9999999999995</v>
      </c>
      <c r="H391" s="971">
        <v>2700</v>
      </c>
      <c r="I391" s="971">
        <v>2160</v>
      </c>
      <c r="J391" s="682"/>
      <c r="K391" s="682"/>
      <c r="L391" s="682"/>
      <c r="M391" s="682"/>
      <c r="N391" s="682"/>
    </row>
    <row r="392" spans="1:14" s="681" customFormat="1" ht="15.75">
      <c r="A392" s="612">
        <v>32</v>
      </c>
      <c r="B392" s="612" t="s">
        <v>6537</v>
      </c>
      <c r="C392" s="612" t="s">
        <v>6538</v>
      </c>
      <c r="D392" s="612"/>
      <c r="E392" s="1051">
        <v>602</v>
      </c>
      <c r="F392" s="971">
        <v>640</v>
      </c>
      <c r="G392" s="971">
        <v>448</v>
      </c>
      <c r="H392" s="971">
        <v>320</v>
      </c>
      <c r="I392" s="971">
        <v>256</v>
      </c>
      <c r="J392" s="682"/>
      <c r="K392" s="682"/>
      <c r="L392" s="682"/>
      <c r="M392" s="682"/>
      <c r="N392" s="682"/>
    </row>
    <row r="393" spans="1:14" s="681" customFormat="1" ht="15.75">
      <c r="A393" s="612">
        <v>33</v>
      </c>
      <c r="B393" s="612" t="s">
        <v>1320</v>
      </c>
      <c r="C393" s="612" t="s">
        <v>6539</v>
      </c>
      <c r="D393" s="612"/>
      <c r="E393" s="1051">
        <v>5600</v>
      </c>
      <c r="F393" s="971">
        <v>5600</v>
      </c>
      <c r="G393" s="971">
        <v>0</v>
      </c>
      <c r="H393" s="971">
        <v>0</v>
      </c>
      <c r="I393" s="971"/>
      <c r="J393" s="682"/>
      <c r="K393" s="682"/>
      <c r="L393" s="682"/>
      <c r="M393" s="682"/>
      <c r="N393" s="682"/>
    </row>
    <row r="394" spans="1:14" s="681" customFormat="1" ht="15.75">
      <c r="A394" s="612">
        <v>34</v>
      </c>
      <c r="B394" s="612" t="s">
        <v>6540</v>
      </c>
      <c r="C394" s="612" t="s">
        <v>6541</v>
      </c>
      <c r="D394" s="612"/>
      <c r="E394" s="1051">
        <v>1190</v>
      </c>
      <c r="F394" s="971">
        <v>1190</v>
      </c>
      <c r="G394" s="971">
        <v>833</v>
      </c>
      <c r="H394" s="971">
        <v>595</v>
      </c>
      <c r="I394" s="971"/>
      <c r="J394" s="682"/>
      <c r="K394" s="682"/>
      <c r="L394" s="682"/>
      <c r="M394" s="682"/>
      <c r="N394" s="682"/>
    </row>
    <row r="395" spans="1:14" s="681" customFormat="1" ht="15.75">
      <c r="A395" s="612">
        <v>35</v>
      </c>
      <c r="B395" s="612" t="s">
        <v>1312</v>
      </c>
      <c r="C395" s="612" t="s">
        <v>6535</v>
      </c>
      <c r="D395" s="612"/>
      <c r="E395" s="1051">
        <v>4500</v>
      </c>
      <c r="F395" s="971">
        <v>4500</v>
      </c>
      <c r="G395" s="971">
        <v>0</v>
      </c>
      <c r="H395" s="971">
        <v>0</v>
      </c>
      <c r="I395" s="971"/>
      <c r="J395" s="682"/>
      <c r="K395" s="682"/>
      <c r="L395" s="682"/>
      <c r="M395" s="682"/>
      <c r="N395" s="682"/>
    </row>
    <row r="396" spans="1:14" s="681" customFormat="1" ht="15.75">
      <c r="A396" s="612">
        <v>36</v>
      </c>
      <c r="B396" s="612" t="s">
        <v>1312</v>
      </c>
      <c r="C396" s="612" t="s">
        <v>6542</v>
      </c>
      <c r="D396" s="612"/>
      <c r="E396" s="1051">
        <v>1500</v>
      </c>
      <c r="F396" s="971">
        <v>1500</v>
      </c>
      <c r="G396" s="971">
        <v>1050</v>
      </c>
      <c r="H396" s="971">
        <v>750</v>
      </c>
      <c r="I396" s="971"/>
      <c r="J396" s="682"/>
      <c r="K396" s="682"/>
      <c r="L396" s="682"/>
      <c r="M396" s="682"/>
      <c r="N396" s="682"/>
    </row>
    <row r="397" spans="1:14" s="681" customFormat="1" ht="15.75">
      <c r="A397" s="612">
        <v>37</v>
      </c>
      <c r="B397" s="612" t="s">
        <v>1312</v>
      </c>
      <c r="C397" s="612" t="s">
        <v>6543</v>
      </c>
      <c r="D397" s="612"/>
      <c r="E397" s="1051">
        <v>825</v>
      </c>
      <c r="F397" s="971">
        <v>825</v>
      </c>
      <c r="G397" s="971">
        <v>577.5</v>
      </c>
      <c r="H397" s="971">
        <v>412.5</v>
      </c>
      <c r="I397" s="971">
        <v>330</v>
      </c>
      <c r="J397" s="682"/>
      <c r="K397" s="682"/>
      <c r="L397" s="682"/>
      <c r="M397" s="682"/>
      <c r="N397" s="682"/>
    </row>
    <row r="398" spans="1:14" s="606" customFormat="1" ht="14.45" customHeight="1">
      <c r="A398" s="612">
        <v>38</v>
      </c>
      <c r="B398" s="441" t="s">
        <v>1785</v>
      </c>
      <c r="C398" s="441" t="s">
        <v>6544</v>
      </c>
      <c r="D398" s="441"/>
      <c r="E398" s="1051">
        <v>5200</v>
      </c>
      <c r="F398" s="971">
        <v>5200</v>
      </c>
      <c r="G398" s="971">
        <v>0</v>
      </c>
      <c r="H398" s="971">
        <v>0</v>
      </c>
      <c r="I398" s="971"/>
      <c r="J398" s="682"/>
      <c r="K398" s="682"/>
      <c r="L398" s="682"/>
      <c r="M398" s="682"/>
      <c r="N398" s="682"/>
    </row>
    <row r="399" spans="1:14" s="606" customFormat="1" ht="46.5" customHeight="1">
      <c r="A399" s="612">
        <v>39</v>
      </c>
      <c r="B399" s="441" t="s">
        <v>1785</v>
      </c>
      <c r="C399" s="441" t="s">
        <v>6545</v>
      </c>
      <c r="D399" s="441"/>
      <c r="E399" s="1051">
        <v>3900</v>
      </c>
      <c r="F399" s="971">
        <v>3900</v>
      </c>
      <c r="G399" s="971">
        <v>0</v>
      </c>
      <c r="H399" s="971">
        <v>0</v>
      </c>
      <c r="I399" s="971"/>
      <c r="J399" s="682"/>
      <c r="K399" s="682"/>
      <c r="L399" s="682"/>
      <c r="M399" s="682"/>
      <c r="N399" s="682"/>
    </row>
    <row r="400" spans="1:14" s="606" customFormat="1" ht="46.5" customHeight="1">
      <c r="A400" s="612">
        <v>40</v>
      </c>
      <c r="B400" s="441" t="s">
        <v>1785</v>
      </c>
      <c r="C400" s="441" t="s">
        <v>6546</v>
      </c>
      <c r="D400" s="441"/>
      <c r="E400" s="1051">
        <v>1105</v>
      </c>
      <c r="F400" s="971">
        <v>1300</v>
      </c>
      <c r="G400" s="971">
        <v>910</v>
      </c>
      <c r="H400" s="971">
        <v>650</v>
      </c>
      <c r="I400" s="971">
        <v>520</v>
      </c>
      <c r="J400" s="682"/>
      <c r="K400" s="682"/>
      <c r="L400" s="682"/>
      <c r="M400" s="682"/>
      <c r="N400" s="682"/>
    </row>
    <row r="401" spans="1:14" s="606" customFormat="1" ht="46.5" customHeight="1">
      <c r="A401" s="612">
        <v>41</v>
      </c>
      <c r="B401" s="441" t="s">
        <v>1785</v>
      </c>
      <c r="C401" s="441" t="s">
        <v>6547</v>
      </c>
      <c r="D401" s="441"/>
      <c r="E401" s="1051">
        <v>715</v>
      </c>
      <c r="F401" s="971">
        <v>715</v>
      </c>
      <c r="G401" s="971">
        <v>500.49999999999994</v>
      </c>
      <c r="H401" s="971">
        <v>357.5</v>
      </c>
      <c r="I401" s="971">
        <v>286</v>
      </c>
      <c r="J401" s="682"/>
      <c r="K401" s="682"/>
      <c r="L401" s="682"/>
      <c r="M401" s="682"/>
      <c r="N401" s="682"/>
    </row>
    <row r="402" spans="1:14" s="606" customFormat="1" ht="46.5" customHeight="1">
      <c r="A402" s="612">
        <v>42</v>
      </c>
      <c r="B402" s="441" t="s">
        <v>878</v>
      </c>
      <c r="C402" s="441" t="s">
        <v>6548</v>
      </c>
      <c r="D402" s="441"/>
      <c r="E402" s="1051">
        <v>4900</v>
      </c>
      <c r="F402" s="971">
        <v>4900</v>
      </c>
      <c r="G402" s="971">
        <v>0</v>
      </c>
      <c r="H402" s="971">
        <v>0</v>
      </c>
      <c r="I402" s="971"/>
      <c r="J402" s="682"/>
      <c r="K402" s="682"/>
      <c r="L402" s="682"/>
      <c r="M402" s="682"/>
      <c r="N402" s="682"/>
    </row>
    <row r="403" spans="1:14" s="606" customFormat="1" ht="46.5" customHeight="1">
      <c r="A403" s="612">
        <v>43</v>
      </c>
      <c r="B403" s="441" t="s">
        <v>878</v>
      </c>
      <c r="C403" s="441" t="s">
        <v>6549</v>
      </c>
      <c r="D403" s="441"/>
      <c r="E403" s="1051">
        <v>3500</v>
      </c>
      <c r="F403" s="971">
        <v>3500</v>
      </c>
      <c r="G403" s="971">
        <v>0</v>
      </c>
      <c r="H403" s="971">
        <v>0</v>
      </c>
      <c r="I403" s="971"/>
      <c r="J403" s="682"/>
      <c r="K403" s="682"/>
      <c r="L403" s="682"/>
      <c r="M403" s="682"/>
      <c r="N403" s="682"/>
    </row>
    <row r="404" spans="1:14" s="606" customFormat="1" ht="46.5" customHeight="1">
      <c r="A404" s="612">
        <v>44</v>
      </c>
      <c r="B404" s="441" t="s">
        <v>6550</v>
      </c>
      <c r="C404" s="441" t="s">
        <v>6551</v>
      </c>
      <c r="D404" s="441"/>
      <c r="E404" s="1051">
        <v>1300</v>
      </c>
      <c r="F404" s="971">
        <v>1300</v>
      </c>
      <c r="G404" s="971">
        <v>0</v>
      </c>
      <c r="H404" s="971">
        <v>0</v>
      </c>
      <c r="I404" s="971"/>
      <c r="J404" s="682"/>
      <c r="K404" s="682"/>
      <c r="L404" s="682"/>
      <c r="M404" s="682"/>
      <c r="N404" s="682"/>
    </row>
    <row r="405" spans="1:14" s="606" customFormat="1" ht="46.5" customHeight="1">
      <c r="A405" s="612">
        <v>45</v>
      </c>
      <c r="B405" s="441" t="s">
        <v>6552</v>
      </c>
      <c r="C405" s="441" t="s">
        <v>6553</v>
      </c>
      <c r="D405" s="441"/>
      <c r="E405" s="1051">
        <v>1040</v>
      </c>
      <c r="F405" s="971">
        <v>1040</v>
      </c>
      <c r="G405" s="971">
        <v>0</v>
      </c>
      <c r="H405" s="971">
        <v>0</v>
      </c>
      <c r="I405" s="971"/>
      <c r="J405" s="682"/>
      <c r="K405" s="682"/>
      <c r="L405" s="682"/>
      <c r="M405" s="682"/>
      <c r="N405" s="682"/>
    </row>
    <row r="406" spans="1:14" s="606" customFormat="1" ht="46.5" customHeight="1">
      <c r="A406" s="612">
        <v>46</v>
      </c>
      <c r="B406" s="441" t="s">
        <v>6554</v>
      </c>
      <c r="C406" s="441" t="s">
        <v>6555</v>
      </c>
      <c r="D406" s="441"/>
      <c r="E406" s="1051">
        <v>2325</v>
      </c>
      <c r="F406" s="971">
        <v>2325</v>
      </c>
      <c r="G406" s="971">
        <v>0</v>
      </c>
      <c r="H406" s="971">
        <v>0</v>
      </c>
      <c r="I406" s="971"/>
      <c r="J406" s="682"/>
      <c r="K406" s="682"/>
      <c r="L406" s="682"/>
      <c r="M406" s="682"/>
      <c r="N406" s="682"/>
    </row>
    <row r="407" spans="1:14" s="606" customFormat="1" ht="46.5" customHeight="1">
      <c r="A407" s="612">
        <v>47</v>
      </c>
      <c r="B407" s="441" t="s">
        <v>6556</v>
      </c>
      <c r="C407" s="441" t="s">
        <v>6555</v>
      </c>
      <c r="D407" s="441"/>
      <c r="E407" s="1051">
        <v>2325</v>
      </c>
      <c r="F407" s="971">
        <v>2325</v>
      </c>
      <c r="G407" s="971">
        <v>0</v>
      </c>
      <c r="H407" s="971">
        <v>0</v>
      </c>
      <c r="I407" s="971"/>
      <c r="J407" s="682"/>
      <c r="K407" s="682"/>
      <c r="L407" s="682"/>
      <c r="M407" s="682"/>
      <c r="N407" s="682"/>
    </row>
    <row r="408" spans="1:14" s="606" customFormat="1" ht="46.5" customHeight="1">
      <c r="A408" s="612">
        <v>48</v>
      </c>
      <c r="B408" s="441" t="s">
        <v>6557</v>
      </c>
      <c r="C408" s="441" t="s">
        <v>6555</v>
      </c>
      <c r="D408" s="441"/>
      <c r="E408" s="1051">
        <v>2325</v>
      </c>
      <c r="F408" s="971">
        <v>2325</v>
      </c>
      <c r="G408" s="971">
        <v>0</v>
      </c>
      <c r="H408" s="971">
        <v>0</v>
      </c>
      <c r="I408" s="971"/>
      <c r="J408" s="682"/>
      <c r="K408" s="682"/>
      <c r="L408" s="682"/>
      <c r="M408" s="682"/>
      <c r="N408" s="682"/>
    </row>
    <row r="409" spans="1:14" s="606" customFormat="1" ht="46.5" customHeight="1">
      <c r="A409" s="612">
        <v>49</v>
      </c>
      <c r="B409" s="441" t="s">
        <v>6558</v>
      </c>
      <c r="C409" s="441" t="s">
        <v>6555</v>
      </c>
      <c r="D409" s="441"/>
      <c r="E409" s="1051">
        <v>2325</v>
      </c>
      <c r="F409" s="971">
        <v>2325</v>
      </c>
      <c r="G409" s="971">
        <v>0</v>
      </c>
      <c r="H409" s="971">
        <v>0</v>
      </c>
      <c r="I409" s="971"/>
      <c r="J409" s="682"/>
      <c r="K409" s="682"/>
      <c r="L409" s="682"/>
      <c r="M409" s="682"/>
      <c r="N409" s="682"/>
    </row>
    <row r="410" spans="1:14" s="606" customFormat="1" ht="47.25" customHeight="1">
      <c r="A410" s="612">
        <v>50</v>
      </c>
      <c r="B410" s="441" t="s">
        <v>6559</v>
      </c>
      <c r="C410" s="441" t="s">
        <v>6560</v>
      </c>
      <c r="D410" s="441"/>
      <c r="E410" s="1051">
        <v>2175</v>
      </c>
      <c r="F410" s="971">
        <v>2175</v>
      </c>
      <c r="G410" s="971">
        <v>0</v>
      </c>
      <c r="H410" s="971">
        <v>0</v>
      </c>
      <c r="I410" s="971"/>
      <c r="J410" s="682"/>
      <c r="K410" s="682"/>
      <c r="L410" s="682"/>
      <c r="M410" s="682"/>
      <c r="N410" s="682"/>
    </row>
    <row r="411" spans="1:14" s="606" customFormat="1" ht="47.25" customHeight="1">
      <c r="A411" s="612">
        <v>51</v>
      </c>
      <c r="B411" s="441" t="s">
        <v>6561</v>
      </c>
      <c r="C411" s="441" t="s">
        <v>6560</v>
      </c>
      <c r="D411" s="441"/>
      <c r="E411" s="1051">
        <v>2025</v>
      </c>
      <c r="F411" s="971">
        <v>2025</v>
      </c>
      <c r="G411" s="971">
        <v>0</v>
      </c>
      <c r="H411" s="971">
        <v>0</v>
      </c>
      <c r="I411" s="971"/>
      <c r="J411" s="682"/>
      <c r="K411" s="682"/>
      <c r="L411" s="682"/>
      <c r="M411" s="682"/>
      <c r="N411" s="682"/>
    </row>
    <row r="412" spans="1:14" s="606" customFormat="1" ht="47.25" customHeight="1">
      <c r="A412" s="612">
        <v>52</v>
      </c>
      <c r="B412" s="441" t="s">
        <v>6562</v>
      </c>
      <c r="C412" s="441" t="s">
        <v>6555</v>
      </c>
      <c r="D412" s="441"/>
      <c r="E412" s="1051">
        <v>1875</v>
      </c>
      <c r="F412" s="971">
        <v>1875</v>
      </c>
      <c r="G412" s="971">
        <v>0</v>
      </c>
      <c r="H412" s="971">
        <v>0</v>
      </c>
      <c r="I412" s="971"/>
      <c r="J412" s="682"/>
      <c r="K412" s="682"/>
      <c r="L412" s="682"/>
      <c r="M412" s="682"/>
      <c r="N412" s="682"/>
    </row>
    <row r="413" spans="1:14" s="606" customFormat="1" ht="47.25" customHeight="1">
      <c r="A413" s="612">
        <v>53</v>
      </c>
      <c r="B413" s="441" t="s">
        <v>6563</v>
      </c>
      <c r="C413" s="441" t="s">
        <v>6555</v>
      </c>
      <c r="D413" s="441"/>
      <c r="E413" s="1051">
        <v>1800</v>
      </c>
      <c r="F413" s="971">
        <v>1800</v>
      </c>
      <c r="G413" s="971">
        <v>0</v>
      </c>
      <c r="H413" s="971">
        <v>0</v>
      </c>
      <c r="I413" s="971"/>
      <c r="J413" s="682"/>
      <c r="K413" s="682"/>
      <c r="L413" s="682"/>
      <c r="M413" s="682"/>
      <c r="N413" s="682"/>
    </row>
    <row r="414" spans="1:14" s="606" customFormat="1" ht="47.25" customHeight="1">
      <c r="A414" s="612">
        <v>54</v>
      </c>
      <c r="B414" s="441" t="s">
        <v>6564</v>
      </c>
      <c r="C414" s="441" t="s">
        <v>6565</v>
      </c>
      <c r="D414" s="441"/>
      <c r="E414" s="1051">
        <v>2325</v>
      </c>
      <c r="F414" s="971">
        <v>2325</v>
      </c>
      <c r="G414" s="971">
        <v>0</v>
      </c>
      <c r="H414" s="971">
        <v>0</v>
      </c>
      <c r="I414" s="971"/>
      <c r="J414" s="682"/>
      <c r="K414" s="682"/>
      <c r="L414" s="682"/>
      <c r="M414" s="682"/>
      <c r="N414" s="682"/>
    </row>
    <row r="415" spans="1:14" s="606" customFormat="1" ht="47.25" customHeight="1">
      <c r="A415" s="612">
        <v>55</v>
      </c>
      <c r="B415" s="441"/>
      <c r="C415" s="441" t="s">
        <v>6566</v>
      </c>
      <c r="D415" s="441"/>
      <c r="E415" s="1051">
        <v>1800</v>
      </c>
      <c r="F415" s="971">
        <v>1800</v>
      </c>
      <c r="G415" s="971">
        <v>0</v>
      </c>
      <c r="H415" s="971">
        <v>0</v>
      </c>
      <c r="I415" s="971"/>
      <c r="J415" s="682"/>
      <c r="K415" s="682"/>
      <c r="L415" s="682"/>
      <c r="M415" s="682"/>
      <c r="N415" s="682"/>
    </row>
    <row r="416" spans="1:14" s="606" customFormat="1" ht="47.25" customHeight="1">
      <c r="A416" s="612">
        <v>56</v>
      </c>
      <c r="B416" s="441" t="s">
        <v>6567</v>
      </c>
      <c r="C416" s="441" t="s">
        <v>6568</v>
      </c>
      <c r="D416" s="441"/>
      <c r="E416" s="1051">
        <v>2250</v>
      </c>
      <c r="F416" s="971">
        <v>2250</v>
      </c>
      <c r="G416" s="971">
        <v>0</v>
      </c>
      <c r="H416" s="971">
        <v>0</v>
      </c>
      <c r="I416" s="971"/>
      <c r="J416" s="682"/>
      <c r="K416" s="682"/>
      <c r="L416" s="682"/>
      <c r="M416" s="682"/>
      <c r="N416" s="682"/>
    </row>
    <row r="417" spans="1:14" s="606" customFormat="1" ht="47.25" customHeight="1">
      <c r="A417" s="612">
        <v>57</v>
      </c>
      <c r="B417" s="441" t="s">
        <v>6567</v>
      </c>
      <c r="C417" s="441" t="s">
        <v>6569</v>
      </c>
      <c r="D417" s="441"/>
      <c r="E417" s="1051">
        <v>2175</v>
      </c>
      <c r="F417" s="971">
        <v>2175</v>
      </c>
      <c r="G417" s="971">
        <v>0</v>
      </c>
      <c r="H417" s="971">
        <v>0</v>
      </c>
      <c r="I417" s="971"/>
      <c r="J417" s="682"/>
      <c r="K417" s="682"/>
      <c r="L417" s="682"/>
      <c r="M417" s="682"/>
      <c r="N417" s="682"/>
    </row>
    <row r="418" spans="1:14" s="606" customFormat="1" ht="47.25" customHeight="1">
      <c r="A418" s="612">
        <v>58</v>
      </c>
      <c r="B418" s="441" t="s">
        <v>6567</v>
      </c>
      <c r="C418" s="441" t="s">
        <v>6570</v>
      </c>
      <c r="D418" s="441"/>
      <c r="E418" s="1051">
        <v>2025</v>
      </c>
      <c r="F418" s="971">
        <v>2025</v>
      </c>
      <c r="G418" s="971">
        <v>0</v>
      </c>
      <c r="H418" s="971">
        <v>0</v>
      </c>
      <c r="I418" s="971"/>
      <c r="J418" s="682"/>
      <c r="K418" s="682"/>
      <c r="L418" s="682"/>
      <c r="M418" s="682"/>
      <c r="N418" s="682"/>
    </row>
    <row r="419" spans="1:14" s="606" customFormat="1" ht="47.25" customHeight="1">
      <c r="A419" s="612">
        <v>59</v>
      </c>
      <c r="B419" s="441" t="s">
        <v>6567</v>
      </c>
      <c r="C419" s="441" t="s">
        <v>6571</v>
      </c>
      <c r="D419" s="441"/>
      <c r="E419" s="1051">
        <v>1875</v>
      </c>
      <c r="F419" s="971">
        <v>1875</v>
      </c>
      <c r="G419" s="971">
        <v>0</v>
      </c>
      <c r="H419" s="971">
        <v>0</v>
      </c>
      <c r="I419" s="971"/>
      <c r="J419" s="682"/>
      <c r="K419" s="682"/>
      <c r="L419" s="682"/>
      <c r="M419" s="682"/>
      <c r="N419" s="682"/>
    </row>
    <row r="420" spans="1:14" s="606" customFormat="1" ht="47.25" customHeight="1">
      <c r="A420" s="612">
        <v>60</v>
      </c>
      <c r="B420" s="441" t="s">
        <v>6567</v>
      </c>
      <c r="C420" s="441" t="s">
        <v>6572</v>
      </c>
      <c r="D420" s="441"/>
      <c r="E420" s="1051">
        <v>1800</v>
      </c>
      <c r="F420" s="971">
        <v>1800</v>
      </c>
      <c r="G420" s="971">
        <v>0</v>
      </c>
      <c r="H420" s="971">
        <v>0</v>
      </c>
      <c r="I420" s="971"/>
      <c r="J420" s="682"/>
      <c r="K420" s="682"/>
      <c r="L420" s="682"/>
      <c r="M420" s="682"/>
      <c r="N420" s="682"/>
    </row>
    <row r="421" spans="1:14" s="606" customFormat="1" ht="47.25" customHeight="1">
      <c r="A421" s="612">
        <v>61</v>
      </c>
      <c r="B421" s="441" t="s">
        <v>6573</v>
      </c>
      <c r="C421" s="441" t="s">
        <v>6568</v>
      </c>
      <c r="D421" s="441"/>
      <c r="E421" s="1051">
        <v>2250</v>
      </c>
      <c r="F421" s="971">
        <v>2250</v>
      </c>
      <c r="G421" s="971">
        <v>0</v>
      </c>
      <c r="H421" s="971">
        <v>0</v>
      </c>
      <c r="I421" s="971"/>
      <c r="J421" s="682"/>
      <c r="K421" s="682"/>
      <c r="L421" s="682"/>
      <c r="M421" s="682"/>
      <c r="N421" s="682"/>
    </row>
    <row r="422" spans="1:14" s="606" customFormat="1" ht="47.25" customHeight="1">
      <c r="A422" s="612">
        <v>62</v>
      </c>
      <c r="B422" s="441" t="s">
        <v>6573</v>
      </c>
      <c r="C422" s="441" t="s">
        <v>6569</v>
      </c>
      <c r="D422" s="441"/>
      <c r="E422" s="1051">
        <v>2175</v>
      </c>
      <c r="F422" s="971">
        <v>2175</v>
      </c>
      <c r="G422" s="971">
        <v>0</v>
      </c>
      <c r="H422" s="971">
        <v>0</v>
      </c>
      <c r="I422" s="971"/>
      <c r="J422" s="682"/>
      <c r="K422" s="682"/>
      <c r="L422" s="682"/>
      <c r="M422" s="682"/>
      <c r="N422" s="682"/>
    </row>
    <row r="423" spans="1:14" s="606" customFormat="1" ht="47.25" customHeight="1">
      <c r="A423" s="612">
        <v>63</v>
      </c>
      <c r="B423" s="441" t="s">
        <v>6573</v>
      </c>
      <c r="C423" s="441" t="s">
        <v>6570</v>
      </c>
      <c r="D423" s="441"/>
      <c r="E423" s="1051">
        <v>2025</v>
      </c>
      <c r="F423" s="971">
        <v>2025</v>
      </c>
      <c r="G423" s="971">
        <v>0</v>
      </c>
      <c r="H423" s="971">
        <v>0</v>
      </c>
      <c r="I423" s="971"/>
      <c r="J423" s="682"/>
      <c r="K423" s="682"/>
      <c r="L423" s="682"/>
      <c r="M423" s="682"/>
      <c r="N423" s="682"/>
    </row>
    <row r="424" spans="1:14" s="606" customFormat="1" ht="47.25" customHeight="1">
      <c r="A424" s="612">
        <v>64</v>
      </c>
      <c r="B424" s="441" t="s">
        <v>6573</v>
      </c>
      <c r="C424" s="441" t="s">
        <v>6571</v>
      </c>
      <c r="D424" s="441"/>
      <c r="E424" s="1051">
        <v>1875</v>
      </c>
      <c r="F424" s="971">
        <v>1875</v>
      </c>
      <c r="G424" s="971">
        <v>0</v>
      </c>
      <c r="H424" s="971">
        <v>0</v>
      </c>
      <c r="I424" s="971"/>
      <c r="J424" s="682"/>
      <c r="K424" s="682"/>
      <c r="L424" s="682"/>
      <c r="M424" s="682"/>
      <c r="N424" s="682"/>
    </row>
    <row r="425" spans="1:14" s="606" customFormat="1" ht="47.25" customHeight="1">
      <c r="A425" s="612">
        <v>65</v>
      </c>
      <c r="B425" s="441" t="s">
        <v>6573</v>
      </c>
      <c r="C425" s="441" t="s">
        <v>6572</v>
      </c>
      <c r="D425" s="441"/>
      <c r="E425" s="1051">
        <v>1800</v>
      </c>
      <c r="F425" s="971">
        <v>1800</v>
      </c>
      <c r="G425" s="971">
        <v>0</v>
      </c>
      <c r="H425" s="971">
        <v>0</v>
      </c>
      <c r="I425" s="971"/>
      <c r="J425" s="682"/>
      <c r="K425" s="682"/>
      <c r="L425" s="682"/>
      <c r="M425" s="682"/>
      <c r="N425" s="682"/>
    </row>
    <row r="426" spans="1:14" s="606" customFormat="1" ht="46.5" customHeight="1">
      <c r="A426" s="612">
        <v>66</v>
      </c>
      <c r="B426" s="441" t="s">
        <v>1346</v>
      </c>
      <c r="C426" s="441" t="s">
        <v>6539</v>
      </c>
      <c r="D426" s="441"/>
      <c r="E426" s="1051">
        <v>1690</v>
      </c>
      <c r="F426" s="971">
        <v>1690</v>
      </c>
      <c r="G426" s="971">
        <v>0</v>
      </c>
      <c r="H426" s="971">
        <v>0</v>
      </c>
      <c r="I426" s="971"/>
      <c r="J426" s="682"/>
      <c r="K426" s="682"/>
      <c r="L426" s="682"/>
      <c r="M426" s="682"/>
      <c r="N426" s="682"/>
    </row>
    <row r="427" spans="1:14" s="606" customFormat="1" ht="46.5" customHeight="1">
      <c r="A427" s="612">
        <v>67</v>
      </c>
      <c r="B427" s="441" t="s">
        <v>859</v>
      </c>
      <c r="C427" s="441" t="s">
        <v>6539</v>
      </c>
      <c r="D427" s="441"/>
      <c r="E427" s="1051">
        <v>1690</v>
      </c>
      <c r="F427" s="971">
        <v>1690</v>
      </c>
      <c r="G427" s="971">
        <v>0</v>
      </c>
      <c r="H427" s="971">
        <v>0</v>
      </c>
      <c r="I427" s="971"/>
      <c r="J427" s="682"/>
      <c r="K427" s="682"/>
      <c r="L427" s="682"/>
      <c r="M427" s="682"/>
      <c r="N427" s="682"/>
    </row>
    <row r="428" spans="1:14" s="606" customFormat="1" ht="46.5" customHeight="1">
      <c r="A428" s="612">
        <v>68</v>
      </c>
      <c r="B428" s="441" t="s">
        <v>6273</v>
      </c>
      <c r="C428" s="441" t="s">
        <v>6539</v>
      </c>
      <c r="D428" s="441"/>
      <c r="E428" s="1051">
        <v>1690</v>
      </c>
      <c r="F428" s="971">
        <v>1690</v>
      </c>
      <c r="G428" s="971">
        <v>0</v>
      </c>
      <c r="H428" s="971">
        <v>0</v>
      </c>
      <c r="I428" s="971"/>
      <c r="J428" s="682"/>
      <c r="K428" s="682"/>
      <c r="L428" s="682"/>
      <c r="M428" s="682"/>
      <c r="N428" s="682"/>
    </row>
    <row r="429" spans="1:14" s="606" customFormat="1" ht="46.5" customHeight="1">
      <c r="A429" s="612">
        <v>69</v>
      </c>
      <c r="B429" s="441" t="s">
        <v>874</v>
      </c>
      <c r="C429" s="441" t="s">
        <v>6539</v>
      </c>
      <c r="D429" s="441"/>
      <c r="E429" s="1051">
        <v>1690</v>
      </c>
      <c r="F429" s="971">
        <v>1690</v>
      </c>
      <c r="G429" s="971">
        <v>0</v>
      </c>
      <c r="H429" s="971">
        <v>0</v>
      </c>
      <c r="I429" s="971"/>
      <c r="J429" s="682"/>
      <c r="K429" s="682"/>
      <c r="L429" s="682"/>
      <c r="M429" s="682"/>
      <c r="N429" s="682"/>
    </row>
    <row r="430" spans="1:14" s="606" customFormat="1" ht="46.5" customHeight="1">
      <c r="A430" s="612">
        <v>70</v>
      </c>
      <c r="B430" s="441" t="s">
        <v>1721</v>
      </c>
      <c r="C430" s="441" t="s">
        <v>6535</v>
      </c>
      <c r="D430" s="441"/>
      <c r="E430" s="1051">
        <v>1690</v>
      </c>
      <c r="F430" s="971">
        <v>1690</v>
      </c>
      <c r="G430" s="971">
        <v>0</v>
      </c>
      <c r="H430" s="971">
        <v>0</v>
      </c>
      <c r="I430" s="971"/>
      <c r="J430" s="682"/>
      <c r="K430" s="682"/>
      <c r="L430" s="682"/>
      <c r="M430" s="682"/>
      <c r="N430" s="682"/>
    </row>
    <row r="431" spans="1:14" s="606" customFormat="1" ht="46.5" customHeight="1">
      <c r="A431" s="612">
        <v>71</v>
      </c>
      <c r="B431" s="441" t="s">
        <v>860</v>
      </c>
      <c r="C431" s="441" t="s">
        <v>6535</v>
      </c>
      <c r="D431" s="441"/>
      <c r="E431" s="1051">
        <v>1690</v>
      </c>
      <c r="F431" s="971">
        <v>1690</v>
      </c>
      <c r="G431" s="971">
        <v>0</v>
      </c>
      <c r="H431" s="971">
        <v>0</v>
      </c>
      <c r="I431" s="971"/>
      <c r="J431" s="682"/>
      <c r="K431" s="682"/>
      <c r="L431" s="682"/>
      <c r="M431" s="682"/>
      <c r="N431" s="682"/>
    </row>
    <row r="432" spans="1:14" s="606" customFormat="1" ht="46.5" customHeight="1">
      <c r="A432" s="612">
        <v>72</v>
      </c>
      <c r="B432" s="441" t="s">
        <v>1590</v>
      </c>
      <c r="C432" s="441" t="s">
        <v>6574</v>
      </c>
      <c r="D432" s="441"/>
      <c r="E432" s="1051">
        <v>1690</v>
      </c>
      <c r="F432" s="971">
        <v>1690</v>
      </c>
      <c r="G432" s="971">
        <v>0</v>
      </c>
      <c r="H432" s="971">
        <v>0</v>
      </c>
      <c r="I432" s="971"/>
      <c r="J432" s="682"/>
      <c r="K432" s="682"/>
      <c r="L432" s="682"/>
      <c r="M432" s="682"/>
      <c r="N432" s="682"/>
    </row>
    <row r="433" spans="1:14" s="683" customFormat="1" ht="15.75">
      <c r="A433" s="612">
        <v>73</v>
      </c>
      <c r="B433" s="568" t="s">
        <v>866</v>
      </c>
      <c r="C433" s="568" t="s">
        <v>6575</v>
      </c>
      <c r="D433" s="568"/>
      <c r="E433" s="1051">
        <v>1690</v>
      </c>
      <c r="F433" s="971">
        <v>1690</v>
      </c>
      <c r="G433" s="971">
        <v>0</v>
      </c>
      <c r="H433" s="971">
        <v>0</v>
      </c>
      <c r="I433" s="971"/>
      <c r="J433" s="682"/>
      <c r="K433" s="682"/>
      <c r="L433" s="682"/>
      <c r="M433" s="682"/>
      <c r="N433" s="682"/>
    </row>
    <row r="434" spans="1:14" s="606" customFormat="1" ht="15.75">
      <c r="A434" s="612">
        <v>74</v>
      </c>
      <c r="B434" s="441" t="s">
        <v>1610</v>
      </c>
      <c r="C434" s="441" t="s">
        <v>6535</v>
      </c>
      <c r="D434" s="441"/>
      <c r="E434" s="1051">
        <v>1690</v>
      </c>
      <c r="F434" s="971">
        <v>1690</v>
      </c>
      <c r="G434" s="971">
        <v>0</v>
      </c>
      <c r="H434" s="971">
        <v>0</v>
      </c>
      <c r="I434" s="971"/>
      <c r="J434" s="682"/>
      <c r="K434" s="682"/>
      <c r="L434" s="682"/>
      <c r="M434" s="682"/>
      <c r="N434" s="682"/>
    </row>
    <row r="435" spans="1:14" s="606" customFormat="1" ht="15.75">
      <c r="A435" s="612">
        <v>75</v>
      </c>
      <c r="B435" s="441" t="s">
        <v>4358</v>
      </c>
      <c r="C435" s="441" t="s">
        <v>6576</v>
      </c>
      <c r="D435" s="441"/>
      <c r="E435" s="1051">
        <v>1690</v>
      </c>
      <c r="F435" s="971">
        <v>1690</v>
      </c>
      <c r="G435" s="971">
        <v>0</v>
      </c>
      <c r="H435" s="971">
        <v>0</v>
      </c>
      <c r="I435" s="971"/>
      <c r="J435" s="682"/>
      <c r="K435" s="682"/>
      <c r="L435" s="682"/>
      <c r="M435" s="682"/>
      <c r="N435" s="682"/>
    </row>
    <row r="436" spans="1:14" s="606" customFormat="1" ht="15.75">
      <c r="A436" s="612">
        <v>76</v>
      </c>
      <c r="B436" s="441" t="s">
        <v>870</v>
      </c>
      <c r="C436" s="441" t="s">
        <v>6535</v>
      </c>
      <c r="D436" s="441"/>
      <c r="E436" s="1051">
        <v>1400</v>
      </c>
      <c r="F436" s="971">
        <v>1400</v>
      </c>
      <c r="G436" s="971">
        <v>0</v>
      </c>
      <c r="H436" s="971">
        <v>0</v>
      </c>
      <c r="I436" s="971"/>
      <c r="J436" s="682"/>
      <c r="K436" s="682"/>
      <c r="L436" s="682"/>
      <c r="M436" s="682"/>
      <c r="N436" s="682"/>
    </row>
    <row r="437" spans="1:14" s="606" customFormat="1" ht="15.75">
      <c r="A437" s="612">
        <v>77</v>
      </c>
      <c r="B437" s="441" t="s">
        <v>870</v>
      </c>
      <c r="C437" s="441" t="s">
        <v>6544</v>
      </c>
      <c r="D437" s="441"/>
      <c r="E437" s="1051">
        <v>1105</v>
      </c>
      <c r="F437" s="971">
        <v>1105</v>
      </c>
      <c r="G437" s="971">
        <v>0</v>
      </c>
      <c r="H437" s="971">
        <v>0</v>
      </c>
      <c r="I437" s="971"/>
      <c r="J437" s="682"/>
      <c r="K437" s="682"/>
      <c r="L437" s="682"/>
      <c r="M437" s="682"/>
      <c r="N437" s="682"/>
    </row>
    <row r="438" spans="1:14" s="606" customFormat="1" ht="15.75">
      <c r="A438" s="612">
        <v>78</v>
      </c>
      <c r="B438" s="441" t="s">
        <v>870</v>
      </c>
      <c r="C438" s="441" t="s">
        <v>6577</v>
      </c>
      <c r="D438" s="441"/>
      <c r="E438" s="1051">
        <v>910</v>
      </c>
      <c r="F438" s="971">
        <v>910</v>
      </c>
      <c r="G438" s="971">
        <v>0</v>
      </c>
      <c r="H438" s="971">
        <v>0</v>
      </c>
      <c r="I438" s="971"/>
      <c r="J438" s="682"/>
      <c r="K438" s="682"/>
      <c r="L438" s="682"/>
      <c r="M438" s="682"/>
      <c r="N438" s="682"/>
    </row>
    <row r="439" spans="1:14" s="606" customFormat="1" ht="15.75">
      <c r="A439" s="612">
        <v>79</v>
      </c>
      <c r="B439" s="441" t="s">
        <v>1613</v>
      </c>
      <c r="C439" s="441" t="s">
        <v>6578</v>
      </c>
      <c r="D439" s="441"/>
      <c r="E439" s="1051">
        <v>1040</v>
      </c>
      <c r="F439" s="971">
        <v>1040</v>
      </c>
      <c r="G439" s="971">
        <v>728</v>
      </c>
      <c r="H439" s="971">
        <v>520</v>
      </c>
      <c r="I439" s="971"/>
      <c r="J439" s="682"/>
      <c r="K439" s="682"/>
      <c r="L439" s="682"/>
      <c r="M439" s="682"/>
      <c r="N439" s="682"/>
    </row>
    <row r="440" spans="1:14" s="606" customFormat="1" ht="15.75">
      <c r="A440" s="612">
        <v>80</v>
      </c>
      <c r="B440" s="441" t="s">
        <v>1613</v>
      </c>
      <c r="C440" s="441" t="s">
        <v>6579</v>
      </c>
      <c r="D440" s="441"/>
      <c r="E440" s="1051">
        <v>845</v>
      </c>
      <c r="F440" s="971">
        <v>845</v>
      </c>
      <c r="G440" s="971">
        <v>591.5</v>
      </c>
      <c r="H440" s="971">
        <v>422.5</v>
      </c>
      <c r="I440" s="971"/>
      <c r="J440" s="682"/>
      <c r="K440" s="682"/>
      <c r="L440" s="682"/>
      <c r="M440" s="682"/>
      <c r="N440" s="682"/>
    </row>
    <row r="441" spans="1:14" s="606" customFormat="1" ht="15.75">
      <c r="A441" s="612">
        <v>81</v>
      </c>
      <c r="B441" s="441" t="s">
        <v>1613</v>
      </c>
      <c r="C441" s="441" t="s">
        <v>6580</v>
      </c>
      <c r="D441" s="441"/>
      <c r="E441" s="1051">
        <v>715</v>
      </c>
      <c r="F441" s="971">
        <v>715</v>
      </c>
      <c r="G441" s="971">
        <v>500.49999999999994</v>
      </c>
      <c r="H441" s="971">
        <v>357.5</v>
      </c>
      <c r="I441" s="971"/>
      <c r="J441" s="682"/>
      <c r="K441" s="682"/>
      <c r="L441" s="682"/>
      <c r="M441" s="682"/>
      <c r="N441" s="682"/>
    </row>
    <row r="442" spans="1:14" s="606" customFormat="1" ht="15.75">
      <c r="A442" s="612">
        <v>82</v>
      </c>
      <c r="B442" s="441" t="s">
        <v>2006</v>
      </c>
      <c r="C442" s="441" t="s">
        <v>5930</v>
      </c>
      <c r="D442" s="441"/>
      <c r="E442" s="1051">
        <v>1040</v>
      </c>
      <c r="F442" s="971">
        <v>1040</v>
      </c>
      <c r="G442" s="971">
        <v>728</v>
      </c>
      <c r="H442" s="971">
        <v>520</v>
      </c>
      <c r="I442" s="971"/>
      <c r="J442" s="682"/>
      <c r="K442" s="682"/>
      <c r="L442" s="682"/>
      <c r="M442" s="682"/>
      <c r="N442" s="682"/>
    </row>
    <row r="443" spans="1:14" s="606" customFormat="1" ht="15.75">
      <c r="A443" s="612">
        <v>83</v>
      </c>
      <c r="B443" s="441" t="s">
        <v>1609</v>
      </c>
      <c r="C443" s="441" t="s">
        <v>5930</v>
      </c>
      <c r="D443" s="441"/>
      <c r="E443" s="1051">
        <v>1040</v>
      </c>
      <c r="F443" s="971">
        <v>1040</v>
      </c>
      <c r="G443" s="971">
        <v>728</v>
      </c>
      <c r="H443" s="971">
        <v>520</v>
      </c>
      <c r="I443" s="971"/>
      <c r="J443" s="682"/>
      <c r="K443" s="682"/>
      <c r="L443" s="682"/>
      <c r="M443" s="682"/>
      <c r="N443" s="682"/>
    </row>
    <row r="444" spans="1:14" s="606" customFormat="1" ht="15.75">
      <c r="A444" s="612">
        <v>84</v>
      </c>
      <c r="B444" s="441" t="s">
        <v>1398</v>
      </c>
      <c r="C444" s="441" t="s">
        <v>6581</v>
      </c>
      <c r="D444" s="441"/>
      <c r="E444" s="1051">
        <v>1560</v>
      </c>
      <c r="F444" s="971">
        <v>1560</v>
      </c>
      <c r="G444" s="971">
        <v>1092</v>
      </c>
      <c r="H444" s="971">
        <v>780</v>
      </c>
      <c r="I444" s="971"/>
      <c r="J444" s="682"/>
      <c r="K444" s="682"/>
      <c r="L444" s="682"/>
      <c r="M444" s="682"/>
      <c r="N444" s="682"/>
    </row>
    <row r="445" spans="1:14" s="606" customFormat="1" ht="15.75">
      <c r="A445" s="612">
        <v>85</v>
      </c>
      <c r="B445" s="441" t="s">
        <v>1665</v>
      </c>
      <c r="C445" s="441" t="s">
        <v>5930</v>
      </c>
      <c r="D445" s="441"/>
      <c r="E445" s="1051">
        <v>1170</v>
      </c>
      <c r="F445" s="971">
        <v>1170</v>
      </c>
      <c r="G445" s="971">
        <v>0</v>
      </c>
      <c r="H445" s="971">
        <v>0</v>
      </c>
      <c r="I445" s="971"/>
      <c r="J445" s="682"/>
      <c r="K445" s="682"/>
      <c r="L445" s="682"/>
      <c r="M445" s="682"/>
      <c r="N445" s="682"/>
    </row>
    <row r="446" spans="1:14" s="606" customFormat="1" ht="15.75">
      <c r="A446" s="612">
        <v>86</v>
      </c>
      <c r="B446" s="441" t="s">
        <v>6582</v>
      </c>
      <c r="C446" s="441" t="s">
        <v>5930</v>
      </c>
      <c r="D446" s="441"/>
      <c r="E446" s="1051">
        <v>1040</v>
      </c>
      <c r="F446" s="971">
        <v>1040</v>
      </c>
      <c r="G446" s="971">
        <v>0</v>
      </c>
      <c r="H446" s="971">
        <v>0</v>
      </c>
      <c r="I446" s="971"/>
      <c r="J446" s="682"/>
      <c r="K446" s="682"/>
      <c r="L446" s="682"/>
      <c r="M446" s="682"/>
      <c r="N446" s="682"/>
    </row>
    <row r="447" spans="1:14" s="606" customFormat="1" ht="15.75">
      <c r="A447" s="612">
        <v>87</v>
      </c>
      <c r="B447" s="441" t="s">
        <v>1623</v>
      </c>
      <c r="C447" s="441" t="s">
        <v>5930</v>
      </c>
      <c r="D447" s="441"/>
      <c r="E447" s="1051">
        <v>1040</v>
      </c>
      <c r="F447" s="971">
        <v>1040</v>
      </c>
      <c r="G447" s="971">
        <v>0</v>
      </c>
      <c r="H447" s="971">
        <v>0</v>
      </c>
      <c r="I447" s="971"/>
      <c r="J447" s="682"/>
      <c r="K447" s="682"/>
      <c r="L447" s="682"/>
      <c r="M447" s="682"/>
      <c r="N447" s="682"/>
    </row>
    <row r="448" spans="1:14" s="606" customFormat="1" ht="15.75">
      <c r="A448" s="612">
        <v>88</v>
      </c>
      <c r="B448" s="441" t="s">
        <v>1388</v>
      </c>
      <c r="C448" s="441" t="s">
        <v>6583</v>
      </c>
      <c r="D448" s="441"/>
      <c r="E448" s="1051">
        <v>1040</v>
      </c>
      <c r="F448" s="971">
        <v>1110</v>
      </c>
      <c r="G448" s="971">
        <v>0</v>
      </c>
      <c r="H448" s="971">
        <v>0</v>
      </c>
      <c r="I448" s="971"/>
      <c r="J448" s="682"/>
      <c r="K448" s="682"/>
      <c r="L448" s="682"/>
      <c r="M448" s="682"/>
      <c r="N448" s="682"/>
    </row>
    <row r="449" spans="1:14" s="606" customFormat="1" ht="15.75">
      <c r="A449" s="612">
        <v>89</v>
      </c>
      <c r="B449" s="441" t="s">
        <v>6584</v>
      </c>
      <c r="C449" s="441" t="s">
        <v>6585</v>
      </c>
      <c r="D449" s="441"/>
      <c r="E449" s="1051">
        <v>780</v>
      </c>
      <c r="F449" s="971">
        <v>780</v>
      </c>
      <c r="G449" s="971">
        <v>0</v>
      </c>
      <c r="H449" s="971">
        <v>0</v>
      </c>
      <c r="I449" s="971"/>
      <c r="J449" s="682"/>
      <c r="K449" s="682"/>
      <c r="L449" s="682"/>
      <c r="M449" s="682"/>
      <c r="N449" s="682"/>
    </row>
    <row r="450" spans="1:14" s="606" customFormat="1" ht="15.75">
      <c r="A450" s="612">
        <v>90</v>
      </c>
      <c r="B450" s="441" t="s">
        <v>1645</v>
      </c>
      <c r="C450" s="441" t="s">
        <v>6586</v>
      </c>
      <c r="D450" s="441"/>
      <c r="E450" s="1051">
        <v>1040</v>
      </c>
      <c r="F450" s="971">
        <v>1040</v>
      </c>
      <c r="G450" s="971">
        <v>0</v>
      </c>
      <c r="H450" s="971">
        <v>0</v>
      </c>
      <c r="I450" s="971"/>
      <c r="J450" s="682"/>
      <c r="K450" s="682"/>
      <c r="L450" s="682"/>
      <c r="M450" s="682"/>
      <c r="N450" s="682"/>
    </row>
    <row r="451" spans="1:14" s="606" customFormat="1" ht="15.75">
      <c r="A451" s="612">
        <v>91</v>
      </c>
      <c r="B451" s="441" t="s">
        <v>1581</v>
      </c>
      <c r="C451" s="441" t="s">
        <v>6587</v>
      </c>
      <c r="D451" s="441"/>
      <c r="E451" s="1051">
        <v>780</v>
      </c>
      <c r="F451" s="971">
        <v>780</v>
      </c>
      <c r="G451" s="971">
        <v>0</v>
      </c>
      <c r="H451" s="971">
        <v>0</v>
      </c>
      <c r="I451" s="971"/>
      <c r="J451" s="682"/>
      <c r="K451" s="682"/>
      <c r="L451" s="682"/>
      <c r="M451" s="682"/>
      <c r="N451" s="682"/>
    </row>
    <row r="452" spans="1:14" s="606" customFormat="1" ht="15.75">
      <c r="A452" s="612">
        <v>92</v>
      </c>
      <c r="B452" s="441" t="s">
        <v>1315</v>
      </c>
      <c r="C452" s="441" t="s">
        <v>6588</v>
      </c>
      <c r="D452" s="441"/>
      <c r="E452" s="1051">
        <v>980</v>
      </c>
      <c r="F452" s="971">
        <v>980</v>
      </c>
      <c r="G452" s="971">
        <v>686</v>
      </c>
      <c r="H452" s="971">
        <v>490</v>
      </c>
      <c r="I452" s="971"/>
      <c r="J452" s="682"/>
      <c r="K452" s="682"/>
      <c r="L452" s="682"/>
      <c r="M452" s="682"/>
      <c r="N452" s="682"/>
    </row>
    <row r="453" spans="1:14" s="606" customFormat="1" ht="15.75">
      <c r="A453" s="612">
        <v>93</v>
      </c>
      <c r="B453" s="441" t="s">
        <v>1315</v>
      </c>
      <c r="C453" s="441" t="s">
        <v>6589</v>
      </c>
      <c r="D453" s="441"/>
      <c r="E453" s="1051">
        <v>585</v>
      </c>
      <c r="F453" s="971">
        <v>600</v>
      </c>
      <c r="G453" s="971">
        <v>420</v>
      </c>
      <c r="H453" s="971">
        <v>300</v>
      </c>
      <c r="I453" s="971"/>
      <c r="J453" s="682"/>
      <c r="K453" s="682"/>
      <c r="L453" s="682"/>
      <c r="M453" s="682"/>
      <c r="N453" s="682"/>
    </row>
    <row r="454" spans="1:14" s="606" customFormat="1" ht="15.75">
      <c r="A454" s="612">
        <v>94</v>
      </c>
      <c r="B454" s="441" t="s">
        <v>1340</v>
      </c>
      <c r="C454" s="441" t="s">
        <v>6590</v>
      </c>
      <c r="D454" s="441"/>
      <c r="E454" s="1051">
        <v>1400</v>
      </c>
      <c r="F454" s="971">
        <v>1500</v>
      </c>
      <c r="G454" s="971">
        <v>1050</v>
      </c>
      <c r="H454" s="971">
        <v>750</v>
      </c>
      <c r="I454" s="971"/>
      <c r="J454" s="682"/>
      <c r="K454" s="682"/>
      <c r="L454" s="682"/>
      <c r="M454" s="682"/>
      <c r="N454" s="682"/>
    </row>
    <row r="455" spans="1:14" s="606" customFormat="1" ht="15.75">
      <c r="A455" s="612">
        <v>95</v>
      </c>
      <c r="B455" s="441" t="s">
        <v>1340</v>
      </c>
      <c r="C455" s="441" t="s">
        <v>6591</v>
      </c>
      <c r="D455" s="441"/>
      <c r="E455" s="1051">
        <v>5850</v>
      </c>
      <c r="F455" s="971">
        <v>5850</v>
      </c>
      <c r="G455" s="971">
        <v>4094.9999999999995</v>
      </c>
      <c r="H455" s="971">
        <v>2925</v>
      </c>
      <c r="I455" s="971"/>
      <c r="J455" s="682"/>
      <c r="K455" s="682"/>
      <c r="L455" s="682"/>
      <c r="M455" s="682"/>
      <c r="N455" s="682"/>
    </row>
    <row r="456" spans="1:14" s="606" customFormat="1" ht="15.75">
      <c r="A456" s="612">
        <v>96</v>
      </c>
      <c r="B456" s="441" t="s">
        <v>1340</v>
      </c>
      <c r="C456" s="441" t="s">
        <v>6530</v>
      </c>
      <c r="D456" s="441"/>
      <c r="E456" s="1051">
        <v>1400</v>
      </c>
      <c r="F456" s="971">
        <v>1400</v>
      </c>
      <c r="G456" s="971">
        <v>979.99999999999989</v>
      </c>
      <c r="H456" s="971">
        <v>700</v>
      </c>
      <c r="I456" s="971"/>
      <c r="J456" s="682"/>
      <c r="K456" s="682"/>
      <c r="L456" s="682"/>
      <c r="M456" s="682"/>
      <c r="N456" s="682"/>
    </row>
    <row r="457" spans="1:14" s="606" customFormat="1" ht="15.75">
      <c r="A457" s="612">
        <v>97</v>
      </c>
      <c r="B457" s="441" t="s">
        <v>1593</v>
      </c>
      <c r="C457" s="441" t="s">
        <v>6592</v>
      </c>
      <c r="D457" s="441"/>
      <c r="E457" s="1051">
        <v>520</v>
      </c>
      <c r="F457" s="971">
        <v>520</v>
      </c>
      <c r="G457" s="971">
        <v>0</v>
      </c>
      <c r="H457" s="971">
        <v>0</v>
      </c>
      <c r="I457" s="971"/>
      <c r="J457" s="682"/>
      <c r="K457" s="682"/>
      <c r="L457" s="682"/>
      <c r="M457" s="682"/>
      <c r="N457" s="682"/>
    </row>
    <row r="458" spans="1:14" s="606" customFormat="1" ht="15.75">
      <c r="A458" s="612">
        <v>98</v>
      </c>
      <c r="B458" s="441" t="s">
        <v>1593</v>
      </c>
      <c r="C458" s="441" t="s">
        <v>6593</v>
      </c>
      <c r="D458" s="441"/>
      <c r="E458" s="1051">
        <v>910</v>
      </c>
      <c r="F458" s="971">
        <v>910</v>
      </c>
      <c r="G458" s="971">
        <v>0</v>
      </c>
      <c r="H458" s="971">
        <v>0</v>
      </c>
      <c r="I458" s="971"/>
      <c r="J458" s="682"/>
      <c r="K458" s="682"/>
      <c r="L458" s="682"/>
      <c r="M458" s="682"/>
      <c r="N458" s="682"/>
    </row>
    <row r="459" spans="1:14" s="606" customFormat="1" ht="15.75">
      <c r="A459" s="612">
        <v>99</v>
      </c>
      <c r="B459" s="441" t="s">
        <v>1696</v>
      </c>
      <c r="C459" s="441" t="s">
        <v>6594</v>
      </c>
      <c r="D459" s="441"/>
      <c r="E459" s="1051">
        <v>1300</v>
      </c>
      <c r="F459" s="971">
        <v>1300</v>
      </c>
      <c r="G459" s="971">
        <v>910</v>
      </c>
      <c r="H459" s="971">
        <v>0</v>
      </c>
      <c r="I459" s="971"/>
      <c r="J459" s="682"/>
      <c r="K459" s="682"/>
      <c r="L459" s="682"/>
      <c r="M459" s="682"/>
      <c r="N459" s="682"/>
    </row>
    <row r="460" spans="1:14" s="606" customFormat="1" ht="15.75">
      <c r="A460" s="612">
        <v>100</v>
      </c>
      <c r="B460" s="441" t="s">
        <v>1316</v>
      </c>
      <c r="C460" s="441" t="s">
        <v>6595</v>
      </c>
      <c r="D460" s="441"/>
      <c r="E460" s="1051">
        <v>1040</v>
      </c>
      <c r="F460" s="971">
        <v>1100</v>
      </c>
      <c r="G460" s="971">
        <v>770</v>
      </c>
      <c r="H460" s="971">
        <v>0</v>
      </c>
      <c r="I460" s="971"/>
      <c r="J460" s="682"/>
      <c r="K460" s="682"/>
      <c r="L460" s="682"/>
      <c r="M460" s="682"/>
      <c r="N460" s="682"/>
    </row>
    <row r="461" spans="1:14" s="606" customFormat="1" ht="15.75">
      <c r="A461" s="612">
        <v>101</v>
      </c>
      <c r="B461" s="441" t="s">
        <v>1611</v>
      </c>
      <c r="C461" s="441" t="s">
        <v>6595</v>
      </c>
      <c r="D461" s="441"/>
      <c r="E461" s="1051">
        <v>936</v>
      </c>
      <c r="F461" s="971">
        <v>936</v>
      </c>
      <c r="G461" s="971">
        <v>655.20000000000005</v>
      </c>
      <c r="H461" s="971">
        <v>0</v>
      </c>
      <c r="I461" s="971"/>
      <c r="J461" s="682"/>
      <c r="K461" s="682"/>
      <c r="L461" s="682"/>
      <c r="M461" s="682"/>
      <c r="N461" s="682"/>
    </row>
    <row r="462" spans="1:14" s="606" customFormat="1" ht="15.75">
      <c r="A462" s="612">
        <v>102</v>
      </c>
      <c r="B462" s="441" t="s">
        <v>1582</v>
      </c>
      <c r="C462" s="441" t="s">
        <v>6596</v>
      </c>
      <c r="D462" s="441"/>
      <c r="E462" s="1051">
        <v>936</v>
      </c>
      <c r="F462" s="971">
        <v>936</v>
      </c>
      <c r="G462" s="971">
        <v>655.20000000000005</v>
      </c>
      <c r="H462" s="971">
        <v>0</v>
      </c>
      <c r="I462" s="971"/>
      <c r="J462" s="682"/>
      <c r="K462" s="682"/>
      <c r="L462" s="682"/>
      <c r="M462" s="682"/>
      <c r="N462" s="682"/>
    </row>
    <row r="463" spans="1:14" s="606" customFormat="1" ht="15.75">
      <c r="A463" s="612">
        <v>103</v>
      </c>
      <c r="B463" s="441" t="s">
        <v>6597</v>
      </c>
      <c r="C463" s="441" t="s">
        <v>6598</v>
      </c>
      <c r="D463" s="441"/>
      <c r="E463" s="1051">
        <v>780</v>
      </c>
      <c r="F463" s="971">
        <v>780</v>
      </c>
      <c r="G463" s="971">
        <v>0</v>
      </c>
      <c r="H463" s="971">
        <v>0</v>
      </c>
      <c r="I463" s="971"/>
      <c r="J463" s="682"/>
      <c r="K463" s="682"/>
      <c r="L463" s="682"/>
      <c r="M463" s="682"/>
      <c r="N463" s="682"/>
    </row>
    <row r="464" spans="1:14" s="606" customFormat="1" ht="15.75">
      <c r="A464" s="612">
        <v>104</v>
      </c>
      <c r="B464" s="441" t="s">
        <v>6599</v>
      </c>
      <c r="C464" s="441" t="s">
        <v>6600</v>
      </c>
      <c r="D464" s="441"/>
      <c r="E464" s="1051">
        <v>780</v>
      </c>
      <c r="F464" s="971">
        <v>780</v>
      </c>
      <c r="G464" s="971">
        <v>0</v>
      </c>
      <c r="H464" s="971">
        <v>0</v>
      </c>
      <c r="I464" s="971"/>
      <c r="J464" s="682"/>
      <c r="K464" s="682"/>
      <c r="L464" s="682"/>
      <c r="M464" s="682"/>
      <c r="N464" s="682"/>
    </row>
    <row r="465" spans="1:14" s="606" customFormat="1" ht="15.75">
      <c r="A465" s="612">
        <v>105</v>
      </c>
      <c r="B465" s="441" t="s">
        <v>2319</v>
      </c>
      <c r="C465" s="441" t="s">
        <v>6601</v>
      </c>
      <c r="D465" s="441"/>
      <c r="E465" s="1051">
        <v>1176</v>
      </c>
      <c r="F465" s="971">
        <v>1176</v>
      </c>
      <c r="G465" s="971">
        <v>823.2</v>
      </c>
      <c r="H465" s="971">
        <v>588</v>
      </c>
      <c r="I465" s="971">
        <v>470.4</v>
      </c>
      <c r="J465" s="682"/>
      <c r="K465" s="682"/>
      <c r="L465" s="682"/>
      <c r="M465" s="682"/>
      <c r="N465" s="682"/>
    </row>
    <row r="466" spans="1:14" s="606" customFormat="1" ht="15.75">
      <c r="A466" s="612">
        <v>106</v>
      </c>
      <c r="B466" s="441" t="s">
        <v>2319</v>
      </c>
      <c r="C466" s="441" t="s">
        <v>6602</v>
      </c>
      <c r="D466" s="441"/>
      <c r="E466" s="1051">
        <v>2800</v>
      </c>
      <c r="F466" s="971">
        <v>2800</v>
      </c>
      <c r="G466" s="971">
        <v>1959.9999999999998</v>
      </c>
      <c r="H466" s="971">
        <v>1400</v>
      </c>
      <c r="I466" s="971">
        <v>1120</v>
      </c>
      <c r="J466" s="682"/>
      <c r="K466" s="682"/>
      <c r="L466" s="682"/>
      <c r="M466" s="682"/>
      <c r="N466" s="682"/>
    </row>
    <row r="467" spans="1:14" s="606" customFormat="1" ht="15.75">
      <c r="A467" s="612">
        <v>107</v>
      </c>
      <c r="B467" s="441" t="s">
        <v>6603</v>
      </c>
      <c r="C467" s="441" t="s">
        <v>6604</v>
      </c>
      <c r="D467" s="441"/>
      <c r="E467" s="1051">
        <v>1120</v>
      </c>
      <c r="F467" s="971">
        <v>1120</v>
      </c>
      <c r="G467" s="971">
        <v>784</v>
      </c>
      <c r="H467" s="971">
        <v>560</v>
      </c>
      <c r="I467" s="971">
        <v>448</v>
      </c>
      <c r="J467" s="682"/>
      <c r="K467" s="682"/>
      <c r="L467" s="682"/>
      <c r="M467" s="682"/>
      <c r="N467" s="682"/>
    </row>
    <row r="468" spans="1:14" s="606" customFormat="1" ht="15.75">
      <c r="A468" s="612">
        <v>108</v>
      </c>
      <c r="B468" s="441" t="s">
        <v>6603</v>
      </c>
      <c r="C468" s="441" t="s">
        <v>6605</v>
      </c>
      <c r="D468" s="441"/>
      <c r="E468" s="1051">
        <v>770</v>
      </c>
      <c r="F468" s="971">
        <v>770</v>
      </c>
      <c r="G468" s="971">
        <v>539</v>
      </c>
      <c r="H468" s="971">
        <v>385</v>
      </c>
      <c r="I468" s="971">
        <v>308</v>
      </c>
      <c r="J468" s="682"/>
      <c r="K468" s="682"/>
      <c r="L468" s="682"/>
      <c r="M468" s="682"/>
      <c r="N468" s="682"/>
    </row>
    <row r="469" spans="1:14" s="606" customFormat="1" ht="15.75">
      <c r="A469" s="612">
        <v>109</v>
      </c>
      <c r="B469" s="441" t="s">
        <v>6603</v>
      </c>
      <c r="C469" s="441" t="s">
        <v>6606</v>
      </c>
      <c r="D469" s="441"/>
      <c r="E469" s="1051">
        <v>840</v>
      </c>
      <c r="F469" s="971">
        <v>840</v>
      </c>
      <c r="G469" s="971">
        <v>588</v>
      </c>
      <c r="H469" s="971">
        <v>420</v>
      </c>
      <c r="I469" s="971">
        <v>336</v>
      </c>
      <c r="J469" s="682"/>
      <c r="K469" s="682"/>
      <c r="L469" s="682"/>
      <c r="M469" s="682"/>
      <c r="N469" s="682"/>
    </row>
    <row r="470" spans="1:14" s="606" customFormat="1" ht="15.75">
      <c r="A470" s="612">
        <v>110</v>
      </c>
      <c r="B470" s="441" t="s">
        <v>6607</v>
      </c>
      <c r="C470" s="441" t="s">
        <v>6237</v>
      </c>
      <c r="D470" s="441"/>
      <c r="E470" s="1051">
        <v>390</v>
      </c>
      <c r="F470" s="971">
        <v>400</v>
      </c>
      <c r="G470" s="971">
        <v>280</v>
      </c>
      <c r="H470" s="971">
        <v>200</v>
      </c>
      <c r="I470" s="971"/>
      <c r="J470" s="682"/>
      <c r="K470" s="682"/>
      <c r="L470" s="682"/>
      <c r="M470" s="682"/>
      <c r="N470" s="682"/>
    </row>
    <row r="471" spans="1:14" s="606" customFormat="1" ht="15.75">
      <c r="A471" s="612">
        <v>111</v>
      </c>
      <c r="B471" s="441" t="s">
        <v>6608</v>
      </c>
      <c r="C471" s="441" t="s">
        <v>6237</v>
      </c>
      <c r="D471" s="441"/>
      <c r="E471" s="1051">
        <v>559</v>
      </c>
      <c r="F471" s="971">
        <v>560</v>
      </c>
      <c r="G471" s="971">
        <v>392</v>
      </c>
      <c r="H471" s="971">
        <v>280</v>
      </c>
      <c r="I471" s="971"/>
      <c r="J471" s="682"/>
      <c r="K471" s="682"/>
      <c r="L471" s="682"/>
      <c r="M471" s="682"/>
      <c r="N471" s="682"/>
    </row>
    <row r="472" spans="1:14" s="606" customFormat="1" ht="15.75">
      <c r="A472" s="612">
        <v>112</v>
      </c>
      <c r="B472" s="441" t="s">
        <v>6609</v>
      </c>
      <c r="C472" s="441" t="s">
        <v>6237</v>
      </c>
      <c r="D472" s="441"/>
      <c r="E472" s="1051">
        <v>650</v>
      </c>
      <c r="F472" s="971">
        <v>650</v>
      </c>
      <c r="G472" s="971">
        <v>455</v>
      </c>
      <c r="H472" s="971">
        <v>325</v>
      </c>
      <c r="I472" s="971"/>
      <c r="J472" s="682"/>
      <c r="K472" s="682"/>
      <c r="L472" s="682"/>
      <c r="M472" s="682"/>
      <c r="N472" s="682"/>
    </row>
    <row r="473" spans="1:14" s="606" customFormat="1" ht="15.75">
      <c r="A473" s="612">
        <v>113</v>
      </c>
      <c r="B473" s="441" t="s">
        <v>6610</v>
      </c>
      <c r="C473" s="441" t="s">
        <v>6529</v>
      </c>
      <c r="D473" s="441"/>
      <c r="E473" s="1051">
        <v>3500</v>
      </c>
      <c r="F473" s="971">
        <v>3500</v>
      </c>
      <c r="G473" s="971">
        <v>0</v>
      </c>
      <c r="H473" s="971">
        <v>0</v>
      </c>
      <c r="I473" s="971"/>
      <c r="J473" s="682"/>
      <c r="K473" s="682"/>
      <c r="L473" s="682"/>
      <c r="M473" s="682"/>
      <c r="N473" s="682"/>
    </row>
    <row r="474" spans="1:14" s="606" customFormat="1" ht="15.75">
      <c r="A474" s="612">
        <v>114</v>
      </c>
      <c r="B474" s="441" t="s">
        <v>892</v>
      </c>
      <c r="C474" s="441" t="s">
        <v>6611</v>
      </c>
      <c r="D474" s="441"/>
      <c r="E474" s="1051">
        <v>1050</v>
      </c>
      <c r="F474" s="971">
        <v>1120</v>
      </c>
      <c r="G474" s="971">
        <v>784</v>
      </c>
      <c r="H474" s="971">
        <v>560</v>
      </c>
      <c r="I474" s="971"/>
      <c r="J474" s="682"/>
      <c r="K474" s="682"/>
      <c r="L474" s="682"/>
      <c r="M474" s="682"/>
      <c r="N474" s="682"/>
    </row>
    <row r="475" spans="1:14" s="606" customFormat="1" ht="15.75">
      <c r="A475" s="612">
        <v>115</v>
      </c>
      <c r="B475" s="441" t="s">
        <v>1695</v>
      </c>
      <c r="C475" s="441" t="s">
        <v>6612</v>
      </c>
      <c r="D475" s="441"/>
      <c r="E475" s="1051">
        <v>780</v>
      </c>
      <c r="F475" s="971">
        <v>780</v>
      </c>
      <c r="G475" s="971">
        <v>546</v>
      </c>
      <c r="H475" s="971">
        <v>390</v>
      </c>
      <c r="I475" s="971"/>
      <c r="J475" s="682"/>
      <c r="K475" s="682"/>
      <c r="L475" s="682"/>
      <c r="M475" s="682"/>
      <c r="N475" s="682"/>
    </row>
    <row r="476" spans="1:14" s="606" customFormat="1" ht="15.75">
      <c r="A476" s="612">
        <v>116</v>
      </c>
      <c r="B476" s="441" t="s">
        <v>818</v>
      </c>
      <c r="C476" s="441" t="s">
        <v>6613</v>
      </c>
      <c r="D476" s="441"/>
      <c r="E476" s="1051">
        <v>780</v>
      </c>
      <c r="F476" s="971">
        <v>780</v>
      </c>
      <c r="G476" s="971">
        <v>546</v>
      </c>
      <c r="H476" s="971">
        <v>390</v>
      </c>
      <c r="I476" s="971"/>
      <c r="J476" s="682"/>
      <c r="K476" s="682"/>
      <c r="L476" s="682"/>
      <c r="M476" s="682"/>
      <c r="N476" s="682"/>
    </row>
    <row r="477" spans="1:14" s="606" customFormat="1" ht="15.75">
      <c r="A477" s="612">
        <v>117</v>
      </c>
      <c r="B477" s="441" t="s">
        <v>1770</v>
      </c>
      <c r="C477" s="441" t="s">
        <v>6583</v>
      </c>
      <c r="D477" s="441"/>
      <c r="E477" s="1051">
        <v>650</v>
      </c>
      <c r="F477" s="971">
        <v>650</v>
      </c>
      <c r="G477" s="971">
        <v>455</v>
      </c>
      <c r="H477" s="971">
        <v>325</v>
      </c>
      <c r="I477" s="971"/>
      <c r="J477" s="682"/>
      <c r="K477" s="682"/>
      <c r="L477" s="682"/>
      <c r="M477" s="682"/>
      <c r="N477" s="682"/>
    </row>
    <row r="478" spans="1:14" s="606" customFormat="1" ht="15.75">
      <c r="A478" s="612">
        <v>118</v>
      </c>
      <c r="B478" s="441" t="s">
        <v>6614</v>
      </c>
      <c r="C478" s="441" t="s">
        <v>6524</v>
      </c>
      <c r="D478" s="441"/>
      <c r="E478" s="1051">
        <v>910</v>
      </c>
      <c r="F478" s="971">
        <v>910</v>
      </c>
      <c r="G478" s="971">
        <v>637</v>
      </c>
      <c r="H478" s="971">
        <v>455</v>
      </c>
      <c r="I478" s="971"/>
      <c r="J478" s="682"/>
      <c r="K478" s="682"/>
      <c r="L478" s="682"/>
      <c r="M478" s="682"/>
      <c r="N478" s="682"/>
    </row>
    <row r="479" spans="1:14" s="606" customFormat="1" ht="15.75">
      <c r="A479" s="612">
        <v>119</v>
      </c>
      <c r="B479" s="441" t="s">
        <v>1596</v>
      </c>
      <c r="C479" s="441" t="s">
        <v>6615</v>
      </c>
      <c r="D479" s="441"/>
      <c r="E479" s="1051">
        <v>325</v>
      </c>
      <c r="F479" s="971">
        <v>325</v>
      </c>
      <c r="G479" s="971">
        <v>227.5</v>
      </c>
      <c r="H479" s="971">
        <v>162.5</v>
      </c>
      <c r="I479" s="971"/>
      <c r="J479" s="682"/>
      <c r="K479" s="682"/>
      <c r="L479" s="682"/>
      <c r="M479" s="682"/>
      <c r="N479" s="682"/>
    </row>
    <row r="480" spans="1:14" s="606" customFormat="1" ht="15.75">
      <c r="A480" s="612">
        <v>120</v>
      </c>
      <c r="B480" s="441" t="s">
        <v>1698</v>
      </c>
      <c r="C480" s="441" t="s">
        <v>6615</v>
      </c>
      <c r="D480" s="441"/>
      <c r="E480" s="1051">
        <v>325</v>
      </c>
      <c r="F480" s="971">
        <v>325</v>
      </c>
      <c r="G480" s="971">
        <v>227.5</v>
      </c>
      <c r="H480" s="971">
        <v>162.5</v>
      </c>
      <c r="I480" s="971"/>
      <c r="J480" s="682"/>
      <c r="K480" s="682"/>
      <c r="L480" s="682"/>
      <c r="M480" s="682"/>
      <c r="N480" s="682"/>
    </row>
    <row r="481" spans="1:14" s="606" customFormat="1" ht="15.75">
      <c r="A481" s="612">
        <v>121</v>
      </c>
      <c r="B481" s="441" t="s">
        <v>1772</v>
      </c>
      <c r="C481" s="441" t="s">
        <v>6616</v>
      </c>
      <c r="D481" s="441"/>
      <c r="E481" s="1051">
        <v>520</v>
      </c>
      <c r="F481" s="971">
        <v>520</v>
      </c>
      <c r="G481" s="971">
        <v>364</v>
      </c>
      <c r="H481" s="971">
        <v>260</v>
      </c>
      <c r="I481" s="971"/>
      <c r="J481" s="682"/>
      <c r="K481" s="682"/>
      <c r="L481" s="682"/>
      <c r="M481" s="682"/>
      <c r="N481" s="682"/>
    </row>
    <row r="482" spans="1:14" s="606" customFormat="1" ht="15.75">
      <c r="A482" s="612">
        <v>122</v>
      </c>
      <c r="B482" s="441" t="s">
        <v>2155</v>
      </c>
      <c r="C482" s="441" t="s">
        <v>6617</v>
      </c>
      <c r="D482" s="441"/>
      <c r="E482" s="1051">
        <v>520</v>
      </c>
      <c r="F482" s="971">
        <v>520</v>
      </c>
      <c r="G482" s="971">
        <v>364</v>
      </c>
      <c r="H482" s="971">
        <v>260</v>
      </c>
      <c r="I482" s="971"/>
      <c r="J482" s="682"/>
      <c r="K482" s="682"/>
      <c r="L482" s="682"/>
      <c r="M482" s="682"/>
      <c r="N482" s="682"/>
    </row>
    <row r="483" spans="1:14" s="606" customFormat="1" ht="15.75">
      <c r="A483" s="612">
        <v>123</v>
      </c>
      <c r="B483" s="441" t="s">
        <v>1815</v>
      </c>
      <c r="C483" s="441" t="s">
        <v>6618</v>
      </c>
      <c r="D483" s="441"/>
      <c r="E483" s="1051">
        <v>520</v>
      </c>
      <c r="F483" s="971">
        <v>520</v>
      </c>
      <c r="G483" s="971">
        <v>364</v>
      </c>
      <c r="H483" s="971">
        <v>260</v>
      </c>
      <c r="I483" s="971"/>
      <c r="J483" s="682"/>
      <c r="K483" s="682"/>
      <c r="L483" s="682"/>
      <c r="M483" s="682"/>
      <c r="N483" s="682"/>
    </row>
    <row r="484" spans="1:14" s="606" customFormat="1" ht="15.75">
      <c r="A484" s="612">
        <v>124</v>
      </c>
      <c r="B484" s="441" t="s">
        <v>6619</v>
      </c>
      <c r="C484" s="441" t="s">
        <v>6617</v>
      </c>
      <c r="D484" s="441"/>
      <c r="E484" s="1051">
        <v>520</v>
      </c>
      <c r="F484" s="971">
        <v>520</v>
      </c>
      <c r="G484" s="971">
        <v>364</v>
      </c>
      <c r="H484" s="971">
        <v>260</v>
      </c>
      <c r="I484" s="971"/>
      <c r="J484" s="682"/>
      <c r="K484" s="682"/>
      <c r="L484" s="682"/>
      <c r="M484" s="682"/>
      <c r="N484" s="682"/>
    </row>
    <row r="485" spans="1:14" s="606" customFormat="1" ht="15.75">
      <c r="A485" s="612">
        <v>125</v>
      </c>
      <c r="B485" s="441" t="s">
        <v>6620</v>
      </c>
      <c r="C485" s="441" t="s">
        <v>6621</v>
      </c>
      <c r="D485" s="441"/>
      <c r="E485" s="1051">
        <v>390</v>
      </c>
      <c r="F485" s="971">
        <v>390</v>
      </c>
      <c r="G485" s="971">
        <v>273</v>
      </c>
      <c r="H485" s="971">
        <v>195</v>
      </c>
      <c r="I485" s="971"/>
      <c r="J485" s="682"/>
      <c r="K485" s="682"/>
      <c r="L485" s="682"/>
      <c r="M485" s="682"/>
      <c r="N485" s="682"/>
    </row>
    <row r="486" spans="1:14" s="606" customFormat="1" ht="15.75">
      <c r="A486" s="612">
        <v>126</v>
      </c>
      <c r="B486" s="441" t="s">
        <v>1630</v>
      </c>
      <c r="C486" s="441" t="s">
        <v>6621</v>
      </c>
      <c r="D486" s="441"/>
      <c r="E486" s="1051">
        <v>390</v>
      </c>
      <c r="F486" s="971">
        <v>390</v>
      </c>
      <c r="G486" s="971">
        <v>273</v>
      </c>
      <c r="H486" s="971">
        <v>195</v>
      </c>
      <c r="I486" s="971"/>
      <c r="J486" s="682"/>
      <c r="K486" s="682"/>
      <c r="L486" s="682"/>
      <c r="M486" s="682"/>
      <c r="N486" s="682"/>
    </row>
    <row r="487" spans="1:14" s="606" customFormat="1" ht="15.75">
      <c r="A487" s="612">
        <v>127</v>
      </c>
      <c r="B487" s="441" t="s">
        <v>1351</v>
      </c>
      <c r="C487" s="441" t="s">
        <v>6622</v>
      </c>
      <c r="D487" s="441"/>
      <c r="E487" s="1051">
        <v>520</v>
      </c>
      <c r="F487" s="971">
        <v>520</v>
      </c>
      <c r="G487" s="971">
        <v>364</v>
      </c>
      <c r="H487" s="971">
        <v>260</v>
      </c>
      <c r="I487" s="971"/>
      <c r="J487" s="682"/>
      <c r="K487" s="682"/>
      <c r="L487" s="682"/>
      <c r="M487" s="682"/>
      <c r="N487" s="682"/>
    </row>
    <row r="488" spans="1:14" s="606" customFormat="1" ht="15.75">
      <c r="A488" s="612">
        <v>128</v>
      </c>
      <c r="B488" s="441" t="s">
        <v>1962</v>
      </c>
      <c r="C488" s="441" t="s">
        <v>6622</v>
      </c>
      <c r="D488" s="441"/>
      <c r="E488" s="1051">
        <v>520</v>
      </c>
      <c r="F488" s="971">
        <v>520</v>
      </c>
      <c r="G488" s="971">
        <v>364</v>
      </c>
      <c r="H488" s="971">
        <v>260</v>
      </c>
      <c r="I488" s="971"/>
      <c r="J488" s="682"/>
      <c r="K488" s="682"/>
      <c r="L488" s="682"/>
      <c r="M488" s="682"/>
      <c r="N488" s="682"/>
    </row>
    <row r="489" spans="1:14" s="606" customFormat="1" ht="15.75">
      <c r="A489" s="612">
        <v>129</v>
      </c>
      <c r="B489" s="441" t="s">
        <v>6623</v>
      </c>
      <c r="C489" s="441" t="s">
        <v>6624</v>
      </c>
      <c r="D489" s="441"/>
      <c r="E489" s="1051">
        <v>1950</v>
      </c>
      <c r="F489" s="971">
        <v>1950</v>
      </c>
      <c r="G489" s="971">
        <v>0</v>
      </c>
      <c r="H489" s="971">
        <v>0</v>
      </c>
      <c r="I489" s="971"/>
      <c r="J489" s="682"/>
      <c r="K489" s="682"/>
      <c r="L489" s="682"/>
      <c r="M489" s="682"/>
      <c r="N489" s="682"/>
    </row>
    <row r="490" spans="1:14" s="606" customFormat="1" ht="15.75">
      <c r="A490" s="612">
        <v>130</v>
      </c>
      <c r="B490" s="441" t="s">
        <v>6625</v>
      </c>
      <c r="C490" s="441" t="s">
        <v>6624</v>
      </c>
      <c r="D490" s="441"/>
      <c r="E490" s="1051">
        <v>1950</v>
      </c>
      <c r="F490" s="971">
        <v>1950</v>
      </c>
      <c r="G490" s="971">
        <v>0</v>
      </c>
      <c r="H490" s="971">
        <v>0</v>
      </c>
      <c r="I490" s="971"/>
      <c r="J490" s="682"/>
      <c r="K490" s="682"/>
      <c r="L490" s="682"/>
      <c r="M490" s="682"/>
      <c r="N490" s="682"/>
    </row>
    <row r="491" spans="1:14" s="606" customFormat="1" ht="15.75">
      <c r="A491" s="612">
        <v>131</v>
      </c>
      <c r="B491" s="441" t="s">
        <v>6626</v>
      </c>
      <c r="C491" s="441" t="s">
        <v>6624</v>
      </c>
      <c r="D491" s="441"/>
      <c r="E491" s="1051">
        <v>1950</v>
      </c>
      <c r="F491" s="971">
        <v>1950</v>
      </c>
      <c r="G491" s="971">
        <v>0</v>
      </c>
      <c r="H491" s="971">
        <v>0</v>
      </c>
      <c r="I491" s="971"/>
      <c r="J491" s="682"/>
      <c r="K491" s="682"/>
      <c r="L491" s="682"/>
      <c r="M491" s="682"/>
      <c r="N491" s="682"/>
    </row>
    <row r="492" spans="1:14" s="606" customFormat="1" ht="15.75">
      <c r="A492" s="612">
        <v>132</v>
      </c>
      <c r="B492" s="441" t="s">
        <v>6627</v>
      </c>
      <c r="C492" s="441" t="s">
        <v>6624</v>
      </c>
      <c r="D492" s="441"/>
      <c r="E492" s="1051">
        <v>1950</v>
      </c>
      <c r="F492" s="971">
        <v>1950</v>
      </c>
      <c r="G492" s="971">
        <v>0</v>
      </c>
      <c r="H492" s="971">
        <v>0</v>
      </c>
      <c r="I492" s="971"/>
      <c r="J492" s="682"/>
      <c r="K492" s="682"/>
      <c r="L492" s="682"/>
      <c r="M492" s="682"/>
      <c r="N492" s="682"/>
    </row>
    <row r="493" spans="1:14" s="606" customFormat="1" ht="15.75">
      <c r="A493" s="612">
        <v>133</v>
      </c>
      <c r="B493" s="441" t="s">
        <v>6628</v>
      </c>
      <c r="C493" s="441" t="s">
        <v>6624</v>
      </c>
      <c r="D493" s="441"/>
      <c r="E493" s="1051">
        <v>1950</v>
      </c>
      <c r="F493" s="971">
        <v>1950</v>
      </c>
      <c r="G493" s="971">
        <v>0</v>
      </c>
      <c r="H493" s="971">
        <v>0</v>
      </c>
      <c r="I493" s="971"/>
      <c r="J493" s="682"/>
      <c r="K493" s="682"/>
      <c r="L493" s="682"/>
      <c r="M493" s="682"/>
      <c r="N493" s="682"/>
    </row>
    <row r="494" spans="1:14" s="606" customFormat="1" ht="15.75">
      <c r="A494" s="612">
        <v>134</v>
      </c>
      <c r="B494" s="441" t="s">
        <v>6629</v>
      </c>
      <c r="C494" s="441" t="s">
        <v>6624</v>
      </c>
      <c r="D494" s="441"/>
      <c r="E494" s="1051">
        <v>1950</v>
      </c>
      <c r="F494" s="971">
        <v>1950</v>
      </c>
      <c r="G494" s="971">
        <v>0</v>
      </c>
      <c r="H494" s="971">
        <v>0</v>
      </c>
      <c r="I494" s="971"/>
      <c r="J494" s="682"/>
      <c r="K494" s="682"/>
      <c r="L494" s="682"/>
      <c r="M494" s="682"/>
      <c r="N494" s="682"/>
    </row>
    <row r="495" spans="1:14" s="606" customFormat="1" ht="15.75">
      <c r="A495" s="612">
        <v>135</v>
      </c>
      <c r="B495" s="441" t="s">
        <v>6630</v>
      </c>
      <c r="C495" s="441" t="s">
        <v>6631</v>
      </c>
      <c r="D495" s="441"/>
      <c r="E495" s="1051">
        <v>1690</v>
      </c>
      <c r="F495" s="971">
        <v>1950</v>
      </c>
      <c r="G495" s="971">
        <v>0</v>
      </c>
      <c r="H495" s="971">
        <v>0</v>
      </c>
      <c r="I495" s="971"/>
      <c r="J495" s="682"/>
      <c r="K495" s="682"/>
      <c r="L495" s="682"/>
      <c r="M495" s="682"/>
      <c r="N495" s="682"/>
    </row>
    <row r="496" spans="1:14" s="606" customFormat="1" ht="15.75">
      <c r="A496" s="612">
        <v>136</v>
      </c>
      <c r="B496" s="441" t="s">
        <v>6632</v>
      </c>
      <c r="C496" s="441" t="s">
        <v>6633</v>
      </c>
      <c r="D496" s="441"/>
      <c r="E496" s="1051">
        <v>1690</v>
      </c>
      <c r="F496" s="971">
        <v>1690</v>
      </c>
      <c r="G496" s="971">
        <v>0</v>
      </c>
      <c r="H496" s="971">
        <v>0</v>
      </c>
      <c r="I496" s="971"/>
      <c r="J496" s="682"/>
      <c r="K496" s="682"/>
      <c r="L496" s="682"/>
      <c r="M496" s="682"/>
      <c r="N496" s="682"/>
    </row>
    <row r="497" spans="1:14" s="606" customFormat="1" ht="15.75">
      <c r="A497" s="612">
        <v>137</v>
      </c>
      <c r="B497" s="441" t="s">
        <v>6632</v>
      </c>
      <c r="C497" s="441" t="s">
        <v>6634</v>
      </c>
      <c r="D497" s="441"/>
      <c r="E497" s="1051">
        <v>1690</v>
      </c>
      <c r="F497" s="971">
        <v>1950</v>
      </c>
      <c r="G497" s="971">
        <v>0</v>
      </c>
      <c r="H497" s="971">
        <v>0</v>
      </c>
      <c r="I497" s="971"/>
      <c r="J497" s="682"/>
      <c r="K497" s="682"/>
      <c r="L497" s="682"/>
      <c r="M497" s="682"/>
      <c r="N497" s="682"/>
    </row>
    <row r="498" spans="1:14" s="606" customFormat="1" ht="15.75">
      <c r="A498" s="612">
        <v>138</v>
      </c>
      <c r="B498" s="441" t="s">
        <v>6635</v>
      </c>
      <c r="C498" s="441" t="s">
        <v>6636</v>
      </c>
      <c r="D498" s="441"/>
      <c r="E498" s="1051">
        <v>1690</v>
      </c>
      <c r="F498" s="971">
        <v>1950</v>
      </c>
      <c r="G498" s="971">
        <v>0</v>
      </c>
      <c r="H498" s="971">
        <v>0</v>
      </c>
      <c r="I498" s="971"/>
      <c r="J498" s="682"/>
      <c r="K498" s="682"/>
      <c r="L498" s="682"/>
      <c r="M498" s="682"/>
      <c r="N498" s="682"/>
    </row>
    <row r="499" spans="1:14" s="606" customFormat="1" ht="15.75">
      <c r="A499" s="612">
        <v>139</v>
      </c>
      <c r="B499" s="441" t="s">
        <v>6637</v>
      </c>
      <c r="C499" s="441" t="s">
        <v>6636</v>
      </c>
      <c r="D499" s="441"/>
      <c r="E499" s="1051">
        <v>1690</v>
      </c>
      <c r="F499" s="971">
        <v>1950</v>
      </c>
      <c r="G499" s="971">
        <v>0</v>
      </c>
      <c r="H499" s="971">
        <v>0</v>
      </c>
      <c r="I499" s="971"/>
      <c r="J499" s="682"/>
      <c r="K499" s="682"/>
      <c r="L499" s="682"/>
      <c r="M499" s="682"/>
      <c r="N499" s="682"/>
    </row>
    <row r="500" spans="1:14" s="606" customFormat="1" ht="15.75">
      <c r="A500" s="612">
        <v>140</v>
      </c>
      <c r="B500" s="441" t="s">
        <v>6638</v>
      </c>
      <c r="C500" s="441" t="s">
        <v>6639</v>
      </c>
      <c r="D500" s="441"/>
      <c r="E500" s="1051">
        <v>600</v>
      </c>
      <c r="F500" s="971">
        <v>800</v>
      </c>
      <c r="G500" s="971">
        <v>0</v>
      </c>
      <c r="H500" s="971">
        <v>0</v>
      </c>
      <c r="I500" s="971"/>
      <c r="J500" s="682"/>
      <c r="K500" s="682"/>
      <c r="L500" s="682"/>
      <c r="M500" s="682"/>
      <c r="N500" s="682"/>
    </row>
    <row r="501" spans="1:14" s="606" customFormat="1" ht="15.75">
      <c r="A501" s="612">
        <v>141</v>
      </c>
      <c r="B501" s="441" t="s">
        <v>6638</v>
      </c>
      <c r="C501" s="441" t="s">
        <v>6640</v>
      </c>
      <c r="D501" s="441"/>
      <c r="E501" s="1051">
        <v>800</v>
      </c>
      <c r="F501" s="971">
        <v>1000</v>
      </c>
      <c r="G501" s="971">
        <v>0</v>
      </c>
      <c r="H501" s="971">
        <v>0</v>
      </c>
      <c r="I501" s="971"/>
      <c r="J501" s="682"/>
      <c r="K501" s="682"/>
      <c r="L501" s="682"/>
      <c r="M501" s="682"/>
      <c r="N501" s="682"/>
    </row>
    <row r="502" spans="1:14" s="606" customFormat="1" ht="15.75">
      <c r="A502" s="612">
        <v>142</v>
      </c>
      <c r="B502" s="441" t="s">
        <v>6641</v>
      </c>
      <c r="C502" s="441" t="s">
        <v>6642</v>
      </c>
      <c r="D502" s="441"/>
      <c r="E502" s="1051">
        <v>600</v>
      </c>
      <c r="F502" s="971">
        <v>800</v>
      </c>
      <c r="G502" s="971">
        <v>0</v>
      </c>
      <c r="H502" s="971">
        <v>0</v>
      </c>
      <c r="I502" s="971"/>
      <c r="J502" s="682"/>
      <c r="K502" s="682"/>
      <c r="L502" s="682"/>
      <c r="M502" s="682"/>
      <c r="N502" s="682"/>
    </row>
    <row r="503" spans="1:14" s="606" customFormat="1" ht="15.75">
      <c r="A503" s="612">
        <v>143</v>
      </c>
      <c r="B503" s="441" t="s">
        <v>6643</v>
      </c>
      <c r="C503" s="441" t="s">
        <v>6644</v>
      </c>
      <c r="D503" s="441"/>
      <c r="E503" s="1051">
        <v>1100</v>
      </c>
      <c r="F503" s="971">
        <v>1100</v>
      </c>
      <c r="G503" s="971">
        <v>0</v>
      </c>
      <c r="H503" s="971">
        <v>0</v>
      </c>
      <c r="I503" s="971"/>
      <c r="J503" s="682"/>
      <c r="K503" s="682"/>
      <c r="L503" s="682"/>
      <c r="M503" s="682"/>
      <c r="N503" s="682"/>
    </row>
    <row r="504" spans="1:14" s="606" customFormat="1" ht="15.75">
      <c r="A504" s="612">
        <v>144</v>
      </c>
      <c r="B504" s="441" t="s">
        <v>104</v>
      </c>
      <c r="C504" s="441" t="s">
        <v>6645</v>
      </c>
      <c r="D504" s="441"/>
      <c r="E504" s="1051">
        <v>1950</v>
      </c>
      <c r="F504" s="971">
        <v>1950</v>
      </c>
      <c r="G504" s="971">
        <v>0</v>
      </c>
      <c r="H504" s="971">
        <v>0</v>
      </c>
      <c r="I504" s="971"/>
      <c r="J504" s="682"/>
      <c r="K504" s="682"/>
      <c r="L504" s="682"/>
      <c r="M504" s="682"/>
      <c r="N504" s="682"/>
    </row>
    <row r="505" spans="1:14" s="606" customFormat="1" ht="15.75">
      <c r="A505" s="612">
        <v>145</v>
      </c>
      <c r="B505" s="441" t="s">
        <v>1462</v>
      </c>
      <c r="C505" s="441" t="s">
        <v>6646</v>
      </c>
      <c r="D505" s="441"/>
      <c r="E505" s="1051">
        <v>1950</v>
      </c>
      <c r="F505" s="971">
        <v>1950</v>
      </c>
      <c r="G505" s="971">
        <v>0</v>
      </c>
      <c r="H505" s="971">
        <v>0</v>
      </c>
      <c r="I505" s="971"/>
      <c r="J505" s="682"/>
      <c r="K505" s="682"/>
      <c r="L505" s="682"/>
      <c r="M505" s="682"/>
      <c r="N505" s="682"/>
    </row>
    <row r="506" spans="1:14" s="606" customFormat="1" ht="15.75">
      <c r="A506" s="612">
        <v>146</v>
      </c>
      <c r="B506" s="441" t="s">
        <v>1455</v>
      </c>
      <c r="C506" s="441" t="s">
        <v>6647</v>
      </c>
      <c r="D506" s="441"/>
      <c r="E506" s="1051">
        <v>1950</v>
      </c>
      <c r="F506" s="971">
        <v>1950</v>
      </c>
      <c r="G506" s="971">
        <v>0</v>
      </c>
      <c r="H506" s="971">
        <v>0</v>
      </c>
      <c r="I506" s="971"/>
      <c r="J506" s="682"/>
      <c r="K506" s="682"/>
      <c r="L506" s="682"/>
      <c r="M506" s="682"/>
      <c r="N506" s="682"/>
    </row>
    <row r="507" spans="1:14" s="606" customFormat="1" ht="15.75">
      <c r="A507" s="612">
        <v>147</v>
      </c>
      <c r="B507" s="441" t="s">
        <v>1481</v>
      </c>
      <c r="C507" s="441" t="s">
        <v>6648</v>
      </c>
      <c r="D507" s="441"/>
      <c r="E507" s="1051">
        <v>1950</v>
      </c>
      <c r="F507" s="971">
        <v>1950</v>
      </c>
      <c r="G507" s="971">
        <v>0</v>
      </c>
      <c r="H507" s="971">
        <v>0</v>
      </c>
      <c r="I507" s="971"/>
      <c r="J507" s="682"/>
      <c r="K507" s="682"/>
      <c r="L507" s="682"/>
      <c r="M507" s="682"/>
      <c r="N507" s="682"/>
    </row>
    <row r="508" spans="1:14" s="606" customFormat="1" ht="15.75">
      <c r="A508" s="612">
        <v>148</v>
      </c>
      <c r="B508" s="441" t="s">
        <v>1648</v>
      </c>
      <c r="C508" s="441" t="s">
        <v>6649</v>
      </c>
      <c r="D508" s="441"/>
      <c r="E508" s="1051">
        <v>0</v>
      </c>
      <c r="F508" s="971">
        <v>800</v>
      </c>
      <c r="G508" s="971">
        <v>560</v>
      </c>
      <c r="H508" s="971">
        <v>400</v>
      </c>
      <c r="I508" s="971"/>
      <c r="J508" s="682"/>
      <c r="K508" s="682"/>
      <c r="L508" s="682"/>
      <c r="M508" s="682"/>
      <c r="N508" s="682"/>
    </row>
    <row r="509" spans="1:14" s="606" customFormat="1" ht="15.75">
      <c r="A509" s="612">
        <v>149</v>
      </c>
      <c r="B509" s="441" t="s">
        <v>1798</v>
      </c>
      <c r="C509" s="441" t="s">
        <v>6650</v>
      </c>
      <c r="D509" s="441"/>
      <c r="E509" s="1051">
        <v>0</v>
      </c>
      <c r="F509" s="971">
        <v>1000</v>
      </c>
      <c r="G509" s="971">
        <v>700</v>
      </c>
      <c r="H509" s="971">
        <v>500</v>
      </c>
      <c r="I509" s="971"/>
      <c r="J509" s="682"/>
      <c r="K509" s="682"/>
      <c r="L509" s="682"/>
      <c r="M509" s="682"/>
      <c r="N509" s="682"/>
    </row>
    <row r="510" spans="1:14" s="606" customFormat="1" ht="15.75">
      <c r="A510" s="684">
        <v>10</v>
      </c>
      <c r="B510" s="685" t="s">
        <v>6651</v>
      </c>
      <c r="C510" s="686"/>
      <c r="D510" s="686"/>
      <c r="E510" s="1052"/>
      <c r="F510" s="972"/>
      <c r="G510" s="972"/>
      <c r="H510" s="972"/>
      <c r="I510" s="972"/>
      <c r="J510" s="682"/>
      <c r="K510" s="682"/>
      <c r="L510" s="682"/>
      <c r="M510" s="682"/>
      <c r="N510" s="682"/>
    </row>
    <row r="511" spans="1:14" s="606" customFormat="1" ht="47.25">
      <c r="A511" s="687">
        <v>1</v>
      </c>
      <c r="B511" s="579" t="s">
        <v>6652</v>
      </c>
      <c r="C511" s="565" t="s">
        <v>6653</v>
      </c>
      <c r="D511" s="688"/>
      <c r="E511" s="1053">
        <v>715</v>
      </c>
      <c r="F511" s="973">
        <v>850</v>
      </c>
      <c r="G511" s="973">
        <v>510</v>
      </c>
      <c r="H511" s="974">
        <v>0</v>
      </c>
      <c r="I511" s="974"/>
      <c r="J511" s="605"/>
      <c r="K511" s="605"/>
      <c r="L511" s="605"/>
      <c r="M511" s="605"/>
      <c r="N511" s="682"/>
    </row>
    <row r="512" spans="1:14" s="606" customFormat="1" ht="47.25">
      <c r="A512" s="687">
        <v>2</v>
      </c>
      <c r="B512" s="579" t="s">
        <v>6652</v>
      </c>
      <c r="C512" s="565" t="s">
        <v>6654</v>
      </c>
      <c r="D512" s="688"/>
      <c r="E512" s="1053">
        <v>400</v>
      </c>
      <c r="F512" s="973">
        <v>550</v>
      </c>
      <c r="G512" s="973">
        <v>220</v>
      </c>
      <c r="H512" s="974">
        <v>0</v>
      </c>
      <c r="I512" s="974"/>
      <c r="J512" s="605"/>
      <c r="K512" s="605"/>
      <c r="L512" s="605"/>
      <c r="M512" s="605"/>
      <c r="N512" s="682"/>
    </row>
    <row r="513" spans="1:14" s="606" customFormat="1" ht="31.5">
      <c r="A513" s="687">
        <v>3</v>
      </c>
      <c r="B513" s="579" t="s">
        <v>6652</v>
      </c>
      <c r="C513" s="565" t="s">
        <v>6655</v>
      </c>
      <c r="D513" s="688"/>
      <c r="E513" s="1053">
        <v>300</v>
      </c>
      <c r="F513" s="973">
        <v>400</v>
      </c>
      <c r="G513" s="974">
        <v>240</v>
      </c>
      <c r="H513" s="974">
        <v>180</v>
      </c>
      <c r="I513" s="974">
        <v>120</v>
      </c>
      <c r="J513" s="605"/>
      <c r="K513" s="605"/>
      <c r="L513" s="605"/>
      <c r="M513" s="605"/>
      <c r="N513" s="682"/>
    </row>
    <row r="514" spans="1:14" s="606" customFormat="1" ht="47.25">
      <c r="A514" s="687">
        <v>4</v>
      </c>
      <c r="B514" s="579" t="s">
        <v>6656</v>
      </c>
      <c r="C514" s="565" t="s">
        <v>6657</v>
      </c>
      <c r="D514" s="688"/>
      <c r="E514" s="1053">
        <v>715</v>
      </c>
      <c r="F514" s="973">
        <v>1000</v>
      </c>
      <c r="G514" s="973">
        <v>600</v>
      </c>
      <c r="H514" s="974">
        <v>0</v>
      </c>
      <c r="I514" s="974"/>
      <c r="J514" s="605"/>
      <c r="K514" s="605"/>
      <c r="L514" s="605"/>
      <c r="M514" s="605"/>
      <c r="N514" s="682"/>
    </row>
    <row r="515" spans="1:14" s="606" customFormat="1" ht="63">
      <c r="A515" s="687">
        <v>5</v>
      </c>
      <c r="B515" s="579" t="s">
        <v>6656</v>
      </c>
      <c r="C515" s="565" t="s">
        <v>6658</v>
      </c>
      <c r="D515" s="688"/>
      <c r="E515" s="1053">
        <v>450</v>
      </c>
      <c r="F515" s="973">
        <v>550</v>
      </c>
      <c r="G515" s="973">
        <v>300</v>
      </c>
      <c r="H515" s="974">
        <v>0</v>
      </c>
      <c r="I515" s="974"/>
      <c r="J515" s="605"/>
      <c r="K515" s="605"/>
      <c r="L515" s="605"/>
      <c r="M515" s="605"/>
      <c r="N515" s="682"/>
    </row>
    <row r="516" spans="1:14" s="606" customFormat="1" ht="47.25">
      <c r="A516" s="687">
        <v>6</v>
      </c>
      <c r="B516" s="579" t="s">
        <v>6656</v>
      </c>
      <c r="C516" s="565" t="s">
        <v>6659</v>
      </c>
      <c r="D516" s="688"/>
      <c r="E516" s="1053">
        <v>450</v>
      </c>
      <c r="F516" s="973">
        <v>550</v>
      </c>
      <c r="G516" s="973">
        <v>400</v>
      </c>
      <c r="H516" s="974">
        <v>0</v>
      </c>
      <c r="I516" s="974"/>
      <c r="J516" s="605"/>
      <c r="K516" s="605"/>
      <c r="L516" s="605"/>
      <c r="M516" s="605"/>
      <c r="N516" s="682"/>
    </row>
    <row r="517" spans="1:14" s="606" customFormat="1" ht="31.5">
      <c r="A517" s="687">
        <v>7</v>
      </c>
      <c r="B517" s="579" t="s">
        <v>6656</v>
      </c>
      <c r="C517" s="565" t="s">
        <v>6660</v>
      </c>
      <c r="D517" s="688"/>
      <c r="E517" s="1053">
        <v>390</v>
      </c>
      <c r="F517" s="974">
        <v>600</v>
      </c>
      <c r="G517" s="974">
        <v>500</v>
      </c>
      <c r="H517" s="974">
        <v>0</v>
      </c>
      <c r="I517" s="974"/>
      <c r="J517" s="605"/>
      <c r="K517" s="605"/>
      <c r="L517" s="605"/>
      <c r="M517" s="605"/>
      <c r="N517" s="682"/>
    </row>
    <row r="518" spans="1:14" s="606" customFormat="1" ht="31.5">
      <c r="A518" s="687">
        <v>8</v>
      </c>
      <c r="B518" s="579" t="s">
        <v>6656</v>
      </c>
      <c r="C518" s="565" t="s">
        <v>6661</v>
      </c>
      <c r="D518" s="688"/>
      <c r="E518" s="1053">
        <v>195</v>
      </c>
      <c r="F518" s="974">
        <v>400</v>
      </c>
      <c r="G518" s="974">
        <v>300</v>
      </c>
      <c r="H518" s="974">
        <v>0</v>
      </c>
      <c r="I518" s="974"/>
      <c r="J518" s="605"/>
      <c r="K518" s="605"/>
      <c r="L518" s="605"/>
      <c r="M518" s="605"/>
      <c r="N518" s="682"/>
    </row>
    <row r="519" spans="1:14" s="606" customFormat="1" ht="31.5">
      <c r="A519" s="687">
        <v>9</v>
      </c>
      <c r="B519" s="579" t="s">
        <v>6656</v>
      </c>
      <c r="C519" s="565" t="s">
        <v>6662</v>
      </c>
      <c r="D519" s="688"/>
      <c r="E519" s="1054">
        <v>0</v>
      </c>
      <c r="F519" s="974">
        <v>250</v>
      </c>
      <c r="G519" s="974">
        <v>0</v>
      </c>
      <c r="H519" s="974">
        <v>0</v>
      </c>
      <c r="I519" s="974"/>
      <c r="J519" s="605"/>
      <c r="K519" s="605"/>
      <c r="L519" s="605"/>
      <c r="M519" s="605"/>
      <c r="N519" s="682"/>
    </row>
    <row r="520" spans="1:14" s="606" customFormat="1" ht="47.25">
      <c r="A520" s="687">
        <v>10</v>
      </c>
      <c r="B520" s="565" t="s">
        <v>6656</v>
      </c>
      <c r="C520" s="565" t="s">
        <v>6663</v>
      </c>
      <c r="D520" s="688"/>
      <c r="E520" s="1053">
        <v>336</v>
      </c>
      <c r="F520" s="973">
        <v>370</v>
      </c>
      <c r="G520" s="973">
        <v>300</v>
      </c>
      <c r="H520" s="974">
        <v>0</v>
      </c>
      <c r="I520" s="974"/>
      <c r="J520" s="605"/>
      <c r="K520" s="605"/>
      <c r="L520" s="605"/>
      <c r="M520" s="605"/>
      <c r="N520" s="682"/>
    </row>
    <row r="521" spans="1:14" s="606" customFormat="1" ht="78.75">
      <c r="A521" s="687">
        <v>11</v>
      </c>
      <c r="B521" s="565" t="s">
        <v>6656</v>
      </c>
      <c r="C521" s="565" t="s">
        <v>6664</v>
      </c>
      <c r="D521" s="688"/>
      <c r="E521" s="1053">
        <v>280</v>
      </c>
      <c r="F521" s="973">
        <v>300</v>
      </c>
      <c r="G521" s="973">
        <v>280</v>
      </c>
      <c r="H521" s="973">
        <v>250</v>
      </c>
      <c r="I521" s="974"/>
      <c r="J521" s="605"/>
      <c r="K521" s="605"/>
      <c r="L521" s="605"/>
      <c r="M521" s="605"/>
      <c r="N521" s="682"/>
    </row>
    <row r="522" spans="1:14" s="606" customFormat="1" ht="31.5">
      <c r="A522" s="687">
        <v>12</v>
      </c>
      <c r="B522" s="579" t="s">
        <v>6665</v>
      </c>
      <c r="C522" s="565" t="s">
        <v>6666</v>
      </c>
      <c r="D522" s="688"/>
      <c r="E522" s="1053">
        <v>180</v>
      </c>
      <c r="F522" s="974">
        <v>230</v>
      </c>
      <c r="G522" s="974">
        <v>170</v>
      </c>
      <c r="H522" s="974">
        <v>150</v>
      </c>
      <c r="I522" s="974"/>
      <c r="J522" s="605"/>
      <c r="K522" s="605"/>
      <c r="L522" s="605"/>
      <c r="M522" s="605"/>
      <c r="N522" s="682"/>
    </row>
    <row r="523" spans="1:14" s="606" customFormat="1" ht="78.75">
      <c r="A523" s="687">
        <v>13</v>
      </c>
      <c r="B523" s="576" t="s">
        <v>6667</v>
      </c>
      <c r="C523" s="565" t="s">
        <v>6668</v>
      </c>
      <c r="D523" s="688"/>
      <c r="E523" s="1053">
        <v>150</v>
      </c>
      <c r="F523" s="973">
        <v>200</v>
      </c>
      <c r="G523" s="973">
        <v>180</v>
      </c>
      <c r="H523" s="973">
        <v>150</v>
      </c>
      <c r="I523" s="974"/>
      <c r="J523" s="605"/>
      <c r="K523" s="605"/>
      <c r="L523" s="605"/>
      <c r="M523" s="605"/>
      <c r="N523" s="682"/>
    </row>
    <row r="524" spans="1:14" s="606" customFormat="1" ht="15.75">
      <c r="A524" s="690">
        <v>11</v>
      </c>
      <c r="B524" s="690" t="s">
        <v>6669</v>
      </c>
      <c r="C524" s="691"/>
      <c r="D524" s="691"/>
      <c r="E524" s="1055"/>
      <c r="F524" s="975"/>
      <c r="G524" s="975"/>
      <c r="H524" s="975"/>
      <c r="I524" s="975"/>
    </row>
    <row r="525" spans="1:14" s="606" customFormat="1" ht="15.75">
      <c r="A525" s="606">
        <v>1</v>
      </c>
      <c r="B525" s="692" t="s">
        <v>2319</v>
      </c>
      <c r="C525" s="461" t="s">
        <v>6670</v>
      </c>
      <c r="E525" s="1029">
        <v>780</v>
      </c>
      <c r="F525" s="974">
        <v>800</v>
      </c>
      <c r="G525" s="974">
        <v>560</v>
      </c>
      <c r="H525" s="974">
        <v>400</v>
      </c>
      <c r="I525" s="974">
        <v>160</v>
      </c>
    </row>
    <row r="526" spans="1:14" s="606" customFormat="1" ht="15.75">
      <c r="A526" s="606">
        <v>2</v>
      </c>
      <c r="B526" s="692" t="s">
        <v>2319</v>
      </c>
      <c r="C526" s="461" t="s">
        <v>6671</v>
      </c>
      <c r="E526" s="1029">
        <v>1008</v>
      </c>
      <c r="F526" s="974">
        <v>1008</v>
      </c>
      <c r="G526" s="974">
        <v>705.6</v>
      </c>
      <c r="H526" s="974">
        <v>504</v>
      </c>
      <c r="I526" s="974">
        <v>201.6</v>
      </c>
    </row>
    <row r="527" spans="1:14" s="606" customFormat="1" ht="15.75">
      <c r="A527" s="606">
        <v>3</v>
      </c>
      <c r="B527" s="692" t="s">
        <v>2319</v>
      </c>
      <c r="C527" s="461" t="s">
        <v>6672</v>
      </c>
      <c r="E527" s="1029">
        <v>1680</v>
      </c>
      <c r="F527" s="974">
        <v>1680</v>
      </c>
      <c r="G527" s="974">
        <v>1176</v>
      </c>
      <c r="H527" s="974">
        <v>840</v>
      </c>
      <c r="I527" s="974">
        <v>336</v>
      </c>
    </row>
    <row r="528" spans="1:14" s="606" customFormat="1" ht="15.75">
      <c r="A528" s="606">
        <v>4</v>
      </c>
      <c r="B528" s="692" t="s">
        <v>2319</v>
      </c>
      <c r="C528" s="461" t="s">
        <v>6673</v>
      </c>
      <c r="E528" s="1029">
        <v>2760</v>
      </c>
      <c r="F528" s="974">
        <v>2900</v>
      </c>
      <c r="G528" s="974">
        <v>2029.9999999999998</v>
      </c>
      <c r="H528" s="974">
        <v>1450</v>
      </c>
      <c r="I528" s="974">
        <v>580</v>
      </c>
    </row>
    <row r="529" spans="1:9" s="606" customFormat="1" ht="15.75">
      <c r="A529" s="606">
        <v>5</v>
      </c>
      <c r="B529" s="692" t="s">
        <v>2319</v>
      </c>
      <c r="C529" s="461" t="s">
        <v>6674</v>
      </c>
      <c r="E529" s="1029">
        <v>6600</v>
      </c>
      <c r="F529" s="974">
        <v>6600</v>
      </c>
      <c r="G529" s="974">
        <v>4620</v>
      </c>
      <c r="H529" s="974">
        <v>3300</v>
      </c>
      <c r="I529" s="974">
        <v>1320</v>
      </c>
    </row>
    <row r="530" spans="1:9" s="606" customFormat="1" ht="15.75">
      <c r="A530" s="606">
        <v>6</v>
      </c>
      <c r="B530" s="692" t="s">
        <v>2319</v>
      </c>
      <c r="C530" s="461" t="s">
        <v>6675</v>
      </c>
      <c r="E530" s="1029">
        <v>3480</v>
      </c>
      <c r="F530" s="974">
        <v>3480</v>
      </c>
      <c r="G530" s="974">
        <v>2436</v>
      </c>
      <c r="H530" s="974">
        <v>1740</v>
      </c>
      <c r="I530" s="974">
        <v>696</v>
      </c>
    </row>
    <row r="531" spans="1:9" s="606" customFormat="1" ht="15.75">
      <c r="A531" s="606">
        <v>7</v>
      </c>
      <c r="B531" s="692" t="s">
        <v>2319</v>
      </c>
      <c r="C531" s="461" t="s">
        <v>6676</v>
      </c>
      <c r="E531" s="1029">
        <v>2160</v>
      </c>
      <c r="F531" s="974">
        <v>2300</v>
      </c>
      <c r="G531" s="974">
        <v>1610</v>
      </c>
      <c r="H531" s="974">
        <v>1150</v>
      </c>
      <c r="I531" s="974">
        <v>460</v>
      </c>
    </row>
    <row r="532" spans="1:9" s="606" customFormat="1" ht="15.75">
      <c r="A532" s="606">
        <v>8</v>
      </c>
      <c r="B532" s="692" t="s">
        <v>2319</v>
      </c>
      <c r="C532" s="461" t="s">
        <v>6677</v>
      </c>
      <c r="E532" s="1029">
        <v>1680</v>
      </c>
      <c r="F532" s="974">
        <v>1800</v>
      </c>
      <c r="G532" s="974">
        <v>1260</v>
      </c>
      <c r="H532" s="974">
        <v>900</v>
      </c>
      <c r="I532" s="974">
        <v>360</v>
      </c>
    </row>
    <row r="533" spans="1:9" s="606" customFormat="1" ht="15.75">
      <c r="A533" s="606">
        <v>9</v>
      </c>
      <c r="B533" s="692" t="s">
        <v>2319</v>
      </c>
      <c r="C533" s="461" t="s">
        <v>6678</v>
      </c>
      <c r="E533" s="1029">
        <v>1320</v>
      </c>
      <c r="F533" s="974">
        <v>1400</v>
      </c>
      <c r="G533" s="974">
        <v>979.99999999999989</v>
      </c>
      <c r="H533" s="974">
        <v>700</v>
      </c>
      <c r="I533" s="974">
        <v>280</v>
      </c>
    </row>
    <row r="534" spans="1:9" s="606" customFormat="1" ht="15.75">
      <c r="A534" s="606">
        <v>10</v>
      </c>
      <c r="B534" s="692" t="s">
        <v>2319</v>
      </c>
      <c r="C534" s="461" t="s">
        <v>6679</v>
      </c>
      <c r="E534" s="1029">
        <v>1320</v>
      </c>
      <c r="F534" s="974">
        <v>1350</v>
      </c>
      <c r="G534" s="974">
        <v>944.99999999999989</v>
      </c>
      <c r="H534" s="974">
        <v>675</v>
      </c>
      <c r="I534" s="974">
        <v>270</v>
      </c>
    </row>
    <row r="535" spans="1:9" s="606" customFormat="1" ht="15.75">
      <c r="A535" s="606">
        <v>11</v>
      </c>
      <c r="B535" s="692" t="s">
        <v>2319</v>
      </c>
      <c r="C535" s="461" t="s">
        <v>6680</v>
      </c>
      <c r="E535" s="1029">
        <v>1920</v>
      </c>
      <c r="F535" s="974">
        <v>1950</v>
      </c>
      <c r="G535" s="974">
        <v>1365</v>
      </c>
      <c r="H535" s="974">
        <v>975</v>
      </c>
      <c r="I535" s="974">
        <v>390</v>
      </c>
    </row>
    <row r="536" spans="1:9" s="606" customFormat="1" ht="15.75">
      <c r="A536" s="606">
        <v>12</v>
      </c>
      <c r="B536" s="692" t="s">
        <v>2319</v>
      </c>
      <c r="C536" s="461" t="s">
        <v>6681</v>
      </c>
      <c r="E536" s="1029">
        <v>1560</v>
      </c>
      <c r="F536" s="974">
        <v>1600</v>
      </c>
      <c r="G536" s="974">
        <v>1120</v>
      </c>
      <c r="H536" s="974">
        <v>800</v>
      </c>
      <c r="I536" s="974">
        <v>320</v>
      </c>
    </row>
    <row r="537" spans="1:9" s="606" customFormat="1" ht="15.75">
      <c r="A537" s="606">
        <v>13</v>
      </c>
      <c r="B537" s="692" t="s">
        <v>2319</v>
      </c>
      <c r="C537" s="461" t="s">
        <v>6682</v>
      </c>
      <c r="E537" s="1029">
        <v>960</v>
      </c>
      <c r="F537" s="974">
        <v>1060</v>
      </c>
      <c r="G537" s="974">
        <v>742</v>
      </c>
      <c r="H537" s="974">
        <v>530</v>
      </c>
      <c r="I537" s="974">
        <v>212</v>
      </c>
    </row>
    <row r="538" spans="1:9" s="606" customFormat="1" ht="15.75">
      <c r="A538" s="606">
        <v>14</v>
      </c>
      <c r="B538" s="692" t="s">
        <v>2319</v>
      </c>
      <c r="C538" s="461" t="s">
        <v>6683</v>
      </c>
      <c r="E538" s="1029">
        <v>960</v>
      </c>
      <c r="F538" s="974">
        <v>1200</v>
      </c>
      <c r="G538" s="974">
        <v>840</v>
      </c>
      <c r="H538" s="974">
        <v>600</v>
      </c>
      <c r="I538" s="974">
        <v>240</v>
      </c>
    </row>
    <row r="539" spans="1:9" s="606" customFormat="1" ht="15.75">
      <c r="A539" s="606">
        <v>15</v>
      </c>
      <c r="B539" s="575" t="s">
        <v>3099</v>
      </c>
      <c r="C539" s="461" t="s">
        <v>6684</v>
      </c>
      <c r="E539" s="1029">
        <v>540</v>
      </c>
      <c r="F539" s="974">
        <v>560</v>
      </c>
      <c r="G539" s="974">
        <v>392</v>
      </c>
      <c r="H539" s="974">
        <v>280</v>
      </c>
      <c r="I539" s="974">
        <v>112</v>
      </c>
    </row>
    <row r="540" spans="1:9" s="606" customFormat="1" ht="15.75">
      <c r="A540" s="606">
        <v>16</v>
      </c>
      <c r="B540" s="575" t="s">
        <v>3099</v>
      </c>
      <c r="C540" s="461" t="s">
        <v>6685</v>
      </c>
      <c r="E540" s="1029">
        <v>400</v>
      </c>
      <c r="F540" s="974">
        <v>450</v>
      </c>
      <c r="G540" s="974">
        <v>315</v>
      </c>
      <c r="H540" s="974">
        <v>225</v>
      </c>
      <c r="I540" s="974">
        <v>90</v>
      </c>
    </row>
    <row r="541" spans="1:9" s="606" customFormat="1" ht="15.75">
      <c r="A541" s="606">
        <v>17</v>
      </c>
      <c r="B541" s="575" t="s">
        <v>3099</v>
      </c>
      <c r="C541" s="461" t="s">
        <v>6686</v>
      </c>
      <c r="E541" s="1029">
        <v>400</v>
      </c>
      <c r="F541" s="974">
        <v>450</v>
      </c>
      <c r="G541" s="974">
        <v>315</v>
      </c>
      <c r="H541" s="974">
        <v>225</v>
      </c>
      <c r="I541" s="974">
        <v>90</v>
      </c>
    </row>
    <row r="542" spans="1:9" s="606" customFormat="1" ht="16.5">
      <c r="A542" s="606">
        <v>18</v>
      </c>
      <c r="B542" s="693" t="s">
        <v>209</v>
      </c>
      <c r="C542" s="461" t="s">
        <v>6687</v>
      </c>
      <c r="E542" s="1030">
        <v>480</v>
      </c>
      <c r="F542" s="974">
        <v>560</v>
      </c>
      <c r="G542" s="974">
        <v>392</v>
      </c>
      <c r="H542" s="974">
        <v>280</v>
      </c>
      <c r="I542" s="974">
        <v>112</v>
      </c>
    </row>
    <row r="543" spans="1:9" s="606" customFormat="1" ht="16.5">
      <c r="A543" s="606">
        <v>19</v>
      </c>
      <c r="B543" s="693" t="s">
        <v>209</v>
      </c>
      <c r="C543" s="461" t="s">
        <v>6688</v>
      </c>
      <c r="E543" s="1030">
        <v>360</v>
      </c>
      <c r="F543" s="974">
        <v>360</v>
      </c>
      <c r="G543" s="974">
        <v>251.99999999999997</v>
      </c>
      <c r="H543" s="974">
        <v>180</v>
      </c>
      <c r="I543" s="974">
        <v>72</v>
      </c>
    </row>
    <row r="544" spans="1:9" s="606" customFormat="1" ht="16.5">
      <c r="A544" s="606">
        <v>20</v>
      </c>
      <c r="B544" s="693" t="s">
        <v>209</v>
      </c>
      <c r="C544" s="461" t="s">
        <v>6689</v>
      </c>
      <c r="E544" s="1030">
        <v>528</v>
      </c>
      <c r="F544" s="974">
        <v>550</v>
      </c>
      <c r="G544" s="974">
        <v>385</v>
      </c>
      <c r="H544" s="974">
        <v>275</v>
      </c>
      <c r="I544" s="974">
        <v>110</v>
      </c>
    </row>
    <row r="545" spans="1:13" s="606" customFormat="1" ht="16.5">
      <c r="A545" s="606">
        <v>21</v>
      </c>
      <c r="B545" s="693" t="s">
        <v>209</v>
      </c>
      <c r="C545" s="461" t="s">
        <v>6690</v>
      </c>
      <c r="E545" s="1030">
        <v>324</v>
      </c>
      <c r="F545" s="974">
        <v>330</v>
      </c>
      <c r="G545" s="974">
        <v>230.99999999999997</v>
      </c>
      <c r="H545" s="974">
        <v>165</v>
      </c>
      <c r="I545" s="974">
        <v>66</v>
      </c>
    </row>
    <row r="546" spans="1:13" s="606" customFormat="1" ht="16.5">
      <c r="A546" s="606">
        <v>22</v>
      </c>
      <c r="B546" s="693" t="s">
        <v>209</v>
      </c>
      <c r="C546" s="461" t="s">
        <v>6691</v>
      </c>
      <c r="E546" s="1030">
        <v>480</v>
      </c>
      <c r="F546" s="974">
        <v>500</v>
      </c>
      <c r="G546" s="974">
        <v>350</v>
      </c>
      <c r="H546" s="974">
        <v>250</v>
      </c>
      <c r="I546" s="974">
        <v>100</v>
      </c>
    </row>
    <row r="547" spans="1:13" s="606" customFormat="1" ht="16.5">
      <c r="A547" s="606">
        <v>23</v>
      </c>
      <c r="B547" s="693" t="s">
        <v>209</v>
      </c>
      <c r="C547" s="461" t="s">
        <v>6692</v>
      </c>
      <c r="E547" s="1030">
        <v>348</v>
      </c>
      <c r="F547" s="974">
        <v>460</v>
      </c>
      <c r="G547" s="974">
        <v>322</v>
      </c>
      <c r="H547" s="974">
        <v>230</v>
      </c>
      <c r="I547" s="974">
        <v>92</v>
      </c>
    </row>
    <row r="548" spans="1:13" s="606" customFormat="1" ht="16.5">
      <c r="A548" s="606">
        <v>24</v>
      </c>
      <c r="B548" s="693" t="s">
        <v>209</v>
      </c>
      <c r="C548" s="461" t="s">
        <v>6693</v>
      </c>
      <c r="E548" s="1030">
        <v>264</v>
      </c>
      <c r="F548" s="974">
        <v>280</v>
      </c>
      <c r="G548" s="974">
        <v>196</v>
      </c>
      <c r="H548" s="974">
        <v>140</v>
      </c>
      <c r="I548" s="974"/>
    </row>
    <row r="549" spans="1:13" s="606" customFormat="1" ht="16.5">
      <c r="A549" s="606">
        <v>25</v>
      </c>
      <c r="B549" s="693" t="s">
        <v>6694</v>
      </c>
      <c r="C549" s="461" t="s">
        <v>6695</v>
      </c>
      <c r="E549" s="1030">
        <v>420</v>
      </c>
      <c r="F549" s="974">
        <v>450</v>
      </c>
      <c r="G549" s="974">
        <v>315</v>
      </c>
      <c r="H549" s="974">
        <v>225</v>
      </c>
      <c r="I549" s="974">
        <v>90</v>
      </c>
    </row>
    <row r="550" spans="1:13" s="606" customFormat="1" ht="16.5">
      <c r="A550" s="606">
        <v>26</v>
      </c>
      <c r="B550" s="693" t="s">
        <v>6696</v>
      </c>
      <c r="C550" s="461" t="s">
        <v>6697</v>
      </c>
      <c r="E550" s="1030">
        <v>420</v>
      </c>
      <c r="F550" s="974">
        <v>430</v>
      </c>
      <c r="G550" s="974">
        <v>301</v>
      </c>
      <c r="H550" s="974">
        <v>215</v>
      </c>
      <c r="I550" s="974">
        <v>86</v>
      </c>
    </row>
    <row r="551" spans="1:13" s="606" customFormat="1" ht="16.5">
      <c r="A551" s="606">
        <v>27</v>
      </c>
      <c r="B551" s="693" t="s">
        <v>6698</v>
      </c>
      <c r="C551" s="461" t="s">
        <v>6699</v>
      </c>
      <c r="E551" s="1030">
        <v>280</v>
      </c>
      <c r="F551" s="974">
        <v>280</v>
      </c>
      <c r="G551" s="974">
        <v>196</v>
      </c>
      <c r="H551" s="974">
        <v>140</v>
      </c>
      <c r="I551" s="974"/>
    </row>
    <row r="552" spans="1:13" s="606" customFormat="1" ht="16.5">
      <c r="A552" s="606">
        <v>28</v>
      </c>
      <c r="B552" s="694" t="s">
        <v>6700</v>
      </c>
      <c r="C552" s="461" t="s">
        <v>6701</v>
      </c>
      <c r="E552" s="1030">
        <v>351</v>
      </c>
      <c r="F552" s="974">
        <v>355</v>
      </c>
      <c r="G552" s="974">
        <v>248.49999999999997</v>
      </c>
      <c r="H552" s="974">
        <v>177.5</v>
      </c>
      <c r="I552" s="974">
        <v>71</v>
      </c>
    </row>
    <row r="553" spans="1:13" s="606" customFormat="1" ht="16.5">
      <c r="A553" s="606">
        <v>29</v>
      </c>
      <c r="B553" s="695" t="s">
        <v>6702</v>
      </c>
      <c r="C553" s="461" t="s">
        <v>6703</v>
      </c>
      <c r="E553" s="1030">
        <v>780</v>
      </c>
      <c r="F553" s="974">
        <v>780</v>
      </c>
      <c r="G553" s="974">
        <v>546</v>
      </c>
      <c r="H553" s="974">
        <v>390</v>
      </c>
      <c r="I553" s="974">
        <v>156</v>
      </c>
    </row>
    <row r="554" spans="1:13" s="606" customFormat="1" ht="16.5">
      <c r="A554" s="606">
        <v>30</v>
      </c>
      <c r="B554" s="695" t="s">
        <v>6702</v>
      </c>
      <c r="C554" s="461" t="s">
        <v>6704</v>
      </c>
      <c r="E554" s="1030">
        <v>1260</v>
      </c>
      <c r="F554" s="974">
        <v>1300</v>
      </c>
      <c r="G554" s="974">
        <v>910</v>
      </c>
      <c r="H554" s="974">
        <v>650</v>
      </c>
      <c r="I554" s="974">
        <v>260</v>
      </c>
    </row>
    <row r="555" spans="1:13" s="606" customFormat="1" ht="45">
      <c r="A555" s="606">
        <v>31</v>
      </c>
      <c r="B555" s="694" t="s">
        <v>6705</v>
      </c>
      <c r="C555" s="461" t="s">
        <v>6705</v>
      </c>
      <c r="E555" s="1030">
        <v>418</v>
      </c>
      <c r="F555" s="974">
        <v>418</v>
      </c>
      <c r="G555" s="974">
        <v>292.60000000000002</v>
      </c>
      <c r="H555" s="974">
        <v>209</v>
      </c>
      <c r="I555" s="974">
        <v>83.6</v>
      </c>
    </row>
    <row r="556" spans="1:13" s="606" customFormat="1" ht="30">
      <c r="A556" s="606">
        <v>32</v>
      </c>
      <c r="B556" s="694" t="s">
        <v>6706</v>
      </c>
      <c r="C556" s="461" t="s">
        <v>6706</v>
      </c>
      <c r="E556" s="1030">
        <v>352</v>
      </c>
      <c r="F556" s="974">
        <v>352</v>
      </c>
      <c r="G556" s="974">
        <v>246.39999999999998</v>
      </c>
      <c r="H556" s="974">
        <v>176</v>
      </c>
      <c r="I556" s="974">
        <v>70.400000000000006</v>
      </c>
    </row>
    <row r="557" spans="1:13" s="611" customFormat="1" ht="30">
      <c r="A557" s="606">
        <v>33</v>
      </c>
      <c r="B557" s="694" t="s">
        <v>6707</v>
      </c>
      <c r="C557" s="461" t="s">
        <v>6707</v>
      </c>
      <c r="E557" s="1030">
        <v>352</v>
      </c>
      <c r="F557" s="974">
        <v>352</v>
      </c>
      <c r="G557" s="974">
        <v>246.39999999999998</v>
      </c>
      <c r="H557" s="974">
        <v>176</v>
      </c>
      <c r="I557" s="974">
        <v>70.400000000000006</v>
      </c>
      <c r="J557" s="606"/>
      <c r="K557" s="606"/>
      <c r="L557" s="606"/>
      <c r="M557" s="606"/>
    </row>
    <row r="558" spans="1:13" s="606" customFormat="1" ht="58.5" customHeight="1">
      <c r="A558" s="606">
        <v>34</v>
      </c>
      <c r="B558" s="694" t="s">
        <v>6708</v>
      </c>
      <c r="C558" s="461" t="s">
        <v>6708</v>
      </c>
      <c r="E558" s="1030">
        <v>360</v>
      </c>
      <c r="F558" s="974">
        <v>360</v>
      </c>
      <c r="G558" s="974">
        <v>251.99999999999997</v>
      </c>
      <c r="H558" s="974">
        <v>180</v>
      </c>
      <c r="I558" s="974">
        <v>72</v>
      </c>
    </row>
    <row r="559" spans="1:13" s="606" customFormat="1" ht="16.5">
      <c r="A559" s="606">
        <v>35</v>
      </c>
      <c r="B559" s="641" t="s">
        <v>6709</v>
      </c>
      <c r="C559" s="696"/>
      <c r="E559" s="1030">
        <v>220</v>
      </c>
      <c r="F559" s="974">
        <v>220</v>
      </c>
      <c r="G559" s="974">
        <v>154</v>
      </c>
      <c r="H559" s="974">
        <v>110</v>
      </c>
      <c r="I559" s="974"/>
    </row>
    <row r="560" spans="1:13" s="606" customFormat="1" ht="16.5">
      <c r="A560" s="606">
        <v>36</v>
      </c>
      <c r="B560" s="641" t="s">
        <v>6710</v>
      </c>
      <c r="C560" s="696"/>
      <c r="E560" s="1030">
        <v>209</v>
      </c>
      <c r="F560" s="974">
        <v>250</v>
      </c>
      <c r="G560" s="974">
        <v>175</v>
      </c>
      <c r="H560" s="974">
        <v>125</v>
      </c>
      <c r="I560" s="974"/>
    </row>
    <row r="561" spans="1:11" s="606" customFormat="1" ht="16.5">
      <c r="A561" s="606">
        <v>37</v>
      </c>
      <c r="B561" s="641" t="s">
        <v>6711</v>
      </c>
      <c r="C561" s="696"/>
      <c r="E561" s="1030">
        <v>176</v>
      </c>
      <c r="F561" s="974">
        <v>200</v>
      </c>
      <c r="G561" s="974">
        <v>140</v>
      </c>
      <c r="H561" s="974">
        <v>100</v>
      </c>
      <c r="I561" s="974"/>
    </row>
    <row r="562" spans="1:11" s="606" customFormat="1" ht="16.5">
      <c r="A562" s="606">
        <v>38</v>
      </c>
      <c r="B562" s="641" t="s">
        <v>6712</v>
      </c>
      <c r="C562" s="696"/>
      <c r="E562" s="1030">
        <v>130</v>
      </c>
      <c r="F562" s="974">
        <v>200</v>
      </c>
      <c r="G562" s="974">
        <v>140</v>
      </c>
      <c r="H562" s="974">
        <v>100</v>
      </c>
      <c r="I562" s="974"/>
    </row>
    <row r="563" spans="1:11" s="651" customFormat="1" ht="37.5">
      <c r="A563" s="648">
        <v>12</v>
      </c>
      <c r="B563" s="649" t="s">
        <v>6256</v>
      </c>
      <c r="C563" s="649"/>
      <c r="D563" s="649"/>
      <c r="E563" s="1031"/>
      <c r="F563" s="650"/>
      <c r="G563" s="650"/>
      <c r="H563" s="650"/>
      <c r="I563" s="650"/>
    </row>
    <row r="564" spans="1:11" s="654" customFormat="1" ht="15" customHeight="1">
      <c r="A564" s="1356">
        <v>1</v>
      </c>
      <c r="B564" s="1236" t="s">
        <v>3089</v>
      </c>
      <c r="C564" s="652" t="s">
        <v>6257</v>
      </c>
      <c r="D564" s="652" t="s">
        <v>6258</v>
      </c>
      <c r="E564" s="1032">
        <v>300</v>
      </c>
      <c r="F564" s="653">
        <v>360</v>
      </c>
      <c r="G564" s="653">
        <v>200</v>
      </c>
      <c r="H564" s="653">
        <v>0</v>
      </c>
      <c r="I564" s="653"/>
      <c r="J564" s="655"/>
      <c r="K564" s="655"/>
    </row>
    <row r="565" spans="1:11" s="654" customFormat="1" ht="15" customHeight="1">
      <c r="A565" s="1356"/>
      <c r="B565" s="1236"/>
      <c r="C565" s="652" t="s">
        <v>6258</v>
      </c>
      <c r="D565" s="652" t="s">
        <v>6259</v>
      </c>
      <c r="E565" s="1032">
        <v>540</v>
      </c>
      <c r="F565" s="653">
        <v>650</v>
      </c>
      <c r="G565" s="653">
        <v>500</v>
      </c>
      <c r="H565" s="653">
        <v>300</v>
      </c>
      <c r="I565" s="653"/>
      <c r="J565" s="655"/>
      <c r="K565" s="655"/>
    </row>
    <row r="566" spans="1:11" s="654" customFormat="1" ht="15" customHeight="1">
      <c r="A566" s="1356"/>
      <c r="B566" s="1236"/>
      <c r="C566" s="652" t="s">
        <v>6259</v>
      </c>
      <c r="D566" s="652" t="s">
        <v>6260</v>
      </c>
      <c r="E566" s="1032">
        <v>1200</v>
      </c>
      <c r="F566" s="653">
        <v>1400</v>
      </c>
      <c r="G566" s="653">
        <v>800</v>
      </c>
      <c r="H566" s="653">
        <v>600</v>
      </c>
      <c r="I566" s="653">
        <v>200</v>
      </c>
      <c r="J566" s="655"/>
      <c r="K566" s="655"/>
    </row>
    <row r="567" spans="1:11" s="654" customFormat="1" ht="15" customHeight="1">
      <c r="A567" s="1356"/>
      <c r="B567" s="1236"/>
      <c r="C567" s="652" t="s">
        <v>6260</v>
      </c>
      <c r="D567" s="652" t="s">
        <v>6261</v>
      </c>
      <c r="E567" s="1032">
        <v>450</v>
      </c>
      <c r="F567" s="653">
        <v>500</v>
      </c>
      <c r="G567" s="653">
        <v>350</v>
      </c>
      <c r="H567" s="653">
        <v>200</v>
      </c>
      <c r="I567" s="653">
        <v>100</v>
      </c>
      <c r="J567" s="655"/>
      <c r="K567" s="655"/>
    </row>
    <row r="568" spans="1:11" s="654" customFormat="1" ht="15" customHeight="1">
      <c r="A568" s="1356"/>
      <c r="B568" s="1236"/>
      <c r="C568" s="652" t="s">
        <v>6262</v>
      </c>
      <c r="D568" s="652" t="s">
        <v>6263</v>
      </c>
      <c r="E568" s="1032">
        <v>1200</v>
      </c>
      <c r="F568" s="653">
        <v>1500</v>
      </c>
      <c r="G568" s="653">
        <v>950</v>
      </c>
      <c r="H568" s="653">
        <v>600</v>
      </c>
      <c r="I568" s="653">
        <v>200</v>
      </c>
      <c r="J568" s="655"/>
      <c r="K568" s="655"/>
    </row>
    <row r="569" spans="1:11" s="654" customFormat="1" ht="15" customHeight="1">
      <c r="A569" s="1356"/>
      <c r="B569" s="1236"/>
      <c r="C569" s="652" t="s">
        <v>6263</v>
      </c>
      <c r="D569" s="652" t="s">
        <v>6264</v>
      </c>
      <c r="E569" s="1032">
        <v>400</v>
      </c>
      <c r="F569" s="653">
        <v>480</v>
      </c>
      <c r="G569" s="653">
        <v>350</v>
      </c>
      <c r="H569" s="653">
        <v>200</v>
      </c>
      <c r="I569" s="653">
        <v>100</v>
      </c>
      <c r="J569" s="655"/>
      <c r="K569" s="655"/>
    </row>
    <row r="570" spans="1:11" s="654" customFormat="1" ht="15" customHeight="1">
      <c r="A570" s="1356"/>
      <c r="B570" s="1236"/>
      <c r="C570" s="652" t="s">
        <v>6265</v>
      </c>
      <c r="D570" s="652" t="s">
        <v>6266</v>
      </c>
      <c r="E570" s="1032">
        <v>1300</v>
      </c>
      <c r="F570" s="653">
        <v>1600</v>
      </c>
      <c r="G570" s="653">
        <v>1000</v>
      </c>
      <c r="H570" s="653">
        <v>600</v>
      </c>
      <c r="I570" s="653">
        <v>200</v>
      </c>
      <c r="J570" s="655"/>
      <c r="K570" s="655"/>
    </row>
    <row r="571" spans="1:11" s="654" customFormat="1" ht="15" customHeight="1">
      <c r="A571" s="1357">
        <v>2</v>
      </c>
      <c r="B571" s="1235" t="s">
        <v>880</v>
      </c>
      <c r="C571" s="652" t="s">
        <v>6267</v>
      </c>
      <c r="D571" s="652" t="s">
        <v>1581</v>
      </c>
      <c r="E571" s="1032">
        <v>2340</v>
      </c>
      <c r="F571" s="653">
        <v>2800</v>
      </c>
      <c r="G571" s="653">
        <v>1700</v>
      </c>
      <c r="H571" s="653">
        <v>1100</v>
      </c>
      <c r="I571" s="653">
        <v>300</v>
      </c>
      <c r="J571" s="655"/>
      <c r="K571" s="655"/>
    </row>
    <row r="572" spans="1:11" s="654" customFormat="1" ht="15" customHeight="1">
      <c r="A572" s="1357"/>
      <c r="B572" s="1235"/>
      <c r="C572" s="652" t="s">
        <v>1581</v>
      </c>
      <c r="D572" s="652" t="s">
        <v>1320</v>
      </c>
      <c r="E572" s="1032">
        <v>3600</v>
      </c>
      <c r="F572" s="653">
        <v>4300</v>
      </c>
      <c r="G572" s="653">
        <v>2600</v>
      </c>
      <c r="H572" s="653">
        <v>1700</v>
      </c>
      <c r="I572" s="653">
        <v>500</v>
      </c>
      <c r="J572" s="655"/>
      <c r="K572" s="655"/>
    </row>
    <row r="573" spans="1:11" s="654" customFormat="1" ht="15" customHeight="1">
      <c r="A573" s="1357"/>
      <c r="B573" s="1235"/>
      <c r="C573" s="652" t="s">
        <v>1320</v>
      </c>
      <c r="D573" s="652" t="s">
        <v>2006</v>
      </c>
      <c r="E573" s="1032">
        <v>5760</v>
      </c>
      <c r="F573" s="653">
        <v>6900</v>
      </c>
      <c r="G573" s="653">
        <v>4500</v>
      </c>
      <c r="H573" s="653">
        <v>2800</v>
      </c>
      <c r="I573" s="653">
        <v>800</v>
      </c>
      <c r="J573" s="655"/>
      <c r="K573" s="655"/>
    </row>
    <row r="574" spans="1:11" s="654" customFormat="1" ht="15" customHeight="1">
      <c r="A574" s="1357"/>
      <c r="B574" s="1235"/>
      <c r="C574" s="652" t="s">
        <v>2006</v>
      </c>
      <c r="D574" s="652" t="s">
        <v>1645</v>
      </c>
      <c r="E574" s="1032">
        <v>7920</v>
      </c>
      <c r="F574" s="653">
        <v>9500</v>
      </c>
      <c r="G574" s="653">
        <v>6000</v>
      </c>
      <c r="H574" s="653">
        <v>3800</v>
      </c>
      <c r="I574" s="653">
        <v>1100</v>
      </c>
      <c r="J574" s="655"/>
      <c r="K574" s="655"/>
    </row>
    <row r="575" spans="1:11" s="654" customFormat="1" ht="15" customHeight="1">
      <c r="A575" s="1357"/>
      <c r="B575" s="1235"/>
      <c r="C575" s="652" t="s">
        <v>1645</v>
      </c>
      <c r="D575" s="652" t="s">
        <v>6268</v>
      </c>
      <c r="E575" s="1032">
        <v>9900</v>
      </c>
      <c r="F575" s="653">
        <v>11800</v>
      </c>
      <c r="G575" s="653">
        <v>8000</v>
      </c>
      <c r="H575" s="653">
        <v>4700</v>
      </c>
      <c r="I575" s="653">
        <v>1400</v>
      </c>
      <c r="J575" s="655"/>
      <c r="K575" s="655"/>
    </row>
    <row r="576" spans="1:11" s="654" customFormat="1" ht="15" customHeight="1">
      <c r="A576" s="1357"/>
      <c r="B576" s="1235"/>
      <c r="C576" s="652" t="s">
        <v>6268</v>
      </c>
      <c r="D576" s="652" t="s">
        <v>1315</v>
      </c>
      <c r="E576" s="1032">
        <v>7200</v>
      </c>
      <c r="F576" s="653">
        <v>8600</v>
      </c>
      <c r="G576" s="653">
        <v>5000</v>
      </c>
      <c r="H576" s="653">
        <v>3400</v>
      </c>
      <c r="I576" s="653">
        <v>1000</v>
      </c>
      <c r="J576" s="655"/>
      <c r="K576" s="655"/>
    </row>
    <row r="577" spans="1:11" s="654" customFormat="1" ht="15" customHeight="1">
      <c r="A577" s="1357"/>
      <c r="B577" s="1235"/>
      <c r="C577" s="656" t="s">
        <v>1315</v>
      </c>
      <c r="D577" s="656" t="s">
        <v>6269</v>
      </c>
      <c r="E577" s="1032">
        <v>5400</v>
      </c>
      <c r="F577" s="653">
        <v>6500</v>
      </c>
      <c r="G577" s="653">
        <v>4000</v>
      </c>
      <c r="H577" s="653">
        <v>2600</v>
      </c>
      <c r="I577" s="653">
        <v>800</v>
      </c>
      <c r="J577" s="655"/>
      <c r="K577" s="655"/>
    </row>
    <row r="578" spans="1:11" s="654" customFormat="1" ht="15" customHeight="1">
      <c r="A578" s="1357">
        <v>2</v>
      </c>
      <c r="B578" s="1235" t="s">
        <v>1593</v>
      </c>
      <c r="C578" s="652" t="s">
        <v>6270</v>
      </c>
      <c r="D578" s="652" t="s">
        <v>1609</v>
      </c>
      <c r="E578" s="1032">
        <v>6864</v>
      </c>
      <c r="F578" s="653">
        <v>8250</v>
      </c>
      <c r="G578" s="653">
        <v>5500</v>
      </c>
      <c r="H578" s="653">
        <v>3300</v>
      </c>
      <c r="I578" s="653">
        <v>1000</v>
      </c>
      <c r="J578" s="655"/>
      <c r="K578" s="655"/>
    </row>
    <row r="579" spans="1:11" s="654" customFormat="1" ht="15" customHeight="1">
      <c r="A579" s="1357"/>
      <c r="B579" s="1235"/>
      <c r="C579" s="652" t="s">
        <v>1609</v>
      </c>
      <c r="D579" s="652" t="s">
        <v>6271</v>
      </c>
      <c r="E579" s="1032">
        <v>7800</v>
      </c>
      <c r="F579" s="653">
        <v>8500</v>
      </c>
      <c r="G579" s="653">
        <v>5600</v>
      </c>
      <c r="H579" s="653">
        <v>3700</v>
      </c>
      <c r="I579" s="653">
        <v>1100</v>
      </c>
      <c r="J579" s="655"/>
      <c r="K579" s="655"/>
    </row>
    <row r="580" spans="1:11" s="654" customFormat="1" ht="15" customHeight="1">
      <c r="A580" s="1357">
        <v>3</v>
      </c>
      <c r="B580" s="1235" t="s">
        <v>2489</v>
      </c>
      <c r="C580" s="652" t="s">
        <v>1593</v>
      </c>
      <c r="D580" s="652" t="s">
        <v>6272</v>
      </c>
      <c r="E580" s="1032">
        <v>6300</v>
      </c>
      <c r="F580" s="653">
        <v>7500</v>
      </c>
      <c r="G580" s="653">
        <v>5000</v>
      </c>
      <c r="H580" s="653">
        <v>3000</v>
      </c>
      <c r="I580" s="653">
        <v>900</v>
      </c>
      <c r="J580" s="655"/>
      <c r="K580" s="655"/>
    </row>
    <row r="581" spans="1:11" s="654" customFormat="1" ht="15" customHeight="1">
      <c r="A581" s="1357"/>
      <c r="B581" s="1235"/>
      <c r="C581" s="652" t="s">
        <v>6272</v>
      </c>
      <c r="D581" s="652" t="s">
        <v>6273</v>
      </c>
      <c r="E581" s="1032">
        <v>3600</v>
      </c>
      <c r="F581" s="653">
        <v>4300</v>
      </c>
      <c r="G581" s="653">
        <v>2600</v>
      </c>
      <c r="H581" s="653">
        <v>1700</v>
      </c>
      <c r="I581" s="653">
        <v>500</v>
      </c>
      <c r="J581" s="655"/>
      <c r="K581" s="655"/>
    </row>
    <row r="582" spans="1:11" s="654" customFormat="1" ht="15" customHeight="1">
      <c r="A582" s="1357"/>
      <c r="B582" s="1235"/>
      <c r="C582" s="652" t="s">
        <v>6273</v>
      </c>
      <c r="D582" s="652" t="s">
        <v>2489</v>
      </c>
      <c r="E582" s="1032">
        <v>4500</v>
      </c>
      <c r="F582" s="653">
        <v>5400</v>
      </c>
      <c r="G582" s="653">
        <v>3300</v>
      </c>
      <c r="H582" s="653">
        <v>2200</v>
      </c>
      <c r="I582" s="653">
        <v>700</v>
      </c>
      <c r="J582" s="655"/>
      <c r="K582" s="655"/>
    </row>
    <row r="583" spans="1:11" s="654" customFormat="1" ht="15" customHeight="1">
      <c r="A583" s="657">
        <v>4</v>
      </c>
      <c r="B583" s="658" t="s">
        <v>1609</v>
      </c>
      <c r="C583" s="652" t="s">
        <v>1593</v>
      </c>
      <c r="D583" s="652" t="s">
        <v>1623</v>
      </c>
      <c r="E583" s="1032">
        <v>3900</v>
      </c>
      <c r="F583" s="653">
        <v>4000</v>
      </c>
      <c r="G583" s="653">
        <v>2400</v>
      </c>
      <c r="H583" s="653">
        <v>1600</v>
      </c>
      <c r="I583" s="653">
        <v>500</v>
      </c>
      <c r="J583" s="655"/>
      <c r="K583" s="655"/>
    </row>
    <row r="584" spans="1:11" s="654" customFormat="1" ht="15" customHeight="1">
      <c r="A584" s="657">
        <v>5</v>
      </c>
      <c r="B584" s="658" t="s">
        <v>818</v>
      </c>
      <c r="C584" s="652" t="s">
        <v>880</v>
      </c>
      <c r="D584" s="652" t="s">
        <v>6274</v>
      </c>
      <c r="E584" s="1032">
        <v>2700</v>
      </c>
      <c r="F584" s="653">
        <v>3200</v>
      </c>
      <c r="G584" s="653">
        <v>1900</v>
      </c>
      <c r="H584" s="653">
        <v>1300</v>
      </c>
      <c r="I584" s="653">
        <v>400</v>
      </c>
      <c r="J584" s="655"/>
      <c r="K584" s="655"/>
    </row>
    <row r="585" spans="1:11" s="654" customFormat="1" ht="15" customHeight="1">
      <c r="A585" s="657">
        <v>6</v>
      </c>
      <c r="B585" s="658" t="s">
        <v>1392</v>
      </c>
      <c r="C585" s="652" t="s">
        <v>880</v>
      </c>
      <c r="D585" s="652" t="s">
        <v>6275</v>
      </c>
      <c r="E585" s="1032">
        <v>936</v>
      </c>
      <c r="F585" s="653">
        <v>1100</v>
      </c>
      <c r="G585" s="653">
        <v>700</v>
      </c>
      <c r="H585" s="653">
        <v>400</v>
      </c>
      <c r="I585" s="653">
        <v>100</v>
      </c>
      <c r="J585" s="655"/>
      <c r="K585" s="655"/>
    </row>
    <row r="586" spans="1:11" s="654" customFormat="1" ht="15" customHeight="1">
      <c r="A586" s="1357">
        <v>7</v>
      </c>
      <c r="B586" s="1235" t="s">
        <v>4677</v>
      </c>
      <c r="C586" s="652" t="s">
        <v>880</v>
      </c>
      <c r="D586" s="652" t="s">
        <v>6276</v>
      </c>
      <c r="E586" s="1032">
        <v>2925</v>
      </c>
      <c r="F586" s="653">
        <v>3100</v>
      </c>
      <c r="G586" s="653">
        <v>1900</v>
      </c>
      <c r="H586" s="653">
        <v>1200</v>
      </c>
      <c r="I586" s="653">
        <v>400</v>
      </c>
      <c r="J586" s="655"/>
      <c r="K586" s="655"/>
    </row>
    <row r="587" spans="1:11" s="654" customFormat="1" ht="15" customHeight="1">
      <c r="A587" s="1357"/>
      <c r="B587" s="1235"/>
      <c r="C587" s="652" t="s">
        <v>6276</v>
      </c>
      <c r="D587" s="652" t="s">
        <v>881</v>
      </c>
      <c r="E587" s="1032">
        <v>2250</v>
      </c>
      <c r="F587" s="653">
        <v>2500</v>
      </c>
      <c r="G587" s="653">
        <v>1500</v>
      </c>
      <c r="H587" s="653">
        <v>1000</v>
      </c>
      <c r="I587" s="653">
        <v>300</v>
      </c>
      <c r="J587" s="655"/>
      <c r="K587" s="655"/>
    </row>
    <row r="588" spans="1:11" s="654" customFormat="1" ht="15" customHeight="1">
      <c r="A588" s="1357">
        <v>8</v>
      </c>
      <c r="B588" s="1235" t="s">
        <v>1581</v>
      </c>
      <c r="C588" s="652" t="s">
        <v>880</v>
      </c>
      <c r="D588" s="652" t="s">
        <v>6277</v>
      </c>
      <c r="E588" s="1032">
        <v>3375</v>
      </c>
      <c r="F588" s="653">
        <v>4000</v>
      </c>
      <c r="G588" s="653">
        <v>2400</v>
      </c>
      <c r="H588" s="653">
        <v>1600</v>
      </c>
      <c r="I588" s="653">
        <v>500</v>
      </c>
      <c r="J588" s="655"/>
      <c r="K588" s="655"/>
    </row>
    <row r="589" spans="1:11" s="654" customFormat="1" ht="15" customHeight="1">
      <c r="A589" s="1357"/>
      <c r="B589" s="1235"/>
      <c r="C589" s="652" t="s">
        <v>6277</v>
      </c>
      <c r="D589" s="652" t="s">
        <v>888</v>
      </c>
      <c r="E589" s="1032">
        <v>2250</v>
      </c>
      <c r="F589" s="653">
        <v>2700</v>
      </c>
      <c r="G589" s="653">
        <v>1600</v>
      </c>
      <c r="H589" s="653">
        <v>1100</v>
      </c>
      <c r="I589" s="653">
        <v>300</v>
      </c>
      <c r="J589" s="655"/>
      <c r="K589" s="655"/>
    </row>
    <row r="590" spans="1:11" s="654" customFormat="1" ht="15" customHeight="1">
      <c r="A590" s="657">
        <v>9</v>
      </c>
      <c r="B590" s="658" t="s">
        <v>554</v>
      </c>
      <c r="C590" s="652" t="s">
        <v>1581</v>
      </c>
      <c r="D590" s="652" t="s">
        <v>881</v>
      </c>
      <c r="E590" s="1032">
        <v>3375</v>
      </c>
      <c r="F590" s="653">
        <v>4000</v>
      </c>
      <c r="G590" s="653">
        <v>2400</v>
      </c>
      <c r="H590" s="653">
        <v>1600</v>
      </c>
      <c r="I590" s="653">
        <v>500</v>
      </c>
      <c r="J590" s="655"/>
      <c r="K590" s="655"/>
    </row>
    <row r="591" spans="1:11" s="654" customFormat="1" ht="15" customHeight="1">
      <c r="A591" s="657">
        <v>10</v>
      </c>
      <c r="B591" s="658" t="s">
        <v>6278</v>
      </c>
      <c r="C591" s="652" t="s">
        <v>1581</v>
      </c>
      <c r="D591" s="652" t="s">
        <v>881</v>
      </c>
      <c r="E591" s="1032">
        <v>3375</v>
      </c>
      <c r="F591" s="653">
        <v>4000</v>
      </c>
      <c r="G591" s="653">
        <v>2400</v>
      </c>
      <c r="H591" s="653">
        <v>1600</v>
      </c>
      <c r="I591" s="653">
        <v>500</v>
      </c>
      <c r="J591" s="655"/>
      <c r="K591" s="655"/>
    </row>
    <row r="592" spans="1:11" s="654" customFormat="1" ht="15" customHeight="1">
      <c r="A592" s="1357">
        <v>11</v>
      </c>
      <c r="B592" s="1235" t="s">
        <v>1320</v>
      </c>
      <c r="C592" s="652" t="s">
        <v>880</v>
      </c>
      <c r="D592" s="652" t="s">
        <v>6279</v>
      </c>
      <c r="E592" s="1032">
        <v>2925</v>
      </c>
      <c r="F592" s="653">
        <v>3500</v>
      </c>
      <c r="G592" s="653">
        <v>2100</v>
      </c>
      <c r="H592" s="653">
        <v>1400</v>
      </c>
      <c r="I592" s="653">
        <v>400</v>
      </c>
      <c r="J592" s="655"/>
      <c r="K592" s="655"/>
    </row>
    <row r="593" spans="1:11" s="654" customFormat="1" ht="15" customHeight="1">
      <c r="A593" s="1357"/>
      <c r="B593" s="1235"/>
      <c r="C593" s="652" t="s">
        <v>880</v>
      </c>
      <c r="D593" s="652" t="s">
        <v>1597</v>
      </c>
      <c r="E593" s="1032">
        <v>1950</v>
      </c>
      <c r="F593" s="653">
        <v>2300</v>
      </c>
      <c r="G593" s="653">
        <v>1400</v>
      </c>
      <c r="H593" s="653">
        <v>900</v>
      </c>
      <c r="I593" s="653">
        <v>300</v>
      </c>
      <c r="J593" s="655"/>
      <c r="K593" s="655"/>
    </row>
    <row r="594" spans="1:11" s="654" customFormat="1" ht="15" customHeight="1">
      <c r="A594" s="657">
        <v>12</v>
      </c>
      <c r="B594" s="658" t="s">
        <v>1653</v>
      </c>
      <c r="C594" s="652" t="s">
        <v>880</v>
      </c>
      <c r="D594" s="652" t="s">
        <v>6280</v>
      </c>
      <c r="E594" s="1032">
        <v>2250</v>
      </c>
      <c r="F594" s="653">
        <v>2700</v>
      </c>
      <c r="G594" s="653">
        <v>1600</v>
      </c>
      <c r="H594" s="653">
        <v>1100</v>
      </c>
      <c r="I594" s="653">
        <v>300</v>
      </c>
      <c r="J594" s="655"/>
      <c r="K594" s="655"/>
    </row>
    <row r="595" spans="1:11" s="654" customFormat="1" ht="15" customHeight="1">
      <c r="A595" s="1357">
        <v>13</v>
      </c>
      <c r="B595" s="1235" t="s">
        <v>1597</v>
      </c>
      <c r="C595" s="652" t="s">
        <v>880</v>
      </c>
      <c r="D595" s="652" t="s">
        <v>1320</v>
      </c>
      <c r="E595" s="1032">
        <v>2535</v>
      </c>
      <c r="F595" s="653">
        <v>3000</v>
      </c>
      <c r="G595" s="653">
        <v>1800</v>
      </c>
      <c r="H595" s="653">
        <v>1200</v>
      </c>
      <c r="I595" s="653">
        <v>400</v>
      </c>
      <c r="J595" s="655"/>
      <c r="K595" s="655"/>
    </row>
    <row r="596" spans="1:11" s="654" customFormat="1" ht="15" customHeight="1">
      <c r="A596" s="1357"/>
      <c r="B596" s="1235"/>
      <c r="C596" s="652" t="s">
        <v>1320</v>
      </c>
      <c r="D596" s="652" t="s">
        <v>881</v>
      </c>
      <c r="E596" s="1032">
        <v>1755</v>
      </c>
      <c r="F596" s="653">
        <v>2100</v>
      </c>
      <c r="G596" s="653">
        <v>1300</v>
      </c>
      <c r="H596" s="653">
        <v>800</v>
      </c>
      <c r="I596" s="653">
        <v>200</v>
      </c>
      <c r="J596" s="655"/>
      <c r="K596" s="655"/>
    </row>
    <row r="597" spans="1:11" s="654" customFormat="1" ht="15" customHeight="1">
      <c r="A597" s="657">
        <v>14</v>
      </c>
      <c r="B597" s="658" t="s">
        <v>2006</v>
      </c>
      <c r="C597" s="652" t="s">
        <v>880</v>
      </c>
      <c r="D597" s="652" t="s">
        <v>881</v>
      </c>
      <c r="E597" s="1032">
        <v>2808</v>
      </c>
      <c r="F597" s="653">
        <v>3300</v>
      </c>
      <c r="G597" s="653">
        <v>2000</v>
      </c>
      <c r="H597" s="653">
        <v>1300</v>
      </c>
      <c r="I597" s="653">
        <v>400</v>
      </c>
      <c r="J597" s="655"/>
      <c r="K597" s="655"/>
    </row>
    <row r="598" spans="1:11" s="654" customFormat="1" ht="15" customHeight="1">
      <c r="A598" s="657">
        <v>15</v>
      </c>
      <c r="B598" s="658" t="s">
        <v>1785</v>
      </c>
      <c r="C598" s="652" t="s">
        <v>880</v>
      </c>
      <c r="D598" s="652" t="s">
        <v>1593</v>
      </c>
      <c r="E598" s="1032">
        <v>4212</v>
      </c>
      <c r="F598" s="653">
        <v>5000</v>
      </c>
      <c r="G598" s="653">
        <v>3000</v>
      </c>
      <c r="H598" s="653">
        <v>2000</v>
      </c>
      <c r="I598" s="653">
        <v>600</v>
      </c>
      <c r="J598" s="655"/>
      <c r="K598" s="655"/>
    </row>
    <row r="599" spans="1:11" s="654" customFormat="1" ht="15" customHeight="1">
      <c r="A599" s="657">
        <v>16</v>
      </c>
      <c r="B599" s="658" t="s">
        <v>859</v>
      </c>
      <c r="C599" s="652" t="s">
        <v>880</v>
      </c>
      <c r="D599" s="652" t="s">
        <v>1593</v>
      </c>
      <c r="E599" s="1032">
        <v>4992</v>
      </c>
      <c r="F599" s="653">
        <v>5000</v>
      </c>
      <c r="G599" s="653">
        <v>3000</v>
      </c>
      <c r="H599" s="653">
        <v>2000</v>
      </c>
      <c r="I599" s="653">
        <v>600</v>
      </c>
      <c r="J599" s="655"/>
      <c r="K599" s="655"/>
    </row>
    <row r="600" spans="1:11" s="654" customFormat="1" ht="15" customHeight="1">
      <c r="A600" s="657">
        <v>17</v>
      </c>
      <c r="B600" s="658" t="s">
        <v>1648</v>
      </c>
      <c r="C600" s="652" t="s">
        <v>6281</v>
      </c>
      <c r="D600" s="652" t="s">
        <v>881</v>
      </c>
      <c r="E600" s="1032">
        <v>1560</v>
      </c>
      <c r="F600" s="653">
        <v>1900</v>
      </c>
      <c r="G600" s="653">
        <v>1100</v>
      </c>
      <c r="H600" s="653">
        <v>800</v>
      </c>
      <c r="I600" s="653">
        <v>200</v>
      </c>
      <c r="J600" s="655"/>
      <c r="K600" s="655"/>
    </row>
    <row r="601" spans="1:11" s="654" customFormat="1" ht="15" customHeight="1">
      <c r="A601" s="657">
        <v>18</v>
      </c>
      <c r="B601" s="658" t="s">
        <v>1592</v>
      </c>
      <c r="C601" s="652" t="s">
        <v>1398</v>
      </c>
      <c r="D601" s="652" t="s">
        <v>6273</v>
      </c>
      <c r="E601" s="1032">
        <v>5850</v>
      </c>
      <c r="F601" s="653">
        <v>6500</v>
      </c>
      <c r="G601" s="653">
        <v>3900</v>
      </c>
      <c r="H601" s="653">
        <v>2600</v>
      </c>
      <c r="I601" s="653">
        <v>800</v>
      </c>
      <c r="J601" s="655"/>
      <c r="K601" s="655"/>
    </row>
    <row r="602" spans="1:11" s="654" customFormat="1" ht="15" customHeight="1">
      <c r="A602" s="657">
        <v>19</v>
      </c>
      <c r="B602" s="658" t="s">
        <v>860</v>
      </c>
      <c r="C602" s="652" t="s">
        <v>1398</v>
      </c>
      <c r="D602" s="652" t="s">
        <v>1609</v>
      </c>
      <c r="E602" s="1032">
        <v>5880</v>
      </c>
      <c r="F602" s="653">
        <v>6500</v>
      </c>
      <c r="G602" s="653">
        <v>3900</v>
      </c>
      <c r="H602" s="653">
        <v>2600</v>
      </c>
      <c r="I602" s="653">
        <v>800</v>
      </c>
      <c r="J602" s="655"/>
      <c r="K602" s="655"/>
    </row>
    <row r="603" spans="1:11" s="654" customFormat="1" ht="15" customHeight="1">
      <c r="A603" s="657">
        <v>20</v>
      </c>
      <c r="B603" s="658" t="s">
        <v>6282</v>
      </c>
      <c r="C603" s="652" t="s">
        <v>860</v>
      </c>
      <c r="D603" s="652" t="s">
        <v>1623</v>
      </c>
      <c r="E603" s="1032">
        <v>3900</v>
      </c>
      <c r="F603" s="653">
        <v>4500</v>
      </c>
      <c r="G603" s="653">
        <v>2700</v>
      </c>
      <c r="H603" s="653">
        <v>1800</v>
      </c>
      <c r="I603" s="653">
        <v>500</v>
      </c>
      <c r="J603" s="655"/>
      <c r="K603" s="655"/>
    </row>
    <row r="604" spans="1:11" s="654" customFormat="1" ht="15" customHeight="1">
      <c r="A604" s="657">
        <v>21</v>
      </c>
      <c r="B604" s="658" t="s">
        <v>1623</v>
      </c>
      <c r="C604" s="652" t="s">
        <v>2489</v>
      </c>
      <c r="D604" s="652" t="s">
        <v>1610</v>
      </c>
      <c r="E604" s="1032">
        <v>6300</v>
      </c>
      <c r="F604" s="653">
        <v>6500</v>
      </c>
      <c r="G604" s="653">
        <v>3900</v>
      </c>
      <c r="H604" s="653">
        <v>2600</v>
      </c>
      <c r="I604" s="653">
        <v>800</v>
      </c>
      <c r="J604" s="655"/>
      <c r="K604" s="655"/>
    </row>
    <row r="605" spans="1:11" s="654" customFormat="1" ht="15" customHeight="1">
      <c r="A605" s="657">
        <v>22</v>
      </c>
      <c r="B605" s="658" t="s">
        <v>1398</v>
      </c>
      <c r="C605" s="652" t="s">
        <v>1593</v>
      </c>
      <c r="D605" s="652" t="s">
        <v>1623</v>
      </c>
      <c r="E605" s="1032">
        <v>6300</v>
      </c>
      <c r="F605" s="653">
        <v>6500</v>
      </c>
      <c r="G605" s="653">
        <v>3900</v>
      </c>
      <c r="H605" s="653">
        <v>2600</v>
      </c>
      <c r="I605" s="653">
        <v>800</v>
      </c>
      <c r="J605" s="655"/>
      <c r="K605" s="655"/>
    </row>
    <row r="606" spans="1:11" s="654" customFormat="1" ht="15" customHeight="1">
      <c r="A606" s="657">
        <v>23</v>
      </c>
      <c r="B606" s="658" t="s">
        <v>1612</v>
      </c>
      <c r="C606" s="652" t="s">
        <v>1593</v>
      </c>
      <c r="D606" s="652" t="s">
        <v>1592</v>
      </c>
      <c r="E606" s="1032">
        <v>5850</v>
      </c>
      <c r="F606" s="653">
        <v>6000</v>
      </c>
      <c r="G606" s="653">
        <v>3600</v>
      </c>
      <c r="H606" s="653">
        <v>2400</v>
      </c>
      <c r="I606" s="653">
        <v>700</v>
      </c>
      <c r="J606" s="655"/>
      <c r="K606" s="655"/>
    </row>
    <row r="607" spans="1:11" s="654" customFormat="1" ht="15" customHeight="1">
      <c r="A607" s="657">
        <v>24</v>
      </c>
      <c r="B607" s="658" t="s">
        <v>1645</v>
      </c>
      <c r="C607" s="652" t="s">
        <v>880</v>
      </c>
      <c r="D607" s="652" t="s">
        <v>868</v>
      </c>
      <c r="E607" s="1032">
        <v>2925</v>
      </c>
      <c r="F607" s="653">
        <v>3000</v>
      </c>
      <c r="G607" s="653">
        <v>1800</v>
      </c>
      <c r="H607" s="653">
        <v>1200</v>
      </c>
      <c r="I607" s="653">
        <v>400</v>
      </c>
      <c r="J607" s="655"/>
      <c r="K607" s="655"/>
    </row>
    <row r="608" spans="1:11" s="654" customFormat="1" ht="15" customHeight="1">
      <c r="A608" s="657">
        <v>25</v>
      </c>
      <c r="B608" s="658" t="s">
        <v>2490</v>
      </c>
      <c r="C608" s="652" t="s">
        <v>1398</v>
      </c>
      <c r="D608" s="652" t="s">
        <v>1613</v>
      </c>
      <c r="E608" s="1032">
        <v>2808</v>
      </c>
      <c r="F608" s="653">
        <v>3000</v>
      </c>
      <c r="G608" s="653">
        <v>1800</v>
      </c>
      <c r="H608" s="653">
        <v>1200</v>
      </c>
      <c r="I608" s="653">
        <v>400</v>
      </c>
      <c r="J608" s="655"/>
      <c r="K608" s="655"/>
    </row>
    <row r="609" spans="1:11" s="654" customFormat="1" ht="15" customHeight="1">
      <c r="A609" s="657">
        <v>26</v>
      </c>
      <c r="B609" s="658" t="s">
        <v>1590</v>
      </c>
      <c r="C609" s="652" t="s">
        <v>1398</v>
      </c>
      <c r="D609" s="652" t="s">
        <v>1610</v>
      </c>
      <c r="E609" s="1032">
        <v>4680</v>
      </c>
      <c r="F609" s="653">
        <v>4700</v>
      </c>
      <c r="G609" s="653">
        <v>2800</v>
      </c>
      <c r="H609" s="653">
        <v>1900</v>
      </c>
      <c r="I609" s="653">
        <v>600</v>
      </c>
      <c r="J609" s="655"/>
      <c r="K609" s="655"/>
    </row>
    <row r="610" spans="1:11" s="654" customFormat="1" ht="15" customHeight="1">
      <c r="A610" s="657">
        <v>27</v>
      </c>
      <c r="B610" s="658" t="s">
        <v>6283</v>
      </c>
      <c r="C610" s="652" t="s">
        <v>1398</v>
      </c>
      <c r="D610" s="652" t="s">
        <v>6284</v>
      </c>
      <c r="E610" s="1032">
        <v>2925</v>
      </c>
      <c r="F610" s="653">
        <v>3000</v>
      </c>
      <c r="G610" s="653">
        <v>1800</v>
      </c>
      <c r="H610" s="653">
        <v>1200</v>
      </c>
      <c r="I610" s="653">
        <v>400</v>
      </c>
      <c r="J610" s="655"/>
      <c r="K610" s="655"/>
    </row>
    <row r="611" spans="1:11" s="654" customFormat="1" ht="15" customHeight="1">
      <c r="A611" s="657">
        <v>28</v>
      </c>
      <c r="B611" s="658" t="s">
        <v>6285</v>
      </c>
      <c r="C611" s="652"/>
      <c r="D611" s="652"/>
      <c r="E611" s="1032">
        <v>2535</v>
      </c>
      <c r="F611" s="653">
        <v>3000</v>
      </c>
      <c r="G611" s="653">
        <v>1800</v>
      </c>
      <c r="H611" s="653">
        <v>1200</v>
      </c>
      <c r="I611" s="653">
        <v>400</v>
      </c>
      <c r="J611" s="655"/>
      <c r="K611" s="655"/>
    </row>
    <row r="612" spans="1:11" s="654" customFormat="1" ht="15" customHeight="1">
      <c r="A612" s="1357">
        <v>29</v>
      </c>
      <c r="B612" s="1235" t="s">
        <v>1610</v>
      </c>
      <c r="C612" s="652" t="s">
        <v>880</v>
      </c>
      <c r="D612" s="652" t="s">
        <v>1590</v>
      </c>
      <c r="E612" s="1032">
        <v>6300</v>
      </c>
      <c r="F612" s="653">
        <v>7500</v>
      </c>
      <c r="G612" s="653">
        <v>4500</v>
      </c>
      <c r="H612" s="653">
        <v>3000</v>
      </c>
      <c r="I612" s="653">
        <v>900</v>
      </c>
      <c r="J612" s="655"/>
      <c r="K612" s="655"/>
    </row>
    <row r="613" spans="1:11" s="654" customFormat="1" ht="15" customHeight="1">
      <c r="A613" s="1357"/>
      <c r="B613" s="1235"/>
      <c r="C613" s="652" t="s">
        <v>1590</v>
      </c>
      <c r="D613" s="652" t="s">
        <v>1623</v>
      </c>
      <c r="E613" s="1032">
        <v>5400</v>
      </c>
      <c r="F613" s="653">
        <v>6500</v>
      </c>
      <c r="G613" s="653">
        <v>3900</v>
      </c>
      <c r="H613" s="653">
        <v>2600</v>
      </c>
      <c r="I613" s="653">
        <v>800</v>
      </c>
      <c r="J613" s="655"/>
      <c r="K613" s="655"/>
    </row>
    <row r="614" spans="1:11" s="654" customFormat="1" ht="15" customHeight="1">
      <c r="A614" s="1357"/>
      <c r="B614" s="1235"/>
      <c r="C614" s="652" t="s">
        <v>1623</v>
      </c>
      <c r="D614" s="652" t="s">
        <v>6286</v>
      </c>
      <c r="E614" s="1032">
        <v>7200</v>
      </c>
      <c r="F614" s="653">
        <v>8600</v>
      </c>
      <c r="G614" s="653">
        <v>5200</v>
      </c>
      <c r="H614" s="653">
        <v>3500</v>
      </c>
      <c r="I614" s="653">
        <v>1100</v>
      </c>
      <c r="J614" s="655"/>
      <c r="K614" s="655"/>
    </row>
    <row r="615" spans="1:11" s="654" customFormat="1" ht="15" customHeight="1">
      <c r="A615" s="657">
        <v>30</v>
      </c>
      <c r="B615" s="658" t="s">
        <v>6287</v>
      </c>
      <c r="C615" s="652" t="s">
        <v>6288</v>
      </c>
      <c r="D615" s="652" t="s">
        <v>6274</v>
      </c>
      <c r="E615" s="1032">
        <v>7200</v>
      </c>
      <c r="F615" s="653">
        <v>8600</v>
      </c>
      <c r="G615" s="653">
        <v>5200</v>
      </c>
      <c r="H615" s="653">
        <v>3500</v>
      </c>
      <c r="I615" s="653">
        <v>1100</v>
      </c>
      <c r="J615" s="655"/>
      <c r="K615" s="655"/>
    </row>
    <row r="616" spans="1:11" s="654" customFormat="1" ht="15" customHeight="1">
      <c r="A616" s="657">
        <v>31</v>
      </c>
      <c r="B616" s="658" t="s">
        <v>1315</v>
      </c>
      <c r="C616" s="652" t="s">
        <v>880</v>
      </c>
      <c r="D616" s="652" t="s">
        <v>881</v>
      </c>
      <c r="E616" s="1032">
        <v>1950</v>
      </c>
      <c r="F616" s="653">
        <v>2300</v>
      </c>
      <c r="G616" s="653">
        <v>1400</v>
      </c>
      <c r="H616" s="653">
        <v>900</v>
      </c>
      <c r="I616" s="653">
        <v>300</v>
      </c>
      <c r="J616" s="655"/>
      <c r="K616" s="655"/>
    </row>
    <row r="617" spans="1:11" s="654" customFormat="1" ht="15" customHeight="1">
      <c r="A617" s="1357">
        <v>32</v>
      </c>
      <c r="B617" s="1235" t="s">
        <v>885</v>
      </c>
      <c r="C617" s="652" t="s">
        <v>880</v>
      </c>
      <c r="D617" s="652" t="s">
        <v>6289</v>
      </c>
      <c r="E617" s="1032">
        <v>3900</v>
      </c>
      <c r="F617" s="653">
        <v>4600</v>
      </c>
      <c r="G617" s="653">
        <v>2800</v>
      </c>
      <c r="H617" s="653">
        <v>1900</v>
      </c>
      <c r="I617" s="653">
        <v>600</v>
      </c>
      <c r="J617" s="655"/>
      <c r="K617" s="655"/>
    </row>
    <row r="618" spans="1:11" s="654" customFormat="1" ht="15" customHeight="1">
      <c r="A618" s="1357"/>
      <c r="B618" s="1235"/>
      <c r="C618" s="652" t="s">
        <v>6289</v>
      </c>
      <c r="D618" s="652" t="s">
        <v>6290</v>
      </c>
      <c r="E618" s="1032">
        <v>2925</v>
      </c>
      <c r="F618" s="653">
        <v>3500</v>
      </c>
      <c r="G618" s="653">
        <v>2100</v>
      </c>
      <c r="H618" s="653">
        <v>1400</v>
      </c>
      <c r="I618" s="653">
        <v>400</v>
      </c>
      <c r="J618" s="655"/>
      <c r="K618" s="655"/>
    </row>
    <row r="619" spans="1:11" s="654" customFormat="1" ht="15" customHeight="1">
      <c r="A619" s="657">
        <v>33</v>
      </c>
      <c r="B619" s="658" t="s">
        <v>2157</v>
      </c>
      <c r="C619" s="652" t="s">
        <v>880</v>
      </c>
      <c r="D619" s="652" t="s">
        <v>885</v>
      </c>
      <c r="E619" s="1032">
        <v>4875</v>
      </c>
      <c r="F619" s="653">
        <v>5850</v>
      </c>
      <c r="G619" s="653">
        <v>3500</v>
      </c>
      <c r="H619" s="653">
        <v>2300</v>
      </c>
      <c r="I619" s="653">
        <v>700</v>
      </c>
      <c r="J619" s="655"/>
      <c r="K619" s="655"/>
    </row>
    <row r="620" spans="1:11" s="654" customFormat="1" ht="15" customHeight="1">
      <c r="A620" s="657">
        <v>34</v>
      </c>
      <c r="B620" s="658" t="s">
        <v>1596</v>
      </c>
      <c r="C620" s="652" t="s">
        <v>885</v>
      </c>
      <c r="D620" s="652" t="s">
        <v>1591</v>
      </c>
      <c r="E620" s="1032">
        <v>2340</v>
      </c>
      <c r="F620" s="653">
        <v>2800</v>
      </c>
      <c r="G620" s="653">
        <v>1700</v>
      </c>
      <c r="H620" s="653">
        <v>1100</v>
      </c>
      <c r="I620" s="653">
        <v>300</v>
      </c>
      <c r="J620" s="655"/>
      <c r="K620" s="655"/>
    </row>
    <row r="621" spans="1:11" s="654" customFormat="1" ht="15" customHeight="1">
      <c r="A621" s="1357">
        <v>35</v>
      </c>
      <c r="B621" s="1235" t="s">
        <v>1591</v>
      </c>
      <c r="C621" s="652" t="s">
        <v>885</v>
      </c>
      <c r="D621" s="652" t="s">
        <v>6291</v>
      </c>
      <c r="E621" s="1032">
        <v>2340</v>
      </c>
      <c r="F621" s="653">
        <v>2800</v>
      </c>
      <c r="G621" s="653">
        <v>1700</v>
      </c>
      <c r="H621" s="653">
        <v>1100</v>
      </c>
      <c r="I621" s="653">
        <v>300</v>
      </c>
      <c r="J621" s="655"/>
      <c r="K621" s="655"/>
    </row>
    <row r="622" spans="1:11" s="654" customFormat="1" ht="15" customHeight="1">
      <c r="A622" s="1357"/>
      <c r="B622" s="1235"/>
      <c r="C622" s="652" t="s">
        <v>6292</v>
      </c>
      <c r="D622" s="652" t="s">
        <v>881</v>
      </c>
      <c r="E622" s="1032">
        <v>1248</v>
      </c>
      <c r="F622" s="653">
        <v>1500</v>
      </c>
      <c r="G622" s="653">
        <v>900</v>
      </c>
      <c r="H622" s="653">
        <v>600</v>
      </c>
      <c r="I622" s="653">
        <v>200</v>
      </c>
      <c r="J622" s="655"/>
      <c r="K622" s="655"/>
    </row>
    <row r="623" spans="1:11" s="654" customFormat="1" ht="15" customHeight="1">
      <c r="A623" s="657">
        <v>36</v>
      </c>
      <c r="B623" s="658" t="s">
        <v>1621</v>
      </c>
      <c r="C623" s="652" t="s">
        <v>885</v>
      </c>
      <c r="D623" s="652" t="s">
        <v>6293</v>
      </c>
      <c r="E623" s="1032">
        <v>1560</v>
      </c>
      <c r="F623" s="653">
        <v>1800</v>
      </c>
      <c r="G623" s="653">
        <v>1100</v>
      </c>
      <c r="H623" s="653">
        <v>700</v>
      </c>
      <c r="I623" s="653">
        <v>200</v>
      </c>
      <c r="J623" s="655"/>
      <c r="K623" s="655"/>
    </row>
    <row r="624" spans="1:11" s="654" customFormat="1" ht="15" customHeight="1">
      <c r="A624" s="657">
        <v>37</v>
      </c>
      <c r="B624" s="658" t="s">
        <v>6294</v>
      </c>
      <c r="C624" s="652" t="s">
        <v>880</v>
      </c>
      <c r="D624" s="652" t="s">
        <v>6295</v>
      </c>
      <c r="E624" s="1032">
        <v>1248</v>
      </c>
      <c r="F624" s="653">
        <v>1500</v>
      </c>
      <c r="G624" s="653">
        <v>900</v>
      </c>
      <c r="H624" s="653">
        <v>600</v>
      </c>
      <c r="I624" s="653">
        <v>200</v>
      </c>
      <c r="J624" s="655"/>
      <c r="K624" s="655"/>
    </row>
    <row r="625" spans="1:11" s="654" customFormat="1" ht="15" customHeight="1">
      <c r="A625" s="657">
        <v>38</v>
      </c>
      <c r="B625" s="658" t="s">
        <v>868</v>
      </c>
      <c r="C625" s="652" t="s">
        <v>880</v>
      </c>
      <c r="D625" s="652" t="s">
        <v>881</v>
      </c>
      <c r="E625" s="1032">
        <v>2340</v>
      </c>
      <c r="F625" s="653">
        <v>2800</v>
      </c>
      <c r="G625" s="653">
        <v>1700</v>
      </c>
      <c r="H625" s="653">
        <v>1100</v>
      </c>
      <c r="I625" s="653">
        <v>300</v>
      </c>
      <c r="J625" s="655"/>
      <c r="K625" s="655"/>
    </row>
    <row r="626" spans="1:11" s="654" customFormat="1" ht="15" customHeight="1">
      <c r="A626" s="1357">
        <v>39</v>
      </c>
      <c r="B626" s="1235" t="s">
        <v>870</v>
      </c>
      <c r="C626" s="652" t="s">
        <v>880</v>
      </c>
      <c r="D626" s="652" t="s">
        <v>1590</v>
      </c>
      <c r="E626" s="1032">
        <v>2925</v>
      </c>
      <c r="F626" s="653">
        <v>3500</v>
      </c>
      <c r="G626" s="653">
        <v>2100</v>
      </c>
      <c r="H626" s="653">
        <v>1400</v>
      </c>
      <c r="I626" s="653">
        <v>400</v>
      </c>
      <c r="J626" s="655"/>
      <c r="K626" s="655"/>
    </row>
    <row r="627" spans="1:11" s="654" customFormat="1" ht="15" customHeight="1">
      <c r="A627" s="1357"/>
      <c r="B627" s="1235"/>
      <c r="C627" s="652" t="s">
        <v>1590</v>
      </c>
      <c r="D627" s="652" t="s">
        <v>6296</v>
      </c>
      <c r="E627" s="1032">
        <v>2340</v>
      </c>
      <c r="F627" s="653">
        <v>2800</v>
      </c>
      <c r="G627" s="653">
        <v>1700</v>
      </c>
      <c r="H627" s="653">
        <v>1100</v>
      </c>
      <c r="I627" s="653">
        <v>300</v>
      </c>
      <c r="J627" s="655"/>
      <c r="K627" s="655"/>
    </row>
    <row r="628" spans="1:11" s="654" customFormat="1" ht="15" customHeight="1">
      <c r="A628" s="657">
        <v>40</v>
      </c>
      <c r="B628" s="658" t="s">
        <v>1613</v>
      </c>
      <c r="C628" s="652" t="s">
        <v>880</v>
      </c>
      <c r="D628" s="652" t="s">
        <v>6297</v>
      </c>
      <c r="E628" s="1032">
        <v>4875</v>
      </c>
      <c r="F628" s="653">
        <v>5850</v>
      </c>
      <c r="G628" s="653">
        <v>3500</v>
      </c>
      <c r="H628" s="653">
        <v>2300</v>
      </c>
      <c r="I628" s="653">
        <v>700</v>
      </c>
      <c r="J628" s="655"/>
      <c r="K628" s="655"/>
    </row>
    <row r="629" spans="1:11" s="654" customFormat="1" ht="15" customHeight="1">
      <c r="A629" s="657">
        <v>41</v>
      </c>
      <c r="B629" s="658" t="s">
        <v>1589</v>
      </c>
      <c r="C629" s="652" t="s">
        <v>6298</v>
      </c>
      <c r="D629" s="652" t="s">
        <v>6299</v>
      </c>
      <c r="E629" s="1032">
        <v>2340</v>
      </c>
      <c r="F629" s="653">
        <v>2800</v>
      </c>
      <c r="G629" s="653">
        <v>1700</v>
      </c>
      <c r="H629" s="653">
        <v>1100</v>
      </c>
      <c r="I629" s="653">
        <v>300</v>
      </c>
      <c r="J629" s="655"/>
      <c r="K629" s="655"/>
    </row>
    <row r="630" spans="1:11" s="654" customFormat="1" ht="15" customHeight="1">
      <c r="A630" s="657">
        <v>42</v>
      </c>
      <c r="B630" s="658" t="s">
        <v>554</v>
      </c>
      <c r="C630" s="652" t="s">
        <v>1592</v>
      </c>
      <c r="D630" s="652" t="s">
        <v>881</v>
      </c>
      <c r="E630" s="1032">
        <v>4875</v>
      </c>
      <c r="F630" s="653">
        <v>5850</v>
      </c>
      <c r="G630" s="653">
        <v>3500</v>
      </c>
      <c r="H630" s="653">
        <v>2300</v>
      </c>
      <c r="I630" s="653">
        <v>700</v>
      </c>
      <c r="J630" s="655"/>
      <c r="K630" s="655"/>
    </row>
    <row r="631" spans="1:11" s="654" customFormat="1" ht="15" customHeight="1">
      <c r="A631" s="657">
        <v>43</v>
      </c>
      <c r="B631" s="658" t="s">
        <v>553</v>
      </c>
      <c r="C631" s="652" t="s">
        <v>1592</v>
      </c>
      <c r="D631" s="652" t="s">
        <v>6300</v>
      </c>
      <c r="E631" s="1032">
        <v>4875</v>
      </c>
      <c r="F631" s="653">
        <v>5850</v>
      </c>
      <c r="G631" s="653">
        <v>3500</v>
      </c>
      <c r="H631" s="653">
        <v>2300</v>
      </c>
      <c r="I631" s="653">
        <v>700</v>
      </c>
      <c r="J631" s="655"/>
      <c r="K631" s="655"/>
    </row>
    <row r="632" spans="1:11" s="654" customFormat="1" ht="15" customHeight="1">
      <c r="A632" s="657">
        <v>44</v>
      </c>
      <c r="B632" s="658" t="s">
        <v>127</v>
      </c>
      <c r="C632" s="652" t="s">
        <v>1592</v>
      </c>
      <c r="D632" s="652" t="s">
        <v>6300</v>
      </c>
      <c r="E632" s="1032">
        <v>4875</v>
      </c>
      <c r="F632" s="653">
        <v>5850</v>
      </c>
      <c r="G632" s="653">
        <v>3500</v>
      </c>
      <c r="H632" s="653">
        <v>2300</v>
      </c>
      <c r="I632" s="653">
        <v>700</v>
      </c>
      <c r="J632" s="655"/>
      <c r="K632" s="655"/>
    </row>
    <row r="633" spans="1:11" s="654" customFormat="1" ht="15" customHeight="1">
      <c r="A633" s="657">
        <v>45</v>
      </c>
      <c r="B633" s="658" t="s">
        <v>283</v>
      </c>
      <c r="C633" s="652" t="s">
        <v>554</v>
      </c>
      <c r="D633" s="652" t="s">
        <v>553</v>
      </c>
      <c r="E633" s="1032">
        <v>4875</v>
      </c>
      <c r="F633" s="653">
        <v>5850</v>
      </c>
      <c r="G633" s="653">
        <v>3500</v>
      </c>
      <c r="H633" s="653">
        <v>2300</v>
      </c>
      <c r="I633" s="653">
        <v>700</v>
      </c>
      <c r="J633" s="655"/>
      <c r="K633" s="655"/>
    </row>
    <row r="634" spans="1:11" s="654" customFormat="1" ht="15" customHeight="1">
      <c r="A634" s="657">
        <v>46</v>
      </c>
      <c r="B634" s="658" t="s">
        <v>284</v>
      </c>
      <c r="C634" s="652" t="s">
        <v>554</v>
      </c>
      <c r="D634" s="652" t="s">
        <v>127</v>
      </c>
      <c r="E634" s="1032">
        <v>4875</v>
      </c>
      <c r="F634" s="653">
        <v>5850</v>
      </c>
      <c r="G634" s="653">
        <v>3500</v>
      </c>
      <c r="H634" s="653">
        <v>2300</v>
      </c>
      <c r="I634" s="653">
        <v>700</v>
      </c>
      <c r="J634" s="655"/>
      <c r="K634" s="655"/>
    </row>
    <row r="635" spans="1:11" s="654" customFormat="1" ht="15" customHeight="1">
      <c r="A635" s="657">
        <v>47</v>
      </c>
      <c r="B635" s="658" t="s">
        <v>6273</v>
      </c>
      <c r="C635" s="652" t="s">
        <v>2489</v>
      </c>
      <c r="D635" s="652" t="s">
        <v>881</v>
      </c>
      <c r="E635" s="1032">
        <v>2925</v>
      </c>
      <c r="F635" s="653">
        <v>3500</v>
      </c>
      <c r="G635" s="653">
        <v>2100</v>
      </c>
      <c r="H635" s="653">
        <v>1400</v>
      </c>
      <c r="I635" s="653">
        <v>400</v>
      </c>
      <c r="J635" s="655"/>
      <c r="K635" s="655"/>
    </row>
    <row r="636" spans="1:11" s="654" customFormat="1" ht="15" customHeight="1">
      <c r="A636" s="657">
        <v>48</v>
      </c>
      <c r="B636" s="658" t="s">
        <v>6301</v>
      </c>
      <c r="C636" s="652" t="s">
        <v>3106</v>
      </c>
      <c r="D636" s="652" t="s">
        <v>6302</v>
      </c>
      <c r="E636" s="1032">
        <v>400</v>
      </c>
      <c r="F636" s="653">
        <v>480</v>
      </c>
      <c r="G636" s="653">
        <v>300</v>
      </c>
      <c r="H636" s="653">
        <v>0</v>
      </c>
      <c r="I636" s="653"/>
      <c r="J636" s="655"/>
      <c r="K636" s="655"/>
    </row>
    <row r="637" spans="1:11" s="654" customFormat="1" ht="15" customHeight="1">
      <c r="A637" s="657">
        <v>49</v>
      </c>
      <c r="B637" s="658" t="s">
        <v>6303</v>
      </c>
      <c r="C637" s="652" t="s">
        <v>3106</v>
      </c>
      <c r="D637" s="652" t="s">
        <v>6304</v>
      </c>
      <c r="E637" s="1032">
        <v>350</v>
      </c>
      <c r="F637" s="653">
        <v>400</v>
      </c>
      <c r="G637" s="653">
        <v>300</v>
      </c>
      <c r="H637" s="653">
        <v>0</v>
      </c>
      <c r="I637" s="653"/>
      <c r="J637" s="655"/>
      <c r="K637" s="655"/>
    </row>
    <row r="638" spans="1:11" s="654" customFormat="1" ht="15" customHeight="1">
      <c r="A638" s="657">
        <v>50</v>
      </c>
      <c r="B638" s="658" t="s">
        <v>6305</v>
      </c>
      <c r="C638" s="652" t="s">
        <v>6306</v>
      </c>
      <c r="D638" s="652" t="s">
        <v>6307</v>
      </c>
      <c r="E638" s="1032">
        <v>300</v>
      </c>
      <c r="F638" s="653">
        <v>360</v>
      </c>
      <c r="G638" s="653">
        <v>200</v>
      </c>
      <c r="H638" s="653">
        <v>0</v>
      </c>
      <c r="I638" s="653"/>
      <c r="J638" s="655"/>
      <c r="K638" s="655"/>
    </row>
    <row r="639" spans="1:11" s="654" customFormat="1" ht="15" customHeight="1">
      <c r="A639" s="657">
        <v>51</v>
      </c>
      <c r="B639" s="658" t="s">
        <v>6308</v>
      </c>
      <c r="C639" s="652" t="s">
        <v>3106</v>
      </c>
      <c r="D639" s="652" t="s">
        <v>6309</v>
      </c>
      <c r="E639" s="1032">
        <v>350</v>
      </c>
      <c r="F639" s="653">
        <v>420</v>
      </c>
      <c r="G639" s="653">
        <v>300</v>
      </c>
      <c r="H639" s="653">
        <v>0</v>
      </c>
      <c r="I639" s="653"/>
      <c r="J639" s="655"/>
      <c r="K639" s="655"/>
    </row>
    <row r="640" spans="1:11" s="654" customFormat="1" ht="15" customHeight="1">
      <c r="A640" s="1357">
        <v>52</v>
      </c>
      <c r="B640" s="1235" t="s">
        <v>6310</v>
      </c>
      <c r="C640" s="652" t="s">
        <v>6311</v>
      </c>
      <c r="D640" s="652" t="s">
        <v>6312</v>
      </c>
      <c r="E640" s="1032">
        <v>400</v>
      </c>
      <c r="F640" s="653">
        <v>480</v>
      </c>
      <c r="G640" s="653">
        <v>300</v>
      </c>
      <c r="H640" s="653">
        <v>0</v>
      </c>
      <c r="I640" s="653"/>
      <c r="J640" s="655"/>
      <c r="K640" s="655"/>
    </row>
    <row r="641" spans="1:13" s="654" customFormat="1" ht="15" customHeight="1">
      <c r="A641" s="1357"/>
      <c r="B641" s="1235"/>
      <c r="C641" s="652" t="s">
        <v>6312</v>
      </c>
      <c r="D641" s="652" t="s">
        <v>6313</v>
      </c>
      <c r="E641" s="1032">
        <v>350</v>
      </c>
      <c r="F641" s="653">
        <v>420</v>
      </c>
      <c r="G641" s="653">
        <v>300</v>
      </c>
      <c r="H641" s="653">
        <v>0</v>
      </c>
      <c r="I641" s="653"/>
      <c r="J641" s="655"/>
      <c r="K641" s="655"/>
    </row>
    <row r="642" spans="1:13" s="654" customFormat="1" ht="15" customHeight="1">
      <c r="A642" s="1356">
        <v>53</v>
      </c>
      <c r="B642" s="1236" t="s">
        <v>6314</v>
      </c>
      <c r="C642" s="652" t="s">
        <v>6315</v>
      </c>
      <c r="D642" s="652" t="s">
        <v>6316</v>
      </c>
      <c r="E642" s="1032">
        <v>300</v>
      </c>
      <c r="F642" s="653">
        <v>360</v>
      </c>
      <c r="G642" s="653">
        <v>200</v>
      </c>
      <c r="H642" s="653">
        <v>0</v>
      </c>
      <c r="I642" s="653"/>
      <c r="J642" s="655"/>
      <c r="K642" s="655"/>
    </row>
    <row r="643" spans="1:13" s="654" customFormat="1" ht="15" customHeight="1">
      <c r="A643" s="1356"/>
      <c r="B643" s="1236"/>
      <c r="C643" s="652" t="s">
        <v>6317</v>
      </c>
      <c r="D643" s="652" t="s">
        <v>6318</v>
      </c>
      <c r="E643" s="1032">
        <v>300</v>
      </c>
      <c r="F643" s="653">
        <v>360</v>
      </c>
      <c r="G643" s="653">
        <v>200</v>
      </c>
      <c r="H643" s="653">
        <v>0</v>
      </c>
      <c r="I643" s="653"/>
      <c r="J643" s="655"/>
      <c r="K643" s="655"/>
    </row>
    <row r="644" spans="1:13" s="654" customFormat="1" ht="15" customHeight="1">
      <c r="A644" s="657">
        <v>54</v>
      </c>
      <c r="B644" s="658" t="s">
        <v>6319</v>
      </c>
      <c r="C644" s="652" t="s">
        <v>6320</v>
      </c>
      <c r="D644" s="652" t="s">
        <v>6321</v>
      </c>
      <c r="E644" s="1032">
        <v>300</v>
      </c>
      <c r="F644" s="653">
        <v>360</v>
      </c>
      <c r="G644" s="653">
        <v>200</v>
      </c>
      <c r="H644" s="653">
        <v>0</v>
      </c>
      <c r="I644" s="653"/>
      <c r="J644" s="655"/>
      <c r="K644" s="655"/>
    </row>
    <row r="645" spans="1:13" s="654" customFormat="1" ht="15" customHeight="1">
      <c r="A645" s="657">
        <v>55</v>
      </c>
      <c r="B645" s="658" t="s">
        <v>6322</v>
      </c>
      <c r="C645" s="652" t="s">
        <v>6323</v>
      </c>
      <c r="D645" s="652" t="s">
        <v>6324</v>
      </c>
      <c r="E645" s="1032">
        <v>300</v>
      </c>
      <c r="F645" s="653">
        <v>360</v>
      </c>
      <c r="G645" s="653">
        <v>200</v>
      </c>
      <c r="H645" s="653">
        <v>0</v>
      </c>
      <c r="I645" s="653"/>
      <c r="J645" s="655"/>
      <c r="K645" s="655"/>
    </row>
    <row r="646" spans="1:13" s="654" customFormat="1" ht="15" customHeight="1">
      <c r="A646" s="657">
        <v>56</v>
      </c>
      <c r="B646" s="658" t="s">
        <v>6325</v>
      </c>
      <c r="C646" s="652" t="s">
        <v>6326</v>
      </c>
      <c r="D646" s="652" t="s">
        <v>6327</v>
      </c>
      <c r="E646" s="1032">
        <v>300</v>
      </c>
      <c r="F646" s="653">
        <v>360</v>
      </c>
      <c r="G646" s="653">
        <v>200</v>
      </c>
      <c r="H646" s="653">
        <v>0</v>
      </c>
      <c r="I646" s="653"/>
      <c r="J646" s="655"/>
      <c r="K646" s="655"/>
    </row>
    <row r="647" spans="1:13" s="662" customFormat="1" ht="15" customHeight="1">
      <c r="A647" s="659">
        <v>13</v>
      </c>
      <c r="B647" s="660" t="s">
        <v>6328</v>
      </c>
      <c r="C647" s="659"/>
      <c r="D647" s="659"/>
      <c r="E647" s="1033">
        <v>0</v>
      </c>
      <c r="F647" s="661"/>
      <c r="G647" s="661"/>
      <c r="H647" s="661"/>
      <c r="I647" s="661"/>
      <c r="J647" s="655"/>
      <c r="K647" s="655"/>
      <c r="L647" s="654"/>
      <c r="M647" s="654"/>
    </row>
    <row r="648" spans="1:13" s="654" customFormat="1" ht="15" customHeight="1">
      <c r="A648" s="1234">
        <v>1</v>
      </c>
      <c r="B648" s="1233" t="s">
        <v>3089</v>
      </c>
      <c r="C648" s="652" t="s">
        <v>6329</v>
      </c>
      <c r="D648" s="652" t="s">
        <v>6330</v>
      </c>
      <c r="E648" s="1032">
        <v>3000</v>
      </c>
      <c r="F648" s="653">
        <v>3600</v>
      </c>
      <c r="G648" s="653">
        <v>2160</v>
      </c>
      <c r="H648" s="653">
        <v>1400</v>
      </c>
      <c r="I648" s="653">
        <v>430</v>
      </c>
      <c r="J648" s="655"/>
      <c r="K648" s="655"/>
    </row>
    <row r="649" spans="1:13" s="654" customFormat="1" ht="15" customHeight="1">
      <c r="A649" s="1234"/>
      <c r="B649" s="1233"/>
      <c r="C649" s="652" t="s">
        <v>6330</v>
      </c>
      <c r="D649" s="652" t="s">
        <v>6331</v>
      </c>
      <c r="E649" s="1032">
        <v>3120</v>
      </c>
      <c r="F649" s="653">
        <v>3700</v>
      </c>
      <c r="G649" s="653">
        <v>2220</v>
      </c>
      <c r="H649" s="653">
        <v>1500</v>
      </c>
      <c r="I649" s="653">
        <v>450</v>
      </c>
      <c r="J649" s="655"/>
      <c r="K649" s="655"/>
    </row>
    <row r="650" spans="1:13" s="654" customFormat="1" ht="15" customHeight="1">
      <c r="A650" s="1234"/>
      <c r="B650" s="1233"/>
      <c r="C650" s="652" t="s">
        <v>6332</v>
      </c>
      <c r="D650" s="652" t="s">
        <v>6333</v>
      </c>
      <c r="E650" s="1032">
        <v>2000</v>
      </c>
      <c r="F650" s="653">
        <v>2400</v>
      </c>
      <c r="G650" s="653">
        <v>1440</v>
      </c>
      <c r="H650" s="653">
        <v>950</v>
      </c>
      <c r="I650" s="653">
        <v>290</v>
      </c>
      <c r="J650" s="655"/>
      <c r="K650" s="655"/>
    </row>
    <row r="651" spans="1:13" s="654" customFormat="1" ht="15" customHeight="1">
      <c r="A651" s="1234"/>
      <c r="B651" s="1233"/>
      <c r="C651" s="652" t="s">
        <v>6333</v>
      </c>
      <c r="D651" s="652" t="s">
        <v>6334</v>
      </c>
      <c r="E651" s="1032">
        <v>900</v>
      </c>
      <c r="F651" s="653">
        <v>1100</v>
      </c>
      <c r="G651" s="653">
        <v>660</v>
      </c>
      <c r="H651" s="653">
        <v>450</v>
      </c>
      <c r="I651" s="653">
        <v>130</v>
      </c>
      <c r="J651" s="655"/>
      <c r="K651" s="655"/>
    </row>
    <row r="652" spans="1:13" s="654" customFormat="1" ht="15" customHeight="1">
      <c r="A652" s="1234">
        <v>2</v>
      </c>
      <c r="B652" s="1233" t="s">
        <v>6335</v>
      </c>
      <c r="C652" s="652" t="s">
        <v>6336</v>
      </c>
      <c r="D652" s="652" t="s">
        <v>6337</v>
      </c>
      <c r="E652" s="1032">
        <v>2000</v>
      </c>
      <c r="F652" s="653">
        <v>2500</v>
      </c>
      <c r="G652" s="653">
        <v>1500</v>
      </c>
      <c r="H652" s="653">
        <v>1100</v>
      </c>
      <c r="I652" s="653">
        <v>330</v>
      </c>
      <c r="J652" s="655"/>
      <c r="K652" s="655"/>
    </row>
    <row r="653" spans="1:13" s="654" customFormat="1" ht="15" customHeight="1">
      <c r="A653" s="1234"/>
      <c r="B653" s="1233"/>
      <c r="C653" s="652" t="s">
        <v>6337</v>
      </c>
      <c r="D653" s="652" t="s">
        <v>6338</v>
      </c>
      <c r="E653" s="1032">
        <v>1800</v>
      </c>
      <c r="F653" s="653">
        <v>2200</v>
      </c>
      <c r="G653" s="653">
        <v>1320</v>
      </c>
      <c r="H653" s="653">
        <v>850</v>
      </c>
      <c r="I653" s="653">
        <v>270</v>
      </c>
      <c r="J653" s="655"/>
      <c r="K653" s="655"/>
    </row>
    <row r="654" spans="1:13" s="654" customFormat="1" ht="15" customHeight="1">
      <c r="A654" s="1234"/>
      <c r="B654" s="1233"/>
      <c r="C654" s="652" t="s">
        <v>6338</v>
      </c>
      <c r="D654" s="652" t="s">
        <v>6339</v>
      </c>
      <c r="E654" s="1032">
        <v>1000</v>
      </c>
      <c r="F654" s="653">
        <v>1200</v>
      </c>
      <c r="G654" s="653">
        <v>720</v>
      </c>
      <c r="H654" s="653">
        <v>480</v>
      </c>
      <c r="I654" s="653">
        <v>150</v>
      </c>
      <c r="J654" s="655"/>
      <c r="K654" s="655"/>
    </row>
    <row r="655" spans="1:13" s="654" customFormat="1" ht="15" customHeight="1">
      <c r="A655" s="1234"/>
      <c r="B655" s="1233"/>
      <c r="C655" s="652" t="s">
        <v>6339</v>
      </c>
      <c r="D655" s="652" t="s">
        <v>6340</v>
      </c>
      <c r="E655" s="1032">
        <v>1600</v>
      </c>
      <c r="F655" s="653">
        <v>1900</v>
      </c>
      <c r="G655" s="653">
        <v>1140</v>
      </c>
      <c r="H655" s="653">
        <v>750</v>
      </c>
      <c r="I655" s="653">
        <v>230</v>
      </c>
      <c r="J655" s="655"/>
      <c r="K655" s="655"/>
    </row>
    <row r="656" spans="1:13" s="654" customFormat="1" ht="15" customHeight="1">
      <c r="A656" s="1234"/>
      <c r="B656" s="1233"/>
      <c r="C656" s="652" t="s">
        <v>6340</v>
      </c>
      <c r="D656" s="652" t="s">
        <v>6341</v>
      </c>
      <c r="E656" s="1032">
        <v>1190</v>
      </c>
      <c r="F656" s="653">
        <v>1400</v>
      </c>
      <c r="G656" s="653">
        <v>840</v>
      </c>
      <c r="H656" s="653">
        <v>550</v>
      </c>
      <c r="I656" s="653">
        <v>170</v>
      </c>
      <c r="J656" s="655"/>
      <c r="K656" s="655"/>
    </row>
    <row r="657" spans="1:11" s="654" customFormat="1" ht="15" customHeight="1">
      <c r="A657" s="1234"/>
      <c r="B657" s="1233"/>
      <c r="C657" s="652" t="s">
        <v>6341</v>
      </c>
      <c r="D657" s="652" t="s">
        <v>6342</v>
      </c>
      <c r="E657" s="1032">
        <v>550</v>
      </c>
      <c r="F657" s="653">
        <v>650</v>
      </c>
      <c r="G657" s="653">
        <v>390</v>
      </c>
      <c r="H657" s="653">
        <v>260</v>
      </c>
      <c r="I657" s="653"/>
      <c r="J657" s="655"/>
      <c r="K657" s="655"/>
    </row>
    <row r="658" spans="1:11" s="654" customFormat="1" ht="15" customHeight="1">
      <c r="A658" s="1234"/>
      <c r="B658" s="1233"/>
      <c r="C658" s="652" t="s">
        <v>6342</v>
      </c>
      <c r="D658" s="652" t="s">
        <v>6343</v>
      </c>
      <c r="E658" s="1032">
        <v>600</v>
      </c>
      <c r="F658" s="653">
        <v>750</v>
      </c>
      <c r="G658" s="653">
        <v>450</v>
      </c>
      <c r="H658" s="653">
        <v>300</v>
      </c>
      <c r="I658" s="653"/>
      <c r="J658" s="655"/>
      <c r="K658" s="655"/>
    </row>
    <row r="659" spans="1:11" s="654" customFormat="1" ht="15" customHeight="1">
      <c r="A659" s="1234"/>
      <c r="B659" s="1233"/>
      <c r="C659" s="652" t="s">
        <v>6343</v>
      </c>
      <c r="D659" s="652" t="s">
        <v>6344</v>
      </c>
      <c r="E659" s="1032">
        <v>600</v>
      </c>
      <c r="F659" s="653">
        <v>750</v>
      </c>
      <c r="G659" s="653">
        <v>450</v>
      </c>
      <c r="H659" s="653">
        <v>300</v>
      </c>
      <c r="I659" s="653"/>
      <c r="J659" s="655"/>
      <c r="K659" s="655"/>
    </row>
    <row r="660" spans="1:11" s="654" customFormat="1" ht="15" customHeight="1">
      <c r="A660" s="1234"/>
      <c r="B660" s="1233"/>
      <c r="C660" s="652" t="s">
        <v>6345</v>
      </c>
      <c r="D660" s="652" t="s">
        <v>6346</v>
      </c>
      <c r="E660" s="1032">
        <v>250</v>
      </c>
      <c r="F660" s="653">
        <v>300</v>
      </c>
      <c r="G660" s="653">
        <v>180</v>
      </c>
      <c r="H660" s="653">
        <v>150</v>
      </c>
      <c r="I660" s="653"/>
      <c r="J660" s="655"/>
      <c r="K660" s="655"/>
    </row>
    <row r="661" spans="1:11" s="654" customFormat="1" ht="15" customHeight="1">
      <c r="A661" s="1234"/>
      <c r="B661" s="1233"/>
      <c r="C661" s="652" t="s">
        <v>6346</v>
      </c>
      <c r="D661" s="652" t="s">
        <v>6347</v>
      </c>
      <c r="E661" s="1032">
        <v>200</v>
      </c>
      <c r="F661" s="653">
        <v>250</v>
      </c>
      <c r="G661" s="653">
        <v>150</v>
      </c>
      <c r="H661" s="653">
        <v>100</v>
      </c>
      <c r="I661" s="653"/>
      <c r="J661" s="655"/>
      <c r="K661" s="655"/>
    </row>
    <row r="662" spans="1:11" s="654" customFormat="1" ht="15" customHeight="1">
      <c r="A662" s="1234">
        <v>3</v>
      </c>
      <c r="B662" s="1233" t="s">
        <v>6348</v>
      </c>
      <c r="C662" s="652" t="s">
        <v>6349</v>
      </c>
      <c r="D662" s="652" t="s">
        <v>6350</v>
      </c>
      <c r="E662" s="1032">
        <v>1000</v>
      </c>
      <c r="F662" s="653">
        <v>1200</v>
      </c>
      <c r="G662" s="653">
        <v>720</v>
      </c>
      <c r="H662" s="653">
        <v>480</v>
      </c>
      <c r="I662" s="653">
        <v>150</v>
      </c>
      <c r="J662" s="655"/>
      <c r="K662" s="655"/>
    </row>
    <row r="663" spans="1:11" s="654" customFormat="1" ht="15" customHeight="1">
      <c r="A663" s="1234"/>
      <c r="B663" s="1233"/>
      <c r="C663" s="652" t="s">
        <v>6350</v>
      </c>
      <c r="D663" s="652" t="s">
        <v>6351</v>
      </c>
      <c r="E663" s="1032">
        <v>500</v>
      </c>
      <c r="F663" s="653">
        <v>600</v>
      </c>
      <c r="G663" s="653">
        <v>360</v>
      </c>
      <c r="H663" s="653">
        <v>250</v>
      </c>
      <c r="I663" s="653"/>
      <c r="J663" s="655"/>
      <c r="K663" s="655"/>
    </row>
    <row r="664" spans="1:11" s="654" customFormat="1" ht="15" customHeight="1">
      <c r="A664" s="663">
        <v>4</v>
      </c>
      <c r="B664" s="652" t="s">
        <v>6352</v>
      </c>
      <c r="C664" s="652" t="s">
        <v>3106</v>
      </c>
      <c r="D664" s="652" t="s">
        <v>6353</v>
      </c>
      <c r="E664" s="1032">
        <v>504</v>
      </c>
      <c r="F664" s="653">
        <v>600</v>
      </c>
      <c r="G664" s="653">
        <v>360</v>
      </c>
      <c r="H664" s="653">
        <v>240</v>
      </c>
      <c r="I664" s="653"/>
      <c r="J664" s="655"/>
      <c r="K664" s="655"/>
    </row>
    <row r="665" spans="1:11" s="654" customFormat="1" ht="15" customHeight="1">
      <c r="A665" s="663">
        <v>5</v>
      </c>
      <c r="B665" s="652" t="s">
        <v>6354</v>
      </c>
      <c r="C665" s="652" t="s">
        <v>6355</v>
      </c>
      <c r="D665" s="652" t="s">
        <v>6356</v>
      </c>
      <c r="E665" s="1032">
        <v>300</v>
      </c>
      <c r="F665" s="653">
        <v>360</v>
      </c>
      <c r="G665" s="653">
        <v>216</v>
      </c>
      <c r="H665" s="653">
        <v>144</v>
      </c>
      <c r="I665" s="653"/>
      <c r="J665" s="655"/>
      <c r="K665" s="655"/>
    </row>
    <row r="666" spans="1:11" s="654" customFormat="1" ht="15" customHeight="1">
      <c r="A666" s="663">
        <v>6</v>
      </c>
      <c r="B666" s="652" t="s">
        <v>6357</v>
      </c>
      <c r="C666" s="652" t="s">
        <v>6358</v>
      </c>
      <c r="D666" s="652" t="s">
        <v>6359</v>
      </c>
      <c r="E666" s="1032">
        <v>400</v>
      </c>
      <c r="F666" s="653">
        <v>500</v>
      </c>
      <c r="G666" s="653">
        <v>300</v>
      </c>
      <c r="H666" s="653">
        <v>200</v>
      </c>
      <c r="I666" s="653"/>
      <c r="J666" s="655"/>
      <c r="K666" s="655"/>
    </row>
    <row r="667" spans="1:11" s="654" customFormat="1" ht="15" customHeight="1">
      <c r="A667" s="663">
        <v>7</v>
      </c>
      <c r="B667" s="652" t="s">
        <v>6360</v>
      </c>
      <c r="C667" s="652" t="s">
        <v>3106</v>
      </c>
      <c r="D667" s="652" t="s">
        <v>6361</v>
      </c>
      <c r="E667" s="1032">
        <v>450</v>
      </c>
      <c r="F667" s="653">
        <v>550</v>
      </c>
      <c r="G667" s="653">
        <v>330</v>
      </c>
      <c r="H667" s="653">
        <v>220</v>
      </c>
      <c r="I667" s="653"/>
      <c r="J667" s="655"/>
      <c r="K667" s="655"/>
    </row>
    <row r="668" spans="1:11" s="654" customFormat="1" ht="15" customHeight="1">
      <c r="A668" s="1234">
        <v>8</v>
      </c>
      <c r="B668" s="1233" t="s">
        <v>6362</v>
      </c>
      <c r="C668" s="652" t="s">
        <v>6363</v>
      </c>
      <c r="D668" s="652" t="s">
        <v>6364</v>
      </c>
      <c r="E668" s="1032">
        <v>600</v>
      </c>
      <c r="F668" s="653">
        <v>750</v>
      </c>
      <c r="G668" s="653">
        <v>450</v>
      </c>
      <c r="H668" s="653">
        <v>300</v>
      </c>
      <c r="I668" s="653"/>
      <c r="J668" s="655"/>
      <c r="K668" s="655"/>
    </row>
    <row r="669" spans="1:11" s="654" customFormat="1" ht="15" customHeight="1">
      <c r="A669" s="1234"/>
      <c r="B669" s="1233"/>
      <c r="C669" s="652" t="s">
        <v>6364</v>
      </c>
      <c r="D669" s="652" t="s">
        <v>6365</v>
      </c>
      <c r="E669" s="1032">
        <v>400</v>
      </c>
      <c r="F669" s="653">
        <v>500</v>
      </c>
      <c r="G669" s="653">
        <v>300</v>
      </c>
      <c r="H669" s="653">
        <v>200</v>
      </c>
      <c r="I669" s="653"/>
      <c r="J669" s="655"/>
      <c r="K669" s="655"/>
    </row>
    <row r="670" spans="1:11" s="654" customFormat="1" ht="15" customHeight="1">
      <c r="A670" s="1234"/>
      <c r="B670" s="1233"/>
      <c r="C670" s="652" t="s">
        <v>6365</v>
      </c>
      <c r="D670" s="652" t="s">
        <v>6366</v>
      </c>
      <c r="E670" s="1032">
        <v>300</v>
      </c>
      <c r="F670" s="653">
        <v>350</v>
      </c>
      <c r="G670" s="653">
        <v>210</v>
      </c>
      <c r="H670" s="653">
        <v>140</v>
      </c>
      <c r="I670" s="653"/>
      <c r="J670" s="655"/>
      <c r="K670" s="655"/>
    </row>
    <row r="671" spans="1:11" s="654" customFormat="1" ht="15" customHeight="1">
      <c r="A671" s="1234"/>
      <c r="B671" s="1233"/>
      <c r="C671" s="652" t="s">
        <v>6366</v>
      </c>
      <c r="D671" s="652" t="s">
        <v>6367</v>
      </c>
      <c r="E671" s="1032">
        <v>250</v>
      </c>
      <c r="F671" s="653">
        <v>300</v>
      </c>
      <c r="G671" s="653">
        <v>180</v>
      </c>
      <c r="H671" s="653">
        <v>120</v>
      </c>
      <c r="I671" s="653"/>
      <c r="J671" s="655"/>
      <c r="K671" s="655"/>
    </row>
    <row r="672" spans="1:11" s="654" customFormat="1" ht="15" customHeight="1">
      <c r="A672" s="1234"/>
      <c r="B672" s="1233"/>
      <c r="C672" s="652" t="s">
        <v>6367</v>
      </c>
      <c r="D672" s="652" t="s">
        <v>6368</v>
      </c>
      <c r="E672" s="1032">
        <v>200</v>
      </c>
      <c r="F672" s="653">
        <v>250</v>
      </c>
      <c r="G672" s="653">
        <v>150</v>
      </c>
      <c r="H672" s="653">
        <v>100</v>
      </c>
      <c r="I672" s="653"/>
      <c r="J672" s="655"/>
      <c r="K672" s="655"/>
    </row>
    <row r="673" spans="1:11" s="654" customFormat="1" ht="15" customHeight="1">
      <c r="A673" s="1234">
        <v>9</v>
      </c>
      <c r="B673" s="1233" t="s">
        <v>6369</v>
      </c>
      <c r="C673" s="652" t="s">
        <v>6370</v>
      </c>
      <c r="D673" s="652" t="s">
        <v>6371</v>
      </c>
      <c r="E673" s="1032">
        <v>200</v>
      </c>
      <c r="F673" s="653">
        <v>250</v>
      </c>
      <c r="G673" s="653">
        <v>150</v>
      </c>
      <c r="H673" s="653">
        <v>100</v>
      </c>
      <c r="I673" s="653"/>
      <c r="J673" s="655"/>
      <c r="K673" s="655"/>
    </row>
    <row r="674" spans="1:11" s="654" customFormat="1" ht="15" customHeight="1">
      <c r="A674" s="1234"/>
      <c r="B674" s="1233"/>
      <c r="C674" s="652" t="s">
        <v>6335</v>
      </c>
      <c r="D674" s="652" t="s">
        <v>6372</v>
      </c>
      <c r="E674" s="1032">
        <v>250</v>
      </c>
      <c r="F674" s="653">
        <v>300</v>
      </c>
      <c r="G674" s="653">
        <v>180</v>
      </c>
      <c r="H674" s="653">
        <v>120</v>
      </c>
      <c r="I674" s="653"/>
      <c r="J674" s="655"/>
      <c r="K674" s="655"/>
    </row>
    <row r="675" spans="1:11" s="654" customFormat="1" ht="15" customHeight="1">
      <c r="A675" s="1234">
        <v>10</v>
      </c>
      <c r="B675" s="1233" t="s">
        <v>6373</v>
      </c>
      <c r="C675" s="652" t="s">
        <v>6335</v>
      </c>
      <c r="D675" s="652" t="s">
        <v>6374</v>
      </c>
      <c r="E675" s="1032">
        <v>250</v>
      </c>
      <c r="F675" s="653">
        <v>300</v>
      </c>
      <c r="G675" s="653">
        <v>180</v>
      </c>
      <c r="H675" s="653">
        <v>120</v>
      </c>
      <c r="I675" s="653"/>
      <c r="J675" s="655"/>
      <c r="K675" s="655"/>
    </row>
    <row r="676" spans="1:11" s="654" customFormat="1" ht="15" customHeight="1">
      <c r="A676" s="1234"/>
      <c r="B676" s="1233"/>
      <c r="C676" s="652" t="s">
        <v>6335</v>
      </c>
      <c r="D676" s="652" t="s">
        <v>6375</v>
      </c>
      <c r="E676" s="1032">
        <v>250</v>
      </c>
      <c r="F676" s="653">
        <v>300</v>
      </c>
      <c r="G676" s="653">
        <v>180</v>
      </c>
      <c r="H676" s="653">
        <v>120</v>
      </c>
      <c r="I676" s="653"/>
      <c r="J676" s="655"/>
      <c r="K676" s="655"/>
    </row>
    <row r="677" spans="1:11" s="654" customFormat="1" ht="15" customHeight="1">
      <c r="A677" s="663">
        <v>11</v>
      </c>
      <c r="B677" s="652" t="s">
        <v>6376</v>
      </c>
      <c r="C677" s="652" t="s">
        <v>6335</v>
      </c>
      <c r="D677" s="652" t="s">
        <v>6377</v>
      </c>
      <c r="E677" s="1032">
        <v>200</v>
      </c>
      <c r="F677" s="653">
        <v>250</v>
      </c>
      <c r="G677" s="653">
        <v>150</v>
      </c>
      <c r="H677" s="653">
        <v>0</v>
      </c>
      <c r="I677" s="653"/>
      <c r="J677" s="655"/>
      <c r="K677" s="655"/>
    </row>
    <row r="678" spans="1:11" s="654" customFormat="1" ht="15" customHeight="1">
      <c r="A678" s="663">
        <v>12</v>
      </c>
      <c r="B678" s="652" t="s">
        <v>6378</v>
      </c>
      <c r="C678" s="652" t="s">
        <v>6335</v>
      </c>
      <c r="D678" s="652" t="s">
        <v>6379</v>
      </c>
      <c r="E678" s="1032">
        <v>150</v>
      </c>
      <c r="F678" s="653">
        <v>200</v>
      </c>
      <c r="G678" s="653">
        <v>130</v>
      </c>
      <c r="H678" s="653">
        <v>0</v>
      </c>
      <c r="I678" s="653"/>
      <c r="J678" s="655"/>
      <c r="K678" s="655"/>
    </row>
    <row r="679" spans="1:11" s="654" customFormat="1" ht="15" customHeight="1">
      <c r="A679" s="663">
        <v>13</v>
      </c>
      <c r="B679" s="652" t="s">
        <v>6380</v>
      </c>
      <c r="C679" s="652" t="s">
        <v>6335</v>
      </c>
      <c r="D679" s="652" t="s">
        <v>6381</v>
      </c>
      <c r="E679" s="1032">
        <v>150</v>
      </c>
      <c r="F679" s="653">
        <v>200</v>
      </c>
      <c r="G679" s="653">
        <v>130</v>
      </c>
      <c r="H679" s="653">
        <v>0</v>
      </c>
      <c r="I679" s="653"/>
      <c r="J679" s="655"/>
      <c r="K679" s="655"/>
    </row>
    <row r="680" spans="1:11" s="654" customFormat="1" ht="15" customHeight="1">
      <c r="A680" s="1234">
        <v>14</v>
      </c>
      <c r="B680" s="1233" t="s">
        <v>6382</v>
      </c>
      <c r="C680" s="652" t="s">
        <v>6335</v>
      </c>
      <c r="D680" s="652" t="s">
        <v>6383</v>
      </c>
      <c r="E680" s="1032">
        <v>250</v>
      </c>
      <c r="F680" s="653">
        <v>300</v>
      </c>
      <c r="G680" s="653">
        <v>180</v>
      </c>
      <c r="H680" s="653">
        <v>0</v>
      </c>
      <c r="I680" s="653"/>
      <c r="J680" s="655"/>
      <c r="K680" s="655"/>
    </row>
    <row r="681" spans="1:11" s="654" customFormat="1" ht="15" customHeight="1">
      <c r="A681" s="1234"/>
      <c r="B681" s="1233"/>
      <c r="C681" s="652" t="s">
        <v>6384</v>
      </c>
      <c r="D681" s="652" t="s">
        <v>6383</v>
      </c>
      <c r="E681" s="1032">
        <v>220</v>
      </c>
      <c r="F681" s="653">
        <v>270</v>
      </c>
      <c r="G681" s="653">
        <v>160</v>
      </c>
      <c r="H681" s="653">
        <v>0</v>
      </c>
      <c r="I681" s="653"/>
      <c r="J681" s="655"/>
      <c r="K681" s="655"/>
    </row>
    <row r="682" spans="1:11" s="654" customFormat="1" ht="15" customHeight="1">
      <c r="A682" s="1234"/>
      <c r="B682" s="1233"/>
      <c r="C682" s="652" t="s">
        <v>6385</v>
      </c>
      <c r="D682" s="652" t="s">
        <v>6386</v>
      </c>
      <c r="E682" s="1032">
        <v>200</v>
      </c>
      <c r="F682" s="653">
        <v>250</v>
      </c>
      <c r="G682" s="653">
        <v>200</v>
      </c>
      <c r="H682" s="653">
        <v>150</v>
      </c>
      <c r="I682" s="653"/>
      <c r="J682" s="655"/>
      <c r="K682" s="655"/>
    </row>
    <row r="683" spans="1:11" s="654" customFormat="1" ht="15" customHeight="1">
      <c r="A683" s="1234">
        <v>15</v>
      </c>
      <c r="B683" s="1233" t="s">
        <v>6387</v>
      </c>
      <c r="C683" s="652" t="s">
        <v>6388</v>
      </c>
      <c r="D683" s="652" t="s">
        <v>6389</v>
      </c>
      <c r="E683" s="1032">
        <v>250</v>
      </c>
      <c r="F683" s="653">
        <v>300</v>
      </c>
      <c r="G683" s="653">
        <v>180</v>
      </c>
      <c r="H683" s="653">
        <v>130</v>
      </c>
      <c r="I683" s="653"/>
      <c r="J683" s="655"/>
      <c r="K683" s="655"/>
    </row>
    <row r="684" spans="1:11" s="654" customFormat="1" ht="15" customHeight="1">
      <c r="A684" s="1234"/>
      <c r="B684" s="1233"/>
      <c r="C684" s="652" t="s">
        <v>6390</v>
      </c>
      <c r="D684" s="652" t="s">
        <v>6391</v>
      </c>
      <c r="E684" s="1032">
        <v>200</v>
      </c>
      <c r="F684" s="653">
        <v>250</v>
      </c>
      <c r="G684" s="653">
        <v>150</v>
      </c>
      <c r="H684" s="653">
        <v>0</v>
      </c>
      <c r="I684" s="653"/>
      <c r="J684" s="655"/>
      <c r="K684" s="655"/>
    </row>
    <row r="685" spans="1:11" s="654" customFormat="1" ht="15" customHeight="1">
      <c r="A685" s="1234"/>
      <c r="B685" s="1233"/>
      <c r="C685" s="652" t="s">
        <v>6392</v>
      </c>
      <c r="D685" s="652" t="s">
        <v>6393</v>
      </c>
      <c r="E685" s="1032">
        <v>250</v>
      </c>
      <c r="F685" s="653">
        <v>300</v>
      </c>
      <c r="G685" s="653">
        <v>180</v>
      </c>
      <c r="H685" s="653">
        <v>130</v>
      </c>
      <c r="I685" s="653"/>
      <c r="J685" s="655"/>
      <c r="K685" s="655"/>
    </row>
    <row r="686" spans="1:11" s="654" customFormat="1" ht="15" customHeight="1">
      <c r="A686" s="663">
        <v>16</v>
      </c>
      <c r="B686" s="652" t="s">
        <v>6373</v>
      </c>
      <c r="C686" s="652" t="s">
        <v>6335</v>
      </c>
      <c r="D686" s="652" t="s">
        <v>6394</v>
      </c>
      <c r="E686" s="1032">
        <v>250</v>
      </c>
      <c r="F686" s="653">
        <v>300</v>
      </c>
      <c r="G686" s="653">
        <v>180</v>
      </c>
      <c r="H686" s="653">
        <v>130</v>
      </c>
      <c r="I686" s="653"/>
      <c r="J686" s="655"/>
      <c r="K686" s="655"/>
    </row>
    <row r="687" spans="1:11" s="654" customFormat="1" ht="15" customHeight="1">
      <c r="A687" s="663">
        <v>17</v>
      </c>
      <c r="B687" s="652" t="s">
        <v>6395</v>
      </c>
      <c r="C687" s="652" t="s">
        <v>6396</v>
      </c>
      <c r="D687" s="652" t="s">
        <v>6397</v>
      </c>
      <c r="E687" s="1032">
        <v>250</v>
      </c>
      <c r="F687" s="653">
        <v>300</v>
      </c>
      <c r="G687" s="653">
        <v>180</v>
      </c>
      <c r="H687" s="653">
        <v>130</v>
      </c>
      <c r="I687" s="653"/>
      <c r="J687" s="655"/>
      <c r="K687" s="655"/>
    </row>
    <row r="688" spans="1:11" s="654" customFormat="1" ht="15" customHeight="1">
      <c r="A688" s="663">
        <v>18</v>
      </c>
      <c r="B688" s="652" t="s">
        <v>6398</v>
      </c>
      <c r="C688" s="652" t="s">
        <v>6399</v>
      </c>
      <c r="D688" s="652" t="s">
        <v>6400</v>
      </c>
      <c r="E688" s="1032">
        <v>100</v>
      </c>
      <c r="F688" s="653">
        <v>150</v>
      </c>
      <c r="G688" s="653">
        <v>100</v>
      </c>
      <c r="H688" s="653">
        <v>0</v>
      </c>
      <c r="I688" s="653"/>
      <c r="J688" s="655"/>
      <c r="K688" s="655"/>
    </row>
    <row r="689" spans="1:13" s="654" customFormat="1" ht="15" customHeight="1">
      <c r="A689" s="1234">
        <v>19</v>
      </c>
      <c r="B689" s="1233" t="s">
        <v>6401</v>
      </c>
      <c r="C689" s="652" t="s">
        <v>6402</v>
      </c>
      <c r="D689" s="652" t="s">
        <v>6403</v>
      </c>
      <c r="E689" s="1032">
        <v>100</v>
      </c>
      <c r="F689" s="653">
        <v>150</v>
      </c>
      <c r="G689" s="653">
        <v>100</v>
      </c>
      <c r="H689" s="653">
        <v>0</v>
      </c>
      <c r="I689" s="653"/>
      <c r="J689" s="655"/>
      <c r="K689" s="655"/>
    </row>
    <row r="690" spans="1:13" s="654" customFormat="1" ht="15" customHeight="1">
      <c r="A690" s="1234"/>
      <c r="B690" s="1233"/>
      <c r="C690" s="652" t="s">
        <v>6403</v>
      </c>
      <c r="D690" s="652" t="s">
        <v>6404</v>
      </c>
      <c r="E690" s="1032">
        <v>100</v>
      </c>
      <c r="F690" s="653">
        <v>150</v>
      </c>
      <c r="G690" s="653">
        <v>100</v>
      </c>
      <c r="H690" s="653">
        <v>0</v>
      </c>
      <c r="I690" s="653"/>
      <c r="J690" s="655"/>
      <c r="K690" s="655"/>
    </row>
    <row r="691" spans="1:13" s="662" customFormat="1" ht="15" customHeight="1">
      <c r="A691" s="659">
        <v>14</v>
      </c>
      <c r="B691" s="660" t="s">
        <v>6405</v>
      </c>
      <c r="C691" s="659"/>
      <c r="D691" s="659"/>
      <c r="E691" s="1033">
        <v>0</v>
      </c>
      <c r="F691" s="661"/>
      <c r="G691" s="661"/>
      <c r="H691" s="661"/>
      <c r="I691" s="661"/>
      <c r="J691" s="655"/>
      <c r="K691" s="655"/>
      <c r="L691" s="654"/>
      <c r="M691" s="654"/>
    </row>
    <row r="692" spans="1:13" s="654" customFormat="1" ht="15" customHeight="1">
      <c r="A692" s="652">
        <v>1</v>
      </c>
      <c r="B692" s="658" t="s">
        <v>3089</v>
      </c>
      <c r="C692" s="652" t="s">
        <v>6361</v>
      </c>
      <c r="D692" s="652" t="s">
        <v>6406</v>
      </c>
      <c r="E692" s="1032">
        <v>180</v>
      </c>
      <c r="F692" s="653">
        <v>220</v>
      </c>
      <c r="G692" s="653">
        <v>140</v>
      </c>
      <c r="H692" s="653">
        <v>0</v>
      </c>
      <c r="I692" s="653"/>
      <c r="J692" s="655"/>
      <c r="K692" s="655"/>
    </row>
    <row r="693" spans="1:13" s="654" customFormat="1" ht="15" customHeight="1">
      <c r="A693" s="1233">
        <v>2</v>
      </c>
      <c r="B693" s="1235" t="s">
        <v>566</v>
      </c>
      <c r="C693" s="652" t="s">
        <v>6407</v>
      </c>
      <c r="D693" s="663" t="s">
        <v>6408</v>
      </c>
      <c r="E693" s="1032">
        <v>180</v>
      </c>
      <c r="F693" s="653">
        <v>220</v>
      </c>
      <c r="G693" s="653">
        <v>140</v>
      </c>
      <c r="H693" s="653">
        <v>0</v>
      </c>
      <c r="I693" s="653"/>
      <c r="J693" s="655"/>
      <c r="K693" s="655"/>
    </row>
    <row r="694" spans="1:13" s="654" customFormat="1" ht="15" customHeight="1">
      <c r="A694" s="1233"/>
      <c r="B694" s="1235"/>
      <c r="C694" s="663" t="s">
        <v>6409</v>
      </c>
      <c r="D694" s="663" t="s">
        <v>6410</v>
      </c>
      <c r="E694" s="1032">
        <v>300</v>
      </c>
      <c r="F694" s="653">
        <v>360</v>
      </c>
      <c r="G694" s="653">
        <v>220</v>
      </c>
      <c r="H694" s="653">
        <v>140</v>
      </c>
      <c r="I694" s="653">
        <v>120</v>
      </c>
      <c r="J694" s="655"/>
      <c r="K694" s="655"/>
    </row>
    <row r="695" spans="1:13" s="654" customFormat="1" ht="15" customHeight="1">
      <c r="A695" s="1233"/>
      <c r="B695" s="1235"/>
      <c r="C695" s="663" t="s">
        <v>6411</v>
      </c>
      <c r="D695" s="663" t="s">
        <v>6412</v>
      </c>
      <c r="E695" s="1032">
        <v>300</v>
      </c>
      <c r="F695" s="653">
        <v>360</v>
      </c>
      <c r="G695" s="653">
        <v>220</v>
      </c>
      <c r="H695" s="653">
        <v>140</v>
      </c>
      <c r="I695" s="653">
        <v>120</v>
      </c>
      <c r="J695" s="655"/>
      <c r="K695" s="655"/>
    </row>
    <row r="696" spans="1:13" s="654" customFormat="1" ht="15" customHeight="1">
      <c r="A696" s="1233"/>
      <c r="B696" s="1235"/>
      <c r="C696" s="663" t="s">
        <v>6413</v>
      </c>
      <c r="D696" s="663" t="s">
        <v>6414</v>
      </c>
      <c r="E696" s="1032">
        <v>200</v>
      </c>
      <c r="F696" s="653">
        <v>240</v>
      </c>
      <c r="G696" s="653">
        <v>140</v>
      </c>
      <c r="H696" s="653">
        <v>100</v>
      </c>
      <c r="I696" s="653"/>
      <c r="J696" s="655"/>
      <c r="K696" s="655"/>
    </row>
    <row r="697" spans="1:13" s="654" customFormat="1" ht="15" customHeight="1">
      <c r="A697" s="1233"/>
      <c r="B697" s="1235"/>
      <c r="C697" s="663" t="s">
        <v>6415</v>
      </c>
      <c r="D697" s="663" t="s">
        <v>6416</v>
      </c>
      <c r="E697" s="1032">
        <v>300</v>
      </c>
      <c r="F697" s="653">
        <v>360</v>
      </c>
      <c r="G697" s="653">
        <v>220</v>
      </c>
      <c r="H697" s="653">
        <v>140</v>
      </c>
      <c r="I697" s="653">
        <v>120</v>
      </c>
      <c r="J697" s="655"/>
      <c r="K697" s="655"/>
    </row>
    <row r="698" spans="1:13" s="654" customFormat="1" ht="15" customHeight="1">
      <c r="A698" s="1233"/>
      <c r="B698" s="1235"/>
      <c r="C698" s="663" t="s">
        <v>6417</v>
      </c>
      <c r="D698" s="652" t="s">
        <v>6418</v>
      </c>
      <c r="E698" s="1032">
        <v>250</v>
      </c>
      <c r="F698" s="653">
        <v>300</v>
      </c>
      <c r="G698" s="653">
        <v>180</v>
      </c>
      <c r="H698" s="653">
        <v>120</v>
      </c>
      <c r="I698" s="653">
        <v>100</v>
      </c>
      <c r="J698" s="655"/>
      <c r="K698" s="655"/>
    </row>
    <row r="699" spans="1:13" s="654" customFormat="1" ht="15" customHeight="1">
      <c r="A699" s="1233">
        <v>3</v>
      </c>
      <c r="B699" s="1235" t="s">
        <v>6419</v>
      </c>
      <c r="C699" s="652" t="s">
        <v>6420</v>
      </c>
      <c r="D699" s="652" t="s">
        <v>6421</v>
      </c>
      <c r="E699" s="1034">
        <v>120</v>
      </c>
      <c r="F699" s="653">
        <v>140</v>
      </c>
      <c r="G699" s="653">
        <v>80</v>
      </c>
      <c r="H699" s="653">
        <v>0</v>
      </c>
      <c r="I699" s="653"/>
      <c r="J699" s="655"/>
      <c r="K699" s="655"/>
    </row>
    <row r="700" spans="1:13" s="654" customFormat="1" ht="15" customHeight="1">
      <c r="A700" s="1233"/>
      <c r="B700" s="1235"/>
      <c r="C700" s="652" t="s">
        <v>6422</v>
      </c>
      <c r="D700" s="652" t="s">
        <v>6423</v>
      </c>
      <c r="E700" s="1032">
        <v>150</v>
      </c>
      <c r="F700" s="653">
        <v>200</v>
      </c>
      <c r="G700" s="653">
        <v>150</v>
      </c>
      <c r="H700" s="653">
        <v>100</v>
      </c>
      <c r="I700" s="653"/>
      <c r="J700" s="655"/>
      <c r="K700" s="655"/>
    </row>
    <row r="701" spans="1:13" s="654" customFormat="1" ht="15" customHeight="1">
      <c r="A701" s="652">
        <v>4</v>
      </c>
      <c r="B701" s="658" t="s">
        <v>6424</v>
      </c>
      <c r="C701" s="652" t="s">
        <v>6425</v>
      </c>
      <c r="D701" s="652" t="s">
        <v>6426</v>
      </c>
      <c r="E701" s="1032">
        <v>200</v>
      </c>
      <c r="F701" s="653">
        <v>240</v>
      </c>
      <c r="G701" s="653">
        <v>140</v>
      </c>
      <c r="H701" s="653">
        <v>0</v>
      </c>
      <c r="I701" s="653"/>
      <c r="J701" s="655"/>
      <c r="K701" s="655"/>
    </row>
    <row r="702" spans="1:13" s="654" customFormat="1" ht="15" customHeight="1">
      <c r="A702" s="652">
        <v>5</v>
      </c>
      <c r="B702" s="1236" t="s">
        <v>6427</v>
      </c>
      <c r="C702" s="1236"/>
      <c r="D702" s="1236"/>
      <c r="E702" s="1032">
        <v>120</v>
      </c>
      <c r="F702" s="653">
        <v>140</v>
      </c>
      <c r="G702" s="653">
        <v>100</v>
      </c>
      <c r="H702" s="653">
        <v>0</v>
      </c>
      <c r="I702" s="653"/>
      <c r="J702" s="655"/>
      <c r="K702" s="655"/>
    </row>
    <row r="703" spans="1:13" s="662" customFormat="1" ht="15" customHeight="1">
      <c r="A703" s="659">
        <v>15</v>
      </c>
      <c r="B703" s="660" t="s">
        <v>6428</v>
      </c>
      <c r="C703" s="659"/>
      <c r="D703" s="659"/>
      <c r="E703" s="1033">
        <v>0</v>
      </c>
      <c r="F703" s="661"/>
      <c r="G703" s="661"/>
      <c r="H703" s="661"/>
      <c r="I703" s="661"/>
      <c r="J703" s="655"/>
      <c r="K703" s="655"/>
      <c r="L703" s="654"/>
      <c r="M703" s="654"/>
    </row>
    <row r="704" spans="1:13" s="654" customFormat="1" ht="15" customHeight="1">
      <c r="A704" s="1234">
        <v>1</v>
      </c>
      <c r="B704" s="1233" t="s">
        <v>3089</v>
      </c>
      <c r="C704" s="652" t="s">
        <v>6290</v>
      </c>
      <c r="D704" s="652" t="s">
        <v>6429</v>
      </c>
      <c r="E704" s="1032">
        <v>600</v>
      </c>
      <c r="F704" s="653">
        <v>650</v>
      </c>
      <c r="G704" s="653">
        <v>390</v>
      </c>
      <c r="H704" s="653">
        <v>260</v>
      </c>
      <c r="I704" s="653">
        <v>200</v>
      </c>
      <c r="J704" s="655"/>
      <c r="K704" s="655"/>
    </row>
    <row r="705" spans="1:11" s="654" customFormat="1" ht="15" customHeight="1">
      <c r="A705" s="1234"/>
      <c r="B705" s="1233"/>
      <c r="C705" s="652" t="s">
        <v>6430</v>
      </c>
      <c r="D705" s="652" t="s">
        <v>6431</v>
      </c>
      <c r="E705" s="1032">
        <v>900</v>
      </c>
      <c r="F705" s="653">
        <v>950</v>
      </c>
      <c r="G705" s="653">
        <v>550</v>
      </c>
      <c r="H705" s="653">
        <v>380</v>
      </c>
      <c r="I705" s="653">
        <v>250</v>
      </c>
      <c r="J705" s="655"/>
      <c r="K705" s="655"/>
    </row>
    <row r="706" spans="1:11" s="654" customFormat="1" ht="15" customHeight="1">
      <c r="A706" s="1234"/>
      <c r="B706" s="1233"/>
      <c r="C706" s="652" t="s">
        <v>6432</v>
      </c>
      <c r="D706" s="652" t="s">
        <v>6433</v>
      </c>
      <c r="E706" s="1032">
        <v>600</v>
      </c>
      <c r="F706" s="653">
        <v>700</v>
      </c>
      <c r="G706" s="653">
        <v>450</v>
      </c>
      <c r="H706" s="653">
        <v>260</v>
      </c>
      <c r="I706" s="653">
        <v>200</v>
      </c>
      <c r="J706" s="655"/>
      <c r="K706" s="655"/>
    </row>
    <row r="707" spans="1:11" s="654" customFormat="1" ht="15" customHeight="1">
      <c r="A707" s="1234"/>
      <c r="B707" s="1233"/>
      <c r="C707" s="652" t="s">
        <v>6433</v>
      </c>
      <c r="D707" s="652" t="s">
        <v>6434</v>
      </c>
      <c r="E707" s="1032">
        <v>300</v>
      </c>
      <c r="F707" s="653">
        <v>500</v>
      </c>
      <c r="G707" s="653">
        <v>300</v>
      </c>
      <c r="H707" s="653">
        <v>200</v>
      </c>
      <c r="I707" s="653">
        <v>150</v>
      </c>
      <c r="J707" s="655"/>
      <c r="K707" s="655"/>
    </row>
    <row r="708" spans="1:11" s="654" customFormat="1" ht="15" customHeight="1">
      <c r="A708" s="1234"/>
      <c r="B708" s="1233"/>
      <c r="C708" s="652" t="s">
        <v>6434</v>
      </c>
      <c r="D708" s="652" t="s">
        <v>6435</v>
      </c>
      <c r="E708" s="1032">
        <v>200</v>
      </c>
      <c r="F708" s="653">
        <v>400</v>
      </c>
      <c r="G708" s="653">
        <v>250</v>
      </c>
      <c r="H708" s="653">
        <v>150</v>
      </c>
      <c r="I708" s="653">
        <v>100</v>
      </c>
      <c r="J708" s="655"/>
      <c r="K708" s="655"/>
    </row>
    <row r="709" spans="1:11" s="654" customFormat="1" ht="15" customHeight="1">
      <c r="A709" s="1234">
        <v>2</v>
      </c>
      <c r="B709" s="1233" t="s">
        <v>6436</v>
      </c>
      <c r="C709" s="652" t="s">
        <v>6290</v>
      </c>
      <c r="D709" s="652" t="s">
        <v>6437</v>
      </c>
      <c r="E709" s="1032">
        <v>320</v>
      </c>
      <c r="F709" s="653">
        <v>320</v>
      </c>
      <c r="G709" s="653">
        <v>200</v>
      </c>
      <c r="H709" s="653">
        <v>130</v>
      </c>
      <c r="I709" s="653">
        <v>100</v>
      </c>
      <c r="J709" s="655"/>
      <c r="K709" s="655"/>
    </row>
    <row r="710" spans="1:11" s="654" customFormat="1" ht="15" customHeight="1">
      <c r="A710" s="1234"/>
      <c r="B710" s="1233"/>
      <c r="C710" s="652" t="s">
        <v>6437</v>
      </c>
      <c r="D710" s="652" t="s">
        <v>6438</v>
      </c>
      <c r="E710" s="1032">
        <v>600</v>
      </c>
      <c r="F710" s="653">
        <v>650</v>
      </c>
      <c r="G710" s="653">
        <v>400</v>
      </c>
      <c r="H710" s="653">
        <v>260</v>
      </c>
      <c r="I710" s="653">
        <v>200</v>
      </c>
      <c r="J710" s="655"/>
      <c r="K710" s="655"/>
    </row>
    <row r="711" spans="1:11" s="654" customFormat="1" ht="15" customHeight="1">
      <c r="A711" s="1234"/>
      <c r="B711" s="1233"/>
      <c r="C711" s="652" t="s">
        <v>6439</v>
      </c>
      <c r="D711" s="652" t="s">
        <v>6440</v>
      </c>
      <c r="E711" s="1034">
        <v>250</v>
      </c>
      <c r="F711" s="653">
        <v>400</v>
      </c>
      <c r="G711" s="653">
        <v>250</v>
      </c>
      <c r="H711" s="653">
        <v>190</v>
      </c>
      <c r="I711" s="653">
        <v>140</v>
      </c>
      <c r="J711" s="655"/>
      <c r="K711" s="655"/>
    </row>
    <row r="712" spans="1:11" s="654" customFormat="1" ht="15" customHeight="1">
      <c r="A712" s="1234"/>
      <c r="B712" s="1233"/>
      <c r="C712" s="652" t="s">
        <v>6441</v>
      </c>
      <c r="D712" s="652" t="s">
        <v>6440</v>
      </c>
      <c r="E712" s="1034">
        <v>300</v>
      </c>
      <c r="F712" s="653">
        <v>450</v>
      </c>
      <c r="G712" s="653">
        <v>270</v>
      </c>
      <c r="H712" s="653">
        <v>190</v>
      </c>
      <c r="I712" s="653">
        <v>140</v>
      </c>
      <c r="J712" s="655"/>
      <c r="K712" s="655"/>
    </row>
    <row r="713" spans="1:11" s="654" customFormat="1" ht="15" customHeight="1">
      <c r="A713" s="1234"/>
      <c r="B713" s="1233"/>
      <c r="C713" s="652" t="s">
        <v>6440</v>
      </c>
      <c r="D713" s="652" t="s">
        <v>6442</v>
      </c>
      <c r="E713" s="1034">
        <v>250</v>
      </c>
      <c r="F713" s="653">
        <v>300</v>
      </c>
      <c r="G713" s="653">
        <v>200</v>
      </c>
      <c r="H713" s="653">
        <v>120</v>
      </c>
      <c r="I713" s="653"/>
      <c r="J713" s="655"/>
      <c r="K713" s="655"/>
    </row>
    <row r="714" spans="1:11" s="654" customFormat="1" ht="15" customHeight="1">
      <c r="A714" s="663">
        <v>3</v>
      </c>
      <c r="B714" s="652" t="s">
        <v>6443</v>
      </c>
      <c r="C714" s="652" t="s">
        <v>6444</v>
      </c>
      <c r="D714" s="652" t="s">
        <v>6445</v>
      </c>
      <c r="E714" s="1034">
        <v>150</v>
      </c>
      <c r="F714" s="653">
        <v>250</v>
      </c>
      <c r="G714" s="653">
        <v>150</v>
      </c>
      <c r="H714" s="653">
        <v>100</v>
      </c>
      <c r="I714" s="653"/>
      <c r="J714" s="655"/>
      <c r="K714" s="655"/>
    </row>
    <row r="715" spans="1:11" s="654" customFormat="1" ht="15" customHeight="1">
      <c r="A715" s="1234">
        <v>3</v>
      </c>
      <c r="B715" s="1233" t="s">
        <v>6446</v>
      </c>
      <c r="C715" s="652" t="s">
        <v>6438</v>
      </c>
      <c r="D715" s="652" t="s">
        <v>6447</v>
      </c>
      <c r="E715" s="1034">
        <v>300</v>
      </c>
      <c r="F715" s="653">
        <v>350</v>
      </c>
      <c r="G715" s="653">
        <v>250</v>
      </c>
      <c r="H715" s="653">
        <v>200</v>
      </c>
      <c r="I715" s="653">
        <v>140</v>
      </c>
      <c r="J715" s="655"/>
      <c r="K715" s="655"/>
    </row>
    <row r="716" spans="1:11" s="654" customFormat="1" ht="15" customHeight="1">
      <c r="A716" s="1234"/>
      <c r="B716" s="1233"/>
      <c r="C716" s="652" t="s">
        <v>6447</v>
      </c>
      <c r="D716" s="652" t="s">
        <v>6448</v>
      </c>
      <c r="E716" s="1034">
        <v>250</v>
      </c>
      <c r="F716" s="653">
        <v>300</v>
      </c>
      <c r="G716" s="653">
        <v>200</v>
      </c>
      <c r="H716" s="653">
        <v>150</v>
      </c>
      <c r="I716" s="653">
        <v>120</v>
      </c>
      <c r="J716" s="655"/>
      <c r="K716" s="655"/>
    </row>
    <row r="717" spans="1:11" s="654" customFormat="1" ht="15" customHeight="1">
      <c r="A717" s="1234">
        <v>4</v>
      </c>
      <c r="B717" s="1233" t="s">
        <v>6449</v>
      </c>
      <c r="C717" s="652" t="s">
        <v>4018</v>
      </c>
      <c r="D717" s="652" t="s">
        <v>6450</v>
      </c>
      <c r="E717" s="1034">
        <v>500</v>
      </c>
      <c r="F717" s="653">
        <v>550</v>
      </c>
      <c r="G717" s="653">
        <v>330</v>
      </c>
      <c r="H717" s="653">
        <v>220</v>
      </c>
      <c r="I717" s="653">
        <v>170</v>
      </c>
      <c r="J717" s="655"/>
      <c r="K717" s="655"/>
    </row>
    <row r="718" spans="1:11" s="654" customFormat="1" ht="15" customHeight="1">
      <c r="A718" s="1234"/>
      <c r="B718" s="1233"/>
      <c r="C718" s="652" t="s">
        <v>6450</v>
      </c>
      <c r="D718" s="652" t="s">
        <v>6451</v>
      </c>
      <c r="E718" s="1034">
        <v>250</v>
      </c>
      <c r="F718" s="653">
        <v>300</v>
      </c>
      <c r="G718" s="653">
        <v>200</v>
      </c>
      <c r="H718" s="653">
        <v>120</v>
      </c>
      <c r="I718" s="653">
        <v>100</v>
      </c>
      <c r="J718" s="655"/>
      <c r="K718" s="655"/>
    </row>
    <row r="719" spans="1:11" s="654" customFormat="1" ht="15" customHeight="1">
      <c r="A719" s="663">
        <v>5</v>
      </c>
      <c r="B719" s="652" t="s">
        <v>6452</v>
      </c>
      <c r="C719" s="652" t="s">
        <v>6453</v>
      </c>
      <c r="D719" s="652" t="s">
        <v>6454</v>
      </c>
      <c r="E719" s="1034">
        <v>170</v>
      </c>
      <c r="F719" s="653">
        <v>300</v>
      </c>
      <c r="G719" s="653">
        <v>250</v>
      </c>
      <c r="H719" s="653">
        <v>200</v>
      </c>
      <c r="I719" s="653">
        <v>150</v>
      </c>
      <c r="J719" s="655"/>
      <c r="K719" s="655"/>
    </row>
    <row r="720" spans="1:11" s="654" customFormat="1" ht="15" customHeight="1">
      <c r="A720" s="663">
        <v>6</v>
      </c>
      <c r="B720" s="652" t="s">
        <v>6455</v>
      </c>
      <c r="C720" s="652" t="s">
        <v>6456</v>
      </c>
      <c r="D720" s="652" t="s">
        <v>6457</v>
      </c>
      <c r="E720" s="1034">
        <v>170</v>
      </c>
      <c r="F720" s="653">
        <v>300</v>
      </c>
      <c r="G720" s="653">
        <v>250</v>
      </c>
      <c r="H720" s="653">
        <v>200</v>
      </c>
      <c r="I720" s="653">
        <v>150</v>
      </c>
      <c r="J720" s="655"/>
      <c r="K720" s="655"/>
    </row>
    <row r="721" spans="1:13" s="654" customFormat="1" ht="15" customHeight="1">
      <c r="A721" s="663">
        <v>5</v>
      </c>
      <c r="B721" s="652" t="s">
        <v>6458</v>
      </c>
      <c r="C721" s="652" t="s">
        <v>6459</v>
      </c>
      <c r="D721" s="652" t="s">
        <v>6460</v>
      </c>
      <c r="E721" s="1032">
        <v>250</v>
      </c>
      <c r="F721" s="653">
        <v>350</v>
      </c>
      <c r="G721" s="653">
        <v>250</v>
      </c>
      <c r="H721" s="653">
        <v>200</v>
      </c>
      <c r="I721" s="653">
        <v>150</v>
      </c>
      <c r="J721" s="655"/>
      <c r="K721" s="655"/>
    </row>
    <row r="722" spans="1:13" s="654" customFormat="1" ht="15" customHeight="1">
      <c r="A722" s="663">
        <v>6</v>
      </c>
      <c r="B722" s="652" t="s">
        <v>6461</v>
      </c>
      <c r="C722" s="652" t="s">
        <v>6462</v>
      </c>
      <c r="D722" s="652" t="s">
        <v>6463</v>
      </c>
      <c r="E722" s="1034">
        <v>250</v>
      </c>
      <c r="F722" s="653">
        <v>300</v>
      </c>
      <c r="G722" s="653">
        <v>180</v>
      </c>
      <c r="H722" s="653">
        <v>120</v>
      </c>
      <c r="I722" s="653"/>
      <c r="J722" s="655"/>
      <c r="K722" s="655"/>
    </row>
    <row r="723" spans="1:13" s="654" customFormat="1" ht="15" customHeight="1">
      <c r="A723" s="1234">
        <v>7</v>
      </c>
      <c r="B723" s="1233" t="s">
        <v>6464</v>
      </c>
      <c r="C723" s="652" t="s">
        <v>3106</v>
      </c>
      <c r="D723" s="652" t="s">
        <v>6465</v>
      </c>
      <c r="E723" s="1034">
        <v>300</v>
      </c>
      <c r="F723" s="653">
        <v>400</v>
      </c>
      <c r="G723" s="653">
        <v>300</v>
      </c>
      <c r="H723" s="653">
        <v>200</v>
      </c>
      <c r="I723" s="653"/>
      <c r="J723" s="655"/>
      <c r="K723" s="655"/>
    </row>
    <row r="724" spans="1:13" s="654" customFormat="1" ht="15" customHeight="1">
      <c r="A724" s="1234"/>
      <c r="B724" s="1233"/>
      <c r="C724" s="652" t="s">
        <v>6465</v>
      </c>
      <c r="D724" s="652" t="s">
        <v>6466</v>
      </c>
      <c r="E724" s="1034">
        <v>200</v>
      </c>
      <c r="F724" s="653">
        <v>350</v>
      </c>
      <c r="G724" s="653">
        <v>250</v>
      </c>
      <c r="H724" s="653">
        <v>200</v>
      </c>
      <c r="I724" s="653">
        <v>150</v>
      </c>
      <c r="J724" s="655"/>
      <c r="K724" s="655"/>
    </row>
    <row r="725" spans="1:13" s="654" customFormat="1" ht="15" customHeight="1">
      <c r="A725" s="1234">
        <v>8</v>
      </c>
      <c r="B725" s="1233" t="s">
        <v>6467</v>
      </c>
      <c r="C725" s="652" t="s">
        <v>3106</v>
      </c>
      <c r="D725" s="652" t="s">
        <v>6468</v>
      </c>
      <c r="E725" s="1034">
        <v>250</v>
      </c>
      <c r="F725" s="653">
        <v>400</v>
      </c>
      <c r="G725" s="653">
        <v>300</v>
      </c>
      <c r="H725" s="653">
        <v>200</v>
      </c>
      <c r="I725" s="653">
        <v>150</v>
      </c>
      <c r="J725" s="655"/>
      <c r="K725" s="655"/>
    </row>
    <row r="726" spans="1:13" s="654" customFormat="1" ht="15" customHeight="1">
      <c r="A726" s="1234"/>
      <c r="B726" s="1233"/>
      <c r="C726" s="652" t="s">
        <v>6468</v>
      </c>
      <c r="D726" s="652" t="s">
        <v>6469</v>
      </c>
      <c r="E726" s="1034">
        <v>200</v>
      </c>
      <c r="F726" s="653">
        <v>300</v>
      </c>
      <c r="G726" s="653">
        <v>250</v>
      </c>
      <c r="H726" s="653">
        <v>150</v>
      </c>
      <c r="I726" s="653">
        <v>120</v>
      </c>
      <c r="J726" s="655"/>
      <c r="K726" s="655"/>
    </row>
    <row r="727" spans="1:13" s="654" customFormat="1" ht="15" customHeight="1">
      <c r="A727" s="663">
        <v>9</v>
      </c>
      <c r="B727" s="652" t="s">
        <v>6470</v>
      </c>
      <c r="C727" s="652" t="s">
        <v>3089</v>
      </c>
      <c r="D727" s="652" t="s">
        <v>6471</v>
      </c>
      <c r="E727" s="1034">
        <v>300</v>
      </c>
      <c r="F727" s="653">
        <v>330</v>
      </c>
      <c r="G727" s="653">
        <v>250</v>
      </c>
      <c r="H727" s="653">
        <v>150</v>
      </c>
      <c r="I727" s="653">
        <v>100</v>
      </c>
      <c r="J727" s="655"/>
      <c r="K727" s="655"/>
    </row>
    <row r="728" spans="1:13" s="654" customFormat="1" ht="15" customHeight="1">
      <c r="A728" s="663">
        <v>10</v>
      </c>
      <c r="B728" s="652" t="s">
        <v>6472</v>
      </c>
      <c r="C728" s="652" t="s">
        <v>6473</v>
      </c>
      <c r="D728" s="652" t="s">
        <v>6474</v>
      </c>
      <c r="E728" s="1032">
        <v>120</v>
      </c>
      <c r="F728" s="653">
        <v>180</v>
      </c>
      <c r="G728" s="653">
        <v>120</v>
      </c>
      <c r="H728" s="653">
        <v>0</v>
      </c>
      <c r="I728" s="653"/>
      <c r="J728" s="655"/>
      <c r="K728" s="655"/>
    </row>
    <row r="729" spans="1:13" s="662" customFormat="1" ht="15" customHeight="1">
      <c r="A729" s="659">
        <v>16</v>
      </c>
      <c r="B729" s="660" t="s">
        <v>6475</v>
      </c>
      <c r="C729" s="659"/>
      <c r="D729" s="659"/>
      <c r="E729" s="1033">
        <v>0</v>
      </c>
      <c r="F729" s="661"/>
      <c r="G729" s="661"/>
      <c r="H729" s="661"/>
      <c r="I729" s="661"/>
      <c r="J729" s="655"/>
      <c r="K729" s="655"/>
      <c r="L729" s="654"/>
      <c r="M729" s="654"/>
    </row>
    <row r="730" spans="1:13" s="654" customFormat="1" ht="15" customHeight="1">
      <c r="A730" s="1233">
        <v>1</v>
      </c>
      <c r="B730" s="1235" t="s">
        <v>3089</v>
      </c>
      <c r="C730" s="652" t="s">
        <v>6435</v>
      </c>
      <c r="D730" s="652" t="s">
        <v>6476</v>
      </c>
      <c r="E730" s="1032">
        <v>150</v>
      </c>
      <c r="F730" s="653">
        <v>180</v>
      </c>
      <c r="G730" s="653">
        <v>108</v>
      </c>
      <c r="H730" s="653">
        <v>0</v>
      </c>
      <c r="I730" s="653"/>
      <c r="J730" s="655"/>
      <c r="K730" s="655"/>
    </row>
    <row r="731" spans="1:13" s="654" customFormat="1" ht="15" customHeight="1">
      <c r="A731" s="1233"/>
      <c r="B731" s="1235"/>
      <c r="C731" s="652" t="s">
        <v>6476</v>
      </c>
      <c r="D731" s="652" t="s">
        <v>6477</v>
      </c>
      <c r="E731" s="1032">
        <v>500</v>
      </c>
      <c r="F731" s="653">
        <v>550</v>
      </c>
      <c r="G731" s="653">
        <v>330</v>
      </c>
      <c r="H731" s="653">
        <v>220</v>
      </c>
      <c r="I731" s="653">
        <v>165</v>
      </c>
      <c r="J731" s="655"/>
      <c r="K731" s="655"/>
    </row>
    <row r="732" spans="1:13" s="654" customFormat="1" ht="15" customHeight="1">
      <c r="A732" s="1233"/>
      <c r="B732" s="1235"/>
      <c r="C732" s="652" t="s">
        <v>6477</v>
      </c>
      <c r="D732" s="652" t="s">
        <v>6478</v>
      </c>
      <c r="E732" s="1032">
        <v>500</v>
      </c>
      <c r="F732" s="653">
        <v>580</v>
      </c>
      <c r="G732" s="653">
        <v>350</v>
      </c>
      <c r="H732" s="653">
        <v>230</v>
      </c>
      <c r="I732" s="653">
        <v>170</v>
      </c>
      <c r="J732" s="655"/>
      <c r="K732" s="655"/>
    </row>
    <row r="733" spans="1:13" s="654" customFormat="1" ht="15" customHeight="1">
      <c r="A733" s="1233"/>
      <c r="B733" s="1235"/>
      <c r="C733" s="652" t="s">
        <v>6478</v>
      </c>
      <c r="D733" s="652" t="s">
        <v>6479</v>
      </c>
      <c r="E733" s="1032">
        <v>1000</v>
      </c>
      <c r="F733" s="653">
        <v>1100</v>
      </c>
      <c r="G733" s="653">
        <v>660</v>
      </c>
      <c r="H733" s="653">
        <v>440</v>
      </c>
      <c r="I733" s="653">
        <v>330</v>
      </c>
      <c r="J733" s="655"/>
      <c r="K733" s="655"/>
    </row>
    <row r="734" spans="1:13" s="654" customFormat="1" ht="15" customHeight="1">
      <c r="A734" s="1233"/>
      <c r="B734" s="1235"/>
      <c r="C734" s="652" t="s">
        <v>6479</v>
      </c>
      <c r="D734" s="652" t="s">
        <v>6480</v>
      </c>
      <c r="E734" s="1032">
        <v>2200</v>
      </c>
      <c r="F734" s="653">
        <v>2200</v>
      </c>
      <c r="G734" s="653">
        <v>1320</v>
      </c>
      <c r="H734" s="653">
        <v>880</v>
      </c>
      <c r="I734" s="653">
        <v>660</v>
      </c>
      <c r="J734" s="655"/>
      <c r="K734" s="655"/>
    </row>
    <row r="735" spans="1:13" s="654" customFormat="1" ht="15" customHeight="1">
      <c r="A735" s="1233"/>
      <c r="B735" s="1235"/>
      <c r="C735" s="652" t="s">
        <v>6480</v>
      </c>
      <c r="D735" s="652" t="s">
        <v>6481</v>
      </c>
      <c r="E735" s="1032">
        <v>3000</v>
      </c>
      <c r="F735" s="653">
        <v>3500</v>
      </c>
      <c r="G735" s="653">
        <v>2100</v>
      </c>
      <c r="H735" s="653">
        <v>1400</v>
      </c>
      <c r="I735" s="653">
        <v>1000</v>
      </c>
      <c r="J735" s="655"/>
      <c r="K735" s="655"/>
    </row>
    <row r="736" spans="1:13" s="654" customFormat="1" ht="15" customHeight="1">
      <c r="A736" s="1233">
        <v>2</v>
      </c>
      <c r="B736" s="1235" t="s">
        <v>6482</v>
      </c>
      <c r="C736" s="652" t="s">
        <v>3106</v>
      </c>
      <c r="D736" s="652" t="s">
        <v>6483</v>
      </c>
      <c r="E736" s="1032">
        <v>720</v>
      </c>
      <c r="F736" s="653">
        <v>750</v>
      </c>
      <c r="G736" s="653">
        <v>450</v>
      </c>
      <c r="H736" s="653">
        <v>300</v>
      </c>
      <c r="I736" s="653">
        <v>225</v>
      </c>
      <c r="J736" s="655"/>
      <c r="K736" s="655"/>
    </row>
    <row r="737" spans="1:11" s="654" customFormat="1" ht="15" customHeight="1">
      <c r="A737" s="1233"/>
      <c r="B737" s="1235"/>
      <c r="C737" s="652" t="s">
        <v>6483</v>
      </c>
      <c r="D737" s="652" t="s">
        <v>6484</v>
      </c>
      <c r="E737" s="1032">
        <v>360</v>
      </c>
      <c r="F737" s="653">
        <v>400</v>
      </c>
      <c r="G737" s="653">
        <v>240</v>
      </c>
      <c r="H737" s="653">
        <v>160</v>
      </c>
      <c r="I737" s="653">
        <v>120</v>
      </c>
      <c r="J737" s="655"/>
      <c r="K737" s="655"/>
    </row>
    <row r="738" spans="1:11" s="654" customFormat="1" ht="15" customHeight="1">
      <c r="A738" s="1233"/>
      <c r="B738" s="1235"/>
      <c r="C738" s="664" t="s">
        <v>6485</v>
      </c>
      <c r="D738" s="656" t="s">
        <v>6486</v>
      </c>
      <c r="E738" s="1032">
        <v>200</v>
      </c>
      <c r="F738" s="653">
        <v>250</v>
      </c>
      <c r="G738" s="653">
        <v>150</v>
      </c>
      <c r="H738" s="653">
        <v>100</v>
      </c>
      <c r="I738" s="653"/>
      <c r="J738" s="655"/>
      <c r="K738" s="655"/>
    </row>
    <row r="739" spans="1:11" s="654" customFormat="1" ht="15" customHeight="1">
      <c r="A739" s="1233"/>
      <c r="B739" s="1235"/>
      <c r="C739" s="664" t="s">
        <v>6486</v>
      </c>
      <c r="D739" s="652" t="s">
        <v>6487</v>
      </c>
      <c r="E739" s="1032">
        <v>200</v>
      </c>
      <c r="F739" s="653">
        <v>200</v>
      </c>
      <c r="G739" s="653">
        <v>120</v>
      </c>
      <c r="H739" s="653">
        <v>80</v>
      </c>
      <c r="I739" s="653"/>
      <c r="J739" s="655"/>
      <c r="K739" s="655"/>
    </row>
    <row r="740" spans="1:11" s="654" customFormat="1" ht="15" customHeight="1">
      <c r="A740" s="652">
        <v>3</v>
      </c>
      <c r="B740" s="658" t="s">
        <v>6488</v>
      </c>
      <c r="C740" s="652" t="s">
        <v>6484</v>
      </c>
      <c r="D740" s="652" t="s">
        <v>6489</v>
      </c>
      <c r="E740" s="1032">
        <v>200</v>
      </c>
      <c r="F740" s="653">
        <v>250</v>
      </c>
      <c r="G740" s="653">
        <v>150</v>
      </c>
      <c r="H740" s="653">
        <v>100</v>
      </c>
      <c r="I740" s="653"/>
      <c r="J740" s="655"/>
      <c r="K740" s="655"/>
    </row>
    <row r="741" spans="1:11" s="654" customFormat="1" ht="15" customHeight="1">
      <c r="A741" s="665">
        <v>4</v>
      </c>
      <c r="B741" s="658" t="s">
        <v>6490</v>
      </c>
      <c r="C741" s="658" t="s">
        <v>6491</v>
      </c>
      <c r="D741" s="658" t="s">
        <v>6492</v>
      </c>
      <c r="E741" s="1032">
        <v>200</v>
      </c>
      <c r="F741" s="653">
        <v>250</v>
      </c>
      <c r="G741" s="653">
        <v>150</v>
      </c>
      <c r="H741" s="653">
        <v>130</v>
      </c>
      <c r="I741" s="653">
        <v>100</v>
      </c>
      <c r="J741" s="655"/>
      <c r="K741" s="655"/>
    </row>
    <row r="742" spans="1:11" s="654" customFormat="1" ht="15" customHeight="1">
      <c r="A742" s="665">
        <v>5</v>
      </c>
      <c r="B742" s="658" t="s">
        <v>6493</v>
      </c>
      <c r="C742" s="658" t="s">
        <v>6494</v>
      </c>
      <c r="D742" s="658" t="s">
        <v>6495</v>
      </c>
      <c r="E742" s="1032">
        <v>200</v>
      </c>
      <c r="F742" s="653">
        <v>150</v>
      </c>
      <c r="G742" s="653">
        <v>90</v>
      </c>
      <c r="H742" s="653">
        <v>0</v>
      </c>
      <c r="I742" s="653"/>
      <c r="J742" s="655"/>
      <c r="K742" s="655"/>
    </row>
    <row r="743" spans="1:11" s="654" customFormat="1" ht="15" customHeight="1">
      <c r="A743" s="665">
        <v>6</v>
      </c>
      <c r="B743" s="658" t="s">
        <v>6496</v>
      </c>
      <c r="C743" s="658" t="s">
        <v>6497</v>
      </c>
      <c r="D743" s="658" t="s">
        <v>6498</v>
      </c>
      <c r="E743" s="1032">
        <v>120</v>
      </c>
      <c r="F743" s="653">
        <v>150</v>
      </c>
      <c r="G743" s="653">
        <v>100</v>
      </c>
      <c r="H743" s="653">
        <v>0</v>
      </c>
      <c r="I743" s="653"/>
      <c r="J743" s="655"/>
      <c r="K743" s="655"/>
    </row>
    <row r="744" spans="1:11" s="902" customFormat="1" ht="15" customHeight="1">
      <c r="A744" s="899">
        <v>7</v>
      </c>
      <c r="B744" s="900" t="s">
        <v>3158</v>
      </c>
      <c r="C744" s="1358" t="s">
        <v>6499</v>
      </c>
      <c r="D744" s="1358"/>
      <c r="E744" s="1035">
        <v>80</v>
      </c>
      <c r="F744" s="901">
        <v>120</v>
      </c>
      <c r="G744" s="901">
        <v>100</v>
      </c>
      <c r="H744" s="901">
        <v>0</v>
      </c>
      <c r="I744" s="901"/>
      <c r="J744" s="903"/>
      <c r="K744" s="903"/>
    </row>
    <row r="745" spans="1:11" s="906" customFormat="1">
      <c r="A745" s="904">
        <v>17</v>
      </c>
      <c r="B745" s="905" t="s">
        <v>2274</v>
      </c>
      <c r="C745" s="904"/>
      <c r="D745" s="904"/>
      <c r="E745" s="1056"/>
      <c r="F745" s="976"/>
      <c r="G745" s="976"/>
      <c r="H745" s="976"/>
      <c r="I745" s="976"/>
    </row>
    <row r="746" spans="1:11" s="894" customFormat="1" ht="28.5">
      <c r="A746" s="1198">
        <v>1</v>
      </c>
      <c r="B746" s="1199" t="s">
        <v>7923</v>
      </c>
      <c r="C746" s="907" t="s">
        <v>2385</v>
      </c>
      <c r="D746" s="907" t="s">
        <v>2386</v>
      </c>
      <c r="E746" s="1038">
        <v>400</v>
      </c>
      <c r="F746" s="977">
        <v>600</v>
      </c>
      <c r="G746" s="978">
        <v>260</v>
      </c>
      <c r="H746" s="978">
        <v>220</v>
      </c>
      <c r="I746" s="978">
        <v>160</v>
      </c>
    </row>
    <row r="747" spans="1:11" s="894" customFormat="1" ht="28.5">
      <c r="A747" s="1198"/>
      <c r="B747" s="1199"/>
      <c r="C747" s="907" t="s">
        <v>2386</v>
      </c>
      <c r="D747" s="907" t="s">
        <v>7924</v>
      </c>
      <c r="E747" s="1038">
        <v>160</v>
      </c>
      <c r="F747" s="979">
        <v>250</v>
      </c>
      <c r="G747" s="978">
        <v>110</v>
      </c>
      <c r="H747" s="978">
        <v>0</v>
      </c>
      <c r="I747" s="978"/>
    </row>
    <row r="748" spans="1:11" s="894" customFormat="1" ht="28.5">
      <c r="A748" s="1198"/>
      <c r="B748" s="1199"/>
      <c r="C748" s="907" t="s">
        <v>7924</v>
      </c>
      <c r="D748" s="907" t="s">
        <v>7925</v>
      </c>
      <c r="E748" s="1038">
        <v>250</v>
      </c>
      <c r="F748" s="979">
        <v>400</v>
      </c>
      <c r="G748" s="978">
        <v>170</v>
      </c>
      <c r="H748" s="978">
        <v>120</v>
      </c>
      <c r="I748" s="978"/>
    </row>
    <row r="749" spans="1:11" s="894" customFormat="1" ht="28.5">
      <c r="A749" s="1198"/>
      <c r="B749" s="1199"/>
      <c r="C749" s="907" t="s">
        <v>7925</v>
      </c>
      <c r="D749" s="907" t="s">
        <v>2389</v>
      </c>
      <c r="E749" s="1038">
        <v>800</v>
      </c>
      <c r="F749" s="977">
        <v>1000</v>
      </c>
      <c r="G749" s="977">
        <v>430</v>
      </c>
      <c r="H749" s="977">
        <v>240</v>
      </c>
      <c r="I749" s="977">
        <v>120</v>
      </c>
    </row>
    <row r="750" spans="1:11" s="894" customFormat="1" ht="28.5">
      <c r="A750" s="1198"/>
      <c r="B750" s="1199"/>
      <c r="C750" s="907" t="s">
        <v>2389</v>
      </c>
      <c r="D750" s="907" t="s">
        <v>2390</v>
      </c>
      <c r="E750" s="1038">
        <v>1500</v>
      </c>
      <c r="F750" s="979">
        <v>2000</v>
      </c>
      <c r="G750" s="978">
        <v>500</v>
      </c>
      <c r="H750" s="978">
        <v>240</v>
      </c>
      <c r="I750" s="978">
        <v>120</v>
      </c>
    </row>
    <row r="751" spans="1:11" s="894" customFormat="1" ht="28.5">
      <c r="A751" s="1198"/>
      <c r="B751" s="1199"/>
      <c r="C751" s="907" t="s">
        <v>7926</v>
      </c>
      <c r="D751" s="907" t="s">
        <v>2391</v>
      </c>
      <c r="E751" s="1038">
        <v>600</v>
      </c>
      <c r="F751" s="979">
        <v>700</v>
      </c>
      <c r="G751" s="978">
        <v>300</v>
      </c>
      <c r="H751" s="978">
        <v>240</v>
      </c>
      <c r="I751" s="978">
        <v>110</v>
      </c>
    </row>
    <row r="752" spans="1:11" s="894" customFormat="1" ht="28.5">
      <c r="A752" s="1198"/>
      <c r="B752" s="1199"/>
      <c r="C752" s="907" t="s">
        <v>2391</v>
      </c>
      <c r="D752" s="907" t="s">
        <v>2392</v>
      </c>
      <c r="E752" s="1038">
        <v>300</v>
      </c>
      <c r="F752" s="979">
        <v>300</v>
      </c>
      <c r="G752" s="978">
        <v>130</v>
      </c>
      <c r="H752" s="978">
        <v>110</v>
      </c>
      <c r="I752" s="978"/>
    </row>
    <row r="753" spans="1:9" s="894" customFormat="1" ht="14.25">
      <c r="A753" s="1216">
        <v>2</v>
      </c>
      <c r="B753" s="1199" t="s">
        <v>7927</v>
      </c>
      <c r="C753" s="907" t="s">
        <v>2393</v>
      </c>
      <c r="D753" s="907" t="s">
        <v>2394</v>
      </c>
      <c r="E753" s="1038">
        <v>600</v>
      </c>
      <c r="F753" s="979">
        <v>1500</v>
      </c>
      <c r="G753" s="978">
        <v>600</v>
      </c>
      <c r="H753" s="978"/>
      <c r="I753" s="978"/>
    </row>
    <row r="754" spans="1:9" s="894" customFormat="1" ht="28.5">
      <c r="A754" s="1371"/>
      <c r="B754" s="1199"/>
      <c r="C754" s="907" t="s">
        <v>2394</v>
      </c>
      <c r="D754" s="907" t="s">
        <v>7928</v>
      </c>
      <c r="E754" s="1038">
        <v>700</v>
      </c>
      <c r="F754" s="979">
        <v>700</v>
      </c>
      <c r="G754" s="978">
        <v>300</v>
      </c>
      <c r="H754" s="978">
        <v>240</v>
      </c>
      <c r="I754" s="978">
        <v>120</v>
      </c>
    </row>
    <row r="755" spans="1:9" s="894" customFormat="1" ht="28.5">
      <c r="A755" s="1371"/>
      <c r="B755" s="1199"/>
      <c r="C755" s="907" t="s">
        <v>7928</v>
      </c>
      <c r="D755" s="907" t="s">
        <v>2396</v>
      </c>
      <c r="E755" s="1038">
        <v>720</v>
      </c>
      <c r="F755" s="977">
        <v>800</v>
      </c>
      <c r="G755" s="978">
        <v>310</v>
      </c>
      <c r="H755" s="978">
        <v>240</v>
      </c>
      <c r="I755" s="978">
        <v>120</v>
      </c>
    </row>
    <row r="756" spans="1:9" s="894" customFormat="1" ht="28.5">
      <c r="A756" s="1371"/>
      <c r="B756" s="1199"/>
      <c r="C756" s="907" t="s">
        <v>2396</v>
      </c>
      <c r="D756" s="907" t="s">
        <v>2397</v>
      </c>
      <c r="E756" s="1038">
        <v>330</v>
      </c>
      <c r="F756" s="977">
        <v>400</v>
      </c>
      <c r="G756" s="977">
        <v>170</v>
      </c>
      <c r="H756" s="977">
        <v>145</v>
      </c>
      <c r="I756" s="977">
        <v>100</v>
      </c>
    </row>
    <row r="757" spans="1:9" s="894" customFormat="1" ht="28.5">
      <c r="A757" s="1371"/>
      <c r="B757" s="1199"/>
      <c r="C757" s="907" t="s">
        <v>2397</v>
      </c>
      <c r="D757" s="907" t="s">
        <v>2398</v>
      </c>
      <c r="E757" s="1038">
        <v>220</v>
      </c>
      <c r="F757" s="979">
        <v>300</v>
      </c>
      <c r="G757" s="978">
        <v>130</v>
      </c>
      <c r="H757" s="978">
        <v>110</v>
      </c>
      <c r="I757" s="978"/>
    </row>
    <row r="758" spans="1:9" s="894" customFormat="1" ht="28.5">
      <c r="A758" s="1371"/>
      <c r="B758" s="1199"/>
      <c r="C758" s="907" t="s">
        <v>2398</v>
      </c>
      <c r="D758" s="907" t="s">
        <v>7929</v>
      </c>
      <c r="E758" s="1038">
        <v>300</v>
      </c>
      <c r="F758" s="977">
        <v>450</v>
      </c>
      <c r="G758" s="977">
        <v>190</v>
      </c>
      <c r="H758" s="977">
        <v>170</v>
      </c>
      <c r="I758" s="977">
        <v>120</v>
      </c>
    </row>
    <row r="759" spans="1:9" s="894" customFormat="1" ht="42.75">
      <c r="A759" s="1371"/>
      <c r="B759" s="1199"/>
      <c r="C759" s="907" t="s">
        <v>7929</v>
      </c>
      <c r="D759" s="907" t="s">
        <v>7930</v>
      </c>
      <c r="E759" s="1038">
        <v>370</v>
      </c>
      <c r="F759" s="979">
        <v>410</v>
      </c>
      <c r="G759" s="977">
        <v>170</v>
      </c>
      <c r="H759" s="977">
        <v>150</v>
      </c>
      <c r="I759" s="977">
        <v>110</v>
      </c>
    </row>
    <row r="760" spans="1:9" s="894" customFormat="1" ht="42.75">
      <c r="A760" s="1371"/>
      <c r="B760" s="1199"/>
      <c r="C760" s="907" t="s">
        <v>7930</v>
      </c>
      <c r="D760" s="907" t="s">
        <v>7931</v>
      </c>
      <c r="E760" s="1038">
        <v>420</v>
      </c>
      <c r="F760" s="979">
        <v>470</v>
      </c>
      <c r="G760" s="977">
        <v>200</v>
      </c>
      <c r="H760" s="977">
        <v>170</v>
      </c>
      <c r="I760" s="977">
        <v>120</v>
      </c>
    </row>
    <row r="761" spans="1:9" s="894" customFormat="1" ht="28.5">
      <c r="A761" s="1371"/>
      <c r="B761" s="1199"/>
      <c r="C761" s="907" t="s">
        <v>7931</v>
      </c>
      <c r="D761" s="907" t="s">
        <v>2402</v>
      </c>
      <c r="E761" s="1038">
        <v>720</v>
      </c>
      <c r="F761" s="979">
        <v>800</v>
      </c>
      <c r="G761" s="977">
        <v>340</v>
      </c>
      <c r="H761" s="977">
        <v>240</v>
      </c>
      <c r="I761" s="977">
        <v>100</v>
      </c>
    </row>
    <row r="762" spans="1:9" s="894" customFormat="1" ht="28.5">
      <c r="A762" s="1371"/>
      <c r="B762" s="1199"/>
      <c r="C762" s="907" t="s">
        <v>2402</v>
      </c>
      <c r="D762" s="907" t="s">
        <v>7932</v>
      </c>
      <c r="E762" s="1038">
        <v>800</v>
      </c>
      <c r="F762" s="979">
        <v>880</v>
      </c>
      <c r="G762" s="977">
        <v>370</v>
      </c>
      <c r="H762" s="977">
        <v>320</v>
      </c>
      <c r="I762" s="977">
        <v>230</v>
      </c>
    </row>
    <row r="763" spans="1:9" s="894" customFormat="1" ht="42.75">
      <c r="A763" s="1371"/>
      <c r="B763" s="1199"/>
      <c r="C763" s="907" t="s">
        <v>7932</v>
      </c>
      <c r="D763" s="907" t="s">
        <v>7933</v>
      </c>
      <c r="E763" s="1038">
        <v>450</v>
      </c>
      <c r="F763" s="979">
        <v>500</v>
      </c>
      <c r="G763" s="977">
        <v>210</v>
      </c>
      <c r="H763" s="977">
        <v>185</v>
      </c>
      <c r="I763" s="977">
        <v>130</v>
      </c>
    </row>
    <row r="764" spans="1:9" s="894" customFormat="1" ht="28.5">
      <c r="A764" s="1371"/>
      <c r="B764" s="1199"/>
      <c r="C764" s="907" t="s">
        <v>7934</v>
      </c>
      <c r="D764" s="907" t="s">
        <v>7935</v>
      </c>
      <c r="E764" s="1038">
        <v>1000</v>
      </c>
      <c r="F764" s="979">
        <v>1100</v>
      </c>
      <c r="G764" s="977">
        <v>450</v>
      </c>
      <c r="H764" s="977">
        <v>100</v>
      </c>
      <c r="I764" s="977">
        <v>250</v>
      </c>
    </row>
    <row r="765" spans="1:9" s="894" customFormat="1" ht="28.5">
      <c r="A765" s="1371"/>
      <c r="B765" s="1199"/>
      <c r="C765" s="907" t="s">
        <v>7936</v>
      </c>
      <c r="D765" s="907" t="s">
        <v>7937</v>
      </c>
      <c r="E765" s="1038">
        <v>800</v>
      </c>
      <c r="F765" s="979">
        <v>900</v>
      </c>
      <c r="G765" s="977">
        <v>380</v>
      </c>
      <c r="H765" s="977">
        <v>330</v>
      </c>
      <c r="I765" s="977">
        <v>230</v>
      </c>
    </row>
    <row r="766" spans="1:9" s="894" customFormat="1" ht="28.5">
      <c r="A766" s="1371"/>
      <c r="B766" s="1199"/>
      <c r="C766" s="907" t="s">
        <v>7938</v>
      </c>
      <c r="D766" s="907" t="s">
        <v>7939</v>
      </c>
      <c r="E766" s="1038">
        <v>900</v>
      </c>
      <c r="F766" s="979">
        <v>1100</v>
      </c>
      <c r="G766" s="977">
        <v>470</v>
      </c>
      <c r="H766" s="977">
        <v>400</v>
      </c>
      <c r="I766" s="977">
        <v>280</v>
      </c>
    </row>
    <row r="767" spans="1:9" s="894" customFormat="1" ht="14.25">
      <c r="A767" s="1217"/>
      <c r="B767" s="1199"/>
      <c r="C767" s="907" t="s">
        <v>7939</v>
      </c>
      <c r="D767" s="907" t="s">
        <v>2409</v>
      </c>
      <c r="E767" s="1038">
        <v>1500</v>
      </c>
      <c r="F767" s="979">
        <v>1800</v>
      </c>
      <c r="G767" s="978">
        <v>770</v>
      </c>
      <c r="H767" s="977">
        <v>660</v>
      </c>
      <c r="I767" s="977">
        <v>470</v>
      </c>
    </row>
    <row r="768" spans="1:9" s="894" customFormat="1" ht="14.25">
      <c r="A768" s="1216">
        <v>3</v>
      </c>
      <c r="B768" s="1199" t="s">
        <v>7940</v>
      </c>
      <c r="C768" s="907" t="s">
        <v>2410</v>
      </c>
      <c r="D768" s="907" t="s">
        <v>7941</v>
      </c>
      <c r="E768" s="1038">
        <v>260</v>
      </c>
      <c r="F768" s="979">
        <v>300</v>
      </c>
      <c r="G768" s="978">
        <v>130</v>
      </c>
      <c r="H768" s="978">
        <v>110</v>
      </c>
      <c r="I768" s="978"/>
    </row>
    <row r="769" spans="1:9" s="894" customFormat="1" ht="28.5">
      <c r="A769" s="1371"/>
      <c r="B769" s="1199"/>
      <c r="C769" s="907" t="s">
        <v>7942</v>
      </c>
      <c r="D769" s="907" t="s">
        <v>7943</v>
      </c>
      <c r="E769" s="1038">
        <v>200</v>
      </c>
      <c r="F769" s="979">
        <v>200</v>
      </c>
      <c r="G769" s="978">
        <v>0</v>
      </c>
      <c r="H769" s="978">
        <v>0</v>
      </c>
      <c r="I769" s="978"/>
    </row>
    <row r="770" spans="1:9" s="894" customFormat="1" ht="28.5">
      <c r="A770" s="1217"/>
      <c r="B770" s="1199"/>
      <c r="C770" s="907" t="s">
        <v>7943</v>
      </c>
      <c r="D770" s="907" t="s">
        <v>2413</v>
      </c>
      <c r="E770" s="1038">
        <v>200</v>
      </c>
      <c r="F770" s="979">
        <v>300</v>
      </c>
      <c r="G770" s="978">
        <v>130</v>
      </c>
      <c r="H770" s="978">
        <v>110</v>
      </c>
      <c r="I770" s="978"/>
    </row>
    <row r="771" spans="1:9" s="894" customFormat="1" ht="28.5">
      <c r="A771" s="1198">
        <v>4</v>
      </c>
      <c r="B771" s="1199" t="s">
        <v>7944</v>
      </c>
      <c r="C771" s="907" t="s">
        <v>2414</v>
      </c>
      <c r="D771" s="907" t="s">
        <v>2415</v>
      </c>
      <c r="E771" s="1038">
        <v>500</v>
      </c>
      <c r="F771" s="979">
        <v>600</v>
      </c>
      <c r="G771" s="978">
        <v>260</v>
      </c>
      <c r="H771" s="978">
        <v>220</v>
      </c>
      <c r="I771" s="978">
        <v>160</v>
      </c>
    </row>
    <row r="772" spans="1:9" s="894" customFormat="1" ht="14.25">
      <c r="A772" s="1198"/>
      <c r="B772" s="1199"/>
      <c r="C772" s="907" t="s">
        <v>2414</v>
      </c>
      <c r="D772" s="907" t="s">
        <v>2416</v>
      </c>
      <c r="E772" s="1038">
        <v>130</v>
      </c>
      <c r="F772" s="979">
        <v>700</v>
      </c>
      <c r="G772" s="978">
        <v>300</v>
      </c>
      <c r="H772" s="978">
        <v>260</v>
      </c>
      <c r="I772" s="978">
        <v>180</v>
      </c>
    </row>
    <row r="773" spans="1:9" s="894" customFormat="1" ht="28.5">
      <c r="A773" s="909">
        <v>5</v>
      </c>
      <c r="B773" s="907" t="s">
        <v>2417</v>
      </c>
      <c r="C773" s="907" t="s">
        <v>7945</v>
      </c>
      <c r="D773" s="907" t="s">
        <v>7946</v>
      </c>
      <c r="E773" s="1038">
        <v>130</v>
      </c>
      <c r="F773" s="979">
        <v>240</v>
      </c>
      <c r="G773" s="978">
        <v>100</v>
      </c>
      <c r="H773" s="978">
        <v>0</v>
      </c>
      <c r="I773" s="978"/>
    </row>
    <row r="774" spans="1:9" s="894" customFormat="1" ht="28.5">
      <c r="A774" s="909">
        <v>6</v>
      </c>
      <c r="B774" s="907" t="s">
        <v>2420</v>
      </c>
      <c r="C774" s="907" t="s">
        <v>7947</v>
      </c>
      <c r="D774" s="907" t="s">
        <v>7948</v>
      </c>
      <c r="E774" s="1038">
        <v>130</v>
      </c>
      <c r="F774" s="979">
        <v>300</v>
      </c>
      <c r="G774" s="978">
        <v>130</v>
      </c>
      <c r="H774" s="978">
        <v>110</v>
      </c>
      <c r="I774" s="978"/>
    </row>
    <row r="775" spans="1:9" s="894" customFormat="1" ht="28.5">
      <c r="A775" s="909">
        <v>7</v>
      </c>
      <c r="B775" s="907" t="s">
        <v>2423</v>
      </c>
      <c r="C775" s="907" t="s">
        <v>7949</v>
      </c>
      <c r="D775" s="907" t="s">
        <v>2425</v>
      </c>
      <c r="E775" s="1038">
        <v>130</v>
      </c>
      <c r="F775" s="979">
        <v>250</v>
      </c>
      <c r="G775" s="978">
        <v>110</v>
      </c>
      <c r="H775" s="978">
        <v>0</v>
      </c>
      <c r="I775" s="978"/>
    </row>
    <row r="776" spans="1:9" s="894" customFormat="1" ht="14.25">
      <c r="A776" s="909">
        <v>8</v>
      </c>
      <c r="B776" s="907" t="s">
        <v>2426</v>
      </c>
      <c r="C776" s="907" t="s">
        <v>7950</v>
      </c>
      <c r="D776" s="907" t="s">
        <v>2428</v>
      </c>
      <c r="E776" s="1038">
        <v>130</v>
      </c>
      <c r="F776" s="979">
        <v>200</v>
      </c>
      <c r="G776" s="978">
        <v>0</v>
      </c>
      <c r="H776" s="978">
        <v>0</v>
      </c>
      <c r="I776" s="978"/>
    </row>
    <row r="777" spans="1:9" s="894" customFormat="1" ht="42.75">
      <c r="A777" s="1372">
        <v>9</v>
      </c>
      <c r="B777" s="1199" t="s">
        <v>2429</v>
      </c>
      <c r="C777" s="907" t="s">
        <v>7951</v>
      </c>
      <c r="D777" s="907" t="s">
        <v>7952</v>
      </c>
      <c r="E777" s="1037">
        <v>100</v>
      </c>
      <c r="F777" s="979">
        <v>200</v>
      </c>
      <c r="G777" s="978">
        <v>0</v>
      </c>
      <c r="H777" s="978">
        <v>0</v>
      </c>
      <c r="I777" s="978"/>
    </row>
    <row r="778" spans="1:9" s="894" customFormat="1" ht="42.75">
      <c r="A778" s="1373"/>
      <c r="B778" s="1199"/>
      <c r="C778" s="907" t="s">
        <v>7952</v>
      </c>
      <c r="D778" s="907" t="s">
        <v>7953</v>
      </c>
      <c r="E778" s="1037">
        <v>100</v>
      </c>
      <c r="F778" s="979">
        <v>160</v>
      </c>
      <c r="G778" s="978">
        <v>0</v>
      </c>
      <c r="H778" s="978">
        <v>0</v>
      </c>
      <c r="I778" s="978"/>
    </row>
    <row r="779" spans="1:9" s="894" customFormat="1" ht="42.75">
      <c r="A779" s="908">
        <v>10</v>
      </c>
      <c r="B779" s="907" t="s">
        <v>2433</v>
      </c>
      <c r="C779" s="907" t="s">
        <v>7954</v>
      </c>
      <c r="D779" s="907" t="s">
        <v>2435</v>
      </c>
      <c r="E779" s="1037">
        <v>100</v>
      </c>
      <c r="F779" s="979">
        <v>160</v>
      </c>
      <c r="G779" s="978">
        <v>0</v>
      </c>
      <c r="H779" s="978">
        <v>0</v>
      </c>
      <c r="I779" s="978"/>
    </row>
    <row r="780" spans="1:9" s="894" customFormat="1" ht="28.5">
      <c r="A780" s="908">
        <v>14</v>
      </c>
      <c r="B780" s="910" t="s">
        <v>7955</v>
      </c>
      <c r="C780" s="910" t="s">
        <v>7956</v>
      </c>
      <c r="D780" s="910" t="s">
        <v>7957</v>
      </c>
      <c r="E780" s="1037">
        <v>130</v>
      </c>
      <c r="F780" s="979">
        <v>160</v>
      </c>
      <c r="G780" s="978">
        <v>150</v>
      </c>
      <c r="H780" s="978">
        <v>130</v>
      </c>
      <c r="I780" s="978"/>
    </row>
    <row r="781" spans="1:9" s="894" customFormat="1" ht="28.5">
      <c r="A781" s="908">
        <v>15</v>
      </c>
      <c r="B781" s="910" t="s">
        <v>7958</v>
      </c>
      <c r="C781" s="910" t="s">
        <v>7959</v>
      </c>
      <c r="D781" s="910" t="s">
        <v>7960</v>
      </c>
      <c r="E781" s="1037">
        <v>130</v>
      </c>
      <c r="F781" s="979">
        <v>160</v>
      </c>
      <c r="G781" s="978">
        <v>150</v>
      </c>
      <c r="H781" s="978">
        <v>130</v>
      </c>
      <c r="I781" s="978"/>
    </row>
    <row r="782" spans="1:9" s="894" customFormat="1" ht="42.75">
      <c r="A782" s="908">
        <v>16</v>
      </c>
      <c r="B782" s="910" t="s">
        <v>7961</v>
      </c>
      <c r="C782" s="910" t="s">
        <v>7962</v>
      </c>
      <c r="D782" s="910" t="s">
        <v>7963</v>
      </c>
      <c r="E782" s="1037">
        <v>130</v>
      </c>
      <c r="F782" s="979">
        <v>160</v>
      </c>
      <c r="G782" s="978">
        <v>150</v>
      </c>
      <c r="H782" s="978">
        <v>130</v>
      </c>
      <c r="I782" s="978"/>
    </row>
    <row r="783" spans="1:9" s="894" customFormat="1" ht="28.5">
      <c r="A783" s="908">
        <v>17</v>
      </c>
      <c r="B783" s="910" t="s">
        <v>7964</v>
      </c>
      <c r="C783" s="910" t="s">
        <v>7965</v>
      </c>
      <c r="D783" s="910" t="s">
        <v>7966</v>
      </c>
      <c r="E783" s="1037">
        <v>130</v>
      </c>
      <c r="F783" s="979">
        <v>160</v>
      </c>
      <c r="G783" s="978">
        <v>150</v>
      </c>
      <c r="H783" s="978">
        <v>130</v>
      </c>
      <c r="I783" s="978"/>
    </row>
    <row r="784" spans="1:9" s="894" customFormat="1" ht="14.25">
      <c r="A784" s="908">
        <v>11</v>
      </c>
      <c r="B784" s="1199" t="s">
        <v>2436</v>
      </c>
      <c r="C784" s="1199"/>
      <c r="D784" s="1199"/>
      <c r="E784" s="1037">
        <v>100</v>
      </c>
      <c r="F784" s="979">
        <v>130</v>
      </c>
      <c r="G784" s="978">
        <v>0</v>
      </c>
      <c r="H784" s="978">
        <v>0</v>
      </c>
      <c r="I784" s="978"/>
    </row>
    <row r="785" spans="1:9" s="894" customFormat="1" ht="14.25">
      <c r="A785" s="908">
        <v>12</v>
      </c>
      <c r="B785" s="1199" t="s">
        <v>2437</v>
      </c>
      <c r="C785" s="1199"/>
      <c r="D785" s="1199"/>
      <c r="E785" s="1037">
        <v>100</v>
      </c>
      <c r="F785" s="979">
        <v>150</v>
      </c>
      <c r="G785" s="978">
        <v>0</v>
      </c>
      <c r="H785" s="978">
        <v>0</v>
      </c>
      <c r="I785" s="978"/>
    </row>
    <row r="786" spans="1:9" s="894" customFormat="1" ht="36" customHeight="1">
      <c r="A786" s="908">
        <v>13</v>
      </c>
      <c r="B786" s="1199" t="s">
        <v>7967</v>
      </c>
      <c r="C786" s="1199"/>
      <c r="D786" s="1199"/>
      <c r="E786" s="1037">
        <v>130</v>
      </c>
      <c r="F786" s="979">
        <v>150</v>
      </c>
      <c r="G786" s="978">
        <v>0</v>
      </c>
      <c r="H786" s="978">
        <v>0</v>
      </c>
      <c r="I786" s="978"/>
    </row>
    <row r="787" spans="1:9" s="894" customFormat="1" ht="48" customHeight="1">
      <c r="A787" s="908">
        <v>18</v>
      </c>
      <c r="B787" s="1374" t="s">
        <v>7968</v>
      </c>
      <c r="C787" s="1374"/>
      <c r="D787" s="1374"/>
      <c r="E787" s="1037">
        <v>100</v>
      </c>
      <c r="F787" s="979">
        <v>100</v>
      </c>
      <c r="G787" s="978">
        <v>0</v>
      </c>
      <c r="H787" s="978">
        <v>0</v>
      </c>
      <c r="I787" s="978"/>
    </row>
    <row r="788" spans="1:9" s="883" customFormat="1">
      <c r="A788" s="904">
        <v>18</v>
      </c>
      <c r="B788" s="904" t="s">
        <v>2275</v>
      </c>
      <c r="C788" s="904"/>
      <c r="D788" s="904"/>
      <c r="E788" s="1056"/>
      <c r="F788" s="976"/>
      <c r="G788" s="976"/>
      <c r="H788" s="976"/>
      <c r="I788" s="980"/>
    </row>
    <row r="789" spans="1:9" s="898" customFormat="1" ht="28.5">
      <c r="A789" s="1375">
        <v>1</v>
      </c>
      <c r="B789" s="1199" t="s">
        <v>7969</v>
      </c>
      <c r="C789" s="907" t="s">
        <v>7970</v>
      </c>
      <c r="D789" s="907" t="s">
        <v>7971</v>
      </c>
      <c r="E789" s="1038">
        <v>500</v>
      </c>
      <c r="F789" s="981">
        <v>500</v>
      </c>
      <c r="G789" s="981">
        <v>220</v>
      </c>
      <c r="H789" s="981">
        <v>190</v>
      </c>
      <c r="I789" s="981">
        <v>130</v>
      </c>
    </row>
    <row r="790" spans="1:9" s="898" customFormat="1" ht="14.25">
      <c r="A790" s="1375"/>
      <c r="B790" s="1199"/>
      <c r="C790" s="907" t="s">
        <v>2330</v>
      </c>
      <c r="D790" s="907" t="s">
        <v>2331</v>
      </c>
      <c r="E790" s="1038">
        <v>600</v>
      </c>
      <c r="F790" s="981">
        <v>650</v>
      </c>
      <c r="G790" s="981">
        <v>280</v>
      </c>
      <c r="H790" s="981">
        <v>240</v>
      </c>
      <c r="I790" s="981">
        <v>170</v>
      </c>
    </row>
    <row r="791" spans="1:9" s="898" customFormat="1" ht="14.25">
      <c r="A791" s="1375"/>
      <c r="B791" s="1199"/>
      <c r="C791" s="907" t="s">
        <v>2331</v>
      </c>
      <c r="D791" s="907" t="s">
        <v>2332</v>
      </c>
      <c r="E791" s="1038">
        <v>450</v>
      </c>
      <c r="F791" s="981">
        <v>500</v>
      </c>
      <c r="G791" s="981">
        <v>220</v>
      </c>
      <c r="H791" s="981">
        <v>190</v>
      </c>
      <c r="I791" s="981">
        <v>130</v>
      </c>
    </row>
    <row r="792" spans="1:9" s="898" customFormat="1" ht="28.5">
      <c r="A792" s="1375"/>
      <c r="B792" s="1199"/>
      <c r="C792" s="907" t="s">
        <v>2332</v>
      </c>
      <c r="D792" s="907" t="s">
        <v>2333</v>
      </c>
      <c r="E792" s="1038">
        <v>700</v>
      </c>
      <c r="F792" s="981">
        <v>700</v>
      </c>
      <c r="G792" s="981">
        <v>300</v>
      </c>
      <c r="H792" s="981">
        <v>260</v>
      </c>
      <c r="I792" s="981">
        <v>180</v>
      </c>
    </row>
    <row r="793" spans="1:9" s="898" customFormat="1" ht="28.5">
      <c r="A793" s="1375">
        <v>2</v>
      </c>
      <c r="B793" s="1197" t="s">
        <v>7972</v>
      </c>
      <c r="C793" s="907" t="s">
        <v>2334</v>
      </c>
      <c r="D793" s="907" t="s">
        <v>2335</v>
      </c>
      <c r="E793" s="1038">
        <v>220</v>
      </c>
      <c r="F793" s="981">
        <v>250</v>
      </c>
      <c r="G793" s="981">
        <v>110</v>
      </c>
      <c r="H793" s="981">
        <v>0</v>
      </c>
      <c r="I793" s="981"/>
    </row>
    <row r="794" spans="1:9" s="898" customFormat="1" ht="14.25">
      <c r="A794" s="1375"/>
      <c r="B794" s="1197"/>
      <c r="C794" s="907" t="s">
        <v>2335</v>
      </c>
      <c r="D794" s="907" t="s">
        <v>2336</v>
      </c>
      <c r="E794" s="1038">
        <v>150</v>
      </c>
      <c r="F794" s="981">
        <v>150</v>
      </c>
      <c r="G794" s="981">
        <v>0</v>
      </c>
      <c r="H794" s="981">
        <v>0</v>
      </c>
      <c r="I794" s="981"/>
    </row>
    <row r="795" spans="1:9" s="898" customFormat="1" ht="14.25">
      <c r="A795" s="1375"/>
      <c r="B795" s="1197"/>
      <c r="C795" s="907" t="s">
        <v>2335</v>
      </c>
      <c r="D795" s="907" t="s">
        <v>2337</v>
      </c>
      <c r="E795" s="1038">
        <v>130</v>
      </c>
      <c r="F795" s="981">
        <v>130</v>
      </c>
      <c r="G795" s="981">
        <v>0</v>
      </c>
      <c r="H795" s="981">
        <v>0</v>
      </c>
      <c r="I795" s="981"/>
    </row>
    <row r="796" spans="1:9" s="898" customFormat="1" ht="28.5">
      <c r="A796" s="1375"/>
      <c r="B796" s="1197"/>
      <c r="C796" s="907" t="s">
        <v>2338</v>
      </c>
      <c r="D796" s="907" t="s">
        <v>2339</v>
      </c>
      <c r="E796" s="1038">
        <v>200</v>
      </c>
      <c r="F796" s="981">
        <v>200</v>
      </c>
      <c r="G796" s="981">
        <v>0</v>
      </c>
      <c r="H796" s="981">
        <v>0</v>
      </c>
      <c r="I796" s="981"/>
    </row>
    <row r="797" spans="1:9" s="898" customFormat="1" ht="28.5">
      <c r="A797" s="1375"/>
      <c r="B797" s="1197"/>
      <c r="C797" s="907" t="s">
        <v>2340</v>
      </c>
      <c r="D797" s="907" t="s">
        <v>2341</v>
      </c>
      <c r="E797" s="1038">
        <v>200</v>
      </c>
      <c r="F797" s="981">
        <v>200</v>
      </c>
      <c r="G797" s="981">
        <v>0</v>
      </c>
      <c r="H797" s="981">
        <v>0</v>
      </c>
      <c r="I797" s="981"/>
    </row>
    <row r="798" spans="1:9" s="898" customFormat="1" ht="14.25">
      <c r="A798" s="1375"/>
      <c r="B798" s="1197"/>
      <c r="C798" s="907" t="s">
        <v>2341</v>
      </c>
      <c r="D798" s="907" t="s">
        <v>2342</v>
      </c>
      <c r="E798" s="1038">
        <v>110</v>
      </c>
      <c r="F798" s="981">
        <v>150</v>
      </c>
      <c r="G798" s="981">
        <v>0</v>
      </c>
      <c r="H798" s="981">
        <v>0</v>
      </c>
      <c r="I798" s="981"/>
    </row>
    <row r="799" spans="1:9" s="898" customFormat="1" ht="14.25">
      <c r="A799" s="1375"/>
      <c r="B799" s="1197"/>
      <c r="C799" s="907" t="s">
        <v>2331</v>
      </c>
      <c r="D799" s="907" t="s">
        <v>2343</v>
      </c>
      <c r="E799" s="1038">
        <v>200</v>
      </c>
      <c r="F799" s="981">
        <v>200</v>
      </c>
      <c r="G799" s="981">
        <v>0</v>
      </c>
      <c r="H799" s="981">
        <v>0</v>
      </c>
      <c r="I799" s="981"/>
    </row>
    <row r="800" spans="1:9" s="898" customFormat="1" ht="14.25">
      <c r="A800" s="1375">
        <v>3</v>
      </c>
      <c r="B800" s="1199" t="s">
        <v>7973</v>
      </c>
      <c r="C800" s="907" t="s">
        <v>2344</v>
      </c>
      <c r="D800" s="907" t="s">
        <v>2345</v>
      </c>
      <c r="E800" s="1038">
        <v>400</v>
      </c>
      <c r="F800" s="981">
        <v>400</v>
      </c>
      <c r="G800" s="981">
        <v>170</v>
      </c>
      <c r="H800" s="981">
        <v>150</v>
      </c>
      <c r="I800" s="981">
        <v>100</v>
      </c>
    </row>
    <row r="801" spans="1:9" s="898" customFormat="1" ht="28.5">
      <c r="A801" s="1375"/>
      <c r="B801" s="1199"/>
      <c r="C801" s="907" t="s">
        <v>2346</v>
      </c>
      <c r="D801" s="907" t="s">
        <v>2347</v>
      </c>
      <c r="E801" s="1038">
        <v>400</v>
      </c>
      <c r="F801" s="981">
        <v>350</v>
      </c>
      <c r="G801" s="981">
        <v>150</v>
      </c>
      <c r="H801" s="981">
        <v>130</v>
      </c>
      <c r="I801" s="981"/>
    </row>
    <row r="802" spans="1:9" s="898" customFormat="1" ht="28.5">
      <c r="A802" s="1375"/>
      <c r="B802" s="1199"/>
      <c r="C802" s="907" t="s">
        <v>2347</v>
      </c>
      <c r="D802" s="907" t="s">
        <v>2348</v>
      </c>
      <c r="E802" s="1038">
        <v>250</v>
      </c>
      <c r="F802" s="981">
        <v>250</v>
      </c>
      <c r="G802" s="981">
        <v>110</v>
      </c>
      <c r="H802" s="981">
        <v>0</v>
      </c>
      <c r="I802" s="981"/>
    </row>
    <row r="803" spans="1:9" s="898" customFormat="1" ht="28.5">
      <c r="A803" s="1375"/>
      <c r="B803" s="1199"/>
      <c r="C803" s="907" t="s">
        <v>2349</v>
      </c>
      <c r="D803" s="907" t="s">
        <v>2350</v>
      </c>
      <c r="E803" s="1038">
        <v>200</v>
      </c>
      <c r="F803" s="981">
        <v>250</v>
      </c>
      <c r="G803" s="981">
        <v>0</v>
      </c>
      <c r="H803" s="981">
        <v>0</v>
      </c>
      <c r="I803" s="981"/>
    </row>
    <row r="804" spans="1:9" s="898" customFormat="1" ht="28.5">
      <c r="A804" s="1375"/>
      <c r="B804" s="1199"/>
      <c r="C804" s="907" t="s">
        <v>2351</v>
      </c>
      <c r="D804" s="907" t="s">
        <v>2352</v>
      </c>
      <c r="E804" s="1057">
        <v>150</v>
      </c>
      <c r="F804" s="981">
        <v>150</v>
      </c>
      <c r="G804" s="981">
        <v>0</v>
      </c>
      <c r="H804" s="981">
        <v>0</v>
      </c>
      <c r="I804" s="981"/>
    </row>
    <row r="805" spans="1:9" s="898" customFormat="1" ht="28.5">
      <c r="A805" s="1375"/>
      <c r="B805" s="1199"/>
      <c r="C805" s="907" t="s">
        <v>2353</v>
      </c>
      <c r="D805" s="907" t="s">
        <v>2354</v>
      </c>
      <c r="E805" s="1057">
        <v>150</v>
      </c>
      <c r="F805" s="981">
        <v>150</v>
      </c>
      <c r="G805" s="981">
        <v>0</v>
      </c>
      <c r="H805" s="981">
        <v>0</v>
      </c>
      <c r="I805" s="981"/>
    </row>
    <row r="806" spans="1:9" s="898" customFormat="1" ht="28.5">
      <c r="A806" s="1375"/>
      <c r="B806" s="1199"/>
      <c r="C806" s="907" t="s">
        <v>2355</v>
      </c>
      <c r="D806" s="907" t="s">
        <v>2356</v>
      </c>
      <c r="E806" s="1057">
        <v>150</v>
      </c>
      <c r="F806" s="981">
        <v>150</v>
      </c>
      <c r="G806" s="981">
        <v>0</v>
      </c>
      <c r="H806" s="981">
        <v>0</v>
      </c>
      <c r="I806" s="981"/>
    </row>
    <row r="807" spans="1:9" s="898" customFormat="1" ht="28.5">
      <c r="A807" s="1375"/>
      <c r="B807" s="1199"/>
      <c r="C807" s="907" t="s">
        <v>2357</v>
      </c>
      <c r="D807" s="907" t="s">
        <v>2358</v>
      </c>
      <c r="E807" s="1057">
        <v>150</v>
      </c>
      <c r="F807" s="981">
        <v>150</v>
      </c>
      <c r="G807" s="981">
        <v>0</v>
      </c>
      <c r="H807" s="981">
        <v>0</v>
      </c>
      <c r="I807" s="981"/>
    </row>
    <row r="808" spans="1:9" s="898" customFormat="1" ht="28.5">
      <c r="A808" s="1375"/>
      <c r="B808" s="1199"/>
      <c r="C808" s="907" t="s">
        <v>2359</v>
      </c>
      <c r="D808" s="907" t="s">
        <v>2360</v>
      </c>
      <c r="E808" s="1057">
        <v>150</v>
      </c>
      <c r="F808" s="981">
        <v>150</v>
      </c>
      <c r="G808" s="981">
        <v>0</v>
      </c>
      <c r="H808" s="981">
        <v>0</v>
      </c>
      <c r="I808" s="981"/>
    </row>
    <row r="809" spans="1:9" s="898" customFormat="1" ht="28.5">
      <c r="A809" s="1375"/>
      <c r="B809" s="1199"/>
      <c r="C809" s="907" t="s">
        <v>2361</v>
      </c>
      <c r="D809" s="907" t="s">
        <v>2362</v>
      </c>
      <c r="E809" s="1057">
        <v>150</v>
      </c>
      <c r="F809" s="981">
        <v>150</v>
      </c>
      <c r="G809" s="981">
        <v>0</v>
      </c>
      <c r="H809" s="981">
        <v>0</v>
      </c>
      <c r="I809" s="981"/>
    </row>
    <row r="810" spans="1:9" s="898" customFormat="1" ht="28.5">
      <c r="A810" s="1375"/>
      <c r="B810" s="1199"/>
      <c r="C810" s="907" t="s">
        <v>2363</v>
      </c>
      <c r="D810" s="907" t="s">
        <v>2364</v>
      </c>
      <c r="E810" s="1057">
        <v>150</v>
      </c>
      <c r="F810" s="981">
        <v>150</v>
      </c>
      <c r="G810" s="981">
        <v>0</v>
      </c>
      <c r="H810" s="981">
        <v>0</v>
      </c>
      <c r="I810" s="981"/>
    </row>
    <row r="811" spans="1:9" s="898" customFormat="1" ht="28.5">
      <c r="A811" s="1375"/>
      <c r="B811" s="1199"/>
      <c r="C811" s="907" t="s">
        <v>2365</v>
      </c>
      <c r="D811" s="907" t="s">
        <v>2366</v>
      </c>
      <c r="E811" s="1057">
        <v>150</v>
      </c>
      <c r="F811" s="981">
        <v>150</v>
      </c>
      <c r="G811" s="981">
        <v>0</v>
      </c>
      <c r="H811" s="981">
        <v>0</v>
      </c>
      <c r="I811" s="981"/>
    </row>
    <row r="812" spans="1:9" s="898" customFormat="1" ht="14.25">
      <c r="A812" s="1375"/>
      <c r="B812" s="1199"/>
      <c r="C812" s="907" t="s">
        <v>2367</v>
      </c>
      <c r="D812" s="907" t="s">
        <v>2368</v>
      </c>
      <c r="E812" s="1057">
        <v>150</v>
      </c>
      <c r="F812" s="981">
        <v>150</v>
      </c>
      <c r="G812" s="981">
        <v>0</v>
      </c>
      <c r="H812" s="981">
        <v>0</v>
      </c>
      <c r="I812" s="981"/>
    </row>
    <row r="813" spans="1:9" s="898" customFormat="1" ht="28.5">
      <c r="A813" s="1375"/>
      <c r="B813" s="1199"/>
      <c r="C813" s="907" t="s">
        <v>2332</v>
      </c>
      <c r="D813" s="907" t="s">
        <v>2369</v>
      </c>
      <c r="E813" s="1057">
        <v>150</v>
      </c>
      <c r="F813" s="981">
        <v>150</v>
      </c>
      <c r="G813" s="981">
        <v>0</v>
      </c>
      <c r="H813" s="981">
        <v>0</v>
      </c>
      <c r="I813" s="981"/>
    </row>
    <row r="814" spans="1:9" s="898" customFormat="1" ht="28.5">
      <c r="A814" s="1375"/>
      <c r="B814" s="1199"/>
      <c r="C814" s="907" t="s">
        <v>2370</v>
      </c>
      <c r="D814" s="907" t="s">
        <v>2371</v>
      </c>
      <c r="E814" s="1057">
        <v>150</v>
      </c>
      <c r="F814" s="981">
        <v>150</v>
      </c>
      <c r="G814" s="981">
        <v>0</v>
      </c>
      <c r="H814" s="981">
        <v>0</v>
      </c>
      <c r="I814" s="981"/>
    </row>
    <row r="815" spans="1:9" s="898" customFormat="1" ht="28.5">
      <c r="A815" s="1375"/>
      <c r="B815" s="1199"/>
      <c r="C815" s="907" t="s">
        <v>2372</v>
      </c>
      <c r="D815" s="907" t="s">
        <v>2373</v>
      </c>
      <c r="E815" s="1038">
        <v>120</v>
      </c>
      <c r="F815" s="981">
        <v>150</v>
      </c>
      <c r="G815" s="981">
        <v>0</v>
      </c>
      <c r="H815" s="981">
        <v>0</v>
      </c>
      <c r="I815" s="981"/>
    </row>
    <row r="816" spans="1:9" s="898" customFormat="1" ht="28.5">
      <c r="A816" s="1375"/>
      <c r="B816" s="1199"/>
      <c r="C816" s="907" t="s">
        <v>7970</v>
      </c>
      <c r="D816" s="907" t="s">
        <v>7974</v>
      </c>
      <c r="E816" s="1038">
        <v>380</v>
      </c>
      <c r="F816" s="981">
        <v>300</v>
      </c>
      <c r="G816" s="981">
        <v>130</v>
      </c>
      <c r="H816" s="981">
        <v>110</v>
      </c>
      <c r="I816" s="981"/>
    </row>
    <row r="817" spans="1:9" s="898" customFormat="1" ht="28.5">
      <c r="A817" s="1375"/>
      <c r="B817" s="1199"/>
      <c r="C817" s="907" t="s">
        <v>2375</v>
      </c>
      <c r="D817" s="907" t="s">
        <v>2376</v>
      </c>
      <c r="E817" s="1038">
        <v>180</v>
      </c>
      <c r="F817" s="981">
        <v>200</v>
      </c>
      <c r="G817" s="981">
        <v>0</v>
      </c>
      <c r="H817" s="981">
        <v>0</v>
      </c>
      <c r="I817" s="981"/>
    </row>
    <row r="818" spans="1:9" s="898" customFormat="1" ht="28.5">
      <c r="A818" s="1375"/>
      <c r="B818" s="1199"/>
      <c r="C818" s="907" t="s">
        <v>2377</v>
      </c>
      <c r="D818" s="907" t="s">
        <v>2378</v>
      </c>
      <c r="E818" s="1038">
        <v>252</v>
      </c>
      <c r="F818" s="981">
        <v>300</v>
      </c>
      <c r="G818" s="981">
        <v>130</v>
      </c>
      <c r="H818" s="981">
        <v>110</v>
      </c>
      <c r="I818" s="981"/>
    </row>
    <row r="819" spans="1:9" s="898" customFormat="1" ht="42.75">
      <c r="A819" s="1375"/>
      <c r="B819" s="1199"/>
      <c r="C819" s="907" t="s">
        <v>7975</v>
      </c>
      <c r="D819" s="907" t="s">
        <v>2380</v>
      </c>
      <c r="E819" s="1038">
        <v>120</v>
      </c>
      <c r="F819" s="981">
        <v>120</v>
      </c>
      <c r="G819" s="981">
        <v>0</v>
      </c>
      <c r="H819" s="981">
        <v>0</v>
      </c>
      <c r="I819" s="981"/>
    </row>
    <row r="820" spans="1:9" s="898" customFormat="1" ht="28.5">
      <c r="A820" s="1375"/>
      <c r="B820" s="1199"/>
      <c r="C820" s="907" t="s">
        <v>2381</v>
      </c>
      <c r="D820" s="907" t="s">
        <v>2382</v>
      </c>
      <c r="E820" s="1038">
        <v>120</v>
      </c>
      <c r="F820" s="981">
        <v>120</v>
      </c>
      <c r="G820" s="981">
        <v>0</v>
      </c>
      <c r="H820" s="981">
        <v>0</v>
      </c>
      <c r="I820" s="981"/>
    </row>
    <row r="821" spans="1:9" s="898" customFormat="1" ht="28.5">
      <c r="A821" s="1375"/>
      <c r="B821" s="1199"/>
      <c r="C821" s="907" t="s">
        <v>2383</v>
      </c>
      <c r="D821" s="913"/>
      <c r="E821" s="1058">
        <v>0</v>
      </c>
      <c r="F821" s="981">
        <v>120</v>
      </c>
      <c r="G821" s="981">
        <v>0</v>
      </c>
      <c r="H821" s="981">
        <v>0</v>
      </c>
      <c r="I821" s="981"/>
    </row>
    <row r="822" spans="1:9" s="898" customFormat="1" ht="28.5">
      <c r="A822" s="1375"/>
      <c r="B822" s="1199"/>
      <c r="C822" s="907" t="s">
        <v>2384</v>
      </c>
      <c r="D822" s="913"/>
      <c r="E822" s="1058">
        <v>0</v>
      </c>
      <c r="F822" s="981">
        <v>100</v>
      </c>
      <c r="G822" s="981">
        <v>0</v>
      </c>
      <c r="H822" s="981">
        <v>0</v>
      </c>
      <c r="I822" s="981"/>
    </row>
    <row r="823" spans="1:9" s="898" customFormat="1" ht="46.15" customHeight="1">
      <c r="A823" s="914">
        <v>4</v>
      </c>
      <c r="B823" s="1376" t="s">
        <v>7968</v>
      </c>
      <c r="C823" s="1376"/>
      <c r="D823" s="1376"/>
      <c r="E823" s="1058"/>
      <c r="F823" s="1377">
        <v>100</v>
      </c>
      <c r="G823" s="1377"/>
      <c r="H823" s="1377"/>
      <c r="I823" s="1377"/>
    </row>
    <row r="824" spans="1:9" s="883" customFormat="1">
      <c r="A824" s="904">
        <v>19</v>
      </c>
      <c r="B824" s="915" t="s">
        <v>2276</v>
      </c>
      <c r="C824" s="904"/>
      <c r="D824" s="904"/>
      <c r="E824" s="1056"/>
      <c r="F824" s="980"/>
      <c r="G824" s="980"/>
      <c r="H824" s="980"/>
      <c r="I824" s="980"/>
    </row>
    <row r="825" spans="1:9" s="898" customFormat="1" ht="28.5">
      <c r="A825" s="1169">
        <v>1</v>
      </c>
      <c r="B825" s="1170" t="s">
        <v>7976</v>
      </c>
      <c r="C825" s="892" t="s">
        <v>2760</v>
      </c>
      <c r="D825" s="892" t="s">
        <v>2761</v>
      </c>
      <c r="E825" s="1038">
        <v>500</v>
      </c>
      <c r="F825" s="979">
        <v>600</v>
      </c>
      <c r="G825" s="979">
        <v>240</v>
      </c>
      <c r="H825" s="979">
        <v>0</v>
      </c>
      <c r="I825" s="979"/>
    </row>
    <row r="826" spans="1:9" s="898" customFormat="1" ht="28.5">
      <c r="A826" s="1169"/>
      <c r="B826" s="1170"/>
      <c r="C826" s="892" t="s">
        <v>2761</v>
      </c>
      <c r="D826" s="892" t="s">
        <v>2762</v>
      </c>
      <c r="E826" s="1038">
        <v>600</v>
      </c>
      <c r="F826" s="979">
        <v>720</v>
      </c>
      <c r="G826" s="979">
        <v>290</v>
      </c>
      <c r="H826" s="979">
        <v>0</v>
      </c>
      <c r="I826" s="979"/>
    </row>
    <row r="827" spans="1:9" s="898" customFormat="1" ht="14.25">
      <c r="A827" s="1169"/>
      <c r="B827" s="1170"/>
      <c r="C827" s="892" t="s">
        <v>2762</v>
      </c>
      <c r="D827" s="892" t="s">
        <v>2763</v>
      </c>
      <c r="E827" s="1038">
        <v>900</v>
      </c>
      <c r="F827" s="979">
        <v>1000</v>
      </c>
      <c r="G827" s="979">
        <v>300</v>
      </c>
      <c r="H827" s="979">
        <v>140</v>
      </c>
      <c r="I827" s="979"/>
    </row>
    <row r="828" spans="1:9" s="898" customFormat="1" ht="14.25">
      <c r="A828" s="1169"/>
      <c r="B828" s="1170"/>
      <c r="C828" s="892" t="s">
        <v>2763</v>
      </c>
      <c r="D828" s="892" t="s">
        <v>2764</v>
      </c>
      <c r="E828" s="1038">
        <v>700</v>
      </c>
      <c r="F828" s="979">
        <v>840</v>
      </c>
      <c r="G828" s="979">
        <v>200</v>
      </c>
      <c r="H828" s="979">
        <v>120</v>
      </c>
      <c r="I828" s="979"/>
    </row>
    <row r="829" spans="1:9" s="898" customFormat="1" ht="14.25">
      <c r="A829" s="1169"/>
      <c r="B829" s="1170"/>
      <c r="C829" s="892" t="s">
        <v>2764</v>
      </c>
      <c r="D829" s="892" t="s">
        <v>2765</v>
      </c>
      <c r="E829" s="1038">
        <v>600</v>
      </c>
      <c r="F829" s="979">
        <v>700</v>
      </c>
      <c r="G829" s="979">
        <v>160</v>
      </c>
      <c r="H829" s="979">
        <v>120</v>
      </c>
      <c r="I829" s="979"/>
    </row>
    <row r="830" spans="1:9" s="898" customFormat="1" ht="14.25">
      <c r="A830" s="1169">
        <v>2</v>
      </c>
      <c r="B830" s="1170" t="s">
        <v>7977</v>
      </c>
      <c r="C830" s="892" t="s">
        <v>2766</v>
      </c>
      <c r="D830" s="892" t="s">
        <v>2767</v>
      </c>
      <c r="E830" s="1038">
        <v>1950</v>
      </c>
      <c r="F830" s="979">
        <v>1950</v>
      </c>
      <c r="G830" s="979">
        <v>500</v>
      </c>
      <c r="H830" s="979">
        <v>240</v>
      </c>
      <c r="I830" s="979">
        <v>180</v>
      </c>
    </row>
    <row r="831" spans="1:9" s="898" customFormat="1" ht="14.25">
      <c r="A831" s="1169"/>
      <c r="B831" s="1170"/>
      <c r="C831" s="892" t="s">
        <v>2767</v>
      </c>
      <c r="D831" s="892" t="s">
        <v>7978</v>
      </c>
      <c r="E831" s="1038">
        <v>2600</v>
      </c>
      <c r="F831" s="979">
        <v>2600</v>
      </c>
      <c r="G831" s="982">
        <v>750</v>
      </c>
      <c r="H831" s="982">
        <v>550</v>
      </c>
      <c r="I831" s="982">
        <v>280</v>
      </c>
    </row>
    <row r="832" spans="1:9" s="898" customFormat="1" ht="28.5">
      <c r="A832" s="1169"/>
      <c r="B832" s="1170"/>
      <c r="C832" s="892" t="s">
        <v>7978</v>
      </c>
      <c r="D832" s="892" t="s">
        <v>7979</v>
      </c>
      <c r="E832" s="1038">
        <v>3250</v>
      </c>
      <c r="F832" s="979">
        <v>3250</v>
      </c>
      <c r="G832" s="982">
        <v>800</v>
      </c>
      <c r="H832" s="982">
        <v>600</v>
      </c>
      <c r="I832" s="982">
        <v>300</v>
      </c>
    </row>
    <row r="833" spans="1:9" s="898" customFormat="1" ht="28.5">
      <c r="A833" s="1169"/>
      <c r="B833" s="1170"/>
      <c r="C833" s="892" t="s">
        <v>7979</v>
      </c>
      <c r="D833" s="892" t="s">
        <v>2770</v>
      </c>
      <c r="E833" s="1038">
        <v>3900</v>
      </c>
      <c r="F833" s="979">
        <v>3900</v>
      </c>
      <c r="G833" s="982">
        <v>820</v>
      </c>
      <c r="H833" s="982">
        <v>645</v>
      </c>
      <c r="I833" s="982">
        <v>350</v>
      </c>
    </row>
    <row r="834" spans="1:9" s="898" customFormat="1" ht="14.25">
      <c r="A834" s="1378">
        <v>3</v>
      </c>
      <c r="B834" s="1380" t="s">
        <v>7980</v>
      </c>
      <c r="C834" s="892" t="s">
        <v>2771</v>
      </c>
      <c r="D834" s="892" t="s">
        <v>2772</v>
      </c>
      <c r="E834" s="1038">
        <v>4200</v>
      </c>
      <c r="F834" s="979">
        <v>4200</v>
      </c>
      <c r="G834" s="982">
        <v>850</v>
      </c>
      <c r="H834" s="982">
        <v>650</v>
      </c>
      <c r="I834" s="982">
        <v>400</v>
      </c>
    </row>
    <row r="835" spans="1:9" s="898" customFormat="1" ht="28.5">
      <c r="A835" s="1379"/>
      <c r="B835" s="1381"/>
      <c r="C835" s="892" t="s">
        <v>2772</v>
      </c>
      <c r="D835" s="892" t="s">
        <v>2773</v>
      </c>
      <c r="E835" s="1038">
        <v>6000</v>
      </c>
      <c r="F835" s="979">
        <v>6000</v>
      </c>
      <c r="G835" s="982">
        <v>950</v>
      </c>
      <c r="H835" s="982">
        <v>750</v>
      </c>
      <c r="I835" s="982">
        <v>500</v>
      </c>
    </row>
    <row r="836" spans="1:9" s="898" customFormat="1" ht="28.5">
      <c r="A836" s="1379"/>
      <c r="B836" s="1381"/>
      <c r="C836" s="892" t="s">
        <v>2773</v>
      </c>
      <c r="D836" s="892" t="s">
        <v>7981</v>
      </c>
      <c r="E836" s="1038">
        <v>6600</v>
      </c>
      <c r="F836" s="979">
        <v>6600</v>
      </c>
      <c r="G836" s="979">
        <v>1000</v>
      </c>
      <c r="H836" s="979">
        <v>800</v>
      </c>
      <c r="I836" s="979">
        <v>500</v>
      </c>
    </row>
    <row r="837" spans="1:9" s="898" customFormat="1" ht="28.5">
      <c r="A837" s="1379"/>
      <c r="B837" s="1381"/>
      <c r="C837" s="892" t="s">
        <v>7981</v>
      </c>
      <c r="D837" s="892" t="s">
        <v>2775</v>
      </c>
      <c r="E837" s="1038">
        <v>7200</v>
      </c>
      <c r="F837" s="979">
        <v>7200</v>
      </c>
      <c r="G837" s="979">
        <v>1800</v>
      </c>
      <c r="H837" s="979"/>
      <c r="I837" s="979"/>
    </row>
    <row r="838" spans="1:9" s="898" customFormat="1" ht="28.5">
      <c r="A838" s="1379"/>
      <c r="B838" s="1381"/>
      <c r="C838" s="892" t="s">
        <v>2776</v>
      </c>
      <c r="D838" s="892" t="s">
        <v>2777</v>
      </c>
      <c r="E838" s="1038">
        <v>8400</v>
      </c>
      <c r="F838" s="979">
        <v>8400</v>
      </c>
      <c r="G838" s="979">
        <v>3360</v>
      </c>
      <c r="H838" s="979">
        <v>1180</v>
      </c>
      <c r="I838" s="979">
        <v>300</v>
      </c>
    </row>
    <row r="839" spans="1:9" s="898" customFormat="1" ht="28.5">
      <c r="A839" s="1379"/>
      <c r="B839" s="1381"/>
      <c r="C839" s="892" t="s">
        <v>2777</v>
      </c>
      <c r="D839" s="892" t="s">
        <v>2778</v>
      </c>
      <c r="E839" s="1038">
        <v>12000</v>
      </c>
      <c r="F839" s="979">
        <v>12000</v>
      </c>
      <c r="G839" s="979">
        <v>4800</v>
      </c>
      <c r="H839" s="979">
        <v>1730</v>
      </c>
      <c r="I839" s="979">
        <v>420</v>
      </c>
    </row>
    <row r="840" spans="1:9" s="898" customFormat="1" ht="28.5">
      <c r="A840" s="1379"/>
      <c r="B840" s="1381"/>
      <c r="C840" s="892" t="s">
        <v>2778</v>
      </c>
      <c r="D840" s="892" t="s">
        <v>2770</v>
      </c>
      <c r="E840" s="1038">
        <v>8400</v>
      </c>
      <c r="F840" s="979">
        <v>8400</v>
      </c>
      <c r="G840" s="979">
        <v>1700</v>
      </c>
      <c r="H840" s="979">
        <v>600</v>
      </c>
      <c r="I840" s="979"/>
    </row>
    <row r="841" spans="1:9" s="898" customFormat="1" ht="14.25">
      <c r="A841" s="1379"/>
      <c r="B841" s="1381"/>
      <c r="C841" s="892" t="s">
        <v>2770</v>
      </c>
      <c r="D841" s="892" t="s">
        <v>2779</v>
      </c>
      <c r="E841" s="1038">
        <v>3600</v>
      </c>
      <c r="F841" s="979">
        <v>3600</v>
      </c>
      <c r="G841" s="979">
        <v>800</v>
      </c>
      <c r="H841" s="979">
        <v>550</v>
      </c>
      <c r="I841" s="979">
        <v>220</v>
      </c>
    </row>
    <row r="842" spans="1:9" s="898" customFormat="1" ht="28.5">
      <c r="A842" s="1169">
        <v>4</v>
      </c>
      <c r="B842" s="1170" t="s">
        <v>7982</v>
      </c>
      <c r="C842" s="892" t="s">
        <v>2781</v>
      </c>
      <c r="D842" s="892" t="s">
        <v>2782</v>
      </c>
      <c r="E842" s="1038">
        <v>600</v>
      </c>
      <c r="F842" s="979">
        <v>800</v>
      </c>
      <c r="G842" s="979">
        <v>320</v>
      </c>
      <c r="H842" s="979">
        <v>0</v>
      </c>
      <c r="I842" s="979"/>
    </row>
    <row r="843" spans="1:9" s="898" customFormat="1" ht="28.5">
      <c r="A843" s="1169"/>
      <c r="B843" s="1170"/>
      <c r="C843" s="892" t="s">
        <v>2782</v>
      </c>
      <c r="D843" s="892" t="s">
        <v>2783</v>
      </c>
      <c r="E843" s="1038">
        <v>380</v>
      </c>
      <c r="F843" s="979">
        <v>380</v>
      </c>
      <c r="G843" s="979">
        <v>170</v>
      </c>
      <c r="H843" s="979">
        <v>0</v>
      </c>
      <c r="I843" s="979"/>
    </row>
    <row r="844" spans="1:9" s="898" customFormat="1" ht="14.25">
      <c r="A844" s="1169"/>
      <c r="B844" s="1170"/>
      <c r="C844" s="892" t="s">
        <v>2784</v>
      </c>
      <c r="D844" s="892" t="s">
        <v>2785</v>
      </c>
      <c r="E844" s="1038">
        <v>396</v>
      </c>
      <c r="F844" s="979">
        <v>400</v>
      </c>
      <c r="G844" s="979">
        <v>180</v>
      </c>
      <c r="H844" s="979">
        <v>0</v>
      </c>
      <c r="I844" s="979"/>
    </row>
    <row r="845" spans="1:9" s="898" customFormat="1" ht="28.5">
      <c r="A845" s="1169"/>
      <c r="B845" s="1170"/>
      <c r="C845" s="892" t="s">
        <v>2785</v>
      </c>
      <c r="D845" s="892" t="s">
        <v>2786</v>
      </c>
      <c r="E845" s="1038">
        <v>220</v>
      </c>
      <c r="F845" s="979">
        <v>350</v>
      </c>
      <c r="G845" s="979">
        <v>160</v>
      </c>
      <c r="H845" s="979">
        <v>0</v>
      </c>
      <c r="I845" s="979"/>
    </row>
    <row r="846" spans="1:9" s="898" customFormat="1" ht="28.5">
      <c r="A846" s="1169"/>
      <c r="B846" s="1170"/>
      <c r="C846" s="892" t="s">
        <v>2786</v>
      </c>
      <c r="D846" s="892" t="s">
        <v>2787</v>
      </c>
      <c r="E846" s="1038">
        <v>330</v>
      </c>
      <c r="F846" s="979">
        <v>500</v>
      </c>
      <c r="G846" s="979">
        <v>200</v>
      </c>
      <c r="H846" s="979">
        <v>0</v>
      </c>
      <c r="I846" s="979"/>
    </row>
    <row r="847" spans="1:9" s="898" customFormat="1" ht="14.25">
      <c r="A847" s="1169"/>
      <c r="B847" s="1170"/>
      <c r="C847" s="892" t="s">
        <v>2787</v>
      </c>
      <c r="D847" s="892" t="s">
        <v>2788</v>
      </c>
      <c r="E847" s="1038">
        <v>480</v>
      </c>
      <c r="F847" s="979">
        <v>300</v>
      </c>
      <c r="G847" s="979">
        <v>260</v>
      </c>
      <c r="H847" s="979">
        <v>220</v>
      </c>
      <c r="I847" s="979"/>
    </row>
    <row r="848" spans="1:9" s="898" customFormat="1" ht="28.5">
      <c r="A848" s="1169">
        <v>5</v>
      </c>
      <c r="B848" s="1170" t="s">
        <v>7983</v>
      </c>
      <c r="C848" s="892" t="s">
        <v>2789</v>
      </c>
      <c r="D848" s="892" t="s">
        <v>2790</v>
      </c>
      <c r="E848" s="1038">
        <v>3600</v>
      </c>
      <c r="F848" s="979">
        <v>3600</v>
      </c>
      <c r="G848" s="979">
        <v>1550</v>
      </c>
      <c r="H848" s="979">
        <v>900</v>
      </c>
      <c r="I848" s="979">
        <v>550</v>
      </c>
    </row>
    <row r="849" spans="1:9" s="898" customFormat="1" ht="28.5">
      <c r="A849" s="1169"/>
      <c r="B849" s="1170"/>
      <c r="C849" s="892" t="s">
        <v>2790</v>
      </c>
      <c r="D849" s="892" t="s">
        <v>2791</v>
      </c>
      <c r="E849" s="1038">
        <v>2400</v>
      </c>
      <c r="F849" s="979">
        <v>2400</v>
      </c>
      <c r="G849" s="979">
        <v>1030</v>
      </c>
      <c r="H849" s="979">
        <v>680</v>
      </c>
      <c r="I849" s="979">
        <v>360</v>
      </c>
    </row>
    <row r="850" spans="1:9" s="898" customFormat="1" ht="28.5">
      <c r="A850" s="1169"/>
      <c r="B850" s="1170"/>
      <c r="C850" s="892" t="s">
        <v>2791</v>
      </c>
      <c r="D850" s="892" t="s">
        <v>2792</v>
      </c>
      <c r="E850" s="1038">
        <v>2040</v>
      </c>
      <c r="F850" s="979">
        <v>2100</v>
      </c>
      <c r="G850" s="982">
        <v>750</v>
      </c>
      <c r="H850" s="982">
        <v>650</v>
      </c>
      <c r="I850" s="982">
        <v>350</v>
      </c>
    </row>
    <row r="851" spans="1:9" s="898" customFormat="1" ht="28.5">
      <c r="A851" s="1169"/>
      <c r="B851" s="1170"/>
      <c r="C851" s="892" t="s">
        <v>2792</v>
      </c>
      <c r="D851" s="892" t="s">
        <v>2793</v>
      </c>
      <c r="E851" s="1038">
        <v>1800</v>
      </c>
      <c r="F851" s="979">
        <v>1800</v>
      </c>
      <c r="G851" s="979">
        <v>630</v>
      </c>
      <c r="H851" s="979">
        <v>450</v>
      </c>
      <c r="I851" s="979">
        <v>340</v>
      </c>
    </row>
    <row r="852" spans="1:9" s="898" customFormat="1" ht="28.5">
      <c r="A852" s="1169"/>
      <c r="B852" s="1170"/>
      <c r="C852" s="892" t="s">
        <v>2793</v>
      </c>
      <c r="D852" s="892" t="s">
        <v>2794</v>
      </c>
      <c r="E852" s="1038">
        <v>1200</v>
      </c>
      <c r="F852" s="979">
        <v>1200</v>
      </c>
      <c r="G852" s="979">
        <v>520</v>
      </c>
      <c r="H852" s="979">
        <v>440</v>
      </c>
      <c r="I852" s="979">
        <v>310</v>
      </c>
    </row>
    <row r="853" spans="1:9" s="898" customFormat="1" ht="14.25">
      <c r="A853" s="1169"/>
      <c r="B853" s="1170"/>
      <c r="C853" s="892" t="s">
        <v>2795</v>
      </c>
      <c r="D853" s="892" t="s">
        <v>2796</v>
      </c>
      <c r="E853" s="1038">
        <v>2400</v>
      </c>
      <c r="F853" s="979">
        <v>2400</v>
      </c>
      <c r="G853" s="979">
        <v>820</v>
      </c>
      <c r="H853" s="979">
        <v>700</v>
      </c>
      <c r="I853" s="979">
        <v>360</v>
      </c>
    </row>
    <row r="854" spans="1:9" s="898" customFormat="1" ht="14.25">
      <c r="A854" s="1169"/>
      <c r="B854" s="1170"/>
      <c r="C854" s="892" t="s">
        <v>2796</v>
      </c>
      <c r="D854" s="892" t="s">
        <v>2797</v>
      </c>
      <c r="E854" s="1038">
        <v>2040</v>
      </c>
      <c r="F854" s="979">
        <v>2100</v>
      </c>
      <c r="G854" s="982">
        <v>750</v>
      </c>
      <c r="H854" s="982">
        <v>650</v>
      </c>
      <c r="I854" s="982">
        <v>350</v>
      </c>
    </row>
    <row r="855" spans="1:9" s="898" customFormat="1" ht="28.5">
      <c r="A855" s="1169"/>
      <c r="B855" s="1170"/>
      <c r="C855" s="892" t="s">
        <v>2798</v>
      </c>
      <c r="D855" s="892" t="s">
        <v>2799</v>
      </c>
      <c r="E855" s="1038">
        <v>1200</v>
      </c>
      <c r="F855" s="979">
        <v>1200</v>
      </c>
      <c r="G855" s="979">
        <v>520</v>
      </c>
      <c r="H855" s="979">
        <v>440</v>
      </c>
      <c r="I855" s="979">
        <v>310</v>
      </c>
    </row>
    <row r="856" spans="1:9" s="898" customFormat="1" ht="28.5">
      <c r="A856" s="1169"/>
      <c r="B856" s="1170"/>
      <c r="C856" s="892" t="s">
        <v>2799</v>
      </c>
      <c r="D856" s="892" t="s">
        <v>2800</v>
      </c>
      <c r="E856" s="1038">
        <v>840</v>
      </c>
      <c r="F856" s="979">
        <v>840</v>
      </c>
      <c r="G856" s="979">
        <v>340</v>
      </c>
      <c r="H856" s="979">
        <v>120</v>
      </c>
      <c r="I856" s="979"/>
    </row>
    <row r="857" spans="1:9" s="898" customFormat="1" ht="14.25">
      <c r="A857" s="1169"/>
      <c r="B857" s="1170"/>
      <c r="C857" s="1171" t="s">
        <v>2801</v>
      </c>
      <c r="D857" s="1171"/>
      <c r="E857" s="1038">
        <v>240</v>
      </c>
      <c r="F857" s="979">
        <v>350</v>
      </c>
      <c r="G857" s="979"/>
      <c r="H857" s="979">
        <v>0</v>
      </c>
      <c r="I857" s="979"/>
    </row>
    <row r="858" spans="1:9" s="898" customFormat="1" ht="14.25">
      <c r="A858" s="1169">
        <v>6</v>
      </c>
      <c r="B858" s="1170" t="s">
        <v>7984</v>
      </c>
      <c r="C858" s="892" t="s">
        <v>2771</v>
      </c>
      <c r="D858" s="892" t="s">
        <v>2802</v>
      </c>
      <c r="E858" s="1038">
        <v>300</v>
      </c>
      <c r="F858" s="979">
        <v>450</v>
      </c>
      <c r="G858" s="979">
        <v>200</v>
      </c>
      <c r="H858" s="979">
        <v>0</v>
      </c>
      <c r="I858" s="979"/>
    </row>
    <row r="859" spans="1:9" s="898" customFormat="1" ht="14.25">
      <c r="A859" s="1169"/>
      <c r="B859" s="1170"/>
      <c r="C859" s="892" t="s">
        <v>2802</v>
      </c>
      <c r="D859" s="892" t="s">
        <v>2803</v>
      </c>
      <c r="E859" s="1038">
        <v>360</v>
      </c>
      <c r="F859" s="979">
        <v>510</v>
      </c>
      <c r="G859" s="979">
        <v>200</v>
      </c>
      <c r="H859" s="979">
        <v>0</v>
      </c>
      <c r="I859" s="979"/>
    </row>
    <row r="860" spans="1:9" s="898" customFormat="1" ht="14.25">
      <c r="A860" s="1169"/>
      <c r="B860" s="1170"/>
      <c r="C860" s="892" t="s">
        <v>2803</v>
      </c>
      <c r="D860" s="892" t="s">
        <v>7985</v>
      </c>
      <c r="E860" s="1038">
        <v>300</v>
      </c>
      <c r="F860" s="979">
        <v>450</v>
      </c>
      <c r="G860" s="979">
        <v>200</v>
      </c>
      <c r="H860" s="979">
        <v>0</v>
      </c>
      <c r="I860" s="979"/>
    </row>
    <row r="861" spans="1:9" s="898" customFormat="1" ht="42.75">
      <c r="A861" s="1169"/>
      <c r="B861" s="1170"/>
      <c r="C861" s="892" t="s">
        <v>2805</v>
      </c>
      <c r="D861" s="892" t="s">
        <v>2806</v>
      </c>
      <c r="E861" s="1038">
        <v>350</v>
      </c>
      <c r="F861" s="979">
        <v>500</v>
      </c>
      <c r="G861" s="979">
        <v>200</v>
      </c>
      <c r="H861" s="979">
        <v>0</v>
      </c>
      <c r="I861" s="979"/>
    </row>
    <row r="862" spans="1:9" s="898" customFormat="1" ht="42.75">
      <c r="A862" s="1169"/>
      <c r="B862" s="1170"/>
      <c r="C862" s="892" t="s">
        <v>2806</v>
      </c>
      <c r="D862" s="892" t="s">
        <v>2807</v>
      </c>
      <c r="E862" s="1038">
        <v>300</v>
      </c>
      <c r="F862" s="979">
        <v>450</v>
      </c>
      <c r="G862" s="979">
        <v>200</v>
      </c>
      <c r="H862" s="979">
        <v>0</v>
      </c>
      <c r="I862" s="979"/>
    </row>
    <row r="863" spans="1:9" s="898" customFormat="1" ht="28.5">
      <c r="A863" s="891">
        <v>7</v>
      </c>
      <c r="B863" s="892" t="s">
        <v>2808</v>
      </c>
      <c r="C863" s="892" t="s">
        <v>2809</v>
      </c>
      <c r="D863" s="892" t="s">
        <v>2810</v>
      </c>
      <c r="E863" s="1038">
        <v>350</v>
      </c>
      <c r="F863" s="979">
        <v>400</v>
      </c>
      <c r="G863" s="979">
        <v>240</v>
      </c>
      <c r="H863" s="979">
        <v>0</v>
      </c>
      <c r="I863" s="979"/>
    </row>
    <row r="864" spans="1:9" s="898" customFormat="1" ht="28.5">
      <c r="A864" s="1169">
        <v>8</v>
      </c>
      <c r="B864" s="1170" t="s">
        <v>1621</v>
      </c>
      <c r="C864" s="892" t="s">
        <v>2811</v>
      </c>
      <c r="D864" s="892" t="s">
        <v>2812</v>
      </c>
      <c r="E864" s="1038">
        <v>1800</v>
      </c>
      <c r="F864" s="979">
        <v>1800</v>
      </c>
      <c r="G864" s="979">
        <v>780</v>
      </c>
      <c r="H864" s="979">
        <v>500</v>
      </c>
      <c r="I864" s="979">
        <v>240</v>
      </c>
    </row>
    <row r="865" spans="1:9" s="898" customFormat="1" ht="28.5">
      <c r="A865" s="1169"/>
      <c r="B865" s="1170"/>
      <c r="C865" s="892" t="s">
        <v>2812</v>
      </c>
      <c r="D865" s="892" t="s">
        <v>2813</v>
      </c>
      <c r="E865" s="1038">
        <v>1000</v>
      </c>
      <c r="F865" s="979">
        <v>1000</v>
      </c>
      <c r="G865" s="979">
        <v>430</v>
      </c>
      <c r="H865" s="979">
        <v>370</v>
      </c>
      <c r="I865" s="979">
        <v>240</v>
      </c>
    </row>
    <row r="866" spans="1:9" s="898" customFormat="1" ht="28.5">
      <c r="A866" s="1169"/>
      <c r="B866" s="1170"/>
      <c r="C866" s="892" t="s">
        <v>2813</v>
      </c>
      <c r="D866" s="892" t="s">
        <v>2814</v>
      </c>
      <c r="E866" s="1038">
        <v>600</v>
      </c>
      <c r="F866" s="979">
        <v>600</v>
      </c>
      <c r="G866" s="979">
        <v>240</v>
      </c>
      <c r="H866" s="979">
        <v>0</v>
      </c>
      <c r="I866" s="979"/>
    </row>
    <row r="867" spans="1:9" s="898" customFormat="1" ht="28.5">
      <c r="A867" s="1169">
        <v>9</v>
      </c>
      <c r="B867" s="1170" t="s">
        <v>1983</v>
      </c>
      <c r="C867" s="892" t="s">
        <v>2815</v>
      </c>
      <c r="D867" s="892" t="s">
        <v>2816</v>
      </c>
      <c r="E867" s="1038">
        <v>1800</v>
      </c>
      <c r="F867" s="979">
        <v>1800</v>
      </c>
      <c r="G867" s="979">
        <v>770</v>
      </c>
      <c r="H867" s="979">
        <v>600</v>
      </c>
      <c r="I867" s="979">
        <v>450</v>
      </c>
    </row>
    <row r="868" spans="1:9" s="898" customFormat="1" ht="14.25">
      <c r="A868" s="1169"/>
      <c r="B868" s="1170"/>
      <c r="C868" s="892" t="s">
        <v>2816</v>
      </c>
      <c r="D868" s="892" t="s">
        <v>2817</v>
      </c>
      <c r="E868" s="1038">
        <v>1200</v>
      </c>
      <c r="F868" s="979">
        <v>1000</v>
      </c>
      <c r="G868" s="979">
        <v>430</v>
      </c>
      <c r="H868" s="979">
        <v>370</v>
      </c>
      <c r="I868" s="979">
        <v>250</v>
      </c>
    </row>
    <row r="869" spans="1:9" s="898" customFormat="1" ht="28.5">
      <c r="A869" s="891">
        <v>10</v>
      </c>
      <c r="B869" s="892" t="s">
        <v>1591</v>
      </c>
      <c r="C869" s="892" t="s">
        <v>2818</v>
      </c>
      <c r="D869" s="892" t="s">
        <v>2819</v>
      </c>
      <c r="E869" s="1038">
        <v>1200</v>
      </c>
      <c r="F869" s="979">
        <v>1200</v>
      </c>
      <c r="G869" s="979">
        <v>520</v>
      </c>
      <c r="H869" s="979">
        <v>450</v>
      </c>
      <c r="I869" s="979">
        <v>300</v>
      </c>
    </row>
    <row r="870" spans="1:9" s="898" customFormat="1" ht="28.5">
      <c r="A870" s="1378">
        <v>11</v>
      </c>
      <c r="B870" s="1380" t="s">
        <v>1613</v>
      </c>
      <c r="C870" s="892" t="s">
        <v>2820</v>
      </c>
      <c r="D870" s="892" t="s">
        <v>2821</v>
      </c>
      <c r="E870" s="1038">
        <v>2400</v>
      </c>
      <c r="F870" s="979">
        <v>2400</v>
      </c>
      <c r="G870" s="979">
        <v>1000</v>
      </c>
      <c r="H870" s="979">
        <v>740</v>
      </c>
      <c r="I870" s="979">
        <v>400</v>
      </c>
    </row>
    <row r="871" spans="1:9" s="898" customFormat="1" ht="28.5">
      <c r="A871" s="1379"/>
      <c r="B871" s="1381"/>
      <c r="C871" s="892" t="s">
        <v>2821</v>
      </c>
      <c r="D871" s="892" t="s">
        <v>2822</v>
      </c>
      <c r="E871" s="1038">
        <v>1800</v>
      </c>
      <c r="F871" s="979">
        <v>1800</v>
      </c>
      <c r="G871" s="979">
        <v>770</v>
      </c>
      <c r="H871" s="979">
        <v>630</v>
      </c>
      <c r="I871" s="979">
        <v>350</v>
      </c>
    </row>
    <row r="872" spans="1:9" s="898" customFormat="1" ht="28.5">
      <c r="A872" s="1379"/>
      <c r="B872" s="1381"/>
      <c r="C872" s="892" t="s">
        <v>2822</v>
      </c>
      <c r="D872" s="892" t="s">
        <v>2823</v>
      </c>
      <c r="E872" s="1038">
        <v>1200</v>
      </c>
      <c r="F872" s="979">
        <v>1200</v>
      </c>
      <c r="G872" s="979">
        <v>520</v>
      </c>
      <c r="H872" s="979">
        <v>420</v>
      </c>
      <c r="I872" s="979">
        <v>300</v>
      </c>
    </row>
    <row r="873" spans="1:9" s="898" customFormat="1" ht="28.5">
      <c r="A873" s="891">
        <v>12</v>
      </c>
      <c r="B873" s="892" t="s">
        <v>1649</v>
      </c>
      <c r="C873" s="892" t="s">
        <v>2825</v>
      </c>
      <c r="D873" s="892" t="s">
        <v>2826</v>
      </c>
      <c r="E873" s="1038">
        <v>1800</v>
      </c>
      <c r="F873" s="979">
        <v>1800</v>
      </c>
      <c r="G873" s="982">
        <v>700</v>
      </c>
      <c r="H873" s="982">
        <v>550</v>
      </c>
      <c r="I873" s="982">
        <v>240</v>
      </c>
    </row>
    <row r="874" spans="1:9" s="898" customFormat="1" ht="28.5">
      <c r="A874" s="1169">
        <v>13</v>
      </c>
      <c r="B874" s="1170" t="s">
        <v>1648</v>
      </c>
      <c r="C874" s="892" t="s">
        <v>2827</v>
      </c>
      <c r="D874" s="892" t="s">
        <v>2828</v>
      </c>
      <c r="E874" s="1038">
        <v>720</v>
      </c>
      <c r="F874" s="979">
        <v>750</v>
      </c>
      <c r="G874" s="979">
        <v>320</v>
      </c>
      <c r="H874" s="979">
        <v>240</v>
      </c>
      <c r="I874" s="979"/>
    </row>
    <row r="875" spans="1:9" s="898" customFormat="1" ht="28.5">
      <c r="A875" s="1169"/>
      <c r="B875" s="1170"/>
      <c r="C875" s="892" t="s">
        <v>2828</v>
      </c>
      <c r="D875" s="892" t="s">
        <v>2829</v>
      </c>
      <c r="E875" s="1038">
        <v>1200</v>
      </c>
      <c r="F875" s="979">
        <v>1200</v>
      </c>
      <c r="G875" s="979">
        <v>520</v>
      </c>
      <c r="H875" s="979">
        <v>400</v>
      </c>
      <c r="I875" s="979">
        <v>320</v>
      </c>
    </row>
    <row r="876" spans="1:9" s="898" customFormat="1" ht="28.5">
      <c r="A876" s="1169"/>
      <c r="B876" s="1170"/>
      <c r="C876" s="892" t="s">
        <v>2829</v>
      </c>
      <c r="D876" s="892" t="s">
        <v>2830</v>
      </c>
      <c r="E876" s="1038">
        <v>960</v>
      </c>
      <c r="F876" s="979">
        <v>1000</v>
      </c>
      <c r="G876" s="979">
        <v>430</v>
      </c>
      <c r="H876" s="979">
        <v>350</v>
      </c>
      <c r="I876" s="979">
        <v>240</v>
      </c>
    </row>
    <row r="877" spans="1:9" s="898" customFormat="1" ht="28.5">
      <c r="A877" s="1169"/>
      <c r="B877" s="1170"/>
      <c r="C877" s="892" t="s">
        <v>2830</v>
      </c>
      <c r="D877" s="892" t="s">
        <v>2831</v>
      </c>
      <c r="E877" s="1038">
        <v>1080</v>
      </c>
      <c r="F877" s="979">
        <v>1100</v>
      </c>
      <c r="G877" s="979">
        <v>470</v>
      </c>
      <c r="H877" s="979">
        <v>360</v>
      </c>
      <c r="I877" s="979">
        <v>280</v>
      </c>
    </row>
    <row r="878" spans="1:9" s="898" customFormat="1" ht="28.5">
      <c r="A878" s="1169">
        <v>14</v>
      </c>
      <c r="B878" s="1170" t="s">
        <v>2490</v>
      </c>
      <c r="C878" s="892" t="s">
        <v>2832</v>
      </c>
      <c r="D878" s="892" t="s">
        <v>2833</v>
      </c>
      <c r="E878" s="1038">
        <v>2400</v>
      </c>
      <c r="F878" s="979">
        <v>2400</v>
      </c>
      <c r="G878" s="979">
        <v>1000</v>
      </c>
      <c r="H878" s="979">
        <v>740</v>
      </c>
      <c r="I878" s="979">
        <v>500</v>
      </c>
    </row>
    <row r="879" spans="1:9" s="898" customFormat="1" ht="28.5">
      <c r="A879" s="1169"/>
      <c r="B879" s="1170"/>
      <c r="C879" s="892" t="s">
        <v>2832</v>
      </c>
      <c r="D879" s="892" t="s">
        <v>2834</v>
      </c>
      <c r="E879" s="1038">
        <v>1440</v>
      </c>
      <c r="F879" s="979">
        <v>1500</v>
      </c>
      <c r="G879" s="979">
        <v>600</v>
      </c>
      <c r="H879" s="979">
        <v>500</v>
      </c>
      <c r="I879" s="979">
        <v>360</v>
      </c>
    </row>
    <row r="880" spans="1:9" s="898" customFormat="1" ht="28.5">
      <c r="A880" s="891">
        <v>15</v>
      </c>
      <c r="B880" s="892" t="s">
        <v>1729</v>
      </c>
      <c r="C880" s="892" t="s">
        <v>2835</v>
      </c>
      <c r="D880" s="892" t="s">
        <v>2836</v>
      </c>
      <c r="E880" s="1038">
        <v>1800</v>
      </c>
      <c r="F880" s="979">
        <v>1800</v>
      </c>
      <c r="G880" s="982">
        <v>780</v>
      </c>
      <c r="H880" s="982">
        <v>600</v>
      </c>
      <c r="I880" s="979">
        <v>240</v>
      </c>
    </row>
    <row r="881" spans="1:9" s="898" customFormat="1" ht="14.25">
      <c r="A881" s="1169">
        <v>16</v>
      </c>
      <c r="B881" s="1170" t="s">
        <v>1588</v>
      </c>
      <c r="C881" s="892" t="s">
        <v>7986</v>
      </c>
      <c r="D881" s="892" t="s">
        <v>2838</v>
      </c>
      <c r="E881" s="1038">
        <v>2400</v>
      </c>
      <c r="F881" s="979">
        <v>2400</v>
      </c>
      <c r="G881" s="979">
        <v>1030</v>
      </c>
      <c r="H881" s="979">
        <v>740</v>
      </c>
      <c r="I881" s="979">
        <v>360</v>
      </c>
    </row>
    <row r="882" spans="1:9" s="898" customFormat="1" ht="28.5">
      <c r="A882" s="1169"/>
      <c r="B882" s="1170"/>
      <c r="C882" s="892" t="s">
        <v>2838</v>
      </c>
      <c r="D882" s="892" t="s">
        <v>2839</v>
      </c>
      <c r="E882" s="1038">
        <v>2040</v>
      </c>
      <c r="F882" s="979">
        <v>2100</v>
      </c>
      <c r="G882" s="982">
        <v>750</v>
      </c>
      <c r="H882" s="982">
        <v>750</v>
      </c>
      <c r="I882" s="982">
        <v>350</v>
      </c>
    </row>
    <row r="883" spans="1:9" s="898" customFormat="1" ht="28.5">
      <c r="A883" s="1169"/>
      <c r="B883" s="1170"/>
      <c r="C883" s="892" t="s">
        <v>2839</v>
      </c>
      <c r="D883" s="892" t="s">
        <v>881</v>
      </c>
      <c r="E883" s="1038">
        <v>1440</v>
      </c>
      <c r="F883" s="979">
        <v>1500</v>
      </c>
      <c r="G883" s="979">
        <v>600</v>
      </c>
      <c r="H883" s="979">
        <v>520</v>
      </c>
      <c r="I883" s="979">
        <v>350</v>
      </c>
    </row>
    <row r="884" spans="1:9" s="898" customFormat="1" ht="28.5">
      <c r="A884" s="1378">
        <v>17</v>
      </c>
      <c r="B884" s="1383" t="s">
        <v>2157</v>
      </c>
      <c r="C884" s="892" t="s">
        <v>2841</v>
      </c>
      <c r="D884" s="892" t="s">
        <v>7987</v>
      </c>
      <c r="E884" s="1038">
        <v>4800</v>
      </c>
      <c r="F884" s="979">
        <v>4800</v>
      </c>
      <c r="G884" s="979">
        <v>1970</v>
      </c>
      <c r="H884" s="979">
        <v>700</v>
      </c>
      <c r="I884" s="979">
        <v>360</v>
      </c>
    </row>
    <row r="885" spans="1:9" s="898" customFormat="1" ht="28.5">
      <c r="A885" s="1382"/>
      <c r="B885" s="1384"/>
      <c r="C885" s="892" t="s">
        <v>7988</v>
      </c>
      <c r="D885" s="892" t="s">
        <v>2843</v>
      </c>
      <c r="E885" s="1038">
        <v>2400</v>
      </c>
      <c r="F885" s="979">
        <v>2400</v>
      </c>
      <c r="G885" s="979">
        <v>1030</v>
      </c>
      <c r="H885" s="979">
        <v>550</v>
      </c>
      <c r="I885" s="979">
        <v>350</v>
      </c>
    </row>
    <row r="886" spans="1:9" s="898" customFormat="1" ht="28.5">
      <c r="A886" s="891">
        <v>19</v>
      </c>
      <c r="B886" s="892" t="s">
        <v>1315</v>
      </c>
      <c r="C886" s="892" t="s">
        <v>2844</v>
      </c>
      <c r="D886" s="892" t="s">
        <v>2845</v>
      </c>
      <c r="E886" s="1038">
        <v>4800</v>
      </c>
      <c r="F886" s="979">
        <v>4800</v>
      </c>
      <c r="G886" s="979">
        <v>1970</v>
      </c>
      <c r="H886" s="979">
        <v>700</v>
      </c>
      <c r="I886" s="979">
        <v>360</v>
      </c>
    </row>
    <row r="887" spans="1:9" s="898" customFormat="1" ht="28.5">
      <c r="A887" s="891">
        <v>20</v>
      </c>
      <c r="B887" s="892" t="s">
        <v>885</v>
      </c>
      <c r="C887" s="892" t="s">
        <v>2846</v>
      </c>
      <c r="D887" s="892" t="s">
        <v>2847</v>
      </c>
      <c r="E887" s="1038">
        <v>960</v>
      </c>
      <c r="F887" s="979">
        <v>1000</v>
      </c>
      <c r="G887" s="979">
        <v>430</v>
      </c>
      <c r="H887" s="979">
        <v>370</v>
      </c>
      <c r="I887" s="979">
        <v>240</v>
      </c>
    </row>
    <row r="888" spans="1:9" s="898" customFormat="1" ht="28.5">
      <c r="A888" s="916">
        <v>21</v>
      </c>
      <c r="B888" s="917" t="s">
        <v>7989</v>
      </c>
      <c r="C888" s="892" t="s">
        <v>2848</v>
      </c>
      <c r="D888" s="892" t="s">
        <v>2849</v>
      </c>
      <c r="E888" s="1038">
        <v>1440</v>
      </c>
      <c r="F888" s="979">
        <v>1500</v>
      </c>
      <c r="G888" s="979">
        <v>550</v>
      </c>
      <c r="H888" s="979">
        <v>300</v>
      </c>
      <c r="I888" s="979">
        <v>240</v>
      </c>
    </row>
    <row r="889" spans="1:9" s="898" customFormat="1" ht="28.5">
      <c r="A889" s="1169">
        <v>22</v>
      </c>
      <c r="B889" s="1170" t="s">
        <v>2068</v>
      </c>
      <c r="C889" s="892" t="s">
        <v>7990</v>
      </c>
      <c r="D889" s="892" t="s">
        <v>2852</v>
      </c>
      <c r="E889" s="1038">
        <v>4800</v>
      </c>
      <c r="F889" s="979">
        <v>4800</v>
      </c>
      <c r="G889" s="982">
        <v>800</v>
      </c>
      <c r="H889" s="982">
        <v>700</v>
      </c>
      <c r="I889" s="982">
        <v>350</v>
      </c>
    </row>
    <row r="890" spans="1:9" s="898" customFormat="1" ht="28.5">
      <c r="A890" s="1169"/>
      <c r="B890" s="1170"/>
      <c r="C890" s="892" t="s">
        <v>2852</v>
      </c>
      <c r="D890" s="892" t="s">
        <v>2853</v>
      </c>
      <c r="E890" s="1038">
        <v>1800</v>
      </c>
      <c r="F890" s="979">
        <v>2500</v>
      </c>
      <c r="G890" s="979">
        <v>750</v>
      </c>
      <c r="H890" s="979">
        <v>500</v>
      </c>
      <c r="I890" s="979">
        <v>320</v>
      </c>
    </row>
    <row r="891" spans="1:9" s="898" customFormat="1" ht="28.5">
      <c r="A891" s="1169"/>
      <c r="B891" s="1170"/>
      <c r="C891" s="892" t="s">
        <v>2853</v>
      </c>
      <c r="D891" s="892" t="s">
        <v>2854</v>
      </c>
      <c r="E891" s="1038">
        <v>1440</v>
      </c>
      <c r="F891" s="979">
        <v>1500</v>
      </c>
      <c r="G891" s="979">
        <v>650</v>
      </c>
      <c r="H891" s="979">
        <v>450</v>
      </c>
      <c r="I891" s="979">
        <v>240</v>
      </c>
    </row>
    <row r="892" spans="1:9" s="898" customFormat="1" ht="28.5">
      <c r="A892" s="1169"/>
      <c r="B892" s="1170"/>
      <c r="C892" s="892" t="s">
        <v>2854</v>
      </c>
      <c r="D892" s="892" t="s">
        <v>2855</v>
      </c>
      <c r="E892" s="1038">
        <v>480</v>
      </c>
      <c r="F892" s="979">
        <v>500</v>
      </c>
      <c r="G892" s="979">
        <v>280</v>
      </c>
      <c r="H892" s="979">
        <v>240</v>
      </c>
      <c r="I892" s="979"/>
    </row>
    <row r="893" spans="1:9" s="898" customFormat="1" ht="28.5">
      <c r="A893" s="1169">
        <v>23</v>
      </c>
      <c r="B893" s="1170" t="s">
        <v>1589</v>
      </c>
      <c r="C893" s="892" t="s">
        <v>2856</v>
      </c>
      <c r="D893" s="892" t="s">
        <v>2857</v>
      </c>
      <c r="E893" s="1038">
        <v>1200</v>
      </c>
      <c r="F893" s="979">
        <v>1200</v>
      </c>
      <c r="G893" s="982">
        <v>520</v>
      </c>
      <c r="H893" s="982">
        <v>450</v>
      </c>
      <c r="I893" s="979">
        <v>240</v>
      </c>
    </row>
    <row r="894" spans="1:9" s="898" customFormat="1" ht="14.25">
      <c r="A894" s="1169"/>
      <c r="B894" s="1170"/>
      <c r="C894" s="892" t="s">
        <v>2857</v>
      </c>
      <c r="D894" s="892" t="s">
        <v>888</v>
      </c>
      <c r="E894" s="1038">
        <v>960</v>
      </c>
      <c r="F894" s="979">
        <v>960</v>
      </c>
      <c r="G894" s="982">
        <v>350</v>
      </c>
      <c r="H894" s="979">
        <v>240</v>
      </c>
      <c r="I894" s="979">
        <v>240</v>
      </c>
    </row>
    <row r="895" spans="1:9" s="898" customFormat="1" ht="28.5">
      <c r="A895" s="891">
        <v>24</v>
      </c>
      <c r="B895" s="892" t="s">
        <v>1659</v>
      </c>
      <c r="C895" s="892" t="s">
        <v>2858</v>
      </c>
      <c r="D895" s="892" t="s">
        <v>2859</v>
      </c>
      <c r="E895" s="1038">
        <v>960</v>
      </c>
      <c r="F895" s="979">
        <v>960</v>
      </c>
      <c r="G895" s="979">
        <v>390</v>
      </c>
      <c r="H895" s="979">
        <v>330</v>
      </c>
      <c r="I895" s="979">
        <v>240</v>
      </c>
    </row>
    <row r="896" spans="1:9" s="898" customFormat="1" ht="28.5">
      <c r="A896" s="1169">
        <v>25</v>
      </c>
      <c r="B896" s="1170" t="s">
        <v>7991</v>
      </c>
      <c r="C896" s="892" t="s">
        <v>2860</v>
      </c>
      <c r="D896" s="892" t="s">
        <v>2861</v>
      </c>
      <c r="E896" s="1038">
        <v>1800</v>
      </c>
      <c r="F896" s="979">
        <v>1800</v>
      </c>
      <c r="G896" s="982">
        <v>500</v>
      </c>
      <c r="H896" s="982">
        <v>350</v>
      </c>
      <c r="I896" s="979">
        <v>240</v>
      </c>
    </row>
    <row r="897" spans="1:9" s="898" customFormat="1" ht="28.5">
      <c r="A897" s="1169"/>
      <c r="B897" s="1170"/>
      <c r="C897" s="892" t="s">
        <v>2861</v>
      </c>
      <c r="D897" s="892" t="s">
        <v>2862</v>
      </c>
      <c r="E897" s="1038">
        <v>600</v>
      </c>
      <c r="F897" s="979">
        <v>600</v>
      </c>
      <c r="G897" s="979">
        <v>240</v>
      </c>
      <c r="H897" s="979">
        <v>0</v>
      </c>
      <c r="I897" s="979"/>
    </row>
    <row r="898" spans="1:9" s="898" customFormat="1" ht="14.25">
      <c r="A898" s="1169"/>
      <c r="B898" s="1170"/>
      <c r="C898" s="1385" t="s">
        <v>2863</v>
      </c>
      <c r="D898" s="1386"/>
      <c r="E898" s="1038">
        <v>240</v>
      </c>
      <c r="F898" s="979">
        <v>360</v>
      </c>
      <c r="G898" s="979">
        <v>160</v>
      </c>
      <c r="H898" s="979">
        <v>0</v>
      </c>
      <c r="I898" s="979"/>
    </row>
    <row r="899" spans="1:9" s="898" customFormat="1" ht="28.5">
      <c r="A899" s="891">
        <v>26</v>
      </c>
      <c r="B899" s="892" t="s">
        <v>1718</v>
      </c>
      <c r="C899" s="892" t="s">
        <v>7992</v>
      </c>
      <c r="D899" s="892" t="s">
        <v>2865</v>
      </c>
      <c r="E899" s="1038">
        <v>1440</v>
      </c>
      <c r="F899" s="979">
        <v>1500</v>
      </c>
      <c r="G899" s="982">
        <v>650</v>
      </c>
      <c r="H899" s="982">
        <v>550</v>
      </c>
      <c r="I899" s="979">
        <v>240</v>
      </c>
    </row>
    <row r="900" spans="1:9" s="898" customFormat="1" ht="14.25">
      <c r="A900" s="1169">
        <v>27</v>
      </c>
      <c r="B900" s="1170" t="s">
        <v>1334</v>
      </c>
      <c r="C900" s="892" t="s">
        <v>2770</v>
      </c>
      <c r="D900" s="892" t="s">
        <v>2866</v>
      </c>
      <c r="E900" s="1038">
        <v>1800</v>
      </c>
      <c r="F900" s="979">
        <v>1800</v>
      </c>
      <c r="G900" s="979">
        <v>770</v>
      </c>
      <c r="H900" s="979">
        <v>670</v>
      </c>
      <c r="I900" s="979">
        <v>470</v>
      </c>
    </row>
    <row r="901" spans="1:9" s="898" customFormat="1" ht="28.5">
      <c r="A901" s="1169"/>
      <c r="B901" s="1170"/>
      <c r="C901" s="892" t="s">
        <v>2866</v>
      </c>
      <c r="D901" s="892" t="s">
        <v>2867</v>
      </c>
      <c r="E901" s="1038">
        <v>1200</v>
      </c>
      <c r="F901" s="979">
        <v>1200</v>
      </c>
      <c r="G901" s="979">
        <v>520</v>
      </c>
      <c r="H901" s="979">
        <v>440</v>
      </c>
      <c r="I901" s="979">
        <v>310</v>
      </c>
    </row>
    <row r="902" spans="1:9" s="898" customFormat="1" ht="42.75">
      <c r="A902" s="891">
        <v>28</v>
      </c>
      <c r="B902" s="892" t="s">
        <v>1398</v>
      </c>
      <c r="C902" s="892" t="s">
        <v>2868</v>
      </c>
      <c r="D902" s="892" t="s">
        <v>2869</v>
      </c>
      <c r="E902" s="1038">
        <v>300</v>
      </c>
      <c r="F902" s="979">
        <v>300</v>
      </c>
      <c r="G902" s="979">
        <v>260</v>
      </c>
      <c r="H902" s="979">
        <v>220</v>
      </c>
      <c r="I902" s="979"/>
    </row>
    <row r="903" spans="1:9" s="898" customFormat="1" ht="28.5">
      <c r="A903" s="891">
        <v>29</v>
      </c>
      <c r="B903" s="892" t="s">
        <v>860</v>
      </c>
      <c r="C903" s="892" t="s">
        <v>2870</v>
      </c>
      <c r="D903" s="892" t="s">
        <v>2871</v>
      </c>
      <c r="E903" s="1038">
        <v>960</v>
      </c>
      <c r="F903" s="979">
        <v>960</v>
      </c>
      <c r="G903" s="979">
        <v>390</v>
      </c>
      <c r="H903" s="979">
        <v>330</v>
      </c>
      <c r="I903" s="979">
        <v>240</v>
      </c>
    </row>
    <row r="904" spans="1:9" s="898" customFormat="1" ht="28.5">
      <c r="A904" s="1169">
        <v>30</v>
      </c>
      <c r="B904" s="1170" t="s">
        <v>2200</v>
      </c>
      <c r="C904" s="892" t="s">
        <v>2872</v>
      </c>
      <c r="D904" s="892" t="s">
        <v>2873</v>
      </c>
      <c r="E904" s="1038">
        <v>1800</v>
      </c>
      <c r="F904" s="979">
        <v>1800</v>
      </c>
      <c r="G904" s="979">
        <v>770</v>
      </c>
      <c r="H904" s="979">
        <v>670</v>
      </c>
      <c r="I904" s="979">
        <v>450</v>
      </c>
    </row>
    <row r="905" spans="1:9" s="898" customFormat="1" ht="28.5">
      <c r="A905" s="1169"/>
      <c r="B905" s="1170"/>
      <c r="C905" s="892" t="s">
        <v>2873</v>
      </c>
      <c r="D905" s="892" t="s">
        <v>2874</v>
      </c>
      <c r="E905" s="1038">
        <v>960</v>
      </c>
      <c r="F905" s="979">
        <v>1000</v>
      </c>
      <c r="G905" s="979">
        <v>430</v>
      </c>
      <c r="H905" s="979">
        <v>370</v>
      </c>
      <c r="I905" s="979">
        <v>240</v>
      </c>
    </row>
    <row r="906" spans="1:9" s="898" customFormat="1" ht="14.25">
      <c r="A906" s="891">
        <v>31</v>
      </c>
      <c r="B906" s="892" t="s">
        <v>1623</v>
      </c>
      <c r="C906" s="892" t="s">
        <v>2875</v>
      </c>
      <c r="D906" s="892" t="s">
        <v>2876</v>
      </c>
      <c r="E906" s="1038">
        <v>1440</v>
      </c>
      <c r="F906" s="979">
        <v>1500</v>
      </c>
      <c r="G906" s="979">
        <v>650</v>
      </c>
      <c r="H906" s="979">
        <v>560</v>
      </c>
      <c r="I906" s="979">
        <v>390</v>
      </c>
    </row>
    <row r="907" spans="1:9" s="898" customFormat="1" ht="14.25">
      <c r="A907" s="891">
        <v>32</v>
      </c>
      <c r="B907" s="892" t="s">
        <v>1610</v>
      </c>
      <c r="C907" s="892" t="s">
        <v>2877</v>
      </c>
      <c r="D907" s="892" t="s">
        <v>2878</v>
      </c>
      <c r="E907" s="1038">
        <v>960</v>
      </c>
      <c r="F907" s="979">
        <v>1000</v>
      </c>
      <c r="G907" s="979">
        <v>430</v>
      </c>
      <c r="H907" s="979">
        <v>330</v>
      </c>
      <c r="I907" s="979">
        <v>240</v>
      </c>
    </row>
    <row r="908" spans="1:9" s="898" customFormat="1" ht="28.5">
      <c r="A908" s="1169">
        <v>33</v>
      </c>
      <c r="B908" s="1170" t="s">
        <v>1815</v>
      </c>
      <c r="C908" s="892" t="s">
        <v>2879</v>
      </c>
      <c r="D908" s="892" t="s">
        <v>2880</v>
      </c>
      <c r="E908" s="1038">
        <v>1440</v>
      </c>
      <c r="F908" s="979">
        <v>1500</v>
      </c>
      <c r="G908" s="979">
        <v>650</v>
      </c>
      <c r="H908" s="979">
        <v>560</v>
      </c>
      <c r="I908" s="979">
        <v>390</v>
      </c>
    </row>
    <row r="909" spans="1:9" s="898" customFormat="1" ht="28.5">
      <c r="A909" s="1169"/>
      <c r="B909" s="1170"/>
      <c r="C909" s="892" t="s">
        <v>2881</v>
      </c>
      <c r="D909" s="892" t="s">
        <v>2882</v>
      </c>
      <c r="E909" s="1038">
        <v>250</v>
      </c>
      <c r="F909" s="979">
        <v>350</v>
      </c>
      <c r="G909" s="979">
        <v>155</v>
      </c>
      <c r="H909" s="979">
        <v>0</v>
      </c>
      <c r="I909" s="979"/>
    </row>
    <row r="910" spans="1:9" s="898" customFormat="1" ht="28.5">
      <c r="A910" s="891">
        <v>34</v>
      </c>
      <c r="B910" s="892" t="s">
        <v>2883</v>
      </c>
      <c r="C910" s="892" t="s">
        <v>2884</v>
      </c>
      <c r="D910" s="892" t="s">
        <v>2885</v>
      </c>
      <c r="E910" s="1038">
        <v>600</v>
      </c>
      <c r="F910" s="979">
        <v>600</v>
      </c>
      <c r="G910" s="979">
        <v>240</v>
      </c>
      <c r="H910" s="979">
        <v>0</v>
      </c>
      <c r="I910" s="979"/>
    </row>
    <row r="911" spans="1:9" s="898" customFormat="1" ht="28.5">
      <c r="A911" s="891">
        <v>35</v>
      </c>
      <c r="B911" s="892" t="s">
        <v>2886</v>
      </c>
      <c r="C911" s="892" t="s">
        <v>2887</v>
      </c>
      <c r="D911" s="892" t="s">
        <v>2888</v>
      </c>
      <c r="E911" s="1038">
        <v>3600</v>
      </c>
      <c r="F911" s="979">
        <v>3600</v>
      </c>
      <c r="G911" s="979">
        <v>1550</v>
      </c>
      <c r="H911" s="979">
        <v>680</v>
      </c>
      <c r="I911" s="979">
        <v>240</v>
      </c>
    </row>
    <row r="912" spans="1:9" s="898" customFormat="1" ht="28.5">
      <c r="A912" s="891">
        <v>36</v>
      </c>
      <c r="B912" s="892" t="s">
        <v>2886</v>
      </c>
      <c r="C912" s="892" t="s">
        <v>2889</v>
      </c>
      <c r="D912" s="892" t="s">
        <v>2890</v>
      </c>
      <c r="E912" s="1038">
        <v>4200</v>
      </c>
      <c r="F912" s="979">
        <v>4200</v>
      </c>
      <c r="G912" s="979">
        <v>1850</v>
      </c>
      <c r="H912" s="979">
        <v>720</v>
      </c>
      <c r="I912" s="979">
        <v>240</v>
      </c>
    </row>
    <row r="913" spans="1:9" s="898" customFormat="1" ht="28.5">
      <c r="A913" s="1169">
        <v>37</v>
      </c>
      <c r="B913" s="1170" t="s">
        <v>7993</v>
      </c>
      <c r="C913" s="892" t="s">
        <v>7994</v>
      </c>
      <c r="D913" s="892" t="s">
        <v>7995</v>
      </c>
      <c r="E913" s="1038">
        <v>2400</v>
      </c>
      <c r="F913" s="979">
        <v>2400</v>
      </c>
      <c r="G913" s="979">
        <v>1050</v>
      </c>
      <c r="H913" s="979">
        <v>600</v>
      </c>
      <c r="I913" s="979">
        <v>240</v>
      </c>
    </row>
    <row r="914" spans="1:9" s="898" customFormat="1" ht="28.5">
      <c r="A914" s="1169"/>
      <c r="B914" s="1170"/>
      <c r="C914" s="892" t="s">
        <v>2818</v>
      </c>
      <c r="D914" s="892" t="s">
        <v>7996</v>
      </c>
      <c r="E914" s="1038">
        <v>480</v>
      </c>
      <c r="F914" s="979">
        <v>480</v>
      </c>
      <c r="G914" s="979">
        <v>240</v>
      </c>
      <c r="H914" s="979">
        <v>0</v>
      </c>
      <c r="I914" s="979"/>
    </row>
    <row r="915" spans="1:9" s="898" customFormat="1" ht="28.5">
      <c r="A915" s="1169"/>
      <c r="B915" s="1170"/>
      <c r="C915" s="892" t="s">
        <v>7997</v>
      </c>
      <c r="D915" s="892" t="s">
        <v>2895</v>
      </c>
      <c r="E915" s="1038">
        <v>540</v>
      </c>
      <c r="F915" s="979">
        <v>540</v>
      </c>
      <c r="G915" s="979">
        <v>240</v>
      </c>
      <c r="H915" s="979">
        <v>0</v>
      </c>
      <c r="I915" s="979"/>
    </row>
    <row r="916" spans="1:9" s="898" customFormat="1" ht="28.5">
      <c r="A916" s="1169"/>
      <c r="B916" s="1170"/>
      <c r="C916" s="892" t="s">
        <v>2885</v>
      </c>
      <c r="D916" s="892" t="s">
        <v>7998</v>
      </c>
      <c r="E916" s="1038">
        <v>480</v>
      </c>
      <c r="F916" s="979">
        <v>480</v>
      </c>
      <c r="G916" s="979">
        <v>240</v>
      </c>
      <c r="H916" s="979">
        <v>0</v>
      </c>
      <c r="I916" s="979"/>
    </row>
    <row r="917" spans="1:9" s="898" customFormat="1" ht="28.5">
      <c r="A917" s="1169"/>
      <c r="B917" s="1170"/>
      <c r="C917" s="892" t="s">
        <v>2897</v>
      </c>
      <c r="D917" s="892" t="s">
        <v>2898</v>
      </c>
      <c r="E917" s="1038">
        <v>420</v>
      </c>
      <c r="F917" s="979">
        <v>420</v>
      </c>
      <c r="G917" s="979">
        <v>240</v>
      </c>
      <c r="H917" s="979">
        <v>0</v>
      </c>
      <c r="I917" s="979"/>
    </row>
    <row r="918" spans="1:9" s="898" customFormat="1" ht="28.5">
      <c r="A918" s="1169"/>
      <c r="B918" s="1170"/>
      <c r="C918" s="892" t="s">
        <v>2899</v>
      </c>
      <c r="D918" s="892" t="s">
        <v>2794</v>
      </c>
      <c r="E918" s="1038">
        <v>600</v>
      </c>
      <c r="F918" s="979">
        <v>600</v>
      </c>
      <c r="G918" s="979">
        <v>240</v>
      </c>
      <c r="H918" s="979">
        <v>0</v>
      </c>
      <c r="I918" s="979"/>
    </row>
    <row r="919" spans="1:9" s="898" customFormat="1" ht="28.5">
      <c r="A919" s="1169"/>
      <c r="B919" s="1170"/>
      <c r="C919" s="892" t="s">
        <v>2900</v>
      </c>
      <c r="D919" s="892" t="s">
        <v>2794</v>
      </c>
      <c r="E919" s="1038">
        <v>300</v>
      </c>
      <c r="F919" s="979">
        <v>300</v>
      </c>
      <c r="G919" s="979">
        <v>260</v>
      </c>
      <c r="H919" s="979">
        <v>240</v>
      </c>
      <c r="I919" s="979"/>
    </row>
    <row r="920" spans="1:9" s="898" customFormat="1" ht="28.5">
      <c r="A920" s="1169"/>
      <c r="B920" s="1170"/>
      <c r="C920" s="892" t="s">
        <v>2901</v>
      </c>
      <c r="D920" s="892" t="s">
        <v>2902</v>
      </c>
      <c r="E920" s="1038">
        <v>360</v>
      </c>
      <c r="F920" s="979">
        <v>450</v>
      </c>
      <c r="G920" s="979">
        <v>240</v>
      </c>
      <c r="H920" s="979">
        <v>0</v>
      </c>
      <c r="I920" s="979"/>
    </row>
    <row r="921" spans="1:9" s="898" customFormat="1" ht="28.5">
      <c r="A921" s="1169"/>
      <c r="B921" s="1170"/>
      <c r="C921" s="892" t="s">
        <v>7999</v>
      </c>
      <c r="D921" s="892" t="s">
        <v>2904</v>
      </c>
      <c r="E921" s="1038">
        <v>600</v>
      </c>
      <c r="F921" s="979">
        <v>600</v>
      </c>
      <c r="G921" s="979">
        <v>240</v>
      </c>
      <c r="H921" s="979">
        <v>0</v>
      </c>
      <c r="I921" s="979"/>
    </row>
    <row r="922" spans="1:9" s="898" customFormat="1" ht="14.25">
      <c r="A922" s="1378">
        <v>38</v>
      </c>
      <c r="B922" s="1378" t="s">
        <v>7972</v>
      </c>
      <c r="C922" s="892" t="s">
        <v>2905</v>
      </c>
      <c r="D922" s="892" t="s">
        <v>2906</v>
      </c>
      <c r="E922" s="1038">
        <v>240</v>
      </c>
      <c r="F922" s="979">
        <v>300</v>
      </c>
      <c r="G922" s="979">
        <v>260</v>
      </c>
      <c r="H922" s="979">
        <v>180</v>
      </c>
      <c r="I922" s="979"/>
    </row>
    <row r="923" spans="1:9" s="898" customFormat="1" ht="14.25">
      <c r="A923" s="1379"/>
      <c r="B923" s="1379"/>
      <c r="C923" s="892" t="s">
        <v>2907</v>
      </c>
      <c r="D923" s="892" t="s">
        <v>2908</v>
      </c>
      <c r="E923" s="1038">
        <v>165</v>
      </c>
      <c r="F923" s="979">
        <v>250</v>
      </c>
      <c r="G923" s="979">
        <v>220</v>
      </c>
      <c r="H923" s="979">
        <v>180</v>
      </c>
      <c r="I923" s="979"/>
    </row>
    <row r="924" spans="1:9" s="898" customFormat="1" ht="28.5">
      <c r="A924" s="1379"/>
      <c r="B924" s="1379"/>
      <c r="C924" s="892" t="s">
        <v>2909</v>
      </c>
      <c r="D924" s="892" t="s">
        <v>2910</v>
      </c>
      <c r="E924" s="1038">
        <v>250</v>
      </c>
      <c r="F924" s="979">
        <v>250</v>
      </c>
      <c r="G924" s="979">
        <v>220</v>
      </c>
      <c r="H924" s="979">
        <v>180</v>
      </c>
      <c r="I924" s="979"/>
    </row>
    <row r="925" spans="1:9" s="898" customFormat="1" ht="28.5">
      <c r="A925" s="1379"/>
      <c r="B925" s="1379"/>
      <c r="C925" s="892" t="s">
        <v>2910</v>
      </c>
      <c r="D925" s="892" t="s">
        <v>2911</v>
      </c>
      <c r="E925" s="1038">
        <v>165</v>
      </c>
      <c r="F925" s="979">
        <v>300</v>
      </c>
      <c r="G925" s="979">
        <v>260</v>
      </c>
      <c r="H925" s="979">
        <v>220</v>
      </c>
      <c r="I925" s="979"/>
    </row>
    <row r="926" spans="1:9" s="898" customFormat="1" ht="14.25">
      <c r="A926" s="1379"/>
      <c r="B926" s="1379"/>
      <c r="C926" s="892" t="s">
        <v>2912</v>
      </c>
      <c r="D926" s="892" t="s">
        <v>2913</v>
      </c>
      <c r="E926" s="1038">
        <v>165</v>
      </c>
      <c r="F926" s="979">
        <v>250</v>
      </c>
      <c r="G926" s="979">
        <v>220</v>
      </c>
      <c r="H926" s="979">
        <v>180</v>
      </c>
      <c r="I926" s="979"/>
    </row>
    <row r="927" spans="1:9" s="898" customFormat="1" ht="14.25">
      <c r="A927" s="1379"/>
      <c r="B927" s="1379"/>
      <c r="C927" s="1171" t="s">
        <v>2914</v>
      </c>
      <c r="D927" s="1171"/>
      <c r="E927" s="1038">
        <v>150</v>
      </c>
      <c r="F927" s="979">
        <v>150</v>
      </c>
      <c r="G927" s="979">
        <v>0</v>
      </c>
      <c r="H927" s="979">
        <v>0</v>
      </c>
      <c r="I927" s="979"/>
    </row>
    <row r="928" spans="1:9" s="898" customFormat="1" ht="14.25">
      <c r="A928" s="1379"/>
      <c r="B928" s="1379"/>
      <c r="C928" s="892" t="s">
        <v>2763</v>
      </c>
      <c r="D928" s="892" t="s">
        <v>2915</v>
      </c>
      <c r="E928" s="1038">
        <v>380</v>
      </c>
      <c r="F928" s="979">
        <v>380</v>
      </c>
      <c r="G928" s="979">
        <v>170</v>
      </c>
      <c r="H928" s="979">
        <v>0</v>
      </c>
      <c r="I928" s="979"/>
    </row>
    <row r="929" spans="1:9" s="898" customFormat="1" ht="14.25">
      <c r="A929" s="1379"/>
      <c r="B929" s="1379"/>
      <c r="C929" s="892" t="s">
        <v>2915</v>
      </c>
      <c r="D929" s="892" t="s">
        <v>2916</v>
      </c>
      <c r="E929" s="1038">
        <v>320</v>
      </c>
      <c r="F929" s="979">
        <v>320</v>
      </c>
      <c r="G929" s="979">
        <v>280</v>
      </c>
      <c r="H929" s="979">
        <v>230</v>
      </c>
      <c r="I929" s="979"/>
    </row>
    <row r="930" spans="1:9" s="898" customFormat="1" ht="28.5">
      <c r="A930" s="1379"/>
      <c r="B930" s="1379"/>
      <c r="C930" s="892" t="s">
        <v>2764</v>
      </c>
      <c r="D930" s="892" t="s">
        <v>2917</v>
      </c>
      <c r="E930" s="1038">
        <v>200</v>
      </c>
      <c r="F930" s="979">
        <v>200</v>
      </c>
      <c r="G930" s="979">
        <v>170</v>
      </c>
      <c r="H930" s="979">
        <v>140</v>
      </c>
      <c r="I930" s="979"/>
    </row>
    <row r="931" spans="1:9" s="898" customFormat="1" ht="28.5">
      <c r="A931" s="1379"/>
      <c r="B931" s="1379"/>
      <c r="C931" s="892" t="s">
        <v>2764</v>
      </c>
      <c r="D931" s="892" t="s">
        <v>2918</v>
      </c>
      <c r="E931" s="1038">
        <v>200</v>
      </c>
      <c r="F931" s="979">
        <v>200</v>
      </c>
      <c r="G931" s="979">
        <v>170</v>
      </c>
      <c r="H931" s="979">
        <v>140</v>
      </c>
      <c r="I931" s="979"/>
    </row>
    <row r="932" spans="1:9" s="898" customFormat="1" ht="28.5">
      <c r="A932" s="1379"/>
      <c r="B932" s="1379"/>
      <c r="C932" s="892" t="s">
        <v>2919</v>
      </c>
      <c r="D932" s="892" t="s">
        <v>2920</v>
      </c>
      <c r="E932" s="1038">
        <v>200</v>
      </c>
      <c r="F932" s="979">
        <v>200</v>
      </c>
      <c r="G932" s="979">
        <v>170</v>
      </c>
      <c r="H932" s="979">
        <v>140</v>
      </c>
      <c r="I932" s="979"/>
    </row>
    <row r="933" spans="1:9" s="898" customFormat="1" ht="28.5">
      <c r="A933" s="1379"/>
      <c r="B933" s="1379"/>
      <c r="C933" s="892" t="s">
        <v>2921</v>
      </c>
      <c r="D933" s="892" t="s">
        <v>2922</v>
      </c>
      <c r="E933" s="1038">
        <v>200</v>
      </c>
      <c r="F933" s="979">
        <v>200</v>
      </c>
      <c r="G933" s="979">
        <v>170</v>
      </c>
      <c r="H933" s="979">
        <v>140</v>
      </c>
      <c r="I933" s="979"/>
    </row>
    <row r="934" spans="1:9" s="898" customFormat="1" ht="28.5">
      <c r="A934" s="1379"/>
      <c r="B934" s="1379"/>
      <c r="C934" s="892" t="s">
        <v>2923</v>
      </c>
      <c r="D934" s="892" t="s">
        <v>2802</v>
      </c>
      <c r="E934" s="1038">
        <v>200</v>
      </c>
      <c r="F934" s="979">
        <v>200</v>
      </c>
      <c r="G934" s="979">
        <v>170</v>
      </c>
      <c r="H934" s="979">
        <v>140</v>
      </c>
      <c r="I934" s="979"/>
    </row>
    <row r="935" spans="1:9" s="898" customFormat="1" ht="14.25">
      <c r="A935" s="1379"/>
      <c r="B935" s="1379"/>
      <c r="C935" s="892" t="s">
        <v>2924</v>
      </c>
      <c r="D935" s="892" t="s">
        <v>2925</v>
      </c>
      <c r="E935" s="1038">
        <v>190</v>
      </c>
      <c r="F935" s="979">
        <v>190</v>
      </c>
      <c r="G935" s="979">
        <v>170</v>
      </c>
      <c r="H935" s="979">
        <v>140</v>
      </c>
      <c r="I935" s="979">
        <v>130</v>
      </c>
    </row>
    <row r="936" spans="1:9" s="898" customFormat="1" ht="28.5">
      <c r="A936" s="1379"/>
      <c r="B936" s="1379"/>
      <c r="C936" s="892" t="s">
        <v>2926</v>
      </c>
      <c r="D936" s="892" t="s">
        <v>2731</v>
      </c>
      <c r="E936" s="1038">
        <v>150</v>
      </c>
      <c r="F936" s="979">
        <v>170</v>
      </c>
      <c r="G936" s="979">
        <v>150</v>
      </c>
      <c r="H936" s="979">
        <v>120</v>
      </c>
      <c r="I936" s="979"/>
    </row>
    <row r="937" spans="1:9" s="898" customFormat="1" ht="28.5">
      <c r="A937" s="1379"/>
      <c r="B937" s="1379"/>
      <c r="C937" s="892" t="s">
        <v>2927</v>
      </c>
      <c r="D937" s="892" t="s">
        <v>2928</v>
      </c>
      <c r="E937" s="1038">
        <v>150</v>
      </c>
      <c r="F937" s="979">
        <v>170</v>
      </c>
      <c r="G937" s="979">
        <v>150</v>
      </c>
      <c r="H937" s="979">
        <v>120</v>
      </c>
      <c r="I937" s="979"/>
    </row>
    <row r="938" spans="1:9" s="898" customFormat="1" ht="28.5">
      <c r="A938" s="1379"/>
      <c r="B938" s="1379"/>
      <c r="C938" s="892" t="s">
        <v>2929</v>
      </c>
      <c r="D938" s="892" t="s">
        <v>2930</v>
      </c>
      <c r="E938" s="1038">
        <v>170</v>
      </c>
      <c r="F938" s="979">
        <v>200</v>
      </c>
      <c r="G938" s="979">
        <v>170</v>
      </c>
      <c r="H938" s="979">
        <v>140</v>
      </c>
      <c r="I938" s="979"/>
    </row>
    <row r="939" spans="1:9" s="898" customFormat="1" ht="28.5">
      <c r="A939" s="1379"/>
      <c r="B939" s="1379"/>
      <c r="C939" s="892" t="s">
        <v>2931</v>
      </c>
      <c r="D939" s="892" t="s">
        <v>2932</v>
      </c>
      <c r="E939" s="1038">
        <v>170</v>
      </c>
      <c r="F939" s="979">
        <v>170</v>
      </c>
      <c r="G939" s="979">
        <v>150</v>
      </c>
      <c r="H939" s="979">
        <v>120</v>
      </c>
      <c r="I939" s="979"/>
    </row>
    <row r="940" spans="1:9" s="898" customFormat="1" ht="14.25">
      <c r="A940" s="1379"/>
      <c r="B940" s="1379"/>
      <c r="C940" s="892" t="s">
        <v>2932</v>
      </c>
      <c r="D940" s="892" t="s">
        <v>881</v>
      </c>
      <c r="E940" s="1038">
        <v>120</v>
      </c>
      <c r="F940" s="979">
        <v>150</v>
      </c>
      <c r="G940" s="979">
        <v>0</v>
      </c>
      <c r="H940" s="979">
        <v>0</v>
      </c>
      <c r="I940" s="979"/>
    </row>
    <row r="941" spans="1:9" s="898" customFormat="1" ht="28.5">
      <c r="A941" s="1379"/>
      <c r="B941" s="1379"/>
      <c r="C941" s="892" t="s">
        <v>2933</v>
      </c>
      <c r="D941" s="892" t="s">
        <v>2934</v>
      </c>
      <c r="E941" s="1038">
        <v>220</v>
      </c>
      <c r="F941" s="979">
        <v>220</v>
      </c>
      <c r="G941" s="979">
        <v>190</v>
      </c>
      <c r="H941" s="979">
        <v>160</v>
      </c>
      <c r="I941" s="979"/>
    </row>
    <row r="942" spans="1:9" s="898" customFormat="1" ht="42.75">
      <c r="A942" s="1379"/>
      <c r="B942" s="1379"/>
      <c r="C942" s="892" t="s">
        <v>2934</v>
      </c>
      <c r="D942" s="892" t="s">
        <v>881</v>
      </c>
      <c r="E942" s="1038">
        <v>120</v>
      </c>
      <c r="F942" s="979">
        <v>120</v>
      </c>
      <c r="G942" s="979">
        <v>120</v>
      </c>
      <c r="H942" s="979">
        <v>0</v>
      </c>
      <c r="I942" s="979"/>
    </row>
    <row r="943" spans="1:9" s="898" customFormat="1" ht="28.5">
      <c r="A943" s="1382"/>
      <c r="B943" s="1382"/>
      <c r="C943" s="892" t="s">
        <v>2935</v>
      </c>
      <c r="D943" s="892" t="s">
        <v>2936</v>
      </c>
      <c r="E943" s="1038">
        <v>180</v>
      </c>
      <c r="F943" s="979">
        <v>180</v>
      </c>
      <c r="G943" s="979">
        <v>160</v>
      </c>
      <c r="H943" s="979">
        <v>130</v>
      </c>
      <c r="I943" s="979">
        <v>120</v>
      </c>
    </row>
    <row r="944" spans="1:9" s="898" customFormat="1" ht="14.25">
      <c r="A944" s="918">
        <v>39</v>
      </c>
      <c r="B944" s="918" t="s">
        <v>8000</v>
      </c>
      <c r="C944" s="892"/>
      <c r="D944" s="892"/>
      <c r="E944" s="1038">
        <v>240</v>
      </c>
      <c r="F944" s="979">
        <v>240</v>
      </c>
      <c r="G944" s="979">
        <v>160</v>
      </c>
      <c r="H944" s="979"/>
      <c r="I944" s="979"/>
    </row>
    <row r="945" spans="1:9" s="898" customFormat="1" ht="14.25">
      <c r="A945" s="897">
        <v>40</v>
      </c>
      <c r="B945" s="1171" t="s">
        <v>2937</v>
      </c>
      <c r="C945" s="1171"/>
      <c r="D945" s="912"/>
      <c r="E945" s="1038">
        <v>120</v>
      </c>
      <c r="F945" s="979">
        <v>240</v>
      </c>
      <c r="G945" s="979">
        <v>210</v>
      </c>
      <c r="H945" s="979">
        <v>170</v>
      </c>
      <c r="I945" s="979">
        <v>150</v>
      </c>
    </row>
    <row r="946" spans="1:9" s="898" customFormat="1" ht="14.25">
      <c r="A946" s="918">
        <v>41</v>
      </c>
      <c r="B946" s="1171" t="s">
        <v>2938</v>
      </c>
      <c r="C946" s="1171"/>
      <c r="D946" s="912"/>
      <c r="E946" s="1038">
        <v>150</v>
      </c>
      <c r="F946" s="979">
        <v>150</v>
      </c>
      <c r="G946" s="979">
        <v>0</v>
      </c>
      <c r="H946" s="979">
        <v>0</v>
      </c>
      <c r="I946" s="979"/>
    </row>
    <row r="947" spans="1:9" s="898" customFormat="1" ht="14.25">
      <c r="A947" s="897">
        <v>42</v>
      </c>
      <c r="B947" s="1171" t="s">
        <v>2939</v>
      </c>
      <c r="C947" s="1171"/>
      <c r="D947" s="912"/>
      <c r="E947" s="1037">
        <v>150</v>
      </c>
      <c r="F947" s="979">
        <v>150</v>
      </c>
      <c r="G947" s="979">
        <v>0</v>
      </c>
      <c r="H947" s="979">
        <v>0</v>
      </c>
      <c r="I947" s="979"/>
    </row>
    <row r="948" spans="1:9" s="898" customFormat="1" ht="14.25">
      <c r="A948" s="918">
        <v>43</v>
      </c>
      <c r="B948" s="1171" t="s">
        <v>2940</v>
      </c>
      <c r="C948" s="1171"/>
      <c r="D948" s="912"/>
      <c r="E948" s="1038">
        <v>150</v>
      </c>
      <c r="F948" s="979">
        <v>150</v>
      </c>
      <c r="G948" s="979">
        <v>0</v>
      </c>
      <c r="H948" s="979">
        <v>0</v>
      </c>
      <c r="I948" s="979"/>
    </row>
    <row r="949" spans="1:9" s="898" customFormat="1" ht="14.25">
      <c r="A949" s="918">
        <v>45</v>
      </c>
      <c r="B949" s="1171" t="s">
        <v>7968</v>
      </c>
      <c r="C949" s="1171"/>
      <c r="D949" s="1171"/>
      <c r="E949" s="1058">
        <v>0</v>
      </c>
      <c r="F949" s="977">
        <v>120</v>
      </c>
      <c r="G949" s="979">
        <v>0</v>
      </c>
      <c r="H949" s="979">
        <v>0</v>
      </c>
      <c r="I949" s="979"/>
    </row>
    <row r="950" spans="1:9" s="883" customFormat="1">
      <c r="A950" s="904">
        <v>20</v>
      </c>
      <c r="B950" s="904" t="s">
        <v>2277</v>
      </c>
      <c r="C950" s="904"/>
      <c r="D950" s="904"/>
      <c r="E950" s="1056"/>
      <c r="F950" s="983"/>
      <c r="G950" s="983"/>
      <c r="H950" s="983"/>
      <c r="I950" s="983"/>
    </row>
    <row r="951" spans="1:9" s="894" customFormat="1" ht="14.25">
      <c r="A951" s="1375">
        <v>1</v>
      </c>
      <c r="B951" s="1387" t="s">
        <v>7927</v>
      </c>
      <c r="C951" s="907" t="s">
        <v>2788</v>
      </c>
      <c r="D951" s="907" t="s">
        <v>2942</v>
      </c>
      <c r="E951" s="1036">
        <v>420</v>
      </c>
      <c r="F951" s="978">
        <v>460</v>
      </c>
      <c r="G951" s="978">
        <v>150</v>
      </c>
      <c r="H951" s="978">
        <v>100</v>
      </c>
      <c r="I951" s="978"/>
    </row>
    <row r="952" spans="1:9" s="894" customFormat="1" ht="13.9" customHeight="1">
      <c r="A952" s="1375"/>
      <c r="B952" s="1388"/>
      <c r="C952" s="907" t="s">
        <v>2942</v>
      </c>
      <c r="D952" s="907" t="s">
        <v>2943</v>
      </c>
      <c r="E952" s="1036">
        <v>660</v>
      </c>
      <c r="F952" s="978">
        <v>720</v>
      </c>
      <c r="G952" s="978">
        <v>200</v>
      </c>
      <c r="H952" s="978">
        <v>100</v>
      </c>
      <c r="I952" s="978"/>
    </row>
    <row r="953" spans="1:9" s="894" customFormat="1" ht="27.6" customHeight="1">
      <c r="A953" s="1375"/>
      <c r="B953" s="1388"/>
      <c r="C953" s="907" t="s">
        <v>2943</v>
      </c>
      <c r="D953" s="907" t="s">
        <v>2944</v>
      </c>
      <c r="E953" s="1036">
        <v>540</v>
      </c>
      <c r="F953" s="978">
        <v>600</v>
      </c>
      <c r="G953" s="978">
        <v>160</v>
      </c>
      <c r="H953" s="978">
        <v>100</v>
      </c>
      <c r="I953" s="978"/>
    </row>
    <row r="954" spans="1:9" s="894" customFormat="1" ht="27.6" customHeight="1">
      <c r="A954" s="1375"/>
      <c r="B954" s="1388"/>
      <c r="C954" s="907" t="s">
        <v>2944</v>
      </c>
      <c r="D954" s="907" t="s">
        <v>2945</v>
      </c>
      <c r="E954" s="1036">
        <v>960</v>
      </c>
      <c r="F954" s="978">
        <v>1000</v>
      </c>
      <c r="G954" s="978">
        <v>270</v>
      </c>
      <c r="H954" s="978">
        <v>120</v>
      </c>
      <c r="I954" s="978"/>
    </row>
    <row r="955" spans="1:9" s="894" customFormat="1" ht="13.9" customHeight="1">
      <c r="A955" s="1375"/>
      <c r="B955" s="1389"/>
      <c r="C955" s="907" t="s">
        <v>2945</v>
      </c>
      <c r="D955" s="907" t="s">
        <v>2946</v>
      </c>
      <c r="E955" s="1036">
        <v>1800</v>
      </c>
      <c r="F955" s="978">
        <v>1800</v>
      </c>
      <c r="G955" s="978">
        <v>0</v>
      </c>
      <c r="H955" s="978">
        <v>0</v>
      </c>
      <c r="I955" s="978"/>
    </row>
    <row r="956" spans="1:9" s="894" customFormat="1" ht="28.5">
      <c r="A956" s="1375">
        <v>2</v>
      </c>
      <c r="B956" s="1375" t="s">
        <v>567</v>
      </c>
      <c r="C956" s="907" t="s">
        <v>2946</v>
      </c>
      <c r="D956" s="907" t="s">
        <v>2948</v>
      </c>
      <c r="E956" s="1036">
        <v>1440</v>
      </c>
      <c r="F956" s="978">
        <v>1600</v>
      </c>
      <c r="G956" s="978">
        <v>0</v>
      </c>
      <c r="H956" s="978">
        <v>0</v>
      </c>
      <c r="I956" s="978"/>
    </row>
    <row r="957" spans="1:9" s="894" customFormat="1" ht="28.5">
      <c r="A957" s="1375"/>
      <c r="B957" s="1375"/>
      <c r="C957" s="907" t="s">
        <v>2949</v>
      </c>
      <c r="D957" s="907" t="s">
        <v>2950</v>
      </c>
      <c r="E957" s="1036">
        <v>300</v>
      </c>
      <c r="F957" s="978">
        <v>300</v>
      </c>
      <c r="G957" s="978">
        <v>130</v>
      </c>
      <c r="H957" s="978">
        <v>100</v>
      </c>
      <c r="I957" s="978"/>
    </row>
    <row r="958" spans="1:9" s="894" customFormat="1" ht="28.5">
      <c r="A958" s="1375"/>
      <c r="B958" s="1375"/>
      <c r="C958" s="907" t="s">
        <v>2950</v>
      </c>
      <c r="D958" s="907" t="s">
        <v>2951</v>
      </c>
      <c r="E958" s="1036">
        <v>300</v>
      </c>
      <c r="F958" s="978">
        <v>300</v>
      </c>
      <c r="G958" s="978">
        <v>130</v>
      </c>
      <c r="H958" s="978">
        <v>100</v>
      </c>
      <c r="I958" s="978"/>
    </row>
    <row r="959" spans="1:9" s="894" customFormat="1" ht="28.5">
      <c r="A959" s="1375"/>
      <c r="B959" s="1375"/>
      <c r="C959" s="907" t="s">
        <v>2951</v>
      </c>
      <c r="D959" s="907" t="s">
        <v>2952</v>
      </c>
      <c r="E959" s="1036">
        <v>180</v>
      </c>
      <c r="F959" s="978">
        <v>200</v>
      </c>
      <c r="G959" s="978">
        <v>100</v>
      </c>
      <c r="H959" s="978">
        <v>0</v>
      </c>
      <c r="I959" s="978"/>
    </row>
    <row r="960" spans="1:9" s="894" customFormat="1" ht="28.5">
      <c r="A960" s="1375"/>
      <c r="B960" s="1375"/>
      <c r="C960" s="907" t="s">
        <v>2952</v>
      </c>
      <c r="D960" s="907" t="s">
        <v>2953</v>
      </c>
      <c r="E960" s="1036">
        <v>180</v>
      </c>
      <c r="F960" s="978">
        <v>200</v>
      </c>
      <c r="G960" s="978">
        <v>100</v>
      </c>
      <c r="H960" s="978">
        <v>0</v>
      </c>
      <c r="I960" s="978"/>
    </row>
    <row r="961" spans="1:9" s="894" customFormat="1" ht="28.5">
      <c r="A961" s="1375"/>
      <c r="B961" s="1375"/>
      <c r="C961" s="907" t="s">
        <v>2953</v>
      </c>
      <c r="D961" s="907" t="s">
        <v>2954</v>
      </c>
      <c r="E961" s="1036">
        <v>144</v>
      </c>
      <c r="F961" s="978">
        <v>160</v>
      </c>
      <c r="G961" s="978">
        <v>100</v>
      </c>
      <c r="H961" s="978">
        <v>0</v>
      </c>
      <c r="I961" s="978"/>
    </row>
    <row r="962" spans="1:9" s="894" customFormat="1" ht="28.5">
      <c r="A962" s="1375"/>
      <c r="B962" s="1375"/>
      <c r="C962" s="907" t="s">
        <v>2955</v>
      </c>
      <c r="D962" s="907" t="s">
        <v>2956</v>
      </c>
      <c r="E962" s="1036">
        <v>300</v>
      </c>
      <c r="F962" s="978">
        <v>300</v>
      </c>
      <c r="G962" s="978">
        <v>130</v>
      </c>
      <c r="H962" s="978">
        <v>100</v>
      </c>
      <c r="I962" s="978"/>
    </row>
    <row r="963" spans="1:9" s="894" customFormat="1" ht="28.5">
      <c r="A963" s="1375"/>
      <c r="B963" s="1375"/>
      <c r="C963" s="907" t="s">
        <v>2957</v>
      </c>
      <c r="D963" s="907" t="s">
        <v>2958</v>
      </c>
      <c r="E963" s="1036">
        <v>240</v>
      </c>
      <c r="F963" s="978">
        <v>250</v>
      </c>
      <c r="G963" s="978">
        <v>110</v>
      </c>
      <c r="H963" s="978">
        <v>100</v>
      </c>
      <c r="I963" s="978"/>
    </row>
    <row r="964" spans="1:9" s="894" customFormat="1" ht="28.5">
      <c r="A964" s="1375"/>
      <c r="B964" s="1375"/>
      <c r="C964" s="907" t="s">
        <v>2958</v>
      </c>
      <c r="D964" s="907" t="s">
        <v>2959</v>
      </c>
      <c r="E964" s="1036">
        <v>144</v>
      </c>
      <c r="F964" s="978">
        <v>150</v>
      </c>
      <c r="G964" s="978">
        <v>100</v>
      </c>
      <c r="H964" s="978">
        <v>0</v>
      </c>
      <c r="I964" s="978"/>
    </row>
    <row r="965" spans="1:9" s="894" customFormat="1" ht="28.5">
      <c r="A965" s="1375"/>
      <c r="B965" s="1375"/>
      <c r="C965" s="907" t="s">
        <v>2959</v>
      </c>
      <c r="D965" s="907" t="s">
        <v>2960</v>
      </c>
      <c r="E965" s="1036">
        <v>120</v>
      </c>
      <c r="F965" s="978">
        <v>120</v>
      </c>
      <c r="G965" s="978">
        <v>100</v>
      </c>
      <c r="H965" s="978">
        <v>0</v>
      </c>
      <c r="I965" s="978"/>
    </row>
    <row r="966" spans="1:9" s="894" customFormat="1" ht="14.25">
      <c r="A966" s="1375">
        <v>3</v>
      </c>
      <c r="B966" s="1375" t="s">
        <v>8001</v>
      </c>
      <c r="C966" s="907" t="s">
        <v>2946</v>
      </c>
      <c r="D966" s="907" t="s">
        <v>2962</v>
      </c>
      <c r="E966" s="1036">
        <v>1800</v>
      </c>
      <c r="F966" s="978">
        <v>1800</v>
      </c>
      <c r="G966" s="978">
        <v>0</v>
      </c>
      <c r="H966" s="978">
        <v>0</v>
      </c>
      <c r="I966" s="978"/>
    </row>
    <row r="967" spans="1:9" s="894" customFormat="1" ht="42.75">
      <c r="A967" s="1375"/>
      <c r="B967" s="1375"/>
      <c r="C967" s="907" t="s">
        <v>2962</v>
      </c>
      <c r="D967" s="907" t="s">
        <v>2963</v>
      </c>
      <c r="E967" s="1036">
        <v>600</v>
      </c>
      <c r="F967" s="978">
        <v>250</v>
      </c>
      <c r="G967" s="978">
        <v>110</v>
      </c>
      <c r="H967" s="978">
        <v>100</v>
      </c>
      <c r="I967" s="978"/>
    </row>
    <row r="968" spans="1:9" s="894" customFormat="1" ht="42.75">
      <c r="A968" s="1375"/>
      <c r="B968" s="1375"/>
      <c r="C968" s="907" t="s">
        <v>2963</v>
      </c>
      <c r="D968" s="907" t="s">
        <v>2964</v>
      </c>
      <c r="E968" s="1036">
        <v>600</v>
      </c>
      <c r="F968" s="978">
        <v>650</v>
      </c>
      <c r="G968" s="978">
        <v>200</v>
      </c>
      <c r="H968" s="978">
        <v>120</v>
      </c>
      <c r="I968" s="978"/>
    </row>
    <row r="969" spans="1:9" s="894" customFormat="1" ht="42.75">
      <c r="A969" s="1375"/>
      <c r="B969" s="1375"/>
      <c r="C969" s="907" t="s">
        <v>2964</v>
      </c>
      <c r="D969" s="907" t="s">
        <v>2965</v>
      </c>
      <c r="E969" s="1036">
        <v>300</v>
      </c>
      <c r="F969" s="978">
        <v>330</v>
      </c>
      <c r="G969" s="978">
        <v>140</v>
      </c>
      <c r="H969" s="978">
        <v>110</v>
      </c>
      <c r="I969" s="978"/>
    </row>
    <row r="970" spans="1:9" s="894" customFormat="1" ht="28.5">
      <c r="A970" s="1375"/>
      <c r="B970" s="1375"/>
      <c r="C970" s="907" t="s">
        <v>2965</v>
      </c>
      <c r="D970" s="907" t="s">
        <v>2966</v>
      </c>
      <c r="E970" s="1036">
        <v>420</v>
      </c>
      <c r="F970" s="978">
        <v>450</v>
      </c>
      <c r="G970" s="978">
        <v>150</v>
      </c>
      <c r="H970" s="978">
        <v>100</v>
      </c>
      <c r="I970" s="978"/>
    </row>
    <row r="971" spans="1:9" s="894" customFormat="1" ht="28.5">
      <c r="A971" s="1375"/>
      <c r="B971" s="1375"/>
      <c r="C971" s="907" t="s">
        <v>2966</v>
      </c>
      <c r="D971" s="907" t="s">
        <v>2967</v>
      </c>
      <c r="E971" s="1036">
        <v>240</v>
      </c>
      <c r="F971" s="978">
        <v>250</v>
      </c>
      <c r="G971" s="978">
        <v>110</v>
      </c>
      <c r="H971" s="978">
        <v>100</v>
      </c>
      <c r="I971" s="978"/>
    </row>
    <row r="972" spans="1:9" s="894" customFormat="1" ht="42.75">
      <c r="A972" s="1375">
        <v>4</v>
      </c>
      <c r="B972" s="1375" t="s">
        <v>8002</v>
      </c>
      <c r="C972" s="907" t="s">
        <v>2969</v>
      </c>
      <c r="D972" s="907" t="s">
        <v>2970</v>
      </c>
      <c r="E972" s="1036">
        <v>180</v>
      </c>
      <c r="F972" s="978">
        <v>200</v>
      </c>
      <c r="G972" s="978">
        <v>100</v>
      </c>
      <c r="H972" s="978">
        <v>0</v>
      </c>
      <c r="I972" s="978"/>
    </row>
    <row r="973" spans="1:9" s="894" customFormat="1" ht="28.5">
      <c r="A973" s="1375"/>
      <c r="B973" s="1375"/>
      <c r="C973" s="907" t="s">
        <v>2970</v>
      </c>
      <c r="D973" s="907" t="s">
        <v>2971</v>
      </c>
      <c r="E973" s="1036">
        <v>180</v>
      </c>
      <c r="F973" s="978">
        <v>200</v>
      </c>
      <c r="G973" s="978">
        <v>100</v>
      </c>
      <c r="H973" s="978">
        <v>0</v>
      </c>
      <c r="I973" s="978"/>
    </row>
    <row r="974" spans="1:9" s="894" customFormat="1" ht="28.5">
      <c r="A974" s="1375"/>
      <c r="B974" s="1375"/>
      <c r="C974" s="907" t="s">
        <v>2971</v>
      </c>
      <c r="D974" s="907" t="s">
        <v>2972</v>
      </c>
      <c r="E974" s="1036">
        <v>120</v>
      </c>
      <c r="F974" s="978">
        <v>130</v>
      </c>
      <c r="G974" s="978">
        <v>100</v>
      </c>
      <c r="H974" s="978">
        <v>0</v>
      </c>
      <c r="I974" s="978"/>
    </row>
    <row r="975" spans="1:9" s="894" customFormat="1" ht="14.25">
      <c r="A975" s="1375"/>
      <c r="B975" s="1375"/>
      <c r="C975" s="907" t="s">
        <v>2972</v>
      </c>
      <c r="D975" s="907" t="s">
        <v>2973</v>
      </c>
      <c r="E975" s="1036">
        <v>180</v>
      </c>
      <c r="F975" s="978">
        <v>200</v>
      </c>
      <c r="G975" s="978">
        <v>100</v>
      </c>
      <c r="H975" s="978">
        <v>0</v>
      </c>
      <c r="I975" s="978"/>
    </row>
    <row r="976" spans="1:9" s="894" customFormat="1" ht="14.25">
      <c r="A976" s="914">
        <v>5</v>
      </c>
      <c r="B976" s="907" t="s">
        <v>8003</v>
      </c>
      <c r="C976" s="907" t="s">
        <v>2410</v>
      </c>
      <c r="D976" s="907" t="s">
        <v>2975</v>
      </c>
      <c r="E976" s="1036">
        <v>120</v>
      </c>
      <c r="F976" s="978">
        <v>150</v>
      </c>
      <c r="G976" s="978">
        <v>100</v>
      </c>
      <c r="H976" s="978">
        <v>0</v>
      </c>
      <c r="I976" s="978"/>
    </row>
    <row r="977" spans="1:9" s="894" customFormat="1" ht="42.75">
      <c r="A977" s="1375">
        <v>6</v>
      </c>
      <c r="B977" s="1375" t="s">
        <v>7973</v>
      </c>
      <c r="C977" s="907" t="s">
        <v>2976</v>
      </c>
      <c r="D977" s="907" t="s">
        <v>2977</v>
      </c>
      <c r="E977" s="1036">
        <v>250</v>
      </c>
      <c r="F977" s="978">
        <v>250</v>
      </c>
      <c r="G977" s="978">
        <v>110</v>
      </c>
      <c r="H977" s="978">
        <v>100</v>
      </c>
      <c r="I977" s="978"/>
    </row>
    <row r="978" spans="1:9" s="894" customFormat="1" ht="42.75">
      <c r="A978" s="1375"/>
      <c r="B978" s="1375"/>
      <c r="C978" s="907" t="s">
        <v>2978</v>
      </c>
      <c r="D978" s="907" t="s">
        <v>2979</v>
      </c>
      <c r="E978" s="1036">
        <v>100</v>
      </c>
      <c r="F978" s="978">
        <v>250</v>
      </c>
      <c r="G978" s="978">
        <v>110</v>
      </c>
      <c r="H978" s="978">
        <v>100</v>
      </c>
      <c r="I978" s="978"/>
    </row>
    <row r="979" spans="1:9" s="894" customFormat="1" ht="42.75">
      <c r="A979" s="1375"/>
      <c r="B979" s="1375"/>
      <c r="C979" s="907" t="s">
        <v>2980</v>
      </c>
      <c r="D979" s="907" t="s">
        <v>2981</v>
      </c>
      <c r="E979" s="1036">
        <v>100</v>
      </c>
      <c r="F979" s="978">
        <v>250</v>
      </c>
      <c r="G979" s="978">
        <v>110</v>
      </c>
      <c r="H979" s="978">
        <v>100</v>
      </c>
      <c r="I979" s="978"/>
    </row>
    <row r="980" spans="1:9" s="894" customFormat="1" ht="42.75">
      <c r="A980" s="1375"/>
      <c r="B980" s="1375"/>
      <c r="C980" s="907" t="s">
        <v>2982</v>
      </c>
      <c r="D980" s="907" t="s">
        <v>2983</v>
      </c>
      <c r="E980" s="1036">
        <v>250</v>
      </c>
      <c r="F980" s="978">
        <v>270</v>
      </c>
      <c r="G980" s="978">
        <v>120</v>
      </c>
      <c r="H980" s="978">
        <v>100</v>
      </c>
      <c r="I980" s="978"/>
    </row>
    <row r="981" spans="1:9" s="894" customFormat="1" ht="28.5">
      <c r="A981" s="1375"/>
      <c r="B981" s="1375"/>
      <c r="C981" s="907" t="s">
        <v>2984</v>
      </c>
      <c r="D981" s="907" t="s">
        <v>2985</v>
      </c>
      <c r="E981" s="1036">
        <v>250</v>
      </c>
      <c r="F981" s="978">
        <v>270</v>
      </c>
      <c r="G981" s="978">
        <v>120</v>
      </c>
      <c r="H981" s="978">
        <v>100</v>
      </c>
      <c r="I981" s="978"/>
    </row>
    <row r="982" spans="1:9" s="894" customFormat="1" ht="42.75">
      <c r="A982" s="1375"/>
      <c r="B982" s="1375"/>
      <c r="C982" s="907" t="s">
        <v>2986</v>
      </c>
      <c r="D982" s="907" t="s">
        <v>2987</v>
      </c>
      <c r="E982" s="1036">
        <v>250</v>
      </c>
      <c r="F982" s="978">
        <v>270</v>
      </c>
      <c r="G982" s="978">
        <v>120</v>
      </c>
      <c r="H982" s="978">
        <v>100</v>
      </c>
      <c r="I982" s="978"/>
    </row>
    <row r="983" spans="1:9" s="894" customFormat="1" ht="42.75">
      <c r="A983" s="1375"/>
      <c r="B983" s="1375"/>
      <c r="C983" s="907" t="s">
        <v>2988</v>
      </c>
      <c r="D983" s="907" t="s">
        <v>2989</v>
      </c>
      <c r="E983" s="1036">
        <v>250</v>
      </c>
      <c r="F983" s="978">
        <v>270</v>
      </c>
      <c r="G983" s="978">
        <v>120</v>
      </c>
      <c r="H983" s="978">
        <v>100</v>
      </c>
      <c r="I983" s="978"/>
    </row>
    <row r="984" spans="1:9" s="894" customFormat="1" ht="42.75">
      <c r="A984" s="1375"/>
      <c r="B984" s="1375"/>
      <c r="C984" s="907" t="s">
        <v>2990</v>
      </c>
      <c r="D984" s="907" t="s">
        <v>2991</v>
      </c>
      <c r="E984" s="1036">
        <v>300</v>
      </c>
      <c r="F984" s="978">
        <v>350</v>
      </c>
      <c r="G984" s="978">
        <v>150</v>
      </c>
      <c r="H984" s="978">
        <v>120</v>
      </c>
      <c r="I984" s="978"/>
    </row>
    <row r="985" spans="1:9" s="894" customFormat="1" ht="28.5">
      <c r="A985" s="1375"/>
      <c r="B985" s="1375"/>
      <c r="C985" s="907" t="s">
        <v>2992</v>
      </c>
      <c r="D985" s="907" t="s">
        <v>2993</v>
      </c>
      <c r="E985" s="1036">
        <v>250</v>
      </c>
      <c r="F985" s="978">
        <v>250</v>
      </c>
      <c r="G985" s="978">
        <v>0</v>
      </c>
      <c r="H985" s="978">
        <v>0</v>
      </c>
      <c r="I985" s="978"/>
    </row>
    <row r="986" spans="1:9" s="894" customFormat="1" ht="28.5">
      <c r="A986" s="1375"/>
      <c r="B986" s="1375"/>
      <c r="C986" s="907" t="s">
        <v>2992</v>
      </c>
      <c r="D986" s="907" t="s">
        <v>2994</v>
      </c>
      <c r="E986" s="1036">
        <v>250</v>
      </c>
      <c r="F986" s="978">
        <v>250</v>
      </c>
      <c r="G986" s="978">
        <v>110</v>
      </c>
      <c r="H986" s="978">
        <v>0</v>
      </c>
      <c r="I986" s="978"/>
    </row>
    <row r="987" spans="1:9" s="894" customFormat="1" ht="14.25">
      <c r="A987" s="1375"/>
      <c r="B987" s="1375"/>
      <c r="C987" s="907" t="s">
        <v>2995</v>
      </c>
      <c r="D987" s="907" t="s">
        <v>2996</v>
      </c>
      <c r="E987" s="1036">
        <v>150</v>
      </c>
      <c r="F987" s="978">
        <v>200</v>
      </c>
      <c r="G987" s="978">
        <v>100</v>
      </c>
      <c r="H987" s="978">
        <v>100</v>
      </c>
      <c r="I987" s="978"/>
    </row>
    <row r="988" spans="1:9" s="894" customFormat="1" ht="42.75">
      <c r="A988" s="1375"/>
      <c r="B988" s="1375"/>
      <c r="C988" s="907" t="s">
        <v>2997</v>
      </c>
      <c r="D988" s="907" t="s">
        <v>2998</v>
      </c>
      <c r="E988" s="1036">
        <v>150</v>
      </c>
      <c r="F988" s="978">
        <v>200</v>
      </c>
      <c r="G988" s="978">
        <v>100</v>
      </c>
      <c r="H988" s="978">
        <v>100</v>
      </c>
      <c r="I988" s="978"/>
    </row>
    <row r="989" spans="1:9" s="894" customFormat="1" ht="28.5">
      <c r="A989" s="1375"/>
      <c r="B989" s="1375"/>
      <c r="C989" s="907" t="s">
        <v>2999</v>
      </c>
      <c r="D989" s="907" t="s">
        <v>3000</v>
      </c>
      <c r="E989" s="1036">
        <v>100</v>
      </c>
      <c r="F989" s="978">
        <v>200</v>
      </c>
      <c r="G989" s="978">
        <v>100</v>
      </c>
      <c r="H989" s="978">
        <v>100</v>
      </c>
      <c r="I989" s="978"/>
    </row>
    <row r="990" spans="1:9" s="894" customFormat="1" ht="28.5">
      <c r="A990" s="1375"/>
      <c r="B990" s="1375"/>
      <c r="C990" s="907" t="s">
        <v>2955</v>
      </c>
      <c r="D990" s="907" t="s">
        <v>3001</v>
      </c>
      <c r="E990" s="1036">
        <v>120</v>
      </c>
      <c r="F990" s="978">
        <v>150</v>
      </c>
      <c r="G990" s="978">
        <v>110</v>
      </c>
      <c r="H990" s="978">
        <v>100</v>
      </c>
      <c r="I990" s="978"/>
    </row>
    <row r="991" spans="1:9" s="894" customFormat="1" ht="28.5">
      <c r="A991" s="1375"/>
      <c r="B991" s="1375"/>
      <c r="C991" s="907" t="s">
        <v>3002</v>
      </c>
      <c r="D991" s="907" t="s">
        <v>3003</v>
      </c>
      <c r="E991" s="1036">
        <v>120</v>
      </c>
      <c r="F991" s="978">
        <v>150</v>
      </c>
      <c r="G991" s="978">
        <v>110</v>
      </c>
      <c r="H991" s="978">
        <v>100</v>
      </c>
      <c r="I991" s="978"/>
    </row>
    <row r="992" spans="1:9" s="894" customFormat="1" ht="42.75">
      <c r="A992" s="1375"/>
      <c r="B992" s="1375"/>
      <c r="C992" s="907" t="s">
        <v>3004</v>
      </c>
      <c r="D992" s="907"/>
      <c r="E992" s="1036">
        <v>108</v>
      </c>
      <c r="F992" s="978">
        <v>150</v>
      </c>
      <c r="G992" s="978">
        <v>110</v>
      </c>
      <c r="H992" s="978">
        <v>100</v>
      </c>
      <c r="I992" s="978"/>
    </row>
    <row r="993" spans="1:9" s="894" customFormat="1" ht="28.5">
      <c r="A993" s="1375">
        <v>7</v>
      </c>
      <c r="B993" s="1375" t="s">
        <v>8004</v>
      </c>
      <c r="C993" s="907" t="s">
        <v>3006</v>
      </c>
      <c r="D993" s="907" t="s">
        <v>3007</v>
      </c>
      <c r="E993" s="1036">
        <v>130</v>
      </c>
      <c r="F993" s="978">
        <v>150</v>
      </c>
      <c r="G993" s="978">
        <v>110</v>
      </c>
      <c r="H993" s="978">
        <v>100</v>
      </c>
      <c r="I993" s="978"/>
    </row>
    <row r="994" spans="1:9" s="894" customFormat="1" ht="28.5">
      <c r="A994" s="1375"/>
      <c r="B994" s="1375"/>
      <c r="C994" s="907" t="s">
        <v>3008</v>
      </c>
      <c r="D994" s="907" t="s">
        <v>3009</v>
      </c>
      <c r="E994" s="1036">
        <v>130</v>
      </c>
      <c r="F994" s="978">
        <v>150</v>
      </c>
      <c r="G994" s="978">
        <v>110</v>
      </c>
      <c r="H994" s="978">
        <v>100</v>
      </c>
      <c r="I994" s="978"/>
    </row>
    <row r="995" spans="1:9" s="894" customFormat="1" ht="28.5">
      <c r="A995" s="1375"/>
      <c r="B995" s="1375"/>
      <c r="C995" s="907" t="s">
        <v>3006</v>
      </c>
      <c r="D995" s="907" t="s">
        <v>3010</v>
      </c>
      <c r="E995" s="1036">
        <v>130</v>
      </c>
      <c r="F995" s="978">
        <v>150</v>
      </c>
      <c r="G995" s="978">
        <v>110</v>
      </c>
      <c r="H995" s="978">
        <v>100</v>
      </c>
      <c r="I995" s="978"/>
    </row>
    <row r="996" spans="1:9" s="894" customFormat="1" ht="42.75">
      <c r="A996" s="1375"/>
      <c r="B996" s="1375"/>
      <c r="C996" s="907" t="s">
        <v>3011</v>
      </c>
      <c r="D996" s="907" t="s">
        <v>3012</v>
      </c>
      <c r="E996" s="1036">
        <v>130</v>
      </c>
      <c r="F996" s="978">
        <v>150</v>
      </c>
      <c r="G996" s="978">
        <v>110</v>
      </c>
      <c r="H996" s="978">
        <v>100</v>
      </c>
      <c r="I996" s="978"/>
    </row>
    <row r="997" spans="1:9" s="894" customFormat="1" ht="14.25">
      <c r="A997" s="1375"/>
      <c r="B997" s="1375"/>
      <c r="C997" s="1199" t="s">
        <v>3013</v>
      </c>
      <c r="D997" s="1199"/>
      <c r="E997" s="1036">
        <v>100</v>
      </c>
      <c r="F997" s="978">
        <v>130</v>
      </c>
      <c r="G997" s="978">
        <v>110</v>
      </c>
      <c r="H997" s="978">
        <v>100</v>
      </c>
      <c r="I997" s="978"/>
    </row>
    <row r="998" spans="1:9" s="894" customFormat="1" ht="14.25">
      <c r="A998" s="914">
        <v>8</v>
      </c>
      <c r="B998" s="1197" t="s">
        <v>3014</v>
      </c>
      <c r="C998" s="1197"/>
      <c r="D998" s="1197"/>
      <c r="E998" s="1036">
        <v>150</v>
      </c>
      <c r="F998" s="978">
        <v>160</v>
      </c>
      <c r="G998" s="978">
        <v>0</v>
      </c>
      <c r="H998" s="978">
        <v>0</v>
      </c>
      <c r="I998" s="978"/>
    </row>
    <row r="999" spans="1:9" s="894" customFormat="1" ht="14.25">
      <c r="A999" s="914">
        <v>9</v>
      </c>
      <c r="B999" s="1197" t="s">
        <v>3015</v>
      </c>
      <c r="C999" s="1197"/>
      <c r="D999" s="1197"/>
      <c r="E999" s="1036">
        <v>200</v>
      </c>
      <c r="F999" s="978">
        <v>220</v>
      </c>
      <c r="G999" s="978">
        <v>0</v>
      </c>
      <c r="H999" s="978">
        <v>0</v>
      </c>
      <c r="I999" s="978"/>
    </row>
    <row r="1000" spans="1:9" s="894" customFormat="1" ht="14.25">
      <c r="A1000" s="914">
        <v>10</v>
      </c>
      <c r="B1000" s="1197" t="s">
        <v>3016</v>
      </c>
      <c r="C1000" s="1197"/>
      <c r="D1000" s="1197"/>
      <c r="E1000" s="1036">
        <v>100</v>
      </c>
      <c r="F1000" s="978">
        <v>100</v>
      </c>
      <c r="G1000" s="978">
        <v>0</v>
      </c>
      <c r="H1000" s="978">
        <v>0</v>
      </c>
      <c r="I1000" s="978"/>
    </row>
    <row r="1001" spans="1:9" s="894" customFormat="1" ht="14.25">
      <c r="A1001" s="914">
        <v>12</v>
      </c>
      <c r="B1001" s="1197" t="s">
        <v>3017</v>
      </c>
      <c r="C1001" s="1197"/>
      <c r="D1001" s="1197"/>
      <c r="E1001" s="1036">
        <v>100</v>
      </c>
      <c r="F1001" s="978">
        <v>100</v>
      </c>
      <c r="G1001" s="978">
        <v>0</v>
      </c>
      <c r="H1001" s="978">
        <v>0</v>
      </c>
      <c r="I1001" s="978"/>
    </row>
    <row r="1002" spans="1:9" s="894" customFormat="1" ht="14.25">
      <c r="A1002" s="914">
        <v>13</v>
      </c>
      <c r="B1002" s="1197" t="s">
        <v>3018</v>
      </c>
      <c r="C1002" s="1197"/>
      <c r="D1002" s="1197"/>
      <c r="E1002" s="1036">
        <v>100</v>
      </c>
      <c r="F1002" s="978">
        <v>110</v>
      </c>
      <c r="G1002" s="978">
        <v>0</v>
      </c>
      <c r="H1002" s="978">
        <v>0</v>
      </c>
      <c r="I1002" s="978"/>
    </row>
    <row r="1003" spans="1:9" s="894" customFormat="1" ht="14.25">
      <c r="A1003" s="914">
        <v>14</v>
      </c>
      <c r="B1003" s="1197" t="s">
        <v>3019</v>
      </c>
      <c r="C1003" s="1197"/>
      <c r="D1003" s="1197"/>
      <c r="E1003" s="1036">
        <v>100</v>
      </c>
      <c r="F1003" s="978">
        <v>110</v>
      </c>
      <c r="G1003" s="978">
        <v>0</v>
      </c>
      <c r="H1003" s="978">
        <v>0</v>
      </c>
      <c r="I1003" s="978"/>
    </row>
    <row r="1004" spans="1:9" s="894" customFormat="1" ht="14.25">
      <c r="A1004" s="914">
        <v>15</v>
      </c>
      <c r="B1004" s="1197" t="s">
        <v>3020</v>
      </c>
      <c r="C1004" s="1197"/>
      <c r="D1004" s="1197"/>
      <c r="E1004" s="1036">
        <v>100</v>
      </c>
      <c r="F1004" s="978">
        <v>120</v>
      </c>
      <c r="G1004" s="978">
        <v>0</v>
      </c>
      <c r="H1004" s="978">
        <v>0</v>
      </c>
      <c r="I1004" s="978"/>
    </row>
    <row r="1005" spans="1:9" s="894" customFormat="1" ht="46.15" customHeight="1">
      <c r="A1005" s="914">
        <v>16</v>
      </c>
      <c r="B1005" s="1390" t="s">
        <v>7968</v>
      </c>
      <c r="C1005" s="1391"/>
      <c r="D1005" s="1392"/>
      <c r="E1005" s="1037">
        <v>100</v>
      </c>
      <c r="F1005" s="978">
        <v>100</v>
      </c>
      <c r="G1005" s="978">
        <v>0</v>
      </c>
      <c r="H1005" s="978">
        <v>0</v>
      </c>
      <c r="I1005" s="978"/>
    </row>
    <row r="1006" spans="1:9" s="883" customFormat="1">
      <c r="A1006" s="919">
        <v>21</v>
      </c>
      <c r="B1006" s="919" t="s">
        <v>2278</v>
      </c>
      <c r="C1006" s="905"/>
      <c r="D1006" s="905"/>
      <c r="E1006" s="1056"/>
      <c r="F1006" s="980"/>
      <c r="G1006" s="980"/>
      <c r="H1006" s="980"/>
      <c r="I1006" s="980"/>
    </row>
    <row r="1007" spans="1:9" s="894" customFormat="1" ht="14.25">
      <c r="A1007" s="1393">
        <v>1</v>
      </c>
      <c r="B1007" s="1393" t="s">
        <v>7927</v>
      </c>
      <c r="C1007" s="910" t="s">
        <v>2409</v>
      </c>
      <c r="D1007" s="910" t="s">
        <v>2694</v>
      </c>
      <c r="E1007" s="1036">
        <v>300</v>
      </c>
      <c r="F1007" s="984">
        <v>350</v>
      </c>
      <c r="G1007" s="984">
        <v>150</v>
      </c>
      <c r="H1007" s="984">
        <v>130</v>
      </c>
      <c r="I1007" s="984"/>
    </row>
    <row r="1008" spans="1:9" s="894" customFormat="1" ht="28.5">
      <c r="A1008" s="1394"/>
      <c r="B1008" s="1394"/>
      <c r="C1008" s="910" t="s">
        <v>2694</v>
      </c>
      <c r="D1008" s="910" t="s">
        <v>2695</v>
      </c>
      <c r="E1008" s="1036">
        <v>600</v>
      </c>
      <c r="F1008" s="984">
        <v>720</v>
      </c>
      <c r="G1008" s="984">
        <v>310</v>
      </c>
      <c r="H1008" s="984">
        <v>270</v>
      </c>
      <c r="I1008" s="984"/>
    </row>
    <row r="1009" spans="1:9" s="894" customFormat="1" ht="28.5">
      <c r="A1009" s="1394"/>
      <c r="B1009" s="1394"/>
      <c r="C1009" s="910" t="s">
        <v>2695</v>
      </c>
      <c r="D1009" s="910" t="s">
        <v>2696</v>
      </c>
      <c r="E1009" s="1036">
        <v>400</v>
      </c>
      <c r="F1009" s="984">
        <v>450</v>
      </c>
      <c r="G1009" s="984">
        <v>190</v>
      </c>
      <c r="H1009" s="984">
        <v>170</v>
      </c>
      <c r="I1009" s="984"/>
    </row>
    <row r="1010" spans="1:9" s="894" customFormat="1" ht="28.5">
      <c r="A1010" s="1394"/>
      <c r="B1010" s="1394"/>
      <c r="C1010" s="910" t="s">
        <v>2696</v>
      </c>
      <c r="D1010" s="910" t="s">
        <v>8005</v>
      </c>
      <c r="E1010" s="1036">
        <v>250</v>
      </c>
      <c r="F1010" s="984">
        <v>300</v>
      </c>
      <c r="G1010" s="984">
        <v>130</v>
      </c>
      <c r="H1010" s="984">
        <v>110</v>
      </c>
      <c r="I1010" s="984"/>
    </row>
    <row r="1011" spans="1:9" s="894" customFormat="1" ht="42.75">
      <c r="A1011" s="1394"/>
      <c r="B1011" s="1394"/>
      <c r="C1011" s="910" t="s">
        <v>8005</v>
      </c>
      <c r="D1011" s="910" t="s">
        <v>8006</v>
      </c>
      <c r="E1011" s="1036">
        <v>180</v>
      </c>
      <c r="F1011" s="984">
        <v>220</v>
      </c>
      <c r="G1011" s="984">
        <v>150</v>
      </c>
      <c r="H1011" s="984">
        <v>110</v>
      </c>
      <c r="I1011" s="984"/>
    </row>
    <row r="1012" spans="1:9" s="894" customFormat="1" ht="42.75">
      <c r="A1012" s="1394"/>
      <c r="B1012" s="1394"/>
      <c r="C1012" s="910" t="s">
        <v>8006</v>
      </c>
      <c r="D1012" s="910" t="s">
        <v>2699</v>
      </c>
      <c r="E1012" s="1036">
        <v>300</v>
      </c>
      <c r="F1012" s="984">
        <v>300</v>
      </c>
      <c r="G1012" s="984">
        <v>120</v>
      </c>
      <c r="H1012" s="984">
        <v>110</v>
      </c>
      <c r="I1012" s="984"/>
    </row>
    <row r="1013" spans="1:9" s="894" customFormat="1" ht="28.5">
      <c r="A1013" s="1394"/>
      <c r="B1013" s="1394"/>
      <c r="C1013" s="910" t="s">
        <v>2699</v>
      </c>
      <c r="D1013" s="910" t="s">
        <v>2700</v>
      </c>
      <c r="E1013" s="1036">
        <v>220</v>
      </c>
      <c r="F1013" s="984">
        <v>300</v>
      </c>
      <c r="G1013" s="984">
        <v>120</v>
      </c>
      <c r="H1013" s="984">
        <v>110</v>
      </c>
      <c r="I1013" s="984"/>
    </row>
    <row r="1014" spans="1:9" s="894" customFormat="1" ht="28.5">
      <c r="A1014" s="1394"/>
      <c r="B1014" s="1394"/>
      <c r="C1014" s="910" t="s">
        <v>2700</v>
      </c>
      <c r="D1014" s="910" t="s">
        <v>2701</v>
      </c>
      <c r="E1014" s="1036">
        <v>280</v>
      </c>
      <c r="F1014" s="984">
        <v>320</v>
      </c>
      <c r="G1014" s="984">
        <v>140</v>
      </c>
      <c r="H1014" s="984">
        <v>120</v>
      </c>
      <c r="I1014" s="984"/>
    </row>
    <row r="1015" spans="1:9" s="894" customFormat="1" ht="42.75">
      <c r="A1015" s="1394"/>
      <c r="B1015" s="1394"/>
      <c r="C1015" s="910" t="s">
        <v>2701</v>
      </c>
      <c r="D1015" s="910" t="s">
        <v>2702</v>
      </c>
      <c r="E1015" s="1036">
        <v>120</v>
      </c>
      <c r="F1015" s="984">
        <v>150</v>
      </c>
      <c r="G1015" s="984">
        <v>100</v>
      </c>
      <c r="H1015" s="984">
        <v>90</v>
      </c>
      <c r="I1015" s="984"/>
    </row>
    <row r="1016" spans="1:9" s="894" customFormat="1" ht="57">
      <c r="A1016" s="1394"/>
      <c r="B1016" s="1394"/>
      <c r="C1016" s="910" t="s">
        <v>2702</v>
      </c>
      <c r="D1016" s="910" t="s">
        <v>2703</v>
      </c>
      <c r="E1016" s="1036">
        <v>400</v>
      </c>
      <c r="F1016" s="984">
        <v>480</v>
      </c>
      <c r="G1016" s="984">
        <v>120</v>
      </c>
      <c r="H1016" s="984">
        <v>100</v>
      </c>
      <c r="I1016" s="984"/>
    </row>
    <row r="1017" spans="1:9" s="894" customFormat="1" ht="42.75">
      <c r="A1017" s="1394"/>
      <c r="B1017" s="1394"/>
      <c r="C1017" s="910" t="s">
        <v>2703</v>
      </c>
      <c r="D1017" s="910" t="s">
        <v>2704</v>
      </c>
      <c r="E1017" s="1036">
        <v>200</v>
      </c>
      <c r="F1017" s="984">
        <v>240</v>
      </c>
      <c r="G1017" s="984">
        <v>120</v>
      </c>
      <c r="H1017" s="984">
        <v>100</v>
      </c>
      <c r="I1017" s="984"/>
    </row>
    <row r="1018" spans="1:9" s="894" customFormat="1" ht="42.75">
      <c r="A1018" s="1394"/>
      <c r="B1018" s="1394"/>
      <c r="C1018" s="910" t="s">
        <v>2704</v>
      </c>
      <c r="D1018" s="910" t="s">
        <v>2705</v>
      </c>
      <c r="E1018" s="1036">
        <v>350</v>
      </c>
      <c r="F1018" s="984">
        <v>450</v>
      </c>
      <c r="G1018" s="984">
        <v>180</v>
      </c>
      <c r="H1018" s="984">
        <v>150</v>
      </c>
      <c r="I1018" s="984"/>
    </row>
    <row r="1019" spans="1:9" s="894" customFormat="1" ht="14.25">
      <c r="A1019" s="1395"/>
      <c r="B1019" s="1395"/>
      <c r="C1019" s="910" t="s">
        <v>2705</v>
      </c>
      <c r="D1019" s="910" t="s">
        <v>2706</v>
      </c>
      <c r="E1019" s="1036">
        <v>550</v>
      </c>
      <c r="F1019" s="984">
        <v>650</v>
      </c>
      <c r="G1019" s="984">
        <v>280</v>
      </c>
      <c r="H1019" s="984">
        <v>200</v>
      </c>
      <c r="I1019" s="984"/>
    </row>
    <row r="1020" spans="1:9" s="894" customFormat="1" ht="28.5">
      <c r="A1020" s="1393">
        <v>2</v>
      </c>
      <c r="B1020" s="1393" t="s">
        <v>7972</v>
      </c>
      <c r="C1020" s="910" t="s">
        <v>2708</v>
      </c>
      <c r="D1020" s="910" t="s">
        <v>8007</v>
      </c>
      <c r="E1020" s="1036">
        <v>180</v>
      </c>
      <c r="F1020" s="984">
        <v>180</v>
      </c>
      <c r="G1020" s="984">
        <v>130</v>
      </c>
      <c r="H1020" s="984">
        <v>110</v>
      </c>
      <c r="I1020" s="984"/>
    </row>
    <row r="1021" spans="1:9" s="894" customFormat="1" ht="28.5">
      <c r="A1021" s="1394"/>
      <c r="B1021" s="1394"/>
      <c r="C1021" s="910" t="s">
        <v>8007</v>
      </c>
      <c r="D1021" s="910" t="s">
        <v>2710</v>
      </c>
      <c r="E1021" s="1036">
        <v>150</v>
      </c>
      <c r="F1021" s="984">
        <v>150</v>
      </c>
      <c r="G1021" s="984">
        <v>100</v>
      </c>
      <c r="H1021" s="984">
        <v>90</v>
      </c>
      <c r="I1021" s="984"/>
    </row>
    <row r="1022" spans="1:9" s="894" customFormat="1" ht="42.75">
      <c r="A1022" s="1394"/>
      <c r="B1022" s="1394"/>
      <c r="C1022" s="910" t="s">
        <v>2711</v>
      </c>
      <c r="D1022" s="910" t="s">
        <v>8008</v>
      </c>
      <c r="E1022" s="1036">
        <v>150</v>
      </c>
      <c r="F1022" s="984">
        <v>170</v>
      </c>
      <c r="G1022" s="984">
        <v>120</v>
      </c>
      <c r="H1022" s="984">
        <v>110</v>
      </c>
      <c r="I1022" s="984"/>
    </row>
    <row r="1023" spans="1:9" s="894" customFormat="1" ht="42.75">
      <c r="A1023" s="1394"/>
      <c r="B1023" s="1394"/>
      <c r="C1023" s="910" t="s">
        <v>8009</v>
      </c>
      <c r="D1023" s="910" t="s">
        <v>8010</v>
      </c>
      <c r="E1023" s="1036">
        <v>100</v>
      </c>
      <c r="F1023" s="984">
        <v>120</v>
      </c>
      <c r="G1023" s="984">
        <v>90</v>
      </c>
      <c r="H1023" s="984">
        <v>0</v>
      </c>
      <c r="I1023" s="984"/>
    </row>
    <row r="1024" spans="1:9" s="894" customFormat="1" ht="14.25">
      <c r="A1024" s="1394"/>
      <c r="B1024" s="1394"/>
      <c r="C1024" s="910" t="s">
        <v>8010</v>
      </c>
      <c r="D1024" s="910" t="s">
        <v>2715</v>
      </c>
      <c r="E1024" s="1036">
        <v>100</v>
      </c>
      <c r="F1024" s="984">
        <v>100</v>
      </c>
      <c r="G1024" s="984">
        <v>90</v>
      </c>
      <c r="H1024" s="984">
        <v>0</v>
      </c>
      <c r="I1024" s="984"/>
    </row>
    <row r="1025" spans="1:9" s="894" customFormat="1" ht="14.25">
      <c r="A1025" s="1394"/>
      <c r="B1025" s="1394"/>
      <c r="C1025" s="910" t="s">
        <v>2715</v>
      </c>
      <c r="D1025" s="910" t="s">
        <v>2716</v>
      </c>
      <c r="E1025" s="1036">
        <v>120</v>
      </c>
      <c r="F1025" s="984">
        <v>130</v>
      </c>
      <c r="G1025" s="984">
        <v>110</v>
      </c>
      <c r="H1025" s="984">
        <v>0</v>
      </c>
      <c r="I1025" s="984"/>
    </row>
    <row r="1026" spans="1:9" s="894" customFormat="1" ht="28.5">
      <c r="A1026" s="1394"/>
      <c r="B1026" s="1394"/>
      <c r="C1026" s="910" t="s">
        <v>2717</v>
      </c>
      <c r="D1026" s="910" t="s">
        <v>8011</v>
      </c>
      <c r="E1026" s="1036">
        <v>90</v>
      </c>
      <c r="F1026" s="984">
        <v>130</v>
      </c>
      <c r="G1026" s="984">
        <v>100</v>
      </c>
      <c r="H1026" s="984">
        <v>0</v>
      </c>
      <c r="I1026" s="984"/>
    </row>
    <row r="1027" spans="1:9" s="894" customFormat="1" ht="28.5">
      <c r="A1027" s="1394"/>
      <c r="B1027" s="1394"/>
      <c r="C1027" s="910" t="s">
        <v>8011</v>
      </c>
      <c r="D1027" s="910" t="s">
        <v>2719</v>
      </c>
      <c r="E1027" s="1036">
        <v>90</v>
      </c>
      <c r="F1027" s="984">
        <v>110</v>
      </c>
      <c r="G1027" s="984">
        <v>90</v>
      </c>
      <c r="H1027" s="984">
        <v>0</v>
      </c>
      <c r="I1027" s="984"/>
    </row>
    <row r="1028" spans="1:9" s="894" customFormat="1" ht="28.5">
      <c r="A1028" s="1394"/>
      <c r="B1028" s="1394"/>
      <c r="C1028" s="910" t="s">
        <v>2719</v>
      </c>
      <c r="D1028" s="910" t="s">
        <v>8012</v>
      </c>
      <c r="E1028" s="1036">
        <v>90</v>
      </c>
      <c r="F1028" s="984">
        <v>100</v>
      </c>
      <c r="G1028" s="984">
        <v>90</v>
      </c>
      <c r="H1028" s="984">
        <v>0</v>
      </c>
      <c r="I1028" s="984"/>
    </row>
    <row r="1029" spans="1:9" s="894" customFormat="1" ht="28.5">
      <c r="A1029" s="1394"/>
      <c r="B1029" s="1394"/>
      <c r="C1029" s="910" t="s">
        <v>8012</v>
      </c>
      <c r="D1029" s="910" t="s">
        <v>8013</v>
      </c>
      <c r="E1029" s="1036">
        <v>120</v>
      </c>
      <c r="F1029" s="984">
        <v>120</v>
      </c>
      <c r="G1029" s="984">
        <v>90</v>
      </c>
      <c r="H1029" s="984">
        <v>0</v>
      </c>
      <c r="I1029" s="984"/>
    </row>
    <row r="1030" spans="1:9" s="894" customFormat="1" ht="28.5">
      <c r="A1030" s="1394"/>
      <c r="B1030" s="1394"/>
      <c r="C1030" s="910" t="s">
        <v>8013</v>
      </c>
      <c r="D1030" s="910" t="s">
        <v>8014</v>
      </c>
      <c r="E1030" s="1036">
        <v>100</v>
      </c>
      <c r="F1030" s="984">
        <v>130</v>
      </c>
      <c r="G1030" s="984">
        <v>100</v>
      </c>
      <c r="H1030" s="984">
        <v>0</v>
      </c>
      <c r="I1030" s="984"/>
    </row>
    <row r="1031" spans="1:9" s="894" customFormat="1" ht="28.5">
      <c r="A1031" s="1394"/>
      <c r="B1031" s="1394"/>
      <c r="C1031" s="910" t="s">
        <v>8013</v>
      </c>
      <c r="D1031" s="910" t="s">
        <v>8015</v>
      </c>
      <c r="E1031" s="1036">
        <v>100</v>
      </c>
      <c r="F1031" s="984">
        <v>130</v>
      </c>
      <c r="G1031" s="984">
        <v>100</v>
      </c>
      <c r="H1031" s="984">
        <v>0</v>
      </c>
      <c r="I1031" s="984"/>
    </row>
    <row r="1032" spans="1:9" s="894" customFormat="1" ht="28.5">
      <c r="A1032" s="1394"/>
      <c r="B1032" s="1394"/>
      <c r="C1032" s="910" t="s">
        <v>2724</v>
      </c>
      <c r="D1032" s="910" t="s">
        <v>8016</v>
      </c>
      <c r="E1032" s="1036">
        <v>120</v>
      </c>
      <c r="F1032" s="984">
        <v>150</v>
      </c>
      <c r="G1032" s="984">
        <v>120</v>
      </c>
      <c r="H1032" s="984">
        <v>100</v>
      </c>
      <c r="I1032" s="984"/>
    </row>
    <row r="1033" spans="1:9" s="894" customFormat="1" ht="28.5">
      <c r="A1033" s="1394"/>
      <c r="B1033" s="1394"/>
      <c r="C1033" s="910" t="s">
        <v>8017</v>
      </c>
      <c r="D1033" s="910" t="s">
        <v>881</v>
      </c>
      <c r="E1033" s="1036">
        <v>120</v>
      </c>
      <c r="F1033" s="984">
        <v>120</v>
      </c>
      <c r="G1033" s="984">
        <v>95</v>
      </c>
      <c r="H1033" s="984">
        <v>0</v>
      </c>
      <c r="I1033" s="984"/>
    </row>
    <row r="1034" spans="1:9" s="894" customFormat="1" ht="28.5">
      <c r="A1034" s="1394"/>
      <c r="B1034" s="1394"/>
      <c r="C1034" s="910" t="s">
        <v>8018</v>
      </c>
      <c r="D1034" s="910" t="s">
        <v>8019</v>
      </c>
      <c r="E1034" s="1036">
        <v>100</v>
      </c>
      <c r="F1034" s="984">
        <v>110</v>
      </c>
      <c r="G1034" s="984">
        <v>90</v>
      </c>
      <c r="H1034" s="984">
        <v>0</v>
      </c>
      <c r="I1034" s="984"/>
    </row>
    <row r="1035" spans="1:9" s="894" customFormat="1" ht="28.5">
      <c r="A1035" s="1394"/>
      <c r="B1035" s="1394"/>
      <c r="C1035" s="910" t="s">
        <v>2729</v>
      </c>
      <c r="D1035" s="910" t="s">
        <v>2730</v>
      </c>
      <c r="E1035" s="1036">
        <v>300</v>
      </c>
      <c r="F1035" s="984">
        <v>360</v>
      </c>
      <c r="G1035" s="984">
        <v>150</v>
      </c>
      <c r="H1035" s="984">
        <v>130</v>
      </c>
      <c r="I1035" s="984"/>
    </row>
    <row r="1036" spans="1:9" s="894" customFormat="1" ht="14.25">
      <c r="A1036" s="1394"/>
      <c r="B1036" s="1394"/>
      <c r="C1036" s="910" t="s">
        <v>2730</v>
      </c>
      <c r="D1036" s="910" t="s">
        <v>2731</v>
      </c>
      <c r="E1036" s="1036">
        <v>120</v>
      </c>
      <c r="F1036" s="984">
        <v>150</v>
      </c>
      <c r="G1036" s="984">
        <v>110</v>
      </c>
      <c r="H1036" s="984">
        <v>100</v>
      </c>
      <c r="I1036" s="984"/>
    </row>
    <row r="1037" spans="1:9" s="894" customFormat="1" ht="28.5">
      <c r="A1037" s="1394"/>
      <c r="B1037" s="1394"/>
      <c r="C1037" s="910" t="s">
        <v>2732</v>
      </c>
      <c r="D1037" s="910" t="s">
        <v>2733</v>
      </c>
      <c r="E1037" s="1036">
        <v>120</v>
      </c>
      <c r="F1037" s="984">
        <v>150</v>
      </c>
      <c r="G1037" s="984">
        <v>110</v>
      </c>
      <c r="H1037" s="984">
        <v>100</v>
      </c>
      <c r="I1037" s="984"/>
    </row>
    <row r="1038" spans="1:9" s="894" customFormat="1" ht="28.5">
      <c r="A1038" s="1394"/>
      <c r="B1038" s="1394"/>
      <c r="C1038" s="910" t="s">
        <v>2734</v>
      </c>
      <c r="D1038" s="910" t="s">
        <v>2731</v>
      </c>
      <c r="E1038" s="1036">
        <v>120</v>
      </c>
      <c r="F1038" s="984">
        <v>150</v>
      </c>
      <c r="G1038" s="984">
        <v>110</v>
      </c>
      <c r="H1038" s="984">
        <v>100</v>
      </c>
      <c r="I1038" s="984"/>
    </row>
    <row r="1039" spans="1:9" s="894" customFormat="1" ht="28.5">
      <c r="A1039" s="1394"/>
      <c r="B1039" s="1394"/>
      <c r="C1039" s="910" t="s">
        <v>2735</v>
      </c>
      <c r="D1039" s="910" t="s">
        <v>2736</v>
      </c>
      <c r="E1039" s="1036">
        <v>120</v>
      </c>
      <c r="F1039" s="984">
        <v>150</v>
      </c>
      <c r="G1039" s="984">
        <v>110</v>
      </c>
      <c r="H1039" s="984">
        <v>100</v>
      </c>
      <c r="I1039" s="984"/>
    </row>
    <row r="1040" spans="1:9" s="894" customFormat="1" ht="28.5">
      <c r="A1040" s="1394"/>
      <c r="B1040" s="1394"/>
      <c r="C1040" s="910" t="s">
        <v>2737</v>
      </c>
      <c r="D1040" s="910" t="s">
        <v>2731</v>
      </c>
      <c r="E1040" s="1036">
        <v>120</v>
      </c>
      <c r="F1040" s="984">
        <v>150</v>
      </c>
      <c r="G1040" s="984">
        <v>110</v>
      </c>
      <c r="H1040" s="984">
        <v>100</v>
      </c>
      <c r="I1040" s="984"/>
    </row>
    <row r="1041" spans="1:17" s="894" customFormat="1" ht="28.5">
      <c r="A1041" s="1394"/>
      <c r="B1041" s="1394"/>
      <c r="C1041" s="910" t="s">
        <v>2738</v>
      </c>
      <c r="D1041" s="910" t="s">
        <v>2739</v>
      </c>
      <c r="E1041" s="1036">
        <v>120</v>
      </c>
      <c r="F1041" s="984">
        <v>150</v>
      </c>
      <c r="G1041" s="984">
        <v>110</v>
      </c>
      <c r="H1041" s="984">
        <v>100</v>
      </c>
      <c r="I1041" s="984"/>
    </row>
    <row r="1042" spans="1:17" s="894" customFormat="1" ht="28.5">
      <c r="A1042" s="1394"/>
      <c r="B1042" s="1394"/>
      <c r="C1042" s="910" t="s">
        <v>2740</v>
      </c>
      <c r="D1042" s="910" t="s">
        <v>2741</v>
      </c>
      <c r="E1042" s="1036">
        <v>120</v>
      </c>
      <c r="F1042" s="984">
        <v>150</v>
      </c>
      <c r="G1042" s="984">
        <v>110</v>
      </c>
      <c r="H1042" s="984">
        <v>100</v>
      </c>
      <c r="I1042" s="984"/>
    </row>
    <row r="1043" spans="1:17" s="894" customFormat="1" ht="28.5">
      <c r="A1043" s="1394"/>
      <c r="B1043" s="1394"/>
      <c r="C1043" s="910" t="s">
        <v>2742</v>
      </c>
      <c r="D1043" s="910" t="s">
        <v>2743</v>
      </c>
      <c r="E1043" s="1036">
        <v>110</v>
      </c>
      <c r="F1043" s="984">
        <v>130</v>
      </c>
      <c r="G1043" s="984">
        <v>90</v>
      </c>
      <c r="H1043" s="984">
        <v>0</v>
      </c>
      <c r="I1043" s="984"/>
    </row>
    <row r="1044" spans="1:17" s="894" customFormat="1" ht="14.25">
      <c r="A1044" s="1394"/>
      <c r="B1044" s="1394"/>
      <c r="C1044" s="910" t="s">
        <v>2744</v>
      </c>
      <c r="D1044" s="910" t="s">
        <v>2745</v>
      </c>
      <c r="E1044" s="1036">
        <v>110</v>
      </c>
      <c r="F1044" s="984">
        <v>130</v>
      </c>
      <c r="G1044" s="984">
        <v>90</v>
      </c>
      <c r="H1044" s="984">
        <v>0</v>
      </c>
      <c r="I1044" s="984"/>
    </row>
    <row r="1045" spans="1:17" s="894" customFormat="1" ht="42.75">
      <c r="A1045" s="1394"/>
      <c r="B1045" s="1394"/>
      <c r="C1045" s="910" t="s">
        <v>2745</v>
      </c>
      <c r="D1045" s="910" t="s">
        <v>2746</v>
      </c>
      <c r="E1045" s="1036">
        <v>150</v>
      </c>
      <c r="F1045" s="984">
        <v>180</v>
      </c>
      <c r="G1045" s="984">
        <v>130</v>
      </c>
      <c r="H1045" s="984">
        <v>110</v>
      </c>
      <c r="I1045" s="984"/>
    </row>
    <row r="1046" spans="1:17" s="894" customFormat="1" ht="42.75">
      <c r="A1046" s="1394"/>
      <c r="B1046" s="1394"/>
      <c r="C1046" s="910" t="s">
        <v>2746</v>
      </c>
      <c r="D1046" s="910" t="s">
        <v>2747</v>
      </c>
      <c r="E1046" s="1036">
        <v>200</v>
      </c>
      <c r="F1046" s="984">
        <v>240</v>
      </c>
      <c r="G1046" s="984">
        <v>170</v>
      </c>
      <c r="H1046" s="984">
        <v>120</v>
      </c>
      <c r="I1046" s="984"/>
    </row>
    <row r="1047" spans="1:17" s="894" customFormat="1" ht="28.5">
      <c r="A1047" s="1394"/>
      <c r="B1047" s="1394"/>
      <c r="C1047" s="910" t="s">
        <v>2747</v>
      </c>
      <c r="D1047" s="910" t="s">
        <v>2748</v>
      </c>
      <c r="E1047" s="1036">
        <v>120</v>
      </c>
      <c r="F1047" s="984">
        <v>150</v>
      </c>
      <c r="G1047" s="984">
        <v>110</v>
      </c>
      <c r="H1047" s="984">
        <v>100</v>
      </c>
      <c r="I1047" s="984"/>
    </row>
    <row r="1048" spans="1:17" s="894" customFormat="1" ht="28.5">
      <c r="A1048" s="1394"/>
      <c r="B1048" s="1394"/>
      <c r="C1048" s="910" t="s">
        <v>2749</v>
      </c>
      <c r="D1048" s="910" t="s">
        <v>2750</v>
      </c>
      <c r="E1048" s="1036">
        <v>150</v>
      </c>
      <c r="F1048" s="984">
        <v>180</v>
      </c>
      <c r="G1048" s="984">
        <v>130</v>
      </c>
      <c r="H1048" s="984">
        <v>110</v>
      </c>
      <c r="I1048" s="984"/>
    </row>
    <row r="1049" spans="1:17" s="894" customFormat="1" ht="42.75">
      <c r="A1049" s="1394"/>
      <c r="B1049" s="1394"/>
      <c r="C1049" s="910" t="s">
        <v>2751</v>
      </c>
      <c r="D1049" s="910" t="s">
        <v>2730</v>
      </c>
      <c r="E1049" s="1036">
        <v>90</v>
      </c>
      <c r="F1049" s="984">
        <v>120</v>
      </c>
      <c r="G1049" s="984">
        <v>100</v>
      </c>
      <c r="H1049" s="984">
        <v>0</v>
      </c>
      <c r="I1049" s="984"/>
    </row>
    <row r="1050" spans="1:17" s="894" customFormat="1" ht="28.5">
      <c r="A1050" s="1394"/>
      <c r="B1050" s="1394"/>
      <c r="C1050" s="910" t="s">
        <v>2752</v>
      </c>
      <c r="D1050" s="910" t="s">
        <v>2753</v>
      </c>
      <c r="E1050" s="1036">
        <v>90</v>
      </c>
      <c r="F1050" s="984">
        <v>110</v>
      </c>
      <c r="G1050" s="984">
        <v>90</v>
      </c>
      <c r="H1050" s="984">
        <v>0</v>
      </c>
      <c r="I1050" s="984"/>
    </row>
    <row r="1051" spans="1:17" s="894" customFormat="1" ht="28.5">
      <c r="A1051" s="1394"/>
      <c r="B1051" s="1394"/>
      <c r="C1051" s="910" t="s">
        <v>2754</v>
      </c>
      <c r="D1051" s="910" t="s">
        <v>2755</v>
      </c>
      <c r="E1051" s="1036">
        <v>90</v>
      </c>
      <c r="F1051" s="984">
        <v>110</v>
      </c>
      <c r="G1051" s="984">
        <v>90</v>
      </c>
      <c r="H1051" s="984">
        <v>0</v>
      </c>
      <c r="I1051" s="984"/>
    </row>
    <row r="1052" spans="1:17" s="894" customFormat="1" ht="28.5">
      <c r="A1052" s="1395"/>
      <c r="B1052" s="1395"/>
      <c r="C1052" s="910" t="s">
        <v>2756</v>
      </c>
      <c r="D1052" s="910" t="s">
        <v>2757</v>
      </c>
      <c r="E1052" s="1036">
        <v>90</v>
      </c>
      <c r="F1052" s="984">
        <v>110</v>
      </c>
      <c r="G1052" s="984">
        <v>90</v>
      </c>
      <c r="H1052" s="984">
        <v>0</v>
      </c>
      <c r="I1052" s="984"/>
    </row>
    <row r="1053" spans="1:17" s="894" customFormat="1" ht="46.15" customHeight="1">
      <c r="A1053" s="913">
        <v>3</v>
      </c>
      <c r="B1053" s="1390" t="s">
        <v>7968</v>
      </c>
      <c r="C1053" s="1391"/>
      <c r="D1053" s="1392"/>
      <c r="E1053" s="1038">
        <v>90</v>
      </c>
      <c r="F1053" s="984">
        <v>90</v>
      </c>
      <c r="G1053" s="984">
        <v>0</v>
      </c>
      <c r="H1053" s="984">
        <v>0</v>
      </c>
      <c r="I1053" s="984"/>
    </row>
    <row r="1054" spans="1:17" s="249" customFormat="1" ht="15.75">
      <c r="A1054" s="811">
        <v>22</v>
      </c>
      <c r="B1054" s="720" t="s">
        <v>7688</v>
      </c>
      <c r="C1054" s="248"/>
      <c r="D1054" s="248"/>
      <c r="E1054" s="1059"/>
      <c r="F1054" s="985"/>
      <c r="G1054" s="985"/>
      <c r="H1054" s="985"/>
      <c r="I1054" s="985"/>
    </row>
    <row r="1055" spans="1:17" s="249" customFormat="1">
      <c r="A1055" s="1210">
        <v>1</v>
      </c>
      <c r="B1055" s="1209" t="s">
        <v>7245</v>
      </c>
      <c r="C1055" s="804" t="s">
        <v>7246</v>
      </c>
      <c r="D1055" s="804" t="s">
        <v>870</v>
      </c>
      <c r="E1055" s="1060">
        <v>28215</v>
      </c>
      <c r="F1055" s="986">
        <v>28215</v>
      </c>
      <c r="G1055" s="986">
        <v>0</v>
      </c>
      <c r="H1055" s="986">
        <v>0</v>
      </c>
      <c r="I1055" s="986"/>
      <c r="M1055" s="813"/>
      <c r="N1055" s="813"/>
      <c r="O1055" s="813"/>
      <c r="P1055" s="813"/>
      <c r="Q1055" s="813"/>
    </row>
    <row r="1056" spans="1:17" s="249" customFormat="1">
      <c r="A1056" s="1210"/>
      <c r="B1056" s="1209"/>
      <c r="C1056" s="804" t="s">
        <v>870</v>
      </c>
      <c r="D1056" s="804" t="s">
        <v>1346</v>
      </c>
      <c r="E1056" s="1060">
        <v>8060</v>
      </c>
      <c r="F1056" s="986">
        <v>9672</v>
      </c>
      <c r="G1056" s="986">
        <v>0</v>
      </c>
      <c r="H1056" s="986">
        <v>0</v>
      </c>
      <c r="I1056" s="986"/>
      <c r="M1056" s="813"/>
      <c r="N1056" s="813"/>
      <c r="O1056" s="813"/>
      <c r="P1056" s="813"/>
      <c r="Q1056" s="813"/>
    </row>
    <row r="1057" spans="1:17" s="249" customFormat="1">
      <c r="A1057" s="1210"/>
      <c r="B1057" s="1209"/>
      <c r="C1057" s="804" t="s">
        <v>1346</v>
      </c>
      <c r="D1057" s="804" t="s">
        <v>7247</v>
      </c>
      <c r="E1057" s="1060">
        <v>5200</v>
      </c>
      <c r="F1057" s="986">
        <v>6240</v>
      </c>
      <c r="G1057" s="986">
        <v>0</v>
      </c>
      <c r="H1057" s="986">
        <v>0</v>
      </c>
      <c r="I1057" s="986"/>
      <c r="M1057" s="813"/>
      <c r="N1057" s="813"/>
      <c r="O1057" s="813"/>
      <c r="P1057" s="813"/>
      <c r="Q1057" s="813"/>
    </row>
    <row r="1058" spans="1:17" s="249" customFormat="1">
      <c r="A1058" s="1210">
        <v>2</v>
      </c>
      <c r="B1058" s="1209" t="s">
        <v>7248</v>
      </c>
      <c r="C1058" s="804" t="s">
        <v>7246</v>
      </c>
      <c r="D1058" s="804" t="s">
        <v>2486</v>
      </c>
      <c r="E1058" s="1060">
        <v>17550</v>
      </c>
      <c r="F1058" s="986">
        <v>17550</v>
      </c>
      <c r="G1058" s="986">
        <v>0</v>
      </c>
      <c r="H1058" s="986">
        <v>0</v>
      </c>
      <c r="I1058" s="986"/>
      <c r="M1058" s="813"/>
      <c r="N1058" s="813"/>
      <c r="O1058" s="813"/>
      <c r="P1058" s="813"/>
      <c r="Q1058" s="813"/>
    </row>
    <row r="1059" spans="1:17" s="249" customFormat="1">
      <c r="A1059" s="1210"/>
      <c r="B1059" s="1209"/>
      <c r="C1059" s="804" t="s">
        <v>2486</v>
      </c>
      <c r="D1059" s="804" t="s">
        <v>859</v>
      </c>
      <c r="E1059" s="1060">
        <v>8060</v>
      </c>
      <c r="F1059" s="986">
        <v>8866</v>
      </c>
      <c r="G1059" s="986">
        <v>5319.6</v>
      </c>
      <c r="H1059" s="986">
        <v>0</v>
      </c>
      <c r="I1059" s="986"/>
      <c r="M1059" s="813"/>
      <c r="N1059" s="813"/>
      <c r="O1059" s="813"/>
      <c r="P1059" s="813"/>
      <c r="Q1059" s="813"/>
    </row>
    <row r="1060" spans="1:17" s="249" customFormat="1">
      <c r="A1060" s="1210"/>
      <c r="B1060" s="1209"/>
      <c r="C1060" s="804" t="s">
        <v>859</v>
      </c>
      <c r="D1060" s="804" t="s">
        <v>7249</v>
      </c>
      <c r="E1060" s="1060">
        <v>5460</v>
      </c>
      <c r="F1060" s="986">
        <v>6006</v>
      </c>
      <c r="G1060" s="986">
        <v>0</v>
      </c>
      <c r="H1060" s="986">
        <v>0</v>
      </c>
      <c r="I1060" s="986">
        <v>2102.1</v>
      </c>
      <c r="M1060" s="813"/>
      <c r="N1060" s="813"/>
      <c r="O1060" s="813"/>
      <c r="P1060" s="813"/>
      <c r="Q1060" s="813"/>
    </row>
    <row r="1061" spans="1:17" s="249" customFormat="1">
      <c r="A1061" s="1206">
        <v>3</v>
      </c>
      <c r="B1061" s="1206" t="s">
        <v>7250</v>
      </c>
      <c r="C1061" s="804" t="s">
        <v>7249</v>
      </c>
      <c r="D1061" s="804" t="s">
        <v>7251</v>
      </c>
      <c r="E1061" s="1060">
        <v>4160</v>
      </c>
      <c r="F1061" s="986">
        <v>4576</v>
      </c>
      <c r="G1061" s="986">
        <v>2745.6</v>
      </c>
      <c r="H1061" s="986">
        <v>0</v>
      </c>
      <c r="I1061" s="986"/>
      <c r="M1061" s="813"/>
      <c r="N1061" s="813"/>
      <c r="O1061" s="813"/>
      <c r="P1061" s="813"/>
      <c r="Q1061" s="813"/>
    </row>
    <row r="1062" spans="1:17" s="249" customFormat="1">
      <c r="A1062" s="1207"/>
      <c r="B1062" s="1207"/>
      <c r="C1062" s="804" t="s">
        <v>7251</v>
      </c>
      <c r="D1062" s="804" t="s">
        <v>7252</v>
      </c>
      <c r="E1062" s="1060">
        <v>2730</v>
      </c>
      <c r="F1062" s="986">
        <v>3003</v>
      </c>
      <c r="G1062" s="986">
        <v>1801.8</v>
      </c>
      <c r="H1062" s="986">
        <v>1201.2</v>
      </c>
      <c r="I1062" s="986"/>
      <c r="M1062" s="813"/>
      <c r="N1062" s="813"/>
      <c r="O1062" s="813"/>
      <c r="P1062" s="813"/>
      <c r="Q1062" s="813"/>
    </row>
    <row r="1063" spans="1:17" s="249" customFormat="1" ht="25.5">
      <c r="A1063" s="1207"/>
      <c r="B1063" s="1207"/>
      <c r="C1063" s="804" t="s">
        <v>7253</v>
      </c>
      <c r="D1063" s="804" t="s">
        <v>7689</v>
      </c>
      <c r="E1063" s="1060">
        <v>2470</v>
      </c>
      <c r="F1063" s="986">
        <v>2717</v>
      </c>
      <c r="G1063" s="986">
        <v>1630.2</v>
      </c>
      <c r="H1063" s="986">
        <v>1086.8</v>
      </c>
      <c r="I1063" s="986"/>
      <c r="M1063" s="813"/>
      <c r="N1063" s="813"/>
      <c r="O1063" s="813"/>
      <c r="P1063" s="813"/>
      <c r="Q1063" s="813"/>
    </row>
    <row r="1064" spans="1:17" s="249" customFormat="1" ht="25.5">
      <c r="A1064" s="1207"/>
      <c r="B1064" s="1207"/>
      <c r="C1064" s="804" t="s">
        <v>7689</v>
      </c>
      <c r="D1064" s="804" t="s">
        <v>7254</v>
      </c>
      <c r="E1064" s="1060">
        <v>2730</v>
      </c>
      <c r="F1064" s="986">
        <v>2730</v>
      </c>
      <c r="G1064" s="986">
        <v>1638</v>
      </c>
      <c r="H1064" s="986">
        <v>0</v>
      </c>
      <c r="I1064" s="986"/>
      <c r="M1064" s="813"/>
      <c r="N1064" s="813"/>
      <c r="O1064" s="813"/>
      <c r="P1064" s="813"/>
      <c r="Q1064" s="813"/>
    </row>
    <row r="1065" spans="1:17" s="249" customFormat="1" ht="25.5">
      <c r="A1065" s="1208"/>
      <c r="B1065" s="1208"/>
      <c r="C1065" s="804" t="s">
        <v>7254</v>
      </c>
      <c r="D1065" s="804" t="s">
        <v>7255</v>
      </c>
      <c r="E1065" s="1060">
        <v>1820</v>
      </c>
      <c r="F1065" s="986">
        <v>3000</v>
      </c>
      <c r="G1065" s="986">
        <v>1800</v>
      </c>
      <c r="H1065" s="986">
        <v>0</v>
      </c>
      <c r="I1065" s="986"/>
      <c r="M1065" s="813"/>
      <c r="N1065" s="813"/>
      <c r="O1065" s="813"/>
      <c r="P1065" s="813"/>
      <c r="Q1065" s="813"/>
    </row>
    <row r="1066" spans="1:17" s="249" customFormat="1">
      <c r="A1066" s="1210">
        <v>4</v>
      </c>
      <c r="B1066" s="1209" t="s">
        <v>7256</v>
      </c>
      <c r="C1066" s="804" t="s">
        <v>7257</v>
      </c>
      <c r="D1066" s="804" t="s">
        <v>1612</v>
      </c>
      <c r="E1066" s="1060">
        <v>17550</v>
      </c>
      <c r="F1066" s="986">
        <v>18000</v>
      </c>
      <c r="G1066" s="986">
        <v>0</v>
      </c>
      <c r="H1066" s="986">
        <v>0</v>
      </c>
      <c r="I1066" s="986"/>
      <c r="M1066" s="813"/>
      <c r="N1066" s="813"/>
      <c r="O1066" s="813"/>
      <c r="P1066" s="813"/>
      <c r="Q1066" s="813"/>
    </row>
    <row r="1067" spans="1:17" s="249" customFormat="1">
      <c r="A1067" s="1210"/>
      <c r="B1067" s="1209"/>
      <c r="C1067" s="804" t="s">
        <v>1612</v>
      </c>
      <c r="D1067" s="804" t="s">
        <v>7258</v>
      </c>
      <c r="E1067" s="1060">
        <v>11050</v>
      </c>
      <c r="F1067" s="986">
        <v>12155</v>
      </c>
      <c r="G1067" s="986">
        <v>0</v>
      </c>
      <c r="H1067" s="986">
        <v>0</v>
      </c>
      <c r="I1067" s="986"/>
      <c r="M1067" s="813"/>
      <c r="N1067" s="813"/>
      <c r="O1067" s="813"/>
      <c r="P1067" s="813"/>
      <c r="Q1067" s="813"/>
    </row>
    <row r="1068" spans="1:17" s="249" customFormat="1" ht="25.5">
      <c r="A1068" s="1210"/>
      <c r="B1068" s="1209"/>
      <c r="C1068" s="804" t="s">
        <v>7258</v>
      </c>
      <c r="D1068" s="804" t="s">
        <v>7259</v>
      </c>
      <c r="E1068" s="1060">
        <v>4550</v>
      </c>
      <c r="F1068" s="986">
        <v>5915</v>
      </c>
      <c r="G1068" s="986">
        <v>3549</v>
      </c>
      <c r="H1068" s="986">
        <v>2366</v>
      </c>
      <c r="I1068" s="986"/>
      <c r="M1068" s="813"/>
      <c r="N1068" s="813"/>
      <c r="O1068" s="813"/>
      <c r="P1068" s="813"/>
      <c r="Q1068" s="813"/>
    </row>
    <row r="1069" spans="1:17" s="249" customFormat="1" ht="25.5">
      <c r="A1069" s="1210"/>
      <c r="B1069" s="1209"/>
      <c r="C1069" s="804" t="s">
        <v>7259</v>
      </c>
      <c r="D1069" s="804" t="s">
        <v>7260</v>
      </c>
      <c r="E1069" s="1060">
        <v>3250</v>
      </c>
      <c r="F1069" s="986">
        <v>3900</v>
      </c>
      <c r="G1069" s="986">
        <v>2340</v>
      </c>
      <c r="H1069" s="986">
        <v>0</v>
      </c>
      <c r="I1069" s="986"/>
      <c r="M1069" s="813"/>
      <c r="N1069" s="813"/>
      <c r="O1069" s="813"/>
      <c r="P1069" s="813"/>
      <c r="Q1069" s="813"/>
    </row>
    <row r="1070" spans="1:17" s="249" customFormat="1">
      <c r="A1070" s="1210"/>
      <c r="B1070" s="1209"/>
      <c r="C1070" s="804" t="s">
        <v>7260</v>
      </c>
      <c r="D1070" s="804" t="s">
        <v>7261</v>
      </c>
      <c r="E1070" s="1060">
        <v>1560</v>
      </c>
      <c r="F1070" s="986">
        <v>1915</v>
      </c>
      <c r="G1070" s="986">
        <v>1149</v>
      </c>
      <c r="H1070" s="986">
        <v>0</v>
      </c>
      <c r="I1070" s="986">
        <v>670.25</v>
      </c>
      <c r="M1070" s="813"/>
      <c r="N1070" s="813"/>
      <c r="O1070" s="813"/>
      <c r="P1070" s="813"/>
      <c r="Q1070" s="813"/>
    </row>
    <row r="1071" spans="1:17" s="249" customFormat="1" ht="24.75" customHeight="1">
      <c r="A1071" s="1210">
        <v>5</v>
      </c>
      <c r="B1071" s="1209" t="s">
        <v>7262</v>
      </c>
      <c r="C1071" s="804" t="s">
        <v>7257</v>
      </c>
      <c r="D1071" s="804" t="s">
        <v>878</v>
      </c>
      <c r="E1071" s="1060">
        <v>17550</v>
      </c>
      <c r="F1071" s="986">
        <v>39100</v>
      </c>
      <c r="G1071" s="986">
        <v>0</v>
      </c>
      <c r="H1071" s="986">
        <v>0</v>
      </c>
      <c r="I1071" s="986"/>
      <c r="M1071" s="813"/>
      <c r="N1071" s="813"/>
      <c r="O1071" s="813"/>
      <c r="P1071" s="813"/>
      <c r="Q1071" s="813"/>
    </row>
    <row r="1072" spans="1:17" s="249" customFormat="1">
      <c r="A1072" s="1210"/>
      <c r="B1072" s="1209"/>
      <c r="C1072" s="804" t="s">
        <v>878</v>
      </c>
      <c r="D1072" s="804" t="s">
        <v>1334</v>
      </c>
      <c r="E1072" s="1060">
        <v>38430</v>
      </c>
      <c r="F1072" s="986">
        <v>38430</v>
      </c>
      <c r="G1072" s="986">
        <v>23058</v>
      </c>
      <c r="H1072" s="986">
        <v>0</v>
      </c>
      <c r="I1072" s="986"/>
      <c r="M1072" s="813"/>
      <c r="N1072" s="813"/>
      <c r="O1072" s="813"/>
      <c r="P1072" s="813"/>
      <c r="Q1072" s="813"/>
    </row>
    <row r="1073" spans="1:17" s="249" customFormat="1" ht="25.5">
      <c r="A1073" s="1210"/>
      <c r="B1073" s="1209"/>
      <c r="C1073" s="804" t="s">
        <v>1334</v>
      </c>
      <c r="D1073" s="804" t="s">
        <v>7263</v>
      </c>
      <c r="E1073" s="1060">
        <v>10400</v>
      </c>
      <c r="F1073" s="986">
        <v>11440</v>
      </c>
      <c r="G1073" s="986">
        <v>6864</v>
      </c>
      <c r="H1073" s="986">
        <v>0</v>
      </c>
      <c r="I1073" s="986"/>
      <c r="M1073" s="813"/>
      <c r="N1073" s="813"/>
      <c r="O1073" s="813"/>
      <c r="P1073" s="813"/>
      <c r="Q1073" s="813"/>
    </row>
    <row r="1074" spans="1:17" s="249" customFormat="1" ht="25.5">
      <c r="A1074" s="1210"/>
      <c r="B1074" s="1209"/>
      <c r="C1074" s="804" t="s">
        <v>7263</v>
      </c>
      <c r="D1074" s="804" t="s">
        <v>7264</v>
      </c>
      <c r="E1074" s="1060">
        <v>7150</v>
      </c>
      <c r="F1074" s="986">
        <v>7150</v>
      </c>
      <c r="G1074" s="986">
        <v>4290</v>
      </c>
      <c r="H1074" s="986">
        <v>0</v>
      </c>
      <c r="I1074" s="986"/>
      <c r="M1074" s="813"/>
      <c r="N1074" s="813"/>
      <c r="O1074" s="813"/>
      <c r="P1074" s="813"/>
      <c r="Q1074" s="813"/>
    </row>
    <row r="1075" spans="1:17" s="249" customFormat="1">
      <c r="A1075" s="1210">
        <v>6</v>
      </c>
      <c r="B1075" s="1209" t="s">
        <v>1334</v>
      </c>
      <c r="C1075" s="804" t="s">
        <v>880</v>
      </c>
      <c r="D1075" s="804" t="s">
        <v>870</v>
      </c>
      <c r="E1075" s="1060">
        <v>5330</v>
      </c>
      <c r="F1075" s="986">
        <v>5863</v>
      </c>
      <c r="G1075" s="986">
        <v>0</v>
      </c>
      <c r="H1075" s="986">
        <v>0</v>
      </c>
      <c r="I1075" s="986"/>
      <c r="M1075" s="813"/>
      <c r="N1075" s="813"/>
      <c r="O1075" s="813"/>
      <c r="P1075" s="813"/>
      <c r="Q1075" s="813"/>
    </row>
    <row r="1076" spans="1:17" s="249" customFormat="1">
      <c r="A1076" s="1210"/>
      <c r="B1076" s="1209"/>
      <c r="C1076" s="804" t="s">
        <v>870</v>
      </c>
      <c r="D1076" s="804" t="s">
        <v>1346</v>
      </c>
      <c r="E1076" s="1060">
        <v>3575</v>
      </c>
      <c r="F1076" s="986">
        <v>3932.5</v>
      </c>
      <c r="G1076" s="986">
        <v>2359.5</v>
      </c>
      <c r="H1076" s="986">
        <v>0</v>
      </c>
      <c r="I1076" s="986"/>
      <c r="M1076" s="813"/>
      <c r="N1076" s="813"/>
      <c r="O1076" s="813"/>
      <c r="P1076" s="813"/>
      <c r="Q1076" s="813"/>
    </row>
    <row r="1077" spans="1:17" s="249" customFormat="1" ht="25.5">
      <c r="A1077" s="1210"/>
      <c r="B1077" s="1209"/>
      <c r="C1077" s="804" t="s">
        <v>7265</v>
      </c>
      <c r="D1077" s="804" t="s">
        <v>2006</v>
      </c>
      <c r="E1077" s="1060">
        <v>2210</v>
      </c>
      <c r="F1077" s="986">
        <v>2431</v>
      </c>
      <c r="G1077" s="986">
        <v>0</v>
      </c>
      <c r="H1077" s="986">
        <v>0</v>
      </c>
      <c r="I1077" s="986"/>
      <c r="M1077" s="813"/>
      <c r="N1077" s="813"/>
      <c r="O1077" s="813"/>
      <c r="P1077" s="813"/>
      <c r="Q1077" s="813"/>
    </row>
    <row r="1078" spans="1:17" s="249" customFormat="1">
      <c r="A1078" s="1210"/>
      <c r="B1078" s="1209"/>
      <c r="C1078" s="804" t="s">
        <v>7266</v>
      </c>
      <c r="D1078" s="814" t="s">
        <v>7690</v>
      </c>
      <c r="E1078" s="1060">
        <v>0</v>
      </c>
      <c r="F1078" s="986">
        <v>1500</v>
      </c>
      <c r="G1078" s="986">
        <v>0</v>
      </c>
      <c r="H1078" s="986">
        <v>0</v>
      </c>
      <c r="I1078" s="986"/>
      <c r="M1078" s="813"/>
      <c r="N1078" s="813"/>
      <c r="O1078" s="813"/>
      <c r="P1078" s="813"/>
      <c r="Q1078" s="813"/>
    </row>
    <row r="1079" spans="1:17" s="249" customFormat="1">
      <c r="A1079" s="1210"/>
      <c r="B1079" s="1209"/>
      <c r="C1079" s="804" t="s">
        <v>880</v>
      </c>
      <c r="D1079" s="804" t="s">
        <v>2486</v>
      </c>
      <c r="E1079" s="1060">
        <v>2990</v>
      </c>
      <c r="F1079" s="986">
        <v>3289</v>
      </c>
      <c r="G1079" s="986">
        <v>0</v>
      </c>
      <c r="H1079" s="986">
        <v>0</v>
      </c>
      <c r="I1079" s="986"/>
      <c r="M1079" s="813"/>
      <c r="N1079" s="813"/>
      <c r="O1079" s="813"/>
      <c r="P1079" s="813"/>
      <c r="Q1079" s="813"/>
    </row>
    <row r="1080" spans="1:17" s="249" customFormat="1">
      <c r="A1080" s="1210"/>
      <c r="B1080" s="1209"/>
      <c r="C1080" s="804" t="s">
        <v>2486</v>
      </c>
      <c r="D1080" s="804" t="s">
        <v>860</v>
      </c>
      <c r="E1080" s="1060">
        <v>2210</v>
      </c>
      <c r="F1080" s="986">
        <v>2431</v>
      </c>
      <c r="G1080" s="986">
        <v>0</v>
      </c>
      <c r="H1080" s="986">
        <v>0</v>
      </c>
      <c r="I1080" s="986"/>
      <c r="M1080" s="813"/>
      <c r="N1080" s="813"/>
      <c r="O1080" s="813"/>
      <c r="P1080" s="813"/>
      <c r="Q1080" s="813"/>
    </row>
    <row r="1081" spans="1:17" s="249" customFormat="1">
      <c r="A1081" s="803">
        <v>7</v>
      </c>
      <c r="B1081" s="804" t="s">
        <v>2006</v>
      </c>
      <c r="C1081" s="804" t="s">
        <v>1334</v>
      </c>
      <c r="D1081" s="804" t="s">
        <v>866</v>
      </c>
      <c r="E1081" s="1060">
        <v>1300</v>
      </c>
      <c r="F1081" s="986">
        <v>1430</v>
      </c>
      <c r="G1081" s="986">
        <v>0</v>
      </c>
      <c r="H1081" s="986">
        <v>0</v>
      </c>
      <c r="I1081" s="986"/>
      <c r="M1081" s="813"/>
      <c r="N1081" s="813"/>
      <c r="O1081" s="813"/>
      <c r="P1081" s="813"/>
      <c r="Q1081" s="813"/>
    </row>
    <row r="1082" spans="1:17" s="249" customFormat="1">
      <c r="A1082" s="1206">
        <v>8</v>
      </c>
      <c r="B1082" s="1332" t="s">
        <v>860</v>
      </c>
      <c r="C1082" s="804" t="s">
        <v>1334</v>
      </c>
      <c r="D1082" s="804" t="s">
        <v>7267</v>
      </c>
      <c r="E1082" s="1060">
        <v>1820</v>
      </c>
      <c r="F1082" s="986">
        <v>2002</v>
      </c>
      <c r="G1082" s="986">
        <v>1201.2</v>
      </c>
      <c r="H1082" s="986">
        <v>1001</v>
      </c>
      <c r="I1082" s="986"/>
      <c r="M1082" s="813"/>
      <c r="N1082" s="813"/>
      <c r="O1082" s="813"/>
      <c r="P1082" s="813"/>
      <c r="Q1082" s="813"/>
    </row>
    <row r="1083" spans="1:17" s="249" customFormat="1">
      <c r="A1083" s="1207"/>
      <c r="B1083" s="1333"/>
      <c r="C1083" s="815" t="s">
        <v>7691</v>
      </c>
      <c r="D1083" s="815" t="s">
        <v>7692</v>
      </c>
      <c r="E1083" s="1060">
        <v>0</v>
      </c>
      <c r="F1083" s="986">
        <v>1500</v>
      </c>
      <c r="G1083" s="986">
        <v>0</v>
      </c>
      <c r="H1083" s="986">
        <v>0</v>
      </c>
      <c r="I1083" s="986"/>
      <c r="M1083" s="813"/>
      <c r="N1083" s="813"/>
      <c r="O1083" s="813"/>
      <c r="P1083" s="813"/>
      <c r="Q1083" s="813"/>
    </row>
    <row r="1084" spans="1:17" s="249" customFormat="1">
      <c r="A1084" s="1208"/>
      <c r="B1084" s="1334"/>
      <c r="C1084" s="815" t="s">
        <v>7268</v>
      </c>
      <c r="D1084" s="815" t="s">
        <v>7269</v>
      </c>
      <c r="E1084" s="1060">
        <v>0</v>
      </c>
      <c r="F1084" s="986">
        <v>1200</v>
      </c>
      <c r="G1084" s="986">
        <v>0</v>
      </c>
      <c r="H1084" s="986">
        <v>0</v>
      </c>
      <c r="I1084" s="986"/>
      <c r="M1084" s="813"/>
      <c r="N1084" s="813"/>
      <c r="O1084" s="813"/>
      <c r="P1084" s="813"/>
      <c r="Q1084" s="813"/>
    </row>
    <row r="1085" spans="1:17" s="249" customFormat="1">
      <c r="A1085" s="1210">
        <v>9</v>
      </c>
      <c r="B1085" s="1209" t="s">
        <v>1346</v>
      </c>
      <c r="C1085" s="804" t="s">
        <v>1592</v>
      </c>
      <c r="D1085" s="804" t="s">
        <v>1334</v>
      </c>
      <c r="E1085" s="1060">
        <v>3375</v>
      </c>
      <c r="F1085" s="986">
        <v>4050</v>
      </c>
      <c r="G1085" s="986">
        <v>2430</v>
      </c>
      <c r="H1085" s="986">
        <v>0</v>
      </c>
      <c r="I1085" s="986"/>
      <c r="M1085" s="813"/>
      <c r="N1085" s="813"/>
      <c r="O1085" s="813"/>
      <c r="P1085" s="813"/>
      <c r="Q1085" s="813"/>
    </row>
    <row r="1086" spans="1:17" s="249" customFormat="1" ht="25.5">
      <c r="A1086" s="1210"/>
      <c r="B1086" s="1209"/>
      <c r="C1086" s="804" t="s">
        <v>7270</v>
      </c>
      <c r="D1086" s="804" t="s">
        <v>7271</v>
      </c>
      <c r="E1086" s="1060">
        <v>1625</v>
      </c>
      <c r="F1086" s="986">
        <v>1950</v>
      </c>
      <c r="G1086" s="986">
        <v>1170</v>
      </c>
      <c r="H1086" s="986">
        <v>975</v>
      </c>
      <c r="I1086" s="986"/>
      <c r="M1086" s="813"/>
      <c r="N1086" s="813"/>
      <c r="O1086" s="813"/>
      <c r="P1086" s="813"/>
      <c r="Q1086" s="813"/>
    </row>
    <row r="1087" spans="1:17" s="249" customFormat="1" ht="25.5">
      <c r="A1087" s="1210"/>
      <c r="B1087" s="1209"/>
      <c r="C1087" s="804" t="s">
        <v>7271</v>
      </c>
      <c r="D1087" s="804" t="s">
        <v>7272</v>
      </c>
      <c r="E1087" s="1060">
        <v>1300</v>
      </c>
      <c r="F1087" s="986">
        <v>1560</v>
      </c>
      <c r="G1087" s="986">
        <v>936</v>
      </c>
      <c r="H1087" s="986">
        <v>0</v>
      </c>
      <c r="I1087" s="986"/>
      <c r="M1087" s="813"/>
      <c r="N1087" s="813"/>
      <c r="O1087" s="813"/>
      <c r="P1087" s="813"/>
      <c r="Q1087" s="813"/>
    </row>
    <row r="1088" spans="1:17" s="249" customFormat="1">
      <c r="A1088" s="1210"/>
      <c r="B1088" s="1209"/>
      <c r="C1088" s="804" t="s">
        <v>1592</v>
      </c>
      <c r="D1088" s="804" t="s">
        <v>1612</v>
      </c>
      <c r="E1088" s="1060">
        <v>1687.5</v>
      </c>
      <c r="F1088" s="986">
        <v>1856.25</v>
      </c>
      <c r="G1088" s="986">
        <v>0</v>
      </c>
      <c r="H1088" s="986">
        <v>0</v>
      </c>
      <c r="I1088" s="986"/>
      <c r="M1088" s="813"/>
      <c r="N1088" s="813"/>
      <c r="O1088" s="813"/>
      <c r="P1088" s="813"/>
      <c r="Q1088" s="813"/>
    </row>
    <row r="1089" spans="1:17" s="249" customFormat="1">
      <c r="A1089" s="1210"/>
      <c r="B1089" s="1209"/>
      <c r="C1089" s="804" t="s">
        <v>1612</v>
      </c>
      <c r="D1089" s="804" t="s">
        <v>881</v>
      </c>
      <c r="E1089" s="1060">
        <v>975</v>
      </c>
      <c r="F1089" s="986">
        <v>1072.5</v>
      </c>
      <c r="G1089" s="986">
        <v>0</v>
      </c>
      <c r="H1089" s="986">
        <v>0</v>
      </c>
      <c r="I1089" s="986"/>
      <c r="M1089" s="813"/>
      <c r="N1089" s="813"/>
      <c r="O1089" s="813"/>
      <c r="P1089" s="813"/>
      <c r="Q1089" s="813"/>
    </row>
    <row r="1090" spans="1:17" s="249" customFormat="1">
      <c r="A1090" s="1210">
        <v>10</v>
      </c>
      <c r="B1090" s="1209" t="s">
        <v>866</v>
      </c>
      <c r="C1090" s="804" t="s">
        <v>880</v>
      </c>
      <c r="D1090" s="804" t="s">
        <v>860</v>
      </c>
      <c r="E1090" s="1060">
        <v>5265</v>
      </c>
      <c r="F1090" s="986">
        <v>6000</v>
      </c>
      <c r="G1090" s="986">
        <v>3600</v>
      </c>
      <c r="H1090" s="986">
        <v>0</v>
      </c>
      <c r="I1090" s="986"/>
      <c r="M1090" s="813"/>
      <c r="N1090" s="813"/>
      <c r="O1090" s="813"/>
      <c r="P1090" s="813"/>
      <c r="Q1090" s="813"/>
    </row>
    <row r="1091" spans="1:17" s="249" customFormat="1" ht="25.5">
      <c r="A1091" s="1210"/>
      <c r="B1091" s="1209"/>
      <c r="C1091" s="804" t="s">
        <v>860</v>
      </c>
      <c r="D1091" s="804" t="s">
        <v>7273</v>
      </c>
      <c r="E1091" s="1060">
        <v>1625</v>
      </c>
      <c r="F1091" s="986">
        <v>1787.5</v>
      </c>
      <c r="G1091" s="986">
        <v>1072.5</v>
      </c>
      <c r="H1091" s="986">
        <v>893.75</v>
      </c>
      <c r="I1091" s="986"/>
      <c r="M1091" s="813"/>
      <c r="N1091" s="813"/>
      <c r="O1091" s="813"/>
      <c r="P1091" s="813"/>
      <c r="Q1091" s="813"/>
    </row>
    <row r="1092" spans="1:17" s="249" customFormat="1" ht="25.5">
      <c r="A1092" s="1210"/>
      <c r="B1092" s="1209"/>
      <c r="C1092" s="804" t="s">
        <v>7273</v>
      </c>
      <c r="D1092" s="804" t="s">
        <v>7274</v>
      </c>
      <c r="E1092" s="1060">
        <v>1000</v>
      </c>
      <c r="F1092" s="986">
        <v>1100</v>
      </c>
      <c r="G1092" s="986">
        <v>660</v>
      </c>
      <c r="H1092" s="986">
        <v>0</v>
      </c>
      <c r="I1092" s="986"/>
      <c r="M1092" s="813"/>
      <c r="N1092" s="813"/>
      <c r="O1092" s="813"/>
      <c r="P1092" s="813"/>
      <c r="Q1092" s="813"/>
    </row>
    <row r="1093" spans="1:17" s="249" customFormat="1">
      <c r="A1093" s="1210"/>
      <c r="B1093" s="1209"/>
      <c r="C1093" s="804" t="s">
        <v>880</v>
      </c>
      <c r="D1093" s="804" t="s">
        <v>870</v>
      </c>
      <c r="E1093" s="1060">
        <v>15480</v>
      </c>
      <c r="F1093" s="986">
        <v>16000</v>
      </c>
      <c r="G1093" s="986">
        <v>0</v>
      </c>
      <c r="H1093" s="986">
        <v>0</v>
      </c>
      <c r="I1093" s="986"/>
      <c r="M1093" s="813"/>
      <c r="N1093" s="813"/>
      <c r="O1093" s="813"/>
      <c r="P1093" s="813"/>
      <c r="Q1093" s="813"/>
    </row>
    <row r="1094" spans="1:17" s="249" customFormat="1">
      <c r="A1094" s="1210"/>
      <c r="B1094" s="1209"/>
      <c r="C1094" s="804" t="s">
        <v>870</v>
      </c>
      <c r="D1094" s="804" t="s">
        <v>1346</v>
      </c>
      <c r="E1094" s="1060">
        <v>4160</v>
      </c>
      <c r="F1094" s="986">
        <v>4576</v>
      </c>
      <c r="G1094" s="986">
        <v>0</v>
      </c>
      <c r="H1094" s="986">
        <v>0</v>
      </c>
      <c r="I1094" s="986"/>
      <c r="M1094" s="813"/>
      <c r="N1094" s="813"/>
      <c r="O1094" s="813"/>
      <c r="P1094" s="813"/>
      <c r="Q1094" s="813"/>
    </row>
    <row r="1095" spans="1:17" s="249" customFormat="1">
      <c r="A1095" s="1210"/>
      <c r="B1095" s="1209"/>
      <c r="C1095" s="804" t="s">
        <v>1346</v>
      </c>
      <c r="D1095" s="804" t="s">
        <v>1573</v>
      </c>
      <c r="E1095" s="1060">
        <v>2730</v>
      </c>
      <c r="F1095" s="986">
        <v>3003</v>
      </c>
      <c r="G1095" s="986">
        <v>0</v>
      </c>
      <c r="H1095" s="986">
        <v>0</v>
      </c>
      <c r="I1095" s="986"/>
      <c r="M1095" s="813"/>
      <c r="N1095" s="813"/>
      <c r="O1095" s="813"/>
      <c r="P1095" s="813"/>
      <c r="Q1095" s="813"/>
    </row>
    <row r="1096" spans="1:17" s="249" customFormat="1">
      <c r="A1096" s="1210"/>
      <c r="B1096" s="1209"/>
      <c r="C1096" s="804" t="s">
        <v>1573</v>
      </c>
      <c r="D1096" s="804" t="s">
        <v>881</v>
      </c>
      <c r="E1096" s="1060">
        <v>1820</v>
      </c>
      <c r="F1096" s="986">
        <v>2002</v>
      </c>
      <c r="G1096" s="986">
        <v>0</v>
      </c>
      <c r="H1096" s="986">
        <v>0</v>
      </c>
      <c r="I1096" s="986"/>
      <c r="M1096" s="813"/>
      <c r="N1096" s="813"/>
      <c r="O1096" s="813"/>
      <c r="P1096" s="813"/>
      <c r="Q1096" s="813"/>
    </row>
    <row r="1097" spans="1:17" s="249" customFormat="1">
      <c r="A1097" s="1210">
        <v>11</v>
      </c>
      <c r="B1097" s="1209" t="s">
        <v>2486</v>
      </c>
      <c r="C1097" s="804" t="s">
        <v>1592</v>
      </c>
      <c r="D1097" s="804" t="s">
        <v>866</v>
      </c>
      <c r="E1097" s="1060">
        <v>3315</v>
      </c>
      <c r="F1097" s="986">
        <v>3646.5</v>
      </c>
      <c r="G1097" s="986">
        <v>0</v>
      </c>
      <c r="H1097" s="986">
        <v>0</v>
      </c>
      <c r="I1097" s="986"/>
      <c r="M1097" s="813"/>
      <c r="N1097" s="813"/>
      <c r="O1097" s="813"/>
      <c r="P1097" s="813"/>
      <c r="Q1097" s="813"/>
    </row>
    <row r="1098" spans="1:17" s="249" customFormat="1">
      <c r="A1098" s="1210"/>
      <c r="B1098" s="1209"/>
      <c r="C1098" s="804" t="s">
        <v>866</v>
      </c>
      <c r="D1098" s="804" t="s">
        <v>1334</v>
      </c>
      <c r="E1098" s="1060">
        <v>2470</v>
      </c>
      <c r="F1098" s="986">
        <v>2717</v>
      </c>
      <c r="G1098" s="986">
        <v>0</v>
      </c>
      <c r="H1098" s="986">
        <v>0</v>
      </c>
      <c r="I1098" s="986"/>
      <c r="M1098" s="813"/>
      <c r="N1098" s="813"/>
      <c r="O1098" s="813"/>
      <c r="P1098" s="813"/>
      <c r="Q1098" s="813"/>
    </row>
    <row r="1099" spans="1:17" s="249" customFormat="1" ht="25.5">
      <c r="A1099" s="803">
        <v>12</v>
      </c>
      <c r="B1099" s="804" t="s">
        <v>7275</v>
      </c>
      <c r="C1099" s="804" t="s">
        <v>1592</v>
      </c>
      <c r="D1099" s="804" t="s">
        <v>7276</v>
      </c>
      <c r="E1099" s="1060">
        <v>845</v>
      </c>
      <c r="F1099" s="986">
        <v>929.5</v>
      </c>
      <c r="G1099" s="986">
        <v>0</v>
      </c>
      <c r="H1099" s="986">
        <v>0</v>
      </c>
      <c r="I1099" s="986"/>
      <c r="M1099" s="813"/>
      <c r="N1099" s="813"/>
      <c r="O1099" s="813"/>
      <c r="P1099" s="813"/>
      <c r="Q1099" s="813"/>
    </row>
    <row r="1100" spans="1:17" s="249" customFormat="1" ht="25.5">
      <c r="A1100" s="1210">
        <v>14</v>
      </c>
      <c r="B1100" s="1209" t="s">
        <v>7277</v>
      </c>
      <c r="C1100" s="804" t="s">
        <v>1693</v>
      </c>
      <c r="D1100" s="804" t="s">
        <v>7278</v>
      </c>
      <c r="E1100" s="1060">
        <v>845</v>
      </c>
      <c r="F1100" s="986">
        <v>929.5</v>
      </c>
      <c r="G1100" s="986">
        <v>0</v>
      </c>
      <c r="H1100" s="986">
        <v>0</v>
      </c>
      <c r="I1100" s="986"/>
      <c r="M1100" s="813"/>
      <c r="N1100" s="813"/>
      <c r="O1100" s="813"/>
      <c r="P1100" s="813"/>
      <c r="Q1100" s="813"/>
    </row>
    <row r="1101" spans="1:17" s="249" customFormat="1">
      <c r="A1101" s="1210"/>
      <c r="B1101" s="1209"/>
      <c r="C1101" s="804" t="s">
        <v>1592</v>
      </c>
      <c r="D1101" s="804" t="s">
        <v>7279</v>
      </c>
      <c r="E1101" s="1060">
        <v>1300</v>
      </c>
      <c r="F1101" s="986">
        <v>1300</v>
      </c>
      <c r="G1101" s="986">
        <v>0</v>
      </c>
      <c r="H1101" s="986">
        <v>0</v>
      </c>
      <c r="I1101" s="986"/>
      <c r="M1101" s="813"/>
      <c r="N1101" s="813"/>
      <c r="O1101" s="813"/>
      <c r="P1101" s="813"/>
      <c r="Q1101" s="813"/>
    </row>
    <row r="1102" spans="1:17" s="249" customFormat="1">
      <c r="A1102" s="1210">
        <v>14</v>
      </c>
      <c r="B1102" s="1209" t="s">
        <v>859</v>
      </c>
      <c r="C1102" s="804" t="s">
        <v>1592</v>
      </c>
      <c r="D1102" s="804" t="s">
        <v>866</v>
      </c>
      <c r="E1102" s="1060">
        <v>3315</v>
      </c>
      <c r="F1102" s="986">
        <v>3646.5</v>
      </c>
      <c r="G1102" s="986">
        <v>2187.9</v>
      </c>
      <c r="H1102" s="986">
        <v>0</v>
      </c>
      <c r="I1102" s="986"/>
      <c r="M1102" s="813"/>
      <c r="N1102" s="813"/>
      <c r="O1102" s="813"/>
      <c r="P1102" s="813"/>
      <c r="Q1102" s="813"/>
    </row>
    <row r="1103" spans="1:17" s="249" customFormat="1">
      <c r="A1103" s="1210"/>
      <c r="B1103" s="1209"/>
      <c r="C1103" s="804" t="s">
        <v>866</v>
      </c>
      <c r="D1103" s="804" t="s">
        <v>1334</v>
      </c>
      <c r="E1103" s="1060">
        <v>2210</v>
      </c>
      <c r="F1103" s="986">
        <v>2431</v>
      </c>
      <c r="G1103" s="986">
        <v>1458.6</v>
      </c>
      <c r="H1103" s="986">
        <v>0</v>
      </c>
      <c r="I1103" s="986"/>
      <c r="M1103" s="813"/>
      <c r="N1103" s="813"/>
      <c r="O1103" s="813"/>
      <c r="P1103" s="813"/>
      <c r="Q1103" s="813"/>
    </row>
    <row r="1104" spans="1:17" s="249" customFormat="1">
      <c r="A1104" s="1210">
        <v>15</v>
      </c>
      <c r="B1104" s="1209" t="s">
        <v>1696</v>
      </c>
      <c r="C1104" s="804" t="s">
        <v>1592</v>
      </c>
      <c r="D1104" s="804" t="s">
        <v>878</v>
      </c>
      <c r="E1104" s="1060">
        <v>13498</v>
      </c>
      <c r="F1104" s="986">
        <v>13498</v>
      </c>
      <c r="G1104" s="986">
        <v>0</v>
      </c>
      <c r="H1104" s="986">
        <v>0</v>
      </c>
      <c r="I1104" s="986"/>
      <c r="M1104" s="813"/>
      <c r="N1104" s="813"/>
      <c r="O1104" s="813"/>
      <c r="P1104" s="813"/>
      <c r="Q1104" s="813"/>
    </row>
    <row r="1105" spans="1:17" s="249" customFormat="1">
      <c r="A1105" s="1210"/>
      <c r="B1105" s="1209"/>
      <c r="C1105" s="804" t="s">
        <v>878</v>
      </c>
      <c r="D1105" s="804" t="s">
        <v>1334</v>
      </c>
      <c r="E1105" s="1060">
        <v>3900</v>
      </c>
      <c r="F1105" s="986">
        <v>4290</v>
      </c>
      <c r="G1105" s="986">
        <v>0</v>
      </c>
      <c r="H1105" s="986">
        <v>0</v>
      </c>
      <c r="I1105" s="986"/>
      <c r="M1105" s="813"/>
      <c r="N1105" s="813"/>
      <c r="O1105" s="813"/>
      <c r="P1105" s="813"/>
      <c r="Q1105" s="813"/>
    </row>
    <row r="1106" spans="1:17" s="249" customFormat="1">
      <c r="A1106" s="1210"/>
      <c r="B1106" s="1209"/>
      <c r="C1106" s="804" t="s">
        <v>1592</v>
      </c>
      <c r="D1106" s="804" t="s">
        <v>1610</v>
      </c>
      <c r="E1106" s="1060">
        <v>4550</v>
      </c>
      <c r="F1106" s="986">
        <v>4550</v>
      </c>
      <c r="G1106" s="986">
        <v>0</v>
      </c>
      <c r="H1106" s="986">
        <v>0</v>
      </c>
      <c r="I1106" s="986"/>
      <c r="M1106" s="813"/>
      <c r="N1106" s="813"/>
      <c r="O1106" s="813"/>
      <c r="P1106" s="813"/>
      <c r="Q1106" s="813"/>
    </row>
    <row r="1107" spans="1:17" s="249" customFormat="1">
      <c r="A1107" s="1210">
        <v>16</v>
      </c>
      <c r="B1107" s="1209" t="s">
        <v>2155</v>
      </c>
      <c r="C1107" s="804" t="s">
        <v>1592</v>
      </c>
      <c r="D1107" s="804" t="s">
        <v>866</v>
      </c>
      <c r="E1107" s="1060">
        <v>3315</v>
      </c>
      <c r="F1107" s="986">
        <v>3646.5</v>
      </c>
      <c r="G1107" s="986">
        <v>0</v>
      </c>
      <c r="H1107" s="986">
        <v>0</v>
      </c>
      <c r="I1107" s="986"/>
      <c r="M1107" s="813"/>
      <c r="N1107" s="813"/>
      <c r="O1107" s="813"/>
      <c r="P1107" s="813"/>
      <c r="Q1107" s="813"/>
    </row>
    <row r="1108" spans="1:17" s="249" customFormat="1">
      <c r="A1108" s="1210"/>
      <c r="B1108" s="1209"/>
      <c r="C1108" s="804" t="s">
        <v>866</v>
      </c>
      <c r="D1108" s="804" t="s">
        <v>1334</v>
      </c>
      <c r="E1108" s="1060">
        <v>2210</v>
      </c>
      <c r="F1108" s="986">
        <v>2431</v>
      </c>
      <c r="G1108" s="986">
        <v>0</v>
      </c>
      <c r="H1108" s="986">
        <v>0</v>
      </c>
      <c r="I1108" s="986"/>
      <c r="M1108" s="813"/>
      <c r="N1108" s="813"/>
      <c r="O1108" s="813"/>
      <c r="P1108" s="813"/>
      <c r="Q1108" s="813"/>
    </row>
    <row r="1109" spans="1:17" s="249" customFormat="1" ht="25.5">
      <c r="A1109" s="1210"/>
      <c r="B1109" s="1209"/>
      <c r="C1109" s="804" t="s">
        <v>1334</v>
      </c>
      <c r="D1109" s="804" t="s">
        <v>7693</v>
      </c>
      <c r="E1109" s="1060">
        <v>1820</v>
      </c>
      <c r="F1109" s="986">
        <v>2002</v>
      </c>
      <c r="G1109" s="986">
        <v>0</v>
      </c>
      <c r="H1109" s="986">
        <v>0</v>
      </c>
      <c r="I1109" s="986"/>
      <c r="M1109" s="813"/>
      <c r="N1109" s="813"/>
      <c r="O1109" s="813"/>
      <c r="P1109" s="813"/>
      <c r="Q1109" s="813"/>
    </row>
    <row r="1110" spans="1:17" s="249" customFormat="1">
      <c r="A1110" s="1210">
        <v>17</v>
      </c>
      <c r="B1110" s="1209" t="s">
        <v>870</v>
      </c>
      <c r="C1110" s="804" t="s">
        <v>1592</v>
      </c>
      <c r="D1110" s="804" t="s">
        <v>866</v>
      </c>
      <c r="E1110" s="1060">
        <v>3315</v>
      </c>
      <c r="F1110" s="986">
        <v>3646.5</v>
      </c>
      <c r="G1110" s="986">
        <v>0</v>
      </c>
      <c r="H1110" s="986">
        <v>0</v>
      </c>
      <c r="I1110" s="986"/>
      <c r="M1110" s="813"/>
      <c r="N1110" s="813"/>
      <c r="O1110" s="813"/>
      <c r="P1110" s="813"/>
      <c r="Q1110" s="813"/>
    </row>
    <row r="1111" spans="1:17" s="249" customFormat="1">
      <c r="A1111" s="1210"/>
      <c r="B1111" s="1209"/>
      <c r="C1111" s="804" t="s">
        <v>866</v>
      </c>
      <c r="D1111" s="804" t="s">
        <v>1334</v>
      </c>
      <c r="E1111" s="1060">
        <v>1625</v>
      </c>
      <c r="F1111" s="986">
        <v>1787.5</v>
      </c>
      <c r="G1111" s="986">
        <v>0</v>
      </c>
      <c r="H1111" s="986">
        <v>0</v>
      </c>
      <c r="I1111" s="986"/>
      <c r="M1111" s="813"/>
      <c r="N1111" s="813"/>
      <c r="O1111" s="813"/>
      <c r="P1111" s="813"/>
      <c r="Q1111" s="813"/>
    </row>
    <row r="1112" spans="1:17" s="249" customFormat="1">
      <c r="A1112" s="1210"/>
      <c r="B1112" s="1209"/>
      <c r="C1112" s="804" t="s">
        <v>1334</v>
      </c>
      <c r="D1112" s="804" t="s">
        <v>7280</v>
      </c>
      <c r="E1112" s="1060">
        <v>1300</v>
      </c>
      <c r="F1112" s="986">
        <v>1430</v>
      </c>
      <c r="G1112" s="986">
        <v>0</v>
      </c>
      <c r="H1112" s="986">
        <v>0</v>
      </c>
      <c r="I1112" s="986"/>
      <c r="M1112" s="813"/>
      <c r="N1112" s="813"/>
      <c r="O1112" s="813"/>
      <c r="P1112" s="813"/>
      <c r="Q1112" s="813"/>
    </row>
    <row r="1113" spans="1:17" s="249" customFormat="1">
      <c r="A1113" s="1210"/>
      <c r="B1113" s="1209"/>
      <c r="C1113" s="804" t="s">
        <v>1592</v>
      </c>
      <c r="D1113" s="804" t="s">
        <v>1612</v>
      </c>
      <c r="E1113" s="1060">
        <v>3315</v>
      </c>
      <c r="F1113" s="986">
        <v>3646.5</v>
      </c>
      <c r="G1113" s="986">
        <v>0</v>
      </c>
      <c r="H1113" s="986">
        <v>0</v>
      </c>
      <c r="I1113" s="986"/>
      <c r="M1113" s="813"/>
      <c r="N1113" s="813"/>
      <c r="O1113" s="813"/>
      <c r="P1113" s="813"/>
      <c r="Q1113" s="813"/>
    </row>
    <row r="1114" spans="1:17" s="249" customFormat="1" ht="25.5">
      <c r="A1114" s="1210"/>
      <c r="B1114" s="1209"/>
      <c r="C1114" s="804" t="s">
        <v>1612</v>
      </c>
      <c r="D1114" s="804" t="s">
        <v>7281</v>
      </c>
      <c r="E1114" s="1060">
        <v>1625</v>
      </c>
      <c r="F1114" s="986">
        <v>1787.5</v>
      </c>
      <c r="G1114" s="986">
        <v>1072.5</v>
      </c>
      <c r="H1114" s="986">
        <v>0</v>
      </c>
      <c r="I1114" s="986"/>
      <c r="M1114" s="813"/>
      <c r="N1114" s="813"/>
      <c r="O1114" s="813"/>
      <c r="P1114" s="813"/>
      <c r="Q1114" s="813"/>
    </row>
    <row r="1115" spans="1:17" s="249" customFormat="1">
      <c r="A1115" s="1210">
        <v>18</v>
      </c>
      <c r="B1115" s="1209" t="s">
        <v>1612</v>
      </c>
      <c r="C1115" s="804" t="s">
        <v>880</v>
      </c>
      <c r="D1115" s="804" t="s">
        <v>870</v>
      </c>
      <c r="E1115" s="1060">
        <v>2730</v>
      </c>
      <c r="F1115" s="986">
        <v>3003</v>
      </c>
      <c r="G1115" s="986">
        <v>0</v>
      </c>
      <c r="H1115" s="986">
        <v>0</v>
      </c>
      <c r="I1115" s="986"/>
      <c r="M1115" s="813"/>
      <c r="N1115" s="813"/>
      <c r="O1115" s="813"/>
      <c r="P1115" s="813"/>
      <c r="Q1115" s="813"/>
    </row>
    <row r="1116" spans="1:17" s="249" customFormat="1">
      <c r="A1116" s="1210"/>
      <c r="B1116" s="1209"/>
      <c r="C1116" s="804" t="s">
        <v>870</v>
      </c>
      <c r="D1116" s="804" t="s">
        <v>1346</v>
      </c>
      <c r="E1116" s="1060">
        <v>2210</v>
      </c>
      <c r="F1116" s="986">
        <v>2431</v>
      </c>
      <c r="G1116" s="986">
        <v>0</v>
      </c>
      <c r="H1116" s="986">
        <v>0</v>
      </c>
      <c r="I1116" s="986"/>
      <c r="M1116" s="813"/>
      <c r="N1116" s="813"/>
      <c r="O1116" s="813"/>
      <c r="P1116" s="813"/>
      <c r="Q1116" s="813"/>
    </row>
    <row r="1117" spans="1:17" s="249" customFormat="1" ht="25.5">
      <c r="A1117" s="1210"/>
      <c r="B1117" s="1209"/>
      <c r="C1117" s="804" t="s">
        <v>1346</v>
      </c>
      <c r="D1117" s="804" t="s">
        <v>7282</v>
      </c>
      <c r="E1117" s="1060">
        <v>1625</v>
      </c>
      <c r="F1117" s="986">
        <v>1787.5</v>
      </c>
      <c r="G1117" s="986">
        <v>0</v>
      </c>
      <c r="H1117" s="986">
        <v>0</v>
      </c>
      <c r="I1117" s="986"/>
      <c r="M1117" s="813"/>
      <c r="N1117" s="813"/>
      <c r="O1117" s="813"/>
      <c r="P1117" s="813"/>
      <c r="Q1117" s="813"/>
    </row>
    <row r="1118" spans="1:17" s="249" customFormat="1" ht="25.5">
      <c r="A1118" s="1210"/>
      <c r="B1118" s="1209"/>
      <c r="C1118" s="804" t="s">
        <v>7282</v>
      </c>
      <c r="D1118" s="804" t="s">
        <v>881</v>
      </c>
      <c r="E1118" s="1060">
        <v>1105</v>
      </c>
      <c r="F1118" s="986">
        <v>1215.5</v>
      </c>
      <c r="G1118" s="986">
        <v>0</v>
      </c>
      <c r="H1118" s="986">
        <v>0</v>
      </c>
      <c r="I1118" s="986"/>
      <c r="M1118" s="813"/>
      <c r="N1118" s="813"/>
      <c r="O1118" s="813"/>
      <c r="P1118" s="813"/>
      <c r="Q1118" s="813"/>
    </row>
    <row r="1119" spans="1:17" s="249" customFormat="1">
      <c r="A1119" s="803">
        <v>19</v>
      </c>
      <c r="B1119" s="804" t="s">
        <v>1610</v>
      </c>
      <c r="C1119" s="804" t="s">
        <v>880</v>
      </c>
      <c r="D1119" s="804" t="s">
        <v>870</v>
      </c>
      <c r="E1119" s="1060">
        <v>5200</v>
      </c>
      <c r="F1119" s="986">
        <v>8000</v>
      </c>
      <c r="G1119" s="986">
        <v>0</v>
      </c>
      <c r="H1119" s="986">
        <v>0</v>
      </c>
      <c r="I1119" s="986"/>
      <c r="M1119" s="813"/>
      <c r="N1119" s="813"/>
      <c r="O1119" s="813"/>
      <c r="P1119" s="813"/>
      <c r="Q1119" s="813"/>
    </row>
    <row r="1120" spans="1:17" s="249" customFormat="1">
      <c r="A1120" s="1210">
        <v>20</v>
      </c>
      <c r="B1120" s="804" t="s">
        <v>7283</v>
      </c>
      <c r="C1120" s="804" t="s">
        <v>7284</v>
      </c>
      <c r="D1120" s="804" t="s">
        <v>1610</v>
      </c>
      <c r="E1120" s="1060">
        <v>15890</v>
      </c>
      <c r="F1120" s="986">
        <v>15890</v>
      </c>
      <c r="G1120" s="986">
        <v>0</v>
      </c>
      <c r="H1120" s="986">
        <v>0</v>
      </c>
      <c r="I1120" s="986"/>
      <c r="M1120" s="813"/>
      <c r="N1120" s="813"/>
      <c r="O1120" s="813"/>
      <c r="P1120" s="813"/>
      <c r="Q1120" s="813"/>
    </row>
    <row r="1121" spans="1:17" s="249" customFormat="1" ht="25.5">
      <c r="A1121" s="1210"/>
      <c r="B1121" s="1209" t="s">
        <v>7285</v>
      </c>
      <c r="C1121" s="804" t="s">
        <v>7286</v>
      </c>
      <c r="D1121" s="804" t="s">
        <v>870</v>
      </c>
      <c r="E1121" s="1060">
        <v>19000</v>
      </c>
      <c r="F1121" s="986">
        <v>19000</v>
      </c>
      <c r="G1121" s="986">
        <v>0</v>
      </c>
      <c r="H1121" s="986">
        <v>0</v>
      </c>
      <c r="I1121" s="986"/>
      <c r="M1121" s="813"/>
      <c r="N1121" s="813"/>
      <c r="O1121" s="813"/>
      <c r="P1121" s="813"/>
      <c r="Q1121" s="813"/>
    </row>
    <row r="1122" spans="1:17" s="249" customFormat="1">
      <c r="A1122" s="1210"/>
      <c r="B1122" s="1209"/>
      <c r="C1122" s="804" t="s">
        <v>870</v>
      </c>
      <c r="D1122" s="804" t="s">
        <v>1346</v>
      </c>
      <c r="E1122" s="1060">
        <v>3500</v>
      </c>
      <c r="F1122" s="986">
        <v>4550</v>
      </c>
      <c r="G1122" s="986">
        <v>0</v>
      </c>
      <c r="H1122" s="986">
        <v>0</v>
      </c>
      <c r="I1122" s="986"/>
      <c r="M1122" s="813"/>
      <c r="N1122" s="813"/>
      <c r="O1122" s="813"/>
      <c r="P1122" s="813"/>
      <c r="Q1122" s="813"/>
    </row>
    <row r="1123" spans="1:17" s="249" customFormat="1">
      <c r="A1123" s="1210">
        <v>21</v>
      </c>
      <c r="B1123" s="1209" t="s">
        <v>1593</v>
      </c>
      <c r="C1123" s="804" t="s">
        <v>880</v>
      </c>
      <c r="D1123" s="804" t="s">
        <v>870</v>
      </c>
      <c r="E1123" s="1060">
        <v>4420</v>
      </c>
      <c r="F1123" s="986">
        <v>4862</v>
      </c>
      <c r="G1123" s="986">
        <v>0</v>
      </c>
      <c r="H1123" s="986">
        <v>0</v>
      </c>
      <c r="I1123" s="986"/>
      <c r="M1123" s="813"/>
      <c r="N1123" s="813"/>
      <c r="O1123" s="813"/>
      <c r="P1123" s="813"/>
      <c r="Q1123" s="813"/>
    </row>
    <row r="1124" spans="1:17" s="249" customFormat="1">
      <c r="A1124" s="1210"/>
      <c r="B1124" s="1209"/>
      <c r="C1124" s="804" t="s">
        <v>870</v>
      </c>
      <c r="D1124" s="804" t="s">
        <v>1346</v>
      </c>
      <c r="E1124" s="1060">
        <v>3120</v>
      </c>
      <c r="F1124" s="986">
        <v>3432</v>
      </c>
      <c r="G1124" s="986">
        <v>0</v>
      </c>
      <c r="H1124" s="986">
        <v>0</v>
      </c>
      <c r="I1124" s="986"/>
      <c r="M1124" s="813"/>
      <c r="N1124" s="813"/>
      <c r="O1124" s="813"/>
      <c r="P1124" s="813"/>
      <c r="Q1124" s="813"/>
    </row>
    <row r="1125" spans="1:17" s="249" customFormat="1">
      <c r="A1125" s="1210"/>
      <c r="B1125" s="1209"/>
      <c r="C1125" s="804" t="s">
        <v>880</v>
      </c>
      <c r="D1125" s="804" t="s">
        <v>2486</v>
      </c>
      <c r="E1125" s="1060">
        <v>3250</v>
      </c>
      <c r="F1125" s="986">
        <v>3575</v>
      </c>
      <c r="G1125" s="986">
        <v>0</v>
      </c>
      <c r="H1125" s="986">
        <v>0</v>
      </c>
      <c r="I1125" s="986"/>
      <c r="M1125" s="813"/>
      <c r="N1125" s="813"/>
      <c r="O1125" s="813"/>
      <c r="P1125" s="813"/>
      <c r="Q1125" s="813"/>
    </row>
    <row r="1126" spans="1:17" s="249" customFormat="1">
      <c r="A1126" s="1210"/>
      <c r="B1126" s="1209"/>
      <c r="C1126" s="804" t="s">
        <v>7287</v>
      </c>
      <c r="D1126" s="804" t="s">
        <v>7288</v>
      </c>
      <c r="E1126" s="1060">
        <v>2990</v>
      </c>
      <c r="F1126" s="986">
        <v>3289</v>
      </c>
      <c r="G1126" s="986">
        <v>1973.4</v>
      </c>
      <c r="H1126" s="986">
        <v>0</v>
      </c>
      <c r="I1126" s="986"/>
      <c r="M1126" s="813"/>
      <c r="N1126" s="813"/>
      <c r="O1126" s="813"/>
      <c r="P1126" s="813"/>
      <c r="Q1126" s="813"/>
    </row>
    <row r="1127" spans="1:17" s="249" customFormat="1" ht="25.5">
      <c r="A1127" s="1210">
        <v>22</v>
      </c>
      <c r="B1127" s="1209" t="s">
        <v>1693</v>
      </c>
      <c r="C1127" s="804" t="s">
        <v>880</v>
      </c>
      <c r="D1127" s="804" t="s">
        <v>7289</v>
      </c>
      <c r="E1127" s="1060">
        <v>2730</v>
      </c>
      <c r="F1127" s="986">
        <v>2730</v>
      </c>
      <c r="G1127" s="986">
        <v>1910.9999999999998</v>
      </c>
      <c r="H1127" s="986">
        <v>0</v>
      </c>
      <c r="I1127" s="986"/>
      <c r="M1127" s="813"/>
      <c r="N1127" s="813"/>
      <c r="O1127" s="813"/>
      <c r="P1127" s="813"/>
      <c r="Q1127" s="813"/>
    </row>
    <row r="1128" spans="1:17" s="249" customFormat="1" ht="25.5">
      <c r="A1128" s="1210"/>
      <c r="B1128" s="1209"/>
      <c r="C1128" s="804" t="s">
        <v>7289</v>
      </c>
      <c r="D1128" s="804" t="s">
        <v>7290</v>
      </c>
      <c r="E1128" s="1060">
        <v>1625</v>
      </c>
      <c r="F1128" s="986">
        <v>1625</v>
      </c>
      <c r="G1128" s="986">
        <v>1137.5</v>
      </c>
      <c r="H1128" s="986">
        <v>0</v>
      </c>
      <c r="I1128" s="986"/>
      <c r="M1128" s="813"/>
      <c r="N1128" s="813"/>
      <c r="O1128" s="813"/>
      <c r="P1128" s="813"/>
      <c r="Q1128" s="813"/>
    </row>
    <row r="1129" spans="1:17" s="249" customFormat="1" ht="25.5">
      <c r="A1129" s="1210"/>
      <c r="B1129" s="1209"/>
      <c r="C1129" s="804" t="s">
        <v>7291</v>
      </c>
      <c r="D1129" s="804" t="s">
        <v>7292</v>
      </c>
      <c r="E1129" s="1060">
        <v>1250</v>
      </c>
      <c r="F1129" s="986">
        <v>1250</v>
      </c>
      <c r="G1129" s="986">
        <v>0</v>
      </c>
      <c r="H1129" s="986">
        <v>0</v>
      </c>
      <c r="I1129" s="986"/>
      <c r="M1129" s="813"/>
      <c r="N1129" s="813"/>
      <c r="O1129" s="813"/>
      <c r="P1129" s="813"/>
      <c r="Q1129" s="813"/>
    </row>
    <row r="1130" spans="1:17" s="249" customFormat="1">
      <c r="A1130" s="1210">
        <v>23</v>
      </c>
      <c r="B1130" s="1209" t="s">
        <v>878</v>
      </c>
      <c r="C1130" s="804" t="s">
        <v>880</v>
      </c>
      <c r="D1130" s="804" t="s">
        <v>2155</v>
      </c>
      <c r="E1130" s="1060">
        <v>3315</v>
      </c>
      <c r="F1130" s="986">
        <v>3646.5</v>
      </c>
      <c r="G1130" s="986">
        <v>0</v>
      </c>
      <c r="H1130" s="986">
        <v>0</v>
      </c>
      <c r="I1130" s="986"/>
      <c r="M1130" s="813"/>
      <c r="N1130" s="813"/>
      <c r="O1130" s="813"/>
      <c r="P1130" s="813"/>
      <c r="Q1130" s="813"/>
    </row>
    <row r="1131" spans="1:17" s="249" customFormat="1">
      <c r="A1131" s="1210"/>
      <c r="B1131" s="1209"/>
      <c r="C1131" s="804" t="s">
        <v>880</v>
      </c>
      <c r="D1131" s="804" t="s">
        <v>859</v>
      </c>
      <c r="E1131" s="1060">
        <v>4160</v>
      </c>
      <c r="F1131" s="986">
        <v>4576</v>
      </c>
      <c r="G1131" s="986">
        <v>0</v>
      </c>
      <c r="H1131" s="986">
        <v>0</v>
      </c>
      <c r="I1131" s="986"/>
      <c r="M1131" s="813"/>
      <c r="N1131" s="813"/>
      <c r="O1131" s="813"/>
      <c r="P1131" s="813"/>
      <c r="Q1131" s="813"/>
    </row>
    <row r="1132" spans="1:17" s="249" customFormat="1">
      <c r="A1132" s="1210"/>
      <c r="B1132" s="1209"/>
      <c r="C1132" s="804" t="s">
        <v>859</v>
      </c>
      <c r="D1132" s="804" t="s">
        <v>860</v>
      </c>
      <c r="E1132" s="1060">
        <v>1625</v>
      </c>
      <c r="F1132" s="986">
        <v>1787.5</v>
      </c>
      <c r="G1132" s="986">
        <v>1072.5</v>
      </c>
      <c r="H1132" s="986">
        <v>0</v>
      </c>
      <c r="I1132" s="986"/>
      <c r="M1132" s="813"/>
      <c r="N1132" s="813"/>
      <c r="O1132" s="813"/>
      <c r="P1132" s="813"/>
      <c r="Q1132" s="813"/>
    </row>
    <row r="1133" spans="1:17" s="249" customFormat="1">
      <c r="A1133" s="1210">
        <v>24</v>
      </c>
      <c r="B1133" s="1209" t="s">
        <v>1785</v>
      </c>
      <c r="C1133" s="804" t="s">
        <v>1592</v>
      </c>
      <c r="D1133" s="804" t="s">
        <v>1593</v>
      </c>
      <c r="E1133" s="1060">
        <v>2210</v>
      </c>
      <c r="F1133" s="986">
        <v>2431</v>
      </c>
      <c r="G1133" s="986">
        <v>0</v>
      </c>
      <c r="H1133" s="986">
        <v>0</v>
      </c>
      <c r="I1133" s="986"/>
      <c r="M1133" s="813"/>
      <c r="N1133" s="813"/>
      <c r="O1133" s="813"/>
      <c r="P1133" s="813"/>
      <c r="Q1133" s="813"/>
    </row>
    <row r="1134" spans="1:17" s="249" customFormat="1">
      <c r="A1134" s="1210"/>
      <c r="B1134" s="1209"/>
      <c r="C1134" s="804" t="s">
        <v>7293</v>
      </c>
      <c r="D1134" s="804" t="s">
        <v>1334</v>
      </c>
      <c r="E1134" s="1060">
        <v>1300</v>
      </c>
      <c r="F1134" s="986">
        <v>1430</v>
      </c>
      <c r="G1134" s="986">
        <v>0</v>
      </c>
      <c r="H1134" s="986">
        <v>0</v>
      </c>
      <c r="I1134" s="986"/>
      <c r="M1134" s="813"/>
      <c r="N1134" s="813"/>
      <c r="O1134" s="813"/>
      <c r="P1134" s="813"/>
      <c r="Q1134" s="813"/>
    </row>
    <row r="1135" spans="1:17" s="249" customFormat="1">
      <c r="A1135" s="1210">
        <v>25</v>
      </c>
      <c r="B1135" s="1209" t="s">
        <v>1573</v>
      </c>
      <c r="C1135" s="804" t="s">
        <v>7294</v>
      </c>
      <c r="D1135" s="804" t="s">
        <v>7295</v>
      </c>
      <c r="E1135" s="1060">
        <v>2730</v>
      </c>
      <c r="F1135" s="986">
        <v>3003</v>
      </c>
      <c r="G1135" s="986">
        <v>1801.8</v>
      </c>
      <c r="H1135" s="986">
        <v>0</v>
      </c>
      <c r="I1135" s="986">
        <v>1201.2</v>
      </c>
      <c r="M1135" s="813"/>
      <c r="N1135" s="813"/>
      <c r="O1135" s="813"/>
      <c r="P1135" s="813"/>
      <c r="Q1135" s="813"/>
    </row>
    <row r="1136" spans="1:17" s="249" customFormat="1">
      <c r="A1136" s="1210"/>
      <c r="B1136" s="1209"/>
      <c r="C1136" s="804" t="s">
        <v>7296</v>
      </c>
      <c r="D1136" s="804" t="s">
        <v>1612</v>
      </c>
      <c r="E1136" s="1060">
        <v>2210</v>
      </c>
      <c r="F1136" s="986">
        <v>2431</v>
      </c>
      <c r="G1136" s="986">
        <v>0</v>
      </c>
      <c r="H1136" s="986">
        <v>0</v>
      </c>
      <c r="I1136" s="986"/>
      <c r="M1136" s="813"/>
      <c r="N1136" s="813"/>
      <c r="O1136" s="813"/>
      <c r="P1136" s="813"/>
      <c r="Q1136" s="813"/>
    </row>
    <row r="1137" spans="1:17" s="249" customFormat="1">
      <c r="A1137" s="1210"/>
      <c r="B1137" s="1209"/>
      <c r="C1137" s="804" t="s">
        <v>1612</v>
      </c>
      <c r="D1137" s="804" t="s">
        <v>881</v>
      </c>
      <c r="E1137" s="1060">
        <v>1950</v>
      </c>
      <c r="F1137" s="986">
        <v>2145</v>
      </c>
      <c r="G1137" s="986">
        <v>0</v>
      </c>
      <c r="H1137" s="986">
        <v>0</v>
      </c>
      <c r="I1137" s="986"/>
      <c r="M1137" s="813"/>
      <c r="N1137" s="813"/>
      <c r="O1137" s="813"/>
      <c r="P1137" s="813"/>
      <c r="Q1137" s="813"/>
    </row>
    <row r="1138" spans="1:17" s="249" customFormat="1">
      <c r="A1138" s="1210">
        <v>26</v>
      </c>
      <c r="B1138" s="1209" t="s">
        <v>1388</v>
      </c>
      <c r="C1138" s="804" t="s">
        <v>7297</v>
      </c>
      <c r="D1138" s="804" t="s">
        <v>866</v>
      </c>
      <c r="E1138" s="1060">
        <v>2565</v>
      </c>
      <c r="F1138" s="986">
        <v>2821.5</v>
      </c>
      <c r="G1138" s="986">
        <v>0</v>
      </c>
      <c r="H1138" s="986">
        <v>0</v>
      </c>
      <c r="I1138" s="986">
        <v>987.52499999999986</v>
      </c>
      <c r="M1138" s="813"/>
      <c r="N1138" s="813"/>
      <c r="O1138" s="813"/>
      <c r="P1138" s="813"/>
      <c r="Q1138" s="813"/>
    </row>
    <row r="1139" spans="1:17" s="249" customFormat="1">
      <c r="A1139" s="1210"/>
      <c r="B1139" s="1209"/>
      <c r="C1139" s="804" t="s">
        <v>866</v>
      </c>
      <c r="D1139" s="804" t="s">
        <v>1334</v>
      </c>
      <c r="E1139" s="1060">
        <v>2295</v>
      </c>
      <c r="F1139" s="986">
        <v>2524.5</v>
      </c>
      <c r="G1139" s="986">
        <v>0</v>
      </c>
      <c r="H1139" s="986">
        <v>0</v>
      </c>
      <c r="I1139" s="986"/>
      <c r="M1139" s="813"/>
      <c r="N1139" s="813"/>
      <c r="O1139" s="813"/>
      <c r="P1139" s="813"/>
      <c r="Q1139" s="813"/>
    </row>
    <row r="1140" spans="1:17" s="249" customFormat="1" ht="25.5">
      <c r="A1140" s="1210"/>
      <c r="B1140" s="1209"/>
      <c r="C1140" s="804" t="s">
        <v>7298</v>
      </c>
      <c r="D1140" s="804" t="s">
        <v>7299</v>
      </c>
      <c r="E1140" s="1060">
        <v>2210</v>
      </c>
      <c r="F1140" s="986">
        <v>2450</v>
      </c>
      <c r="G1140" s="986">
        <v>0</v>
      </c>
      <c r="H1140" s="986">
        <v>0</v>
      </c>
      <c r="I1140" s="986"/>
      <c r="M1140" s="813"/>
      <c r="N1140" s="813"/>
      <c r="O1140" s="813"/>
      <c r="P1140" s="813"/>
      <c r="Q1140" s="813"/>
    </row>
    <row r="1141" spans="1:17" s="249" customFormat="1">
      <c r="A1141" s="1210"/>
      <c r="B1141" s="1209"/>
      <c r="C1141" s="804" t="s">
        <v>7300</v>
      </c>
      <c r="D1141" s="804" t="s">
        <v>1612</v>
      </c>
      <c r="E1141" s="1060">
        <v>1500</v>
      </c>
      <c r="F1141" s="986">
        <v>2431</v>
      </c>
      <c r="G1141" s="986">
        <v>1458.6</v>
      </c>
      <c r="H1141" s="986">
        <v>972.4</v>
      </c>
      <c r="I1141" s="986"/>
      <c r="M1141" s="813"/>
      <c r="N1141" s="813"/>
      <c r="O1141" s="813"/>
      <c r="P1141" s="813"/>
      <c r="Q1141" s="813"/>
    </row>
    <row r="1142" spans="1:17" s="249" customFormat="1">
      <c r="A1142" s="1210"/>
      <c r="B1142" s="1209"/>
      <c r="C1142" s="804" t="s">
        <v>1612</v>
      </c>
      <c r="D1142" s="804" t="s">
        <v>881</v>
      </c>
      <c r="E1142" s="1060">
        <v>1105</v>
      </c>
      <c r="F1142" s="986">
        <v>1215.5</v>
      </c>
      <c r="G1142" s="986">
        <v>0</v>
      </c>
      <c r="H1142" s="986">
        <v>0</v>
      </c>
      <c r="I1142" s="986"/>
      <c r="M1142" s="813"/>
      <c r="N1142" s="813"/>
      <c r="O1142" s="813"/>
      <c r="P1142" s="813"/>
      <c r="Q1142" s="813"/>
    </row>
    <row r="1143" spans="1:17" s="249" customFormat="1" ht="25.5">
      <c r="A1143" s="1210">
        <v>27</v>
      </c>
      <c r="B1143" s="1209" t="s">
        <v>1661</v>
      </c>
      <c r="C1143" s="804" t="s">
        <v>2155</v>
      </c>
      <c r="D1143" s="804" t="s">
        <v>7301</v>
      </c>
      <c r="E1143" s="1060">
        <v>1105</v>
      </c>
      <c r="F1143" s="986">
        <v>1215.5</v>
      </c>
      <c r="G1143" s="986">
        <v>0</v>
      </c>
      <c r="H1143" s="986">
        <v>0</v>
      </c>
      <c r="I1143" s="986"/>
      <c r="M1143" s="813"/>
      <c r="N1143" s="813"/>
      <c r="O1143" s="813"/>
      <c r="P1143" s="813"/>
      <c r="Q1143" s="813"/>
    </row>
    <row r="1144" spans="1:17" s="249" customFormat="1">
      <c r="A1144" s="1210"/>
      <c r="B1144" s="1209"/>
      <c r="C1144" s="804" t="s">
        <v>7302</v>
      </c>
      <c r="D1144" s="804" t="s">
        <v>7303</v>
      </c>
      <c r="E1144" s="1060">
        <v>1105</v>
      </c>
      <c r="F1144" s="986">
        <v>1105</v>
      </c>
      <c r="G1144" s="986">
        <v>0</v>
      </c>
      <c r="H1144" s="986">
        <v>0</v>
      </c>
      <c r="I1144" s="986"/>
      <c r="M1144" s="813"/>
      <c r="N1144" s="813"/>
      <c r="O1144" s="813"/>
      <c r="P1144" s="813"/>
      <c r="Q1144" s="813"/>
    </row>
    <row r="1145" spans="1:17" s="249" customFormat="1">
      <c r="A1145" s="1210"/>
      <c r="B1145" s="1209"/>
      <c r="C1145" s="804" t="s">
        <v>880</v>
      </c>
      <c r="D1145" s="804" t="s">
        <v>3802</v>
      </c>
      <c r="E1145" s="1060">
        <v>1105</v>
      </c>
      <c r="F1145" s="986">
        <v>1326</v>
      </c>
      <c r="G1145" s="986">
        <v>795.6</v>
      </c>
      <c r="H1145" s="986">
        <v>0</v>
      </c>
      <c r="I1145" s="986"/>
      <c r="M1145" s="813"/>
      <c r="N1145" s="813"/>
      <c r="O1145" s="813"/>
      <c r="P1145" s="813"/>
      <c r="Q1145" s="813"/>
    </row>
    <row r="1146" spans="1:17" s="249" customFormat="1" ht="25.5">
      <c r="A1146" s="1207">
        <v>28</v>
      </c>
      <c r="B1146" s="1207"/>
      <c r="C1146" s="804" t="s">
        <v>7304</v>
      </c>
      <c r="D1146" s="804" t="s">
        <v>7305</v>
      </c>
      <c r="E1146" s="1060">
        <v>3315</v>
      </c>
      <c r="F1146" s="986">
        <v>3978</v>
      </c>
      <c r="G1146" s="986">
        <v>0</v>
      </c>
      <c r="H1146" s="986">
        <v>0</v>
      </c>
      <c r="I1146" s="986"/>
      <c r="M1146" s="813"/>
      <c r="N1146" s="813"/>
      <c r="O1146" s="813"/>
      <c r="P1146" s="813"/>
      <c r="Q1146" s="813"/>
    </row>
    <row r="1147" spans="1:17" s="249" customFormat="1">
      <c r="A1147" s="1207"/>
      <c r="B1147" s="1207"/>
      <c r="C1147" s="804" t="s">
        <v>7306</v>
      </c>
      <c r="D1147" s="804" t="s">
        <v>7307</v>
      </c>
      <c r="E1147" s="1060">
        <v>3315</v>
      </c>
      <c r="F1147" s="986">
        <v>3978</v>
      </c>
      <c r="G1147" s="986">
        <v>0</v>
      </c>
      <c r="H1147" s="986">
        <v>0</v>
      </c>
      <c r="I1147" s="986"/>
      <c r="M1147" s="813"/>
      <c r="N1147" s="813"/>
      <c r="O1147" s="813"/>
      <c r="P1147" s="813"/>
      <c r="Q1147" s="813"/>
    </row>
    <row r="1148" spans="1:17" s="249" customFormat="1" ht="25.5">
      <c r="A1148" s="1207"/>
      <c r="B1148" s="1207"/>
      <c r="C1148" s="804" t="s">
        <v>7308</v>
      </c>
      <c r="D1148" s="804" t="s">
        <v>7309</v>
      </c>
      <c r="E1148" s="1060">
        <v>3120</v>
      </c>
      <c r="F1148" s="986">
        <v>3744</v>
      </c>
      <c r="G1148" s="986">
        <v>0</v>
      </c>
      <c r="H1148" s="986">
        <v>0</v>
      </c>
      <c r="I1148" s="986"/>
      <c r="M1148" s="813"/>
      <c r="N1148" s="813"/>
      <c r="O1148" s="813"/>
      <c r="P1148" s="813"/>
      <c r="Q1148" s="813"/>
    </row>
    <row r="1149" spans="1:17" s="249" customFormat="1" ht="25.5">
      <c r="A1149" s="1207"/>
      <c r="B1149" s="1207"/>
      <c r="C1149" s="804" t="s">
        <v>7310</v>
      </c>
      <c r="D1149" s="804" t="s">
        <v>7311</v>
      </c>
      <c r="E1149" s="1060">
        <v>6490</v>
      </c>
      <c r="F1149" s="986">
        <v>7788</v>
      </c>
      <c r="G1149" s="986">
        <v>0</v>
      </c>
      <c r="H1149" s="986">
        <v>0</v>
      </c>
      <c r="I1149" s="986"/>
      <c r="M1149" s="813"/>
      <c r="N1149" s="813"/>
      <c r="O1149" s="813"/>
      <c r="P1149" s="813"/>
      <c r="Q1149" s="813"/>
    </row>
    <row r="1150" spans="1:17" s="249" customFormat="1" ht="25.5">
      <c r="A1150" s="1207"/>
      <c r="B1150" s="1207"/>
      <c r="C1150" s="804" t="s">
        <v>7312</v>
      </c>
      <c r="D1150" s="804" t="s">
        <v>7313</v>
      </c>
      <c r="E1150" s="1060">
        <v>2730</v>
      </c>
      <c r="F1150" s="986">
        <v>3276</v>
      </c>
      <c r="G1150" s="986">
        <v>0</v>
      </c>
      <c r="H1150" s="986">
        <v>0</v>
      </c>
      <c r="I1150" s="986"/>
      <c r="M1150" s="813"/>
      <c r="N1150" s="813"/>
      <c r="O1150" s="813"/>
      <c r="P1150" s="813"/>
      <c r="Q1150" s="813"/>
    </row>
    <row r="1151" spans="1:17" s="249" customFormat="1">
      <c r="A1151" s="1207"/>
      <c r="B1151" s="1207"/>
      <c r="C1151" s="804" t="s">
        <v>7314</v>
      </c>
      <c r="D1151" s="804" t="s">
        <v>7315</v>
      </c>
      <c r="E1151" s="1060">
        <v>2730</v>
      </c>
      <c r="F1151" s="986">
        <v>3276</v>
      </c>
      <c r="G1151" s="986">
        <v>0</v>
      </c>
      <c r="H1151" s="986">
        <v>0</v>
      </c>
      <c r="I1151" s="986"/>
      <c r="M1151" s="813"/>
      <c r="N1151" s="813"/>
      <c r="O1151" s="813"/>
      <c r="P1151" s="813"/>
      <c r="Q1151" s="813"/>
    </row>
    <row r="1152" spans="1:17" s="249" customFormat="1" ht="25.5">
      <c r="A1152" s="1207"/>
      <c r="B1152" s="1207"/>
      <c r="C1152" s="804" t="s">
        <v>7316</v>
      </c>
      <c r="D1152" s="804" t="s">
        <v>7317</v>
      </c>
      <c r="E1152" s="1060">
        <v>2720</v>
      </c>
      <c r="F1152" s="986">
        <v>3264</v>
      </c>
      <c r="G1152" s="986">
        <v>0</v>
      </c>
      <c r="H1152" s="986">
        <v>0</v>
      </c>
      <c r="I1152" s="986"/>
      <c r="M1152" s="813"/>
      <c r="N1152" s="813"/>
      <c r="O1152" s="813"/>
      <c r="P1152" s="813"/>
      <c r="Q1152" s="813"/>
    </row>
    <row r="1153" spans="1:17" s="249" customFormat="1">
      <c r="A1153" s="1207"/>
      <c r="B1153" s="1207"/>
      <c r="C1153" s="804" t="s">
        <v>7318</v>
      </c>
      <c r="D1153" s="804" t="s">
        <v>2486</v>
      </c>
      <c r="E1153" s="1060">
        <v>2730</v>
      </c>
      <c r="F1153" s="986">
        <v>3276</v>
      </c>
      <c r="G1153" s="986">
        <v>0</v>
      </c>
      <c r="H1153" s="986">
        <v>0</v>
      </c>
      <c r="I1153" s="986"/>
      <c r="M1153" s="813"/>
      <c r="N1153" s="813"/>
      <c r="O1153" s="813"/>
      <c r="P1153" s="813"/>
      <c r="Q1153" s="813"/>
    </row>
    <row r="1154" spans="1:17" s="249" customFormat="1" ht="25.5">
      <c r="A1154" s="1207"/>
      <c r="B1154" s="1207"/>
      <c r="C1154" s="804" t="s">
        <v>7319</v>
      </c>
      <c r="D1154" s="804" t="s">
        <v>7320</v>
      </c>
      <c r="E1154" s="1060">
        <v>6195</v>
      </c>
      <c r="F1154" s="986">
        <v>7434</v>
      </c>
      <c r="G1154" s="986">
        <v>0</v>
      </c>
      <c r="H1154" s="986">
        <v>0</v>
      </c>
      <c r="I1154" s="986"/>
      <c r="M1154" s="813"/>
      <c r="N1154" s="813"/>
      <c r="O1154" s="813"/>
      <c r="P1154" s="813"/>
      <c r="Q1154" s="813"/>
    </row>
    <row r="1155" spans="1:17" s="249" customFormat="1" ht="25.5">
      <c r="A1155" s="1207"/>
      <c r="B1155" s="1207"/>
      <c r="C1155" s="804" t="s">
        <v>7321</v>
      </c>
      <c r="D1155" s="804" t="s">
        <v>7322</v>
      </c>
      <c r="E1155" s="1060">
        <v>1300</v>
      </c>
      <c r="F1155" s="986">
        <v>1560</v>
      </c>
      <c r="G1155" s="986">
        <v>936</v>
      </c>
      <c r="H1155" s="986">
        <v>0</v>
      </c>
      <c r="I1155" s="986"/>
      <c r="M1155" s="813"/>
      <c r="N1155" s="813"/>
      <c r="O1155" s="813"/>
      <c r="P1155" s="813"/>
      <c r="Q1155" s="813"/>
    </row>
    <row r="1156" spans="1:17" s="249" customFormat="1" ht="25.5">
      <c r="A1156" s="1207"/>
      <c r="B1156" s="1207"/>
      <c r="C1156" s="804" t="s">
        <v>7321</v>
      </c>
      <c r="D1156" s="804" t="s">
        <v>7323</v>
      </c>
      <c r="E1156" s="1060">
        <v>1300</v>
      </c>
      <c r="F1156" s="986">
        <v>1560</v>
      </c>
      <c r="G1156" s="986">
        <v>936</v>
      </c>
      <c r="H1156" s="986">
        <v>0</v>
      </c>
      <c r="I1156" s="986"/>
      <c r="M1156" s="813"/>
      <c r="N1156" s="813"/>
      <c r="O1156" s="813"/>
      <c r="P1156" s="813"/>
      <c r="Q1156" s="813"/>
    </row>
    <row r="1157" spans="1:17" s="249" customFormat="1" ht="25.5">
      <c r="A1157" s="1207"/>
      <c r="B1157" s="1207"/>
      <c r="C1157" s="804" t="s">
        <v>7324</v>
      </c>
      <c r="D1157" s="804" t="s">
        <v>7325</v>
      </c>
      <c r="E1157" s="1060">
        <v>700</v>
      </c>
      <c r="F1157" s="986">
        <v>840</v>
      </c>
      <c r="G1157" s="986">
        <v>0</v>
      </c>
      <c r="H1157" s="986">
        <v>0</v>
      </c>
      <c r="I1157" s="986"/>
      <c r="M1157" s="813"/>
      <c r="N1157" s="813"/>
      <c r="O1157" s="813"/>
      <c r="P1157" s="813"/>
      <c r="Q1157" s="813"/>
    </row>
    <row r="1158" spans="1:17" s="249" customFormat="1" ht="25.5">
      <c r="A1158" s="1208"/>
      <c r="B1158" s="1208"/>
      <c r="C1158" s="804" t="s">
        <v>7326</v>
      </c>
      <c r="D1158" s="804" t="s">
        <v>7327</v>
      </c>
      <c r="E1158" s="1060">
        <v>1100</v>
      </c>
      <c r="F1158" s="986">
        <v>1320</v>
      </c>
      <c r="G1158" s="986">
        <v>792</v>
      </c>
      <c r="H1158" s="986">
        <v>528</v>
      </c>
      <c r="I1158" s="986"/>
      <c r="M1158" s="813"/>
      <c r="N1158" s="813"/>
      <c r="O1158" s="813"/>
      <c r="P1158" s="813"/>
      <c r="Q1158" s="813"/>
    </row>
    <row r="1159" spans="1:17" s="249" customFormat="1">
      <c r="A1159" s="1210">
        <v>29</v>
      </c>
      <c r="B1159" s="1210" t="s">
        <v>7328</v>
      </c>
      <c r="C1159" s="804" t="s">
        <v>1334</v>
      </c>
      <c r="D1159" s="804" t="s">
        <v>7694</v>
      </c>
      <c r="E1159" s="1060">
        <v>1105</v>
      </c>
      <c r="F1159" s="986">
        <v>1326</v>
      </c>
      <c r="G1159" s="986">
        <v>928.19999999999993</v>
      </c>
      <c r="H1159" s="986">
        <v>795.6</v>
      </c>
      <c r="I1159" s="986">
        <v>663</v>
      </c>
      <c r="M1159" s="813"/>
      <c r="N1159" s="813"/>
      <c r="O1159" s="813"/>
      <c r="P1159" s="813"/>
      <c r="Q1159" s="813"/>
    </row>
    <row r="1160" spans="1:17" s="249" customFormat="1" ht="25.5">
      <c r="A1160" s="1210"/>
      <c r="B1160" s="1210"/>
      <c r="C1160" s="804" t="s">
        <v>7329</v>
      </c>
      <c r="D1160" s="804" t="s">
        <v>7330</v>
      </c>
      <c r="E1160" s="1060">
        <v>845</v>
      </c>
      <c r="F1160" s="986">
        <v>1014</v>
      </c>
      <c r="G1160" s="986">
        <v>608.4</v>
      </c>
      <c r="H1160" s="986">
        <v>0</v>
      </c>
      <c r="I1160" s="986"/>
      <c r="M1160" s="813"/>
      <c r="N1160" s="813"/>
      <c r="O1160" s="813"/>
      <c r="P1160" s="813"/>
      <c r="Q1160" s="813"/>
    </row>
    <row r="1161" spans="1:17" s="249" customFormat="1" ht="25.5">
      <c r="A1161" s="1210"/>
      <c r="B1161" s="1210"/>
      <c r="C1161" s="804" t="s">
        <v>7331</v>
      </c>
      <c r="D1161" s="804" t="s">
        <v>7332</v>
      </c>
      <c r="E1161" s="1060">
        <v>850</v>
      </c>
      <c r="F1161" s="986">
        <v>1020</v>
      </c>
      <c r="G1161" s="986">
        <v>0</v>
      </c>
      <c r="H1161" s="986">
        <v>0</v>
      </c>
      <c r="I1161" s="986"/>
      <c r="M1161" s="813"/>
      <c r="N1161" s="813"/>
      <c r="O1161" s="813"/>
      <c r="P1161" s="813"/>
      <c r="Q1161" s="813"/>
    </row>
    <row r="1162" spans="1:17" s="249" customFormat="1">
      <c r="A1162" s="803">
        <v>30</v>
      </c>
      <c r="B1162" s="804" t="s">
        <v>7333</v>
      </c>
      <c r="C1162" s="804" t="s">
        <v>1592</v>
      </c>
      <c r="D1162" s="804" t="s">
        <v>866</v>
      </c>
      <c r="E1162" s="1060">
        <v>4160</v>
      </c>
      <c r="F1162" s="986">
        <v>4992</v>
      </c>
      <c r="G1162" s="986">
        <v>0</v>
      </c>
      <c r="H1162" s="986">
        <v>0</v>
      </c>
      <c r="I1162" s="986"/>
      <c r="M1162" s="813"/>
      <c r="N1162" s="813"/>
      <c r="O1162" s="813"/>
      <c r="P1162" s="813"/>
      <c r="Q1162" s="813"/>
    </row>
    <row r="1163" spans="1:17" s="249" customFormat="1">
      <c r="A1163" s="1368" t="s">
        <v>7334</v>
      </c>
      <c r="B1163" s="1204"/>
      <c r="C1163" s="1204"/>
      <c r="D1163" s="1205"/>
      <c r="E1163" s="1060">
        <v>0</v>
      </c>
      <c r="F1163" s="986"/>
      <c r="G1163" s="986"/>
      <c r="H1163" s="986"/>
      <c r="I1163" s="986"/>
      <c r="M1163" s="813"/>
      <c r="N1163" s="813"/>
      <c r="O1163" s="813"/>
      <c r="P1163" s="813"/>
      <c r="Q1163" s="813"/>
    </row>
    <row r="1164" spans="1:17" s="249" customFormat="1" ht="25.5">
      <c r="A1164" s="1206">
        <v>31</v>
      </c>
      <c r="B1164" s="1206" t="s">
        <v>7335</v>
      </c>
      <c r="C1164" s="804" t="s">
        <v>7336</v>
      </c>
      <c r="D1164" s="804" t="s">
        <v>7337</v>
      </c>
      <c r="E1164" s="1060">
        <v>936</v>
      </c>
      <c r="F1164" s="986">
        <v>1123.2</v>
      </c>
      <c r="G1164" s="986">
        <v>673.92</v>
      </c>
      <c r="H1164" s="986">
        <v>561.6</v>
      </c>
      <c r="I1164" s="986">
        <v>449.28</v>
      </c>
      <c r="M1164" s="813"/>
      <c r="N1164" s="813"/>
      <c r="O1164" s="813"/>
      <c r="P1164" s="813"/>
      <c r="Q1164" s="813"/>
    </row>
    <row r="1165" spans="1:17" s="249" customFormat="1" ht="25.5">
      <c r="A1165" s="1207"/>
      <c r="B1165" s="1208"/>
      <c r="C1165" s="804" t="s">
        <v>7338</v>
      </c>
      <c r="D1165" s="804" t="s">
        <v>7339</v>
      </c>
      <c r="E1165" s="1060">
        <v>936</v>
      </c>
      <c r="F1165" s="986">
        <v>1123.2</v>
      </c>
      <c r="G1165" s="986">
        <v>673.92</v>
      </c>
      <c r="H1165" s="986">
        <v>0</v>
      </c>
      <c r="I1165" s="986"/>
      <c r="M1165" s="813"/>
      <c r="N1165" s="813"/>
      <c r="O1165" s="813"/>
      <c r="P1165" s="813"/>
      <c r="Q1165" s="813"/>
    </row>
    <row r="1166" spans="1:17" s="249" customFormat="1" ht="25.5">
      <c r="A1166" s="1207"/>
      <c r="B1166" s="1206" t="s">
        <v>811</v>
      </c>
      <c r="C1166" s="804" t="s">
        <v>7340</v>
      </c>
      <c r="D1166" s="804" t="s">
        <v>7341</v>
      </c>
      <c r="E1166" s="1060">
        <v>936</v>
      </c>
      <c r="F1166" s="986">
        <v>1123.2</v>
      </c>
      <c r="G1166" s="986">
        <v>0</v>
      </c>
      <c r="H1166" s="986">
        <v>0</v>
      </c>
      <c r="I1166" s="986"/>
      <c r="M1166" s="813"/>
      <c r="N1166" s="813"/>
      <c r="O1166" s="813"/>
      <c r="P1166" s="813"/>
      <c r="Q1166" s="813"/>
    </row>
    <row r="1167" spans="1:17" s="249" customFormat="1" ht="25.5">
      <c r="A1167" s="1207"/>
      <c r="B1167" s="1207"/>
      <c r="C1167" s="804" t="s">
        <v>7342</v>
      </c>
      <c r="D1167" s="804" t="s">
        <v>7343</v>
      </c>
      <c r="E1167" s="1060">
        <v>936</v>
      </c>
      <c r="F1167" s="986">
        <v>1123.2</v>
      </c>
      <c r="G1167" s="986">
        <v>0</v>
      </c>
      <c r="H1167" s="986">
        <v>0</v>
      </c>
      <c r="I1167" s="986"/>
      <c r="M1167" s="813"/>
      <c r="N1167" s="813"/>
      <c r="O1167" s="813"/>
      <c r="P1167" s="813"/>
      <c r="Q1167" s="813"/>
    </row>
    <row r="1168" spans="1:17" s="249" customFormat="1" ht="25.5">
      <c r="A1168" s="1208"/>
      <c r="B1168" s="1208"/>
      <c r="C1168" s="804" t="s">
        <v>7344</v>
      </c>
      <c r="D1168" s="804" t="s">
        <v>7345</v>
      </c>
      <c r="E1168" s="1060">
        <v>936</v>
      </c>
      <c r="F1168" s="986">
        <v>1123.2</v>
      </c>
      <c r="G1168" s="986">
        <v>0</v>
      </c>
      <c r="H1168" s="986">
        <v>0</v>
      </c>
      <c r="I1168" s="986"/>
      <c r="M1168" s="813"/>
      <c r="N1168" s="813"/>
      <c r="O1168" s="813"/>
      <c r="P1168" s="813"/>
      <c r="Q1168" s="813"/>
    </row>
    <row r="1169" spans="1:17" s="249" customFormat="1">
      <c r="A1169" s="1204" t="s">
        <v>7346</v>
      </c>
      <c r="B1169" s="1204"/>
      <c r="C1169" s="1204"/>
      <c r="D1169" s="1205"/>
      <c r="E1169" s="1060">
        <v>0</v>
      </c>
      <c r="F1169" s="986"/>
      <c r="G1169" s="986"/>
      <c r="H1169" s="986"/>
      <c r="I1169" s="986"/>
      <c r="M1169" s="813"/>
      <c r="N1169" s="813"/>
      <c r="O1169" s="813"/>
      <c r="P1169" s="813"/>
      <c r="Q1169" s="813"/>
    </row>
    <row r="1170" spans="1:17" s="249" customFormat="1" ht="25.5">
      <c r="A1170" s="1206">
        <v>32</v>
      </c>
      <c r="B1170" s="1206" t="s">
        <v>811</v>
      </c>
      <c r="C1170" s="804" t="s">
        <v>7347</v>
      </c>
      <c r="D1170" s="804" t="s">
        <v>7348</v>
      </c>
      <c r="E1170" s="1060">
        <v>936</v>
      </c>
      <c r="F1170" s="986">
        <v>1123.2</v>
      </c>
      <c r="G1170" s="986">
        <v>786.24</v>
      </c>
      <c r="H1170" s="986">
        <v>673.92</v>
      </c>
      <c r="I1170" s="986">
        <v>561.6</v>
      </c>
      <c r="M1170" s="813"/>
      <c r="N1170" s="813"/>
      <c r="O1170" s="813"/>
      <c r="P1170" s="813"/>
      <c r="Q1170" s="813"/>
    </row>
    <row r="1171" spans="1:17" s="249" customFormat="1" ht="25.5">
      <c r="A1171" s="1208"/>
      <c r="B1171" s="1208"/>
      <c r="C1171" s="804" t="s">
        <v>7349</v>
      </c>
      <c r="D1171" s="804" t="s">
        <v>7350</v>
      </c>
      <c r="E1171" s="1060">
        <v>936</v>
      </c>
      <c r="F1171" s="986">
        <v>1123.2</v>
      </c>
      <c r="G1171" s="986">
        <v>786.24</v>
      </c>
      <c r="H1171" s="986">
        <v>673.92</v>
      </c>
      <c r="I1171" s="986"/>
      <c r="M1171" s="813"/>
      <c r="N1171" s="813"/>
      <c r="O1171" s="813"/>
      <c r="P1171" s="813"/>
      <c r="Q1171" s="813"/>
    </row>
    <row r="1172" spans="1:17" s="249" customFormat="1">
      <c r="A1172" s="1204" t="s">
        <v>7351</v>
      </c>
      <c r="B1172" s="1204"/>
      <c r="C1172" s="1204"/>
      <c r="D1172" s="1205"/>
      <c r="E1172" s="1060">
        <v>0</v>
      </c>
      <c r="F1172" s="986"/>
      <c r="G1172" s="986"/>
      <c r="H1172" s="986"/>
      <c r="I1172" s="986"/>
      <c r="M1172" s="813"/>
      <c r="N1172" s="813"/>
      <c r="O1172" s="813"/>
      <c r="P1172" s="813"/>
      <c r="Q1172" s="813"/>
    </row>
    <row r="1173" spans="1:17" s="249" customFormat="1" ht="25.5">
      <c r="A1173" s="1206">
        <v>33</v>
      </c>
      <c r="B1173" s="1209" t="s">
        <v>7352</v>
      </c>
      <c r="C1173" s="804" t="s">
        <v>7353</v>
      </c>
      <c r="D1173" s="804" t="s">
        <v>7354</v>
      </c>
      <c r="E1173" s="1060">
        <v>1350</v>
      </c>
      <c r="F1173" s="986">
        <v>1620</v>
      </c>
      <c r="G1173" s="986">
        <v>810</v>
      </c>
      <c r="H1173" s="986">
        <v>0</v>
      </c>
      <c r="I1173" s="986"/>
      <c r="M1173" s="813"/>
      <c r="N1173" s="813"/>
      <c r="O1173" s="813"/>
      <c r="P1173" s="813"/>
      <c r="Q1173" s="813"/>
    </row>
    <row r="1174" spans="1:17" s="249" customFormat="1" ht="25.5">
      <c r="A1174" s="1207"/>
      <c r="B1174" s="1209"/>
      <c r="C1174" s="804" t="s">
        <v>7353</v>
      </c>
      <c r="D1174" s="804" t="s">
        <v>7355</v>
      </c>
      <c r="E1174" s="1060">
        <v>845</v>
      </c>
      <c r="F1174" s="986">
        <v>1014</v>
      </c>
      <c r="G1174" s="986">
        <v>0</v>
      </c>
      <c r="H1174" s="986">
        <v>0</v>
      </c>
      <c r="I1174" s="986"/>
      <c r="M1174" s="813"/>
      <c r="N1174" s="813"/>
      <c r="O1174" s="813"/>
      <c r="P1174" s="813"/>
      <c r="Q1174" s="813"/>
    </row>
    <row r="1175" spans="1:17" s="249" customFormat="1" ht="25.5">
      <c r="A1175" s="1207"/>
      <c r="B1175" s="1209"/>
      <c r="C1175" s="804" t="s">
        <v>7356</v>
      </c>
      <c r="D1175" s="804" t="s">
        <v>7357</v>
      </c>
      <c r="E1175" s="1060">
        <v>750</v>
      </c>
      <c r="F1175" s="986">
        <v>900</v>
      </c>
      <c r="G1175" s="986">
        <v>540</v>
      </c>
      <c r="H1175" s="986">
        <v>0</v>
      </c>
      <c r="I1175" s="986"/>
      <c r="M1175" s="813"/>
      <c r="N1175" s="813"/>
      <c r="O1175" s="813"/>
      <c r="P1175" s="813"/>
      <c r="Q1175" s="813"/>
    </row>
    <row r="1176" spans="1:17" s="249" customFormat="1" ht="25.5">
      <c r="A1176" s="1207"/>
      <c r="B1176" s="1209"/>
      <c r="C1176" s="804" t="s">
        <v>7358</v>
      </c>
      <c r="D1176" s="804" t="s">
        <v>7359</v>
      </c>
      <c r="E1176" s="1060">
        <v>650</v>
      </c>
      <c r="F1176" s="986">
        <v>780</v>
      </c>
      <c r="G1176" s="986">
        <v>468</v>
      </c>
      <c r="H1176" s="986">
        <v>0</v>
      </c>
      <c r="I1176" s="986"/>
      <c r="M1176" s="813"/>
      <c r="N1176" s="813"/>
      <c r="O1176" s="813"/>
      <c r="P1176" s="813"/>
      <c r="Q1176" s="813"/>
    </row>
    <row r="1177" spans="1:17" s="249" customFormat="1" ht="25.5">
      <c r="A1177" s="1207"/>
      <c r="B1177" s="1209"/>
      <c r="C1177" s="804" t="s">
        <v>7360</v>
      </c>
      <c r="D1177" s="804" t="s">
        <v>7361</v>
      </c>
      <c r="E1177" s="1060">
        <v>750</v>
      </c>
      <c r="F1177" s="986">
        <v>900</v>
      </c>
      <c r="G1177" s="986">
        <v>540</v>
      </c>
      <c r="H1177" s="986">
        <v>270</v>
      </c>
      <c r="I1177" s="986">
        <v>360</v>
      </c>
      <c r="M1177" s="813"/>
      <c r="N1177" s="813"/>
      <c r="O1177" s="813"/>
      <c r="P1177" s="813"/>
      <c r="Q1177" s="813"/>
    </row>
    <row r="1178" spans="1:17" s="249" customFormat="1" ht="25.5">
      <c r="A1178" s="1207"/>
      <c r="B1178" s="1206" t="s">
        <v>7362</v>
      </c>
      <c r="C1178" s="804" t="s">
        <v>7363</v>
      </c>
      <c r="D1178" s="804" t="s">
        <v>7364</v>
      </c>
      <c r="E1178" s="1060">
        <v>845</v>
      </c>
      <c r="F1178" s="986">
        <v>1014</v>
      </c>
      <c r="G1178" s="986">
        <v>709.8</v>
      </c>
      <c r="H1178" s="986">
        <v>608.4</v>
      </c>
      <c r="I1178" s="986">
        <v>507</v>
      </c>
      <c r="M1178" s="813"/>
      <c r="N1178" s="813"/>
      <c r="O1178" s="813"/>
      <c r="P1178" s="813"/>
      <c r="Q1178" s="813"/>
    </row>
    <row r="1179" spans="1:17" s="249" customFormat="1" ht="25.5">
      <c r="A1179" s="1207"/>
      <c r="B1179" s="1208"/>
      <c r="C1179" s="804" t="s">
        <v>7365</v>
      </c>
      <c r="D1179" s="804" t="s">
        <v>7366</v>
      </c>
      <c r="E1179" s="1060">
        <v>650</v>
      </c>
      <c r="F1179" s="986">
        <v>780</v>
      </c>
      <c r="G1179" s="986">
        <v>468</v>
      </c>
      <c r="H1179" s="986">
        <v>0</v>
      </c>
      <c r="I1179" s="986"/>
      <c r="M1179" s="813"/>
      <c r="N1179" s="813"/>
      <c r="O1179" s="813"/>
      <c r="P1179" s="813"/>
      <c r="Q1179" s="813"/>
    </row>
    <row r="1180" spans="1:17" s="249" customFormat="1" ht="25.5">
      <c r="A1180" s="1208"/>
      <c r="B1180" s="804" t="s">
        <v>7367</v>
      </c>
      <c r="C1180" s="804" t="s">
        <v>7695</v>
      </c>
      <c r="D1180" s="804" t="s">
        <v>7368</v>
      </c>
      <c r="E1180" s="1060">
        <v>715</v>
      </c>
      <c r="F1180" s="986">
        <v>858</v>
      </c>
      <c r="G1180" s="986">
        <v>600.6</v>
      </c>
      <c r="H1180" s="986">
        <v>0</v>
      </c>
      <c r="I1180" s="986"/>
      <c r="M1180" s="813"/>
      <c r="N1180" s="813"/>
      <c r="O1180" s="813"/>
      <c r="P1180" s="813"/>
      <c r="Q1180" s="813"/>
    </row>
    <row r="1181" spans="1:17" s="249" customFormat="1" ht="25.5">
      <c r="A1181" s="1210">
        <v>34</v>
      </c>
      <c r="B1181" s="1209" t="s">
        <v>7369</v>
      </c>
      <c r="C1181" s="804" t="s">
        <v>7370</v>
      </c>
      <c r="D1181" s="804" t="s">
        <v>7371</v>
      </c>
      <c r="E1181" s="1060">
        <v>3080</v>
      </c>
      <c r="F1181" s="986">
        <v>3388</v>
      </c>
      <c r="G1181" s="986">
        <v>0</v>
      </c>
      <c r="H1181" s="986">
        <v>0</v>
      </c>
      <c r="I1181" s="986"/>
      <c r="M1181" s="813"/>
      <c r="N1181" s="813"/>
      <c r="O1181" s="813"/>
      <c r="P1181" s="813"/>
      <c r="Q1181" s="813"/>
    </row>
    <row r="1182" spans="1:17" s="249" customFormat="1">
      <c r="A1182" s="1210"/>
      <c r="B1182" s="1209"/>
      <c r="C1182" s="804" t="s">
        <v>7372</v>
      </c>
      <c r="D1182" s="804" t="s">
        <v>7373</v>
      </c>
      <c r="E1182" s="1060">
        <v>2750</v>
      </c>
      <c r="F1182" s="986">
        <v>3025</v>
      </c>
      <c r="G1182" s="986">
        <v>0</v>
      </c>
      <c r="H1182" s="986">
        <v>0</v>
      </c>
      <c r="I1182" s="986"/>
      <c r="M1182" s="813"/>
      <c r="N1182" s="813"/>
      <c r="O1182" s="813"/>
      <c r="P1182" s="813"/>
      <c r="Q1182" s="813"/>
    </row>
    <row r="1183" spans="1:17" s="249" customFormat="1" ht="25.5">
      <c r="A1183" s="1210"/>
      <c r="B1183" s="1209"/>
      <c r="C1183" s="804" t="s">
        <v>7374</v>
      </c>
      <c r="D1183" s="804" t="s">
        <v>7375</v>
      </c>
      <c r="E1183" s="1060">
        <v>1650</v>
      </c>
      <c r="F1183" s="986">
        <v>1815</v>
      </c>
      <c r="G1183" s="986">
        <v>0</v>
      </c>
      <c r="H1183" s="986">
        <v>0</v>
      </c>
      <c r="I1183" s="986"/>
      <c r="M1183" s="813"/>
      <c r="N1183" s="813"/>
      <c r="O1183" s="813"/>
      <c r="P1183" s="813"/>
      <c r="Q1183" s="813"/>
    </row>
    <row r="1184" spans="1:17" s="249" customFormat="1" ht="25.5">
      <c r="A1184" s="1210"/>
      <c r="B1184" s="1209"/>
      <c r="C1184" s="804" t="s">
        <v>7376</v>
      </c>
      <c r="D1184" s="804" t="s">
        <v>7377</v>
      </c>
      <c r="E1184" s="1060">
        <v>880</v>
      </c>
      <c r="F1184" s="986">
        <v>968</v>
      </c>
      <c r="G1184" s="986">
        <v>580.79999999999995</v>
      </c>
      <c r="H1184" s="986">
        <v>0</v>
      </c>
      <c r="I1184" s="986"/>
      <c r="M1184" s="813"/>
      <c r="N1184" s="813"/>
      <c r="O1184" s="813"/>
      <c r="P1184" s="813"/>
      <c r="Q1184" s="813"/>
    </row>
    <row r="1185" spans="1:17" s="249" customFormat="1">
      <c r="A1185" s="1210"/>
      <c r="B1185" s="1209"/>
      <c r="C1185" s="804" t="s">
        <v>7378</v>
      </c>
      <c r="D1185" s="804" t="s">
        <v>7379</v>
      </c>
      <c r="E1185" s="1060">
        <v>660</v>
      </c>
      <c r="F1185" s="986">
        <v>660</v>
      </c>
      <c r="G1185" s="986">
        <v>0</v>
      </c>
      <c r="H1185" s="986">
        <v>0</v>
      </c>
      <c r="I1185" s="986"/>
      <c r="M1185" s="813"/>
      <c r="N1185" s="813"/>
      <c r="O1185" s="813"/>
      <c r="P1185" s="813"/>
      <c r="Q1185" s="813"/>
    </row>
    <row r="1186" spans="1:17" s="249" customFormat="1" ht="25.5">
      <c r="A1186" s="1210"/>
      <c r="B1186" s="1209"/>
      <c r="C1186" s="804" t="s">
        <v>7379</v>
      </c>
      <c r="D1186" s="804" t="s">
        <v>7696</v>
      </c>
      <c r="E1186" s="1060">
        <v>495</v>
      </c>
      <c r="F1186" s="986">
        <v>600</v>
      </c>
      <c r="G1186" s="986">
        <v>420</v>
      </c>
      <c r="H1186" s="986">
        <v>0</v>
      </c>
      <c r="I1186" s="986"/>
      <c r="M1186" s="813"/>
      <c r="N1186" s="813"/>
      <c r="O1186" s="813"/>
      <c r="P1186" s="813"/>
      <c r="Q1186" s="813"/>
    </row>
    <row r="1187" spans="1:17" s="249" customFormat="1" ht="25.5">
      <c r="A1187" s="1210"/>
      <c r="B1187" s="1209"/>
      <c r="C1187" s="804" t="s">
        <v>7380</v>
      </c>
      <c r="D1187" s="804" t="s">
        <v>7381</v>
      </c>
      <c r="E1187" s="1060">
        <v>495</v>
      </c>
      <c r="F1187" s="986">
        <v>544.5</v>
      </c>
      <c r="G1187" s="986">
        <v>326.7</v>
      </c>
      <c r="H1187" s="986">
        <v>0</v>
      </c>
      <c r="I1187" s="986"/>
      <c r="M1187" s="813"/>
      <c r="N1187" s="813"/>
      <c r="O1187" s="813"/>
      <c r="P1187" s="813"/>
      <c r="Q1187" s="813"/>
    </row>
    <row r="1188" spans="1:17" s="249" customFormat="1" ht="25.5">
      <c r="A1188" s="1210"/>
      <c r="B1188" s="1209"/>
      <c r="C1188" s="804" t="s">
        <v>7382</v>
      </c>
      <c r="D1188" s="804" t="s">
        <v>7383</v>
      </c>
      <c r="E1188" s="1060">
        <v>715</v>
      </c>
      <c r="F1188" s="986">
        <v>715</v>
      </c>
      <c r="G1188" s="986">
        <v>0</v>
      </c>
      <c r="H1188" s="986">
        <v>0</v>
      </c>
      <c r="I1188" s="986"/>
      <c r="M1188" s="813"/>
      <c r="N1188" s="813"/>
      <c r="O1188" s="813"/>
      <c r="P1188" s="813"/>
      <c r="Q1188" s="813"/>
    </row>
    <row r="1189" spans="1:17" s="249" customFormat="1" ht="25.5">
      <c r="A1189" s="1210"/>
      <c r="B1189" s="1209"/>
      <c r="C1189" s="804" t="s">
        <v>7384</v>
      </c>
      <c r="D1189" s="804" t="s">
        <v>7385</v>
      </c>
      <c r="E1189" s="1060">
        <v>880</v>
      </c>
      <c r="F1189" s="986">
        <v>1200</v>
      </c>
      <c r="G1189" s="986">
        <v>0</v>
      </c>
      <c r="H1189" s="986">
        <v>0</v>
      </c>
      <c r="I1189" s="986"/>
      <c r="M1189" s="813"/>
      <c r="N1189" s="813"/>
      <c r="O1189" s="813"/>
      <c r="P1189" s="813"/>
      <c r="Q1189" s="813"/>
    </row>
    <row r="1190" spans="1:17" s="249" customFormat="1" ht="25.5">
      <c r="A1190" s="1210"/>
      <c r="B1190" s="1209"/>
      <c r="C1190" s="804" t="s">
        <v>7386</v>
      </c>
      <c r="D1190" s="804" t="s">
        <v>7387</v>
      </c>
      <c r="E1190" s="1060">
        <v>440</v>
      </c>
      <c r="F1190" s="986">
        <v>484</v>
      </c>
      <c r="G1190" s="986">
        <v>338.8</v>
      </c>
      <c r="H1190" s="986">
        <v>290.39999999999998</v>
      </c>
      <c r="I1190" s="986">
        <v>242</v>
      </c>
      <c r="M1190" s="813"/>
      <c r="N1190" s="813"/>
      <c r="O1190" s="813"/>
      <c r="P1190" s="813"/>
      <c r="Q1190" s="813"/>
    </row>
    <row r="1191" spans="1:17" s="249" customFormat="1">
      <c r="A1191" s="1210"/>
      <c r="B1191" s="1209"/>
      <c r="C1191" s="1210" t="s">
        <v>7388</v>
      </c>
      <c r="D1191" s="1210"/>
      <c r="E1191" s="1060">
        <v>275</v>
      </c>
      <c r="F1191" s="986">
        <v>660</v>
      </c>
      <c r="G1191" s="986">
        <v>461.99999999999994</v>
      </c>
      <c r="H1191" s="986">
        <v>0</v>
      </c>
      <c r="I1191" s="986"/>
      <c r="M1191" s="813"/>
      <c r="N1191" s="813"/>
      <c r="O1191" s="813"/>
      <c r="P1191" s="813"/>
      <c r="Q1191" s="813"/>
    </row>
    <row r="1192" spans="1:17" s="249" customFormat="1" ht="25.5">
      <c r="A1192" s="1210"/>
      <c r="B1192" s="1209"/>
      <c r="C1192" s="804" t="s">
        <v>7389</v>
      </c>
      <c r="D1192" s="804" t="s">
        <v>7390</v>
      </c>
      <c r="E1192" s="1060">
        <v>770</v>
      </c>
      <c r="F1192" s="986">
        <v>847</v>
      </c>
      <c r="G1192" s="986">
        <v>592.9</v>
      </c>
      <c r="H1192" s="986">
        <v>0</v>
      </c>
      <c r="I1192" s="986"/>
      <c r="M1192" s="813"/>
      <c r="N1192" s="813"/>
      <c r="O1192" s="813"/>
      <c r="P1192" s="813"/>
      <c r="Q1192" s="813"/>
    </row>
    <row r="1193" spans="1:17" s="249" customFormat="1" ht="25.5">
      <c r="A1193" s="1210"/>
      <c r="B1193" s="1209"/>
      <c r="C1193" s="804" t="s">
        <v>7697</v>
      </c>
      <c r="D1193" s="804" t="s">
        <v>7698</v>
      </c>
      <c r="E1193" s="1060">
        <v>660</v>
      </c>
      <c r="F1193" s="986">
        <v>726</v>
      </c>
      <c r="G1193" s="986">
        <v>580.79999999999995</v>
      </c>
      <c r="H1193" s="986">
        <v>508.19999999999993</v>
      </c>
      <c r="I1193" s="986"/>
      <c r="M1193" s="813"/>
      <c r="N1193" s="813"/>
      <c r="O1193" s="813"/>
      <c r="P1193" s="813"/>
      <c r="Q1193" s="813"/>
    </row>
    <row r="1194" spans="1:17" s="249" customFormat="1" ht="25.5">
      <c r="A1194" s="1210"/>
      <c r="B1194" s="1209"/>
      <c r="C1194" s="804" t="s">
        <v>7391</v>
      </c>
      <c r="D1194" s="804" t="s">
        <v>7392</v>
      </c>
      <c r="E1194" s="1060">
        <v>385</v>
      </c>
      <c r="F1194" s="986">
        <v>924</v>
      </c>
      <c r="G1194" s="986">
        <v>739.2</v>
      </c>
      <c r="H1194" s="986">
        <v>646.79999999999995</v>
      </c>
      <c r="I1194" s="986">
        <v>462</v>
      </c>
      <c r="M1194" s="813"/>
      <c r="N1194" s="813"/>
      <c r="O1194" s="813"/>
      <c r="P1194" s="813"/>
      <c r="Q1194" s="813"/>
    </row>
    <row r="1195" spans="1:17" s="249" customFormat="1">
      <c r="A1195" s="1210"/>
      <c r="B1195" s="1209"/>
      <c r="C1195" s="804" t="s">
        <v>7699</v>
      </c>
      <c r="D1195" s="804" t="s">
        <v>7393</v>
      </c>
      <c r="E1195" s="1061">
        <v>660</v>
      </c>
      <c r="F1195" s="986">
        <v>600</v>
      </c>
      <c r="G1195" s="986">
        <v>420</v>
      </c>
      <c r="H1195" s="986">
        <v>360</v>
      </c>
      <c r="I1195" s="986">
        <v>300</v>
      </c>
      <c r="M1195" s="813"/>
      <c r="N1195" s="813"/>
      <c r="O1195" s="813"/>
      <c r="P1195" s="813"/>
      <c r="Q1195" s="813"/>
    </row>
    <row r="1196" spans="1:17" s="249" customFormat="1" ht="30">
      <c r="A1196" s="1210"/>
      <c r="B1196" s="1209"/>
      <c r="C1196" s="816" t="s">
        <v>7700</v>
      </c>
      <c r="D1196" s="804" t="s">
        <v>7394</v>
      </c>
      <c r="E1196" s="1060">
        <v>330</v>
      </c>
      <c r="F1196" s="986">
        <v>363</v>
      </c>
      <c r="G1196" s="986">
        <v>0</v>
      </c>
      <c r="H1196" s="986">
        <v>0</v>
      </c>
      <c r="I1196" s="986"/>
      <c r="M1196" s="813"/>
      <c r="N1196" s="813"/>
      <c r="O1196" s="813"/>
      <c r="P1196" s="813"/>
      <c r="Q1196" s="813"/>
    </row>
    <row r="1197" spans="1:17" s="249" customFormat="1" ht="25.5">
      <c r="A1197" s="1210"/>
      <c r="B1197" s="1209"/>
      <c r="C1197" s="804" t="s">
        <v>7395</v>
      </c>
      <c r="D1197" s="804" t="s">
        <v>7701</v>
      </c>
      <c r="E1197" s="1060">
        <v>330</v>
      </c>
      <c r="F1197" s="986">
        <v>363</v>
      </c>
      <c r="G1197" s="986">
        <v>290.39999999999998</v>
      </c>
      <c r="H1197" s="986">
        <v>254.09999999999997</v>
      </c>
      <c r="I1197" s="986"/>
      <c r="M1197" s="813"/>
      <c r="N1197" s="813"/>
      <c r="O1197" s="813"/>
      <c r="P1197" s="813"/>
      <c r="Q1197" s="813"/>
    </row>
    <row r="1198" spans="1:17" s="249" customFormat="1" ht="25.5">
      <c r="A1198" s="1210"/>
      <c r="B1198" s="1209"/>
      <c r="C1198" s="804" t="s">
        <v>7396</v>
      </c>
      <c r="D1198" s="804" t="s">
        <v>7397</v>
      </c>
      <c r="E1198" s="1060">
        <v>616</v>
      </c>
      <c r="F1198" s="986">
        <v>677.6</v>
      </c>
      <c r="G1198" s="986">
        <v>542.08000000000004</v>
      </c>
      <c r="H1198" s="986">
        <v>0</v>
      </c>
      <c r="I1198" s="986"/>
      <c r="M1198" s="813"/>
      <c r="N1198" s="813"/>
      <c r="O1198" s="813"/>
      <c r="P1198" s="813"/>
      <c r="Q1198" s="813"/>
    </row>
    <row r="1199" spans="1:17" s="249" customFormat="1" ht="25.5">
      <c r="A1199" s="1210"/>
      <c r="B1199" s="1209"/>
      <c r="C1199" s="804" t="s">
        <v>7398</v>
      </c>
      <c r="D1199" s="804" t="s">
        <v>7399</v>
      </c>
      <c r="E1199" s="1060">
        <v>616</v>
      </c>
      <c r="F1199" s="986">
        <v>677.6</v>
      </c>
      <c r="G1199" s="986">
        <v>542.08000000000004</v>
      </c>
      <c r="H1199" s="986">
        <v>0</v>
      </c>
      <c r="I1199" s="986"/>
      <c r="M1199" s="813"/>
      <c r="N1199" s="813"/>
      <c r="O1199" s="813"/>
      <c r="P1199" s="813"/>
      <c r="Q1199" s="813"/>
    </row>
    <row r="1200" spans="1:17" s="249" customFormat="1">
      <c r="A1200" s="1210"/>
      <c r="B1200" s="1209"/>
      <c r="C1200" s="1210" t="s">
        <v>7400</v>
      </c>
      <c r="D1200" s="1210"/>
      <c r="E1200" s="1060">
        <v>880</v>
      </c>
      <c r="F1200" s="986">
        <v>880</v>
      </c>
      <c r="G1200" s="986">
        <v>0</v>
      </c>
      <c r="H1200" s="986">
        <v>0</v>
      </c>
      <c r="I1200" s="986"/>
      <c r="M1200" s="813"/>
      <c r="N1200" s="813"/>
      <c r="O1200" s="813"/>
      <c r="P1200" s="813"/>
      <c r="Q1200" s="813"/>
    </row>
    <row r="1201" spans="1:17" s="249" customFormat="1" ht="30">
      <c r="A1201" s="1210"/>
      <c r="B1201" s="1209"/>
      <c r="C1201" s="817" t="s">
        <v>7702</v>
      </c>
      <c r="D1201" s="804" t="s">
        <v>7703</v>
      </c>
      <c r="E1201" s="1060">
        <v>330</v>
      </c>
      <c r="F1201" s="986">
        <v>400</v>
      </c>
      <c r="G1201" s="986">
        <v>280</v>
      </c>
      <c r="H1201" s="986">
        <v>240</v>
      </c>
      <c r="I1201" s="986"/>
      <c r="M1201" s="813"/>
      <c r="N1201" s="813"/>
      <c r="O1201" s="813"/>
      <c r="P1201" s="813"/>
      <c r="Q1201" s="813"/>
    </row>
    <row r="1202" spans="1:17" s="249" customFormat="1" ht="25.5">
      <c r="A1202" s="1210"/>
      <c r="B1202" s="1209"/>
      <c r="C1202" s="804" t="s">
        <v>7401</v>
      </c>
      <c r="D1202" s="804" t="s">
        <v>7402</v>
      </c>
      <c r="E1202" s="1060">
        <v>616</v>
      </c>
      <c r="F1202" s="986">
        <v>616</v>
      </c>
      <c r="G1202" s="986">
        <v>0</v>
      </c>
      <c r="H1202" s="986">
        <v>0</v>
      </c>
      <c r="I1202" s="986"/>
      <c r="M1202" s="813"/>
      <c r="N1202" s="813"/>
      <c r="O1202" s="813"/>
      <c r="P1202" s="813"/>
      <c r="Q1202" s="813"/>
    </row>
    <row r="1203" spans="1:17" s="249" customFormat="1" ht="25.5">
      <c r="A1203" s="1210"/>
      <c r="B1203" s="1209"/>
      <c r="C1203" s="818" t="s">
        <v>7403</v>
      </c>
      <c r="D1203" s="803" t="s">
        <v>7404</v>
      </c>
      <c r="E1203" s="1061">
        <v>350</v>
      </c>
      <c r="F1203" s="986">
        <v>350</v>
      </c>
      <c r="G1203" s="986">
        <v>0</v>
      </c>
      <c r="H1203" s="986">
        <v>0</v>
      </c>
      <c r="I1203" s="986"/>
      <c r="M1203" s="813"/>
      <c r="N1203" s="813"/>
      <c r="O1203" s="813"/>
      <c r="P1203" s="813"/>
      <c r="Q1203" s="813"/>
    </row>
    <row r="1204" spans="1:17" s="249" customFormat="1" ht="25.5">
      <c r="A1204" s="1210"/>
      <c r="B1204" s="1209"/>
      <c r="C1204" s="804" t="s">
        <v>7405</v>
      </c>
      <c r="D1204" s="804" t="s">
        <v>7704</v>
      </c>
      <c r="E1204" s="1060">
        <v>286</v>
      </c>
      <c r="F1204" s="986">
        <v>400</v>
      </c>
      <c r="G1204" s="986">
        <v>280</v>
      </c>
      <c r="H1204" s="986">
        <v>0</v>
      </c>
      <c r="I1204" s="986"/>
      <c r="M1204" s="813"/>
      <c r="N1204" s="813"/>
      <c r="O1204" s="813"/>
      <c r="P1204" s="813"/>
      <c r="Q1204" s="813"/>
    </row>
    <row r="1205" spans="1:17" s="249" customFormat="1">
      <c r="A1205" s="803">
        <v>35</v>
      </c>
      <c r="B1205" s="804" t="s">
        <v>7406</v>
      </c>
      <c r="C1205" s="1211" t="s">
        <v>7407</v>
      </c>
      <c r="D1205" s="1212"/>
      <c r="E1205" s="1060">
        <v>1540</v>
      </c>
      <c r="F1205" s="986">
        <v>2000</v>
      </c>
      <c r="G1205" s="986">
        <v>1400</v>
      </c>
      <c r="H1205" s="986">
        <v>0</v>
      </c>
      <c r="I1205" s="986"/>
      <c r="M1205" s="813"/>
      <c r="N1205" s="813"/>
      <c r="O1205" s="813"/>
      <c r="P1205" s="813"/>
      <c r="Q1205" s="813"/>
    </row>
    <row r="1206" spans="1:17" s="249" customFormat="1" ht="25.5">
      <c r="A1206" s="1210">
        <v>36</v>
      </c>
      <c r="B1206" s="1210" t="s">
        <v>7583</v>
      </c>
      <c r="C1206" s="804" t="s">
        <v>7705</v>
      </c>
      <c r="D1206" s="804" t="s">
        <v>7408</v>
      </c>
      <c r="E1206" s="1060">
        <v>1320</v>
      </c>
      <c r="F1206" s="986">
        <v>2500</v>
      </c>
      <c r="G1206" s="986">
        <v>1750</v>
      </c>
      <c r="H1206" s="986">
        <v>0</v>
      </c>
      <c r="I1206" s="986"/>
      <c r="M1206" s="813"/>
      <c r="N1206" s="813"/>
      <c r="O1206" s="813"/>
      <c r="P1206" s="813"/>
      <c r="Q1206" s="813"/>
    </row>
    <row r="1207" spans="1:17" s="249" customFormat="1" ht="25.5">
      <c r="A1207" s="1210"/>
      <c r="B1207" s="1210"/>
      <c r="C1207" s="804" t="s">
        <v>7408</v>
      </c>
      <c r="D1207" s="804" t="s">
        <v>7409</v>
      </c>
      <c r="E1207" s="1060">
        <v>990</v>
      </c>
      <c r="F1207" s="986">
        <v>1188</v>
      </c>
      <c r="G1207" s="986">
        <v>0</v>
      </c>
      <c r="H1207" s="986">
        <v>0</v>
      </c>
      <c r="I1207" s="986"/>
      <c r="M1207" s="813"/>
      <c r="N1207" s="813"/>
      <c r="O1207" s="813"/>
      <c r="P1207" s="813"/>
      <c r="Q1207" s="813"/>
    </row>
    <row r="1208" spans="1:17" s="249" customFormat="1" ht="25.5">
      <c r="A1208" s="1210"/>
      <c r="B1208" s="1210"/>
      <c r="C1208" s="804" t="s">
        <v>7410</v>
      </c>
      <c r="D1208" s="804" t="s">
        <v>7704</v>
      </c>
      <c r="E1208" s="1060">
        <v>780</v>
      </c>
      <c r="F1208" s="986">
        <v>936</v>
      </c>
      <c r="G1208" s="986">
        <v>748.8</v>
      </c>
      <c r="H1208" s="986">
        <v>655.20000000000005</v>
      </c>
      <c r="I1208" s="986">
        <v>561.6</v>
      </c>
      <c r="M1208" s="813"/>
      <c r="N1208" s="813"/>
      <c r="O1208" s="813"/>
      <c r="P1208" s="813"/>
      <c r="Q1208" s="813"/>
    </row>
    <row r="1209" spans="1:17" s="249" customFormat="1" ht="25.5">
      <c r="A1209" s="1210"/>
      <c r="B1209" s="1210"/>
      <c r="C1209" s="804" t="s">
        <v>7411</v>
      </c>
      <c r="D1209" s="804" t="s">
        <v>7412</v>
      </c>
      <c r="E1209" s="1060">
        <v>3300</v>
      </c>
      <c r="F1209" s="986">
        <v>3960</v>
      </c>
      <c r="G1209" s="986">
        <v>2772</v>
      </c>
      <c r="H1209" s="986">
        <v>0</v>
      </c>
      <c r="I1209" s="986"/>
      <c r="M1209" s="813"/>
      <c r="N1209" s="813"/>
      <c r="O1209" s="813"/>
      <c r="P1209" s="813"/>
      <c r="Q1209" s="813"/>
    </row>
    <row r="1210" spans="1:17" s="249" customFormat="1" ht="25.5">
      <c r="A1210" s="1210">
        <v>37</v>
      </c>
      <c r="B1210" s="1210" t="s">
        <v>7413</v>
      </c>
      <c r="C1210" s="804" t="s">
        <v>7414</v>
      </c>
      <c r="D1210" s="804" t="s">
        <v>7415</v>
      </c>
      <c r="E1210" s="1060">
        <v>2750</v>
      </c>
      <c r="F1210" s="986">
        <v>3300</v>
      </c>
      <c r="G1210" s="986">
        <v>2640</v>
      </c>
      <c r="H1210" s="986">
        <v>2310</v>
      </c>
      <c r="I1210" s="986">
        <v>1980</v>
      </c>
      <c r="M1210" s="813"/>
      <c r="N1210" s="813"/>
      <c r="O1210" s="813"/>
      <c r="P1210" s="813"/>
      <c r="Q1210" s="813"/>
    </row>
    <row r="1211" spans="1:17" s="249" customFormat="1" ht="25.5">
      <c r="A1211" s="1210"/>
      <c r="B1211" s="1210"/>
      <c r="C1211" s="804" t="s">
        <v>7414</v>
      </c>
      <c r="D1211" s="804" t="s">
        <v>7706</v>
      </c>
      <c r="E1211" s="1060">
        <v>1650</v>
      </c>
      <c r="F1211" s="986">
        <v>1980</v>
      </c>
      <c r="G1211" s="986">
        <v>1584</v>
      </c>
      <c r="H1211" s="986">
        <v>1386</v>
      </c>
      <c r="I1211" s="986">
        <v>1188</v>
      </c>
      <c r="M1211" s="813"/>
      <c r="N1211" s="813"/>
      <c r="O1211" s="813"/>
      <c r="P1211" s="813"/>
      <c r="Q1211" s="813"/>
    </row>
    <row r="1212" spans="1:17" s="249" customFormat="1">
      <c r="A1212" s="1210">
        <v>38</v>
      </c>
      <c r="B1212" s="1209" t="s">
        <v>7416</v>
      </c>
      <c r="C1212" s="804" t="s">
        <v>7707</v>
      </c>
      <c r="D1212" s="804" t="s">
        <v>7708</v>
      </c>
      <c r="E1212" s="1060">
        <v>2200</v>
      </c>
      <c r="F1212" s="986">
        <v>2500</v>
      </c>
      <c r="G1212" s="986">
        <v>2000</v>
      </c>
      <c r="H1212" s="986">
        <v>1750</v>
      </c>
      <c r="I1212" s="986">
        <v>1500</v>
      </c>
      <c r="M1212" s="813"/>
      <c r="N1212" s="813"/>
      <c r="O1212" s="813"/>
      <c r="P1212" s="813"/>
      <c r="Q1212" s="813"/>
    </row>
    <row r="1213" spans="1:17" s="249" customFormat="1">
      <c r="A1213" s="1210"/>
      <c r="B1213" s="1209"/>
      <c r="C1213" s="804" t="s">
        <v>7708</v>
      </c>
      <c r="D1213" s="804" t="s">
        <v>7417</v>
      </c>
      <c r="E1213" s="1060">
        <v>3850</v>
      </c>
      <c r="F1213" s="986">
        <v>4000</v>
      </c>
      <c r="G1213" s="986">
        <v>3200</v>
      </c>
      <c r="H1213" s="986">
        <v>2800</v>
      </c>
      <c r="I1213" s="986">
        <v>2400</v>
      </c>
      <c r="M1213" s="813"/>
      <c r="N1213" s="813"/>
      <c r="O1213" s="813"/>
      <c r="P1213" s="813"/>
      <c r="Q1213" s="813"/>
    </row>
    <row r="1214" spans="1:17" s="249" customFormat="1">
      <c r="A1214" s="1210"/>
      <c r="B1214" s="1209"/>
      <c r="C1214" s="804" t="s">
        <v>7417</v>
      </c>
      <c r="D1214" s="815" t="s">
        <v>7418</v>
      </c>
      <c r="E1214" s="1060">
        <v>2750</v>
      </c>
      <c r="F1214" s="986">
        <v>3300</v>
      </c>
      <c r="G1214" s="986">
        <v>2640</v>
      </c>
      <c r="H1214" s="986">
        <v>2310</v>
      </c>
      <c r="I1214" s="986"/>
      <c r="M1214" s="813"/>
      <c r="N1214" s="813"/>
      <c r="O1214" s="813"/>
      <c r="P1214" s="813"/>
      <c r="Q1214" s="813"/>
    </row>
    <row r="1215" spans="1:17" s="249" customFormat="1" ht="25.5">
      <c r="A1215" s="803">
        <v>39</v>
      </c>
      <c r="B1215" s="804" t="s">
        <v>7419</v>
      </c>
      <c r="C1215" s="804" t="s">
        <v>7420</v>
      </c>
      <c r="D1215" s="814" t="s">
        <v>7421</v>
      </c>
      <c r="E1215" s="1060">
        <v>935</v>
      </c>
      <c r="F1215" s="986">
        <v>1122</v>
      </c>
      <c r="G1215" s="986">
        <v>0</v>
      </c>
      <c r="H1215" s="986">
        <v>0</v>
      </c>
      <c r="I1215" s="986"/>
      <c r="M1215" s="813"/>
      <c r="N1215" s="813"/>
      <c r="O1215" s="813"/>
      <c r="P1215" s="813"/>
      <c r="Q1215" s="813"/>
    </row>
    <row r="1216" spans="1:17" s="249" customFormat="1">
      <c r="A1216" s="1210">
        <v>40</v>
      </c>
      <c r="B1216" s="1209" t="s">
        <v>7422</v>
      </c>
      <c r="C1216" s="804" t="s">
        <v>7423</v>
      </c>
      <c r="D1216" s="804" t="s">
        <v>7424</v>
      </c>
      <c r="E1216" s="1060">
        <v>1870</v>
      </c>
      <c r="F1216" s="986">
        <v>2244</v>
      </c>
      <c r="G1216" s="986">
        <v>1795.2</v>
      </c>
      <c r="H1216" s="986">
        <v>1570.8</v>
      </c>
      <c r="I1216" s="986">
        <v>1346.4</v>
      </c>
      <c r="M1216" s="813"/>
      <c r="N1216" s="813"/>
      <c r="O1216" s="813"/>
      <c r="P1216" s="813"/>
      <c r="Q1216" s="813"/>
    </row>
    <row r="1217" spans="1:17" s="249" customFormat="1">
      <c r="A1217" s="1210"/>
      <c r="B1217" s="1209"/>
      <c r="C1217" s="804" t="s">
        <v>7424</v>
      </c>
      <c r="D1217" s="804" t="s">
        <v>7425</v>
      </c>
      <c r="E1217" s="1060">
        <v>1430</v>
      </c>
      <c r="F1217" s="986">
        <v>1716</v>
      </c>
      <c r="G1217" s="986">
        <v>1372.8</v>
      </c>
      <c r="H1217" s="986">
        <v>1201.2</v>
      </c>
      <c r="I1217" s="986">
        <v>1029.5999999999999</v>
      </c>
      <c r="M1217" s="813"/>
      <c r="N1217" s="813"/>
      <c r="O1217" s="813"/>
      <c r="P1217" s="813"/>
      <c r="Q1217" s="813"/>
    </row>
    <row r="1218" spans="1:17" s="249" customFormat="1">
      <c r="A1218" s="1210"/>
      <c r="B1218" s="1209"/>
      <c r="C1218" s="804" t="s">
        <v>7426</v>
      </c>
      <c r="D1218" s="815" t="s">
        <v>7427</v>
      </c>
      <c r="E1218" s="1060">
        <v>605</v>
      </c>
      <c r="F1218" s="986">
        <v>726</v>
      </c>
      <c r="G1218" s="986">
        <v>580.79999999999995</v>
      </c>
      <c r="H1218" s="986">
        <v>508.19999999999993</v>
      </c>
      <c r="I1218" s="986">
        <v>435.6</v>
      </c>
      <c r="M1218" s="813"/>
      <c r="N1218" s="813"/>
      <c r="O1218" s="813"/>
      <c r="P1218" s="813"/>
      <c r="Q1218" s="813"/>
    </row>
    <row r="1219" spans="1:17" s="249" customFormat="1">
      <c r="A1219" s="1210">
        <v>41</v>
      </c>
      <c r="B1219" s="1209" t="s">
        <v>7428</v>
      </c>
      <c r="C1219" s="804" t="s">
        <v>7429</v>
      </c>
      <c r="D1219" s="804" t="s">
        <v>7430</v>
      </c>
      <c r="E1219" s="1060">
        <v>1430</v>
      </c>
      <c r="F1219" s="986">
        <v>1716</v>
      </c>
      <c r="G1219" s="986">
        <v>1372.8</v>
      </c>
      <c r="H1219" s="986">
        <v>0</v>
      </c>
      <c r="I1219" s="986"/>
      <c r="M1219" s="813"/>
      <c r="N1219" s="813"/>
      <c r="O1219" s="813"/>
      <c r="P1219" s="813"/>
      <c r="Q1219" s="813"/>
    </row>
    <row r="1220" spans="1:17" s="249" customFormat="1" ht="25.5">
      <c r="A1220" s="1210"/>
      <c r="B1220" s="1209"/>
      <c r="C1220" s="804" t="s">
        <v>7430</v>
      </c>
      <c r="D1220" s="814" t="s">
        <v>7431</v>
      </c>
      <c r="E1220" s="1060">
        <v>605</v>
      </c>
      <c r="F1220" s="986">
        <v>726</v>
      </c>
      <c r="G1220" s="986">
        <v>580.79999999999995</v>
      </c>
      <c r="H1220" s="986">
        <v>435.6</v>
      </c>
      <c r="I1220" s="986"/>
      <c r="M1220" s="813"/>
      <c r="N1220" s="813"/>
      <c r="O1220" s="813"/>
      <c r="P1220" s="813"/>
      <c r="Q1220" s="813"/>
    </row>
    <row r="1221" spans="1:17" s="249" customFormat="1" ht="25.5">
      <c r="A1221" s="1210"/>
      <c r="B1221" s="1209"/>
      <c r="C1221" s="814" t="s">
        <v>7432</v>
      </c>
      <c r="D1221" s="804" t="s">
        <v>7433</v>
      </c>
      <c r="E1221" s="1060">
        <v>385</v>
      </c>
      <c r="F1221" s="986">
        <v>462</v>
      </c>
      <c r="G1221" s="986">
        <v>369.6</v>
      </c>
      <c r="H1221" s="986">
        <v>0</v>
      </c>
      <c r="I1221" s="986"/>
      <c r="M1221" s="813"/>
      <c r="N1221" s="813"/>
      <c r="O1221" s="813"/>
      <c r="P1221" s="813"/>
      <c r="Q1221" s="813"/>
    </row>
    <row r="1222" spans="1:17" s="249" customFormat="1">
      <c r="A1222" s="1206">
        <v>42</v>
      </c>
      <c r="B1222" s="1332" t="s">
        <v>7434</v>
      </c>
      <c r="C1222" s="804" t="s">
        <v>7435</v>
      </c>
      <c r="D1222" s="804" t="s">
        <v>7436</v>
      </c>
      <c r="E1222" s="1060">
        <v>495</v>
      </c>
      <c r="F1222" s="986">
        <v>594</v>
      </c>
      <c r="G1222" s="986">
        <v>475.2</v>
      </c>
      <c r="H1222" s="986">
        <v>415.8</v>
      </c>
      <c r="I1222" s="986">
        <v>356.4</v>
      </c>
      <c r="M1222" s="813"/>
      <c r="N1222" s="813"/>
      <c r="O1222" s="813"/>
      <c r="P1222" s="813"/>
      <c r="Q1222" s="813"/>
    </row>
    <row r="1223" spans="1:17" s="249" customFormat="1" ht="25.5">
      <c r="A1223" s="1207"/>
      <c r="B1223" s="1333"/>
      <c r="C1223" s="804" t="s">
        <v>7436</v>
      </c>
      <c r="D1223" s="814" t="s">
        <v>7709</v>
      </c>
      <c r="E1223" s="1060">
        <v>0</v>
      </c>
      <c r="F1223" s="986">
        <v>450</v>
      </c>
      <c r="G1223" s="986">
        <v>360</v>
      </c>
      <c r="H1223" s="986">
        <v>0</v>
      </c>
      <c r="I1223" s="986"/>
      <c r="M1223" s="813"/>
      <c r="N1223" s="813"/>
      <c r="O1223" s="813"/>
      <c r="P1223" s="813"/>
      <c r="Q1223" s="813"/>
    </row>
    <row r="1224" spans="1:17" s="249" customFormat="1">
      <c r="A1224" s="1208"/>
      <c r="B1224" s="1334"/>
      <c r="C1224" s="804" t="s">
        <v>7437</v>
      </c>
      <c r="D1224" s="815" t="s">
        <v>7438</v>
      </c>
      <c r="E1224" s="1060">
        <v>0</v>
      </c>
      <c r="F1224" s="986">
        <v>600</v>
      </c>
      <c r="G1224" s="986">
        <v>0</v>
      </c>
      <c r="H1224" s="986">
        <v>0</v>
      </c>
      <c r="I1224" s="986"/>
      <c r="M1224" s="813"/>
      <c r="N1224" s="813"/>
      <c r="O1224" s="813"/>
      <c r="P1224" s="813"/>
      <c r="Q1224" s="813"/>
    </row>
    <row r="1225" spans="1:17" s="249" customFormat="1">
      <c r="A1225" s="1206">
        <v>43</v>
      </c>
      <c r="B1225" s="1206" t="s">
        <v>7439</v>
      </c>
      <c r="C1225" s="804" t="s">
        <v>7425</v>
      </c>
      <c r="D1225" s="804" t="s">
        <v>7440</v>
      </c>
      <c r="E1225" s="1060">
        <v>495</v>
      </c>
      <c r="F1225" s="986">
        <v>594</v>
      </c>
      <c r="G1225" s="986">
        <v>475.2</v>
      </c>
      <c r="H1225" s="986">
        <v>415.8</v>
      </c>
      <c r="I1225" s="986">
        <v>356.4</v>
      </c>
      <c r="M1225" s="813"/>
      <c r="N1225" s="813"/>
      <c r="O1225" s="813"/>
      <c r="P1225" s="813"/>
      <c r="Q1225" s="813"/>
    </row>
    <row r="1226" spans="1:17" s="249" customFormat="1">
      <c r="A1226" s="1208"/>
      <c r="B1226" s="1208"/>
      <c r="C1226" s="804" t="s">
        <v>7440</v>
      </c>
      <c r="D1226" s="804" t="s">
        <v>7441</v>
      </c>
      <c r="E1226" s="1060">
        <v>450</v>
      </c>
      <c r="F1226" s="986">
        <v>540</v>
      </c>
      <c r="G1226" s="986">
        <v>432</v>
      </c>
      <c r="H1226" s="986">
        <v>378</v>
      </c>
      <c r="I1226" s="986">
        <v>324</v>
      </c>
      <c r="M1226" s="813"/>
      <c r="N1226" s="813"/>
      <c r="O1226" s="813"/>
      <c r="P1226" s="813"/>
      <c r="Q1226" s="813"/>
    </row>
    <row r="1227" spans="1:17" s="249" customFormat="1" ht="25.5">
      <c r="A1227" s="803">
        <v>44</v>
      </c>
      <c r="B1227" s="804" t="s">
        <v>7442</v>
      </c>
      <c r="C1227" s="804" t="s">
        <v>7443</v>
      </c>
      <c r="D1227" s="819" t="s">
        <v>7444</v>
      </c>
      <c r="E1227" s="1060">
        <v>0</v>
      </c>
      <c r="F1227" s="986">
        <v>1320</v>
      </c>
      <c r="G1227" s="986">
        <v>0</v>
      </c>
      <c r="H1227" s="986">
        <v>0</v>
      </c>
      <c r="I1227" s="986"/>
      <c r="M1227" s="813"/>
      <c r="N1227" s="813"/>
      <c r="O1227" s="813"/>
      <c r="P1227" s="813"/>
      <c r="Q1227" s="813"/>
    </row>
    <row r="1228" spans="1:17" s="249" customFormat="1" ht="25.5">
      <c r="A1228" s="803">
        <v>45</v>
      </c>
      <c r="B1228" s="804" t="s">
        <v>7445</v>
      </c>
      <c r="C1228" s="804" t="s">
        <v>7443</v>
      </c>
      <c r="D1228" s="815" t="s">
        <v>7446</v>
      </c>
      <c r="E1228" s="1060">
        <v>0</v>
      </c>
      <c r="F1228" s="986">
        <v>660</v>
      </c>
      <c r="G1228" s="986">
        <v>528</v>
      </c>
      <c r="H1228" s="986">
        <v>461.99999999999994</v>
      </c>
      <c r="I1228" s="986">
        <v>396</v>
      </c>
      <c r="M1228" s="813"/>
      <c r="N1228" s="813"/>
      <c r="O1228" s="813"/>
      <c r="P1228" s="813"/>
      <c r="Q1228" s="813"/>
    </row>
    <row r="1229" spans="1:17" s="249" customFormat="1" ht="15.75">
      <c r="A1229" s="820">
        <v>23</v>
      </c>
      <c r="B1229" s="821" t="s">
        <v>7710</v>
      </c>
      <c r="C1229" s="248"/>
      <c r="D1229" s="248"/>
      <c r="E1229" s="1059"/>
      <c r="F1229" s="985"/>
      <c r="G1229" s="985"/>
      <c r="H1229" s="985"/>
      <c r="I1229" s="985"/>
    </row>
    <row r="1230" spans="1:17" s="249" customFormat="1" ht="30">
      <c r="A1230" s="1229">
        <v>1</v>
      </c>
      <c r="B1230" s="1370" t="s">
        <v>5001</v>
      </c>
      <c r="C1230" s="693" t="s">
        <v>7447</v>
      </c>
      <c r="D1230" s="693" t="s">
        <v>7448</v>
      </c>
      <c r="E1230" s="1062">
        <v>2750</v>
      </c>
      <c r="F1230" s="987">
        <v>3603</v>
      </c>
      <c r="G1230" s="988">
        <v>0</v>
      </c>
      <c r="H1230" s="988">
        <v>0</v>
      </c>
      <c r="I1230" s="988"/>
      <c r="M1230" s="823"/>
      <c r="N1230" s="823"/>
      <c r="O1230" s="823"/>
      <c r="P1230" s="823"/>
      <c r="Q1230" s="823"/>
    </row>
    <row r="1231" spans="1:17" s="249" customFormat="1" ht="30">
      <c r="A1231" s="1229"/>
      <c r="B1231" s="1370"/>
      <c r="C1231" s="693" t="s">
        <v>7447</v>
      </c>
      <c r="D1231" s="693" t="s">
        <v>7449</v>
      </c>
      <c r="E1231" s="1062">
        <v>3120</v>
      </c>
      <c r="F1231" s="987">
        <v>4087</v>
      </c>
      <c r="G1231" s="988">
        <v>0</v>
      </c>
      <c r="H1231" s="988">
        <v>0</v>
      </c>
      <c r="I1231" s="988"/>
      <c r="M1231" s="823"/>
      <c r="N1231" s="823"/>
      <c r="O1231" s="823"/>
      <c r="P1231" s="823"/>
      <c r="Q1231" s="823"/>
    </row>
    <row r="1232" spans="1:17" s="249" customFormat="1" ht="30">
      <c r="A1232" s="1229"/>
      <c r="B1232" s="1370"/>
      <c r="C1232" s="693" t="s">
        <v>7447</v>
      </c>
      <c r="D1232" s="693" t="s">
        <v>7450</v>
      </c>
      <c r="E1232" s="1062">
        <v>3120</v>
      </c>
      <c r="F1232" s="987">
        <v>4087</v>
      </c>
      <c r="G1232" s="988">
        <v>0</v>
      </c>
      <c r="H1232" s="988">
        <v>0</v>
      </c>
      <c r="I1232" s="988"/>
      <c r="M1232" s="823"/>
      <c r="N1232" s="823"/>
      <c r="O1232" s="823"/>
      <c r="P1232" s="823"/>
      <c r="Q1232" s="823"/>
    </row>
    <row r="1233" spans="1:17" s="249" customFormat="1" ht="30">
      <c r="A1233" s="1229"/>
      <c r="B1233" s="1370"/>
      <c r="C1233" s="693" t="s">
        <v>7447</v>
      </c>
      <c r="D1233" s="693" t="s">
        <v>7451</v>
      </c>
      <c r="E1233" s="1062">
        <v>2880</v>
      </c>
      <c r="F1233" s="987">
        <v>3773</v>
      </c>
      <c r="G1233" s="988">
        <v>0</v>
      </c>
      <c r="H1233" s="988">
        <v>0</v>
      </c>
      <c r="I1233" s="988"/>
      <c r="M1233" s="823"/>
      <c r="N1233" s="823"/>
      <c r="O1233" s="823"/>
      <c r="P1233" s="823"/>
      <c r="Q1233" s="823"/>
    </row>
    <row r="1234" spans="1:17" s="249" customFormat="1" ht="30">
      <c r="A1234" s="1229"/>
      <c r="B1234" s="1370"/>
      <c r="C1234" s="693" t="s">
        <v>7452</v>
      </c>
      <c r="D1234" s="693" t="s">
        <v>7453</v>
      </c>
      <c r="E1234" s="1062">
        <v>2035</v>
      </c>
      <c r="F1234" s="987">
        <v>2666</v>
      </c>
      <c r="G1234" s="988">
        <v>1600</v>
      </c>
      <c r="H1234" s="988">
        <v>1200</v>
      </c>
      <c r="I1234" s="988"/>
      <c r="M1234" s="823"/>
      <c r="N1234" s="823"/>
      <c r="O1234" s="823"/>
      <c r="P1234" s="823"/>
      <c r="Q1234" s="823"/>
    </row>
    <row r="1235" spans="1:17" s="249" customFormat="1" ht="45">
      <c r="A1235" s="1229"/>
      <c r="B1235" s="1370"/>
      <c r="C1235" s="693" t="s">
        <v>7453</v>
      </c>
      <c r="D1235" s="693" t="s">
        <v>7454</v>
      </c>
      <c r="E1235" s="1062">
        <v>1375</v>
      </c>
      <c r="F1235" s="987">
        <v>1801</v>
      </c>
      <c r="G1235" s="988">
        <v>1081</v>
      </c>
      <c r="H1235" s="988">
        <v>0</v>
      </c>
      <c r="I1235" s="988"/>
      <c r="M1235" s="823"/>
      <c r="N1235" s="823"/>
      <c r="O1235" s="823"/>
      <c r="P1235" s="823"/>
      <c r="Q1235" s="823"/>
    </row>
    <row r="1236" spans="1:17" s="249" customFormat="1" ht="15.75">
      <c r="A1236" s="1229"/>
      <c r="B1236" s="1370"/>
      <c r="C1236" s="693" t="s">
        <v>7455</v>
      </c>
      <c r="D1236" s="693" t="s">
        <v>7456</v>
      </c>
      <c r="E1236" s="1062">
        <v>330</v>
      </c>
      <c r="F1236" s="987">
        <v>432</v>
      </c>
      <c r="G1236" s="988">
        <v>346</v>
      </c>
      <c r="H1236" s="988">
        <v>259</v>
      </c>
      <c r="I1236" s="988">
        <v>216</v>
      </c>
      <c r="M1236" s="823"/>
      <c r="N1236" s="823"/>
      <c r="O1236" s="823"/>
      <c r="P1236" s="823"/>
      <c r="Q1236" s="823"/>
    </row>
    <row r="1237" spans="1:17" s="249" customFormat="1" ht="30">
      <c r="A1237" s="1229"/>
      <c r="B1237" s="1370"/>
      <c r="C1237" s="693" t="s">
        <v>7448</v>
      </c>
      <c r="D1237" s="693" t="s">
        <v>7457</v>
      </c>
      <c r="E1237" s="1062">
        <v>1210</v>
      </c>
      <c r="F1237" s="987">
        <v>1585</v>
      </c>
      <c r="G1237" s="988">
        <v>951</v>
      </c>
      <c r="H1237" s="988">
        <v>0</v>
      </c>
      <c r="I1237" s="988"/>
      <c r="M1237" s="823"/>
      <c r="N1237" s="823"/>
      <c r="O1237" s="823"/>
      <c r="P1237" s="823"/>
      <c r="Q1237" s="823"/>
    </row>
    <row r="1238" spans="1:17" s="249" customFormat="1" ht="30">
      <c r="A1238" s="1229"/>
      <c r="B1238" s="1370"/>
      <c r="C1238" s="693" t="s">
        <v>7458</v>
      </c>
      <c r="D1238" s="693" t="s">
        <v>7459</v>
      </c>
      <c r="E1238" s="1062">
        <v>330</v>
      </c>
      <c r="F1238" s="987">
        <v>450</v>
      </c>
      <c r="G1238" s="988">
        <v>315</v>
      </c>
      <c r="H1238" s="988">
        <v>270</v>
      </c>
      <c r="I1238" s="988">
        <v>203</v>
      </c>
      <c r="M1238" s="823"/>
      <c r="N1238" s="823"/>
      <c r="O1238" s="823"/>
      <c r="P1238" s="823"/>
      <c r="Q1238" s="823"/>
    </row>
    <row r="1239" spans="1:17" s="249" customFormat="1" ht="30">
      <c r="A1239" s="1229"/>
      <c r="B1239" s="1370"/>
      <c r="C1239" s="693" t="s">
        <v>7459</v>
      </c>
      <c r="D1239" s="693" t="s">
        <v>7711</v>
      </c>
      <c r="E1239" s="1062">
        <v>220</v>
      </c>
      <c r="F1239" s="987">
        <v>400</v>
      </c>
      <c r="G1239" s="988">
        <v>280</v>
      </c>
      <c r="H1239" s="988">
        <v>240</v>
      </c>
      <c r="I1239" s="988">
        <v>180</v>
      </c>
      <c r="M1239" s="823"/>
      <c r="N1239" s="823"/>
      <c r="O1239" s="823"/>
      <c r="P1239" s="823"/>
      <c r="Q1239" s="823"/>
    </row>
    <row r="1240" spans="1:17" s="249" customFormat="1" ht="15.75">
      <c r="A1240" s="1229"/>
      <c r="B1240" s="1370"/>
      <c r="C1240" s="693" t="s">
        <v>7450</v>
      </c>
      <c r="D1240" s="693" t="s">
        <v>7461</v>
      </c>
      <c r="E1240" s="1062">
        <v>990</v>
      </c>
      <c r="F1240" s="987">
        <v>1297</v>
      </c>
      <c r="G1240" s="988">
        <v>778</v>
      </c>
      <c r="H1240" s="988">
        <v>649</v>
      </c>
      <c r="I1240" s="988">
        <v>519</v>
      </c>
      <c r="M1240" s="823"/>
      <c r="N1240" s="823"/>
      <c r="O1240" s="823"/>
      <c r="P1240" s="823"/>
      <c r="Q1240" s="823"/>
    </row>
    <row r="1241" spans="1:17" s="249" customFormat="1" ht="45">
      <c r="A1241" s="1229"/>
      <c r="B1241" s="1370"/>
      <c r="C1241" s="693" t="s">
        <v>7450</v>
      </c>
      <c r="D1241" s="693" t="s">
        <v>7462</v>
      </c>
      <c r="E1241" s="1062">
        <v>2255</v>
      </c>
      <c r="F1241" s="987">
        <v>2954</v>
      </c>
      <c r="G1241" s="988">
        <v>1772</v>
      </c>
      <c r="H1241" s="988">
        <v>1182</v>
      </c>
      <c r="I1241" s="988"/>
      <c r="M1241" s="823"/>
      <c r="N1241" s="823"/>
      <c r="O1241" s="823"/>
      <c r="P1241" s="823"/>
      <c r="Q1241" s="823"/>
    </row>
    <row r="1242" spans="1:17" s="249" customFormat="1" ht="30">
      <c r="A1242" s="1229"/>
      <c r="B1242" s="1370"/>
      <c r="C1242" s="693" t="s">
        <v>7463</v>
      </c>
      <c r="D1242" s="693" t="s">
        <v>7464</v>
      </c>
      <c r="E1242" s="1062">
        <v>1650</v>
      </c>
      <c r="F1242" s="987">
        <v>2162</v>
      </c>
      <c r="G1242" s="988">
        <v>1297</v>
      </c>
      <c r="H1242" s="988">
        <v>865</v>
      </c>
      <c r="I1242" s="988"/>
      <c r="M1242" s="823"/>
      <c r="N1242" s="823"/>
      <c r="O1242" s="823"/>
      <c r="P1242" s="823"/>
      <c r="Q1242" s="823"/>
    </row>
    <row r="1243" spans="1:17" s="249" customFormat="1" ht="30">
      <c r="A1243" s="1229"/>
      <c r="B1243" s="1370"/>
      <c r="C1243" s="693" t="s">
        <v>7464</v>
      </c>
      <c r="D1243" s="824" t="s">
        <v>7465</v>
      </c>
      <c r="E1243" s="1062">
        <v>330</v>
      </c>
      <c r="F1243" s="987">
        <v>1742</v>
      </c>
      <c r="G1243" s="988">
        <v>1045</v>
      </c>
      <c r="H1243" s="988">
        <v>697</v>
      </c>
      <c r="I1243" s="988">
        <v>610</v>
      </c>
      <c r="M1243" s="823"/>
      <c r="N1243" s="823"/>
      <c r="O1243" s="823"/>
      <c r="P1243" s="823"/>
      <c r="Q1243" s="823"/>
    </row>
    <row r="1244" spans="1:17" s="249" customFormat="1" ht="45">
      <c r="A1244" s="1229"/>
      <c r="B1244" s="1370"/>
      <c r="C1244" s="693" t="s">
        <v>7449</v>
      </c>
      <c r="D1244" s="693" t="s">
        <v>7462</v>
      </c>
      <c r="E1244" s="1062">
        <v>1200</v>
      </c>
      <c r="F1244" s="987">
        <v>1572</v>
      </c>
      <c r="G1244" s="988">
        <v>943</v>
      </c>
      <c r="H1244" s="988">
        <v>629</v>
      </c>
      <c r="I1244" s="988">
        <v>550</v>
      </c>
      <c r="M1244" s="823"/>
      <c r="N1244" s="823"/>
      <c r="O1244" s="823"/>
      <c r="P1244" s="823"/>
      <c r="Q1244" s="823"/>
    </row>
    <row r="1245" spans="1:17" s="249" customFormat="1" ht="15.75">
      <c r="A1245" s="1229"/>
      <c r="B1245" s="1370"/>
      <c r="C1245" s="693" t="s">
        <v>7449</v>
      </c>
      <c r="D1245" s="824" t="s">
        <v>7466</v>
      </c>
      <c r="E1245" s="1062">
        <v>1740</v>
      </c>
      <c r="F1245" s="987">
        <v>2279</v>
      </c>
      <c r="G1245" s="988">
        <v>0</v>
      </c>
      <c r="H1245" s="988">
        <v>0</v>
      </c>
      <c r="I1245" s="988"/>
      <c r="M1245" s="823"/>
      <c r="N1245" s="823"/>
      <c r="O1245" s="823"/>
      <c r="P1245" s="823"/>
      <c r="Q1245" s="823"/>
    </row>
    <row r="1246" spans="1:17" s="249" customFormat="1" ht="15.75">
      <c r="A1246" s="1229"/>
      <c r="B1246" s="1370"/>
      <c r="C1246" s="824" t="s">
        <v>7467</v>
      </c>
      <c r="D1246" s="824" t="s">
        <v>7468</v>
      </c>
      <c r="E1246" s="1062">
        <v>1595</v>
      </c>
      <c r="F1246" s="987">
        <v>2089</v>
      </c>
      <c r="G1246" s="988">
        <v>1253</v>
      </c>
      <c r="H1246" s="988">
        <v>836</v>
      </c>
      <c r="I1246" s="988"/>
      <c r="M1246" s="823"/>
      <c r="N1246" s="823"/>
      <c r="O1246" s="823"/>
      <c r="P1246" s="823"/>
      <c r="Q1246" s="823"/>
    </row>
    <row r="1247" spans="1:17" s="249" customFormat="1" ht="15.75">
      <c r="A1247" s="1229"/>
      <c r="B1247" s="1370"/>
      <c r="C1247" s="693" t="s">
        <v>7449</v>
      </c>
      <c r="D1247" s="693" t="s">
        <v>7469</v>
      </c>
      <c r="E1247" s="1062">
        <v>275</v>
      </c>
      <c r="F1247" s="987">
        <v>400</v>
      </c>
      <c r="G1247" s="988">
        <v>240</v>
      </c>
      <c r="H1247" s="988">
        <v>0</v>
      </c>
      <c r="I1247" s="988"/>
      <c r="M1247" s="823"/>
      <c r="N1247" s="823"/>
      <c r="O1247" s="823"/>
      <c r="P1247" s="823"/>
      <c r="Q1247" s="823"/>
    </row>
    <row r="1248" spans="1:17" s="249" customFormat="1" ht="15.75">
      <c r="A1248" s="1229"/>
      <c r="B1248" s="1370"/>
      <c r="C1248" s="824" t="s">
        <v>7712</v>
      </c>
      <c r="D1248" s="824" t="s">
        <v>7470</v>
      </c>
      <c r="E1248" s="1062">
        <v>600</v>
      </c>
      <c r="F1248" s="987">
        <v>786</v>
      </c>
      <c r="G1248" s="988">
        <v>472</v>
      </c>
      <c r="H1248" s="988">
        <v>0</v>
      </c>
      <c r="I1248" s="988"/>
      <c r="M1248" s="823"/>
      <c r="N1248" s="823"/>
      <c r="O1248" s="823"/>
      <c r="P1248" s="823"/>
      <c r="Q1248" s="823"/>
    </row>
    <row r="1249" spans="1:17" s="249" customFormat="1" ht="15.75">
      <c r="A1249" s="1229">
        <v>2</v>
      </c>
      <c r="B1249" s="1370" t="s">
        <v>7471</v>
      </c>
      <c r="C1249" s="693" t="s">
        <v>7472</v>
      </c>
      <c r="D1249" s="824" t="s">
        <v>7473</v>
      </c>
      <c r="E1249" s="1062">
        <v>220</v>
      </c>
      <c r="F1249" s="987">
        <v>400</v>
      </c>
      <c r="G1249" s="988">
        <v>240</v>
      </c>
      <c r="H1249" s="988">
        <v>160</v>
      </c>
      <c r="I1249" s="988"/>
      <c r="M1249" s="823"/>
      <c r="N1249" s="823"/>
      <c r="O1249" s="823"/>
      <c r="P1249" s="823"/>
      <c r="Q1249" s="823"/>
    </row>
    <row r="1250" spans="1:17" s="249" customFormat="1" ht="15.75">
      <c r="A1250" s="1229"/>
      <c r="B1250" s="1370"/>
      <c r="C1250" s="824" t="s">
        <v>7474</v>
      </c>
      <c r="D1250" s="693" t="s">
        <v>7475</v>
      </c>
      <c r="E1250" s="1062">
        <v>165</v>
      </c>
      <c r="F1250" s="987">
        <v>300</v>
      </c>
      <c r="G1250" s="988">
        <v>180</v>
      </c>
      <c r="H1250" s="988">
        <v>120</v>
      </c>
      <c r="I1250" s="988"/>
      <c r="M1250" s="823"/>
      <c r="N1250" s="823"/>
      <c r="O1250" s="823"/>
      <c r="P1250" s="823"/>
      <c r="Q1250" s="823"/>
    </row>
    <row r="1251" spans="1:17" s="249" customFormat="1" ht="15.75">
      <c r="A1251" s="1229"/>
      <c r="B1251" s="1370"/>
      <c r="C1251" s="693" t="s">
        <v>7472</v>
      </c>
      <c r="D1251" s="824" t="s">
        <v>7476</v>
      </c>
      <c r="E1251" s="1062">
        <v>275</v>
      </c>
      <c r="F1251" s="987">
        <v>360</v>
      </c>
      <c r="G1251" s="988">
        <v>216</v>
      </c>
      <c r="H1251" s="988">
        <v>0</v>
      </c>
      <c r="I1251" s="988"/>
      <c r="M1251" s="823"/>
      <c r="N1251" s="823"/>
      <c r="O1251" s="823"/>
      <c r="P1251" s="823"/>
      <c r="Q1251" s="823"/>
    </row>
    <row r="1252" spans="1:17" s="249" customFormat="1" ht="15.75">
      <c r="A1252" s="1229"/>
      <c r="B1252" s="1370"/>
      <c r="C1252" s="824" t="s">
        <v>7476</v>
      </c>
      <c r="D1252" s="824" t="s">
        <v>7477</v>
      </c>
      <c r="E1252" s="1062">
        <v>143</v>
      </c>
      <c r="F1252" s="987">
        <v>187</v>
      </c>
      <c r="G1252" s="988">
        <v>112</v>
      </c>
      <c r="H1252" s="988">
        <v>0</v>
      </c>
      <c r="I1252" s="988"/>
      <c r="M1252" s="823"/>
      <c r="N1252" s="823"/>
      <c r="O1252" s="823"/>
      <c r="P1252" s="823"/>
      <c r="Q1252" s="823"/>
    </row>
    <row r="1253" spans="1:17" s="249" customFormat="1" ht="15.75">
      <c r="A1253" s="1229"/>
      <c r="B1253" s="1370"/>
      <c r="C1253" s="693" t="s">
        <v>7472</v>
      </c>
      <c r="D1253" s="693" t="s">
        <v>7478</v>
      </c>
      <c r="E1253" s="1062">
        <v>220</v>
      </c>
      <c r="F1253" s="987">
        <v>800</v>
      </c>
      <c r="G1253" s="988">
        <v>480</v>
      </c>
      <c r="H1253" s="988">
        <v>0</v>
      </c>
      <c r="I1253" s="988"/>
      <c r="M1253" s="823"/>
      <c r="N1253" s="823"/>
      <c r="O1253" s="823"/>
      <c r="P1253" s="823"/>
      <c r="Q1253" s="823"/>
    </row>
    <row r="1254" spans="1:17" s="249" customFormat="1" ht="15.75">
      <c r="A1254" s="1229"/>
      <c r="B1254" s="1370"/>
      <c r="C1254" s="693" t="s">
        <v>7472</v>
      </c>
      <c r="D1254" s="824" t="s">
        <v>7479</v>
      </c>
      <c r="E1254" s="1062">
        <v>275</v>
      </c>
      <c r="F1254" s="987">
        <v>550</v>
      </c>
      <c r="G1254" s="988">
        <v>330</v>
      </c>
      <c r="H1254" s="988">
        <v>0</v>
      </c>
      <c r="I1254" s="988"/>
      <c r="M1254" s="823"/>
      <c r="N1254" s="823"/>
      <c r="O1254" s="823"/>
      <c r="P1254" s="823"/>
      <c r="Q1254" s="823"/>
    </row>
    <row r="1255" spans="1:17" s="249" customFormat="1" ht="15.75">
      <c r="A1255" s="1229">
        <v>3</v>
      </c>
      <c r="B1255" s="1370" t="s">
        <v>7480</v>
      </c>
      <c r="C1255" s="693" t="s">
        <v>7481</v>
      </c>
      <c r="D1255" s="824" t="s">
        <v>7482</v>
      </c>
      <c r="E1255" s="1062">
        <v>660</v>
      </c>
      <c r="F1255" s="987">
        <v>865</v>
      </c>
      <c r="G1255" s="988">
        <v>519</v>
      </c>
      <c r="H1255" s="988">
        <v>346</v>
      </c>
      <c r="I1255" s="988"/>
      <c r="M1255" s="823"/>
      <c r="N1255" s="823"/>
      <c r="O1255" s="823"/>
      <c r="P1255" s="823"/>
      <c r="Q1255" s="823"/>
    </row>
    <row r="1256" spans="1:17" s="249" customFormat="1" ht="15.75">
      <c r="A1256" s="1229"/>
      <c r="B1256" s="1370"/>
      <c r="C1256" s="693" t="s">
        <v>7481</v>
      </c>
      <c r="D1256" s="693" t="s">
        <v>7483</v>
      </c>
      <c r="E1256" s="1062">
        <v>220</v>
      </c>
      <c r="F1256" s="987">
        <v>500</v>
      </c>
      <c r="G1256" s="988">
        <v>300</v>
      </c>
      <c r="H1256" s="988">
        <v>200</v>
      </c>
      <c r="I1256" s="988"/>
      <c r="M1256" s="823"/>
      <c r="N1256" s="823"/>
      <c r="O1256" s="823"/>
      <c r="P1256" s="823"/>
      <c r="Q1256" s="823"/>
    </row>
    <row r="1257" spans="1:17" s="249" customFormat="1" ht="15.75">
      <c r="A1257" s="1229"/>
      <c r="B1257" s="1370"/>
      <c r="C1257" s="693" t="s">
        <v>7483</v>
      </c>
      <c r="D1257" s="693" t="s">
        <v>7484</v>
      </c>
      <c r="E1257" s="1062">
        <v>154</v>
      </c>
      <c r="F1257" s="987">
        <v>300</v>
      </c>
      <c r="G1257" s="988">
        <v>240</v>
      </c>
      <c r="H1257" s="988">
        <v>210</v>
      </c>
      <c r="I1257" s="988"/>
      <c r="M1257" s="823"/>
      <c r="N1257" s="823"/>
      <c r="O1257" s="823"/>
      <c r="P1257" s="823"/>
      <c r="Q1257" s="823"/>
    </row>
    <row r="1258" spans="1:17" s="249" customFormat="1" ht="15.75">
      <c r="A1258" s="1229"/>
      <c r="B1258" s="1370"/>
      <c r="C1258" s="693" t="s">
        <v>7485</v>
      </c>
      <c r="D1258" s="824" t="s">
        <v>7486</v>
      </c>
      <c r="E1258" s="1062">
        <v>154</v>
      </c>
      <c r="F1258" s="987">
        <v>300</v>
      </c>
      <c r="G1258" s="988">
        <v>240</v>
      </c>
      <c r="H1258" s="988">
        <v>210</v>
      </c>
      <c r="I1258" s="988"/>
      <c r="M1258" s="823"/>
      <c r="N1258" s="823"/>
      <c r="O1258" s="823"/>
      <c r="P1258" s="823"/>
      <c r="Q1258" s="823"/>
    </row>
    <row r="1259" spans="1:17" s="249" customFormat="1" ht="15.75">
      <c r="A1259" s="1229">
        <v>4</v>
      </c>
      <c r="B1259" s="1240" t="s">
        <v>7487</v>
      </c>
      <c r="C1259" s="824" t="s">
        <v>7488</v>
      </c>
      <c r="D1259" s="824" t="s">
        <v>7489</v>
      </c>
      <c r="E1259" s="1062">
        <v>154</v>
      </c>
      <c r="F1259" s="987">
        <v>300</v>
      </c>
      <c r="G1259" s="988">
        <v>240</v>
      </c>
      <c r="H1259" s="988">
        <v>210</v>
      </c>
      <c r="I1259" s="988">
        <v>150</v>
      </c>
      <c r="M1259" s="823"/>
      <c r="N1259" s="823"/>
      <c r="O1259" s="823"/>
      <c r="P1259" s="823"/>
      <c r="Q1259" s="823"/>
    </row>
    <row r="1260" spans="1:17" s="249" customFormat="1" ht="15.75">
      <c r="A1260" s="1229"/>
      <c r="B1260" s="1241"/>
      <c r="C1260" s="824" t="s">
        <v>7488</v>
      </c>
      <c r="D1260" s="824" t="s">
        <v>7490</v>
      </c>
      <c r="E1260" s="1063">
        <v>154</v>
      </c>
      <c r="F1260" s="987">
        <v>300</v>
      </c>
      <c r="G1260" s="988">
        <v>240</v>
      </c>
      <c r="H1260" s="988">
        <v>210</v>
      </c>
      <c r="I1260" s="988"/>
      <c r="M1260" s="823"/>
      <c r="N1260" s="823"/>
      <c r="O1260" s="823"/>
      <c r="P1260" s="823"/>
      <c r="Q1260" s="823"/>
    </row>
    <row r="1261" spans="1:17" s="249" customFormat="1" ht="15.75">
      <c r="A1261" s="825">
        <v>5</v>
      </c>
      <c r="B1261" s="826" t="s">
        <v>7491</v>
      </c>
      <c r="C1261" s="824" t="s">
        <v>7461</v>
      </c>
      <c r="D1261" s="824" t="s">
        <v>7460</v>
      </c>
      <c r="E1261" s="1062">
        <v>154</v>
      </c>
      <c r="F1261" s="987">
        <v>300</v>
      </c>
      <c r="G1261" s="988">
        <v>240</v>
      </c>
      <c r="H1261" s="988">
        <v>210</v>
      </c>
      <c r="I1261" s="988"/>
      <c r="M1261" s="823"/>
      <c r="N1261" s="823"/>
      <c r="O1261" s="823"/>
      <c r="P1261" s="823"/>
      <c r="Q1261" s="823"/>
    </row>
    <row r="1262" spans="1:17" s="249" customFormat="1" ht="30">
      <c r="A1262" s="1229">
        <v>6</v>
      </c>
      <c r="B1262" s="1240" t="s">
        <v>7492</v>
      </c>
      <c r="C1262" s="693" t="s">
        <v>7493</v>
      </c>
      <c r="D1262" s="693" t="s">
        <v>7494</v>
      </c>
      <c r="E1262" s="1062">
        <v>154</v>
      </c>
      <c r="F1262" s="987">
        <v>350</v>
      </c>
      <c r="G1262" s="988">
        <v>280</v>
      </c>
      <c r="H1262" s="988">
        <v>0</v>
      </c>
      <c r="I1262" s="988"/>
      <c r="M1262" s="823"/>
      <c r="N1262" s="823"/>
      <c r="O1262" s="823"/>
      <c r="P1262" s="823"/>
      <c r="Q1262" s="823"/>
    </row>
    <row r="1263" spans="1:17" s="249" customFormat="1" ht="30">
      <c r="A1263" s="1229"/>
      <c r="B1263" s="1241"/>
      <c r="C1263" s="693" t="s">
        <v>7494</v>
      </c>
      <c r="D1263" s="693" t="s">
        <v>7495</v>
      </c>
      <c r="E1263" s="1062">
        <v>154</v>
      </c>
      <c r="F1263" s="987">
        <v>350</v>
      </c>
      <c r="G1263" s="988">
        <v>280</v>
      </c>
      <c r="H1263" s="988">
        <v>245</v>
      </c>
      <c r="I1263" s="988"/>
      <c r="M1263" s="823"/>
      <c r="N1263" s="823"/>
      <c r="O1263" s="823"/>
      <c r="P1263" s="823"/>
      <c r="Q1263" s="823"/>
    </row>
    <row r="1264" spans="1:17" s="249" customFormat="1" ht="15.75">
      <c r="A1264" s="1229">
        <v>7</v>
      </c>
      <c r="B1264" s="1239" t="s">
        <v>7496</v>
      </c>
      <c r="C1264" s="693" t="s">
        <v>7497</v>
      </c>
      <c r="D1264" s="693" t="s">
        <v>7498</v>
      </c>
      <c r="E1264" s="1062">
        <v>6050</v>
      </c>
      <c r="F1264" s="987">
        <v>7926</v>
      </c>
      <c r="G1264" s="988">
        <v>4756</v>
      </c>
      <c r="H1264" s="988">
        <v>3170</v>
      </c>
      <c r="I1264" s="988"/>
      <c r="M1264" s="823"/>
      <c r="N1264" s="823"/>
      <c r="O1264" s="823"/>
      <c r="P1264" s="823"/>
      <c r="Q1264" s="823"/>
    </row>
    <row r="1265" spans="1:17" s="249" customFormat="1" ht="15.75">
      <c r="A1265" s="1229"/>
      <c r="B1265" s="1239"/>
      <c r="C1265" s="693" t="s">
        <v>7498</v>
      </c>
      <c r="D1265" s="693" t="s">
        <v>7499</v>
      </c>
      <c r="E1265" s="1063">
        <v>2277</v>
      </c>
      <c r="F1265" s="987">
        <v>4500</v>
      </c>
      <c r="G1265" s="988">
        <v>2700</v>
      </c>
      <c r="H1265" s="988">
        <v>1800</v>
      </c>
      <c r="I1265" s="988"/>
      <c r="M1265" s="823"/>
      <c r="N1265" s="823"/>
      <c r="O1265" s="823"/>
      <c r="P1265" s="823"/>
      <c r="Q1265" s="823"/>
    </row>
    <row r="1266" spans="1:17" s="249" customFormat="1" ht="30">
      <c r="A1266" s="1229"/>
      <c r="B1266" s="1239"/>
      <c r="C1266" s="693" t="s">
        <v>7500</v>
      </c>
      <c r="D1266" s="693" t="s">
        <v>7501</v>
      </c>
      <c r="E1266" s="1062">
        <v>693</v>
      </c>
      <c r="F1266" s="987">
        <v>1000</v>
      </c>
      <c r="G1266" s="988">
        <v>700</v>
      </c>
      <c r="H1266" s="988">
        <v>500</v>
      </c>
      <c r="I1266" s="988">
        <v>400</v>
      </c>
      <c r="M1266" s="823"/>
      <c r="N1266" s="823"/>
      <c r="O1266" s="823"/>
      <c r="P1266" s="823"/>
      <c r="Q1266" s="823"/>
    </row>
    <row r="1267" spans="1:17" s="249" customFormat="1" ht="30">
      <c r="A1267" s="1229"/>
      <c r="B1267" s="1239"/>
      <c r="C1267" s="693" t="s">
        <v>7501</v>
      </c>
      <c r="D1267" s="693" t="s">
        <v>7502</v>
      </c>
      <c r="E1267" s="1062">
        <v>275</v>
      </c>
      <c r="F1267" s="987">
        <v>400</v>
      </c>
      <c r="G1267" s="988">
        <v>280</v>
      </c>
      <c r="H1267" s="988">
        <v>200</v>
      </c>
      <c r="I1267" s="988">
        <v>160</v>
      </c>
      <c r="M1267" s="823"/>
      <c r="N1267" s="823"/>
      <c r="O1267" s="823"/>
      <c r="P1267" s="823"/>
      <c r="Q1267" s="823"/>
    </row>
    <row r="1268" spans="1:17" s="249" customFormat="1" ht="30">
      <c r="A1268" s="1229"/>
      <c r="B1268" s="1239"/>
      <c r="C1268" s="693" t="s">
        <v>7500</v>
      </c>
      <c r="D1268" s="693" t="s">
        <v>7503</v>
      </c>
      <c r="E1268" s="1062">
        <v>700</v>
      </c>
      <c r="F1268" s="987">
        <v>950</v>
      </c>
      <c r="G1268" s="988">
        <v>665</v>
      </c>
      <c r="H1268" s="988">
        <v>0</v>
      </c>
      <c r="I1268" s="988"/>
      <c r="M1268" s="823"/>
      <c r="N1268" s="823"/>
      <c r="O1268" s="823"/>
      <c r="P1268" s="823"/>
      <c r="Q1268" s="823"/>
    </row>
    <row r="1269" spans="1:17" s="249" customFormat="1" ht="15.75">
      <c r="A1269" s="1229">
        <v>8</v>
      </c>
      <c r="B1269" s="1239" t="s">
        <v>7504</v>
      </c>
      <c r="C1269" s="693" t="s">
        <v>7505</v>
      </c>
      <c r="D1269" s="693" t="s">
        <v>7506</v>
      </c>
      <c r="E1269" s="1062">
        <v>6050</v>
      </c>
      <c r="F1269" s="987">
        <v>7926</v>
      </c>
      <c r="G1269" s="988">
        <v>5548</v>
      </c>
      <c r="H1269" s="988">
        <v>0</v>
      </c>
      <c r="I1269" s="988"/>
      <c r="M1269" s="823"/>
      <c r="N1269" s="823"/>
      <c r="O1269" s="823"/>
      <c r="P1269" s="823"/>
      <c r="Q1269" s="823"/>
    </row>
    <row r="1270" spans="1:17" s="249" customFormat="1" ht="15.75">
      <c r="A1270" s="1229"/>
      <c r="B1270" s="1239"/>
      <c r="C1270" s="693" t="s">
        <v>7506</v>
      </c>
      <c r="D1270" s="693" t="s">
        <v>7507</v>
      </c>
      <c r="E1270" s="1062">
        <v>2365</v>
      </c>
      <c r="F1270" s="987">
        <v>3098</v>
      </c>
      <c r="G1270" s="988">
        <v>1859</v>
      </c>
      <c r="H1270" s="988">
        <v>1239</v>
      </c>
      <c r="I1270" s="988"/>
      <c r="M1270" s="823"/>
      <c r="N1270" s="823"/>
      <c r="O1270" s="823"/>
      <c r="P1270" s="823"/>
      <c r="Q1270" s="823"/>
    </row>
    <row r="1271" spans="1:17" s="249" customFormat="1" ht="15.75">
      <c r="A1271" s="1229"/>
      <c r="B1271" s="1239"/>
      <c r="C1271" s="693" t="s">
        <v>7507</v>
      </c>
      <c r="D1271" s="824" t="s">
        <v>7465</v>
      </c>
      <c r="E1271" s="1062">
        <v>1375</v>
      </c>
      <c r="F1271" s="987">
        <v>1801</v>
      </c>
      <c r="G1271" s="988">
        <v>1081</v>
      </c>
      <c r="H1271" s="988">
        <v>720</v>
      </c>
      <c r="I1271" s="988"/>
      <c r="M1271" s="823"/>
      <c r="N1271" s="823"/>
      <c r="O1271" s="823"/>
      <c r="P1271" s="823"/>
      <c r="Q1271" s="823"/>
    </row>
    <row r="1272" spans="1:17" s="249" customFormat="1" ht="15.75">
      <c r="A1272" s="825">
        <v>9</v>
      </c>
      <c r="B1272" s="826" t="s">
        <v>7713</v>
      </c>
      <c r="C1272" s="824" t="s">
        <v>7508</v>
      </c>
      <c r="D1272" s="824" t="s">
        <v>7509</v>
      </c>
      <c r="E1272" s="1062">
        <v>5500</v>
      </c>
      <c r="F1272" s="987">
        <v>7205</v>
      </c>
      <c r="G1272" s="988">
        <v>0</v>
      </c>
      <c r="H1272" s="988">
        <v>0</v>
      </c>
      <c r="I1272" s="988"/>
      <c r="M1272" s="823"/>
      <c r="N1272" s="823"/>
      <c r="O1272" s="823"/>
      <c r="P1272" s="823"/>
      <c r="Q1272" s="823"/>
    </row>
    <row r="1273" spans="1:17" s="249" customFormat="1" ht="30">
      <c r="A1273" s="1229">
        <v>10</v>
      </c>
      <c r="B1273" s="1370" t="s">
        <v>7510</v>
      </c>
      <c r="C1273" s="693" t="s">
        <v>7505</v>
      </c>
      <c r="D1273" s="693" t="s">
        <v>7511</v>
      </c>
      <c r="E1273" s="1062">
        <v>2255</v>
      </c>
      <c r="F1273" s="987">
        <v>2954</v>
      </c>
      <c r="G1273" s="988">
        <v>2068</v>
      </c>
      <c r="H1273" s="988">
        <v>0</v>
      </c>
      <c r="I1273" s="988"/>
      <c r="M1273" s="823"/>
      <c r="N1273" s="823"/>
      <c r="O1273" s="823"/>
      <c r="P1273" s="823"/>
      <c r="Q1273" s="823"/>
    </row>
    <row r="1274" spans="1:17" s="249" customFormat="1" ht="30">
      <c r="A1274" s="1229"/>
      <c r="B1274" s="1370"/>
      <c r="C1274" s="693" t="s">
        <v>7511</v>
      </c>
      <c r="D1274" s="693" t="s">
        <v>7512</v>
      </c>
      <c r="E1274" s="1062">
        <v>1375</v>
      </c>
      <c r="F1274" s="987">
        <v>1801</v>
      </c>
      <c r="G1274" s="988">
        <v>1261</v>
      </c>
      <c r="H1274" s="988">
        <v>901</v>
      </c>
      <c r="I1274" s="988"/>
      <c r="M1274" s="823"/>
      <c r="N1274" s="823"/>
      <c r="O1274" s="823"/>
      <c r="P1274" s="823"/>
      <c r="Q1274" s="823"/>
    </row>
    <row r="1275" spans="1:17" s="249" customFormat="1" ht="15.75">
      <c r="A1275" s="1229">
        <v>11</v>
      </c>
      <c r="B1275" s="1370" t="s">
        <v>7513</v>
      </c>
      <c r="C1275" s="693" t="s">
        <v>7514</v>
      </c>
      <c r="D1275" s="693" t="s">
        <v>7515</v>
      </c>
      <c r="E1275" s="1062">
        <v>2277</v>
      </c>
      <c r="F1275" s="987">
        <v>2983</v>
      </c>
      <c r="G1275" s="988">
        <v>2088</v>
      </c>
      <c r="H1275" s="988">
        <v>1492</v>
      </c>
      <c r="I1275" s="988">
        <v>1044</v>
      </c>
      <c r="M1275" s="823"/>
      <c r="N1275" s="823"/>
      <c r="O1275" s="823"/>
      <c r="P1275" s="823"/>
      <c r="Q1275" s="823"/>
    </row>
    <row r="1276" spans="1:17" s="249" customFormat="1" ht="15.75">
      <c r="A1276" s="1229"/>
      <c r="B1276" s="1370"/>
      <c r="C1276" s="693" t="s">
        <v>7515</v>
      </c>
      <c r="D1276" s="693" t="s">
        <v>7478</v>
      </c>
      <c r="E1276" s="1062">
        <v>1375</v>
      </c>
      <c r="F1276" s="987">
        <v>1801</v>
      </c>
      <c r="G1276" s="988">
        <v>1261</v>
      </c>
      <c r="H1276" s="988">
        <v>901</v>
      </c>
      <c r="I1276" s="988"/>
      <c r="M1276" s="823"/>
      <c r="N1276" s="823"/>
      <c r="O1276" s="823"/>
      <c r="P1276" s="823"/>
      <c r="Q1276" s="823"/>
    </row>
    <row r="1277" spans="1:17" s="249" customFormat="1" ht="30">
      <c r="A1277" s="1229"/>
      <c r="B1277" s="1370"/>
      <c r="C1277" s="693" t="s">
        <v>7516</v>
      </c>
      <c r="D1277" s="693" t="s">
        <v>7517</v>
      </c>
      <c r="E1277" s="1062">
        <v>606</v>
      </c>
      <c r="F1277" s="987">
        <v>800</v>
      </c>
      <c r="G1277" s="988">
        <v>560</v>
      </c>
      <c r="H1277" s="988">
        <v>400</v>
      </c>
      <c r="I1277" s="988"/>
      <c r="M1277" s="823"/>
      <c r="N1277" s="823"/>
      <c r="O1277" s="823"/>
      <c r="P1277" s="823"/>
      <c r="Q1277" s="823"/>
    </row>
    <row r="1278" spans="1:17" s="249" customFormat="1" ht="15.75">
      <c r="A1278" s="1229">
        <v>12</v>
      </c>
      <c r="B1278" s="1240" t="s">
        <v>7518</v>
      </c>
      <c r="C1278" s="693" t="s">
        <v>7519</v>
      </c>
      <c r="D1278" s="693" t="s">
        <v>7520</v>
      </c>
      <c r="E1278" s="1062">
        <v>2376</v>
      </c>
      <c r="F1278" s="987">
        <v>3113</v>
      </c>
      <c r="G1278" s="988">
        <v>0</v>
      </c>
      <c r="H1278" s="988">
        <v>0</v>
      </c>
      <c r="I1278" s="988"/>
      <c r="M1278" s="823"/>
      <c r="N1278" s="823"/>
      <c r="O1278" s="823"/>
      <c r="P1278" s="823"/>
      <c r="Q1278" s="823"/>
    </row>
    <row r="1279" spans="1:17" s="249" customFormat="1" ht="15.75">
      <c r="A1279" s="1229"/>
      <c r="B1279" s="1369"/>
      <c r="C1279" s="693" t="s">
        <v>7520</v>
      </c>
      <c r="D1279" s="693" t="s">
        <v>7521</v>
      </c>
      <c r="E1279" s="1062">
        <v>1250</v>
      </c>
      <c r="F1279" s="987">
        <v>1638</v>
      </c>
      <c r="G1279" s="988">
        <v>983</v>
      </c>
      <c r="H1279" s="988">
        <v>819</v>
      </c>
      <c r="I1279" s="988">
        <v>573</v>
      </c>
      <c r="M1279" s="823"/>
      <c r="N1279" s="823"/>
      <c r="O1279" s="823"/>
      <c r="P1279" s="823"/>
      <c r="Q1279" s="823"/>
    </row>
    <row r="1280" spans="1:17" s="249" customFormat="1" ht="15.75">
      <c r="A1280" s="1229"/>
      <c r="B1280" s="1369"/>
      <c r="C1280" s="693" t="s">
        <v>7522</v>
      </c>
      <c r="D1280" s="693" t="s">
        <v>7523</v>
      </c>
      <c r="E1280" s="1062">
        <v>704</v>
      </c>
      <c r="F1280" s="987">
        <v>922</v>
      </c>
      <c r="G1280" s="988">
        <v>553</v>
      </c>
      <c r="H1280" s="988">
        <v>461</v>
      </c>
      <c r="I1280" s="988"/>
      <c r="M1280" s="823"/>
      <c r="N1280" s="823"/>
      <c r="O1280" s="823"/>
      <c r="P1280" s="823"/>
      <c r="Q1280" s="823"/>
    </row>
    <row r="1281" spans="1:17" s="249" customFormat="1" ht="15.75">
      <c r="A1281" s="1229"/>
      <c r="B1281" s="1369"/>
      <c r="C1281" s="693" t="s">
        <v>7523</v>
      </c>
      <c r="D1281" s="824" t="s">
        <v>7524</v>
      </c>
      <c r="E1281" s="1062">
        <v>693</v>
      </c>
      <c r="F1281" s="987">
        <v>908</v>
      </c>
      <c r="G1281" s="988">
        <v>545</v>
      </c>
      <c r="H1281" s="988">
        <v>454</v>
      </c>
      <c r="I1281" s="988"/>
      <c r="M1281" s="823"/>
      <c r="N1281" s="823"/>
      <c r="O1281" s="823"/>
      <c r="P1281" s="823"/>
      <c r="Q1281" s="823"/>
    </row>
    <row r="1282" spans="1:17" s="249" customFormat="1" ht="30">
      <c r="A1282" s="1229"/>
      <c r="B1282" s="1369"/>
      <c r="C1282" s="693" t="s">
        <v>7525</v>
      </c>
      <c r="D1282" s="693" t="s">
        <v>7526</v>
      </c>
      <c r="E1282" s="1062">
        <v>550</v>
      </c>
      <c r="F1282" s="987">
        <v>800</v>
      </c>
      <c r="G1282" s="988">
        <v>480</v>
      </c>
      <c r="H1282" s="988">
        <v>320</v>
      </c>
      <c r="I1282" s="988">
        <v>280</v>
      </c>
      <c r="M1282" s="823"/>
      <c r="N1282" s="823"/>
      <c r="O1282" s="823"/>
      <c r="P1282" s="823"/>
      <c r="Q1282" s="823"/>
    </row>
    <row r="1283" spans="1:17" s="249" customFormat="1" ht="15.75">
      <c r="A1283" s="1229"/>
      <c r="B1283" s="1369"/>
      <c r="C1283" s="693" t="s">
        <v>7526</v>
      </c>
      <c r="D1283" s="693" t="s">
        <v>7527</v>
      </c>
      <c r="E1283" s="1062">
        <v>330</v>
      </c>
      <c r="F1283" s="987">
        <v>550</v>
      </c>
      <c r="G1283" s="988">
        <v>330</v>
      </c>
      <c r="H1283" s="988">
        <v>220</v>
      </c>
      <c r="I1283" s="988"/>
      <c r="M1283" s="823"/>
      <c r="N1283" s="823"/>
      <c r="O1283" s="823"/>
      <c r="P1283" s="823"/>
      <c r="Q1283" s="823"/>
    </row>
    <row r="1284" spans="1:17" s="249" customFormat="1" ht="15.75">
      <c r="A1284" s="1229"/>
      <c r="B1284" s="1241"/>
      <c r="C1284" s="693" t="s">
        <v>7527</v>
      </c>
      <c r="D1284" s="693" t="s">
        <v>7528</v>
      </c>
      <c r="E1284" s="1062">
        <v>220</v>
      </c>
      <c r="F1284" s="987">
        <v>500</v>
      </c>
      <c r="G1284" s="988">
        <v>350</v>
      </c>
      <c r="H1284" s="988">
        <v>300</v>
      </c>
      <c r="I1284" s="988"/>
      <c r="M1284" s="823"/>
      <c r="N1284" s="823"/>
      <c r="O1284" s="823"/>
      <c r="P1284" s="823"/>
      <c r="Q1284" s="823"/>
    </row>
    <row r="1285" spans="1:17" s="249" customFormat="1" ht="15.75">
      <c r="A1285" s="1229">
        <v>13</v>
      </c>
      <c r="B1285" s="1240" t="s">
        <v>209</v>
      </c>
      <c r="C1285" s="824" t="s">
        <v>7529</v>
      </c>
      <c r="D1285" s="693" t="s">
        <v>7530</v>
      </c>
      <c r="E1285" s="1062">
        <v>407</v>
      </c>
      <c r="F1285" s="987">
        <v>600</v>
      </c>
      <c r="G1285" s="988">
        <v>420</v>
      </c>
      <c r="H1285" s="988">
        <v>360</v>
      </c>
      <c r="I1285" s="988"/>
      <c r="M1285" s="823"/>
      <c r="N1285" s="823"/>
      <c r="O1285" s="823"/>
      <c r="P1285" s="823"/>
      <c r="Q1285" s="823"/>
    </row>
    <row r="1286" spans="1:17" s="249" customFormat="1" ht="30">
      <c r="A1286" s="1229"/>
      <c r="B1286" s="1369"/>
      <c r="C1286" s="693" t="s">
        <v>7531</v>
      </c>
      <c r="D1286" s="693" t="s">
        <v>7530</v>
      </c>
      <c r="E1286" s="1062">
        <v>264</v>
      </c>
      <c r="F1286" s="987">
        <v>500</v>
      </c>
      <c r="G1286" s="988">
        <v>350</v>
      </c>
      <c r="H1286" s="988">
        <v>0</v>
      </c>
      <c r="I1286" s="988"/>
      <c r="M1286" s="823"/>
      <c r="N1286" s="823"/>
      <c r="O1286" s="823"/>
      <c r="P1286" s="823"/>
      <c r="Q1286" s="823"/>
    </row>
    <row r="1287" spans="1:17" s="249" customFormat="1" ht="15.75">
      <c r="A1287" s="1229"/>
      <c r="B1287" s="1369"/>
      <c r="C1287" s="693" t="s">
        <v>7498</v>
      </c>
      <c r="D1287" s="693" t="s">
        <v>7532</v>
      </c>
      <c r="E1287" s="1062">
        <v>671</v>
      </c>
      <c r="F1287" s="987">
        <v>880</v>
      </c>
      <c r="G1287" s="988">
        <v>0</v>
      </c>
      <c r="H1287" s="988">
        <v>0</v>
      </c>
      <c r="I1287" s="988"/>
      <c r="M1287" s="823"/>
      <c r="N1287" s="823"/>
      <c r="O1287" s="823"/>
      <c r="P1287" s="823"/>
      <c r="Q1287" s="823"/>
    </row>
    <row r="1288" spans="1:17" s="249" customFormat="1" ht="15.75">
      <c r="A1288" s="1229"/>
      <c r="B1288" s="1241"/>
      <c r="C1288" s="693" t="s">
        <v>7532</v>
      </c>
      <c r="D1288" s="693" t="s">
        <v>7533</v>
      </c>
      <c r="E1288" s="1062">
        <v>264</v>
      </c>
      <c r="F1288" s="987">
        <v>400</v>
      </c>
      <c r="G1288" s="988">
        <v>280</v>
      </c>
      <c r="H1288" s="988">
        <v>200</v>
      </c>
      <c r="I1288" s="988"/>
      <c r="M1288" s="823"/>
      <c r="N1288" s="823"/>
      <c r="O1288" s="823"/>
      <c r="P1288" s="823"/>
      <c r="Q1288" s="823"/>
    </row>
    <row r="1289" spans="1:17" s="249" customFormat="1" ht="15.75">
      <c r="A1289" s="1229">
        <v>14</v>
      </c>
      <c r="B1289" s="1240" t="s">
        <v>7534</v>
      </c>
      <c r="C1289" s="693" t="s">
        <v>7532</v>
      </c>
      <c r="D1289" s="693" t="s">
        <v>7535</v>
      </c>
      <c r="E1289" s="1062">
        <v>330</v>
      </c>
      <c r="F1289" s="987">
        <v>550</v>
      </c>
      <c r="G1289" s="988">
        <v>385</v>
      </c>
      <c r="H1289" s="988">
        <v>275</v>
      </c>
      <c r="I1289" s="988"/>
      <c r="M1289" s="823"/>
      <c r="N1289" s="823"/>
      <c r="O1289" s="823"/>
      <c r="P1289" s="823"/>
      <c r="Q1289" s="823"/>
    </row>
    <row r="1290" spans="1:17" s="249" customFormat="1" ht="30">
      <c r="A1290" s="1229"/>
      <c r="B1290" s="1369"/>
      <c r="C1290" s="693" t="s">
        <v>7536</v>
      </c>
      <c r="D1290" s="693" t="s">
        <v>7537</v>
      </c>
      <c r="E1290" s="1062">
        <v>3000</v>
      </c>
      <c r="F1290" s="987">
        <v>3930</v>
      </c>
      <c r="G1290" s="988">
        <v>2751</v>
      </c>
      <c r="H1290" s="988">
        <v>0</v>
      </c>
      <c r="I1290" s="988"/>
      <c r="M1290" s="823"/>
      <c r="N1290" s="823"/>
      <c r="O1290" s="823"/>
      <c r="P1290" s="823"/>
      <c r="Q1290" s="823"/>
    </row>
    <row r="1291" spans="1:17" s="249" customFormat="1" ht="30">
      <c r="A1291" s="1229"/>
      <c r="B1291" s="1241"/>
      <c r="C1291" s="693" t="s">
        <v>7538</v>
      </c>
      <c r="D1291" s="693" t="s">
        <v>7539</v>
      </c>
      <c r="E1291" s="1062">
        <v>500</v>
      </c>
      <c r="F1291" s="987">
        <v>700</v>
      </c>
      <c r="G1291" s="988">
        <v>490</v>
      </c>
      <c r="H1291" s="987">
        <v>280</v>
      </c>
      <c r="I1291" s="988"/>
      <c r="M1291" s="823"/>
      <c r="N1291" s="823"/>
      <c r="O1291" s="823"/>
      <c r="P1291" s="823"/>
      <c r="Q1291" s="823"/>
    </row>
    <row r="1292" spans="1:17" s="249" customFormat="1" ht="15.75">
      <c r="A1292" s="1229">
        <v>15</v>
      </c>
      <c r="B1292" s="1370" t="s">
        <v>5001</v>
      </c>
      <c r="C1292" s="824" t="s">
        <v>7540</v>
      </c>
      <c r="D1292" s="824" t="s">
        <v>7541</v>
      </c>
      <c r="E1292" s="1062">
        <v>6240</v>
      </c>
      <c r="F1292" s="987">
        <v>8174</v>
      </c>
      <c r="G1292" s="988">
        <v>5722</v>
      </c>
      <c r="H1292" s="987">
        <v>0</v>
      </c>
      <c r="I1292" s="987"/>
      <c r="M1292" s="823"/>
      <c r="N1292" s="823"/>
      <c r="O1292" s="823"/>
      <c r="P1292" s="823"/>
      <c r="Q1292" s="823"/>
    </row>
    <row r="1293" spans="1:17" s="249" customFormat="1" ht="15.75">
      <c r="A1293" s="1229"/>
      <c r="B1293" s="1370"/>
      <c r="C1293" s="824" t="s">
        <v>7541</v>
      </c>
      <c r="D1293" s="824" t="s">
        <v>7542</v>
      </c>
      <c r="E1293" s="1062">
        <v>3640</v>
      </c>
      <c r="F1293" s="987">
        <v>4768</v>
      </c>
      <c r="G1293" s="988">
        <v>3338</v>
      </c>
      <c r="H1293" s="987">
        <v>0</v>
      </c>
      <c r="I1293" s="987"/>
      <c r="M1293" s="823"/>
      <c r="N1293" s="823"/>
      <c r="O1293" s="823"/>
      <c r="P1293" s="823"/>
      <c r="Q1293" s="823"/>
    </row>
    <row r="1294" spans="1:17" s="249" customFormat="1" ht="15.75">
      <c r="A1294" s="1229"/>
      <c r="B1294" s="1370"/>
      <c r="C1294" s="824" t="s">
        <v>7542</v>
      </c>
      <c r="D1294" s="824" t="s">
        <v>7543</v>
      </c>
      <c r="E1294" s="1062">
        <v>1560</v>
      </c>
      <c r="F1294" s="987">
        <v>2044</v>
      </c>
      <c r="G1294" s="988">
        <v>1431</v>
      </c>
      <c r="H1294" s="987">
        <v>1022</v>
      </c>
      <c r="I1294" s="987"/>
      <c r="M1294" s="823"/>
      <c r="N1294" s="823"/>
      <c r="O1294" s="823"/>
      <c r="P1294" s="823"/>
      <c r="Q1294" s="823"/>
    </row>
    <row r="1295" spans="1:17" s="249" customFormat="1" ht="15.75">
      <c r="A1295" s="1229"/>
      <c r="B1295" s="1370"/>
      <c r="C1295" s="824" t="s">
        <v>7544</v>
      </c>
      <c r="D1295" s="824" t="s">
        <v>7545</v>
      </c>
      <c r="E1295" s="1062">
        <v>616</v>
      </c>
      <c r="F1295" s="987">
        <v>807</v>
      </c>
      <c r="G1295" s="987">
        <v>0</v>
      </c>
      <c r="H1295" s="987">
        <v>0</v>
      </c>
      <c r="I1295" s="987"/>
      <c r="M1295" s="823"/>
      <c r="N1295" s="823"/>
      <c r="O1295" s="823"/>
      <c r="P1295" s="823"/>
      <c r="Q1295" s="823"/>
    </row>
    <row r="1296" spans="1:17" s="249" customFormat="1" ht="15.75">
      <c r="A1296" s="1229"/>
      <c r="B1296" s="1370"/>
      <c r="C1296" s="824" t="s">
        <v>7545</v>
      </c>
      <c r="D1296" s="824" t="s">
        <v>7546</v>
      </c>
      <c r="E1296" s="1062">
        <v>3750</v>
      </c>
      <c r="F1296" s="987">
        <v>4913</v>
      </c>
      <c r="G1296" s="987">
        <v>0</v>
      </c>
      <c r="H1296" s="987">
        <v>0</v>
      </c>
      <c r="I1296" s="987"/>
      <c r="M1296" s="823"/>
      <c r="N1296" s="823"/>
      <c r="O1296" s="823"/>
      <c r="P1296" s="823"/>
      <c r="Q1296" s="823"/>
    </row>
    <row r="1297" spans="1:17" s="249" customFormat="1" ht="15.75">
      <c r="A1297" s="1229"/>
      <c r="B1297" s="1370"/>
      <c r="C1297" s="824" t="s">
        <v>7547</v>
      </c>
      <c r="D1297" s="824" t="s">
        <v>7548</v>
      </c>
      <c r="E1297" s="1062">
        <v>2850</v>
      </c>
      <c r="F1297" s="987">
        <v>3734</v>
      </c>
      <c r="G1297" s="987">
        <v>0</v>
      </c>
      <c r="H1297" s="987">
        <v>0</v>
      </c>
      <c r="I1297" s="987"/>
      <c r="M1297" s="823"/>
      <c r="N1297" s="823"/>
      <c r="O1297" s="823"/>
      <c r="P1297" s="823"/>
      <c r="Q1297" s="823"/>
    </row>
    <row r="1298" spans="1:17" s="249" customFormat="1" ht="15.75">
      <c r="A1298" s="1229"/>
      <c r="B1298" s="1370"/>
      <c r="C1298" s="824" t="s">
        <v>7549</v>
      </c>
      <c r="D1298" s="824" t="s">
        <v>7460</v>
      </c>
      <c r="E1298" s="1062">
        <v>990</v>
      </c>
      <c r="F1298" s="987">
        <v>1297</v>
      </c>
      <c r="G1298" s="987">
        <v>778</v>
      </c>
      <c r="H1298" s="987">
        <v>519</v>
      </c>
      <c r="I1298" s="987"/>
      <c r="M1298" s="823"/>
      <c r="N1298" s="823"/>
      <c r="O1298" s="823"/>
      <c r="P1298" s="823"/>
      <c r="Q1298" s="823"/>
    </row>
    <row r="1299" spans="1:17" s="249" customFormat="1" ht="15.75">
      <c r="A1299" s="1229"/>
      <c r="B1299" s="1370"/>
      <c r="C1299" s="824" t="s">
        <v>7540</v>
      </c>
      <c r="D1299" s="824" t="s">
        <v>7550</v>
      </c>
      <c r="E1299" s="1062">
        <v>465</v>
      </c>
      <c r="F1299" s="987">
        <v>609</v>
      </c>
      <c r="G1299" s="987">
        <v>0</v>
      </c>
      <c r="H1299" s="987">
        <v>0</v>
      </c>
      <c r="I1299" s="987"/>
      <c r="M1299" s="823"/>
      <c r="N1299" s="823"/>
      <c r="O1299" s="823"/>
      <c r="P1299" s="823"/>
      <c r="Q1299" s="823"/>
    </row>
    <row r="1300" spans="1:17" s="249" customFormat="1" ht="15.75">
      <c r="A1300" s="1229"/>
      <c r="B1300" s="1370"/>
      <c r="C1300" s="824" t="s">
        <v>7551</v>
      </c>
      <c r="D1300" s="824" t="s">
        <v>7552</v>
      </c>
      <c r="E1300" s="1062">
        <v>3326</v>
      </c>
      <c r="F1300" s="987">
        <v>4357</v>
      </c>
      <c r="G1300" s="987">
        <v>2614</v>
      </c>
      <c r="H1300" s="987">
        <v>1743</v>
      </c>
      <c r="I1300" s="987"/>
      <c r="M1300" s="823"/>
      <c r="N1300" s="823"/>
      <c r="O1300" s="823"/>
      <c r="P1300" s="823"/>
      <c r="Q1300" s="823"/>
    </row>
    <row r="1301" spans="1:17" s="249" customFormat="1" ht="15.75">
      <c r="A1301" s="1229"/>
      <c r="B1301" s="1370"/>
      <c r="C1301" s="824" t="s">
        <v>7553</v>
      </c>
      <c r="D1301" s="824" t="s">
        <v>7554</v>
      </c>
      <c r="E1301" s="1062">
        <v>1430</v>
      </c>
      <c r="F1301" s="987">
        <v>1873</v>
      </c>
      <c r="G1301" s="987">
        <v>1124</v>
      </c>
      <c r="H1301" s="987">
        <v>0</v>
      </c>
      <c r="I1301" s="987"/>
      <c r="M1301" s="823"/>
      <c r="N1301" s="823"/>
      <c r="O1301" s="823"/>
      <c r="P1301" s="823"/>
      <c r="Q1301" s="823"/>
    </row>
    <row r="1302" spans="1:17" s="249" customFormat="1" ht="15.75">
      <c r="A1302" s="1229"/>
      <c r="B1302" s="1370"/>
      <c r="C1302" s="824" t="s">
        <v>7551</v>
      </c>
      <c r="D1302" s="824" t="s">
        <v>7555</v>
      </c>
      <c r="E1302" s="1062">
        <v>728</v>
      </c>
      <c r="F1302" s="987">
        <v>1000</v>
      </c>
      <c r="G1302" s="987">
        <v>600</v>
      </c>
      <c r="H1302" s="987">
        <v>400</v>
      </c>
      <c r="I1302" s="987"/>
      <c r="M1302" s="823"/>
      <c r="N1302" s="823"/>
      <c r="O1302" s="823"/>
      <c r="P1302" s="823"/>
      <c r="Q1302" s="823"/>
    </row>
    <row r="1303" spans="1:17" s="249" customFormat="1" ht="15.75">
      <c r="A1303" s="1229"/>
      <c r="B1303" s="1370"/>
      <c r="C1303" s="824" t="s">
        <v>7556</v>
      </c>
      <c r="D1303" s="824" t="s">
        <v>7557</v>
      </c>
      <c r="E1303" s="1062">
        <v>1045</v>
      </c>
      <c r="F1303" s="987">
        <v>1600</v>
      </c>
      <c r="G1303" s="987">
        <v>960</v>
      </c>
      <c r="H1303" s="987">
        <v>640</v>
      </c>
      <c r="I1303" s="987"/>
      <c r="M1303" s="823"/>
      <c r="N1303" s="823"/>
      <c r="O1303" s="823"/>
      <c r="P1303" s="823"/>
      <c r="Q1303" s="823"/>
    </row>
    <row r="1304" spans="1:17" s="249" customFormat="1" ht="15.75">
      <c r="A1304" s="1229"/>
      <c r="B1304" s="1370"/>
      <c r="C1304" s="824" t="s">
        <v>7558</v>
      </c>
      <c r="D1304" s="824" t="s">
        <v>7559</v>
      </c>
      <c r="E1304" s="1062">
        <v>1080</v>
      </c>
      <c r="F1304" s="987">
        <v>1415</v>
      </c>
      <c r="G1304" s="987">
        <v>849</v>
      </c>
      <c r="H1304" s="987">
        <v>566</v>
      </c>
      <c r="I1304" s="987"/>
      <c r="M1304" s="823"/>
      <c r="N1304" s="823"/>
      <c r="O1304" s="823"/>
      <c r="P1304" s="823"/>
      <c r="Q1304" s="823"/>
    </row>
    <row r="1305" spans="1:17" s="249" customFormat="1" ht="15.75">
      <c r="A1305" s="1229"/>
      <c r="B1305" s="1370"/>
      <c r="C1305" s="824" t="s">
        <v>7560</v>
      </c>
      <c r="D1305" s="824" t="s">
        <v>7561</v>
      </c>
      <c r="E1305" s="1062">
        <v>936</v>
      </c>
      <c r="F1305" s="987">
        <v>1226</v>
      </c>
      <c r="G1305" s="987">
        <v>736</v>
      </c>
      <c r="H1305" s="987">
        <v>490</v>
      </c>
      <c r="I1305" s="987"/>
      <c r="M1305" s="823"/>
      <c r="N1305" s="823"/>
      <c r="O1305" s="823"/>
      <c r="P1305" s="823"/>
      <c r="Q1305" s="823"/>
    </row>
    <row r="1306" spans="1:17" s="249" customFormat="1" ht="15.75">
      <c r="A1306" s="1229"/>
      <c r="B1306" s="1370"/>
      <c r="C1306" s="824" t="s">
        <v>7562</v>
      </c>
      <c r="D1306" s="824" t="s">
        <v>7486</v>
      </c>
      <c r="E1306" s="1062">
        <v>715</v>
      </c>
      <c r="F1306" s="987">
        <v>900</v>
      </c>
      <c r="G1306" s="987">
        <v>540</v>
      </c>
      <c r="H1306" s="987">
        <v>360</v>
      </c>
      <c r="I1306" s="987"/>
      <c r="M1306" s="823"/>
      <c r="N1306" s="823"/>
      <c r="O1306" s="823"/>
      <c r="P1306" s="823"/>
      <c r="Q1306" s="823"/>
    </row>
    <row r="1307" spans="1:17" s="249" customFormat="1" ht="15.75">
      <c r="A1307" s="1229"/>
      <c r="B1307" s="1370"/>
      <c r="C1307" s="824" t="s">
        <v>7563</v>
      </c>
      <c r="D1307" s="824" t="s">
        <v>7564</v>
      </c>
      <c r="E1307" s="1062">
        <v>220</v>
      </c>
      <c r="F1307" s="987">
        <v>500</v>
      </c>
      <c r="G1307" s="987">
        <v>300</v>
      </c>
      <c r="H1307" s="987">
        <v>0</v>
      </c>
      <c r="I1307" s="987"/>
      <c r="M1307" s="823"/>
      <c r="N1307" s="823"/>
      <c r="O1307" s="823"/>
      <c r="P1307" s="823"/>
      <c r="Q1307" s="823"/>
    </row>
    <row r="1308" spans="1:17" s="249" customFormat="1" ht="15.75">
      <c r="A1308" s="1229"/>
      <c r="B1308" s="1370"/>
      <c r="C1308" s="824" t="s">
        <v>7565</v>
      </c>
      <c r="D1308" s="824" t="s">
        <v>7566</v>
      </c>
      <c r="E1308" s="1062">
        <v>990</v>
      </c>
      <c r="F1308" s="987">
        <v>1500</v>
      </c>
      <c r="G1308" s="987">
        <v>900</v>
      </c>
      <c r="H1308" s="987">
        <v>0</v>
      </c>
      <c r="I1308" s="987"/>
      <c r="M1308" s="823"/>
      <c r="N1308" s="823"/>
      <c r="O1308" s="823"/>
      <c r="P1308" s="823"/>
      <c r="Q1308" s="823"/>
    </row>
    <row r="1309" spans="1:17" s="249" customFormat="1" ht="15.75">
      <c r="A1309" s="825">
        <v>16</v>
      </c>
      <c r="B1309" s="826" t="s">
        <v>7567</v>
      </c>
      <c r="C1309" s="824" t="s">
        <v>7568</v>
      </c>
      <c r="D1309" s="824" t="s">
        <v>7569</v>
      </c>
      <c r="E1309" s="1062">
        <v>715</v>
      </c>
      <c r="F1309" s="987">
        <v>1000</v>
      </c>
      <c r="G1309" s="987">
        <v>600</v>
      </c>
      <c r="H1309" s="987">
        <v>400</v>
      </c>
      <c r="I1309" s="987"/>
      <c r="M1309" s="823"/>
      <c r="N1309" s="823"/>
      <c r="O1309" s="823"/>
      <c r="P1309" s="823"/>
      <c r="Q1309" s="823"/>
    </row>
    <row r="1310" spans="1:17" s="249" customFormat="1" ht="15.75">
      <c r="A1310" s="825">
        <v>17</v>
      </c>
      <c r="B1310" s="826" t="s">
        <v>7570</v>
      </c>
      <c r="C1310" s="824" t="s">
        <v>7571</v>
      </c>
      <c r="D1310" s="824" t="s">
        <v>7572</v>
      </c>
      <c r="E1310" s="1062">
        <v>1430</v>
      </c>
      <c r="F1310" s="987">
        <v>1873</v>
      </c>
      <c r="G1310" s="987">
        <v>1124</v>
      </c>
      <c r="H1310" s="987">
        <v>0</v>
      </c>
      <c r="I1310" s="987"/>
      <c r="M1310" s="823"/>
      <c r="N1310" s="823"/>
      <c r="O1310" s="823"/>
      <c r="P1310" s="823"/>
      <c r="Q1310" s="823"/>
    </row>
    <row r="1311" spans="1:17" s="249" customFormat="1" ht="15.75">
      <c r="A1311" s="825">
        <v>18</v>
      </c>
      <c r="B1311" s="826" t="s">
        <v>7573</v>
      </c>
      <c r="C1311" s="824" t="s">
        <v>7572</v>
      </c>
      <c r="D1311" s="824" t="s">
        <v>7574</v>
      </c>
      <c r="E1311" s="1062">
        <v>1430</v>
      </c>
      <c r="F1311" s="987">
        <v>1873</v>
      </c>
      <c r="G1311" s="987">
        <v>1124</v>
      </c>
      <c r="H1311" s="987">
        <v>749</v>
      </c>
      <c r="I1311" s="988">
        <v>656</v>
      </c>
      <c r="M1311" s="823"/>
      <c r="N1311" s="823"/>
      <c r="O1311" s="823"/>
      <c r="P1311" s="823"/>
      <c r="Q1311" s="823"/>
    </row>
    <row r="1312" spans="1:17" s="249" customFormat="1" ht="15.75">
      <c r="A1312" s="825">
        <v>19</v>
      </c>
      <c r="B1312" s="826" t="s">
        <v>5728</v>
      </c>
      <c r="C1312" s="824" t="s">
        <v>7571</v>
      </c>
      <c r="D1312" s="824" t="s">
        <v>7575</v>
      </c>
      <c r="E1312" s="1062">
        <v>693</v>
      </c>
      <c r="F1312" s="987">
        <v>908</v>
      </c>
      <c r="G1312" s="987">
        <v>545</v>
      </c>
      <c r="H1312" s="987">
        <v>363</v>
      </c>
      <c r="I1312" s="987"/>
      <c r="M1312" s="823"/>
      <c r="N1312" s="823"/>
      <c r="O1312" s="823"/>
      <c r="P1312" s="823"/>
      <c r="Q1312" s="823"/>
    </row>
    <row r="1313" spans="1:17" s="249" customFormat="1" ht="15.75">
      <c r="A1313" s="825">
        <v>20</v>
      </c>
      <c r="B1313" s="826" t="s">
        <v>7576</v>
      </c>
      <c r="C1313" s="824" t="s">
        <v>7577</v>
      </c>
      <c r="D1313" s="824" t="s">
        <v>7575</v>
      </c>
      <c r="E1313" s="1062">
        <v>200</v>
      </c>
      <c r="F1313" s="987">
        <v>300</v>
      </c>
      <c r="G1313" s="987">
        <v>210</v>
      </c>
      <c r="H1313" s="987">
        <v>180</v>
      </c>
      <c r="I1313" s="988">
        <v>150</v>
      </c>
      <c r="M1313" s="823"/>
      <c r="N1313" s="823"/>
      <c r="O1313" s="823"/>
      <c r="P1313" s="823"/>
      <c r="Q1313" s="823"/>
    </row>
    <row r="1314" spans="1:17" s="249" customFormat="1" ht="30">
      <c r="A1314" s="825">
        <v>21</v>
      </c>
      <c r="B1314" s="826" t="s">
        <v>7578</v>
      </c>
      <c r="C1314" s="824" t="s">
        <v>7579</v>
      </c>
      <c r="D1314" s="824" t="s">
        <v>7580</v>
      </c>
      <c r="E1314" s="1062">
        <v>300</v>
      </c>
      <c r="F1314" s="987">
        <v>600</v>
      </c>
      <c r="G1314" s="987">
        <v>360</v>
      </c>
      <c r="H1314" s="987">
        <v>300</v>
      </c>
      <c r="I1314" s="987"/>
      <c r="M1314" s="823"/>
      <c r="N1314" s="823"/>
      <c r="O1314" s="823"/>
      <c r="P1314" s="823"/>
      <c r="Q1314" s="823"/>
    </row>
    <row r="1315" spans="1:17" s="249" customFormat="1" ht="15.75">
      <c r="A1315" s="1229">
        <v>22</v>
      </c>
      <c r="B1315" s="1239" t="s">
        <v>7581</v>
      </c>
      <c r="C1315" s="824" t="s">
        <v>7545</v>
      </c>
      <c r="D1315" s="824" t="s">
        <v>7582</v>
      </c>
      <c r="E1315" s="1062">
        <v>200</v>
      </c>
      <c r="F1315" s="987">
        <v>400</v>
      </c>
      <c r="G1315" s="987">
        <v>280</v>
      </c>
      <c r="H1315" s="987">
        <v>240</v>
      </c>
      <c r="I1315" s="988">
        <v>200</v>
      </c>
      <c r="M1315" s="823"/>
      <c r="N1315" s="823"/>
      <c r="O1315" s="823"/>
      <c r="P1315" s="823"/>
      <c r="Q1315" s="823"/>
    </row>
    <row r="1316" spans="1:17" s="249" customFormat="1" ht="15.75">
      <c r="A1316" s="1229"/>
      <c r="B1316" s="1239"/>
      <c r="C1316" s="824" t="s">
        <v>7540</v>
      </c>
      <c r="D1316" s="824" t="s">
        <v>7564</v>
      </c>
      <c r="E1316" s="1062">
        <v>200</v>
      </c>
      <c r="F1316" s="987">
        <v>1000</v>
      </c>
      <c r="G1316" s="987">
        <v>0</v>
      </c>
      <c r="H1316" s="987">
        <v>0</v>
      </c>
      <c r="I1316" s="987"/>
      <c r="M1316" s="823"/>
      <c r="N1316" s="823"/>
      <c r="O1316" s="823"/>
      <c r="P1316" s="823"/>
      <c r="Q1316" s="823"/>
    </row>
    <row r="1317" spans="1:17" s="249" customFormat="1" ht="15.75">
      <c r="A1317" s="1229">
        <v>23</v>
      </c>
      <c r="B1317" s="1240" t="s">
        <v>7583</v>
      </c>
      <c r="C1317" s="824" t="s">
        <v>7584</v>
      </c>
      <c r="D1317" s="824" t="s">
        <v>7585</v>
      </c>
      <c r="E1317" s="1062">
        <v>200</v>
      </c>
      <c r="F1317" s="987">
        <v>600</v>
      </c>
      <c r="G1317" s="987">
        <v>0</v>
      </c>
      <c r="H1317" s="987">
        <v>0</v>
      </c>
      <c r="I1317" s="987"/>
      <c r="M1317" s="823"/>
      <c r="N1317" s="823"/>
      <c r="O1317" s="823"/>
      <c r="P1317" s="823"/>
      <c r="Q1317" s="823"/>
    </row>
    <row r="1318" spans="1:17" s="249" customFormat="1" ht="15.75">
      <c r="A1318" s="1229"/>
      <c r="B1318" s="1241"/>
      <c r="C1318" s="824" t="s">
        <v>7541</v>
      </c>
      <c r="D1318" s="824" t="s">
        <v>7586</v>
      </c>
      <c r="E1318" s="1062">
        <v>220</v>
      </c>
      <c r="F1318" s="987">
        <v>550</v>
      </c>
      <c r="G1318" s="987">
        <v>330</v>
      </c>
      <c r="H1318" s="987">
        <v>0</v>
      </c>
      <c r="I1318" s="987"/>
      <c r="M1318" s="823"/>
      <c r="N1318" s="823"/>
      <c r="O1318" s="823"/>
      <c r="P1318" s="823"/>
      <c r="Q1318" s="823"/>
    </row>
    <row r="1319" spans="1:17" s="249" customFormat="1" ht="15.75">
      <c r="A1319" s="641">
        <v>24</v>
      </c>
      <c r="B1319" s="827" t="s">
        <v>7587</v>
      </c>
      <c r="C1319" s="824" t="s">
        <v>7588</v>
      </c>
      <c r="D1319" s="824" t="s">
        <v>7589</v>
      </c>
      <c r="E1319" s="1062">
        <v>143</v>
      </c>
      <c r="F1319" s="987">
        <v>700</v>
      </c>
      <c r="G1319" s="987">
        <v>420</v>
      </c>
      <c r="H1319" s="987">
        <v>280</v>
      </c>
      <c r="I1319" s="987"/>
      <c r="M1319" s="823"/>
      <c r="N1319" s="823"/>
      <c r="O1319" s="823"/>
      <c r="P1319" s="823"/>
      <c r="Q1319" s="823"/>
    </row>
    <row r="1320" spans="1:17" s="249" customFormat="1" ht="15.75">
      <c r="A1320" s="641">
        <v>25</v>
      </c>
      <c r="B1320" s="826" t="s">
        <v>7590</v>
      </c>
      <c r="C1320" s="824" t="s">
        <v>7591</v>
      </c>
      <c r="D1320" s="824" t="s">
        <v>7592</v>
      </c>
      <c r="E1320" s="1062">
        <v>121</v>
      </c>
      <c r="F1320" s="987">
        <v>1000</v>
      </c>
      <c r="G1320" s="987">
        <v>600</v>
      </c>
      <c r="H1320" s="987">
        <v>400</v>
      </c>
      <c r="I1320" s="987"/>
      <c r="M1320" s="823"/>
      <c r="N1320" s="823"/>
      <c r="O1320" s="823"/>
      <c r="P1320" s="823"/>
      <c r="Q1320" s="823"/>
    </row>
    <row r="1321" spans="1:17" s="249" customFormat="1" ht="15.75">
      <c r="A1321" s="820">
        <v>24</v>
      </c>
      <c r="B1321" s="828" t="s">
        <v>7714</v>
      </c>
      <c r="C1321" s="248"/>
      <c r="D1321" s="248"/>
      <c r="E1321" s="1059"/>
      <c r="F1321" s="985"/>
      <c r="G1321" s="985"/>
      <c r="H1321" s="985"/>
      <c r="I1321" s="985"/>
    </row>
    <row r="1322" spans="1:17" ht="15" customHeight="1">
      <c r="A1322" s="1242">
        <v>1</v>
      </c>
      <c r="B1322" s="1210" t="s">
        <v>7715</v>
      </c>
      <c r="C1322" s="817" t="s">
        <v>7593</v>
      </c>
      <c r="D1322" s="829" t="s">
        <v>7594</v>
      </c>
      <c r="E1322" s="1064">
        <v>495</v>
      </c>
      <c r="F1322" s="678">
        <v>1500</v>
      </c>
      <c r="G1322" s="678">
        <v>900</v>
      </c>
      <c r="H1322" s="678">
        <v>0</v>
      </c>
      <c r="I1322" s="678"/>
      <c r="J1322" s="830"/>
      <c r="K1322" s="830"/>
      <c r="L1322" s="830"/>
      <c r="N1322" s="794"/>
    </row>
    <row r="1323" spans="1:17" ht="15" customHeight="1">
      <c r="A1323" s="1242"/>
      <c r="B1323" s="1210"/>
      <c r="C1323" s="829" t="s">
        <v>7594</v>
      </c>
      <c r="D1323" s="829" t="s">
        <v>7716</v>
      </c>
      <c r="E1323" s="1064">
        <v>825</v>
      </c>
      <c r="F1323" s="678">
        <v>2500</v>
      </c>
      <c r="G1323" s="678">
        <v>0</v>
      </c>
      <c r="H1323" s="678">
        <v>0</v>
      </c>
      <c r="I1323" s="678"/>
      <c r="J1323" s="830"/>
      <c r="K1323" s="830"/>
      <c r="L1323" s="830"/>
      <c r="N1323" s="794"/>
    </row>
    <row r="1324" spans="1:17" ht="15" customHeight="1">
      <c r="A1324" s="1242"/>
      <c r="B1324" s="1210"/>
      <c r="C1324" s="829" t="s">
        <v>7716</v>
      </c>
      <c r="D1324" s="829" t="s">
        <v>7717</v>
      </c>
      <c r="E1324" s="1064">
        <v>935</v>
      </c>
      <c r="F1324" s="678">
        <v>3900</v>
      </c>
      <c r="G1324" s="678">
        <v>2340</v>
      </c>
      <c r="H1324" s="678">
        <v>1560</v>
      </c>
      <c r="I1324" s="678"/>
      <c r="J1324" s="830"/>
      <c r="K1324" s="830"/>
      <c r="L1324" s="830"/>
      <c r="N1324" s="794"/>
    </row>
    <row r="1325" spans="1:17" ht="15" customHeight="1">
      <c r="A1325" s="1242"/>
      <c r="B1325" s="1210"/>
      <c r="C1325" s="829" t="s">
        <v>7717</v>
      </c>
      <c r="D1325" s="829" t="s">
        <v>7718</v>
      </c>
      <c r="E1325" s="1064">
        <v>605</v>
      </c>
      <c r="F1325" s="678">
        <v>2000</v>
      </c>
      <c r="G1325" s="678">
        <v>1200</v>
      </c>
      <c r="H1325" s="678">
        <v>800</v>
      </c>
      <c r="I1325" s="678"/>
      <c r="J1325" s="830"/>
      <c r="K1325" s="830"/>
      <c r="L1325" s="830"/>
      <c r="N1325" s="794"/>
    </row>
    <row r="1326" spans="1:17" ht="15" customHeight="1">
      <c r="A1326" s="1242"/>
      <c r="B1326" s="1210"/>
      <c r="C1326" s="829" t="s">
        <v>7718</v>
      </c>
      <c r="D1326" s="829" t="s">
        <v>7719</v>
      </c>
      <c r="E1326" s="1064">
        <v>400</v>
      </c>
      <c r="F1326" s="678">
        <v>1600</v>
      </c>
      <c r="G1326" s="678">
        <v>960</v>
      </c>
      <c r="H1326" s="678">
        <v>0</v>
      </c>
      <c r="I1326" s="678"/>
      <c r="J1326" s="830"/>
      <c r="K1326" s="830"/>
      <c r="L1326" s="830"/>
      <c r="N1326" s="794"/>
    </row>
    <row r="1327" spans="1:17" ht="15" customHeight="1">
      <c r="A1327" s="1210">
        <v>2</v>
      </c>
      <c r="B1327" s="1210" t="s">
        <v>7720</v>
      </c>
      <c r="C1327" s="817" t="s">
        <v>7721</v>
      </c>
      <c r="D1327" s="817" t="s">
        <v>7722</v>
      </c>
      <c r="E1327" s="1064">
        <v>1760</v>
      </c>
      <c r="F1327" s="678">
        <v>3200</v>
      </c>
      <c r="G1327" s="678">
        <v>2000</v>
      </c>
      <c r="H1327" s="678">
        <v>0</v>
      </c>
      <c r="I1327" s="678"/>
      <c r="J1327" s="830"/>
      <c r="K1327" s="830"/>
      <c r="L1327" s="830"/>
      <c r="N1327" s="794"/>
    </row>
    <row r="1328" spans="1:17" ht="15" customHeight="1">
      <c r="A1328" s="1210"/>
      <c r="B1328" s="1210"/>
      <c r="C1328" s="817" t="s">
        <v>7722</v>
      </c>
      <c r="D1328" s="817" t="s">
        <v>7595</v>
      </c>
      <c r="E1328" s="1064">
        <v>1925</v>
      </c>
      <c r="F1328" s="678">
        <v>2700</v>
      </c>
      <c r="G1328" s="678">
        <v>1700</v>
      </c>
      <c r="H1328" s="678">
        <v>0</v>
      </c>
      <c r="I1328" s="678"/>
      <c r="J1328" s="830"/>
      <c r="K1328" s="830"/>
      <c r="L1328" s="830"/>
      <c r="N1328" s="794"/>
    </row>
    <row r="1329" spans="1:14" ht="15" customHeight="1">
      <c r="A1329" s="1210"/>
      <c r="B1329" s="1210"/>
      <c r="C1329" s="829" t="s">
        <v>7596</v>
      </c>
      <c r="D1329" s="829" t="s">
        <v>7597</v>
      </c>
      <c r="E1329" s="1064">
        <v>715</v>
      </c>
      <c r="F1329" s="678">
        <v>2200</v>
      </c>
      <c r="G1329" s="678">
        <v>1400</v>
      </c>
      <c r="H1329" s="678">
        <v>0</v>
      </c>
      <c r="I1329" s="678"/>
      <c r="J1329" s="830"/>
      <c r="K1329" s="830"/>
      <c r="L1329" s="830"/>
      <c r="N1329" s="794"/>
    </row>
    <row r="1330" spans="1:14" ht="15" customHeight="1">
      <c r="A1330" s="1210"/>
      <c r="B1330" s="1210"/>
      <c r="C1330" s="817" t="s">
        <v>7723</v>
      </c>
      <c r="D1330" s="817" t="s">
        <v>7724</v>
      </c>
      <c r="E1330" s="1064">
        <v>1210</v>
      </c>
      <c r="F1330" s="678">
        <v>2200</v>
      </c>
      <c r="G1330" s="678">
        <v>1400</v>
      </c>
      <c r="H1330" s="678">
        <v>880</v>
      </c>
      <c r="I1330" s="678"/>
      <c r="J1330" s="830"/>
      <c r="K1330" s="830"/>
      <c r="L1330" s="830"/>
      <c r="N1330" s="794"/>
    </row>
    <row r="1331" spans="1:14" ht="15" customHeight="1">
      <c r="A1331" s="1210"/>
      <c r="B1331" s="1210"/>
      <c r="C1331" s="817" t="s">
        <v>7725</v>
      </c>
      <c r="D1331" s="817" t="s">
        <v>7598</v>
      </c>
      <c r="E1331" s="1064">
        <v>935</v>
      </c>
      <c r="F1331" s="678">
        <v>1700</v>
      </c>
      <c r="G1331" s="678">
        <v>1020</v>
      </c>
      <c r="H1331" s="678">
        <v>680</v>
      </c>
      <c r="I1331" s="678"/>
      <c r="J1331" s="830"/>
      <c r="K1331" s="830"/>
      <c r="L1331" s="830"/>
      <c r="N1331" s="794"/>
    </row>
    <row r="1332" spans="1:14" ht="15" customHeight="1">
      <c r="A1332" s="1210"/>
      <c r="B1332" s="1210"/>
      <c r="C1332" s="817" t="s">
        <v>7723</v>
      </c>
      <c r="D1332" s="817" t="s">
        <v>7726</v>
      </c>
      <c r="E1332" s="1064">
        <v>1760</v>
      </c>
      <c r="F1332" s="678">
        <v>3000</v>
      </c>
      <c r="G1332" s="678">
        <v>1800</v>
      </c>
      <c r="H1332" s="678">
        <v>1200</v>
      </c>
      <c r="I1332" s="678">
        <v>1050</v>
      </c>
      <c r="J1332" s="830"/>
      <c r="K1332" s="830"/>
      <c r="L1332" s="830"/>
      <c r="N1332" s="794"/>
    </row>
    <row r="1333" spans="1:14" ht="15" customHeight="1">
      <c r="A1333" s="1210"/>
      <c r="B1333" s="1210"/>
      <c r="C1333" s="817" t="s">
        <v>7723</v>
      </c>
      <c r="D1333" s="817" t="s">
        <v>7599</v>
      </c>
      <c r="E1333" s="1064">
        <v>605</v>
      </c>
      <c r="F1333" s="678">
        <v>1500</v>
      </c>
      <c r="G1333" s="678">
        <v>0</v>
      </c>
      <c r="H1333" s="678">
        <v>0</v>
      </c>
      <c r="I1333" s="678"/>
      <c r="J1333" s="830"/>
      <c r="K1333" s="830"/>
      <c r="L1333" s="830"/>
      <c r="N1333" s="794"/>
    </row>
    <row r="1334" spans="1:14" ht="15" customHeight="1">
      <c r="A1334" s="1210"/>
      <c r="B1334" s="1210"/>
      <c r="C1334" s="817" t="s">
        <v>7727</v>
      </c>
      <c r="D1334" s="817" t="s">
        <v>7728</v>
      </c>
      <c r="E1334" s="1064">
        <v>550</v>
      </c>
      <c r="F1334" s="678">
        <v>1500</v>
      </c>
      <c r="G1334" s="678">
        <v>900</v>
      </c>
      <c r="H1334" s="678">
        <v>600</v>
      </c>
      <c r="I1334" s="678">
        <v>525</v>
      </c>
      <c r="J1334" s="830"/>
      <c r="K1334" s="830"/>
      <c r="L1334" s="830"/>
      <c r="N1334" s="794"/>
    </row>
    <row r="1335" spans="1:14" ht="15" customHeight="1">
      <c r="A1335" s="1210"/>
      <c r="B1335" s="1210"/>
      <c r="C1335" s="804" t="s">
        <v>7729</v>
      </c>
      <c r="D1335" s="804" t="s">
        <v>7730</v>
      </c>
      <c r="E1335" s="1064">
        <v>605</v>
      </c>
      <c r="F1335" s="678">
        <v>1800</v>
      </c>
      <c r="G1335" s="678">
        <v>1000</v>
      </c>
      <c r="H1335" s="678">
        <v>600</v>
      </c>
      <c r="I1335" s="678">
        <v>525</v>
      </c>
      <c r="J1335" s="830"/>
      <c r="K1335" s="830"/>
      <c r="L1335" s="830"/>
      <c r="N1335" s="794"/>
    </row>
    <row r="1336" spans="1:14" ht="15" customHeight="1">
      <c r="A1336" s="1210"/>
      <c r="B1336" s="1210"/>
      <c r="C1336" s="829" t="s">
        <v>7600</v>
      </c>
      <c r="D1336" s="817" t="s">
        <v>7601</v>
      </c>
      <c r="E1336" s="1064">
        <v>605</v>
      </c>
      <c r="F1336" s="678">
        <v>1500</v>
      </c>
      <c r="G1336" s="678">
        <v>900</v>
      </c>
      <c r="H1336" s="678">
        <v>600</v>
      </c>
      <c r="I1336" s="678">
        <v>525</v>
      </c>
      <c r="J1336" s="830"/>
      <c r="K1336" s="830"/>
      <c r="L1336" s="830"/>
      <c r="N1336" s="794"/>
    </row>
    <row r="1337" spans="1:14" ht="15" customHeight="1">
      <c r="A1337" s="1210"/>
      <c r="B1337" s="1210"/>
      <c r="C1337" s="817" t="s">
        <v>7601</v>
      </c>
      <c r="D1337" s="829" t="s">
        <v>7731</v>
      </c>
      <c r="E1337" s="1064">
        <v>550</v>
      </c>
      <c r="F1337" s="678">
        <v>1200</v>
      </c>
      <c r="G1337" s="678">
        <v>720</v>
      </c>
      <c r="H1337" s="678">
        <v>480</v>
      </c>
      <c r="I1337" s="678">
        <v>420</v>
      </c>
      <c r="J1337" s="830"/>
      <c r="K1337" s="830"/>
      <c r="L1337" s="830"/>
      <c r="N1337" s="794"/>
    </row>
    <row r="1338" spans="1:14" ht="15" customHeight="1">
      <c r="A1338" s="1210"/>
      <c r="B1338" s="1210"/>
      <c r="C1338" s="829" t="s">
        <v>7731</v>
      </c>
      <c r="D1338" s="817" t="s">
        <v>7732</v>
      </c>
      <c r="E1338" s="1064">
        <v>440</v>
      </c>
      <c r="F1338" s="678">
        <v>1000</v>
      </c>
      <c r="G1338" s="678">
        <v>600</v>
      </c>
      <c r="H1338" s="678">
        <v>400</v>
      </c>
      <c r="I1338" s="678">
        <v>350</v>
      </c>
      <c r="J1338" s="830"/>
      <c r="K1338" s="830"/>
      <c r="L1338" s="830"/>
      <c r="N1338" s="794"/>
    </row>
    <row r="1339" spans="1:14" ht="15" customHeight="1">
      <c r="A1339" s="1210"/>
      <c r="B1339" s="1210"/>
      <c r="C1339" s="829" t="s">
        <v>7602</v>
      </c>
      <c r="D1339" s="829" t="s">
        <v>7733</v>
      </c>
      <c r="E1339" s="1064">
        <v>650</v>
      </c>
      <c r="F1339" s="678">
        <v>3000</v>
      </c>
      <c r="G1339" s="678">
        <v>1800</v>
      </c>
      <c r="H1339" s="678">
        <v>0</v>
      </c>
      <c r="I1339" s="678"/>
      <c r="J1339" s="830"/>
      <c r="K1339" s="830"/>
      <c r="L1339" s="830"/>
      <c r="N1339" s="794"/>
    </row>
    <row r="1340" spans="1:14" ht="15" customHeight="1">
      <c r="A1340" s="1210"/>
      <c r="B1340" s="1210"/>
      <c r="C1340" s="829" t="s">
        <v>7603</v>
      </c>
      <c r="D1340" s="817" t="s">
        <v>7734</v>
      </c>
      <c r="E1340" s="1064">
        <v>650</v>
      </c>
      <c r="F1340" s="678">
        <v>2000</v>
      </c>
      <c r="G1340" s="678">
        <v>0</v>
      </c>
      <c r="H1340" s="678">
        <v>0</v>
      </c>
      <c r="I1340" s="678"/>
      <c r="J1340" s="830"/>
      <c r="K1340" s="830"/>
      <c r="L1340" s="830"/>
      <c r="N1340" s="794"/>
    </row>
    <row r="1341" spans="1:14" ht="15" customHeight="1">
      <c r="A1341" s="1210"/>
      <c r="B1341" s="1210"/>
      <c r="C1341" s="817" t="s">
        <v>7735</v>
      </c>
      <c r="D1341" s="817" t="s">
        <v>7736</v>
      </c>
      <c r="E1341" s="1064">
        <v>650</v>
      </c>
      <c r="F1341" s="678">
        <v>2000</v>
      </c>
      <c r="G1341" s="678">
        <v>1200</v>
      </c>
      <c r="H1341" s="678">
        <v>800</v>
      </c>
      <c r="I1341" s="678">
        <v>700</v>
      </c>
      <c r="J1341" s="830"/>
      <c r="K1341" s="830"/>
      <c r="L1341" s="830"/>
      <c r="N1341" s="794"/>
    </row>
    <row r="1342" spans="1:14" ht="15" customHeight="1">
      <c r="A1342" s="1210"/>
      <c r="B1342" s="1210"/>
      <c r="C1342" s="817" t="s">
        <v>7737</v>
      </c>
      <c r="D1342" s="817" t="s">
        <v>7738</v>
      </c>
      <c r="E1342" s="1065">
        <v>0</v>
      </c>
      <c r="F1342" s="678">
        <v>1500</v>
      </c>
      <c r="G1342" s="678">
        <v>1000</v>
      </c>
      <c r="H1342" s="678">
        <v>0</v>
      </c>
      <c r="I1342" s="678"/>
      <c r="J1342" s="830"/>
      <c r="K1342" s="830"/>
      <c r="L1342" s="830"/>
      <c r="N1342" s="794"/>
    </row>
    <row r="1343" spans="1:14" ht="15" customHeight="1">
      <c r="A1343" s="1210"/>
      <c r="B1343" s="1210"/>
      <c r="C1343" s="829" t="s">
        <v>7600</v>
      </c>
      <c r="D1343" s="817" t="s">
        <v>7739</v>
      </c>
      <c r="E1343" s="1064">
        <v>550</v>
      </c>
      <c r="F1343" s="678">
        <v>1800</v>
      </c>
      <c r="G1343" s="678">
        <v>1000</v>
      </c>
      <c r="H1343" s="678">
        <v>0</v>
      </c>
      <c r="I1343" s="678"/>
      <c r="J1343" s="830"/>
      <c r="K1343" s="830"/>
      <c r="L1343" s="830"/>
      <c r="N1343" s="794"/>
    </row>
    <row r="1344" spans="1:14" ht="15" customHeight="1">
      <c r="A1344" s="1210"/>
      <c r="B1344" s="1210"/>
      <c r="C1344" s="829" t="s">
        <v>7604</v>
      </c>
      <c r="D1344" s="817" t="s">
        <v>7739</v>
      </c>
      <c r="E1344" s="1064">
        <v>750</v>
      </c>
      <c r="F1344" s="678">
        <v>1300</v>
      </c>
      <c r="G1344" s="678">
        <v>0</v>
      </c>
      <c r="H1344" s="678">
        <v>0</v>
      </c>
      <c r="I1344" s="678"/>
      <c r="J1344" s="830"/>
      <c r="K1344" s="830"/>
      <c r="L1344" s="830"/>
      <c r="N1344" s="794"/>
    </row>
    <row r="1345" spans="1:14" ht="15" customHeight="1">
      <c r="A1345" s="1210"/>
      <c r="B1345" s="1210"/>
      <c r="C1345" s="817" t="s">
        <v>7740</v>
      </c>
      <c r="D1345" s="817" t="s">
        <v>7739</v>
      </c>
      <c r="E1345" s="1064">
        <v>550</v>
      </c>
      <c r="F1345" s="678">
        <v>1200</v>
      </c>
      <c r="G1345" s="678">
        <v>720</v>
      </c>
      <c r="H1345" s="678">
        <v>0</v>
      </c>
      <c r="I1345" s="678"/>
      <c r="J1345" s="830"/>
      <c r="K1345" s="830"/>
      <c r="L1345" s="830"/>
      <c r="N1345" s="794"/>
    </row>
    <row r="1346" spans="1:14" ht="15" customHeight="1">
      <c r="A1346" s="803">
        <v>3</v>
      </c>
      <c r="B1346" s="816" t="s">
        <v>7741</v>
      </c>
      <c r="C1346" s="829" t="s">
        <v>7742</v>
      </c>
      <c r="D1346" s="829" t="s">
        <v>7743</v>
      </c>
      <c r="E1346" s="1064">
        <v>0</v>
      </c>
      <c r="F1346" s="678">
        <v>400</v>
      </c>
      <c r="G1346" s="678">
        <v>240</v>
      </c>
      <c r="H1346" s="678">
        <v>160</v>
      </c>
      <c r="I1346" s="678"/>
      <c r="J1346" s="830"/>
      <c r="K1346" s="830"/>
      <c r="L1346" s="830"/>
      <c r="N1346" s="794"/>
    </row>
    <row r="1347" spans="1:14" ht="15" customHeight="1">
      <c r="A1347" s="1210">
        <v>4</v>
      </c>
      <c r="B1347" s="1210" t="s">
        <v>7744</v>
      </c>
      <c r="C1347" s="831" t="s">
        <v>7605</v>
      </c>
      <c r="D1347" s="831" t="s">
        <v>7606</v>
      </c>
      <c r="E1347" s="1064">
        <v>1045</v>
      </c>
      <c r="F1347" s="678">
        <v>3000</v>
      </c>
      <c r="G1347" s="678">
        <v>1700</v>
      </c>
      <c r="H1347" s="678">
        <v>1200</v>
      </c>
      <c r="I1347" s="678">
        <v>1050</v>
      </c>
      <c r="J1347" s="830"/>
      <c r="K1347" s="830"/>
      <c r="L1347" s="830"/>
      <c r="N1347" s="794"/>
    </row>
    <row r="1348" spans="1:14" ht="15" customHeight="1">
      <c r="A1348" s="1210"/>
      <c r="B1348" s="1210"/>
      <c r="C1348" s="831" t="s">
        <v>7745</v>
      </c>
      <c r="D1348" s="831" t="s">
        <v>7746</v>
      </c>
      <c r="E1348" s="1064">
        <v>1760</v>
      </c>
      <c r="F1348" s="678">
        <v>3500</v>
      </c>
      <c r="G1348" s="678">
        <v>1800</v>
      </c>
      <c r="H1348" s="678">
        <v>0</v>
      </c>
      <c r="I1348" s="678"/>
      <c r="J1348" s="830"/>
      <c r="K1348" s="830"/>
      <c r="L1348" s="830"/>
      <c r="N1348" s="794"/>
    </row>
    <row r="1349" spans="1:14" ht="15" customHeight="1">
      <c r="A1349" s="1210"/>
      <c r="B1349" s="1210"/>
      <c r="C1349" s="831" t="s">
        <v>7607</v>
      </c>
      <c r="D1349" s="831" t="s">
        <v>7747</v>
      </c>
      <c r="E1349" s="1064">
        <v>550</v>
      </c>
      <c r="F1349" s="678">
        <v>2500</v>
      </c>
      <c r="G1349" s="678">
        <v>0</v>
      </c>
      <c r="H1349" s="678">
        <v>1000</v>
      </c>
      <c r="I1349" s="678"/>
      <c r="J1349" s="830"/>
      <c r="K1349" s="830"/>
      <c r="L1349" s="830"/>
      <c r="N1349" s="794"/>
    </row>
    <row r="1350" spans="1:14" ht="15" customHeight="1">
      <c r="A1350" s="1210"/>
      <c r="B1350" s="1210"/>
      <c r="C1350" s="831" t="s">
        <v>7608</v>
      </c>
      <c r="D1350" s="831" t="s">
        <v>7748</v>
      </c>
      <c r="E1350" s="1064">
        <v>770</v>
      </c>
      <c r="F1350" s="678">
        <v>1700</v>
      </c>
      <c r="G1350" s="678">
        <v>1020</v>
      </c>
      <c r="H1350" s="678">
        <v>680</v>
      </c>
      <c r="I1350" s="678">
        <v>595</v>
      </c>
      <c r="J1350" s="830"/>
      <c r="K1350" s="830"/>
      <c r="L1350" s="830"/>
      <c r="N1350" s="794"/>
    </row>
    <row r="1351" spans="1:14" ht="15" customHeight="1">
      <c r="A1351" s="1210"/>
      <c r="B1351" s="1210"/>
      <c r="C1351" s="831" t="s">
        <v>7609</v>
      </c>
      <c r="D1351" s="831" t="s">
        <v>7749</v>
      </c>
      <c r="E1351" s="1064">
        <v>736</v>
      </c>
      <c r="F1351" s="678">
        <v>2800</v>
      </c>
      <c r="G1351" s="678">
        <v>1500</v>
      </c>
      <c r="H1351" s="678">
        <v>1000</v>
      </c>
      <c r="I1351" s="678">
        <v>979.99999999999989</v>
      </c>
      <c r="J1351" s="830"/>
      <c r="K1351" s="830"/>
      <c r="L1351" s="830"/>
      <c r="N1351" s="794"/>
    </row>
    <row r="1352" spans="1:14" ht="15" customHeight="1">
      <c r="A1352" s="1210"/>
      <c r="B1352" s="1210"/>
      <c r="C1352" s="831" t="s">
        <v>7610</v>
      </c>
      <c r="D1352" s="831" t="s">
        <v>7750</v>
      </c>
      <c r="E1352" s="1064">
        <v>440</v>
      </c>
      <c r="F1352" s="678">
        <v>1700</v>
      </c>
      <c r="G1352" s="678">
        <v>700</v>
      </c>
      <c r="H1352" s="678">
        <v>500</v>
      </c>
      <c r="I1352" s="678">
        <v>300</v>
      </c>
      <c r="J1352" s="830"/>
      <c r="K1352" s="830"/>
      <c r="L1352" s="830"/>
      <c r="N1352" s="794"/>
    </row>
    <row r="1353" spans="1:14" ht="15" customHeight="1">
      <c r="A1353" s="1210"/>
      <c r="B1353" s="1210"/>
      <c r="C1353" s="831" t="s">
        <v>7611</v>
      </c>
      <c r="D1353" s="831" t="s">
        <v>7751</v>
      </c>
      <c r="E1353" s="1064">
        <v>264</v>
      </c>
      <c r="F1353" s="678">
        <v>700</v>
      </c>
      <c r="G1353" s="678">
        <v>420</v>
      </c>
      <c r="H1353" s="678">
        <v>280</v>
      </c>
      <c r="I1353" s="678">
        <v>244.99999999999997</v>
      </c>
      <c r="J1353" s="830"/>
      <c r="K1353" s="830"/>
      <c r="L1353" s="830"/>
      <c r="N1353" s="794"/>
    </row>
    <row r="1354" spans="1:14" ht="15" customHeight="1">
      <c r="A1354" s="1210"/>
      <c r="B1354" s="1210"/>
      <c r="C1354" s="831" t="s">
        <v>7746</v>
      </c>
      <c r="D1354" s="831" t="s">
        <v>7752</v>
      </c>
      <c r="E1354" s="1064">
        <v>264</v>
      </c>
      <c r="F1354" s="678">
        <v>1800</v>
      </c>
      <c r="G1354" s="678">
        <v>1200</v>
      </c>
      <c r="H1354" s="678">
        <v>800</v>
      </c>
      <c r="I1354" s="678">
        <v>600</v>
      </c>
      <c r="J1354" s="830"/>
      <c r="K1354" s="830"/>
      <c r="L1354" s="830"/>
      <c r="N1354" s="794"/>
    </row>
    <row r="1355" spans="1:14" ht="15" customHeight="1">
      <c r="A1355" s="1210"/>
      <c r="B1355" s="1210"/>
      <c r="C1355" s="831" t="s">
        <v>7753</v>
      </c>
      <c r="D1355" s="831" t="s">
        <v>7754</v>
      </c>
      <c r="E1355" s="1064">
        <v>0</v>
      </c>
      <c r="F1355" s="678">
        <v>1000</v>
      </c>
      <c r="G1355" s="678">
        <v>800</v>
      </c>
      <c r="H1355" s="678">
        <v>600</v>
      </c>
      <c r="I1355" s="678">
        <v>400</v>
      </c>
      <c r="J1355" s="830"/>
      <c r="K1355" s="830"/>
      <c r="L1355" s="830"/>
      <c r="N1355" s="794"/>
    </row>
    <row r="1356" spans="1:14" ht="15" customHeight="1">
      <c r="A1356" s="1210"/>
      <c r="B1356" s="1210"/>
      <c r="C1356" s="831" t="s">
        <v>7755</v>
      </c>
      <c r="D1356" s="831" t="s">
        <v>7612</v>
      </c>
      <c r="E1356" s="1064">
        <v>264</v>
      </c>
      <c r="F1356" s="678">
        <v>800</v>
      </c>
      <c r="G1356" s="678">
        <v>480</v>
      </c>
      <c r="H1356" s="678">
        <v>320</v>
      </c>
      <c r="I1356" s="678"/>
      <c r="J1356" s="830"/>
      <c r="K1356" s="830"/>
      <c r="L1356" s="830"/>
      <c r="N1356" s="794"/>
    </row>
    <row r="1357" spans="1:14" ht="15" customHeight="1">
      <c r="A1357" s="1210"/>
      <c r="B1357" s="1210"/>
      <c r="C1357" s="831" t="s">
        <v>7756</v>
      </c>
      <c r="D1357" s="831" t="s">
        <v>7757</v>
      </c>
      <c r="E1357" s="1064">
        <v>880</v>
      </c>
      <c r="F1357" s="678">
        <v>2200</v>
      </c>
      <c r="G1357" s="678">
        <v>0</v>
      </c>
      <c r="H1357" s="678">
        <v>0</v>
      </c>
      <c r="I1357" s="678"/>
      <c r="J1357" s="830"/>
      <c r="K1357" s="830"/>
      <c r="L1357" s="830"/>
      <c r="N1357" s="794"/>
    </row>
    <row r="1358" spans="1:14" ht="15" customHeight="1">
      <c r="A1358" s="1210"/>
      <c r="B1358" s="1210"/>
      <c r="C1358" s="831" t="s">
        <v>7758</v>
      </c>
      <c r="D1358" s="831" t="s">
        <v>7759</v>
      </c>
      <c r="E1358" s="1064">
        <v>0</v>
      </c>
      <c r="F1358" s="678">
        <v>1000</v>
      </c>
      <c r="G1358" s="678">
        <v>600</v>
      </c>
      <c r="H1358" s="678">
        <v>0</v>
      </c>
      <c r="I1358" s="678"/>
      <c r="J1358" s="830"/>
      <c r="K1358" s="830"/>
      <c r="L1358" s="830"/>
      <c r="N1358" s="794"/>
    </row>
    <row r="1359" spans="1:14" ht="15" customHeight="1">
      <c r="A1359" s="1210">
        <v>5</v>
      </c>
      <c r="B1359" s="1229" t="s">
        <v>7760</v>
      </c>
      <c r="C1359" s="829" t="s">
        <v>7761</v>
      </c>
      <c r="D1359" s="829" t="s">
        <v>7762</v>
      </c>
      <c r="E1359" s="1064">
        <v>1320</v>
      </c>
      <c r="F1359" s="678">
        <v>2500</v>
      </c>
      <c r="G1359" s="678">
        <v>0</v>
      </c>
      <c r="H1359" s="678">
        <v>1000</v>
      </c>
      <c r="I1359" s="678"/>
      <c r="J1359" s="830"/>
      <c r="K1359" s="830"/>
      <c r="L1359" s="830"/>
      <c r="N1359" s="794"/>
    </row>
    <row r="1360" spans="1:14" ht="15" customHeight="1">
      <c r="A1360" s="1210"/>
      <c r="B1360" s="1229"/>
      <c r="C1360" s="829" t="s">
        <v>7761</v>
      </c>
      <c r="D1360" s="829" t="s">
        <v>7763</v>
      </c>
      <c r="E1360" s="1064">
        <v>1320</v>
      </c>
      <c r="F1360" s="678">
        <v>2500</v>
      </c>
      <c r="G1360" s="678">
        <v>1500</v>
      </c>
      <c r="H1360" s="678">
        <v>0</v>
      </c>
      <c r="I1360" s="678"/>
      <c r="J1360" s="830"/>
      <c r="K1360" s="830"/>
      <c r="L1360" s="830"/>
      <c r="N1360" s="794"/>
    </row>
    <row r="1361" spans="1:14" ht="15" customHeight="1">
      <c r="A1361" s="1210"/>
      <c r="B1361" s="1229"/>
      <c r="C1361" s="829" t="s">
        <v>7761</v>
      </c>
      <c r="D1361" s="829" t="s">
        <v>7764</v>
      </c>
      <c r="E1361" s="1064">
        <v>1440</v>
      </c>
      <c r="F1361" s="678">
        <v>3000</v>
      </c>
      <c r="G1361" s="678">
        <v>1800</v>
      </c>
      <c r="H1361" s="678">
        <v>1200</v>
      </c>
      <c r="I1361" s="678"/>
      <c r="J1361" s="830"/>
      <c r="K1361" s="830"/>
      <c r="L1361" s="830"/>
      <c r="N1361" s="794"/>
    </row>
    <row r="1362" spans="1:14" ht="15" customHeight="1">
      <c r="A1362" s="1210"/>
      <c r="B1362" s="1229"/>
      <c r="C1362" s="829" t="s">
        <v>7764</v>
      </c>
      <c r="D1362" s="829" t="s">
        <v>7765</v>
      </c>
      <c r="E1362" s="1064">
        <v>1020</v>
      </c>
      <c r="F1362" s="678">
        <v>2000</v>
      </c>
      <c r="G1362" s="678">
        <v>1200</v>
      </c>
      <c r="H1362" s="678">
        <v>0</v>
      </c>
      <c r="I1362" s="678"/>
      <c r="J1362" s="830"/>
      <c r="K1362" s="830"/>
      <c r="L1362" s="830"/>
      <c r="N1362" s="794"/>
    </row>
    <row r="1363" spans="1:14" ht="15" customHeight="1">
      <c r="A1363" s="1210"/>
      <c r="B1363" s="1229"/>
      <c r="C1363" s="829" t="s">
        <v>7765</v>
      </c>
      <c r="D1363" s="829" t="s">
        <v>7613</v>
      </c>
      <c r="E1363" s="1064">
        <v>660</v>
      </c>
      <c r="F1363" s="678">
        <v>1500</v>
      </c>
      <c r="G1363" s="678">
        <v>0</v>
      </c>
      <c r="H1363" s="678">
        <v>600</v>
      </c>
      <c r="I1363" s="678">
        <v>525</v>
      </c>
      <c r="J1363" s="830"/>
      <c r="K1363" s="830"/>
      <c r="L1363" s="830"/>
      <c r="N1363" s="794"/>
    </row>
    <row r="1364" spans="1:14" ht="15" customHeight="1">
      <c r="A1364" s="1210"/>
      <c r="B1364" s="1229"/>
      <c r="C1364" s="829" t="s">
        <v>7766</v>
      </c>
      <c r="D1364" s="829" t="s">
        <v>7767</v>
      </c>
      <c r="E1364" s="1064">
        <v>300</v>
      </c>
      <c r="F1364" s="678">
        <v>800</v>
      </c>
      <c r="G1364" s="678">
        <v>480</v>
      </c>
      <c r="H1364" s="678">
        <v>288</v>
      </c>
      <c r="I1364" s="678"/>
      <c r="J1364" s="830"/>
      <c r="K1364" s="830"/>
      <c r="L1364" s="830"/>
      <c r="N1364" s="794"/>
    </row>
    <row r="1365" spans="1:14" ht="15" customHeight="1">
      <c r="A1365" s="1210"/>
      <c r="B1365" s="1229"/>
      <c r="C1365" s="829" t="s">
        <v>7768</v>
      </c>
      <c r="D1365" s="829" t="s">
        <v>7769</v>
      </c>
      <c r="E1365" s="1064">
        <v>180</v>
      </c>
      <c r="F1365" s="678">
        <v>600</v>
      </c>
      <c r="G1365" s="678">
        <v>360</v>
      </c>
      <c r="H1365" s="678">
        <v>210</v>
      </c>
      <c r="I1365" s="678"/>
      <c r="J1365" s="830"/>
      <c r="K1365" s="830"/>
      <c r="L1365" s="830"/>
      <c r="N1365" s="794"/>
    </row>
    <row r="1366" spans="1:14" ht="15" customHeight="1">
      <c r="A1366" s="1210"/>
      <c r="B1366" s="1229"/>
      <c r="C1366" s="829" t="s">
        <v>7770</v>
      </c>
      <c r="D1366" s="829" t="s">
        <v>7771</v>
      </c>
      <c r="E1366" s="1064">
        <v>180</v>
      </c>
      <c r="F1366" s="678">
        <v>400</v>
      </c>
      <c r="G1366" s="678">
        <v>240</v>
      </c>
      <c r="H1366" s="678">
        <v>160</v>
      </c>
      <c r="I1366" s="678"/>
      <c r="J1366" s="830"/>
      <c r="K1366" s="830"/>
      <c r="L1366" s="830"/>
      <c r="N1366" s="794"/>
    </row>
    <row r="1367" spans="1:14" ht="15" customHeight="1">
      <c r="A1367" s="1210"/>
      <c r="B1367" s="1229"/>
      <c r="C1367" s="829" t="s">
        <v>7772</v>
      </c>
      <c r="D1367" s="829" t="s">
        <v>7773</v>
      </c>
      <c r="E1367" s="1064">
        <v>150</v>
      </c>
      <c r="F1367" s="678">
        <v>400</v>
      </c>
      <c r="G1367" s="678">
        <v>240</v>
      </c>
      <c r="H1367" s="678">
        <v>160</v>
      </c>
      <c r="I1367" s="678">
        <v>140</v>
      </c>
      <c r="J1367" s="830"/>
      <c r="K1367" s="830"/>
      <c r="L1367" s="830"/>
      <c r="N1367" s="794"/>
    </row>
    <row r="1368" spans="1:14" ht="15" customHeight="1">
      <c r="A1368" s="1210"/>
      <c r="B1368" s="1229"/>
      <c r="C1368" s="829" t="s">
        <v>7774</v>
      </c>
      <c r="D1368" s="829" t="s">
        <v>7775</v>
      </c>
      <c r="E1368" s="1064">
        <v>200</v>
      </c>
      <c r="F1368" s="678">
        <v>400</v>
      </c>
      <c r="G1368" s="678">
        <v>240</v>
      </c>
      <c r="H1368" s="678">
        <v>160</v>
      </c>
      <c r="I1368" s="678">
        <v>140</v>
      </c>
      <c r="J1368" s="830"/>
      <c r="K1368" s="830"/>
      <c r="L1368" s="830"/>
      <c r="N1368" s="794"/>
    </row>
    <row r="1369" spans="1:14" ht="15" customHeight="1">
      <c r="A1369" s="1210"/>
      <c r="B1369" s="1229"/>
      <c r="C1369" s="829" t="s">
        <v>7776</v>
      </c>
      <c r="D1369" s="829" t="s">
        <v>7777</v>
      </c>
      <c r="E1369" s="1064">
        <v>150</v>
      </c>
      <c r="F1369" s="678">
        <v>400</v>
      </c>
      <c r="G1369" s="678">
        <v>240</v>
      </c>
      <c r="H1369" s="678">
        <v>160</v>
      </c>
      <c r="I1369" s="678"/>
      <c r="J1369" s="830"/>
      <c r="K1369" s="830"/>
      <c r="L1369" s="830"/>
      <c r="N1369" s="794"/>
    </row>
    <row r="1370" spans="1:14" ht="15" customHeight="1">
      <c r="A1370" s="1210"/>
      <c r="B1370" s="1229"/>
      <c r="C1370" s="829" t="s">
        <v>7778</v>
      </c>
      <c r="D1370" s="829" t="s">
        <v>7779</v>
      </c>
      <c r="E1370" s="1064">
        <v>840</v>
      </c>
      <c r="F1370" s="678">
        <v>1500</v>
      </c>
      <c r="G1370" s="678">
        <v>900</v>
      </c>
      <c r="H1370" s="678">
        <v>600</v>
      </c>
      <c r="I1370" s="678"/>
      <c r="J1370" s="830"/>
      <c r="K1370" s="830"/>
      <c r="L1370" s="830"/>
      <c r="N1370" s="794"/>
    </row>
    <row r="1371" spans="1:14" ht="15" customHeight="1">
      <c r="A1371" s="1210"/>
      <c r="B1371" s="1229"/>
      <c r="C1371" s="829" t="s">
        <v>7780</v>
      </c>
      <c r="D1371" s="829" t="s">
        <v>7781</v>
      </c>
      <c r="E1371" s="1064">
        <v>360</v>
      </c>
      <c r="F1371" s="678">
        <v>600</v>
      </c>
      <c r="G1371" s="678">
        <v>400</v>
      </c>
      <c r="H1371" s="678">
        <v>0</v>
      </c>
      <c r="I1371" s="678"/>
      <c r="J1371" s="830"/>
      <c r="K1371" s="830"/>
      <c r="L1371" s="830"/>
      <c r="N1371" s="794"/>
    </row>
    <row r="1372" spans="1:14" ht="15" customHeight="1">
      <c r="A1372" s="1210"/>
      <c r="B1372" s="1229"/>
      <c r="C1372" s="829" t="s">
        <v>7782</v>
      </c>
      <c r="D1372" s="829" t="s">
        <v>7783</v>
      </c>
      <c r="E1372" s="1064">
        <v>150</v>
      </c>
      <c r="F1372" s="678">
        <v>600</v>
      </c>
      <c r="G1372" s="678">
        <v>400</v>
      </c>
      <c r="H1372" s="678">
        <v>200</v>
      </c>
      <c r="I1372" s="678"/>
      <c r="J1372" s="830"/>
      <c r="K1372" s="830"/>
      <c r="L1372" s="830"/>
      <c r="N1372" s="794"/>
    </row>
    <row r="1373" spans="1:14" ht="15" customHeight="1">
      <c r="A1373" s="1210"/>
      <c r="B1373" s="1229"/>
      <c r="C1373" s="829" t="s">
        <v>7762</v>
      </c>
      <c r="D1373" s="829" t="s">
        <v>7784</v>
      </c>
      <c r="E1373" s="1064">
        <v>840</v>
      </c>
      <c r="F1373" s="678">
        <v>2000</v>
      </c>
      <c r="G1373" s="678">
        <v>1200</v>
      </c>
      <c r="H1373" s="678">
        <v>800</v>
      </c>
      <c r="I1373" s="678">
        <v>700</v>
      </c>
      <c r="J1373" s="830"/>
      <c r="K1373" s="830"/>
      <c r="L1373" s="830"/>
      <c r="N1373" s="794"/>
    </row>
    <row r="1374" spans="1:14" ht="15" customHeight="1">
      <c r="A1374" s="1210"/>
      <c r="B1374" s="1229"/>
      <c r="C1374" s="829" t="s">
        <v>7785</v>
      </c>
      <c r="D1374" s="829" t="s">
        <v>7786</v>
      </c>
      <c r="E1374" s="1064">
        <v>420</v>
      </c>
      <c r="F1374" s="678">
        <v>800</v>
      </c>
      <c r="G1374" s="678">
        <v>480</v>
      </c>
      <c r="H1374" s="678">
        <v>320</v>
      </c>
      <c r="I1374" s="678">
        <v>280</v>
      </c>
      <c r="J1374" s="830"/>
      <c r="K1374" s="830"/>
      <c r="L1374" s="830"/>
      <c r="N1374" s="794"/>
    </row>
    <row r="1375" spans="1:14" ht="15" customHeight="1">
      <c r="A1375" s="1210"/>
      <c r="B1375" s="1229"/>
      <c r="C1375" s="829" t="s">
        <v>7786</v>
      </c>
      <c r="D1375" s="829" t="s">
        <v>7614</v>
      </c>
      <c r="E1375" s="1064">
        <v>240</v>
      </c>
      <c r="F1375" s="678">
        <v>400</v>
      </c>
      <c r="G1375" s="678">
        <v>300</v>
      </c>
      <c r="H1375" s="678">
        <v>200</v>
      </c>
      <c r="I1375" s="678">
        <v>175</v>
      </c>
      <c r="J1375" s="830"/>
      <c r="K1375" s="830"/>
      <c r="L1375" s="830"/>
      <c r="N1375" s="794"/>
    </row>
    <row r="1376" spans="1:14" ht="15" customHeight="1">
      <c r="A1376" s="1210"/>
      <c r="B1376" s="1229"/>
      <c r="C1376" s="829" t="s">
        <v>7614</v>
      </c>
      <c r="D1376" s="829" t="s">
        <v>7615</v>
      </c>
      <c r="E1376" s="1064">
        <v>156</v>
      </c>
      <c r="F1376" s="678">
        <v>350</v>
      </c>
      <c r="G1376" s="678">
        <v>210</v>
      </c>
      <c r="H1376" s="678">
        <v>140</v>
      </c>
      <c r="I1376" s="678">
        <v>122.49999999999999</v>
      </c>
      <c r="J1376" s="830"/>
      <c r="K1376" s="830"/>
      <c r="L1376" s="830"/>
      <c r="N1376" s="794"/>
    </row>
    <row r="1377" spans="1:17" ht="15" customHeight="1">
      <c r="A1377" s="1210"/>
      <c r="B1377" s="1229"/>
      <c r="C1377" s="829" t="s">
        <v>7615</v>
      </c>
      <c r="D1377" s="829" t="s">
        <v>7616</v>
      </c>
      <c r="E1377" s="1064">
        <v>156</v>
      </c>
      <c r="F1377" s="678">
        <v>350</v>
      </c>
      <c r="G1377" s="678">
        <v>210</v>
      </c>
      <c r="H1377" s="678">
        <v>140</v>
      </c>
      <c r="I1377" s="678">
        <v>122.49999999999999</v>
      </c>
      <c r="J1377" s="830"/>
      <c r="K1377" s="830"/>
      <c r="L1377" s="830"/>
      <c r="N1377" s="794"/>
    </row>
    <row r="1378" spans="1:17" ht="15" customHeight="1">
      <c r="A1378" s="1210"/>
      <c r="B1378" s="1229"/>
      <c r="C1378" s="829" t="s">
        <v>7616</v>
      </c>
      <c r="D1378" s="829" t="s">
        <v>7787</v>
      </c>
      <c r="E1378" s="1064">
        <v>156</v>
      </c>
      <c r="F1378" s="678">
        <v>350</v>
      </c>
      <c r="G1378" s="678">
        <v>210</v>
      </c>
      <c r="H1378" s="678">
        <v>140</v>
      </c>
      <c r="I1378" s="678">
        <v>122.49999999999999</v>
      </c>
      <c r="J1378" s="830"/>
      <c r="K1378" s="830"/>
      <c r="L1378" s="830"/>
      <c r="N1378" s="794"/>
    </row>
    <row r="1379" spans="1:17" ht="15" customHeight="1">
      <c r="A1379" s="1210"/>
      <c r="B1379" s="1229"/>
      <c r="C1379" s="831" t="s">
        <v>7788</v>
      </c>
      <c r="D1379" s="831" t="s">
        <v>7789</v>
      </c>
      <c r="E1379" s="1064">
        <v>0</v>
      </c>
      <c r="F1379" s="678">
        <v>500</v>
      </c>
      <c r="G1379" s="678">
        <v>300</v>
      </c>
      <c r="H1379" s="678">
        <v>200</v>
      </c>
      <c r="I1379" s="678">
        <v>175</v>
      </c>
      <c r="J1379" s="830"/>
      <c r="K1379" s="830"/>
      <c r="L1379" s="830"/>
      <c r="N1379" s="794"/>
    </row>
    <row r="1380" spans="1:17" ht="15" customHeight="1">
      <c r="A1380" s="1210"/>
      <c r="B1380" s="1229"/>
      <c r="C1380" s="829" t="s">
        <v>7790</v>
      </c>
      <c r="D1380" s="829" t="s">
        <v>7791</v>
      </c>
      <c r="E1380" s="1064">
        <v>150</v>
      </c>
      <c r="F1380" s="678">
        <v>400</v>
      </c>
      <c r="G1380" s="678">
        <v>300</v>
      </c>
      <c r="H1380" s="678">
        <v>200</v>
      </c>
      <c r="I1380" s="678">
        <v>175</v>
      </c>
      <c r="J1380" s="830"/>
      <c r="K1380" s="830"/>
      <c r="L1380" s="830"/>
      <c r="N1380" s="794"/>
    </row>
    <row r="1381" spans="1:17" ht="15" customHeight="1">
      <c r="A1381" s="1210"/>
      <c r="B1381" s="1229"/>
      <c r="C1381" s="829" t="s">
        <v>7792</v>
      </c>
      <c r="D1381" s="829" t="s">
        <v>7793</v>
      </c>
      <c r="E1381" s="1064">
        <v>230</v>
      </c>
      <c r="F1381" s="678">
        <v>600</v>
      </c>
      <c r="G1381" s="678">
        <v>360</v>
      </c>
      <c r="H1381" s="678">
        <v>0</v>
      </c>
      <c r="I1381" s="678"/>
      <c r="J1381" s="830"/>
      <c r="K1381" s="830"/>
      <c r="L1381" s="830"/>
      <c r="N1381" s="794"/>
    </row>
    <row r="1382" spans="1:17" ht="15" customHeight="1">
      <c r="A1382" s="820">
        <v>25</v>
      </c>
      <c r="B1382" s="821" t="s">
        <v>7794</v>
      </c>
      <c r="E1382" s="1066"/>
      <c r="F1382" s="989"/>
      <c r="G1382" s="989"/>
      <c r="H1382" s="989"/>
      <c r="I1382" s="989"/>
    </row>
    <row r="1383" spans="1:17" ht="45">
      <c r="A1383" s="1226">
        <v>1</v>
      </c>
      <c r="B1383" s="1226" t="s">
        <v>4087</v>
      </c>
      <c r="C1383" s="693" t="s">
        <v>7617</v>
      </c>
      <c r="D1383" s="693" t="s">
        <v>7618</v>
      </c>
      <c r="E1383" s="1062">
        <v>187</v>
      </c>
      <c r="F1383" s="990">
        <v>1300</v>
      </c>
      <c r="G1383" s="991">
        <v>1000</v>
      </c>
      <c r="H1383" s="991">
        <v>800</v>
      </c>
      <c r="I1383" s="991">
        <v>700</v>
      </c>
      <c r="M1383" s="794"/>
      <c r="N1383" s="794"/>
      <c r="O1383" s="794"/>
      <c r="P1383" s="794"/>
      <c r="Q1383" s="794"/>
    </row>
    <row r="1384" spans="1:17" ht="30">
      <c r="A1384" s="1227"/>
      <c r="B1384" s="1227"/>
      <c r="C1384" s="693" t="s">
        <v>7618</v>
      </c>
      <c r="D1384" s="693" t="s">
        <v>7619</v>
      </c>
      <c r="E1384" s="1062">
        <v>297</v>
      </c>
      <c r="F1384" s="990">
        <v>1820</v>
      </c>
      <c r="G1384" s="991">
        <v>0</v>
      </c>
      <c r="H1384" s="991">
        <v>0</v>
      </c>
      <c r="I1384" s="991">
        <v>910</v>
      </c>
      <c r="M1384" s="794"/>
      <c r="N1384" s="794"/>
      <c r="O1384" s="794"/>
      <c r="P1384" s="794"/>
      <c r="Q1384" s="794"/>
    </row>
    <row r="1385" spans="1:17" ht="30">
      <c r="A1385" s="1227"/>
      <c r="B1385" s="1227"/>
      <c r="C1385" s="693" t="s">
        <v>7619</v>
      </c>
      <c r="D1385" s="693" t="s">
        <v>7620</v>
      </c>
      <c r="E1385" s="1062">
        <v>407</v>
      </c>
      <c r="F1385" s="990">
        <v>2600</v>
      </c>
      <c r="G1385" s="991">
        <v>0</v>
      </c>
      <c r="H1385" s="991">
        <v>1560</v>
      </c>
      <c r="I1385" s="991">
        <v>1300</v>
      </c>
      <c r="M1385" s="794"/>
      <c r="N1385" s="794"/>
      <c r="O1385" s="794"/>
      <c r="P1385" s="794"/>
      <c r="Q1385" s="794"/>
    </row>
    <row r="1386" spans="1:17" ht="30">
      <c r="A1386" s="1227"/>
      <c r="B1386" s="1227"/>
      <c r="C1386" s="693" t="s">
        <v>7620</v>
      </c>
      <c r="D1386" s="693" t="s">
        <v>7621</v>
      </c>
      <c r="E1386" s="1062">
        <v>352</v>
      </c>
      <c r="F1386" s="990">
        <v>1820</v>
      </c>
      <c r="G1386" s="991">
        <v>1456</v>
      </c>
      <c r="H1386" s="991">
        <v>1092</v>
      </c>
      <c r="I1386" s="991"/>
      <c r="M1386" s="794"/>
      <c r="N1386" s="794"/>
      <c r="O1386" s="794"/>
      <c r="P1386" s="794"/>
      <c r="Q1386" s="794"/>
    </row>
    <row r="1387" spans="1:17" ht="30">
      <c r="A1387" s="1228"/>
      <c r="B1387" s="1228"/>
      <c r="C1387" s="693" t="s">
        <v>7621</v>
      </c>
      <c r="D1387" s="693" t="s">
        <v>7622</v>
      </c>
      <c r="E1387" s="1062">
        <v>187</v>
      </c>
      <c r="F1387" s="990">
        <v>1300</v>
      </c>
      <c r="G1387" s="991">
        <v>1040</v>
      </c>
      <c r="H1387" s="991">
        <v>780</v>
      </c>
      <c r="I1387" s="991">
        <v>650</v>
      </c>
      <c r="M1387" s="794"/>
      <c r="N1387" s="794"/>
      <c r="O1387" s="794"/>
      <c r="P1387" s="794"/>
      <c r="Q1387" s="794"/>
    </row>
    <row r="1388" spans="1:17" ht="30">
      <c r="A1388" s="1226">
        <v>2</v>
      </c>
      <c r="B1388" s="1226" t="s">
        <v>7623</v>
      </c>
      <c r="C1388" s="693" t="s">
        <v>7624</v>
      </c>
      <c r="D1388" s="693" t="s">
        <v>7625</v>
      </c>
      <c r="E1388" s="1062">
        <v>1045</v>
      </c>
      <c r="F1388" s="990">
        <v>1400</v>
      </c>
      <c r="G1388" s="991">
        <v>1120</v>
      </c>
      <c r="H1388" s="991">
        <v>840</v>
      </c>
      <c r="I1388" s="991"/>
      <c r="M1388" s="794"/>
      <c r="N1388" s="794"/>
      <c r="O1388" s="794"/>
      <c r="P1388" s="794"/>
      <c r="Q1388" s="794"/>
    </row>
    <row r="1389" spans="1:17" ht="30">
      <c r="A1389" s="1227"/>
      <c r="B1389" s="1227"/>
      <c r="C1389" s="693" t="s">
        <v>7625</v>
      </c>
      <c r="D1389" s="693" t="s">
        <v>7626</v>
      </c>
      <c r="E1389" s="1062">
        <v>1650</v>
      </c>
      <c r="F1389" s="990">
        <v>2400</v>
      </c>
      <c r="G1389" s="991">
        <v>1920</v>
      </c>
      <c r="H1389" s="991">
        <v>1440</v>
      </c>
      <c r="I1389" s="991">
        <v>1200</v>
      </c>
      <c r="M1389" s="794"/>
      <c r="N1389" s="794"/>
      <c r="O1389" s="794"/>
      <c r="P1389" s="794"/>
      <c r="Q1389" s="794"/>
    </row>
    <row r="1390" spans="1:17" ht="30">
      <c r="A1390" s="1227"/>
      <c r="B1390" s="1227"/>
      <c r="C1390" s="693" t="s">
        <v>7626</v>
      </c>
      <c r="D1390" s="693" t="s">
        <v>7627</v>
      </c>
      <c r="E1390" s="1062">
        <v>1100</v>
      </c>
      <c r="F1390" s="990">
        <v>6500</v>
      </c>
      <c r="G1390" s="991">
        <v>5200</v>
      </c>
      <c r="H1390" s="991">
        <v>4500</v>
      </c>
      <c r="I1390" s="991">
        <v>4000</v>
      </c>
      <c r="M1390" s="794"/>
      <c r="N1390" s="794"/>
      <c r="O1390" s="794"/>
      <c r="P1390" s="794"/>
      <c r="Q1390" s="794"/>
    </row>
    <row r="1391" spans="1:17" ht="30">
      <c r="A1391" s="1227"/>
      <c r="B1391" s="1227"/>
      <c r="C1391" s="693" t="s">
        <v>7627</v>
      </c>
      <c r="D1391" s="693" t="s">
        <v>7628</v>
      </c>
      <c r="E1391" s="1062">
        <v>935</v>
      </c>
      <c r="F1391" s="990">
        <v>1950</v>
      </c>
      <c r="G1391" s="991">
        <v>1560</v>
      </c>
      <c r="H1391" s="991">
        <v>1170</v>
      </c>
      <c r="I1391" s="991"/>
      <c r="M1391" s="794"/>
      <c r="N1391" s="794"/>
      <c r="O1391" s="794"/>
      <c r="P1391" s="794"/>
      <c r="Q1391" s="794"/>
    </row>
    <row r="1392" spans="1:17" ht="30">
      <c r="A1392" s="1227"/>
      <c r="B1392" s="1227"/>
      <c r="C1392" s="693" t="s">
        <v>7628</v>
      </c>
      <c r="D1392" s="693" t="s">
        <v>7629</v>
      </c>
      <c r="E1392" s="1062">
        <v>1155</v>
      </c>
      <c r="F1392" s="990">
        <v>2400</v>
      </c>
      <c r="G1392" s="991">
        <v>1920</v>
      </c>
      <c r="H1392" s="991">
        <v>0</v>
      </c>
      <c r="I1392" s="991"/>
      <c r="M1392" s="794"/>
      <c r="N1392" s="794"/>
      <c r="O1392" s="794"/>
      <c r="P1392" s="794"/>
      <c r="Q1392" s="794"/>
    </row>
    <row r="1393" spans="1:17" ht="45">
      <c r="A1393" s="1227"/>
      <c r="B1393" s="1227"/>
      <c r="C1393" s="693" t="s">
        <v>7629</v>
      </c>
      <c r="D1393" s="693" t="s">
        <v>7630</v>
      </c>
      <c r="E1393" s="1062">
        <v>1320</v>
      </c>
      <c r="F1393" s="990">
        <v>2500</v>
      </c>
      <c r="G1393" s="991">
        <v>2000</v>
      </c>
      <c r="H1393" s="991">
        <v>1500</v>
      </c>
      <c r="I1393" s="991"/>
      <c r="M1393" s="794"/>
      <c r="N1393" s="794"/>
      <c r="O1393" s="794"/>
      <c r="P1393" s="794"/>
      <c r="Q1393" s="794"/>
    </row>
    <row r="1394" spans="1:17" ht="45">
      <c r="A1394" s="1227"/>
      <c r="B1394" s="1227"/>
      <c r="C1394" s="693" t="s">
        <v>7630</v>
      </c>
      <c r="D1394" s="693" t="s">
        <v>7631</v>
      </c>
      <c r="E1394" s="1062">
        <v>1540</v>
      </c>
      <c r="F1394" s="990">
        <v>6600</v>
      </c>
      <c r="G1394" s="991">
        <v>5280</v>
      </c>
      <c r="H1394" s="991">
        <v>0</v>
      </c>
      <c r="I1394" s="991">
        <v>3300</v>
      </c>
      <c r="M1394" s="794"/>
      <c r="N1394" s="794"/>
      <c r="O1394" s="794"/>
      <c r="P1394" s="794"/>
      <c r="Q1394" s="794"/>
    </row>
    <row r="1395" spans="1:17" ht="30">
      <c r="A1395" s="1227"/>
      <c r="B1395" s="1227"/>
      <c r="C1395" s="693" t="s">
        <v>7631</v>
      </c>
      <c r="D1395" s="693" t="s">
        <v>7632</v>
      </c>
      <c r="E1395" s="1062">
        <v>1045</v>
      </c>
      <c r="F1395" s="990">
        <v>2500</v>
      </c>
      <c r="G1395" s="991">
        <v>2000</v>
      </c>
      <c r="H1395" s="991">
        <v>1500</v>
      </c>
      <c r="I1395" s="991">
        <v>1250</v>
      </c>
      <c r="M1395" s="794"/>
      <c r="N1395" s="794"/>
      <c r="O1395" s="794"/>
      <c r="P1395" s="794"/>
      <c r="Q1395" s="794"/>
    </row>
    <row r="1396" spans="1:17" ht="30">
      <c r="A1396" s="1227"/>
      <c r="B1396" s="1227"/>
      <c r="C1396" s="693" t="s">
        <v>7633</v>
      </c>
      <c r="D1396" s="693" t="s">
        <v>7634</v>
      </c>
      <c r="E1396" s="1062">
        <v>935</v>
      </c>
      <c r="F1396" s="990">
        <v>3300</v>
      </c>
      <c r="G1396" s="991">
        <v>0</v>
      </c>
      <c r="H1396" s="991">
        <v>0</v>
      </c>
      <c r="I1396" s="991"/>
      <c r="M1396" s="794"/>
      <c r="N1396" s="794"/>
      <c r="O1396" s="794"/>
      <c r="P1396" s="794"/>
      <c r="Q1396" s="794"/>
    </row>
    <row r="1397" spans="1:17" ht="30">
      <c r="A1397" s="1227"/>
      <c r="B1397" s="1227"/>
      <c r="C1397" s="693" t="s">
        <v>7634</v>
      </c>
      <c r="D1397" s="693" t="s">
        <v>7635</v>
      </c>
      <c r="E1397" s="1062">
        <v>550</v>
      </c>
      <c r="F1397" s="990">
        <v>1500</v>
      </c>
      <c r="G1397" s="991">
        <v>1200</v>
      </c>
      <c r="H1397" s="991">
        <v>900</v>
      </c>
      <c r="I1397" s="991">
        <v>750</v>
      </c>
      <c r="M1397" s="794"/>
      <c r="N1397" s="794"/>
      <c r="O1397" s="794"/>
      <c r="P1397" s="794"/>
      <c r="Q1397" s="794"/>
    </row>
    <row r="1398" spans="1:17" ht="30">
      <c r="A1398" s="1228"/>
      <c r="B1398" s="1228"/>
      <c r="C1398" s="693" t="s">
        <v>7635</v>
      </c>
      <c r="D1398" s="693" t="s">
        <v>7636</v>
      </c>
      <c r="E1398" s="1062">
        <v>770</v>
      </c>
      <c r="F1398" s="990">
        <v>2500</v>
      </c>
      <c r="G1398" s="991">
        <v>2000</v>
      </c>
      <c r="H1398" s="991">
        <v>0</v>
      </c>
      <c r="I1398" s="991">
        <v>1250</v>
      </c>
      <c r="M1398" s="794"/>
      <c r="N1398" s="794"/>
      <c r="O1398" s="794"/>
      <c r="P1398" s="794"/>
      <c r="Q1398" s="794"/>
    </row>
    <row r="1399" spans="1:17" ht="30">
      <c r="A1399" s="1226">
        <v>3</v>
      </c>
      <c r="B1399" s="1226" t="s">
        <v>7637</v>
      </c>
      <c r="C1399" s="693" t="s">
        <v>7638</v>
      </c>
      <c r="D1399" s="693" t="s">
        <v>7639</v>
      </c>
      <c r="E1399" s="1062">
        <v>935</v>
      </c>
      <c r="F1399" s="990">
        <v>1190</v>
      </c>
      <c r="G1399" s="991">
        <v>952</v>
      </c>
      <c r="H1399" s="991">
        <v>714</v>
      </c>
      <c r="I1399" s="991"/>
      <c r="M1399" s="794"/>
      <c r="N1399" s="794"/>
      <c r="O1399" s="794"/>
      <c r="P1399" s="794"/>
      <c r="Q1399" s="794"/>
    </row>
    <row r="1400" spans="1:17" ht="30">
      <c r="A1400" s="1227"/>
      <c r="B1400" s="1227"/>
      <c r="C1400" s="693" t="s">
        <v>7639</v>
      </c>
      <c r="D1400" s="693" t="s">
        <v>7640</v>
      </c>
      <c r="E1400" s="1062">
        <v>825</v>
      </c>
      <c r="F1400" s="990">
        <v>1050</v>
      </c>
      <c r="G1400" s="991">
        <v>840</v>
      </c>
      <c r="H1400" s="991">
        <v>630</v>
      </c>
      <c r="I1400" s="991">
        <v>525</v>
      </c>
      <c r="M1400" s="794"/>
      <c r="N1400" s="794"/>
      <c r="O1400" s="794"/>
      <c r="P1400" s="794"/>
      <c r="Q1400" s="794"/>
    </row>
    <row r="1401" spans="1:17" ht="30">
      <c r="A1401" s="1227"/>
      <c r="B1401" s="1227"/>
      <c r="C1401" s="693" t="s">
        <v>7640</v>
      </c>
      <c r="D1401" s="693" t="s">
        <v>7641</v>
      </c>
      <c r="E1401" s="1062">
        <v>715</v>
      </c>
      <c r="F1401" s="990">
        <v>910</v>
      </c>
      <c r="G1401" s="991">
        <v>728</v>
      </c>
      <c r="H1401" s="991">
        <v>0</v>
      </c>
      <c r="I1401" s="991">
        <v>455</v>
      </c>
      <c r="M1401" s="794"/>
      <c r="N1401" s="794"/>
      <c r="O1401" s="794"/>
      <c r="P1401" s="794"/>
      <c r="Q1401" s="794"/>
    </row>
    <row r="1402" spans="1:17" ht="30">
      <c r="A1402" s="1227"/>
      <c r="B1402" s="1227"/>
      <c r="C1402" s="693" t="s">
        <v>7642</v>
      </c>
      <c r="D1402" s="693" t="s">
        <v>7643</v>
      </c>
      <c r="E1402" s="1062">
        <v>650</v>
      </c>
      <c r="F1402" s="990">
        <v>910</v>
      </c>
      <c r="G1402" s="991">
        <v>0</v>
      </c>
      <c r="H1402" s="991">
        <v>0</v>
      </c>
      <c r="I1402" s="991"/>
      <c r="M1402" s="794"/>
      <c r="N1402" s="794"/>
      <c r="O1402" s="794"/>
      <c r="P1402" s="794"/>
      <c r="Q1402" s="794"/>
    </row>
    <row r="1403" spans="1:17" ht="45">
      <c r="A1403" s="1227"/>
      <c r="B1403" s="1227"/>
      <c r="C1403" s="693" t="s">
        <v>7644</v>
      </c>
      <c r="D1403" s="693" t="s">
        <v>7645</v>
      </c>
      <c r="E1403" s="1062">
        <v>0</v>
      </c>
      <c r="F1403" s="990">
        <v>1500</v>
      </c>
      <c r="G1403" s="991">
        <v>1200</v>
      </c>
      <c r="H1403" s="991">
        <v>900</v>
      </c>
      <c r="I1403" s="991">
        <v>750</v>
      </c>
      <c r="M1403" s="794"/>
      <c r="N1403" s="794"/>
      <c r="O1403" s="794"/>
      <c r="P1403" s="794"/>
      <c r="Q1403" s="794"/>
    </row>
    <row r="1404" spans="1:17" ht="30">
      <c r="A1404" s="1227"/>
      <c r="B1404" s="1227"/>
      <c r="C1404" s="693" t="s">
        <v>7646</v>
      </c>
      <c r="D1404" s="693" t="s">
        <v>7647</v>
      </c>
      <c r="E1404" s="1062">
        <v>935</v>
      </c>
      <c r="F1404" s="990">
        <v>1190</v>
      </c>
      <c r="G1404" s="991">
        <v>952</v>
      </c>
      <c r="H1404" s="991">
        <v>0</v>
      </c>
      <c r="I1404" s="991">
        <v>595</v>
      </c>
      <c r="M1404" s="794"/>
      <c r="N1404" s="794"/>
      <c r="O1404" s="794"/>
      <c r="P1404" s="794"/>
      <c r="Q1404" s="794"/>
    </row>
    <row r="1405" spans="1:17" ht="30">
      <c r="A1405" s="1227"/>
      <c r="B1405" s="1227"/>
      <c r="C1405" s="693" t="s">
        <v>7647</v>
      </c>
      <c r="D1405" s="693" t="s">
        <v>7648</v>
      </c>
      <c r="E1405" s="1062">
        <v>825</v>
      </c>
      <c r="F1405" s="990">
        <v>1050</v>
      </c>
      <c r="G1405" s="991">
        <v>840</v>
      </c>
      <c r="H1405" s="991">
        <v>630</v>
      </c>
      <c r="I1405" s="991">
        <v>525</v>
      </c>
      <c r="M1405" s="794"/>
      <c r="N1405" s="794"/>
      <c r="O1405" s="794"/>
      <c r="P1405" s="794"/>
      <c r="Q1405" s="794"/>
    </row>
    <row r="1406" spans="1:17" ht="30">
      <c r="A1406" s="1227"/>
      <c r="B1406" s="1227"/>
      <c r="C1406" s="693" t="s">
        <v>7648</v>
      </c>
      <c r="D1406" s="693" t="s">
        <v>7649</v>
      </c>
      <c r="E1406" s="1062">
        <v>715</v>
      </c>
      <c r="F1406" s="990">
        <v>910</v>
      </c>
      <c r="G1406" s="991">
        <v>728</v>
      </c>
      <c r="H1406" s="991">
        <v>0</v>
      </c>
      <c r="I1406" s="991"/>
      <c r="M1406" s="794"/>
      <c r="N1406" s="794"/>
      <c r="O1406" s="794"/>
      <c r="P1406" s="794"/>
      <c r="Q1406" s="794"/>
    </row>
    <row r="1407" spans="1:17" ht="45">
      <c r="A1407" s="1227"/>
      <c r="B1407" s="1227"/>
      <c r="C1407" s="693" t="s">
        <v>7650</v>
      </c>
      <c r="D1407" s="693" t="s">
        <v>7651</v>
      </c>
      <c r="E1407" s="1067">
        <v>0</v>
      </c>
      <c r="F1407" s="990">
        <v>910</v>
      </c>
      <c r="G1407" s="991">
        <v>728</v>
      </c>
      <c r="H1407" s="991">
        <v>546</v>
      </c>
      <c r="I1407" s="991">
        <v>455</v>
      </c>
      <c r="M1407" s="794"/>
      <c r="N1407" s="794"/>
      <c r="O1407" s="794"/>
      <c r="P1407" s="794"/>
      <c r="Q1407" s="794"/>
    </row>
    <row r="1408" spans="1:17" ht="45">
      <c r="A1408" s="1227"/>
      <c r="B1408" s="1227"/>
      <c r="C1408" s="693" t="s">
        <v>7651</v>
      </c>
      <c r="D1408" s="693" t="s">
        <v>7652</v>
      </c>
      <c r="E1408" s="1062">
        <v>935</v>
      </c>
      <c r="F1408" s="992">
        <v>1190</v>
      </c>
      <c r="G1408" s="991">
        <v>952</v>
      </c>
      <c r="H1408" s="991">
        <v>714</v>
      </c>
      <c r="I1408" s="991"/>
      <c r="M1408" s="794"/>
      <c r="N1408" s="794"/>
      <c r="O1408" s="794"/>
      <c r="P1408" s="794"/>
      <c r="Q1408" s="794"/>
    </row>
    <row r="1409" spans="1:17" ht="30">
      <c r="A1409" s="1227"/>
      <c r="B1409" s="1227"/>
      <c r="C1409" s="693" t="s">
        <v>7653</v>
      </c>
      <c r="D1409" s="693" t="s">
        <v>7652</v>
      </c>
      <c r="E1409" s="1062">
        <v>935</v>
      </c>
      <c r="F1409" s="992">
        <v>4550</v>
      </c>
      <c r="G1409" s="991">
        <v>3640</v>
      </c>
      <c r="H1409" s="991">
        <v>2730</v>
      </c>
      <c r="I1409" s="991">
        <v>2275</v>
      </c>
      <c r="M1409" s="794"/>
      <c r="N1409" s="794"/>
      <c r="O1409" s="794"/>
      <c r="P1409" s="794"/>
      <c r="Q1409" s="794"/>
    </row>
    <row r="1410" spans="1:17" ht="30">
      <c r="A1410" s="1227"/>
      <c r="B1410" s="1227"/>
      <c r="C1410" s="693" t="s">
        <v>7652</v>
      </c>
      <c r="D1410" s="693" t="s">
        <v>7654</v>
      </c>
      <c r="E1410" s="1062">
        <v>825</v>
      </c>
      <c r="F1410" s="992">
        <v>1050</v>
      </c>
      <c r="G1410" s="991">
        <v>840</v>
      </c>
      <c r="H1410" s="991">
        <v>630</v>
      </c>
      <c r="I1410" s="991">
        <v>525</v>
      </c>
      <c r="M1410" s="794"/>
      <c r="N1410" s="794"/>
      <c r="O1410" s="794"/>
      <c r="P1410" s="794"/>
      <c r="Q1410" s="794"/>
    </row>
    <row r="1411" spans="1:17" ht="30">
      <c r="A1411" s="1227"/>
      <c r="B1411" s="1227"/>
      <c r="C1411" s="693" t="s">
        <v>7655</v>
      </c>
      <c r="D1411" s="693" t="s">
        <v>7656</v>
      </c>
      <c r="E1411" s="1062">
        <v>715</v>
      </c>
      <c r="F1411" s="992">
        <v>910</v>
      </c>
      <c r="G1411" s="991">
        <v>728</v>
      </c>
      <c r="H1411" s="991">
        <v>546</v>
      </c>
      <c r="I1411" s="991">
        <v>455</v>
      </c>
      <c r="M1411" s="794"/>
      <c r="N1411" s="794"/>
      <c r="O1411" s="794"/>
      <c r="P1411" s="794"/>
      <c r="Q1411" s="794"/>
    </row>
    <row r="1412" spans="1:17" ht="30">
      <c r="A1412" s="1227"/>
      <c r="B1412" s="1227"/>
      <c r="C1412" s="693" t="s">
        <v>7656</v>
      </c>
      <c r="D1412" s="693" t="s">
        <v>7657</v>
      </c>
      <c r="E1412" s="1062">
        <v>154</v>
      </c>
      <c r="F1412" s="990">
        <v>1000</v>
      </c>
      <c r="G1412" s="991">
        <v>800</v>
      </c>
      <c r="H1412" s="991">
        <v>600</v>
      </c>
      <c r="I1412" s="991">
        <v>500</v>
      </c>
      <c r="M1412" s="794"/>
      <c r="N1412" s="794"/>
      <c r="O1412" s="794"/>
      <c r="P1412" s="794"/>
      <c r="Q1412" s="794"/>
    </row>
    <row r="1413" spans="1:17" ht="30">
      <c r="A1413" s="1227"/>
      <c r="B1413" s="1227"/>
      <c r="C1413" s="693" t="s">
        <v>7657</v>
      </c>
      <c r="D1413" s="693" t="s">
        <v>7658</v>
      </c>
      <c r="E1413" s="1062">
        <v>187</v>
      </c>
      <c r="F1413" s="990">
        <v>2500</v>
      </c>
      <c r="G1413" s="991">
        <v>2000</v>
      </c>
      <c r="H1413" s="991">
        <v>1500</v>
      </c>
      <c r="I1413" s="991">
        <v>1250</v>
      </c>
      <c r="M1413" s="794"/>
      <c r="N1413" s="794"/>
      <c r="O1413" s="794"/>
      <c r="P1413" s="794"/>
      <c r="Q1413" s="794"/>
    </row>
    <row r="1414" spans="1:17" ht="30">
      <c r="A1414" s="1227"/>
      <c r="B1414" s="1227"/>
      <c r="C1414" s="693" t="s">
        <v>7658</v>
      </c>
      <c r="D1414" s="693" t="s">
        <v>7659</v>
      </c>
      <c r="E1414" s="1062">
        <v>187</v>
      </c>
      <c r="F1414" s="990">
        <v>750</v>
      </c>
      <c r="G1414" s="991">
        <v>600</v>
      </c>
      <c r="H1414" s="991">
        <v>450</v>
      </c>
      <c r="I1414" s="991">
        <v>375</v>
      </c>
      <c r="M1414" s="794"/>
      <c r="N1414" s="794"/>
      <c r="O1414" s="794"/>
      <c r="P1414" s="794"/>
      <c r="Q1414" s="794"/>
    </row>
    <row r="1415" spans="1:17" ht="30">
      <c r="A1415" s="1227"/>
      <c r="B1415" s="1227"/>
      <c r="C1415" s="693" t="s">
        <v>7659</v>
      </c>
      <c r="D1415" s="693" t="s">
        <v>7660</v>
      </c>
      <c r="E1415" s="1062">
        <v>275</v>
      </c>
      <c r="F1415" s="990">
        <v>1800</v>
      </c>
      <c r="G1415" s="991">
        <v>1440</v>
      </c>
      <c r="H1415" s="991">
        <v>1080</v>
      </c>
      <c r="I1415" s="991">
        <v>900</v>
      </c>
      <c r="M1415" s="794"/>
      <c r="N1415" s="794"/>
      <c r="O1415" s="794"/>
      <c r="P1415" s="794"/>
      <c r="Q1415" s="794"/>
    </row>
    <row r="1416" spans="1:17" ht="30">
      <c r="A1416" s="1227"/>
      <c r="B1416" s="1227"/>
      <c r="C1416" s="693" t="s">
        <v>7660</v>
      </c>
      <c r="D1416" s="693" t="s">
        <v>7661</v>
      </c>
      <c r="E1416" s="1062">
        <v>308</v>
      </c>
      <c r="F1416" s="990">
        <v>2000</v>
      </c>
      <c r="G1416" s="991">
        <v>1600</v>
      </c>
      <c r="H1416" s="991">
        <v>1200</v>
      </c>
      <c r="I1416" s="991">
        <v>1000</v>
      </c>
      <c r="M1416" s="794"/>
      <c r="N1416" s="794"/>
      <c r="O1416" s="794"/>
      <c r="P1416" s="794"/>
      <c r="Q1416" s="794"/>
    </row>
    <row r="1417" spans="1:17" ht="30">
      <c r="A1417" s="1227"/>
      <c r="B1417" s="1227"/>
      <c r="C1417" s="693" t="s">
        <v>7661</v>
      </c>
      <c r="D1417" s="693" t="s">
        <v>7662</v>
      </c>
      <c r="E1417" s="1062">
        <v>0</v>
      </c>
      <c r="F1417" s="990">
        <v>600</v>
      </c>
      <c r="G1417" s="991">
        <v>480</v>
      </c>
      <c r="H1417" s="991">
        <v>360</v>
      </c>
      <c r="I1417" s="991"/>
      <c r="M1417" s="794"/>
      <c r="N1417" s="794"/>
      <c r="O1417" s="794"/>
      <c r="P1417" s="794"/>
      <c r="Q1417" s="794"/>
    </row>
    <row r="1418" spans="1:17" ht="45">
      <c r="A1418" s="1227"/>
      <c r="B1418" s="1227"/>
      <c r="C1418" s="693" t="s">
        <v>7660</v>
      </c>
      <c r="D1418" s="693" t="s">
        <v>7663</v>
      </c>
      <c r="E1418" s="1062">
        <v>187</v>
      </c>
      <c r="F1418" s="990">
        <v>600</v>
      </c>
      <c r="G1418" s="991">
        <v>480</v>
      </c>
      <c r="H1418" s="991">
        <v>360</v>
      </c>
      <c r="I1418" s="991">
        <v>300</v>
      </c>
      <c r="M1418" s="794"/>
      <c r="N1418" s="794"/>
      <c r="O1418" s="794"/>
      <c r="P1418" s="794"/>
      <c r="Q1418" s="794"/>
    </row>
    <row r="1419" spans="1:17" ht="45">
      <c r="A1419" s="1227"/>
      <c r="B1419" s="1227"/>
      <c r="C1419" s="693" t="s">
        <v>7663</v>
      </c>
      <c r="D1419" s="693" t="s">
        <v>7664</v>
      </c>
      <c r="E1419" s="1062">
        <v>0</v>
      </c>
      <c r="F1419" s="992">
        <v>550</v>
      </c>
      <c r="G1419" s="991">
        <v>440</v>
      </c>
      <c r="H1419" s="991">
        <v>330</v>
      </c>
      <c r="I1419" s="991">
        <v>275</v>
      </c>
      <c r="M1419" s="794"/>
      <c r="N1419" s="794"/>
      <c r="O1419" s="794"/>
      <c r="P1419" s="794"/>
      <c r="Q1419" s="794"/>
    </row>
    <row r="1420" spans="1:17" ht="30">
      <c r="A1420" s="1227"/>
      <c r="B1420" s="1227"/>
      <c r="C1420" s="693" t="s">
        <v>7664</v>
      </c>
      <c r="D1420" s="693" t="s">
        <v>7665</v>
      </c>
      <c r="E1420" s="1062">
        <v>0</v>
      </c>
      <c r="F1420" s="990">
        <v>600</v>
      </c>
      <c r="G1420" s="991">
        <v>480</v>
      </c>
      <c r="H1420" s="991">
        <v>360</v>
      </c>
      <c r="I1420" s="991"/>
      <c r="M1420" s="794"/>
      <c r="N1420" s="794"/>
      <c r="O1420" s="794"/>
      <c r="P1420" s="794"/>
      <c r="Q1420" s="794"/>
    </row>
    <row r="1421" spans="1:17" ht="30">
      <c r="A1421" s="1227"/>
      <c r="B1421" s="1227"/>
      <c r="C1421" s="693" t="s">
        <v>7665</v>
      </c>
      <c r="D1421" s="693" t="s">
        <v>7666</v>
      </c>
      <c r="E1421" s="1062">
        <v>0</v>
      </c>
      <c r="F1421" s="990">
        <v>1100</v>
      </c>
      <c r="G1421" s="991">
        <v>880</v>
      </c>
      <c r="H1421" s="991">
        <v>660</v>
      </c>
      <c r="I1421" s="991">
        <v>550</v>
      </c>
      <c r="M1421" s="794"/>
      <c r="N1421" s="794"/>
      <c r="O1421" s="794"/>
      <c r="P1421" s="794"/>
      <c r="Q1421" s="794"/>
    </row>
    <row r="1422" spans="1:17" ht="30">
      <c r="A1422" s="1227"/>
      <c r="B1422" s="1227"/>
      <c r="C1422" s="825" t="s">
        <v>7667</v>
      </c>
      <c r="D1422" s="825" t="s">
        <v>7668</v>
      </c>
      <c r="E1422" s="1062">
        <v>506</v>
      </c>
      <c r="F1422" s="992">
        <v>640</v>
      </c>
      <c r="G1422" s="991">
        <v>550</v>
      </c>
      <c r="H1422" s="991">
        <v>420</v>
      </c>
      <c r="I1422" s="991">
        <v>350</v>
      </c>
      <c r="M1422" s="794"/>
      <c r="N1422" s="794"/>
      <c r="O1422" s="794"/>
      <c r="P1422" s="794"/>
      <c r="Q1422" s="794"/>
    </row>
    <row r="1423" spans="1:17" ht="30">
      <c r="A1423" s="1227"/>
      <c r="B1423" s="1227"/>
      <c r="C1423" s="825" t="s">
        <v>7668</v>
      </c>
      <c r="D1423" s="825" t="s">
        <v>7669</v>
      </c>
      <c r="E1423" s="1062">
        <v>693</v>
      </c>
      <c r="F1423" s="990">
        <v>6600</v>
      </c>
      <c r="G1423" s="991">
        <v>5280</v>
      </c>
      <c r="H1423" s="991">
        <v>3960</v>
      </c>
      <c r="I1423" s="991">
        <v>3300</v>
      </c>
      <c r="M1423" s="794"/>
      <c r="N1423" s="794"/>
      <c r="O1423" s="794"/>
      <c r="P1423" s="794"/>
      <c r="Q1423" s="794"/>
    </row>
    <row r="1424" spans="1:17" ht="30">
      <c r="A1424" s="1227"/>
      <c r="B1424" s="1227"/>
      <c r="C1424" s="825" t="s">
        <v>7669</v>
      </c>
      <c r="D1424" s="825" t="s">
        <v>7670</v>
      </c>
      <c r="E1424" s="1062">
        <v>506</v>
      </c>
      <c r="F1424" s="990">
        <v>3300</v>
      </c>
      <c r="G1424" s="991">
        <v>2640</v>
      </c>
      <c r="H1424" s="991">
        <v>1980</v>
      </c>
      <c r="I1424" s="991">
        <v>1650</v>
      </c>
      <c r="M1424" s="794"/>
      <c r="N1424" s="794"/>
      <c r="O1424" s="794"/>
      <c r="P1424" s="794"/>
      <c r="Q1424" s="794"/>
    </row>
    <row r="1425" spans="1:17" ht="30">
      <c r="A1425" s="1227"/>
      <c r="B1425" s="1227"/>
      <c r="C1425" s="825" t="s">
        <v>7670</v>
      </c>
      <c r="D1425" s="825" t="s">
        <v>7671</v>
      </c>
      <c r="E1425" s="1062">
        <v>506</v>
      </c>
      <c r="F1425" s="990">
        <v>6500</v>
      </c>
      <c r="G1425" s="991">
        <v>5200</v>
      </c>
      <c r="H1425" s="991">
        <v>0</v>
      </c>
      <c r="I1425" s="991"/>
      <c r="M1425" s="794"/>
      <c r="N1425" s="794"/>
      <c r="O1425" s="794"/>
      <c r="P1425" s="794"/>
      <c r="Q1425" s="794"/>
    </row>
    <row r="1426" spans="1:17" ht="30">
      <c r="A1426" s="1227"/>
      <c r="B1426" s="1227"/>
      <c r="C1426" s="825" t="s">
        <v>7669</v>
      </c>
      <c r="D1426" s="825" t="s">
        <v>7672</v>
      </c>
      <c r="E1426" s="1062">
        <v>770</v>
      </c>
      <c r="F1426" s="990">
        <v>5000</v>
      </c>
      <c r="G1426" s="991">
        <v>4000</v>
      </c>
      <c r="H1426" s="991">
        <v>3000</v>
      </c>
      <c r="I1426" s="991">
        <v>2500</v>
      </c>
      <c r="M1426" s="794"/>
      <c r="N1426" s="794"/>
      <c r="O1426" s="794"/>
      <c r="P1426" s="794"/>
      <c r="Q1426" s="794"/>
    </row>
    <row r="1427" spans="1:17" ht="30">
      <c r="A1427" s="1227"/>
      <c r="B1427" s="1227"/>
      <c r="C1427" s="825" t="s">
        <v>7672</v>
      </c>
      <c r="D1427" s="693" t="s">
        <v>7673</v>
      </c>
      <c r="E1427" s="1062">
        <v>308</v>
      </c>
      <c r="F1427" s="990">
        <v>4100</v>
      </c>
      <c r="G1427" s="991">
        <v>3280</v>
      </c>
      <c r="H1427" s="991">
        <v>2460</v>
      </c>
      <c r="I1427" s="991">
        <v>2050</v>
      </c>
      <c r="M1427" s="794"/>
      <c r="N1427" s="794"/>
      <c r="O1427" s="794"/>
      <c r="P1427" s="794"/>
      <c r="Q1427" s="794"/>
    </row>
    <row r="1428" spans="1:17" ht="30">
      <c r="A1428" s="1227"/>
      <c r="B1428" s="1227"/>
      <c r="C1428" s="693" t="s">
        <v>7673</v>
      </c>
      <c r="D1428" s="825" t="s">
        <v>7674</v>
      </c>
      <c r="E1428" s="1062">
        <v>0</v>
      </c>
      <c r="F1428" s="990">
        <v>1230</v>
      </c>
      <c r="G1428" s="991">
        <v>984</v>
      </c>
      <c r="H1428" s="991">
        <v>738</v>
      </c>
      <c r="I1428" s="991">
        <v>615</v>
      </c>
      <c r="M1428" s="794"/>
      <c r="N1428" s="794"/>
      <c r="O1428" s="794"/>
      <c r="P1428" s="794"/>
      <c r="Q1428" s="794"/>
    </row>
    <row r="1429" spans="1:17" ht="30">
      <c r="A1429" s="1228"/>
      <c r="B1429" s="1228"/>
      <c r="C1429" s="825" t="s">
        <v>7674</v>
      </c>
      <c r="D1429" s="825" t="s">
        <v>7675</v>
      </c>
      <c r="E1429" s="1067">
        <v>0</v>
      </c>
      <c r="F1429" s="990">
        <v>750</v>
      </c>
      <c r="G1429" s="991">
        <v>600</v>
      </c>
      <c r="H1429" s="991">
        <v>450</v>
      </c>
      <c r="I1429" s="991">
        <v>375</v>
      </c>
      <c r="M1429" s="794"/>
      <c r="N1429" s="794"/>
      <c r="O1429" s="794"/>
      <c r="P1429" s="794"/>
      <c r="Q1429" s="794"/>
    </row>
    <row r="1430" spans="1:17" ht="15.75">
      <c r="A1430" s="1226">
        <v>4</v>
      </c>
      <c r="B1430" s="1226" t="s">
        <v>209</v>
      </c>
      <c r="C1430" s="693" t="s">
        <v>7676</v>
      </c>
      <c r="D1430" s="693" t="s">
        <v>7677</v>
      </c>
      <c r="E1430" s="1068">
        <v>1089</v>
      </c>
      <c r="F1430" s="990">
        <v>1600</v>
      </c>
      <c r="G1430" s="991">
        <v>1280</v>
      </c>
      <c r="H1430" s="991">
        <v>960</v>
      </c>
      <c r="I1430" s="991">
        <v>800</v>
      </c>
      <c r="M1430" s="794"/>
      <c r="N1430" s="832">
        <v>0.4</v>
      </c>
      <c r="O1430" s="794"/>
      <c r="P1430" s="794"/>
      <c r="Q1430" s="794"/>
    </row>
    <row r="1431" spans="1:17" ht="30">
      <c r="A1431" s="1227"/>
      <c r="B1431" s="1227"/>
      <c r="C1431" s="693" t="s">
        <v>7678</v>
      </c>
      <c r="D1431" s="693" t="s">
        <v>7679</v>
      </c>
      <c r="E1431" s="1067">
        <v>0</v>
      </c>
      <c r="F1431" s="990">
        <v>600</v>
      </c>
      <c r="G1431" s="991">
        <v>480</v>
      </c>
      <c r="H1431" s="991">
        <v>360</v>
      </c>
      <c r="I1431" s="991">
        <v>300</v>
      </c>
      <c r="M1431" s="794"/>
      <c r="N1431" s="794"/>
      <c r="O1431" s="794"/>
      <c r="P1431" s="794"/>
      <c r="Q1431" s="794"/>
    </row>
    <row r="1432" spans="1:17" ht="30">
      <c r="A1432" s="1227"/>
      <c r="B1432" s="1227"/>
      <c r="C1432" s="693" t="s">
        <v>7680</v>
      </c>
      <c r="D1432" s="693" t="s">
        <v>7681</v>
      </c>
      <c r="E1432" s="1062">
        <v>154</v>
      </c>
      <c r="F1432" s="990">
        <v>600</v>
      </c>
      <c r="G1432" s="991">
        <v>480</v>
      </c>
      <c r="H1432" s="991">
        <v>360</v>
      </c>
      <c r="I1432" s="991">
        <v>300</v>
      </c>
      <c r="M1432" s="794"/>
      <c r="N1432" s="794"/>
      <c r="O1432" s="794"/>
      <c r="P1432" s="794"/>
      <c r="Q1432" s="794"/>
    </row>
    <row r="1433" spans="1:17" ht="30">
      <c r="A1433" s="1227"/>
      <c r="B1433" s="1227"/>
      <c r="C1433" s="693" t="s">
        <v>7682</v>
      </c>
      <c r="D1433" s="693" t="s">
        <v>7683</v>
      </c>
      <c r="E1433" s="1062">
        <v>154</v>
      </c>
      <c r="F1433" s="990">
        <v>600</v>
      </c>
      <c r="G1433" s="991">
        <v>480</v>
      </c>
      <c r="H1433" s="991">
        <v>360</v>
      </c>
      <c r="I1433" s="991">
        <v>300</v>
      </c>
      <c r="M1433" s="794"/>
      <c r="N1433" s="794"/>
      <c r="O1433" s="794"/>
      <c r="P1433" s="794"/>
      <c r="Q1433" s="794"/>
    </row>
    <row r="1434" spans="1:17" ht="45">
      <c r="A1434" s="1227"/>
      <c r="B1434" s="1227"/>
      <c r="C1434" s="825" t="s">
        <v>7684</v>
      </c>
      <c r="D1434" s="825" t="s">
        <v>7685</v>
      </c>
      <c r="E1434" s="1062">
        <v>198</v>
      </c>
      <c r="F1434" s="990">
        <v>1600</v>
      </c>
      <c r="G1434" s="991">
        <v>1280</v>
      </c>
      <c r="H1434" s="991">
        <v>960</v>
      </c>
      <c r="I1434" s="991">
        <v>800</v>
      </c>
      <c r="M1434" s="794"/>
      <c r="N1434" s="794"/>
      <c r="O1434" s="794"/>
      <c r="P1434" s="794"/>
      <c r="Q1434" s="794"/>
    </row>
    <row r="1435" spans="1:17" ht="30">
      <c r="A1435" s="1228"/>
      <c r="B1435" s="1228"/>
      <c r="C1435" s="693" t="s">
        <v>7686</v>
      </c>
      <c r="D1435" s="693" t="s">
        <v>7687</v>
      </c>
      <c r="E1435" s="1067">
        <v>0</v>
      </c>
      <c r="F1435" s="990">
        <v>1950</v>
      </c>
      <c r="G1435" s="991">
        <v>1560</v>
      </c>
      <c r="H1435" s="991">
        <v>1170</v>
      </c>
      <c r="I1435" s="991">
        <v>975</v>
      </c>
      <c r="M1435" s="794"/>
      <c r="N1435" s="794"/>
      <c r="O1435" s="794"/>
      <c r="P1435" s="794"/>
      <c r="Q1435" s="794"/>
    </row>
    <row r="1436" spans="1:17" ht="20.25" customHeight="1">
      <c r="A1436" s="833" t="s">
        <v>295</v>
      </c>
      <c r="B1436" s="858" t="s">
        <v>7795</v>
      </c>
      <c r="C1436" s="858"/>
      <c r="D1436" s="858"/>
      <c r="E1436" s="1069"/>
      <c r="F1436" s="993"/>
      <c r="G1436" s="993"/>
      <c r="H1436" s="993"/>
      <c r="I1436" s="993"/>
    </row>
    <row r="1437" spans="1:17" ht="45">
      <c r="A1437" s="1229">
        <v>5</v>
      </c>
      <c r="B1437" s="1229" t="s">
        <v>7796</v>
      </c>
      <c r="C1437" s="693" t="s">
        <v>7797</v>
      </c>
      <c r="D1437" s="693" t="s">
        <v>7798</v>
      </c>
      <c r="E1437" s="1062">
        <v>1300</v>
      </c>
      <c r="F1437" s="992">
        <v>1650</v>
      </c>
      <c r="G1437" s="994"/>
      <c r="H1437" s="994"/>
      <c r="I1437" s="994"/>
      <c r="M1437" s="794"/>
      <c r="N1437" s="794"/>
    </row>
    <row r="1438" spans="1:17" ht="45">
      <c r="A1438" s="1229"/>
      <c r="B1438" s="1229"/>
      <c r="C1438" s="693" t="s">
        <v>7799</v>
      </c>
      <c r="D1438" s="693" t="s">
        <v>7800</v>
      </c>
      <c r="E1438" s="1062">
        <v>1000</v>
      </c>
      <c r="F1438" s="992">
        <v>1270</v>
      </c>
      <c r="G1438" s="994"/>
      <c r="H1438" s="994"/>
      <c r="I1438" s="994"/>
      <c r="M1438" s="794"/>
      <c r="N1438" s="794"/>
    </row>
    <row r="1439" spans="1:17" ht="45">
      <c r="A1439" s="1229"/>
      <c r="B1439" s="1229"/>
      <c r="C1439" s="693" t="s">
        <v>7801</v>
      </c>
      <c r="D1439" s="693" t="s">
        <v>7802</v>
      </c>
      <c r="E1439" s="1062">
        <v>800</v>
      </c>
      <c r="F1439" s="992">
        <v>1020</v>
      </c>
      <c r="G1439" s="994"/>
      <c r="H1439" s="994"/>
      <c r="I1439" s="994"/>
      <c r="M1439" s="794"/>
      <c r="N1439" s="794"/>
    </row>
    <row r="1440" spans="1:17" ht="45">
      <c r="A1440" s="1229"/>
      <c r="B1440" s="1229"/>
      <c r="C1440" s="693" t="s">
        <v>7803</v>
      </c>
      <c r="D1440" s="693" t="s">
        <v>7804</v>
      </c>
      <c r="E1440" s="1062">
        <v>600</v>
      </c>
      <c r="F1440" s="992">
        <v>760</v>
      </c>
      <c r="G1440" s="994"/>
      <c r="H1440" s="994"/>
      <c r="I1440" s="994"/>
      <c r="M1440" s="794"/>
      <c r="N1440" s="794"/>
    </row>
    <row r="1441" spans="1:24" s="945" customFormat="1" ht="14.45" customHeight="1">
      <c r="A1441" s="403">
        <v>26</v>
      </c>
      <c r="B1441" s="960" t="s">
        <v>8062</v>
      </c>
      <c r="C1441" s="960"/>
      <c r="D1441" s="960"/>
      <c r="E1441" s="1046"/>
      <c r="F1441" s="961"/>
      <c r="G1441" s="961"/>
      <c r="H1441" s="961"/>
      <c r="I1441" s="961"/>
      <c r="J1441" s="944"/>
      <c r="K1441" s="944"/>
      <c r="L1441" s="944"/>
      <c r="M1441" s="944"/>
      <c r="N1441" s="944"/>
      <c r="O1441" s="944"/>
      <c r="P1441" s="944"/>
      <c r="Q1441" s="944"/>
      <c r="R1441" s="944"/>
      <c r="S1441" s="944"/>
      <c r="T1441" s="944"/>
      <c r="U1441" s="944"/>
      <c r="V1441" s="944"/>
      <c r="W1441" s="944"/>
      <c r="X1441" s="944"/>
    </row>
    <row r="1442" spans="1:24" s="238" customFormat="1" ht="15" customHeight="1">
      <c r="A1442" s="1232">
        <v>1</v>
      </c>
      <c r="B1442" s="1231" t="s">
        <v>4972</v>
      </c>
      <c r="C1442" s="946" t="s">
        <v>4973</v>
      </c>
      <c r="D1442" s="946" t="s">
        <v>4974</v>
      </c>
      <c r="E1442" s="1070">
        <v>480</v>
      </c>
      <c r="F1442" s="995">
        <v>650</v>
      </c>
      <c r="G1442" s="995">
        <v>490</v>
      </c>
      <c r="H1442" s="995"/>
      <c r="I1442" s="995">
        <v>460</v>
      </c>
    </row>
    <row r="1443" spans="1:24" s="238" customFormat="1" ht="15" customHeight="1">
      <c r="A1443" s="1232"/>
      <c r="B1443" s="1231"/>
      <c r="C1443" s="946" t="s">
        <v>4974</v>
      </c>
      <c r="D1443" s="946" t="s">
        <v>4975</v>
      </c>
      <c r="E1443" s="1070">
        <v>360</v>
      </c>
      <c r="F1443" s="995">
        <v>500</v>
      </c>
      <c r="G1443" s="995">
        <v>360</v>
      </c>
      <c r="H1443" s="995">
        <v>340</v>
      </c>
      <c r="I1443" s="995">
        <v>330</v>
      </c>
    </row>
    <row r="1444" spans="1:24" s="238" customFormat="1" ht="15" customHeight="1">
      <c r="A1444" s="1232"/>
      <c r="B1444" s="1231"/>
      <c r="C1444" s="946" t="s">
        <v>4975</v>
      </c>
      <c r="D1444" s="946" t="s">
        <v>4976</v>
      </c>
      <c r="E1444" s="1070"/>
      <c r="F1444" s="995">
        <v>450</v>
      </c>
      <c r="G1444" s="995">
        <v>350</v>
      </c>
      <c r="H1444" s="995">
        <v>340</v>
      </c>
      <c r="I1444" s="995">
        <v>320</v>
      </c>
    </row>
    <row r="1445" spans="1:24" s="238" customFormat="1" ht="15" customHeight="1">
      <c r="A1445" s="1232"/>
      <c r="B1445" s="1231"/>
      <c r="C1445" s="946" t="s">
        <v>4976</v>
      </c>
      <c r="D1445" s="946" t="s">
        <v>4977</v>
      </c>
      <c r="E1445" s="1070">
        <v>300</v>
      </c>
      <c r="F1445" s="995">
        <v>400</v>
      </c>
      <c r="G1445" s="995">
        <v>380</v>
      </c>
      <c r="H1445" s="995">
        <v>360</v>
      </c>
      <c r="I1445" s="995">
        <v>340</v>
      </c>
    </row>
    <row r="1446" spans="1:24" s="238" customFormat="1" ht="15" customHeight="1">
      <c r="A1446" s="1232"/>
      <c r="B1446" s="1231"/>
      <c r="C1446" s="946" t="s">
        <v>4977</v>
      </c>
      <c r="D1446" s="946" t="s">
        <v>4978</v>
      </c>
      <c r="E1446" s="1070">
        <v>360</v>
      </c>
      <c r="F1446" s="995">
        <v>550</v>
      </c>
      <c r="G1446" s="995">
        <v>340</v>
      </c>
      <c r="H1446" s="995">
        <v>320</v>
      </c>
      <c r="I1446" s="995">
        <v>300</v>
      </c>
    </row>
    <row r="1447" spans="1:24" s="238" customFormat="1" ht="15" customHeight="1">
      <c r="A1447" s="1232"/>
      <c r="B1447" s="1231"/>
      <c r="C1447" s="946" t="s">
        <v>4973</v>
      </c>
      <c r="D1447" s="946" t="s">
        <v>4979</v>
      </c>
      <c r="E1447" s="1070">
        <v>300</v>
      </c>
      <c r="F1447" s="995">
        <v>650</v>
      </c>
      <c r="G1447" s="995">
        <v>330</v>
      </c>
      <c r="H1447" s="995">
        <v>300</v>
      </c>
      <c r="I1447" s="995">
        <v>270</v>
      </c>
    </row>
    <row r="1448" spans="1:24" s="238" customFormat="1" ht="15" customHeight="1">
      <c r="A1448" s="1232"/>
      <c r="B1448" s="1231"/>
      <c r="C1448" s="946" t="s">
        <v>4979</v>
      </c>
      <c r="D1448" s="946" t="s">
        <v>4980</v>
      </c>
      <c r="E1448" s="1070">
        <v>300</v>
      </c>
      <c r="F1448" s="995">
        <v>600</v>
      </c>
      <c r="G1448" s="995">
        <v>480</v>
      </c>
      <c r="H1448" s="995">
        <v>460</v>
      </c>
      <c r="I1448" s="995">
        <v>440</v>
      </c>
    </row>
    <row r="1449" spans="1:24" s="238" customFormat="1" ht="15" customHeight="1">
      <c r="A1449" s="1232"/>
      <c r="B1449" s="1231"/>
      <c r="C1449" s="946" t="s">
        <v>4973</v>
      </c>
      <c r="D1449" s="946" t="s">
        <v>4981</v>
      </c>
      <c r="E1449" s="1070">
        <v>300</v>
      </c>
      <c r="F1449" s="995">
        <v>500</v>
      </c>
      <c r="G1449" s="995">
        <v>430</v>
      </c>
      <c r="H1449" s="995"/>
      <c r="I1449" s="995">
        <v>410</v>
      </c>
    </row>
    <row r="1450" spans="1:24" s="238" customFormat="1" ht="15" customHeight="1">
      <c r="A1450" s="1232"/>
      <c r="B1450" s="1231"/>
      <c r="C1450" s="946" t="s">
        <v>4981</v>
      </c>
      <c r="D1450" s="946" t="s">
        <v>4982</v>
      </c>
      <c r="E1450" s="1070">
        <v>250</v>
      </c>
      <c r="F1450" s="995">
        <v>450</v>
      </c>
      <c r="G1450" s="995">
        <v>340</v>
      </c>
      <c r="H1450" s="995">
        <v>320</v>
      </c>
      <c r="I1450" s="995">
        <v>310</v>
      </c>
    </row>
    <row r="1451" spans="1:24" s="238" customFormat="1" ht="15" customHeight="1">
      <c r="A1451" s="948">
        <v>2</v>
      </c>
      <c r="B1451" s="946" t="s">
        <v>4983</v>
      </c>
      <c r="C1451" s="946" t="s">
        <v>4984</v>
      </c>
      <c r="D1451" s="946" t="s">
        <v>4985</v>
      </c>
      <c r="E1451" s="1070">
        <v>180</v>
      </c>
      <c r="F1451" s="995">
        <v>350</v>
      </c>
      <c r="G1451" s="995">
        <v>330</v>
      </c>
      <c r="H1451" s="995">
        <v>320</v>
      </c>
      <c r="I1451" s="995">
        <v>300</v>
      </c>
    </row>
    <row r="1452" spans="1:24" s="238" customFormat="1" ht="15" customHeight="1">
      <c r="A1452" s="948">
        <v>3</v>
      </c>
      <c r="B1452" s="946" t="s">
        <v>4986</v>
      </c>
      <c r="C1452" s="946" t="s">
        <v>4987</v>
      </c>
      <c r="D1452" s="946" t="s">
        <v>4988</v>
      </c>
      <c r="E1452" s="1070"/>
      <c r="F1452" s="995">
        <v>400</v>
      </c>
      <c r="G1452" s="995">
        <v>330</v>
      </c>
      <c r="H1452" s="995">
        <v>320</v>
      </c>
      <c r="I1452" s="995">
        <v>300</v>
      </c>
    </row>
    <row r="1453" spans="1:24" s="238" customFormat="1" ht="15" customHeight="1">
      <c r="A1453" s="948">
        <v>4</v>
      </c>
      <c r="B1453" s="946" t="s">
        <v>4989</v>
      </c>
      <c r="C1453" s="946" t="s">
        <v>4990</v>
      </c>
      <c r="D1453" s="946" t="s">
        <v>4991</v>
      </c>
      <c r="E1453" s="1070"/>
      <c r="F1453" s="995">
        <v>380</v>
      </c>
      <c r="G1453" s="995">
        <v>340</v>
      </c>
      <c r="H1453" s="995">
        <v>330</v>
      </c>
      <c r="I1453" s="995">
        <v>310</v>
      </c>
    </row>
    <row r="1454" spans="1:24" s="238" customFormat="1" ht="15" customHeight="1">
      <c r="A1454" s="948">
        <v>5</v>
      </c>
      <c r="B1454" s="946" t="s">
        <v>4992</v>
      </c>
      <c r="C1454" s="946" t="s">
        <v>4993</v>
      </c>
      <c r="D1454" s="946" t="s">
        <v>4994</v>
      </c>
      <c r="E1454" s="1070"/>
      <c r="F1454" s="995">
        <v>350</v>
      </c>
      <c r="G1454" s="995">
        <v>330</v>
      </c>
      <c r="H1454" s="995">
        <v>320</v>
      </c>
      <c r="I1454" s="995">
        <v>300</v>
      </c>
    </row>
    <row r="1455" spans="1:24" s="238" customFormat="1" ht="15" customHeight="1">
      <c r="A1455" s="1232">
        <v>6</v>
      </c>
      <c r="B1455" s="1231" t="s">
        <v>3389</v>
      </c>
      <c r="C1455" s="946" t="s">
        <v>4995</v>
      </c>
      <c r="D1455" s="946" t="s">
        <v>4996</v>
      </c>
      <c r="E1455" s="1070"/>
      <c r="F1455" s="995">
        <v>350</v>
      </c>
      <c r="G1455" s="995">
        <v>290</v>
      </c>
      <c r="H1455" s="995">
        <v>280</v>
      </c>
      <c r="I1455" s="995">
        <v>260</v>
      </c>
    </row>
    <row r="1456" spans="1:24" s="238" customFormat="1" ht="15" customHeight="1">
      <c r="A1456" s="1232"/>
      <c r="B1456" s="1231"/>
      <c r="C1456" s="946" t="s">
        <v>4997</v>
      </c>
      <c r="D1456" s="946" t="s">
        <v>4998</v>
      </c>
      <c r="E1456" s="1070"/>
      <c r="F1456" s="995">
        <v>300</v>
      </c>
      <c r="G1456" s="995">
        <v>290</v>
      </c>
      <c r="H1456" s="995">
        <v>270</v>
      </c>
      <c r="I1456" s="995">
        <v>260</v>
      </c>
    </row>
    <row r="1457" spans="1:9" s="238" customFormat="1" ht="15" customHeight="1">
      <c r="A1457" s="1232">
        <v>7</v>
      </c>
      <c r="B1457" s="1231" t="s">
        <v>4214</v>
      </c>
      <c r="C1457" s="946" t="s">
        <v>4996</v>
      </c>
      <c r="D1457" s="946" t="s">
        <v>4999</v>
      </c>
      <c r="E1457" s="1070"/>
      <c r="F1457" s="995">
        <v>300</v>
      </c>
      <c r="G1457" s="995">
        <v>290</v>
      </c>
      <c r="H1457" s="995">
        <v>270</v>
      </c>
      <c r="I1457" s="995">
        <v>260</v>
      </c>
    </row>
    <row r="1458" spans="1:9" s="238" customFormat="1" ht="15" customHeight="1">
      <c r="A1458" s="1232"/>
      <c r="B1458" s="1231"/>
      <c r="C1458" s="946" t="s">
        <v>4999</v>
      </c>
      <c r="D1458" s="946" t="s">
        <v>5000</v>
      </c>
      <c r="E1458" s="1070"/>
      <c r="F1458" s="995">
        <v>250</v>
      </c>
      <c r="G1458" s="995">
        <v>240</v>
      </c>
      <c r="H1458" s="995">
        <v>230</v>
      </c>
      <c r="I1458" s="995">
        <v>210</v>
      </c>
    </row>
    <row r="1459" spans="1:9" s="238" customFormat="1" ht="15" customHeight="1">
      <c r="A1459" s="1232">
        <v>8</v>
      </c>
      <c r="B1459" s="1231" t="s">
        <v>5001</v>
      </c>
      <c r="C1459" s="946" t="s">
        <v>5002</v>
      </c>
      <c r="D1459" s="946" t="s">
        <v>5003</v>
      </c>
      <c r="E1459" s="1070">
        <v>500</v>
      </c>
      <c r="F1459" s="995">
        <v>1000</v>
      </c>
      <c r="G1459" s="995">
        <v>480</v>
      </c>
      <c r="H1459" s="995"/>
      <c r="I1459" s="995"/>
    </row>
    <row r="1460" spans="1:9" s="238" customFormat="1" ht="15" customHeight="1">
      <c r="A1460" s="1232"/>
      <c r="B1460" s="1231"/>
      <c r="C1460" s="946" t="s">
        <v>5003</v>
      </c>
      <c r="D1460" s="946" t="s">
        <v>5004</v>
      </c>
      <c r="E1460" s="1070">
        <v>1320</v>
      </c>
      <c r="F1460" s="995">
        <v>2000</v>
      </c>
      <c r="G1460" s="995">
        <v>1100</v>
      </c>
      <c r="H1460" s="995"/>
      <c r="I1460" s="995"/>
    </row>
    <row r="1461" spans="1:9" s="238" customFormat="1" ht="15" customHeight="1">
      <c r="A1461" s="1232"/>
      <c r="B1461" s="1231"/>
      <c r="C1461" s="946" t="s">
        <v>5004</v>
      </c>
      <c r="D1461" s="946" t="s">
        <v>5005</v>
      </c>
      <c r="E1461" s="1070">
        <v>1100</v>
      </c>
      <c r="F1461" s="995">
        <v>1500</v>
      </c>
      <c r="G1461" s="995">
        <v>440</v>
      </c>
      <c r="H1461" s="995">
        <v>390</v>
      </c>
      <c r="I1461" s="995">
        <v>350</v>
      </c>
    </row>
    <row r="1462" spans="1:9" s="238" customFormat="1" ht="15" customHeight="1">
      <c r="A1462" s="1232"/>
      <c r="B1462" s="1231"/>
      <c r="C1462" s="946" t="s">
        <v>5005</v>
      </c>
      <c r="D1462" s="946" t="s">
        <v>5006</v>
      </c>
      <c r="E1462" s="1070">
        <v>300</v>
      </c>
      <c r="F1462" s="995">
        <v>450</v>
      </c>
      <c r="G1462" s="995">
        <v>410</v>
      </c>
      <c r="H1462" s="995">
        <v>380</v>
      </c>
      <c r="I1462" s="995"/>
    </row>
    <row r="1463" spans="1:9" s="238" customFormat="1" ht="15" customHeight="1">
      <c r="A1463" s="1232"/>
      <c r="B1463" s="1231"/>
      <c r="C1463" s="946" t="s">
        <v>5006</v>
      </c>
      <c r="D1463" s="946" t="s">
        <v>5007</v>
      </c>
      <c r="E1463" s="1070">
        <v>300</v>
      </c>
      <c r="F1463" s="995">
        <v>530</v>
      </c>
      <c r="G1463" s="995">
        <v>390</v>
      </c>
      <c r="H1463" s="995">
        <v>370</v>
      </c>
      <c r="I1463" s="995">
        <v>360</v>
      </c>
    </row>
    <row r="1464" spans="1:9" s="238" customFormat="1" ht="15" customHeight="1">
      <c r="A1464" s="1232"/>
      <c r="B1464" s="1231"/>
      <c r="C1464" s="946" t="s">
        <v>5008</v>
      </c>
      <c r="D1464" s="946" t="s">
        <v>5009</v>
      </c>
      <c r="E1464" s="1070">
        <v>1100</v>
      </c>
      <c r="F1464" s="995">
        <v>1500</v>
      </c>
      <c r="G1464" s="995"/>
      <c r="H1464" s="995"/>
      <c r="I1464" s="995"/>
    </row>
    <row r="1465" spans="1:9" s="238" customFormat="1" ht="15" customHeight="1">
      <c r="A1465" s="1232"/>
      <c r="B1465" s="1231"/>
      <c r="C1465" s="946" t="s">
        <v>5009</v>
      </c>
      <c r="D1465" s="946" t="s">
        <v>5010</v>
      </c>
      <c r="E1465" s="1070">
        <v>400</v>
      </c>
      <c r="F1465" s="995">
        <v>700</v>
      </c>
      <c r="G1465" s="995">
        <v>480</v>
      </c>
      <c r="H1465" s="995">
        <v>460</v>
      </c>
      <c r="I1465" s="995">
        <v>430</v>
      </c>
    </row>
    <row r="1466" spans="1:9" s="238" customFormat="1" ht="15" customHeight="1">
      <c r="A1466" s="948">
        <v>9</v>
      </c>
      <c r="B1466" s="946" t="s">
        <v>4332</v>
      </c>
      <c r="C1466" s="946" t="s">
        <v>5011</v>
      </c>
      <c r="D1466" s="946"/>
      <c r="E1466" s="1070">
        <v>840</v>
      </c>
      <c r="F1466" s="995">
        <v>1200</v>
      </c>
      <c r="G1466" s="995"/>
      <c r="H1466" s="995"/>
      <c r="I1466" s="995"/>
    </row>
    <row r="1467" spans="1:9" s="238" customFormat="1" ht="15" customHeight="1">
      <c r="A1467" s="948">
        <v>10</v>
      </c>
      <c r="B1467" s="946" t="s">
        <v>5012</v>
      </c>
      <c r="C1467" s="946" t="s">
        <v>5013</v>
      </c>
      <c r="D1467" s="946" t="s">
        <v>5014</v>
      </c>
      <c r="E1467" s="1070">
        <v>360</v>
      </c>
      <c r="F1467" s="995">
        <v>650</v>
      </c>
      <c r="G1467" s="995">
        <v>480</v>
      </c>
      <c r="H1467" s="995">
        <v>460</v>
      </c>
      <c r="I1467" s="995"/>
    </row>
    <row r="1468" spans="1:9" s="238" customFormat="1" ht="15" customHeight="1">
      <c r="A1468" s="1232">
        <v>11</v>
      </c>
      <c r="B1468" s="1231" t="s">
        <v>5015</v>
      </c>
      <c r="C1468" s="946" t="s">
        <v>5016</v>
      </c>
      <c r="D1468" s="946" t="s">
        <v>5017</v>
      </c>
      <c r="E1468" s="1070">
        <v>2400</v>
      </c>
      <c r="F1468" s="995">
        <v>2600</v>
      </c>
      <c r="G1468" s="995">
        <v>1090</v>
      </c>
      <c r="H1468" s="995"/>
      <c r="I1468" s="995"/>
    </row>
    <row r="1469" spans="1:9" s="238" customFormat="1" ht="15" customHeight="1">
      <c r="A1469" s="1232"/>
      <c r="B1469" s="1231"/>
      <c r="C1469" s="946" t="s">
        <v>5017</v>
      </c>
      <c r="D1469" s="946" t="s">
        <v>5018</v>
      </c>
      <c r="E1469" s="1070">
        <v>2000</v>
      </c>
      <c r="F1469" s="995">
        <v>2200</v>
      </c>
      <c r="G1469" s="995">
        <v>990</v>
      </c>
      <c r="H1469" s="995"/>
      <c r="I1469" s="995"/>
    </row>
    <row r="1470" spans="1:9" s="238" customFormat="1" ht="15" customHeight="1">
      <c r="A1470" s="1232">
        <v>12</v>
      </c>
      <c r="B1470" s="1231" t="s">
        <v>5019</v>
      </c>
      <c r="C1470" s="946" t="s">
        <v>5020</v>
      </c>
      <c r="D1470" s="946" t="s">
        <v>5021</v>
      </c>
      <c r="E1470" s="1070">
        <v>300</v>
      </c>
      <c r="F1470" s="995">
        <v>400</v>
      </c>
      <c r="G1470" s="995">
        <v>380</v>
      </c>
      <c r="H1470" s="995">
        <v>360</v>
      </c>
      <c r="I1470" s="995">
        <v>340</v>
      </c>
    </row>
    <row r="1471" spans="1:9" s="238" customFormat="1" ht="15" customHeight="1">
      <c r="A1471" s="1232"/>
      <c r="B1471" s="1231"/>
      <c r="C1471" s="946" t="s">
        <v>5022</v>
      </c>
      <c r="D1471" s="946" t="s">
        <v>5023</v>
      </c>
      <c r="E1471" s="1070">
        <v>300</v>
      </c>
      <c r="F1471" s="995">
        <v>400</v>
      </c>
      <c r="G1471" s="995"/>
      <c r="H1471" s="995">
        <v>360</v>
      </c>
      <c r="I1471" s="995"/>
    </row>
    <row r="1472" spans="1:9" s="238" customFormat="1" ht="15" customHeight="1">
      <c r="A1472" s="1232"/>
      <c r="B1472" s="1231"/>
      <c r="C1472" s="946" t="s">
        <v>5024</v>
      </c>
      <c r="D1472" s="946" t="s">
        <v>5025</v>
      </c>
      <c r="E1472" s="1070">
        <v>300</v>
      </c>
      <c r="F1472" s="995">
        <v>400</v>
      </c>
      <c r="G1472" s="995">
        <v>380</v>
      </c>
      <c r="H1472" s="995">
        <v>360</v>
      </c>
      <c r="I1472" s="995">
        <v>340</v>
      </c>
    </row>
    <row r="1473" spans="1:9" s="238" customFormat="1" ht="15" customHeight="1">
      <c r="A1473" s="948">
        <v>13</v>
      </c>
      <c r="B1473" s="946" t="s">
        <v>5026</v>
      </c>
      <c r="C1473" s="946" t="s">
        <v>5027</v>
      </c>
      <c r="D1473" s="946" t="s">
        <v>5028</v>
      </c>
      <c r="E1473" s="1070">
        <v>330</v>
      </c>
      <c r="F1473" s="995">
        <v>430</v>
      </c>
      <c r="G1473" s="995"/>
      <c r="H1473" s="995"/>
      <c r="I1473" s="995"/>
    </row>
    <row r="1474" spans="1:9" s="238" customFormat="1" ht="15" customHeight="1">
      <c r="A1474" s="1232">
        <v>14</v>
      </c>
      <c r="B1474" s="1231" t="s">
        <v>5029</v>
      </c>
      <c r="C1474" s="946" t="s">
        <v>5030</v>
      </c>
      <c r="D1474" s="946" t="s">
        <v>5031</v>
      </c>
      <c r="E1474" s="1070">
        <v>330</v>
      </c>
      <c r="F1474" s="995">
        <v>600</v>
      </c>
      <c r="G1474" s="995">
        <v>430</v>
      </c>
      <c r="H1474" s="995">
        <v>410</v>
      </c>
      <c r="I1474" s="995"/>
    </row>
    <row r="1475" spans="1:9" s="238" customFormat="1" ht="15" customHeight="1">
      <c r="A1475" s="1232"/>
      <c r="B1475" s="1231"/>
      <c r="C1475" s="946" t="s">
        <v>5032</v>
      </c>
      <c r="D1475" s="946" t="s">
        <v>5033</v>
      </c>
      <c r="E1475" s="1070">
        <v>300</v>
      </c>
      <c r="F1475" s="995">
        <v>500</v>
      </c>
      <c r="G1475" s="995">
        <v>430</v>
      </c>
      <c r="H1475" s="995">
        <v>410</v>
      </c>
      <c r="I1475" s="995"/>
    </row>
    <row r="1476" spans="1:9" s="238" customFormat="1" ht="15" customHeight="1">
      <c r="A1476" s="1232"/>
      <c r="B1476" s="1231"/>
      <c r="C1476" s="946" t="s">
        <v>5034</v>
      </c>
      <c r="D1476" s="946" t="s">
        <v>5035</v>
      </c>
      <c r="E1476" s="1070">
        <v>300</v>
      </c>
      <c r="F1476" s="995">
        <v>500</v>
      </c>
      <c r="G1476" s="995">
        <v>430</v>
      </c>
      <c r="H1476" s="995">
        <v>410</v>
      </c>
      <c r="I1476" s="995"/>
    </row>
    <row r="1477" spans="1:9" s="238" customFormat="1" ht="15" customHeight="1">
      <c r="A1477" s="1232"/>
      <c r="B1477" s="1231"/>
      <c r="C1477" s="946" t="s">
        <v>5036</v>
      </c>
      <c r="D1477" s="946" t="s">
        <v>5037</v>
      </c>
      <c r="E1477" s="1070">
        <v>250</v>
      </c>
      <c r="F1477" s="995">
        <v>400</v>
      </c>
      <c r="G1477" s="995">
        <v>380</v>
      </c>
      <c r="H1477" s="995">
        <v>360</v>
      </c>
      <c r="I1477" s="995"/>
    </row>
    <row r="1478" spans="1:9" s="238" customFormat="1" ht="15" customHeight="1">
      <c r="A1478" s="1232"/>
      <c r="B1478" s="1231"/>
      <c r="C1478" s="946" t="s">
        <v>5038</v>
      </c>
      <c r="D1478" s="946" t="s">
        <v>5039</v>
      </c>
      <c r="E1478" s="1070">
        <v>350</v>
      </c>
      <c r="F1478" s="995">
        <v>450</v>
      </c>
      <c r="G1478" s="995"/>
      <c r="H1478" s="995"/>
      <c r="I1478" s="995"/>
    </row>
    <row r="1479" spans="1:9" s="238" customFormat="1" ht="15" customHeight="1">
      <c r="A1479" s="1232">
        <v>15</v>
      </c>
      <c r="B1479" s="1231" t="s">
        <v>5040</v>
      </c>
      <c r="C1479" s="946" t="s">
        <v>5041</v>
      </c>
      <c r="D1479" s="946" t="s">
        <v>5042</v>
      </c>
      <c r="E1479" s="1070">
        <v>300</v>
      </c>
      <c r="F1479" s="995">
        <v>600</v>
      </c>
      <c r="G1479" s="995"/>
      <c r="H1479" s="995"/>
      <c r="I1479" s="995"/>
    </row>
    <row r="1480" spans="1:9" s="238" customFormat="1" ht="15" customHeight="1">
      <c r="A1480" s="1232"/>
      <c r="B1480" s="1231"/>
      <c r="C1480" s="946" t="s">
        <v>5043</v>
      </c>
      <c r="D1480" s="946" t="s">
        <v>5044</v>
      </c>
      <c r="E1480" s="1070">
        <v>300</v>
      </c>
      <c r="F1480" s="995">
        <v>500</v>
      </c>
      <c r="G1480" s="995"/>
      <c r="H1480" s="995">
        <v>450</v>
      </c>
      <c r="I1480" s="995"/>
    </row>
    <row r="1481" spans="1:9" s="238" customFormat="1" ht="15" customHeight="1">
      <c r="A1481" s="1232"/>
      <c r="B1481" s="1231"/>
      <c r="C1481" s="946" t="s">
        <v>5045</v>
      </c>
      <c r="D1481" s="946" t="s">
        <v>5046</v>
      </c>
      <c r="E1481" s="1070">
        <v>330</v>
      </c>
      <c r="F1481" s="995">
        <v>550</v>
      </c>
      <c r="G1481" s="995">
        <v>500</v>
      </c>
      <c r="H1481" s="995"/>
      <c r="I1481" s="995"/>
    </row>
    <row r="1482" spans="1:9" s="238" customFormat="1" ht="15" customHeight="1">
      <c r="A1482" s="1232"/>
      <c r="B1482" s="1231"/>
      <c r="C1482" s="946" t="s">
        <v>5047</v>
      </c>
      <c r="D1482" s="946" t="s">
        <v>5048</v>
      </c>
      <c r="E1482" s="1070">
        <v>330</v>
      </c>
      <c r="F1482" s="995">
        <v>550</v>
      </c>
      <c r="G1482" s="995">
        <v>440</v>
      </c>
      <c r="H1482" s="995"/>
      <c r="I1482" s="995"/>
    </row>
    <row r="1483" spans="1:9" s="238" customFormat="1" ht="15" customHeight="1">
      <c r="A1483" s="1232"/>
      <c r="B1483" s="1231"/>
      <c r="C1483" s="946" t="s">
        <v>5047</v>
      </c>
      <c r="D1483" s="946" t="s">
        <v>5049</v>
      </c>
      <c r="E1483" s="1070">
        <v>250</v>
      </c>
      <c r="F1483" s="995">
        <v>450</v>
      </c>
      <c r="G1483" s="995"/>
      <c r="H1483" s="995"/>
      <c r="I1483" s="995"/>
    </row>
    <row r="1484" spans="1:9" s="238" customFormat="1" ht="15" customHeight="1">
      <c r="A1484" s="1232">
        <v>16</v>
      </c>
      <c r="B1484" s="1231" t="s">
        <v>5050</v>
      </c>
      <c r="C1484" s="946" t="s">
        <v>5051</v>
      </c>
      <c r="D1484" s="946" t="s">
        <v>5052</v>
      </c>
      <c r="E1484" s="1070">
        <v>300</v>
      </c>
      <c r="F1484" s="995">
        <v>500</v>
      </c>
      <c r="G1484" s="995">
        <v>470</v>
      </c>
      <c r="H1484" s="995">
        <v>450</v>
      </c>
      <c r="I1484" s="995">
        <v>430</v>
      </c>
    </row>
    <row r="1485" spans="1:9" s="238" customFormat="1" ht="15" customHeight="1">
      <c r="A1485" s="1232"/>
      <c r="B1485" s="1231"/>
      <c r="C1485" s="946" t="s">
        <v>5053</v>
      </c>
      <c r="D1485" s="946" t="s">
        <v>5054</v>
      </c>
      <c r="E1485" s="1070">
        <v>300</v>
      </c>
      <c r="F1485" s="995">
        <v>500</v>
      </c>
      <c r="G1485" s="995"/>
      <c r="H1485" s="995"/>
      <c r="I1485" s="995"/>
    </row>
    <row r="1486" spans="1:9" s="238" customFormat="1" ht="15" customHeight="1">
      <c r="A1486" s="1232">
        <v>17</v>
      </c>
      <c r="B1486" s="1231" t="s">
        <v>5055</v>
      </c>
      <c r="C1486" s="946" t="s">
        <v>5056</v>
      </c>
      <c r="D1486" s="946" t="s">
        <v>5057</v>
      </c>
      <c r="E1486" s="1070"/>
      <c r="F1486" s="995">
        <v>500</v>
      </c>
      <c r="G1486" s="995">
        <v>280</v>
      </c>
      <c r="H1486" s="995"/>
      <c r="I1486" s="995"/>
    </row>
    <row r="1487" spans="1:9" s="238" customFormat="1" ht="15" customHeight="1">
      <c r="A1487" s="1232"/>
      <c r="B1487" s="1231"/>
      <c r="C1487" s="946" t="s">
        <v>5057</v>
      </c>
      <c r="D1487" s="946" t="s">
        <v>5057</v>
      </c>
      <c r="E1487" s="1070"/>
      <c r="F1487" s="995">
        <v>300</v>
      </c>
      <c r="G1487" s="995">
        <v>270</v>
      </c>
      <c r="H1487" s="995"/>
      <c r="I1487" s="995"/>
    </row>
    <row r="1488" spans="1:9" s="238" customFormat="1" ht="15" customHeight="1">
      <c r="A1488" s="1232">
        <v>18</v>
      </c>
      <c r="B1488" s="1231" t="s">
        <v>5058</v>
      </c>
      <c r="C1488" s="946" t="s">
        <v>5059</v>
      </c>
      <c r="D1488" s="946" t="s">
        <v>5060</v>
      </c>
      <c r="E1488" s="1070">
        <v>600</v>
      </c>
      <c r="F1488" s="995">
        <v>850</v>
      </c>
      <c r="G1488" s="995">
        <v>390</v>
      </c>
      <c r="H1488" s="995">
        <v>360</v>
      </c>
      <c r="I1488" s="995">
        <v>340</v>
      </c>
    </row>
    <row r="1489" spans="1:9" s="238" customFormat="1" ht="15" customHeight="1">
      <c r="A1489" s="1232"/>
      <c r="B1489" s="1231"/>
      <c r="C1489" s="946" t="s">
        <v>5061</v>
      </c>
      <c r="D1489" s="946" t="s">
        <v>5062</v>
      </c>
      <c r="E1489" s="1070">
        <v>500</v>
      </c>
      <c r="F1489" s="995">
        <v>700</v>
      </c>
      <c r="G1489" s="995"/>
      <c r="H1489" s="995"/>
      <c r="I1489" s="995"/>
    </row>
    <row r="1490" spans="1:9" s="238" customFormat="1" ht="15" customHeight="1">
      <c r="A1490" s="1232">
        <v>19</v>
      </c>
      <c r="B1490" s="1231" t="s">
        <v>5063</v>
      </c>
      <c r="C1490" s="946" t="s">
        <v>5062</v>
      </c>
      <c r="D1490" s="946" t="s">
        <v>5064</v>
      </c>
      <c r="E1490" s="1070">
        <v>240</v>
      </c>
      <c r="F1490" s="995">
        <v>400</v>
      </c>
      <c r="G1490" s="995">
        <v>330</v>
      </c>
      <c r="H1490" s="995">
        <v>320</v>
      </c>
      <c r="I1490" s="995">
        <v>300</v>
      </c>
    </row>
    <row r="1491" spans="1:9" s="238" customFormat="1" ht="15" customHeight="1">
      <c r="A1491" s="1232"/>
      <c r="B1491" s="1231"/>
      <c r="C1491" s="946" t="s">
        <v>5065</v>
      </c>
      <c r="D1491" s="946" t="s">
        <v>5066</v>
      </c>
      <c r="E1491" s="1070"/>
      <c r="F1491" s="995">
        <v>350</v>
      </c>
      <c r="G1491" s="995">
        <v>330</v>
      </c>
      <c r="H1491" s="995">
        <v>320</v>
      </c>
      <c r="I1491" s="995">
        <v>300</v>
      </c>
    </row>
    <row r="1492" spans="1:9" s="238" customFormat="1" ht="15" customHeight="1">
      <c r="A1492" s="1232">
        <v>20</v>
      </c>
      <c r="B1492" s="1231" t="s">
        <v>5067</v>
      </c>
      <c r="C1492" s="946" t="s">
        <v>5068</v>
      </c>
      <c r="D1492" s="946" t="s">
        <v>5069</v>
      </c>
      <c r="E1492" s="1070">
        <v>300</v>
      </c>
      <c r="F1492" s="995">
        <v>400</v>
      </c>
      <c r="G1492" s="995">
        <v>340</v>
      </c>
      <c r="H1492" s="995"/>
      <c r="I1492" s="995"/>
    </row>
    <row r="1493" spans="1:9" s="238" customFormat="1" ht="15" customHeight="1">
      <c r="A1493" s="1232"/>
      <c r="B1493" s="1231"/>
      <c r="C1493" s="946" t="s">
        <v>5070</v>
      </c>
      <c r="D1493" s="946"/>
      <c r="E1493" s="1070">
        <v>300</v>
      </c>
      <c r="F1493" s="995">
        <v>700</v>
      </c>
      <c r="G1493" s="995">
        <v>480</v>
      </c>
      <c r="H1493" s="995"/>
      <c r="I1493" s="995"/>
    </row>
    <row r="1494" spans="1:9" s="238" customFormat="1" ht="15" customHeight="1">
      <c r="A1494" s="1232"/>
      <c r="B1494" s="1231"/>
      <c r="C1494" s="946" t="s">
        <v>5061</v>
      </c>
      <c r="D1494" s="946" t="s">
        <v>5071</v>
      </c>
      <c r="E1494" s="1070">
        <v>250</v>
      </c>
      <c r="F1494" s="995">
        <v>500</v>
      </c>
      <c r="G1494" s="995">
        <v>470</v>
      </c>
      <c r="H1494" s="995"/>
      <c r="I1494" s="995"/>
    </row>
    <row r="1495" spans="1:9" s="238" customFormat="1" ht="15" customHeight="1">
      <c r="A1495" s="1232">
        <v>21</v>
      </c>
      <c r="B1495" s="1231" t="s">
        <v>5072</v>
      </c>
      <c r="C1495" s="946" t="s">
        <v>5073</v>
      </c>
      <c r="D1495" s="946" t="s">
        <v>5074</v>
      </c>
      <c r="E1495" s="1070">
        <v>300</v>
      </c>
      <c r="F1495" s="995">
        <v>550</v>
      </c>
      <c r="G1495" s="995">
        <v>390</v>
      </c>
      <c r="H1495" s="995">
        <v>370</v>
      </c>
      <c r="I1495" s="995">
        <v>350</v>
      </c>
    </row>
    <row r="1496" spans="1:9" s="238" customFormat="1" ht="15" customHeight="1">
      <c r="A1496" s="1232"/>
      <c r="B1496" s="1231"/>
      <c r="C1496" s="946" t="s">
        <v>5075</v>
      </c>
      <c r="D1496" s="946" t="s">
        <v>5076</v>
      </c>
      <c r="E1496" s="1070">
        <v>200</v>
      </c>
      <c r="F1496" s="995">
        <v>500</v>
      </c>
      <c r="G1496" s="995">
        <v>480</v>
      </c>
      <c r="H1496" s="995">
        <v>450</v>
      </c>
      <c r="I1496" s="995">
        <v>430</v>
      </c>
    </row>
    <row r="1497" spans="1:9" s="238" customFormat="1" ht="15" customHeight="1">
      <c r="A1497" s="1232">
        <v>22</v>
      </c>
      <c r="B1497" s="1231" t="s">
        <v>5077</v>
      </c>
      <c r="C1497" s="946" t="s">
        <v>5060</v>
      </c>
      <c r="D1497" s="946" t="s">
        <v>5078</v>
      </c>
      <c r="E1497" s="1070">
        <v>300</v>
      </c>
      <c r="F1497" s="995">
        <v>700</v>
      </c>
      <c r="G1497" s="995">
        <v>530</v>
      </c>
      <c r="H1497" s="995">
        <v>500</v>
      </c>
      <c r="I1497" s="995">
        <v>480</v>
      </c>
    </row>
    <row r="1498" spans="1:9" s="238" customFormat="1" ht="15" customHeight="1">
      <c r="A1498" s="1232"/>
      <c r="B1498" s="1231"/>
      <c r="C1498" s="946" t="s">
        <v>5078</v>
      </c>
      <c r="D1498" s="946" t="s">
        <v>5079</v>
      </c>
      <c r="E1498" s="1070">
        <v>300</v>
      </c>
      <c r="F1498" s="995">
        <v>550</v>
      </c>
      <c r="G1498" s="995">
        <v>390</v>
      </c>
      <c r="H1498" s="995">
        <v>370</v>
      </c>
      <c r="I1498" s="995">
        <v>350</v>
      </c>
    </row>
    <row r="1499" spans="1:9" s="238" customFormat="1" ht="15" customHeight="1">
      <c r="A1499" s="1232"/>
      <c r="B1499" s="1231"/>
      <c r="C1499" s="946" t="s">
        <v>5080</v>
      </c>
      <c r="D1499" s="946" t="s">
        <v>5081</v>
      </c>
      <c r="E1499" s="1070">
        <v>180</v>
      </c>
      <c r="F1499" s="995">
        <v>400</v>
      </c>
      <c r="G1499" s="995">
        <v>370</v>
      </c>
      <c r="H1499" s="995">
        <v>360</v>
      </c>
      <c r="I1499" s="995">
        <v>340</v>
      </c>
    </row>
    <row r="1500" spans="1:9" s="238" customFormat="1" ht="15" customHeight="1">
      <c r="A1500" s="948">
        <v>23</v>
      </c>
      <c r="B1500" s="946" t="s">
        <v>5082</v>
      </c>
      <c r="C1500" s="946" t="s">
        <v>5083</v>
      </c>
      <c r="D1500" s="946" t="s">
        <v>5084</v>
      </c>
      <c r="E1500" s="1070">
        <v>200</v>
      </c>
      <c r="F1500" s="995">
        <v>400</v>
      </c>
      <c r="G1500" s="995">
        <v>370</v>
      </c>
      <c r="H1500" s="995">
        <v>360</v>
      </c>
      <c r="I1500" s="995">
        <v>340</v>
      </c>
    </row>
    <row r="1501" spans="1:9" s="238" customFormat="1" ht="15" customHeight="1">
      <c r="A1501" s="948">
        <v>24</v>
      </c>
      <c r="B1501" s="946" t="s">
        <v>5085</v>
      </c>
      <c r="C1501" s="946" t="s">
        <v>5086</v>
      </c>
      <c r="D1501" s="946" t="s">
        <v>5087</v>
      </c>
      <c r="E1501" s="1070">
        <v>240</v>
      </c>
      <c r="F1501" s="995">
        <v>360</v>
      </c>
      <c r="G1501" s="995">
        <v>310</v>
      </c>
      <c r="H1501" s="995">
        <v>290</v>
      </c>
      <c r="I1501" s="995">
        <v>280</v>
      </c>
    </row>
    <row r="1502" spans="1:9" s="238" customFormat="1" ht="15" customHeight="1">
      <c r="A1502" s="1232">
        <v>25</v>
      </c>
      <c r="B1502" s="1231" t="s">
        <v>5088</v>
      </c>
      <c r="C1502" s="946" t="s">
        <v>5089</v>
      </c>
      <c r="D1502" s="946" t="s">
        <v>5090</v>
      </c>
      <c r="E1502" s="1070">
        <v>200</v>
      </c>
      <c r="F1502" s="995">
        <v>320</v>
      </c>
      <c r="G1502" s="995">
        <v>300</v>
      </c>
      <c r="H1502" s="995">
        <v>280</v>
      </c>
      <c r="I1502" s="995">
        <v>270</v>
      </c>
    </row>
    <row r="1503" spans="1:9" s="238" customFormat="1" ht="15" customHeight="1">
      <c r="A1503" s="1232"/>
      <c r="B1503" s="1231"/>
      <c r="C1503" s="946" t="s">
        <v>5089</v>
      </c>
      <c r="D1503" s="946" t="s">
        <v>5091</v>
      </c>
      <c r="E1503" s="1070">
        <v>200</v>
      </c>
      <c r="F1503" s="995">
        <v>340</v>
      </c>
      <c r="G1503" s="995">
        <v>310</v>
      </c>
      <c r="H1503" s="995">
        <v>290</v>
      </c>
      <c r="I1503" s="995">
        <v>280</v>
      </c>
    </row>
    <row r="1504" spans="1:9" s="238" customFormat="1" ht="15" customHeight="1">
      <c r="A1504" s="948">
        <v>26</v>
      </c>
      <c r="B1504" s="946" t="s">
        <v>5092</v>
      </c>
      <c r="C1504" s="946" t="s">
        <v>5069</v>
      </c>
      <c r="D1504" s="946" t="s">
        <v>5093</v>
      </c>
      <c r="E1504" s="1070">
        <v>240</v>
      </c>
      <c r="F1504" s="995">
        <v>360</v>
      </c>
      <c r="G1504" s="995">
        <v>340</v>
      </c>
      <c r="H1504" s="995">
        <v>320</v>
      </c>
      <c r="I1504" s="995">
        <v>310</v>
      </c>
    </row>
    <row r="1505" spans="1:9" s="238" customFormat="1" ht="15" customHeight="1">
      <c r="A1505" s="1232">
        <v>27</v>
      </c>
      <c r="B1505" s="1231" t="s">
        <v>5094</v>
      </c>
      <c r="C1505" s="946" t="s">
        <v>5095</v>
      </c>
      <c r="D1505" s="946" t="s">
        <v>5096</v>
      </c>
      <c r="E1505" s="1070">
        <v>200</v>
      </c>
      <c r="F1505" s="995">
        <v>400</v>
      </c>
      <c r="G1505" s="995">
        <v>330</v>
      </c>
      <c r="H1505" s="995">
        <v>320</v>
      </c>
      <c r="I1505" s="995">
        <v>300</v>
      </c>
    </row>
    <row r="1506" spans="1:9" s="238" customFormat="1" ht="15" customHeight="1">
      <c r="A1506" s="1232"/>
      <c r="B1506" s="1231"/>
      <c r="C1506" s="946" t="s">
        <v>5097</v>
      </c>
      <c r="D1506" s="946" t="s">
        <v>5098</v>
      </c>
      <c r="E1506" s="1070"/>
      <c r="F1506" s="995">
        <v>300</v>
      </c>
      <c r="G1506" s="995">
        <v>290</v>
      </c>
      <c r="H1506" s="995">
        <v>270</v>
      </c>
      <c r="I1506" s="995">
        <v>260</v>
      </c>
    </row>
    <row r="1507" spans="1:9" s="238" customFormat="1" ht="15" customHeight="1">
      <c r="A1507" s="1232"/>
      <c r="B1507" s="1231"/>
      <c r="C1507" s="946" t="s">
        <v>5096</v>
      </c>
      <c r="D1507" s="946" t="s">
        <v>5099</v>
      </c>
      <c r="E1507" s="1070">
        <v>200</v>
      </c>
      <c r="F1507" s="995">
        <v>350</v>
      </c>
      <c r="G1507" s="995">
        <v>290</v>
      </c>
      <c r="H1507" s="995">
        <v>280</v>
      </c>
      <c r="I1507" s="995">
        <v>270</v>
      </c>
    </row>
    <row r="1508" spans="1:9" s="238" customFormat="1" ht="15" customHeight="1">
      <c r="A1508" s="1232"/>
      <c r="B1508" s="1231"/>
      <c r="C1508" s="946" t="s">
        <v>5000</v>
      </c>
      <c r="D1508" s="946" t="s">
        <v>5100</v>
      </c>
      <c r="E1508" s="1070"/>
      <c r="F1508" s="995">
        <v>300</v>
      </c>
      <c r="G1508" s="995">
        <v>290</v>
      </c>
      <c r="H1508" s="995"/>
      <c r="I1508" s="995">
        <v>270</v>
      </c>
    </row>
    <row r="1509" spans="1:9" s="238" customFormat="1" ht="15" customHeight="1">
      <c r="A1509" s="1232">
        <v>28</v>
      </c>
      <c r="B1509" s="949" t="s">
        <v>208</v>
      </c>
      <c r="C1509" s="948"/>
      <c r="D1509" s="948"/>
      <c r="E1509" s="1071"/>
      <c r="F1509" s="995"/>
      <c r="G1509" s="995"/>
      <c r="H1509" s="995"/>
      <c r="I1509" s="995"/>
    </row>
    <row r="1510" spans="1:9" s="238" customFormat="1" ht="15" customHeight="1">
      <c r="A1510" s="1232"/>
      <c r="B1510" s="949" t="s">
        <v>5201</v>
      </c>
      <c r="C1510" s="948"/>
      <c r="D1510" s="948"/>
      <c r="E1510" s="1070">
        <v>180</v>
      </c>
      <c r="F1510" s="995">
        <v>230</v>
      </c>
      <c r="G1510" s="995"/>
      <c r="H1510" s="995"/>
      <c r="I1510" s="995"/>
    </row>
    <row r="1511" spans="1:9" s="238" customFormat="1" ht="15" customHeight="1">
      <c r="A1511" s="1232"/>
      <c r="B1511" s="949" t="s">
        <v>5202</v>
      </c>
      <c r="C1511" s="949"/>
      <c r="D1511" s="950"/>
      <c r="E1511" s="1070">
        <v>180</v>
      </c>
      <c r="F1511" s="995">
        <v>220</v>
      </c>
      <c r="G1511" s="995"/>
      <c r="H1511" s="995"/>
      <c r="I1511" s="995"/>
    </row>
    <row r="1512" spans="1:9" s="744" customFormat="1" ht="19.149999999999999" customHeight="1">
      <c r="A1512" s="742">
        <v>29</v>
      </c>
      <c r="B1512" s="743" t="s">
        <v>6903</v>
      </c>
      <c r="C1512" s="743"/>
      <c r="D1512" s="743"/>
      <c r="E1512" s="1072"/>
      <c r="F1512" s="996"/>
      <c r="G1512" s="996"/>
      <c r="H1512" s="996"/>
      <c r="I1512" s="996"/>
    </row>
    <row r="1513" spans="1:9" s="509" customFormat="1" ht="19.149999999999999" customHeight="1">
      <c r="A1513" s="1237">
        <v>1</v>
      </c>
      <c r="B1513" s="1237" t="s">
        <v>880</v>
      </c>
      <c r="C1513" s="745" t="s">
        <v>1830</v>
      </c>
      <c r="D1513" s="745" t="s">
        <v>852</v>
      </c>
      <c r="E1513" s="1039">
        <v>5400</v>
      </c>
      <c r="F1513" s="997">
        <v>6500</v>
      </c>
      <c r="G1513" s="998"/>
      <c r="H1513" s="999"/>
      <c r="I1513" s="999"/>
    </row>
    <row r="1514" spans="1:9" s="509" customFormat="1" ht="19.149999999999999" customHeight="1">
      <c r="A1514" s="1237"/>
      <c r="B1514" s="1237"/>
      <c r="C1514" s="745" t="s">
        <v>852</v>
      </c>
      <c r="D1514" s="745" t="s">
        <v>2211</v>
      </c>
      <c r="E1514" s="1039">
        <v>6750</v>
      </c>
      <c r="F1514" s="997">
        <v>7400</v>
      </c>
      <c r="G1514" s="997"/>
      <c r="H1514" s="999"/>
      <c r="I1514" s="999"/>
    </row>
    <row r="1515" spans="1:9" s="509" customFormat="1" ht="19.149999999999999" customHeight="1">
      <c r="A1515" s="1237"/>
      <c r="B1515" s="1237"/>
      <c r="C1515" s="745" t="s">
        <v>2211</v>
      </c>
      <c r="D1515" s="745" t="s">
        <v>1771</v>
      </c>
      <c r="E1515" s="1040">
        <v>9750</v>
      </c>
      <c r="F1515" s="997">
        <v>11000</v>
      </c>
      <c r="G1515" s="998"/>
      <c r="H1515" s="999"/>
      <c r="I1515" s="999"/>
    </row>
    <row r="1516" spans="1:9" s="509" customFormat="1" ht="19.149999999999999" customHeight="1">
      <c r="A1516" s="1237"/>
      <c r="B1516" s="1237"/>
      <c r="C1516" s="747" t="s">
        <v>1771</v>
      </c>
      <c r="D1516" s="747" t="s">
        <v>1316</v>
      </c>
      <c r="E1516" s="1039">
        <v>5850</v>
      </c>
      <c r="F1516" s="997">
        <v>6400</v>
      </c>
      <c r="G1516" s="997">
        <v>4500</v>
      </c>
      <c r="H1516" s="999"/>
      <c r="I1516" s="999"/>
    </row>
    <row r="1517" spans="1:9" s="509" customFormat="1" ht="19.149999999999999" customHeight="1">
      <c r="A1517" s="1237"/>
      <c r="B1517" s="1237"/>
      <c r="C1517" s="747" t="s">
        <v>1316</v>
      </c>
      <c r="D1517" s="745" t="s">
        <v>859</v>
      </c>
      <c r="E1517" s="1039">
        <v>6750</v>
      </c>
      <c r="F1517" s="997">
        <v>7500</v>
      </c>
      <c r="G1517" s="997">
        <v>5200</v>
      </c>
      <c r="H1517" s="999"/>
      <c r="I1517" s="999"/>
    </row>
    <row r="1518" spans="1:9" s="509" customFormat="1" ht="19.149999999999999" customHeight="1">
      <c r="A1518" s="1237"/>
      <c r="B1518" s="1237"/>
      <c r="C1518" s="745" t="s">
        <v>2158</v>
      </c>
      <c r="D1518" s="747" t="s">
        <v>1785</v>
      </c>
      <c r="E1518" s="1039">
        <v>6300</v>
      </c>
      <c r="F1518" s="997">
        <v>7600</v>
      </c>
      <c r="G1518" s="998"/>
      <c r="H1518" s="999"/>
      <c r="I1518" s="999"/>
    </row>
    <row r="1519" spans="1:9" s="509" customFormat="1" ht="19.149999999999999" customHeight="1">
      <c r="A1519" s="1237"/>
      <c r="B1519" s="1237"/>
      <c r="C1519" s="747" t="s">
        <v>1785</v>
      </c>
      <c r="D1519" s="747" t="s">
        <v>6904</v>
      </c>
      <c r="E1519" s="1039">
        <v>2750</v>
      </c>
      <c r="F1519" s="997">
        <v>3300</v>
      </c>
      <c r="G1519" s="998"/>
      <c r="H1519" s="999"/>
      <c r="I1519" s="999"/>
    </row>
    <row r="1520" spans="1:9" s="509" customFormat="1" ht="15" customHeight="1">
      <c r="A1520" s="1237"/>
      <c r="B1520" s="1237"/>
      <c r="C1520" s="747" t="s">
        <v>6904</v>
      </c>
      <c r="D1520" s="747" t="s">
        <v>6905</v>
      </c>
      <c r="E1520" s="1039">
        <v>1870</v>
      </c>
      <c r="F1520" s="997">
        <v>2200</v>
      </c>
      <c r="G1520" s="998"/>
      <c r="H1520" s="999"/>
      <c r="I1520" s="999"/>
    </row>
    <row r="1521" spans="1:9" s="749" customFormat="1" ht="15" customHeight="1">
      <c r="A1521" s="1237">
        <v>2</v>
      </c>
      <c r="B1521" s="1238" t="s">
        <v>1771</v>
      </c>
      <c r="C1521" s="747" t="s">
        <v>880</v>
      </c>
      <c r="D1521" s="748" t="s">
        <v>1721</v>
      </c>
      <c r="E1521" s="1039">
        <v>4680</v>
      </c>
      <c r="F1521" s="997">
        <v>5100</v>
      </c>
      <c r="G1521" s="998"/>
      <c r="H1521" s="999"/>
      <c r="I1521" s="999"/>
    </row>
    <row r="1522" spans="1:9" s="749" customFormat="1" ht="15" customHeight="1">
      <c r="A1522" s="1237"/>
      <c r="B1522" s="1238"/>
      <c r="C1522" s="748" t="s">
        <v>1721</v>
      </c>
      <c r="D1522" s="748" t="s">
        <v>1320</v>
      </c>
      <c r="E1522" s="1039">
        <v>3120</v>
      </c>
      <c r="F1522" s="997">
        <v>3400</v>
      </c>
      <c r="G1522" s="998"/>
      <c r="H1522" s="999"/>
      <c r="I1522" s="999"/>
    </row>
    <row r="1523" spans="1:9" s="749" customFormat="1" ht="15" customHeight="1">
      <c r="A1523" s="1237"/>
      <c r="B1523" s="1238"/>
      <c r="C1523" s="748" t="s">
        <v>1320</v>
      </c>
      <c r="D1523" s="748" t="s">
        <v>860</v>
      </c>
      <c r="E1523" s="1039">
        <v>2040</v>
      </c>
      <c r="F1523" s="997">
        <v>2200</v>
      </c>
      <c r="G1523" s="997">
        <v>1540</v>
      </c>
      <c r="H1523" s="999"/>
      <c r="I1523" s="999"/>
    </row>
    <row r="1524" spans="1:9" s="749" customFormat="1" ht="15" customHeight="1">
      <c r="A1524" s="1237"/>
      <c r="B1524" s="1238"/>
      <c r="C1524" s="748" t="s">
        <v>860</v>
      </c>
      <c r="D1524" s="747" t="s">
        <v>1399</v>
      </c>
      <c r="E1524" s="1039">
        <v>1320</v>
      </c>
      <c r="F1524" s="997">
        <v>1500</v>
      </c>
      <c r="G1524" s="998"/>
      <c r="H1524" s="999"/>
      <c r="I1524" s="999"/>
    </row>
    <row r="1525" spans="1:9" s="749" customFormat="1" ht="15" customHeight="1">
      <c r="A1525" s="1237"/>
      <c r="B1525" s="1238"/>
      <c r="C1525" s="747" t="s">
        <v>1399</v>
      </c>
      <c r="D1525" s="747" t="s">
        <v>2808</v>
      </c>
      <c r="E1525" s="1039">
        <v>900</v>
      </c>
      <c r="F1525" s="997">
        <v>1200</v>
      </c>
      <c r="G1525" s="997">
        <v>840</v>
      </c>
      <c r="H1525" s="999"/>
      <c r="I1525" s="999"/>
    </row>
    <row r="1526" spans="1:9" s="749" customFormat="1" ht="15" customHeight="1">
      <c r="A1526" s="1237"/>
      <c r="B1526" s="1238"/>
      <c r="C1526" s="747" t="s">
        <v>2808</v>
      </c>
      <c r="D1526" s="747" t="s">
        <v>6906</v>
      </c>
      <c r="E1526" s="1039">
        <v>650</v>
      </c>
      <c r="F1526" s="997">
        <v>780</v>
      </c>
      <c r="G1526" s="997">
        <v>550</v>
      </c>
      <c r="H1526" s="999"/>
      <c r="I1526" s="999"/>
    </row>
    <row r="1527" spans="1:9" s="509" customFormat="1" ht="23.45" customHeight="1">
      <c r="A1527" s="750">
        <v>3</v>
      </c>
      <c r="B1527" s="751" t="s">
        <v>1942</v>
      </c>
      <c r="C1527" s="746" t="s">
        <v>880</v>
      </c>
      <c r="D1527" s="746" t="s">
        <v>6907</v>
      </c>
      <c r="E1527" s="1039">
        <v>1170</v>
      </c>
      <c r="F1527" s="997">
        <v>1400</v>
      </c>
      <c r="G1527" s="997">
        <v>980</v>
      </c>
      <c r="H1527" s="999"/>
      <c r="I1527" s="999"/>
    </row>
    <row r="1528" spans="1:9" s="509" customFormat="1" ht="15" customHeight="1">
      <c r="A1528" s="1237">
        <v>4</v>
      </c>
      <c r="B1528" s="1238" t="s">
        <v>277</v>
      </c>
      <c r="C1528" s="747" t="s">
        <v>6908</v>
      </c>
      <c r="D1528" s="747" t="s">
        <v>6909</v>
      </c>
      <c r="E1528" s="1039">
        <v>845</v>
      </c>
      <c r="F1528" s="997">
        <v>1000</v>
      </c>
      <c r="G1528" s="997">
        <v>700</v>
      </c>
      <c r="H1528" s="997">
        <v>420</v>
      </c>
      <c r="I1528" s="999"/>
    </row>
    <row r="1529" spans="1:9" s="509" customFormat="1" ht="15" customHeight="1">
      <c r="A1529" s="1237"/>
      <c r="B1529" s="1238"/>
      <c r="C1529" s="747" t="s">
        <v>6909</v>
      </c>
      <c r="D1529" s="747" t="s">
        <v>6910</v>
      </c>
      <c r="E1529" s="1040">
        <v>576</v>
      </c>
      <c r="F1529" s="997">
        <v>750</v>
      </c>
      <c r="G1529" s="997">
        <v>520</v>
      </c>
      <c r="H1529" s="997">
        <v>300</v>
      </c>
      <c r="I1529" s="999"/>
    </row>
    <row r="1530" spans="1:9" s="509" customFormat="1" ht="15" customHeight="1">
      <c r="A1530" s="1237">
        <v>5</v>
      </c>
      <c r="B1530" s="1238" t="s">
        <v>277</v>
      </c>
      <c r="C1530" s="747" t="s">
        <v>6911</v>
      </c>
      <c r="D1530" s="747" t="s">
        <v>6912</v>
      </c>
      <c r="E1530" s="1040">
        <v>2400</v>
      </c>
      <c r="F1530" s="997">
        <v>2600</v>
      </c>
      <c r="G1530" s="997">
        <v>1000</v>
      </c>
      <c r="H1530" s="998"/>
      <c r="I1530" s="998"/>
    </row>
    <row r="1531" spans="1:9" s="509" customFormat="1" ht="15" customHeight="1">
      <c r="A1531" s="1237"/>
      <c r="B1531" s="1238"/>
      <c r="C1531" s="747" t="s">
        <v>6912</v>
      </c>
      <c r="D1531" s="747" t="s">
        <v>6913</v>
      </c>
      <c r="E1531" s="1040">
        <v>1700</v>
      </c>
      <c r="F1531" s="997">
        <v>2000</v>
      </c>
      <c r="G1531" s="997">
        <v>800</v>
      </c>
      <c r="H1531" s="997">
        <v>240</v>
      </c>
      <c r="I1531" s="998"/>
    </row>
    <row r="1532" spans="1:9" s="509" customFormat="1" ht="15" customHeight="1">
      <c r="A1532" s="1237"/>
      <c r="B1532" s="1238"/>
      <c r="C1532" s="747" t="s">
        <v>6913</v>
      </c>
      <c r="D1532" s="747" t="s">
        <v>6914</v>
      </c>
      <c r="E1532" s="1040">
        <v>2000</v>
      </c>
      <c r="F1532" s="997">
        <v>2400</v>
      </c>
      <c r="G1532" s="997">
        <v>960</v>
      </c>
      <c r="H1532" s="997">
        <v>380</v>
      </c>
      <c r="I1532" s="997">
        <v>150</v>
      </c>
    </row>
    <row r="1533" spans="1:9" s="509" customFormat="1" ht="33">
      <c r="A1533" s="750">
        <v>6</v>
      </c>
      <c r="B1533" s="751" t="s">
        <v>6915</v>
      </c>
      <c r="C1533" s="747" t="s">
        <v>6916</v>
      </c>
      <c r="D1533" s="747" t="s">
        <v>6917</v>
      </c>
      <c r="E1533" s="1040">
        <v>660</v>
      </c>
      <c r="F1533" s="997">
        <v>850</v>
      </c>
      <c r="G1533" s="997">
        <v>500</v>
      </c>
      <c r="H1533" s="998"/>
      <c r="I1533" s="998"/>
    </row>
    <row r="1534" spans="1:9" s="509" customFormat="1" ht="15" customHeight="1">
      <c r="A1534" s="1237">
        <v>7</v>
      </c>
      <c r="B1534" s="1238" t="s">
        <v>1830</v>
      </c>
      <c r="C1534" s="747" t="s">
        <v>880</v>
      </c>
      <c r="D1534" s="747" t="s">
        <v>1614</v>
      </c>
      <c r="E1534" s="1040">
        <v>864</v>
      </c>
      <c r="F1534" s="997">
        <v>950</v>
      </c>
      <c r="G1534" s="998"/>
      <c r="H1534" s="998"/>
      <c r="I1534" s="998"/>
    </row>
    <row r="1535" spans="1:9" s="509" customFormat="1" ht="15" customHeight="1">
      <c r="A1535" s="1237"/>
      <c r="B1535" s="1238"/>
      <c r="C1535" s="747" t="s">
        <v>1614</v>
      </c>
      <c r="D1535" s="747" t="s">
        <v>6918</v>
      </c>
      <c r="E1535" s="1040">
        <v>600</v>
      </c>
      <c r="F1535" s="997">
        <v>660</v>
      </c>
      <c r="G1535" s="998"/>
      <c r="H1535" s="998"/>
      <c r="I1535" s="998"/>
    </row>
    <row r="1536" spans="1:9" s="509" customFormat="1" ht="15" customHeight="1">
      <c r="A1536" s="1237"/>
      <c r="B1536" s="1238"/>
      <c r="C1536" s="747" t="s">
        <v>6918</v>
      </c>
      <c r="D1536" s="747" t="s">
        <v>6919</v>
      </c>
      <c r="E1536" s="1040">
        <v>432</v>
      </c>
      <c r="F1536" s="997">
        <v>470</v>
      </c>
      <c r="G1536" s="998"/>
      <c r="H1536" s="998"/>
      <c r="I1536" s="998"/>
    </row>
    <row r="1537" spans="1:9" s="509" customFormat="1" ht="15" customHeight="1">
      <c r="A1537" s="1237"/>
      <c r="B1537" s="1238"/>
      <c r="C1537" s="747" t="s">
        <v>6919</v>
      </c>
      <c r="D1537" s="747" t="s">
        <v>6920</v>
      </c>
      <c r="E1537" s="1040">
        <v>242</v>
      </c>
      <c r="F1537" s="997">
        <v>400</v>
      </c>
      <c r="G1537" s="997">
        <v>280</v>
      </c>
      <c r="H1537" s="998"/>
      <c r="I1537" s="998"/>
    </row>
    <row r="1538" spans="1:9" s="509" customFormat="1" ht="15" customHeight="1">
      <c r="A1538" s="1237">
        <v>8</v>
      </c>
      <c r="B1538" s="1238" t="s">
        <v>1589</v>
      </c>
      <c r="C1538" s="747" t="s">
        <v>880</v>
      </c>
      <c r="D1538" s="747" t="s">
        <v>1614</v>
      </c>
      <c r="E1538" s="1040">
        <v>864</v>
      </c>
      <c r="F1538" s="997">
        <v>950</v>
      </c>
      <c r="G1538" s="998"/>
      <c r="H1538" s="998"/>
      <c r="I1538" s="999"/>
    </row>
    <row r="1539" spans="1:9" s="509" customFormat="1" ht="15" customHeight="1">
      <c r="A1539" s="1237"/>
      <c r="B1539" s="1238"/>
      <c r="C1539" s="747" t="s">
        <v>1614</v>
      </c>
      <c r="D1539" s="747" t="s">
        <v>1700</v>
      </c>
      <c r="E1539" s="1040">
        <v>600</v>
      </c>
      <c r="F1539" s="997">
        <v>700</v>
      </c>
      <c r="G1539" s="998"/>
      <c r="H1539" s="998"/>
      <c r="I1539" s="999"/>
    </row>
    <row r="1540" spans="1:9" s="509" customFormat="1" ht="15" customHeight="1">
      <c r="A1540" s="1237">
        <v>9</v>
      </c>
      <c r="B1540" s="1238" t="s">
        <v>6921</v>
      </c>
      <c r="C1540" s="747" t="s">
        <v>880</v>
      </c>
      <c r="D1540" s="747" t="s">
        <v>1614</v>
      </c>
      <c r="E1540" s="1040">
        <v>864</v>
      </c>
      <c r="F1540" s="997">
        <v>950</v>
      </c>
      <c r="G1540" s="998"/>
      <c r="H1540" s="998"/>
      <c r="I1540" s="998"/>
    </row>
    <row r="1541" spans="1:9" s="509" customFormat="1" ht="15" customHeight="1">
      <c r="A1541" s="1237"/>
      <c r="B1541" s="1238"/>
      <c r="C1541" s="747" t="s">
        <v>1614</v>
      </c>
      <c r="D1541" s="747" t="s">
        <v>1700</v>
      </c>
      <c r="E1541" s="1040">
        <v>600</v>
      </c>
      <c r="F1541" s="997">
        <v>700</v>
      </c>
      <c r="G1541" s="997">
        <v>420</v>
      </c>
      <c r="H1541" s="998"/>
      <c r="I1541" s="998"/>
    </row>
    <row r="1542" spans="1:9" s="509" customFormat="1" ht="15" customHeight="1">
      <c r="A1542" s="1237"/>
      <c r="B1542" s="1238"/>
      <c r="C1542" s="747" t="s">
        <v>1700</v>
      </c>
      <c r="D1542" s="747" t="s">
        <v>4641</v>
      </c>
      <c r="E1542" s="1040">
        <v>432</v>
      </c>
      <c r="F1542" s="997">
        <v>500</v>
      </c>
      <c r="G1542" s="997">
        <v>350</v>
      </c>
      <c r="H1542" s="998"/>
      <c r="I1542" s="998"/>
    </row>
    <row r="1543" spans="1:9" s="509" customFormat="1" ht="15" customHeight="1">
      <c r="A1543" s="1237">
        <v>10</v>
      </c>
      <c r="B1543" s="1238" t="s">
        <v>6922</v>
      </c>
      <c r="C1543" s="747" t="s">
        <v>880</v>
      </c>
      <c r="D1543" s="747" t="s">
        <v>1614</v>
      </c>
      <c r="E1543" s="1040">
        <v>864</v>
      </c>
      <c r="F1543" s="997">
        <v>1000</v>
      </c>
      <c r="G1543" s="998"/>
      <c r="H1543" s="998"/>
      <c r="I1543" s="999"/>
    </row>
    <row r="1544" spans="1:9" s="509" customFormat="1" ht="15" customHeight="1">
      <c r="A1544" s="1237"/>
      <c r="B1544" s="1238"/>
      <c r="C1544" s="747" t="s">
        <v>1614</v>
      </c>
      <c r="D1544" s="747" t="s">
        <v>4742</v>
      </c>
      <c r="E1544" s="1040">
        <v>600</v>
      </c>
      <c r="F1544" s="997">
        <v>720</v>
      </c>
      <c r="G1544" s="998"/>
      <c r="H1544" s="998"/>
      <c r="I1544" s="999"/>
    </row>
    <row r="1545" spans="1:9" s="509" customFormat="1" ht="15" customHeight="1">
      <c r="A1545" s="1237"/>
      <c r="B1545" s="1238"/>
      <c r="C1545" s="747" t="s">
        <v>4742</v>
      </c>
      <c r="D1545" s="747" t="s">
        <v>6923</v>
      </c>
      <c r="E1545" s="1040">
        <v>432</v>
      </c>
      <c r="F1545" s="997">
        <v>500</v>
      </c>
      <c r="G1545" s="997">
        <v>350</v>
      </c>
      <c r="H1545" s="997">
        <v>250</v>
      </c>
      <c r="I1545" s="999"/>
    </row>
    <row r="1546" spans="1:9" s="509" customFormat="1" ht="15" customHeight="1">
      <c r="A1546" s="1359">
        <v>11</v>
      </c>
      <c r="B1546" s="1361" t="s">
        <v>6924</v>
      </c>
      <c r="C1546" s="747" t="s">
        <v>880</v>
      </c>
      <c r="D1546" s="752" t="s">
        <v>1334</v>
      </c>
      <c r="E1546" s="1040">
        <v>864</v>
      </c>
      <c r="F1546" s="997">
        <v>1000</v>
      </c>
      <c r="G1546" s="998"/>
      <c r="H1546" s="998"/>
      <c r="I1546" s="999"/>
    </row>
    <row r="1547" spans="1:9" s="509" customFormat="1" ht="15" customHeight="1">
      <c r="A1547" s="1360"/>
      <c r="B1547" s="1362"/>
      <c r="C1547" s="752" t="s">
        <v>1334</v>
      </c>
      <c r="D1547" s="752" t="s">
        <v>6925</v>
      </c>
      <c r="E1547" s="1040">
        <v>600</v>
      </c>
      <c r="F1547" s="997">
        <v>720</v>
      </c>
      <c r="G1547" s="997">
        <v>500</v>
      </c>
      <c r="H1547" s="998"/>
      <c r="I1547" s="999"/>
    </row>
    <row r="1548" spans="1:9" s="509" customFormat="1" ht="15" customHeight="1">
      <c r="A1548" s="1237">
        <v>12</v>
      </c>
      <c r="B1548" s="1238" t="s">
        <v>2216</v>
      </c>
      <c r="C1548" s="747" t="s">
        <v>880</v>
      </c>
      <c r="D1548" s="752" t="s">
        <v>1334</v>
      </c>
      <c r="E1548" s="1040">
        <v>864</v>
      </c>
      <c r="F1548" s="997">
        <v>1000</v>
      </c>
      <c r="G1548" s="998"/>
      <c r="H1548" s="998"/>
      <c r="I1548" s="999"/>
    </row>
    <row r="1549" spans="1:9" s="509" customFormat="1" ht="15" customHeight="1">
      <c r="A1549" s="1237"/>
      <c r="B1549" s="1238"/>
      <c r="C1549" s="752" t="s">
        <v>1334</v>
      </c>
      <c r="D1549" s="752" t="s">
        <v>6926</v>
      </c>
      <c r="E1549" s="1040">
        <v>600</v>
      </c>
      <c r="F1549" s="997">
        <v>720</v>
      </c>
      <c r="G1549" s="997">
        <v>500</v>
      </c>
      <c r="H1549" s="998"/>
      <c r="I1549" s="999"/>
    </row>
    <row r="1550" spans="1:9" s="509" customFormat="1" ht="15" customHeight="1">
      <c r="A1550" s="1237">
        <v>13</v>
      </c>
      <c r="B1550" s="1238" t="s">
        <v>1675</v>
      </c>
      <c r="C1550" s="747" t="s">
        <v>880</v>
      </c>
      <c r="D1550" s="752" t="s">
        <v>1334</v>
      </c>
      <c r="E1550" s="1040">
        <v>864</v>
      </c>
      <c r="F1550" s="997">
        <v>1000</v>
      </c>
      <c r="G1550" s="998"/>
      <c r="H1550" s="998"/>
      <c r="I1550" s="999"/>
    </row>
    <row r="1551" spans="1:9" s="509" customFormat="1" ht="15" customHeight="1">
      <c r="A1551" s="1237"/>
      <c r="B1551" s="1238"/>
      <c r="C1551" s="752" t="s">
        <v>1334</v>
      </c>
      <c r="D1551" s="752" t="s">
        <v>6927</v>
      </c>
      <c r="E1551" s="1040">
        <v>600</v>
      </c>
      <c r="F1551" s="997">
        <v>720</v>
      </c>
      <c r="G1551" s="997">
        <v>500</v>
      </c>
      <c r="H1551" s="998"/>
      <c r="I1551" s="999"/>
    </row>
    <row r="1552" spans="1:9" s="509" customFormat="1" ht="15" customHeight="1">
      <c r="A1552" s="1237">
        <v>14</v>
      </c>
      <c r="B1552" s="1238" t="s">
        <v>6928</v>
      </c>
      <c r="C1552" s="747" t="s">
        <v>880</v>
      </c>
      <c r="D1552" s="752" t="s">
        <v>1334</v>
      </c>
      <c r="E1552" s="1040">
        <v>864</v>
      </c>
      <c r="F1552" s="997">
        <v>1000</v>
      </c>
      <c r="G1552" s="998"/>
      <c r="H1552" s="998"/>
      <c r="I1552" s="999"/>
    </row>
    <row r="1553" spans="1:9" s="509" customFormat="1" ht="15" customHeight="1">
      <c r="A1553" s="1237"/>
      <c r="B1553" s="1238"/>
      <c r="C1553" s="752" t="s">
        <v>1334</v>
      </c>
      <c r="D1553" s="752" t="s">
        <v>6929</v>
      </c>
      <c r="E1553" s="1040">
        <v>600</v>
      </c>
      <c r="F1553" s="997">
        <v>720</v>
      </c>
      <c r="G1553" s="997">
        <v>500</v>
      </c>
      <c r="H1553" s="998"/>
      <c r="I1553" s="999"/>
    </row>
    <row r="1554" spans="1:9" s="509" customFormat="1" ht="15" customHeight="1">
      <c r="A1554" s="1237">
        <v>15</v>
      </c>
      <c r="B1554" s="1238" t="s">
        <v>1351</v>
      </c>
      <c r="C1554" s="747" t="s">
        <v>880</v>
      </c>
      <c r="D1554" s="745" t="s">
        <v>1614</v>
      </c>
      <c r="E1554" s="1040">
        <v>1080</v>
      </c>
      <c r="F1554" s="997">
        <v>1300</v>
      </c>
      <c r="G1554" s="998"/>
      <c r="H1554" s="998"/>
      <c r="I1554" s="999"/>
    </row>
    <row r="1555" spans="1:9" s="509" customFormat="1" ht="15" customHeight="1">
      <c r="A1555" s="1237"/>
      <c r="B1555" s="1238"/>
      <c r="C1555" s="745" t="s">
        <v>1614</v>
      </c>
      <c r="D1555" s="745" t="s">
        <v>6930</v>
      </c>
      <c r="E1555" s="1040">
        <v>864</v>
      </c>
      <c r="F1555" s="997">
        <v>1000</v>
      </c>
      <c r="G1555" s="998"/>
      <c r="H1555" s="998"/>
      <c r="I1555" s="999"/>
    </row>
    <row r="1556" spans="1:9" s="509" customFormat="1" ht="15" customHeight="1">
      <c r="A1556" s="1237">
        <v>16</v>
      </c>
      <c r="B1556" s="1238" t="s">
        <v>2211</v>
      </c>
      <c r="C1556" s="745" t="s">
        <v>2211</v>
      </c>
      <c r="D1556" s="752" t="s">
        <v>1331</v>
      </c>
      <c r="E1556" s="1040">
        <v>1080</v>
      </c>
      <c r="F1556" s="997">
        <v>1300</v>
      </c>
      <c r="G1556" s="998"/>
      <c r="H1556" s="998"/>
      <c r="I1556" s="998"/>
    </row>
    <row r="1557" spans="1:9" s="509" customFormat="1" ht="15" customHeight="1">
      <c r="A1557" s="1237"/>
      <c r="B1557" s="1238"/>
      <c r="C1557" s="752" t="s">
        <v>1331</v>
      </c>
      <c r="D1557" s="752" t="s">
        <v>6931</v>
      </c>
      <c r="E1557" s="1040">
        <v>864</v>
      </c>
      <c r="F1557" s="997">
        <v>1000</v>
      </c>
      <c r="G1557" s="998"/>
      <c r="H1557" s="998"/>
      <c r="I1557" s="998"/>
    </row>
    <row r="1558" spans="1:9" s="1093" customFormat="1" ht="15" customHeight="1">
      <c r="A1558" s="1237"/>
      <c r="B1558" s="1238"/>
      <c r="C1558" s="1089" t="s">
        <v>6931</v>
      </c>
      <c r="D1558" s="1089" t="s">
        <v>881</v>
      </c>
      <c r="E1558" s="1090">
        <v>242</v>
      </c>
      <c r="F1558" s="1091">
        <v>400</v>
      </c>
      <c r="G1558" s="1091">
        <v>280</v>
      </c>
      <c r="H1558" s="1092"/>
      <c r="I1558" s="1092"/>
    </row>
    <row r="1559" spans="1:9" s="509" customFormat="1" ht="15" customHeight="1">
      <c r="A1559" s="1237">
        <v>17</v>
      </c>
      <c r="B1559" s="1238" t="s">
        <v>1349</v>
      </c>
      <c r="C1559" s="747" t="s">
        <v>880</v>
      </c>
      <c r="D1559" s="745" t="s">
        <v>4347</v>
      </c>
      <c r="E1559" s="1040">
        <v>1440</v>
      </c>
      <c r="F1559" s="997">
        <v>1700</v>
      </c>
      <c r="G1559" s="998"/>
      <c r="H1559" s="998"/>
      <c r="I1559" s="999"/>
    </row>
    <row r="1560" spans="1:9" s="509" customFormat="1" ht="15" customHeight="1">
      <c r="A1560" s="1237"/>
      <c r="B1560" s="1238"/>
      <c r="C1560" s="745" t="s">
        <v>4347</v>
      </c>
      <c r="D1560" s="752" t="s">
        <v>6932</v>
      </c>
      <c r="E1560" s="1040">
        <v>960</v>
      </c>
      <c r="F1560" s="997">
        <v>1200</v>
      </c>
      <c r="G1560" s="998"/>
      <c r="H1560" s="998"/>
      <c r="I1560" s="999"/>
    </row>
    <row r="1561" spans="1:9" s="509" customFormat="1" ht="15" customHeight="1">
      <c r="A1561" s="1237"/>
      <c r="B1561" s="1238"/>
      <c r="C1561" s="752" t="s">
        <v>6932</v>
      </c>
      <c r="D1561" s="745" t="s">
        <v>6933</v>
      </c>
      <c r="E1561" s="1040">
        <v>660</v>
      </c>
      <c r="F1561" s="997">
        <v>800</v>
      </c>
      <c r="G1561" s="997">
        <v>320</v>
      </c>
      <c r="H1561" s="998"/>
      <c r="I1561" s="999"/>
    </row>
    <row r="1562" spans="1:9" s="509" customFormat="1" ht="15" customHeight="1">
      <c r="A1562" s="1237">
        <v>18</v>
      </c>
      <c r="B1562" s="1238" t="s">
        <v>1595</v>
      </c>
      <c r="C1562" s="747" t="s">
        <v>880</v>
      </c>
      <c r="D1562" s="753" t="s">
        <v>1572</v>
      </c>
      <c r="E1562" s="1040">
        <v>1440</v>
      </c>
      <c r="F1562" s="997">
        <v>1700</v>
      </c>
      <c r="G1562" s="998"/>
      <c r="H1562" s="998"/>
      <c r="I1562" s="998"/>
    </row>
    <row r="1563" spans="1:9" s="509" customFormat="1" ht="15" customHeight="1">
      <c r="A1563" s="1237"/>
      <c r="B1563" s="1238"/>
      <c r="C1563" s="753" t="s">
        <v>1572</v>
      </c>
      <c r="D1563" s="752" t="s">
        <v>874</v>
      </c>
      <c r="E1563" s="1040">
        <v>960</v>
      </c>
      <c r="F1563" s="997">
        <v>1200</v>
      </c>
      <c r="G1563" s="998"/>
      <c r="H1563" s="998"/>
      <c r="I1563" s="998"/>
    </row>
    <row r="1564" spans="1:9" s="509" customFormat="1" ht="15" customHeight="1">
      <c r="A1564" s="1237"/>
      <c r="B1564" s="1238"/>
      <c r="C1564" s="752" t="s">
        <v>874</v>
      </c>
      <c r="D1564" s="752" t="s">
        <v>4742</v>
      </c>
      <c r="E1564" s="1040">
        <v>660</v>
      </c>
      <c r="F1564" s="997">
        <v>800</v>
      </c>
      <c r="G1564" s="998"/>
      <c r="H1564" s="998"/>
      <c r="I1564" s="998"/>
    </row>
    <row r="1565" spans="1:9" s="509" customFormat="1" ht="15" customHeight="1">
      <c r="A1565" s="1237"/>
      <c r="B1565" s="1238"/>
      <c r="C1565" s="752" t="s">
        <v>4742</v>
      </c>
      <c r="D1565" s="752" t="s">
        <v>6934</v>
      </c>
      <c r="E1565" s="1040">
        <v>242</v>
      </c>
      <c r="F1565" s="997">
        <v>500</v>
      </c>
      <c r="G1565" s="997">
        <v>300</v>
      </c>
      <c r="H1565" s="998"/>
      <c r="I1565" s="998"/>
    </row>
    <row r="1566" spans="1:9" s="509" customFormat="1" ht="15" customHeight="1">
      <c r="A1566" s="1237">
        <v>19</v>
      </c>
      <c r="B1566" s="1238" t="s">
        <v>1590</v>
      </c>
      <c r="C1566" s="747" t="s">
        <v>880</v>
      </c>
      <c r="D1566" s="752" t="s">
        <v>1721</v>
      </c>
      <c r="E1566" s="1040">
        <v>1080</v>
      </c>
      <c r="F1566" s="997">
        <v>1400</v>
      </c>
      <c r="G1566" s="998"/>
      <c r="H1566" s="998"/>
      <c r="I1566" s="998"/>
    </row>
    <row r="1567" spans="1:9" s="509" customFormat="1" ht="15" customHeight="1">
      <c r="A1567" s="1237"/>
      <c r="B1567" s="1238"/>
      <c r="C1567" s="752" t="s">
        <v>1721</v>
      </c>
      <c r="D1567" s="752" t="s">
        <v>860</v>
      </c>
      <c r="E1567" s="1040">
        <v>864</v>
      </c>
      <c r="F1567" s="997">
        <v>1000</v>
      </c>
      <c r="G1567" s="997">
        <v>700</v>
      </c>
      <c r="H1567" s="997">
        <v>350</v>
      </c>
      <c r="I1567" s="998"/>
    </row>
    <row r="1568" spans="1:9" s="509" customFormat="1" ht="15" customHeight="1">
      <c r="A1568" s="1237"/>
      <c r="B1568" s="1238"/>
      <c r="C1568" s="752" t="s">
        <v>860</v>
      </c>
      <c r="D1568" s="753" t="s">
        <v>2200</v>
      </c>
      <c r="E1568" s="1040">
        <v>576</v>
      </c>
      <c r="F1568" s="997">
        <v>700</v>
      </c>
      <c r="G1568" s="997">
        <v>500</v>
      </c>
      <c r="H1568" s="997">
        <v>300</v>
      </c>
      <c r="I1568" s="998"/>
    </row>
    <row r="1569" spans="1:9" s="509" customFormat="1" ht="15" customHeight="1">
      <c r="A1569" s="1237"/>
      <c r="B1569" s="1238"/>
      <c r="C1569" s="753" t="s">
        <v>2200</v>
      </c>
      <c r="D1569" s="754" t="s">
        <v>6935</v>
      </c>
      <c r="E1569" s="1040">
        <v>242</v>
      </c>
      <c r="F1569" s="997">
        <v>400</v>
      </c>
      <c r="G1569" s="997">
        <v>280</v>
      </c>
      <c r="H1569" s="997">
        <v>250</v>
      </c>
      <c r="I1569" s="998"/>
    </row>
    <row r="1570" spans="1:9" s="509" customFormat="1" ht="15" customHeight="1">
      <c r="A1570" s="1237">
        <v>20</v>
      </c>
      <c r="B1570" s="1238" t="s">
        <v>1660</v>
      </c>
      <c r="C1570" s="753" t="s">
        <v>880</v>
      </c>
      <c r="D1570" s="753" t="s">
        <v>1572</v>
      </c>
      <c r="E1570" s="1040">
        <v>1080</v>
      </c>
      <c r="F1570" s="997">
        <v>1400</v>
      </c>
      <c r="G1570" s="998"/>
      <c r="H1570" s="998"/>
      <c r="I1570" s="998"/>
    </row>
    <row r="1571" spans="1:9" s="509" customFormat="1" ht="15" customHeight="1">
      <c r="A1571" s="1237"/>
      <c r="B1571" s="1238"/>
      <c r="C1571" s="753" t="s">
        <v>1572</v>
      </c>
      <c r="D1571" s="753" t="s">
        <v>881</v>
      </c>
      <c r="E1571" s="1040">
        <v>864</v>
      </c>
      <c r="F1571" s="997">
        <v>1000</v>
      </c>
      <c r="G1571" s="997">
        <v>400</v>
      </c>
      <c r="H1571" s="998"/>
      <c r="I1571" s="998"/>
    </row>
    <row r="1572" spans="1:9" s="509" customFormat="1" ht="15" customHeight="1">
      <c r="A1572" s="1237">
        <v>21</v>
      </c>
      <c r="B1572" s="1238" t="s">
        <v>1581</v>
      </c>
      <c r="C1572" s="753" t="s">
        <v>880</v>
      </c>
      <c r="D1572" s="753" t="s">
        <v>1572</v>
      </c>
      <c r="E1572" s="1040">
        <v>1080</v>
      </c>
      <c r="F1572" s="997">
        <v>1400</v>
      </c>
      <c r="G1572" s="998"/>
      <c r="H1572" s="998"/>
      <c r="I1572" s="998"/>
    </row>
    <row r="1573" spans="1:9" s="509" customFormat="1" ht="15" customHeight="1">
      <c r="A1573" s="1237"/>
      <c r="B1573" s="1238"/>
      <c r="C1573" s="753" t="s">
        <v>1572</v>
      </c>
      <c r="D1573" s="752" t="s">
        <v>881</v>
      </c>
      <c r="E1573" s="1040">
        <v>864</v>
      </c>
      <c r="F1573" s="997">
        <v>1000</v>
      </c>
      <c r="G1573" s="997">
        <v>400</v>
      </c>
      <c r="H1573" s="998"/>
      <c r="I1573" s="998"/>
    </row>
    <row r="1574" spans="1:9" s="509" customFormat="1" ht="15" customHeight="1">
      <c r="A1574" s="1237">
        <v>22</v>
      </c>
      <c r="B1574" s="1238" t="s">
        <v>1316</v>
      </c>
      <c r="C1574" s="747" t="s">
        <v>880</v>
      </c>
      <c r="D1574" s="752" t="s">
        <v>1349</v>
      </c>
      <c r="E1574" s="1040">
        <v>1080</v>
      </c>
      <c r="F1574" s="997">
        <v>1400</v>
      </c>
      <c r="G1574" s="998"/>
      <c r="H1574" s="998"/>
      <c r="I1574" s="998"/>
    </row>
    <row r="1575" spans="1:9" s="509" customFormat="1" ht="15" customHeight="1">
      <c r="A1575" s="1237"/>
      <c r="B1575" s="1238"/>
      <c r="C1575" s="752" t="s">
        <v>1349</v>
      </c>
      <c r="D1575" s="752" t="s">
        <v>860</v>
      </c>
      <c r="E1575" s="1040">
        <v>864</v>
      </c>
      <c r="F1575" s="997">
        <v>1000</v>
      </c>
      <c r="G1575" s="998"/>
      <c r="H1575" s="998"/>
      <c r="I1575" s="998"/>
    </row>
    <row r="1576" spans="1:9" s="509" customFormat="1" ht="15" customHeight="1">
      <c r="A1576" s="1237"/>
      <c r="B1576" s="1238"/>
      <c r="C1576" s="752" t="s">
        <v>860</v>
      </c>
      <c r="D1576" s="752" t="s">
        <v>1661</v>
      </c>
      <c r="E1576" s="1040">
        <v>576</v>
      </c>
      <c r="F1576" s="997">
        <v>700</v>
      </c>
      <c r="G1576" s="997">
        <v>300</v>
      </c>
      <c r="H1576" s="998"/>
      <c r="I1576" s="998"/>
    </row>
    <row r="1577" spans="1:9" s="509" customFormat="1" ht="15" customHeight="1">
      <c r="A1577" s="1237">
        <v>23</v>
      </c>
      <c r="B1577" s="1238" t="s">
        <v>1427</v>
      </c>
      <c r="C1577" s="753" t="s">
        <v>880</v>
      </c>
      <c r="D1577" s="752" t="s">
        <v>1572</v>
      </c>
      <c r="E1577" s="1040">
        <v>600</v>
      </c>
      <c r="F1577" s="997">
        <v>1000</v>
      </c>
      <c r="G1577" s="998"/>
      <c r="H1577" s="998"/>
      <c r="I1577" s="999"/>
    </row>
    <row r="1578" spans="1:9" s="509" customFormat="1" ht="15" customHeight="1">
      <c r="A1578" s="1237"/>
      <c r="B1578" s="1238"/>
      <c r="C1578" s="752" t="s">
        <v>1572</v>
      </c>
      <c r="D1578" s="752" t="s">
        <v>6936</v>
      </c>
      <c r="E1578" s="1040">
        <v>420</v>
      </c>
      <c r="F1578" s="997">
        <v>700</v>
      </c>
      <c r="G1578" s="997">
        <v>500</v>
      </c>
      <c r="H1578" s="998"/>
      <c r="I1578" s="999"/>
    </row>
    <row r="1579" spans="1:9" s="509" customFormat="1" ht="15" customHeight="1">
      <c r="A1579" s="1237"/>
      <c r="B1579" s="1238"/>
      <c r="C1579" s="752" t="s">
        <v>6936</v>
      </c>
      <c r="D1579" s="752" t="s">
        <v>881</v>
      </c>
      <c r="E1579" s="1040">
        <v>360</v>
      </c>
      <c r="F1579" s="997">
        <v>450</v>
      </c>
      <c r="G1579" s="997">
        <v>300</v>
      </c>
      <c r="H1579" s="998"/>
      <c r="I1579" s="999"/>
    </row>
    <row r="1580" spans="1:9" s="509" customFormat="1" ht="15" customHeight="1">
      <c r="A1580" s="1237">
        <v>24</v>
      </c>
      <c r="B1580" s="1361" t="s">
        <v>1653</v>
      </c>
      <c r="C1580" s="753" t="s">
        <v>880</v>
      </c>
      <c r="D1580" s="752" t="s">
        <v>6937</v>
      </c>
      <c r="E1580" s="1040">
        <v>600</v>
      </c>
      <c r="F1580" s="997">
        <v>1000</v>
      </c>
      <c r="G1580" s="997">
        <v>0</v>
      </c>
      <c r="H1580" s="998">
        <v>0</v>
      </c>
      <c r="I1580" s="998"/>
    </row>
    <row r="1581" spans="1:9" s="509" customFormat="1" ht="15" customHeight="1">
      <c r="A1581" s="1237"/>
      <c r="B1581" s="1363"/>
      <c r="C1581" s="752" t="s">
        <v>6937</v>
      </c>
      <c r="D1581" s="752" t="s">
        <v>6938</v>
      </c>
      <c r="E1581" s="1040">
        <v>420</v>
      </c>
      <c r="F1581" s="997">
        <v>700</v>
      </c>
      <c r="G1581" s="998">
        <v>0</v>
      </c>
      <c r="H1581" s="998">
        <v>0</v>
      </c>
      <c r="I1581" s="998"/>
    </row>
    <row r="1582" spans="1:9" s="509" customFormat="1" ht="15" customHeight="1">
      <c r="A1582" s="1237"/>
      <c r="B1582" s="1362"/>
      <c r="C1582" s="752" t="s">
        <v>6938</v>
      </c>
      <c r="D1582" s="752" t="s">
        <v>6939</v>
      </c>
      <c r="E1582" s="1040">
        <v>360</v>
      </c>
      <c r="F1582" s="997">
        <v>450</v>
      </c>
      <c r="G1582" s="997">
        <v>300</v>
      </c>
      <c r="H1582" s="998">
        <v>0</v>
      </c>
      <c r="I1582" s="998"/>
    </row>
    <row r="1583" spans="1:9" s="509" customFormat="1" ht="15" customHeight="1">
      <c r="A1583" s="1237">
        <v>25</v>
      </c>
      <c r="B1583" s="1238" t="s">
        <v>1573</v>
      </c>
      <c r="C1583" s="747" t="s">
        <v>880</v>
      </c>
      <c r="D1583" s="752" t="s">
        <v>6940</v>
      </c>
      <c r="E1583" s="1040">
        <v>600</v>
      </c>
      <c r="F1583" s="997">
        <v>1000</v>
      </c>
      <c r="G1583" s="997">
        <v>700</v>
      </c>
      <c r="H1583" s="998">
        <v>0</v>
      </c>
      <c r="I1583" s="999"/>
    </row>
    <row r="1584" spans="1:9" s="509" customFormat="1" ht="15" customHeight="1">
      <c r="A1584" s="1237"/>
      <c r="B1584" s="1238"/>
      <c r="C1584" s="752" t="s">
        <v>6940</v>
      </c>
      <c r="D1584" s="752" t="s">
        <v>6941</v>
      </c>
      <c r="E1584" s="1040">
        <v>420</v>
      </c>
      <c r="F1584" s="997">
        <v>700</v>
      </c>
      <c r="G1584" s="997">
        <v>450</v>
      </c>
      <c r="H1584" s="998">
        <v>0</v>
      </c>
      <c r="I1584" s="999"/>
    </row>
    <row r="1585" spans="1:9" s="509" customFormat="1" ht="15" customHeight="1">
      <c r="A1585" s="1237"/>
      <c r="B1585" s="1238"/>
      <c r="C1585" s="752" t="s">
        <v>6941</v>
      </c>
      <c r="D1585" s="752" t="s">
        <v>6942</v>
      </c>
      <c r="E1585" s="1040">
        <v>360</v>
      </c>
      <c r="F1585" s="997">
        <v>400</v>
      </c>
      <c r="G1585" s="998">
        <v>0</v>
      </c>
      <c r="H1585" s="998">
        <v>0</v>
      </c>
      <c r="I1585" s="999"/>
    </row>
    <row r="1586" spans="1:9" s="509" customFormat="1" ht="15" customHeight="1">
      <c r="A1586" s="1237">
        <v>26</v>
      </c>
      <c r="B1586" s="1238" t="s">
        <v>2155</v>
      </c>
      <c r="C1586" s="753" t="s">
        <v>880</v>
      </c>
      <c r="D1586" s="752" t="s">
        <v>4918</v>
      </c>
      <c r="E1586" s="1040">
        <v>600</v>
      </c>
      <c r="F1586" s="997">
        <v>1200</v>
      </c>
      <c r="G1586" s="997">
        <v>840</v>
      </c>
      <c r="H1586" s="998">
        <v>0</v>
      </c>
      <c r="I1586" s="998"/>
    </row>
    <row r="1587" spans="1:9" s="509" customFormat="1" ht="15" customHeight="1">
      <c r="A1587" s="1237"/>
      <c r="B1587" s="1238"/>
      <c r="C1587" s="752" t="s">
        <v>4918</v>
      </c>
      <c r="D1587" s="752" t="s">
        <v>6943</v>
      </c>
      <c r="E1587" s="1040">
        <v>420</v>
      </c>
      <c r="F1587" s="997">
        <v>600</v>
      </c>
      <c r="G1587" s="998">
        <v>0</v>
      </c>
      <c r="H1587" s="998">
        <v>0</v>
      </c>
      <c r="I1587" s="998"/>
    </row>
    <row r="1588" spans="1:9" s="509" customFormat="1" ht="15" customHeight="1">
      <c r="A1588" s="1237"/>
      <c r="B1588" s="1238"/>
      <c r="C1588" s="752" t="s">
        <v>6943</v>
      </c>
      <c r="D1588" s="752" t="s">
        <v>881</v>
      </c>
      <c r="E1588" s="1040">
        <v>360</v>
      </c>
      <c r="F1588" s="997">
        <v>450</v>
      </c>
      <c r="G1588" s="997">
        <v>300</v>
      </c>
      <c r="H1588" s="998">
        <v>0</v>
      </c>
      <c r="I1588" s="998"/>
    </row>
    <row r="1589" spans="1:9" s="509" customFormat="1" ht="15" customHeight="1">
      <c r="A1589" s="1237">
        <v>27</v>
      </c>
      <c r="B1589" s="1238" t="s">
        <v>1770</v>
      </c>
      <c r="C1589" s="753" t="s">
        <v>880</v>
      </c>
      <c r="D1589" s="752" t="s">
        <v>4918</v>
      </c>
      <c r="E1589" s="1040">
        <v>600</v>
      </c>
      <c r="F1589" s="997">
        <v>1200</v>
      </c>
      <c r="G1589" s="998">
        <v>0</v>
      </c>
      <c r="H1589" s="998">
        <v>0</v>
      </c>
      <c r="I1589" s="999"/>
    </row>
    <row r="1590" spans="1:9" s="509" customFormat="1" ht="15" customHeight="1">
      <c r="A1590" s="1237"/>
      <c r="B1590" s="1238"/>
      <c r="C1590" s="752" t="s">
        <v>4918</v>
      </c>
      <c r="D1590" s="753" t="s">
        <v>881</v>
      </c>
      <c r="E1590" s="1040">
        <v>420</v>
      </c>
      <c r="F1590" s="997">
        <v>600</v>
      </c>
      <c r="G1590" s="997">
        <v>420</v>
      </c>
      <c r="H1590" s="998">
        <v>0</v>
      </c>
      <c r="I1590" s="999"/>
    </row>
    <row r="1591" spans="1:9" s="509" customFormat="1" ht="49.5">
      <c r="A1591" s="1237">
        <v>28</v>
      </c>
      <c r="B1591" s="1238" t="s">
        <v>1609</v>
      </c>
      <c r="C1591" s="753" t="s">
        <v>880</v>
      </c>
      <c r="D1591" s="752" t="s">
        <v>6944</v>
      </c>
      <c r="E1591" s="1040">
        <v>600</v>
      </c>
      <c r="F1591" s="997">
        <v>1200</v>
      </c>
      <c r="G1591" s="998">
        <v>0</v>
      </c>
      <c r="H1591" s="998">
        <v>0</v>
      </c>
      <c r="I1591" s="998"/>
    </row>
    <row r="1592" spans="1:9" s="509" customFormat="1" ht="49.5">
      <c r="A1592" s="1237"/>
      <c r="B1592" s="1238"/>
      <c r="C1592" s="752" t="s">
        <v>6944</v>
      </c>
      <c r="D1592" s="752" t="s">
        <v>6945</v>
      </c>
      <c r="E1592" s="1040">
        <v>420</v>
      </c>
      <c r="F1592" s="997">
        <v>600</v>
      </c>
      <c r="G1592" s="998">
        <v>0</v>
      </c>
      <c r="H1592" s="998">
        <v>0</v>
      </c>
      <c r="I1592" s="998"/>
    </row>
    <row r="1593" spans="1:9" s="509" customFormat="1" ht="49.5">
      <c r="A1593" s="1237"/>
      <c r="B1593" s="1238"/>
      <c r="C1593" s="752" t="s">
        <v>6945</v>
      </c>
      <c r="D1593" s="752" t="s">
        <v>6946</v>
      </c>
      <c r="E1593" s="1040">
        <v>360</v>
      </c>
      <c r="F1593" s="997">
        <v>450</v>
      </c>
      <c r="G1593" s="998">
        <v>0</v>
      </c>
      <c r="H1593" s="998">
        <v>0</v>
      </c>
      <c r="I1593" s="998"/>
    </row>
    <row r="1594" spans="1:9" s="509" customFormat="1" ht="49.5">
      <c r="A1594" s="1237"/>
      <c r="B1594" s="1238"/>
      <c r="C1594" s="752" t="s">
        <v>6946</v>
      </c>
      <c r="D1594" s="753" t="s">
        <v>1340</v>
      </c>
      <c r="E1594" s="1040">
        <v>242</v>
      </c>
      <c r="F1594" s="997">
        <v>300</v>
      </c>
      <c r="G1594" s="998">
        <v>0</v>
      </c>
      <c r="H1594" s="998">
        <v>0</v>
      </c>
      <c r="I1594" s="998"/>
    </row>
    <row r="1595" spans="1:9" s="509" customFormat="1" ht="33">
      <c r="A1595" s="1237">
        <v>29</v>
      </c>
      <c r="B1595" s="1238" t="s">
        <v>1312</v>
      </c>
      <c r="C1595" s="753" t="s">
        <v>880</v>
      </c>
      <c r="D1595" s="752" t="s">
        <v>6947</v>
      </c>
      <c r="E1595" s="1040">
        <v>600</v>
      </c>
      <c r="F1595" s="997">
        <v>1200</v>
      </c>
      <c r="G1595" s="997">
        <v>840</v>
      </c>
      <c r="H1595" s="998">
        <v>0</v>
      </c>
      <c r="I1595" s="998"/>
    </row>
    <row r="1596" spans="1:9" s="509" customFormat="1" ht="49.5">
      <c r="A1596" s="1237"/>
      <c r="B1596" s="1238"/>
      <c r="C1596" s="752" t="s">
        <v>6947</v>
      </c>
      <c r="D1596" s="752" t="s">
        <v>6948</v>
      </c>
      <c r="E1596" s="1040">
        <v>420</v>
      </c>
      <c r="F1596" s="997">
        <v>600</v>
      </c>
      <c r="G1596" s="997">
        <v>420</v>
      </c>
      <c r="H1596" s="998">
        <v>0</v>
      </c>
      <c r="I1596" s="998"/>
    </row>
    <row r="1597" spans="1:9" s="509" customFormat="1" ht="49.5">
      <c r="A1597" s="1237"/>
      <c r="B1597" s="1238"/>
      <c r="C1597" s="752" t="s">
        <v>6948</v>
      </c>
      <c r="D1597" s="752" t="s">
        <v>6949</v>
      </c>
      <c r="E1597" s="1040">
        <v>360</v>
      </c>
      <c r="F1597" s="997">
        <v>450</v>
      </c>
      <c r="G1597" s="997">
        <v>300</v>
      </c>
      <c r="H1597" s="998">
        <v>0</v>
      </c>
      <c r="I1597" s="998"/>
    </row>
    <row r="1598" spans="1:9" s="509" customFormat="1" ht="49.5">
      <c r="A1598" s="1237"/>
      <c r="B1598" s="1238"/>
      <c r="C1598" s="752" t="s">
        <v>6949</v>
      </c>
      <c r="D1598" s="753" t="s">
        <v>881</v>
      </c>
      <c r="E1598" s="1040">
        <v>242</v>
      </c>
      <c r="F1598" s="997">
        <v>300</v>
      </c>
      <c r="G1598" s="997">
        <v>250</v>
      </c>
      <c r="H1598" s="998">
        <v>0</v>
      </c>
      <c r="I1598" s="998"/>
    </row>
    <row r="1599" spans="1:9" s="509" customFormat="1" ht="49.5">
      <c r="A1599" s="1237">
        <v>30</v>
      </c>
      <c r="B1599" s="1238" t="s">
        <v>1388</v>
      </c>
      <c r="C1599" s="753" t="s">
        <v>880</v>
      </c>
      <c r="D1599" s="752" t="s">
        <v>6950</v>
      </c>
      <c r="E1599" s="1040">
        <v>600</v>
      </c>
      <c r="F1599" s="997">
        <v>1000</v>
      </c>
      <c r="G1599" s="998">
        <v>0</v>
      </c>
      <c r="H1599" s="998">
        <v>0</v>
      </c>
      <c r="I1599" s="998"/>
    </row>
    <row r="1600" spans="1:9" s="509" customFormat="1" ht="49.5">
      <c r="A1600" s="1237"/>
      <c r="B1600" s="1238"/>
      <c r="C1600" s="752" t="s">
        <v>6950</v>
      </c>
      <c r="D1600" s="752" t="s">
        <v>6951</v>
      </c>
      <c r="E1600" s="1040">
        <v>420</v>
      </c>
      <c r="F1600" s="997">
        <v>540</v>
      </c>
      <c r="G1600" s="997">
        <v>320</v>
      </c>
      <c r="H1600" s="998">
        <v>0</v>
      </c>
      <c r="I1600" s="998"/>
    </row>
    <row r="1601" spans="1:9" s="509" customFormat="1" ht="16.5">
      <c r="A1601" s="1237">
        <v>31</v>
      </c>
      <c r="B1601" s="1238" t="s">
        <v>859</v>
      </c>
      <c r="C1601" s="753" t="s">
        <v>880</v>
      </c>
      <c r="D1601" s="752" t="s">
        <v>868</v>
      </c>
      <c r="E1601" s="1040">
        <v>600</v>
      </c>
      <c r="F1601" s="997">
        <v>1000</v>
      </c>
      <c r="G1601" s="997">
        <v>700</v>
      </c>
      <c r="H1601" s="998">
        <v>0</v>
      </c>
      <c r="I1601" s="998"/>
    </row>
    <row r="1602" spans="1:9" s="509" customFormat="1" ht="16.5">
      <c r="A1602" s="1237"/>
      <c r="B1602" s="1238"/>
      <c r="C1602" s="752" t="s">
        <v>868</v>
      </c>
      <c r="D1602" s="753" t="s">
        <v>881</v>
      </c>
      <c r="E1602" s="1040">
        <v>420</v>
      </c>
      <c r="F1602" s="997">
        <v>700</v>
      </c>
      <c r="G1602" s="997">
        <v>450</v>
      </c>
      <c r="H1602" s="997">
        <v>300</v>
      </c>
      <c r="I1602" s="998"/>
    </row>
    <row r="1603" spans="1:9" s="509" customFormat="1" ht="15" customHeight="1">
      <c r="A1603" s="1237">
        <v>32</v>
      </c>
      <c r="B1603" s="1238" t="s">
        <v>1695</v>
      </c>
      <c r="C1603" s="753" t="s">
        <v>880</v>
      </c>
      <c r="D1603" s="753" t="s">
        <v>878</v>
      </c>
      <c r="E1603" s="1040">
        <v>600</v>
      </c>
      <c r="F1603" s="997">
        <v>1000</v>
      </c>
      <c r="G1603" s="998">
        <v>0</v>
      </c>
      <c r="H1603" s="998">
        <v>0</v>
      </c>
      <c r="I1603" s="998"/>
    </row>
    <row r="1604" spans="1:9" s="509" customFormat="1" ht="15" customHeight="1">
      <c r="A1604" s="1237"/>
      <c r="B1604" s="1238"/>
      <c r="C1604" s="753" t="s">
        <v>878</v>
      </c>
      <c r="D1604" s="752" t="s">
        <v>860</v>
      </c>
      <c r="E1604" s="1040">
        <v>420</v>
      </c>
      <c r="F1604" s="997">
        <v>540</v>
      </c>
      <c r="G1604" s="997">
        <v>380</v>
      </c>
      <c r="H1604" s="998">
        <v>0</v>
      </c>
      <c r="I1604" s="998"/>
    </row>
    <row r="1605" spans="1:9" s="509" customFormat="1" ht="15" customHeight="1">
      <c r="A1605" s="1237"/>
      <c r="B1605" s="1238"/>
      <c r="C1605" s="753" t="s">
        <v>860</v>
      </c>
      <c r="D1605" s="745" t="s">
        <v>6952</v>
      </c>
      <c r="E1605" s="1040">
        <v>360</v>
      </c>
      <c r="F1605" s="997">
        <v>450</v>
      </c>
      <c r="G1605" s="997">
        <v>300</v>
      </c>
      <c r="H1605" s="998">
        <v>0</v>
      </c>
      <c r="I1605" s="998"/>
    </row>
    <row r="1606" spans="1:9" s="509" customFormat="1" ht="15" customHeight="1">
      <c r="A1606" s="1237">
        <v>32</v>
      </c>
      <c r="B1606" s="1238" t="s">
        <v>1661</v>
      </c>
      <c r="C1606" s="753" t="s">
        <v>880</v>
      </c>
      <c r="D1606" s="752" t="s">
        <v>878</v>
      </c>
      <c r="E1606" s="1040">
        <v>600</v>
      </c>
      <c r="F1606" s="997">
        <v>1000</v>
      </c>
      <c r="G1606" s="998">
        <v>0</v>
      </c>
      <c r="H1606" s="998">
        <v>0</v>
      </c>
      <c r="I1606" s="998"/>
    </row>
    <row r="1607" spans="1:9" s="509" customFormat="1" ht="15" customHeight="1">
      <c r="A1607" s="1237"/>
      <c r="B1607" s="1238"/>
      <c r="C1607" s="752" t="s">
        <v>878</v>
      </c>
      <c r="D1607" s="752" t="s">
        <v>860</v>
      </c>
      <c r="E1607" s="1040">
        <v>420</v>
      </c>
      <c r="F1607" s="997">
        <v>540</v>
      </c>
      <c r="G1607" s="998">
        <v>0</v>
      </c>
      <c r="H1607" s="998">
        <v>0</v>
      </c>
      <c r="I1607" s="998"/>
    </row>
    <row r="1608" spans="1:9" s="509" customFormat="1" ht="15" customHeight="1">
      <c r="A1608" s="1237"/>
      <c r="B1608" s="1238"/>
      <c r="C1608" s="752" t="s">
        <v>860</v>
      </c>
      <c r="D1608" s="753" t="s">
        <v>1661</v>
      </c>
      <c r="E1608" s="1040">
        <v>360</v>
      </c>
      <c r="F1608" s="997">
        <v>450</v>
      </c>
      <c r="G1608" s="997">
        <v>300</v>
      </c>
      <c r="H1608" s="998">
        <v>0</v>
      </c>
      <c r="I1608" s="998"/>
    </row>
    <row r="1609" spans="1:9" s="509" customFormat="1" ht="21.6" customHeight="1">
      <c r="A1609" s="750">
        <v>33</v>
      </c>
      <c r="B1609" s="751" t="s">
        <v>2523</v>
      </c>
      <c r="C1609" s="752" t="s">
        <v>880</v>
      </c>
      <c r="D1609" s="752" t="s">
        <v>878</v>
      </c>
      <c r="E1609" s="1040">
        <v>600</v>
      </c>
      <c r="F1609" s="997">
        <v>720</v>
      </c>
      <c r="G1609" s="998">
        <v>0</v>
      </c>
      <c r="H1609" s="998">
        <v>0</v>
      </c>
      <c r="I1609" s="998"/>
    </row>
    <row r="1610" spans="1:9" s="509" customFormat="1" ht="15" customHeight="1">
      <c r="A1610" s="1237">
        <v>34</v>
      </c>
      <c r="B1610" s="1238" t="s">
        <v>1613</v>
      </c>
      <c r="C1610" s="752" t="s">
        <v>880</v>
      </c>
      <c r="D1610" s="752" t="s">
        <v>878</v>
      </c>
      <c r="E1610" s="1040">
        <v>600</v>
      </c>
      <c r="F1610" s="997">
        <v>830</v>
      </c>
      <c r="G1610" s="997">
        <v>580</v>
      </c>
      <c r="H1610" s="998">
        <v>0</v>
      </c>
      <c r="I1610" s="998"/>
    </row>
    <row r="1611" spans="1:9" s="509" customFormat="1" ht="15" customHeight="1">
      <c r="A1611" s="1237"/>
      <c r="B1611" s="1238"/>
      <c r="C1611" s="752" t="s">
        <v>878</v>
      </c>
      <c r="D1611" s="752" t="s">
        <v>860</v>
      </c>
      <c r="E1611" s="1040">
        <v>420</v>
      </c>
      <c r="F1611" s="997">
        <v>550</v>
      </c>
      <c r="G1611" s="998">
        <v>0</v>
      </c>
      <c r="H1611" s="998">
        <v>0</v>
      </c>
      <c r="I1611" s="998"/>
    </row>
    <row r="1612" spans="1:9" s="509" customFormat="1" ht="15" customHeight="1">
      <c r="A1612" s="1237">
        <v>35</v>
      </c>
      <c r="B1612" s="1238" t="s">
        <v>1315</v>
      </c>
      <c r="C1612" s="753" t="s">
        <v>880</v>
      </c>
      <c r="D1612" s="752" t="s">
        <v>1659</v>
      </c>
      <c r="E1612" s="1040">
        <v>600</v>
      </c>
      <c r="F1612" s="997">
        <v>830</v>
      </c>
      <c r="G1612" s="998">
        <v>0</v>
      </c>
      <c r="H1612" s="998">
        <v>0</v>
      </c>
      <c r="I1612" s="998"/>
    </row>
    <row r="1613" spans="1:9" s="509" customFormat="1" ht="15" customHeight="1">
      <c r="A1613" s="1237"/>
      <c r="B1613" s="1238"/>
      <c r="C1613" s="752" t="s">
        <v>1659</v>
      </c>
      <c r="D1613" s="752" t="s">
        <v>878</v>
      </c>
      <c r="E1613" s="1040">
        <v>420</v>
      </c>
      <c r="F1613" s="997">
        <v>550</v>
      </c>
      <c r="G1613" s="998">
        <v>0</v>
      </c>
      <c r="H1613" s="998">
        <v>0</v>
      </c>
      <c r="I1613" s="998"/>
    </row>
    <row r="1614" spans="1:9" s="509" customFormat="1" ht="15" customHeight="1">
      <c r="A1614" s="1237">
        <v>36</v>
      </c>
      <c r="B1614" s="1238" t="s">
        <v>855</v>
      </c>
      <c r="C1614" s="753" t="s">
        <v>880</v>
      </c>
      <c r="D1614" s="752" t="s">
        <v>1659</v>
      </c>
      <c r="E1614" s="1040">
        <v>600</v>
      </c>
      <c r="F1614" s="997">
        <v>780</v>
      </c>
      <c r="G1614" s="998">
        <v>0</v>
      </c>
      <c r="H1614" s="998">
        <v>0</v>
      </c>
      <c r="I1614" s="998"/>
    </row>
    <row r="1615" spans="1:9" s="509" customFormat="1" ht="15" customHeight="1">
      <c r="A1615" s="1237"/>
      <c r="B1615" s="1238"/>
      <c r="C1615" s="752" t="s">
        <v>1659</v>
      </c>
      <c r="D1615" s="752" t="s">
        <v>878</v>
      </c>
      <c r="E1615" s="1040">
        <v>420</v>
      </c>
      <c r="F1615" s="997">
        <v>540</v>
      </c>
      <c r="G1615" s="998">
        <v>0</v>
      </c>
      <c r="H1615" s="998">
        <v>0</v>
      </c>
      <c r="I1615" s="998"/>
    </row>
    <row r="1616" spans="1:9" s="509" customFormat="1" ht="15" customHeight="1">
      <c r="A1616" s="1237"/>
      <c r="B1616" s="1238"/>
      <c r="C1616" s="752" t="s">
        <v>878</v>
      </c>
      <c r="D1616" s="752" t="s">
        <v>860</v>
      </c>
      <c r="E1616" s="1040">
        <v>360</v>
      </c>
      <c r="F1616" s="997">
        <v>450</v>
      </c>
      <c r="G1616" s="998">
        <v>0</v>
      </c>
      <c r="H1616" s="998">
        <v>0</v>
      </c>
      <c r="I1616" s="998"/>
    </row>
    <row r="1617" spans="1:9" s="509" customFormat="1" ht="15" customHeight="1">
      <c r="A1617" s="1237">
        <v>37</v>
      </c>
      <c r="B1617" s="1238" t="s">
        <v>1582</v>
      </c>
      <c r="C1617" s="753" t="s">
        <v>880</v>
      </c>
      <c r="D1617" s="752" t="s">
        <v>868</v>
      </c>
      <c r="E1617" s="1040">
        <v>744</v>
      </c>
      <c r="F1617" s="997">
        <v>960</v>
      </c>
      <c r="G1617" s="998">
        <v>0</v>
      </c>
      <c r="H1617" s="998">
        <v>0</v>
      </c>
      <c r="I1617" s="998"/>
    </row>
    <row r="1618" spans="1:9" s="509" customFormat="1" ht="15" customHeight="1">
      <c r="A1618" s="1237"/>
      <c r="B1618" s="1238"/>
      <c r="C1618" s="752" t="s">
        <v>868</v>
      </c>
      <c r="D1618" s="752" t="s">
        <v>1696</v>
      </c>
      <c r="E1618" s="1040">
        <v>600</v>
      </c>
      <c r="F1618" s="997">
        <v>780</v>
      </c>
      <c r="G1618" s="998">
        <v>0</v>
      </c>
      <c r="H1618" s="998">
        <v>0</v>
      </c>
      <c r="I1618" s="998"/>
    </row>
    <row r="1619" spans="1:9" s="509" customFormat="1" ht="15" customHeight="1">
      <c r="A1619" s="1237">
        <v>38</v>
      </c>
      <c r="B1619" s="1238" t="s">
        <v>1319</v>
      </c>
      <c r="C1619" s="753" t="s">
        <v>880</v>
      </c>
      <c r="D1619" s="752" t="s">
        <v>868</v>
      </c>
      <c r="E1619" s="1040">
        <v>744</v>
      </c>
      <c r="F1619" s="997">
        <v>960</v>
      </c>
      <c r="G1619" s="998">
        <v>0</v>
      </c>
      <c r="H1619" s="998">
        <v>0</v>
      </c>
      <c r="I1619" s="998"/>
    </row>
    <row r="1620" spans="1:9" s="509" customFormat="1" ht="15" customHeight="1">
      <c r="A1620" s="1237"/>
      <c r="B1620" s="1238"/>
      <c r="C1620" s="752" t="s">
        <v>868</v>
      </c>
      <c r="D1620" s="752" t="s">
        <v>1313</v>
      </c>
      <c r="E1620" s="1040">
        <v>600</v>
      </c>
      <c r="F1620" s="997">
        <v>780</v>
      </c>
      <c r="G1620" s="998">
        <v>0</v>
      </c>
      <c r="H1620" s="998">
        <v>0</v>
      </c>
      <c r="I1620" s="998"/>
    </row>
    <row r="1621" spans="1:9" s="509" customFormat="1" ht="15" customHeight="1">
      <c r="A1621" s="1237"/>
      <c r="B1621" s="1238"/>
      <c r="C1621" s="752" t="s">
        <v>1313</v>
      </c>
      <c r="D1621" s="752" t="s">
        <v>1731</v>
      </c>
      <c r="E1621" s="1040">
        <v>444</v>
      </c>
      <c r="F1621" s="997">
        <v>540</v>
      </c>
      <c r="G1621" s="998">
        <v>0</v>
      </c>
      <c r="H1621" s="998">
        <v>0</v>
      </c>
      <c r="I1621" s="998"/>
    </row>
    <row r="1622" spans="1:9" s="509" customFormat="1" ht="15" customHeight="1">
      <c r="A1622" s="1237">
        <v>39</v>
      </c>
      <c r="B1622" s="1238" t="s">
        <v>1644</v>
      </c>
      <c r="C1622" s="753" t="s">
        <v>880</v>
      </c>
      <c r="D1622" s="752" t="s">
        <v>868</v>
      </c>
      <c r="E1622" s="1040">
        <v>744</v>
      </c>
      <c r="F1622" s="997">
        <v>960</v>
      </c>
      <c r="G1622" s="998">
        <v>0</v>
      </c>
      <c r="H1622" s="998">
        <v>0</v>
      </c>
      <c r="I1622" s="998"/>
    </row>
    <row r="1623" spans="1:9" s="509" customFormat="1" ht="15" customHeight="1">
      <c r="A1623" s="1237"/>
      <c r="B1623" s="1238"/>
      <c r="C1623" s="752" t="s">
        <v>868</v>
      </c>
      <c r="D1623" s="752" t="s">
        <v>1696</v>
      </c>
      <c r="E1623" s="1040">
        <v>600</v>
      </c>
      <c r="F1623" s="997">
        <v>780</v>
      </c>
      <c r="G1623" s="998">
        <v>0</v>
      </c>
      <c r="H1623" s="998">
        <v>0</v>
      </c>
      <c r="I1623" s="998"/>
    </row>
    <row r="1624" spans="1:9" s="509" customFormat="1" ht="15" customHeight="1">
      <c r="A1624" s="1237">
        <v>40</v>
      </c>
      <c r="B1624" s="1238" t="s">
        <v>1795</v>
      </c>
      <c r="C1624" s="753" t="s">
        <v>880</v>
      </c>
      <c r="D1624" s="752" t="s">
        <v>868</v>
      </c>
      <c r="E1624" s="1040">
        <v>744</v>
      </c>
      <c r="F1624" s="997">
        <v>960</v>
      </c>
      <c r="G1624" s="998">
        <v>0</v>
      </c>
      <c r="H1624" s="998">
        <v>0</v>
      </c>
      <c r="I1624" s="998"/>
    </row>
    <row r="1625" spans="1:9" s="509" customFormat="1" ht="15" customHeight="1">
      <c r="A1625" s="1237"/>
      <c r="B1625" s="1238"/>
      <c r="C1625" s="752" t="s">
        <v>868</v>
      </c>
      <c r="D1625" s="752" t="s">
        <v>1313</v>
      </c>
      <c r="E1625" s="1040">
        <v>600</v>
      </c>
      <c r="F1625" s="997">
        <v>780</v>
      </c>
      <c r="G1625" s="997">
        <v>500</v>
      </c>
      <c r="H1625" s="998">
        <v>0</v>
      </c>
      <c r="I1625" s="998"/>
    </row>
    <row r="1626" spans="1:9" s="509" customFormat="1" ht="15" customHeight="1">
      <c r="A1626" s="1237">
        <v>41</v>
      </c>
      <c r="B1626" s="1238" t="s">
        <v>1785</v>
      </c>
      <c r="C1626" s="753" t="s">
        <v>880</v>
      </c>
      <c r="D1626" s="752" t="s">
        <v>868</v>
      </c>
      <c r="E1626" s="1040">
        <v>744</v>
      </c>
      <c r="F1626" s="997">
        <v>960</v>
      </c>
      <c r="G1626" s="998">
        <v>0</v>
      </c>
      <c r="H1626" s="998">
        <v>0</v>
      </c>
      <c r="I1626" s="998"/>
    </row>
    <row r="1627" spans="1:9" s="509" customFormat="1" ht="15" customHeight="1">
      <c r="A1627" s="1237"/>
      <c r="B1627" s="1238"/>
      <c r="C1627" s="752" t="s">
        <v>868</v>
      </c>
      <c r="D1627" s="752" t="s">
        <v>881</v>
      </c>
      <c r="E1627" s="1040">
        <v>600</v>
      </c>
      <c r="F1627" s="997">
        <v>780</v>
      </c>
      <c r="G1627" s="997">
        <v>450</v>
      </c>
      <c r="H1627" s="998">
        <v>0</v>
      </c>
      <c r="I1627" s="998"/>
    </row>
    <row r="1628" spans="1:9" s="509" customFormat="1" ht="15" customHeight="1">
      <c r="A1628" s="1237">
        <v>42</v>
      </c>
      <c r="B1628" s="1238" t="s">
        <v>1571</v>
      </c>
      <c r="C1628" s="753" t="s">
        <v>880</v>
      </c>
      <c r="D1628" s="752" t="s">
        <v>1841</v>
      </c>
      <c r="E1628" s="1040">
        <v>1200</v>
      </c>
      <c r="F1628" s="997">
        <v>1400</v>
      </c>
      <c r="G1628" s="998">
        <v>0</v>
      </c>
      <c r="H1628" s="998">
        <v>0</v>
      </c>
      <c r="I1628" s="998"/>
    </row>
    <row r="1629" spans="1:9" s="509" customFormat="1" ht="15" customHeight="1">
      <c r="A1629" s="1237"/>
      <c r="B1629" s="1238"/>
      <c r="C1629" s="752" t="s">
        <v>1841</v>
      </c>
      <c r="D1629" s="752" t="s">
        <v>881</v>
      </c>
      <c r="E1629" s="1040">
        <v>540</v>
      </c>
      <c r="F1629" s="997">
        <v>700</v>
      </c>
      <c r="G1629" s="998">
        <v>0</v>
      </c>
      <c r="H1629" s="998">
        <v>0</v>
      </c>
      <c r="I1629" s="998"/>
    </row>
    <row r="1630" spans="1:9" s="509" customFormat="1" ht="15" customHeight="1">
      <c r="A1630" s="1237">
        <v>43</v>
      </c>
      <c r="B1630" s="1238" t="s">
        <v>2490</v>
      </c>
      <c r="C1630" s="753" t="s">
        <v>880</v>
      </c>
      <c r="D1630" s="752" t="s">
        <v>1841</v>
      </c>
      <c r="E1630" s="1040">
        <v>1200</v>
      </c>
      <c r="F1630" s="997">
        <v>1400</v>
      </c>
      <c r="G1630" s="998">
        <v>0</v>
      </c>
      <c r="H1630" s="998">
        <v>0</v>
      </c>
      <c r="I1630" s="998"/>
    </row>
    <row r="1631" spans="1:9" s="509" customFormat="1" ht="15" customHeight="1">
      <c r="A1631" s="1237"/>
      <c r="B1631" s="1238"/>
      <c r="C1631" s="752" t="s">
        <v>1841</v>
      </c>
      <c r="D1631" s="752" t="s">
        <v>881</v>
      </c>
      <c r="E1631" s="1040">
        <v>540</v>
      </c>
      <c r="F1631" s="997">
        <v>700</v>
      </c>
      <c r="G1631" s="998">
        <v>0</v>
      </c>
      <c r="H1631" s="998">
        <v>0</v>
      </c>
      <c r="I1631" s="998"/>
    </row>
    <row r="1632" spans="1:9" s="509" customFormat="1" ht="15" customHeight="1">
      <c r="A1632" s="750">
        <v>44</v>
      </c>
      <c r="B1632" s="751" t="s">
        <v>6953</v>
      </c>
      <c r="C1632" s="753" t="s">
        <v>880</v>
      </c>
      <c r="D1632" s="752" t="s">
        <v>6954</v>
      </c>
      <c r="E1632" s="1040">
        <v>242</v>
      </c>
      <c r="F1632" s="997">
        <v>350</v>
      </c>
      <c r="G1632" s="998">
        <v>0</v>
      </c>
      <c r="H1632" s="998">
        <v>0</v>
      </c>
      <c r="I1632" s="998"/>
    </row>
    <row r="1633" spans="1:9" s="509" customFormat="1" ht="19.149999999999999" customHeight="1">
      <c r="A1633" s="750">
        <v>45</v>
      </c>
      <c r="B1633" s="745" t="s">
        <v>870</v>
      </c>
      <c r="C1633" s="752" t="s">
        <v>1830</v>
      </c>
      <c r="D1633" s="752" t="s">
        <v>852</v>
      </c>
      <c r="E1633" s="1040">
        <v>624</v>
      </c>
      <c r="F1633" s="997">
        <v>750</v>
      </c>
      <c r="G1633" s="997">
        <v>450</v>
      </c>
      <c r="H1633" s="998">
        <v>0</v>
      </c>
      <c r="I1633" s="998"/>
    </row>
    <row r="1634" spans="1:9" s="509" customFormat="1" ht="15" customHeight="1">
      <c r="A1634" s="750">
        <v>46</v>
      </c>
      <c r="B1634" s="745" t="s">
        <v>1614</v>
      </c>
      <c r="C1634" s="752" t="s">
        <v>1830</v>
      </c>
      <c r="D1634" s="752" t="s">
        <v>852</v>
      </c>
      <c r="E1634" s="1040">
        <v>480</v>
      </c>
      <c r="F1634" s="997">
        <v>620</v>
      </c>
      <c r="G1634" s="998">
        <v>0</v>
      </c>
      <c r="H1634" s="998">
        <v>0</v>
      </c>
      <c r="I1634" s="998"/>
    </row>
    <row r="1635" spans="1:9" s="509" customFormat="1" ht="15" customHeight="1">
      <c r="A1635" s="750">
        <v>47</v>
      </c>
      <c r="B1635" s="745" t="s">
        <v>1648</v>
      </c>
      <c r="C1635" s="752" t="s">
        <v>1830</v>
      </c>
      <c r="D1635" s="752" t="s">
        <v>6921</v>
      </c>
      <c r="E1635" s="1040">
        <v>242</v>
      </c>
      <c r="F1635" s="997">
        <v>400</v>
      </c>
      <c r="G1635" s="998">
        <v>0</v>
      </c>
      <c r="H1635" s="998">
        <v>0</v>
      </c>
      <c r="I1635" s="998"/>
    </row>
    <row r="1636" spans="1:9" s="509" customFormat="1" ht="15" customHeight="1">
      <c r="A1636" s="750">
        <v>48</v>
      </c>
      <c r="B1636" s="745" t="s">
        <v>1612</v>
      </c>
      <c r="C1636" s="752" t="s">
        <v>1830</v>
      </c>
      <c r="D1636" s="752" t="s">
        <v>6921</v>
      </c>
      <c r="E1636" s="1040">
        <v>242</v>
      </c>
      <c r="F1636" s="997">
        <v>350</v>
      </c>
      <c r="G1636" s="998">
        <v>0</v>
      </c>
      <c r="H1636" s="998">
        <v>0</v>
      </c>
      <c r="I1636" s="998"/>
    </row>
    <row r="1637" spans="1:9" s="509" customFormat="1" ht="15" customHeight="1">
      <c r="A1637" s="750">
        <v>49</v>
      </c>
      <c r="B1637" s="745" t="s">
        <v>1700</v>
      </c>
      <c r="C1637" s="752" t="s">
        <v>1830</v>
      </c>
      <c r="D1637" s="752" t="s">
        <v>6921</v>
      </c>
      <c r="E1637" s="1040">
        <v>242</v>
      </c>
      <c r="F1637" s="997">
        <v>300</v>
      </c>
      <c r="G1637" s="998">
        <v>0</v>
      </c>
      <c r="H1637" s="998">
        <v>0</v>
      </c>
      <c r="I1637" s="998"/>
    </row>
    <row r="1638" spans="1:9" s="509" customFormat="1" ht="15" customHeight="1">
      <c r="A1638" s="750">
        <v>50</v>
      </c>
      <c r="B1638" s="745" t="s">
        <v>4641</v>
      </c>
      <c r="C1638" s="752" t="s">
        <v>1830</v>
      </c>
      <c r="D1638" s="752" t="s">
        <v>6921</v>
      </c>
      <c r="E1638" s="1040">
        <v>242</v>
      </c>
      <c r="F1638" s="997">
        <v>250</v>
      </c>
      <c r="G1638" s="998">
        <v>0</v>
      </c>
      <c r="H1638" s="998">
        <v>0</v>
      </c>
      <c r="I1638" s="998"/>
    </row>
    <row r="1639" spans="1:9" s="509" customFormat="1" ht="15" customHeight="1">
      <c r="A1639" s="750">
        <v>51</v>
      </c>
      <c r="B1639" s="745" t="s">
        <v>1331</v>
      </c>
      <c r="C1639" s="752" t="s">
        <v>6924</v>
      </c>
      <c r="D1639" s="752" t="s">
        <v>2211</v>
      </c>
      <c r="E1639" s="1040">
        <v>624</v>
      </c>
      <c r="F1639" s="997">
        <v>750</v>
      </c>
      <c r="G1639" s="998">
        <v>0</v>
      </c>
      <c r="H1639" s="998">
        <v>0</v>
      </c>
      <c r="I1639" s="998"/>
    </row>
    <row r="1640" spans="1:9" s="509" customFormat="1" ht="15" customHeight="1">
      <c r="A1640" s="750">
        <v>52</v>
      </c>
      <c r="B1640" s="745" t="s">
        <v>1334</v>
      </c>
      <c r="C1640" s="752" t="s">
        <v>6924</v>
      </c>
      <c r="D1640" s="752" t="s">
        <v>6928</v>
      </c>
      <c r="E1640" s="1040">
        <v>480</v>
      </c>
      <c r="F1640" s="997">
        <v>620</v>
      </c>
      <c r="G1640" s="998">
        <v>0</v>
      </c>
      <c r="H1640" s="998">
        <v>0</v>
      </c>
      <c r="I1640" s="998"/>
    </row>
    <row r="1641" spans="1:9" s="509" customFormat="1" ht="15" customHeight="1">
      <c r="A1641" s="750">
        <v>53</v>
      </c>
      <c r="B1641" s="755" t="s">
        <v>1398</v>
      </c>
      <c r="C1641" s="752" t="s">
        <v>6928</v>
      </c>
      <c r="D1641" s="752" t="s">
        <v>1331</v>
      </c>
      <c r="E1641" s="1040">
        <v>480</v>
      </c>
      <c r="F1641" s="997">
        <v>570</v>
      </c>
      <c r="G1641" s="998">
        <v>0</v>
      </c>
      <c r="H1641" s="998">
        <v>0</v>
      </c>
      <c r="I1641" s="998"/>
    </row>
    <row r="1642" spans="1:9" s="509" customFormat="1" ht="15" customHeight="1">
      <c r="A1642" s="750">
        <v>54</v>
      </c>
      <c r="B1642" s="755" t="s">
        <v>874</v>
      </c>
      <c r="C1642" s="752" t="s">
        <v>1351</v>
      </c>
      <c r="D1642" s="752" t="s">
        <v>1595</v>
      </c>
      <c r="E1642" s="1040">
        <v>480</v>
      </c>
      <c r="F1642" s="997">
        <v>520</v>
      </c>
      <c r="G1642" s="997">
        <v>300</v>
      </c>
      <c r="H1642" s="998">
        <v>0</v>
      </c>
      <c r="I1642" s="998"/>
    </row>
    <row r="1643" spans="1:9" s="509" customFormat="1" ht="15" customHeight="1">
      <c r="A1643" s="750">
        <v>55</v>
      </c>
      <c r="B1643" s="755" t="s">
        <v>4742</v>
      </c>
      <c r="C1643" s="752" t="s">
        <v>852</v>
      </c>
      <c r="D1643" s="752" t="s">
        <v>6955</v>
      </c>
      <c r="E1643" s="1040">
        <v>242</v>
      </c>
      <c r="F1643" s="997">
        <v>400</v>
      </c>
      <c r="G1643" s="997">
        <v>280</v>
      </c>
      <c r="H1643" s="998">
        <v>0</v>
      </c>
      <c r="I1643" s="998"/>
    </row>
    <row r="1644" spans="1:9" s="509" customFormat="1" ht="15" customHeight="1">
      <c r="A1644" s="750">
        <v>56</v>
      </c>
      <c r="B1644" s="755" t="s">
        <v>4347</v>
      </c>
      <c r="C1644" s="752" t="s">
        <v>1349</v>
      </c>
      <c r="D1644" s="752" t="s">
        <v>881</v>
      </c>
      <c r="E1644" s="1040">
        <v>1200</v>
      </c>
      <c r="F1644" s="997">
        <v>1500</v>
      </c>
      <c r="G1644" s="998">
        <v>0</v>
      </c>
      <c r="H1644" s="998">
        <v>0</v>
      </c>
      <c r="I1644" s="998"/>
    </row>
    <row r="1645" spans="1:9" s="509" customFormat="1" ht="15" customHeight="1">
      <c r="A1645" s="750">
        <v>57</v>
      </c>
      <c r="B1645" s="755" t="s">
        <v>1756</v>
      </c>
      <c r="C1645" s="752" t="s">
        <v>1349</v>
      </c>
      <c r="D1645" s="752" t="s">
        <v>881</v>
      </c>
      <c r="E1645" s="1040">
        <v>960</v>
      </c>
      <c r="F1645" s="997">
        <v>1100</v>
      </c>
      <c r="G1645" s="997">
        <v>650</v>
      </c>
      <c r="H1645" s="998">
        <v>0</v>
      </c>
      <c r="I1645" s="998"/>
    </row>
    <row r="1646" spans="1:9" s="509" customFormat="1" ht="15" customHeight="1">
      <c r="A1646" s="750">
        <v>58</v>
      </c>
      <c r="B1646" s="755" t="s">
        <v>1320</v>
      </c>
      <c r="C1646" s="752" t="s">
        <v>1771</v>
      </c>
      <c r="D1646" s="752" t="s">
        <v>6956</v>
      </c>
      <c r="E1646" s="1040">
        <v>780</v>
      </c>
      <c r="F1646" s="997">
        <v>950</v>
      </c>
      <c r="G1646" s="997">
        <v>500</v>
      </c>
      <c r="H1646" s="998">
        <v>0</v>
      </c>
      <c r="I1646" s="998"/>
    </row>
    <row r="1647" spans="1:9" s="509" customFormat="1" ht="15" customHeight="1">
      <c r="A1647" s="750">
        <v>59</v>
      </c>
      <c r="B1647" s="755" t="s">
        <v>1721</v>
      </c>
      <c r="C1647" s="752" t="s">
        <v>1771</v>
      </c>
      <c r="D1647" s="752" t="s">
        <v>1316</v>
      </c>
      <c r="E1647" s="1040">
        <v>864</v>
      </c>
      <c r="F1647" s="997">
        <v>1000</v>
      </c>
      <c r="G1647" s="998">
        <v>0</v>
      </c>
      <c r="H1647" s="998">
        <v>0</v>
      </c>
      <c r="I1647" s="998"/>
    </row>
    <row r="1648" spans="1:9" s="509" customFormat="1" ht="15" customHeight="1">
      <c r="A1648" s="1237">
        <v>60</v>
      </c>
      <c r="B1648" s="1238" t="s">
        <v>860</v>
      </c>
      <c r="C1648" s="752" t="s">
        <v>1771</v>
      </c>
      <c r="D1648" s="752" t="s">
        <v>1590</v>
      </c>
      <c r="E1648" s="1040">
        <v>660</v>
      </c>
      <c r="F1648" s="997">
        <v>800</v>
      </c>
      <c r="G1648" s="998">
        <v>0</v>
      </c>
      <c r="H1648" s="998">
        <v>0</v>
      </c>
      <c r="I1648" s="998"/>
    </row>
    <row r="1649" spans="1:9" s="509" customFormat="1" ht="15" customHeight="1">
      <c r="A1649" s="1237"/>
      <c r="B1649" s="1238"/>
      <c r="C1649" s="752" t="s">
        <v>1590</v>
      </c>
      <c r="D1649" s="752" t="s">
        <v>1316</v>
      </c>
      <c r="E1649" s="1040">
        <v>480</v>
      </c>
      <c r="F1649" s="997">
        <v>570</v>
      </c>
      <c r="G1649" s="998">
        <v>0</v>
      </c>
      <c r="H1649" s="998">
        <v>0</v>
      </c>
      <c r="I1649" s="998"/>
    </row>
    <row r="1650" spans="1:9" s="509" customFormat="1" ht="15" customHeight="1">
      <c r="A1650" s="1237"/>
      <c r="B1650" s="1238"/>
      <c r="C1650" s="752" t="s">
        <v>1316</v>
      </c>
      <c r="D1650" s="752" t="s">
        <v>1695</v>
      </c>
      <c r="E1650" s="1040">
        <v>324</v>
      </c>
      <c r="F1650" s="997">
        <v>400</v>
      </c>
      <c r="G1650" s="998">
        <v>0</v>
      </c>
      <c r="H1650" s="998">
        <v>0</v>
      </c>
      <c r="I1650" s="998"/>
    </row>
    <row r="1651" spans="1:9" s="509" customFormat="1" ht="15" customHeight="1">
      <c r="A1651" s="1237"/>
      <c r="B1651" s="1238"/>
      <c r="C1651" s="752" t="s">
        <v>1695</v>
      </c>
      <c r="D1651" s="752" t="s">
        <v>6957</v>
      </c>
      <c r="E1651" s="1040">
        <v>242</v>
      </c>
      <c r="F1651" s="997">
        <v>300</v>
      </c>
      <c r="G1651" s="998">
        <v>0</v>
      </c>
      <c r="H1651" s="998">
        <v>0</v>
      </c>
      <c r="I1651" s="998"/>
    </row>
    <row r="1652" spans="1:9" s="509" customFormat="1" ht="15" customHeight="1">
      <c r="A1652" s="750">
        <v>61</v>
      </c>
      <c r="B1652" s="745" t="s">
        <v>2489</v>
      </c>
      <c r="C1652" s="752" t="s">
        <v>866</v>
      </c>
      <c r="D1652" s="752" t="s">
        <v>1316</v>
      </c>
      <c r="E1652" s="1040">
        <v>242</v>
      </c>
      <c r="F1652" s="997">
        <v>400</v>
      </c>
      <c r="G1652" s="998">
        <v>0</v>
      </c>
      <c r="H1652" s="998">
        <v>0</v>
      </c>
      <c r="I1652" s="998"/>
    </row>
    <row r="1653" spans="1:9" s="509" customFormat="1" ht="15" customHeight="1">
      <c r="A1653" s="750">
        <v>62</v>
      </c>
      <c r="B1653" s="745" t="s">
        <v>2200</v>
      </c>
      <c r="C1653" s="752" t="s">
        <v>1771</v>
      </c>
      <c r="D1653" s="752" t="s">
        <v>1316</v>
      </c>
      <c r="E1653" s="1040">
        <v>242</v>
      </c>
      <c r="F1653" s="997">
        <v>400</v>
      </c>
      <c r="G1653" s="998">
        <v>0</v>
      </c>
      <c r="H1653" s="998">
        <v>0</v>
      </c>
      <c r="I1653" s="998"/>
    </row>
    <row r="1654" spans="1:9" s="509" customFormat="1" ht="15" customHeight="1">
      <c r="A1654" s="750">
        <v>63</v>
      </c>
      <c r="B1654" s="745" t="s">
        <v>1399</v>
      </c>
      <c r="C1654" s="752" t="s">
        <v>1771</v>
      </c>
      <c r="D1654" s="752" t="s">
        <v>866</v>
      </c>
      <c r="E1654" s="1040">
        <v>242</v>
      </c>
      <c r="F1654" s="997">
        <v>400</v>
      </c>
      <c r="G1654" s="997">
        <v>320</v>
      </c>
      <c r="H1654" s="997">
        <v>250</v>
      </c>
      <c r="I1654" s="998"/>
    </row>
    <row r="1655" spans="1:9" s="509" customFormat="1" ht="15" customHeight="1">
      <c r="A1655" s="750">
        <v>64</v>
      </c>
      <c r="B1655" s="745" t="s">
        <v>1659</v>
      </c>
      <c r="C1655" s="752" t="s">
        <v>855</v>
      </c>
      <c r="D1655" s="752" t="s">
        <v>1613</v>
      </c>
      <c r="E1655" s="1040">
        <v>420</v>
      </c>
      <c r="F1655" s="997">
        <v>500</v>
      </c>
      <c r="G1655" s="998">
        <v>0</v>
      </c>
      <c r="H1655" s="998">
        <v>0</v>
      </c>
      <c r="I1655" s="998"/>
    </row>
    <row r="1656" spans="1:9" s="509" customFormat="1" ht="15" customHeight="1">
      <c r="A1656" s="750">
        <v>65</v>
      </c>
      <c r="B1656" s="745" t="s">
        <v>878</v>
      </c>
      <c r="C1656" s="752" t="s">
        <v>1571</v>
      </c>
      <c r="D1656" s="752" t="s">
        <v>6958</v>
      </c>
      <c r="E1656" s="1040">
        <v>324</v>
      </c>
      <c r="F1656" s="997">
        <v>400</v>
      </c>
      <c r="G1656" s="998">
        <v>0</v>
      </c>
      <c r="H1656" s="998">
        <v>0</v>
      </c>
      <c r="I1656" s="998"/>
    </row>
    <row r="1657" spans="1:9" s="509" customFormat="1" ht="15" customHeight="1">
      <c r="A1657" s="750">
        <v>66</v>
      </c>
      <c r="B1657" s="745" t="s">
        <v>4918</v>
      </c>
      <c r="C1657" s="752" t="s">
        <v>2155</v>
      </c>
      <c r="D1657" s="752" t="s">
        <v>6959</v>
      </c>
      <c r="E1657" s="1040">
        <v>420</v>
      </c>
      <c r="F1657" s="997">
        <v>500</v>
      </c>
      <c r="G1657" s="997">
        <v>350</v>
      </c>
      <c r="H1657" s="998">
        <v>0</v>
      </c>
      <c r="I1657" s="998"/>
    </row>
    <row r="1658" spans="1:9" s="509" customFormat="1" ht="15" customHeight="1">
      <c r="A1658" s="750">
        <v>67</v>
      </c>
      <c r="B1658" s="745" t="s">
        <v>868</v>
      </c>
      <c r="C1658" s="752" t="s">
        <v>859</v>
      </c>
      <c r="D1658" s="752" t="s">
        <v>1795</v>
      </c>
      <c r="E1658" s="1040">
        <v>744</v>
      </c>
      <c r="F1658" s="997">
        <v>900</v>
      </c>
      <c r="G1658" s="998">
        <v>0</v>
      </c>
      <c r="H1658" s="998">
        <v>0</v>
      </c>
      <c r="I1658" s="998"/>
    </row>
    <row r="1659" spans="1:9" s="509" customFormat="1" ht="15" customHeight="1">
      <c r="A1659" s="750">
        <v>68</v>
      </c>
      <c r="B1659" s="745" t="s">
        <v>1696</v>
      </c>
      <c r="C1659" s="752" t="s">
        <v>1654</v>
      </c>
      <c r="D1659" s="752" t="s">
        <v>1795</v>
      </c>
      <c r="E1659" s="1040">
        <v>540</v>
      </c>
      <c r="F1659" s="997">
        <v>650</v>
      </c>
      <c r="G1659" s="997">
        <v>400</v>
      </c>
      <c r="H1659" s="998">
        <v>0</v>
      </c>
      <c r="I1659" s="998"/>
    </row>
    <row r="1660" spans="1:9" s="509" customFormat="1" ht="15" customHeight="1">
      <c r="A1660" s="750">
        <v>69</v>
      </c>
      <c r="B1660" s="745" t="s">
        <v>1840</v>
      </c>
      <c r="C1660" s="752" t="s">
        <v>1795</v>
      </c>
      <c r="D1660" s="752" t="s">
        <v>1785</v>
      </c>
      <c r="E1660" s="1040">
        <v>744</v>
      </c>
      <c r="F1660" s="997">
        <v>900</v>
      </c>
      <c r="G1660" s="998">
        <v>0</v>
      </c>
      <c r="H1660" s="998">
        <v>0</v>
      </c>
      <c r="I1660" s="998"/>
    </row>
    <row r="1661" spans="1:9" s="509" customFormat="1" ht="15" customHeight="1">
      <c r="A1661" s="750">
        <v>70</v>
      </c>
      <c r="B1661" s="745" t="s">
        <v>1722</v>
      </c>
      <c r="C1661" s="752" t="s">
        <v>1795</v>
      </c>
      <c r="D1661" s="752" t="s">
        <v>1785</v>
      </c>
      <c r="E1661" s="1040">
        <v>540</v>
      </c>
      <c r="F1661" s="997">
        <v>650</v>
      </c>
      <c r="G1661" s="998">
        <v>0</v>
      </c>
      <c r="H1661" s="998">
        <v>0</v>
      </c>
      <c r="I1661" s="998"/>
    </row>
    <row r="1662" spans="1:9" s="509" customFormat="1" ht="15" customHeight="1">
      <c r="A1662" s="1237">
        <v>71</v>
      </c>
      <c r="B1662" s="1238" t="s">
        <v>1967</v>
      </c>
      <c r="C1662" s="752" t="s">
        <v>1571</v>
      </c>
      <c r="D1662" s="752" t="s">
        <v>2490</v>
      </c>
      <c r="E1662" s="1040">
        <v>936</v>
      </c>
      <c r="F1662" s="997">
        <v>1100</v>
      </c>
      <c r="G1662" s="998">
        <v>0</v>
      </c>
      <c r="H1662" s="998">
        <v>0</v>
      </c>
      <c r="I1662" s="998"/>
    </row>
    <row r="1663" spans="1:9" s="509" customFormat="1" ht="15" customHeight="1">
      <c r="A1663" s="1237"/>
      <c r="B1663" s="1238"/>
      <c r="C1663" s="752" t="s">
        <v>2490</v>
      </c>
      <c r="D1663" s="752" t="s">
        <v>1942</v>
      </c>
      <c r="E1663" s="1040">
        <v>744</v>
      </c>
      <c r="F1663" s="997">
        <v>900</v>
      </c>
      <c r="G1663" s="998">
        <v>0</v>
      </c>
      <c r="H1663" s="998">
        <v>0</v>
      </c>
      <c r="I1663" s="998"/>
    </row>
    <row r="1664" spans="1:9" s="509" customFormat="1" ht="15" customHeight="1">
      <c r="A1664" s="750">
        <v>72</v>
      </c>
      <c r="B1664" s="755" t="s">
        <v>1694</v>
      </c>
      <c r="C1664" s="752" t="s">
        <v>1571</v>
      </c>
      <c r="D1664" s="752" t="s">
        <v>2490</v>
      </c>
      <c r="E1664" s="1040">
        <v>715</v>
      </c>
      <c r="F1664" s="997">
        <v>850</v>
      </c>
      <c r="G1664" s="998">
        <v>0</v>
      </c>
      <c r="H1664" s="998">
        <v>0</v>
      </c>
      <c r="I1664" s="998"/>
    </row>
    <row r="1665" spans="1:9" s="509" customFormat="1" ht="15" customHeight="1">
      <c r="A1665" s="1237">
        <v>73</v>
      </c>
      <c r="B1665" s="1366" t="s">
        <v>1841</v>
      </c>
      <c r="C1665" s="752" t="s">
        <v>1571</v>
      </c>
      <c r="D1665" s="752" t="s">
        <v>2490</v>
      </c>
      <c r="E1665" s="1040">
        <v>689</v>
      </c>
      <c r="F1665" s="997">
        <v>800</v>
      </c>
      <c r="G1665" s="998">
        <v>0</v>
      </c>
      <c r="H1665" s="998">
        <v>0</v>
      </c>
      <c r="I1665" s="998"/>
    </row>
    <row r="1666" spans="1:9" s="509" customFormat="1" ht="15" customHeight="1">
      <c r="A1666" s="1237"/>
      <c r="B1666" s="1367"/>
      <c r="C1666" s="752" t="s">
        <v>2490</v>
      </c>
      <c r="D1666" s="752" t="s">
        <v>1942</v>
      </c>
      <c r="E1666" s="1040">
        <v>540</v>
      </c>
      <c r="F1666" s="997">
        <v>640</v>
      </c>
      <c r="G1666" s="998">
        <v>0</v>
      </c>
      <c r="H1666" s="998">
        <v>0</v>
      </c>
      <c r="I1666" s="998"/>
    </row>
    <row r="1667" spans="1:9" s="509" customFormat="1" ht="15" customHeight="1">
      <c r="A1667" s="750">
        <v>74</v>
      </c>
      <c r="B1667" s="756" t="s">
        <v>6960</v>
      </c>
      <c r="C1667" s="752" t="s">
        <v>1967</v>
      </c>
      <c r="D1667" s="752" t="s">
        <v>1841</v>
      </c>
      <c r="E1667" s="1040">
        <v>806</v>
      </c>
      <c r="F1667" s="997">
        <v>1000</v>
      </c>
      <c r="G1667" s="998">
        <v>0</v>
      </c>
      <c r="H1667" s="998">
        <v>0</v>
      </c>
      <c r="I1667" s="998"/>
    </row>
    <row r="1668" spans="1:9" s="509" customFormat="1" ht="15" customHeight="1">
      <c r="A1668" s="750">
        <v>75</v>
      </c>
      <c r="B1668" s="745" t="s">
        <v>1341</v>
      </c>
      <c r="C1668" s="752" t="s">
        <v>2490</v>
      </c>
      <c r="D1668" s="752" t="s">
        <v>1942</v>
      </c>
      <c r="E1668" s="1040">
        <v>242</v>
      </c>
      <c r="F1668" s="997">
        <v>400</v>
      </c>
      <c r="G1668" s="998">
        <v>0</v>
      </c>
      <c r="H1668" s="998">
        <v>0</v>
      </c>
      <c r="I1668" s="998"/>
    </row>
    <row r="1669" spans="1:9" s="509" customFormat="1" ht="15" customHeight="1">
      <c r="A1669" s="750">
        <v>76</v>
      </c>
      <c r="B1669" s="754" t="s">
        <v>1313</v>
      </c>
      <c r="C1669" s="752" t="s">
        <v>1795</v>
      </c>
      <c r="D1669" s="752" t="s">
        <v>1674</v>
      </c>
      <c r="E1669" s="1040">
        <v>242</v>
      </c>
      <c r="F1669" s="997">
        <v>400</v>
      </c>
      <c r="G1669" s="997">
        <v>280</v>
      </c>
      <c r="H1669" s="998">
        <v>0</v>
      </c>
      <c r="I1669" s="998"/>
    </row>
    <row r="1670" spans="1:9" s="509" customFormat="1" ht="15" customHeight="1">
      <c r="A1670" s="750">
        <v>77</v>
      </c>
      <c r="B1670" s="754" t="s">
        <v>1674</v>
      </c>
      <c r="C1670" s="752" t="s">
        <v>1696</v>
      </c>
      <c r="D1670" s="752" t="s">
        <v>1731</v>
      </c>
      <c r="E1670" s="1040">
        <v>242</v>
      </c>
      <c r="F1670" s="997">
        <v>400</v>
      </c>
      <c r="G1670" s="998">
        <v>0</v>
      </c>
      <c r="H1670" s="998">
        <v>0</v>
      </c>
      <c r="I1670" s="998"/>
    </row>
    <row r="1671" spans="1:9" s="509" customFormat="1" ht="15" customHeight="1">
      <c r="A1671" s="757">
        <v>78</v>
      </c>
      <c r="B1671" s="754" t="s">
        <v>1654</v>
      </c>
      <c r="C1671" s="752" t="s">
        <v>868</v>
      </c>
      <c r="D1671" s="752" t="s">
        <v>1731</v>
      </c>
      <c r="E1671" s="1040">
        <v>242</v>
      </c>
      <c r="F1671" s="997">
        <v>400</v>
      </c>
      <c r="G1671" s="997">
        <v>320</v>
      </c>
      <c r="H1671" s="997">
        <v>280</v>
      </c>
      <c r="I1671" s="998"/>
    </row>
    <row r="1672" spans="1:9" s="509" customFormat="1" ht="15" customHeight="1">
      <c r="A1672" s="1237">
        <v>79</v>
      </c>
      <c r="B1672" s="1238" t="s">
        <v>866</v>
      </c>
      <c r="C1672" s="752" t="s">
        <v>1771</v>
      </c>
      <c r="D1672" s="752" t="s">
        <v>860</v>
      </c>
      <c r="E1672" s="1040">
        <v>780</v>
      </c>
      <c r="F1672" s="997">
        <v>950</v>
      </c>
      <c r="G1672" s="997">
        <v>600</v>
      </c>
      <c r="H1672" s="998">
        <v>0</v>
      </c>
      <c r="I1672" s="998"/>
    </row>
    <row r="1673" spans="1:9" s="509" customFormat="1" ht="15" customHeight="1">
      <c r="A1673" s="1237"/>
      <c r="B1673" s="1238"/>
      <c r="C1673" s="752" t="s">
        <v>860</v>
      </c>
      <c r="D1673" s="752" t="s">
        <v>2200</v>
      </c>
      <c r="E1673" s="1040">
        <v>576</v>
      </c>
      <c r="F1673" s="997">
        <v>700</v>
      </c>
      <c r="G1673" s="997">
        <v>400</v>
      </c>
      <c r="H1673" s="998">
        <v>0</v>
      </c>
      <c r="I1673" s="998"/>
    </row>
    <row r="1674" spans="1:9" s="509" customFormat="1" ht="15" customHeight="1">
      <c r="A1674" s="1237"/>
      <c r="B1674" s="1238"/>
      <c r="C1674" s="752" t="s">
        <v>2200</v>
      </c>
      <c r="D1674" s="752" t="s">
        <v>6961</v>
      </c>
      <c r="E1674" s="1040">
        <v>432</v>
      </c>
      <c r="F1674" s="997">
        <v>500</v>
      </c>
      <c r="G1674" s="997">
        <v>350</v>
      </c>
      <c r="H1674" s="997">
        <v>280</v>
      </c>
      <c r="I1674" s="998"/>
    </row>
    <row r="1675" spans="1:9" s="509" customFormat="1" ht="33">
      <c r="A1675" s="1237">
        <v>80</v>
      </c>
      <c r="B1675" s="1238" t="s">
        <v>1669</v>
      </c>
      <c r="C1675" s="752" t="s">
        <v>6962</v>
      </c>
      <c r="D1675" s="752" t="s">
        <v>6963</v>
      </c>
      <c r="E1675" s="1040">
        <v>480</v>
      </c>
      <c r="F1675" s="997">
        <v>570</v>
      </c>
      <c r="G1675" s="997">
        <v>400</v>
      </c>
      <c r="H1675" s="998">
        <v>0</v>
      </c>
      <c r="I1675" s="998"/>
    </row>
    <row r="1676" spans="1:9" s="509" customFormat="1" ht="33">
      <c r="A1676" s="1237"/>
      <c r="B1676" s="1238"/>
      <c r="C1676" s="752" t="s">
        <v>6963</v>
      </c>
      <c r="D1676" s="752" t="s">
        <v>1661</v>
      </c>
      <c r="E1676" s="1040">
        <v>242</v>
      </c>
      <c r="F1676" s="997">
        <v>400</v>
      </c>
      <c r="G1676" s="997">
        <v>280</v>
      </c>
      <c r="H1676" s="998">
        <v>0</v>
      </c>
      <c r="I1676" s="998"/>
    </row>
    <row r="1677" spans="1:9" s="509" customFormat="1" ht="15" customHeight="1">
      <c r="A1677" s="750">
        <v>81</v>
      </c>
      <c r="B1677" s="745" t="s">
        <v>4358</v>
      </c>
      <c r="C1677" s="752" t="s">
        <v>6964</v>
      </c>
      <c r="D1677" s="752" t="s">
        <v>1661</v>
      </c>
      <c r="E1677" s="1040">
        <v>242</v>
      </c>
      <c r="F1677" s="997">
        <v>400</v>
      </c>
      <c r="G1677" s="997">
        <v>280</v>
      </c>
      <c r="H1677" s="998">
        <v>0</v>
      </c>
      <c r="I1677" s="998"/>
    </row>
    <row r="1678" spans="1:9" s="509" customFormat="1" ht="15" customHeight="1">
      <c r="A1678" s="750">
        <v>82</v>
      </c>
      <c r="B1678" s="745" t="s">
        <v>6965</v>
      </c>
      <c r="C1678" s="752" t="s">
        <v>6966</v>
      </c>
      <c r="D1678" s="752" t="s">
        <v>6967</v>
      </c>
      <c r="E1678" s="1040">
        <v>242</v>
      </c>
      <c r="F1678" s="997">
        <v>400</v>
      </c>
      <c r="G1678" s="997">
        <v>280</v>
      </c>
      <c r="H1678" s="998">
        <v>0</v>
      </c>
      <c r="I1678" s="998"/>
    </row>
    <row r="1679" spans="1:9" s="509" customFormat="1" ht="15" customHeight="1">
      <c r="A1679" s="750">
        <v>83</v>
      </c>
      <c r="B1679" s="745" t="s">
        <v>1597</v>
      </c>
      <c r="C1679" s="752" t="s">
        <v>1771</v>
      </c>
      <c r="D1679" s="752" t="s">
        <v>2200</v>
      </c>
      <c r="E1679" s="1040">
        <v>242</v>
      </c>
      <c r="F1679" s="997">
        <v>400</v>
      </c>
      <c r="G1679" s="997">
        <v>280</v>
      </c>
      <c r="H1679" s="998">
        <v>0</v>
      </c>
      <c r="I1679" s="998"/>
    </row>
    <row r="1680" spans="1:9" s="509" customFormat="1" ht="15" customHeight="1">
      <c r="A1680" s="750">
        <v>84</v>
      </c>
      <c r="B1680" s="745" t="s">
        <v>1656</v>
      </c>
      <c r="C1680" s="752" t="s">
        <v>1771</v>
      </c>
      <c r="D1680" s="752" t="s">
        <v>6968</v>
      </c>
      <c r="E1680" s="1040">
        <v>242</v>
      </c>
      <c r="F1680" s="997">
        <v>500</v>
      </c>
      <c r="G1680" s="997">
        <v>350</v>
      </c>
      <c r="H1680" s="997">
        <v>280</v>
      </c>
      <c r="I1680" s="998"/>
    </row>
    <row r="1681" spans="1:9" s="509" customFormat="1" ht="15" customHeight="1">
      <c r="A1681" s="750">
        <v>85</v>
      </c>
      <c r="B1681" s="745" t="s">
        <v>1731</v>
      </c>
      <c r="C1681" s="752" t="s">
        <v>1654</v>
      </c>
      <c r="D1681" s="752" t="s">
        <v>881</v>
      </c>
      <c r="E1681" s="1040">
        <v>242</v>
      </c>
      <c r="F1681" s="997">
        <v>400</v>
      </c>
      <c r="G1681" s="997">
        <v>280</v>
      </c>
      <c r="H1681" s="998">
        <v>0</v>
      </c>
      <c r="I1681" s="998"/>
    </row>
    <row r="1682" spans="1:9" s="509" customFormat="1" ht="15" customHeight="1">
      <c r="A1682" s="750">
        <v>86</v>
      </c>
      <c r="B1682" s="745" t="s">
        <v>857</v>
      </c>
      <c r="C1682" s="752" t="s">
        <v>1654</v>
      </c>
      <c r="D1682" s="752" t="s">
        <v>6969</v>
      </c>
      <c r="E1682" s="1040">
        <v>242</v>
      </c>
      <c r="F1682" s="997">
        <v>300</v>
      </c>
      <c r="G1682" s="998">
        <v>0</v>
      </c>
      <c r="H1682" s="998">
        <v>0</v>
      </c>
      <c r="I1682" s="998"/>
    </row>
    <row r="1683" spans="1:9" s="509" customFormat="1" ht="15" customHeight="1">
      <c r="A1683" s="750">
        <v>87</v>
      </c>
      <c r="B1683" s="745" t="s">
        <v>1340</v>
      </c>
      <c r="C1683" s="752" t="s">
        <v>1312</v>
      </c>
      <c r="D1683" s="752" t="s">
        <v>881</v>
      </c>
      <c r="E1683" s="1040">
        <v>242</v>
      </c>
      <c r="F1683" s="997">
        <v>300</v>
      </c>
      <c r="G1683" s="997">
        <v>250</v>
      </c>
      <c r="H1683" s="998">
        <v>0</v>
      </c>
      <c r="I1683" s="998"/>
    </row>
    <row r="1684" spans="1:9" s="509" customFormat="1" ht="15" customHeight="1">
      <c r="A1684" s="750">
        <v>88</v>
      </c>
      <c r="B1684" s="745" t="s">
        <v>2165</v>
      </c>
      <c r="C1684" s="752" t="s">
        <v>4918</v>
      </c>
      <c r="D1684" s="752" t="s">
        <v>6970</v>
      </c>
      <c r="E1684" s="1040">
        <v>242</v>
      </c>
      <c r="F1684" s="997">
        <v>400</v>
      </c>
      <c r="G1684" s="997">
        <v>280</v>
      </c>
      <c r="H1684" s="998">
        <v>0</v>
      </c>
      <c r="I1684" s="998"/>
    </row>
    <row r="1685" spans="1:9" s="509" customFormat="1" ht="15" customHeight="1">
      <c r="A1685" s="750">
        <v>89</v>
      </c>
      <c r="B1685" s="745" t="s">
        <v>1417</v>
      </c>
      <c r="C1685" s="752" t="s">
        <v>1661</v>
      </c>
      <c r="D1685" s="752" t="s">
        <v>6971</v>
      </c>
      <c r="E1685" s="1040">
        <v>242</v>
      </c>
      <c r="F1685" s="997">
        <v>400</v>
      </c>
      <c r="G1685" s="997">
        <v>280</v>
      </c>
      <c r="H1685" s="997">
        <v>250</v>
      </c>
      <c r="I1685" s="998"/>
    </row>
    <row r="1686" spans="1:9" s="509" customFormat="1" ht="15" customHeight="1">
      <c r="A1686" s="750">
        <v>90</v>
      </c>
      <c r="B1686" s="745" t="s">
        <v>1591</v>
      </c>
      <c r="C1686" s="752" t="s">
        <v>1942</v>
      </c>
      <c r="D1686" s="752" t="s">
        <v>6972</v>
      </c>
      <c r="E1686" s="1040">
        <v>242</v>
      </c>
      <c r="F1686" s="997">
        <v>400</v>
      </c>
      <c r="G1686" s="997">
        <v>280</v>
      </c>
      <c r="H1686" s="998">
        <v>0</v>
      </c>
      <c r="I1686" s="998"/>
    </row>
    <row r="1687" spans="1:9" s="509" customFormat="1" ht="15" customHeight="1">
      <c r="A1687" s="750">
        <v>91</v>
      </c>
      <c r="B1687" s="745" t="s">
        <v>1314</v>
      </c>
      <c r="C1687" s="752" t="s">
        <v>4742</v>
      </c>
      <c r="D1687" s="752" t="s">
        <v>6973</v>
      </c>
      <c r="E1687" s="1040">
        <v>242</v>
      </c>
      <c r="F1687" s="997">
        <v>400</v>
      </c>
      <c r="G1687" s="997">
        <v>280</v>
      </c>
      <c r="H1687" s="997">
        <v>250</v>
      </c>
      <c r="I1687" s="998"/>
    </row>
    <row r="1688" spans="1:9" s="509" customFormat="1" ht="15" customHeight="1">
      <c r="A1688" s="750">
        <v>92</v>
      </c>
      <c r="B1688" s="745" t="s">
        <v>6974</v>
      </c>
      <c r="C1688" s="752" t="s">
        <v>4742</v>
      </c>
      <c r="D1688" s="752" t="s">
        <v>6975</v>
      </c>
      <c r="E1688" s="1040">
        <v>242</v>
      </c>
      <c r="F1688" s="997">
        <v>400</v>
      </c>
      <c r="G1688" s="997">
        <v>280</v>
      </c>
      <c r="H1688" s="997">
        <v>250</v>
      </c>
      <c r="I1688" s="998"/>
    </row>
    <row r="1689" spans="1:9" s="509" customFormat="1" ht="15" customHeight="1">
      <c r="A1689" s="750">
        <v>93</v>
      </c>
      <c r="B1689" s="745" t="s">
        <v>6976</v>
      </c>
      <c r="C1689" s="752" t="s">
        <v>4742</v>
      </c>
      <c r="D1689" s="752" t="s">
        <v>6977</v>
      </c>
      <c r="E1689" s="1040">
        <v>242</v>
      </c>
      <c r="F1689" s="997">
        <v>400</v>
      </c>
      <c r="G1689" s="997">
        <v>280</v>
      </c>
      <c r="H1689" s="997">
        <v>250</v>
      </c>
      <c r="I1689" s="998"/>
    </row>
    <row r="1690" spans="1:9" s="509" customFormat="1" ht="15" customHeight="1">
      <c r="A1690" s="750">
        <v>94</v>
      </c>
      <c r="B1690" s="745" t="s">
        <v>1584</v>
      </c>
      <c r="C1690" s="752" t="s">
        <v>1399</v>
      </c>
      <c r="D1690" s="752" t="s">
        <v>4351</v>
      </c>
      <c r="E1690" s="1040">
        <v>242</v>
      </c>
      <c r="F1690" s="997">
        <v>400</v>
      </c>
      <c r="G1690" s="997">
        <v>280</v>
      </c>
      <c r="H1690" s="997">
        <v>250</v>
      </c>
      <c r="I1690" s="998"/>
    </row>
    <row r="1691" spans="1:9" s="509" customFormat="1" ht="15" customHeight="1">
      <c r="A1691" s="750">
        <v>95</v>
      </c>
      <c r="B1691" s="745" t="s">
        <v>4351</v>
      </c>
      <c r="C1691" s="752" t="s">
        <v>1771</v>
      </c>
      <c r="D1691" s="752" t="s">
        <v>2006</v>
      </c>
      <c r="E1691" s="1040">
        <v>242</v>
      </c>
      <c r="F1691" s="997">
        <v>400</v>
      </c>
      <c r="G1691" s="997">
        <v>280</v>
      </c>
      <c r="H1691" s="998">
        <v>0</v>
      </c>
      <c r="I1691" s="998"/>
    </row>
    <row r="1692" spans="1:9" s="509" customFormat="1" ht="15" customHeight="1">
      <c r="A1692" s="750">
        <v>96</v>
      </c>
      <c r="B1692" s="745" t="s">
        <v>2808</v>
      </c>
      <c r="C1692" s="752" t="s">
        <v>1771</v>
      </c>
      <c r="D1692" s="752" t="s">
        <v>6978</v>
      </c>
      <c r="E1692" s="1040">
        <v>242</v>
      </c>
      <c r="F1692" s="997">
        <v>400</v>
      </c>
      <c r="G1692" s="997">
        <v>280</v>
      </c>
      <c r="H1692" s="997">
        <v>250</v>
      </c>
      <c r="I1692" s="998"/>
    </row>
    <row r="1693" spans="1:9" s="509" customFormat="1" ht="15" customHeight="1">
      <c r="A1693" s="750">
        <v>97</v>
      </c>
      <c r="B1693" s="745" t="s">
        <v>2006</v>
      </c>
      <c r="C1693" s="752" t="s">
        <v>2006</v>
      </c>
      <c r="D1693" s="752" t="s">
        <v>1348</v>
      </c>
      <c r="E1693" s="1040">
        <v>242</v>
      </c>
      <c r="F1693" s="997">
        <v>300</v>
      </c>
      <c r="G1693" s="997">
        <v>250</v>
      </c>
      <c r="H1693" s="998">
        <v>0</v>
      </c>
      <c r="I1693" s="998"/>
    </row>
    <row r="1694" spans="1:9" s="509" customFormat="1" ht="15" customHeight="1">
      <c r="A1694" s="750">
        <v>98</v>
      </c>
      <c r="B1694" s="745" t="s">
        <v>1348</v>
      </c>
      <c r="C1694" s="752" t="s">
        <v>2808</v>
      </c>
      <c r="D1694" s="752" t="s">
        <v>2006</v>
      </c>
      <c r="E1694" s="1040">
        <v>242</v>
      </c>
      <c r="F1694" s="997">
        <v>300</v>
      </c>
      <c r="G1694" s="997">
        <v>250</v>
      </c>
      <c r="H1694" s="998">
        <v>0</v>
      </c>
      <c r="I1694" s="998"/>
    </row>
    <row r="1695" spans="1:9" s="509" customFormat="1" ht="15" customHeight="1">
      <c r="A1695" s="750">
        <v>99</v>
      </c>
      <c r="B1695" s="745" t="s">
        <v>2492</v>
      </c>
      <c r="C1695" s="752" t="s">
        <v>2808</v>
      </c>
      <c r="D1695" s="752" t="s">
        <v>1378</v>
      </c>
      <c r="E1695" s="1040">
        <v>242</v>
      </c>
      <c r="F1695" s="997">
        <v>300</v>
      </c>
      <c r="G1695" s="997">
        <v>250</v>
      </c>
      <c r="H1695" s="998">
        <v>0</v>
      </c>
      <c r="I1695" s="998"/>
    </row>
    <row r="1696" spans="1:9" s="509" customFormat="1" ht="15" customHeight="1">
      <c r="A1696" s="750">
        <v>100</v>
      </c>
      <c r="B1696" s="745" t="s">
        <v>6979</v>
      </c>
      <c r="C1696" s="752" t="s">
        <v>2492</v>
      </c>
      <c r="D1696" s="752" t="s">
        <v>6980</v>
      </c>
      <c r="E1696" s="1040">
        <v>242</v>
      </c>
      <c r="F1696" s="997">
        <v>300</v>
      </c>
      <c r="G1696" s="997">
        <v>250</v>
      </c>
      <c r="H1696" s="998">
        <v>0</v>
      </c>
      <c r="I1696" s="998"/>
    </row>
    <row r="1697" spans="1:9" s="509" customFormat="1" ht="15" customHeight="1">
      <c r="A1697" s="750">
        <v>101</v>
      </c>
      <c r="B1697" s="745" t="s">
        <v>1378</v>
      </c>
      <c r="C1697" s="752" t="s">
        <v>6981</v>
      </c>
      <c r="D1697" s="752" t="s">
        <v>6982</v>
      </c>
      <c r="E1697" s="1040">
        <v>242</v>
      </c>
      <c r="F1697" s="997">
        <v>300</v>
      </c>
      <c r="G1697" s="997">
        <v>250</v>
      </c>
      <c r="H1697" s="998">
        <v>0</v>
      </c>
      <c r="I1697" s="998"/>
    </row>
    <row r="1698" spans="1:9" s="509" customFormat="1" ht="15" customHeight="1">
      <c r="A1698" s="750">
        <v>102</v>
      </c>
      <c r="B1698" s="745" t="s">
        <v>6983</v>
      </c>
      <c r="C1698" s="752" t="s">
        <v>1771</v>
      </c>
      <c r="D1698" s="752" t="s">
        <v>6982</v>
      </c>
      <c r="E1698" s="1040">
        <v>242</v>
      </c>
      <c r="F1698" s="997">
        <v>300</v>
      </c>
      <c r="G1698" s="997">
        <v>250</v>
      </c>
      <c r="H1698" s="998">
        <v>0</v>
      </c>
      <c r="I1698" s="998"/>
    </row>
    <row r="1699" spans="1:9" s="509" customFormat="1" ht="15" customHeight="1">
      <c r="A1699" s="750">
        <v>103</v>
      </c>
      <c r="B1699" s="745" t="s">
        <v>892</v>
      </c>
      <c r="C1699" s="752" t="s">
        <v>6983</v>
      </c>
      <c r="D1699" s="752" t="s">
        <v>6984</v>
      </c>
      <c r="E1699" s="1040">
        <v>242</v>
      </c>
      <c r="F1699" s="997">
        <v>400</v>
      </c>
      <c r="G1699" s="997">
        <v>280</v>
      </c>
      <c r="H1699" s="997">
        <v>250</v>
      </c>
      <c r="I1699" s="998"/>
    </row>
    <row r="1700" spans="1:9" s="509" customFormat="1" ht="15" customHeight="1">
      <c r="A1700" s="750">
        <v>104</v>
      </c>
      <c r="B1700" s="745" t="s">
        <v>6985</v>
      </c>
      <c r="C1700" s="752" t="s">
        <v>1771</v>
      </c>
      <c r="D1700" s="752" t="s">
        <v>6986</v>
      </c>
      <c r="E1700" s="1040">
        <v>242</v>
      </c>
      <c r="F1700" s="997">
        <v>400</v>
      </c>
      <c r="G1700" s="997">
        <v>280</v>
      </c>
      <c r="H1700" s="997">
        <v>250</v>
      </c>
      <c r="I1700" s="998"/>
    </row>
    <row r="1701" spans="1:9" s="509" customFormat="1" ht="15" customHeight="1">
      <c r="A1701" s="750">
        <v>105</v>
      </c>
      <c r="B1701" s="745" t="s">
        <v>6987</v>
      </c>
      <c r="C1701" s="752" t="s">
        <v>1771</v>
      </c>
      <c r="D1701" s="752" t="s">
        <v>6988</v>
      </c>
      <c r="E1701" s="1040">
        <v>242</v>
      </c>
      <c r="F1701" s="997">
        <v>400</v>
      </c>
      <c r="G1701" s="997">
        <v>280</v>
      </c>
      <c r="H1701" s="997">
        <v>250</v>
      </c>
      <c r="I1701" s="998"/>
    </row>
    <row r="1702" spans="1:9" s="509" customFormat="1" ht="15" customHeight="1">
      <c r="A1702" s="1237">
        <v>106</v>
      </c>
      <c r="B1702" s="1238" t="s">
        <v>209</v>
      </c>
      <c r="C1702" s="752" t="s">
        <v>6989</v>
      </c>
      <c r="D1702" s="752" t="s">
        <v>6990</v>
      </c>
      <c r="E1702" s="1040">
        <v>360</v>
      </c>
      <c r="F1702" s="997">
        <v>500</v>
      </c>
      <c r="G1702" s="997">
        <v>350</v>
      </c>
      <c r="H1702" s="997">
        <v>200</v>
      </c>
      <c r="I1702" s="998"/>
    </row>
    <row r="1703" spans="1:9" s="509" customFormat="1" ht="15" customHeight="1">
      <c r="A1703" s="1237"/>
      <c r="B1703" s="1238"/>
      <c r="C1703" s="752" t="s">
        <v>6990</v>
      </c>
      <c r="D1703" s="752" t="s">
        <v>6991</v>
      </c>
      <c r="E1703" s="1040">
        <v>300</v>
      </c>
      <c r="F1703" s="997">
        <v>380</v>
      </c>
      <c r="G1703" s="997">
        <v>300</v>
      </c>
      <c r="H1703" s="997">
        <v>180</v>
      </c>
      <c r="I1703" s="998"/>
    </row>
    <row r="1704" spans="1:9" s="509" customFormat="1" ht="15" customHeight="1">
      <c r="A1704" s="1237"/>
      <c r="B1704" s="1238"/>
      <c r="C1704" s="752" t="s">
        <v>6991</v>
      </c>
      <c r="D1704" s="752" t="s">
        <v>6992</v>
      </c>
      <c r="E1704" s="1040">
        <v>300</v>
      </c>
      <c r="F1704" s="997">
        <v>400</v>
      </c>
      <c r="G1704" s="997">
        <v>350</v>
      </c>
      <c r="H1704" s="997">
        <v>200</v>
      </c>
      <c r="I1704" s="998"/>
    </row>
    <row r="1705" spans="1:9" s="509" customFormat="1" ht="15" customHeight="1">
      <c r="A1705" s="1237"/>
      <c r="B1705" s="1238"/>
      <c r="C1705" s="752" t="s">
        <v>6993</v>
      </c>
      <c r="D1705" s="752" t="s">
        <v>6994</v>
      </c>
      <c r="E1705" s="1040">
        <v>180</v>
      </c>
      <c r="F1705" s="997">
        <v>300</v>
      </c>
      <c r="G1705" s="997">
        <v>200</v>
      </c>
      <c r="H1705" s="997">
        <v>180</v>
      </c>
      <c r="I1705" s="998"/>
    </row>
    <row r="1706" spans="1:9" s="509" customFormat="1" ht="15" customHeight="1">
      <c r="A1706" s="1237"/>
      <c r="B1706" s="1238"/>
      <c r="C1706" s="752" t="s">
        <v>6995</v>
      </c>
      <c r="D1706" s="752" t="s">
        <v>6996</v>
      </c>
      <c r="E1706" s="1040">
        <v>180</v>
      </c>
      <c r="F1706" s="997">
        <v>300</v>
      </c>
      <c r="G1706" s="997">
        <v>200</v>
      </c>
      <c r="H1706" s="997">
        <v>180</v>
      </c>
      <c r="I1706" s="998"/>
    </row>
    <row r="1707" spans="1:9" s="509" customFormat="1" ht="15" customHeight="1">
      <c r="A1707" s="750">
        <v>107</v>
      </c>
      <c r="B1707" s="751" t="s">
        <v>209</v>
      </c>
      <c r="C1707" s="752" t="s">
        <v>6997</v>
      </c>
      <c r="D1707" s="752" t="s">
        <v>6998</v>
      </c>
      <c r="E1707" s="1040">
        <v>350</v>
      </c>
      <c r="F1707" s="997">
        <v>420</v>
      </c>
      <c r="G1707" s="997">
        <v>250</v>
      </c>
      <c r="H1707" s="997">
        <v>200</v>
      </c>
      <c r="I1707" s="998"/>
    </row>
    <row r="1708" spans="1:9" s="509" customFormat="1" ht="15" customHeight="1">
      <c r="A1708" s="750">
        <v>108</v>
      </c>
      <c r="B1708" s="755" t="s">
        <v>209</v>
      </c>
      <c r="C1708" s="752" t="s">
        <v>6999</v>
      </c>
      <c r="D1708" s="752" t="s">
        <v>7000</v>
      </c>
      <c r="E1708" s="1040">
        <v>300</v>
      </c>
      <c r="F1708" s="997">
        <v>400</v>
      </c>
      <c r="G1708" s="997">
        <v>280</v>
      </c>
      <c r="H1708" s="997">
        <v>200</v>
      </c>
      <c r="I1708" s="998"/>
    </row>
    <row r="1709" spans="1:9" s="509" customFormat="1" ht="15" customHeight="1">
      <c r="A1709" s="750">
        <v>109</v>
      </c>
      <c r="B1709" s="755" t="s">
        <v>209</v>
      </c>
      <c r="C1709" s="752" t="s">
        <v>7000</v>
      </c>
      <c r="D1709" s="752" t="s">
        <v>7001</v>
      </c>
      <c r="E1709" s="1040">
        <v>330</v>
      </c>
      <c r="F1709" s="997">
        <v>350</v>
      </c>
      <c r="G1709" s="997">
        <v>250</v>
      </c>
      <c r="H1709" s="997">
        <v>180</v>
      </c>
      <c r="I1709" s="998"/>
    </row>
    <row r="1710" spans="1:9" s="509" customFormat="1" ht="15" customHeight="1">
      <c r="A1710" s="750">
        <v>110</v>
      </c>
      <c r="B1710" s="755" t="s">
        <v>7002</v>
      </c>
      <c r="C1710" s="1364" t="s">
        <v>7002</v>
      </c>
      <c r="D1710" s="1365"/>
      <c r="E1710" s="1040">
        <v>540</v>
      </c>
      <c r="F1710" s="997">
        <v>700</v>
      </c>
      <c r="G1710" s="998">
        <v>0</v>
      </c>
      <c r="H1710" s="998">
        <v>0</v>
      </c>
      <c r="I1710" s="998"/>
    </row>
    <row r="1711" spans="1:9" s="593" customFormat="1" ht="16.5">
      <c r="A1711" s="774">
        <v>29</v>
      </c>
      <c r="B1711" s="619" t="s">
        <v>6903</v>
      </c>
      <c r="C1711" s="619"/>
      <c r="D1711" s="618"/>
      <c r="E1711" s="1073"/>
      <c r="F1711" s="1000"/>
      <c r="G1711" s="1000"/>
      <c r="H1711" s="1000"/>
      <c r="I1711" s="1000"/>
    </row>
    <row r="1712" spans="1:9" s="593" customFormat="1" ht="33">
      <c r="A1712" s="775">
        <v>1</v>
      </c>
      <c r="B1712" s="776" t="s">
        <v>880</v>
      </c>
      <c r="C1712" s="776" t="s">
        <v>7003</v>
      </c>
      <c r="D1712" s="777"/>
      <c r="E1712" s="1041">
        <v>5400</v>
      </c>
      <c r="F1712" s="1001">
        <v>6500</v>
      </c>
      <c r="G1712" s="1002"/>
      <c r="H1712" s="1003"/>
      <c r="I1712" s="1003"/>
    </row>
    <row r="1713" spans="1:9" s="593" customFormat="1" ht="16.5">
      <c r="A1713" s="775">
        <v>2</v>
      </c>
      <c r="B1713" s="776"/>
      <c r="C1713" s="776" t="s">
        <v>7004</v>
      </c>
      <c r="D1713" s="777"/>
      <c r="E1713" s="1041">
        <v>6750</v>
      </c>
      <c r="F1713" s="1001">
        <v>7400</v>
      </c>
      <c r="G1713" s="1001"/>
      <c r="H1713" s="1003"/>
      <c r="I1713" s="1003"/>
    </row>
    <row r="1714" spans="1:9" s="593" customFormat="1" ht="33">
      <c r="A1714" s="775">
        <v>3</v>
      </c>
      <c r="B1714" s="776"/>
      <c r="C1714" s="776" t="s">
        <v>7005</v>
      </c>
      <c r="D1714" s="777"/>
      <c r="E1714" s="1040">
        <v>9750</v>
      </c>
      <c r="F1714" s="1001">
        <v>11000</v>
      </c>
      <c r="G1714" s="1002"/>
      <c r="H1714" s="1003"/>
      <c r="I1714" s="1003"/>
    </row>
    <row r="1715" spans="1:9" s="593" customFormat="1" ht="33">
      <c r="A1715" s="775">
        <v>4</v>
      </c>
      <c r="B1715" s="776"/>
      <c r="C1715" s="776" t="s">
        <v>7006</v>
      </c>
      <c r="D1715" s="777"/>
      <c r="E1715" s="1041">
        <v>5850</v>
      </c>
      <c r="F1715" s="1001">
        <v>6400</v>
      </c>
      <c r="G1715" s="1001">
        <v>4500</v>
      </c>
      <c r="H1715" s="1003"/>
      <c r="I1715" s="1003"/>
    </row>
    <row r="1716" spans="1:9" s="593" customFormat="1" ht="33">
      <c r="A1716" s="775">
        <v>5</v>
      </c>
      <c r="B1716" s="776"/>
      <c r="C1716" s="776" t="s">
        <v>7007</v>
      </c>
      <c r="D1716" s="777"/>
      <c r="E1716" s="1041">
        <v>6750</v>
      </c>
      <c r="F1716" s="1001">
        <v>7500</v>
      </c>
      <c r="G1716" s="1001">
        <v>5200</v>
      </c>
      <c r="H1716" s="1003"/>
      <c r="I1716" s="1003"/>
    </row>
    <row r="1717" spans="1:9" s="593" customFormat="1" ht="16.5">
      <c r="A1717" s="775">
        <v>6</v>
      </c>
      <c r="B1717" s="776"/>
      <c r="C1717" s="776" t="s">
        <v>7008</v>
      </c>
      <c r="D1717" s="777"/>
      <c r="E1717" s="1041">
        <v>6300</v>
      </c>
      <c r="F1717" s="1001">
        <v>7600</v>
      </c>
      <c r="G1717" s="1002"/>
      <c r="H1717" s="1003"/>
      <c r="I1717" s="1003"/>
    </row>
    <row r="1718" spans="1:9" s="593" customFormat="1" ht="33">
      <c r="A1718" s="775">
        <v>7</v>
      </c>
      <c r="B1718" s="776"/>
      <c r="C1718" s="776" t="s">
        <v>7009</v>
      </c>
      <c r="D1718" s="777"/>
      <c r="E1718" s="1041">
        <v>2750</v>
      </c>
      <c r="F1718" s="1001">
        <v>3300</v>
      </c>
      <c r="G1718" s="1002"/>
      <c r="H1718" s="1003"/>
      <c r="I1718" s="1003"/>
    </row>
    <row r="1719" spans="1:9" s="593" customFormat="1" ht="33">
      <c r="A1719" s="775">
        <v>8</v>
      </c>
      <c r="B1719" s="776"/>
      <c r="C1719" s="776" t="s">
        <v>7010</v>
      </c>
      <c r="D1719" s="777"/>
      <c r="E1719" s="1041">
        <v>1870</v>
      </c>
      <c r="F1719" s="1001">
        <v>2200</v>
      </c>
      <c r="G1719" s="1002"/>
      <c r="H1719" s="1003"/>
      <c r="I1719" s="1003"/>
    </row>
    <row r="1720" spans="1:9" s="593" customFormat="1" ht="16.5">
      <c r="A1720" s="775">
        <v>9</v>
      </c>
      <c r="B1720" s="776" t="s">
        <v>1771</v>
      </c>
      <c r="C1720" s="776" t="s">
        <v>7011</v>
      </c>
      <c r="D1720" s="777"/>
      <c r="E1720" s="1041">
        <v>4680</v>
      </c>
      <c r="F1720" s="1001">
        <v>5100</v>
      </c>
      <c r="G1720" s="1002"/>
      <c r="H1720" s="1003"/>
      <c r="I1720" s="1003"/>
    </row>
    <row r="1721" spans="1:9" s="593" customFormat="1" ht="16.5">
      <c r="A1721" s="775">
        <v>10</v>
      </c>
      <c r="B1721" s="776"/>
      <c r="C1721" s="776" t="s">
        <v>7012</v>
      </c>
      <c r="D1721" s="777"/>
      <c r="E1721" s="1041">
        <v>3120</v>
      </c>
      <c r="F1721" s="1001">
        <v>3400</v>
      </c>
      <c r="G1721" s="1002"/>
      <c r="H1721" s="1003"/>
      <c r="I1721" s="1003"/>
    </row>
    <row r="1722" spans="1:9" s="593" customFormat="1" ht="16.5">
      <c r="A1722" s="775">
        <v>11</v>
      </c>
      <c r="B1722" s="776"/>
      <c r="C1722" s="776" t="s">
        <v>7013</v>
      </c>
      <c r="D1722" s="777"/>
      <c r="E1722" s="1041">
        <v>2040</v>
      </c>
      <c r="F1722" s="1001">
        <v>2200</v>
      </c>
      <c r="G1722" s="1001">
        <v>1540</v>
      </c>
      <c r="H1722" s="1003"/>
      <c r="I1722" s="1003"/>
    </row>
    <row r="1723" spans="1:9" s="593" customFormat="1" ht="16.5">
      <c r="A1723" s="775">
        <v>12</v>
      </c>
      <c r="B1723" s="776"/>
      <c r="C1723" s="776" t="s">
        <v>7014</v>
      </c>
      <c r="D1723" s="777"/>
      <c r="E1723" s="1041">
        <v>1320</v>
      </c>
      <c r="F1723" s="1001">
        <v>1500</v>
      </c>
      <c r="G1723" s="1002"/>
      <c r="H1723" s="1003"/>
      <c r="I1723" s="1003"/>
    </row>
    <row r="1724" spans="1:9" s="593" customFormat="1" ht="16.5">
      <c r="A1724" s="775">
        <v>13</v>
      </c>
      <c r="B1724" s="776"/>
      <c r="C1724" s="776" t="s">
        <v>7015</v>
      </c>
      <c r="D1724" s="777"/>
      <c r="E1724" s="1041">
        <v>900</v>
      </c>
      <c r="F1724" s="1001">
        <v>1200</v>
      </c>
      <c r="G1724" s="1001">
        <v>840</v>
      </c>
      <c r="H1724" s="1003"/>
      <c r="I1724" s="1003"/>
    </row>
    <row r="1725" spans="1:9" s="593" customFormat="1" ht="33">
      <c r="A1725" s="775">
        <v>14</v>
      </c>
      <c r="B1725" s="776"/>
      <c r="C1725" s="776" t="s">
        <v>7016</v>
      </c>
      <c r="D1725" s="777"/>
      <c r="E1725" s="1041">
        <v>650</v>
      </c>
      <c r="F1725" s="1001">
        <v>780</v>
      </c>
      <c r="G1725" s="1001">
        <v>550</v>
      </c>
      <c r="H1725" s="1003"/>
      <c r="I1725" s="1003"/>
    </row>
    <row r="1726" spans="1:9" s="593" customFormat="1" ht="49.5">
      <c r="A1726" s="775">
        <v>15</v>
      </c>
      <c r="B1726" s="776" t="s">
        <v>1942</v>
      </c>
      <c r="C1726" s="776" t="s">
        <v>7017</v>
      </c>
      <c r="D1726" s="777"/>
      <c r="E1726" s="1041">
        <v>1170</v>
      </c>
      <c r="F1726" s="1001">
        <v>1400</v>
      </c>
      <c r="G1726" s="1001">
        <v>980</v>
      </c>
      <c r="H1726" s="1003"/>
      <c r="I1726" s="1003"/>
    </row>
    <row r="1727" spans="1:9" s="593" customFormat="1" ht="49.5">
      <c r="A1727" s="775">
        <v>16</v>
      </c>
      <c r="B1727" s="776" t="s">
        <v>277</v>
      </c>
      <c r="C1727" s="776" t="s">
        <v>7018</v>
      </c>
      <c r="D1727" s="777"/>
      <c r="E1727" s="1041">
        <v>845</v>
      </c>
      <c r="F1727" s="1001">
        <v>1000</v>
      </c>
      <c r="G1727" s="1001">
        <v>700</v>
      </c>
      <c r="H1727" s="1001">
        <v>420</v>
      </c>
      <c r="I1727" s="1003"/>
    </row>
    <row r="1728" spans="1:9" s="593" customFormat="1" ht="49.5">
      <c r="A1728" s="775">
        <v>17</v>
      </c>
      <c r="B1728" s="776"/>
      <c r="C1728" s="776" t="s">
        <v>7019</v>
      </c>
      <c r="D1728" s="777"/>
      <c r="E1728" s="1040">
        <v>576</v>
      </c>
      <c r="F1728" s="997">
        <v>750</v>
      </c>
      <c r="G1728" s="997">
        <v>520</v>
      </c>
      <c r="H1728" s="997">
        <v>300</v>
      </c>
      <c r="I1728" s="999"/>
    </row>
    <row r="1729" spans="1:9" s="593" customFormat="1" ht="49.5">
      <c r="A1729" s="775">
        <v>18</v>
      </c>
      <c r="B1729" s="776" t="s">
        <v>277</v>
      </c>
      <c r="C1729" s="776" t="s">
        <v>7020</v>
      </c>
      <c r="D1729" s="777"/>
      <c r="E1729" s="1040">
        <v>2400</v>
      </c>
      <c r="F1729" s="997">
        <v>2600</v>
      </c>
      <c r="G1729" s="997">
        <v>1000</v>
      </c>
      <c r="H1729" s="998"/>
      <c r="I1729" s="998"/>
    </row>
    <row r="1730" spans="1:9" s="593" customFormat="1" ht="66">
      <c r="A1730" s="775">
        <v>19</v>
      </c>
      <c r="B1730" s="776"/>
      <c r="C1730" s="776" t="s">
        <v>7021</v>
      </c>
      <c r="D1730" s="777"/>
      <c r="E1730" s="1040">
        <v>1700</v>
      </c>
      <c r="F1730" s="997">
        <v>2000</v>
      </c>
      <c r="G1730" s="997">
        <v>800</v>
      </c>
      <c r="H1730" s="997">
        <v>240</v>
      </c>
      <c r="I1730" s="998"/>
    </row>
    <row r="1731" spans="1:9" s="593" customFormat="1" ht="33">
      <c r="A1731" s="775">
        <v>20</v>
      </c>
      <c r="B1731" s="776"/>
      <c r="C1731" s="776" t="s">
        <v>7022</v>
      </c>
      <c r="D1731" s="777"/>
      <c r="E1731" s="1040">
        <v>2000</v>
      </c>
      <c r="F1731" s="997">
        <v>2400</v>
      </c>
      <c r="G1731" s="997">
        <v>960</v>
      </c>
      <c r="H1731" s="997">
        <v>380</v>
      </c>
      <c r="I1731" s="997">
        <v>150</v>
      </c>
    </row>
    <row r="1732" spans="1:9" s="593" customFormat="1" ht="33">
      <c r="A1732" s="775">
        <v>21</v>
      </c>
      <c r="B1732" s="776" t="s">
        <v>6915</v>
      </c>
      <c r="C1732" s="776" t="s">
        <v>7023</v>
      </c>
      <c r="D1732" s="777"/>
      <c r="E1732" s="1040">
        <v>660</v>
      </c>
      <c r="F1732" s="997">
        <v>850</v>
      </c>
      <c r="G1732" s="997">
        <v>500</v>
      </c>
      <c r="H1732" s="998"/>
      <c r="I1732" s="998"/>
    </row>
    <row r="1733" spans="1:9" s="593" customFormat="1" ht="33">
      <c r="A1733" s="775">
        <v>22</v>
      </c>
      <c r="B1733" s="776" t="s">
        <v>1830</v>
      </c>
      <c r="C1733" s="776" t="s">
        <v>7024</v>
      </c>
      <c r="D1733" s="777"/>
      <c r="E1733" s="1040">
        <v>864</v>
      </c>
      <c r="F1733" s="997">
        <v>950</v>
      </c>
      <c r="G1733" s="998"/>
      <c r="H1733" s="998"/>
      <c r="I1733" s="998"/>
    </row>
    <row r="1734" spans="1:9" s="593" customFormat="1" ht="33">
      <c r="A1734" s="775">
        <v>23</v>
      </c>
      <c r="B1734" s="776"/>
      <c r="C1734" s="776" t="s">
        <v>7025</v>
      </c>
      <c r="D1734" s="777"/>
      <c r="E1734" s="1040">
        <v>600</v>
      </c>
      <c r="F1734" s="997">
        <v>660</v>
      </c>
      <c r="G1734" s="998"/>
      <c r="H1734" s="998"/>
      <c r="I1734" s="998"/>
    </row>
    <row r="1735" spans="1:9" s="593" customFormat="1" ht="49.5">
      <c r="A1735" s="775">
        <v>24</v>
      </c>
      <c r="B1735" s="776"/>
      <c r="C1735" s="776" t="s">
        <v>7026</v>
      </c>
      <c r="D1735" s="777"/>
      <c r="E1735" s="1040">
        <v>432</v>
      </c>
      <c r="F1735" s="997">
        <v>470</v>
      </c>
      <c r="G1735" s="998"/>
      <c r="H1735" s="998"/>
      <c r="I1735" s="998"/>
    </row>
    <row r="1736" spans="1:9" s="593" customFormat="1" ht="49.5">
      <c r="A1736" s="775">
        <v>25</v>
      </c>
      <c r="B1736" s="776"/>
      <c r="C1736" s="776" t="s">
        <v>7027</v>
      </c>
      <c r="D1736" s="777"/>
      <c r="E1736" s="1040">
        <v>242</v>
      </c>
      <c r="F1736" s="997">
        <v>400</v>
      </c>
      <c r="G1736" s="997">
        <v>280</v>
      </c>
      <c r="H1736" s="998"/>
      <c r="I1736" s="998"/>
    </row>
    <row r="1737" spans="1:9" s="593" customFormat="1" ht="33">
      <c r="A1737" s="775">
        <v>26</v>
      </c>
      <c r="B1737" s="776" t="s">
        <v>1589</v>
      </c>
      <c r="C1737" s="776" t="s">
        <v>7024</v>
      </c>
      <c r="D1737" s="777"/>
      <c r="E1737" s="1040">
        <v>864</v>
      </c>
      <c r="F1737" s="997">
        <v>950</v>
      </c>
      <c r="G1737" s="998"/>
      <c r="H1737" s="998"/>
      <c r="I1737" s="999"/>
    </row>
    <row r="1738" spans="1:9" s="593" customFormat="1" ht="33">
      <c r="A1738" s="775">
        <v>27</v>
      </c>
      <c r="B1738" s="776"/>
      <c r="C1738" s="776" t="s">
        <v>7028</v>
      </c>
      <c r="D1738" s="777"/>
      <c r="E1738" s="1040">
        <v>600</v>
      </c>
      <c r="F1738" s="997">
        <v>700</v>
      </c>
      <c r="G1738" s="998"/>
      <c r="H1738" s="998"/>
      <c r="I1738" s="999"/>
    </row>
    <row r="1739" spans="1:9" s="593" customFormat="1" ht="33">
      <c r="A1739" s="775">
        <v>28</v>
      </c>
      <c r="B1739" s="776" t="s">
        <v>6921</v>
      </c>
      <c r="C1739" s="776" t="s">
        <v>7024</v>
      </c>
      <c r="D1739" s="777"/>
      <c r="E1739" s="1040">
        <v>864</v>
      </c>
      <c r="F1739" s="997">
        <v>950</v>
      </c>
      <c r="G1739" s="998"/>
      <c r="H1739" s="998"/>
      <c r="I1739" s="998"/>
    </row>
    <row r="1740" spans="1:9" s="593" customFormat="1" ht="33">
      <c r="A1740" s="775">
        <v>29</v>
      </c>
      <c r="B1740" s="776"/>
      <c r="C1740" s="776" t="s">
        <v>7028</v>
      </c>
      <c r="D1740" s="777"/>
      <c r="E1740" s="1040">
        <v>600</v>
      </c>
      <c r="F1740" s="997">
        <v>700</v>
      </c>
      <c r="G1740" s="997">
        <v>420</v>
      </c>
      <c r="H1740" s="998"/>
      <c r="I1740" s="998"/>
    </row>
    <row r="1741" spans="1:9" s="593" customFormat="1" ht="33">
      <c r="A1741" s="775">
        <v>30</v>
      </c>
      <c r="B1741" s="776"/>
      <c r="C1741" s="776" t="s">
        <v>7029</v>
      </c>
      <c r="D1741" s="777"/>
      <c r="E1741" s="1040">
        <v>432</v>
      </c>
      <c r="F1741" s="997">
        <v>500</v>
      </c>
      <c r="G1741" s="997">
        <v>350</v>
      </c>
      <c r="H1741" s="998"/>
      <c r="I1741" s="998"/>
    </row>
    <row r="1742" spans="1:9" s="593" customFormat="1" ht="33">
      <c r="A1742" s="775">
        <v>31</v>
      </c>
      <c r="B1742" s="776" t="s">
        <v>6922</v>
      </c>
      <c r="C1742" s="776" t="s">
        <v>7024</v>
      </c>
      <c r="D1742" s="777"/>
      <c r="E1742" s="1040">
        <v>864</v>
      </c>
      <c r="F1742" s="997">
        <v>1000</v>
      </c>
      <c r="G1742" s="998"/>
      <c r="H1742" s="998"/>
      <c r="I1742" s="999"/>
    </row>
    <row r="1743" spans="1:9" s="593" customFormat="1" ht="33">
      <c r="A1743" s="775">
        <v>32</v>
      </c>
      <c r="B1743" s="776"/>
      <c r="C1743" s="776" t="s">
        <v>7030</v>
      </c>
      <c r="D1743" s="777"/>
      <c r="E1743" s="1040">
        <v>600</v>
      </c>
      <c r="F1743" s="997">
        <v>720</v>
      </c>
      <c r="G1743" s="998"/>
      <c r="H1743" s="998"/>
      <c r="I1743" s="999"/>
    </row>
    <row r="1744" spans="1:9" s="593" customFormat="1" ht="49.5">
      <c r="A1744" s="775">
        <v>33</v>
      </c>
      <c r="B1744" s="776"/>
      <c r="C1744" s="776" t="s">
        <v>7031</v>
      </c>
      <c r="D1744" s="777"/>
      <c r="E1744" s="1040">
        <v>432</v>
      </c>
      <c r="F1744" s="997">
        <v>500</v>
      </c>
      <c r="G1744" s="997">
        <v>350</v>
      </c>
      <c r="H1744" s="997">
        <v>250</v>
      </c>
      <c r="I1744" s="999"/>
    </row>
    <row r="1745" spans="1:9" s="593" customFormat="1" ht="33">
      <c r="A1745" s="775">
        <v>34</v>
      </c>
      <c r="B1745" s="776" t="s">
        <v>6924</v>
      </c>
      <c r="C1745" s="776" t="s">
        <v>7032</v>
      </c>
      <c r="D1745" s="777"/>
      <c r="E1745" s="1040">
        <v>864</v>
      </c>
      <c r="F1745" s="997">
        <v>1000</v>
      </c>
      <c r="G1745" s="998"/>
      <c r="H1745" s="998"/>
      <c r="I1745" s="999"/>
    </row>
    <row r="1746" spans="1:9" s="593" customFormat="1" ht="49.5">
      <c r="A1746" s="775">
        <v>35</v>
      </c>
      <c r="B1746" s="776"/>
      <c r="C1746" s="776" t="s">
        <v>7033</v>
      </c>
      <c r="D1746" s="777"/>
      <c r="E1746" s="1040">
        <v>600</v>
      </c>
      <c r="F1746" s="997">
        <v>720</v>
      </c>
      <c r="G1746" s="997">
        <v>500</v>
      </c>
      <c r="H1746" s="998"/>
      <c r="I1746" s="999"/>
    </row>
    <row r="1747" spans="1:9" s="593" customFormat="1" ht="33">
      <c r="A1747" s="775">
        <v>36</v>
      </c>
      <c r="B1747" s="776" t="s">
        <v>2216</v>
      </c>
      <c r="C1747" s="776" t="s">
        <v>7032</v>
      </c>
      <c r="D1747" s="777"/>
      <c r="E1747" s="1040">
        <v>864</v>
      </c>
      <c r="F1747" s="997">
        <v>1000</v>
      </c>
      <c r="G1747" s="998"/>
      <c r="H1747" s="998"/>
      <c r="I1747" s="999"/>
    </row>
    <row r="1748" spans="1:9" s="593" customFormat="1" ht="49.5">
      <c r="A1748" s="775">
        <v>37</v>
      </c>
      <c r="B1748" s="776"/>
      <c r="C1748" s="776" t="s">
        <v>7034</v>
      </c>
      <c r="D1748" s="777"/>
      <c r="E1748" s="1040">
        <v>600</v>
      </c>
      <c r="F1748" s="997">
        <v>720</v>
      </c>
      <c r="G1748" s="997">
        <v>500</v>
      </c>
      <c r="H1748" s="998"/>
      <c r="I1748" s="999"/>
    </row>
    <row r="1749" spans="1:9" s="593" customFormat="1" ht="33">
      <c r="A1749" s="775">
        <v>38</v>
      </c>
      <c r="B1749" s="776" t="s">
        <v>1675</v>
      </c>
      <c r="C1749" s="776" t="s">
        <v>7032</v>
      </c>
      <c r="D1749" s="777"/>
      <c r="E1749" s="1040">
        <v>864</v>
      </c>
      <c r="F1749" s="997">
        <v>1000</v>
      </c>
      <c r="G1749" s="998"/>
      <c r="H1749" s="998"/>
      <c r="I1749" s="999"/>
    </row>
    <row r="1750" spans="1:9" s="593" customFormat="1" ht="49.5">
      <c r="A1750" s="775">
        <v>39</v>
      </c>
      <c r="B1750" s="776"/>
      <c r="C1750" s="776" t="s">
        <v>7035</v>
      </c>
      <c r="D1750" s="777"/>
      <c r="E1750" s="1040">
        <v>600</v>
      </c>
      <c r="F1750" s="997">
        <v>720</v>
      </c>
      <c r="G1750" s="997">
        <v>500</v>
      </c>
      <c r="H1750" s="998"/>
      <c r="I1750" s="999"/>
    </row>
    <row r="1751" spans="1:9" s="593" customFormat="1" ht="33">
      <c r="A1751" s="775">
        <v>40</v>
      </c>
      <c r="B1751" s="776" t="s">
        <v>6928</v>
      </c>
      <c r="C1751" s="776" t="s">
        <v>7032</v>
      </c>
      <c r="D1751" s="777"/>
      <c r="E1751" s="1040">
        <v>864</v>
      </c>
      <c r="F1751" s="997">
        <v>1000</v>
      </c>
      <c r="G1751" s="998"/>
      <c r="H1751" s="998"/>
      <c r="I1751" s="999"/>
    </row>
    <row r="1752" spans="1:9" s="593" customFormat="1" ht="49.5">
      <c r="A1752" s="775">
        <v>41</v>
      </c>
      <c r="B1752" s="776"/>
      <c r="C1752" s="776" t="s">
        <v>7036</v>
      </c>
      <c r="D1752" s="777"/>
      <c r="E1752" s="1040">
        <v>600</v>
      </c>
      <c r="F1752" s="997">
        <v>720</v>
      </c>
      <c r="G1752" s="997">
        <v>500</v>
      </c>
      <c r="H1752" s="998"/>
      <c r="I1752" s="999"/>
    </row>
    <row r="1753" spans="1:9" s="593" customFormat="1" ht="33">
      <c r="A1753" s="775">
        <v>42</v>
      </c>
      <c r="B1753" s="776" t="s">
        <v>1351</v>
      </c>
      <c r="C1753" s="776" t="s">
        <v>7024</v>
      </c>
      <c r="D1753" s="777"/>
      <c r="E1753" s="1040">
        <v>1080</v>
      </c>
      <c r="F1753" s="997">
        <v>1300</v>
      </c>
      <c r="G1753" s="998"/>
      <c r="H1753" s="998"/>
      <c r="I1753" s="999"/>
    </row>
    <row r="1754" spans="1:9" s="593" customFormat="1" ht="33">
      <c r="A1754" s="775">
        <v>43</v>
      </c>
      <c r="B1754" s="776"/>
      <c r="C1754" s="776" t="s">
        <v>7037</v>
      </c>
      <c r="D1754" s="777"/>
      <c r="E1754" s="1040">
        <v>864</v>
      </c>
      <c r="F1754" s="997">
        <v>1000</v>
      </c>
      <c r="G1754" s="998"/>
      <c r="H1754" s="998"/>
      <c r="I1754" s="999"/>
    </row>
    <row r="1755" spans="1:9" s="593" customFormat="1" ht="33">
      <c r="A1755" s="775">
        <v>44</v>
      </c>
      <c r="B1755" s="776" t="s">
        <v>2211</v>
      </c>
      <c r="C1755" s="776" t="s">
        <v>7038</v>
      </c>
      <c r="D1755" s="777"/>
      <c r="E1755" s="1040">
        <v>1080</v>
      </c>
      <c r="F1755" s="997">
        <v>1300</v>
      </c>
      <c r="G1755" s="998"/>
      <c r="H1755" s="998"/>
      <c r="I1755" s="998"/>
    </row>
    <row r="1756" spans="1:9" s="593" customFormat="1" ht="49.5">
      <c r="A1756" s="775">
        <v>45</v>
      </c>
      <c r="B1756" s="776"/>
      <c r="C1756" s="776" t="s">
        <v>7039</v>
      </c>
      <c r="D1756" s="777"/>
      <c r="E1756" s="1040">
        <v>864</v>
      </c>
      <c r="F1756" s="997">
        <v>1000</v>
      </c>
      <c r="G1756" s="998"/>
      <c r="H1756" s="998"/>
      <c r="I1756" s="998"/>
    </row>
    <row r="1757" spans="1:9" s="1097" customFormat="1" ht="49.5">
      <c r="A1757" s="1094">
        <v>46</v>
      </c>
      <c r="B1757" s="1095"/>
      <c r="C1757" s="1095" t="s">
        <v>7040</v>
      </c>
      <c r="D1757" s="1096"/>
      <c r="E1757" s="1090">
        <v>242</v>
      </c>
      <c r="F1757" s="1091">
        <v>400</v>
      </c>
      <c r="G1757" s="1091">
        <v>280</v>
      </c>
      <c r="H1757" s="1092"/>
      <c r="I1757" s="1092"/>
    </row>
    <row r="1758" spans="1:9" s="593" customFormat="1" ht="33">
      <c r="A1758" s="775">
        <v>47</v>
      </c>
      <c r="B1758" s="776" t="s">
        <v>1349</v>
      </c>
      <c r="C1758" s="776" t="s">
        <v>7041</v>
      </c>
      <c r="D1758" s="777"/>
      <c r="E1758" s="1040">
        <v>1440</v>
      </c>
      <c r="F1758" s="997">
        <v>1700</v>
      </c>
      <c r="G1758" s="998"/>
      <c r="H1758" s="998"/>
      <c r="I1758" s="999"/>
    </row>
    <row r="1759" spans="1:9" s="593" customFormat="1" ht="49.5">
      <c r="A1759" s="775">
        <v>48</v>
      </c>
      <c r="B1759" s="776"/>
      <c r="C1759" s="776" t="s">
        <v>7042</v>
      </c>
      <c r="D1759" s="777"/>
      <c r="E1759" s="1040">
        <v>960</v>
      </c>
      <c r="F1759" s="997">
        <v>1200</v>
      </c>
      <c r="G1759" s="998"/>
      <c r="H1759" s="998"/>
      <c r="I1759" s="999"/>
    </row>
    <row r="1760" spans="1:9" s="593" customFormat="1" ht="66">
      <c r="A1760" s="775">
        <v>49</v>
      </c>
      <c r="B1760" s="776"/>
      <c r="C1760" s="776" t="s">
        <v>7043</v>
      </c>
      <c r="D1760" s="777"/>
      <c r="E1760" s="1040">
        <v>660</v>
      </c>
      <c r="F1760" s="997">
        <v>800</v>
      </c>
      <c r="G1760" s="997">
        <v>320</v>
      </c>
      <c r="H1760" s="998"/>
      <c r="I1760" s="999"/>
    </row>
    <row r="1761" spans="1:9" s="593" customFormat="1" ht="33">
      <c r="A1761" s="775">
        <v>50</v>
      </c>
      <c r="B1761" s="776" t="s">
        <v>1595</v>
      </c>
      <c r="C1761" s="776" t="s">
        <v>7044</v>
      </c>
      <c r="D1761" s="777"/>
      <c r="E1761" s="1040">
        <v>1440</v>
      </c>
      <c r="F1761" s="997">
        <v>1700</v>
      </c>
      <c r="G1761" s="998"/>
      <c r="H1761" s="998"/>
      <c r="I1761" s="998"/>
    </row>
    <row r="1762" spans="1:9" s="593" customFormat="1" ht="16.5">
      <c r="A1762" s="775">
        <v>51</v>
      </c>
      <c r="B1762" s="776"/>
      <c r="C1762" s="776" t="s">
        <v>7045</v>
      </c>
      <c r="D1762" s="777"/>
      <c r="E1762" s="1040">
        <v>960</v>
      </c>
      <c r="F1762" s="997">
        <v>1200</v>
      </c>
      <c r="G1762" s="998"/>
      <c r="H1762" s="998"/>
      <c r="I1762" s="998"/>
    </row>
    <row r="1763" spans="1:9" s="593" customFormat="1" ht="33">
      <c r="A1763" s="775">
        <v>52</v>
      </c>
      <c r="B1763" s="776"/>
      <c r="C1763" s="776" t="s">
        <v>7046</v>
      </c>
      <c r="D1763" s="777"/>
      <c r="E1763" s="1040">
        <v>660</v>
      </c>
      <c r="F1763" s="997">
        <v>800</v>
      </c>
      <c r="G1763" s="998"/>
      <c r="H1763" s="998"/>
      <c r="I1763" s="998"/>
    </row>
    <row r="1764" spans="1:9" s="593" customFormat="1" ht="49.5">
      <c r="A1764" s="775">
        <v>53</v>
      </c>
      <c r="B1764" s="776"/>
      <c r="C1764" s="776" t="s">
        <v>7047</v>
      </c>
      <c r="D1764" s="777"/>
      <c r="E1764" s="1040">
        <v>242</v>
      </c>
      <c r="F1764" s="997">
        <v>500</v>
      </c>
      <c r="G1764" s="997">
        <v>300</v>
      </c>
      <c r="H1764" s="998"/>
      <c r="I1764" s="998"/>
    </row>
    <row r="1765" spans="1:9" s="593" customFormat="1" ht="16.5">
      <c r="A1765" s="775">
        <v>54</v>
      </c>
      <c r="B1765" s="776" t="s">
        <v>1590</v>
      </c>
      <c r="C1765" s="776" t="s">
        <v>7011</v>
      </c>
      <c r="D1765" s="777"/>
      <c r="E1765" s="1040">
        <v>1080</v>
      </c>
      <c r="F1765" s="997">
        <v>1400</v>
      </c>
      <c r="G1765" s="998"/>
      <c r="H1765" s="998"/>
      <c r="I1765" s="998"/>
    </row>
    <row r="1766" spans="1:9" s="593" customFormat="1" ht="16.5">
      <c r="A1766" s="775">
        <v>55</v>
      </c>
      <c r="B1766" s="776"/>
      <c r="C1766" s="776" t="s">
        <v>7048</v>
      </c>
      <c r="D1766" s="777"/>
      <c r="E1766" s="1040">
        <v>864</v>
      </c>
      <c r="F1766" s="997">
        <v>1000</v>
      </c>
      <c r="G1766" s="997">
        <v>700</v>
      </c>
      <c r="H1766" s="997">
        <v>350</v>
      </c>
      <c r="I1766" s="998"/>
    </row>
    <row r="1767" spans="1:9" s="593" customFormat="1" ht="16.5">
      <c r="A1767" s="775">
        <v>56</v>
      </c>
      <c r="B1767" s="776"/>
      <c r="C1767" s="776" t="s">
        <v>7049</v>
      </c>
      <c r="D1767" s="777"/>
      <c r="E1767" s="1040">
        <v>576</v>
      </c>
      <c r="F1767" s="997">
        <v>700</v>
      </c>
      <c r="G1767" s="997">
        <v>500</v>
      </c>
      <c r="H1767" s="997">
        <v>300</v>
      </c>
      <c r="I1767" s="998"/>
    </row>
    <row r="1768" spans="1:9" s="593" customFormat="1" ht="33">
      <c r="A1768" s="775">
        <v>57</v>
      </c>
      <c r="B1768" s="776"/>
      <c r="C1768" s="776" t="s">
        <v>7050</v>
      </c>
      <c r="D1768" s="777"/>
      <c r="E1768" s="1040">
        <v>242</v>
      </c>
      <c r="F1768" s="997">
        <v>400</v>
      </c>
      <c r="G1768" s="997">
        <v>280</v>
      </c>
      <c r="H1768" s="997">
        <v>250</v>
      </c>
      <c r="I1768" s="998"/>
    </row>
    <row r="1769" spans="1:9" s="593" customFormat="1" ht="33">
      <c r="A1769" s="775">
        <v>58</v>
      </c>
      <c r="B1769" s="776" t="s">
        <v>1660</v>
      </c>
      <c r="C1769" s="776" t="s">
        <v>7044</v>
      </c>
      <c r="D1769" s="777"/>
      <c r="E1769" s="1040">
        <v>1080</v>
      </c>
      <c r="F1769" s="997">
        <v>1400</v>
      </c>
      <c r="G1769" s="998"/>
      <c r="H1769" s="998"/>
      <c r="I1769" s="998"/>
    </row>
    <row r="1770" spans="1:9" s="593" customFormat="1" ht="16.5">
      <c r="A1770" s="775">
        <v>59</v>
      </c>
      <c r="B1770" s="776"/>
      <c r="C1770" s="776" t="s">
        <v>7051</v>
      </c>
      <c r="D1770" s="777"/>
      <c r="E1770" s="1040">
        <v>864</v>
      </c>
      <c r="F1770" s="997">
        <v>1000</v>
      </c>
      <c r="G1770" s="997">
        <v>400</v>
      </c>
      <c r="H1770" s="998"/>
      <c r="I1770" s="998"/>
    </row>
    <row r="1771" spans="1:9" s="593" customFormat="1" ht="33">
      <c r="A1771" s="775">
        <v>60</v>
      </c>
      <c r="B1771" s="776" t="s">
        <v>1581</v>
      </c>
      <c r="C1771" s="776" t="s">
        <v>7044</v>
      </c>
      <c r="D1771" s="777"/>
      <c r="E1771" s="1040">
        <v>1080</v>
      </c>
      <c r="F1771" s="997">
        <v>1400</v>
      </c>
      <c r="G1771" s="998"/>
      <c r="H1771" s="998"/>
      <c r="I1771" s="998"/>
    </row>
    <row r="1772" spans="1:9" s="593" customFormat="1" ht="16.5">
      <c r="A1772" s="775">
        <v>61</v>
      </c>
      <c r="B1772" s="776"/>
      <c r="C1772" s="776" t="s">
        <v>7051</v>
      </c>
      <c r="D1772" s="777"/>
      <c r="E1772" s="1040">
        <v>864</v>
      </c>
      <c r="F1772" s="997">
        <v>1000</v>
      </c>
      <c r="G1772" s="997">
        <v>400</v>
      </c>
      <c r="H1772" s="998"/>
      <c r="I1772" s="998"/>
    </row>
    <row r="1773" spans="1:9" s="593" customFormat="1" ht="16.5">
      <c r="A1773" s="775">
        <v>62</v>
      </c>
      <c r="B1773" s="776" t="s">
        <v>1316</v>
      </c>
      <c r="C1773" s="776" t="s">
        <v>7052</v>
      </c>
      <c r="D1773" s="777"/>
      <c r="E1773" s="1040">
        <v>1080</v>
      </c>
      <c r="F1773" s="997">
        <v>1400</v>
      </c>
      <c r="G1773" s="998"/>
      <c r="H1773" s="998"/>
      <c r="I1773" s="998"/>
    </row>
    <row r="1774" spans="1:9" s="593" customFormat="1" ht="16.5">
      <c r="A1774" s="775">
        <v>63</v>
      </c>
      <c r="B1774" s="776"/>
      <c r="C1774" s="776" t="s">
        <v>7053</v>
      </c>
      <c r="D1774" s="777"/>
      <c r="E1774" s="1040">
        <v>864</v>
      </c>
      <c r="F1774" s="997">
        <v>1000</v>
      </c>
      <c r="G1774" s="998"/>
      <c r="H1774" s="998"/>
      <c r="I1774" s="998"/>
    </row>
    <row r="1775" spans="1:9" s="593" customFormat="1" ht="16.5">
      <c r="A1775" s="775">
        <v>64</v>
      </c>
      <c r="B1775" s="776"/>
      <c r="C1775" s="776" t="s">
        <v>7054</v>
      </c>
      <c r="D1775" s="777"/>
      <c r="E1775" s="1040">
        <v>576</v>
      </c>
      <c r="F1775" s="997">
        <v>700</v>
      </c>
      <c r="G1775" s="997">
        <v>300</v>
      </c>
      <c r="H1775" s="998"/>
      <c r="I1775" s="998"/>
    </row>
    <row r="1776" spans="1:9" s="593" customFormat="1" ht="33">
      <c r="A1776" s="775">
        <v>65</v>
      </c>
      <c r="B1776" s="776" t="s">
        <v>1427</v>
      </c>
      <c r="C1776" s="776" t="s">
        <v>7044</v>
      </c>
      <c r="D1776" s="777"/>
      <c r="E1776" s="1040">
        <v>600</v>
      </c>
      <c r="F1776" s="997">
        <v>1000</v>
      </c>
      <c r="G1776" s="998"/>
      <c r="H1776" s="998"/>
      <c r="I1776" s="999"/>
    </row>
    <row r="1777" spans="1:9" s="593" customFormat="1" ht="49.5">
      <c r="A1777" s="775">
        <v>66</v>
      </c>
      <c r="B1777" s="776"/>
      <c r="C1777" s="776" t="s">
        <v>7055</v>
      </c>
      <c r="D1777" s="777"/>
      <c r="E1777" s="1040">
        <v>420</v>
      </c>
      <c r="F1777" s="997">
        <v>700</v>
      </c>
      <c r="G1777" s="997">
        <v>500000</v>
      </c>
      <c r="H1777" s="998"/>
      <c r="I1777" s="999"/>
    </row>
    <row r="1778" spans="1:9" s="593" customFormat="1" ht="49.5">
      <c r="A1778" s="775">
        <v>67</v>
      </c>
      <c r="B1778" s="776"/>
      <c r="C1778" s="776" t="s">
        <v>7056</v>
      </c>
      <c r="D1778" s="777"/>
      <c r="E1778" s="1040">
        <v>360</v>
      </c>
      <c r="F1778" s="997">
        <v>450</v>
      </c>
      <c r="G1778" s="997">
        <v>300</v>
      </c>
      <c r="H1778" s="998"/>
      <c r="I1778" s="999"/>
    </row>
    <row r="1779" spans="1:9" s="593" customFormat="1" ht="49.5">
      <c r="A1779" s="775">
        <v>68</v>
      </c>
      <c r="B1779" s="776" t="s">
        <v>1653</v>
      </c>
      <c r="C1779" s="776" t="s">
        <v>7057</v>
      </c>
      <c r="D1779" s="777"/>
      <c r="E1779" s="1040">
        <v>600</v>
      </c>
      <c r="F1779" s="997">
        <v>1000</v>
      </c>
      <c r="G1779" s="997">
        <v>0</v>
      </c>
      <c r="H1779" s="998">
        <v>0</v>
      </c>
      <c r="I1779" s="998"/>
    </row>
    <row r="1780" spans="1:9" s="593" customFormat="1" ht="82.5">
      <c r="A1780" s="775">
        <v>69</v>
      </c>
      <c r="B1780" s="776"/>
      <c r="C1780" s="776" t="s">
        <v>7058</v>
      </c>
      <c r="D1780" s="777"/>
      <c r="E1780" s="1040">
        <v>420</v>
      </c>
      <c r="F1780" s="997">
        <v>700</v>
      </c>
      <c r="G1780" s="998">
        <v>0</v>
      </c>
      <c r="H1780" s="998">
        <v>0</v>
      </c>
      <c r="I1780" s="998"/>
    </row>
    <row r="1781" spans="1:9" s="593" customFormat="1" ht="66">
      <c r="A1781" s="775">
        <v>70</v>
      </c>
      <c r="B1781" s="776"/>
      <c r="C1781" s="776" t="s">
        <v>7059</v>
      </c>
      <c r="D1781" s="777"/>
      <c r="E1781" s="1040">
        <v>360</v>
      </c>
      <c r="F1781" s="997">
        <v>450</v>
      </c>
      <c r="G1781" s="997">
        <v>300</v>
      </c>
      <c r="H1781" s="998">
        <v>0</v>
      </c>
      <c r="I1781" s="998"/>
    </row>
    <row r="1782" spans="1:9" s="593" customFormat="1" ht="49.5">
      <c r="A1782" s="775">
        <v>71</v>
      </c>
      <c r="B1782" s="776" t="s">
        <v>1573</v>
      </c>
      <c r="C1782" s="776" t="s">
        <v>7060</v>
      </c>
      <c r="D1782" s="777"/>
      <c r="E1782" s="1040">
        <v>600</v>
      </c>
      <c r="F1782" s="997">
        <v>1000</v>
      </c>
      <c r="G1782" s="997">
        <v>700</v>
      </c>
      <c r="H1782" s="998">
        <v>0</v>
      </c>
      <c r="I1782" s="999"/>
    </row>
    <row r="1783" spans="1:9" s="593" customFormat="1" ht="66">
      <c r="A1783" s="775">
        <v>72</v>
      </c>
      <c r="B1783" s="776"/>
      <c r="C1783" s="776" t="s">
        <v>7061</v>
      </c>
      <c r="D1783" s="777"/>
      <c r="E1783" s="1040">
        <v>420</v>
      </c>
      <c r="F1783" s="997">
        <v>700</v>
      </c>
      <c r="G1783" s="997">
        <v>450</v>
      </c>
      <c r="H1783" s="998">
        <v>0</v>
      </c>
      <c r="I1783" s="999"/>
    </row>
    <row r="1784" spans="1:9" s="593" customFormat="1" ht="49.5">
      <c r="A1784" s="775">
        <v>73</v>
      </c>
      <c r="B1784" s="776"/>
      <c r="C1784" s="776" t="s">
        <v>7062</v>
      </c>
      <c r="D1784" s="777"/>
      <c r="E1784" s="1040">
        <v>360</v>
      </c>
      <c r="F1784" s="997">
        <v>400</v>
      </c>
      <c r="G1784" s="998">
        <v>0</v>
      </c>
      <c r="H1784" s="998">
        <v>0</v>
      </c>
      <c r="I1784" s="999"/>
    </row>
    <row r="1785" spans="1:9" s="593" customFormat="1" ht="33">
      <c r="A1785" s="775">
        <v>74</v>
      </c>
      <c r="B1785" s="776" t="s">
        <v>2155</v>
      </c>
      <c r="C1785" s="776" t="s">
        <v>7063</v>
      </c>
      <c r="D1785" s="777"/>
      <c r="E1785" s="1040">
        <v>600</v>
      </c>
      <c r="F1785" s="997">
        <v>1200</v>
      </c>
      <c r="G1785" s="997">
        <v>840</v>
      </c>
      <c r="H1785" s="998">
        <v>0</v>
      </c>
      <c r="I1785" s="998"/>
    </row>
    <row r="1786" spans="1:9" s="593" customFormat="1" ht="66">
      <c r="A1786" s="775">
        <v>75</v>
      </c>
      <c r="B1786" s="776"/>
      <c r="C1786" s="776" t="s">
        <v>7064</v>
      </c>
      <c r="D1786" s="777"/>
      <c r="E1786" s="1040">
        <v>420</v>
      </c>
      <c r="F1786" s="997">
        <v>600</v>
      </c>
      <c r="G1786" s="998">
        <v>0</v>
      </c>
      <c r="H1786" s="998">
        <v>0</v>
      </c>
      <c r="I1786" s="998"/>
    </row>
    <row r="1787" spans="1:9" s="593" customFormat="1" ht="49.5">
      <c r="A1787" s="775">
        <v>76</v>
      </c>
      <c r="B1787" s="776"/>
      <c r="C1787" s="776" t="s">
        <v>7065</v>
      </c>
      <c r="D1787" s="777"/>
      <c r="E1787" s="1040">
        <v>360</v>
      </c>
      <c r="F1787" s="997">
        <v>450</v>
      </c>
      <c r="G1787" s="997">
        <v>300</v>
      </c>
      <c r="H1787" s="998">
        <v>0</v>
      </c>
      <c r="I1787" s="998"/>
    </row>
    <row r="1788" spans="1:9" s="593" customFormat="1" ht="33">
      <c r="A1788" s="775">
        <v>77</v>
      </c>
      <c r="B1788" s="776" t="s">
        <v>1770</v>
      </c>
      <c r="C1788" s="776" t="s">
        <v>7063</v>
      </c>
      <c r="D1788" s="777"/>
      <c r="E1788" s="1040">
        <v>600</v>
      </c>
      <c r="F1788" s="997">
        <v>1200</v>
      </c>
      <c r="G1788" s="998">
        <v>0</v>
      </c>
      <c r="H1788" s="998">
        <v>0</v>
      </c>
      <c r="I1788" s="999"/>
    </row>
    <row r="1789" spans="1:9" s="593" customFormat="1" ht="33">
      <c r="A1789" s="775">
        <v>78</v>
      </c>
      <c r="B1789" s="776"/>
      <c r="C1789" s="776" t="s">
        <v>7066</v>
      </c>
      <c r="D1789" s="777"/>
      <c r="E1789" s="1040">
        <v>420</v>
      </c>
      <c r="F1789" s="997">
        <v>600</v>
      </c>
      <c r="G1789" s="997">
        <v>420</v>
      </c>
      <c r="H1789" s="998">
        <v>0</v>
      </c>
      <c r="I1789" s="999"/>
    </row>
    <row r="1790" spans="1:9" s="593" customFormat="1" ht="49.5">
      <c r="A1790" s="775">
        <v>79</v>
      </c>
      <c r="B1790" s="776" t="s">
        <v>1609</v>
      </c>
      <c r="C1790" s="776" t="s">
        <v>7067</v>
      </c>
      <c r="D1790" s="777"/>
      <c r="E1790" s="1040">
        <v>600</v>
      </c>
      <c r="F1790" s="997">
        <v>1200</v>
      </c>
      <c r="G1790" s="998">
        <v>0</v>
      </c>
      <c r="H1790" s="998">
        <v>0</v>
      </c>
      <c r="I1790" s="998"/>
    </row>
    <row r="1791" spans="1:9" s="593" customFormat="1" ht="82.5">
      <c r="A1791" s="775">
        <v>80</v>
      </c>
      <c r="B1791" s="776"/>
      <c r="C1791" s="776" t="s">
        <v>7068</v>
      </c>
      <c r="D1791" s="777"/>
      <c r="E1791" s="1040">
        <v>420</v>
      </c>
      <c r="F1791" s="997">
        <v>600</v>
      </c>
      <c r="G1791" s="998">
        <v>0</v>
      </c>
      <c r="H1791" s="998">
        <v>0</v>
      </c>
      <c r="I1791" s="998"/>
    </row>
    <row r="1792" spans="1:9" s="593" customFormat="1" ht="82.5">
      <c r="A1792" s="775">
        <v>81</v>
      </c>
      <c r="B1792" s="776"/>
      <c r="C1792" s="776" t="s">
        <v>7069</v>
      </c>
      <c r="D1792" s="777"/>
      <c r="E1792" s="1040">
        <v>360</v>
      </c>
      <c r="F1792" s="997">
        <v>450</v>
      </c>
      <c r="G1792" s="998">
        <v>0</v>
      </c>
      <c r="H1792" s="998">
        <v>0</v>
      </c>
      <c r="I1792" s="998"/>
    </row>
    <row r="1793" spans="1:9" s="593" customFormat="1" ht="49.5">
      <c r="A1793" s="775">
        <v>82</v>
      </c>
      <c r="B1793" s="776"/>
      <c r="C1793" s="776" t="s">
        <v>7070</v>
      </c>
      <c r="D1793" s="777"/>
      <c r="E1793" s="1040">
        <v>242</v>
      </c>
      <c r="F1793" s="997">
        <v>300</v>
      </c>
      <c r="G1793" s="998">
        <v>0</v>
      </c>
      <c r="H1793" s="998">
        <v>0</v>
      </c>
      <c r="I1793" s="998"/>
    </row>
    <row r="1794" spans="1:9" s="593" customFormat="1" ht="49.5">
      <c r="A1794" s="775">
        <v>83</v>
      </c>
      <c r="B1794" s="776" t="s">
        <v>1312</v>
      </c>
      <c r="C1794" s="776" t="s">
        <v>7071</v>
      </c>
      <c r="D1794" s="777"/>
      <c r="E1794" s="1040">
        <v>600</v>
      </c>
      <c r="F1794" s="997">
        <v>1200</v>
      </c>
      <c r="G1794" s="997">
        <v>840</v>
      </c>
      <c r="H1794" s="998">
        <v>0</v>
      </c>
      <c r="I1794" s="998"/>
    </row>
    <row r="1795" spans="1:9" s="593" customFormat="1" ht="82.5">
      <c r="A1795" s="775">
        <v>84</v>
      </c>
      <c r="B1795" s="776"/>
      <c r="C1795" s="776" t="s">
        <v>7072</v>
      </c>
      <c r="D1795" s="777"/>
      <c r="E1795" s="1040">
        <v>420</v>
      </c>
      <c r="F1795" s="997">
        <v>600</v>
      </c>
      <c r="G1795" s="997">
        <v>420</v>
      </c>
      <c r="H1795" s="998">
        <v>0</v>
      </c>
      <c r="I1795" s="998"/>
    </row>
    <row r="1796" spans="1:9" s="593" customFormat="1" ht="82.5">
      <c r="A1796" s="775">
        <v>85</v>
      </c>
      <c r="B1796" s="776"/>
      <c r="C1796" s="776" t="s">
        <v>7073</v>
      </c>
      <c r="D1796" s="777"/>
      <c r="E1796" s="1040">
        <v>360</v>
      </c>
      <c r="F1796" s="997">
        <v>450</v>
      </c>
      <c r="G1796" s="997">
        <v>300</v>
      </c>
      <c r="H1796" s="998">
        <v>0</v>
      </c>
      <c r="I1796" s="998"/>
    </row>
    <row r="1797" spans="1:9" s="593" customFormat="1" ht="49.5">
      <c r="A1797" s="775">
        <v>86</v>
      </c>
      <c r="B1797" s="776"/>
      <c r="C1797" s="776" t="s">
        <v>7074</v>
      </c>
      <c r="D1797" s="777"/>
      <c r="E1797" s="1040">
        <v>242</v>
      </c>
      <c r="F1797" s="997">
        <v>300</v>
      </c>
      <c r="G1797" s="997">
        <v>250</v>
      </c>
      <c r="H1797" s="998">
        <v>0</v>
      </c>
      <c r="I1797" s="998"/>
    </row>
    <row r="1798" spans="1:9" s="593" customFormat="1" ht="49.5">
      <c r="A1798" s="775">
        <v>87</v>
      </c>
      <c r="B1798" s="776" t="s">
        <v>1388</v>
      </c>
      <c r="C1798" s="776" t="s">
        <v>7075</v>
      </c>
      <c r="D1798" s="777"/>
      <c r="E1798" s="1040">
        <v>600</v>
      </c>
      <c r="F1798" s="997">
        <v>1000</v>
      </c>
      <c r="G1798" s="998">
        <v>0</v>
      </c>
      <c r="H1798" s="998">
        <v>0</v>
      </c>
      <c r="I1798" s="998"/>
    </row>
    <row r="1799" spans="1:9" s="593" customFormat="1" ht="66">
      <c r="A1799" s="775">
        <v>88</v>
      </c>
      <c r="B1799" s="776"/>
      <c r="C1799" s="776" t="s">
        <v>7076</v>
      </c>
      <c r="D1799" s="777"/>
      <c r="E1799" s="1040">
        <v>420</v>
      </c>
      <c r="F1799" s="997">
        <v>540</v>
      </c>
      <c r="G1799" s="997">
        <v>320</v>
      </c>
      <c r="H1799" s="998">
        <v>0</v>
      </c>
      <c r="I1799" s="998"/>
    </row>
    <row r="1800" spans="1:9" s="593" customFormat="1" ht="16.5">
      <c r="A1800" s="775">
        <v>89</v>
      </c>
      <c r="B1800" s="776" t="s">
        <v>859</v>
      </c>
      <c r="C1800" s="776" t="s">
        <v>7077</v>
      </c>
      <c r="D1800" s="777"/>
      <c r="E1800" s="1040">
        <v>600</v>
      </c>
      <c r="F1800" s="997">
        <v>1000</v>
      </c>
      <c r="G1800" s="997">
        <v>700</v>
      </c>
      <c r="H1800" s="998">
        <v>0</v>
      </c>
      <c r="I1800" s="998"/>
    </row>
    <row r="1801" spans="1:9" s="593" customFormat="1" ht="16.5">
      <c r="A1801" s="775">
        <v>90</v>
      </c>
      <c r="B1801" s="776"/>
      <c r="C1801" s="776" t="s">
        <v>7078</v>
      </c>
      <c r="D1801" s="777"/>
      <c r="E1801" s="1040">
        <v>420</v>
      </c>
      <c r="F1801" s="997">
        <v>700</v>
      </c>
      <c r="G1801" s="997">
        <v>450</v>
      </c>
      <c r="H1801" s="997">
        <v>300</v>
      </c>
      <c r="I1801" s="998"/>
    </row>
    <row r="1802" spans="1:9" s="593" customFormat="1" ht="16.5">
      <c r="A1802" s="775">
        <v>91</v>
      </c>
      <c r="B1802" s="776" t="s">
        <v>1695</v>
      </c>
      <c r="C1802" s="776" t="s">
        <v>7079</v>
      </c>
      <c r="D1802" s="777"/>
      <c r="E1802" s="1040">
        <v>600</v>
      </c>
      <c r="F1802" s="997">
        <v>1000</v>
      </c>
      <c r="G1802" s="998">
        <v>0</v>
      </c>
      <c r="H1802" s="998">
        <v>0</v>
      </c>
      <c r="I1802" s="998"/>
    </row>
    <row r="1803" spans="1:9" s="593" customFormat="1" ht="16.5">
      <c r="A1803" s="775">
        <v>92</v>
      </c>
      <c r="B1803" s="776"/>
      <c r="C1803" s="776" t="s">
        <v>7080</v>
      </c>
      <c r="D1803" s="777"/>
      <c r="E1803" s="1040">
        <v>420</v>
      </c>
      <c r="F1803" s="997">
        <v>540</v>
      </c>
      <c r="G1803" s="997">
        <v>380</v>
      </c>
      <c r="H1803" s="998">
        <v>0</v>
      </c>
      <c r="I1803" s="998"/>
    </row>
    <row r="1804" spans="1:9" s="593" customFormat="1" ht="33">
      <c r="A1804" s="775">
        <v>93</v>
      </c>
      <c r="B1804" s="776"/>
      <c r="C1804" s="776" t="s">
        <v>7081</v>
      </c>
      <c r="D1804" s="777"/>
      <c r="E1804" s="1040">
        <v>360</v>
      </c>
      <c r="F1804" s="997">
        <v>450</v>
      </c>
      <c r="G1804" s="997">
        <v>300</v>
      </c>
      <c r="H1804" s="998">
        <v>0</v>
      </c>
      <c r="I1804" s="998"/>
    </row>
    <row r="1805" spans="1:9" s="593" customFormat="1" ht="16.5">
      <c r="A1805" s="775">
        <v>94</v>
      </c>
      <c r="B1805" s="776" t="s">
        <v>1661</v>
      </c>
      <c r="C1805" s="776" t="s">
        <v>7079</v>
      </c>
      <c r="D1805" s="777"/>
      <c r="E1805" s="1040">
        <v>600</v>
      </c>
      <c r="F1805" s="997">
        <v>1000</v>
      </c>
      <c r="G1805" s="998">
        <v>0</v>
      </c>
      <c r="H1805" s="998">
        <v>0</v>
      </c>
      <c r="I1805" s="998"/>
    </row>
    <row r="1806" spans="1:9" s="593" customFormat="1" ht="16.5">
      <c r="A1806" s="775">
        <v>95</v>
      </c>
      <c r="B1806" s="776"/>
      <c r="C1806" s="776" t="s">
        <v>7080</v>
      </c>
      <c r="D1806" s="777"/>
      <c r="E1806" s="1040">
        <v>420</v>
      </c>
      <c r="F1806" s="997">
        <v>540</v>
      </c>
      <c r="G1806" s="998">
        <v>0</v>
      </c>
      <c r="H1806" s="998">
        <v>0</v>
      </c>
      <c r="I1806" s="998"/>
    </row>
    <row r="1807" spans="1:9" s="593" customFormat="1" ht="16.5">
      <c r="A1807" s="775">
        <v>96</v>
      </c>
      <c r="B1807" s="776"/>
      <c r="C1807" s="776" t="s">
        <v>7054</v>
      </c>
      <c r="D1807" s="777"/>
      <c r="E1807" s="1040">
        <v>360</v>
      </c>
      <c r="F1807" s="997">
        <v>450</v>
      </c>
      <c r="G1807" s="997">
        <v>300</v>
      </c>
      <c r="H1807" s="998">
        <v>0</v>
      </c>
      <c r="I1807" s="998"/>
    </row>
    <row r="1808" spans="1:9" s="593" customFormat="1" ht="16.5">
      <c r="A1808" s="775">
        <v>97</v>
      </c>
      <c r="B1808" s="776" t="s">
        <v>2523</v>
      </c>
      <c r="C1808" s="776" t="s">
        <v>7079</v>
      </c>
      <c r="D1808" s="777"/>
      <c r="E1808" s="1040">
        <v>600</v>
      </c>
      <c r="F1808" s="997">
        <v>720</v>
      </c>
      <c r="G1808" s="998">
        <v>0</v>
      </c>
      <c r="H1808" s="998">
        <v>0</v>
      </c>
      <c r="I1808" s="998"/>
    </row>
    <row r="1809" spans="1:9" s="593" customFormat="1" ht="16.5">
      <c r="A1809" s="775">
        <v>98</v>
      </c>
      <c r="B1809" s="776" t="s">
        <v>1613</v>
      </c>
      <c r="C1809" s="776" t="s">
        <v>7079</v>
      </c>
      <c r="D1809" s="777"/>
      <c r="E1809" s="1040">
        <v>600</v>
      </c>
      <c r="F1809" s="997">
        <v>830</v>
      </c>
      <c r="G1809" s="997">
        <v>580</v>
      </c>
      <c r="H1809" s="998">
        <v>0</v>
      </c>
      <c r="I1809" s="998"/>
    </row>
    <row r="1810" spans="1:9" s="593" customFormat="1" ht="16.5">
      <c r="A1810" s="775">
        <v>99</v>
      </c>
      <c r="B1810" s="776"/>
      <c r="C1810" s="776" t="s">
        <v>7080</v>
      </c>
      <c r="D1810" s="777"/>
      <c r="E1810" s="1040">
        <v>420</v>
      </c>
      <c r="F1810" s="997">
        <v>550</v>
      </c>
      <c r="G1810" s="998">
        <v>0</v>
      </c>
      <c r="H1810" s="998">
        <v>0</v>
      </c>
      <c r="I1810" s="998"/>
    </row>
    <row r="1811" spans="1:9" s="593" customFormat="1" ht="33">
      <c r="A1811" s="775">
        <v>100</v>
      </c>
      <c r="B1811" s="776" t="s">
        <v>1315</v>
      </c>
      <c r="C1811" s="776" t="s">
        <v>7082</v>
      </c>
      <c r="D1811" s="777"/>
      <c r="E1811" s="1040">
        <v>600</v>
      </c>
      <c r="F1811" s="997">
        <v>830</v>
      </c>
      <c r="G1811" s="998">
        <v>0</v>
      </c>
      <c r="H1811" s="998">
        <v>0</v>
      </c>
      <c r="I1811" s="998"/>
    </row>
    <row r="1812" spans="1:9" s="593" customFormat="1" ht="16.5">
      <c r="A1812" s="775">
        <v>101</v>
      </c>
      <c r="B1812" s="776"/>
      <c r="C1812" s="776" t="s">
        <v>7083</v>
      </c>
      <c r="D1812" s="777"/>
      <c r="E1812" s="1040">
        <v>420</v>
      </c>
      <c r="F1812" s="997">
        <v>550</v>
      </c>
      <c r="G1812" s="998">
        <v>0</v>
      </c>
      <c r="H1812" s="998">
        <v>0</v>
      </c>
      <c r="I1812" s="998"/>
    </row>
    <row r="1813" spans="1:9" s="593" customFormat="1" ht="33">
      <c r="A1813" s="775">
        <v>102</v>
      </c>
      <c r="B1813" s="776" t="s">
        <v>855</v>
      </c>
      <c r="C1813" s="776" t="s">
        <v>7082</v>
      </c>
      <c r="D1813" s="777"/>
      <c r="E1813" s="1040">
        <v>600</v>
      </c>
      <c r="F1813" s="997">
        <v>780</v>
      </c>
      <c r="G1813" s="998">
        <v>0</v>
      </c>
      <c r="H1813" s="998">
        <v>0</v>
      </c>
      <c r="I1813" s="998"/>
    </row>
    <row r="1814" spans="1:9" s="593" customFormat="1" ht="16.5">
      <c r="A1814" s="775">
        <v>103</v>
      </c>
      <c r="B1814" s="776"/>
      <c r="C1814" s="776" t="s">
        <v>7083</v>
      </c>
      <c r="D1814" s="777"/>
      <c r="E1814" s="1040">
        <v>420</v>
      </c>
      <c r="F1814" s="997">
        <v>540</v>
      </c>
      <c r="G1814" s="998">
        <v>0</v>
      </c>
      <c r="H1814" s="998">
        <v>0</v>
      </c>
      <c r="I1814" s="998"/>
    </row>
    <row r="1815" spans="1:9" s="593" customFormat="1" ht="16.5">
      <c r="A1815" s="775">
        <v>104</v>
      </c>
      <c r="B1815" s="776"/>
      <c r="C1815" s="776" t="s">
        <v>7080</v>
      </c>
      <c r="D1815" s="777"/>
      <c r="E1815" s="1040">
        <v>360</v>
      </c>
      <c r="F1815" s="997">
        <v>450</v>
      </c>
      <c r="G1815" s="998">
        <v>0</v>
      </c>
      <c r="H1815" s="998">
        <v>0</v>
      </c>
      <c r="I1815" s="998"/>
    </row>
    <row r="1816" spans="1:9" s="593" customFormat="1" ht="16.5">
      <c r="A1816" s="775">
        <v>105</v>
      </c>
      <c r="B1816" s="776" t="s">
        <v>1582</v>
      </c>
      <c r="C1816" s="776" t="s">
        <v>7077</v>
      </c>
      <c r="D1816" s="777"/>
      <c r="E1816" s="1040">
        <v>744</v>
      </c>
      <c r="F1816" s="997">
        <v>960</v>
      </c>
      <c r="G1816" s="998">
        <v>0</v>
      </c>
      <c r="H1816" s="998">
        <v>0</v>
      </c>
      <c r="I1816" s="998"/>
    </row>
    <row r="1817" spans="1:9" s="593" customFormat="1" ht="16.5">
      <c r="A1817" s="775">
        <v>106</v>
      </c>
      <c r="B1817" s="776"/>
      <c r="C1817" s="776" t="s">
        <v>7084</v>
      </c>
      <c r="D1817" s="777"/>
      <c r="E1817" s="1040">
        <v>600</v>
      </c>
      <c r="F1817" s="997">
        <v>780</v>
      </c>
      <c r="G1817" s="998">
        <v>0</v>
      </c>
      <c r="H1817" s="998">
        <v>0</v>
      </c>
      <c r="I1817" s="998"/>
    </row>
    <row r="1818" spans="1:9" s="593" customFormat="1" ht="16.5">
      <c r="A1818" s="775">
        <v>107</v>
      </c>
      <c r="B1818" s="776" t="s">
        <v>1319</v>
      </c>
      <c r="C1818" s="776" t="s">
        <v>7077</v>
      </c>
      <c r="D1818" s="777"/>
      <c r="E1818" s="1040">
        <v>744</v>
      </c>
      <c r="F1818" s="997">
        <v>960</v>
      </c>
      <c r="G1818" s="998">
        <v>0</v>
      </c>
      <c r="H1818" s="998">
        <v>0</v>
      </c>
      <c r="I1818" s="998"/>
    </row>
    <row r="1819" spans="1:9" s="593" customFormat="1" ht="16.5">
      <c r="A1819" s="775">
        <v>108</v>
      </c>
      <c r="B1819" s="776"/>
      <c r="C1819" s="776" t="s">
        <v>7085</v>
      </c>
      <c r="D1819" s="777"/>
      <c r="E1819" s="1040">
        <v>600</v>
      </c>
      <c r="F1819" s="997">
        <v>780</v>
      </c>
      <c r="G1819" s="998">
        <v>0</v>
      </c>
      <c r="H1819" s="998">
        <v>0</v>
      </c>
      <c r="I1819" s="998"/>
    </row>
    <row r="1820" spans="1:9" s="593" customFormat="1" ht="16.5">
      <c r="A1820" s="775">
        <v>109</v>
      </c>
      <c r="B1820" s="776"/>
      <c r="C1820" s="776" t="s">
        <v>7086</v>
      </c>
      <c r="D1820" s="777"/>
      <c r="E1820" s="1040">
        <v>444</v>
      </c>
      <c r="F1820" s="997">
        <v>540</v>
      </c>
      <c r="G1820" s="998">
        <v>0</v>
      </c>
      <c r="H1820" s="998">
        <v>0</v>
      </c>
      <c r="I1820" s="998"/>
    </row>
    <row r="1821" spans="1:9" s="593" customFormat="1" ht="16.5">
      <c r="A1821" s="775">
        <v>110</v>
      </c>
      <c r="B1821" s="776" t="s">
        <v>1644</v>
      </c>
      <c r="C1821" s="776" t="s">
        <v>7077</v>
      </c>
      <c r="D1821" s="777"/>
      <c r="E1821" s="1040">
        <v>744</v>
      </c>
      <c r="F1821" s="997">
        <v>960</v>
      </c>
      <c r="G1821" s="998">
        <v>0</v>
      </c>
      <c r="H1821" s="998">
        <v>0</v>
      </c>
      <c r="I1821" s="998"/>
    </row>
    <row r="1822" spans="1:9" s="593" customFormat="1" ht="16.5">
      <c r="A1822" s="775">
        <v>111</v>
      </c>
      <c r="B1822" s="776"/>
      <c r="C1822" s="776" t="s">
        <v>7084</v>
      </c>
      <c r="D1822" s="777"/>
      <c r="E1822" s="1040">
        <v>600</v>
      </c>
      <c r="F1822" s="997">
        <v>780</v>
      </c>
      <c r="G1822" s="998">
        <v>0</v>
      </c>
      <c r="H1822" s="998">
        <v>0</v>
      </c>
      <c r="I1822" s="998"/>
    </row>
    <row r="1823" spans="1:9" s="593" customFormat="1" ht="16.5">
      <c r="A1823" s="775">
        <v>112</v>
      </c>
      <c r="B1823" s="776" t="s">
        <v>1795</v>
      </c>
      <c r="C1823" s="776" t="s">
        <v>7077</v>
      </c>
      <c r="D1823" s="777"/>
      <c r="E1823" s="1040">
        <v>744</v>
      </c>
      <c r="F1823" s="997">
        <v>960</v>
      </c>
      <c r="G1823" s="998">
        <v>0</v>
      </c>
      <c r="H1823" s="998">
        <v>0</v>
      </c>
      <c r="I1823" s="998"/>
    </row>
    <row r="1824" spans="1:9" s="593" customFormat="1" ht="16.5">
      <c r="A1824" s="775">
        <v>113</v>
      </c>
      <c r="B1824" s="776"/>
      <c r="C1824" s="776" t="s">
        <v>7085</v>
      </c>
      <c r="D1824" s="777"/>
      <c r="E1824" s="1040">
        <v>600</v>
      </c>
      <c r="F1824" s="997">
        <v>780</v>
      </c>
      <c r="G1824" s="997">
        <v>500</v>
      </c>
      <c r="H1824" s="998">
        <v>0</v>
      </c>
      <c r="I1824" s="998"/>
    </row>
    <row r="1825" spans="1:9" s="593" customFormat="1" ht="16.5">
      <c r="A1825" s="775">
        <v>114</v>
      </c>
      <c r="B1825" s="776" t="s">
        <v>1785</v>
      </c>
      <c r="C1825" s="776" t="s">
        <v>7077</v>
      </c>
      <c r="D1825" s="777"/>
      <c r="E1825" s="1040">
        <v>744</v>
      </c>
      <c r="F1825" s="997">
        <v>960</v>
      </c>
      <c r="G1825" s="998">
        <v>0</v>
      </c>
      <c r="H1825" s="998">
        <v>0</v>
      </c>
      <c r="I1825" s="998"/>
    </row>
    <row r="1826" spans="1:9" s="593" customFormat="1" ht="16.5">
      <c r="A1826" s="775">
        <v>115</v>
      </c>
      <c r="B1826" s="776"/>
      <c r="C1826" s="776" t="s">
        <v>7078</v>
      </c>
      <c r="D1826" s="777"/>
      <c r="E1826" s="1040">
        <v>600</v>
      </c>
      <c r="F1826" s="997">
        <v>780</v>
      </c>
      <c r="G1826" s="997">
        <v>450</v>
      </c>
      <c r="H1826" s="998">
        <v>0</v>
      </c>
      <c r="I1826" s="998"/>
    </row>
    <row r="1827" spans="1:9" s="593" customFormat="1" ht="33">
      <c r="A1827" s="775">
        <v>116</v>
      </c>
      <c r="B1827" s="776" t="s">
        <v>1571</v>
      </c>
      <c r="C1827" s="776" t="s">
        <v>7087</v>
      </c>
      <c r="D1827" s="777"/>
      <c r="E1827" s="1040">
        <v>1200</v>
      </c>
      <c r="F1827" s="997">
        <v>1400</v>
      </c>
      <c r="G1827" s="998">
        <v>0</v>
      </c>
      <c r="H1827" s="998">
        <v>0</v>
      </c>
      <c r="I1827" s="998"/>
    </row>
    <row r="1828" spans="1:9" s="593" customFormat="1" ht="16.5">
      <c r="A1828" s="775">
        <v>117</v>
      </c>
      <c r="B1828" s="776"/>
      <c r="C1828" s="776" t="s">
        <v>7088</v>
      </c>
      <c r="D1828" s="777"/>
      <c r="E1828" s="1040">
        <v>540</v>
      </c>
      <c r="F1828" s="997">
        <v>700</v>
      </c>
      <c r="G1828" s="998">
        <v>0</v>
      </c>
      <c r="H1828" s="998">
        <v>0</v>
      </c>
      <c r="I1828" s="998"/>
    </row>
    <row r="1829" spans="1:9" s="593" customFormat="1" ht="33">
      <c r="A1829" s="775">
        <v>118</v>
      </c>
      <c r="B1829" s="776" t="s">
        <v>2490</v>
      </c>
      <c r="C1829" s="776" t="s">
        <v>7087</v>
      </c>
      <c r="D1829" s="777"/>
      <c r="E1829" s="1040">
        <v>1200</v>
      </c>
      <c r="F1829" s="997">
        <v>1400</v>
      </c>
      <c r="G1829" s="998">
        <v>0</v>
      </c>
      <c r="H1829" s="998">
        <v>0</v>
      </c>
      <c r="I1829" s="998"/>
    </row>
    <row r="1830" spans="1:9" s="593" customFormat="1" ht="16.5">
      <c r="A1830" s="775">
        <v>119</v>
      </c>
      <c r="B1830" s="776"/>
      <c r="C1830" s="776" t="s">
        <v>7088</v>
      </c>
      <c r="D1830" s="777"/>
      <c r="E1830" s="1040">
        <v>540</v>
      </c>
      <c r="F1830" s="997">
        <v>700</v>
      </c>
      <c r="G1830" s="998">
        <v>0</v>
      </c>
      <c r="H1830" s="998">
        <v>0</v>
      </c>
      <c r="I1830" s="998"/>
    </row>
    <row r="1831" spans="1:9" s="593" customFormat="1" ht="33">
      <c r="A1831" s="775">
        <v>120</v>
      </c>
      <c r="B1831" s="776" t="s">
        <v>6953</v>
      </c>
      <c r="C1831" s="776" t="s">
        <v>7089</v>
      </c>
      <c r="D1831" s="777"/>
      <c r="E1831" s="1040">
        <v>242</v>
      </c>
      <c r="F1831" s="997">
        <v>350</v>
      </c>
      <c r="G1831" s="998">
        <v>0</v>
      </c>
      <c r="H1831" s="998">
        <v>0</v>
      </c>
      <c r="I1831" s="998"/>
    </row>
    <row r="1832" spans="1:9" s="593" customFormat="1" ht="33">
      <c r="A1832" s="775">
        <v>121</v>
      </c>
      <c r="B1832" s="776" t="s">
        <v>870</v>
      </c>
      <c r="C1832" s="776" t="s">
        <v>7003</v>
      </c>
      <c r="D1832" s="777"/>
      <c r="E1832" s="1040">
        <v>624</v>
      </c>
      <c r="F1832" s="997">
        <v>750</v>
      </c>
      <c r="G1832" s="997">
        <v>450</v>
      </c>
      <c r="H1832" s="998">
        <v>0</v>
      </c>
      <c r="I1832" s="998"/>
    </row>
    <row r="1833" spans="1:9" s="593" customFormat="1" ht="33">
      <c r="A1833" s="775">
        <v>122</v>
      </c>
      <c r="B1833" s="776" t="s">
        <v>1614</v>
      </c>
      <c r="C1833" s="776" t="s">
        <v>7003</v>
      </c>
      <c r="D1833" s="777"/>
      <c r="E1833" s="1040">
        <v>480</v>
      </c>
      <c r="F1833" s="997">
        <v>620</v>
      </c>
      <c r="G1833" s="998">
        <v>0</v>
      </c>
      <c r="H1833" s="998">
        <v>0</v>
      </c>
      <c r="I1833" s="998"/>
    </row>
    <row r="1834" spans="1:9" s="593" customFormat="1" ht="33">
      <c r="A1834" s="775">
        <v>123</v>
      </c>
      <c r="B1834" s="776" t="s">
        <v>1648</v>
      </c>
      <c r="C1834" s="776" t="s">
        <v>7090</v>
      </c>
      <c r="D1834" s="777"/>
      <c r="E1834" s="1040">
        <v>242</v>
      </c>
      <c r="F1834" s="997">
        <v>400</v>
      </c>
      <c r="G1834" s="998">
        <v>0</v>
      </c>
      <c r="H1834" s="998">
        <v>0</v>
      </c>
      <c r="I1834" s="998"/>
    </row>
    <row r="1835" spans="1:9" s="593" customFormat="1" ht="33">
      <c r="A1835" s="775">
        <v>124</v>
      </c>
      <c r="B1835" s="776" t="s">
        <v>1612</v>
      </c>
      <c r="C1835" s="776" t="s">
        <v>7090</v>
      </c>
      <c r="D1835" s="777"/>
      <c r="E1835" s="1040">
        <v>242</v>
      </c>
      <c r="F1835" s="997">
        <v>350</v>
      </c>
      <c r="G1835" s="998">
        <v>0</v>
      </c>
      <c r="H1835" s="998">
        <v>0</v>
      </c>
      <c r="I1835" s="998"/>
    </row>
    <row r="1836" spans="1:9" s="593" customFormat="1" ht="33">
      <c r="A1836" s="775">
        <v>125</v>
      </c>
      <c r="B1836" s="776" t="s">
        <v>1700</v>
      </c>
      <c r="C1836" s="776" t="s">
        <v>7090</v>
      </c>
      <c r="D1836" s="777"/>
      <c r="E1836" s="1040">
        <v>242</v>
      </c>
      <c r="F1836" s="997">
        <v>300</v>
      </c>
      <c r="G1836" s="998">
        <v>0</v>
      </c>
      <c r="H1836" s="998">
        <v>0</v>
      </c>
      <c r="I1836" s="998"/>
    </row>
    <row r="1837" spans="1:9" s="593" customFormat="1" ht="33">
      <c r="A1837" s="775">
        <v>126</v>
      </c>
      <c r="B1837" s="776" t="s">
        <v>4641</v>
      </c>
      <c r="C1837" s="776" t="s">
        <v>7090</v>
      </c>
      <c r="D1837" s="777"/>
      <c r="E1837" s="1040">
        <v>242</v>
      </c>
      <c r="F1837" s="997">
        <v>250</v>
      </c>
      <c r="G1837" s="998">
        <v>0</v>
      </c>
      <c r="H1837" s="998">
        <v>0</v>
      </c>
      <c r="I1837" s="998"/>
    </row>
    <row r="1838" spans="1:9" s="593" customFormat="1" ht="33">
      <c r="A1838" s="775">
        <v>127</v>
      </c>
      <c r="B1838" s="776" t="s">
        <v>1331</v>
      </c>
      <c r="C1838" s="776" t="s">
        <v>7091</v>
      </c>
      <c r="D1838" s="777"/>
      <c r="E1838" s="1040">
        <v>624</v>
      </c>
      <c r="F1838" s="997">
        <v>750</v>
      </c>
      <c r="G1838" s="998">
        <v>0</v>
      </c>
      <c r="H1838" s="998">
        <v>0</v>
      </c>
      <c r="I1838" s="998"/>
    </row>
    <row r="1839" spans="1:9" s="593" customFormat="1" ht="33">
      <c r="A1839" s="775">
        <v>128</v>
      </c>
      <c r="B1839" s="776" t="s">
        <v>1334</v>
      </c>
      <c r="C1839" s="776" t="s">
        <v>7092</v>
      </c>
      <c r="D1839" s="777"/>
      <c r="E1839" s="1040">
        <v>480</v>
      </c>
      <c r="F1839" s="997">
        <v>620</v>
      </c>
      <c r="G1839" s="998">
        <v>0</v>
      </c>
      <c r="H1839" s="998">
        <v>0</v>
      </c>
      <c r="I1839" s="998"/>
    </row>
    <row r="1840" spans="1:9" s="593" customFormat="1" ht="33">
      <c r="A1840" s="775">
        <v>129</v>
      </c>
      <c r="B1840" s="776" t="s">
        <v>1398</v>
      </c>
      <c r="C1840" s="776" t="s">
        <v>7093</v>
      </c>
      <c r="D1840" s="777"/>
      <c r="E1840" s="1040">
        <v>480</v>
      </c>
      <c r="F1840" s="997">
        <v>570</v>
      </c>
      <c r="G1840" s="998">
        <v>0</v>
      </c>
      <c r="H1840" s="998">
        <v>0</v>
      </c>
      <c r="I1840" s="998"/>
    </row>
    <row r="1841" spans="1:9" s="593" customFormat="1" ht="33">
      <c r="A1841" s="775">
        <v>130</v>
      </c>
      <c r="B1841" s="776" t="s">
        <v>874</v>
      </c>
      <c r="C1841" s="776" t="s">
        <v>7094</v>
      </c>
      <c r="D1841" s="777"/>
      <c r="E1841" s="1040">
        <v>480</v>
      </c>
      <c r="F1841" s="997">
        <v>520</v>
      </c>
      <c r="G1841" s="997">
        <v>300</v>
      </c>
      <c r="H1841" s="998">
        <v>0</v>
      </c>
      <c r="I1841" s="998"/>
    </row>
    <row r="1842" spans="1:9" s="593" customFormat="1" ht="33">
      <c r="A1842" s="775">
        <v>131</v>
      </c>
      <c r="B1842" s="776" t="s">
        <v>4742</v>
      </c>
      <c r="C1842" s="776" t="s">
        <v>7095</v>
      </c>
      <c r="D1842" s="777"/>
      <c r="E1842" s="1040">
        <v>242</v>
      </c>
      <c r="F1842" s="997">
        <v>400</v>
      </c>
      <c r="G1842" s="997">
        <v>280</v>
      </c>
      <c r="H1842" s="998">
        <v>0</v>
      </c>
      <c r="I1842" s="998"/>
    </row>
    <row r="1843" spans="1:9" s="593" customFormat="1" ht="16.5">
      <c r="A1843" s="775">
        <v>132</v>
      </c>
      <c r="B1843" s="776" t="s">
        <v>4347</v>
      </c>
      <c r="C1843" s="776" t="s">
        <v>7096</v>
      </c>
      <c r="D1843" s="777"/>
      <c r="E1843" s="1040">
        <v>1200</v>
      </c>
      <c r="F1843" s="997">
        <v>1500</v>
      </c>
      <c r="G1843" s="998">
        <v>0</v>
      </c>
      <c r="H1843" s="998">
        <v>0</v>
      </c>
      <c r="I1843" s="998"/>
    </row>
    <row r="1844" spans="1:9" s="593" customFormat="1" ht="16.5">
      <c r="A1844" s="775">
        <v>133</v>
      </c>
      <c r="B1844" s="776" t="s">
        <v>1756</v>
      </c>
      <c r="C1844" s="776" t="s">
        <v>7096</v>
      </c>
      <c r="D1844" s="777"/>
      <c r="E1844" s="1040">
        <v>960</v>
      </c>
      <c r="F1844" s="997">
        <v>1100</v>
      </c>
      <c r="G1844" s="997">
        <v>650</v>
      </c>
      <c r="H1844" s="998">
        <v>0</v>
      </c>
      <c r="I1844" s="998"/>
    </row>
    <row r="1845" spans="1:9" s="593" customFormat="1" ht="66">
      <c r="A1845" s="775">
        <v>134</v>
      </c>
      <c r="B1845" s="776" t="s">
        <v>1320</v>
      </c>
      <c r="C1845" s="776" t="s">
        <v>7097</v>
      </c>
      <c r="D1845" s="777"/>
      <c r="E1845" s="1040">
        <v>780</v>
      </c>
      <c r="F1845" s="997">
        <v>950</v>
      </c>
      <c r="G1845" s="997">
        <v>500</v>
      </c>
      <c r="H1845" s="998">
        <v>0</v>
      </c>
      <c r="I1845" s="998"/>
    </row>
    <row r="1846" spans="1:9" s="593" customFormat="1" ht="33">
      <c r="A1846" s="775">
        <v>135</v>
      </c>
      <c r="B1846" s="776" t="s">
        <v>1721</v>
      </c>
      <c r="C1846" s="776" t="s">
        <v>7006</v>
      </c>
      <c r="D1846" s="777"/>
      <c r="E1846" s="1040">
        <v>864</v>
      </c>
      <c r="F1846" s="997">
        <v>1000</v>
      </c>
      <c r="G1846" s="998">
        <v>0</v>
      </c>
      <c r="H1846" s="998">
        <v>0</v>
      </c>
      <c r="I1846" s="998"/>
    </row>
    <row r="1847" spans="1:9" s="593" customFormat="1" ht="33">
      <c r="A1847" s="775">
        <v>136</v>
      </c>
      <c r="B1847" s="776" t="s">
        <v>860</v>
      </c>
      <c r="C1847" s="776" t="s">
        <v>7098</v>
      </c>
      <c r="D1847" s="777"/>
      <c r="E1847" s="1040">
        <v>660</v>
      </c>
      <c r="F1847" s="997">
        <v>800</v>
      </c>
      <c r="G1847" s="998">
        <v>0</v>
      </c>
      <c r="H1847" s="998">
        <v>0</v>
      </c>
      <c r="I1847" s="998"/>
    </row>
    <row r="1848" spans="1:9" s="593" customFormat="1" ht="33">
      <c r="A1848" s="775">
        <v>137</v>
      </c>
      <c r="B1848" s="776"/>
      <c r="C1848" s="776" t="s">
        <v>7099</v>
      </c>
      <c r="D1848" s="777"/>
      <c r="E1848" s="1040">
        <v>480</v>
      </c>
      <c r="F1848" s="997">
        <v>570</v>
      </c>
      <c r="G1848" s="998">
        <v>0</v>
      </c>
      <c r="H1848" s="998">
        <v>0</v>
      </c>
      <c r="I1848" s="998"/>
    </row>
    <row r="1849" spans="1:9" s="593" customFormat="1" ht="33">
      <c r="A1849" s="775">
        <v>138</v>
      </c>
      <c r="B1849" s="776"/>
      <c r="C1849" s="776" t="s">
        <v>7100</v>
      </c>
      <c r="D1849" s="777"/>
      <c r="E1849" s="1040">
        <v>324</v>
      </c>
      <c r="F1849" s="997">
        <v>400</v>
      </c>
      <c r="G1849" s="998">
        <v>0</v>
      </c>
      <c r="H1849" s="998">
        <v>0</v>
      </c>
      <c r="I1849" s="998"/>
    </row>
    <row r="1850" spans="1:9" s="593" customFormat="1" ht="49.5">
      <c r="A1850" s="775">
        <v>139</v>
      </c>
      <c r="B1850" s="776"/>
      <c r="C1850" s="776" t="s">
        <v>7101</v>
      </c>
      <c r="D1850" s="777"/>
      <c r="E1850" s="1040">
        <v>242</v>
      </c>
      <c r="F1850" s="997">
        <v>300</v>
      </c>
      <c r="G1850" s="998">
        <v>0</v>
      </c>
      <c r="H1850" s="998">
        <v>0</v>
      </c>
      <c r="I1850" s="998"/>
    </row>
    <row r="1851" spans="1:9" s="593" customFormat="1" ht="33">
      <c r="A1851" s="775">
        <v>140</v>
      </c>
      <c r="B1851" s="776" t="s">
        <v>2489</v>
      </c>
      <c r="C1851" s="776" t="s">
        <v>7102</v>
      </c>
      <c r="D1851" s="777"/>
      <c r="E1851" s="1040">
        <v>242</v>
      </c>
      <c r="F1851" s="997">
        <v>400</v>
      </c>
      <c r="G1851" s="998">
        <v>0</v>
      </c>
      <c r="H1851" s="998">
        <v>0</v>
      </c>
      <c r="I1851" s="998"/>
    </row>
    <row r="1852" spans="1:9" s="593" customFormat="1" ht="33">
      <c r="A1852" s="775">
        <v>141</v>
      </c>
      <c r="B1852" s="776" t="s">
        <v>2200</v>
      </c>
      <c r="C1852" s="776" t="s">
        <v>7006</v>
      </c>
      <c r="D1852" s="777"/>
      <c r="E1852" s="1040">
        <v>242</v>
      </c>
      <c r="F1852" s="997">
        <v>400</v>
      </c>
      <c r="G1852" s="998">
        <v>0</v>
      </c>
      <c r="H1852" s="998">
        <v>0</v>
      </c>
      <c r="I1852" s="998"/>
    </row>
    <row r="1853" spans="1:9" s="593" customFormat="1" ht="33">
      <c r="A1853" s="775">
        <v>142</v>
      </c>
      <c r="B1853" s="776" t="s">
        <v>1399</v>
      </c>
      <c r="C1853" s="776" t="s">
        <v>7103</v>
      </c>
      <c r="D1853" s="777"/>
      <c r="E1853" s="1040">
        <v>242</v>
      </c>
      <c r="F1853" s="997">
        <v>400</v>
      </c>
      <c r="G1853" s="997">
        <v>320</v>
      </c>
      <c r="H1853" s="997">
        <v>250</v>
      </c>
      <c r="I1853" s="998"/>
    </row>
    <row r="1854" spans="1:9" s="593" customFormat="1" ht="16.5">
      <c r="A1854" s="775">
        <v>143</v>
      </c>
      <c r="B1854" s="776" t="s">
        <v>1659</v>
      </c>
      <c r="C1854" s="776" t="s">
        <v>7104</v>
      </c>
      <c r="D1854" s="777"/>
      <c r="E1854" s="1040">
        <v>420</v>
      </c>
      <c r="F1854" s="997">
        <v>500</v>
      </c>
      <c r="G1854" s="998">
        <v>0</v>
      </c>
      <c r="H1854" s="998">
        <v>0</v>
      </c>
      <c r="I1854" s="998"/>
    </row>
    <row r="1855" spans="1:9" s="593" customFormat="1" ht="49.5">
      <c r="A1855" s="775">
        <v>144</v>
      </c>
      <c r="B1855" s="776" t="s">
        <v>878</v>
      </c>
      <c r="C1855" s="776" t="s">
        <v>7105</v>
      </c>
      <c r="D1855" s="777"/>
      <c r="E1855" s="1040">
        <v>324</v>
      </c>
      <c r="F1855" s="997">
        <v>400</v>
      </c>
      <c r="G1855" s="998">
        <v>0</v>
      </c>
      <c r="H1855" s="998">
        <v>0</v>
      </c>
      <c r="I1855" s="998"/>
    </row>
    <row r="1856" spans="1:9" s="593" customFormat="1" ht="49.5">
      <c r="A1856" s="775">
        <v>145</v>
      </c>
      <c r="B1856" s="776" t="s">
        <v>4918</v>
      </c>
      <c r="C1856" s="776" t="s">
        <v>7106</v>
      </c>
      <c r="D1856" s="777"/>
      <c r="E1856" s="1040">
        <v>420</v>
      </c>
      <c r="F1856" s="997">
        <v>500</v>
      </c>
      <c r="G1856" s="997">
        <v>350</v>
      </c>
      <c r="H1856" s="998">
        <v>0</v>
      </c>
      <c r="I1856" s="998"/>
    </row>
    <row r="1857" spans="1:9" s="593" customFormat="1" ht="33">
      <c r="A1857" s="775">
        <v>146</v>
      </c>
      <c r="B1857" s="776" t="s">
        <v>868</v>
      </c>
      <c r="C1857" s="776" t="s">
        <v>7107</v>
      </c>
      <c r="D1857" s="777"/>
      <c r="E1857" s="1040">
        <v>744</v>
      </c>
      <c r="F1857" s="997">
        <v>900</v>
      </c>
      <c r="G1857" s="998">
        <v>0</v>
      </c>
      <c r="H1857" s="998">
        <v>0</v>
      </c>
      <c r="I1857" s="998"/>
    </row>
    <row r="1858" spans="1:9" s="593" customFormat="1" ht="33">
      <c r="A1858" s="775">
        <v>147</v>
      </c>
      <c r="B1858" s="776" t="s">
        <v>1696</v>
      </c>
      <c r="C1858" s="776" t="s">
        <v>7108</v>
      </c>
      <c r="D1858" s="777"/>
      <c r="E1858" s="1040">
        <v>540</v>
      </c>
      <c r="F1858" s="997">
        <v>650</v>
      </c>
      <c r="G1858" s="997">
        <v>400</v>
      </c>
      <c r="H1858" s="998">
        <v>0</v>
      </c>
      <c r="I1858" s="998"/>
    </row>
    <row r="1859" spans="1:9" s="593" customFormat="1" ht="33">
      <c r="A1859" s="775">
        <v>148</v>
      </c>
      <c r="B1859" s="776" t="s">
        <v>1840</v>
      </c>
      <c r="C1859" s="776" t="s">
        <v>7109</v>
      </c>
      <c r="D1859" s="777"/>
      <c r="E1859" s="1040">
        <v>744</v>
      </c>
      <c r="F1859" s="997">
        <v>900</v>
      </c>
      <c r="G1859" s="998">
        <v>0</v>
      </c>
      <c r="H1859" s="998">
        <v>0</v>
      </c>
      <c r="I1859" s="998"/>
    </row>
    <row r="1860" spans="1:9" s="593" customFormat="1" ht="33">
      <c r="A1860" s="775">
        <v>149</v>
      </c>
      <c r="B1860" s="776" t="s">
        <v>1722</v>
      </c>
      <c r="C1860" s="776" t="s">
        <v>7109</v>
      </c>
      <c r="D1860" s="777"/>
      <c r="E1860" s="1040">
        <v>540</v>
      </c>
      <c r="F1860" s="997">
        <v>650</v>
      </c>
      <c r="G1860" s="998">
        <v>0</v>
      </c>
      <c r="H1860" s="998">
        <v>0</v>
      </c>
      <c r="I1860" s="998"/>
    </row>
    <row r="1861" spans="1:9" s="593" customFormat="1" ht="33">
      <c r="A1861" s="775">
        <v>150</v>
      </c>
      <c r="B1861" s="776" t="s">
        <v>1967</v>
      </c>
      <c r="C1861" s="776" t="s">
        <v>7110</v>
      </c>
      <c r="D1861" s="777"/>
      <c r="E1861" s="1040">
        <v>936</v>
      </c>
      <c r="F1861" s="997">
        <v>1100</v>
      </c>
      <c r="G1861" s="998">
        <v>0</v>
      </c>
      <c r="H1861" s="998">
        <v>0</v>
      </c>
      <c r="I1861" s="998"/>
    </row>
    <row r="1862" spans="1:9" s="593" customFormat="1" ht="33">
      <c r="A1862" s="775">
        <v>151</v>
      </c>
      <c r="B1862" s="776"/>
      <c r="C1862" s="776" t="s">
        <v>7111</v>
      </c>
      <c r="D1862" s="777"/>
      <c r="E1862" s="1040">
        <v>744</v>
      </c>
      <c r="F1862" s="997">
        <v>900</v>
      </c>
      <c r="G1862" s="998">
        <v>0</v>
      </c>
      <c r="H1862" s="998">
        <v>0</v>
      </c>
      <c r="I1862" s="998"/>
    </row>
    <row r="1863" spans="1:9" s="593" customFormat="1" ht="33">
      <c r="A1863" s="775">
        <v>152</v>
      </c>
      <c r="B1863" s="776" t="s">
        <v>1694</v>
      </c>
      <c r="C1863" s="776" t="s">
        <v>7110</v>
      </c>
      <c r="D1863" s="777"/>
      <c r="E1863" s="1040">
        <v>715</v>
      </c>
      <c r="F1863" s="997">
        <v>850</v>
      </c>
      <c r="G1863" s="998">
        <v>0</v>
      </c>
      <c r="H1863" s="998">
        <v>0</v>
      </c>
      <c r="I1863" s="998"/>
    </row>
    <row r="1864" spans="1:9" s="593" customFormat="1" ht="33">
      <c r="A1864" s="775">
        <v>153</v>
      </c>
      <c r="B1864" s="776" t="s">
        <v>1841</v>
      </c>
      <c r="C1864" s="776" t="s">
        <v>7110</v>
      </c>
      <c r="D1864" s="777"/>
      <c r="E1864" s="1040">
        <v>689</v>
      </c>
      <c r="F1864" s="997">
        <v>800</v>
      </c>
      <c r="G1864" s="998">
        <v>0</v>
      </c>
      <c r="H1864" s="998">
        <v>0</v>
      </c>
      <c r="I1864" s="998"/>
    </row>
    <row r="1865" spans="1:9" s="593" customFormat="1" ht="33">
      <c r="A1865" s="775">
        <v>154</v>
      </c>
      <c r="B1865" s="776"/>
      <c r="C1865" s="776" t="s">
        <v>7111</v>
      </c>
      <c r="D1865" s="777"/>
      <c r="E1865" s="1040">
        <v>540</v>
      </c>
      <c r="F1865" s="997">
        <v>640</v>
      </c>
      <c r="G1865" s="998">
        <v>0</v>
      </c>
      <c r="H1865" s="998">
        <v>0</v>
      </c>
      <c r="I1865" s="998"/>
    </row>
    <row r="1866" spans="1:9" s="593" customFormat="1" ht="33">
      <c r="A1866" s="775">
        <v>155</v>
      </c>
      <c r="B1866" s="776" t="s">
        <v>6960</v>
      </c>
      <c r="C1866" s="776" t="s">
        <v>7112</v>
      </c>
      <c r="D1866" s="777"/>
      <c r="E1866" s="1040">
        <v>806</v>
      </c>
      <c r="F1866" s="997">
        <v>1000</v>
      </c>
      <c r="G1866" s="998">
        <v>0</v>
      </c>
      <c r="H1866" s="998">
        <v>0</v>
      </c>
      <c r="I1866" s="998"/>
    </row>
    <row r="1867" spans="1:9" s="593" customFormat="1" ht="33">
      <c r="A1867" s="775">
        <v>156</v>
      </c>
      <c r="B1867" s="776" t="s">
        <v>1341</v>
      </c>
      <c r="C1867" s="776" t="s">
        <v>7111</v>
      </c>
      <c r="D1867" s="777"/>
      <c r="E1867" s="1040">
        <v>242</v>
      </c>
      <c r="F1867" s="997">
        <v>400</v>
      </c>
      <c r="G1867" s="998">
        <v>0</v>
      </c>
      <c r="H1867" s="998">
        <v>0</v>
      </c>
      <c r="I1867" s="998"/>
    </row>
    <row r="1868" spans="1:9" s="593" customFormat="1" ht="16.5">
      <c r="A1868" s="775">
        <v>157</v>
      </c>
      <c r="B1868" s="776" t="s">
        <v>1313</v>
      </c>
      <c r="C1868" s="776" t="s">
        <v>7113</v>
      </c>
      <c r="D1868" s="777"/>
      <c r="E1868" s="1040">
        <v>242</v>
      </c>
      <c r="F1868" s="997">
        <v>400</v>
      </c>
      <c r="G1868" s="997">
        <v>280</v>
      </c>
      <c r="H1868" s="998">
        <v>0</v>
      </c>
      <c r="I1868" s="998"/>
    </row>
    <row r="1869" spans="1:9" s="593" customFormat="1" ht="33">
      <c r="A1869" s="775">
        <v>158</v>
      </c>
      <c r="B1869" s="776" t="s">
        <v>1674</v>
      </c>
      <c r="C1869" s="776" t="s">
        <v>7114</v>
      </c>
      <c r="D1869" s="777"/>
      <c r="E1869" s="1040">
        <v>242</v>
      </c>
      <c r="F1869" s="997">
        <v>400</v>
      </c>
      <c r="G1869" s="998">
        <v>0</v>
      </c>
      <c r="H1869" s="998">
        <v>0</v>
      </c>
      <c r="I1869" s="998"/>
    </row>
    <row r="1870" spans="1:9" s="593" customFormat="1" ht="16.5">
      <c r="A1870" s="775">
        <v>159</v>
      </c>
      <c r="B1870" s="776" t="s">
        <v>1654</v>
      </c>
      <c r="C1870" s="776" t="s">
        <v>7115</v>
      </c>
      <c r="D1870" s="777"/>
      <c r="E1870" s="1040">
        <v>242</v>
      </c>
      <c r="F1870" s="997">
        <v>400</v>
      </c>
      <c r="G1870" s="997">
        <v>320</v>
      </c>
      <c r="H1870" s="997">
        <v>280</v>
      </c>
      <c r="I1870" s="998"/>
    </row>
    <row r="1871" spans="1:9" s="593" customFormat="1" ht="16.5">
      <c r="A1871" s="775">
        <v>160</v>
      </c>
      <c r="B1871" s="776" t="s">
        <v>866</v>
      </c>
      <c r="C1871" s="776" t="s">
        <v>7116</v>
      </c>
      <c r="D1871" s="777"/>
      <c r="E1871" s="1040">
        <v>780</v>
      </c>
      <c r="F1871" s="997">
        <v>950</v>
      </c>
      <c r="G1871" s="997">
        <v>600</v>
      </c>
      <c r="H1871" s="998">
        <v>0</v>
      </c>
      <c r="I1871" s="998"/>
    </row>
    <row r="1872" spans="1:9" s="593" customFormat="1" ht="16.5">
      <c r="A1872" s="775">
        <v>161</v>
      </c>
      <c r="B1872" s="776"/>
      <c r="C1872" s="776" t="s">
        <v>7049</v>
      </c>
      <c r="D1872" s="777"/>
      <c r="E1872" s="1040">
        <v>576</v>
      </c>
      <c r="F1872" s="997">
        <v>700</v>
      </c>
      <c r="G1872" s="997">
        <v>400</v>
      </c>
      <c r="H1872" s="998">
        <v>0</v>
      </c>
      <c r="I1872" s="998"/>
    </row>
    <row r="1873" spans="1:9" s="593" customFormat="1" ht="16.5">
      <c r="A1873" s="775">
        <v>162</v>
      </c>
      <c r="B1873" s="776"/>
      <c r="C1873" s="776" t="s">
        <v>7117</v>
      </c>
      <c r="D1873" s="777"/>
      <c r="E1873" s="1040">
        <v>432</v>
      </c>
      <c r="F1873" s="997">
        <v>500</v>
      </c>
      <c r="G1873" s="997">
        <v>350</v>
      </c>
      <c r="H1873" s="997">
        <v>280</v>
      </c>
      <c r="I1873" s="998"/>
    </row>
    <row r="1874" spans="1:9" s="593" customFormat="1" ht="66">
      <c r="A1874" s="775">
        <v>163</v>
      </c>
      <c r="B1874" s="776" t="s">
        <v>1669</v>
      </c>
      <c r="C1874" s="776" t="s">
        <v>7118</v>
      </c>
      <c r="D1874" s="777"/>
      <c r="E1874" s="1040">
        <v>480</v>
      </c>
      <c r="F1874" s="997">
        <v>570</v>
      </c>
      <c r="G1874" s="997">
        <v>400</v>
      </c>
      <c r="H1874" s="998">
        <v>0</v>
      </c>
      <c r="I1874" s="998"/>
    </row>
    <row r="1875" spans="1:9" s="593" customFormat="1" ht="49.5">
      <c r="A1875" s="775">
        <v>164</v>
      </c>
      <c r="B1875" s="776"/>
      <c r="C1875" s="776" t="s">
        <v>7119</v>
      </c>
      <c r="D1875" s="777"/>
      <c r="E1875" s="1040">
        <v>242</v>
      </c>
      <c r="F1875" s="997">
        <v>400</v>
      </c>
      <c r="G1875" s="997">
        <v>280</v>
      </c>
      <c r="H1875" s="998">
        <v>0</v>
      </c>
      <c r="I1875" s="998"/>
    </row>
    <row r="1876" spans="1:9" s="593" customFormat="1" ht="33">
      <c r="A1876" s="775">
        <v>165</v>
      </c>
      <c r="B1876" s="776" t="s">
        <v>4358</v>
      </c>
      <c r="C1876" s="776" t="s">
        <v>7120</v>
      </c>
      <c r="D1876" s="777"/>
      <c r="E1876" s="1040">
        <v>242</v>
      </c>
      <c r="F1876" s="997">
        <v>400</v>
      </c>
      <c r="G1876" s="997">
        <v>280</v>
      </c>
      <c r="H1876" s="998">
        <v>0</v>
      </c>
      <c r="I1876" s="998"/>
    </row>
    <row r="1877" spans="1:9" s="593" customFormat="1" ht="66">
      <c r="A1877" s="775">
        <v>166</v>
      </c>
      <c r="B1877" s="776" t="s">
        <v>6965</v>
      </c>
      <c r="C1877" s="776" t="s">
        <v>7121</v>
      </c>
      <c r="D1877" s="777"/>
      <c r="E1877" s="1040">
        <v>242</v>
      </c>
      <c r="F1877" s="997">
        <v>400</v>
      </c>
      <c r="G1877" s="997">
        <v>280</v>
      </c>
      <c r="H1877" s="998">
        <v>0</v>
      </c>
      <c r="I1877" s="998"/>
    </row>
    <row r="1878" spans="1:9" s="593" customFormat="1" ht="33">
      <c r="A1878" s="775">
        <v>167</v>
      </c>
      <c r="B1878" s="776" t="s">
        <v>1597</v>
      </c>
      <c r="C1878" s="776" t="s">
        <v>7122</v>
      </c>
      <c r="D1878" s="777"/>
      <c r="E1878" s="1040">
        <v>242</v>
      </c>
      <c r="F1878" s="997">
        <v>400</v>
      </c>
      <c r="G1878" s="997">
        <v>280</v>
      </c>
      <c r="H1878" s="998">
        <v>0</v>
      </c>
      <c r="I1878" s="998"/>
    </row>
    <row r="1879" spans="1:9" s="593" customFormat="1" ht="49.5">
      <c r="A1879" s="775">
        <v>168</v>
      </c>
      <c r="B1879" s="776" t="s">
        <v>1656</v>
      </c>
      <c r="C1879" s="776" t="s">
        <v>7123</v>
      </c>
      <c r="D1879" s="777"/>
      <c r="E1879" s="1040">
        <v>242</v>
      </c>
      <c r="F1879" s="997">
        <v>500</v>
      </c>
      <c r="G1879" s="997">
        <v>350</v>
      </c>
      <c r="H1879" s="997">
        <v>280</v>
      </c>
      <c r="I1879" s="998"/>
    </row>
    <row r="1880" spans="1:9" s="593" customFormat="1" ht="33">
      <c r="A1880" s="775">
        <v>169</v>
      </c>
      <c r="B1880" s="776" t="s">
        <v>1731</v>
      </c>
      <c r="C1880" s="776" t="s">
        <v>7124</v>
      </c>
      <c r="D1880" s="777"/>
      <c r="E1880" s="1040">
        <v>242</v>
      </c>
      <c r="F1880" s="997">
        <v>400</v>
      </c>
      <c r="G1880" s="997">
        <v>280</v>
      </c>
      <c r="H1880" s="998">
        <v>0</v>
      </c>
      <c r="I1880" s="998"/>
    </row>
    <row r="1881" spans="1:9" s="593" customFormat="1" ht="49.5">
      <c r="A1881" s="775">
        <v>170</v>
      </c>
      <c r="B1881" s="776" t="s">
        <v>857</v>
      </c>
      <c r="C1881" s="776" t="s">
        <v>7125</v>
      </c>
      <c r="D1881" s="777"/>
      <c r="E1881" s="1040">
        <v>242</v>
      </c>
      <c r="F1881" s="997">
        <v>300</v>
      </c>
      <c r="G1881" s="998">
        <v>0</v>
      </c>
      <c r="H1881" s="998">
        <v>0</v>
      </c>
      <c r="I1881" s="998"/>
    </row>
    <row r="1882" spans="1:9" s="593" customFormat="1" ht="33">
      <c r="A1882" s="775">
        <v>171</v>
      </c>
      <c r="B1882" s="776" t="s">
        <v>1340</v>
      </c>
      <c r="C1882" s="776" t="s">
        <v>7126</v>
      </c>
      <c r="D1882" s="777"/>
      <c r="E1882" s="1040">
        <v>242</v>
      </c>
      <c r="F1882" s="997">
        <v>300</v>
      </c>
      <c r="G1882" s="997">
        <v>250</v>
      </c>
      <c r="H1882" s="998">
        <v>0</v>
      </c>
      <c r="I1882" s="998"/>
    </row>
    <row r="1883" spans="1:9" s="593" customFormat="1" ht="49.5">
      <c r="A1883" s="775">
        <v>172</v>
      </c>
      <c r="B1883" s="776" t="s">
        <v>2165</v>
      </c>
      <c r="C1883" s="776" t="s">
        <v>7127</v>
      </c>
      <c r="D1883" s="777"/>
      <c r="E1883" s="1040">
        <v>242</v>
      </c>
      <c r="F1883" s="997">
        <v>400</v>
      </c>
      <c r="G1883" s="997">
        <v>280</v>
      </c>
      <c r="H1883" s="998">
        <v>0</v>
      </c>
      <c r="I1883" s="998"/>
    </row>
    <row r="1884" spans="1:9" s="593" customFormat="1" ht="49.5">
      <c r="A1884" s="775">
        <v>173</v>
      </c>
      <c r="B1884" s="776" t="s">
        <v>1417</v>
      </c>
      <c r="C1884" s="776" t="s">
        <v>7128</v>
      </c>
      <c r="D1884" s="777"/>
      <c r="E1884" s="1040">
        <v>242</v>
      </c>
      <c r="F1884" s="997">
        <v>400</v>
      </c>
      <c r="G1884" s="997">
        <v>280</v>
      </c>
      <c r="H1884" s="997">
        <v>250</v>
      </c>
      <c r="I1884" s="998"/>
    </row>
    <row r="1885" spans="1:9" s="593" customFormat="1" ht="33">
      <c r="A1885" s="775">
        <v>174</v>
      </c>
      <c r="B1885" s="776" t="s">
        <v>1591</v>
      </c>
      <c r="C1885" s="776" t="s">
        <v>7129</v>
      </c>
      <c r="D1885" s="777"/>
      <c r="E1885" s="1040">
        <v>242</v>
      </c>
      <c r="F1885" s="997">
        <v>400</v>
      </c>
      <c r="G1885" s="997">
        <v>280</v>
      </c>
      <c r="H1885" s="998">
        <v>0</v>
      </c>
      <c r="I1885" s="998"/>
    </row>
    <row r="1886" spans="1:9" s="593" customFormat="1" ht="49.5">
      <c r="A1886" s="775">
        <v>175</v>
      </c>
      <c r="B1886" s="776" t="s">
        <v>1314</v>
      </c>
      <c r="C1886" s="776" t="s">
        <v>7130</v>
      </c>
      <c r="D1886" s="777"/>
      <c r="E1886" s="1040">
        <v>242</v>
      </c>
      <c r="F1886" s="997">
        <v>400</v>
      </c>
      <c r="G1886" s="997">
        <v>280</v>
      </c>
      <c r="H1886" s="997">
        <v>250</v>
      </c>
      <c r="I1886" s="998"/>
    </row>
    <row r="1887" spans="1:9" s="593" customFormat="1" ht="49.5">
      <c r="A1887" s="775">
        <v>176</v>
      </c>
      <c r="B1887" s="776" t="s">
        <v>6974</v>
      </c>
      <c r="C1887" s="776" t="s">
        <v>7131</v>
      </c>
      <c r="D1887" s="777"/>
      <c r="E1887" s="1040">
        <v>242</v>
      </c>
      <c r="F1887" s="997">
        <v>400</v>
      </c>
      <c r="G1887" s="997">
        <v>280</v>
      </c>
      <c r="H1887" s="997">
        <v>250</v>
      </c>
      <c r="I1887" s="998"/>
    </row>
    <row r="1888" spans="1:9" s="593" customFormat="1" ht="49.5">
      <c r="A1888" s="775">
        <v>177</v>
      </c>
      <c r="B1888" s="776" t="s">
        <v>6976</v>
      </c>
      <c r="C1888" s="776" t="s">
        <v>7132</v>
      </c>
      <c r="D1888" s="777"/>
      <c r="E1888" s="1040">
        <v>242</v>
      </c>
      <c r="F1888" s="997">
        <v>400</v>
      </c>
      <c r="G1888" s="997">
        <v>280</v>
      </c>
      <c r="H1888" s="997">
        <v>250</v>
      </c>
      <c r="I1888" s="998"/>
    </row>
    <row r="1889" spans="1:9" s="593" customFormat="1" ht="16.5">
      <c r="A1889" s="775">
        <v>178</v>
      </c>
      <c r="B1889" s="776" t="s">
        <v>1584</v>
      </c>
      <c r="C1889" s="776" t="s">
        <v>7133</v>
      </c>
      <c r="D1889" s="777"/>
      <c r="E1889" s="1040">
        <v>242</v>
      </c>
      <c r="F1889" s="997">
        <v>400</v>
      </c>
      <c r="G1889" s="997">
        <v>280</v>
      </c>
      <c r="H1889" s="997">
        <v>250</v>
      </c>
      <c r="I1889" s="998"/>
    </row>
    <row r="1890" spans="1:9" s="593" customFormat="1" ht="16.5">
      <c r="A1890" s="775">
        <v>179</v>
      </c>
      <c r="B1890" s="776" t="s">
        <v>4351</v>
      </c>
      <c r="C1890" s="776" t="s">
        <v>7134</v>
      </c>
      <c r="D1890" s="777"/>
      <c r="E1890" s="1040">
        <v>242</v>
      </c>
      <c r="F1890" s="997">
        <v>400</v>
      </c>
      <c r="G1890" s="997">
        <v>280</v>
      </c>
      <c r="H1890" s="998">
        <v>0</v>
      </c>
      <c r="I1890" s="998"/>
    </row>
    <row r="1891" spans="1:9" s="593" customFormat="1" ht="49.5">
      <c r="A1891" s="775">
        <v>180</v>
      </c>
      <c r="B1891" s="776" t="s">
        <v>2808</v>
      </c>
      <c r="C1891" s="776" t="s">
        <v>7135</v>
      </c>
      <c r="D1891" s="777"/>
      <c r="E1891" s="1040">
        <v>242</v>
      </c>
      <c r="F1891" s="997">
        <v>400</v>
      </c>
      <c r="G1891" s="997">
        <v>280</v>
      </c>
      <c r="H1891" s="997">
        <v>250</v>
      </c>
      <c r="I1891" s="998"/>
    </row>
    <row r="1892" spans="1:9" s="593" customFormat="1" ht="16.5">
      <c r="A1892" s="775">
        <v>181</v>
      </c>
      <c r="B1892" s="776" t="s">
        <v>2006</v>
      </c>
      <c r="C1892" s="776" t="s">
        <v>7136</v>
      </c>
      <c r="D1892" s="777"/>
      <c r="E1892" s="1040">
        <v>242</v>
      </c>
      <c r="F1892" s="997">
        <v>300</v>
      </c>
      <c r="G1892" s="997">
        <v>250</v>
      </c>
      <c r="H1892" s="998">
        <v>0</v>
      </c>
      <c r="I1892" s="998"/>
    </row>
    <row r="1893" spans="1:9" s="593" customFormat="1" ht="16.5">
      <c r="A1893" s="775">
        <v>182</v>
      </c>
      <c r="B1893" s="776" t="s">
        <v>1348</v>
      </c>
      <c r="C1893" s="776" t="s">
        <v>7137</v>
      </c>
      <c r="D1893" s="777"/>
      <c r="E1893" s="1040">
        <v>242</v>
      </c>
      <c r="F1893" s="997">
        <v>300</v>
      </c>
      <c r="G1893" s="997">
        <v>250</v>
      </c>
      <c r="H1893" s="998">
        <v>0</v>
      </c>
      <c r="I1893" s="998"/>
    </row>
    <row r="1894" spans="1:9" s="593" customFormat="1" ht="33">
      <c r="A1894" s="775">
        <v>183</v>
      </c>
      <c r="B1894" s="776" t="s">
        <v>2492</v>
      </c>
      <c r="C1894" s="776" t="s">
        <v>7138</v>
      </c>
      <c r="D1894" s="777"/>
      <c r="E1894" s="1040">
        <v>242</v>
      </c>
      <c r="F1894" s="997">
        <v>300</v>
      </c>
      <c r="G1894" s="997">
        <v>250</v>
      </c>
      <c r="H1894" s="998">
        <v>0</v>
      </c>
      <c r="I1894" s="998"/>
    </row>
    <row r="1895" spans="1:9" s="593" customFormat="1" ht="33">
      <c r="A1895" s="775">
        <v>184</v>
      </c>
      <c r="B1895" s="776" t="s">
        <v>6979</v>
      </c>
      <c r="C1895" s="776" t="s">
        <v>7139</v>
      </c>
      <c r="D1895" s="777"/>
      <c r="E1895" s="1040">
        <v>242</v>
      </c>
      <c r="F1895" s="997">
        <v>300</v>
      </c>
      <c r="G1895" s="997">
        <v>250</v>
      </c>
      <c r="H1895" s="998">
        <v>0</v>
      </c>
      <c r="I1895" s="998"/>
    </row>
    <row r="1896" spans="1:9" s="593" customFormat="1" ht="49.5">
      <c r="A1896" s="775">
        <v>185</v>
      </c>
      <c r="B1896" s="776" t="s">
        <v>1378</v>
      </c>
      <c r="C1896" s="776" t="s">
        <v>7140</v>
      </c>
      <c r="D1896" s="777"/>
      <c r="E1896" s="1040">
        <v>242</v>
      </c>
      <c r="F1896" s="997">
        <v>300</v>
      </c>
      <c r="G1896" s="997">
        <v>250</v>
      </c>
      <c r="H1896" s="998">
        <v>0</v>
      </c>
      <c r="I1896" s="998"/>
    </row>
    <row r="1897" spans="1:9" s="593" customFormat="1" ht="49.5">
      <c r="A1897" s="775">
        <v>186</v>
      </c>
      <c r="B1897" s="776" t="s">
        <v>6983</v>
      </c>
      <c r="C1897" s="776" t="s">
        <v>7141</v>
      </c>
      <c r="D1897" s="777"/>
      <c r="E1897" s="1040">
        <v>242</v>
      </c>
      <c r="F1897" s="997">
        <v>300</v>
      </c>
      <c r="G1897" s="997">
        <v>250</v>
      </c>
      <c r="H1897" s="998">
        <v>0</v>
      </c>
      <c r="I1897" s="998"/>
    </row>
    <row r="1898" spans="1:9" s="593" customFormat="1" ht="33">
      <c r="A1898" s="775">
        <v>187</v>
      </c>
      <c r="B1898" s="776" t="s">
        <v>892</v>
      </c>
      <c r="C1898" s="776" t="s">
        <v>7142</v>
      </c>
      <c r="D1898" s="777"/>
      <c r="E1898" s="1040">
        <v>242</v>
      </c>
      <c r="F1898" s="997">
        <v>400</v>
      </c>
      <c r="G1898" s="997">
        <v>280</v>
      </c>
      <c r="H1898" s="997">
        <v>250</v>
      </c>
      <c r="I1898" s="998"/>
    </row>
    <row r="1899" spans="1:9" s="593" customFormat="1" ht="49.5">
      <c r="A1899" s="775">
        <v>188</v>
      </c>
      <c r="B1899" s="776" t="s">
        <v>6985</v>
      </c>
      <c r="C1899" s="776" t="s">
        <v>7143</v>
      </c>
      <c r="D1899" s="777"/>
      <c r="E1899" s="1040">
        <v>242</v>
      </c>
      <c r="F1899" s="997">
        <v>400</v>
      </c>
      <c r="G1899" s="997">
        <v>280</v>
      </c>
      <c r="H1899" s="997">
        <v>250</v>
      </c>
      <c r="I1899" s="998"/>
    </row>
    <row r="1900" spans="1:9" s="593" customFormat="1" ht="49.5">
      <c r="A1900" s="775">
        <v>189</v>
      </c>
      <c r="B1900" s="776" t="s">
        <v>6987</v>
      </c>
      <c r="C1900" s="776" t="s">
        <v>7144</v>
      </c>
      <c r="D1900" s="777"/>
      <c r="E1900" s="1040">
        <v>242</v>
      </c>
      <c r="F1900" s="997">
        <v>400</v>
      </c>
      <c r="G1900" s="997">
        <v>280</v>
      </c>
      <c r="H1900" s="997">
        <v>250</v>
      </c>
      <c r="I1900" s="998"/>
    </row>
    <row r="1901" spans="1:9" s="593" customFormat="1" ht="99">
      <c r="A1901" s="775">
        <v>190</v>
      </c>
      <c r="B1901" s="776" t="s">
        <v>209</v>
      </c>
      <c r="C1901" s="776" t="s">
        <v>7145</v>
      </c>
      <c r="D1901" s="777"/>
      <c r="E1901" s="1040">
        <v>360</v>
      </c>
      <c r="F1901" s="997">
        <v>500</v>
      </c>
      <c r="G1901" s="997">
        <v>350</v>
      </c>
      <c r="H1901" s="997">
        <v>200</v>
      </c>
      <c r="I1901" s="998"/>
    </row>
    <row r="1902" spans="1:9" s="593" customFormat="1" ht="99">
      <c r="A1902" s="775">
        <v>191</v>
      </c>
      <c r="B1902" s="776"/>
      <c r="C1902" s="776" t="s">
        <v>7146</v>
      </c>
      <c r="D1902" s="777"/>
      <c r="E1902" s="1040">
        <v>300</v>
      </c>
      <c r="F1902" s="997">
        <v>380</v>
      </c>
      <c r="G1902" s="997">
        <v>300</v>
      </c>
      <c r="H1902" s="997">
        <v>180</v>
      </c>
      <c r="I1902" s="998"/>
    </row>
    <row r="1903" spans="1:9" s="593" customFormat="1" ht="66">
      <c r="A1903" s="775">
        <v>192</v>
      </c>
      <c r="B1903" s="776"/>
      <c r="C1903" s="776" t="s">
        <v>7147</v>
      </c>
      <c r="D1903" s="777"/>
      <c r="E1903" s="1040">
        <v>300</v>
      </c>
      <c r="F1903" s="997">
        <v>400</v>
      </c>
      <c r="G1903" s="997">
        <v>350</v>
      </c>
      <c r="H1903" s="997">
        <v>200</v>
      </c>
      <c r="I1903" s="998"/>
    </row>
    <row r="1904" spans="1:9" s="593" customFormat="1" ht="99">
      <c r="A1904" s="775">
        <v>193</v>
      </c>
      <c r="B1904" s="776"/>
      <c r="C1904" s="776" t="s">
        <v>7148</v>
      </c>
      <c r="D1904" s="777"/>
      <c r="E1904" s="1040">
        <v>180</v>
      </c>
      <c r="F1904" s="997">
        <v>300</v>
      </c>
      <c r="G1904" s="997">
        <v>200</v>
      </c>
      <c r="H1904" s="997">
        <v>180</v>
      </c>
      <c r="I1904" s="998"/>
    </row>
    <row r="1905" spans="1:9" s="593" customFormat="1" ht="99">
      <c r="A1905" s="775">
        <v>194</v>
      </c>
      <c r="B1905" s="776"/>
      <c r="C1905" s="776" t="s">
        <v>7149</v>
      </c>
      <c r="D1905" s="777"/>
      <c r="E1905" s="1040">
        <v>180</v>
      </c>
      <c r="F1905" s="997">
        <v>300</v>
      </c>
      <c r="G1905" s="997">
        <v>200</v>
      </c>
      <c r="H1905" s="997">
        <v>180</v>
      </c>
      <c r="I1905" s="998"/>
    </row>
    <row r="1906" spans="1:9" s="593" customFormat="1" ht="99">
      <c r="A1906" s="775">
        <v>195</v>
      </c>
      <c r="B1906" s="776" t="s">
        <v>209</v>
      </c>
      <c r="C1906" s="776" t="s">
        <v>7150</v>
      </c>
      <c r="D1906" s="777"/>
      <c r="E1906" s="1040">
        <v>350</v>
      </c>
      <c r="F1906" s="997">
        <v>420</v>
      </c>
      <c r="G1906" s="997">
        <v>250</v>
      </c>
      <c r="H1906" s="997">
        <v>200</v>
      </c>
      <c r="I1906" s="998"/>
    </row>
    <row r="1907" spans="1:9" s="593" customFormat="1" ht="33">
      <c r="A1907" s="775">
        <v>196</v>
      </c>
      <c r="B1907" s="776" t="s">
        <v>209</v>
      </c>
      <c r="C1907" s="776" t="s">
        <v>7151</v>
      </c>
      <c r="D1907" s="777"/>
      <c r="E1907" s="1040">
        <v>300</v>
      </c>
      <c r="F1907" s="997">
        <v>400</v>
      </c>
      <c r="G1907" s="997">
        <v>280</v>
      </c>
      <c r="H1907" s="997">
        <v>200</v>
      </c>
      <c r="I1907" s="998"/>
    </row>
    <row r="1908" spans="1:9" s="593" customFormat="1" ht="33">
      <c r="A1908" s="775">
        <v>197</v>
      </c>
      <c r="B1908" s="776" t="s">
        <v>209</v>
      </c>
      <c r="C1908" s="776" t="s">
        <v>7152</v>
      </c>
      <c r="D1908" s="777"/>
      <c r="E1908" s="1040">
        <v>330</v>
      </c>
      <c r="F1908" s="997">
        <v>350</v>
      </c>
      <c r="G1908" s="997">
        <v>250</v>
      </c>
      <c r="H1908" s="997">
        <v>180</v>
      </c>
      <c r="I1908" s="998"/>
    </row>
    <row r="1909" spans="1:9" s="593" customFormat="1" ht="33">
      <c r="A1909" s="775">
        <v>198</v>
      </c>
      <c r="B1909" s="776" t="s">
        <v>7002</v>
      </c>
      <c r="C1909" s="776" t="s">
        <v>7153</v>
      </c>
      <c r="D1909" s="777"/>
      <c r="E1909" s="1040">
        <v>540</v>
      </c>
      <c r="F1909" s="997">
        <v>700</v>
      </c>
      <c r="G1909" s="998">
        <v>0</v>
      </c>
      <c r="H1909" s="998">
        <v>0</v>
      </c>
      <c r="I1909" s="998"/>
    </row>
    <row r="1910" spans="1:9" s="778" customFormat="1" ht="16.5">
      <c r="A1910" s="631">
        <v>30</v>
      </c>
      <c r="B1910" s="632" t="s">
        <v>7154</v>
      </c>
      <c r="C1910" s="632"/>
      <c r="D1910" s="631"/>
      <c r="E1910" s="1074"/>
      <c r="F1910" s="1004"/>
      <c r="G1910" s="1004"/>
      <c r="H1910" s="1004"/>
      <c r="I1910" s="1005"/>
    </row>
    <row r="1911" spans="1:9" s="509" customFormat="1" ht="15" customHeight="1">
      <c r="A1911" s="593">
        <v>1</v>
      </c>
      <c r="B1911" s="509" t="s">
        <v>7155</v>
      </c>
      <c r="C1911" s="509" t="s">
        <v>7156</v>
      </c>
      <c r="E1911" s="1042">
        <v>1105</v>
      </c>
      <c r="F1911" s="482">
        <v>1200</v>
      </c>
      <c r="G1911" s="482">
        <v>720</v>
      </c>
      <c r="H1911" s="1006">
        <v>0</v>
      </c>
      <c r="I1911" s="1006"/>
    </row>
    <row r="1912" spans="1:9" s="509" customFormat="1" ht="15" customHeight="1">
      <c r="A1912" s="593">
        <v>2</v>
      </c>
      <c r="B1912" s="509" t="s">
        <v>7155</v>
      </c>
      <c r="C1912" s="509" t="s">
        <v>7157</v>
      </c>
      <c r="E1912" s="1042">
        <v>1330</v>
      </c>
      <c r="F1912" s="482">
        <v>1500</v>
      </c>
      <c r="G1912" s="482">
        <v>740</v>
      </c>
      <c r="H1912" s="482">
        <v>350</v>
      </c>
      <c r="I1912" s="482">
        <v>280</v>
      </c>
    </row>
    <row r="1913" spans="1:9" s="509" customFormat="1" ht="15" customHeight="1">
      <c r="A1913" s="593">
        <v>3</v>
      </c>
      <c r="B1913" s="509" t="s">
        <v>7155</v>
      </c>
      <c r="C1913" s="509" t="s">
        <v>7158</v>
      </c>
      <c r="E1913" s="1042">
        <v>1330</v>
      </c>
      <c r="F1913" s="482">
        <v>1700</v>
      </c>
      <c r="G1913" s="482">
        <v>840</v>
      </c>
      <c r="H1913" s="482">
        <v>600</v>
      </c>
      <c r="I1913" s="482">
        <v>300</v>
      </c>
    </row>
    <row r="1914" spans="1:9" s="509" customFormat="1" ht="15" customHeight="1">
      <c r="A1914" s="593">
        <v>4</v>
      </c>
      <c r="B1914" s="509" t="s">
        <v>7155</v>
      </c>
      <c r="C1914" s="509" t="s">
        <v>7159</v>
      </c>
      <c r="E1914" s="1042">
        <v>1320</v>
      </c>
      <c r="F1914" s="482">
        <v>1500</v>
      </c>
      <c r="G1914" s="482">
        <v>900</v>
      </c>
      <c r="H1914" s="482">
        <v>720</v>
      </c>
      <c r="I1914" s="482"/>
    </row>
    <row r="1915" spans="1:9" s="509" customFormat="1" ht="15" customHeight="1">
      <c r="A1915" s="593">
        <v>5</v>
      </c>
      <c r="B1915" s="509" t="s">
        <v>7155</v>
      </c>
      <c r="C1915" s="509" t="s">
        <v>7160</v>
      </c>
      <c r="E1915" s="1042">
        <v>1320</v>
      </c>
      <c r="F1915" s="482">
        <v>1400</v>
      </c>
      <c r="G1915" s="482">
        <v>800</v>
      </c>
      <c r="H1915" s="482">
        <v>450</v>
      </c>
      <c r="I1915" s="1006"/>
    </row>
    <row r="1916" spans="1:9" s="509" customFormat="1" ht="15" customHeight="1">
      <c r="A1916" s="593">
        <v>6</v>
      </c>
      <c r="B1916" s="509" t="s">
        <v>7155</v>
      </c>
      <c r="C1916" s="509" t="s">
        <v>7161</v>
      </c>
      <c r="E1916" s="1042">
        <v>1560</v>
      </c>
      <c r="F1916" s="482">
        <v>1600</v>
      </c>
      <c r="G1916" s="482">
        <v>850</v>
      </c>
      <c r="H1916" s="1006">
        <v>0</v>
      </c>
      <c r="I1916" s="1006"/>
    </row>
    <row r="1917" spans="1:9" s="509" customFormat="1" ht="15" customHeight="1">
      <c r="A1917" s="593">
        <v>7</v>
      </c>
      <c r="B1917" s="509" t="s">
        <v>7155</v>
      </c>
      <c r="C1917" s="509" t="s">
        <v>7162</v>
      </c>
      <c r="E1917" s="1042">
        <v>1200</v>
      </c>
      <c r="F1917" s="482">
        <v>1300</v>
      </c>
      <c r="G1917" s="1006">
        <v>0</v>
      </c>
      <c r="H1917" s="1006">
        <v>0</v>
      </c>
      <c r="I1917" s="1006"/>
    </row>
    <row r="1918" spans="1:9" s="509" customFormat="1" ht="15" customHeight="1">
      <c r="A1918" s="593">
        <v>8</v>
      </c>
      <c r="B1918" s="509" t="s">
        <v>7163</v>
      </c>
      <c r="C1918" s="509" t="s">
        <v>7164</v>
      </c>
      <c r="E1918" s="1042">
        <v>312</v>
      </c>
      <c r="F1918" s="482">
        <v>420</v>
      </c>
      <c r="G1918" s="482">
        <v>350</v>
      </c>
      <c r="H1918" s="482">
        <v>300</v>
      </c>
      <c r="I1918" s="482">
        <v>260</v>
      </c>
    </row>
    <row r="1919" spans="1:9" s="509" customFormat="1" ht="16.5">
      <c r="A1919" s="593">
        <v>9</v>
      </c>
      <c r="B1919" s="509" t="s">
        <v>7165</v>
      </c>
      <c r="C1919" s="509" t="s">
        <v>7166</v>
      </c>
      <c r="E1919" s="1042">
        <v>288</v>
      </c>
      <c r="F1919" s="482">
        <v>340</v>
      </c>
      <c r="G1919" s="482">
        <v>280</v>
      </c>
      <c r="H1919" s="482">
        <v>250</v>
      </c>
      <c r="I1919" s="482">
        <v>220</v>
      </c>
    </row>
    <row r="1920" spans="1:9" s="509" customFormat="1" ht="15" customHeight="1">
      <c r="A1920" s="593">
        <v>10</v>
      </c>
      <c r="B1920" s="509" t="s">
        <v>7167</v>
      </c>
      <c r="C1920" s="509" t="s">
        <v>7168</v>
      </c>
      <c r="E1920" s="1042">
        <v>312</v>
      </c>
      <c r="F1920" s="482">
        <v>400</v>
      </c>
      <c r="G1920" s="482">
        <v>320</v>
      </c>
      <c r="H1920" s="482">
        <v>280</v>
      </c>
      <c r="I1920" s="482">
        <v>250</v>
      </c>
    </row>
    <row r="1921" spans="1:9" s="509" customFormat="1" ht="15" customHeight="1">
      <c r="A1921" s="593">
        <v>11</v>
      </c>
      <c r="B1921" s="509" t="s">
        <v>7169</v>
      </c>
      <c r="C1921" s="509" t="s">
        <v>7170</v>
      </c>
      <c r="E1921" s="1042">
        <v>288</v>
      </c>
      <c r="F1921" s="482">
        <v>300</v>
      </c>
      <c r="G1921" s="482">
        <v>260</v>
      </c>
      <c r="H1921" s="482">
        <v>0</v>
      </c>
      <c r="I1921" s="482"/>
    </row>
    <row r="1922" spans="1:9" s="509" customFormat="1" ht="15" customHeight="1">
      <c r="A1922" s="593">
        <v>12</v>
      </c>
      <c r="B1922" s="509" t="s">
        <v>7169</v>
      </c>
      <c r="C1922" s="509" t="s">
        <v>7171</v>
      </c>
      <c r="E1922" s="1042">
        <v>220</v>
      </c>
      <c r="F1922" s="482">
        <v>260</v>
      </c>
      <c r="G1922" s="482">
        <v>220</v>
      </c>
      <c r="H1922" s="482">
        <v>180</v>
      </c>
      <c r="I1922" s="482">
        <v>140</v>
      </c>
    </row>
    <row r="1923" spans="1:9" s="509" customFormat="1" ht="15" customHeight="1">
      <c r="A1923" s="593">
        <v>13</v>
      </c>
      <c r="B1923" s="509" t="s">
        <v>7172</v>
      </c>
      <c r="C1923" s="509" t="s">
        <v>7173</v>
      </c>
      <c r="E1923" s="1042">
        <v>240</v>
      </c>
      <c r="F1923" s="482">
        <v>260</v>
      </c>
      <c r="G1923" s="482">
        <v>220</v>
      </c>
      <c r="H1923" s="482">
        <v>180</v>
      </c>
      <c r="I1923" s="482">
        <v>140</v>
      </c>
    </row>
    <row r="1924" spans="1:9" s="509" customFormat="1" ht="15" customHeight="1">
      <c r="A1924" s="593">
        <v>14</v>
      </c>
      <c r="B1924" s="509" t="s">
        <v>7174</v>
      </c>
      <c r="C1924" s="509" t="s">
        <v>7175</v>
      </c>
      <c r="E1924" s="1042">
        <v>528</v>
      </c>
      <c r="F1924" s="482">
        <v>600</v>
      </c>
      <c r="G1924" s="482">
        <v>480</v>
      </c>
      <c r="H1924" s="482">
        <v>280</v>
      </c>
      <c r="I1924" s="482">
        <v>120</v>
      </c>
    </row>
    <row r="1925" spans="1:9" s="509" customFormat="1" ht="15" customHeight="1">
      <c r="A1925" s="593">
        <v>15</v>
      </c>
      <c r="B1925" s="509" t="s">
        <v>7176</v>
      </c>
      <c r="C1925" s="509" t="s">
        <v>7177</v>
      </c>
      <c r="E1925" s="1042">
        <v>780</v>
      </c>
      <c r="F1925" s="482">
        <v>1000</v>
      </c>
      <c r="G1925" s="482">
        <v>800</v>
      </c>
      <c r="H1925" s="482">
        <v>0</v>
      </c>
      <c r="I1925" s="482"/>
    </row>
    <row r="1926" spans="1:9" s="509" customFormat="1" ht="15" customHeight="1">
      <c r="A1926" s="593">
        <v>16</v>
      </c>
      <c r="B1926" s="509" t="s">
        <v>7176</v>
      </c>
      <c r="C1926" s="509" t="s">
        <v>7178</v>
      </c>
      <c r="E1926" s="1042">
        <v>360</v>
      </c>
      <c r="F1926" s="482">
        <v>520</v>
      </c>
      <c r="G1926" s="482">
        <v>400</v>
      </c>
      <c r="H1926" s="1006">
        <v>0</v>
      </c>
      <c r="I1926" s="1006"/>
    </row>
    <row r="1927" spans="1:9" s="509" customFormat="1" ht="15" customHeight="1">
      <c r="A1927" s="593">
        <v>17</v>
      </c>
      <c r="B1927" s="509" t="s">
        <v>7179</v>
      </c>
      <c r="C1927" s="509" t="s">
        <v>7180</v>
      </c>
      <c r="E1927" s="1042">
        <v>432</v>
      </c>
      <c r="F1927" s="482">
        <v>480</v>
      </c>
      <c r="G1927" s="1006">
        <v>0</v>
      </c>
      <c r="H1927" s="1006">
        <v>0</v>
      </c>
      <c r="I1927" s="1006"/>
    </row>
    <row r="1928" spans="1:9" s="509" customFormat="1" ht="15" customHeight="1">
      <c r="A1928" s="593">
        <v>18</v>
      </c>
      <c r="B1928" s="509" t="s">
        <v>7179</v>
      </c>
      <c r="C1928" s="509" t="s">
        <v>7181</v>
      </c>
      <c r="E1928" s="1042">
        <v>198</v>
      </c>
      <c r="F1928" s="482">
        <v>240</v>
      </c>
      <c r="G1928" s="482">
        <v>240</v>
      </c>
      <c r="H1928" s="482">
        <v>180</v>
      </c>
      <c r="I1928" s="1006"/>
    </row>
    <row r="1929" spans="1:9" s="509" customFormat="1" ht="15" customHeight="1">
      <c r="A1929" s="593">
        <v>19</v>
      </c>
      <c r="B1929" s="509" t="s">
        <v>7182</v>
      </c>
      <c r="C1929" s="509" t="s">
        <v>7183</v>
      </c>
      <c r="E1929" s="1042">
        <v>288</v>
      </c>
      <c r="F1929" s="482">
        <v>320</v>
      </c>
      <c r="G1929" s="1006">
        <v>0</v>
      </c>
      <c r="H1929" s="1006">
        <v>0</v>
      </c>
      <c r="I1929" s="1006"/>
    </row>
    <row r="1930" spans="1:9" s="509" customFormat="1" ht="15" customHeight="1">
      <c r="A1930" s="593">
        <v>20</v>
      </c>
      <c r="B1930" s="509" t="s">
        <v>7184</v>
      </c>
      <c r="C1930" s="509" t="s">
        <v>7185</v>
      </c>
      <c r="E1930" s="1042">
        <v>180</v>
      </c>
      <c r="F1930" s="482">
        <v>240</v>
      </c>
      <c r="G1930" s="482">
        <v>200</v>
      </c>
      <c r="H1930" s="482">
        <v>0</v>
      </c>
      <c r="I1930" s="482"/>
    </row>
    <row r="1931" spans="1:9" s="509" customFormat="1" ht="15" customHeight="1">
      <c r="A1931" s="593">
        <v>21</v>
      </c>
      <c r="B1931" s="509" t="s">
        <v>7184</v>
      </c>
      <c r="C1931" s="509" t="s">
        <v>7186</v>
      </c>
      <c r="E1931" s="1042">
        <v>180</v>
      </c>
      <c r="F1931" s="482">
        <v>240</v>
      </c>
      <c r="G1931" s="482">
        <v>180</v>
      </c>
      <c r="H1931" s="482">
        <v>120</v>
      </c>
      <c r="I1931" s="1006"/>
    </row>
    <row r="1932" spans="1:9" s="509" customFormat="1" ht="15" customHeight="1">
      <c r="A1932" s="593">
        <v>22</v>
      </c>
      <c r="B1932" s="509" t="s">
        <v>7187</v>
      </c>
      <c r="C1932" s="509" t="s">
        <v>7188</v>
      </c>
      <c r="E1932" s="1042">
        <v>270</v>
      </c>
      <c r="F1932" s="482">
        <v>300</v>
      </c>
      <c r="G1932" s="482">
        <v>240</v>
      </c>
      <c r="H1932" s="482">
        <v>0</v>
      </c>
      <c r="I1932" s="1006"/>
    </row>
    <row r="1933" spans="1:9" s="509" customFormat="1" ht="15" customHeight="1">
      <c r="A1933" s="593">
        <v>23</v>
      </c>
      <c r="B1933" s="509" t="s">
        <v>7187</v>
      </c>
      <c r="C1933" s="509" t="s">
        <v>7189</v>
      </c>
      <c r="E1933" s="1042">
        <v>270</v>
      </c>
      <c r="F1933" s="482">
        <v>300</v>
      </c>
      <c r="G1933" s="482">
        <v>240</v>
      </c>
      <c r="H1933" s="482">
        <v>140</v>
      </c>
      <c r="I1933" s="1006"/>
    </row>
    <row r="1934" spans="1:9" s="509" customFormat="1" ht="15" customHeight="1">
      <c r="A1934" s="593">
        <v>24</v>
      </c>
      <c r="B1934" s="509" t="s">
        <v>7190</v>
      </c>
      <c r="C1934" s="509" t="s">
        <v>7191</v>
      </c>
      <c r="E1934" s="1042">
        <v>432</v>
      </c>
      <c r="F1934" s="482">
        <v>520</v>
      </c>
      <c r="G1934" s="1006">
        <v>0</v>
      </c>
      <c r="H1934" s="1006">
        <v>0</v>
      </c>
      <c r="I1934" s="1006"/>
    </row>
    <row r="1935" spans="1:9" s="509" customFormat="1" ht="15" customHeight="1">
      <c r="A1935" s="593">
        <v>25</v>
      </c>
      <c r="B1935" s="509" t="s">
        <v>7192</v>
      </c>
      <c r="C1935" s="509" t="s">
        <v>7193</v>
      </c>
      <c r="E1935" s="1042">
        <v>270</v>
      </c>
      <c r="F1935" s="482">
        <v>350</v>
      </c>
      <c r="G1935" s="482">
        <v>280</v>
      </c>
      <c r="H1935" s="1006">
        <v>0</v>
      </c>
      <c r="I1935" s="1006"/>
    </row>
    <row r="1936" spans="1:9" s="509" customFormat="1" ht="15" customHeight="1">
      <c r="A1936" s="593">
        <v>26</v>
      </c>
      <c r="B1936" s="509" t="s">
        <v>7194</v>
      </c>
      <c r="C1936" s="509" t="s">
        <v>7195</v>
      </c>
      <c r="E1936" s="1042">
        <v>270</v>
      </c>
      <c r="F1936" s="482">
        <v>350</v>
      </c>
      <c r="G1936" s="482">
        <v>280</v>
      </c>
      <c r="H1936" s="482">
        <v>200</v>
      </c>
      <c r="I1936" s="482">
        <v>120</v>
      </c>
    </row>
    <row r="1937" spans="1:13" s="509" customFormat="1" ht="15" customHeight="1">
      <c r="A1937" s="593">
        <v>27</v>
      </c>
      <c r="B1937" s="509" t="s">
        <v>7196</v>
      </c>
      <c r="C1937" s="509" t="s">
        <v>7197</v>
      </c>
      <c r="E1937" s="1042">
        <v>576</v>
      </c>
      <c r="F1937" s="482">
        <v>600</v>
      </c>
      <c r="G1937" s="1006">
        <v>0</v>
      </c>
      <c r="H1937" s="1006">
        <v>0</v>
      </c>
      <c r="I1937" s="1006"/>
    </row>
    <row r="1938" spans="1:13" s="509" customFormat="1" ht="15" customHeight="1">
      <c r="A1938" s="593">
        <v>28</v>
      </c>
      <c r="B1938" s="509" t="s">
        <v>7198</v>
      </c>
      <c r="C1938" s="509" t="s">
        <v>7199</v>
      </c>
      <c r="E1938" s="1042">
        <v>168</v>
      </c>
      <c r="F1938" s="482">
        <v>240</v>
      </c>
      <c r="G1938" s="482">
        <v>200</v>
      </c>
      <c r="H1938" s="482">
        <v>160</v>
      </c>
      <c r="I1938" s="482">
        <v>150</v>
      </c>
    </row>
    <row r="1939" spans="1:13" s="509" customFormat="1" ht="15" customHeight="1">
      <c r="A1939" s="593">
        <v>29</v>
      </c>
      <c r="B1939" s="509" t="s">
        <v>7200</v>
      </c>
      <c r="C1939" s="509" t="s">
        <v>7201</v>
      </c>
      <c r="E1939" s="1042">
        <v>288</v>
      </c>
      <c r="F1939" s="482">
        <v>320</v>
      </c>
      <c r="G1939" s="482">
        <v>280</v>
      </c>
      <c r="H1939" s="482">
        <v>250</v>
      </c>
      <c r="I1939" s="1006"/>
    </row>
    <row r="1940" spans="1:13" s="509" customFormat="1" ht="15" customHeight="1">
      <c r="A1940" s="593">
        <v>30</v>
      </c>
      <c r="B1940" s="509" t="s">
        <v>7202</v>
      </c>
      <c r="C1940" s="509" t="s">
        <v>7203</v>
      </c>
      <c r="E1940" s="1042">
        <v>650</v>
      </c>
      <c r="F1940" s="482">
        <v>750</v>
      </c>
      <c r="G1940" s="482">
        <v>450</v>
      </c>
      <c r="H1940" s="482">
        <v>300</v>
      </c>
      <c r="I1940" s="482">
        <v>250</v>
      </c>
    </row>
    <row r="1941" spans="1:13" s="509" customFormat="1" ht="15" customHeight="1">
      <c r="A1941" s="593">
        <v>31</v>
      </c>
      <c r="B1941" s="509" t="s">
        <v>7202</v>
      </c>
      <c r="C1941" s="509" t="s">
        <v>7204</v>
      </c>
      <c r="E1941" s="1042">
        <v>650</v>
      </c>
      <c r="F1941" s="482">
        <v>750</v>
      </c>
      <c r="G1941" s="482">
        <v>450</v>
      </c>
      <c r="H1941" s="482">
        <v>300</v>
      </c>
      <c r="I1941" s="482">
        <v>250</v>
      </c>
    </row>
    <row r="1942" spans="1:13" s="509" customFormat="1" ht="15" customHeight="1">
      <c r="A1942" s="593">
        <v>32</v>
      </c>
      <c r="B1942" s="509" t="s">
        <v>7205</v>
      </c>
      <c r="C1942" s="509" t="s">
        <v>7206</v>
      </c>
      <c r="E1942" s="1042">
        <v>550</v>
      </c>
      <c r="F1942" s="482">
        <v>600</v>
      </c>
      <c r="G1942" s="482">
        <v>400</v>
      </c>
      <c r="H1942" s="482">
        <v>280</v>
      </c>
      <c r="I1942" s="482">
        <v>250</v>
      </c>
    </row>
    <row r="1943" spans="1:13" s="509" customFormat="1" ht="15" customHeight="1">
      <c r="A1943" s="593">
        <v>33</v>
      </c>
      <c r="B1943" s="509" t="s">
        <v>7207</v>
      </c>
      <c r="C1943" s="509" t="s">
        <v>7208</v>
      </c>
      <c r="E1943" s="1042">
        <v>450</v>
      </c>
      <c r="F1943" s="482">
        <v>500</v>
      </c>
      <c r="G1943" s="482">
        <v>360</v>
      </c>
      <c r="H1943" s="482">
        <v>280</v>
      </c>
      <c r="I1943" s="482">
        <v>250</v>
      </c>
    </row>
    <row r="1944" spans="1:13" s="509" customFormat="1" ht="15" customHeight="1">
      <c r="A1944" s="593">
        <v>34</v>
      </c>
      <c r="B1944" s="509" t="s">
        <v>7207</v>
      </c>
      <c r="C1944" s="509" t="s">
        <v>7209</v>
      </c>
      <c r="E1944" s="1042">
        <v>450</v>
      </c>
      <c r="F1944" s="482">
        <v>500</v>
      </c>
      <c r="G1944" s="482">
        <v>340</v>
      </c>
      <c r="H1944" s="1006">
        <v>0</v>
      </c>
      <c r="I1944" s="1006"/>
    </row>
    <row r="1945" spans="1:13" s="509" customFormat="1" ht="15" customHeight="1">
      <c r="A1945" s="593">
        <v>35</v>
      </c>
      <c r="B1945" s="509" t="s">
        <v>7207</v>
      </c>
      <c r="C1945" s="509" t="s">
        <v>7210</v>
      </c>
      <c r="E1945" s="1042">
        <v>450</v>
      </c>
      <c r="F1945" s="482">
        <v>500</v>
      </c>
      <c r="G1945" s="482">
        <v>340</v>
      </c>
      <c r="H1945" s="1006">
        <v>0</v>
      </c>
      <c r="I1945" s="1006"/>
    </row>
    <row r="1946" spans="1:13" s="509" customFormat="1" ht="15" customHeight="1">
      <c r="A1946" s="593">
        <v>36</v>
      </c>
      <c r="B1946" s="509" t="s">
        <v>7211</v>
      </c>
      <c r="C1946" s="509" t="s">
        <v>7212</v>
      </c>
      <c r="E1946" s="1042">
        <v>450</v>
      </c>
      <c r="F1946" s="482">
        <v>500</v>
      </c>
      <c r="G1946" s="482">
        <v>340</v>
      </c>
      <c r="H1946" s="482">
        <v>240</v>
      </c>
      <c r="I1946" s="482">
        <v>200</v>
      </c>
    </row>
    <row r="1947" spans="1:13" s="509" customFormat="1" ht="15" customHeight="1">
      <c r="A1947" s="593">
        <v>37</v>
      </c>
      <c r="B1947" s="509" t="s">
        <v>7213</v>
      </c>
      <c r="C1947" s="509" t="s">
        <v>7214</v>
      </c>
      <c r="E1947" s="1042">
        <v>450</v>
      </c>
      <c r="F1947" s="482">
        <v>540</v>
      </c>
      <c r="G1947" s="482">
        <v>400</v>
      </c>
      <c r="H1947" s="1006">
        <v>0</v>
      </c>
      <c r="I1947" s="1006"/>
    </row>
    <row r="1948" spans="1:13" s="509" customFormat="1" ht="15" customHeight="1">
      <c r="A1948" s="593">
        <v>38</v>
      </c>
      <c r="B1948" s="509" t="s">
        <v>7215</v>
      </c>
      <c r="E1948" s="1042">
        <v>450</v>
      </c>
      <c r="F1948" s="482">
        <v>600</v>
      </c>
      <c r="G1948" s="1006">
        <v>0</v>
      </c>
      <c r="H1948" s="1006">
        <v>0</v>
      </c>
      <c r="I1948" s="1006"/>
    </row>
    <row r="1949" spans="1:13" s="509" customFormat="1" ht="15" customHeight="1">
      <c r="A1949" s="631">
        <v>31</v>
      </c>
      <c r="B1949" s="632" t="s">
        <v>7216</v>
      </c>
      <c r="C1949" s="632"/>
      <c r="D1949" s="631"/>
      <c r="E1949" s="1074"/>
      <c r="F1949" s="1004"/>
      <c r="G1949" s="1004"/>
      <c r="H1949" s="1004"/>
      <c r="I1949" s="1005"/>
    </row>
    <row r="1950" spans="1:13" s="509" customFormat="1" ht="15" customHeight="1">
      <c r="A1950" s="593">
        <v>1</v>
      </c>
      <c r="B1950" s="365" t="s">
        <v>7217</v>
      </c>
      <c r="C1950" s="365" t="s">
        <v>7218</v>
      </c>
      <c r="E1950" s="1075">
        <v>648</v>
      </c>
      <c r="F1950" s="1007">
        <v>800</v>
      </c>
      <c r="G1950" s="1007">
        <v>320</v>
      </c>
      <c r="H1950" s="1007">
        <v>0</v>
      </c>
      <c r="I1950" s="1008"/>
      <c r="J1950" s="779"/>
      <c r="K1950" s="779"/>
      <c r="L1950" s="779"/>
      <c r="M1950" s="779"/>
    </row>
    <row r="1951" spans="1:13" s="509" customFormat="1" ht="15" customHeight="1">
      <c r="A1951" s="593">
        <v>2</v>
      </c>
      <c r="B1951" s="365" t="s">
        <v>7217</v>
      </c>
      <c r="C1951" s="365" t="s">
        <v>7219</v>
      </c>
      <c r="E1951" s="1075">
        <v>308</v>
      </c>
      <c r="F1951" s="1007">
        <v>410</v>
      </c>
      <c r="G1951" s="1007">
        <v>240</v>
      </c>
      <c r="H1951" s="1008">
        <v>0</v>
      </c>
      <c r="I1951" s="1008"/>
      <c r="J1951" s="779"/>
      <c r="K1951" s="779"/>
      <c r="L1951" s="779"/>
      <c r="M1951" s="779"/>
    </row>
    <row r="1952" spans="1:13" s="509" customFormat="1" ht="15" customHeight="1">
      <c r="A1952" s="593">
        <v>3</v>
      </c>
      <c r="B1952" s="365" t="s">
        <v>7217</v>
      </c>
      <c r="C1952" s="365" t="s">
        <v>7220</v>
      </c>
      <c r="E1952" s="1075">
        <v>504</v>
      </c>
      <c r="F1952" s="1007">
        <v>620</v>
      </c>
      <c r="G1952" s="1007">
        <v>360</v>
      </c>
      <c r="H1952" s="1007">
        <v>260</v>
      </c>
      <c r="I1952" s="1008"/>
      <c r="J1952" s="779"/>
      <c r="K1952" s="779"/>
      <c r="L1952" s="779"/>
      <c r="M1952" s="779"/>
    </row>
    <row r="1953" spans="1:13" s="509" customFormat="1" ht="15" customHeight="1">
      <c r="A1953" s="593">
        <v>4</v>
      </c>
      <c r="B1953" s="365" t="s">
        <v>7217</v>
      </c>
      <c r="C1953" s="365" t="s">
        <v>7221</v>
      </c>
      <c r="E1953" s="1075">
        <v>432</v>
      </c>
      <c r="F1953" s="1007">
        <v>460</v>
      </c>
      <c r="G1953" s="1007">
        <v>230</v>
      </c>
      <c r="H1953" s="1007">
        <v>200</v>
      </c>
      <c r="I1953" s="1008"/>
      <c r="J1953" s="779"/>
      <c r="K1953" s="779"/>
      <c r="L1953" s="779"/>
      <c r="M1953" s="779"/>
    </row>
    <row r="1954" spans="1:13" s="509" customFormat="1" ht="15" customHeight="1">
      <c r="A1954" s="593">
        <v>5</v>
      </c>
      <c r="B1954" s="365" t="s">
        <v>7217</v>
      </c>
      <c r="C1954" s="365" t="s">
        <v>7222</v>
      </c>
      <c r="E1954" s="1075">
        <v>504</v>
      </c>
      <c r="F1954" s="1007">
        <v>640</v>
      </c>
      <c r="G1954" s="1007">
        <v>380</v>
      </c>
      <c r="H1954" s="1007">
        <v>240</v>
      </c>
      <c r="I1954" s="1008"/>
      <c r="J1954" s="779"/>
      <c r="K1954" s="779"/>
      <c r="L1954" s="779"/>
      <c r="M1954" s="779"/>
    </row>
    <row r="1955" spans="1:13" s="509" customFormat="1" ht="15" customHeight="1">
      <c r="A1955" s="593">
        <v>6</v>
      </c>
      <c r="B1955" s="365" t="s">
        <v>7217</v>
      </c>
      <c r="C1955" s="365" t="s">
        <v>7223</v>
      </c>
      <c r="E1955" s="1075">
        <v>576</v>
      </c>
      <c r="F1955" s="1007">
        <v>700</v>
      </c>
      <c r="G1955" s="1007">
        <v>420</v>
      </c>
      <c r="H1955" s="1007">
        <v>280</v>
      </c>
      <c r="I1955" s="1008"/>
      <c r="J1955" s="779"/>
      <c r="K1955" s="779"/>
      <c r="L1955" s="779"/>
      <c r="M1955" s="779"/>
    </row>
    <row r="1956" spans="1:13" s="509" customFormat="1" ht="15" customHeight="1">
      <c r="A1956" s="593">
        <v>7</v>
      </c>
      <c r="B1956" s="365" t="s">
        <v>7217</v>
      </c>
      <c r="C1956" s="365" t="s">
        <v>7224</v>
      </c>
      <c r="E1956" s="1075">
        <v>264</v>
      </c>
      <c r="F1956" s="1007">
        <v>280</v>
      </c>
      <c r="G1956" s="1007">
        <v>220</v>
      </c>
      <c r="H1956" s="1007">
        <v>180</v>
      </c>
      <c r="I1956" s="1008"/>
      <c r="J1956" s="779"/>
      <c r="K1956" s="779"/>
      <c r="L1956" s="779"/>
      <c r="M1956" s="779"/>
    </row>
    <row r="1957" spans="1:13" s="509" customFormat="1" ht="15" customHeight="1">
      <c r="A1957" s="593">
        <v>8</v>
      </c>
      <c r="B1957" s="365" t="s">
        <v>7217</v>
      </c>
      <c r="C1957" s="365" t="s">
        <v>7225</v>
      </c>
      <c r="E1957" s="1075">
        <v>390</v>
      </c>
      <c r="F1957" s="1007">
        <v>420</v>
      </c>
      <c r="G1957" s="1007">
        <v>300</v>
      </c>
      <c r="H1957" s="1007">
        <v>220</v>
      </c>
      <c r="I1957" s="1008"/>
      <c r="J1957" s="779"/>
      <c r="K1957" s="779"/>
      <c r="L1957" s="779"/>
      <c r="M1957" s="779"/>
    </row>
    <row r="1958" spans="1:13" s="509" customFormat="1" ht="15" customHeight="1">
      <c r="A1958" s="593">
        <v>9</v>
      </c>
      <c r="B1958" s="365" t="s">
        <v>7217</v>
      </c>
      <c r="C1958" s="365" t="s">
        <v>7226</v>
      </c>
      <c r="E1958" s="1075">
        <v>480</v>
      </c>
      <c r="F1958" s="1007">
        <v>1200</v>
      </c>
      <c r="G1958" s="1007">
        <v>470</v>
      </c>
      <c r="H1958" s="1007">
        <v>260</v>
      </c>
      <c r="I1958" s="1008"/>
      <c r="J1958" s="779"/>
      <c r="K1958" s="779"/>
      <c r="L1958" s="779"/>
      <c r="M1958" s="779"/>
    </row>
    <row r="1959" spans="1:13" s="509" customFormat="1" ht="15" customHeight="1">
      <c r="A1959" s="593">
        <v>10</v>
      </c>
      <c r="B1959" s="365" t="s">
        <v>7217</v>
      </c>
      <c r="C1959" s="365" t="s">
        <v>7227</v>
      </c>
      <c r="E1959" s="1075">
        <v>420</v>
      </c>
      <c r="F1959" s="1007">
        <v>500</v>
      </c>
      <c r="G1959" s="1007">
        <v>420</v>
      </c>
      <c r="H1959" s="1008">
        <v>0</v>
      </c>
      <c r="I1959" s="1008"/>
      <c r="J1959" s="779"/>
      <c r="K1959" s="779"/>
      <c r="L1959" s="779"/>
      <c r="M1959" s="779"/>
    </row>
    <row r="1960" spans="1:13" s="509" customFormat="1" ht="15" customHeight="1">
      <c r="A1960" s="593">
        <v>11</v>
      </c>
      <c r="B1960" s="365" t="s">
        <v>7228</v>
      </c>
      <c r="C1960" s="365" t="s">
        <v>7229</v>
      </c>
      <c r="E1960" s="1075">
        <v>240</v>
      </c>
      <c r="F1960" s="1007">
        <v>280</v>
      </c>
      <c r="G1960" s="1008">
        <v>0</v>
      </c>
      <c r="H1960" s="1008">
        <v>0</v>
      </c>
      <c r="I1960" s="1008"/>
      <c r="J1960" s="779"/>
      <c r="K1960" s="779"/>
      <c r="L1960" s="779"/>
      <c r="M1960" s="779"/>
    </row>
    <row r="1961" spans="1:13" s="509" customFormat="1" ht="15" customHeight="1">
      <c r="A1961" s="593">
        <v>12</v>
      </c>
      <c r="B1961" s="365" t="s">
        <v>7230</v>
      </c>
      <c r="C1961" s="365" t="s">
        <v>7231</v>
      </c>
      <c r="E1961" s="1075">
        <v>576</v>
      </c>
      <c r="F1961" s="1007">
        <v>700</v>
      </c>
      <c r="G1961" s="1008">
        <v>0</v>
      </c>
      <c r="H1961" s="1008">
        <v>0</v>
      </c>
      <c r="I1961" s="1008"/>
      <c r="J1961" s="779"/>
      <c r="K1961" s="779"/>
      <c r="L1961" s="779"/>
      <c r="M1961" s="779"/>
    </row>
    <row r="1962" spans="1:13" s="509" customFormat="1" ht="15" customHeight="1">
      <c r="A1962" s="593">
        <v>13</v>
      </c>
      <c r="B1962" s="365" t="s">
        <v>7230</v>
      </c>
      <c r="C1962" s="365" t="s">
        <v>7232</v>
      </c>
      <c r="E1962" s="1075">
        <v>576</v>
      </c>
      <c r="F1962" s="1007">
        <v>600</v>
      </c>
      <c r="G1962" s="1008">
        <v>0</v>
      </c>
      <c r="H1962" s="1008">
        <v>0</v>
      </c>
      <c r="I1962" s="1008"/>
      <c r="J1962" s="779"/>
      <c r="K1962" s="779"/>
      <c r="L1962" s="779"/>
      <c r="M1962" s="779"/>
    </row>
    <row r="1963" spans="1:13" s="509" customFormat="1" ht="15" customHeight="1">
      <c r="A1963" s="593">
        <v>14</v>
      </c>
      <c r="B1963" s="365" t="s">
        <v>7230</v>
      </c>
      <c r="C1963" s="365" t="s">
        <v>7233</v>
      </c>
      <c r="E1963" s="1075">
        <v>240</v>
      </c>
      <c r="F1963" s="1007">
        <v>380</v>
      </c>
      <c r="G1963" s="1007">
        <v>260</v>
      </c>
      <c r="H1963" s="1007">
        <v>200</v>
      </c>
      <c r="I1963" s="1008"/>
      <c r="J1963" s="779"/>
      <c r="K1963" s="779"/>
      <c r="L1963" s="779"/>
      <c r="M1963" s="779"/>
    </row>
    <row r="1964" spans="1:13" s="509" customFormat="1" ht="15" customHeight="1">
      <c r="A1964" s="593">
        <v>15</v>
      </c>
      <c r="B1964" s="365" t="s">
        <v>7230</v>
      </c>
      <c r="C1964" s="365" t="s">
        <v>7234</v>
      </c>
      <c r="E1964" s="1075">
        <v>420</v>
      </c>
      <c r="F1964" s="1007">
        <v>540</v>
      </c>
      <c r="G1964" s="1007">
        <v>220</v>
      </c>
      <c r="H1964" s="1007">
        <v>160</v>
      </c>
      <c r="I1964" s="1008"/>
      <c r="J1964" s="779"/>
      <c r="K1964" s="779"/>
      <c r="L1964" s="779"/>
      <c r="M1964" s="779"/>
    </row>
    <row r="1965" spans="1:13" s="509" customFormat="1" ht="15" customHeight="1">
      <c r="A1965" s="593">
        <v>16</v>
      </c>
      <c r="B1965" s="365" t="s">
        <v>7235</v>
      </c>
      <c r="C1965" s="365" t="s">
        <v>7236</v>
      </c>
      <c r="E1965" s="1075">
        <v>648</v>
      </c>
      <c r="F1965" s="1007">
        <v>2200</v>
      </c>
      <c r="G1965" s="1007">
        <v>470</v>
      </c>
      <c r="H1965" s="1007">
        <v>280</v>
      </c>
      <c r="I1965" s="1008"/>
      <c r="J1965" s="779"/>
      <c r="K1965" s="779"/>
      <c r="L1965" s="779"/>
      <c r="M1965" s="779"/>
    </row>
    <row r="1966" spans="1:13" s="509" customFormat="1" ht="15" customHeight="1">
      <c r="A1966" s="593">
        <v>17</v>
      </c>
      <c r="B1966" s="365" t="s">
        <v>7235</v>
      </c>
      <c r="C1966" s="365" t="s">
        <v>7237</v>
      </c>
      <c r="E1966" s="1075">
        <v>420</v>
      </c>
      <c r="F1966" s="1007">
        <v>510</v>
      </c>
      <c r="G1966" s="1007">
        <v>380</v>
      </c>
      <c r="H1966" s="1008">
        <v>0</v>
      </c>
      <c r="I1966" s="1008"/>
      <c r="J1966" s="779"/>
      <c r="K1966" s="779"/>
      <c r="L1966" s="779"/>
      <c r="M1966" s="779"/>
    </row>
    <row r="1967" spans="1:13" s="509" customFormat="1" ht="15" customHeight="1">
      <c r="A1967" s="593">
        <v>18</v>
      </c>
      <c r="B1967" s="365" t="s">
        <v>7235</v>
      </c>
      <c r="C1967" s="365" t="s">
        <v>7238</v>
      </c>
      <c r="E1967" s="1075">
        <v>198</v>
      </c>
      <c r="F1967" s="1007">
        <v>240</v>
      </c>
      <c r="G1967" s="1008">
        <v>0</v>
      </c>
      <c r="H1967" s="1008">
        <v>0</v>
      </c>
      <c r="I1967" s="1008"/>
      <c r="J1967" s="779"/>
      <c r="K1967" s="779"/>
      <c r="L1967" s="779"/>
      <c r="M1967" s="779"/>
    </row>
    <row r="1968" spans="1:13" s="509" customFormat="1" ht="15" customHeight="1">
      <c r="A1968" s="593">
        <v>19</v>
      </c>
      <c r="B1968" s="365" t="s">
        <v>6656</v>
      </c>
      <c r="C1968" s="365" t="s">
        <v>7239</v>
      </c>
      <c r="E1968" s="1075">
        <v>200</v>
      </c>
      <c r="F1968" s="1007">
        <v>280</v>
      </c>
      <c r="G1968" s="1008">
        <v>0</v>
      </c>
      <c r="H1968" s="1008">
        <v>0</v>
      </c>
      <c r="I1968" s="1008"/>
      <c r="J1968" s="779"/>
      <c r="K1968" s="779"/>
      <c r="L1968" s="779"/>
      <c r="M1968" s="779"/>
    </row>
    <row r="1969" spans="1:13" s="509" customFormat="1" ht="15" customHeight="1">
      <c r="A1969" s="593">
        <v>20</v>
      </c>
      <c r="B1969" s="365" t="s">
        <v>6656</v>
      </c>
      <c r="C1969" s="365" t="s">
        <v>7240</v>
      </c>
      <c r="E1969" s="1075">
        <v>180</v>
      </c>
      <c r="F1969" s="1007">
        <v>240</v>
      </c>
      <c r="G1969" s="1008">
        <v>0</v>
      </c>
      <c r="H1969" s="1008">
        <v>0</v>
      </c>
      <c r="I1969" s="1008"/>
      <c r="J1969" s="779"/>
      <c r="K1969" s="779"/>
      <c r="L1969" s="779"/>
      <c r="M1969" s="779"/>
    </row>
    <row r="1970" spans="1:13" s="509" customFormat="1" ht="15" customHeight="1">
      <c r="A1970" s="593">
        <v>21</v>
      </c>
      <c r="B1970" s="365" t="s">
        <v>7241</v>
      </c>
      <c r="C1970" s="365" t="s">
        <v>7242</v>
      </c>
      <c r="E1970" s="1075">
        <v>180</v>
      </c>
      <c r="F1970" s="1007">
        <v>240</v>
      </c>
      <c r="G1970" s="1007">
        <v>200</v>
      </c>
      <c r="H1970" s="1008">
        <v>0</v>
      </c>
      <c r="I1970" s="1008"/>
      <c r="J1970" s="779"/>
      <c r="K1970" s="779"/>
      <c r="L1970" s="779"/>
      <c r="M1970" s="779"/>
    </row>
    <row r="1971" spans="1:13" s="509" customFormat="1" ht="15" customHeight="1">
      <c r="A1971" s="593">
        <v>22</v>
      </c>
      <c r="B1971" s="365" t="s">
        <v>6656</v>
      </c>
      <c r="C1971" s="365" t="s">
        <v>7243</v>
      </c>
      <c r="E1971" s="1075">
        <v>200</v>
      </c>
      <c r="F1971" s="1007">
        <v>280</v>
      </c>
      <c r="G1971" s="1007">
        <v>220</v>
      </c>
      <c r="H1971" s="1008">
        <v>0</v>
      </c>
      <c r="I1971" s="1008"/>
      <c r="J1971" s="779"/>
      <c r="K1971" s="779"/>
      <c r="L1971" s="779"/>
      <c r="M1971" s="779"/>
    </row>
    <row r="1972" spans="1:13" s="509" customFormat="1" ht="15" customHeight="1">
      <c r="A1972" s="593">
        <v>23</v>
      </c>
      <c r="B1972" s="365" t="s">
        <v>7241</v>
      </c>
      <c r="C1972" s="365" t="s">
        <v>7244</v>
      </c>
      <c r="E1972" s="1075">
        <v>150</v>
      </c>
      <c r="F1972" s="1007">
        <v>280</v>
      </c>
      <c r="G1972" s="1007">
        <v>180</v>
      </c>
      <c r="H1972" s="1007">
        <v>140</v>
      </c>
      <c r="I1972" s="1008"/>
      <c r="J1972" s="779"/>
      <c r="K1972" s="779"/>
      <c r="L1972" s="779"/>
      <c r="M1972" s="779"/>
    </row>
    <row r="1973" spans="1:13" s="324" customFormat="1" ht="17.25">
      <c r="A1973" s="322">
        <v>32</v>
      </c>
      <c r="B1973" s="323" t="s">
        <v>3220</v>
      </c>
      <c r="C1973" s="330"/>
      <c r="D1973" s="330"/>
      <c r="E1973" s="1049">
        <v>0</v>
      </c>
      <c r="F1973" s="969"/>
      <c r="G1973" s="969"/>
      <c r="H1973" s="969"/>
      <c r="I1973" s="969"/>
    </row>
    <row r="1974" spans="1:13" s="324" customFormat="1" ht="63">
      <c r="A1974" s="1224">
        <v>1</v>
      </c>
      <c r="B1974" s="1225" t="s">
        <v>1430</v>
      </c>
      <c r="C1974" s="332" t="s">
        <v>3221</v>
      </c>
      <c r="D1974" s="332" t="s">
        <v>3222</v>
      </c>
      <c r="E1974" s="1049">
        <v>1540</v>
      </c>
      <c r="F1974" s="969">
        <v>1694</v>
      </c>
      <c r="G1974" s="969">
        <v>966</v>
      </c>
      <c r="H1974" s="969">
        <v>661</v>
      </c>
      <c r="I1974" s="969">
        <v>356</v>
      </c>
    </row>
    <row r="1975" spans="1:13" s="324" customFormat="1" ht="63">
      <c r="A1975" s="1224"/>
      <c r="B1975" s="1225"/>
      <c r="C1975" s="332" t="s">
        <v>3222</v>
      </c>
      <c r="D1975" s="332" t="s">
        <v>3223</v>
      </c>
      <c r="E1975" s="1049">
        <v>1430</v>
      </c>
      <c r="F1975" s="969">
        <v>1573</v>
      </c>
      <c r="G1975" s="969">
        <v>897</v>
      </c>
      <c r="H1975" s="969">
        <v>613</v>
      </c>
      <c r="I1975" s="969">
        <v>330</v>
      </c>
    </row>
    <row r="1976" spans="1:13" s="324" customFormat="1" ht="31.5">
      <c r="A1976" s="1224">
        <v>2</v>
      </c>
      <c r="B1976" s="1225" t="s">
        <v>566</v>
      </c>
      <c r="C1976" s="332" t="s">
        <v>3224</v>
      </c>
      <c r="D1976" s="332" t="s">
        <v>3225</v>
      </c>
      <c r="E1976" s="1049">
        <v>1760</v>
      </c>
      <c r="F1976" s="969">
        <v>1936</v>
      </c>
      <c r="G1976" s="969">
        <v>1104</v>
      </c>
      <c r="H1976" s="969">
        <v>755</v>
      </c>
      <c r="I1976" s="969">
        <v>407</v>
      </c>
    </row>
    <row r="1977" spans="1:13" s="324" customFormat="1" ht="31.5">
      <c r="A1977" s="1224"/>
      <c r="B1977" s="1225"/>
      <c r="C1977" s="332" t="s">
        <v>3226</v>
      </c>
      <c r="D1977" s="332" t="s">
        <v>3227</v>
      </c>
      <c r="E1977" s="1049">
        <v>1045</v>
      </c>
      <c r="F1977" s="969">
        <v>1150</v>
      </c>
      <c r="G1977" s="969">
        <v>656</v>
      </c>
      <c r="H1977" s="969">
        <v>449</v>
      </c>
      <c r="I1977" s="969">
        <v>242</v>
      </c>
    </row>
    <row r="1978" spans="1:13" s="324" customFormat="1" ht="31.5">
      <c r="A1978" s="1224"/>
      <c r="B1978" s="1225"/>
      <c r="C1978" s="332" t="s">
        <v>3228</v>
      </c>
      <c r="D1978" s="332" t="s">
        <v>3229</v>
      </c>
      <c r="E1978" s="1049">
        <v>800</v>
      </c>
      <c r="F1978" s="969">
        <v>880</v>
      </c>
      <c r="G1978" s="969">
        <v>502</v>
      </c>
      <c r="H1978" s="969">
        <v>343</v>
      </c>
      <c r="I1978" s="969">
        <v>185</v>
      </c>
    </row>
    <row r="1979" spans="1:13" s="324" customFormat="1" ht="31.5">
      <c r="A1979" s="1224"/>
      <c r="B1979" s="1225"/>
      <c r="C1979" s="332" t="s">
        <v>3230</v>
      </c>
      <c r="D1979" s="332" t="s">
        <v>3231</v>
      </c>
      <c r="E1979" s="1049">
        <v>320</v>
      </c>
      <c r="F1979" s="969">
        <v>352</v>
      </c>
      <c r="G1979" s="969">
        <v>201</v>
      </c>
      <c r="H1979" s="969">
        <v>137</v>
      </c>
      <c r="I1979" s="969">
        <v>74</v>
      </c>
    </row>
    <row r="1980" spans="1:13" s="324" customFormat="1" ht="31.5">
      <c r="A1980" s="1224"/>
      <c r="B1980" s="1225"/>
      <c r="C1980" s="332" t="s">
        <v>3232</v>
      </c>
      <c r="D1980" s="332" t="s">
        <v>3233</v>
      </c>
      <c r="E1980" s="1049">
        <v>200</v>
      </c>
      <c r="F1980" s="969">
        <v>220</v>
      </c>
      <c r="G1980" s="969">
        <v>125</v>
      </c>
      <c r="H1980" s="969">
        <v>86</v>
      </c>
      <c r="I1980" s="969"/>
    </row>
    <row r="1981" spans="1:13" s="324" customFormat="1" ht="31.5">
      <c r="A1981" s="1224"/>
      <c r="B1981" s="1225"/>
      <c r="C1981" s="332" t="s">
        <v>3234</v>
      </c>
      <c r="D1981" s="332" t="s">
        <v>3235</v>
      </c>
      <c r="E1981" s="1049">
        <v>200</v>
      </c>
      <c r="F1981" s="969">
        <v>220</v>
      </c>
      <c r="G1981" s="969">
        <v>125</v>
      </c>
      <c r="H1981" s="969">
        <v>86</v>
      </c>
      <c r="I1981" s="969"/>
    </row>
    <row r="1982" spans="1:13" s="324" customFormat="1" ht="31.5">
      <c r="A1982" s="1224"/>
      <c r="B1982" s="1225"/>
      <c r="C1982" s="332" t="s">
        <v>3236</v>
      </c>
      <c r="D1982" s="332" t="s">
        <v>3237</v>
      </c>
      <c r="E1982" s="1049">
        <v>420</v>
      </c>
      <c r="F1982" s="969">
        <v>462</v>
      </c>
      <c r="G1982" s="969">
        <v>263</v>
      </c>
      <c r="H1982" s="969">
        <v>180</v>
      </c>
      <c r="I1982" s="969">
        <v>97</v>
      </c>
    </row>
    <row r="1983" spans="1:13" s="324" customFormat="1" ht="31.5">
      <c r="A1983" s="1224"/>
      <c r="B1983" s="1225"/>
      <c r="C1983" s="332" t="s">
        <v>3238</v>
      </c>
      <c r="D1983" s="332" t="s">
        <v>3239</v>
      </c>
      <c r="E1983" s="1049">
        <v>770</v>
      </c>
      <c r="F1983" s="969">
        <v>847</v>
      </c>
      <c r="G1983" s="969">
        <v>483</v>
      </c>
      <c r="H1983" s="969">
        <v>330</v>
      </c>
      <c r="I1983" s="969">
        <v>178</v>
      </c>
    </row>
    <row r="1984" spans="1:13" s="324" customFormat="1" ht="31.5">
      <c r="A1984" s="1224"/>
      <c r="B1984" s="1225"/>
      <c r="C1984" s="332" t="s">
        <v>3240</v>
      </c>
      <c r="D1984" s="332" t="s">
        <v>3241</v>
      </c>
      <c r="E1984" s="1049">
        <v>605</v>
      </c>
      <c r="F1984" s="969">
        <v>666</v>
      </c>
      <c r="G1984" s="969">
        <v>380</v>
      </c>
      <c r="H1984" s="969">
        <v>260</v>
      </c>
      <c r="I1984" s="969">
        <v>140</v>
      </c>
    </row>
    <row r="1985" spans="1:9" s="324" customFormat="1" ht="31.5">
      <c r="A1985" s="1224"/>
      <c r="B1985" s="1225"/>
      <c r="C1985" s="332" t="s">
        <v>3242</v>
      </c>
      <c r="D1985" s="332" t="s">
        <v>3243</v>
      </c>
      <c r="E1985" s="1049">
        <v>440</v>
      </c>
      <c r="F1985" s="969">
        <v>484</v>
      </c>
      <c r="G1985" s="969">
        <v>276</v>
      </c>
      <c r="H1985" s="969">
        <v>189</v>
      </c>
      <c r="I1985" s="969">
        <v>102</v>
      </c>
    </row>
    <row r="1986" spans="1:9" s="324" customFormat="1" ht="31.5">
      <c r="A1986" s="1224"/>
      <c r="B1986" s="1225"/>
      <c r="C1986" s="332" t="s">
        <v>3244</v>
      </c>
      <c r="D1986" s="332" t="s">
        <v>3245</v>
      </c>
      <c r="E1986" s="1049">
        <v>500</v>
      </c>
      <c r="F1986" s="969">
        <v>550</v>
      </c>
      <c r="G1986" s="969">
        <v>314</v>
      </c>
      <c r="H1986" s="969">
        <v>215</v>
      </c>
      <c r="I1986" s="969">
        <v>116</v>
      </c>
    </row>
    <row r="1987" spans="1:9" s="324" customFormat="1" ht="31.5">
      <c r="A1987" s="1224"/>
      <c r="B1987" s="1225"/>
      <c r="C1987" s="332" t="s">
        <v>3246</v>
      </c>
      <c r="D1987" s="332" t="s">
        <v>3247</v>
      </c>
      <c r="E1987" s="1049">
        <v>320</v>
      </c>
      <c r="F1987" s="969">
        <v>352</v>
      </c>
      <c r="G1987" s="969">
        <v>201</v>
      </c>
      <c r="H1987" s="969">
        <v>137</v>
      </c>
      <c r="I1987" s="969">
        <v>74</v>
      </c>
    </row>
    <row r="1988" spans="1:9" s="324" customFormat="1" ht="47.25">
      <c r="A1988" s="1224"/>
      <c r="B1988" s="1225"/>
      <c r="C1988" s="332" t="s">
        <v>3248</v>
      </c>
      <c r="D1988" s="332" t="s">
        <v>3249</v>
      </c>
      <c r="E1988" s="1049">
        <v>550</v>
      </c>
      <c r="F1988" s="969">
        <v>605</v>
      </c>
      <c r="G1988" s="969">
        <v>345</v>
      </c>
      <c r="H1988" s="969">
        <v>236</v>
      </c>
      <c r="I1988" s="969">
        <v>127</v>
      </c>
    </row>
    <row r="1989" spans="1:9" s="324" customFormat="1" ht="31.5">
      <c r="A1989" s="1224"/>
      <c r="B1989" s="1225"/>
      <c r="C1989" s="332" t="s">
        <v>3250</v>
      </c>
      <c r="D1989" s="332" t="s">
        <v>3251</v>
      </c>
      <c r="E1989" s="1049">
        <v>320</v>
      </c>
      <c r="F1989" s="969">
        <v>352</v>
      </c>
      <c r="G1989" s="969">
        <v>201</v>
      </c>
      <c r="H1989" s="969">
        <v>137</v>
      </c>
      <c r="I1989" s="969">
        <v>74</v>
      </c>
    </row>
    <row r="1990" spans="1:9" s="324" customFormat="1" ht="31.5">
      <c r="A1990" s="1224"/>
      <c r="B1990" s="1225"/>
      <c r="C1990" s="332" t="s">
        <v>3252</v>
      </c>
      <c r="D1990" s="332" t="s">
        <v>3253</v>
      </c>
      <c r="E1990" s="1049">
        <v>500</v>
      </c>
      <c r="F1990" s="969">
        <v>550</v>
      </c>
      <c r="G1990" s="969">
        <v>314</v>
      </c>
      <c r="H1990" s="969">
        <v>215</v>
      </c>
      <c r="I1990" s="969">
        <v>116</v>
      </c>
    </row>
    <row r="1991" spans="1:9" s="324" customFormat="1" ht="17.25">
      <c r="A1991" s="1224"/>
      <c r="B1991" s="1225"/>
      <c r="C1991" s="1201" t="s">
        <v>3254</v>
      </c>
      <c r="D1991" s="1201"/>
      <c r="E1991" s="1049">
        <v>400</v>
      </c>
      <c r="F1991" s="969">
        <v>440</v>
      </c>
      <c r="G1991" s="969">
        <v>251</v>
      </c>
      <c r="H1991" s="969">
        <v>172</v>
      </c>
      <c r="I1991" s="969">
        <v>92</v>
      </c>
    </row>
    <row r="1992" spans="1:9" s="324" customFormat="1" ht="47.25">
      <c r="A1992" s="1224">
        <v>3</v>
      </c>
      <c r="B1992" s="1225" t="s">
        <v>3255</v>
      </c>
      <c r="C1992" s="332" t="s">
        <v>3256</v>
      </c>
      <c r="D1992" s="332" t="s">
        <v>3257</v>
      </c>
      <c r="E1992" s="1049">
        <v>950</v>
      </c>
      <c r="F1992" s="969">
        <v>1045</v>
      </c>
      <c r="G1992" s="969">
        <v>596</v>
      </c>
      <c r="H1992" s="969">
        <v>408</v>
      </c>
      <c r="I1992" s="969">
        <v>219</v>
      </c>
    </row>
    <row r="1993" spans="1:9" s="324" customFormat="1" ht="47.25">
      <c r="A1993" s="1224"/>
      <c r="B1993" s="1225"/>
      <c r="C1993" s="332" t="s">
        <v>3258</v>
      </c>
      <c r="D1993" s="332" t="s">
        <v>3259</v>
      </c>
      <c r="E1993" s="1049">
        <v>950</v>
      </c>
      <c r="F1993" s="969">
        <v>1045</v>
      </c>
      <c r="G1993" s="969">
        <v>596</v>
      </c>
      <c r="H1993" s="969">
        <v>408</v>
      </c>
      <c r="I1993" s="969">
        <v>219</v>
      </c>
    </row>
    <row r="1994" spans="1:9" s="324" customFormat="1" ht="31.5">
      <c r="A1994" s="1224"/>
      <c r="B1994" s="1225"/>
      <c r="C1994" s="332" t="s">
        <v>3260</v>
      </c>
      <c r="D1994" s="332" t="s">
        <v>3261</v>
      </c>
      <c r="E1994" s="1049">
        <v>400</v>
      </c>
      <c r="F1994" s="969">
        <v>440</v>
      </c>
      <c r="G1994" s="969">
        <v>251</v>
      </c>
      <c r="H1994" s="969">
        <v>172</v>
      </c>
      <c r="I1994" s="969">
        <v>92</v>
      </c>
    </row>
    <row r="1995" spans="1:9" s="324" customFormat="1" ht="47.25">
      <c r="A1995" s="1224"/>
      <c r="B1995" s="1225"/>
      <c r="C1995" s="332" t="s">
        <v>3262</v>
      </c>
      <c r="D1995" s="332" t="s">
        <v>3263</v>
      </c>
      <c r="E1995" s="1049">
        <v>950</v>
      </c>
      <c r="F1995" s="969">
        <v>1045</v>
      </c>
      <c r="G1995" s="969">
        <v>596</v>
      </c>
      <c r="H1995" s="969">
        <v>408</v>
      </c>
      <c r="I1995" s="969">
        <v>219</v>
      </c>
    </row>
    <row r="1996" spans="1:9" s="324" customFormat="1" ht="31.5">
      <c r="A1996" s="1224">
        <v>4</v>
      </c>
      <c r="B1996" s="1225" t="s">
        <v>209</v>
      </c>
      <c r="C1996" s="332" t="s">
        <v>3264</v>
      </c>
      <c r="D1996" s="332" t="s">
        <v>3265</v>
      </c>
      <c r="E1996" s="1049">
        <v>600</v>
      </c>
      <c r="F1996" s="969">
        <v>660</v>
      </c>
      <c r="G1996" s="969">
        <v>376</v>
      </c>
      <c r="H1996" s="969">
        <v>257</v>
      </c>
      <c r="I1996" s="969">
        <v>139</v>
      </c>
    </row>
    <row r="1997" spans="1:9" s="324" customFormat="1" ht="31.5">
      <c r="A1997" s="1224"/>
      <c r="B1997" s="1225"/>
      <c r="C1997" s="332" t="s">
        <v>3266</v>
      </c>
      <c r="D1997" s="332" t="s">
        <v>3267</v>
      </c>
      <c r="E1997" s="1049">
        <v>320</v>
      </c>
      <c r="F1997" s="969">
        <v>352</v>
      </c>
      <c r="G1997" s="969">
        <v>201</v>
      </c>
      <c r="H1997" s="969">
        <v>137</v>
      </c>
      <c r="I1997" s="969">
        <v>74</v>
      </c>
    </row>
    <row r="1998" spans="1:9" s="324" customFormat="1" ht="31.5">
      <c r="A1998" s="1224"/>
      <c r="B1998" s="1225"/>
      <c r="C1998" s="332" t="s">
        <v>3268</v>
      </c>
      <c r="D1998" s="332" t="s">
        <v>3269</v>
      </c>
      <c r="E1998" s="1049">
        <v>250</v>
      </c>
      <c r="F1998" s="969">
        <v>275</v>
      </c>
      <c r="G1998" s="969">
        <v>157</v>
      </c>
      <c r="H1998" s="969">
        <v>107</v>
      </c>
      <c r="I1998" s="969"/>
    </row>
    <row r="1999" spans="1:9" s="324" customFormat="1" ht="31.5">
      <c r="A1999" s="1224"/>
      <c r="B1999" s="1225"/>
      <c r="C1999" s="332" t="s">
        <v>3270</v>
      </c>
      <c r="D1999" s="332" t="s">
        <v>3271</v>
      </c>
      <c r="E1999" s="1049">
        <v>500</v>
      </c>
      <c r="F1999" s="969">
        <v>550</v>
      </c>
      <c r="G1999" s="969">
        <v>314</v>
      </c>
      <c r="H1999" s="969">
        <v>215</v>
      </c>
      <c r="I1999" s="969">
        <v>116</v>
      </c>
    </row>
    <row r="2000" spans="1:9" s="324" customFormat="1" ht="31.5">
      <c r="A2000" s="1224"/>
      <c r="B2000" s="1225"/>
      <c r="C2000" s="332" t="s">
        <v>3272</v>
      </c>
      <c r="D2000" s="332" t="s">
        <v>3273</v>
      </c>
      <c r="E2000" s="1049">
        <v>250</v>
      </c>
      <c r="F2000" s="969">
        <v>275</v>
      </c>
      <c r="G2000" s="969">
        <v>157</v>
      </c>
      <c r="H2000" s="969">
        <v>107</v>
      </c>
      <c r="I2000" s="969"/>
    </row>
    <row r="2001" spans="1:9" s="324" customFormat="1" ht="31.5">
      <c r="A2001" s="1224"/>
      <c r="B2001" s="1225"/>
      <c r="C2001" s="332" t="s">
        <v>3274</v>
      </c>
      <c r="D2001" s="332" t="s">
        <v>3275</v>
      </c>
      <c r="E2001" s="1049">
        <v>320</v>
      </c>
      <c r="F2001" s="969">
        <v>352</v>
      </c>
      <c r="G2001" s="969">
        <v>201</v>
      </c>
      <c r="H2001" s="969">
        <v>137</v>
      </c>
      <c r="I2001" s="969">
        <v>74</v>
      </c>
    </row>
    <row r="2002" spans="1:9" s="324" customFormat="1" ht="31.5">
      <c r="A2002" s="1224"/>
      <c r="B2002" s="1225"/>
      <c r="C2002" s="332" t="s">
        <v>3276</v>
      </c>
      <c r="D2002" s="332" t="s">
        <v>3277</v>
      </c>
      <c r="E2002" s="1049">
        <v>250</v>
      </c>
      <c r="F2002" s="969">
        <v>275</v>
      </c>
      <c r="G2002" s="969">
        <v>157</v>
      </c>
      <c r="H2002" s="969">
        <v>107</v>
      </c>
      <c r="I2002" s="969"/>
    </row>
    <row r="2003" spans="1:9" s="324" customFormat="1" ht="31.5">
      <c r="A2003" s="1224">
        <v>5</v>
      </c>
      <c r="B2003" s="1201" t="s">
        <v>3278</v>
      </c>
      <c r="C2003" s="332" t="s">
        <v>3279</v>
      </c>
      <c r="D2003" s="332" t="s">
        <v>3280</v>
      </c>
      <c r="E2003" s="1049">
        <v>250</v>
      </c>
      <c r="F2003" s="969">
        <v>275</v>
      </c>
      <c r="G2003" s="969">
        <v>157</v>
      </c>
      <c r="H2003" s="969">
        <v>107</v>
      </c>
      <c r="I2003" s="969"/>
    </row>
    <row r="2004" spans="1:9" s="324" customFormat="1" ht="31.5">
      <c r="A2004" s="1224"/>
      <c r="B2004" s="1201"/>
      <c r="C2004" s="332" t="s">
        <v>3281</v>
      </c>
      <c r="D2004" s="332" t="s">
        <v>3282</v>
      </c>
      <c r="E2004" s="1049">
        <v>682.5</v>
      </c>
      <c r="F2004" s="969">
        <v>751</v>
      </c>
      <c r="G2004" s="969">
        <v>428</v>
      </c>
      <c r="H2004" s="969">
        <v>293</v>
      </c>
      <c r="I2004" s="969">
        <v>158</v>
      </c>
    </row>
    <row r="2005" spans="1:9" s="324" customFormat="1" ht="31.5">
      <c r="A2005" s="1224"/>
      <c r="B2005" s="1201"/>
      <c r="C2005" s="332" t="s">
        <v>3283</v>
      </c>
      <c r="D2005" s="332" t="s">
        <v>3284</v>
      </c>
      <c r="E2005" s="1049">
        <v>682.5</v>
      </c>
      <c r="F2005" s="969">
        <v>751</v>
      </c>
      <c r="G2005" s="969">
        <v>428</v>
      </c>
      <c r="H2005" s="969">
        <v>293</v>
      </c>
      <c r="I2005" s="969">
        <v>158</v>
      </c>
    </row>
    <row r="2006" spans="1:9" s="324" customFormat="1" ht="31.5">
      <c r="A2006" s="1224"/>
      <c r="B2006" s="1201"/>
      <c r="C2006" s="332" t="s">
        <v>3285</v>
      </c>
      <c r="D2006" s="332" t="s">
        <v>3286</v>
      </c>
      <c r="E2006" s="1049">
        <v>550</v>
      </c>
      <c r="F2006" s="969">
        <v>605</v>
      </c>
      <c r="G2006" s="969">
        <v>345</v>
      </c>
      <c r="H2006" s="969">
        <v>236</v>
      </c>
      <c r="I2006" s="969">
        <v>127</v>
      </c>
    </row>
    <row r="2007" spans="1:9" s="324" customFormat="1" ht="31.5">
      <c r="A2007" s="1224"/>
      <c r="B2007" s="1201"/>
      <c r="C2007" s="332" t="s">
        <v>3287</v>
      </c>
      <c r="D2007" s="332" t="s">
        <v>3288</v>
      </c>
      <c r="E2007" s="1049">
        <v>550</v>
      </c>
      <c r="F2007" s="969">
        <v>605</v>
      </c>
      <c r="G2007" s="969">
        <v>345</v>
      </c>
      <c r="H2007" s="969">
        <v>236</v>
      </c>
      <c r="I2007" s="969">
        <v>127</v>
      </c>
    </row>
    <row r="2008" spans="1:9" s="324" customFormat="1" ht="31.5">
      <c r="A2008" s="1224"/>
      <c r="B2008" s="1201"/>
      <c r="C2008" s="332" t="s">
        <v>3289</v>
      </c>
      <c r="D2008" s="332" t="s">
        <v>3290</v>
      </c>
      <c r="E2008" s="1049">
        <v>550</v>
      </c>
      <c r="F2008" s="969">
        <v>605</v>
      </c>
      <c r="G2008" s="969">
        <v>345</v>
      </c>
      <c r="H2008" s="969">
        <v>236</v>
      </c>
      <c r="I2008" s="969">
        <v>127</v>
      </c>
    </row>
    <row r="2009" spans="1:9" s="324" customFormat="1" ht="31.5">
      <c r="A2009" s="1224"/>
      <c r="B2009" s="1201"/>
      <c r="C2009" s="332" t="s">
        <v>3291</v>
      </c>
      <c r="D2009" s="332" t="s">
        <v>3292</v>
      </c>
      <c r="E2009" s="1049">
        <v>650</v>
      </c>
      <c r="F2009" s="969">
        <v>715</v>
      </c>
      <c r="G2009" s="969">
        <v>408</v>
      </c>
      <c r="H2009" s="969">
        <v>279</v>
      </c>
      <c r="I2009" s="969">
        <v>150</v>
      </c>
    </row>
    <row r="2010" spans="1:9" s="324" customFormat="1" ht="31.5">
      <c r="A2010" s="1224"/>
      <c r="B2010" s="1201"/>
      <c r="C2010" s="332" t="s">
        <v>3293</v>
      </c>
      <c r="D2010" s="332" t="s">
        <v>3294</v>
      </c>
      <c r="E2010" s="1049">
        <v>500</v>
      </c>
      <c r="F2010" s="969">
        <v>550</v>
      </c>
      <c r="G2010" s="969">
        <v>314</v>
      </c>
      <c r="H2010" s="969">
        <v>215</v>
      </c>
      <c r="I2010" s="969">
        <v>116</v>
      </c>
    </row>
    <row r="2011" spans="1:9" s="324" customFormat="1" ht="31.5">
      <c r="A2011" s="1224"/>
      <c r="B2011" s="1201"/>
      <c r="C2011" s="332" t="s">
        <v>3295</v>
      </c>
      <c r="D2011" s="332" t="s">
        <v>3296</v>
      </c>
      <c r="E2011" s="1049">
        <v>500</v>
      </c>
      <c r="F2011" s="969">
        <v>550</v>
      </c>
      <c r="G2011" s="969">
        <v>314</v>
      </c>
      <c r="H2011" s="969">
        <v>215</v>
      </c>
      <c r="I2011" s="969">
        <v>116</v>
      </c>
    </row>
    <row r="2012" spans="1:9" s="324" customFormat="1" ht="31.5">
      <c r="A2012" s="1224"/>
      <c r="B2012" s="1201"/>
      <c r="C2012" s="332" t="s">
        <v>3297</v>
      </c>
      <c r="D2012" s="332" t="s">
        <v>3298</v>
      </c>
      <c r="E2012" s="1049">
        <v>550</v>
      </c>
      <c r="F2012" s="969">
        <v>605</v>
      </c>
      <c r="G2012" s="969">
        <v>345</v>
      </c>
      <c r="H2012" s="969">
        <v>236</v>
      </c>
      <c r="I2012" s="969">
        <v>127</v>
      </c>
    </row>
    <row r="2013" spans="1:9" s="324" customFormat="1" ht="31.5">
      <c r="A2013" s="1224"/>
      <c r="B2013" s="1201"/>
      <c r="C2013" s="332" t="s">
        <v>3299</v>
      </c>
      <c r="D2013" s="332" t="s">
        <v>3282</v>
      </c>
      <c r="E2013" s="1049">
        <v>730</v>
      </c>
      <c r="F2013" s="969">
        <v>803</v>
      </c>
      <c r="G2013" s="969">
        <v>458</v>
      </c>
      <c r="H2013" s="969">
        <v>313</v>
      </c>
      <c r="I2013" s="969">
        <v>169</v>
      </c>
    </row>
    <row r="2014" spans="1:9" s="324" customFormat="1" ht="31.5">
      <c r="A2014" s="1224"/>
      <c r="B2014" s="1201"/>
      <c r="C2014" s="332" t="s">
        <v>3300</v>
      </c>
      <c r="D2014" s="332" t="s">
        <v>3301</v>
      </c>
      <c r="E2014" s="1049">
        <v>700</v>
      </c>
      <c r="F2014" s="969">
        <v>770</v>
      </c>
      <c r="G2014" s="969">
        <v>439</v>
      </c>
      <c r="H2014" s="969">
        <v>300</v>
      </c>
      <c r="I2014" s="969">
        <v>162</v>
      </c>
    </row>
    <row r="2015" spans="1:9" s="324" customFormat="1" ht="31.5">
      <c r="A2015" s="1224"/>
      <c r="B2015" s="1201"/>
      <c r="C2015" s="332" t="s">
        <v>3302</v>
      </c>
      <c r="D2015" s="332" t="s">
        <v>3303</v>
      </c>
      <c r="E2015" s="1049">
        <v>500</v>
      </c>
      <c r="F2015" s="969">
        <v>550</v>
      </c>
      <c r="G2015" s="969">
        <v>314</v>
      </c>
      <c r="H2015" s="969">
        <v>215</v>
      </c>
      <c r="I2015" s="969">
        <v>116</v>
      </c>
    </row>
    <row r="2016" spans="1:9" s="324" customFormat="1" ht="31.5">
      <c r="A2016" s="1224"/>
      <c r="B2016" s="1201"/>
      <c r="C2016" s="332" t="s">
        <v>3304</v>
      </c>
      <c r="D2016" s="332" t="s">
        <v>3305</v>
      </c>
      <c r="E2016" s="1049">
        <v>600</v>
      </c>
      <c r="F2016" s="969">
        <v>660</v>
      </c>
      <c r="G2016" s="969">
        <v>376</v>
      </c>
      <c r="H2016" s="969">
        <v>257</v>
      </c>
      <c r="I2016" s="969">
        <v>139</v>
      </c>
    </row>
    <row r="2017" spans="1:9" s="324" customFormat="1" ht="31.5">
      <c r="A2017" s="1224"/>
      <c r="B2017" s="1201"/>
      <c r="C2017" s="332" t="s">
        <v>3306</v>
      </c>
      <c r="D2017" s="332" t="s">
        <v>3307</v>
      </c>
      <c r="E2017" s="1049">
        <v>700</v>
      </c>
      <c r="F2017" s="969">
        <v>770</v>
      </c>
      <c r="G2017" s="969">
        <v>439</v>
      </c>
      <c r="H2017" s="969">
        <v>300</v>
      </c>
      <c r="I2017" s="969">
        <v>162</v>
      </c>
    </row>
    <row r="2018" spans="1:9" s="324" customFormat="1" ht="31.5">
      <c r="A2018" s="1224"/>
      <c r="B2018" s="1201"/>
      <c r="C2018" s="332" t="s">
        <v>3308</v>
      </c>
      <c r="D2018" s="332" t="s">
        <v>3309</v>
      </c>
      <c r="E2018" s="1049">
        <v>700</v>
      </c>
      <c r="F2018" s="969">
        <v>770</v>
      </c>
      <c r="G2018" s="969">
        <v>439</v>
      </c>
      <c r="H2018" s="969">
        <v>300</v>
      </c>
      <c r="I2018" s="969">
        <v>162</v>
      </c>
    </row>
    <row r="2019" spans="1:9" s="324" customFormat="1" ht="31.5">
      <c r="A2019" s="1224"/>
      <c r="B2019" s="1201"/>
      <c r="C2019" s="332" t="s">
        <v>3310</v>
      </c>
      <c r="D2019" s="332" t="s">
        <v>3311</v>
      </c>
      <c r="E2019" s="1049">
        <v>700</v>
      </c>
      <c r="F2019" s="969">
        <v>770</v>
      </c>
      <c r="G2019" s="969">
        <v>439</v>
      </c>
      <c r="H2019" s="969">
        <v>300</v>
      </c>
      <c r="I2019" s="969">
        <v>162</v>
      </c>
    </row>
    <row r="2020" spans="1:9" s="324" customFormat="1" ht="31.5">
      <c r="A2020" s="1224">
        <v>6</v>
      </c>
      <c r="B2020" s="1225" t="s">
        <v>3312</v>
      </c>
      <c r="C2020" s="332" t="s">
        <v>3313</v>
      </c>
      <c r="D2020" s="332" t="s">
        <v>3314</v>
      </c>
      <c r="E2020" s="1049">
        <v>600</v>
      </c>
      <c r="F2020" s="969">
        <v>660</v>
      </c>
      <c r="G2020" s="969">
        <v>376</v>
      </c>
      <c r="H2020" s="969">
        <v>257</v>
      </c>
      <c r="I2020" s="969">
        <v>139</v>
      </c>
    </row>
    <row r="2021" spans="1:9" s="324" customFormat="1" ht="31.5">
      <c r="A2021" s="1224"/>
      <c r="B2021" s="1225"/>
      <c r="C2021" s="332" t="s">
        <v>3315</v>
      </c>
      <c r="D2021" s="332" t="s">
        <v>3316</v>
      </c>
      <c r="E2021" s="1049">
        <v>500</v>
      </c>
      <c r="F2021" s="969">
        <v>550</v>
      </c>
      <c r="G2021" s="969">
        <v>314</v>
      </c>
      <c r="H2021" s="969">
        <v>215</v>
      </c>
      <c r="I2021" s="969">
        <v>116</v>
      </c>
    </row>
    <row r="2022" spans="1:9" s="324" customFormat="1" ht="31.5">
      <c r="A2022" s="1243">
        <v>7</v>
      </c>
      <c r="B2022" s="1225" t="s">
        <v>3317</v>
      </c>
      <c r="C2022" s="332" t="s">
        <v>3318</v>
      </c>
      <c r="D2022" s="332" t="s">
        <v>3319</v>
      </c>
      <c r="E2022" s="1049">
        <v>350</v>
      </c>
      <c r="F2022" s="969">
        <v>385</v>
      </c>
      <c r="G2022" s="969">
        <v>219</v>
      </c>
      <c r="H2022" s="969">
        <v>150</v>
      </c>
      <c r="I2022" s="969">
        <v>81</v>
      </c>
    </row>
    <row r="2023" spans="1:9" s="324" customFormat="1" ht="31.5">
      <c r="A2023" s="1243"/>
      <c r="B2023" s="1225"/>
      <c r="C2023" s="332" t="s">
        <v>3320</v>
      </c>
      <c r="D2023" s="332" t="s">
        <v>3321</v>
      </c>
      <c r="E2023" s="1049">
        <v>300</v>
      </c>
      <c r="F2023" s="969">
        <v>330</v>
      </c>
      <c r="G2023" s="969">
        <v>188</v>
      </c>
      <c r="H2023" s="969">
        <v>129</v>
      </c>
      <c r="I2023" s="969">
        <v>69</v>
      </c>
    </row>
    <row r="2024" spans="1:9" s="324" customFormat="1" ht="31.5">
      <c r="A2024" s="333">
        <v>8</v>
      </c>
      <c r="B2024" s="334" t="s">
        <v>3322</v>
      </c>
      <c r="C2024" s="332" t="s">
        <v>3323</v>
      </c>
      <c r="D2024" s="332" t="s">
        <v>3324</v>
      </c>
      <c r="E2024" s="1049">
        <v>500</v>
      </c>
      <c r="F2024" s="969">
        <v>550</v>
      </c>
      <c r="G2024" s="969">
        <v>314</v>
      </c>
      <c r="H2024" s="969">
        <v>215</v>
      </c>
      <c r="I2024" s="969">
        <v>116</v>
      </c>
    </row>
    <row r="2025" spans="1:9" s="324" customFormat="1" ht="17.25" customHeight="1">
      <c r="A2025" s="335">
        <v>9</v>
      </c>
      <c r="B2025" s="1201" t="s">
        <v>3325</v>
      </c>
      <c r="C2025" s="1201"/>
      <c r="D2025" s="1201"/>
      <c r="E2025" s="1049">
        <v>630</v>
      </c>
      <c r="F2025" s="969">
        <v>693</v>
      </c>
      <c r="G2025" s="969">
        <v>395</v>
      </c>
      <c r="H2025" s="969">
        <v>270</v>
      </c>
      <c r="I2025" s="969">
        <v>146</v>
      </c>
    </row>
    <row r="2026" spans="1:9" s="324" customFormat="1" ht="31.5">
      <c r="A2026" s="335">
        <v>10</v>
      </c>
      <c r="B2026" s="332" t="s">
        <v>566</v>
      </c>
      <c r="C2026" s="332" t="s">
        <v>3326</v>
      </c>
      <c r="D2026" s="332" t="s">
        <v>3327</v>
      </c>
      <c r="E2026" s="1049">
        <v>240</v>
      </c>
      <c r="F2026" s="969">
        <v>264</v>
      </c>
      <c r="G2026" s="969">
        <v>150</v>
      </c>
      <c r="H2026" s="969">
        <v>103</v>
      </c>
      <c r="I2026" s="969"/>
    </row>
    <row r="2027" spans="1:9" s="324" customFormat="1" ht="31.5">
      <c r="A2027" s="335">
        <v>11</v>
      </c>
      <c r="B2027" s="332" t="s">
        <v>209</v>
      </c>
      <c r="C2027" s="332" t="s">
        <v>3328</v>
      </c>
      <c r="D2027" s="332" t="s">
        <v>3329</v>
      </c>
      <c r="E2027" s="1049">
        <v>180</v>
      </c>
      <c r="F2027" s="969">
        <v>198</v>
      </c>
      <c r="G2027" s="969">
        <v>113</v>
      </c>
      <c r="H2027" s="969">
        <v>77</v>
      </c>
      <c r="I2027" s="969"/>
    </row>
    <row r="2028" spans="1:9" s="324" customFormat="1" ht="31.5">
      <c r="A2028" s="335">
        <v>12</v>
      </c>
      <c r="B2028" s="332" t="s">
        <v>566</v>
      </c>
      <c r="C2028" s="332" t="s">
        <v>3330</v>
      </c>
      <c r="D2028" s="332" t="s">
        <v>3331</v>
      </c>
      <c r="E2028" s="1049">
        <v>240</v>
      </c>
      <c r="F2028" s="969">
        <v>264</v>
      </c>
      <c r="G2028" s="969">
        <v>150</v>
      </c>
      <c r="H2028" s="969">
        <v>103</v>
      </c>
      <c r="I2028" s="969"/>
    </row>
    <row r="2029" spans="1:9" s="324" customFormat="1" ht="31.5">
      <c r="A2029" s="335">
        <v>13</v>
      </c>
      <c r="B2029" s="332" t="s">
        <v>566</v>
      </c>
      <c r="C2029" s="332" t="s">
        <v>3332</v>
      </c>
      <c r="D2029" s="332" t="s">
        <v>3333</v>
      </c>
      <c r="E2029" s="1049">
        <v>240</v>
      </c>
      <c r="F2029" s="969">
        <v>264</v>
      </c>
      <c r="G2029" s="969">
        <v>150</v>
      </c>
      <c r="H2029" s="969">
        <v>103</v>
      </c>
      <c r="I2029" s="969"/>
    </row>
    <row r="2030" spans="1:9" s="324" customFormat="1" ht="31.5">
      <c r="A2030" s="335">
        <v>14</v>
      </c>
      <c r="B2030" s="332" t="s">
        <v>209</v>
      </c>
      <c r="C2030" s="332" t="s">
        <v>3334</v>
      </c>
      <c r="D2030" s="332" t="s">
        <v>3335</v>
      </c>
      <c r="E2030" s="1049">
        <v>240</v>
      </c>
      <c r="F2030" s="969">
        <v>264</v>
      </c>
      <c r="G2030" s="969">
        <v>150</v>
      </c>
      <c r="H2030" s="969">
        <v>103</v>
      </c>
      <c r="I2030" s="969"/>
    </row>
    <row r="2031" spans="1:9" s="324" customFormat="1" ht="31.5">
      <c r="A2031" s="335">
        <v>15</v>
      </c>
      <c r="B2031" s="332" t="s">
        <v>566</v>
      </c>
      <c r="C2031" s="332" t="s">
        <v>3336</v>
      </c>
      <c r="D2031" s="332" t="s">
        <v>3337</v>
      </c>
      <c r="E2031" s="1049">
        <v>240</v>
      </c>
      <c r="F2031" s="969">
        <v>264</v>
      </c>
      <c r="G2031" s="969">
        <v>150</v>
      </c>
      <c r="H2031" s="969">
        <v>103</v>
      </c>
      <c r="I2031" s="969"/>
    </row>
    <row r="2032" spans="1:9" s="324" customFormat="1" ht="31.5">
      <c r="A2032" s="335">
        <v>16</v>
      </c>
      <c r="B2032" s="332" t="s">
        <v>566</v>
      </c>
      <c r="C2032" s="332" t="s">
        <v>3337</v>
      </c>
      <c r="D2032" s="332" t="s">
        <v>3338</v>
      </c>
      <c r="E2032" s="1049">
        <v>380</v>
      </c>
      <c r="F2032" s="969">
        <v>418</v>
      </c>
      <c r="G2032" s="969">
        <v>238</v>
      </c>
      <c r="H2032" s="969">
        <v>163</v>
      </c>
      <c r="I2032" s="969">
        <v>88</v>
      </c>
    </row>
    <row r="2033" spans="1:9" s="324" customFormat="1" ht="31.5">
      <c r="A2033" s="335">
        <v>17</v>
      </c>
      <c r="B2033" s="332" t="s">
        <v>566</v>
      </c>
      <c r="C2033" s="332" t="s">
        <v>3338</v>
      </c>
      <c r="D2033" s="332" t="s">
        <v>3339</v>
      </c>
      <c r="E2033" s="1049">
        <v>300</v>
      </c>
      <c r="F2033" s="969">
        <v>330</v>
      </c>
      <c r="G2033" s="969">
        <v>188</v>
      </c>
      <c r="H2033" s="969">
        <v>129</v>
      </c>
      <c r="I2033" s="969">
        <v>69</v>
      </c>
    </row>
    <row r="2034" spans="1:9" s="324" customFormat="1" ht="31.5">
      <c r="A2034" s="335">
        <v>18</v>
      </c>
      <c r="B2034" s="336" t="s">
        <v>566</v>
      </c>
      <c r="C2034" s="332" t="s">
        <v>3340</v>
      </c>
      <c r="D2034" s="332" t="s">
        <v>3341</v>
      </c>
      <c r="E2034" s="1049">
        <v>240</v>
      </c>
      <c r="F2034" s="969">
        <v>264</v>
      </c>
      <c r="G2034" s="969">
        <v>150</v>
      </c>
      <c r="H2034" s="969">
        <v>103</v>
      </c>
      <c r="I2034" s="969"/>
    </row>
    <row r="2035" spans="1:9" s="324" customFormat="1" ht="17.25" customHeight="1">
      <c r="A2035" s="1224">
        <v>19</v>
      </c>
      <c r="B2035" s="1201" t="s">
        <v>3342</v>
      </c>
      <c r="C2035" s="332" t="s">
        <v>3343</v>
      </c>
      <c r="D2035" s="332" t="s">
        <v>3344</v>
      </c>
      <c r="E2035" s="1049">
        <v>180</v>
      </c>
      <c r="F2035" s="969">
        <v>198</v>
      </c>
      <c r="G2035" s="969">
        <v>113</v>
      </c>
      <c r="H2035" s="969">
        <v>77</v>
      </c>
      <c r="I2035" s="969"/>
    </row>
    <row r="2036" spans="1:9" s="324" customFormat="1" ht="31.5">
      <c r="A2036" s="1224"/>
      <c r="B2036" s="1225"/>
      <c r="C2036" s="332" t="s">
        <v>3344</v>
      </c>
      <c r="D2036" s="332" t="s">
        <v>3345</v>
      </c>
      <c r="E2036" s="1049">
        <v>240</v>
      </c>
      <c r="F2036" s="969">
        <v>264</v>
      </c>
      <c r="G2036" s="969">
        <v>150</v>
      </c>
      <c r="H2036" s="969">
        <v>103</v>
      </c>
      <c r="I2036" s="969"/>
    </row>
    <row r="2037" spans="1:9" s="324" customFormat="1" ht="31.5">
      <c r="A2037" s="1224"/>
      <c r="B2037" s="1225"/>
      <c r="C2037" s="332" t="s">
        <v>3346</v>
      </c>
      <c r="D2037" s="332" t="s">
        <v>3347</v>
      </c>
      <c r="E2037" s="1049">
        <v>180</v>
      </c>
      <c r="F2037" s="969">
        <v>198</v>
      </c>
      <c r="G2037" s="969">
        <v>113</v>
      </c>
      <c r="H2037" s="969">
        <v>77</v>
      </c>
      <c r="I2037" s="969"/>
    </row>
    <row r="2038" spans="1:9" s="324" customFormat="1" ht="31.5">
      <c r="A2038" s="335">
        <v>20</v>
      </c>
      <c r="B2038" s="336" t="s">
        <v>209</v>
      </c>
      <c r="C2038" s="332" t="s">
        <v>3345</v>
      </c>
      <c r="D2038" s="332" t="s">
        <v>3348</v>
      </c>
      <c r="E2038" s="1049">
        <v>150</v>
      </c>
      <c r="F2038" s="969">
        <v>165</v>
      </c>
      <c r="G2038" s="969">
        <v>94</v>
      </c>
      <c r="H2038" s="969">
        <v>64</v>
      </c>
      <c r="I2038" s="969"/>
    </row>
    <row r="2039" spans="1:9" s="324" customFormat="1" ht="31.5">
      <c r="A2039" s="1224">
        <v>21</v>
      </c>
      <c r="B2039" s="1225" t="s">
        <v>1430</v>
      </c>
      <c r="C2039" s="332" t="s">
        <v>3349</v>
      </c>
      <c r="D2039" s="332" t="s">
        <v>3350</v>
      </c>
      <c r="E2039" s="1049">
        <v>5000</v>
      </c>
      <c r="F2039" s="969">
        <v>5500</v>
      </c>
      <c r="G2039" s="969">
        <v>3135</v>
      </c>
      <c r="H2039" s="969">
        <v>2145</v>
      </c>
      <c r="I2039" s="969">
        <v>1155</v>
      </c>
    </row>
    <row r="2040" spans="1:9" s="324" customFormat="1" ht="31.5">
      <c r="A2040" s="1224"/>
      <c r="B2040" s="1225"/>
      <c r="C2040" s="332" t="s">
        <v>3350</v>
      </c>
      <c r="D2040" s="332" t="s">
        <v>3351</v>
      </c>
      <c r="E2040" s="1049">
        <v>1500</v>
      </c>
      <c r="F2040" s="969">
        <v>1650</v>
      </c>
      <c r="G2040" s="969">
        <v>941</v>
      </c>
      <c r="H2040" s="969">
        <v>644</v>
      </c>
      <c r="I2040" s="969">
        <v>347</v>
      </c>
    </row>
    <row r="2041" spans="1:9" s="324" customFormat="1" ht="31.5">
      <c r="A2041" s="1224"/>
      <c r="B2041" s="1225"/>
      <c r="C2041" s="332" t="s">
        <v>3352</v>
      </c>
      <c r="D2041" s="332" t="s">
        <v>3353</v>
      </c>
      <c r="E2041" s="1049">
        <v>1500</v>
      </c>
      <c r="F2041" s="969">
        <v>1650</v>
      </c>
      <c r="G2041" s="969">
        <v>941</v>
      </c>
      <c r="H2041" s="969">
        <v>644</v>
      </c>
      <c r="I2041" s="969">
        <v>347</v>
      </c>
    </row>
    <row r="2042" spans="1:9" s="324" customFormat="1" ht="31.5">
      <c r="A2042" s="1224"/>
      <c r="B2042" s="1225"/>
      <c r="C2042" s="332" t="s">
        <v>3354</v>
      </c>
      <c r="D2042" s="332" t="s">
        <v>3355</v>
      </c>
      <c r="E2042" s="1049">
        <v>1000</v>
      </c>
      <c r="F2042" s="969">
        <v>1100</v>
      </c>
      <c r="G2042" s="969">
        <v>627</v>
      </c>
      <c r="H2042" s="969">
        <v>429</v>
      </c>
      <c r="I2042" s="969">
        <v>231</v>
      </c>
    </row>
    <row r="2043" spans="1:9" s="324" customFormat="1" ht="33" customHeight="1">
      <c r="A2043" s="1224">
        <v>22</v>
      </c>
      <c r="B2043" s="1201" t="s">
        <v>3356</v>
      </c>
      <c r="C2043" s="332" t="s">
        <v>3357</v>
      </c>
      <c r="D2043" s="332" t="s">
        <v>3358</v>
      </c>
      <c r="E2043" s="1049">
        <v>2880</v>
      </c>
      <c r="F2043" s="969">
        <v>3168</v>
      </c>
      <c r="G2043" s="969">
        <v>1806</v>
      </c>
      <c r="H2043" s="969">
        <v>1236</v>
      </c>
      <c r="I2043" s="969">
        <v>665</v>
      </c>
    </row>
    <row r="2044" spans="1:9" s="324" customFormat="1" ht="31.5">
      <c r="A2044" s="1224"/>
      <c r="B2044" s="1225"/>
      <c r="C2044" s="332" t="s">
        <v>3358</v>
      </c>
      <c r="D2044" s="332" t="s">
        <v>3359</v>
      </c>
      <c r="E2044" s="1049">
        <v>2400</v>
      </c>
      <c r="F2044" s="969">
        <v>2640</v>
      </c>
      <c r="G2044" s="969">
        <v>1505</v>
      </c>
      <c r="H2044" s="969">
        <v>1030</v>
      </c>
      <c r="I2044" s="969">
        <v>554</v>
      </c>
    </row>
    <row r="2045" spans="1:9" s="324" customFormat="1" ht="33" customHeight="1">
      <c r="A2045" s="1224">
        <v>23</v>
      </c>
      <c r="B2045" s="1201" t="s">
        <v>3360</v>
      </c>
      <c r="C2045" s="332" t="s">
        <v>3361</v>
      </c>
      <c r="D2045" s="332" t="s">
        <v>3362</v>
      </c>
      <c r="E2045" s="1049">
        <v>2880</v>
      </c>
      <c r="F2045" s="969">
        <v>3168</v>
      </c>
      <c r="G2045" s="969">
        <v>1806</v>
      </c>
      <c r="H2045" s="969">
        <v>1236</v>
      </c>
      <c r="I2045" s="969">
        <v>665</v>
      </c>
    </row>
    <row r="2046" spans="1:9" s="324" customFormat="1" ht="31.5">
      <c r="A2046" s="1224"/>
      <c r="B2046" s="1225"/>
      <c r="C2046" s="332" t="s">
        <v>3362</v>
      </c>
      <c r="D2046" s="332" t="s">
        <v>3363</v>
      </c>
      <c r="E2046" s="1049">
        <v>2400</v>
      </c>
      <c r="F2046" s="969">
        <v>2640</v>
      </c>
      <c r="G2046" s="969">
        <v>1505</v>
      </c>
      <c r="H2046" s="969">
        <v>1030</v>
      </c>
      <c r="I2046" s="969">
        <v>554</v>
      </c>
    </row>
    <row r="2047" spans="1:9" s="324" customFormat="1" ht="47.25">
      <c r="A2047" s="333">
        <v>24</v>
      </c>
      <c r="B2047" s="332" t="s">
        <v>3364</v>
      </c>
      <c r="C2047" s="332" t="s">
        <v>3365</v>
      </c>
      <c r="D2047" s="332" t="s">
        <v>3366</v>
      </c>
      <c r="E2047" s="1049">
        <v>2340</v>
      </c>
      <c r="F2047" s="969">
        <v>2574</v>
      </c>
      <c r="G2047" s="969">
        <v>1467</v>
      </c>
      <c r="H2047" s="969">
        <v>1004</v>
      </c>
      <c r="I2047" s="969">
        <v>541</v>
      </c>
    </row>
    <row r="2048" spans="1:9" s="324" customFormat="1" ht="31.5">
      <c r="A2048" s="333">
        <v>25</v>
      </c>
      <c r="B2048" s="332" t="s">
        <v>3367</v>
      </c>
      <c r="C2048" s="332" t="s">
        <v>3368</v>
      </c>
      <c r="D2048" s="332" t="s">
        <v>3369</v>
      </c>
      <c r="E2048" s="1049">
        <v>500</v>
      </c>
      <c r="F2048" s="969">
        <v>550</v>
      </c>
      <c r="G2048" s="969">
        <v>314</v>
      </c>
      <c r="H2048" s="969">
        <v>215</v>
      </c>
      <c r="I2048" s="969">
        <v>116</v>
      </c>
    </row>
    <row r="2049" spans="1:9" s="324" customFormat="1" ht="17.25">
      <c r="A2049" s="337">
        <v>26</v>
      </c>
      <c r="B2049" s="332" t="s">
        <v>3370</v>
      </c>
      <c r="C2049" s="332" t="s">
        <v>3371</v>
      </c>
      <c r="D2049" s="332" t="s">
        <v>3372</v>
      </c>
      <c r="E2049" s="1049">
        <v>399</v>
      </c>
      <c r="F2049" s="969">
        <v>439</v>
      </c>
      <c r="G2049" s="969">
        <v>250</v>
      </c>
      <c r="H2049" s="969">
        <v>171</v>
      </c>
      <c r="I2049" s="969">
        <v>92</v>
      </c>
    </row>
    <row r="2050" spans="1:9" s="324" customFormat="1" ht="47.25">
      <c r="A2050" s="1224">
        <v>27</v>
      </c>
      <c r="B2050" s="1225" t="s">
        <v>3373</v>
      </c>
      <c r="C2050" s="332" t="s">
        <v>3374</v>
      </c>
      <c r="D2050" s="332" t="s">
        <v>3375</v>
      </c>
      <c r="E2050" s="1049">
        <v>472.5</v>
      </c>
      <c r="F2050" s="969">
        <v>520</v>
      </c>
      <c r="G2050" s="969">
        <v>296</v>
      </c>
      <c r="H2050" s="969">
        <v>203</v>
      </c>
      <c r="I2050" s="969">
        <v>109</v>
      </c>
    </row>
    <row r="2051" spans="1:9" s="324" customFormat="1" ht="31.5">
      <c r="A2051" s="1224"/>
      <c r="B2051" s="1225"/>
      <c r="C2051" s="332" t="s">
        <v>3375</v>
      </c>
      <c r="D2051" s="332" t="s">
        <v>3376</v>
      </c>
      <c r="E2051" s="1049">
        <v>367.5</v>
      </c>
      <c r="F2051" s="969">
        <v>404</v>
      </c>
      <c r="G2051" s="969">
        <v>230</v>
      </c>
      <c r="H2051" s="969">
        <v>158</v>
      </c>
      <c r="I2051" s="969">
        <v>85</v>
      </c>
    </row>
    <row r="2052" spans="1:9" s="324" customFormat="1" ht="47.25">
      <c r="A2052" s="1224"/>
      <c r="B2052" s="1225"/>
      <c r="C2052" s="332" t="s">
        <v>3377</v>
      </c>
      <c r="D2052" s="332" t="s">
        <v>3378</v>
      </c>
      <c r="E2052" s="1049">
        <v>280</v>
      </c>
      <c r="F2052" s="969">
        <v>308</v>
      </c>
      <c r="G2052" s="969">
        <v>176</v>
      </c>
      <c r="H2052" s="969">
        <v>120</v>
      </c>
      <c r="I2052" s="969">
        <v>65</v>
      </c>
    </row>
    <row r="2053" spans="1:9" s="324" customFormat="1" ht="31.5">
      <c r="A2053" s="1224">
        <v>28</v>
      </c>
      <c r="B2053" s="1225" t="s">
        <v>3379</v>
      </c>
      <c r="C2053" s="332" t="s">
        <v>3380</v>
      </c>
      <c r="D2053" s="332" t="s">
        <v>3381</v>
      </c>
      <c r="E2053" s="1049">
        <v>1320</v>
      </c>
      <c r="F2053" s="969">
        <v>1452</v>
      </c>
      <c r="G2053" s="969">
        <v>828</v>
      </c>
      <c r="H2053" s="969">
        <v>566</v>
      </c>
      <c r="I2053" s="969">
        <v>305</v>
      </c>
    </row>
    <row r="2054" spans="1:9" s="324" customFormat="1" ht="31.5">
      <c r="A2054" s="1224"/>
      <c r="B2054" s="1225"/>
      <c r="C2054" s="332" t="s">
        <v>3381</v>
      </c>
      <c r="D2054" s="332" t="s">
        <v>3382</v>
      </c>
      <c r="E2054" s="1049">
        <v>600</v>
      </c>
      <c r="F2054" s="969">
        <v>660</v>
      </c>
      <c r="G2054" s="969">
        <v>376</v>
      </c>
      <c r="H2054" s="969">
        <v>257</v>
      </c>
      <c r="I2054" s="969">
        <v>139</v>
      </c>
    </row>
    <row r="2055" spans="1:9" s="324" customFormat="1" ht="31.5">
      <c r="A2055" s="1224"/>
      <c r="B2055" s="1225"/>
      <c r="C2055" s="332" t="s">
        <v>3382</v>
      </c>
      <c r="D2055" s="332" t="s">
        <v>3383</v>
      </c>
      <c r="E2055" s="1049">
        <v>840</v>
      </c>
      <c r="F2055" s="969">
        <v>924</v>
      </c>
      <c r="G2055" s="969">
        <v>527</v>
      </c>
      <c r="H2055" s="969">
        <v>360</v>
      </c>
      <c r="I2055" s="969">
        <v>194</v>
      </c>
    </row>
    <row r="2056" spans="1:9" s="324" customFormat="1" ht="31.5">
      <c r="A2056" s="1224"/>
      <c r="B2056" s="1225"/>
      <c r="C2056" s="332" t="s">
        <v>3383</v>
      </c>
      <c r="D2056" s="332" t="s">
        <v>3384</v>
      </c>
      <c r="E2056" s="1049">
        <v>390</v>
      </c>
      <c r="F2056" s="969">
        <v>429</v>
      </c>
      <c r="G2056" s="969">
        <v>245</v>
      </c>
      <c r="H2056" s="969">
        <v>167</v>
      </c>
      <c r="I2056" s="969">
        <v>90</v>
      </c>
    </row>
    <row r="2057" spans="1:9" s="324" customFormat="1" ht="31.5">
      <c r="A2057" s="1224">
        <v>29</v>
      </c>
      <c r="B2057" s="1225" t="s">
        <v>3385</v>
      </c>
      <c r="C2057" s="332" t="s">
        <v>3386</v>
      </c>
      <c r="D2057" s="332" t="s">
        <v>3387</v>
      </c>
      <c r="E2057" s="1049">
        <v>350</v>
      </c>
      <c r="F2057" s="969">
        <v>385</v>
      </c>
      <c r="G2057" s="969">
        <v>219</v>
      </c>
      <c r="H2057" s="969">
        <v>150</v>
      </c>
      <c r="I2057" s="969">
        <v>81</v>
      </c>
    </row>
    <row r="2058" spans="1:9" s="324" customFormat="1" ht="31.5">
      <c r="A2058" s="1224"/>
      <c r="B2058" s="1225"/>
      <c r="C2058" s="332" t="s">
        <v>3387</v>
      </c>
      <c r="D2058" s="332" t="s">
        <v>3388</v>
      </c>
      <c r="E2058" s="1049">
        <v>348</v>
      </c>
      <c r="F2058" s="969">
        <v>383</v>
      </c>
      <c r="G2058" s="969">
        <v>218</v>
      </c>
      <c r="H2058" s="969">
        <v>149</v>
      </c>
      <c r="I2058" s="969">
        <v>80</v>
      </c>
    </row>
    <row r="2059" spans="1:9" s="324" customFormat="1" ht="31.5">
      <c r="A2059" s="1224">
        <v>30</v>
      </c>
      <c r="B2059" s="1225" t="s">
        <v>3389</v>
      </c>
      <c r="C2059" s="332" t="s">
        <v>3384</v>
      </c>
      <c r="D2059" s="332" t="s">
        <v>3390</v>
      </c>
      <c r="E2059" s="1049">
        <v>350</v>
      </c>
      <c r="F2059" s="969">
        <v>385</v>
      </c>
      <c r="G2059" s="969">
        <v>219</v>
      </c>
      <c r="H2059" s="969">
        <v>150</v>
      </c>
      <c r="I2059" s="969">
        <v>81</v>
      </c>
    </row>
    <row r="2060" spans="1:9" s="324" customFormat="1" ht="31.5">
      <c r="A2060" s="1224"/>
      <c r="B2060" s="1225"/>
      <c r="C2060" s="332" t="s">
        <v>3391</v>
      </c>
      <c r="D2060" s="332" t="s">
        <v>3392</v>
      </c>
      <c r="E2060" s="1049">
        <v>330</v>
      </c>
      <c r="F2060" s="969">
        <v>363</v>
      </c>
      <c r="G2060" s="969">
        <v>207</v>
      </c>
      <c r="H2060" s="969">
        <v>142</v>
      </c>
      <c r="I2060" s="969">
        <v>76</v>
      </c>
    </row>
    <row r="2061" spans="1:9" s="324" customFormat="1" ht="47.25">
      <c r="A2061" s="337">
        <v>31</v>
      </c>
      <c r="B2061" s="332" t="s">
        <v>3393</v>
      </c>
      <c r="C2061" s="332" t="s">
        <v>3394</v>
      </c>
      <c r="D2061" s="332" t="s">
        <v>3395</v>
      </c>
      <c r="E2061" s="1049">
        <v>550</v>
      </c>
      <c r="F2061" s="969">
        <v>605</v>
      </c>
      <c r="G2061" s="969">
        <v>345</v>
      </c>
      <c r="H2061" s="969">
        <v>236</v>
      </c>
      <c r="I2061" s="969">
        <v>127</v>
      </c>
    </row>
    <row r="2062" spans="1:9" s="324" customFormat="1" ht="47.25">
      <c r="A2062" s="1224">
        <v>32</v>
      </c>
      <c r="B2062" s="332" t="s">
        <v>3396</v>
      </c>
      <c r="C2062" s="332" t="s">
        <v>3397</v>
      </c>
      <c r="D2062" s="332" t="s">
        <v>3398</v>
      </c>
      <c r="E2062" s="1049">
        <v>200</v>
      </c>
      <c r="F2062" s="969">
        <v>220</v>
      </c>
      <c r="G2062" s="969">
        <v>125</v>
      </c>
      <c r="H2062" s="969">
        <v>86</v>
      </c>
      <c r="I2062" s="969"/>
    </row>
    <row r="2063" spans="1:9" s="324" customFormat="1" ht="31.5">
      <c r="A2063" s="1224"/>
      <c r="B2063" s="332" t="s">
        <v>3399</v>
      </c>
      <c r="C2063" s="332" t="s">
        <v>3400</v>
      </c>
      <c r="D2063" s="332" t="s">
        <v>3401</v>
      </c>
      <c r="E2063" s="1049">
        <v>280</v>
      </c>
      <c r="F2063" s="969">
        <v>308</v>
      </c>
      <c r="G2063" s="969">
        <v>176</v>
      </c>
      <c r="H2063" s="969">
        <v>120</v>
      </c>
      <c r="I2063" s="969">
        <v>65</v>
      </c>
    </row>
    <row r="2064" spans="1:9" s="324" customFormat="1" ht="31.5">
      <c r="A2064" s="337">
        <v>33</v>
      </c>
      <c r="B2064" s="332" t="s">
        <v>3402</v>
      </c>
      <c r="C2064" s="332" t="s">
        <v>3403</v>
      </c>
      <c r="D2064" s="332" t="s">
        <v>881</v>
      </c>
      <c r="E2064" s="1049">
        <v>440</v>
      </c>
      <c r="F2064" s="969">
        <v>484</v>
      </c>
      <c r="G2064" s="969">
        <v>276</v>
      </c>
      <c r="H2064" s="969">
        <v>189</v>
      </c>
      <c r="I2064" s="969">
        <v>102</v>
      </c>
    </row>
    <row r="2065" spans="1:9" s="324" customFormat="1" ht="17.25">
      <c r="A2065" s="322">
        <v>33</v>
      </c>
      <c r="B2065" s="323" t="s">
        <v>3404</v>
      </c>
      <c r="C2065" s="338"/>
      <c r="D2065" s="338"/>
      <c r="E2065" s="1049">
        <v>0</v>
      </c>
      <c r="F2065" s="969"/>
      <c r="G2065" s="969"/>
      <c r="H2065" s="969"/>
      <c r="I2065" s="969"/>
    </row>
    <row r="2066" spans="1:9" s="324" customFormat="1" ht="17.25">
      <c r="A2066" s="1223">
        <v>1</v>
      </c>
      <c r="B2066" s="1191" t="s">
        <v>1772</v>
      </c>
      <c r="C2066" s="325" t="s">
        <v>1621</v>
      </c>
      <c r="D2066" s="325" t="s">
        <v>1572</v>
      </c>
      <c r="E2066" s="1049">
        <v>960</v>
      </c>
      <c r="F2066" s="969">
        <v>1100</v>
      </c>
      <c r="G2066" s="969">
        <v>550</v>
      </c>
      <c r="H2066" s="969">
        <v>390</v>
      </c>
      <c r="I2066" s="969">
        <v>220</v>
      </c>
    </row>
    <row r="2067" spans="1:9" s="324" customFormat="1" ht="17.25">
      <c r="A2067" s="1223"/>
      <c r="B2067" s="1191"/>
      <c r="C2067" s="325" t="s">
        <v>1572</v>
      </c>
      <c r="D2067" s="325" t="s">
        <v>1312</v>
      </c>
      <c r="E2067" s="1049">
        <v>1200</v>
      </c>
      <c r="F2067" s="969">
        <v>1300</v>
      </c>
      <c r="G2067" s="969">
        <v>650</v>
      </c>
      <c r="H2067" s="969">
        <v>460</v>
      </c>
      <c r="I2067" s="969">
        <v>260</v>
      </c>
    </row>
    <row r="2068" spans="1:9" s="324" customFormat="1" ht="17.25">
      <c r="A2068" s="1223"/>
      <c r="B2068" s="1191"/>
      <c r="C2068" s="325" t="s">
        <v>1312</v>
      </c>
      <c r="D2068" s="325" t="s">
        <v>852</v>
      </c>
      <c r="E2068" s="1049">
        <v>1080</v>
      </c>
      <c r="F2068" s="969">
        <v>1200</v>
      </c>
      <c r="G2068" s="969">
        <v>600</v>
      </c>
      <c r="H2068" s="969">
        <v>420</v>
      </c>
      <c r="I2068" s="969">
        <v>240</v>
      </c>
    </row>
    <row r="2069" spans="1:9" s="324" customFormat="1" ht="17.25">
      <c r="A2069" s="1223">
        <v>2</v>
      </c>
      <c r="B2069" s="1191" t="s">
        <v>3405</v>
      </c>
      <c r="C2069" s="325" t="s">
        <v>852</v>
      </c>
      <c r="D2069" s="325" t="s">
        <v>3406</v>
      </c>
      <c r="E2069" s="1049">
        <v>6000</v>
      </c>
      <c r="F2069" s="969">
        <v>6600</v>
      </c>
      <c r="G2069" s="969">
        <v>3300</v>
      </c>
      <c r="H2069" s="969">
        <v>2310</v>
      </c>
      <c r="I2069" s="969">
        <v>1320</v>
      </c>
    </row>
    <row r="2070" spans="1:9" s="324" customFormat="1" ht="17.25">
      <c r="A2070" s="1223"/>
      <c r="B2070" s="1191"/>
      <c r="C2070" s="325" t="s">
        <v>3406</v>
      </c>
      <c r="D2070" s="325" t="s">
        <v>874</v>
      </c>
      <c r="E2070" s="1049">
        <v>8400</v>
      </c>
      <c r="F2070" s="969">
        <v>9200</v>
      </c>
      <c r="G2070" s="969">
        <v>4600</v>
      </c>
      <c r="H2070" s="969">
        <v>3220</v>
      </c>
      <c r="I2070" s="969">
        <v>1840</v>
      </c>
    </row>
    <row r="2071" spans="1:9" s="324" customFormat="1" ht="31.5">
      <c r="A2071" s="1223"/>
      <c r="B2071" s="1191"/>
      <c r="C2071" s="325" t="s">
        <v>3407</v>
      </c>
      <c r="D2071" s="325" t="s">
        <v>3408</v>
      </c>
      <c r="E2071" s="1049">
        <v>4800</v>
      </c>
      <c r="F2071" s="969">
        <v>5300</v>
      </c>
      <c r="G2071" s="969">
        <v>2650</v>
      </c>
      <c r="H2071" s="969">
        <v>1860</v>
      </c>
      <c r="I2071" s="969">
        <v>1060</v>
      </c>
    </row>
    <row r="2072" spans="1:9" s="324" customFormat="1" ht="31.5">
      <c r="A2072" s="1223"/>
      <c r="B2072" s="1191"/>
      <c r="C2072" s="325" t="s">
        <v>3408</v>
      </c>
      <c r="D2072" s="325" t="s">
        <v>3409</v>
      </c>
      <c r="E2072" s="1049">
        <v>3600</v>
      </c>
      <c r="F2072" s="969">
        <v>4000</v>
      </c>
      <c r="G2072" s="969">
        <v>2000</v>
      </c>
      <c r="H2072" s="969">
        <v>1400</v>
      </c>
      <c r="I2072" s="969">
        <v>800</v>
      </c>
    </row>
    <row r="2073" spans="1:9" s="324" customFormat="1" ht="31.5">
      <c r="A2073" s="1223"/>
      <c r="B2073" s="1191"/>
      <c r="C2073" s="325" t="s">
        <v>3409</v>
      </c>
      <c r="D2073" s="325" t="s">
        <v>3410</v>
      </c>
      <c r="E2073" s="1049">
        <v>2640</v>
      </c>
      <c r="F2073" s="969">
        <v>2900</v>
      </c>
      <c r="G2073" s="969">
        <v>1450</v>
      </c>
      <c r="H2073" s="969">
        <v>1020</v>
      </c>
      <c r="I2073" s="969">
        <v>580</v>
      </c>
    </row>
    <row r="2074" spans="1:9" s="324" customFormat="1" ht="17.25">
      <c r="A2074" s="1223">
        <v>3</v>
      </c>
      <c r="B2074" s="1191" t="s">
        <v>852</v>
      </c>
      <c r="C2074" s="325" t="s">
        <v>3411</v>
      </c>
      <c r="D2074" s="325" t="s">
        <v>3412</v>
      </c>
      <c r="E2074" s="1049">
        <v>1680</v>
      </c>
      <c r="F2074" s="969">
        <v>1800</v>
      </c>
      <c r="G2074" s="969">
        <v>900</v>
      </c>
      <c r="H2074" s="969">
        <v>630</v>
      </c>
      <c r="I2074" s="969">
        <v>360</v>
      </c>
    </row>
    <row r="2075" spans="1:9" s="324" customFormat="1" ht="63">
      <c r="A2075" s="1223"/>
      <c r="B2075" s="1191"/>
      <c r="C2075" s="325" t="s">
        <v>3412</v>
      </c>
      <c r="D2075" s="325" t="s">
        <v>3413</v>
      </c>
      <c r="E2075" s="1049">
        <v>1680</v>
      </c>
      <c r="F2075" s="969">
        <v>1800</v>
      </c>
      <c r="G2075" s="969">
        <v>900</v>
      </c>
      <c r="H2075" s="969">
        <v>630</v>
      </c>
      <c r="I2075" s="969">
        <v>360</v>
      </c>
    </row>
    <row r="2076" spans="1:9" s="324" customFormat="1" ht="78.75">
      <c r="A2076" s="1223"/>
      <c r="B2076" s="1191"/>
      <c r="C2076" s="325" t="s">
        <v>3413</v>
      </c>
      <c r="D2076" s="325" t="s">
        <v>3414</v>
      </c>
      <c r="E2076" s="1049">
        <v>2640</v>
      </c>
      <c r="F2076" s="969">
        <v>2900</v>
      </c>
      <c r="G2076" s="969">
        <v>1450</v>
      </c>
      <c r="H2076" s="969">
        <v>1020</v>
      </c>
      <c r="I2076" s="969">
        <v>580</v>
      </c>
    </row>
    <row r="2077" spans="1:9" s="324" customFormat="1" ht="63">
      <c r="A2077" s="1223"/>
      <c r="B2077" s="1191"/>
      <c r="C2077" s="325" t="s">
        <v>3414</v>
      </c>
      <c r="D2077" s="325" t="s">
        <v>3415</v>
      </c>
      <c r="E2077" s="1049">
        <v>3240</v>
      </c>
      <c r="F2077" s="969">
        <v>3600</v>
      </c>
      <c r="G2077" s="969">
        <v>1800</v>
      </c>
      <c r="H2077" s="969">
        <v>1260</v>
      </c>
      <c r="I2077" s="969">
        <v>720</v>
      </c>
    </row>
    <row r="2078" spans="1:9" s="324" customFormat="1" ht="17.25">
      <c r="A2078" s="1223"/>
      <c r="B2078" s="1191"/>
      <c r="C2078" s="325" t="s">
        <v>3415</v>
      </c>
      <c r="D2078" s="325" t="s">
        <v>3416</v>
      </c>
      <c r="E2078" s="1049">
        <v>3960</v>
      </c>
      <c r="F2078" s="969">
        <v>4400</v>
      </c>
      <c r="G2078" s="969">
        <v>2200</v>
      </c>
      <c r="H2078" s="969">
        <v>1540</v>
      </c>
      <c r="I2078" s="969">
        <v>880</v>
      </c>
    </row>
    <row r="2079" spans="1:9" s="324" customFormat="1" ht="17.25">
      <c r="A2079" s="1223"/>
      <c r="B2079" s="1191"/>
      <c r="C2079" s="325" t="s">
        <v>3415</v>
      </c>
      <c r="D2079" s="325" t="s">
        <v>3417</v>
      </c>
      <c r="E2079" s="1049">
        <v>3960</v>
      </c>
      <c r="F2079" s="969">
        <v>4400</v>
      </c>
      <c r="G2079" s="969">
        <v>2200</v>
      </c>
      <c r="H2079" s="969">
        <v>1540</v>
      </c>
      <c r="I2079" s="969">
        <v>880</v>
      </c>
    </row>
    <row r="2080" spans="1:9" s="324" customFormat="1" ht="17.25">
      <c r="A2080" s="1223"/>
      <c r="B2080" s="1191"/>
      <c r="C2080" s="325" t="s">
        <v>3416</v>
      </c>
      <c r="D2080" s="325" t="s">
        <v>3418</v>
      </c>
      <c r="E2080" s="1049">
        <v>5760</v>
      </c>
      <c r="F2080" s="969">
        <v>6300</v>
      </c>
      <c r="G2080" s="969">
        <v>3150</v>
      </c>
      <c r="H2080" s="969">
        <v>2210</v>
      </c>
      <c r="I2080" s="969">
        <v>1260</v>
      </c>
    </row>
    <row r="2081" spans="1:9" s="324" customFormat="1" ht="47.25">
      <c r="A2081" s="1223"/>
      <c r="B2081" s="1191"/>
      <c r="C2081" s="325" t="s">
        <v>3417</v>
      </c>
      <c r="D2081" s="325" t="s">
        <v>3419</v>
      </c>
      <c r="E2081" s="1049">
        <v>5760</v>
      </c>
      <c r="F2081" s="969">
        <v>6300</v>
      </c>
      <c r="G2081" s="969">
        <v>3150</v>
      </c>
      <c r="H2081" s="969">
        <v>2210</v>
      </c>
      <c r="I2081" s="969">
        <v>1260</v>
      </c>
    </row>
    <row r="2082" spans="1:9" s="324" customFormat="1" ht="47.25">
      <c r="A2082" s="1223"/>
      <c r="B2082" s="1191"/>
      <c r="C2082" s="325" t="s">
        <v>3419</v>
      </c>
      <c r="D2082" s="325" t="s">
        <v>3420</v>
      </c>
      <c r="E2082" s="1049">
        <v>9750</v>
      </c>
      <c r="F2082" s="969">
        <v>10700</v>
      </c>
      <c r="G2082" s="969">
        <v>5350</v>
      </c>
      <c r="H2082" s="969">
        <v>3750</v>
      </c>
      <c r="I2082" s="969">
        <v>2140</v>
      </c>
    </row>
    <row r="2083" spans="1:9" s="324" customFormat="1" ht="17.25">
      <c r="A2083" s="1223"/>
      <c r="B2083" s="1191"/>
      <c r="C2083" s="325" t="s">
        <v>3418</v>
      </c>
      <c r="D2083" s="325" t="s">
        <v>3421</v>
      </c>
      <c r="E2083" s="1049">
        <v>9750</v>
      </c>
      <c r="F2083" s="969">
        <v>10700</v>
      </c>
      <c r="G2083" s="969">
        <v>5350</v>
      </c>
      <c r="H2083" s="969">
        <v>3750</v>
      </c>
      <c r="I2083" s="969">
        <v>2140</v>
      </c>
    </row>
    <row r="2084" spans="1:9" s="324" customFormat="1" ht="31.5">
      <c r="A2084" s="1223"/>
      <c r="B2084" s="1191"/>
      <c r="C2084" s="325" t="s">
        <v>3420</v>
      </c>
      <c r="D2084" s="325" t="s">
        <v>3422</v>
      </c>
      <c r="E2084" s="1049">
        <v>16250</v>
      </c>
      <c r="F2084" s="969">
        <v>17900</v>
      </c>
      <c r="G2084" s="969">
        <v>8950</v>
      </c>
      <c r="H2084" s="969">
        <v>6270</v>
      </c>
      <c r="I2084" s="969">
        <v>3580</v>
      </c>
    </row>
    <row r="2085" spans="1:9" s="324" customFormat="1" ht="17.25">
      <c r="A2085" s="1223"/>
      <c r="B2085" s="1191"/>
      <c r="C2085" s="325" t="s">
        <v>3421</v>
      </c>
      <c r="D2085" s="325" t="s">
        <v>3423</v>
      </c>
      <c r="E2085" s="1049">
        <v>16250</v>
      </c>
      <c r="F2085" s="969">
        <v>17900</v>
      </c>
      <c r="G2085" s="969">
        <v>8950</v>
      </c>
      <c r="H2085" s="969">
        <v>6270</v>
      </c>
      <c r="I2085" s="969">
        <v>3580</v>
      </c>
    </row>
    <row r="2086" spans="1:9" s="324" customFormat="1" ht="31.5">
      <c r="A2086" s="1223"/>
      <c r="B2086" s="1191"/>
      <c r="C2086" s="325" t="s">
        <v>3422</v>
      </c>
      <c r="D2086" s="325" t="s">
        <v>3424</v>
      </c>
      <c r="E2086" s="1049">
        <v>11050</v>
      </c>
      <c r="F2086" s="969">
        <v>12200</v>
      </c>
      <c r="G2086" s="969">
        <v>6100</v>
      </c>
      <c r="H2086" s="969">
        <v>4270</v>
      </c>
      <c r="I2086" s="969">
        <v>2440</v>
      </c>
    </row>
    <row r="2087" spans="1:9" s="324" customFormat="1" ht="17.25">
      <c r="A2087" s="1223"/>
      <c r="B2087" s="1191"/>
      <c r="C2087" s="325" t="s">
        <v>3423</v>
      </c>
      <c r="D2087" s="325" t="s">
        <v>3425</v>
      </c>
      <c r="E2087" s="1049">
        <v>11050</v>
      </c>
      <c r="F2087" s="969">
        <v>12200</v>
      </c>
      <c r="G2087" s="969">
        <v>6100</v>
      </c>
      <c r="H2087" s="969">
        <v>4270</v>
      </c>
      <c r="I2087" s="969">
        <v>2440</v>
      </c>
    </row>
    <row r="2088" spans="1:9" s="324" customFormat="1" ht="17.25">
      <c r="A2088" s="1223"/>
      <c r="B2088" s="1191"/>
      <c r="C2088" s="325" t="s">
        <v>3424</v>
      </c>
      <c r="D2088" s="325" t="s">
        <v>3426</v>
      </c>
      <c r="E2088" s="1049">
        <v>9360</v>
      </c>
      <c r="F2088" s="969">
        <v>10300</v>
      </c>
      <c r="G2088" s="969">
        <v>5150</v>
      </c>
      <c r="H2088" s="969">
        <v>3610</v>
      </c>
      <c r="I2088" s="969">
        <v>2060</v>
      </c>
    </row>
    <row r="2089" spans="1:9" s="324" customFormat="1" ht="31.5">
      <c r="A2089" s="1223"/>
      <c r="B2089" s="1191"/>
      <c r="C2089" s="325" t="s">
        <v>3425</v>
      </c>
      <c r="D2089" s="325" t="s">
        <v>3427</v>
      </c>
      <c r="E2089" s="1049">
        <v>9360</v>
      </c>
      <c r="F2089" s="969">
        <v>10300</v>
      </c>
      <c r="G2089" s="969">
        <v>5150</v>
      </c>
      <c r="H2089" s="969">
        <v>3610</v>
      </c>
      <c r="I2089" s="969">
        <v>2060</v>
      </c>
    </row>
    <row r="2090" spans="1:9" s="324" customFormat="1" ht="47.25">
      <c r="A2090" s="1223"/>
      <c r="B2090" s="1191"/>
      <c r="C2090" s="325" t="s">
        <v>3426</v>
      </c>
      <c r="D2090" s="325" t="s">
        <v>3428</v>
      </c>
      <c r="E2090" s="1049">
        <v>5760</v>
      </c>
      <c r="F2090" s="969">
        <v>6300</v>
      </c>
      <c r="G2090" s="969">
        <v>3150</v>
      </c>
      <c r="H2090" s="969">
        <v>2210</v>
      </c>
      <c r="I2090" s="969">
        <v>1260</v>
      </c>
    </row>
    <row r="2091" spans="1:9" s="324" customFormat="1" ht="31.5">
      <c r="A2091" s="1223"/>
      <c r="B2091" s="1191"/>
      <c r="C2091" s="325" t="s">
        <v>3427</v>
      </c>
      <c r="D2091" s="325" t="s">
        <v>3429</v>
      </c>
      <c r="E2091" s="1049">
        <v>5760</v>
      </c>
      <c r="F2091" s="969">
        <v>6300</v>
      </c>
      <c r="G2091" s="969">
        <v>3150</v>
      </c>
      <c r="H2091" s="969">
        <v>2210</v>
      </c>
      <c r="I2091" s="969">
        <v>1260</v>
      </c>
    </row>
    <row r="2092" spans="1:9" s="324" customFormat="1" ht="63">
      <c r="A2092" s="1223"/>
      <c r="B2092" s="1191"/>
      <c r="C2092" s="325" t="s">
        <v>3430</v>
      </c>
      <c r="D2092" s="325" t="s">
        <v>3431</v>
      </c>
      <c r="E2092" s="1049">
        <v>4080</v>
      </c>
      <c r="F2092" s="969">
        <v>4500</v>
      </c>
      <c r="G2092" s="969">
        <v>2250</v>
      </c>
      <c r="H2092" s="969">
        <v>1580</v>
      </c>
      <c r="I2092" s="969">
        <v>900</v>
      </c>
    </row>
    <row r="2093" spans="1:9" s="324" customFormat="1" ht="31.5">
      <c r="A2093" s="1223"/>
      <c r="B2093" s="1191"/>
      <c r="C2093" s="325" t="s">
        <v>3431</v>
      </c>
      <c r="D2093" s="325" t="s">
        <v>3432</v>
      </c>
      <c r="E2093" s="1049">
        <v>4560</v>
      </c>
      <c r="F2093" s="969">
        <v>5000</v>
      </c>
      <c r="G2093" s="969">
        <v>2500</v>
      </c>
      <c r="H2093" s="969">
        <v>1750</v>
      </c>
      <c r="I2093" s="969">
        <v>1000</v>
      </c>
    </row>
    <row r="2094" spans="1:9" s="324" customFormat="1" ht="47.25">
      <c r="A2094" s="1223"/>
      <c r="B2094" s="1191"/>
      <c r="C2094" s="325" t="s">
        <v>3432</v>
      </c>
      <c r="D2094" s="325" t="s">
        <v>3433</v>
      </c>
      <c r="E2094" s="1049">
        <v>4080</v>
      </c>
      <c r="F2094" s="969">
        <v>4500</v>
      </c>
      <c r="G2094" s="969">
        <v>2250</v>
      </c>
      <c r="H2094" s="969">
        <v>1580</v>
      </c>
      <c r="I2094" s="969">
        <v>900</v>
      </c>
    </row>
    <row r="2095" spans="1:9" s="324" customFormat="1" ht="17.25">
      <c r="A2095" s="326">
        <v>4</v>
      </c>
      <c r="B2095" s="325" t="s">
        <v>878</v>
      </c>
      <c r="C2095" s="325" t="s">
        <v>852</v>
      </c>
      <c r="D2095" s="325" t="s">
        <v>855</v>
      </c>
      <c r="E2095" s="1049">
        <v>3240</v>
      </c>
      <c r="F2095" s="969">
        <v>3600</v>
      </c>
      <c r="G2095" s="969">
        <v>1800</v>
      </c>
      <c r="H2095" s="969">
        <v>1260</v>
      </c>
      <c r="I2095" s="969">
        <v>720</v>
      </c>
    </row>
    <row r="2096" spans="1:9" s="324" customFormat="1" ht="17.25">
      <c r="A2096" s="326">
        <v>5</v>
      </c>
      <c r="B2096" s="325" t="s">
        <v>1345</v>
      </c>
      <c r="C2096" s="325" t="s">
        <v>852</v>
      </c>
      <c r="D2096" s="325" t="s">
        <v>860</v>
      </c>
      <c r="E2096" s="1049">
        <v>7150</v>
      </c>
      <c r="F2096" s="969">
        <v>7900</v>
      </c>
      <c r="G2096" s="969">
        <v>3950</v>
      </c>
      <c r="H2096" s="969">
        <v>2770</v>
      </c>
      <c r="I2096" s="969">
        <v>1580</v>
      </c>
    </row>
    <row r="2097" spans="1:9" s="324" customFormat="1" ht="17.25">
      <c r="A2097" s="1223">
        <v>6</v>
      </c>
      <c r="B2097" s="1191" t="s">
        <v>1351</v>
      </c>
      <c r="C2097" s="325" t="s">
        <v>3434</v>
      </c>
      <c r="D2097" s="325" t="s">
        <v>1593</v>
      </c>
      <c r="E2097" s="1049">
        <v>4420</v>
      </c>
      <c r="F2097" s="969">
        <v>4900</v>
      </c>
      <c r="G2097" s="969">
        <v>2450</v>
      </c>
      <c r="H2097" s="969">
        <v>1720</v>
      </c>
      <c r="I2097" s="969">
        <v>980</v>
      </c>
    </row>
    <row r="2098" spans="1:9" s="324" customFormat="1" ht="17.25">
      <c r="A2098" s="1223"/>
      <c r="B2098" s="1191"/>
      <c r="C2098" s="325" t="s">
        <v>1593</v>
      </c>
      <c r="D2098" s="325" t="s">
        <v>1312</v>
      </c>
      <c r="E2098" s="1049">
        <v>3510</v>
      </c>
      <c r="F2098" s="969">
        <v>3900</v>
      </c>
      <c r="G2098" s="969">
        <v>1950</v>
      </c>
      <c r="H2098" s="969">
        <v>1370</v>
      </c>
      <c r="I2098" s="969">
        <v>780</v>
      </c>
    </row>
    <row r="2099" spans="1:9" s="324" customFormat="1" ht="31.5">
      <c r="A2099" s="1223"/>
      <c r="B2099" s="1191"/>
      <c r="C2099" s="325" t="s">
        <v>1312</v>
      </c>
      <c r="D2099" s="325" t="s">
        <v>3435</v>
      </c>
      <c r="E2099" s="1049">
        <v>2860</v>
      </c>
      <c r="F2099" s="969">
        <v>3100</v>
      </c>
      <c r="G2099" s="969">
        <v>1550</v>
      </c>
      <c r="H2099" s="969">
        <v>1090</v>
      </c>
      <c r="I2099" s="969">
        <v>620</v>
      </c>
    </row>
    <row r="2100" spans="1:9" s="324" customFormat="1" ht="47.25">
      <c r="A2100" s="1223"/>
      <c r="B2100" s="1191"/>
      <c r="C2100" s="325" t="s">
        <v>3435</v>
      </c>
      <c r="D2100" s="325" t="s">
        <v>852</v>
      </c>
      <c r="E2100" s="1049">
        <v>2600</v>
      </c>
      <c r="F2100" s="969">
        <v>2900</v>
      </c>
      <c r="G2100" s="969">
        <v>1450</v>
      </c>
      <c r="H2100" s="969">
        <v>1020</v>
      </c>
      <c r="I2100" s="969">
        <v>580</v>
      </c>
    </row>
    <row r="2101" spans="1:9" s="324" customFormat="1" ht="17.25">
      <c r="A2101" s="326">
        <v>7</v>
      </c>
      <c r="B2101" s="325" t="s">
        <v>885</v>
      </c>
      <c r="C2101" s="325" t="s">
        <v>1621</v>
      </c>
      <c r="D2101" s="325" t="s">
        <v>855</v>
      </c>
      <c r="E2101" s="1049">
        <v>5520</v>
      </c>
      <c r="F2101" s="969">
        <v>6100</v>
      </c>
      <c r="G2101" s="969">
        <v>3050</v>
      </c>
      <c r="H2101" s="969">
        <v>2140</v>
      </c>
      <c r="I2101" s="969">
        <v>1220</v>
      </c>
    </row>
    <row r="2102" spans="1:9" s="324" customFormat="1" ht="17.25">
      <c r="A2102" s="326">
        <v>8</v>
      </c>
      <c r="B2102" s="325" t="s">
        <v>1628</v>
      </c>
      <c r="C2102" s="325" t="s">
        <v>852</v>
      </c>
      <c r="D2102" s="325" t="s">
        <v>1312</v>
      </c>
      <c r="E2102" s="1049">
        <v>3000</v>
      </c>
      <c r="F2102" s="969">
        <v>3300</v>
      </c>
      <c r="G2102" s="969">
        <v>1650</v>
      </c>
      <c r="H2102" s="969">
        <v>1160</v>
      </c>
      <c r="I2102" s="969">
        <v>660</v>
      </c>
    </row>
    <row r="2103" spans="1:9" s="324" customFormat="1" ht="17.25">
      <c r="A2103" s="1223">
        <v>9</v>
      </c>
      <c r="B2103" s="1191" t="s">
        <v>1319</v>
      </c>
      <c r="C2103" s="325" t="s">
        <v>852</v>
      </c>
      <c r="D2103" s="325" t="s">
        <v>1610</v>
      </c>
      <c r="E2103" s="1049">
        <v>3000</v>
      </c>
      <c r="F2103" s="969">
        <v>3300</v>
      </c>
      <c r="G2103" s="969">
        <v>1650</v>
      </c>
      <c r="H2103" s="969">
        <v>1160</v>
      </c>
      <c r="I2103" s="969">
        <v>660</v>
      </c>
    </row>
    <row r="2104" spans="1:9" s="324" customFormat="1" ht="47.25">
      <c r="A2104" s="1223"/>
      <c r="B2104" s="1191"/>
      <c r="C2104" s="325" t="s">
        <v>1610</v>
      </c>
      <c r="D2104" s="325" t="s">
        <v>3436</v>
      </c>
      <c r="E2104" s="1049">
        <v>2160</v>
      </c>
      <c r="F2104" s="969">
        <v>2400</v>
      </c>
      <c r="G2104" s="969">
        <v>1200</v>
      </c>
      <c r="H2104" s="969">
        <v>840</v>
      </c>
      <c r="I2104" s="969">
        <v>480</v>
      </c>
    </row>
    <row r="2105" spans="1:9" s="324" customFormat="1" ht="47.25">
      <c r="A2105" s="1223"/>
      <c r="B2105" s="1191"/>
      <c r="C2105" s="325" t="s">
        <v>3436</v>
      </c>
      <c r="D2105" s="325" t="s">
        <v>3437</v>
      </c>
      <c r="E2105" s="1049">
        <v>1800</v>
      </c>
      <c r="F2105" s="969">
        <v>2000</v>
      </c>
      <c r="G2105" s="969">
        <v>1000</v>
      </c>
      <c r="H2105" s="969">
        <v>700</v>
      </c>
      <c r="I2105" s="969">
        <v>400</v>
      </c>
    </row>
    <row r="2106" spans="1:9" s="324" customFormat="1" ht="17.25">
      <c r="A2106" s="1223">
        <v>10</v>
      </c>
      <c r="B2106" s="1191" t="s">
        <v>1312</v>
      </c>
      <c r="C2106" s="325" t="s">
        <v>1609</v>
      </c>
      <c r="D2106" s="325" t="s">
        <v>1593</v>
      </c>
      <c r="E2106" s="1049">
        <v>5980</v>
      </c>
      <c r="F2106" s="969">
        <v>6600</v>
      </c>
      <c r="G2106" s="969">
        <v>3300</v>
      </c>
      <c r="H2106" s="969">
        <v>2310</v>
      </c>
      <c r="I2106" s="969">
        <v>1320</v>
      </c>
    </row>
    <row r="2107" spans="1:9" s="324" customFormat="1" ht="17.25">
      <c r="A2107" s="1223"/>
      <c r="B2107" s="1191"/>
      <c r="C2107" s="325" t="s">
        <v>1593</v>
      </c>
      <c r="D2107" s="325" t="s">
        <v>1351</v>
      </c>
      <c r="E2107" s="1049">
        <v>4680</v>
      </c>
      <c r="F2107" s="969">
        <v>5100</v>
      </c>
      <c r="G2107" s="969">
        <v>2550</v>
      </c>
      <c r="H2107" s="969">
        <v>1790</v>
      </c>
      <c r="I2107" s="969">
        <v>1020</v>
      </c>
    </row>
    <row r="2108" spans="1:9" s="324" customFormat="1" ht="17.25">
      <c r="A2108" s="1223"/>
      <c r="B2108" s="1191"/>
      <c r="C2108" s="325" t="s">
        <v>1351</v>
      </c>
      <c r="D2108" s="325" t="s">
        <v>1772</v>
      </c>
      <c r="E2108" s="1049">
        <v>2600</v>
      </c>
      <c r="F2108" s="969">
        <v>2900</v>
      </c>
      <c r="G2108" s="969">
        <v>1450</v>
      </c>
      <c r="H2108" s="969">
        <v>1020</v>
      </c>
      <c r="I2108" s="969">
        <v>580</v>
      </c>
    </row>
    <row r="2109" spans="1:9" s="324" customFormat="1" ht="17.25">
      <c r="A2109" s="326">
        <v>11</v>
      </c>
      <c r="B2109" s="325" t="s">
        <v>1609</v>
      </c>
      <c r="C2109" s="325" t="s">
        <v>852</v>
      </c>
      <c r="D2109" s="325" t="s">
        <v>860</v>
      </c>
      <c r="E2109" s="1049">
        <v>9100</v>
      </c>
      <c r="F2109" s="969">
        <v>10000</v>
      </c>
      <c r="G2109" s="969">
        <v>5000</v>
      </c>
      <c r="H2109" s="969">
        <v>3500</v>
      </c>
      <c r="I2109" s="969">
        <v>2000</v>
      </c>
    </row>
    <row r="2110" spans="1:9" s="324" customFormat="1" ht="17.25">
      <c r="A2110" s="326">
        <v>12</v>
      </c>
      <c r="B2110" s="325" t="s">
        <v>874</v>
      </c>
      <c r="C2110" s="325" t="s">
        <v>1621</v>
      </c>
      <c r="D2110" s="325" t="s">
        <v>881</v>
      </c>
      <c r="E2110" s="1049">
        <v>3000</v>
      </c>
      <c r="F2110" s="969">
        <v>3300</v>
      </c>
      <c r="G2110" s="969">
        <v>1650</v>
      </c>
      <c r="H2110" s="969">
        <v>1160</v>
      </c>
      <c r="I2110" s="969">
        <v>660</v>
      </c>
    </row>
    <row r="2111" spans="1:9" s="324" customFormat="1" ht="17.25">
      <c r="A2111" s="326">
        <v>13</v>
      </c>
      <c r="B2111" s="325" t="s">
        <v>1612</v>
      </c>
      <c r="C2111" s="325" t="s">
        <v>852</v>
      </c>
      <c r="D2111" s="325" t="s">
        <v>3351</v>
      </c>
      <c r="E2111" s="1049">
        <v>2080</v>
      </c>
      <c r="F2111" s="969">
        <v>2300</v>
      </c>
      <c r="G2111" s="969">
        <v>1150</v>
      </c>
      <c r="H2111" s="969">
        <v>810</v>
      </c>
      <c r="I2111" s="969">
        <v>460</v>
      </c>
    </row>
    <row r="2112" spans="1:9" s="324" customFormat="1" ht="17.25">
      <c r="A2112" s="1223">
        <v>14</v>
      </c>
      <c r="B2112" s="1191" t="s">
        <v>1571</v>
      </c>
      <c r="C2112" s="325" t="s">
        <v>1595</v>
      </c>
      <c r="D2112" s="325" t="s">
        <v>1573</v>
      </c>
      <c r="E2112" s="1049">
        <v>3380</v>
      </c>
      <c r="F2112" s="969">
        <v>3700</v>
      </c>
      <c r="G2112" s="969">
        <v>1850</v>
      </c>
      <c r="H2112" s="969">
        <v>1300</v>
      </c>
      <c r="I2112" s="969">
        <v>740</v>
      </c>
    </row>
    <row r="2113" spans="1:9" s="324" customFormat="1" ht="31.5">
      <c r="A2113" s="1223"/>
      <c r="B2113" s="1191"/>
      <c r="C2113" s="325" t="s">
        <v>1573</v>
      </c>
      <c r="D2113" s="325" t="s">
        <v>3438</v>
      </c>
      <c r="E2113" s="1049">
        <v>2240</v>
      </c>
      <c r="F2113" s="969">
        <v>2500</v>
      </c>
      <c r="G2113" s="969">
        <v>1250</v>
      </c>
      <c r="H2113" s="969">
        <v>880</v>
      </c>
      <c r="I2113" s="969">
        <v>500</v>
      </c>
    </row>
    <row r="2114" spans="1:9" s="324" customFormat="1" ht="17.25">
      <c r="A2114" s="326">
        <v>15</v>
      </c>
      <c r="B2114" s="325" t="s">
        <v>1593</v>
      </c>
      <c r="C2114" s="325" t="s">
        <v>852</v>
      </c>
      <c r="D2114" s="325" t="s">
        <v>1572</v>
      </c>
      <c r="E2114" s="1049">
        <v>4800</v>
      </c>
      <c r="F2114" s="969">
        <v>5300</v>
      </c>
      <c r="G2114" s="969">
        <v>2650</v>
      </c>
      <c r="H2114" s="969">
        <v>1860</v>
      </c>
      <c r="I2114" s="969">
        <v>1060</v>
      </c>
    </row>
    <row r="2115" spans="1:9" s="324" customFormat="1" ht="17.25">
      <c r="A2115" s="326">
        <v>16</v>
      </c>
      <c r="B2115" s="325" t="s">
        <v>1770</v>
      </c>
      <c r="C2115" s="325" t="s">
        <v>852</v>
      </c>
      <c r="D2115" s="325" t="s">
        <v>1571</v>
      </c>
      <c r="E2115" s="1049">
        <v>1200</v>
      </c>
      <c r="F2115" s="969">
        <v>1300</v>
      </c>
      <c r="G2115" s="969">
        <v>650</v>
      </c>
      <c r="H2115" s="969">
        <v>460</v>
      </c>
      <c r="I2115" s="969">
        <v>260</v>
      </c>
    </row>
    <row r="2116" spans="1:9" s="324" customFormat="1" ht="17.25">
      <c r="A2116" s="326">
        <v>17</v>
      </c>
      <c r="B2116" s="325" t="s">
        <v>1573</v>
      </c>
      <c r="C2116" s="325" t="s">
        <v>852</v>
      </c>
      <c r="D2116" s="325" t="s">
        <v>1571</v>
      </c>
      <c r="E2116" s="1049">
        <v>2340</v>
      </c>
      <c r="F2116" s="969">
        <v>2600</v>
      </c>
      <c r="G2116" s="969">
        <v>1300</v>
      </c>
      <c r="H2116" s="969">
        <v>910</v>
      </c>
      <c r="I2116" s="969">
        <v>520</v>
      </c>
    </row>
    <row r="2117" spans="1:9" s="324" customFormat="1" ht="31.5">
      <c r="A2117" s="1223">
        <v>18</v>
      </c>
      <c r="B2117" s="1191" t="s">
        <v>855</v>
      </c>
      <c r="C2117" s="325" t="s">
        <v>1593</v>
      </c>
      <c r="D2117" s="325" t="s">
        <v>3439</v>
      </c>
      <c r="E2117" s="1049">
        <v>4800</v>
      </c>
      <c r="F2117" s="969">
        <v>5300</v>
      </c>
      <c r="G2117" s="969">
        <v>2650</v>
      </c>
      <c r="H2117" s="969">
        <v>1860</v>
      </c>
      <c r="I2117" s="969">
        <v>1060</v>
      </c>
    </row>
    <row r="2118" spans="1:9" s="324" customFormat="1" ht="31.5">
      <c r="A2118" s="1223"/>
      <c r="B2118" s="1191"/>
      <c r="C2118" s="325" t="s">
        <v>3439</v>
      </c>
      <c r="D2118" s="325" t="s">
        <v>860</v>
      </c>
      <c r="E2118" s="1049">
        <v>4160</v>
      </c>
      <c r="F2118" s="969">
        <v>4600</v>
      </c>
      <c r="G2118" s="969">
        <v>2300</v>
      </c>
      <c r="H2118" s="969">
        <v>1610</v>
      </c>
      <c r="I2118" s="969">
        <v>920</v>
      </c>
    </row>
    <row r="2119" spans="1:9" s="324" customFormat="1" ht="17.25">
      <c r="A2119" s="1223"/>
      <c r="B2119" s="1191"/>
      <c r="C2119" s="325" t="s">
        <v>860</v>
      </c>
      <c r="D2119" s="325" t="s">
        <v>1699</v>
      </c>
      <c r="E2119" s="1049">
        <v>2400</v>
      </c>
      <c r="F2119" s="969">
        <v>2600</v>
      </c>
      <c r="G2119" s="969">
        <v>1300</v>
      </c>
      <c r="H2119" s="969">
        <v>910</v>
      </c>
      <c r="I2119" s="969">
        <v>520</v>
      </c>
    </row>
    <row r="2120" spans="1:9" s="324" customFormat="1" ht="47.25">
      <c r="A2120" s="1223">
        <v>19</v>
      </c>
      <c r="B2120" s="1191" t="s">
        <v>860</v>
      </c>
      <c r="C2120" s="325" t="s">
        <v>1621</v>
      </c>
      <c r="D2120" s="325" t="s">
        <v>3440</v>
      </c>
      <c r="E2120" s="1049">
        <v>10200</v>
      </c>
      <c r="F2120" s="969">
        <v>11200</v>
      </c>
      <c r="G2120" s="969">
        <v>5600</v>
      </c>
      <c r="H2120" s="969">
        <v>3920</v>
      </c>
      <c r="I2120" s="969">
        <v>2240</v>
      </c>
    </row>
    <row r="2121" spans="1:9" s="324" customFormat="1" ht="47.25">
      <c r="A2121" s="1223"/>
      <c r="B2121" s="1191"/>
      <c r="C2121" s="325" t="s">
        <v>3440</v>
      </c>
      <c r="D2121" s="325" t="s">
        <v>1345</v>
      </c>
      <c r="E2121" s="1049">
        <v>7700</v>
      </c>
      <c r="F2121" s="969">
        <v>8500</v>
      </c>
      <c r="G2121" s="969">
        <v>4250</v>
      </c>
      <c r="H2121" s="969">
        <v>2980</v>
      </c>
      <c r="I2121" s="969">
        <v>1700</v>
      </c>
    </row>
    <row r="2122" spans="1:9" s="324" customFormat="1" ht="17.25">
      <c r="A2122" s="1223"/>
      <c r="B2122" s="1191"/>
      <c r="C2122" s="325" t="s">
        <v>1345</v>
      </c>
      <c r="D2122" s="325" t="s">
        <v>852</v>
      </c>
      <c r="E2122" s="1049">
        <v>3000</v>
      </c>
      <c r="F2122" s="969">
        <v>3300</v>
      </c>
      <c r="G2122" s="969">
        <v>1650</v>
      </c>
      <c r="H2122" s="969">
        <v>1160</v>
      </c>
      <c r="I2122" s="969">
        <v>660</v>
      </c>
    </row>
    <row r="2123" spans="1:9" s="324" customFormat="1" ht="47.25">
      <c r="A2123" s="1223">
        <v>20</v>
      </c>
      <c r="B2123" s="1191" t="s">
        <v>1699</v>
      </c>
      <c r="C2123" s="325" t="s">
        <v>1621</v>
      </c>
      <c r="D2123" s="325" t="s">
        <v>3441</v>
      </c>
      <c r="E2123" s="1049">
        <v>4800</v>
      </c>
      <c r="F2123" s="969">
        <v>5300</v>
      </c>
      <c r="G2123" s="969">
        <v>2650</v>
      </c>
      <c r="H2123" s="969">
        <v>1860</v>
      </c>
      <c r="I2123" s="969">
        <v>1060</v>
      </c>
    </row>
    <row r="2124" spans="1:9" s="324" customFormat="1" ht="47.25">
      <c r="A2124" s="1223"/>
      <c r="B2124" s="1191"/>
      <c r="C2124" s="325" t="s">
        <v>3441</v>
      </c>
      <c r="D2124" s="325" t="s">
        <v>852</v>
      </c>
      <c r="E2124" s="1049">
        <v>5400</v>
      </c>
      <c r="F2124" s="969">
        <v>5900</v>
      </c>
      <c r="G2124" s="969">
        <v>2950</v>
      </c>
      <c r="H2124" s="969">
        <v>2070</v>
      </c>
      <c r="I2124" s="969">
        <v>1180</v>
      </c>
    </row>
    <row r="2125" spans="1:9" s="324" customFormat="1" ht="17.25">
      <c r="A2125" s="1223">
        <v>21</v>
      </c>
      <c r="B2125" s="1191" t="s">
        <v>1572</v>
      </c>
      <c r="C2125" s="325" t="s">
        <v>1621</v>
      </c>
      <c r="D2125" s="325" t="s">
        <v>1593</v>
      </c>
      <c r="E2125" s="1049">
        <v>5040</v>
      </c>
      <c r="F2125" s="969">
        <v>5500</v>
      </c>
      <c r="G2125" s="969">
        <v>2750</v>
      </c>
      <c r="H2125" s="969">
        <v>1930</v>
      </c>
      <c r="I2125" s="969">
        <v>1100</v>
      </c>
    </row>
    <row r="2126" spans="1:9" s="324" customFormat="1" ht="17.25">
      <c r="A2126" s="1223"/>
      <c r="B2126" s="1191"/>
      <c r="C2126" s="325" t="s">
        <v>1593</v>
      </c>
      <c r="D2126" s="325" t="s">
        <v>1772</v>
      </c>
      <c r="E2126" s="1049">
        <v>2520</v>
      </c>
      <c r="F2126" s="969">
        <v>2800</v>
      </c>
      <c r="G2126" s="969">
        <v>1400</v>
      </c>
      <c r="H2126" s="969">
        <v>980</v>
      </c>
      <c r="I2126" s="969">
        <v>560</v>
      </c>
    </row>
    <row r="2127" spans="1:9" s="324" customFormat="1" ht="17.25">
      <c r="A2127" s="1223"/>
      <c r="B2127" s="1191"/>
      <c r="C2127" s="325" t="s">
        <v>1772</v>
      </c>
      <c r="D2127" s="325" t="s">
        <v>881</v>
      </c>
      <c r="E2127" s="1049">
        <v>1080</v>
      </c>
      <c r="F2127" s="969">
        <v>1200</v>
      </c>
      <c r="G2127" s="969">
        <v>600</v>
      </c>
      <c r="H2127" s="969">
        <v>420</v>
      </c>
      <c r="I2127" s="969">
        <v>240</v>
      </c>
    </row>
    <row r="2128" spans="1:9" s="324" customFormat="1" ht="31.5">
      <c r="A2128" s="326">
        <v>22</v>
      </c>
      <c r="B2128" s="325" t="s">
        <v>1595</v>
      </c>
      <c r="C2128" s="325" t="s">
        <v>852</v>
      </c>
      <c r="D2128" s="325" t="s">
        <v>3442</v>
      </c>
      <c r="E2128" s="1049">
        <v>4800</v>
      </c>
      <c r="F2128" s="969">
        <v>5300</v>
      </c>
      <c r="G2128" s="969">
        <v>2650</v>
      </c>
      <c r="H2128" s="969">
        <v>1860</v>
      </c>
      <c r="I2128" s="969">
        <v>1060</v>
      </c>
    </row>
    <row r="2129" spans="1:9" s="324" customFormat="1" ht="17.25">
      <c r="A2129" s="326">
        <v>23</v>
      </c>
      <c r="B2129" s="325" t="s">
        <v>1610</v>
      </c>
      <c r="C2129" s="325" t="s">
        <v>1595</v>
      </c>
      <c r="D2129" s="325" t="s">
        <v>881</v>
      </c>
      <c r="E2129" s="1049">
        <v>2640</v>
      </c>
      <c r="F2129" s="969">
        <v>2900</v>
      </c>
      <c r="G2129" s="969">
        <v>1450</v>
      </c>
      <c r="H2129" s="969">
        <v>1020</v>
      </c>
      <c r="I2129" s="969">
        <v>580</v>
      </c>
    </row>
    <row r="2130" spans="1:9" s="324" customFormat="1" ht="17.25">
      <c r="A2130" s="326">
        <v>24</v>
      </c>
      <c r="B2130" s="325" t="s">
        <v>3443</v>
      </c>
      <c r="C2130" s="325" t="s">
        <v>3444</v>
      </c>
      <c r="D2130" s="325" t="s">
        <v>3445</v>
      </c>
      <c r="E2130" s="1049">
        <v>3600</v>
      </c>
      <c r="F2130" s="969">
        <v>4000</v>
      </c>
      <c r="G2130" s="969">
        <v>2000</v>
      </c>
      <c r="H2130" s="969">
        <v>1400</v>
      </c>
      <c r="I2130" s="969">
        <v>800</v>
      </c>
    </row>
    <row r="2131" spans="1:9" s="324" customFormat="1" ht="17.25">
      <c r="A2131" s="326">
        <v>25</v>
      </c>
      <c r="B2131" s="325" t="s">
        <v>3446</v>
      </c>
      <c r="C2131" s="325" t="s">
        <v>1571</v>
      </c>
      <c r="D2131" s="325" t="s">
        <v>3447</v>
      </c>
      <c r="E2131" s="1049">
        <v>2600</v>
      </c>
      <c r="F2131" s="969">
        <v>2900</v>
      </c>
      <c r="G2131" s="969">
        <v>1450</v>
      </c>
      <c r="H2131" s="969">
        <v>1020</v>
      </c>
      <c r="I2131" s="969">
        <v>580</v>
      </c>
    </row>
    <row r="2132" spans="1:9" s="324" customFormat="1" ht="17.25">
      <c r="A2132" s="326">
        <v>26</v>
      </c>
      <c r="B2132" s="325" t="s">
        <v>3448</v>
      </c>
      <c r="C2132" s="325" t="s">
        <v>852</v>
      </c>
      <c r="D2132" s="325" t="s">
        <v>860</v>
      </c>
      <c r="E2132" s="1049">
        <v>10800</v>
      </c>
      <c r="F2132" s="969">
        <v>11900</v>
      </c>
      <c r="G2132" s="969">
        <v>5950</v>
      </c>
      <c r="H2132" s="969">
        <v>4170</v>
      </c>
      <c r="I2132" s="969">
        <v>2380</v>
      </c>
    </row>
    <row r="2133" spans="1:9" s="324" customFormat="1" ht="17.25">
      <c r="A2133" s="326">
        <v>27</v>
      </c>
      <c r="B2133" s="325" t="s">
        <v>3449</v>
      </c>
      <c r="C2133" s="325" t="s">
        <v>852</v>
      </c>
      <c r="D2133" s="325" t="s">
        <v>881</v>
      </c>
      <c r="E2133" s="1049">
        <v>1440</v>
      </c>
      <c r="F2133" s="969">
        <v>1600</v>
      </c>
      <c r="G2133" s="969">
        <v>800</v>
      </c>
      <c r="H2133" s="969">
        <v>560</v>
      </c>
      <c r="I2133" s="969">
        <v>320</v>
      </c>
    </row>
    <row r="2134" spans="1:9" s="324" customFormat="1" ht="17.25">
      <c r="A2134" s="326">
        <v>28</v>
      </c>
      <c r="B2134" s="325" t="s">
        <v>3312</v>
      </c>
      <c r="C2134" s="325" t="s">
        <v>852</v>
      </c>
      <c r="D2134" s="325" t="s">
        <v>881</v>
      </c>
      <c r="E2134" s="1049">
        <v>600</v>
      </c>
      <c r="F2134" s="969">
        <v>700</v>
      </c>
      <c r="G2134" s="969">
        <v>350</v>
      </c>
      <c r="H2134" s="969">
        <v>250</v>
      </c>
      <c r="I2134" s="969">
        <v>140</v>
      </c>
    </row>
    <row r="2135" spans="1:9" s="324" customFormat="1" ht="17.25">
      <c r="A2135" s="326">
        <v>29</v>
      </c>
      <c r="B2135" s="325" t="s">
        <v>3317</v>
      </c>
      <c r="C2135" s="325" t="s">
        <v>852</v>
      </c>
      <c r="D2135" s="325" t="s">
        <v>881</v>
      </c>
      <c r="E2135" s="1049">
        <v>480</v>
      </c>
      <c r="F2135" s="969">
        <v>500</v>
      </c>
      <c r="G2135" s="969">
        <v>250</v>
      </c>
      <c r="H2135" s="969">
        <v>180</v>
      </c>
      <c r="I2135" s="969">
        <v>100</v>
      </c>
    </row>
    <row r="2136" spans="1:9" s="324" customFormat="1" ht="31.5">
      <c r="A2136" s="1223">
        <v>30</v>
      </c>
      <c r="B2136" s="1191" t="s">
        <v>3450</v>
      </c>
      <c r="C2136" s="325" t="s">
        <v>3451</v>
      </c>
      <c r="D2136" s="325" t="s">
        <v>3452</v>
      </c>
      <c r="E2136" s="1049">
        <v>960</v>
      </c>
      <c r="F2136" s="969">
        <v>1100</v>
      </c>
      <c r="G2136" s="969">
        <v>550</v>
      </c>
      <c r="H2136" s="969">
        <v>390</v>
      </c>
      <c r="I2136" s="969">
        <v>220</v>
      </c>
    </row>
    <row r="2137" spans="1:9" s="324" customFormat="1" ht="47.25">
      <c r="A2137" s="1223"/>
      <c r="B2137" s="1191"/>
      <c r="C2137" s="325" t="s">
        <v>3453</v>
      </c>
      <c r="D2137" s="325" t="s">
        <v>3454</v>
      </c>
      <c r="E2137" s="1049">
        <v>2160</v>
      </c>
      <c r="F2137" s="969">
        <v>2400</v>
      </c>
      <c r="G2137" s="969">
        <v>1200</v>
      </c>
      <c r="H2137" s="969">
        <v>840</v>
      </c>
      <c r="I2137" s="969">
        <v>480</v>
      </c>
    </row>
    <row r="2138" spans="1:9" s="324" customFormat="1" ht="47.25">
      <c r="A2138" s="1223"/>
      <c r="B2138" s="1191"/>
      <c r="C2138" s="325" t="s">
        <v>3455</v>
      </c>
      <c r="D2138" s="325" t="s">
        <v>3456</v>
      </c>
      <c r="E2138" s="1049">
        <v>1430</v>
      </c>
      <c r="F2138" s="969">
        <v>1600</v>
      </c>
      <c r="G2138" s="969">
        <v>800</v>
      </c>
      <c r="H2138" s="969">
        <v>560</v>
      </c>
      <c r="I2138" s="969">
        <v>320</v>
      </c>
    </row>
    <row r="2139" spans="1:9" s="324" customFormat="1" ht="47.25">
      <c r="A2139" s="1223"/>
      <c r="B2139" s="1191"/>
      <c r="C2139" s="325" t="s">
        <v>3456</v>
      </c>
      <c r="D2139" s="325" t="s">
        <v>3457</v>
      </c>
      <c r="E2139" s="1049">
        <v>1800</v>
      </c>
      <c r="F2139" s="969">
        <v>2000</v>
      </c>
      <c r="G2139" s="969">
        <v>1000</v>
      </c>
      <c r="H2139" s="969">
        <v>700</v>
      </c>
      <c r="I2139" s="969">
        <v>400</v>
      </c>
    </row>
    <row r="2140" spans="1:9" s="324" customFormat="1" ht="63">
      <c r="A2140" s="1223"/>
      <c r="B2140" s="1191"/>
      <c r="C2140" s="325" t="s">
        <v>3458</v>
      </c>
      <c r="D2140" s="325" t="s">
        <v>3459</v>
      </c>
      <c r="E2140" s="1049">
        <v>900</v>
      </c>
      <c r="F2140" s="969">
        <v>1000</v>
      </c>
      <c r="G2140" s="969">
        <v>500</v>
      </c>
      <c r="H2140" s="969">
        <v>350</v>
      </c>
      <c r="I2140" s="969">
        <v>200</v>
      </c>
    </row>
    <row r="2141" spans="1:9" s="324" customFormat="1" ht="31.5">
      <c r="A2141" s="326">
        <v>31</v>
      </c>
      <c r="B2141" s="325" t="s">
        <v>3460</v>
      </c>
      <c r="C2141" s="325" t="s">
        <v>3461</v>
      </c>
      <c r="D2141" s="325" t="s">
        <v>3462</v>
      </c>
      <c r="E2141" s="1049">
        <v>900</v>
      </c>
      <c r="F2141" s="969">
        <v>1000</v>
      </c>
      <c r="G2141" s="969">
        <v>500</v>
      </c>
      <c r="H2141" s="969">
        <v>350</v>
      </c>
      <c r="I2141" s="969">
        <v>200</v>
      </c>
    </row>
    <row r="2142" spans="1:9" s="324" customFormat="1" ht="17.25">
      <c r="A2142" s="1223">
        <v>32</v>
      </c>
      <c r="B2142" s="1191" t="s">
        <v>3463</v>
      </c>
      <c r="C2142" s="325" t="s">
        <v>1595</v>
      </c>
      <c r="D2142" s="325" t="s">
        <v>1319</v>
      </c>
      <c r="E2142" s="1049">
        <v>2080</v>
      </c>
      <c r="F2142" s="969">
        <v>2300</v>
      </c>
      <c r="G2142" s="969">
        <v>1150</v>
      </c>
      <c r="H2142" s="969">
        <v>810</v>
      </c>
      <c r="I2142" s="969">
        <v>460</v>
      </c>
    </row>
    <row r="2143" spans="1:9" s="324" customFormat="1" ht="17.25">
      <c r="A2143" s="1223"/>
      <c r="B2143" s="1191"/>
      <c r="C2143" s="325" t="s">
        <v>1319</v>
      </c>
      <c r="D2143" s="325" t="s">
        <v>3449</v>
      </c>
      <c r="E2143" s="1049">
        <v>1300</v>
      </c>
      <c r="F2143" s="969">
        <v>1400</v>
      </c>
      <c r="G2143" s="969">
        <v>700</v>
      </c>
      <c r="H2143" s="969">
        <v>490</v>
      </c>
      <c r="I2143" s="969">
        <v>280</v>
      </c>
    </row>
    <row r="2144" spans="1:9" s="324" customFormat="1" ht="31.5">
      <c r="A2144" s="1223"/>
      <c r="B2144" s="1191"/>
      <c r="C2144" s="325" t="s">
        <v>3464</v>
      </c>
      <c r="D2144" s="325" t="s">
        <v>3465</v>
      </c>
      <c r="E2144" s="1049">
        <v>960</v>
      </c>
      <c r="F2144" s="969">
        <v>1100</v>
      </c>
      <c r="G2144" s="969">
        <v>550</v>
      </c>
      <c r="H2144" s="969">
        <v>390</v>
      </c>
      <c r="I2144" s="969">
        <v>220</v>
      </c>
    </row>
    <row r="2145" spans="1:9" s="324" customFormat="1" ht="31.5">
      <c r="A2145" s="326">
        <v>33</v>
      </c>
      <c r="B2145" s="325" t="s">
        <v>3466</v>
      </c>
      <c r="C2145" s="325" t="s">
        <v>1351</v>
      </c>
      <c r="D2145" s="325" t="s">
        <v>3467</v>
      </c>
      <c r="E2145" s="1049">
        <v>900</v>
      </c>
      <c r="F2145" s="969">
        <v>1000</v>
      </c>
      <c r="G2145" s="969">
        <v>500</v>
      </c>
      <c r="H2145" s="969">
        <v>350</v>
      </c>
      <c r="I2145" s="969">
        <v>200</v>
      </c>
    </row>
    <row r="2146" spans="1:9" s="324" customFormat="1" ht="31.5">
      <c r="A2146" s="326">
        <v>34</v>
      </c>
      <c r="B2146" s="325" t="s">
        <v>1665</v>
      </c>
      <c r="C2146" s="325" t="s">
        <v>1822</v>
      </c>
      <c r="D2146" s="325" t="s">
        <v>3468</v>
      </c>
      <c r="E2146" s="1049">
        <v>300</v>
      </c>
      <c r="F2146" s="969">
        <v>300</v>
      </c>
      <c r="G2146" s="969">
        <v>150</v>
      </c>
      <c r="H2146" s="969">
        <v>110</v>
      </c>
      <c r="I2146" s="969">
        <v>60</v>
      </c>
    </row>
    <row r="2147" spans="1:9" s="324" customFormat="1" ht="31.5">
      <c r="A2147" s="326">
        <v>35</v>
      </c>
      <c r="B2147" s="325" t="s">
        <v>1649</v>
      </c>
      <c r="C2147" s="325" t="s">
        <v>3469</v>
      </c>
      <c r="D2147" s="325" t="s">
        <v>3470</v>
      </c>
      <c r="E2147" s="1049">
        <v>360</v>
      </c>
      <c r="F2147" s="969">
        <v>400</v>
      </c>
      <c r="G2147" s="969">
        <v>200</v>
      </c>
      <c r="H2147" s="969">
        <v>140</v>
      </c>
      <c r="I2147" s="969">
        <v>80</v>
      </c>
    </row>
    <row r="2148" spans="1:9" s="339" customFormat="1" ht="17.25">
      <c r="A2148" s="322">
        <v>34</v>
      </c>
      <c r="B2148" s="323" t="s">
        <v>3471</v>
      </c>
      <c r="C2148" s="338"/>
      <c r="D2148" s="338"/>
      <c r="E2148" s="1076">
        <v>0</v>
      </c>
      <c r="F2148" s="1009"/>
      <c r="G2148" s="1009"/>
      <c r="H2148" s="1009"/>
      <c r="I2148" s="1009"/>
    </row>
    <row r="2149" spans="1:9" s="324" customFormat="1" ht="31.5">
      <c r="A2149" s="1223">
        <v>1</v>
      </c>
      <c r="B2149" s="1191" t="s">
        <v>3472</v>
      </c>
      <c r="C2149" s="325" t="s">
        <v>3473</v>
      </c>
      <c r="D2149" s="325" t="s">
        <v>3474</v>
      </c>
      <c r="E2149" s="1049">
        <v>3300</v>
      </c>
      <c r="F2149" s="969">
        <v>3630</v>
      </c>
      <c r="G2149" s="969">
        <v>1997</v>
      </c>
      <c r="H2149" s="969">
        <v>1634</v>
      </c>
      <c r="I2149" s="969">
        <v>1271</v>
      </c>
    </row>
    <row r="2150" spans="1:9" s="324" customFormat="1" ht="31.5">
      <c r="A2150" s="1223"/>
      <c r="B2150" s="1191"/>
      <c r="C2150" s="325" t="s">
        <v>3475</v>
      </c>
      <c r="D2150" s="325" t="s">
        <v>3476</v>
      </c>
      <c r="E2150" s="1049">
        <v>2640</v>
      </c>
      <c r="F2150" s="969">
        <v>2904</v>
      </c>
      <c r="G2150" s="969">
        <v>755.71199999999999</v>
      </c>
      <c r="H2150" s="969">
        <v>1307</v>
      </c>
      <c r="I2150" s="969">
        <v>1016</v>
      </c>
    </row>
    <row r="2151" spans="1:9" s="324" customFormat="1" ht="31.5">
      <c r="A2151" s="1223"/>
      <c r="B2151" s="1191"/>
      <c r="C2151" s="325" t="s">
        <v>3477</v>
      </c>
      <c r="D2151" s="325" t="s">
        <v>3478</v>
      </c>
      <c r="E2151" s="1049">
        <v>1320</v>
      </c>
      <c r="F2151" s="969">
        <v>1452</v>
      </c>
      <c r="G2151" s="969">
        <v>755.71199999999999</v>
      </c>
      <c r="H2151" s="969">
        <v>653</v>
      </c>
      <c r="I2151" s="969">
        <v>508</v>
      </c>
    </row>
    <row r="2152" spans="1:9" s="324" customFormat="1" ht="31.5">
      <c r="A2152" s="1223"/>
      <c r="B2152" s="1191"/>
      <c r="C2152" s="325" t="s">
        <v>3479</v>
      </c>
      <c r="D2152" s="325" t="s">
        <v>3480</v>
      </c>
      <c r="E2152" s="1049">
        <v>1760</v>
      </c>
      <c r="F2152" s="969">
        <v>1936</v>
      </c>
      <c r="G2152" s="969">
        <v>755.71199999999999</v>
      </c>
      <c r="H2152" s="969">
        <v>871</v>
      </c>
      <c r="I2152" s="969">
        <v>678</v>
      </c>
    </row>
    <row r="2153" spans="1:9" s="324" customFormat="1" ht="31.5">
      <c r="A2153" s="1223">
        <v>2</v>
      </c>
      <c r="B2153" s="1191" t="s">
        <v>566</v>
      </c>
      <c r="C2153" s="325" t="s">
        <v>3481</v>
      </c>
      <c r="D2153" s="325" t="s">
        <v>3482</v>
      </c>
      <c r="E2153" s="1049">
        <v>880</v>
      </c>
      <c r="F2153" s="969">
        <v>968</v>
      </c>
      <c r="G2153" s="969">
        <v>755.71199999999999</v>
      </c>
      <c r="H2153" s="969">
        <v>436</v>
      </c>
      <c r="I2153" s="969">
        <v>339</v>
      </c>
    </row>
    <row r="2154" spans="1:9" s="324" customFormat="1" ht="31.5">
      <c r="A2154" s="1223"/>
      <c r="B2154" s="1191"/>
      <c r="C2154" s="325" t="s">
        <v>3482</v>
      </c>
      <c r="D2154" s="325" t="s">
        <v>3483</v>
      </c>
      <c r="E2154" s="1049">
        <v>550</v>
      </c>
      <c r="F2154" s="969">
        <v>605</v>
      </c>
      <c r="G2154" s="969">
        <v>755.71199999999999</v>
      </c>
      <c r="H2154" s="969">
        <v>272</v>
      </c>
      <c r="I2154" s="969">
        <v>212</v>
      </c>
    </row>
    <row r="2155" spans="1:9" s="324" customFormat="1" ht="31.5">
      <c r="A2155" s="1223"/>
      <c r="B2155" s="1191"/>
      <c r="C2155" s="325" t="s">
        <v>3484</v>
      </c>
      <c r="D2155" s="325" t="s">
        <v>3478</v>
      </c>
      <c r="E2155" s="1049">
        <v>500</v>
      </c>
      <c r="F2155" s="969">
        <v>550</v>
      </c>
      <c r="G2155" s="969">
        <v>755.71199999999999</v>
      </c>
      <c r="H2155" s="969">
        <v>248</v>
      </c>
      <c r="I2155" s="969">
        <v>193</v>
      </c>
    </row>
    <row r="2156" spans="1:9" s="324" customFormat="1" ht="31.5">
      <c r="A2156" s="1223">
        <v>3</v>
      </c>
      <c r="B2156" s="1191" t="s">
        <v>209</v>
      </c>
      <c r="C2156" s="325" t="s">
        <v>3485</v>
      </c>
      <c r="D2156" s="325" t="s">
        <v>3486</v>
      </c>
      <c r="E2156" s="1049">
        <v>3300</v>
      </c>
      <c r="F2156" s="969">
        <v>3630</v>
      </c>
      <c r="G2156" s="969">
        <v>755.71199999999999</v>
      </c>
      <c r="H2156" s="969">
        <v>1634</v>
      </c>
      <c r="I2156" s="969">
        <v>1271</v>
      </c>
    </row>
    <row r="2157" spans="1:9" s="324" customFormat="1" ht="47.25">
      <c r="A2157" s="1223"/>
      <c r="B2157" s="1191"/>
      <c r="C2157" s="325" t="s">
        <v>3486</v>
      </c>
      <c r="D2157" s="325" t="s">
        <v>3487</v>
      </c>
      <c r="E2157" s="1049">
        <v>2860</v>
      </c>
      <c r="F2157" s="969">
        <v>3146</v>
      </c>
      <c r="G2157" s="969">
        <v>755.71199999999999</v>
      </c>
      <c r="H2157" s="969">
        <v>1416</v>
      </c>
      <c r="I2157" s="969">
        <v>1101</v>
      </c>
    </row>
    <row r="2158" spans="1:9" s="324" customFormat="1" ht="31.5">
      <c r="A2158" s="1223"/>
      <c r="B2158" s="1191"/>
      <c r="C2158" s="325" t="s">
        <v>3487</v>
      </c>
      <c r="D2158" s="325" t="s">
        <v>3488</v>
      </c>
      <c r="E2158" s="1049">
        <v>1980</v>
      </c>
      <c r="F2158" s="969">
        <v>2178</v>
      </c>
      <c r="G2158" s="969">
        <v>755.71199999999999</v>
      </c>
      <c r="H2158" s="969">
        <v>980</v>
      </c>
      <c r="I2158" s="969">
        <v>762</v>
      </c>
    </row>
    <row r="2159" spans="1:9" s="324" customFormat="1" ht="31.5">
      <c r="A2159" s="1223"/>
      <c r="B2159" s="1191"/>
      <c r="C2159" s="325" t="s">
        <v>3489</v>
      </c>
      <c r="D2159" s="325" t="s">
        <v>3490</v>
      </c>
      <c r="E2159" s="1049">
        <v>770</v>
      </c>
      <c r="F2159" s="969">
        <v>847</v>
      </c>
      <c r="G2159" s="969">
        <v>755.71199999999999</v>
      </c>
      <c r="H2159" s="969">
        <v>381</v>
      </c>
      <c r="I2159" s="969">
        <v>296</v>
      </c>
    </row>
    <row r="2160" spans="1:9" s="324" customFormat="1" ht="31.5">
      <c r="A2160" s="1223"/>
      <c r="B2160" s="1191"/>
      <c r="C2160" s="325" t="s">
        <v>3490</v>
      </c>
      <c r="D2160" s="325" t="s">
        <v>3491</v>
      </c>
      <c r="E2160" s="1049">
        <v>550</v>
      </c>
      <c r="F2160" s="969">
        <v>605</v>
      </c>
      <c r="G2160" s="969">
        <v>755.71199999999999</v>
      </c>
      <c r="H2160" s="969">
        <v>272</v>
      </c>
      <c r="I2160" s="969">
        <v>212</v>
      </c>
    </row>
    <row r="2161" spans="1:9" s="324" customFormat="1" ht="31.5">
      <c r="A2161" s="1223"/>
      <c r="B2161" s="1191"/>
      <c r="C2161" s="325" t="s">
        <v>3491</v>
      </c>
      <c r="D2161" s="325" t="s">
        <v>3492</v>
      </c>
      <c r="E2161" s="1049">
        <v>330</v>
      </c>
      <c r="F2161" s="969">
        <v>363</v>
      </c>
      <c r="G2161" s="969">
        <v>755.71199999999999</v>
      </c>
      <c r="H2161" s="969">
        <v>163</v>
      </c>
      <c r="I2161" s="969">
        <v>127</v>
      </c>
    </row>
    <row r="2162" spans="1:9" s="324" customFormat="1" ht="31.5">
      <c r="A2162" s="1223"/>
      <c r="B2162" s="1191"/>
      <c r="C2162" s="325" t="s">
        <v>3493</v>
      </c>
      <c r="D2162" s="325" t="s">
        <v>3494</v>
      </c>
      <c r="E2162" s="1049">
        <v>440</v>
      </c>
      <c r="F2162" s="969">
        <v>484</v>
      </c>
      <c r="G2162" s="969">
        <v>755.71199999999999</v>
      </c>
      <c r="H2162" s="969">
        <v>218</v>
      </c>
      <c r="I2162" s="969">
        <v>169</v>
      </c>
    </row>
    <row r="2163" spans="1:9" s="324" customFormat="1" ht="17.25">
      <c r="A2163" s="1223"/>
      <c r="B2163" s="1191"/>
      <c r="C2163" s="325" t="s">
        <v>3495</v>
      </c>
      <c r="D2163" s="325" t="s">
        <v>3496</v>
      </c>
      <c r="E2163" s="1049">
        <v>275</v>
      </c>
      <c r="F2163" s="969">
        <v>303</v>
      </c>
      <c r="G2163" s="969">
        <v>755.71199999999999</v>
      </c>
      <c r="H2163" s="969">
        <v>136</v>
      </c>
      <c r="I2163" s="969">
        <v>106</v>
      </c>
    </row>
    <row r="2164" spans="1:9" s="324" customFormat="1" ht="31.5">
      <c r="A2164" s="1223"/>
      <c r="B2164" s="1191"/>
      <c r="C2164" s="325" t="s">
        <v>3497</v>
      </c>
      <c r="D2164" s="325" t="s">
        <v>3498</v>
      </c>
      <c r="E2164" s="1049">
        <v>385</v>
      </c>
      <c r="F2164" s="969">
        <v>424</v>
      </c>
      <c r="G2164" s="969">
        <v>755.71199999999999</v>
      </c>
      <c r="H2164" s="969">
        <v>191</v>
      </c>
      <c r="I2164" s="969">
        <v>148</v>
      </c>
    </row>
    <row r="2165" spans="1:9" s="324" customFormat="1" ht="31.5">
      <c r="A2165" s="1223"/>
      <c r="B2165" s="1191"/>
      <c r="C2165" s="325" t="s">
        <v>3499</v>
      </c>
      <c r="D2165" s="325" t="s">
        <v>3500</v>
      </c>
      <c r="E2165" s="1049">
        <v>275</v>
      </c>
      <c r="F2165" s="969">
        <v>303</v>
      </c>
      <c r="G2165" s="969">
        <v>755.71199999999999</v>
      </c>
      <c r="H2165" s="969">
        <v>136</v>
      </c>
      <c r="I2165" s="969">
        <v>106</v>
      </c>
    </row>
    <row r="2166" spans="1:9" s="324" customFormat="1" ht="31.5">
      <c r="A2166" s="1223"/>
      <c r="B2166" s="1191"/>
      <c r="C2166" s="325" t="s">
        <v>3501</v>
      </c>
      <c r="D2166" s="325" t="s">
        <v>3502</v>
      </c>
      <c r="E2166" s="1049">
        <v>1100</v>
      </c>
      <c r="F2166" s="969">
        <v>1210</v>
      </c>
      <c r="G2166" s="969">
        <v>755.71199999999999</v>
      </c>
      <c r="H2166" s="969">
        <v>545</v>
      </c>
      <c r="I2166" s="969">
        <v>424</v>
      </c>
    </row>
    <row r="2167" spans="1:9" s="324" customFormat="1" ht="31.5">
      <c r="A2167" s="1223"/>
      <c r="B2167" s="1191"/>
      <c r="C2167" s="325" t="s">
        <v>3503</v>
      </c>
      <c r="D2167" s="325" t="s">
        <v>3504</v>
      </c>
      <c r="E2167" s="1049">
        <v>900</v>
      </c>
      <c r="F2167" s="969">
        <v>990</v>
      </c>
      <c r="G2167" s="969">
        <v>755.71199999999999</v>
      </c>
      <c r="H2167" s="969">
        <v>446</v>
      </c>
      <c r="I2167" s="969">
        <v>347</v>
      </c>
    </row>
    <row r="2168" spans="1:9" s="324" customFormat="1" ht="31.5">
      <c r="A2168" s="1223"/>
      <c r="B2168" s="1191"/>
      <c r="C2168" s="325" t="s">
        <v>3505</v>
      </c>
      <c r="D2168" s="325" t="s">
        <v>3506</v>
      </c>
      <c r="E2168" s="1049">
        <v>250</v>
      </c>
      <c r="F2168" s="969">
        <v>275</v>
      </c>
      <c r="G2168" s="969">
        <v>755.71199999999999</v>
      </c>
      <c r="H2168" s="969">
        <v>124</v>
      </c>
      <c r="I2168" s="969">
        <v>96</v>
      </c>
    </row>
    <row r="2169" spans="1:9" s="324" customFormat="1" ht="31.5">
      <c r="A2169" s="1244">
        <v>4</v>
      </c>
      <c r="B2169" s="1244" t="s">
        <v>3507</v>
      </c>
      <c r="C2169" s="325" t="s">
        <v>3508</v>
      </c>
      <c r="D2169" s="325" t="s">
        <v>3509</v>
      </c>
      <c r="E2169" s="1049">
        <v>350</v>
      </c>
      <c r="F2169" s="969">
        <v>385</v>
      </c>
      <c r="G2169" s="969">
        <v>755.71199999999999</v>
      </c>
      <c r="H2169" s="969">
        <v>173</v>
      </c>
      <c r="I2169" s="969">
        <v>135</v>
      </c>
    </row>
    <row r="2170" spans="1:9" s="324" customFormat="1" ht="31.5">
      <c r="A2170" s="1245"/>
      <c r="B2170" s="1245"/>
      <c r="C2170" s="325" t="s">
        <v>3510</v>
      </c>
      <c r="D2170" s="325" t="s">
        <v>3511</v>
      </c>
      <c r="E2170" s="1049">
        <v>350</v>
      </c>
      <c r="F2170" s="969">
        <v>385</v>
      </c>
      <c r="G2170" s="969">
        <v>755.71199999999999</v>
      </c>
      <c r="H2170" s="969">
        <v>173</v>
      </c>
      <c r="I2170" s="969">
        <v>135</v>
      </c>
    </row>
    <row r="2171" spans="1:9" s="324" customFormat="1" ht="31.5">
      <c r="A2171" s="1245"/>
      <c r="B2171" s="1245"/>
      <c r="C2171" s="325" t="s">
        <v>3512</v>
      </c>
      <c r="D2171" s="325" t="s">
        <v>3513</v>
      </c>
      <c r="E2171" s="1049">
        <v>350</v>
      </c>
      <c r="F2171" s="969">
        <v>385</v>
      </c>
      <c r="G2171" s="969">
        <v>755.71199999999999</v>
      </c>
      <c r="H2171" s="969">
        <v>173</v>
      </c>
      <c r="I2171" s="969">
        <v>135</v>
      </c>
    </row>
    <row r="2172" spans="1:9" s="324" customFormat="1" ht="31.5">
      <c r="A2172" s="1245"/>
      <c r="B2172" s="1245"/>
      <c r="C2172" s="325" t="s">
        <v>3514</v>
      </c>
      <c r="D2172" s="325" t="s">
        <v>3512</v>
      </c>
      <c r="E2172" s="1049">
        <v>350</v>
      </c>
      <c r="F2172" s="969">
        <v>385</v>
      </c>
      <c r="G2172" s="969">
        <v>755.71199999999999</v>
      </c>
      <c r="H2172" s="969">
        <v>173</v>
      </c>
      <c r="I2172" s="969">
        <v>135</v>
      </c>
    </row>
    <row r="2173" spans="1:9" s="324" customFormat="1" ht="17.25">
      <c r="A2173" s="1245"/>
      <c r="B2173" s="1245"/>
      <c r="C2173" s="325" t="s">
        <v>3515</v>
      </c>
      <c r="D2173" s="325" t="s">
        <v>3516</v>
      </c>
      <c r="E2173" s="1049">
        <v>275</v>
      </c>
      <c r="F2173" s="969">
        <v>303</v>
      </c>
      <c r="G2173" s="969">
        <v>755.71199999999999</v>
      </c>
      <c r="H2173" s="969">
        <v>136</v>
      </c>
      <c r="I2173" s="969">
        <v>106</v>
      </c>
    </row>
    <row r="2174" spans="1:9" s="324" customFormat="1" ht="31.5">
      <c r="A2174" s="1245"/>
      <c r="B2174" s="1245"/>
      <c r="C2174" s="325" t="s">
        <v>3517</v>
      </c>
      <c r="D2174" s="325" t="s">
        <v>3518</v>
      </c>
      <c r="E2174" s="1049">
        <v>300</v>
      </c>
      <c r="F2174" s="969">
        <v>330</v>
      </c>
      <c r="G2174" s="969">
        <v>755.71199999999999</v>
      </c>
      <c r="H2174" s="969">
        <v>149</v>
      </c>
      <c r="I2174" s="969">
        <v>116</v>
      </c>
    </row>
    <row r="2175" spans="1:9" s="324" customFormat="1" ht="47.25">
      <c r="A2175" s="1246"/>
      <c r="B2175" s="1246"/>
      <c r="C2175" s="325" t="s">
        <v>3519</v>
      </c>
      <c r="D2175" s="325" t="s">
        <v>3520</v>
      </c>
      <c r="E2175" s="1049">
        <v>300</v>
      </c>
      <c r="F2175" s="969">
        <v>330</v>
      </c>
      <c r="G2175" s="969">
        <v>755.71199999999999</v>
      </c>
      <c r="H2175" s="969">
        <v>149</v>
      </c>
      <c r="I2175" s="969">
        <v>116</v>
      </c>
    </row>
    <row r="2176" spans="1:9" s="324" customFormat="1" ht="31.5">
      <c r="A2176" s="1223">
        <v>5</v>
      </c>
      <c r="B2176" s="1191" t="s">
        <v>3472</v>
      </c>
      <c r="C2176" s="325" t="s">
        <v>3521</v>
      </c>
      <c r="D2176" s="325" t="s">
        <v>3522</v>
      </c>
      <c r="E2176" s="1049">
        <v>924</v>
      </c>
      <c r="F2176" s="969">
        <v>1016</v>
      </c>
      <c r="G2176" s="969">
        <v>755.71199999999999</v>
      </c>
      <c r="H2176" s="969">
        <v>457</v>
      </c>
      <c r="I2176" s="969">
        <v>356</v>
      </c>
    </row>
    <row r="2177" spans="1:9" s="324" customFormat="1" ht="47.25">
      <c r="A2177" s="1223"/>
      <c r="B2177" s="1191"/>
      <c r="C2177" s="325" t="s">
        <v>3523</v>
      </c>
      <c r="D2177" s="325" t="s">
        <v>3524</v>
      </c>
      <c r="E2177" s="1049">
        <v>792</v>
      </c>
      <c r="F2177" s="969">
        <v>871</v>
      </c>
      <c r="G2177" s="969">
        <v>755.71199999999999</v>
      </c>
      <c r="H2177" s="969">
        <v>392</v>
      </c>
      <c r="I2177" s="969">
        <v>305</v>
      </c>
    </row>
    <row r="2178" spans="1:9" s="324" customFormat="1" ht="31.5">
      <c r="A2178" s="1223"/>
      <c r="B2178" s="1191"/>
      <c r="C2178" s="325" t="s">
        <v>3524</v>
      </c>
      <c r="D2178" s="325" t="s">
        <v>3480</v>
      </c>
      <c r="E2178" s="1049">
        <v>858</v>
      </c>
      <c r="F2178" s="969">
        <v>944</v>
      </c>
      <c r="G2178" s="969">
        <v>755.71199999999999</v>
      </c>
      <c r="H2178" s="969">
        <v>425</v>
      </c>
      <c r="I2178" s="969">
        <v>330</v>
      </c>
    </row>
    <row r="2179" spans="1:9" s="324" customFormat="1" ht="31.5">
      <c r="A2179" s="1223"/>
      <c r="B2179" s="1191"/>
      <c r="C2179" s="325" t="s">
        <v>3525</v>
      </c>
      <c r="D2179" s="325" t="s">
        <v>3526</v>
      </c>
      <c r="E2179" s="1049">
        <v>792</v>
      </c>
      <c r="F2179" s="969">
        <v>871</v>
      </c>
      <c r="G2179" s="969">
        <v>755.71199999999999</v>
      </c>
      <c r="H2179" s="969">
        <v>392</v>
      </c>
      <c r="I2179" s="969">
        <v>305</v>
      </c>
    </row>
    <row r="2180" spans="1:9" s="324" customFormat="1" ht="31.5">
      <c r="A2180" s="1223"/>
      <c r="B2180" s="1191"/>
      <c r="C2180" s="325" t="s">
        <v>3527</v>
      </c>
      <c r="D2180" s="325" t="s">
        <v>3528</v>
      </c>
      <c r="E2180" s="1049">
        <v>407</v>
      </c>
      <c r="F2180" s="969">
        <v>448</v>
      </c>
      <c r="G2180" s="969">
        <v>755.71199999999999</v>
      </c>
      <c r="H2180" s="969">
        <v>202</v>
      </c>
      <c r="I2180" s="969">
        <v>157</v>
      </c>
    </row>
    <row r="2181" spans="1:9" s="324" customFormat="1" ht="17.25">
      <c r="A2181" s="1223">
        <v>6</v>
      </c>
      <c r="B2181" s="1191" t="s">
        <v>566</v>
      </c>
      <c r="C2181" s="325" t="s">
        <v>3483</v>
      </c>
      <c r="D2181" s="325" t="s">
        <v>3529</v>
      </c>
      <c r="E2181" s="1049">
        <v>341</v>
      </c>
      <c r="F2181" s="969">
        <v>375</v>
      </c>
      <c r="G2181" s="969">
        <v>755.71199999999999</v>
      </c>
      <c r="H2181" s="969">
        <v>169</v>
      </c>
      <c r="I2181" s="969">
        <v>131</v>
      </c>
    </row>
    <row r="2182" spans="1:9" s="324" customFormat="1" ht="17.25">
      <c r="A2182" s="1223"/>
      <c r="B2182" s="1191"/>
      <c r="C2182" s="325" t="s">
        <v>3530</v>
      </c>
      <c r="D2182" s="325" t="s">
        <v>3478</v>
      </c>
      <c r="E2182" s="1049">
        <v>190</v>
      </c>
      <c r="F2182" s="969">
        <v>209</v>
      </c>
      <c r="G2182" s="969">
        <v>755.71199999999999</v>
      </c>
      <c r="H2182" s="969">
        <v>94</v>
      </c>
      <c r="I2182" s="969">
        <v>73</v>
      </c>
    </row>
    <row r="2183" spans="1:9" s="324" customFormat="1" ht="17.25">
      <c r="A2183" s="1223"/>
      <c r="B2183" s="1191"/>
      <c r="C2183" s="325" t="s">
        <v>3531</v>
      </c>
      <c r="D2183" s="325" t="s">
        <v>3532</v>
      </c>
      <c r="E2183" s="1049">
        <v>209</v>
      </c>
      <c r="F2183" s="969">
        <v>230</v>
      </c>
      <c r="G2183" s="969">
        <v>755.71199999999999</v>
      </c>
      <c r="H2183" s="969">
        <v>104</v>
      </c>
      <c r="I2183" s="969">
        <v>81</v>
      </c>
    </row>
    <row r="2184" spans="1:9" s="324" customFormat="1" ht="17.25">
      <c r="A2184" s="1223"/>
      <c r="B2184" s="1191"/>
      <c r="C2184" s="325" t="s">
        <v>3532</v>
      </c>
      <c r="D2184" s="325" t="s">
        <v>3533</v>
      </c>
      <c r="E2184" s="1049">
        <v>231</v>
      </c>
      <c r="F2184" s="969">
        <v>254</v>
      </c>
      <c r="G2184" s="969">
        <v>755.71199999999999</v>
      </c>
      <c r="H2184" s="969">
        <v>114</v>
      </c>
      <c r="I2184" s="969">
        <v>89</v>
      </c>
    </row>
    <row r="2185" spans="1:9" s="324" customFormat="1" ht="31.5">
      <c r="A2185" s="1223"/>
      <c r="B2185" s="1191"/>
      <c r="C2185" s="325" t="s">
        <v>3534</v>
      </c>
      <c r="D2185" s="325" t="s">
        <v>3535</v>
      </c>
      <c r="E2185" s="1049">
        <v>190</v>
      </c>
      <c r="F2185" s="969">
        <v>209</v>
      </c>
      <c r="G2185" s="969">
        <v>755.71199999999999</v>
      </c>
      <c r="H2185" s="969">
        <v>94</v>
      </c>
      <c r="I2185" s="969">
        <v>73</v>
      </c>
    </row>
    <row r="2186" spans="1:9" s="324" customFormat="1" ht="31.5">
      <c r="A2186" s="1223"/>
      <c r="B2186" s="1191"/>
      <c r="C2186" s="325" t="s">
        <v>3532</v>
      </c>
      <c r="D2186" s="325" t="s">
        <v>3536</v>
      </c>
      <c r="E2186" s="1049">
        <v>231</v>
      </c>
      <c r="F2186" s="969">
        <v>254</v>
      </c>
      <c r="G2186" s="969">
        <v>755.71199999999999</v>
      </c>
      <c r="H2186" s="969">
        <v>114</v>
      </c>
      <c r="I2186" s="969">
        <v>89</v>
      </c>
    </row>
    <row r="2187" spans="1:9" s="324" customFormat="1" ht="31.5">
      <c r="A2187" s="1223"/>
      <c r="B2187" s="1191"/>
      <c r="C2187" s="325" t="s">
        <v>3537</v>
      </c>
      <c r="D2187" s="325" t="s">
        <v>3538</v>
      </c>
      <c r="E2187" s="1049">
        <v>209</v>
      </c>
      <c r="F2187" s="969">
        <v>230</v>
      </c>
      <c r="G2187" s="969">
        <v>755.71199999999999</v>
      </c>
      <c r="H2187" s="969">
        <v>104</v>
      </c>
      <c r="I2187" s="969">
        <v>81</v>
      </c>
    </row>
    <row r="2188" spans="1:9" s="324" customFormat="1" ht="17.25">
      <c r="A2188" s="1223"/>
      <c r="B2188" s="1191"/>
      <c r="C2188" s="325" t="s">
        <v>3538</v>
      </c>
      <c r="D2188" s="325" t="s">
        <v>3539</v>
      </c>
      <c r="E2188" s="1049">
        <v>160</v>
      </c>
      <c r="F2188" s="969">
        <v>176</v>
      </c>
      <c r="G2188" s="969">
        <v>755.71199999999999</v>
      </c>
      <c r="H2188" s="969">
        <v>79</v>
      </c>
      <c r="I2188" s="969">
        <v>62</v>
      </c>
    </row>
    <row r="2189" spans="1:9" s="324" customFormat="1" ht="47.25">
      <c r="A2189" s="1223">
        <v>7</v>
      </c>
      <c r="B2189" s="1191" t="s">
        <v>209</v>
      </c>
      <c r="C2189" s="325" t="s">
        <v>3540</v>
      </c>
      <c r="D2189" s="325" t="s">
        <v>881</v>
      </c>
      <c r="E2189" s="1049">
        <v>170</v>
      </c>
      <c r="F2189" s="969">
        <v>187</v>
      </c>
      <c r="G2189" s="969">
        <v>755.71199999999999</v>
      </c>
      <c r="H2189" s="969">
        <v>84</v>
      </c>
      <c r="I2189" s="969">
        <v>65</v>
      </c>
    </row>
    <row r="2190" spans="1:9" s="324" customFormat="1" ht="31.5">
      <c r="A2190" s="1223"/>
      <c r="B2190" s="1191"/>
      <c r="C2190" s="325" t="s">
        <v>3541</v>
      </c>
      <c r="D2190" s="325" t="s">
        <v>881</v>
      </c>
      <c r="E2190" s="1049">
        <v>160</v>
      </c>
      <c r="F2190" s="969">
        <v>176</v>
      </c>
      <c r="G2190" s="969">
        <v>755.71199999999999</v>
      </c>
      <c r="H2190" s="969">
        <v>79</v>
      </c>
      <c r="I2190" s="969">
        <v>62</v>
      </c>
    </row>
    <row r="2191" spans="1:9" s="324" customFormat="1" ht="31.5">
      <c r="A2191" s="1223"/>
      <c r="B2191" s="1191"/>
      <c r="C2191" s="325" t="s">
        <v>3542</v>
      </c>
      <c r="D2191" s="325" t="s">
        <v>3543</v>
      </c>
      <c r="E2191" s="1049">
        <v>160</v>
      </c>
      <c r="F2191" s="969">
        <v>176</v>
      </c>
      <c r="G2191" s="969">
        <v>755.71199999999999</v>
      </c>
      <c r="H2191" s="969">
        <v>79</v>
      </c>
      <c r="I2191" s="969">
        <v>62</v>
      </c>
    </row>
    <row r="2192" spans="1:9" s="324" customFormat="1" ht="47.25">
      <c r="A2192" s="1223"/>
      <c r="B2192" s="1191"/>
      <c r="C2192" s="325" t="s">
        <v>3544</v>
      </c>
      <c r="D2192" s="325" t="s">
        <v>3545</v>
      </c>
      <c r="E2192" s="1049">
        <v>170</v>
      </c>
      <c r="F2192" s="969">
        <v>187</v>
      </c>
      <c r="G2192" s="969">
        <v>755.71199999999999</v>
      </c>
      <c r="H2192" s="969">
        <v>84</v>
      </c>
      <c r="I2192" s="969">
        <v>65</v>
      </c>
    </row>
    <row r="2193" spans="1:9" s="324" customFormat="1" ht="47.25">
      <c r="A2193" s="1223"/>
      <c r="B2193" s="1191"/>
      <c r="C2193" s="325" t="s">
        <v>3546</v>
      </c>
      <c r="D2193" s="325" t="s">
        <v>3547</v>
      </c>
      <c r="E2193" s="1049">
        <v>170</v>
      </c>
      <c r="F2193" s="969">
        <v>187</v>
      </c>
      <c r="G2193" s="969">
        <v>755.71199999999999</v>
      </c>
      <c r="H2193" s="969">
        <v>84</v>
      </c>
      <c r="I2193" s="969">
        <v>65</v>
      </c>
    </row>
    <row r="2194" spans="1:9" s="324" customFormat="1" ht="47.25">
      <c r="A2194" s="1223"/>
      <c r="B2194" s="1191"/>
      <c r="C2194" s="325" t="s">
        <v>3548</v>
      </c>
      <c r="D2194" s="325" t="s">
        <v>3549</v>
      </c>
      <c r="E2194" s="1049">
        <v>160</v>
      </c>
      <c r="F2194" s="969">
        <v>176</v>
      </c>
      <c r="G2194" s="969">
        <v>755.71199999999999</v>
      </c>
      <c r="H2194" s="969">
        <v>79</v>
      </c>
      <c r="I2194" s="969">
        <v>62</v>
      </c>
    </row>
    <row r="2195" spans="1:9" s="324" customFormat="1" ht="17.25" customHeight="1">
      <c r="A2195" s="1223">
        <v>8</v>
      </c>
      <c r="B2195" s="1191" t="s">
        <v>3472</v>
      </c>
      <c r="C2195" s="325" t="s">
        <v>3550</v>
      </c>
      <c r="D2195" s="325" t="s">
        <v>3551</v>
      </c>
      <c r="E2195" s="1049">
        <v>735</v>
      </c>
      <c r="F2195" s="969">
        <v>809</v>
      </c>
      <c r="G2195" s="969">
        <v>755.71199999999999</v>
      </c>
      <c r="H2195" s="969">
        <v>364</v>
      </c>
      <c r="I2195" s="969">
        <v>283</v>
      </c>
    </row>
    <row r="2196" spans="1:9" s="324" customFormat="1" ht="17.25">
      <c r="A2196" s="1223"/>
      <c r="B2196" s="1191"/>
      <c r="C2196" s="325" t="s">
        <v>3551</v>
      </c>
      <c r="D2196" s="325" t="s">
        <v>3552</v>
      </c>
      <c r="E2196" s="1049">
        <v>504</v>
      </c>
      <c r="F2196" s="969">
        <v>554</v>
      </c>
      <c r="G2196" s="969">
        <v>755.71199999999999</v>
      </c>
      <c r="H2196" s="969">
        <v>249</v>
      </c>
      <c r="I2196" s="969">
        <v>194</v>
      </c>
    </row>
    <row r="2197" spans="1:9" s="324" customFormat="1" ht="31.5">
      <c r="A2197" s="1223"/>
      <c r="B2197" s="1191"/>
      <c r="C2197" s="325" t="s">
        <v>3553</v>
      </c>
      <c r="D2197" s="325" t="s">
        <v>3554</v>
      </c>
      <c r="E2197" s="1049">
        <v>1155</v>
      </c>
      <c r="F2197" s="969">
        <v>1271</v>
      </c>
      <c r="G2197" s="969">
        <v>755.71199999999999</v>
      </c>
      <c r="H2197" s="969">
        <v>572</v>
      </c>
      <c r="I2197" s="969">
        <v>445</v>
      </c>
    </row>
    <row r="2198" spans="1:9" s="324" customFormat="1" ht="47.25">
      <c r="A2198" s="1223"/>
      <c r="B2198" s="1191"/>
      <c r="C2198" s="325" t="s">
        <v>3555</v>
      </c>
      <c r="D2198" s="325" t="s">
        <v>3556</v>
      </c>
      <c r="E2198" s="1049">
        <v>735</v>
      </c>
      <c r="F2198" s="969">
        <v>809</v>
      </c>
      <c r="G2198" s="969">
        <v>755.71199999999999</v>
      </c>
      <c r="H2198" s="969">
        <v>364</v>
      </c>
      <c r="I2198" s="969">
        <v>283</v>
      </c>
    </row>
    <row r="2199" spans="1:9" s="324" customFormat="1" ht="33" customHeight="1">
      <c r="A2199" s="1245">
        <v>9</v>
      </c>
      <c r="B2199" s="1251" t="s">
        <v>3557</v>
      </c>
      <c r="C2199" s="325" t="s">
        <v>3555</v>
      </c>
      <c r="D2199" s="325" t="s">
        <v>3558</v>
      </c>
      <c r="E2199" s="1049">
        <v>500</v>
      </c>
      <c r="F2199" s="969">
        <v>550</v>
      </c>
      <c r="G2199" s="969">
        <v>755.71199999999999</v>
      </c>
      <c r="H2199" s="969">
        <v>248</v>
      </c>
      <c r="I2199" s="969">
        <v>193</v>
      </c>
    </row>
    <row r="2200" spans="1:9" s="324" customFormat="1" ht="31.5">
      <c r="A2200" s="1245"/>
      <c r="B2200" s="1252"/>
      <c r="C2200" s="325" t="s">
        <v>3559</v>
      </c>
      <c r="D2200" s="325" t="s">
        <v>3560</v>
      </c>
      <c r="E2200" s="1049">
        <v>350</v>
      </c>
      <c r="F2200" s="969">
        <v>385</v>
      </c>
      <c r="G2200" s="969">
        <v>755.71199999999999</v>
      </c>
      <c r="H2200" s="969">
        <v>173</v>
      </c>
      <c r="I2200" s="969">
        <v>135</v>
      </c>
    </row>
    <row r="2201" spans="1:9" s="324" customFormat="1" ht="31.5">
      <c r="A2201" s="1245"/>
      <c r="B2201" s="1253"/>
      <c r="C2201" s="325" t="s">
        <v>3561</v>
      </c>
      <c r="D2201" s="325" t="s">
        <v>3562</v>
      </c>
      <c r="E2201" s="1049">
        <v>300</v>
      </c>
      <c r="F2201" s="969">
        <v>330</v>
      </c>
      <c r="G2201" s="969">
        <v>755.71199999999999</v>
      </c>
      <c r="H2201" s="969">
        <v>149</v>
      </c>
      <c r="I2201" s="969">
        <v>116</v>
      </c>
    </row>
    <row r="2202" spans="1:9" s="324" customFormat="1" ht="17.25" customHeight="1">
      <c r="A2202" s="1245"/>
      <c r="B2202" s="1251" t="s">
        <v>3563</v>
      </c>
      <c r="C2202" s="325" t="s">
        <v>3564</v>
      </c>
      <c r="D2202" s="325" t="s">
        <v>3565</v>
      </c>
      <c r="E2202" s="1049">
        <v>350</v>
      </c>
      <c r="F2202" s="969">
        <v>385</v>
      </c>
      <c r="G2202" s="969">
        <v>755.71199999999999</v>
      </c>
      <c r="H2202" s="969">
        <v>173</v>
      </c>
      <c r="I2202" s="969">
        <v>135</v>
      </c>
    </row>
    <row r="2203" spans="1:9" s="324" customFormat="1" ht="17.25">
      <c r="A2203" s="1245"/>
      <c r="B2203" s="1253"/>
      <c r="C2203" s="325" t="s">
        <v>3565</v>
      </c>
      <c r="D2203" s="325" t="s">
        <v>3556</v>
      </c>
      <c r="E2203" s="1049">
        <v>250</v>
      </c>
      <c r="F2203" s="969">
        <v>275</v>
      </c>
      <c r="G2203" s="969">
        <v>755.71199999999999</v>
      </c>
      <c r="H2203" s="969">
        <v>124</v>
      </c>
      <c r="I2203" s="969">
        <v>96</v>
      </c>
    </row>
    <row r="2204" spans="1:9" s="324" customFormat="1" ht="17.25">
      <c r="A2204" s="1246"/>
      <c r="B2204" s="325" t="s">
        <v>3566</v>
      </c>
      <c r="C2204" s="325" t="s">
        <v>3567</v>
      </c>
      <c r="D2204" s="325" t="s">
        <v>3568</v>
      </c>
      <c r="E2204" s="1049">
        <v>180</v>
      </c>
      <c r="F2204" s="969">
        <v>198</v>
      </c>
      <c r="G2204" s="969">
        <v>755.71199999999999</v>
      </c>
      <c r="H2204" s="969">
        <v>89</v>
      </c>
      <c r="I2204" s="969">
        <v>69</v>
      </c>
    </row>
    <row r="2205" spans="1:9" s="324" customFormat="1" ht="31.5">
      <c r="A2205" s="1223">
        <v>10</v>
      </c>
      <c r="B2205" s="1191" t="s">
        <v>209</v>
      </c>
      <c r="C2205" s="325" t="s">
        <v>3569</v>
      </c>
      <c r="D2205" s="325" t="s">
        <v>3570</v>
      </c>
      <c r="E2205" s="1049">
        <v>400</v>
      </c>
      <c r="F2205" s="969">
        <v>440</v>
      </c>
      <c r="G2205" s="969">
        <v>755.71199999999999</v>
      </c>
      <c r="H2205" s="969">
        <v>198</v>
      </c>
      <c r="I2205" s="969">
        <v>154</v>
      </c>
    </row>
    <row r="2206" spans="1:9" s="324" customFormat="1" ht="31.5">
      <c r="A2206" s="1223"/>
      <c r="B2206" s="1191"/>
      <c r="C2206" s="325" t="s">
        <v>3571</v>
      </c>
      <c r="D2206" s="325" t="s">
        <v>3572</v>
      </c>
      <c r="E2206" s="1049">
        <v>200</v>
      </c>
      <c r="F2206" s="969">
        <v>220</v>
      </c>
      <c r="G2206" s="969">
        <v>755.71199999999999</v>
      </c>
      <c r="H2206" s="969">
        <v>99</v>
      </c>
      <c r="I2206" s="969">
        <v>77</v>
      </c>
    </row>
    <row r="2207" spans="1:9" s="324" customFormat="1" ht="31.5">
      <c r="A2207" s="1223"/>
      <c r="B2207" s="1191"/>
      <c r="C2207" s="325" t="s">
        <v>3573</v>
      </c>
      <c r="D2207" s="325" t="s">
        <v>3574</v>
      </c>
      <c r="E2207" s="1049">
        <v>200</v>
      </c>
      <c r="F2207" s="969">
        <v>220</v>
      </c>
      <c r="G2207" s="969">
        <v>755.71199999999999</v>
      </c>
      <c r="H2207" s="969">
        <v>99</v>
      </c>
      <c r="I2207" s="969">
        <v>77</v>
      </c>
    </row>
    <row r="2208" spans="1:9" s="324" customFormat="1" ht="31.5">
      <c r="A2208" s="1223"/>
      <c r="B2208" s="1191"/>
      <c r="C2208" s="325" t="s">
        <v>3575</v>
      </c>
      <c r="D2208" s="325" t="s">
        <v>3576</v>
      </c>
      <c r="E2208" s="1049">
        <v>200</v>
      </c>
      <c r="F2208" s="969">
        <v>220</v>
      </c>
      <c r="G2208" s="969">
        <v>755.71199999999999</v>
      </c>
      <c r="H2208" s="969">
        <v>99</v>
      </c>
      <c r="I2208" s="969">
        <v>77</v>
      </c>
    </row>
    <row r="2209" spans="1:9" s="324" customFormat="1" ht="31.5">
      <c r="A2209" s="1223"/>
      <c r="B2209" s="1191"/>
      <c r="C2209" s="325" t="s">
        <v>3577</v>
      </c>
      <c r="D2209" s="325" t="s">
        <v>3578</v>
      </c>
      <c r="E2209" s="1049">
        <v>200</v>
      </c>
      <c r="F2209" s="969">
        <v>220</v>
      </c>
      <c r="G2209" s="969">
        <v>755.71199999999999</v>
      </c>
      <c r="H2209" s="969">
        <v>99</v>
      </c>
      <c r="I2209" s="969">
        <v>77</v>
      </c>
    </row>
    <row r="2210" spans="1:9" s="324" customFormat="1" ht="31.5">
      <c r="A2210" s="1223"/>
      <c r="B2210" s="1191"/>
      <c r="C2210" s="325" t="s">
        <v>3579</v>
      </c>
      <c r="D2210" s="325" t="s">
        <v>3580</v>
      </c>
      <c r="E2210" s="1049">
        <v>200</v>
      </c>
      <c r="F2210" s="969">
        <v>220</v>
      </c>
      <c r="G2210" s="969">
        <v>755.71199999999999</v>
      </c>
      <c r="H2210" s="969">
        <v>99</v>
      </c>
      <c r="I2210" s="969">
        <v>77</v>
      </c>
    </row>
    <row r="2211" spans="1:9" s="324" customFormat="1" ht="31.5">
      <c r="A2211" s="1223"/>
      <c r="B2211" s="1191"/>
      <c r="C2211" s="325" t="s">
        <v>3580</v>
      </c>
      <c r="D2211" s="325" t="s">
        <v>3581</v>
      </c>
      <c r="E2211" s="1049">
        <v>300</v>
      </c>
      <c r="F2211" s="969">
        <v>330</v>
      </c>
      <c r="G2211" s="969">
        <v>755.71199999999999</v>
      </c>
      <c r="H2211" s="969">
        <v>149</v>
      </c>
      <c r="I2211" s="969">
        <v>116</v>
      </c>
    </row>
    <row r="2212" spans="1:9" s="324" customFormat="1" ht="17.25">
      <c r="A2212" s="322">
        <v>35</v>
      </c>
      <c r="B2212" s="323" t="s">
        <v>3582</v>
      </c>
      <c r="C2212" s="338"/>
      <c r="D2212" s="338"/>
      <c r="E2212" s="1049">
        <v>0</v>
      </c>
      <c r="F2212" s="969"/>
      <c r="G2212" s="969"/>
      <c r="H2212" s="969"/>
      <c r="I2212" s="969"/>
    </row>
    <row r="2213" spans="1:9" s="324" customFormat="1" ht="63">
      <c r="A2213" s="1248">
        <v>1</v>
      </c>
      <c r="B2213" s="1249" t="s">
        <v>1430</v>
      </c>
      <c r="C2213" s="325" t="s">
        <v>3583</v>
      </c>
      <c r="D2213" s="325" t="s">
        <v>3584</v>
      </c>
      <c r="E2213" s="1049">
        <v>1680</v>
      </c>
      <c r="F2213" s="969">
        <v>1800</v>
      </c>
      <c r="G2213" s="969">
        <v>940</v>
      </c>
      <c r="H2213" s="969">
        <v>630</v>
      </c>
      <c r="I2213" s="969">
        <v>450</v>
      </c>
    </row>
    <row r="2214" spans="1:9" s="324" customFormat="1" ht="63">
      <c r="A2214" s="1248"/>
      <c r="B2214" s="1249"/>
      <c r="C2214" s="325" t="s">
        <v>3584</v>
      </c>
      <c r="D2214" s="325" t="s">
        <v>3585</v>
      </c>
      <c r="E2214" s="1049">
        <v>1260</v>
      </c>
      <c r="F2214" s="969">
        <v>1400</v>
      </c>
      <c r="G2214" s="969">
        <v>730</v>
      </c>
      <c r="H2214" s="969">
        <v>490</v>
      </c>
      <c r="I2214" s="969">
        <v>350</v>
      </c>
    </row>
    <row r="2215" spans="1:9" s="324" customFormat="1" ht="78.75">
      <c r="A2215" s="1248"/>
      <c r="B2215" s="1249"/>
      <c r="C2215" s="325" t="s">
        <v>3585</v>
      </c>
      <c r="D2215" s="325" t="s">
        <v>3586</v>
      </c>
      <c r="E2215" s="1049">
        <v>1575</v>
      </c>
      <c r="F2215" s="969">
        <v>1700</v>
      </c>
      <c r="G2215" s="969">
        <v>880</v>
      </c>
      <c r="H2215" s="969">
        <v>600</v>
      </c>
      <c r="I2215" s="969">
        <v>430</v>
      </c>
    </row>
    <row r="2216" spans="1:9" s="324" customFormat="1" ht="63">
      <c r="A2216" s="1248"/>
      <c r="B2216" s="1249"/>
      <c r="C2216" s="325" t="s">
        <v>3586</v>
      </c>
      <c r="D2216" s="325" t="s">
        <v>3587</v>
      </c>
      <c r="E2216" s="1049">
        <v>997.5</v>
      </c>
      <c r="F2216" s="969">
        <v>1100</v>
      </c>
      <c r="G2216" s="969">
        <v>570</v>
      </c>
      <c r="H2216" s="969">
        <v>390</v>
      </c>
      <c r="I2216" s="969">
        <v>280</v>
      </c>
    </row>
    <row r="2217" spans="1:9" s="324" customFormat="1" ht="63">
      <c r="A2217" s="1248"/>
      <c r="B2217" s="1249"/>
      <c r="C2217" s="325" t="s">
        <v>3588</v>
      </c>
      <c r="D2217" s="325" t="s">
        <v>3589</v>
      </c>
      <c r="E2217" s="1049">
        <v>2750</v>
      </c>
      <c r="F2217" s="969">
        <v>3000</v>
      </c>
      <c r="G2217" s="969">
        <v>1560</v>
      </c>
      <c r="H2217" s="969">
        <v>1050</v>
      </c>
      <c r="I2217" s="969">
        <v>750</v>
      </c>
    </row>
    <row r="2218" spans="1:9" s="324" customFormat="1" ht="63">
      <c r="A2218" s="1248"/>
      <c r="B2218" s="1249"/>
      <c r="C2218" s="325" t="s">
        <v>3589</v>
      </c>
      <c r="D2218" s="325" t="s">
        <v>3590</v>
      </c>
      <c r="E2218" s="1049">
        <v>3520</v>
      </c>
      <c r="F2218" s="969">
        <v>3900</v>
      </c>
      <c r="G2218" s="969">
        <v>2030</v>
      </c>
      <c r="H2218" s="969">
        <v>1370</v>
      </c>
      <c r="I2218" s="969">
        <v>980</v>
      </c>
    </row>
    <row r="2219" spans="1:9" s="324" customFormat="1" ht="63">
      <c r="A2219" s="1248"/>
      <c r="B2219" s="1249"/>
      <c r="C2219" s="325" t="s">
        <v>3590</v>
      </c>
      <c r="D2219" s="325" t="s">
        <v>3591</v>
      </c>
      <c r="E2219" s="1049">
        <v>1650</v>
      </c>
      <c r="F2219" s="969">
        <v>1800</v>
      </c>
      <c r="G2219" s="969">
        <v>940</v>
      </c>
      <c r="H2219" s="969">
        <v>630</v>
      </c>
      <c r="I2219" s="969">
        <v>450</v>
      </c>
    </row>
    <row r="2220" spans="1:9" s="324" customFormat="1" ht="47.25">
      <c r="A2220" s="1248"/>
      <c r="B2220" s="1249"/>
      <c r="C2220" s="325" t="s">
        <v>3591</v>
      </c>
      <c r="D2220" s="325" t="s">
        <v>3592</v>
      </c>
      <c r="E2220" s="1049">
        <v>1155</v>
      </c>
      <c r="F2220" s="969">
        <v>1300</v>
      </c>
      <c r="G2220" s="969">
        <v>680</v>
      </c>
      <c r="H2220" s="969">
        <v>460</v>
      </c>
      <c r="I2220" s="969">
        <v>330</v>
      </c>
    </row>
    <row r="2221" spans="1:9" s="324" customFormat="1" ht="63">
      <c r="A2221" s="1248"/>
      <c r="B2221" s="1249"/>
      <c r="C2221" s="325" t="s">
        <v>3592</v>
      </c>
      <c r="D2221" s="325" t="s">
        <v>3593</v>
      </c>
      <c r="E2221" s="1049">
        <v>605</v>
      </c>
      <c r="F2221" s="969">
        <v>700</v>
      </c>
      <c r="G2221" s="969">
        <v>360</v>
      </c>
      <c r="H2221" s="969">
        <v>250</v>
      </c>
      <c r="I2221" s="969">
        <v>180</v>
      </c>
    </row>
    <row r="2222" spans="1:9" s="324" customFormat="1" ht="63">
      <c r="A2222" s="1248"/>
      <c r="B2222" s="1249"/>
      <c r="C2222" s="325" t="s">
        <v>3593</v>
      </c>
      <c r="D2222" s="325" t="s">
        <v>3594</v>
      </c>
      <c r="E2222" s="1049">
        <v>693</v>
      </c>
      <c r="F2222" s="969">
        <v>800</v>
      </c>
      <c r="G2222" s="969">
        <v>420</v>
      </c>
      <c r="H2222" s="969">
        <v>280</v>
      </c>
      <c r="I2222" s="969">
        <v>200</v>
      </c>
    </row>
    <row r="2223" spans="1:9" s="324" customFormat="1" ht="31.5">
      <c r="A2223" s="340">
        <v>2</v>
      </c>
      <c r="B2223" s="341" t="s">
        <v>3595</v>
      </c>
      <c r="C2223" s="325" t="s">
        <v>3596</v>
      </c>
      <c r="D2223" s="325" t="s">
        <v>3597</v>
      </c>
      <c r="E2223" s="1049">
        <v>280</v>
      </c>
      <c r="F2223" s="969">
        <v>300</v>
      </c>
      <c r="G2223" s="969">
        <v>160</v>
      </c>
      <c r="H2223" s="969">
        <v>110</v>
      </c>
      <c r="I2223" s="969">
        <v>80</v>
      </c>
    </row>
    <row r="2224" spans="1:9" s="324" customFormat="1" ht="31.5">
      <c r="A2224" s="1248">
        <v>3</v>
      </c>
      <c r="B2224" s="1249" t="s">
        <v>3598</v>
      </c>
      <c r="C2224" s="325" t="s">
        <v>3599</v>
      </c>
      <c r="D2224" s="325" t="s">
        <v>3600</v>
      </c>
      <c r="E2224" s="1049">
        <v>300</v>
      </c>
      <c r="F2224" s="969">
        <v>300</v>
      </c>
      <c r="G2224" s="969">
        <v>160</v>
      </c>
      <c r="H2224" s="969">
        <v>110</v>
      </c>
      <c r="I2224" s="969">
        <v>80</v>
      </c>
    </row>
    <row r="2225" spans="1:9" s="324" customFormat="1" ht="31.5">
      <c r="A2225" s="1248"/>
      <c r="B2225" s="1249"/>
      <c r="C2225" s="325" t="s">
        <v>3601</v>
      </c>
      <c r="D2225" s="325" t="s">
        <v>3602</v>
      </c>
      <c r="E2225" s="1049">
        <v>280</v>
      </c>
      <c r="F2225" s="969">
        <v>300</v>
      </c>
      <c r="G2225" s="969">
        <v>160</v>
      </c>
      <c r="H2225" s="969">
        <v>110</v>
      </c>
      <c r="I2225" s="969">
        <v>80</v>
      </c>
    </row>
    <row r="2226" spans="1:9" s="324" customFormat="1" ht="31.5">
      <c r="A2226" s="1248"/>
      <c r="B2226" s="1249"/>
      <c r="C2226" s="325" t="s">
        <v>3603</v>
      </c>
      <c r="D2226" s="325" t="s">
        <v>3604</v>
      </c>
      <c r="E2226" s="1049">
        <v>280</v>
      </c>
      <c r="F2226" s="969">
        <v>300</v>
      </c>
      <c r="G2226" s="969">
        <v>160</v>
      </c>
      <c r="H2226" s="969">
        <v>110</v>
      </c>
      <c r="I2226" s="969">
        <v>80</v>
      </c>
    </row>
    <row r="2227" spans="1:9" s="324" customFormat="1" ht="31.5">
      <c r="A2227" s="1248">
        <v>4</v>
      </c>
      <c r="B2227" s="1250" t="s">
        <v>3605</v>
      </c>
      <c r="C2227" s="325" t="s">
        <v>3606</v>
      </c>
      <c r="D2227" s="325" t="s">
        <v>3607</v>
      </c>
      <c r="E2227" s="1049">
        <v>280</v>
      </c>
      <c r="F2227" s="969">
        <v>300</v>
      </c>
      <c r="G2227" s="969">
        <v>160</v>
      </c>
      <c r="H2227" s="969">
        <v>110</v>
      </c>
      <c r="I2227" s="969">
        <v>80</v>
      </c>
    </row>
    <row r="2228" spans="1:9" s="324" customFormat="1" ht="31.5">
      <c r="A2228" s="1248"/>
      <c r="B2228" s="1249"/>
      <c r="C2228" s="325" t="s">
        <v>3608</v>
      </c>
      <c r="D2228" s="325" t="s">
        <v>3609</v>
      </c>
      <c r="E2228" s="1049">
        <v>280</v>
      </c>
      <c r="F2228" s="969">
        <v>300</v>
      </c>
      <c r="G2228" s="969">
        <v>160</v>
      </c>
      <c r="H2228" s="969">
        <v>110</v>
      </c>
      <c r="I2228" s="969">
        <v>80</v>
      </c>
    </row>
    <row r="2229" spans="1:9" s="324" customFormat="1" ht="31.5">
      <c r="A2229" s="338">
        <v>5</v>
      </c>
      <c r="B2229" s="342" t="s">
        <v>3610</v>
      </c>
      <c r="C2229" s="325" t="s">
        <v>3611</v>
      </c>
      <c r="D2229" s="325" t="s">
        <v>3612</v>
      </c>
      <c r="E2229" s="1049">
        <v>300</v>
      </c>
      <c r="F2229" s="969">
        <v>300</v>
      </c>
      <c r="G2229" s="969">
        <v>160</v>
      </c>
      <c r="H2229" s="969">
        <v>110</v>
      </c>
      <c r="I2229" s="969">
        <v>80</v>
      </c>
    </row>
    <row r="2230" spans="1:9" s="324" customFormat="1" ht="31.5">
      <c r="A2230" s="1248">
        <v>6</v>
      </c>
      <c r="B2230" s="1249" t="s">
        <v>3613</v>
      </c>
      <c r="C2230" s="325" t="s">
        <v>3612</v>
      </c>
      <c r="D2230" s="325" t="s">
        <v>3614</v>
      </c>
      <c r="E2230" s="1049">
        <v>300</v>
      </c>
      <c r="F2230" s="969">
        <v>300</v>
      </c>
      <c r="G2230" s="969">
        <v>160</v>
      </c>
      <c r="H2230" s="969">
        <v>110</v>
      </c>
      <c r="I2230" s="969">
        <v>80</v>
      </c>
    </row>
    <row r="2231" spans="1:9" s="324" customFormat="1" ht="31.5">
      <c r="A2231" s="1248"/>
      <c r="B2231" s="1249"/>
      <c r="C2231" s="325" t="s">
        <v>3615</v>
      </c>
      <c r="D2231" s="325" t="s">
        <v>3616</v>
      </c>
      <c r="E2231" s="1049">
        <v>320</v>
      </c>
      <c r="F2231" s="969">
        <v>400</v>
      </c>
      <c r="G2231" s="969">
        <v>210</v>
      </c>
      <c r="H2231" s="969">
        <v>140</v>
      </c>
      <c r="I2231" s="969">
        <v>100</v>
      </c>
    </row>
    <row r="2232" spans="1:9" s="324" customFormat="1" ht="31.5">
      <c r="A2232" s="1248"/>
      <c r="B2232" s="1249"/>
      <c r="C2232" s="325" t="s">
        <v>3617</v>
      </c>
      <c r="D2232" s="325" t="s">
        <v>3618</v>
      </c>
      <c r="E2232" s="1049">
        <v>300</v>
      </c>
      <c r="F2232" s="969">
        <v>300</v>
      </c>
      <c r="G2232" s="969">
        <v>160</v>
      </c>
      <c r="H2232" s="969">
        <v>110</v>
      </c>
      <c r="I2232" s="969">
        <v>80</v>
      </c>
    </row>
    <row r="2233" spans="1:9" s="324" customFormat="1" ht="31.5">
      <c r="A2233" s="1248"/>
      <c r="B2233" s="1249"/>
      <c r="C2233" s="325" t="s">
        <v>3618</v>
      </c>
      <c r="D2233" s="325" t="s">
        <v>3619</v>
      </c>
      <c r="E2233" s="1049">
        <v>300</v>
      </c>
      <c r="F2233" s="969">
        <v>300</v>
      </c>
      <c r="G2233" s="969">
        <v>160</v>
      </c>
      <c r="H2233" s="969">
        <v>110</v>
      </c>
      <c r="I2233" s="969">
        <v>80</v>
      </c>
    </row>
    <row r="2234" spans="1:9" s="324" customFormat="1" ht="31.5">
      <c r="A2234" s="338">
        <v>7</v>
      </c>
      <c r="B2234" s="343" t="s">
        <v>3620</v>
      </c>
      <c r="C2234" s="325" t="s">
        <v>3621</v>
      </c>
      <c r="D2234" s="325" t="s">
        <v>3622</v>
      </c>
      <c r="E2234" s="1049">
        <v>320</v>
      </c>
      <c r="F2234" s="969">
        <v>400</v>
      </c>
      <c r="G2234" s="969">
        <v>210</v>
      </c>
      <c r="H2234" s="969">
        <v>140</v>
      </c>
      <c r="I2234" s="969">
        <v>100</v>
      </c>
    </row>
    <row r="2235" spans="1:9" s="324" customFormat="1" ht="31.5">
      <c r="A2235" s="1248">
        <v>8</v>
      </c>
      <c r="B2235" s="1249" t="s">
        <v>3623</v>
      </c>
      <c r="C2235" s="325" t="s">
        <v>3624</v>
      </c>
      <c r="D2235" s="325" t="s">
        <v>3625</v>
      </c>
      <c r="E2235" s="1049">
        <v>300</v>
      </c>
      <c r="F2235" s="969">
        <v>300</v>
      </c>
      <c r="G2235" s="969">
        <v>160</v>
      </c>
      <c r="H2235" s="969">
        <v>110</v>
      </c>
      <c r="I2235" s="969">
        <v>80</v>
      </c>
    </row>
    <row r="2236" spans="1:9" s="324" customFormat="1" ht="31.5">
      <c r="A2236" s="1248"/>
      <c r="B2236" s="1249"/>
      <c r="C2236" s="325" t="s">
        <v>3626</v>
      </c>
      <c r="D2236" s="325" t="s">
        <v>3627</v>
      </c>
      <c r="E2236" s="1049">
        <v>500</v>
      </c>
      <c r="F2236" s="969">
        <v>600</v>
      </c>
      <c r="G2236" s="969">
        <v>310</v>
      </c>
      <c r="H2236" s="969">
        <v>210</v>
      </c>
      <c r="I2236" s="969">
        <v>150</v>
      </c>
    </row>
    <row r="2237" spans="1:9" s="324" customFormat="1" ht="31.5">
      <c r="A2237" s="340">
        <v>9</v>
      </c>
      <c r="B2237" s="341" t="s">
        <v>3628</v>
      </c>
      <c r="C2237" s="325" t="s">
        <v>3629</v>
      </c>
      <c r="D2237" s="325" t="s">
        <v>3630</v>
      </c>
      <c r="E2237" s="1049">
        <v>320</v>
      </c>
      <c r="F2237" s="969">
        <v>400</v>
      </c>
      <c r="G2237" s="969">
        <v>210</v>
      </c>
      <c r="H2237" s="969">
        <v>140</v>
      </c>
      <c r="I2237" s="969">
        <v>100</v>
      </c>
    </row>
    <row r="2238" spans="1:9" s="324" customFormat="1" ht="31.5">
      <c r="A2238" s="1248">
        <v>10</v>
      </c>
      <c r="B2238" s="1249" t="s">
        <v>3631</v>
      </c>
      <c r="C2238" s="325" t="s">
        <v>3632</v>
      </c>
      <c r="D2238" s="325" t="s">
        <v>3633</v>
      </c>
      <c r="E2238" s="1049">
        <v>320</v>
      </c>
      <c r="F2238" s="969">
        <v>400</v>
      </c>
      <c r="G2238" s="969">
        <v>210</v>
      </c>
      <c r="H2238" s="969">
        <v>140</v>
      </c>
      <c r="I2238" s="969">
        <v>100</v>
      </c>
    </row>
    <row r="2239" spans="1:9" s="324" customFormat="1" ht="31.5">
      <c r="A2239" s="1248"/>
      <c r="B2239" s="1249"/>
      <c r="C2239" s="325" t="s">
        <v>3634</v>
      </c>
      <c r="D2239" s="325" t="s">
        <v>3635</v>
      </c>
      <c r="E2239" s="1049">
        <v>300</v>
      </c>
      <c r="F2239" s="969">
        <v>300</v>
      </c>
      <c r="G2239" s="969">
        <v>160</v>
      </c>
      <c r="H2239" s="969">
        <v>110</v>
      </c>
      <c r="I2239" s="969">
        <v>80</v>
      </c>
    </row>
    <row r="2240" spans="1:9" s="324" customFormat="1" ht="31.5">
      <c r="A2240" s="1248"/>
      <c r="B2240" s="1249"/>
      <c r="C2240" s="325" t="s">
        <v>3636</v>
      </c>
      <c r="D2240" s="325" t="s">
        <v>3637</v>
      </c>
      <c r="E2240" s="1049">
        <v>320</v>
      </c>
      <c r="F2240" s="969">
        <v>400</v>
      </c>
      <c r="G2240" s="969">
        <v>210</v>
      </c>
      <c r="H2240" s="969">
        <v>140</v>
      </c>
      <c r="I2240" s="969">
        <v>100</v>
      </c>
    </row>
    <row r="2241" spans="1:9" s="324" customFormat="1" ht="31.5">
      <c r="A2241" s="340">
        <v>11</v>
      </c>
      <c r="B2241" s="341" t="s">
        <v>3638</v>
      </c>
      <c r="C2241" s="325" t="s">
        <v>3637</v>
      </c>
      <c r="D2241" s="325" t="s">
        <v>3639</v>
      </c>
      <c r="E2241" s="1049">
        <v>280</v>
      </c>
      <c r="F2241" s="969">
        <v>300</v>
      </c>
      <c r="G2241" s="969">
        <v>160</v>
      </c>
      <c r="H2241" s="969">
        <v>110</v>
      </c>
      <c r="I2241" s="969">
        <v>80</v>
      </c>
    </row>
    <row r="2242" spans="1:9" s="324" customFormat="1" ht="47.25">
      <c r="A2242" s="340">
        <v>12</v>
      </c>
      <c r="B2242" s="341" t="s">
        <v>3640</v>
      </c>
      <c r="C2242" s="325" t="s">
        <v>3641</v>
      </c>
      <c r="D2242" s="325" t="s">
        <v>3642</v>
      </c>
      <c r="E2242" s="1049">
        <v>360</v>
      </c>
      <c r="F2242" s="969">
        <v>400</v>
      </c>
      <c r="G2242" s="969">
        <v>210</v>
      </c>
      <c r="H2242" s="969">
        <v>140</v>
      </c>
      <c r="I2242" s="969">
        <v>100</v>
      </c>
    </row>
    <row r="2243" spans="1:9" s="324" customFormat="1" ht="31.5">
      <c r="A2243" s="340">
        <v>13</v>
      </c>
      <c r="B2243" s="341" t="s">
        <v>3643</v>
      </c>
      <c r="C2243" s="325" t="s">
        <v>3644</v>
      </c>
      <c r="D2243" s="325" t="s">
        <v>3645</v>
      </c>
      <c r="E2243" s="1049">
        <v>360</v>
      </c>
      <c r="F2243" s="969">
        <v>400</v>
      </c>
      <c r="G2243" s="969">
        <v>210</v>
      </c>
      <c r="H2243" s="969">
        <v>140</v>
      </c>
      <c r="I2243" s="969">
        <v>100</v>
      </c>
    </row>
    <row r="2244" spans="1:9" s="324" customFormat="1" ht="31.5">
      <c r="A2244" s="1248">
        <v>14</v>
      </c>
      <c r="B2244" s="1250" t="s">
        <v>3646</v>
      </c>
      <c r="C2244" s="325" t="s">
        <v>3647</v>
      </c>
      <c r="D2244" s="325" t="s">
        <v>3648</v>
      </c>
      <c r="E2244" s="1049">
        <v>280</v>
      </c>
      <c r="F2244" s="969">
        <v>300</v>
      </c>
      <c r="G2244" s="969">
        <v>160</v>
      </c>
      <c r="H2244" s="969">
        <v>110</v>
      </c>
      <c r="I2244" s="969">
        <v>80</v>
      </c>
    </row>
    <row r="2245" spans="1:9" s="324" customFormat="1" ht="31.5">
      <c r="A2245" s="1248"/>
      <c r="B2245" s="1249"/>
      <c r="C2245" s="325" t="s">
        <v>3649</v>
      </c>
      <c r="D2245" s="325" t="s">
        <v>3650</v>
      </c>
      <c r="E2245" s="1049">
        <v>360</v>
      </c>
      <c r="F2245" s="969">
        <v>400</v>
      </c>
      <c r="G2245" s="969">
        <v>210</v>
      </c>
      <c r="H2245" s="969">
        <v>140</v>
      </c>
      <c r="I2245" s="969">
        <v>100</v>
      </c>
    </row>
    <row r="2246" spans="1:9" s="324" customFormat="1" ht="31.5">
      <c r="A2246" s="340">
        <v>15</v>
      </c>
      <c r="B2246" s="343" t="s">
        <v>3651</v>
      </c>
      <c r="C2246" s="325" t="s">
        <v>3652</v>
      </c>
      <c r="D2246" s="325" t="s">
        <v>3653</v>
      </c>
      <c r="E2246" s="1049">
        <v>360</v>
      </c>
      <c r="F2246" s="969">
        <v>400</v>
      </c>
      <c r="G2246" s="969">
        <v>210</v>
      </c>
      <c r="H2246" s="969">
        <v>140</v>
      </c>
      <c r="I2246" s="969">
        <v>100</v>
      </c>
    </row>
    <row r="2247" spans="1:9" s="324" customFormat="1" ht="17.25">
      <c r="A2247" s="322">
        <v>36</v>
      </c>
      <c r="B2247" s="323" t="s">
        <v>3654</v>
      </c>
      <c r="C2247" s="330"/>
      <c r="D2247" s="330"/>
      <c r="E2247" s="1049">
        <v>0</v>
      </c>
      <c r="F2247" s="969"/>
      <c r="G2247" s="969"/>
      <c r="H2247" s="969"/>
      <c r="I2247" s="969"/>
    </row>
    <row r="2248" spans="1:9" s="324" customFormat="1" ht="31.5">
      <c r="A2248" s="1224">
        <v>1</v>
      </c>
      <c r="B2248" s="1255" t="s">
        <v>3444</v>
      </c>
      <c r="C2248" s="344" t="s">
        <v>3655</v>
      </c>
      <c r="D2248" s="344" t="s">
        <v>3656</v>
      </c>
      <c r="E2248" s="1049">
        <v>1650</v>
      </c>
      <c r="F2248" s="969">
        <v>1815</v>
      </c>
      <c r="G2248" s="969">
        <v>1053</v>
      </c>
      <c r="H2248" s="969">
        <v>744</v>
      </c>
      <c r="I2248" s="969">
        <v>417</v>
      </c>
    </row>
    <row r="2249" spans="1:9" s="324" customFormat="1" ht="47.25">
      <c r="A2249" s="1224"/>
      <c r="B2249" s="1256"/>
      <c r="C2249" s="344" t="s">
        <v>3657</v>
      </c>
      <c r="D2249" s="344" t="s">
        <v>3658</v>
      </c>
      <c r="E2249" s="1049">
        <v>1980</v>
      </c>
      <c r="F2249" s="969">
        <v>2178</v>
      </c>
      <c r="G2249" s="969">
        <v>1263</v>
      </c>
      <c r="H2249" s="969">
        <v>893</v>
      </c>
      <c r="I2249" s="969">
        <v>501</v>
      </c>
    </row>
    <row r="2250" spans="1:9" s="324" customFormat="1" ht="63">
      <c r="A2250" s="1224"/>
      <c r="B2250" s="1256"/>
      <c r="C2250" s="344" t="s">
        <v>3658</v>
      </c>
      <c r="D2250" s="344" t="s">
        <v>3659</v>
      </c>
      <c r="E2250" s="1049">
        <v>1210</v>
      </c>
      <c r="F2250" s="969">
        <v>1331</v>
      </c>
      <c r="G2250" s="969">
        <v>772</v>
      </c>
      <c r="H2250" s="969">
        <v>546</v>
      </c>
      <c r="I2250" s="969">
        <v>306</v>
      </c>
    </row>
    <row r="2251" spans="1:9" s="324" customFormat="1" ht="63">
      <c r="A2251" s="1224"/>
      <c r="B2251" s="1256"/>
      <c r="C2251" s="344" t="s">
        <v>3659</v>
      </c>
      <c r="D2251" s="344" t="s">
        <v>3660</v>
      </c>
      <c r="E2251" s="1049">
        <v>630</v>
      </c>
      <c r="F2251" s="969">
        <v>693</v>
      </c>
      <c r="G2251" s="969">
        <v>402</v>
      </c>
      <c r="H2251" s="969">
        <v>284</v>
      </c>
      <c r="I2251" s="969">
        <v>159</v>
      </c>
    </row>
    <row r="2252" spans="1:9" s="324" customFormat="1" ht="63">
      <c r="A2252" s="1224"/>
      <c r="B2252" s="1256"/>
      <c r="C2252" s="344" t="s">
        <v>3660</v>
      </c>
      <c r="D2252" s="344" t="s">
        <v>3661</v>
      </c>
      <c r="E2252" s="1049">
        <v>504</v>
      </c>
      <c r="F2252" s="969">
        <v>554</v>
      </c>
      <c r="G2252" s="969">
        <v>321</v>
      </c>
      <c r="H2252" s="969">
        <v>227</v>
      </c>
      <c r="I2252" s="969">
        <v>127</v>
      </c>
    </row>
    <row r="2253" spans="1:9" s="324" customFormat="1" ht="31.5">
      <c r="A2253" s="1224"/>
      <c r="B2253" s="1256"/>
      <c r="C2253" s="344" t="s">
        <v>3662</v>
      </c>
      <c r="D2253" s="344" t="s">
        <v>3663</v>
      </c>
      <c r="E2253" s="1049">
        <v>1260</v>
      </c>
      <c r="F2253" s="969">
        <v>1386</v>
      </c>
      <c r="G2253" s="969">
        <v>804</v>
      </c>
      <c r="H2253" s="969">
        <v>568</v>
      </c>
      <c r="I2253" s="969">
        <v>319</v>
      </c>
    </row>
    <row r="2254" spans="1:9" s="324" customFormat="1" ht="31.5">
      <c r="A2254" s="1224"/>
      <c r="B2254" s="1256"/>
      <c r="C2254" s="344" t="s">
        <v>3663</v>
      </c>
      <c r="D2254" s="344" t="s">
        <v>3664</v>
      </c>
      <c r="E2254" s="1049">
        <v>1155</v>
      </c>
      <c r="F2254" s="969">
        <v>1271</v>
      </c>
      <c r="G2254" s="969">
        <v>737</v>
      </c>
      <c r="H2254" s="969">
        <v>521</v>
      </c>
      <c r="I2254" s="969">
        <v>292</v>
      </c>
    </row>
    <row r="2255" spans="1:9" s="324" customFormat="1" ht="47.25">
      <c r="A2255" s="1224"/>
      <c r="B2255" s="1256"/>
      <c r="C2255" s="344" t="s">
        <v>3664</v>
      </c>
      <c r="D2255" s="344" t="s">
        <v>3665</v>
      </c>
      <c r="E2255" s="1049">
        <v>756</v>
      </c>
      <c r="F2255" s="969">
        <v>832</v>
      </c>
      <c r="G2255" s="969">
        <v>483</v>
      </c>
      <c r="H2255" s="969">
        <v>341</v>
      </c>
      <c r="I2255" s="969">
        <v>191</v>
      </c>
    </row>
    <row r="2256" spans="1:9" s="324" customFormat="1" ht="47.25">
      <c r="A2256" s="1224"/>
      <c r="B2256" s="1256"/>
      <c r="C2256" s="344" t="s">
        <v>3665</v>
      </c>
      <c r="D2256" s="344" t="s">
        <v>3666</v>
      </c>
      <c r="E2256" s="1049">
        <v>660</v>
      </c>
      <c r="F2256" s="969">
        <v>726</v>
      </c>
      <c r="G2256" s="969">
        <v>421</v>
      </c>
      <c r="H2256" s="969">
        <v>298</v>
      </c>
      <c r="I2256" s="969">
        <v>167</v>
      </c>
    </row>
    <row r="2257" spans="1:9" s="324" customFormat="1" ht="17.25">
      <c r="A2257" s="1224"/>
      <c r="B2257" s="1257"/>
      <c r="C2257" s="1247" t="s">
        <v>3667</v>
      </c>
      <c r="D2257" s="1247"/>
      <c r="E2257" s="1049">
        <v>420</v>
      </c>
      <c r="F2257" s="969">
        <v>462</v>
      </c>
      <c r="G2257" s="969">
        <v>268</v>
      </c>
      <c r="H2257" s="969">
        <v>189</v>
      </c>
      <c r="I2257" s="969">
        <v>106</v>
      </c>
    </row>
    <row r="2258" spans="1:9" s="324" customFormat="1" ht="31.5">
      <c r="A2258" s="1224">
        <v>2</v>
      </c>
      <c r="B2258" s="1247" t="s">
        <v>566</v>
      </c>
      <c r="C2258" s="344" t="s">
        <v>3668</v>
      </c>
      <c r="D2258" s="344" t="s">
        <v>3669</v>
      </c>
      <c r="E2258" s="1049">
        <v>620</v>
      </c>
      <c r="F2258" s="969">
        <v>682</v>
      </c>
      <c r="G2258" s="969">
        <v>396</v>
      </c>
      <c r="H2258" s="969">
        <v>280</v>
      </c>
      <c r="I2258" s="969">
        <v>157</v>
      </c>
    </row>
    <row r="2259" spans="1:9" s="324" customFormat="1" ht="31.5">
      <c r="A2259" s="1224"/>
      <c r="B2259" s="1247"/>
      <c r="C2259" s="344" t="s">
        <v>3669</v>
      </c>
      <c r="D2259" s="344" t="s">
        <v>3670</v>
      </c>
      <c r="E2259" s="1049">
        <v>420</v>
      </c>
      <c r="F2259" s="969">
        <v>462</v>
      </c>
      <c r="G2259" s="969">
        <v>268</v>
      </c>
      <c r="H2259" s="969">
        <v>189</v>
      </c>
      <c r="I2259" s="969">
        <v>106</v>
      </c>
    </row>
    <row r="2260" spans="1:9" s="324" customFormat="1" ht="31.5">
      <c r="A2260" s="1224"/>
      <c r="B2260" s="1247"/>
      <c r="C2260" s="344" t="s">
        <v>3670</v>
      </c>
      <c r="D2260" s="344" t="s">
        <v>3671</v>
      </c>
      <c r="E2260" s="1049">
        <v>300</v>
      </c>
      <c r="F2260" s="969">
        <v>330</v>
      </c>
      <c r="G2260" s="969">
        <v>191</v>
      </c>
      <c r="H2260" s="969">
        <v>135</v>
      </c>
      <c r="I2260" s="969">
        <v>76</v>
      </c>
    </row>
    <row r="2261" spans="1:9" s="324" customFormat="1" ht="47.25">
      <c r="A2261" s="1224"/>
      <c r="B2261" s="1247"/>
      <c r="C2261" s="344" t="s">
        <v>3672</v>
      </c>
      <c r="D2261" s="344" t="s">
        <v>3673</v>
      </c>
      <c r="E2261" s="1049">
        <v>220</v>
      </c>
      <c r="F2261" s="969">
        <v>242</v>
      </c>
      <c r="G2261" s="969">
        <v>140</v>
      </c>
      <c r="H2261" s="969">
        <v>99</v>
      </c>
      <c r="I2261" s="969"/>
    </row>
    <row r="2262" spans="1:9" s="324" customFormat="1" ht="31.5">
      <c r="A2262" s="345">
        <v>3</v>
      </c>
      <c r="B2262" s="344" t="s">
        <v>3674</v>
      </c>
      <c r="C2262" s="344" t="s">
        <v>3675</v>
      </c>
      <c r="D2262" s="344" t="s">
        <v>3676</v>
      </c>
      <c r="E2262" s="1049">
        <v>220</v>
      </c>
      <c r="F2262" s="969">
        <v>242</v>
      </c>
      <c r="G2262" s="969">
        <v>140</v>
      </c>
      <c r="H2262" s="969">
        <v>99</v>
      </c>
      <c r="I2262" s="969"/>
    </row>
    <row r="2263" spans="1:9" s="324" customFormat="1" ht="47.25">
      <c r="A2263" s="1224">
        <v>4</v>
      </c>
      <c r="B2263" s="1247" t="s">
        <v>209</v>
      </c>
      <c r="C2263" s="344" t="s">
        <v>3677</v>
      </c>
      <c r="D2263" s="344" t="s">
        <v>3678</v>
      </c>
      <c r="E2263" s="1049">
        <v>400</v>
      </c>
      <c r="F2263" s="969">
        <v>440</v>
      </c>
      <c r="G2263" s="969">
        <v>255</v>
      </c>
      <c r="H2263" s="969">
        <v>180</v>
      </c>
      <c r="I2263" s="969">
        <v>101</v>
      </c>
    </row>
    <row r="2264" spans="1:9" s="324" customFormat="1" ht="31.5">
      <c r="A2264" s="1224"/>
      <c r="B2264" s="1247"/>
      <c r="C2264" s="344" t="s">
        <v>3678</v>
      </c>
      <c r="D2264" s="344" t="s">
        <v>3679</v>
      </c>
      <c r="E2264" s="1049">
        <v>220</v>
      </c>
      <c r="F2264" s="969">
        <v>242</v>
      </c>
      <c r="G2264" s="969">
        <v>140</v>
      </c>
      <c r="H2264" s="969">
        <v>99</v>
      </c>
      <c r="I2264" s="969"/>
    </row>
    <row r="2265" spans="1:9" s="324" customFormat="1" ht="31.5">
      <c r="A2265" s="1224"/>
      <c r="B2265" s="1247"/>
      <c r="C2265" s="344" t="s">
        <v>3680</v>
      </c>
      <c r="D2265" s="344" t="s">
        <v>3681</v>
      </c>
      <c r="E2265" s="1049">
        <v>250</v>
      </c>
      <c r="F2265" s="969">
        <v>275</v>
      </c>
      <c r="G2265" s="969">
        <v>160</v>
      </c>
      <c r="H2265" s="969">
        <v>113</v>
      </c>
      <c r="I2265" s="969">
        <v>63</v>
      </c>
    </row>
    <row r="2266" spans="1:9" s="324" customFormat="1" ht="47.25">
      <c r="A2266" s="1224"/>
      <c r="B2266" s="1247"/>
      <c r="C2266" s="344" t="s">
        <v>3682</v>
      </c>
      <c r="D2266" s="344" t="s">
        <v>3683</v>
      </c>
      <c r="E2266" s="1049">
        <v>220</v>
      </c>
      <c r="F2266" s="969">
        <v>242</v>
      </c>
      <c r="G2266" s="969">
        <v>140</v>
      </c>
      <c r="H2266" s="969">
        <v>99</v>
      </c>
      <c r="I2266" s="969"/>
    </row>
    <row r="2267" spans="1:9" s="324" customFormat="1" ht="47.25">
      <c r="A2267" s="1224"/>
      <c r="B2267" s="1247"/>
      <c r="C2267" s="344" t="s">
        <v>3683</v>
      </c>
      <c r="D2267" s="344" t="s">
        <v>3684</v>
      </c>
      <c r="E2267" s="1049">
        <v>220</v>
      </c>
      <c r="F2267" s="969">
        <v>242</v>
      </c>
      <c r="G2267" s="969">
        <v>140</v>
      </c>
      <c r="H2267" s="969">
        <v>99</v>
      </c>
      <c r="I2267" s="969"/>
    </row>
    <row r="2268" spans="1:9" s="324" customFormat="1" ht="47.25">
      <c r="A2268" s="1224">
        <v>5</v>
      </c>
      <c r="B2268" s="1201" t="s">
        <v>3685</v>
      </c>
      <c r="C2268" s="344" t="s">
        <v>3686</v>
      </c>
      <c r="D2268" s="344" t="s">
        <v>3687</v>
      </c>
      <c r="E2268" s="1049">
        <v>220</v>
      </c>
      <c r="F2268" s="969">
        <v>242</v>
      </c>
      <c r="G2268" s="969">
        <v>140</v>
      </c>
      <c r="H2268" s="969">
        <v>99</v>
      </c>
      <c r="I2268" s="969"/>
    </row>
    <row r="2269" spans="1:9" s="324" customFormat="1" ht="47.25">
      <c r="A2269" s="1224"/>
      <c r="B2269" s="1201"/>
      <c r="C2269" s="344" t="s">
        <v>3688</v>
      </c>
      <c r="D2269" s="344" t="s">
        <v>3689</v>
      </c>
      <c r="E2269" s="1049">
        <v>150</v>
      </c>
      <c r="F2269" s="969">
        <v>165</v>
      </c>
      <c r="G2269" s="969">
        <v>96</v>
      </c>
      <c r="H2269" s="969">
        <v>68</v>
      </c>
      <c r="I2269" s="969"/>
    </row>
    <row r="2270" spans="1:9" s="324" customFormat="1" ht="31.5">
      <c r="A2270" s="1254">
        <v>6</v>
      </c>
      <c r="B2270" s="1247" t="s">
        <v>3690</v>
      </c>
      <c r="C2270" s="344" t="s">
        <v>3691</v>
      </c>
      <c r="D2270" s="344" t="s">
        <v>3692</v>
      </c>
      <c r="E2270" s="1049">
        <v>1650</v>
      </c>
      <c r="F2270" s="969">
        <v>1815</v>
      </c>
      <c r="G2270" s="969">
        <v>1053</v>
      </c>
      <c r="H2270" s="969">
        <v>744</v>
      </c>
      <c r="I2270" s="969">
        <v>417</v>
      </c>
    </row>
    <row r="2271" spans="1:9" s="324" customFormat="1" ht="31.5">
      <c r="A2271" s="1254"/>
      <c r="B2271" s="1247"/>
      <c r="C2271" s="344" t="s">
        <v>3693</v>
      </c>
      <c r="D2271" s="344" t="s">
        <v>3694</v>
      </c>
      <c r="E2271" s="1049">
        <v>1540</v>
      </c>
      <c r="F2271" s="969">
        <v>1694</v>
      </c>
      <c r="G2271" s="969">
        <v>983</v>
      </c>
      <c r="H2271" s="969">
        <v>695</v>
      </c>
      <c r="I2271" s="969">
        <v>390</v>
      </c>
    </row>
    <row r="2272" spans="1:9" s="324" customFormat="1" ht="31.5">
      <c r="A2272" s="1254"/>
      <c r="B2272" s="1247"/>
      <c r="C2272" s="344" t="s">
        <v>3695</v>
      </c>
      <c r="D2272" s="344" t="s">
        <v>3696</v>
      </c>
      <c r="E2272" s="1049">
        <v>1430</v>
      </c>
      <c r="F2272" s="969">
        <v>1573</v>
      </c>
      <c r="G2272" s="969">
        <v>912</v>
      </c>
      <c r="H2272" s="969">
        <v>645</v>
      </c>
      <c r="I2272" s="969">
        <v>362</v>
      </c>
    </row>
    <row r="2273" spans="1:9" s="324" customFormat="1" ht="31.5">
      <c r="A2273" s="1254"/>
      <c r="B2273" s="1247"/>
      <c r="C2273" s="344" t="s">
        <v>3697</v>
      </c>
      <c r="D2273" s="344" t="s">
        <v>3698</v>
      </c>
      <c r="E2273" s="1049">
        <v>1320</v>
      </c>
      <c r="F2273" s="969">
        <v>1452</v>
      </c>
      <c r="G2273" s="969">
        <v>842</v>
      </c>
      <c r="H2273" s="969">
        <v>595</v>
      </c>
      <c r="I2273" s="969">
        <v>334</v>
      </c>
    </row>
    <row r="2274" spans="1:9" s="324" customFormat="1" ht="47.25">
      <c r="A2274" s="1254">
        <v>7</v>
      </c>
      <c r="B2274" s="1247" t="s">
        <v>3699</v>
      </c>
      <c r="C2274" s="344" t="s">
        <v>3694</v>
      </c>
      <c r="D2274" s="344" t="s">
        <v>3700</v>
      </c>
      <c r="E2274" s="1049">
        <v>1100</v>
      </c>
      <c r="F2274" s="969">
        <v>1210</v>
      </c>
      <c r="G2274" s="969">
        <v>702</v>
      </c>
      <c r="H2274" s="969">
        <v>496</v>
      </c>
      <c r="I2274" s="969">
        <v>278</v>
      </c>
    </row>
    <row r="2275" spans="1:9" s="324" customFormat="1" ht="31.5">
      <c r="A2275" s="1254"/>
      <c r="B2275" s="1247"/>
      <c r="C2275" s="344" t="s">
        <v>3700</v>
      </c>
      <c r="D2275" s="344" t="s">
        <v>3701</v>
      </c>
      <c r="E2275" s="1049">
        <v>700</v>
      </c>
      <c r="F2275" s="969">
        <v>770</v>
      </c>
      <c r="G2275" s="969">
        <v>447</v>
      </c>
      <c r="H2275" s="969">
        <v>316</v>
      </c>
      <c r="I2275" s="969">
        <v>177</v>
      </c>
    </row>
    <row r="2276" spans="1:9" s="324" customFormat="1" ht="31.5">
      <c r="A2276" s="1254"/>
      <c r="B2276" s="1247"/>
      <c r="C2276" s="344" t="s">
        <v>3701</v>
      </c>
      <c r="D2276" s="344" t="s">
        <v>3702</v>
      </c>
      <c r="E2276" s="1049">
        <v>350</v>
      </c>
      <c r="F2276" s="969">
        <v>385</v>
      </c>
      <c r="G2276" s="969">
        <v>223</v>
      </c>
      <c r="H2276" s="969">
        <v>158</v>
      </c>
      <c r="I2276" s="969">
        <v>89</v>
      </c>
    </row>
    <row r="2277" spans="1:9" s="324" customFormat="1" ht="31.5">
      <c r="A2277" s="1254"/>
      <c r="B2277" s="1247"/>
      <c r="C2277" s="344" t="s">
        <v>3703</v>
      </c>
      <c r="D2277" s="344" t="s">
        <v>3704</v>
      </c>
      <c r="E2277" s="1049">
        <v>250</v>
      </c>
      <c r="F2277" s="969">
        <v>275</v>
      </c>
      <c r="G2277" s="969">
        <v>160</v>
      </c>
      <c r="H2277" s="969">
        <v>113</v>
      </c>
      <c r="I2277" s="969">
        <v>63</v>
      </c>
    </row>
    <row r="2278" spans="1:9" s="324" customFormat="1" ht="31.5">
      <c r="A2278" s="337">
        <v>8</v>
      </c>
      <c r="B2278" s="344" t="s">
        <v>3705</v>
      </c>
      <c r="C2278" s="344" t="s">
        <v>3706</v>
      </c>
      <c r="D2278" s="344" t="s">
        <v>3707</v>
      </c>
      <c r="E2278" s="1049">
        <v>500</v>
      </c>
      <c r="F2278" s="969">
        <v>550</v>
      </c>
      <c r="G2278" s="969">
        <v>319</v>
      </c>
      <c r="H2278" s="969">
        <v>226</v>
      </c>
      <c r="I2278" s="969">
        <v>127</v>
      </c>
    </row>
    <row r="2279" spans="1:9" s="324" customFormat="1" ht="31.5">
      <c r="A2279" s="337">
        <v>9</v>
      </c>
      <c r="B2279" s="344" t="s">
        <v>3708</v>
      </c>
      <c r="C2279" s="344" t="s">
        <v>3709</v>
      </c>
      <c r="D2279" s="344" t="s">
        <v>3710</v>
      </c>
      <c r="E2279" s="1049">
        <v>500</v>
      </c>
      <c r="F2279" s="969">
        <v>550</v>
      </c>
      <c r="G2279" s="969">
        <v>319</v>
      </c>
      <c r="H2279" s="969">
        <v>226</v>
      </c>
      <c r="I2279" s="969">
        <v>127</v>
      </c>
    </row>
    <row r="2280" spans="1:9" s="324" customFormat="1" ht="31.5">
      <c r="A2280" s="337">
        <v>10</v>
      </c>
      <c r="B2280" s="344" t="s">
        <v>3711</v>
      </c>
      <c r="C2280" s="344" t="s">
        <v>3712</v>
      </c>
      <c r="D2280" s="344" t="s">
        <v>3713</v>
      </c>
      <c r="E2280" s="1049">
        <v>200</v>
      </c>
      <c r="F2280" s="969">
        <v>220</v>
      </c>
      <c r="G2280" s="969">
        <v>128</v>
      </c>
      <c r="H2280" s="969">
        <v>90</v>
      </c>
      <c r="I2280" s="969"/>
    </row>
    <row r="2281" spans="1:9" s="324" customFormat="1" ht="63">
      <c r="A2281" s="337">
        <v>11</v>
      </c>
      <c r="B2281" s="344" t="s">
        <v>3714</v>
      </c>
      <c r="C2281" s="344" t="s">
        <v>3710</v>
      </c>
      <c r="D2281" s="344" t="s">
        <v>3715</v>
      </c>
      <c r="E2281" s="1049">
        <v>450</v>
      </c>
      <c r="F2281" s="969">
        <v>495</v>
      </c>
      <c r="G2281" s="969">
        <v>287</v>
      </c>
      <c r="H2281" s="969">
        <v>203</v>
      </c>
      <c r="I2281" s="969">
        <v>114</v>
      </c>
    </row>
    <row r="2282" spans="1:9" s="324" customFormat="1" ht="47.25">
      <c r="A2282" s="337">
        <v>12</v>
      </c>
      <c r="B2282" s="344" t="s">
        <v>3716</v>
      </c>
      <c r="C2282" s="344" t="s">
        <v>3717</v>
      </c>
      <c r="D2282" s="344" t="s">
        <v>3718</v>
      </c>
      <c r="E2282" s="1049">
        <v>297</v>
      </c>
      <c r="F2282" s="969">
        <v>327</v>
      </c>
      <c r="G2282" s="969">
        <v>190</v>
      </c>
      <c r="H2282" s="969">
        <v>134</v>
      </c>
      <c r="I2282" s="969">
        <v>75</v>
      </c>
    </row>
    <row r="2283" spans="1:9" s="324" customFormat="1" ht="31.5">
      <c r="A2283" s="337">
        <v>13</v>
      </c>
      <c r="B2283" s="344" t="s">
        <v>3719</v>
      </c>
      <c r="C2283" s="344" t="s">
        <v>3698</v>
      </c>
      <c r="D2283" s="344" t="s">
        <v>3720</v>
      </c>
      <c r="E2283" s="1049">
        <v>550</v>
      </c>
      <c r="F2283" s="969">
        <v>605</v>
      </c>
      <c r="G2283" s="969">
        <v>351</v>
      </c>
      <c r="H2283" s="969">
        <v>248</v>
      </c>
      <c r="I2283" s="969">
        <v>139</v>
      </c>
    </row>
    <row r="2284" spans="1:9" s="324" customFormat="1" ht="31.5">
      <c r="A2284" s="337">
        <v>14</v>
      </c>
      <c r="B2284" s="344" t="s">
        <v>3721</v>
      </c>
      <c r="C2284" s="344" t="s">
        <v>3722</v>
      </c>
      <c r="D2284" s="344" t="s">
        <v>3723</v>
      </c>
      <c r="E2284" s="1049">
        <v>190</v>
      </c>
      <c r="F2284" s="969">
        <v>209</v>
      </c>
      <c r="G2284" s="969">
        <v>121</v>
      </c>
      <c r="H2284" s="969">
        <v>86</v>
      </c>
      <c r="I2284" s="969"/>
    </row>
    <row r="2285" spans="1:9" s="324" customFormat="1" ht="31.5">
      <c r="A2285" s="337">
        <v>15</v>
      </c>
      <c r="B2285" s="344" t="s">
        <v>3724</v>
      </c>
      <c r="C2285" s="344" t="s">
        <v>3713</v>
      </c>
      <c r="D2285" s="344" t="s">
        <v>3725</v>
      </c>
      <c r="E2285" s="1049">
        <v>170</v>
      </c>
      <c r="F2285" s="969">
        <v>187</v>
      </c>
      <c r="G2285" s="969">
        <v>108</v>
      </c>
      <c r="H2285" s="969">
        <v>77</v>
      </c>
      <c r="I2285" s="969"/>
    </row>
    <row r="2286" spans="1:9" s="324" customFormat="1" ht="31.5">
      <c r="A2286" s="337">
        <v>16</v>
      </c>
      <c r="B2286" s="344" t="s">
        <v>3726</v>
      </c>
      <c r="C2286" s="344" t="s">
        <v>3727</v>
      </c>
      <c r="D2286" s="344" t="s">
        <v>3728</v>
      </c>
      <c r="E2286" s="1049">
        <v>250</v>
      </c>
      <c r="F2286" s="969">
        <v>275</v>
      </c>
      <c r="G2286" s="969">
        <v>160</v>
      </c>
      <c r="H2286" s="969">
        <v>113</v>
      </c>
      <c r="I2286" s="969">
        <v>63</v>
      </c>
    </row>
    <row r="2287" spans="1:9" s="324" customFormat="1" ht="31.5">
      <c r="A2287" s="337">
        <v>17</v>
      </c>
      <c r="B2287" s="344" t="s">
        <v>3729</v>
      </c>
      <c r="C2287" s="344" t="s">
        <v>3730</v>
      </c>
      <c r="D2287" s="344" t="s">
        <v>3731</v>
      </c>
      <c r="E2287" s="1049">
        <v>200</v>
      </c>
      <c r="F2287" s="969">
        <v>220</v>
      </c>
      <c r="G2287" s="969">
        <v>128</v>
      </c>
      <c r="H2287" s="969">
        <v>90</v>
      </c>
      <c r="I2287" s="969"/>
    </row>
    <row r="2288" spans="1:9" s="324" customFormat="1" ht="31.5">
      <c r="A2288" s="337">
        <v>18</v>
      </c>
      <c r="B2288" s="344" t="s">
        <v>3732</v>
      </c>
      <c r="C2288" s="344" t="s">
        <v>3733</v>
      </c>
      <c r="D2288" s="344" t="s">
        <v>3734</v>
      </c>
      <c r="E2288" s="1049">
        <v>200</v>
      </c>
      <c r="F2288" s="969">
        <v>220</v>
      </c>
      <c r="G2288" s="969">
        <v>128</v>
      </c>
      <c r="H2288" s="969">
        <v>90</v>
      </c>
      <c r="I2288" s="969"/>
    </row>
    <row r="2289" spans="1:9" s="324" customFormat="1" ht="47.25">
      <c r="A2289" s="337">
        <v>19</v>
      </c>
      <c r="B2289" s="344" t="s">
        <v>3735</v>
      </c>
      <c r="C2289" s="344" t="s">
        <v>3736</v>
      </c>
      <c r="D2289" s="344" t="s">
        <v>3737</v>
      </c>
      <c r="E2289" s="1049">
        <v>220</v>
      </c>
      <c r="F2289" s="969">
        <v>242</v>
      </c>
      <c r="G2289" s="969">
        <v>140</v>
      </c>
      <c r="H2289" s="969">
        <v>99</v>
      </c>
      <c r="I2289" s="969"/>
    </row>
    <row r="2290" spans="1:9" s="324" customFormat="1" ht="47.25">
      <c r="A2290" s="337">
        <v>20</v>
      </c>
      <c r="B2290" s="344" t="s">
        <v>3738</v>
      </c>
      <c r="C2290" s="344" t="s">
        <v>3739</v>
      </c>
      <c r="D2290" s="344" t="s">
        <v>3740</v>
      </c>
      <c r="E2290" s="1049">
        <v>200</v>
      </c>
      <c r="F2290" s="969">
        <v>220</v>
      </c>
      <c r="G2290" s="969">
        <v>128</v>
      </c>
      <c r="H2290" s="969">
        <v>90</v>
      </c>
      <c r="I2290" s="969"/>
    </row>
    <row r="2291" spans="1:9" s="324" customFormat="1" ht="17.25">
      <c r="A2291" s="337">
        <v>21</v>
      </c>
      <c r="B2291" s="344" t="s">
        <v>3741</v>
      </c>
      <c r="C2291" s="344" t="s">
        <v>3742</v>
      </c>
      <c r="D2291" s="344" t="s">
        <v>3743</v>
      </c>
      <c r="E2291" s="1049">
        <v>220</v>
      </c>
      <c r="F2291" s="969">
        <v>242</v>
      </c>
      <c r="G2291" s="969">
        <v>140</v>
      </c>
      <c r="H2291" s="969">
        <v>99</v>
      </c>
      <c r="I2291" s="969"/>
    </row>
    <row r="2292" spans="1:9" s="324" customFormat="1" ht="31.5">
      <c r="A2292" s="337">
        <v>22</v>
      </c>
      <c r="B2292" s="344" t="s">
        <v>3744</v>
      </c>
      <c r="C2292" s="344" t="s">
        <v>3745</v>
      </c>
      <c r="D2292" s="344" t="s">
        <v>3746</v>
      </c>
      <c r="E2292" s="1049">
        <v>160</v>
      </c>
      <c r="F2292" s="969">
        <v>176</v>
      </c>
      <c r="G2292" s="969">
        <v>102</v>
      </c>
      <c r="H2292" s="969">
        <v>72</v>
      </c>
      <c r="I2292" s="969"/>
    </row>
    <row r="2293" spans="1:9" s="324" customFormat="1" ht="31.5">
      <c r="A2293" s="337">
        <v>23</v>
      </c>
      <c r="B2293" s="344" t="s">
        <v>3747</v>
      </c>
      <c r="C2293" s="344" t="s">
        <v>3748</v>
      </c>
      <c r="D2293" s="344" t="s">
        <v>3749</v>
      </c>
      <c r="E2293" s="1049">
        <v>160</v>
      </c>
      <c r="F2293" s="969">
        <v>176</v>
      </c>
      <c r="G2293" s="969">
        <v>102</v>
      </c>
      <c r="H2293" s="969">
        <v>72</v>
      </c>
      <c r="I2293" s="969"/>
    </row>
    <row r="2294" spans="1:9" s="603" customFormat="1" ht="15.75">
      <c r="A2294" s="601">
        <v>37</v>
      </c>
      <c r="B2294" s="601" t="s">
        <v>5396</v>
      </c>
      <c r="C2294" s="602"/>
      <c r="D2294" s="601"/>
      <c r="E2294" s="1077"/>
      <c r="F2294" s="1010"/>
      <c r="G2294" s="1010"/>
      <c r="H2294" s="1010"/>
      <c r="I2294" s="1011"/>
    </row>
    <row r="2295" spans="1:9" s="606" customFormat="1" ht="15" customHeight="1">
      <c r="A2295" s="568">
        <v>1</v>
      </c>
      <c r="B2295" s="569" t="s">
        <v>852</v>
      </c>
      <c r="C2295" s="1262" t="s">
        <v>5397</v>
      </c>
      <c r="D2295" s="1262"/>
      <c r="E2295" s="1078">
        <v>7020</v>
      </c>
      <c r="F2295" s="1012">
        <v>9800</v>
      </c>
      <c r="G2295" s="1012">
        <v>3920</v>
      </c>
      <c r="H2295" s="1012">
        <v>2940</v>
      </c>
      <c r="I2295" s="1012"/>
    </row>
    <row r="2296" spans="1:9" s="606" customFormat="1" ht="15" customHeight="1">
      <c r="A2296" s="568">
        <v>2</v>
      </c>
      <c r="B2296" s="569" t="s">
        <v>852</v>
      </c>
      <c r="C2296" s="1262" t="s">
        <v>5398</v>
      </c>
      <c r="D2296" s="1262"/>
      <c r="E2296" s="1078">
        <v>11700</v>
      </c>
      <c r="F2296" s="1012">
        <v>16300</v>
      </c>
      <c r="G2296" s="1012">
        <v>6520</v>
      </c>
      <c r="H2296" s="1012">
        <v>0</v>
      </c>
      <c r="I2296" s="1012"/>
    </row>
    <row r="2297" spans="1:9" s="606" customFormat="1" ht="15" customHeight="1">
      <c r="A2297" s="568">
        <v>3</v>
      </c>
      <c r="B2297" s="569" t="s">
        <v>852</v>
      </c>
      <c r="C2297" s="1262" t="s">
        <v>5399</v>
      </c>
      <c r="D2297" s="1262"/>
      <c r="E2297" s="1078">
        <v>15600</v>
      </c>
      <c r="F2297" s="1012">
        <v>21800</v>
      </c>
      <c r="G2297" s="1012">
        <v>8720</v>
      </c>
      <c r="H2297" s="1012">
        <v>0</v>
      </c>
      <c r="I2297" s="1012"/>
    </row>
    <row r="2298" spans="1:9" s="606" customFormat="1" ht="15" customHeight="1">
      <c r="A2298" s="568">
        <v>4</v>
      </c>
      <c r="B2298" s="569" t="s">
        <v>852</v>
      </c>
      <c r="C2298" s="1262" t="s">
        <v>5400</v>
      </c>
      <c r="D2298" s="1262"/>
      <c r="E2298" s="1078">
        <v>23400</v>
      </c>
      <c r="F2298" s="1012">
        <v>26600</v>
      </c>
      <c r="G2298" s="1012">
        <v>10640</v>
      </c>
      <c r="H2298" s="1012">
        <v>0</v>
      </c>
      <c r="I2298" s="1012"/>
    </row>
    <row r="2299" spans="1:9" s="606" customFormat="1" ht="15" customHeight="1">
      <c r="A2299" s="568">
        <v>5</v>
      </c>
      <c r="B2299" s="569" t="s">
        <v>852</v>
      </c>
      <c r="C2299" s="569" t="s">
        <v>5401</v>
      </c>
      <c r="D2299" s="353"/>
      <c r="E2299" s="1078">
        <v>18720</v>
      </c>
      <c r="F2299" s="1012">
        <v>23200</v>
      </c>
      <c r="G2299" s="1012">
        <v>0</v>
      </c>
      <c r="H2299" s="1012">
        <v>0</v>
      </c>
      <c r="I2299" s="1012"/>
    </row>
    <row r="2300" spans="1:9" s="606" customFormat="1" ht="15" customHeight="1">
      <c r="A2300" s="568">
        <v>6</v>
      </c>
      <c r="B2300" s="569" t="s">
        <v>852</v>
      </c>
      <c r="C2300" s="569" t="s">
        <v>5402</v>
      </c>
      <c r="D2300" s="353"/>
      <c r="E2300" s="1078">
        <v>14040</v>
      </c>
      <c r="F2300" s="1012">
        <v>19600</v>
      </c>
      <c r="G2300" s="1012">
        <v>0</v>
      </c>
      <c r="H2300" s="1012">
        <v>0</v>
      </c>
      <c r="I2300" s="1012"/>
    </row>
    <row r="2301" spans="1:9" s="606" customFormat="1" ht="15" customHeight="1">
      <c r="A2301" s="568">
        <v>7</v>
      </c>
      <c r="B2301" s="569" t="s">
        <v>5403</v>
      </c>
      <c r="C2301" s="569" t="s">
        <v>5404</v>
      </c>
      <c r="D2301" s="353"/>
      <c r="E2301" s="1078">
        <v>11760</v>
      </c>
      <c r="F2301" s="1012">
        <v>14400</v>
      </c>
      <c r="G2301" s="1012">
        <v>5760</v>
      </c>
      <c r="H2301" s="1012">
        <v>0</v>
      </c>
      <c r="I2301" s="1012"/>
    </row>
    <row r="2302" spans="1:9" s="606" customFormat="1" ht="15" customHeight="1">
      <c r="A2302" s="568">
        <v>8</v>
      </c>
      <c r="B2302" s="569" t="s">
        <v>855</v>
      </c>
      <c r="C2302" s="569" t="s">
        <v>5405</v>
      </c>
      <c r="D2302" s="353"/>
      <c r="E2302" s="1078">
        <v>10140</v>
      </c>
      <c r="F2302" s="1012">
        <v>14200</v>
      </c>
      <c r="G2302" s="1012">
        <v>0</v>
      </c>
      <c r="H2302" s="1012">
        <v>0</v>
      </c>
      <c r="I2302" s="1012"/>
    </row>
    <row r="2303" spans="1:9" s="606" customFormat="1" ht="15" customHeight="1">
      <c r="A2303" s="568">
        <v>9</v>
      </c>
      <c r="B2303" s="569" t="s">
        <v>855</v>
      </c>
      <c r="C2303" s="569" t="s">
        <v>5406</v>
      </c>
      <c r="D2303" s="353"/>
      <c r="E2303" s="1078">
        <v>18720</v>
      </c>
      <c r="F2303" s="1012">
        <v>23400</v>
      </c>
      <c r="G2303" s="1012">
        <v>0</v>
      </c>
      <c r="H2303" s="1012">
        <v>0</v>
      </c>
      <c r="I2303" s="1012"/>
    </row>
    <row r="2304" spans="1:9" s="606" customFormat="1" ht="15" customHeight="1">
      <c r="A2304" s="568">
        <v>10</v>
      </c>
      <c r="B2304" s="569" t="s">
        <v>855</v>
      </c>
      <c r="C2304" s="569" t="s">
        <v>5407</v>
      </c>
      <c r="D2304" s="353"/>
      <c r="E2304" s="1078">
        <v>15600</v>
      </c>
      <c r="F2304" s="1012">
        <v>18800</v>
      </c>
      <c r="G2304" s="1012">
        <v>0</v>
      </c>
      <c r="H2304" s="1012">
        <v>0</v>
      </c>
      <c r="I2304" s="1012"/>
    </row>
    <row r="2305" spans="1:9" s="606" customFormat="1" ht="15" customHeight="1">
      <c r="A2305" s="568">
        <v>11</v>
      </c>
      <c r="B2305" s="569" t="s">
        <v>878</v>
      </c>
      <c r="C2305" s="569" t="s">
        <v>5408</v>
      </c>
      <c r="D2305" s="353"/>
      <c r="E2305" s="1078">
        <v>27000</v>
      </c>
      <c r="F2305" s="1012">
        <v>31400</v>
      </c>
      <c r="G2305" s="1012">
        <v>0</v>
      </c>
      <c r="H2305" s="1012">
        <v>0</v>
      </c>
      <c r="I2305" s="1012"/>
    </row>
    <row r="2306" spans="1:9" s="606" customFormat="1" ht="15" customHeight="1">
      <c r="A2306" s="568">
        <v>12</v>
      </c>
      <c r="B2306" s="569" t="s">
        <v>878</v>
      </c>
      <c r="C2306" s="569" t="s">
        <v>5409</v>
      </c>
      <c r="D2306" s="353"/>
      <c r="E2306" s="1078">
        <v>18480</v>
      </c>
      <c r="F2306" s="1012">
        <v>22500</v>
      </c>
      <c r="G2306" s="1012">
        <v>9000</v>
      </c>
      <c r="H2306" s="1012">
        <v>0</v>
      </c>
      <c r="I2306" s="1012"/>
    </row>
    <row r="2307" spans="1:9" s="606" customFormat="1" ht="15" customHeight="1">
      <c r="A2307" s="568">
        <v>13</v>
      </c>
      <c r="B2307" s="569" t="s">
        <v>878</v>
      </c>
      <c r="C2307" s="569" t="s">
        <v>5410</v>
      </c>
      <c r="D2307" s="353"/>
      <c r="E2307" s="1078">
        <v>6240</v>
      </c>
      <c r="F2307" s="1012">
        <v>8700</v>
      </c>
      <c r="G2307" s="1012">
        <v>3480</v>
      </c>
      <c r="H2307" s="1012">
        <v>0</v>
      </c>
      <c r="I2307" s="1012"/>
    </row>
    <row r="2308" spans="1:9" s="606" customFormat="1" ht="15" customHeight="1">
      <c r="A2308" s="568">
        <v>14</v>
      </c>
      <c r="B2308" s="569" t="s">
        <v>878</v>
      </c>
      <c r="C2308" s="569" t="s">
        <v>5411</v>
      </c>
      <c r="D2308" s="353"/>
      <c r="E2308" s="1078">
        <v>20160</v>
      </c>
      <c r="F2308" s="1012">
        <v>24200</v>
      </c>
      <c r="G2308" s="1012">
        <v>0</v>
      </c>
      <c r="H2308" s="1012">
        <v>0</v>
      </c>
      <c r="I2308" s="1012"/>
    </row>
    <row r="2309" spans="1:9" s="606" customFormat="1" ht="15" customHeight="1">
      <c r="A2309" s="568">
        <v>15</v>
      </c>
      <c r="B2309" s="569" t="s">
        <v>878</v>
      </c>
      <c r="C2309" s="569" t="s">
        <v>5412</v>
      </c>
      <c r="D2309" s="353"/>
      <c r="E2309" s="1078">
        <v>14280</v>
      </c>
      <c r="F2309" s="1012">
        <v>16400</v>
      </c>
      <c r="G2309" s="1012">
        <v>0</v>
      </c>
      <c r="H2309" s="1012">
        <v>0</v>
      </c>
      <c r="I2309" s="1012"/>
    </row>
    <row r="2310" spans="1:9" s="606" customFormat="1" ht="15" customHeight="1">
      <c r="A2310" s="568">
        <v>16</v>
      </c>
      <c r="B2310" s="569" t="s">
        <v>878</v>
      </c>
      <c r="C2310" s="569" t="s">
        <v>5413</v>
      </c>
      <c r="D2310" s="353"/>
      <c r="E2310" s="1078">
        <v>12480</v>
      </c>
      <c r="F2310" s="1012">
        <v>14350</v>
      </c>
      <c r="G2310" s="1012">
        <v>0</v>
      </c>
      <c r="H2310" s="1012">
        <v>0</v>
      </c>
      <c r="I2310" s="1012"/>
    </row>
    <row r="2311" spans="1:9" s="606" customFormat="1" ht="15" customHeight="1">
      <c r="A2311" s="568">
        <v>17</v>
      </c>
      <c r="B2311" s="569" t="s">
        <v>878</v>
      </c>
      <c r="C2311" s="569" t="s">
        <v>5414</v>
      </c>
      <c r="D2311" s="353"/>
      <c r="E2311" s="1078">
        <v>11700</v>
      </c>
      <c r="F2311" s="1012">
        <v>13455</v>
      </c>
      <c r="G2311" s="1012">
        <v>0</v>
      </c>
      <c r="H2311" s="1012">
        <v>0</v>
      </c>
      <c r="I2311" s="1012"/>
    </row>
    <row r="2312" spans="1:9" s="606" customFormat="1" ht="15" customHeight="1">
      <c r="A2312" s="568">
        <v>18</v>
      </c>
      <c r="B2312" s="569" t="s">
        <v>878</v>
      </c>
      <c r="C2312" s="569" t="s">
        <v>5415</v>
      </c>
      <c r="D2312" s="353"/>
      <c r="E2312" s="1078">
        <v>9360</v>
      </c>
      <c r="F2312" s="1012">
        <v>10600</v>
      </c>
      <c r="G2312" s="1012">
        <v>0</v>
      </c>
      <c r="H2312" s="1012">
        <v>0</v>
      </c>
      <c r="I2312" s="1012"/>
    </row>
    <row r="2313" spans="1:9" s="606" customFormat="1" ht="15" customHeight="1">
      <c r="A2313" s="568">
        <v>19</v>
      </c>
      <c r="B2313" s="569" t="s">
        <v>1312</v>
      </c>
      <c r="C2313" s="569" t="s">
        <v>5416</v>
      </c>
      <c r="D2313" s="353"/>
      <c r="E2313" s="1078">
        <v>11700</v>
      </c>
      <c r="F2313" s="1012">
        <v>13700</v>
      </c>
      <c r="G2313" s="1012">
        <v>0</v>
      </c>
      <c r="H2313" s="1012">
        <v>0</v>
      </c>
      <c r="I2313" s="1012"/>
    </row>
    <row r="2314" spans="1:9" s="606" customFormat="1" ht="15" customHeight="1">
      <c r="A2314" s="568">
        <v>20</v>
      </c>
      <c r="B2314" s="569" t="s">
        <v>1312</v>
      </c>
      <c r="C2314" s="569" t="s">
        <v>5417</v>
      </c>
      <c r="D2314" s="353"/>
      <c r="E2314" s="1078">
        <v>18000</v>
      </c>
      <c r="F2314" s="1012">
        <v>19000</v>
      </c>
      <c r="G2314" s="1012">
        <v>0</v>
      </c>
      <c r="H2314" s="1012">
        <v>0</v>
      </c>
      <c r="I2314" s="1012"/>
    </row>
    <row r="2315" spans="1:9" s="606" customFormat="1" ht="15" customHeight="1">
      <c r="A2315" s="568">
        <v>21</v>
      </c>
      <c r="B2315" s="569" t="s">
        <v>1312</v>
      </c>
      <c r="C2315" s="569" t="s">
        <v>5409</v>
      </c>
      <c r="D2315" s="353"/>
      <c r="E2315" s="1078">
        <v>7560</v>
      </c>
      <c r="F2315" s="1012">
        <v>9300</v>
      </c>
      <c r="G2315" s="1012">
        <v>3720</v>
      </c>
      <c r="H2315" s="1012">
        <v>2790</v>
      </c>
      <c r="I2315" s="1012"/>
    </row>
    <row r="2316" spans="1:9" s="606" customFormat="1" ht="15" customHeight="1">
      <c r="A2316" s="568">
        <v>22</v>
      </c>
      <c r="B2316" s="569" t="s">
        <v>1312</v>
      </c>
      <c r="C2316" s="569" t="s">
        <v>5418</v>
      </c>
      <c r="D2316" s="353"/>
      <c r="E2316" s="1078">
        <v>5040</v>
      </c>
      <c r="F2316" s="1012">
        <v>5900</v>
      </c>
      <c r="G2316" s="1012">
        <v>0</v>
      </c>
      <c r="H2316" s="1012">
        <v>0</v>
      </c>
      <c r="I2316" s="1012"/>
    </row>
    <row r="2317" spans="1:9" s="606" customFormat="1" ht="15" customHeight="1">
      <c r="A2317" s="568">
        <v>23</v>
      </c>
      <c r="B2317" s="569" t="s">
        <v>1312</v>
      </c>
      <c r="C2317" s="569" t="s">
        <v>5419</v>
      </c>
      <c r="D2317" s="353"/>
      <c r="E2317" s="1078">
        <v>3900</v>
      </c>
      <c r="F2317" s="1012">
        <v>4400</v>
      </c>
      <c r="G2317" s="1012">
        <v>0</v>
      </c>
      <c r="H2317" s="1012">
        <v>0</v>
      </c>
      <c r="I2317" s="1012"/>
    </row>
    <row r="2318" spans="1:9" s="606" customFormat="1" ht="15" customHeight="1">
      <c r="A2318" s="568">
        <v>24</v>
      </c>
      <c r="B2318" s="569" t="s">
        <v>859</v>
      </c>
      <c r="C2318" s="569" t="s">
        <v>5420</v>
      </c>
      <c r="D2318" s="353"/>
      <c r="E2318" s="1078">
        <v>20160</v>
      </c>
      <c r="F2318" s="1012">
        <v>24200</v>
      </c>
      <c r="G2318" s="1012">
        <v>0</v>
      </c>
      <c r="H2318" s="1012">
        <v>0</v>
      </c>
      <c r="I2318" s="1012"/>
    </row>
    <row r="2319" spans="1:9" s="606" customFormat="1" ht="15" customHeight="1">
      <c r="A2319" s="568">
        <v>25</v>
      </c>
      <c r="B2319" s="569" t="s">
        <v>1590</v>
      </c>
      <c r="C2319" s="569" t="s">
        <v>5420</v>
      </c>
      <c r="D2319" s="353"/>
      <c r="E2319" s="1078">
        <v>12600</v>
      </c>
      <c r="F2319" s="1012">
        <v>13500</v>
      </c>
      <c r="G2319" s="1012">
        <v>0</v>
      </c>
      <c r="H2319" s="1012">
        <v>0</v>
      </c>
      <c r="I2319" s="1012"/>
    </row>
    <row r="2320" spans="1:9" s="606" customFormat="1" ht="15" customHeight="1">
      <c r="A2320" s="568">
        <v>26</v>
      </c>
      <c r="B2320" s="569" t="s">
        <v>1590</v>
      </c>
      <c r="C2320" s="569" t="s">
        <v>5409</v>
      </c>
      <c r="D2320" s="353"/>
      <c r="E2320" s="1078">
        <v>4680</v>
      </c>
      <c r="F2320" s="1012">
        <v>5520</v>
      </c>
      <c r="G2320" s="1012">
        <v>0</v>
      </c>
      <c r="H2320" s="1012">
        <v>0</v>
      </c>
      <c r="I2320" s="1012"/>
    </row>
    <row r="2321" spans="1:9" s="606" customFormat="1" ht="15" customHeight="1">
      <c r="A2321" s="568">
        <v>27</v>
      </c>
      <c r="B2321" s="569" t="s">
        <v>1590</v>
      </c>
      <c r="C2321" s="569" t="s">
        <v>5421</v>
      </c>
      <c r="D2321" s="353"/>
      <c r="E2321" s="1078">
        <v>3900</v>
      </c>
      <c r="F2321" s="1012">
        <v>4400</v>
      </c>
      <c r="G2321" s="1012">
        <v>1760</v>
      </c>
      <c r="H2321" s="1012">
        <v>1320</v>
      </c>
      <c r="I2321" s="1012"/>
    </row>
    <row r="2322" spans="1:9" s="606" customFormat="1" ht="15" customHeight="1">
      <c r="A2322" s="568">
        <v>28</v>
      </c>
      <c r="B2322" s="569" t="s">
        <v>1697</v>
      </c>
      <c r="C2322" s="569" t="s">
        <v>5420</v>
      </c>
      <c r="D2322" s="353"/>
      <c r="E2322" s="1078">
        <v>3360</v>
      </c>
      <c r="F2322" s="1012">
        <v>4700</v>
      </c>
      <c r="G2322" s="1012">
        <v>1880</v>
      </c>
      <c r="H2322" s="1012">
        <v>0</v>
      </c>
      <c r="I2322" s="1012"/>
    </row>
    <row r="2323" spans="1:9" s="606" customFormat="1" ht="15" customHeight="1">
      <c r="A2323" s="568">
        <v>29</v>
      </c>
      <c r="B2323" s="569" t="s">
        <v>1593</v>
      </c>
      <c r="C2323" s="569" t="s">
        <v>5408</v>
      </c>
      <c r="D2323" s="353"/>
      <c r="E2323" s="1078">
        <v>15300</v>
      </c>
      <c r="F2323" s="1012">
        <v>18300</v>
      </c>
      <c r="G2323" s="1012">
        <v>0</v>
      </c>
      <c r="H2323" s="1012">
        <v>0</v>
      </c>
      <c r="I2323" s="1012"/>
    </row>
    <row r="2324" spans="1:9" s="606" customFormat="1" ht="15" customHeight="1">
      <c r="A2324" s="568">
        <v>30</v>
      </c>
      <c r="B2324" s="569" t="s">
        <v>1593</v>
      </c>
      <c r="C2324" s="569" t="s">
        <v>5409</v>
      </c>
      <c r="D2324" s="353"/>
      <c r="E2324" s="1078">
        <v>14040</v>
      </c>
      <c r="F2324" s="1012">
        <v>15500</v>
      </c>
      <c r="G2324" s="1012">
        <v>6200</v>
      </c>
      <c r="H2324" s="1012">
        <v>0</v>
      </c>
      <c r="I2324" s="1012"/>
    </row>
    <row r="2325" spans="1:9" s="606" customFormat="1" ht="15" customHeight="1">
      <c r="A2325" s="568">
        <v>31</v>
      </c>
      <c r="B2325" s="569" t="s">
        <v>1593</v>
      </c>
      <c r="C2325" s="569" t="s">
        <v>5422</v>
      </c>
      <c r="D2325" s="353"/>
      <c r="E2325" s="1078">
        <v>5772</v>
      </c>
      <c r="F2325" s="1012">
        <v>6600</v>
      </c>
      <c r="G2325" s="1012">
        <v>2640</v>
      </c>
      <c r="H2325" s="1012">
        <v>0</v>
      </c>
      <c r="I2325" s="1012"/>
    </row>
    <row r="2326" spans="1:9" s="606" customFormat="1" ht="15" customHeight="1">
      <c r="A2326" s="568">
        <v>32</v>
      </c>
      <c r="B2326" s="569" t="s">
        <v>4667</v>
      </c>
      <c r="C2326" s="569" t="s">
        <v>5423</v>
      </c>
      <c r="D2326" s="353"/>
      <c r="E2326" s="1078">
        <v>4200</v>
      </c>
      <c r="F2326" s="1012">
        <v>5880</v>
      </c>
      <c r="G2326" s="1012">
        <v>0</v>
      </c>
      <c r="H2326" s="1012">
        <v>0</v>
      </c>
      <c r="I2326" s="1012"/>
    </row>
    <row r="2327" spans="1:9" s="606" customFormat="1" ht="15" customHeight="1">
      <c r="A2327" s="568">
        <v>33</v>
      </c>
      <c r="B2327" s="569" t="s">
        <v>2006</v>
      </c>
      <c r="C2327" s="569" t="s">
        <v>5411</v>
      </c>
      <c r="D2327" s="353"/>
      <c r="E2327" s="1078">
        <v>3900</v>
      </c>
      <c r="F2327" s="1012">
        <v>5460</v>
      </c>
      <c r="G2327" s="1012">
        <v>0</v>
      </c>
      <c r="H2327" s="1012">
        <v>0</v>
      </c>
      <c r="I2327" s="1012"/>
    </row>
    <row r="2328" spans="1:9" s="606" customFormat="1" ht="15" customHeight="1">
      <c r="A2328" s="568">
        <v>34</v>
      </c>
      <c r="B2328" s="569" t="s">
        <v>1609</v>
      </c>
      <c r="C2328" s="569" t="s">
        <v>5424</v>
      </c>
      <c r="D2328" s="353"/>
      <c r="E2328" s="1078">
        <v>10920</v>
      </c>
      <c r="F2328" s="1012">
        <v>12200</v>
      </c>
      <c r="G2328" s="1012">
        <v>4880</v>
      </c>
      <c r="H2328" s="1012">
        <v>0</v>
      </c>
      <c r="I2328" s="1012"/>
    </row>
    <row r="2329" spans="1:9" s="606" customFormat="1" ht="15" customHeight="1">
      <c r="A2329" s="568">
        <v>35</v>
      </c>
      <c r="B2329" s="569" t="s">
        <v>1609</v>
      </c>
      <c r="C2329" s="569" t="s">
        <v>5425</v>
      </c>
      <c r="D2329" s="353"/>
      <c r="E2329" s="1078">
        <v>5880</v>
      </c>
      <c r="F2329" s="1012">
        <v>8230</v>
      </c>
      <c r="G2329" s="1012">
        <v>0</v>
      </c>
      <c r="H2329" s="1012">
        <v>0</v>
      </c>
      <c r="I2329" s="1012"/>
    </row>
    <row r="2330" spans="1:9" s="606" customFormat="1" ht="15" customHeight="1">
      <c r="A2330" s="568">
        <v>36</v>
      </c>
      <c r="B2330" s="569" t="s">
        <v>860</v>
      </c>
      <c r="C2330" s="569" t="s">
        <v>5426</v>
      </c>
      <c r="D2330" s="353"/>
      <c r="E2330" s="1078">
        <v>6240</v>
      </c>
      <c r="F2330" s="1012">
        <v>7980</v>
      </c>
      <c r="G2330" s="1012">
        <v>4788</v>
      </c>
      <c r="H2330" s="1012">
        <v>0</v>
      </c>
      <c r="I2330" s="1012"/>
    </row>
    <row r="2331" spans="1:9" s="606" customFormat="1" ht="15" customHeight="1">
      <c r="A2331" s="568">
        <v>37</v>
      </c>
      <c r="B2331" s="569" t="s">
        <v>860</v>
      </c>
      <c r="C2331" s="569" t="s">
        <v>5402</v>
      </c>
      <c r="D2331" s="353"/>
      <c r="E2331" s="1078">
        <v>5460</v>
      </c>
      <c r="F2331" s="1012">
        <v>6990</v>
      </c>
      <c r="G2331" s="1012">
        <v>0</v>
      </c>
      <c r="H2331" s="1012">
        <v>0</v>
      </c>
      <c r="I2331" s="1012"/>
    </row>
    <row r="2332" spans="1:9" s="606" customFormat="1" ht="15" customHeight="1">
      <c r="A2332" s="568">
        <v>38</v>
      </c>
      <c r="B2332" s="569" t="s">
        <v>860</v>
      </c>
      <c r="C2332" s="569" t="s">
        <v>5427</v>
      </c>
      <c r="D2332" s="353"/>
      <c r="E2332" s="1078">
        <v>7800</v>
      </c>
      <c r="F2332" s="1012">
        <v>9516</v>
      </c>
      <c r="G2332" s="1012">
        <v>0</v>
      </c>
      <c r="H2332" s="1012">
        <v>0</v>
      </c>
      <c r="I2332" s="1012"/>
    </row>
    <row r="2333" spans="1:9" s="606" customFormat="1" ht="15" customHeight="1">
      <c r="A2333" s="568">
        <v>39</v>
      </c>
      <c r="B2333" s="569" t="s">
        <v>1591</v>
      </c>
      <c r="C2333" s="569" t="s">
        <v>5428</v>
      </c>
      <c r="D2333" s="353"/>
      <c r="E2333" s="1078">
        <v>5460</v>
      </c>
      <c r="F2333" s="1012">
        <v>6661</v>
      </c>
      <c r="G2333" s="1012">
        <v>0</v>
      </c>
      <c r="H2333" s="1012">
        <v>0</v>
      </c>
      <c r="I2333" s="1012"/>
    </row>
    <row r="2334" spans="1:9" s="606" customFormat="1" ht="15" customHeight="1">
      <c r="A2334" s="568">
        <v>40</v>
      </c>
      <c r="B2334" s="569" t="s">
        <v>1591</v>
      </c>
      <c r="C2334" s="569" t="s">
        <v>5402</v>
      </c>
      <c r="D2334" s="353"/>
      <c r="E2334" s="1078">
        <v>4602</v>
      </c>
      <c r="F2334" s="1012">
        <v>5614</v>
      </c>
      <c r="G2334" s="1012">
        <v>0</v>
      </c>
      <c r="H2334" s="1012">
        <v>0</v>
      </c>
      <c r="I2334" s="1012"/>
    </row>
    <row r="2335" spans="1:9" s="606" customFormat="1" ht="15" customHeight="1">
      <c r="A2335" s="568">
        <v>41</v>
      </c>
      <c r="B2335" s="569" t="s">
        <v>870</v>
      </c>
      <c r="C2335" s="569" t="s">
        <v>5429</v>
      </c>
      <c r="D2335" s="353"/>
      <c r="E2335" s="1078">
        <v>10140</v>
      </c>
      <c r="F2335" s="1012">
        <v>12300</v>
      </c>
      <c r="G2335" s="1012">
        <v>4950</v>
      </c>
      <c r="H2335" s="1012">
        <v>0</v>
      </c>
      <c r="I2335" s="1012"/>
    </row>
    <row r="2336" spans="1:9" s="606" customFormat="1" ht="15" customHeight="1">
      <c r="A2336" s="568">
        <v>42</v>
      </c>
      <c r="B2336" s="569" t="s">
        <v>870</v>
      </c>
      <c r="C2336" s="569" t="s">
        <v>5413</v>
      </c>
      <c r="D2336" s="353"/>
      <c r="E2336" s="1078">
        <v>7020</v>
      </c>
      <c r="F2336" s="1012">
        <v>8564</v>
      </c>
      <c r="G2336" s="1012">
        <v>0</v>
      </c>
      <c r="H2336" s="1012">
        <v>0</v>
      </c>
      <c r="I2336" s="1012"/>
    </row>
    <row r="2337" spans="1:9" s="606" customFormat="1" ht="15" customHeight="1">
      <c r="A2337" s="568">
        <v>43</v>
      </c>
      <c r="B2337" s="569" t="s">
        <v>870</v>
      </c>
      <c r="C2337" s="569" t="s">
        <v>5430</v>
      </c>
      <c r="D2337" s="353"/>
      <c r="E2337" s="1078">
        <v>4680</v>
      </c>
      <c r="F2337" s="1012">
        <v>5710</v>
      </c>
      <c r="G2337" s="1012">
        <v>0</v>
      </c>
      <c r="H2337" s="1012">
        <v>0</v>
      </c>
      <c r="I2337" s="1012"/>
    </row>
    <row r="2338" spans="1:9" s="606" customFormat="1" ht="15" customHeight="1">
      <c r="A2338" s="568">
        <v>44</v>
      </c>
      <c r="B2338" s="569" t="s">
        <v>1573</v>
      </c>
      <c r="C2338" s="569" t="s">
        <v>5431</v>
      </c>
      <c r="D2338" s="353"/>
      <c r="E2338" s="1078">
        <v>12480</v>
      </c>
      <c r="F2338" s="1012">
        <v>15226</v>
      </c>
      <c r="G2338" s="1012">
        <v>0</v>
      </c>
      <c r="H2338" s="1012">
        <v>0</v>
      </c>
      <c r="I2338" s="1012"/>
    </row>
    <row r="2339" spans="1:9" s="606" customFormat="1" ht="15" customHeight="1">
      <c r="A2339" s="568">
        <v>45</v>
      </c>
      <c r="B2339" s="569" t="s">
        <v>1573</v>
      </c>
      <c r="C2339" s="569" t="s">
        <v>5432</v>
      </c>
      <c r="D2339" s="353"/>
      <c r="E2339" s="1078">
        <v>5772</v>
      </c>
      <c r="F2339" s="1012">
        <v>7050</v>
      </c>
      <c r="G2339" s="1012">
        <v>4950</v>
      </c>
      <c r="H2339" s="1012">
        <v>0</v>
      </c>
      <c r="I2339" s="1012"/>
    </row>
    <row r="2340" spans="1:9" s="606" customFormat="1" ht="15" customHeight="1">
      <c r="A2340" s="568">
        <v>46</v>
      </c>
      <c r="B2340" s="569" t="s">
        <v>1610</v>
      </c>
      <c r="C2340" s="569" t="s">
        <v>5429</v>
      </c>
      <c r="D2340" s="353"/>
      <c r="E2340" s="1078">
        <v>12600</v>
      </c>
      <c r="F2340" s="1012">
        <v>15372</v>
      </c>
      <c r="G2340" s="1012">
        <v>0</v>
      </c>
      <c r="H2340" s="1012">
        <v>0</v>
      </c>
      <c r="I2340" s="1012"/>
    </row>
    <row r="2341" spans="1:9" s="606" customFormat="1" ht="15" customHeight="1">
      <c r="A2341" s="568">
        <v>47</v>
      </c>
      <c r="B2341" s="569" t="s">
        <v>1610</v>
      </c>
      <c r="C2341" s="569" t="s">
        <v>5433</v>
      </c>
      <c r="D2341" s="353"/>
      <c r="E2341" s="1078">
        <v>6240</v>
      </c>
      <c r="F2341" s="1012">
        <v>7613</v>
      </c>
      <c r="G2341" s="1012">
        <v>0</v>
      </c>
      <c r="H2341" s="1012">
        <v>0</v>
      </c>
      <c r="I2341" s="1012"/>
    </row>
    <row r="2342" spans="1:9" s="606" customFormat="1" ht="15" customHeight="1">
      <c r="A2342" s="568">
        <v>48</v>
      </c>
      <c r="B2342" s="569" t="s">
        <v>1610</v>
      </c>
      <c r="C2342" s="569" t="s">
        <v>5434</v>
      </c>
      <c r="D2342" s="353"/>
      <c r="E2342" s="1078">
        <v>4602</v>
      </c>
      <c r="F2342" s="1012">
        <v>5614</v>
      </c>
      <c r="G2342" s="1012">
        <v>0</v>
      </c>
      <c r="H2342" s="1012">
        <v>0</v>
      </c>
      <c r="I2342" s="1012"/>
    </row>
    <row r="2343" spans="1:9" s="606" customFormat="1" ht="15" customHeight="1">
      <c r="A2343" s="568">
        <v>49</v>
      </c>
      <c r="B2343" s="569" t="s">
        <v>1610</v>
      </c>
      <c r="C2343" s="569" t="s">
        <v>5435</v>
      </c>
      <c r="D2343" s="353"/>
      <c r="E2343" s="1078">
        <v>7800</v>
      </c>
      <c r="F2343" s="1012">
        <v>9516</v>
      </c>
      <c r="G2343" s="1012">
        <v>0</v>
      </c>
      <c r="H2343" s="1012">
        <v>0</v>
      </c>
      <c r="I2343" s="1012"/>
    </row>
    <row r="2344" spans="1:9" s="606" customFormat="1" ht="15" customHeight="1">
      <c r="A2344" s="568">
        <v>50</v>
      </c>
      <c r="B2344" s="569" t="s">
        <v>1595</v>
      </c>
      <c r="C2344" s="569" t="s">
        <v>5436</v>
      </c>
      <c r="D2344" s="353"/>
      <c r="E2344" s="1078">
        <v>7020</v>
      </c>
      <c r="F2344" s="1012">
        <v>8564</v>
      </c>
      <c r="G2344" s="1012">
        <v>0</v>
      </c>
      <c r="H2344" s="1012">
        <v>0</v>
      </c>
      <c r="I2344" s="1012"/>
    </row>
    <row r="2345" spans="1:9" s="606" customFormat="1" ht="15" customHeight="1">
      <c r="A2345" s="568">
        <v>51</v>
      </c>
      <c r="B2345" s="569" t="s">
        <v>1595</v>
      </c>
      <c r="C2345" s="569" t="s">
        <v>5437</v>
      </c>
      <c r="D2345" s="353"/>
      <c r="E2345" s="1078">
        <v>10140</v>
      </c>
      <c r="F2345" s="1012">
        <v>12371</v>
      </c>
      <c r="G2345" s="1012">
        <v>0</v>
      </c>
      <c r="H2345" s="1012">
        <v>0</v>
      </c>
      <c r="I2345" s="1012"/>
    </row>
    <row r="2346" spans="1:9" s="606" customFormat="1" ht="15" customHeight="1">
      <c r="A2346" s="568">
        <v>52</v>
      </c>
      <c r="B2346" s="569" t="s">
        <v>1595</v>
      </c>
      <c r="C2346" s="569" t="s">
        <v>5438</v>
      </c>
      <c r="D2346" s="353"/>
      <c r="E2346" s="1078">
        <v>5772</v>
      </c>
      <c r="F2346" s="1012">
        <v>7042</v>
      </c>
      <c r="G2346" s="1012">
        <v>4225.2</v>
      </c>
      <c r="H2346" s="1012">
        <v>0</v>
      </c>
      <c r="I2346" s="1012"/>
    </row>
    <row r="2347" spans="1:9" s="606" customFormat="1" ht="15" customHeight="1">
      <c r="A2347" s="568">
        <v>53</v>
      </c>
      <c r="B2347" s="569" t="s">
        <v>885</v>
      </c>
      <c r="C2347" s="569" t="s">
        <v>5407</v>
      </c>
      <c r="D2347" s="353"/>
      <c r="E2347" s="1078">
        <v>13440</v>
      </c>
      <c r="F2347" s="1012">
        <v>16397</v>
      </c>
      <c r="G2347" s="1012">
        <v>0</v>
      </c>
      <c r="H2347" s="1012">
        <v>0</v>
      </c>
      <c r="I2347" s="1012"/>
    </row>
    <row r="2348" spans="1:9" s="606" customFormat="1" ht="15" customHeight="1">
      <c r="A2348" s="568">
        <v>54</v>
      </c>
      <c r="B2348" s="569" t="s">
        <v>885</v>
      </c>
      <c r="C2348" s="569" t="s">
        <v>5439</v>
      </c>
      <c r="D2348" s="353"/>
      <c r="E2348" s="1078">
        <v>12480</v>
      </c>
      <c r="F2348" s="1012">
        <v>15226</v>
      </c>
      <c r="G2348" s="1012">
        <v>6090.4</v>
      </c>
      <c r="H2348" s="1012">
        <v>0</v>
      </c>
      <c r="I2348" s="1012"/>
    </row>
    <row r="2349" spans="1:9" s="606" customFormat="1" ht="15" customHeight="1">
      <c r="A2349" s="568">
        <v>55</v>
      </c>
      <c r="B2349" s="1262" t="s">
        <v>5440</v>
      </c>
      <c r="C2349" s="1262"/>
      <c r="D2349" s="353"/>
      <c r="E2349" s="1078">
        <v>23400</v>
      </c>
      <c r="F2349" s="1012">
        <v>29400</v>
      </c>
      <c r="G2349" s="1012">
        <v>0</v>
      </c>
      <c r="H2349" s="1012">
        <v>0</v>
      </c>
      <c r="I2349" s="1012"/>
    </row>
    <row r="2350" spans="1:9" s="606" customFormat="1" ht="15" customHeight="1">
      <c r="A2350" s="568">
        <v>56</v>
      </c>
      <c r="B2350" s="569" t="s">
        <v>1631</v>
      </c>
      <c r="C2350" s="569" t="s">
        <v>5441</v>
      </c>
      <c r="D2350" s="353"/>
      <c r="E2350" s="1078">
        <v>4602</v>
      </c>
      <c r="F2350" s="1012">
        <v>5614</v>
      </c>
      <c r="G2350" s="1012">
        <v>0</v>
      </c>
      <c r="H2350" s="1012">
        <v>0</v>
      </c>
      <c r="I2350" s="1012"/>
    </row>
    <row r="2351" spans="1:9" s="606" customFormat="1" ht="15" customHeight="1">
      <c r="A2351" s="568">
        <v>57</v>
      </c>
      <c r="B2351" s="569" t="s">
        <v>1721</v>
      </c>
      <c r="C2351" s="569" t="s">
        <v>5442</v>
      </c>
      <c r="D2351" s="353"/>
      <c r="E2351" s="1078">
        <v>5850</v>
      </c>
      <c r="F2351" s="1012">
        <v>7137</v>
      </c>
      <c r="G2351" s="1012">
        <v>0</v>
      </c>
      <c r="H2351" s="1012">
        <v>0</v>
      </c>
      <c r="I2351" s="1012"/>
    </row>
    <row r="2352" spans="1:9" s="606" customFormat="1" ht="15" customHeight="1">
      <c r="A2352" s="568">
        <v>58</v>
      </c>
      <c r="B2352" s="569" t="s">
        <v>1674</v>
      </c>
      <c r="C2352" s="569" t="s">
        <v>5443</v>
      </c>
      <c r="D2352" s="353"/>
      <c r="E2352" s="1078">
        <v>4602</v>
      </c>
      <c r="F2352" s="1012">
        <v>5614</v>
      </c>
      <c r="G2352" s="1012">
        <v>2245.6</v>
      </c>
      <c r="H2352" s="1012">
        <v>0</v>
      </c>
      <c r="I2352" s="1012"/>
    </row>
    <row r="2353" spans="1:9" s="606" customFormat="1" ht="15" customHeight="1">
      <c r="A2353" s="568">
        <v>59</v>
      </c>
      <c r="B2353" s="569" t="s">
        <v>1649</v>
      </c>
      <c r="C2353" s="569" t="s">
        <v>5444</v>
      </c>
      <c r="D2353" s="353"/>
      <c r="E2353" s="1078">
        <v>5460</v>
      </c>
      <c r="F2353" s="1012">
        <v>6661</v>
      </c>
      <c r="G2353" s="1012">
        <v>0</v>
      </c>
      <c r="H2353" s="1012">
        <v>0</v>
      </c>
      <c r="I2353" s="1012"/>
    </row>
    <row r="2354" spans="1:9" s="606" customFormat="1" ht="15" customHeight="1">
      <c r="A2354" s="568">
        <v>60</v>
      </c>
      <c r="B2354" s="569" t="s">
        <v>1377</v>
      </c>
      <c r="C2354" s="569" t="s">
        <v>5398</v>
      </c>
      <c r="D2354" s="353"/>
      <c r="E2354" s="1078">
        <v>5460</v>
      </c>
      <c r="F2354" s="1012">
        <v>6661</v>
      </c>
      <c r="G2354" s="1012">
        <v>0</v>
      </c>
      <c r="H2354" s="1012">
        <v>0</v>
      </c>
      <c r="I2354" s="1012"/>
    </row>
    <row r="2355" spans="1:9" s="606" customFormat="1" ht="15" customHeight="1">
      <c r="A2355" s="568">
        <v>61</v>
      </c>
      <c r="B2355" s="569" t="s">
        <v>1967</v>
      </c>
      <c r="C2355" s="569" t="s">
        <v>5445</v>
      </c>
      <c r="D2355" s="353"/>
      <c r="E2355" s="1078">
        <v>4680</v>
      </c>
      <c r="F2355" s="1012">
        <v>5710</v>
      </c>
      <c r="G2355" s="1012">
        <v>3426</v>
      </c>
      <c r="H2355" s="1012">
        <v>2284</v>
      </c>
      <c r="I2355" s="1012"/>
    </row>
    <row r="2356" spans="1:9" s="606" customFormat="1" ht="15" customHeight="1">
      <c r="A2356" s="568">
        <v>62</v>
      </c>
      <c r="B2356" s="569" t="s">
        <v>1320</v>
      </c>
      <c r="C2356" s="569" t="s">
        <v>5446</v>
      </c>
      <c r="D2356" s="353"/>
      <c r="E2356" s="1078">
        <v>12600</v>
      </c>
      <c r="F2356" s="1012">
        <v>15372</v>
      </c>
      <c r="G2356" s="1012">
        <v>0</v>
      </c>
      <c r="H2356" s="1012">
        <v>0</v>
      </c>
      <c r="I2356" s="1012"/>
    </row>
    <row r="2357" spans="1:9" s="606" customFormat="1" ht="15" customHeight="1">
      <c r="A2357" s="568">
        <v>63</v>
      </c>
      <c r="B2357" s="569" t="s">
        <v>1320</v>
      </c>
      <c r="C2357" s="569" t="s">
        <v>5447</v>
      </c>
      <c r="D2357" s="353"/>
      <c r="E2357" s="1078">
        <v>4602</v>
      </c>
      <c r="F2357" s="1012">
        <v>5614</v>
      </c>
      <c r="G2357" s="1012">
        <v>0</v>
      </c>
      <c r="H2357" s="1012">
        <v>0</v>
      </c>
      <c r="I2357" s="1012"/>
    </row>
    <row r="2358" spans="1:9" s="606" customFormat="1" ht="15" customHeight="1">
      <c r="A2358" s="568">
        <v>64</v>
      </c>
      <c r="B2358" s="569" t="s">
        <v>818</v>
      </c>
      <c r="C2358" s="569" t="s">
        <v>5448</v>
      </c>
      <c r="D2358" s="353"/>
      <c r="E2358" s="1078">
        <v>6300</v>
      </c>
      <c r="F2358" s="1012">
        <v>7686</v>
      </c>
      <c r="G2358" s="1012">
        <v>3074.4</v>
      </c>
      <c r="H2358" s="1012">
        <v>2305.8000000000002</v>
      </c>
      <c r="I2358" s="1012"/>
    </row>
    <row r="2359" spans="1:9" s="606" customFormat="1" ht="15" customHeight="1">
      <c r="A2359" s="568">
        <v>65</v>
      </c>
      <c r="B2359" s="569" t="s">
        <v>818</v>
      </c>
      <c r="C2359" s="569" t="s">
        <v>5410</v>
      </c>
      <c r="D2359" s="353"/>
      <c r="E2359" s="1078">
        <v>3900</v>
      </c>
      <c r="F2359" s="1012">
        <v>4758</v>
      </c>
      <c r="G2359" s="1012">
        <v>0</v>
      </c>
      <c r="H2359" s="1012">
        <v>0</v>
      </c>
      <c r="I2359" s="1012"/>
    </row>
    <row r="2360" spans="1:9" s="606" customFormat="1" ht="15" customHeight="1">
      <c r="A2360" s="568">
        <v>66</v>
      </c>
      <c r="B2360" s="569" t="s">
        <v>1661</v>
      </c>
      <c r="C2360" s="569" t="s">
        <v>5409</v>
      </c>
      <c r="D2360" s="353"/>
      <c r="E2360" s="1078">
        <v>4680</v>
      </c>
      <c r="F2360" s="1012">
        <v>5710</v>
      </c>
      <c r="G2360" s="1012">
        <v>2284</v>
      </c>
      <c r="H2360" s="1012">
        <v>1713</v>
      </c>
      <c r="I2360" s="1012"/>
    </row>
    <row r="2361" spans="1:9" s="606" customFormat="1" ht="15" customHeight="1">
      <c r="A2361" s="568">
        <v>67</v>
      </c>
      <c r="B2361" s="569" t="s">
        <v>1661</v>
      </c>
      <c r="C2361" s="569" t="s">
        <v>5410</v>
      </c>
      <c r="D2361" s="353"/>
      <c r="E2361" s="1078">
        <v>3900</v>
      </c>
      <c r="F2361" s="1012">
        <v>4758</v>
      </c>
      <c r="G2361" s="1012">
        <v>0</v>
      </c>
      <c r="H2361" s="1012">
        <v>0</v>
      </c>
      <c r="I2361" s="1012"/>
    </row>
    <row r="2362" spans="1:9" s="606" customFormat="1" ht="15" customHeight="1">
      <c r="A2362" s="568">
        <v>68</v>
      </c>
      <c r="B2362" s="569" t="s">
        <v>1612</v>
      </c>
      <c r="C2362" s="569" t="s">
        <v>5449</v>
      </c>
      <c r="D2362" s="353"/>
      <c r="E2362" s="1078">
        <v>7560</v>
      </c>
      <c r="F2362" s="1012">
        <v>9223</v>
      </c>
      <c r="G2362" s="1012">
        <v>0</v>
      </c>
      <c r="H2362" s="1012">
        <v>0</v>
      </c>
      <c r="I2362" s="1012"/>
    </row>
    <row r="2363" spans="1:9" s="606" customFormat="1" ht="15" customHeight="1">
      <c r="A2363" s="568">
        <v>69</v>
      </c>
      <c r="B2363" s="569" t="s">
        <v>1612</v>
      </c>
      <c r="C2363" s="569" t="s">
        <v>5450</v>
      </c>
      <c r="D2363" s="353"/>
      <c r="E2363" s="1078">
        <v>6240</v>
      </c>
      <c r="F2363" s="1012">
        <v>6500</v>
      </c>
      <c r="G2363" s="1012">
        <v>0</v>
      </c>
      <c r="H2363" s="1012">
        <v>0</v>
      </c>
      <c r="I2363" s="1012"/>
    </row>
    <row r="2364" spans="1:9" s="606" customFormat="1" ht="15" customHeight="1">
      <c r="A2364" s="568">
        <v>70</v>
      </c>
      <c r="B2364" s="569" t="s">
        <v>874</v>
      </c>
      <c r="C2364" s="569" t="s">
        <v>5436</v>
      </c>
      <c r="D2364" s="353"/>
      <c r="E2364" s="1078">
        <v>5850</v>
      </c>
      <c r="F2364" s="1012">
        <v>7137</v>
      </c>
      <c r="G2364" s="1012">
        <v>0</v>
      </c>
      <c r="H2364" s="1012">
        <v>0</v>
      </c>
      <c r="I2364" s="1012"/>
    </row>
    <row r="2365" spans="1:9" s="606" customFormat="1" ht="15" customHeight="1">
      <c r="A2365" s="568">
        <v>71</v>
      </c>
      <c r="B2365" s="569" t="s">
        <v>1592</v>
      </c>
      <c r="C2365" s="569" t="s">
        <v>5451</v>
      </c>
      <c r="D2365" s="353"/>
      <c r="E2365" s="1078">
        <v>4680</v>
      </c>
      <c r="F2365" s="1012">
        <v>5710</v>
      </c>
      <c r="G2365" s="1012">
        <v>0</v>
      </c>
      <c r="H2365" s="1012">
        <v>0</v>
      </c>
      <c r="I2365" s="1012"/>
    </row>
    <row r="2366" spans="1:9" s="606" customFormat="1" ht="15" customHeight="1">
      <c r="A2366" s="568">
        <v>72</v>
      </c>
      <c r="B2366" s="569" t="s">
        <v>4358</v>
      </c>
      <c r="C2366" s="569" t="s">
        <v>5451</v>
      </c>
      <c r="D2366" s="353"/>
      <c r="E2366" s="1078">
        <v>4680</v>
      </c>
      <c r="F2366" s="1012">
        <v>5710</v>
      </c>
      <c r="G2366" s="1012">
        <v>2284</v>
      </c>
      <c r="H2366" s="1012">
        <v>0</v>
      </c>
      <c r="I2366" s="1012"/>
    </row>
    <row r="2367" spans="1:9" s="606" customFormat="1" ht="15" customHeight="1">
      <c r="A2367" s="568">
        <v>73</v>
      </c>
      <c r="B2367" s="569" t="s">
        <v>1315</v>
      </c>
      <c r="C2367" s="569" t="s">
        <v>5448</v>
      </c>
      <c r="D2367" s="353"/>
      <c r="E2367" s="1078">
        <v>4602</v>
      </c>
      <c r="F2367" s="1012">
        <v>5614</v>
      </c>
      <c r="G2367" s="1012">
        <v>0</v>
      </c>
      <c r="H2367" s="1012">
        <v>0</v>
      </c>
      <c r="I2367" s="1012"/>
    </row>
    <row r="2368" spans="1:9" s="606" customFormat="1" ht="15" customHeight="1">
      <c r="A2368" s="568">
        <v>74</v>
      </c>
      <c r="B2368" s="569" t="s">
        <v>1596</v>
      </c>
      <c r="C2368" s="569" t="s">
        <v>5407</v>
      </c>
      <c r="D2368" s="353"/>
      <c r="E2368" s="1078">
        <v>3900</v>
      </c>
      <c r="F2368" s="1012">
        <v>4758</v>
      </c>
      <c r="G2368" s="1012">
        <v>0</v>
      </c>
      <c r="H2368" s="1012">
        <v>0</v>
      </c>
      <c r="I2368" s="1012"/>
    </row>
    <row r="2369" spans="1:9" s="606" customFormat="1" ht="15" customHeight="1">
      <c r="A2369" s="568">
        <v>75</v>
      </c>
      <c r="B2369" s="569" t="s">
        <v>1841</v>
      </c>
      <c r="C2369" s="569" t="s">
        <v>5452</v>
      </c>
      <c r="D2369" s="353"/>
      <c r="E2369" s="1078">
        <v>3120</v>
      </c>
      <c r="F2369" s="1012">
        <v>3806</v>
      </c>
      <c r="G2369" s="1012">
        <v>2473.9</v>
      </c>
      <c r="H2369" s="1012">
        <v>0</v>
      </c>
      <c r="I2369" s="1012"/>
    </row>
    <row r="2370" spans="1:9" s="606" customFormat="1" ht="15" customHeight="1">
      <c r="A2370" s="568">
        <v>76</v>
      </c>
      <c r="B2370" s="569" t="s">
        <v>1606</v>
      </c>
      <c r="C2370" s="569" t="s">
        <v>5453</v>
      </c>
      <c r="D2370" s="353"/>
      <c r="E2370" s="1078">
        <v>4200</v>
      </c>
      <c r="F2370" s="1012">
        <v>5124</v>
      </c>
      <c r="G2370" s="1012">
        <v>2049.6</v>
      </c>
      <c r="H2370" s="1012">
        <v>0</v>
      </c>
      <c r="I2370" s="1012"/>
    </row>
    <row r="2371" spans="1:9" s="606" customFormat="1" ht="15" customHeight="1">
      <c r="A2371" s="568">
        <v>77</v>
      </c>
      <c r="B2371" s="569" t="s">
        <v>1651</v>
      </c>
      <c r="C2371" s="569" t="s">
        <v>5419</v>
      </c>
      <c r="D2371" s="353"/>
      <c r="E2371" s="1078">
        <v>3900</v>
      </c>
      <c r="F2371" s="1012">
        <v>4758</v>
      </c>
      <c r="G2371" s="1012">
        <v>0</v>
      </c>
      <c r="H2371" s="1012">
        <v>0</v>
      </c>
      <c r="I2371" s="1012"/>
    </row>
    <row r="2372" spans="1:9" s="606" customFormat="1" ht="15" customHeight="1">
      <c r="A2372" s="568">
        <v>78</v>
      </c>
      <c r="B2372" s="569" t="s">
        <v>1346</v>
      </c>
      <c r="C2372" s="569" t="s">
        <v>5454</v>
      </c>
      <c r="D2372" s="353"/>
      <c r="E2372" s="1078">
        <v>3900</v>
      </c>
      <c r="F2372" s="1012">
        <v>4758</v>
      </c>
      <c r="G2372" s="1012">
        <v>0</v>
      </c>
      <c r="H2372" s="1012">
        <v>0</v>
      </c>
      <c r="I2372" s="1012"/>
    </row>
    <row r="2373" spans="1:9" s="606" customFormat="1" ht="15" customHeight="1">
      <c r="A2373" s="568">
        <v>79</v>
      </c>
      <c r="B2373" s="569" t="s">
        <v>5455</v>
      </c>
      <c r="C2373" s="569" t="s">
        <v>5456</v>
      </c>
      <c r="D2373" s="353"/>
      <c r="E2373" s="1078">
        <v>3120</v>
      </c>
      <c r="F2373" s="1012">
        <v>3806</v>
      </c>
      <c r="G2373" s="1012">
        <v>0</v>
      </c>
      <c r="H2373" s="1012">
        <v>0</v>
      </c>
      <c r="I2373" s="1012"/>
    </row>
    <row r="2374" spans="1:9" s="606" customFormat="1" ht="15" customHeight="1">
      <c r="A2374" s="568">
        <v>80</v>
      </c>
      <c r="B2374" s="569" t="s">
        <v>1696</v>
      </c>
      <c r="C2374" s="569" t="s">
        <v>5457</v>
      </c>
      <c r="D2374" s="353"/>
      <c r="E2374" s="1078">
        <v>2340</v>
      </c>
      <c r="F2374" s="1012">
        <v>2855</v>
      </c>
      <c r="G2374" s="1012">
        <v>0</v>
      </c>
      <c r="H2374" s="1012">
        <v>0</v>
      </c>
      <c r="I2374" s="1012"/>
    </row>
    <row r="2375" spans="1:9" s="606" customFormat="1" ht="15" customHeight="1">
      <c r="A2375" s="568">
        <v>81</v>
      </c>
      <c r="B2375" s="569" t="s">
        <v>1654</v>
      </c>
      <c r="C2375" s="569" t="s">
        <v>5458</v>
      </c>
      <c r="D2375" s="353"/>
      <c r="E2375" s="1078">
        <v>2340</v>
      </c>
      <c r="F2375" s="1012">
        <v>3500</v>
      </c>
      <c r="G2375" s="1012">
        <v>1400</v>
      </c>
      <c r="H2375" s="1012">
        <v>1050</v>
      </c>
      <c r="I2375" s="1012"/>
    </row>
    <row r="2376" spans="1:9" s="606" customFormat="1" ht="15" customHeight="1">
      <c r="A2376" s="568">
        <v>82</v>
      </c>
      <c r="B2376" s="569" t="s">
        <v>1645</v>
      </c>
      <c r="C2376" s="569" t="s">
        <v>5458</v>
      </c>
      <c r="D2376" s="353"/>
      <c r="E2376" s="1078">
        <v>2340</v>
      </c>
      <c r="F2376" s="1012">
        <v>2855</v>
      </c>
      <c r="G2376" s="1012">
        <v>0</v>
      </c>
      <c r="H2376" s="1012">
        <v>0</v>
      </c>
      <c r="I2376" s="1012"/>
    </row>
    <row r="2377" spans="1:9" s="606" customFormat="1" ht="15" customHeight="1">
      <c r="A2377" s="568">
        <v>83</v>
      </c>
      <c r="B2377" s="569" t="s">
        <v>2469</v>
      </c>
      <c r="C2377" s="569" t="s">
        <v>5445</v>
      </c>
      <c r="D2377" s="353"/>
      <c r="E2377" s="1078">
        <v>2340</v>
      </c>
      <c r="F2377" s="1012">
        <v>2855</v>
      </c>
      <c r="G2377" s="1012">
        <v>0</v>
      </c>
      <c r="H2377" s="1012">
        <v>0</v>
      </c>
      <c r="I2377" s="1012"/>
    </row>
    <row r="2378" spans="1:9" s="606" customFormat="1" ht="15" customHeight="1">
      <c r="A2378" s="568">
        <v>84</v>
      </c>
      <c r="B2378" s="569" t="s">
        <v>1355</v>
      </c>
      <c r="C2378" s="569" t="s">
        <v>5445</v>
      </c>
      <c r="D2378" s="353"/>
      <c r="E2378" s="1078">
        <v>2496</v>
      </c>
      <c r="F2378" s="1012">
        <v>3045</v>
      </c>
      <c r="G2378" s="1012">
        <v>0</v>
      </c>
      <c r="H2378" s="1012">
        <v>0</v>
      </c>
      <c r="I2378" s="1012"/>
    </row>
    <row r="2379" spans="1:9" s="606" customFormat="1" ht="15" customHeight="1">
      <c r="A2379" s="568">
        <v>85</v>
      </c>
      <c r="B2379" s="569" t="s">
        <v>2523</v>
      </c>
      <c r="C2379" s="569" t="s">
        <v>5459</v>
      </c>
      <c r="D2379" s="353"/>
      <c r="E2379" s="1078">
        <v>10140</v>
      </c>
      <c r="F2379" s="1012">
        <v>12371</v>
      </c>
      <c r="G2379" s="1012">
        <v>0</v>
      </c>
      <c r="H2379" s="1012">
        <v>0</v>
      </c>
      <c r="I2379" s="1012"/>
    </row>
    <row r="2380" spans="1:9" s="606" customFormat="1" ht="15" customHeight="1">
      <c r="A2380" s="568">
        <v>86</v>
      </c>
      <c r="B2380" s="569" t="s">
        <v>2523</v>
      </c>
      <c r="C2380" s="569" t="s">
        <v>5460</v>
      </c>
      <c r="D2380" s="353"/>
      <c r="E2380" s="1078">
        <v>9360</v>
      </c>
      <c r="F2380" s="1012">
        <v>11419</v>
      </c>
      <c r="G2380" s="1012">
        <v>0</v>
      </c>
      <c r="H2380" s="1012">
        <v>0</v>
      </c>
      <c r="I2380" s="1012"/>
    </row>
    <row r="2381" spans="1:9" s="606" customFormat="1" ht="15" customHeight="1">
      <c r="A2381" s="568">
        <v>87</v>
      </c>
      <c r="B2381" s="569" t="s">
        <v>2523</v>
      </c>
      <c r="C2381" s="569" t="s">
        <v>5461</v>
      </c>
      <c r="D2381" s="353"/>
      <c r="E2381" s="1078">
        <v>8580</v>
      </c>
      <c r="F2381" s="1012">
        <v>10468</v>
      </c>
      <c r="G2381" s="1012">
        <v>0</v>
      </c>
      <c r="H2381" s="1012">
        <v>0</v>
      </c>
      <c r="I2381" s="1012"/>
    </row>
    <row r="2382" spans="1:9" s="606" customFormat="1" ht="15" customHeight="1">
      <c r="A2382" s="568">
        <v>88</v>
      </c>
      <c r="B2382" s="569" t="s">
        <v>1700</v>
      </c>
      <c r="C2382" s="569" t="s">
        <v>5462</v>
      </c>
      <c r="D2382" s="353"/>
      <c r="E2382" s="1078">
        <v>9360</v>
      </c>
      <c r="F2382" s="1012">
        <v>11419</v>
      </c>
      <c r="G2382" s="1012">
        <v>0</v>
      </c>
      <c r="H2382" s="1012">
        <v>0</v>
      </c>
      <c r="I2382" s="1012"/>
    </row>
    <row r="2383" spans="1:9" s="606" customFormat="1" ht="15" customHeight="1">
      <c r="A2383" s="568">
        <v>89</v>
      </c>
      <c r="B2383" s="569" t="s">
        <v>1700</v>
      </c>
      <c r="C2383" s="569" t="s">
        <v>5463</v>
      </c>
      <c r="D2383" s="353"/>
      <c r="E2383" s="1078">
        <v>9360</v>
      </c>
      <c r="F2383" s="1012">
        <v>11419</v>
      </c>
      <c r="G2383" s="1012">
        <v>0</v>
      </c>
      <c r="H2383" s="1012">
        <v>0</v>
      </c>
      <c r="I2383" s="1012"/>
    </row>
    <row r="2384" spans="1:9" s="606" customFormat="1" ht="15" customHeight="1">
      <c r="A2384" s="568">
        <v>90</v>
      </c>
      <c r="B2384" s="569" t="s">
        <v>280</v>
      </c>
      <c r="C2384" s="569" t="s">
        <v>5464</v>
      </c>
      <c r="D2384" s="353"/>
      <c r="E2384" s="1078">
        <v>4500</v>
      </c>
      <c r="F2384" s="1012">
        <v>5490</v>
      </c>
      <c r="G2384" s="1012">
        <v>0</v>
      </c>
      <c r="H2384" s="1012">
        <v>0</v>
      </c>
      <c r="I2384" s="1012"/>
    </row>
    <row r="2385" spans="1:9" s="606" customFormat="1" ht="15" customHeight="1">
      <c r="A2385" s="568">
        <v>91</v>
      </c>
      <c r="B2385" s="569" t="s">
        <v>5465</v>
      </c>
      <c r="C2385" s="569" t="s">
        <v>5466</v>
      </c>
      <c r="D2385" s="353"/>
      <c r="E2385" s="1078">
        <v>4000</v>
      </c>
      <c r="F2385" s="1012">
        <v>4880</v>
      </c>
      <c r="G2385" s="1012">
        <v>0</v>
      </c>
      <c r="H2385" s="1012">
        <v>0</v>
      </c>
      <c r="I2385" s="1012"/>
    </row>
    <row r="2386" spans="1:9" s="606" customFormat="1" ht="15" customHeight="1">
      <c r="A2386" s="568">
        <v>92</v>
      </c>
      <c r="B2386" s="569" t="s">
        <v>5465</v>
      </c>
      <c r="C2386" s="569" t="s">
        <v>5467</v>
      </c>
      <c r="D2386" s="353"/>
      <c r="E2386" s="1078">
        <v>4500</v>
      </c>
      <c r="F2386" s="1012">
        <v>5490</v>
      </c>
      <c r="G2386" s="1012">
        <v>0</v>
      </c>
      <c r="H2386" s="1012">
        <v>0</v>
      </c>
      <c r="I2386" s="1012"/>
    </row>
    <row r="2387" spans="1:9" s="606" customFormat="1" ht="15" customHeight="1">
      <c r="A2387" s="568">
        <v>93</v>
      </c>
      <c r="B2387" s="1262" t="s">
        <v>5468</v>
      </c>
      <c r="C2387" s="1262"/>
      <c r="D2387" s="353"/>
      <c r="E2387" s="1078">
        <v>5000</v>
      </c>
      <c r="F2387" s="1012">
        <v>6100</v>
      </c>
      <c r="G2387" s="1012">
        <v>0</v>
      </c>
      <c r="H2387" s="1012">
        <v>0</v>
      </c>
      <c r="I2387" s="1012"/>
    </row>
    <row r="2388" spans="1:9" s="606" customFormat="1" ht="15" customHeight="1">
      <c r="A2388" s="568">
        <v>94</v>
      </c>
      <c r="B2388" s="1262" t="s">
        <v>5469</v>
      </c>
      <c r="C2388" s="1262"/>
      <c r="D2388" s="353"/>
      <c r="E2388" s="1078">
        <v>5500</v>
      </c>
      <c r="F2388" s="1012">
        <v>6710</v>
      </c>
      <c r="G2388" s="1012">
        <v>0</v>
      </c>
      <c r="H2388" s="1012">
        <v>0</v>
      </c>
      <c r="I2388" s="1012"/>
    </row>
    <row r="2389" spans="1:9" s="606" customFormat="1" ht="15" customHeight="1">
      <c r="A2389" s="568">
        <v>95</v>
      </c>
      <c r="B2389" s="569" t="s">
        <v>564</v>
      </c>
      <c r="C2389" s="569" t="s">
        <v>5459</v>
      </c>
      <c r="D2389" s="353"/>
      <c r="E2389" s="1078">
        <v>7000</v>
      </c>
      <c r="F2389" s="1012">
        <v>8540</v>
      </c>
      <c r="G2389" s="1012">
        <v>0</v>
      </c>
      <c r="H2389" s="1012">
        <v>0</v>
      </c>
      <c r="I2389" s="1012"/>
    </row>
    <row r="2390" spans="1:9" s="606" customFormat="1" ht="15" customHeight="1">
      <c r="A2390" s="568">
        <v>96</v>
      </c>
      <c r="B2390" s="569" t="s">
        <v>565</v>
      </c>
      <c r="C2390" s="569" t="s">
        <v>5470</v>
      </c>
      <c r="D2390" s="353"/>
      <c r="E2390" s="1078">
        <v>6000</v>
      </c>
      <c r="F2390" s="1012">
        <v>7320</v>
      </c>
      <c r="G2390" s="1012">
        <v>0</v>
      </c>
      <c r="H2390" s="1012">
        <v>0</v>
      </c>
      <c r="I2390" s="1012"/>
    </row>
    <row r="2391" spans="1:9" s="606" customFormat="1" ht="15" customHeight="1">
      <c r="A2391" s="568">
        <v>97</v>
      </c>
      <c r="B2391" s="569" t="s">
        <v>1883</v>
      </c>
      <c r="C2391" s="569" t="s">
        <v>5471</v>
      </c>
      <c r="D2391" s="353"/>
      <c r="E2391" s="1078">
        <v>6500</v>
      </c>
      <c r="F2391" s="1012">
        <v>8500</v>
      </c>
      <c r="G2391" s="1012">
        <v>0</v>
      </c>
      <c r="H2391" s="1012">
        <v>0</v>
      </c>
      <c r="I2391" s="1012"/>
    </row>
    <row r="2392" spans="1:9" s="606" customFormat="1" ht="15" customHeight="1">
      <c r="A2392" s="568">
        <v>98</v>
      </c>
      <c r="B2392" s="1262" t="s">
        <v>5472</v>
      </c>
      <c r="C2392" s="1262"/>
      <c r="D2392" s="353"/>
      <c r="E2392" s="1078">
        <v>6000</v>
      </c>
      <c r="F2392" s="1012">
        <v>8000</v>
      </c>
      <c r="G2392" s="1012">
        <v>0</v>
      </c>
      <c r="H2392" s="1012">
        <v>0</v>
      </c>
      <c r="I2392" s="1012"/>
    </row>
    <row r="2393" spans="1:9" s="606" customFormat="1" ht="15" customHeight="1">
      <c r="A2393" s="568">
        <v>99</v>
      </c>
      <c r="B2393" s="569" t="s">
        <v>1886</v>
      </c>
      <c r="C2393" s="569" t="s">
        <v>5459</v>
      </c>
      <c r="D2393" s="353"/>
      <c r="E2393" s="1078">
        <v>6500</v>
      </c>
      <c r="F2393" s="1012">
        <v>8500</v>
      </c>
      <c r="G2393" s="1012">
        <v>0</v>
      </c>
      <c r="H2393" s="1012">
        <v>0</v>
      </c>
      <c r="I2393" s="1012"/>
    </row>
    <row r="2394" spans="1:9" s="606" customFormat="1" ht="15" customHeight="1">
      <c r="A2394" s="568">
        <v>100</v>
      </c>
      <c r="B2394" s="569" t="s">
        <v>262</v>
      </c>
      <c r="C2394" s="569" t="s">
        <v>5473</v>
      </c>
      <c r="D2394" s="353"/>
      <c r="E2394" s="1078">
        <v>6500</v>
      </c>
      <c r="F2394" s="1012">
        <v>8500</v>
      </c>
      <c r="G2394" s="1012">
        <v>0</v>
      </c>
      <c r="H2394" s="1012">
        <v>0</v>
      </c>
      <c r="I2394" s="1012"/>
    </row>
    <row r="2395" spans="1:9" s="606" customFormat="1" ht="15" customHeight="1">
      <c r="A2395" s="568">
        <v>101</v>
      </c>
      <c r="B2395" s="1262" t="s">
        <v>5474</v>
      </c>
      <c r="C2395" s="1262"/>
      <c r="D2395" s="353"/>
      <c r="E2395" s="1078">
        <v>6500</v>
      </c>
      <c r="F2395" s="1012">
        <v>8500</v>
      </c>
      <c r="G2395" s="1012">
        <v>0</v>
      </c>
      <c r="H2395" s="1012">
        <v>0</v>
      </c>
      <c r="I2395" s="1012"/>
    </row>
    <row r="2396" spans="1:9" s="606" customFormat="1" ht="15" customHeight="1">
      <c r="A2396" s="568">
        <v>102</v>
      </c>
      <c r="B2396" s="569" t="s">
        <v>5475</v>
      </c>
      <c r="C2396" s="569" t="s">
        <v>5462</v>
      </c>
      <c r="D2396" s="353"/>
      <c r="E2396" s="1078">
        <v>6500</v>
      </c>
      <c r="F2396" s="1012">
        <v>8500</v>
      </c>
      <c r="G2396" s="1012">
        <v>0</v>
      </c>
      <c r="H2396" s="1012">
        <v>0</v>
      </c>
      <c r="I2396" s="1012"/>
    </row>
    <row r="2397" spans="1:9" s="606" customFormat="1" ht="15" customHeight="1">
      <c r="A2397" s="568">
        <v>103</v>
      </c>
      <c r="B2397" s="569" t="s">
        <v>3798</v>
      </c>
      <c r="C2397" s="569" t="s">
        <v>5415</v>
      </c>
      <c r="D2397" s="353"/>
      <c r="E2397" s="1078">
        <v>5500</v>
      </c>
      <c r="F2397" s="1012">
        <v>8300</v>
      </c>
      <c r="G2397" s="1012">
        <v>0</v>
      </c>
      <c r="H2397" s="1012">
        <v>0</v>
      </c>
      <c r="I2397" s="1012"/>
    </row>
    <row r="2398" spans="1:9" s="606" customFormat="1" ht="15" customHeight="1">
      <c r="A2398" s="568">
        <v>104</v>
      </c>
      <c r="B2398" s="1262" t="s">
        <v>5476</v>
      </c>
      <c r="C2398" s="1262"/>
      <c r="D2398" s="353"/>
      <c r="E2398" s="1078">
        <v>5500</v>
      </c>
      <c r="F2398" s="1012">
        <v>8300</v>
      </c>
      <c r="G2398" s="1012">
        <v>0</v>
      </c>
      <c r="H2398" s="1012">
        <v>0</v>
      </c>
      <c r="I2398" s="1012"/>
    </row>
    <row r="2399" spans="1:9" s="606" customFormat="1" ht="15" customHeight="1">
      <c r="A2399" s="568">
        <v>105</v>
      </c>
      <c r="B2399" s="1262" t="s">
        <v>5477</v>
      </c>
      <c r="C2399" s="1262"/>
      <c r="D2399" s="353"/>
      <c r="E2399" s="1078">
        <v>7000</v>
      </c>
      <c r="F2399" s="1012">
        <v>8540</v>
      </c>
      <c r="G2399" s="1012">
        <v>0</v>
      </c>
      <c r="H2399" s="1012">
        <v>0</v>
      </c>
      <c r="I2399" s="1012"/>
    </row>
    <row r="2400" spans="1:9" s="606" customFormat="1" ht="15" customHeight="1">
      <c r="A2400" s="568">
        <v>106</v>
      </c>
      <c r="B2400" s="569" t="s">
        <v>1653</v>
      </c>
      <c r="C2400" s="569" t="s">
        <v>5478</v>
      </c>
      <c r="D2400" s="353"/>
      <c r="E2400" s="1078">
        <v>2688</v>
      </c>
      <c r="F2400" s="1012">
        <v>3279</v>
      </c>
      <c r="G2400" s="1012">
        <v>0</v>
      </c>
      <c r="H2400" s="1012">
        <v>0</v>
      </c>
      <c r="I2400" s="1012"/>
    </row>
    <row r="2401" spans="1:9" s="606" customFormat="1" ht="15" customHeight="1">
      <c r="A2401" s="568">
        <v>107</v>
      </c>
      <c r="B2401" s="569" t="s">
        <v>1621</v>
      </c>
      <c r="C2401" s="569" t="s">
        <v>5479</v>
      </c>
      <c r="D2401" s="353"/>
      <c r="E2401" s="1078">
        <v>2340</v>
      </c>
      <c r="F2401" s="1012">
        <v>2855</v>
      </c>
      <c r="G2401" s="1012">
        <v>1284.75</v>
      </c>
      <c r="H2401" s="1012">
        <v>0</v>
      </c>
      <c r="I2401" s="1012"/>
    </row>
    <row r="2402" spans="1:9" s="606" customFormat="1" ht="15" customHeight="1">
      <c r="A2402" s="568">
        <v>108</v>
      </c>
      <c r="B2402" s="569" t="s">
        <v>1581</v>
      </c>
      <c r="C2402" s="569" t="s">
        <v>5413</v>
      </c>
      <c r="D2402" s="353"/>
      <c r="E2402" s="1078">
        <v>2184</v>
      </c>
      <c r="F2402" s="1012">
        <v>2664</v>
      </c>
      <c r="G2402" s="1012">
        <v>0</v>
      </c>
      <c r="H2402" s="1012">
        <v>0</v>
      </c>
      <c r="I2402" s="1012"/>
    </row>
    <row r="2403" spans="1:9" s="606" customFormat="1" ht="15" customHeight="1">
      <c r="A2403" s="568">
        <v>109</v>
      </c>
      <c r="B2403" s="569" t="s">
        <v>1398</v>
      </c>
      <c r="C2403" s="569" t="s">
        <v>5413</v>
      </c>
      <c r="D2403" s="353"/>
      <c r="E2403" s="1078">
        <v>2340</v>
      </c>
      <c r="F2403" s="1012">
        <v>2855</v>
      </c>
      <c r="G2403" s="1012">
        <v>0</v>
      </c>
      <c r="H2403" s="1012">
        <v>0</v>
      </c>
      <c r="I2403" s="1012"/>
    </row>
    <row r="2404" spans="1:9" s="606" customFormat="1" ht="15" customHeight="1">
      <c r="A2404" s="568">
        <v>110</v>
      </c>
      <c r="B2404" s="569" t="s">
        <v>1701</v>
      </c>
      <c r="C2404" s="569" t="s">
        <v>5480</v>
      </c>
      <c r="D2404" s="353"/>
      <c r="E2404" s="1078">
        <v>2340</v>
      </c>
      <c r="F2404" s="1012">
        <v>2855</v>
      </c>
      <c r="G2404" s="1012">
        <v>1142</v>
      </c>
      <c r="H2404" s="1012">
        <v>0</v>
      </c>
      <c r="I2404" s="1012"/>
    </row>
    <row r="2405" spans="1:9" s="606" customFormat="1" ht="15" customHeight="1">
      <c r="A2405" s="568">
        <v>111</v>
      </c>
      <c r="B2405" s="569" t="s">
        <v>1617</v>
      </c>
      <c r="C2405" s="569" t="s">
        <v>5481</v>
      </c>
      <c r="D2405" s="353"/>
      <c r="E2405" s="1078">
        <v>3120</v>
      </c>
      <c r="F2405" s="1012">
        <v>3806</v>
      </c>
      <c r="G2405" s="1012">
        <v>0</v>
      </c>
      <c r="H2405" s="1012">
        <v>0</v>
      </c>
      <c r="I2405" s="1012"/>
    </row>
    <row r="2406" spans="1:9" s="606" customFormat="1" ht="15" customHeight="1">
      <c r="A2406" s="568">
        <v>112</v>
      </c>
      <c r="B2406" s="1262" t="s">
        <v>1630</v>
      </c>
      <c r="C2406" s="569" t="s">
        <v>5481</v>
      </c>
      <c r="D2406" s="353"/>
      <c r="E2406" s="1078">
        <v>3120</v>
      </c>
      <c r="F2406" s="1012">
        <v>3806</v>
      </c>
      <c r="G2406" s="1012">
        <v>0</v>
      </c>
      <c r="H2406" s="1012">
        <v>0</v>
      </c>
      <c r="I2406" s="1012"/>
    </row>
    <row r="2407" spans="1:9" s="606" customFormat="1" ht="15" customHeight="1">
      <c r="A2407" s="568">
        <v>113</v>
      </c>
      <c r="B2407" s="1262"/>
      <c r="C2407" s="569" t="s">
        <v>5482</v>
      </c>
      <c r="D2407" s="353"/>
      <c r="E2407" s="1078">
        <v>2496</v>
      </c>
      <c r="F2407" s="1012">
        <v>3045</v>
      </c>
      <c r="G2407" s="1012">
        <v>0</v>
      </c>
      <c r="H2407" s="1012">
        <v>0</v>
      </c>
      <c r="I2407" s="1012"/>
    </row>
    <row r="2408" spans="1:9" s="606" customFormat="1" ht="15" customHeight="1">
      <c r="A2408" s="568">
        <v>114</v>
      </c>
      <c r="B2408" s="569" t="s">
        <v>1785</v>
      </c>
      <c r="C2408" s="569" t="s">
        <v>5483</v>
      </c>
      <c r="D2408" s="353"/>
      <c r="E2408" s="1078">
        <v>2520</v>
      </c>
      <c r="F2408" s="1012">
        <v>3074</v>
      </c>
      <c r="G2408" s="1012">
        <v>0</v>
      </c>
      <c r="H2408" s="1012">
        <v>0</v>
      </c>
      <c r="I2408" s="1012"/>
    </row>
    <row r="2409" spans="1:9" s="606" customFormat="1" ht="15" customHeight="1">
      <c r="A2409" s="568">
        <v>115</v>
      </c>
      <c r="B2409" s="1262" t="s">
        <v>1616</v>
      </c>
      <c r="C2409" s="569" t="s">
        <v>5483</v>
      </c>
      <c r="D2409" s="353"/>
      <c r="E2409" s="1078">
        <v>3120</v>
      </c>
      <c r="F2409" s="1012">
        <v>3806</v>
      </c>
      <c r="G2409" s="1012">
        <v>0</v>
      </c>
      <c r="H2409" s="1012">
        <v>0</v>
      </c>
      <c r="I2409" s="1012"/>
    </row>
    <row r="2410" spans="1:9" s="606" customFormat="1" ht="15" customHeight="1">
      <c r="A2410" s="568">
        <v>116</v>
      </c>
      <c r="B2410" s="1262"/>
      <c r="C2410" s="569" t="s">
        <v>5484</v>
      </c>
      <c r="D2410" s="353"/>
      <c r="E2410" s="1078">
        <v>2886</v>
      </c>
      <c r="F2410" s="1012">
        <v>3521</v>
      </c>
      <c r="G2410" s="1012">
        <v>0</v>
      </c>
      <c r="H2410" s="1012">
        <v>0</v>
      </c>
      <c r="I2410" s="1012"/>
    </row>
    <row r="2411" spans="1:9" s="606" customFormat="1" ht="15" customHeight="1">
      <c r="A2411" s="568">
        <v>117</v>
      </c>
      <c r="B2411" s="569" t="s">
        <v>1675</v>
      </c>
      <c r="C2411" s="569" t="s">
        <v>5485</v>
      </c>
      <c r="D2411" s="353"/>
      <c r="E2411" s="1078">
        <v>2340</v>
      </c>
      <c r="F2411" s="1012">
        <v>2855</v>
      </c>
      <c r="G2411" s="1012">
        <v>1142</v>
      </c>
      <c r="H2411" s="1012">
        <v>0</v>
      </c>
      <c r="I2411" s="1012"/>
    </row>
    <row r="2412" spans="1:9" s="606" customFormat="1" ht="15" customHeight="1">
      <c r="A2412" s="568">
        <v>118</v>
      </c>
      <c r="B2412" s="569" t="s">
        <v>1351</v>
      </c>
      <c r="C2412" s="569" t="s">
        <v>5486</v>
      </c>
      <c r="D2412" s="353"/>
      <c r="E2412" s="1078">
        <v>2340</v>
      </c>
      <c r="F2412" s="1012">
        <v>2855</v>
      </c>
      <c r="G2412" s="1012">
        <v>2426.75</v>
      </c>
      <c r="H2412" s="1012">
        <v>0</v>
      </c>
      <c r="I2412" s="1012"/>
    </row>
    <row r="2413" spans="1:9" s="606" customFormat="1" ht="15" customHeight="1">
      <c r="A2413" s="568">
        <v>119</v>
      </c>
      <c r="B2413" s="569" t="s">
        <v>1718</v>
      </c>
      <c r="C2413" s="569" t="s">
        <v>5487</v>
      </c>
      <c r="D2413" s="353"/>
      <c r="E2413" s="1078">
        <v>2340</v>
      </c>
      <c r="F2413" s="1012">
        <v>2855</v>
      </c>
      <c r="G2413" s="1012">
        <v>0</v>
      </c>
      <c r="H2413" s="1012">
        <v>0</v>
      </c>
      <c r="I2413" s="1012"/>
    </row>
    <row r="2414" spans="1:9" s="606" customFormat="1" ht="15" customHeight="1">
      <c r="A2414" s="568">
        <v>120</v>
      </c>
      <c r="B2414" s="569" t="s">
        <v>2139</v>
      </c>
      <c r="C2414" s="569" t="s">
        <v>5488</v>
      </c>
      <c r="D2414" s="353"/>
      <c r="E2414" s="1078">
        <v>2340</v>
      </c>
      <c r="F2414" s="1012">
        <v>2855</v>
      </c>
      <c r="G2414" s="1012">
        <v>0</v>
      </c>
      <c r="H2414" s="1012">
        <v>0</v>
      </c>
      <c r="I2414" s="1012"/>
    </row>
    <row r="2415" spans="1:9" s="606" customFormat="1" ht="15" customHeight="1">
      <c r="A2415" s="568">
        <v>121</v>
      </c>
      <c r="B2415" s="569" t="s">
        <v>1644</v>
      </c>
      <c r="C2415" s="569" t="s">
        <v>5489</v>
      </c>
      <c r="D2415" s="353"/>
      <c r="E2415" s="1078">
        <v>2340</v>
      </c>
      <c r="F2415" s="1012">
        <v>2855</v>
      </c>
      <c r="G2415" s="1012">
        <v>0</v>
      </c>
      <c r="H2415" s="1012">
        <v>0</v>
      </c>
      <c r="I2415" s="1012"/>
    </row>
    <row r="2416" spans="1:9" s="606" customFormat="1" ht="15" customHeight="1">
      <c r="A2416" s="568">
        <v>122</v>
      </c>
      <c r="B2416" s="569" t="s">
        <v>1659</v>
      </c>
      <c r="C2416" s="569" t="s">
        <v>5490</v>
      </c>
      <c r="D2416" s="353"/>
      <c r="E2416" s="1078">
        <v>2340</v>
      </c>
      <c r="F2416" s="1012">
        <v>2855</v>
      </c>
      <c r="G2416" s="1012">
        <v>1427.5</v>
      </c>
      <c r="H2416" s="1012">
        <v>0</v>
      </c>
      <c r="I2416" s="1012"/>
    </row>
    <row r="2417" spans="1:9" s="606" customFormat="1" ht="15" customHeight="1">
      <c r="A2417" s="568">
        <v>123</v>
      </c>
      <c r="B2417" s="569" t="s">
        <v>5491</v>
      </c>
      <c r="C2417" s="569" t="s">
        <v>5409</v>
      </c>
      <c r="D2417" s="353"/>
      <c r="E2417" s="1078">
        <v>2340</v>
      </c>
      <c r="F2417" s="1012">
        <v>2855</v>
      </c>
      <c r="G2417" s="1012">
        <v>0</v>
      </c>
      <c r="H2417" s="1012">
        <v>0</v>
      </c>
      <c r="I2417" s="1012"/>
    </row>
    <row r="2418" spans="1:9" s="606" customFormat="1" ht="15" customHeight="1">
      <c r="A2418" s="568">
        <v>124</v>
      </c>
      <c r="B2418" s="569" t="s">
        <v>1314</v>
      </c>
      <c r="C2418" s="569" t="s">
        <v>5492</v>
      </c>
      <c r="D2418" s="353"/>
      <c r="E2418" s="1078">
        <v>2340</v>
      </c>
      <c r="F2418" s="1012">
        <v>2855</v>
      </c>
      <c r="G2418" s="1012">
        <v>1142</v>
      </c>
      <c r="H2418" s="1012">
        <v>0</v>
      </c>
      <c r="I2418" s="1012"/>
    </row>
    <row r="2419" spans="1:9" s="606" customFormat="1" ht="15" customHeight="1">
      <c r="A2419" s="568">
        <v>125</v>
      </c>
      <c r="B2419" s="569" t="s">
        <v>5493</v>
      </c>
      <c r="C2419" s="569" t="s">
        <v>5494</v>
      </c>
      <c r="D2419" s="353"/>
      <c r="E2419" s="1078">
        <v>2340</v>
      </c>
      <c r="F2419" s="1012">
        <v>2855</v>
      </c>
      <c r="G2419" s="1012">
        <v>0</v>
      </c>
      <c r="H2419" s="1012">
        <v>0</v>
      </c>
      <c r="I2419" s="1012"/>
    </row>
    <row r="2420" spans="1:9" s="606" customFormat="1" ht="15" customHeight="1">
      <c r="A2420" s="568">
        <v>126</v>
      </c>
      <c r="B2420" s="569" t="s">
        <v>5495</v>
      </c>
      <c r="C2420" s="569" t="s">
        <v>5494</v>
      </c>
      <c r="D2420" s="353"/>
      <c r="E2420" s="1078">
        <v>2340</v>
      </c>
      <c r="F2420" s="1012">
        <v>2855</v>
      </c>
      <c r="G2420" s="1012">
        <v>0</v>
      </c>
      <c r="H2420" s="1012">
        <v>0</v>
      </c>
      <c r="I2420" s="1012"/>
    </row>
    <row r="2421" spans="1:9" s="606" customFormat="1" ht="15" customHeight="1">
      <c r="A2421" s="568">
        <v>127</v>
      </c>
      <c r="B2421" s="1262" t="s">
        <v>5496</v>
      </c>
      <c r="C2421" s="569" t="s">
        <v>5497</v>
      </c>
      <c r="D2421" s="353"/>
      <c r="E2421" s="1078">
        <v>3120</v>
      </c>
      <c r="F2421" s="1012">
        <v>3806</v>
      </c>
      <c r="G2421" s="1012">
        <v>0</v>
      </c>
      <c r="H2421" s="1012">
        <v>0</v>
      </c>
      <c r="I2421" s="1012"/>
    </row>
    <row r="2422" spans="1:9" s="606" customFormat="1" ht="15" customHeight="1">
      <c r="A2422" s="568">
        <v>128</v>
      </c>
      <c r="B2422" s="1262"/>
      <c r="C2422" s="569" t="s">
        <v>5498</v>
      </c>
      <c r="D2422" s="353"/>
      <c r="E2422" s="1078">
        <v>2340</v>
      </c>
      <c r="F2422" s="1012">
        <v>2855</v>
      </c>
      <c r="G2422" s="1012">
        <v>0</v>
      </c>
      <c r="H2422" s="1012">
        <v>0</v>
      </c>
      <c r="I2422" s="1012"/>
    </row>
    <row r="2423" spans="1:9" s="606" customFormat="1" ht="15" customHeight="1">
      <c r="A2423" s="568">
        <v>129</v>
      </c>
      <c r="B2423" s="1262" t="s">
        <v>5499</v>
      </c>
      <c r="C2423" s="569" t="s">
        <v>5497</v>
      </c>
      <c r="D2423" s="353"/>
      <c r="E2423" s="1078">
        <v>1092</v>
      </c>
      <c r="F2423" s="1012">
        <v>1332</v>
      </c>
      <c r="G2423" s="1012">
        <v>0</v>
      </c>
      <c r="H2423" s="1012">
        <v>0</v>
      </c>
      <c r="I2423" s="1012"/>
    </row>
    <row r="2424" spans="1:9" s="606" customFormat="1" ht="15" customHeight="1">
      <c r="A2424" s="568">
        <v>130</v>
      </c>
      <c r="B2424" s="1262"/>
      <c r="C2424" s="569" t="s">
        <v>5498</v>
      </c>
      <c r="D2424" s="353"/>
      <c r="E2424" s="1078">
        <v>780</v>
      </c>
      <c r="F2424" s="1012">
        <v>952</v>
      </c>
      <c r="G2424" s="1012">
        <v>0</v>
      </c>
      <c r="H2424" s="1012">
        <v>0</v>
      </c>
      <c r="I2424" s="1012"/>
    </row>
    <row r="2425" spans="1:9" s="606" customFormat="1" ht="15" customHeight="1">
      <c r="A2425" s="568">
        <v>131</v>
      </c>
      <c r="B2425" s="569" t="s">
        <v>5500</v>
      </c>
      <c r="C2425" s="569" t="s">
        <v>5501</v>
      </c>
      <c r="D2425" s="353"/>
      <c r="E2425" s="1078">
        <v>7800</v>
      </c>
      <c r="F2425" s="1012">
        <v>9516</v>
      </c>
      <c r="G2425" s="1012">
        <v>0</v>
      </c>
      <c r="H2425" s="1012">
        <v>0</v>
      </c>
      <c r="I2425" s="1012"/>
    </row>
    <row r="2426" spans="1:9" s="606" customFormat="1" ht="15" customHeight="1">
      <c r="A2426" s="568">
        <v>132</v>
      </c>
      <c r="B2426" s="569" t="s">
        <v>5502</v>
      </c>
      <c r="C2426" s="569" t="s">
        <v>5503</v>
      </c>
      <c r="D2426" s="353"/>
      <c r="E2426" s="1078">
        <v>1250</v>
      </c>
      <c r="F2426" s="1012">
        <v>2500</v>
      </c>
      <c r="G2426" s="1012">
        <v>1625</v>
      </c>
      <c r="H2426" s="1012">
        <v>0</v>
      </c>
      <c r="I2426" s="1012"/>
    </row>
    <row r="2427" spans="1:9" s="606" customFormat="1" ht="15" customHeight="1">
      <c r="A2427" s="568">
        <v>133</v>
      </c>
      <c r="B2427" s="569" t="s">
        <v>85</v>
      </c>
      <c r="C2427" s="569" t="s">
        <v>5504</v>
      </c>
      <c r="D2427" s="353"/>
      <c r="E2427" s="1078">
        <v>1250</v>
      </c>
      <c r="F2427" s="1012">
        <v>1525</v>
      </c>
      <c r="G2427" s="1012">
        <v>0</v>
      </c>
      <c r="H2427" s="1012">
        <v>0</v>
      </c>
      <c r="I2427" s="1012"/>
    </row>
    <row r="2428" spans="1:9" s="606" customFormat="1" ht="15" customHeight="1">
      <c r="A2428" s="568">
        <v>134</v>
      </c>
      <c r="B2428" s="569" t="s">
        <v>5505</v>
      </c>
      <c r="C2428" s="569" t="s">
        <v>5506</v>
      </c>
      <c r="D2428" s="353"/>
      <c r="E2428" s="1078">
        <v>7800</v>
      </c>
      <c r="F2428" s="1012">
        <v>9516</v>
      </c>
      <c r="G2428" s="1012">
        <v>0</v>
      </c>
      <c r="H2428" s="1012">
        <v>0</v>
      </c>
      <c r="I2428" s="1012"/>
    </row>
    <row r="2429" spans="1:9" s="606" customFormat="1" ht="15" customHeight="1">
      <c r="A2429" s="568">
        <v>135</v>
      </c>
      <c r="B2429" s="569" t="s">
        <v>5507</v>
      </c>
      <c r="C2429" s="569" t="s">
        <v>5449</v>
      </c>
      <c r="D2429" s="353"/>
      <c r="E2429" s="1078">
        <v>2000</v>
      </c>
      <c r="F2429" s="1012">
        <v>2440</v>
      </c>
      <c r="G2429" s="1012">
        <v>0</v>
      </c>
      <c r="H2429" s="1012">
        <v>0</v>
      </c>
      <c r="I2429" s="1012"/>
    </row>
    <row r="2430" spans="1:9" s="606" customFormat="1" ht="15" customHeight="1">
      <c r="A2430" s="568">
        <v>136</v>
      </c>
      <c r="B2430" s="569" t="s">
        <v>5508</v>
      </c>
      <c r="C2430" s="569" t="s">
        <v>5509</v>
      </c>
      <c r="D2430" s="353"/>
      <c r="E2430" s="1078">
        <v>1500</v>
      </c>
      <c r="F2430" s="1012">
        <v>1600</v>
      </c>
      <c r="G2430" s="1012">
        <v>950</v>
      </c>
      <c r="H2430" s="1012">
        <v>0</v>
      </c>
      <c r="I2430" s="1012"/>
    </row>
    <row r="2431" spans="1:9" s="606" customFormat="1" ht="15" customHeight="1">
      <c r="A2431" s="568">
        <v>137</v>
      </c>
      <c r="B2431" s="569" t="s">
        <v>4743</v>
      </c>
      <c r="C2431" s="569" t="s">
        <v>5510</v>
      </c>
      <c r="D2431" s="353"/>
      <c r="E2431" s="1078">
        <v>1500</v>
      </c>
      <c r="F2431" s="1012">
        <v>1600</v>
      </c>
      <c r="G2431" s="1012">
        <v>0</v>
      </c>
      <c r="H2431" s="1012">
        <v>0</v>
      </c>
      <c r="I2431" s="1012"/>
    </row>
    <row r="2432" spans="1:9" s="606" customFormat="1" ht="15" customHeight="1">
      <c r="A2432" s="568">
        <v>138</v>
      </c>
      <c r="B2432" s="569" t="s">
        <v>947</v>
      </c>
      <c r="C2432" s="569" t="s">
        <v>5511</v>
      </c>
      <c r="D2432" s="353"/>
      <c r="E2432" s="1078">
        <v>9900</v>
      </c>
      <c r="F2432" s="1012">
        <v>15680</v>
      </c>
      <c r="G2432" s="1012">
        <v>6272</v>
      </c>
      <c r="H2432" s="1012">
        <v>0</v>
      </c>
      <c r="I2432" s="1012"/>
    </row>
    <row r="2433" spans="1:9" s="606" customFormat="1" ht="15" customHeight="1">
      <c r="A2433" s="568">
        <v>139</v>
      </c>
      <c r="B2433" s="569" t="s">
        <v>947</v>
      </c>
      <c r="C2433" s="569" t="s">
        <v>5512</v>
      </c>
      <c r="D2433" s="353"/>
      <c r="E2433" s="1078">
        <v>9240</v>
      </c>
      <c r="F2433" s="1012">
        <v>14112</v>
      </c>
      <c r="G2433" s="1012">
        <v>5644.8</v>
      </c>
      <c r="H2433" s="1012">
        <v>4233.6000000000004</v>
      </c>
      <c r="I2433" s="1012">
        <v>3528</v>
      </c>
    </row>
    <row r="2434" spans="1:9" s="606" customFormat="1" ht="15" customHeight="1">
      <c r="A2434" s="568">
        <v>140</v>
      </c>
      <c r="B2434" s="569" t="s">
        <v>947</v>
      </c>
      <c r="C2434" s="569" t="s">
        <v>5513</v>
      </c>
      <c r="D2434" s="353"/>
      <c r="E2434" s="1078">
        <v>7194</v>
      </c>
      <c r="F2434" s="1012">
        <v>9880</v>
      </c>
      <c r="G2434" s="1012">
        <v>0</v>
      </c>
      <c r="H2434" s="1012">
        <v>0</v>
      </c>
      <c r="I2434" s="1012"/>
    </row>
    <row r="2435" spans="1:9" s="606" customFormat="1" ht="15" customHeight="1">
      <c r="A2435" s="568">
        <v>141</v>
      </c>
      <c r="B2435" s="569" t="s">
        <v>947</v>
      </c>
      <c r="C2435" s="569" t="s">
        <v>5514</v>
      </c>
      <c r="D2435" s="353"/>
      <c r="E2435" s="1078">
        <v>5346</v>
      </c>
      <c r="F2435" s="1012">
        <v>6500</v>
      </c>
      <c r="G2435" s="1012">
        <v>2600</v>
      </c>
      <c r="H2435" s="1012">
        <v>1950</v>
      </c>
      <c r="I2435" s="1012"/>
    </row>
    <row r="2436" spans="1:9" s="606" customFormat="1" ht="15" customHeight="1">
      <c r="A2436" s="568">
        <v>142</v>
      </c>
      <c r="B2436" s="569" t="s">
        <v>566</v>
      </c>
      <c r="C2436" s="569" t="s">
        <v>5515</v>
      </c>
      <c r="D2436" s="353"/>
      <c r="E2436" s="1078">
        <v>9900</v>
      </c>
      <c r="F2436" s="1012">
        <v>10880</v>
      </c>
      <c r="G2436" s="1012">
        <v>4352</v>
      </c>
      <c r="H2436" s="1012">
        <v>0</v>
      </c>
      <c r="I2436" s="1012"/>
    </row>
    <row r="2437" spans="1:9" s="606" customFormat="1" ht="15" customHeight="1">
      <c r="A2437" s="568">
        <v>143</v>
      </c>
      <c r="B2437" s="569" t="s">
        <v>566</v>
      </c>
      <c r="C2437" s="569" t="s">
        <v>5516</v>
      </c>
      <c r="D2437" s="353"/>
      <c r="E2437" s="1078">
        <v>5280</v>
      </c>
      <c r="F2437" s="1012">
        <v>6336</v>
      </c>
      <c r="G2437" s="1012">
        <v>2534.4</v>
      </c>
      <c r="H2437" s="1012">
        <v>0</v>
      </c>
      <c r="I2437" s="1012"/>
    </row>
    <row r="2438" spans="1:9" s="606" customFormat="1" ht="15" customHeight="1">
      <c r="A2438" s="568">
        <v>144</v>
      </c>
      <c r="B2438" s="569" t="s">
        <v>566</v>
      </c>
      <c r="C2438" s="569" t="s">
        <v>5517</v>
      </c>
      <c r="D2438" s="353"/>
      <c r="E2438" s="1078">
        <v>3894</v>
      </c>
      <c r="F2438" s="1012">
        <v>4673</v>
      </c>
      <c r="G2438" s="1012">
        <v>1869.2</v>
      </c>
      <c r="H2438" s="1012">
        <v>1401.9</v>
      </c>
      <c r="I2438" s="1012"/>
    </row>
    <row r="2439" spans="1:9" s="606" customFormat="1" ht="15" customHeight="1">
      <c r="A2439" s="568">
        <v>145</v>
      </c>
      <c r="B2439" s="569" t="s">
        <v>566</v>
      </c>
      <c r="C2439" s="569" t="s">
        <v>5518</v>
      </c>
      <c r="D2439" s="353"/>
      <c r="E2439" s="1078">
        <v>6600</v>
      </c>
      <c r="F2439" s="1012">
        <v>7920</v>
      </c>
      <c r="G2439" s="1012">
        <v>3168</v>
      </c>
      <c r="H2439" s="1012">
        <v>0</v>
      </c>
      <c r="I2439" s="1012"/>
    </row>
    <row r="2440" spans="1:9" s="606" customFormat="1" ht="15" customHeight="1">
      <c r="A2440" s="568">
        <v>146</v>
      </c>
      <c r="B2440" s="569" t="s">
        <v>566</v>
      </c>
      <c r="C2440" s="569" t="s">
        <v>5519</v>
      </c>
      <c r="D2440" s="353"/>
      <c r="E2440" s="1078">
        <v>2970</v>
      </c>
      <c r="F2440" s="1012">
        <v>3564</v>
      </c>
      <c r="G2440" s="1012">
        <v>1425.6</v>
      </c>
      <c r="H2440" s="1012">
        <v>1069.2</v>
      </c>
      <c r="I2440" s="1012">
        <v>891</v>
      </c>
    </row>
    <row r="2441" spans="1:9" s="606" customFormat="1" ht="15" customHeight="1">
      <c r="A2441" s="568">
        <v>147</v>
      </c>
      <c r="B2441" s="569" t="s">
        <v>566</v>
      </c>
      <c r="C2441" s="569" t="s">
        <v>5520</v>
      </c>
      <c r="D2441" s="353"/>
      <c r="E2441" s="1078">
        <v>1386</v>
      </c>
      <c r="F2441" s="1012">
        <v>1663</v>
      </c>
      <c r="G2441" s="1012">
        <v>665.2</v>
      </c>
      <c r="H2441" s="1012">
        <v>498.9</v>
      </c>
      <c r="I2441" s="1012"/>
    </row>
    <row r="2442" spans="1:9" s="606" customFormat="1" ht="15" customHeight="1">
      <c r="A2442" s="568">
        <v>148</v>
      </c>
      <c r="B2442" s="569" t="s">
        <v>566</v>
      </c>
      <c r="C2442" s="569" t="s">
        <v>5521</v>
      </c>
      <c r="D2442" s="353"/>
      <c r="E2442" s="1078">
        <v>1188</v>
      </c>
      <c r="F2442" s="1012">
        <v>1426</v>
      </c>
      <c r="G2442" s="1012">
        <v>570.4</v>
      </c>
      <c r="H2442" s="1012">
        <v>0</v>
      </c>
      <c r="I2442" s="1012"/>
    </row>
    <row r="2443" spans="1:9" s="606" customFormat="1" ht="15" customHeight="1">
      <c r="A2443" s="568">
        <v>149</v>
      </c>
      <c r="B2443" s="569" t="s">
        <v>566</v>
      </c>
      <c r="C2443" s="569" t="s">
        <v>5522</v>
      </c>
      <c r="D2443" s="353"/>
      <c r="E2443" s="1078">
        <v>1800</v>
      </c>
      <c r="F2443" s="1012">
        <v>2160</v>
      </c>
      <c r="G2443" s="1012">
        <v>864</v>
      </c>
      <c r="H2443" s="1012">
        <v>648</v>
      </c>
      <c r="I2443" s="1012"/>
    </row>
    <row r="2444" spans="1:9" s="606" customFormat="1" ht="15" customHeight="1">
      <c r="A2444" s="568">
        <v>150</v>
      </c>
      <c r="B2444" s="569" t="s">
        <v>566</v>
      </c>
      <c r="C2444" s="569" t="s">
        <v>5523</v>
      </c>
      <c r="D2444" s="353"/>
      <c r="E2444" s="1078">
        <v>420</v>
      </c>
      <c r="F2444" s="1012">
        <v>504</v>
      </c>
      <c r="G2444" s="1012">
        <v>201.6</v>
      </c>
      <c r="H2444" s="1012">
        <v>0</v>
      </c>
      <c r="I2444" s="1012"/>
    </row>
    <row r="2445" spans="1:9" s="606" customFormat="1" ht="15" customHeight="1">
      <c r="A2445" s="568">
        <v>151</v>
      </c>
      <c r="B2445" s="569" t="s">
        <v>209</v>
      </c>
      <c r="C2445" s="569" t="s">
        <v>5524</v>
      </c>
      <c r="D2445" s="353"/>
      <c r="E2445" s="1078">
        <v>990</v>
      </c>
      <c r="F2445" s="1012">
        <v>1188</v>
      </c>
      <c r="G2445" s="1012">
        <v>475.2</v>
      </c>
      <c r="H2445" s="1012">
        <v>356.4</v>
      </c>
      <c r="I2445" s="1012"/>
    </row>
    <row r="2446" spans="1:9" s="606" customFormat="1" ht="15" customHeight="1">
      <c r="A2446" s="568">
        <v>152</v>
      </c>
      <c r="B2446" s="569" t="s">
        <v>209</v>
      </c>
      <c r="C2446" s="569" t="s">
        <v>5525</v>
      </c>
      <c r="D2446" s="353"/>
      <c r="E2446" s="1078">
        <v>990</v>
      </c>
      <c r="F2446" s="1012">
        <v>1188</v>
      </c>
      <c r="G2446" s="1012">
        <v>475.2</v>
      </c>
      <c r="H2446" s="1012">
        <v>0</v>
      </c>
      <c r="I2446" s="1012"/>
    </row>
    <row r="2447" spans="1:9" s="606" customFormat="1" ht="15" customHeight="1">
      <c r="A2447" s="568">
        <v>153</v>
      </c>
      <c r="B2447" s="569" t="s">
        <v>209</v>
      </c>
      <c r="C2447" s="569" t="s">
        <v>5526</v>
      </c>
      <c r="D2447" s="353"/>
      <c r="E2447" s="1078">
        <v>3300</v>
      </c>
      <c r="F2447" s="1012">
        <v>3960</v>
      </c>
      <c r="G2447" s="1012">
        <v>1584</v>
      </c>
      <c r="H2447" s="1012">
        <v>1188</v>
      </c>
      <c r="I2447" s="1012"/>
    </row>
    <row r="2448" spans="1:9" s="606" customFormat="1" ht="15" customHeight="1">
      <c r="A2448" s="568">
        <v>154</v>
      </c>
      <c r="B2448" s="569" t="s">
        <v>209</v>
      </c>
      <c r="C2448" s="569" t="s">
        <v>5527</v>
      </c>
      <c r="D2448" s="353"/>
      <c r="E2448" s="1078">
        <v>1188</v>
      </c>
      <c r="F2448" s="1012">
        <v>1426</v>
      </c>
      <c r="G2448" s="1012">
        <v>570.4</v>
      </c>
      <c r="H2448" s="1012">
        <v>427.8</v>
      </c>
      <c r="I2448" s="1012"/>
    </row>
    <row r="2449" spans="1:9" s="606" customFormat="1" ht="15" customHeight="1">
      <c r="A2449" s="568">
        <v>155</v>
      </c>
      <c r="B2449" s="569" t="s">
        <v>209</v>
      </c>
      <c r="C2449" s="569" t="s">
        <v>5528</v>
      </c>
      <c r="D2449" s="353"/>
      <c r="E2449" s="1078">
        <v>3300</v>
      </c>
      <c r="F2449" s="1012">
        <v>3960</v>
      </c>
      <c r="G2449" s="1012">
        <v>1584</v>
      </c>
      <c r="H2449" s="1012">
        <v>0</v>
      </c>
      <c r="I2449" s="1012"/>
    </row>
    <row r="2450" spans="1:9" s="606" customFormat="1" ht="15" customHeight="1">
      <c r="A2450" s="568">
        <v>156</v>
      </c>
      <c r="B2450" s="569" t="s">
        <v>209</v>
      </c>
      <c r="C2450" s="569" t="s">
        <v>5529</v>
      </c>
      <c r="D2450" s="353"/>
      <c r="E2450" s="1078">
        <v>3300</v>
      </c>
      <c r="F2450" s="1012">
        <v>3960</v>
      </c>
      <c r="G2450" s="1012">
        <v>2574</v>
      </c>
      <c r="H2450" s="1012">
        <v>1584</v>
      </c>
      <c r="I2450" s="1012"/>
    </row>
    <row r="2451" spans="1:9" s="606" customFormat="1" ht="15" customHeight="1">
      <c r="A2451" s="568">
        <v>157</v>
      </c>
      <c r="B2451" s="569" t="s">
        <v>209</v>
      </c>
      <c r="C2451" s="569" t="s">
        <v>5530</v>
      </c>
      <c r="D2451" s="353"/>
      <c r="E2451" s="1078">
        <v>2970</v>
      </c>
      <c r="F2451" s="1012">
        <v>3564</v>
      </c>
      <c r="G2451" s="1012">
        <v>2316.6</v>
      </c>
      <c r="H2451" s="1012">
        <v>1425.6</v>
      </c>
      <c r="I2451" s="1012"/>
    </row>
    <row r="2452" spans="1:9" s="606" customFormat="1" ht="15" customHeight="1">
      <c r="A2452" s="568">
        <v>158</v>
      </c>
      <c r="B2452" s="569" t="s">
        <v>209</v>
      </c>
      <c r="C2452" s="569" t="s">
        <v>5531</v>
      </c>
      <c r="D2452" s="353"/>
      <c r="E2452" s="1078">
        <v>3300</v>
      </c>
      <c r="F2452" s="1012">
        <v>3960</v>
      </c>
      <c r="G2452" s="1012">
        <v>0</v>
      </c>
      <c r="H2452" s="1012">
        <v>0</v>
      </c>
      <c r="I2452" s="1012"/>
    </row>
    <row r="2453" spans="1:9" s="606" customFormat="1" ht="15" customHeight="1">
      <c r="A2453" s="568">
        <v>159</v>
      </c>
      <c r="B2453" s="569" t="s">
        <v>209</v>
      </c>
      <c r="C2453" s="569" t="s">
        <v>5532</v>
      </c>
      <c r="D2453" s="353"/>
      <c r="E2453" s="1078">
        <v>2772</v>
      </c>
      <c r="F2453" s="1012">
        <v>3326</v>
      </c>
      <c r="G2453" s="1012">
        <v>0</v>
      </c>
      <c r="H2453" s="1012">
        <v>0</v>
      </c>
      <c r="I2453" s="1012"/>
    </row>
    <row r="2454" spans="1:9" s="606" customFormat="1" ht="15" customHeight="1">
      <c r="A2454" s="568">
        <v>160</v>
      </c>
      <c r="B2454" s="569" t="s">
        <v>209</v>
      </c>
      <c r="C2454" s="569" t="s">
        <v>5533</v>
      </c>
      <c r="D2454" s="353"/>
      <c r="E2454" s="1078">
        <v>1386</v>
      </c>
      <c r="F2454" s="1012">
        <v>1663</v>
      </c>
      <c r="G2454" s="1012">
        <v>1080.95</v>
      </c>
      <c r="H2454" s="1012">
        <v>0</v>
      </c>
      <c r="I2454" s="1012"/>
    </row>
    <row r="2455" spans="1:9" s="606" customFormat="1" ht="15" customHeight="1">
      <c r="A2455" s="568">
        <v>161</v>
      </c>
      <c r="B2455" s="569" t="s">
        <v>209</v>
      </c>
      <c r="C2455" s="569" t="s">
        <v>5534</v>
      </c>
      <c r="D2455" s="353"/>
      <c r="E2455" s="1078">
        <v>462</v>
      </c>
      <c r="F2455" s="1012">
        <v>554</v>
      </c>
      <c r="G2455" s="1012">
        <v>360.1</v>
      </c>
      <c r="H2455" s="1012">
        <v>0</v>
      </c>
      <c r="I2455" s="1012"/>
    </row>
    <row r="2456" spans="1:9" s="606" customFormat="1" ht="15" customHeight="1">
      <c r="A2456" s="568">
        <v>162</v>
      </c>
      <c r="B2456" s="569" t="s">
        <v>209</v>
      </c>
      <c r="C2456" s="569" t="s">
        <v>5535</v>
      </c>
      <c r="D2456" s="353"/>
      <c r="E2456" s="1078">
        <v>462</v>
      </c>
      <c r="F2456" s="1012">
        <v>554</v>
      </c>
      <c r="G2456" s="1012">
        <v>0</v>
      </c>
      <c r="H2456" s="1012">
        <v>0</v>
      </c>
      <c r="I2456" s="1012"/>
    </row>
    <row r="2457" spans="1:9" s="606" customFormat="1" ht="15" customHeight="1">
      <c r="A2457" s="568">
        <v>163</v>
      </c>
      <c r="B2457" s="569" t="s">
        <v>209</v>
      </c>
      <c r="C2457" s="569" t="s">
        <v>5536</v>
      </c>
      <c r="D2457" s="353"/>
      <c r="E2457" s="1078">
        <v>462</v>
      </c>
      <c r="F2457" s="1012">
        <v>554</v>
      </c>
      <c r="G2457" s="1012">
        <v>0</v>
      </c>
      <c r="H2457" s="1012">
        <v>0</v>
      </c>
      <c r="I2457" s="1012"/>
    </row>
    <row r="2458" spans="1:9" s="606" customFormat="1" ht="15" customHeight="1">
      <c r="A2458" s="568">
        <v>164</v>
      </c>
      <c r="B2458" s="569" t="s">
        <v>209</v>
      </c>
      <c r="C2458" s="569" t="s">
        <v>5537</v>
      </c>
      <c r="D2458" s="353"/>
      <c r="E2458" s="1078">
        <v>1650</v>
      </c>
      <c r="F2458" s="1012">
        <v>1980</v>
      </c>
      <c r="G2458" s="1012">
        <v>1100</v>
      </c>
      <c r="H2458" s="1012">
        <v>0</v>
      </c>
      <c r="I2458" s="1012"/>
    </row>
    <row r="2459" spans="1:9" s="606" customFormat="1" ht="15" customHeight="1">
      <c r="A2459" s="568">
        <v>165</v>
      </c>
      <c r="B2459" s="569" t="s">
        <v>209</v>
      </c>
      <c r="C2459" s="569" t="s">
        <v>5538</v>
      </c>
      <c r="D2459" s="353"/>
      <c r="E2459" s="1078">
        <v>462</v>
      </c>
      <c r="F2459" s="1012">
        <v>554</v>
      </c>
      <c r="G2459" s="1012">
        <v>0</v>
      </c>
      <c r="H2459" s="1012">
        <v>0</v>
      </c>
      <c r="I2459" s="1012"/>
    </row>
    <row r="2460" spans="1:9" s="606" customFormat="1" ht="15" customHeight="1">
      <c r="A2460" s="568">
        <v>166</v>
      </c>
      <c r="B2460" s="569" t="s">
        <v>209</v>
      </c>
      <c r="C2460" s="569" t="s">
        <v>5539</v>
      </c>
      <c r="D2460" s="353"/>
      <c r="E2460" s="1078">
        <v>2310</v>
      </c>
      <c r="F2460" s="1012">
        <v>2772</v>
      </c>
      <c r="G2460" s="1012">
        <v>0</v>
      </c>
      <c r="H2460" s="1012">
        <v>0</v>
      </c>
      <c r="I2460" s="1012"/>
    </row>
    <row r="2461" spans="1:9" s="606" customFormat="1" ht="15" customHeight="1">
      <c r="A2461" s="568">
        <v>167</v>
      </c>
      <c r="B2461" s="569" t="s">
        <v>209</v>
      </c>
      <c r="C2461" s="569" t="s">
        <v>5540</v>
      </c>
      <c r="D2461" s="353"/>
      <c r="E2461" s="1078">
        <v>3300</v>
      </c>
      <c r="F2461" s="1012">
        <v>3960</v>
      </c>
      <c r="G2461" s="1012">
        <v>1782</v>
      </c>
      <c r="H2461" s="1012">
        <v>0</v>
      </c>
      <c r="I2461" s="1012"/>
    </row>
    <row r="2462" spans="1:9" s="606" customFormat="1" ht="15" customHeight="1">
      <c r="A2462" s="568">
        <v>168</v>
      </c>
      <c r="B2462" s="569" t="s">
        <v>209</v>
      </c>
      <c r="C2462" s="569" t="s">
        <v>5541</v>
      </c>
      <c r="D2462" s="353"/>
      <c r="E2462" s="1078">
        <v>1188</v>
      </c>
      <c r="F2462" s="1012">
        <v>1426</v>
      </c>
      <c r="G2462" s="1012">
        <v>926.9</v>
      </c>
      <c r="H2462" s="1012">
        <v>570.4</v>
      </c>
      <c r="I2462" s="1012"/>
    </row>
    <row r="2463" spans="1:9" s="606" customFormat="1" ht="15" customHeight="1">
      <c r="A2463" s="568">
        <v>169</v>
      </c>
      <c r="B2463" s="569" t="s">
        <v>209</v>
      </c>
      <c r="C2463" s="569" t="s">
        <v>5542</v>
      </c>
      <c r="D2463" s="353"/>
      <c r="E2463" s="1078">
        <v>1782</v>
      </c>
      <c r="F2463" s="1012">
        <v>2138</v>
      </c>
      <c r="G2463" s="1012">
        <v>1389.7</v>
      </c>
      <c r="H2463" s="1012">
        <v>855.2</v>
      </c>
      <c r="I2463" s="1012"/>
    </row>
    <row r="2464" spans="1:9" s="606" customFormat="1" ht="15" customHeight="1">
      <c r="A2464" s="568">
        <v>170</v>
      </c>
      <c r="B2464" s="569" t="s">
        <v>209</v>
      </c>
      <c r="C2464" s="569" t="s">
        <v>5543</v>
      </c>
      <c r="D2464" s="353"/>
      <c r="E2464" s="1078">
        <v>1782</v>
      </c>
      <c r="F2464" s="1012">
        <v>2138</v>
      </c>
      <c r="G2464" s="1012">
        <v>1389.7</v>
      </c>
      <c r="H2464" s="1012">
        <v>0</v>
      </c>
      <c r="I2464" s="1012"/>
    </row>
    <row r="2465" spans="1:9" s="606" customFormat="1" ht="15" customHeight="1">
      <c r="A2465" s="568">
        <v>171</v>
      </c>
      <c r="B2465" s="569" t="s">
        <v>209</v>
      </c>
      <c r="C2465" s="569" t="s">
        <v>5544</v>
      </c>
      <c r="D2465" s="353"/>
      <c r="E2465" s="1078">
        <v>1782</v>
      </c>
      <c r="F2465" s="1012">
        <v>2138</v>
      </c>
      <c r="G2465" s="1012">
        <v>1389.7</v>
      </c>
      <c r="H2465" s="1012">
        <v>0</v>
      </c>
      <c r="I2465" s="1012"/>
    </row>
    <row r="2466" spans="1:9" s="606" customFormat="1" ht="15" customHeight="1">
      <c r="A2466" s="568">
        <v>172</v>
      </c>
      <c r="B2466" s="1262" t="s">
        <v>5545</v>
      </c>
      <c r="C2466" s="569" t="s">
        <v>5546</v>
      </c>
      <c r="D2466" s="353"/>
      <c r="E2466" s="1078">
        <v>3960</v>
      </c>
      <c r="F2466" s="1012">
        <v>4700</v>
      </c>
      <c r="G2466" s="1012">
        <v>0</v>
      </c>
      <c r="H2466" s="1012">
        <v>0</v>
      </c>
      <c r="I2466" s="1012"/>
    </row>
    <row r="2467" spans="1:9" s="606" customFormat="1" ht="15" customHeight="1">
      <c r="A2467" s="568">
        <v>173</v>
      </c>
      <c r="B2467" s="1262"/>
      <c r="C2467" s="569" t="s">
        <v>5547</v>
      </c>
      <c r="D2467" s="353"/>
      <c r="E2467" s="1078">
        <v>3300</v>
      </c>
      <c r="F2467" s="1012">
        <v>3960</v>
      </c>
      <c r="G2467" s="1012">
        <v>0</v>
      </c>
      <c r="H2467" s="1012">
        <v>0</v>
      </c>
      <c r="I2467" s="1012"/>
    </row>
    <row r="2468" spans="1:9" s="606" customFormat="1" ht="15" customHeight="1">
      <c r="A2468" s="568">
        <v>174</v>
      </c>
      <c r="B2468" s="1262"/>
      <c r="C2468" s="569" t="s">
        <v>5548</v>
      </c>
      <c r="D2468" s="353"/>
      <c r="E2468" s="1078">
        <v>2640</v>
      </c>
      <c r="F2468" s="1012">
        <v>3200</v>
      </c>
      <c r="G2468" s="1012">
        <v>0</v>
      </c>
      <c r="H2468" s="1012">
        <v>0</v>
      </c>
      <c r="I2468" s="1012"/>
    </row>
    <row r="2469" spans="1:9" s="606" customFormat="1" ht="15" customHeight="1">
      <c r="A2469" s="568">
        <v>175</v>
      </c>
      <c r="B2469" s="569" t="s">
        <v>5549</v>
      </c>
      <c r="C2469" s="607" t="s">
        <v>5550</v>
      </c>
      <c r="D2469" s="353"/>
      <c r="E2469" s="1078">
        <v>3600</v>
      </c>
      <c r="F2469" s="1012">
        <v>4140</v>
      </c>
      <c r="G2469" s="1012">
        <v>2898</v>
      </c>
      <c r="H2469" s="1012">
        <v>2070</v>
      </c>
      <c r="I2469" s="1012"/>
    </row>
    <row r="2470" spans="1:9" s="606" customFormat="1" ht="15" customHeight="1">
      <c r="A2470" s="568">
        <v>176</v>
      </c>
      <c r="B2470" s="569" t="s">
        <v>5549</v>
      </c>
      <c r="C2470" s="607" t="s">
        <v>5551</v>
      </c>
      <c r="D2470" s="353"/>
      <c r="E2470" s="1078">
        <v>4200</v>
      </c>
      <c r="F2470" s="1012">
        <v>4830</v>
      </c>
      <c r="G2470" s="1012">
        <v>3381</v>
      </c>
      <c r="H2470" s="1012">
        <v>2415</v>
      </c>
      <c r="I2470" s="1012"/>
    </row>
    <row r="2471" spans="1:9" s="606" customFormat="1" ht="15" customHeight="1">
      <c r="A2471" s="568">
        <v>177</v>
      </c>
      <c r="B2471" s="569" t="s">
        <v>5549</v>
      </c>
      <c r="C2471" s="607" t="s">
        <v>5552</v>
      </c>
      <c r="D2471" s="353"/>
      <c r="E2471" s="1078">
        <v>2760</v>
      </c>
      <c r="F2471" s="1012">
        <v>3174</v>
      </c>
      <c r="G2471" s="1012">
        <v>2221.8000000000002</v>
      </c>
      <c r="H2471" s="1012">
        <v>1587</v>
      </c>
      <c r="I2471" s="1012">
        <v>1269.5999999999999</v>
      </c>
    </row>
    <row r="2472" spans="1:9" s="606" customFormat="1" ht="15" customHeight="1">
      <c r="A2472" s="568">
        <v>178</v>
      </c>
      <c r="B2472" s="569" t="s">
        <v>209</v>
      </c>
      <c r="C2472" s="607" t="s">
        <v>5553</v>
      </c>
      <c r="D2472" s="353"/>
      <c r="E2472" s="1078">
        <v>1620</v>
      </c>
      <c r="F2472" s="1012">
        <v>1863</v>
      </c>
      <c r="G2472" s="1012">
        <v>2380.5</v>
      </c>
      <c r="H2472" s="1012">
        <v>0</v>
      </c>
      <c r="I2472" s="1012"/>
    </row>
    <row r="2473" spans="1:9" s="606" customFormat="1" ht="15" customHeight="1">
      <c r="A2473" s="568">
        <v>179</v>
      </c>
      <c r="B2473" s="569" t="s">
        <v>209</v>
      </c>
      <c r="C2473" s="607" t="s">
        <v>5554</v>
      </c>
      <c r="D2473" s="353"/>
      <c r="E2473" s="1078">
        <v>900</v>
      </c>
      <c r="F2473" s="1012">
        <v>1035</v>
      </c>
      <c r="G2473" s="1012">
        <v>1117.8</v>
      </c>
      <c r="H2473" s="1012">
        <v>745.2</v>
      </c>
      <c r="I2473" s="1012"/>
    </row>
    <row r="2474" spans="1:9" s="606" customFormat="1" ht="15" customHeight="1">
      <c r="A2474" s="568">
        <v>180</v>
      </c>
      <c r="B2474" s="569" t="s">
        <v>209</v>
      </c>
      <c r="C2474" s="607" t="s">
        <v>5555</v>
      </c>
      <c r="D2474" s="353"/>
      <c r="E2474" s="1078">
        <v>900</v>
      </c>
      <c r="F2474" s="1012">
        <v>1035</v>
      </c>
      <c r="G2474" s="1012">
        <v>621</v>
      </c>
      <c r="H2474" s="1012">
        <v>414</v>
      </c>
      <c r="I2474" s="1012"/>
    </row>
    <row r="2475" spans="1:9" s="606" customFormat="1" ht="15" customHeight="1">
      <c r="A2475" s="568">
        <v>181</v>
      </c>
      <c r="B2475" s="569" t="s">
        <v>209</v>
      </c>
      <c r="C2475" s="607" t="s">
        <v>5556</v>
      </c>
      <c r="D2475" s="353"/>
      <c r="E2475" s="1078">
        <v>900</v>
      </c>
      <c r="F2475" s="1012">
        <v>1035</v>
      </c>
      <c r="G2475" s="1012">
        <v>621</v>
      </c>
      <c r="H2475" s="1012">
        <v>0</v>
      </c>
      <c r="I2475" s="1012"/>
    </row>
    <row r="2476" spans="1:9" s="606" customFormat="1" ht="15" customHeight="1">
      <c r="A2476" s="568">
        <v>182</v>
      </c>
      <c r="B2476" s="1262" t="s">
        <v>5557</v>
      </c>
      <c r="C2476" s="1262"/>
      <c r="D2476" s="353"/>
      <c r="E2476" s="1078">
        <v>4380</v>
      </c>
      <c r="F2476" s="1012">
        <v>5037</v>
      </c>
      <c r="G2476" s="1012">
        <v>0</v>
      </c>
      <c r="H2476" s="1012">
        <v>0</v>
      </c>
      <c r="I2476" s="1012"/>
    </row>
    <row r="2477" spans="1:9" s="606" customFormat="1" ht="15" customHeight="1">
      <c r="A2477" s="568">
        <v>183</v>
      </c>
      <c r="B2477" s="1262" t="s">
        <v>5558</v>
      </c>
      <c r="C2477" s="1262"/>
      <c r="D2477" s="353"/>
      <c r="E2477" s="1078">
        <v>1800</v>
      </c>
      <c r="F2477" s="1012">
        <v>2070</v>
      </c>
      <c r="G2477" s="1012">
        <v>0</v>
      </c>
      <c r="H2477" s="1012">
        <v>0</v>
      </c>
      <c r="I2477" s="1012"/>
    </row>
    <row r="2478" spans="1:9" s="606" customFormat="1" ht="15" customHeight="1">
      <c r="A2478" s="568">
        <v>184</v>
      </c>
      <c r="B2478" s="569" t="s">
        <v>5549</v>
      </c>
      <c r="C2478" s="569" t="s">
        <v>5559</v>
      </c>
      <c r="D2478" s="353"/>
      <c r="E2478" s="1078">
        <v>7800</v>
      </c>
      <c r="F2478" s="1012">
        <v>8880</v>
      </c>
      <c r="G2478" s="1012">
        <v>4884</v>
      </c>
      <c r="H2478" s="1012">
        <v>3552</v>
      </c>
      <c r="I2478" s="1012">
        <v>2220</v>
      </c>
    </row>
    <row r="2479" spans="1:9" s="606" customFormat="1" ht="15" customHeight="1">
      <c r="A2479" s="568">
        <v>185</v>
      </c>
      <c r="B2479" s="569" t="s">
        <v>5549</v>
      </c>
      <c r="C2479" s="569" t="s">
        <v>5560</v>
      </c>
      <c r="D2479" s="353"/>
      <c r="E2479" s="1078">
        <v>7200</v>
      </c>
      <c r="F2479" s="1012">
        <v>8140</v>
      </c>
      <c r="G2479" s="1012">
        <v>5291</v>
      </c>
      <c r="H2479" s="1012">
        <v>4070</v>
      </c>
      <c r="I2479" s="1012"/>
    </row>
    <row r="2480" spans="1:9" s="606" customFormat="1" ht="15" customHeight="1">
      <c r="A2480" s="568">
        <v>186</v>
      </c>
      <c r="B2480" s="569" t="s">
        <v>5549</v>
      </c>
      <c r="C2480" s="569" t="s">
        <v>5561</v>
      </c>
      <c r="D2480" s="353"/>
      <c r="E2480" s="1078">
        <v>4200</v>
      </c>
      <c r="F2480" s="1012">
        <v>5040</v>
      </c>
      <c r="G2480" s="1012">
        <v>3276</v>
      </c>
      <c r="H2480" s="1012">
        <v>0</v>
      </c>
      <c r="I2480" s="1012"/>
    </row>
    <row r="2481" spans="1:9" s="606" customFormat="1" ht="15" customHeight="1">
      <c r="A2481" s="568">
        <v>187</v>
      </c>
      <c r="B2481" s="569" t="s">
        <v>947</v>
      </c>
      <c r="C2481" s="569" t="s">
        <v>5562</v>
      </c>
      <c r="D2481" s="353"/>
      <c r="E2481" s="1078">
        <v>5400</v>
      </c>
      <c r="F2481" s="1012">
        <v>6480</v>
      </c>
      <c r="G2481" s="1012">
        <v>4536</v>
      </c>
      <c r="H2481" s="1012">
        <v>0</v>
      </c>
      <c r="I2481" s="1012"/>
    </row>
    <row r="2482" spans="1:9" s="606" customFormat="1" ht="15" customHeight="1">
      <c r="A2482" s="568">
        <v>188</v>
      </c>
      <c r="B2482" s="569" t="s">
        <v>947</v>
      </c>
      <c r="C2482" s="569" t="s">
        <v>5563</v>
      </c>
      <c r="D2482" s="353"/>
      <c r="E2482" s="1078">
        <v>5700</v>
      </c>
      <c r="F2482" s="1012">
        <v>6840</v>
      </c>
      <c r="G2482" s="1012">
        <v>4514.3999999999996</v>
      </c>
      <c r="H2482" s="1012">
        <v>3420</v>
      </c>
      <c r="I2482" s="1012"/>
    </row>
    <row r="2483" spans="1:9" s="606" customFormat="1" ht="15" customHeight="1">
      <c r="A2483" s="568">
        <v>189</v>
      </c>
      <c r="B2483" s="569" t="s">
        <v>947</v>
      </c>
      <c r="C2483" s="569" t="s">
        <v>5564</v>
      </c>
      <c r="D2483" s="353"/>
      <c r="E2483" s="1078">
        <v>4800</v>
      </c>
      <c r="F2483" s="1012">
        <v>5760</v>
      </c>
      <c r="G2483" s="1012">
        <v>3456</v>
      </c>
      <c r="H2483" s="1012">
        <v>0</v>
      </c>
      <c r="I2483" s="1012"/>
    </row>
    <row r="2484" spans="1:9" s="606" customFormat="1" ht="15" customHeight="1">
      <c r="A2484" s="568">
        <v>190</v>
      </c>
      <c r="B2484" s="569" t="s">
        <v>5565</v>
      </c>
      <c r="C2484" s="569" t="s">
        <v>5566</v>
      </c>
      <c r="D2484" s="353"/>
      <c r="E2484" s="1078">
        <v>1560</v>
      </c>
      <c r="F2484" s="1012">
        <v>1872</v>
      </c>
      <c r="G2484" s="1012">
        <v>1200</v>
      </c>
      <c r="H2484" s="1012">
        <v>950</v>
      </c>
      <c r="I2484" s="1012">
        <v>600</v>
      </c>
    </row>
    <row r="2485" spans="1:9" s="606" customFormat="1" ht="15" customHeight="1">
      <c r="A2485" s="568">
        <v>191</v>
      </c>
      <c r="B2485" s="569" t="s">
        <v>5565</v>
      </c>
      <c r="C2485" s="569" t="s">
        <v>5567</v>
      </c>
      <c r="D2485" s="353"/>
      <c r="E2485" s="1078">
        <v>780</v>
      </c>
      <c r="F2485" s="1012">
        <v>936</v>
      </c>
      <c r="G2485" s="1012">
        <v>650</v>
      </c>
      <c r="H2485" s="1012">
        <v>0</v>
      </c>
      <c r="I2485" s="1012"/>
    </row>
    <row r="2486" spans="1:9" s="606" customFormat="1" ht="15" customHeight="1">
      <c r="A2486" s="568">
        <v>192</v>
      </c>
      <c r="B2486" s="569" t="s">
        <v>5565</v>
      </c>
      <c r="C2486" s="569" t="s">
        <v>5568</v>
      </c>
      <c r="D2486" s="353"/>
      <c r="E2486" s="1078">
        <v>900</v>
      </c>
      <c r="F2486" s="1012">
        <v>1080</v>
      </c>
      <c r="G2486" s="1012">
        <v>850</v>
      </c>
      <c r="H2486" s="1012">
        <v>0</v>
      </c>
      <c r="I2486" s="1012"/>
    </row>
    <row r="2487" spans="1:9" s="606" customFormat="1" ht="15" customHeight="1">
      <c r="A2487" s="568">
        <v>193</v>
      </c>
      <c r="B2487" s="569" t="s">
        <v>5569</v>
      </c>
      <c r="C2487" s="569" t="s">
        <v>5570</v>
      </c>
      <c r="D2487" s="353"/>
      <c r="E2487" s="1078">
        <v>1560</v>
      </c>
      <c r="F2487" s="1012">
        <v>1872</v>
      </c>
      <c r="G2487" s="1012">
        <v>1200</v>
      </c>
      <c r="H2487" s="1012">
        <v>950</v>
      </c>
      <c r="I2487" s="1012">
        <v>600</v>
      </c>
    </row>
    <row r="2488" spans="1:9" s="606" customFormat="1" ht="15" customHeight="1">
      <c r="A2488" s="568">
        <v>194</v>
      </c>
      <c r="B2488" s="569" t="s">
        <v>5571</v>
      </c>
      <c r="C2488" s="569" t="s">
        <v>5572</v>
      </c>
      <c r="D2488" s="353"/>
      <c r="E2488" s="1078">
        <v>1080</v>
      </c>
      <c r="F2488" s="1012">
        <v>1296</v>
      </c>
      <c r="G2488" s="1012">
        <v>712.8</v>
      </c>
      <c r="H2488" s="1012">
        <v>518.4</v>
      </c>
      <c r="I2488" s="1012"/>
    </row>
    <row r="2489" spans="1:9" s="606" customFormat="1" ht="15" customHeight="1">
      <c r="A2489" s="568">
        <v>195</v>
      </c>
      <c r="B2489" s="569" t="s">
        <v>5573</v>
      </c>
      <c r="C2489" s="569" t="s">
        <v>5574</v>
      </c>
      <c r="D2489" s="353"/>
      <c r="E2489" s="1078">
        <v>480</v>
      </c>
      <c r="F2489" s="1012">
        <v>750</v>
      </c>
      <c r="G2489" s="1012">
        <v>550</v>
      </c>
      <c r="H2489" s="1012">
        <v>350</v>
      </c>
      <c r="I2489" s="1012"/>
    </row>
    <row r="2490" spans="1:9" s="606" customFormat="1" ht="15" customHeight="1">
      <c r="A2490" s="568">
        <v>196</v>
      </c>
      <c r="B2490" s="569" t="s">
        <v>5575</v>
      </c>
      <c r="C2490" s="569" t="s">
        <v>5576</v>
      </c>
      <c r="D2490" s="353"/>
      <c r="E2490" s="1078">
        <v>1860</v>
      </c>
      <c r="F2490" s="1012">
        <v>2232</v>
      </c>
      <c r="G2490" s="1012">
        <v>1227.5999999999999</v>
      </c>
      <c r="H2490" s="1012">
        <v>892.8</v>
      </c>
      <c r="I2490" s="1012"/>
    </row>
    <row r="2491" spans="1:9" s="606" customFormat="1" ht="15" customHeight="1">
      <c r="A2491" s="568">
        <v>197</v>
      </c>
      <c r="B2491" s="569" t="s">
        <v>5575</v>
      </c>
      <c r="C2491" s="569" t="s">
        <v>5577</v>
      </c>
      <c r="D2491" s="353"/>
      <c r="E2491" s="1078">
        <v>1260</v>
      </c>
      <c r="F2491" s="1012">
        <v>1512</v>
      </c>
      <c r="G2491" s="1012">
        <v>831.60000000000014</v>
      </c>
      <c r="H2491" s="1012">
        <v>604.79999999999995</v>
      </c>
      <c r="I2491" s="1012"/>
    </row>
    <row r="2492" spans="1:9" s="606" customFormat="1" ht="15" customHeight="1">
      <c r="A2492" s="568">
        <v>198</v>
      </c>
      <c r="B2492" s="569" t="s">
        <v>5578</v>
      </c>
      <c r="C2492" s="569" t="s">
        <v>5579</v>
      </c>
      <c r="D2492" s="353"/>
      <c r="E2492" s="1078">
        <v>960</v>
      </c>
      <c r="F2492" s="1012">
        <v>1152</v>
      </c>
      <c r="G2492" s="1012">
        <v>633.6</v>
      </c>
      <c r="H2492" s="1012">
        <v>460.8</v>
      </c>
      <c r="I2492" s="1012"/>
    </row>
    <row r="2493" spans="1:9" s="606" customFormat="1" ht="15" customHeight="1">
      <c r="A2493" s="568">
        <v>199</v>
      </c>
      <c r="B2493" s="569" t="s">
        <v>5580</v>
      </c>
      <c r="C2493" s="569" t="s">
        <v>5581</v>
      </c>
      <c r="D2493" s="353"/>
      <c r="E2493" s="1078">
        <v>900</v>
      </c>
      <c r="F2493" s="1012">
        <v>1080</v>
      </c>
      <c r="G2493" s="1012">
        <v>594</v>
      </c>
      <c r="H2493" s="1012">
        <v>432</v>
      </c>
      <c r="I2493" s="1012"/>
    </row>
    <row r="2494" spans="1:9" s="606" customFormat="1" ht="15" customHeight="1">
      <c r="A2494" s="568">
        <v>200</v>
      </c>
      <c r="B2494" s="569" t="s">
        <v>5582</v>
      </c>
      <c r="C2494" s="569" t="s">
        <v>5583</v>
      </c>
      <c r="D2494" s="353"/>
      <c r="E2494" s="1078">
        <v>780</v>
      </c>
      <c r="F2494" s="1012">
        <v>936</v>
      </c>
      <c r="G2494" s="1012">
        <v>514.80000000000007</v>
      </c>
      <c r="H2494" s="1012">
        <v>374.4</v>
      </c>
      <c r="I2494" s="1012"/>
    </row>
    <row r="2495" spans="1:9" s="606" customFormat="1" ht="15" customHeight="1">
      <c r="A2495" s="568">
        <v>201</v>
      </c>
      <c r="B2495" s="569" t="s">
        <v>5584</v>
      </c>
      <c r="C2495" s="569" t="s">
        <v>5585</v>
      </c>
      <c r="D2495" s="353"/>
      <c r="E2495" s="1078">
        <v>420</v>
      </c>
      <c r="F2495" s="1012">
        <v>504</v>
      </c>
      <c r="G2495" s="1012">
        <v>350</v>
      </c>
      <c r="H2495" s="1012">
        <v>250</v>
      </c>
      <c r="I2495" s="1012"/>
    </row>
    <row r="2496" spans="1:9" s="606" customFormat="1" ht="15" customHeight="1">
      <c r="A2496" s="568">
        <v>202</v>
      </c>
      <c r="B2496" s="569" t="s">
        <v>5586</v>
      </c>
      <c r="C2496" s="569" t="s">
        <v>5587</v>
      </c>
      <c r="D2496" s="353"/>
      <c r="E2496" s="1078">
        <v>480</v>
      </c>
      <c r="F2496" s="1012">
        <v>576</v>
      </c>
      <c r="G2496" s="1012">
        <v>489.6</v>
      </c>
      <c r="H2496" s="1012">
        <v>0</v>
      </c>
      <c r="I2496" s="1012"/>
    </row>
    <row r="2497" spans="1:9" s="606" customFormat="1" ht="15" customHeight="1">
      <c r="A2497" s="568">
        <v>203</v>
      </c>
      <c r="B2497" s="569" t="s">
        <v>5588</v>
      </c>
      <c r="C2497" s="569" t="s">
        <v>5589</v>
      </c>
      <c r="D2497" s="353"/>
      <c r="E2497" s="1078">
        <v>480</v>
      </c>
      <c r="F2497" s="1012">
        <v>576</v>
      </c>
      <c r="G2497" s="1012">
        <v>316.8</v>
      </c>
      <c r="H2497" s="1012">
        <v>230.4</v>
      </c>
      <c r="I2497" s="1012"/>
    </row>
    <row r="2498" spans="1:9" s="606" customFormat="1" ht="15" customHeight="1">
      <c r="A2498" s="568">
        <v>204</v>
      </c>
      <c r="B2498" s="569" t="s">
        <v>5590</v>
      </c>
      <c r="C2498" s="569" t="s">
        <v>5591</v>
      </c>
      <c r="D2498" s="353"/>
      <c r="E2498" s="1078">
        <v>2100</v>
      </c>
      <c r="F2498" s="1012">
        <v>2730</v>
      </c>
      <c r="G2498" s="1012">
        <v>0</v>
      </c>
      <c r="H2498" s="1012">
        <v>0</v>
      </c>
      <c r="I2498" s="1012"/>
    </row>
    <row r="2499" spans="1:9" s="606" customFormat="1" ht="15" customHeight="1">
      <c r="A2499" s="568">
        <v>205</v>
      </c>
      <c r="B2499" s="569" t="s">
        <v>5590</v>
      </c>
      <c r="C2499" s="569" t="s">
        <v>5592</v>
      </c>
      <c r="D2499" s="353"/>
      <c r="E2499" s="1078">
        <v>2880</v>
      </c>
      <c r="F2499" s="1012">
        <v>3744</v>
      </c>
      <c r="G2499" s="1012">
        <v>0</v>
      </c>
      <c r="H2499" s="1012">
        <v>0</v>
      </c>
      <c r="I2499" s="1012"/>
    </row>
    <row r="2500" spans="1:9" s="606" customFormat="1" ht="15" customHeight="1">
      <c r="A2500" s="568">
        <v>206</v>
      </c>
      <c r="B2500" s="569" t="s">
        <v>5590</v>
      </c>
      <c r="C2500" s="569" t="s">
        <v>5593</v>
      </c>
      <c r="D2500" s="353"/>
      <c r="E2500" s="1078">
        <v>1860</v>
      </c>
      <c r="F2500" s="1012">
        <v>2418</v>
      </c>
      <c r="G2500" s="1012">
        <v>0</v>
      </c>
      <c r="H2500" s="1012">
        <v>0</v>
      </c>
      <c r="I2500" s="1012"/>
    </row>
    <row r="2501" spans="1:9" s="606" customFormat="1" ht="15" customHeight="1">
      <c r="A2501" s="568">
        <v>207</v>
      </c>
      <c r="B2501" s="569" t="s">
        <v>5594</v>
      </c>
      <c r="C2501" s="569" t="s">
        <v>5595</v>
      </c>
      <c r="D2501" s="353"/>
      <c r="E2501" s="1078">
        <v>300</v>
      </c>
      <c r="F2501" s="1012">
        <v>550</v>
      </c>
      <c r="G2501" s="1012">
        <v>450</v>
      </c>
      <c r="H2501" s="1012">
        <v>350</v>
      </c>
      <c r="I2501" s="1012"/>
    </row>
    <row r="2502" spans="1:9" s="606" customFormat="1" ht="15" customHeight="1">
      <c r="A2502" s="568">
        <v>208</v>
      </c>
      <c r="B2502" s="569" t="s">
        <v>5596</v>
      </c>
      <c r="C2502" s="569" t="s">
        <v>5597</v>
      </c>
      <c r="D2502" s="353"/>
      <c r="E2502" s="1078">
        <v>300</v>
      </c>
      <c r="F2502" s="1012">
        <v>400</v>
      </c>
      <c r="G2502" s="1012">
        <v>300</v>
      </c>
      <c r="H2502" s="1012">
        <v>0</v>
      </c>
      <c r="I2502" s="1012"/>
    </row>
    <row r="2503" spans="1:9" s="606" customFormat="1" ht="15" customHeight="1">
      <c r="A2503" s="568">
        <v>209</v>
      </c>
      <c r="B2503" s="569" t="s">
        <v>5598</v>
      </c>
      <c r="C2503" s="569" t="s">
        <v>5599</v>
      </c>
      <c r="D2503" s="353"/>
      <c r="E2503" s="1078">
        <v>300</v>
      </c>
      <c r="F2503" s="1012">
        <v>380</v>
      </c>
      <c r="G2503" s="1012">
        <v>280</v>
      </c>
      <c r="H2503" s="1012">
        <v>0</v>
      </c>
      <c r="I2503" s="1012"/>
    </row>
    <row r="2504" spans="1:9" s="611" customFormat="1" ht="15" customHeight="1">
      <c r="A2504" s="608">
        <v>38</v>
      </c>
      <c r="B2504" s="609" t="s">
        <v>5600</v>
      </c>
      <c r="C2504" s="610"/>
      <c r="D2504" s="610"/>
      <c r="E2504" s="1079"/>
      <c r="F2504" s="1013"/>
      <c r="G2504" s="1013"/>
      <c r="H2504" s="1013"/>
      <c r="I2504" s="1013"/>
    </row>
    <row r="2505" spans="1:9" s="606" customFormat="1" ht="15" customHeight="1">
      <c r="A2505" s="568">
        <v>1</v>
      </c>
      <c r="B2505" s="581" t="s">
        <v>947</v>
      </c>
      <c r="C2505" s="581" t="s">
        <v>5601</v>
      </c>
      <c r="D2505" s="441"/>
      <c r="E2505" s="1078">
        <v>16000</v>
      </c>
      <c r="F2505" s="1014">
        <v>18000</v>
      </c>
      <c r="G2505" s="1015">
        <v>11500</v>
      </c>
      <c r="H2505" s="1015">
        <v>0</v>
      </c>
      <c r="I2505" s="1015"/>
    </row>
    <row r="2506" spans="1:9" s="606" customFormat="1" ht="15" customHeight="1">
      <c r="A2506" s="568">
        <v>2</v>
      </c>
      <c r="B2506" s="581" t="s">
        <v>947</v>
      </c>
      <c r="C2506" s="581" t="s">
        <v>5602</v>
      </c>
      <c r="D2506" s="441"/>
      <c r="E2506" s="1078">
        <v>2640</v>
      </c>
      <c r="F2506" s="1014">
        <v>6000</v>
      </c>
      <c r="G2506" s="1015">
        <v>2400</v>
      </c>
      <c r="H2506" s="1015">
        <v>2100</v>
      </c>
      <c r="I2506" s="1015"/>
    </row>
    <row r="2507" spans="1:9" s="606" customFormat="1" ht="15" customHeight="1">
      <c r="A2507" s="568">
        <v>3</v>
      </c>
      <c r="B2507" s="1354" t="s">
        <v>5603</v>
      </c>
      <c r="C2507" s="1354"/>
      <c r="D2507" s="441"/>
      <c r="E2507" s="1078">
        <v>4356</v>
      </c>
      <c r="F2507" s="1014">
        <v>8000</v>
      </c>
      <c r="G2507" s="1015">
        <v>0</v>
      </c>
      <c r="H2507" s="1015">
        <v>0</v>
      </c>
      <c r="I2507" s="1015"/>
    </row>
    <row r="2508" spans="1:9" s="606" customFormat="1" ht="15" customHeight="1">
      <c r="A2508" s="568">
        <v>4</v>
      </c>
      <c r="B2508" s="1354" t="s">
        <v>5604</v>
      </c>
      <c r="C2508" s="1354"/>
      <c r="D2508" s="441"/>
      <c r="E2508" s="1078">
        <v>3036</v>
      </c>
      <c r="F2508" s="1014">
        <v>7000</v>
      </c>
      <c r="G2508" s="1015">
        <v>0</v>
      </c>
      <c r="H2508" s="1015">
        <v>0</v>
      </c>
      <c r="I2508" s="1015"/>
    </row>
    <row r="2509" spans="1:9" s="606" customFormat="1" ht="15" customHeight="1">
      <c r="A2509" s="568">
        <v>5</v>
      </c>
      <c r="B2509" s="581" t="s">
        <v>209</v>
      </c>
      <c r="C2509" s="581" t="s">
        <v>5605</v>
      </c>
      <c r="D2509" s="441"/>
      <c r="E2509" s="1078">
        <v>1914</v>
      </c>
      <c r="F2509" s="1014">
        <v>4000</v>
      </c>
      <c r="G2509" s="1015">
        <v>0</v>
      </c>
      <c r="H2509" s="1015">
        <v>0</v>
      </c>
      <c r="I2509" s="1015"/>
    </row>
    <row r="2510" spans="1:9" s="606" customFormat="1" ht="15" customHeight="1">
      <c r="A2510" s="568">
        <v>6</v>
      </c>
      <c r="B2510" s="581" t="s">
        <v>209</v>
      </c>
      <c r="C2510" s="581" t="s">
        <v>5606</v>
      </c>
      <c r="D2510" s="441"/>
      <c r="E2510" s="1078">
        <v>648</v>
      </c>
      <c r="F2510" s="1014">
        <v>1500</v>
      </c>
      <c r="G2510" s="1015">
        <v>800</v>
      </c>
      <c r="H2510" s="1015">
        <v>600</v>
      </c>
      <c r="I2510" s="1015">
        <v>300</v>
      </c>
    </row>
    <row r="2511" spans="1:9" s="606" customFormat="1" ht="15" customHeight="1">
      <c r="A2511" s="568">
        <v>7</v>
      </c>
      <c r="B2511" s="581" t="s">
        <v>5607</v>
      </c>
      <c r="C2511" s="581" t="s">
        <v>5608</v>
      </c>
      <c r="D2511" s="441"/>
      <c r="E2511" s="1078">
        <v>2262</v>
      </c>
      <c r="F2511" s="1014">
        <v>5000</v>
      </c>
      <c r="G2511" s="1015">
        <v>0</v>
      </c>
      <c r="H2511" s="1015">
        <v>0</v>
      </c>
      <c r="I2511" s="1015"/>
    </row>
    <row r="2512" spans="1:9" s="606" customFormat="1" ht="15" customHeight="1">
      <c r="A2512" s="568">
        <v>8</v>
      </c>
      <c r="B2512" s="581" t="s">
        <v>5607</v>
      </c>
      <c r="C2512" s="581" t="s">
        <v>5609</v>
      </c>
      <c r="D2512" s="441"/>
      <c r="E2512" s="1078">
        <v>756</v>
      </c>
      <c r="F2512" s="1014">
        <v>2000</v>
      </c>
      <c r="G2512" s="1015">
        <v>1200</v>
      </c>
      <c r="H2512" s="1015">
        <v>800</v>
      </c>
      <c r="I2512" s="1015"/>
    </row>
    <row r="2513" spans="1:9" s="606" customFormat="1" ht="15" customHeight="1">
      <c r="A2513" s="568">
        <v>9</v>
      </c>
      <c r="B2513" s="581" t="s">
        <v>5607</v>
      </c>
      <c r="C2513" s="581" t="s">
        <v>5610</v>
      </c>
      <c r="D2513" s="441"/>
      <c r="E2513" s="1078">
        <v>858</v>
      </c>
      <c r="F2513" s="1014">
        <v>1200</v>
      </c>
      <c r="G2513" s="1015">
        <v>600</v>
      </c>
      <c r="H2513" s="1015">
        <v>500</v>
      </c>
      <c r="I2513" s="1015"/>
    </row>
    <row r="2514" spans="1:9" s="606" customFormat="1" ht="15" customHeight="1">
      <c r="A2514" s="568">
        <v>10</v>
      </c>
      <c r="B2514" s="581" t="s">
        <v>5611</v>
      </c>
      <c r="C2514" s="581" t="s">
        <v>5612</v>
      </c>
      <c r="D2514" s="441"/>
      <c r="E2514" s="1078">
        <v>726</v>
      </c>
      <c r="F2514" s="1014">
        <v>4000</v>
      </c>
      <c r="G2514" s="1015">
        <v>0</v>
      </c>
      <c r="H2514" s="1015">
        <v>0</v>
      </c>
      <c r="I2514" s="1015"/>
    </row>
    <row r="2515" spans="1:9" s="606" customFormat="1" ht="15" customHeight="1">
      <c r="A2515" s="568">
        <v>11</v>
      </c>
      <c r="B2515" s="1354" t="s">
        <v>5613</v>
      </c>
      <c r="C2515" s="1354"/>
      <c r="D2515" s="441"/>
      <c r="E2515" s="1078">
        <v>316.8</v>
      </c>
      <c r="F2515" s="1015">
        <v>1500</v>
      </c>
      <c r="G2515" s="1015">
        <v>750</v>
      </c>
      <c r="H2515" s="1015">
        <v>650</v>
      </c>
      <c r="I2515" s="1015"/>
    </row>
    <row r="2516" spans="1:9" s="606" customFormat="1" ht="15" customHeight="1">
      <c r="A2516" s="568">
        <v>12</v>
      </c>
      <c r="B2516" s="1355" t="s">
        <v>5614</v>
      </c>
      <c r="C2516" s="581" t="s">
        <v>5615</v>
      </c>
      <c r="D2516" s="441"/>
      <c r="E2516" s="1078">
        <v>7300</v>
      </c>
      <c r="F2516" s="1015">
        <v>10400</v>
      </c>
      <c r="G2516" s="1015">
        <v>0</v>
      </c>
      <c r="H2516" s="1015">
        <v>0</v>
      </c>
      <c r="I2516" s="1015"/>
    </row>
    <row r="2517" spans="1:9" s="606" customFormat="1" ht="15" customHeight="1">
      <c r="A2517" s="568">
        <v>13</v>
      </c>
      <c r="B2517" s="1355"/>
      <c r="C2517" s="581" t="s">
        <v>5616</v>
      </c>
      <c r="D2517" s="441"/>
      <c r="E2517" s="1078">
        <v>7300</v>
      </c>
      <c r="F2517" s="1015">
        <v>10400</v>
      </c>
      <c r="G2517" s="1015">
        <v>0</v>
      </c>
      <c r="H2517" s="1015">
        <v>0</v>
      </c>
      <c r="I2517" s="1015"/>
    </row>
    <row r="2518" spans="1:9" s="606" customFormat="1" ht="15" customHeight="1">
      <c r="A2518" s="568">
        <v>14</v>
      </c>
      <c r="B2518" s="1355"/>
      <c r="C2518" s="581" t="s">
        <v>5617</v>
      </c>
      <c r="D2518" s="441"/>
      <c r="E2518" s="1078">
        <v>7300</v>
      </c>
      <c r="F2518" s="1015">
        <v>10400</v>
      </c>
      <c r="G2518" s="1015">
        <v>0</v>
      </c>
      <c r="H2518" s="1015">
        <v>0</v>
      </c>
      <c r="I2518" s="1015"/>
    </row>
    <row r="2519" spans="1:9" s="606" customFormat="1" ht="15" customHeight="1">
      <c r="A2519" s="568">
        <v>15</v>
      </c>
      <c r="B2519" s="1355"/>
      <c r="C2519" s="581" t="s">
        <v>5618</v>
      </c>
      <c r="D2519" s="441"/>
      <c r="E2519" s="1078">
        <v>7300</v>
      </c>
      <c r="F2519" s="1015">
        <v>10400</v>
      </c>
      <c r="G2519" s="1015">
        <v>0</v>
      </c>
      <c r="H2519" s="1015">
        <v>0</v>
      </c>
      <c r="I2519" s="1015"/>
    </row>
    <row r="2520" spans="1:9" s="606" customFormat="1" ht="15" customHeight="1">
      <c r="A2520" s="568">
        <v>16</v>
      </c>
      <c r="B2520" s="1355"/>
      <c r="C2520" s="581" t="s">
        <v>5619</v>
      </c>
      <c r="D2520" s="441"/>
      <c r="E2520" s="1078">
        <v>6000</v>
      </c>
      <c r="F2520" s="1015">
        <v>8000</v>
      </c>
      <c r="G2520" s="1015">
        <v>0</v>
      </c>
      <c r="H2520" s="1015">
        <v>0</v>
      </c>
      <c r="I2520" s="1015"/>
    </row>
    <row r="2521" spans="1:9" s="606" customFormat="1" ht="15" customHeight="1">
      <c r="A2521" s="568">
        <v>17</v>
      </c>
      <c r="B2521" s="1355"/>
      <c r="C2521" s="581" t="s">
        <v>5620</v>
      </c>
      <c r="D2521" s="441"/>
      <c r="E2521" s="1078">
        <v>5000</v>
      </c>
      <c r="F2521" s="1015">
        <v>6400</v>
      </c>
      <c r="G2521" s="1015">
        <v>0</v>
      </c>
      <c r="H2521" s="1015">
        <v>0</v>
      </c>
      <c r="I2521" s="1015"/>
    </row>
    <row r="2522" spans="1:9" s="606" customFormat="1" ht="15" customHeight="1">
      <c r="A2522" s="568">
        <v>18</v>
      </c>
      <c r="B2522" s="1355"/>
      <c r="C2522" s="581" t="s">
        <v>5621</v>
      </c>
      <c r="D2522" s="441"/>
      <c r="E2522" s="1078">
        <v>5000</v>
      </c>
      <c r="F2522" s="1015">
        <v>6400</v>
      </c>
      <c r="G2522" s="1015">
        <v>0</v>
      </c>
      <c r="H2522" s="1015">
        <v>0</v>
      </c>
      <c r="I2522" s="1015"/>
    </row>
    <row r="2523" spans="1:9" s="606" customFormat="1" ht="15" customHeight="1">
      <c r="A2523" s="568">
        <v>19</v>
      </c>
      <c r="B2523" s="581" t="s">
        <v>947</v>
      </c>
      <c r="C2523" s="581" t="s">
        <v>5622</v>
      </c>
      <c r="D2523" s="441"/>
      <c r="E2523" s="1078">
        <v>2640</v>
      </c>
      <c r="F2523" s="1015">
        <v>4000</v>
      </c>
      <c r="G2523" s="1015">
        <v>1200</v>
      </c>
      <c r="H2523" s="1015">
        <v>1000</v>
      </c>
      <c r="I2523" s="1015"/>
    </row>
    <row r="2524" spans="1:9" s="606" customFormat="1" ht="15" customHeight="1">
      <c r="A2524" s="568">
        <v>20</v>
      </c>
      <c r="B2524" s="581" t="s">
        <v>947</v>
      </c>
      <c r="C2524" s="581" t="s">
        <v>5623</v>
      </c>
      <c r="D2524" s="441"/>
      <c r="E2524" s="1078">
        <v>3300</v>
      </c>
      <c r="F2524" s="1015">
        <v>5000</v>
      </c>
      <c r="G2524" s="1015">
        <v>2000</v>
      </c>
      <c r="H2524" s="1015">
        <v>1250</v>
      </c>
      <c r="I2524" s="1015"/>
    </row>
    <row r="2525" spans="1:9" s="606" customFormat="1" ht="15" customHeight="1">
      <c r="A2525" s="568">
        <v>21</v>
      </c>
      <c r="B2525" s="581" t="s">
        <v>947</v>
      </c>
      <c r="C2525" s="581" t="s">
        <v>5624</v>
      </c>
      <c r="D2525" s="441"/>
      <c r="E2525" s="1078">
        <v>3696</v>
      </c>
      <c r="F2525" s="1015">
        <v>6000</v>
      </c>
      <c r="G2525" s="1015">
        <v>2400</v>
      </c>
      <c r="H2525" s="1015">
        <v>1500</v>
      </c>
      <c r="I2525" s="1015">
        <v>1000</v>
      </c>
    </row>
    <row r="2526" spans="1:9" s="606" customFormat="1" ht="15" customHeight="1">
      <c r="A2526" s="568">
        <v>22</v>
      </c>
      <c r="B2526" s="581" t="s">
        <v>947</v>
      </c>
      <c r="C2526" s="581" t="s">
        <v>5625</v>
      </c>
      <c r="D2526" s="441"/>
      <c r="E2526" s="1078">
        <v>4356</v>
      </c>
      <c r="F2526" s="1015">
        <v>11400</v>
      </c>
      <c r="G2526" s="1015">
        <v>5000</v>
      </c>
      <c r="H2526" s="1015">
        <v>3000</v>
      </c>
      <c r="I2526" s="1015"/>
    </row>
    <row r="2527" spans="1:9" s="606" customFormat="1" ht="15" customHeight="1">
      <c r="A2527" s="568">
        <v>23</v>
      </c>
      <c r="B2527" s="581" t="s">
        <v>5626</v>
      </c>
      <c r="C2527" s="581" t="s">
        <v>5627</v>
      </c>
      <c r="D2527" s="441"/>
      <c r="E2527" s="1078">
        <v>390</v>
      </c>
      <c r="F2527" s="1015">
        <v>800</v>
      </c>
      <c r="G2527" s="1015">
        <v>600</v>
      </c>
      <c r="H2527" s="1015">
        <v>400</v>
      </c>
      <c r="I2527" s="1015">
        <v>300</v>
      </c>
    </row>
    <row r="2528" spans="1:9" s="606" customFormat="1" ht="15" customHeight="1">
      <c r="A2528" s="568">
        <v>24</v>
      </c>
      <c r="B2528" s="581" t="s">
        <v>5626</v>
      </c>
      <c r="C2528" s="581" t="s">
        <v>5628</v>
      </c>
      <c r="D2528" s="441"/>
      <c r="E2528" s="1078">
        <v>369.6</v>
      </c>
      <c r="F2528" s="1015">
        <v>800</v>
      </c>
      <c r="G2528" s="1015">
        <v>600</v>
      </c>
      <c r="H2528" s="1015">
        <v>400</v>
      </c>
      <c r="I2528" s="1015">
        <v>300</v>
      </c>
    </row>
    <row r="2529" spans="1:9" s="606" customFormat="1" ht="15" customHeight="1">
      <c r="A2529" s="568">
        <v>25</v>
      </c>
      <c r="B2529" s="581" t="s">
        <v>209</v>
      </c>
      <c r="C2529" s="581" t="s">
        <v>5629</v>
      </c>
      <c r="D2529" s="441"/>
      <c r="E2529" s="1078">
        <v>360</v>
      </c>
      <c r="F2529" s="1015">
        <v>800</v>
      </c>
      <c r="G2529" s="1015">
        <v>600</v>
      </c>
      <c r="H2529" s="1015">
        <v>400</v>
      </c>
      <c r="I2529" s="1015"/>
    </row>
    <row r="2530" spans="1:9" s="606" customFormat="1" ht="15" customHeight="1">
      <c r="A2530" s="568">
        <v>26</v>
      </c>
      <c r="B2530" s="581" t="s">
        <v>209</v>
      </c>
      <c r="C2530" s="581" t="s">
        <v>5630</v>
      </c>
      <c r="D2530" s="441"/>
      <c r="E2530" s="1078">
        <v>432</v>
      </c>
      <c r="F2530" s="1015">
        <v>1000</v>
      </c>
      <c r="G2530" s="1015">
        <v>800</v>
      </c>
      <c r="H2530" s="1015">
        <v>600</v>
      </c>
      <c r="I2530" s="1015">
        <v>350</v>
      </c>
    </row>
    <row r="2531" spans="1:9" s="606" customFormat="1" ht="15" customHeight="1">
      <c r="A2531" s="568">
        <v>27</v>
      </c>
      <c r="B2531" s="581" t="s">
        <v>209</v>
      </c>
      <c r="C2531" s="581" t="s">
        <v>5631</v>
      </c>
      <c r="D2531" s="441"/>
      <c r="E2531" s="1078">
        <v>432</v>
      </c>
      <c r="F2531" s="1015">
        <v>1000</v>
      </c>
      <c r="G2531" s="1015">
        <v>800</v>
      </c>
      <c r="H2531" s="1015">
        <v>600</v>
      </c>
      <c r="I2531" s="1015"/>
    </row>
    <row r="2532" spans="1:9" s="606" customFormat="1" ht="15" customHeight="1">
      <c r="A2532" s="568">
        <v>28</v>
      </c>
      <c r="B2532" s="581" t="s">
        <v>209</v>
      </c>
      <c r="C2532" s="581" t="s">
        <v>5632</v>
      </c>
      <c r="D2532" s="441"/>
      <c r="E2532" s="1078">
        <v>360</v>
      </c>
      <c r="F2532" s="1015">
        <v>1200</v>
      </c>
      <c r="G2532" s="1015">
        <v>800</v>
      </c>
      <c r="H2532" s="1015">
        <v>600</v>
      </c>
      <c r="I2532" s="1015"/>
    </row>
    <row r="2533" spans="1:9" s="606" customFormat="1" ht="15" customHeight="1">
      <c r="A2533" s="568">
        <v>29</v>
      </c>
      <c r="B2533" s="1354" t="s">
        <v>5633</v>
      </c>
      <c r="C2533" s="1354"/>
      <c r="D2533" s="441"/>
      <c r="E2533" s="1078">
        <v>264</v>
      </c>
      <c r="F2533" s="1015"/>
      <c r="G2533" s="1015"/>
      <c r="H2533" s="1015"/>
      <c r="I2533" s="1015"/>
    </row>
    <row r="2534" spans="1:9" s="606" customFormat="1" ht="15" customHeight="1">
      <c r="A2534" s="568">
        <v>30</v>
      </c>
      <c r="B2534" s="1354" t="s">
        <v>5634</v>
      </c>
      <c r="C2534" s="1354"/>
      <c r="D2534" s="441"/>
      <c r="E2534" s="1078">
        <v>198</v>
      </c>
      <c r="F2534" s="1015"/>
      <c r="G2534" s="1015"/>
      <c r="H2534" s="1015"/>
      <c r="I2534" s="1015"/>
    </row>
    <row r="2535" spans="1:9" s="606" customFormat="1" ht="15" customHeight="1">
      <c r="A2535" s="568">
        <v>31</v>
      </c>
      <c r="B2535" s="581" t="s">
        <v>5635</v>
      </c>
      <c r="C2535" s="581" t="s">
        <v>5636</v>
      </c>
      <c r="D2535" s="441"/>
      <c r="E2535" s="1078">
        <v>2500</v>
      </c>
      <c r="F2535" s="1015">
        <v>4500</v>
      </c>
      <c r="G2535" s="1015">
        <v>1800</v>
      </c>
      <c r="H2535" s="1015">
        <v>0</v>
      </c>
      <c r="I2535" s="1015"/>
    </row>
    <row r="2536" spans="1:9" s="606" customFormat="1" ht="15" customHeight="1">
      <c r="A2536" s="568">
        <v>32</v>
      </c>
      <c r="B2536" s="581" t="s">
        <v>5635</v>
      </c>
      <c r="C2536" s="581" t="s">
        <v>5637</v>
      </c>
      <c r="D2536" s="441"/>
      <c r="E2536" s="1078">
        <v>2000</v>
      </c>
      <c r="F2536" s="1015">
        <v>4000</v>
      </c>
      <c r="G2536" s="1015">
        <v>1600</v>
      </c>
      <c r="H2536" s="1015">
        <v>1000</v>
      </c>
      <c r="I2536" s="1015"/>
    </row>
    <row r="2537" spans="1:9" s="606" customFormat="1" ht="15" customHeight="1">
      <c r="A2537" s="568">
        <v>33</v>
      </c>
      <c r="B2537" s="581" t="s">
        <v>209</v>
      </c>
      <c r="C2537" s="581" t="s">
        <v>5638</v>
      </c>
      <c r="D2537" s="441"/>
      <c r="E2537" s="1080">
        <v>0</v>
      </c>
      <c r="F2537" s="1015">
        <v>800</v>
      </c>
      <c r="G2537" s="1015">
        <v>600</v>
      </c>
      <c r="H2537" s="1015">
        <v>400</v>
      </c>
      <c r="I2537" s="1015"/>
    </row>
    <row r="2538" spans="1:9" s="606" customFormat="1" ht="15" customHeight="1">
      <c r="A2538" s="568">
        <v>34</v>
      </c>
      <c r="B2538" s="581" t="s">
        <v>947</v>
      </c>
      <c r="C2538" s="581" t="s">
        <v>5639</v>
      </c>
      <c r="D2538" s="441"/>
      <c r="E2538" s="1078">
        <v>4860</v>
      </c>
      <c r="F2538" s="1015">
        <v>6000</v>
      </c>
      <c r="G2538" s="1015">
        <v>0</v>
      </c>
      <c r="H2538" s="1015">
        <v>0</v>
      </c>
      <c r="I2538" s="1015"/>
    </row>
    <row r="2539" spans="1:9" s="606" customFormat="1" ht="15" customHeight="1">
      <c r="A2539" s="568">
        <v>35</v>
      </c>
      <c r="B2539" s="581" t="s">
        <v>947</v>
      </c>
      <c r="C2539" s="581" t="s">
        <v>5640</v>
      </c>
      <c r="D2539" s="441"/>
      <c r="E2539" s="1078">
        <v>5400</v>
      </c>
      <c r="F2539" s="1015">
        <v>7000</v>
      </c>
      <c r="G2539" s="1015">
        <v>2800</v>
      </c>
      <c r="H2539" s="1015">
        <v>2100</v>
      </c>
      <c r="I2539" s="1015">
        <v>1750</v>
      </c>
    </row>
    <row r="2540" spans="1:9" s="606" customFormat="1" ht="15" customHeight="1">
      <c r="A2540" s="568">
        <v>36</v>
      </c>
      <c r="B2540" s="581" t="s">
        <v>947</v>
      </c>
      <c r="C2540" s="581" t="s">
        <v>5641</v>
      </c>
      <c r="D2540" s="441"/>
      <c r="E2540" s="1078">
        <v>4200</v>
      </c>
      <c r="F2540" s="1015">
        <v>5500</v>
      </c>
      <c r="G2540" s="1015">
        <v>2200</v>
      </c>
      <c r="H2540" s="1015">
        <v>1325</v>
      </c>
      <c r="I2540" s="1015"/>
    </row>
    <row r="2541" spans="1:9" s="606" customFormat="1" ht="15" customHeight="1">
      <c r="A2541" s="568">
        <v>37</v>
      </c>
      <c r="B2541" s="581" t="s">
        <v>209</v>
      </c>
      <c r="C2541" s="581" t="s">
        <v>5642</v>
      </c>
      <c r="D2541" s="441"/>
      <c r="E2541" s="1078">
        <v>420</v>
      </c>
      <c r="F2541" s="1015">
        <v>1400</v>
      </c>
      <c r="G2541" s="1015">
        <v>850</v>
      </c>
      <c r="H2541" s="1015">
        <v>500</v>
      </c>
      <c r="I2541" s="1015"/>
    </row>
    <row r="2542" spans="1:9" s="606" customFormat="1" ht="15" customHeight="1">
      <c r="A2542" s="568">
        <v>38</v>
      </c>
      <c r="B2542" s="581" t="s">
        <v>209</v>
      </c>
      <c r="C2542" s="581" t="s">
        <v>5643</v>
      </c>
      <c r="D2542" s="441"/>
      <c r="E2542" s="1078">
        <v>0</v>
      </c>
      <c r="F2542" s="1015">
        <v>1000</v>
      </c>
      <c r="G2542" s="1015">
        <v>700</v>
      </c>
      <c r="H2542" s="1015">
        <v>350</v>
      </c>
      <c r="I2542" s="1015"/>
    </row>
    <row r="2543" spans="1:9" s="606" customFormat="1" ht="15" customHeight="1">
      <c r="A2543" s="568">
        <v>39</v>
      </c>
      <c r="B2543" s="581" t="s">
        <v>209</v>
      </c>
      <c r="C2543" s="581" t="s">
        <v>5644</v>
      </c>
      <c r="D2543" s="441"/>
      <c r="E2543" s="1078">
        <v>0</v>
      </c>
      <c r="F2543" s="1015">
        <v>800</v>
      </c>
      <c r="G2543" s="1015">
        <v>600</v>
      </c>
      <c r="H2543" s="1015">
        <v>300</v>
      </c>
      <c r="I2543" s="1015"/>
    </row>
    <row r="2544" spans="1:9" s="606" customFormat="1" ht="15" customHeight="1">
      <c r="A2544" s="568">
        <v>40</v>
      </c>
      <c r="B2544" s="581" t="s">
        <v>209</v>
      </c>
      <c r="C2544" s="581" t="s">
        <v>5645</v>
      </c>
      <c r="D2544" s="441"/>
      <c r="E2544" s="1078">
        <v>720</v>
      </c>
      <c r="F2544" s="1015">
        <v>1200</v>
      </c>
      <c r="G2544" s="1015">
        <v>850</v>
      </c>
      <c r="H2544" s="1015">
        <v>500</v>
      </c>
      <c r="I2544" s="1015"/>
    </row>
    <row r="2545" spans="1:9" s="606" customFormat="1" ht="15" customHeight="1">
      <c r="A2545" s="568">
        <v>41</v>
      </c>
      <c r="B2545" s="581" t="s">
        <v>209</v>
      </c>
      <c r="C2545" s="581" t="s">
        <v>5646</v>
      </c>
      <c r="D2545" s="441"/>
      <c r="E2545" s="1078">
        <v>468</v>
      </c>
      <c r="F2545" s="1015">
        <v>1000</v>
      </c>
      <c r="G2545" s="1015">
        <v>700</v>
      </c>
      <c r="H2545" s="1015">
        <v>350</v>
      </c>
      <c r="I2545" s="1015"/>
    </row>
    <row r="2546" spans="1:9" s="606" customFormat="1" ht="15" customHeight="1">
      <c r="A2546" s="568">
        <v>42</v>
      </c>
      <c r="B2546" s="1354" t="s">
        <v>5647</v>
      </c>
      <c r="C2546" s="1354"/>
      <c r="D2546" s="441"/>
      <c r="E2546" s="1078">
        <v>4536</v>
      </c>
      <c r="F2546" s="1015">
        <v>6000</v>
      </c>
      <c r="G2546" s="1015">
        <v>0</v>
      </c>
      <c r="H2546" s="1015">
        <v>0</v>
      </c>
      <c r="I2546" s="1015"/>
    </row>
    <row r="2547" spans="1:9" s="606" customFormat="1" ht="38.25" customHeight="1">
      <c r="A2547" s="568">
        <v>43</v>
      </c>
      <c r="B2547" s="1354" t="s">
        <v>5633</v>
      </c>
      <c r="C2547" s="1354"/>
      <c r="D2547" s="441"/>
      <c r="E2547" s="1078">
        <v>288</v>
      </c>
      <c r="F2547" s="1015"/>
      <c r="G2547" s="1015"/>
      <c r="H2547" s="1015"/>
      <c r="I2547" s="1015"/>
    </row>
    <row r="2548" spans="1:9" s="606" customFormat="1" ht="40.5" customHeight="1">
      <c r="A2548" s="568">
        <v>44</v>
      </c>
      <c r="B2548" s="1354" t="s">
        <v>5634</v>
      </c>
      <c r="C2548" s="1354"/>
      <c r="D2548" s="441"/>
      <c r="E2548" s="1078">
        <v>216</v>
      </c>
      <c r="F2548" s="1015"/>
      <c r="G2548" s="1015"/>
      <c r="H2548" s="1015"/>
      <c r="I2548" s="1015"/>
    </row>
    <row r="2549" spans="1:9" s="606" customFormat="1" ht="15" customHeight="1">
      <c r="A2549" s="568">
        <v>45</v>
      </c>
      <c r="B2549" s="581" t="s">
        <v>5648</v>
      </c>
      <c r="C2549" s="581" t="s">
        <v>5649</v>
      </c>
      <c r="D2549" s="441"/>
      <c r="E2549" s="1078">
        <v>5600</v>
      </c>
      <c r="F2549" s="1015">
        <v>7839.9999999999991</v>
      </c>
      <c r="G2549" s="1015">
        <v>0</v>
      </c>
      <c r="H2549" s="1015">
        <v>0</v>
      </c>
      <c r="I2549" s="1015"/>
    </row>
    <row r="2550" spans="1:9" s="606" customFormat="1" ht="15" customHeight="1">
      <c r="A2550" s="568">
        <v>46</v>
      </c>
      <c r="B2550" s="581" t="s">
        <v>5648</v>
      </c>
      <c r="C2550" s="581" t="s">
        <v>5650</v>
      </c>
      <c r="D2550" s="441"/>
      <c r="E2550" s="1078">
        <v>5200</v>
      </c>
      <c r="F2550" s="1015">
        <v>7280</v>
      </c>
      <c r="G2550" s="1015">
        <v>0</v>
      </c>
      <c r="H2550" s="1015">
        <v>0</v>
      </c>
      <c r="I2550" s="1015"/>
    </row>
    <row r="2551" spans="1:9" s="606" customFormat="1" ht="15" customHeight="1">
      <c r="A2551" s="568">
        <v>47</v>
      </c>
      <c r="B2551" s="581" t="s">
        <v>5648</v>
      </c>
      <c r="C2551" s="581" t="s">
        <v>5651</v>
      </c>
      <c r="D2551" s="441"/>
      <c r="E2551" s="1078">
        <v>5600</v>
      </c>
      <c r="F2551" s="1015">
        <v>7839.9999999999991</v>
      </c>
      <c r="G2551" s="1015">
        <v>0</v>
      </c>
      <c r="H2551" s="1015">
        <v>0</v>
      </c>
      <c r="I2551" s="1015"/>
    </row>
    <row r="2552" spans="1:9" s="606" customFormat="1" ht="15" customHeight="1">
      <c r="A2552" s="568">
        <v>48</v>
      </c>
      <c r="B2552" s="581" t="s">
        <v>5648</v>
      </c>
      <c r="C2552" s="581" t="s">
        <v>5652</v>
      </c>
      <c r="D2552" s="441"/>
      <c r="E2552" s="1078">
        <v>5600</v>
      </c>
      <c r="F2552" s="1015">
        <v>7839.9999999999991</v>
      </c>
      <c r="G2552" s="1015">
        <v>0</v>
      </c>
      <c r="H2552" s="1015">
        <v>0</v>
      </c>
      <c r="I2552" s="1015"/>
    </row>
    <row r="2553" spans="1:9" s="606" customFormat="1" ht="15" customHeight="1">
      <c r="A2553" s="568">
        <v>49</v>
      </c>
      <c r="B2553" s="581" t="s">
        <v>5648</v>
      </c>
      <c r="C2553" s="581" t="s">
        <v>5653</v>
      </c>
      <c r="D2553" s="441"/>
      <c r="E2553" s="1078">
        <v>5600</v>
      </c>
      <c r="F2553" s="1015">
        <v>7839.9999999999991</v>
      </c>
      <c r="G2553" s="1015">
        <v>0</v>
      </c>
      <c r="H2553" s="1015">
        <v>0</v>
      </c>
      <c r="I2553" s="1015"/>
    </row>
    <row r="2554" spans="1:9" s="606" customFormat="1" ht="15" customHeight="1">
      <c r="A2554" s="608">
        <v>39</v>
      </c>
      <c r="B2554" s="609" t="s">
        <v>5654</v>
      </c>
      <c r="C2554" s="613"/>
      <c r="D2554" s="613"/>
      <c r="E2554" s="1081"/>
      <c r="F2554" s="1016"/>
      <c r="G2554" s="1016"/>
      <c r="H2554" s="1016"/>
      <c r="I2554" s="1016"/>
    </row>
    <row r="2555" spans="1:9" s="606" customFormat="1" ht="15" customHeight="1">
      <c r="A2555" s="568">
        <v>1</v>
      </c>
      <c r="B2555" s="581" t="s">
        <v>5549</v>
      </c>
      <c r="C2555" s="581" t="s">
        <v>5655</v>
      </c>
      <c r="D2555" s="441"/>
      <c r="E2555" s="1078">
        <v>1080</v>
      </c>
      <c r="F2555" s="1015">
        <v>2000</v>
      </c>
      <c r="G2555" s="1015">
        <v>800</v>
      </c>
      <c r="H2555" s="1015">
        <v>0</v>
      </c>
      <c r="I2555" s="1015"/>
    </row>
    <row r="2556" spans="1:9" s="606" customFormat="1" ht="15" customHeight="1">
      <c r="A2556" s="568">
        <v>2</v>
      </c>
      <c r="B2556" s="581" t="s">
        <v>5549</v>
      </c>
      <c r="C2556" s="581" t="s">
        <v>5656</v>
      </c>
      <c r="D2556" s="441"/>
      <c r="E2556" s="1078">
        <v>2340</v>
      </c>
      <c r="F2556" s="1015">
        <v>2500</v>
      </c>
      <c r="G2556" s="1015">
        <v>1000</v>
      </c>
      <c r="H2556" s="1015">
        <v>750</v>
      </c>
      <c r="I2556" s="1015">
        <v>600</v>
      </c>
    </row>
    <row r="2557" spans="1:9" s="606" customFormat="1" ht="15" customHeight="1">
      <c r="A2557" s="568">
        <v>3</v>
      </c>
      <c r="B2557" s="581" t="s">
        <v>5549</v>
      </c>
      <c r="C2557" s="581" t="s">
        <v>5657</v>
      </c>
      <c r="D2557" s="441"/>
      <c r="E2557" s="1078">
        <v>2520</v>
      </c>
      <c r="F2557" s="1015">
        <v>2700</v>
      </c>
      <c r="G2557" s="1015">
        <v>1100</v>
      </c>
      <c r="H2557" s="1015">
        <v>810</v>
      </c>
      <c r="I2557" s="1015">
        <v>675</v>
      </c>
    </row>
    <row r="2558" spans="1:9" s="606" customFormat="1" ht="15" customHeight="1">
      <c r="A2558" s="568">
        <v>4</v>
      </c>
      <c r="B2558" s="581" t="s">
        <v>5549</v>
      </c>
      <c r="C2558" s="581" t="s">
        <v>5658</v>
      </c>
      <c r="D2558" s="441"/>
      <c r="E2558" s="1078">
        <v>4320</v>
      </c>
      <c r="F2558" s="1015">
        <v>4500</v>
      </c>
      <c r="G2558" s="1015">
        <v>1800</v>
      </c>
      <c r="H2558" s="1015">
        <v>1350</v>
      </c>
      <c r="I2558" s="1015"/>
    </row>
    <row r="2559" spans="1:9" s="606" customFormat="1" ht="15" customHeight="1">
      <c r="A2559" s="568">
        <v>5</v>
      </c>
      <c r="B2559" s="581" t="s">
        <v>5549</v>
      </c>
      <c r="C2559" s="581" t="s">
        <v>5659</v>
      </c>
      <c r="D2559" s="441"/>
      <c r="E2559" s="1078">
        <v>4680</v>
      </c>
      <c r="F2559" s="1015">
        <v>5000</v>
      </c>
      <c r="G2559" s="1015">
        <v>2500</v>
      </c>
      <c r="H2559" s="1015">
        <v>0</v>
      </c>
      <c r="I2559" s="1015"/>
    </row>
    <row r="2560" spans="1:9" s="606" customFormat="1" ht="15" customHeight="1">
      <c r="A2560" s="568">
        <v>6</v>
      </c>
      <c r="B2560" s="581" t="s">
        <v>5549</v>
      </c>
      <c r="C2560" s="581" t="s">
        <v>5660</v>
      </c>
      <c r="D2560" s="441"/>
      <c r="E2560" s="1078">
        <v>4680</v>
      </c>
      <c r="F2560" s="1015">
        <v>5000</v>
      </c>
      <c r="G2560" s="1015">
        <v>2500</v>
      </c>
      <c r="H2560" s="1015">
        <v>0</v>
      </c>
      <c r="I2560" s="1015"/>
    </row>
    <row r="2561" spans="1:9" s="606" customFormat="1" ht="15" customHeight="1">
      <c r="A2561" s="568">
        <v>7</v>
      </c>
      <c r="B2561" s="581" t="s">
        <v>5549</v>
      </c>
      <c r="C2561" s="581" t="s">
        <v>5661</v>
      </c>
      <c r="D2561" s="441"/>
      <c r="E2561" s="1078">
        <v>4590</v>
      </c>
      <c r="F2561" s="1015">
        <v>4700</v>
      </c>
      <c r="G2561" s="1015">
        <v>1900</v>
      </c>
      <c r="H2561" s="1015">
        <v>1400</v>
      </c>
      <c r="I2561" s="1015">
        <v>1200</v>
      </c>
    </row>
    <row r="2562" spans="1:9" s="606" customFormat="1" ht="15" customHeight="1">
      <c r="A2562" s="568">
        <v>8</v>
      </c>
      <c r="B2562" s="581" t="s">
        <v>5549</v>
      </c>
      <c r="C2562" s="581" t="s">
        <v>5662</v>
      </c>
      <c r="D2562" s="441"/>
      <c r="E2562" s="1078">
        <v>3780</v>
      </c>
      <c r="F2562" s="1015">
        <v>4000</v>
      </c>
      <c r="G2562" s="1015">
        <v>1600</v>
      </c>
      <c r="H2562" s="1015">
        <v>1200</v>
      </c>
      <c r="I2562" s="1015"/>
    </row>
    <row r="2563" spans="1:9" s="606" customFormat="1" ht="15" customHeight="1">
      <c r="A2563" s="568">
        <v>9</v>
      </c>
      <c r="B2563" s="581" t="s">
        <v>566</v>
      </c>
      <c r="C2563" s="581" t="s">
        <v>5663</v>
      </c>
      <c r="D2563" s="441"/>
      <c r="E2563" s="1078">
        <v>2640</v>
      </c>
      <c r="F2563" s="1015">
        <v>3000</v>
      </c>
      <c r="G2563" s="1015">
        <v>0</v>
      </c>
      <c r="H2563" s="1015">
        <v>0</v>
      </c>
      <c r="I2563" s="1015"/>
    </row>
    <row r="2564" spans="1:9" s="606" customFormat="1" ht="15" customHeight="1">
      <c r="A2564" s="568">
        <v>10</v>
      </c>
      <c r="B2564" s="581" t="s">
        <v>566</v>
      </c>
      <c r="C2564" s="581" t="s">
        <v>5664</v>
      </c>
      <c r="D2564" s="441"/>
      <c r="E2564" s="1078">
        <v>1980</v>
      </c>
      <c r="F2564" s="1015">
        <v>2200</v>
      </c>
      <c r="G2564" s="1015">
        <v>900</v>
      </c>
      <c r="H2564" s="1015">
        <v>0</v>
      </c>
      <c r="I2564" s="1015"/>
    </row>
    <row r="2565" spans="1:9" s="606" customFormat="1" ht="15" customHeight="1">
      <c r="A2565" s="568">
        <v>11</v>
      </c>
      <c r="B2565" s="581" t="s">
        <v>566</v>
      </c>
      <c r="C2565" s="581" t="s">
        <v>5665</v>
      </c>
      <c r="D2565" s="441"/>
      <c r="E2565" s="1078">
        <v>630</v>
      </c>
      <c r="F2565" s="1015">
        <v>1200</v>
      </c>
      <c r="G2565" s="1015">
        <v>500</v>
      </c>
      <c r="H2565" s="1015">
        <v>350</v>
      </c>
      <c r="I2565" s="1015"/>
    </row>
    <row r="2566" spans="1:9" s="606" customFormat="1" ht="15" customHeight="1">
      <c r="A2566" s="568">
        <v>12</v>
      </c>
      <c r="B2566" s="1354" t="s">
        <v>5666</v>
      </c>
      <c r="C2566" s="1354"/>
      <c r="D2566" s="441"/>
      <c r="E2566" s="1078">
        <v>4560</v>
      </c>
      <c r="F2566" s="1015">
        <v>5000</v>
      </c>
      <c r="G2566" s="1015">
        <v>0</v>
      </c>
      <c r="H2566" s="1015">
        <v>0</v>
      </c>
      <c r="I2566" s="1015"/>
    </row>
    <row r="2567" spans="1:9" s="606" customFormat="1" ht="15" customHeight="1">
      <c r="A2567" s="568">
        <v>13</v>
      </c>
      <c r="B2567" s="1354" t="s">
        <v>5667</v>
      </c>
      <c r="C2567" s="1354"/>
      <c r="D2567" s="441"/>
      <c r="E2567" s="1078">
        <v>172.8</v>
      </c>
      <c r="F2567" s="1015">
        <v>300</v>
      </c>
      <c r="G2567" s="1015">
        <v>0</v>
      </c>
      <c r="H2567" s="1015">
        <v>0</v>
      </c>
      <c r="I2567" s="1015"/>
    </row>
    <row r="2568" spans="1:9" s="606" customFormat="1" ht="15" customHeight="1">
      <c r="A2568" s="568">
        <v>14</v>
      </c>
      <c r="B2568" s="1354" t="s">
        <v>5633</v>
      </c>
      <c r="C2568" s="1354"/>
      <c r="D2568" s="441"/>
      <c r="E2568" s="1078">
        <v>360</v>
      </c>
      <c r="F2568" s="1015">
        <v>400</v>
      </c>
      <c r="G2568" s="1015">
        <v>0</v>
      </c>
      <c r="H2568" s="1015">
        <v>0</v>
      </c>
      <c r="I2568" s="1015"/>
    </row>
    <row r="2569" spans="1:9" s="606" customFormat="1" ht="15" customHeight="1">
      <c r="A2569" s="568">
        <v>15</v>
      </c>
      <c r="B2569" s="1354" t="s">
        <v>5634</v>
      </c>
      <c r="C2569" s="1354"/>
      <c r="D2569" s="441"/>
      <c r="E2569" s="1078">
        <v>270</v>
      </c>
      <c r="F2569" s="1015">
        <v>300</v>
      </c>
      <c r="G2569" s="1015">
        <v>0</v>
      </c>
      <c r="H2569" s="1015">
        <v>0</v>
      </c>
      <c r="I2569" s="1015"/>
    </row>
    <row r="2570" spans="1:9" s="606" customFormat="1" ht="15" customHeight="1">
      <c r="A2570" s="568">
        <v>16</v>
      </c>
      <c r="B2570" s="581" t="s">
        <v>566</v>
      </c>
      <c r="C2570" s="581" t="s">
        <v>5668</v>
      </c>
      <c r="D2570" s="441"/>
      <c r="E2570" s="1078">
        <v>396</v>
      </c>
      <c r="F2570" s="1017">
        <v>900</v>
      </c>
      <c r="G2570" s="1017">
        <v>360</v>
      </c>
      <c r="H2570" s="1017">
        <v>270</v>
      </c>
      <c r="I2570" s="1012">
        <v>225</v>
      </c>
    </row>
    <row r="2571" spans="1:9" s="606" customFormat="1" ht="15" customHeight="1">
      <c r="A2571" s="568">
        <v>17</v>
      </c>
      <c r="B2571" s="581" t="s">
        <v>566</v>
      </c>
      <c r="C2571" s="581" t="s">
        <v>5669</v>
      </c>
      <c r="D2571" s="441"/>
      <c r="E2571" s="1078">
        <v>594</v>
      </c>
      <c r="F2571" s="1017">
        <v>1200</v>
      </c>
      <c r="G2571" s="1017">
        <v>480</v>
      </c>
      <c r="H2571" s="1017">
        <v>300</v>
      </c>
      <c r="I2571" s="1012"/>
    </row>
    <row r="2572" spans="1:9" s="606" customFormat="1" ht="15" customHeight="1">
      <c r="A2572" s="568">
        <v>18</v>
      </c>
      <c r="B2572" s="581" t="s">
        <v>566</v>
      </c>
      <c r="C2572" s="581" t="s">
        <v>5670</v>
      </c>
      <c r="D2572" s="441"/>
      <c r="E2572" s="1078">
        <v>360</v>
      </c>
      <c r="F2572" s="1017">
        <v>600</v>
      </c>
      <c r="G2572" s="1017">
        <v>400</v>
      </c>
      <c r="H2572" s="1017">
        <v>300</v>
      </c>
      <c r="I2572" s="1012">
        <v>200</v>
      </c>
    </row>
    <row r="2573" spans="1:9" s="606" customFormat="1" ht="15" customHeight="1">
      <c r="A2573" s="568">
        <v>19</v>
      </c>
      <c r="B2573" s="581"/>
      <c r="C2573" s="581" t="s">
        <v>5671</v>
      </c>
      <c r="D2573" s="441"/>
      <c r="E2573" s="1078">
        <v>129.6</v>
      </c>
      <c r="F2573" s="1017">
        <v>600</v>
      </c>
      <c r="G2573" s="1017">
        <v>400</v>
      </c>
      <c r="H2573" s="1017">
        <v>300</v>
      </c>
      <c r="I2573" s="1012"/>
    </row>
    <row r="2574" spans="1:9" s="606" customFormat="1" ht="15" customHeight="1">
      <c r="A2574" s="568">
        <v>20</v>
      </c>
      <c r="B2574" s="1354" t="s">
        <v>5633</v>
      </c>
      <c r="C2574" s="1354"/>
      <c r="D2574" s="441"/>
      <c r="E2574" s="1078">
        <v>172.8</v>
      </c>
      <c r="F2574" s="1015">
        <v>250</v>
      </c>
      <c r="G2574" s="1015">
        <v>0</v>
      </c>
      <c r="H2574" s="1015">
        <v>0</v>
      </c>
      <c r="I2574" s="1012"/>
    </row>
    <row r="2575" spans="1:9" s="606" customFormat="1" ht="15" customHeight="1">
      <c r="A2575" s="568">
        <v>21</v>
      </c>
      <c r="B2575" s="1354" t="s">
        <v>5634</v>
      </c>
      <c r="C2575" s="1354"/>
      <c r="D2575" s="441"/>
      <c r="E2575" s="1078">
        <v>144</v>
      </c>
      <c r="F2575" s="1015">
        <v>200</v>
      </c>
      <c r="G2575" s="1015">
        <v>0</v>
      </c>
      <c r="H2575" s="1015">
        <v>0</v>
      </c>
      <c r="I2575" s="1012"/>
    </row>
    <row r="2576" spans="1:9" s="606" customFormat="1" ht="15" customHeight="1">
      <c r="A2576" s="568">
        <v>22</v>
      </c>
      <c r="B2576" s="612" t="s">
        <v>5672</v>
      </c>
      <c r="C2576" s="581" t="s">
        <v>5673</v>
      </c>
      <c r="D2576" s="441"/>
      <c r="E2576" s="1080">
        <v>0</v>
      </c>
      <c r="F2576" s="1015">
        <v>500</v>
      </c>
      <c r="G2576" s="1015">
        <v>300</v>
      </c>
      <c r="H2576" s="1015">
        <v>0</v>
      </c>
      <c r="I2576" s="1012"/>
    </row>
    <row r="2577" spans="1:9" s="606" customFormat="1" ht="15" customHeight="1">
      <c r="A2577" s="568">
        <v>23</v>
      </c>
      <c r="B2577" s="612" t="s">
        <v>5674</v>
      </c>
      <c r="C2577" s="581" t="s">
        <v>5675</v>
      </c>
      <c r="D2577" s="441"/>
      <c r="E2577" s="1080">
        <v>0</v>
      </c>
      <c r="F2577" s="1015">
        <v>500</v>
      </c>
      <c r="G2577" s="1015">
        <v>300</v>
      </c>
      <c r="H2577" s="1015">
        <v>250</v>
      </c>
      <c r="I2577" s="1012"/>
    </row>
    <row r="2578" spans="1:9" s="606" customFormat="1" ht="15" customHeight="1">
      <c r="A2578" s="568">
        <v>24</v>
      </c>
      <c r="B2578" s="612" t="s">
        <v>5676</v>
      </c>
      <c r="C2578" s="581" t="s">
        <v>5677</v>
      </c>
      <c r="D2578" s="441"/>
      <c r="E2578" s="1080">
        <v>0</v>
      </c>
      <c r="F2578" s="1015">
        <v>300</v>
      </c>
      <c r="G2578" s="1015">
        <v>200</v>
      </c>
      <c r="H2578" s="1015">
        <v>0</v>
      </c>
      <c r="I2578" s="1012"/>
    </row>
    <row r="2579" spans="1:9" s="606" customFormat="1" ht="15" customHeight="1">
      <c r="A2579" s="568">
        <v>25</v>
      </c>
      <c r="B2579" s="581" t="s">
        <v>5678</v>
      </c>
      <c r="C2579" s="581" t="s">
        <v>5679</v>
      </c>
      <c r="D2579" s="441"/>
      <c r="E2579" s="1078">
        <v>288</v>
      </c>
      <c r="F2579" s="1015">
        <v>500</v>
      </c>
      <c r="G2579" s="1015">
        <v>350</v>
      </c>
      <c r="H2579" s="1015">
        <v>250</v>
      </c>
      <c r="I2579" s="1015"/>
    </row>
    <row r="2580" spans="1:9" s="606" customFormat="1" ht="15" customHeight="1">
      <c r="A2580" s="568">
        <v>26</v>
      </c>
      <c r="B2580" s="581" t="s">
        <v>5678</v>
      </c>
      <c r="C2580" s="581" t="s">
        <v>5680</v>
      </c>
      <c r="D2580" s="441"/>
      <c r="E2580" s="1078">
        <v>390</v>
      </c>
      <c r="F2580" s="1015">
        <v>600</v>
      </c>
      <c r="G2580" s="1015">
        <v>400</v>
      </c>
      <c r="H2580" s="1015">
        <v>0</v>
      </c>
      <c r="I2580" s="1015"/>
    </row>
    <row r="2581" spans="1:9" s="606" customFormat="1" ht="32.25" customHeight="1">
      <c r="A2581" s="568">
        <v>27</v>
      </c>
      <c r="B2581" s="581" t="s">
        <v>5681</v>
      </c>
      <c r="C2581" s="581" t="s">
        <v>5682</v>
      </c>
      <c r="D2581" s="441"/>
      <c r="E2581" s="1078">
        <v>0</v>
      </c>
      <c r="F2581" s="1015">
        <v>450</v>
      </c>
      <c r="G2581" s="1015">
        <v>350</v>
      </c>
      <c r="H2581" s="1015">
        <v>250</v>
      </c>
      <c r="I2581" s="1015">
        <v>150</v>
      </c>
    </row>
    <row r="2582" spans="1:9" s="606" customFormat="1" ht="15" customHeight="1">
      <c r="A2582" s="568">
        <v>28</v>
      </c>
      <c r="B2582" s="581" t="s">
        <v>5681</v>
      </c>
      <c r="C2582" s="581" t="s">
        <v>5683</v>
      </c>
      <c r="D2582" s="441"/>
      <c r="E2582" s="1078">
        <v>0</v>
      </c>
      <c r="F2582" s="1015">
        <v>300</v>
      </c>
      <c r="G2582" s="1015">
        <v>150</v>
      </c>
      <c r="H2582" s="1015">
        <v>0</v>
      </c>
      <c r="I2582" s="1015"/>
    </row>
    <row r="2583" spans="1:9" s="606" customFormat="1" ht="15" customHeight="1">
      <c r="A2583" s="568">
        <v>29</v>
      </c>
      <c r="B2583" s="1354" t="s">
        <v>5684</v>
      </c>
      <c r="C2583" s="1354"/>
      <c r="D2583" s="441"/>
      <c r="E2583" s="1078">
        <v>705.6</v>
      </c>
      <c r="F2583" s="1015">
        <v>1000</v>
      </c>
      <c r="G2583" s="1015">
        <v>0</v>
      </c>
      <c r="H2583" s="1015">
        <v>0</v>
      </c>
      <c r="I2583" s="1015"/>
    </row>
    <row r="2584" spans="1:9" s="606" customFormat="1" ht="15" customHeight="1">
      <c r="A2584" s="568">
        <v>30</v>
      </c>
      <c r="B2584" s="1354" t="s">
        <v>5685</v>
      </c>
      <c r="C2584" s="1354"/>
      <c r="D2584" s="441"/>
      <c r="E2584" s="1078">
        <v>144</v>
      </c>
      <c r="F2584" s="1015">
        <v>300</v>
      </c>
      <c r="G2584" s="1015">
        <v>250</v>
      </c>
      <c r="H2584" s="1015">
        <v>150</v>
      </c>
      <c r="I2584" s="1015"/>
    </row>
    <row r="2585" spans="1:9" s="606" customFormat="1" ht="15" customHeight="1">
      <c r="A2585" s="608">
        <v>40</v>
      </c>
      <c r="B2585" s="609" t="s">
        <v>5686</v>
      </c>
      <c r="C2585" s="613"/>
      <c r="D2585" s="613"/>
      <c r="E2585" s="1081"/>
      <c r="F2585" s="1016"/>
      <c r="G2585" s="1016"/>
      <c r="H2585" s="1016"/>
      <c r="I2585" s="1016"/>
    </row>
    <row r="2586" spans="1:9" s="606" customFormat="1" ht="34.5" customHeight="1">
      <c r="A2586" s="612">
        <v>1</v>
      </c>
      <c r="B2586" s="581" t="s">
        <v>947</v>
      </c>
      <c r="C2586" s="581" t="s">
        <v>5687</v>
      </c>
      <c r="D2586" s="441"/>
      <c r="E2586" s="1078">
        <v>5280</v>
      </c>
      <c r="F2586" s="1014">
        <v>7000</v>
      </c>
      <c r="G2586" s="1015">
        <v>2800</v>
      </c>
      <c r="H2586" s="1015">
        <v>2100</v>
      </c>
      <c r="I2586" s="1015"/>
    </row>
    <row r="2587" spans="1:9" s="606" customFormat="1" ht="34.5" customHeight="1">
      <c r="A2587" s="612">
        <v>2</v>
      </c>
      <c r="B2587" s="581" t="s">
        <v>947</v>
      </c>
      <c r="C2587" s="581" t="s">
        <v>5688</v>
      </c>
      <c r="D2587" s="441"/>
      <c r="E2587" s="1078">
        <v>4488</v>
      </c>
      <c r="F2587" s="1014">
        <v>6000</v>
      </c>
      <c r="G2587" s="1015">
        <v>2400</v>
      </c>
      <c r="H2587" s="1015">
        <v>1800</v>
      </c>
      <c r="I2587" s="1015"/>
    </row>
    <row r="2588" spans="1:9" s="606" customFormat="1" ht="34.5" customHeight="1">
      <c r="A2588" s="612">
        <v>3</v>
      </c>
      <c r="B2588" s="581" t="s">
        <v>947</v>
      </c>
      <c r="C2588" s="581" t="s">
        <v>5689</v>
      </c>
      <c r="D2588" s="441"/>
      <c r="E2588" s="1078">
        <v>5940</v>
      </c>
      <c r="F2588" s="1014">
        <v>7800</v>
      </c>
      <c r="G2588" s="1015">
        <v>3120</v>
      </c>
      <c r="H2588" s="1015">
        <v>2340</v>
      </c>
      <c r="I2588" s="1015"/>
    </row>
    <row r="2589" spans="1:9" s="606" customFormat="1" ht="34.5" customHeight="1">
      <c r="A2589" s="612">
        <v>4</v>
      </c>
      <c r="B2589" s="581" t="s">
        <v>947</v>
      </c>
      <c r="C2589" s="581" t="s">
        <v>5690</v>
      </c>
      <c r="D2589" s="441"/>
      <c r="E2589" s="1078">
        <v>9900</v>
      </c>
      <c r="F2589" s="1014">
        <v>11000</v>
      </c>
      <c r="G2589" s="1015">
        <v>4400</v>
      </c>
      <c r="H2589" s="1015">
        <v>3300</v>
      </c>
      <c r="I2589" s="1015">
        <v>2750</v>
      </c>
    </row>
    <row r="2590" spans="1:9" s="606" customFormat="1" ht="34.5" customHeight="1">
      <c r="A2590" s="612">
        <v>5</v>
      </c>
      <c r="B2590" s="581" t="s">
        <v>947</v>
      </c>
      <c r="C2590" s="581" t="s">
        <v>5691</v>
      </c>
      <c r="D2590" s="441"/>
      <c r="E2590" s="1078">
        <v>7128</v>
      </c>
      <c r="F2590" s="1014">
        <v>9400</v>
      </c>
      <c r="G2590" s="1015">
        <v>3760</v>
      </c>
      <c r="H2590" s="1015">
        <v>0</v>
      </c>
      <c r="I2590" s="1015"/>
    </row>
    <row r="2591" spans="1:9" s="606" customFormat="1" ht="34.5" customHeight="1">
      <c r="A2591" s="612">
        <v>6</v>
      </c>
      <c r="B2591" s="581" t="s">
        <v>947</v>
      </c>
      <c r="C2591" s="581" t="s">
        <v>5692</v>
      </c>
      <c r="D2591" s="441"/>
      <c r="E2591" s="1078">
        <v>4224</v>
      </c>
      <c r="F2591" s="1014">
        <v>5500</v>
      </c>
      <c r="G2591" s="1015">
        <v>2200</v>
      </c>
      <c r="H2591" s="1015">
        <v>1650</v>
      </c>
      <c r="I2591" s="1015">
        <v>1375</v>
      </c>
    </row>
    <row r="2592" spans="1:9" s="606" customFormat="1" ht="34.5" customHeight="1">
      <c r="A2592" s="612">
        <v>7</v>
      </c>
      <c r="B2592" s="581" t="s">
        <v>947</v>
      </c>
      <c r="C2592" s="581" t="s">
        <v>5693</v>
      </c>
      <c r="D2592" s="441"/>
      <c r="E2592" s="1078">
        <v>3775.2</v>
      </c>
      <c r="F2592" s="1014">
        <v>4800</v>
      </c>
      <c r="G2592" s="1015">
        <v>1920</v>
      </c>
      <c r="H2592" s="1015">
        <v>1440</v>
      </c>
      <c r="I2592" s="1015">
        <v>1200</v>
      </c>
    </row>
    <row r="2593" spans="1:9" s="606" customFormat="1" ht="34.5" customHeight="1">
      <c r="A2593" s="612">
        <v>8</v>
      </c>
      <c r="B2593" s="581" t="s">
        <v>947</v>
      </c>
      <c r="C2593" s="581" t="s">
        <v>5694</v>
      </c>
      <c r="D2593" s="441"/>
      <c r="E2593" s="1078">
        <v>4224</v>
      </c>
      <c r="F2593" s="1014">
        <v>5500</v>
      </c>
      <c r="G2593" s="1015">
        <v>2200</v>
      </c>
      <c r="H2593" s="1015">
        <v>0</v>
      </c>
      <c r="I2593" s="1015"/>
    </row>
    <row r="2594" spans="1:9" s="606" customFormat="1" ht="34.5" customHeight="1">
      <c r="A2594" s="612">
        <v>9</v>
      </c>
      <c r="B2594" s="581" t="s">
        <v>947</v>
      </c>
      <c r="C2594" s="581" t="s">
        <v>5695</v>
      </c>
      <c r="D2594" s="441"/>
      <c r="E2594" s="1078">
        <v>5016</v>
      </c>
      <c r="F2594" s="1014">
        <v>6500</v>
      </c>
      <c r="G2594" s="1015">
        <v>2600</v>
      </c>
      <c r="H2594" s="1015">
        <v>0</v>
      </c>
      <c r="I2594" s="1015"/>
    </row>
    <row r="2595" spans="1:9" s="606" customFormat="1" ht="34.5" customHeight="1">
      <c r="A2595" s="612">
        <v>10</v>
      </c>
      <c r="B2595" s="581" t="s">
        <v>947</v>
      </c>
      <c r="C2595" s="581" t="s">
        <v>5696</v>
      </c>
      <c r="D2595" s="441"/>
      <c r="E2595" s="1078">
        <v>2244</v>
      </c>
      <c r="F2595" s="1014">
        <v>3000</v>
      </c>
      <c r="G2595" s="1015">
        <v>1200</v>
      </c>
      <c r="H2595" s="1015">
        <v>0</v>
      </c>
      <c r="I2595" s="1015"/>
    </row>
    <row r="2596" spans="1:9" s="606" customFormat="1" ht="34.5" customHeight="1">
      <c r="A2596" s="612">
        <v>11</v>
      </c>
      <c r="B2596" s="581" t="s">
        <v>5697</v>
      </c>
      <c r="C2596" s="581" t="s">
        <v>5698</v>
      </c>
      <c r="D2596" s="441"/>
      <c r="E2596" s="1078">
        <v>4224</v>
      </c>
      <c r="F2596" s="1015">
        <v>4500</v>
      </c>
      <c r="G2596" s="1015">
        <v>3000</v>
      </c>
      <c r="H2596" s="1015">
        <v>1800</v>
      </c>
      <c r="I2596" s="1015"/>
    </row>
    <row r="2597" spans="1:9" s="606" customFormat="1" ht="34.5" customHeight="1">
      <c r="A2597" s="612">
        <v>12</v>
      </c>
      <c r="B2597" s="581" t="s">
        <v>5697</v>
      </c>
      <c r="C2597" s="581" t="s">
        <v>5699</v>
      </c>
      <c r="D2597" s="441"/>
      <c r="E2597" s="1078">
        <v>1584</v>
      </c>
      <c r="F2597" s="1015">
        <v>2500</v>
      </c>
      <c r="G2597" s="1015">
        <v>1600</v>
      </c>
      <c r="H2597" s="1015">
        <v>600</v>
      </c>
      <c r="I2597" s="1015"/>
    </row>
    <row r="2598" spans="1:9" s="606" customFormat="1" ht="34.5" customHeight="1">
      <c r="A2598" s="612">
        <v>13</v>
      </c>
      <c r="B2598" s="581" t="s">
        <v>5697</v>
      </c>
      <c r="C2598" s="581" t="s">
        <v>5700</v>
      </c>
      <c r="D2598" s="441"/>
      <c r="E2598" s="1078">
        <v>1056</v>
      </c>
      <c r="F2598" s="1015">
        <v>1400</v>
      </c>
      <c r="G2598" s="1015">
        <v>910</v>
      </c>
      <c r="H2598" s="1015">
        <v>400</v>
      </c>
      <c r="I2598" s="1015"/>
    </row>
    <row r="2599" spans="1:9" s="606" customFormat="1" ht="34.5" customHeight="1">
      <c r="A2599" s="612">
        <v>14</v>
      </c>
      <c r="B2599" s="581" t="s">
        <v>5697</v>
      </c>
      <c r="C2599" s="581" t="s">
        <v>5701</v>
      </c>
      <c r="D2599" s="441"/>
      <c r="E2599" s="1078">
        <v>660</v>
      </c>
      <c r="F2599" s="1015">
        <v>700</v>
      </c>
      <c r="G2599" s="1015">
        <v>450</v>
      </c>
      <c r="H2599" s="1015">
        <v>0</v>
      </c>
      <c r="I2599" s="1015"/>
    </row>
    <row r="2600" spans="1:9" s="606" customFormat="1" ht="34.5" customHeight="1">
      <c r="A2600" s="612">
        <v>15</v>
      </c>
      <c r="B2600" s="581" t="s">
        <v>5697</v>
      </c>
      <c r="C2600" s="581" t="s">
        <v>5702</v>
      </c>
      <c r="D2600" s="441"/>
      <c r="E2600" s="1078">
        <v>1122</v>
      </c>
      <c r="F2600" s="1015">
        <v>2000</v>
      </c>
      <c r="G2600" s="1015">
        <v>1200</v>
      </c>
      <c r="H2600" s="1015">
        <v>500</v>
      </c>
      <c r="I2600" s="1015"/>
    </row>
    <row r="2601" spans="1:9" s="606" customFormat="1" ht="34.5" customHeight="1">
      <c r="A2601" s="612">
        <v>16</v>
      </c>
      <c r="B2601" s="581" t="s">
        <v>5697</v>
      </c>
      <c r="C2601" s="581" t="s">
        <v>5703</v>
      </c>
      <c r="D2601" s="441"/>
      <c r="E2601" s="1078">
        <v>396</v>
      </c>
      <c r="F2601" s="1015">
        <v>500</v>
      </c>
      <c r="G2601" s="1015">
        <v>450</v>
      </c>
      <c r="H2601" s="1015">
        <v>350</v>
      </c>
      <c r="I2601" s="1015">
        <v>250</v>
      </c>
    </row>
    <row r="2602" spans="1:9" s="606" customFormat="1" ht="34.5" customHeight="1">
      <c r="A2602" s="612">
        <v>17</v>
      </c>
      <c r="B2602" s="581" t="s">
        <v>5704</v>
      </c>
      <c r="C2602" s="581" t="s">
        <v>5705</v>
      </c>
      <c r="D2602" s="441"/>
      <c r="E2602" s="1078">
        <v>2772</v>
      </c>
      <c r="F2602" s="1015">
        <v>3000</v>
      </c>
      <c r="G2602" s="1015">
        <v>1800</v>
      </c>
      <c r="H2602" s="1015">
        <v>900</v>
      </c>
      <c r="I2602" s="1015">
        <v>500</v>
      </c>
    </row>
    <row r="2603" spans="1:9" s="606" customFormat="1" ht="34.5" customHeight="1">
      <c r="A2603" s="612">
        <v>18</v>
      </c>
      <c r="B2603" s="581" t="s">
        <v>5704</v>
      </c>
      <c r="C2603" s="581" t="s">
        <v>5706</v>
      </c>
      <c r="D2603" s="441"/>
      <c r="E2603" s="1078">
        <v>1320</v>
      </c>
      <c r="F2603" s="1015">
        <v>1500</v>
      </c>
      <c r="G2603" s="1015">
        <v>900</v>
      </c>
      <c r="H2603" s="1015">
        <v>600</v>
      </c>
      <c r="I2603" s="1015"/>
    </row>
    <row r="2604" spans="1:9" s="606" customFormat="1" ht="34.5" customHeight="1">
      <c r="A2604" s="612">
        <v>19</v>
      </c>
      <c r="B2604" s="581" t="s">
        <v>5704</v>
      </c>
      <c r="C2604" s="581" t="s">
        <v>5707</v>
      </c>
      <c r="D2604" s="441"/>
      <c r="E2604" s="1078">
        <v>1056</v>
      </c>
      <c r="F2604" s="1015">
        <v>1350</v>
      </c>
      <c r="G2604" s="1015">
        <v>850</v>
      </c>
      <c r="H2604" s="1015">
        <v>500</v>
      </c>
      <c r="I2604" s="1015"/>
    </row>
    <row r="2605" spans="1:9" s="606" customFormat="1" ht="34.5" customHeight="1">
      <c r="A2605" s="612">
        <v>20</v>
      </c>
      <c r="B2605" s="581" t="s">
        <v>5708</v>
      </c>
      <c r="C2605" s="581" t="s">
        <v>5709</v>
      </c>
      <c r="D2605" s="441"/>
      <c r="E2605" s="1078">
        <v>1056</v>
      </c>
      <c r="F2605" s="1015">
        <v>1200</v>
      </c>
      <c r="G2605" s="1015">
        <v>600</v>
      </c>
      <c r="H2605" s="1015">
        <v>300</v>
      </c>
      <c r="I2605" s="1015"/>
    </row>
    <row r="2606" spans="1:9" s="606" customFormat="1" ht="34.5" customHeight="1">
      <c r="A2606" s="612">
        <v>21</v>
      </c>
      <c r="B2606" s="581" t="s">
        <v>5708</v>
      </c>
      <c r="C2606" s="581" t="s">
        <v>5710</v>
      </c>
      <c r="D2606" s="441"/>
      <c r="E2606" s="1078">
        <v>864</v>
      </c>
      <c r="F2606" s="1015">
        <v>1000</v>
      </c>
      <c r="G2606" s="1015">
        <v>550</v>
      </c>
      <c r="H2606" s="1015">
        <v>250</v>
      </c>
      <c r="I2606" s="1015"/>
    </row>
    <row r="2607" spans="1:9" s="606" customFormat="1" ht="34.5" customHeight="1">
      <c r="A2607" s="612">
        <v>22</v>
      </c>
      <c r="B2607" s="581" t="s">
        <v>5708</v>
      </c>
      <c r="C2607" s="581" t="s">
        <v>5711</v>
      </c>
      <c r="D2607" s="441"/>
      <c r="E2607" s="1078">
        <v>576</v>
      </c>
      <c r="F2607" s="1015">
        <v>900</v>
      </c>
      <c r="G2607" s="1015">
        <v>500</v>
      </c>
      <c r="H2607" s="1015">
        <v>250</v>
      </c>
      <c r="I2607" s="1015"/>
    </row>
    <row r="2608" spans="1:9" s="606" customFormat="1" ht="34.5" customHeight="1">
      <c r="A2608" s="612">
        <v>23</v>
      </c>
      <c r="B2608" s="581" t="s">
        <v>5708</v>
      </c>
      <c r="C2608" s="581" t="s">
        <v>5712</v>
      </c>
      <c r="D2608" s="441"/>
      <c r="E2608" s="1078">
        <v>360</v>
      </c>
      <c r="F2608" s="1015">
        <v>550</v>
      </c>
      <c r="G2608" s="1015">
        <v>450</v>
      </c>
      <c r="H2608" s="1015">
        <v>350</v>
      </c>
      <c r="I2608" s="1015">
        <v>250</v>
      </c>
    </row>
    <row r="2609" spans="1:9" s="606" customFormat="1" ht="34.5" customHeight="1">
      <c r="A2609" s="612">
        <v>24</v>
      </c>
      <c r="B2609" s="581" t="s">
        <v>5713</v>
      </c>
      <c r="C2609" s="581" t="s">
        <v>5714</v>
      </c>
      <c r="D2609" s="441"/>
      <c r="E2609" s="1078">
        <v>5544</v>
      </c>
      <c r="F2609" s="1015">
        <v>5700</v>
      </c>
      <c r="G2609" s="1015">
        <v>0</v>
      </c>
      <c r="H2609" s="1015">
        <v>0</v>
      </c>
      <c r="I2609" s="1015"/>
    </row>
    <row r="2610" spans="1:9" s="606" customFormat="1" ht="34.5" customHeight="1">
      <c r="A2610" s="612">
        <v>25</v>
      </c>
      <c r="B2610" s="581" t="s">
        <v>5713</v>
      </c>
      <c r="C2610" s="581" t="s">
        <v>5715</v>
      </c>
      <c r="D2610" s="441"/>
      <c r="E2610" s="1078">
        <v>2112</v>
      </c>
      <c r="F2610" s="1015">
        <v>2500</v>
      </c>
      <c r="G2610" s="1015">
        <v>1300</v>
      </c>
      <c r="H2610" s="1015">
        <v>750</v>
      </c>
      <c r="I2610" s="1015"/>
    </row>
    <row r="2611" spans="1:9" s="606" customFormat="1" ht="34.5" customHeight="1">
      <c r="A2611" s="612">
        <v>26</v>
      </c>
      <c r="B2611" s="581" t="s">
        <v>5716</v>
      </c>
      <c r="C2611" s="581" t="s">
        <v>5717</v>
      </c>
      <c r="D2611" s="441"/>
      <c r="E2611" s="1078">
        <v>3024</v>
      </c>
      <c r="F2611" s="1015">
        <v>3200</v>
      </c>
      <c r="G2611" s="1015">
        <v>0</v>
      </c>
      <c r="H2611" s="1015">
        <v>0</v>
      </c>
      <c r="I2611" s="1015"/>
    </row>
    <row r="2612" spans="1:9" s="606" customFormat="1" ht="34.5" customHeight="1">
      <c r="A2612" s="612">
        <v>27</v>
      </c>
      <c r="B2612" s="581" t="s">
        <v>5716</v>
      </c>
      <c r="C2612" s="581" t="s">
        <v>5718</v>
      </c>
      <c r="D2612" s="441"/>
      <c r="E2612" s="1078">
        <v>3024</v>
      </c>
      <c r="F2612" s="1015">
        <v>3200</v>
      </c>
      <c r="G2612" s="1015">
        <v>0</v>
      </c>
      <c r="H2612" s="1015">
        <v>0</v>
      </c>
      <c r="I2612" s="1015"/>
    </row>
    <row r="2613" spans="1:9" s="606" customFormat="1" ht="34.5" customHeight="1">
      <c r="A2613" s="612">
        <v>28</v>
      </c>
      <c r="B2613" s="581" t="s">
        <v>5719</v>
      </c>
      <c r="C2613" s="581" t="s">
        <v>5720</v>
      </c>
      <c r="D2613" s="441"/>
      <c r="E2613" s="1078">
        <v>2772</v>
      </c>
      <c r="F2613" s="1015">
        <v>2800</v>
      </c>
      <c r="G2613" s="1015">
        <v>0</v>
      </c>
      <c r="H2613" s="1015">
        <v>0</v>
      </c>
      <c r="I2613" s="1015"/>
    </row>
    <row r="2614" spans="1:9" s="606" customFormat="1" ht="34.5" customHeight="1">
      <c r="A2614" s="612">
        <v>29</v>
      </c>
      <c r="B2614" s="581" t="s">
        <v>5721</v>
      </c>
      <c r="C2614" s="581" t="s">
        <v>5722</v>
      </c>
      <c r="D2614" s="441"/>
      <c r="E2614" s="1078">
        <v>3960</v>
      </c>
      <c r="F2614" s="1015">
        <v>4000</v>
      </c>
      <c r="G2614" s="1015">
        <v>0</v>
      </c>
      <c r="H2614" s="1015">
        <v>0</v>
      </c>
      <c r="I2614" s="1015"/>
    </row>
    <row r="2615" spans="1:9" s="606" customFormat="1" ht="34.5" customHeight="1">
      <c r="A2615" s="612">
        <v>30</v>
      </c>
      <c r="B2615" s="581" t="s">
        <v>5723</v>
      </c>
      <c r="C2615" s="581" t="s">
        <v>5724</v>
      </c>
      <c r="D2615" s="441"/>
      <c r="E2615" s="1078">
        <v>3960</v>
      </c>
      <c r="F2615" s="1015">
        <v>4000</v>
      </c>
      <c r="G2615" s="1015">
        <v>0</v>
      </c>
      <c r="H2615" s="1015">
        <v>0</v>
      </c>
      <c r="I2615" s="1015"/>
    </row>
    <row r="2616" spans="1:9" s="606" customFormat="1" ht="34.5" customHeight="1">
      <c r="A2616" s="612">
        <v>31</v>
      </c>
      <c r="B2616" s="581" t="s">
        <v>5725</v>
      </c>
      <c r="C2616" s="581" t="s">
        <v>5725</v>
      </c>
      <c r="D2616" s="441"/>
      <c r="E2616" s="1078">
        <v>5544</v>
      </c>
      <c r="F2616" s="1015">
        <v>5600</v>
      </c>
      <c r="G2616" s="1015">
        <v>0</v>
      </c>
      <c r="H2616" s="1015">
        <v>0</v>
      </c>
      <c r="I2616" s="1015"/>
    </row>
    <row r="2617" spans="1:9" s="606" customFormat="1" ht="34.5" customHeight="1">
      <c r="A2617" s="612">
        <v>32</v>
      </c>
      <c r="B2617" s="581" t="s">
        <v>5726</v>
      </c>
      <c r="C2617" s="581" t="s">
        <v>5726</v>
      </c>
      <c r="D2617" s="441"/>
      <c r="E2617" s="1078">
        <v>2772</v>
      </c>
      <c r="F2617" s="1015">
        <v>2800</v>
      </c>
      <c r="G2617" s="1015">
        <v>0</v>
      </c>
      <c r="H2617" s="1015">
        <v>0</v>
      </c>
      <c r="I2617" s="1015"/>
    </row>
    <row r="2618" spans="1:9" s="606" customFormat="1" ht="34.5" customHeight="1">
      <c r="A2618" s="612">
        <v>33</v>
      </c>
      <c r="B2618" s="581" t="s">
        <v>5727</v>
      </c>
      <c r="C2618" s="581" t="s">
        <v>5727</v>
      </c>
      <c r="D2618" s="441"/>
      <c r="E2618" s="1078">
        <v>2640</v>
      </c>
      <c r="F2618" s="1015">
        <v>2700</v>
      </c>
      <c r="G2618" s="1015">
        <v>0</v>
      </c>
      <c r="H2618" s="1015">
        <v>0</v>
      </c>
      <c r="I2618" s="1015"/>
    </row>
    <row r="2619" spans="1:9" s="606" customFormat="1" ht="34.5" customHeight="1">
      <c r="A2619" s="612">
        <v>34</v>
      </c>
      <c r="B2619" s="581" t="s">
        <v>5728</v>
      </c>
      <c r="C2619" s="581" t="s">
        <v>5729</v>
      </c>
      <c r="D2619" s="441"/>
      <c r="E2619" s="1078">
        <v>726</v>
      </c>
      <c r="F2619" s="1015">
        <v>900</v>
      </c>
      <c r="G2619" s="1015">
        <v>600</v>
      </c>
      <c r="H2619" s="1015">
        <v>0</v>
      </c>
      <c r="I2619" s="1015"/>
    </row>
    <row r="2620" spans="1:9" s="606" customFormat="1" ht="34.5" customHeight="1">
      <c r="A2620" s="612">
        <v>35</v>
      </c>
      <c r="B2620" s="581" t="s">
        <v>5728</v>
      </c>
      <c r="C2620" s="581" t="s">
        <v>5730</v>
      </c>
      <c r="D2620" s="441"/>
      <c r="E2620" s="1078">
        <v>726</v>
      </c>
      <c r="F2620" s="1015">
        <v>900</v>
      </c>
      <c r="G2620" s="1015">
        <v>600</v>
      </c>
      <c r="H2620" s="1015">
        <v>0</v>
      </c>
      <c r="I2620" s="1015"/>
    </row>
    <row r="2621" spans="1:9" s="606" customFormat="1" ht="34.5" customHeight="1">
      <c r="A2621" s="612">
        <v>36</v>
      </c>
      <c r="B2621" s="581" t="s">
        <v>5728</v>
      </c>
      <c r="C2621" s="581" t="s">
        <v>5731</v>
      </c>
      <c r="D2621" s="441"/>
      <c r="E2621" s="1078">
        <v>792</v>
      </c>
      <c r="F2621" s="1015">
        <v>1100</v>
      </c>
      <c r="G2621" s="1015">
        <v>850</v>
      </c>
      <c r="H2621" s="1015">
        <v>500</v>
      </c>
      <c r="I2621" s="1015"/>
    </row>
    <row r="2622" spans="1:9" s="606" customFormat="1" ht="34.5" customHeight="1">
      <c r="A2622" s="612">
        <v>37</v>
      </c>
      <c r="B2622" s="581" t="s">
        <v>5728</v>
      </c>
      <c r="C2622" s="581" t="s">
        <v>5732</v>
      </c>
      <c r="D2622" s="441"/>
      <c r="E2622" s="1078">
        <v>792</v>
      </c>
      <c r="F2622" s="1015">
        <v>900</v>
      </c>
      <c r="G2622" s="1015">
        <v>600</v>
      </c>
      <c r="H2622" s="1015">
        <v>400</v>
      </c>
      <c r="I2622" s="1015"/>
    </row>
    <row r="2623" spans="1:9" s="606" customFormat="1" ht="34.5" customHeight="1">
      <c r="A2623" s="612">
        <v>38</v>
      </c>
      <c r="B2623" s="581" t="s">
        <v>5728</v>
      </c>
      <c r="C2623" s="581" t="s">
        <v>5733</v>
      </c>
      <c r="D2623" s="441"/>
      <c r="E2623" s="1078">
        <v>726</v>
      </c>
      <c r="F2623" s="1015">
        <v>900</v>
      </c>
      <c r="G2623" s="1015">
        <v>600</v>
      </c>
      <c r="H2623" s="1015">
        <v>0</v>
      </c>
      <c r="I2623" s="1015"/>
    </row>
    <row r="2624" spans="1:9" s="606" customFormat="1" ht="34.5" customHeight="1">
      <c r="A2624" s="612">
        <v>39</v>
      </c>
      <c r="B2624" s="581" t="s">
        <v>5728</v>
      </c>
      <c r="C2624" s="581" t="s">
        <v>5734</v>
      </c>
      <c r="D2624" s="441"/>
      <c r="E2624" s="1078">
        <v>792</v>
      </c>
      <c r="F2624" s="1015">
        <v>1000</v>
      </c>
      <c r="G2624" s="1015">
        <v>0</v>
      </c>
      <c r="H2624" s="1015">
        <v>0</v>
      </c>
      <c r="I2624" s="1015"/>
    </row>
    <row r="2625" spans="1:9" s="606" customFormat="1" ht="34.5" customHeight="1">
      <c r="A2625" s="612">
        <v>40</v>
      </c>
      <c r="B2625" s="581" t="s">
        <v>5728</v>
      </c>
      <c r="C2625" s="581" t="s">
        <v>5735</v>
      </c>
      <c r="D2625" s="441"/>
      <c r="E2625" s="1078">
        <v>726</v>
      </c>
      <c r="F2625" s="1015">
        <v>900</v>
      </c>
      <c r="G2625" s="1015">
        <v>600</v>
      </c>
      <c r="H2625" s="1015">
        <v>400</v>
      </c>
      <c r="I2625" s="1015"/>
    </row>
    <row r="2626" spans="1:9" s="606" customFormat="1" ht="34.5" customHeight="1">
      <c r="A2626" s="612">
        <v>41</v>
      </c>
      <c r="B2626" s="581" t="s">
        <v>566</v>
      </c>
      <c r="C2626" s="581" t="s">
        <v>5736</v>
      </c>
      <c r="D2626" s="441"/>
      <c r="E2626" s="1078">
        <v>540</v>
      </c>
      <c r="F2626" s="1015">
        <v>1000</v>
      </c>
      <c r="G2626" s="1015">
        <v>700</v>
      </c>
      <c r="H2626" s="1015">
        <v>400</v>
      </c>
      <c r="I2626" s="1015"/>
    </row>
    <row r="2627" spans="1:9" s="606" customFormat="1" ht="34.5" customHeight="1">
      <c r="A2627" s="612">
        <v>42</v>
      </c>
      <c r="B2627" s="581" t="s">
        <v>566</v>
      </c>
      <c r="C2627" s="581" t="s">
        <v>5737</v>
      </c>
      <c r="D2627" s="441"/>
      <c r="E2627" s="1078">
        <v>360</v>
      </c>
      <c r="F2627" s="1015">
        <v>400</v>
      </c>
      <c r="G2627" s="1015">
        <v>300</v>
      </c>
      <c r="H2627" s="1015">
        <v>250</v>
      </c>
      <c r="I2627" s="1015">
        <v>200</v>
      </c>
    </row>
    <row r="2628" spans="1:9" s="606" customFormat="1" ht="34.5" customHeight="1">
      <c r="A2628" s="612">
        <v>43</v>
      </c>
      <c r="B2628" s="581" t="s">
        <v>566</v>
      </c>
      <c r="C2628" s="581" t="s">
        <v>5738</v>
      </c>
      <c r="D2628" s="441"/>
      <c r="E2628" s="1078">
        <v>540</v>
      </c>
      <c r="F2628" s="1015">
        <v>700</v>
      </c>
      <c r="G2628" s="1015">
        <v>450</v>
      </c>
      <c r="H2628" s="1015">
        <v>250</v>
      </c>
      <c r="I2628" s="1015">
        <v>200</v>
      </c>
    </row>
    <row r="2629" spans="1:9" s="606" customFormat="1" ht="34.5" customHeight="1">
      <c r="A2629" s="612">
        <v>44</v>
      </c>
      <c r="B2629" s="581" t="s">
        <v>5739</v>
      </c>
      <c r="C2629" s="581" t="s">
        <v>5740</v>
      </c>
      <c r="D2629" s="441"/>
      <c r="E2629" s="1078">
        <v>540</v>
      </c>
      <c r="F2629" s="1015">
        <v>700</v>
      </c>
      <c r="G2629" s="1015">
        <v>450</v>
      </c>
      <c r="H2629" s="1015">
        <v>250</v>
      </c>
      <c r="I2629" s="1015"/>
    </row>
    <row r="2630" spans="1:9" s="606" customFormat="1" ht="34.5" customHeight="1">
      <c r="A2630" s="612">
        <v>45</v>
      </c>
      <c r="B2630" s="581" t="s">
        <v>566</v>
      </c>
      <c r="C2630" s="581" t="s">
        <v>5741</v>
      </c>
      <c r="D2630" s="441"/>
      <c r="E2630" s="1078">
        <v>3960</v>
      </c>
      <c r="F2630" s="1015">
        <v>4200</v>
      </c>
      <c r="G2630" s="1015">
        <v>2700</v>
      </c>
      <c r="H2630" s="1015">
        <v>1000</v>
      </c>
      <c r="I2630" s="1015"/>
    </row>
    <row r="2631" spans="1:9" s="606" customFormat="1" ht="34.5" customHeight="1">
      <c r="A2631" s="612">
        <v>46</v>
      </c>
      <c r="B2631" s="581" t="s">
        <v>566</v>
      </c>
      <c r="C2631" s="581" t="s">
        <v>5742</v>
      </c>
      <c r="D2631" s="441"/>
      <c r="E2631" s="1078">
        <v>1980</v>
      </c>
      <c r="F2631" s="1015">
        <v>2100</v>
      </c>
      <c r="G2631" s="1015">
        <v>1400</v>
      </c>
      <c r="H2631" s="1015">
        <v>700</v>
      </c>
      <c r="I2631" s="1015"/>
    </row>
    <row r="2632" spans="1:9" s="606" customFormat="1" ht="34.5" customHeight="1">
      <c r="A2632" s="612">
        <v>47</v>
      </c>
      <c r="B2632" s="581" t="s">
        <v>566</v>
      </c>
      <c r="C2632" s="581" t="s">
        <v>5743</v>
      </c>
      <c r="D2632" s="441"/>
      <c r="E2632" s="1078">
        <v>1518</v>
      </c>
      <c r="F2632" s="1015">
        <v>1750</v>
      </c>
      <c r="G2632" s="1015">
        <v>1000</v>
      </c>
      <c r="H2632" s="1015">
        <v>550</v>
      </c>
      <c r="I2632" s="1015">
        <v>300</v>
      </c>
    </row>
    <row r="2633" spans="1:9" s="606" customFormat="1" ht="34.5" customHeight="1">
      <c r="A2633" s="612">
        <v>48</v>
      </c>
      <c r="B2633" s="581" t="s">
        <v>566</v>
      </c>
      <c r="C2633" s="581" t="s">
        <v>5744</v>
      </c>
      <c r="D2633" s="441"/>
      <c r="E2633" s="1078">
        <v>594</v>
      </c>
      <c r="F2633" s="1015">
        <v>1000</v>
      </c>
      <c r="G2633" s="1015">
        <v>750</v>
      </c>
      <c r="H2633" s="1015">
        <v>550</v>
      </c>
      <c r="I2633" s="1015">
        <v>300</v>
      </c>
    </row>
    <row r="2634" spans="1:9" s="606" customFormat="1" ht="34.5" customHeight="1">
      <c r="A2634" s="612">
        <v>49</v>
      </c>
      <c r="B2634" s="581" t="s">
        <v>566</v>
      </c>
      <c r="C2634" s="581" t="s">
        <v>5745</v>
      </c>
      <c r="D2634" s="441"/>
      <c r="E2634" s="1078">
        <v>594</v>
      </c>
      <c r="F2634" s="1015">
        <v>1000</v>
      </c>
      <c r="G2634" s="1015">
        <v>750</v>
      </c>
      <c r="H2634" s="1015">
        <v>550</v>
      </c>
      <c r="I2634" s="1015">
        <v>300</v>
      </c>
    </row>
    <row r="2635" spans="1:9" s="606" customFormat="1" ht="34.5" customHeight="1">
      <c r="A2635" s="612">
        <v>50</v>
      </c>
      <c r="B2635" s="581" t="s">
        <v>209</v>
      </c>
      <c r="C2635" s="581" t="s">
        <v>5746</v>
      </c>
      <c r="D2635" s="441"/>
      <c r="E2635" s="1080"/>
      <c r="F2635" s="1015">
        <v>650</v>
      </c>
      <c r="G2635" s="1015">
        <v>450</v>
      </c>
      <c r="H2635" s="1015">
        <v>350</v>
      </c>
      <c r="I2635" s="1015">
        <v>200</v>
      </c>
    </row>
    <row r="2636" spans="1:9" s="606" customFormat="1" ht="15" customHeight="1">
      <c r="A2636" s="608">
        <v>41</v>
      </c>
      <c r="B2636" s="609" t="s">
        <v>5747</v>
      </c>
      <c r="C2636" s="613"/>
      <c r="D2636" s="613"/>
      <c r="E2636" s="1081"/>
      <c r="F2636" s="1016"/>
      <c r="G2636" s="1016"/>
      <c r="H2636" s="1016"/>
      <c r="I2636" s="1016"/>
    </row>
    <row r="2637" spans="1:9" s="606" customFormat="1" ht="15" customHeight="1">
      <c r="A2637" s="581">
        <v>1</v>
      </c>
      <c r="B2637" s="581" t="s">
        <v>947</v>
      </c>
      <c r="C2637" s="612" t="s">
        <v>5748</v>
      </c>
      <c r="D2637" s="441"/>
      <c r="E2637" s="1078">
        <v>2310</v>
      </c>
      <c r="F2637" s="1018">
        <v>3500</v>
      </c>
      <c r="G2637" s="1018">
        <v>2100</v>
      </c>
      <c r="H2637" s="1018">
        <v>0</v>
      </c>
      <c r="I2637" s="1018"/>
    </row>
    <row r="2638" spans="1:9" s="606" customFormat="1" ht="15" customHeight="1">
      <c r="A2638" s="581">
        <v>2</v>
      </c>
      <c r="B2638" s="581" t="s">
        <v>947</v>
      </c>
      <c r="C2638" s="607" t="s">
        <v>5749</v>
      </c>
      <c r="D2638" s="441"/>
      <c r="E2638" s="1078">
        <v>1518</v>
      </c>
      <c r="F2638" s="1018">
        <v>2000</v>
      </c>
      <c r="G2638" s="1018">
        <v>1200</v>
      </c>
      <c r="H2638" s="1018">
        <v>0</v>
      </c>
      <c r="I2638" s="1018"/>
    </row>
    <row r="2639" spans="1:9" s="606" customFormat="1" ht="15" customHeight="1">
      <c r="A2639" s="581">
        <v>3</v>
      </c>
      <c r="B2639" s="581" t="s">
        <v>947</v>
      </c>
      <c r="C2639" s="607" t="s">
        <v>5750</v>
      </c>
      <c r="D2639" s="441"/>
      <c r="E2639" s="1078">
        <v>1716</v>
      </c>
      <c r="F2639" s="1018">
        <v>2200</v>
      </c>
      <c r="G2639" s="1018">
        <v>1320</v>
      </c>
      <c r="H2639" s="1018">
        <v>0</v>
      </c>
      <c r="I2639" s="1018"/>
    </row>
    <row r="2640" spans="1:9" s="606" customFormat="1" ht="15" customHeight="1">
      <c r="A2640" s="581">
        <v>4</v>
      </c>
      <c r="B2640" s="581" t="s">
        <v>947</v>
      </c>
      <c r="C2640" s="607" t="s">
        <v>5751</v>
      </c>
      <c r="D2640" s="441"/>
      <c r="E2640" s="1078">
        <v>1716</v>
      </c>
      <c r="F2640" s="1018">
        <v>3000</v>
      </c>
      <c r="G2640" s="1018">
        <v>1800</v>
      </c>
      <c r="H2640" s="1018">
        <v>0</v>
      </c>
      <c r="I2640" s="1018"/>
    </row>
    <row r="2641" spans="1:9" s="606" customFormat="1" ht="15" customHeight="1">
      <c r="A2641" s="581">
        <v>5</v>
      </c>
      <c r="B2641" s="581" t="s">
        <v>947</v>
      </c>
      <c r="C2641" s="607" t="s">
        <v>5752</v>
      </c>
      <c r="D2641" s="441"/>
      <c r="E2641" s="1078">
        <v>1782</v>
      </c>
      <c r="F2641" s="1018">
        <v>2700</v>
      </c>
      <c r="G2641" s="1018">
        <v>1500</v>
      </c>
      <c r="H2641" s="1018">
        <v>1000</v>
      </c>
      <c r="I2641" s="1018"/>
    </row>
    <row r="2642" spans="1:9" s="606" customFormat="1" ht="15" customHeight="1">
      <c r="A2642" s="581">
        <v>6</v>
      </c>
      <c r="B2642" s="581" t="s">
        <v>947</v>
      </c>
      <c r="C2642" s="607" t="s">
        <v>5753</v>
      </c>
      <c r="D2642" s="441"/>
      <c r="E2642" s="1078">
        <v>1980</v>
      </c>
      <c r="F2642" s="1018">
        <v>2500</v>
      </c>
      <c r="G2642" s="1018">
        <v>1500</v>
      </c>
      <c r="H2642" s="1018">
        <v>1000</v>
      </c>
      <c r="I2642" s="1018"/>
    </row>
    <row r="2643" spans="1:9" s="606" customFormat="1" ht="15" customHeight="1">
      <c r="A2643" s="581">
        <v>7</v>
      </c>
      <c r="B2643" s="581" t="s">
        <v>947</v>
      </c>
      <c r="C2643" s="607" t="s">
        <v>5754</v>
      </c>
      <c r="D2643" s="441"/>
      <c r="E2643" s="1078">
        <v>1518</v>
      </c>
      <c r="F2643" s="1018">
        <v>1600</v>
      </c>
      <c r="G2643" s="1018">
        <v>0</v>
      </c>
      <c r="H2643" s="1018">
        <v>0</v>
      </c>
      <c r="I2643" s="1018"/>
    </row>
    <row r="2644" spans="1:9" s="606" customFormat="1" ht="15" customHeight="1">
      <c r="A2644" s="581">
        <v>8</v>
      </c>
      <c r="B2644" s="581"/>
      <c r="C2644" s="581" t="s">
        <v>5755</v>
      </c>
      <c r="D2644" s="441"/>
      <c r="E2644" s="1078">
        <v>648</v>
      </c>
      <c r="F2644" s="1018">
        <v>1000</v>
      </c>
      <c r="G2644" s="1018">
        <v>0</v>
      </c>
      <c r="H2644" s="1018">
        <v>0</v>
      </c>
      <c r="I2644" s="1018"/>
    </row>
    <row r="2645" spans="1:9" s="606" customFormat="1" ht="15" customHeight="1">
      <c r="A2645" s="581">
        <v>9</v>
      </c>
      <c r="B2645" s="581"/>
      <c r="C2645" s="581" t="s">
        <v>5756</v>
      </c>
      <c r="D2645" s="441"/>
      <c r="E2645" s="1078">
        <v>390</v>
      </c>
      <c r="F2645" s="1018">
        <v>850</v>
      </c>
      <c r="G2645" s="1018">
        <v>550</v>
      </c>
      <c r="H2645" s="1018">
        <v>350</v>
      </c>
      <c r="I2645" s="1018">
        <v>250</v>
      </c>
    </row>
    <row r="2646" spans="1:9" s="606" customFormat="1" ht="15" customHeight="1">
      <c r="A2646" s="581">
        <v>10</v>
      </c>
      <c r="B2646" s="581" t="s">
        <v>209</v>
      </c>
      <c r="C2646" s="607" t="s">
        <v>5757</v>
      </c>
      <c r="D2646" s="441"/>
      <c r="E2646" s="1078">
        <v>468</v>
      </c>
      <c r="F2646" s="1018">
        <v>750</v>
      </c>
      <c r="G2646" s="1018">
        <v>550</v>
      </c>
      <c r="H2646" s="1018">
        <v>450</v>
      </c>
      <c r="I2646" s="1018">
        <v>300</v>
      </c>
    </row>
    <row r="2647" spans="1:9" s="606" customFormat="1" ht="15" customHeight="1">
      <c r="A2647" s="581">
        <v>11</v>
      </c>
      <c r="B2647" s="581" t="s">
        <v>209</v>
      </c>
      <c r="C2647" s="607" t="s">
        <v>5758</v>
      </c>
      <c r="D2647" s="441"/>
      <c r="E2647" s="1078">
        <v>546</v>
      </c>
      <c r="F2647" s="1018">
        <v>650</v>
      </c>
      <c r="G2647" s="1018">
        <v>450</v>
      </c>
      <c r="H2647" s="1018">
        <v>0</v>
      </c>
      <c r="I2647" s="1018"/>
    </row>
    <row r="2648" spans="1:9" s="606" customFormat="1" ht="15" customHeight="1">
      <c r="A2648" s="581">
        <v>12</v>
      </c>
      <c r="B2648" s="581" t="s">
        <v>209</v>
      </c>
      <c r="C2648" s="607" t="s">
        <v>5759</v>
      </c>
      <c r="D2648" s="441"/>
      <c r="E2648" s="1078">
        <v>390</v>
      </c>
      <c r="F2648" s="1018">
        <v>750</v>
      </c>
      <c r="G2648" s="1018">
        <v>450</v>
      </c>
      <c r="H2648" s="1018">
        <v>350</v>
      </c>
      <c r="I2648" s="1018">
        <v>250</v>
      </c>
    </row>
    <row r="2649" spans="1:9" s="606" customFormat="1" ht="15" customHeight="1">
      <c r="A2649" s="581">
        <v>13</v>
      </c>
      <c r="B2649" s="581" t="s">
        <v>209</v>
      </c>
      <c r="C2649" s="607" t="s">
        <v>5760</v>
      </c>
      <c r="D2649" s="441"/>
      <c r="E2649" s="1078">
        <v>0</v>
      </c>
      <c r="F2649" s="1018">
        <v>750</v>
      </c>
      <c r="G2649" s="1018">
        <v>450</v>
      </c>
      <c r="H2649" s="1018">
        <v>350</v>
      </c>
      <c r="I2649" s="1018">
        <v>250</v>
      </c>
    </row>
    <row r="2650" spans="1:9" s="606" customFormat="1" ht="15" customHeight="1">
      <c r="A2650" s="581">
        <v>14</v>
      </c>
      <c r="B2650" s="614" t="s">
        <v>209</v>
      </c>
      <c r="C2650" s="607" t="s">
        <v>5761</v>
      </c>
      <c r="D2650" s="441"/>
      <c r="E2650" s="1078">
        <v>0</v>
      </c>
      <c r="F2650" s="1018">
        <v>500</v>
      </c>
      <c r="G2650" s="1018">
        <v>400</v>
      </c>
      <c r="H2650" s="1018">
        <v>300</v>
      </c>
      <c r="I2650" s="1018"/>
    </row>
    <row r="2651" spans="1:9" s="606" customFormat="1" ht="15" customHeight="1">
      <c r="A2651" s="581">
        <v>15</v>
      </c>
      <c r="B2651" s="581" t="s">
        <v>209</v>
      </c>
      <c r="C2651" s="607" t="s">
        <v>5762</v>
      </c>
      <c r="D2651" s="441"/>
      <c r="E2651" s="1078">
        <v>0</v>
      </c>
      <c r="F2651" s="1018">
        <v>800</v>
      </c>
      <c r="G2651" s="1018">
        <v>650</v>
      </c>
      <c r="H2651" s="1018">
        <v>550</v>
      </c>
      <c r="I2651" s="1018"/>
    </row>
    <row r="2652" spans="1:9" s="606" customFormat="1" ht="15" customHeight="1">
      <c r="A2652" s="581">
        <v>16</v>
      </c>
      <c r="B2652" s="581" t="s">
        <v>209</v>
      </c>
      <c r="C2652" s="607" t="s">
        <v>5763</v>
      </c>
      <c r="D2652" s="441"/>
      <c r="E2652" s="1078">
        <v>0</v>
      </c>
      <c r="F2652" s="1018">
        <v>550</v>
      </c>
      <c r="G2652" s="1018">
        <v>40</v>
      </c>
      <c r="H2652" s="1018">
        <v>300</v>
      </c>
      <c r="I2652" s="1018">
        <v>250</v>
      </c>
    </row>
    <row r="2653" spans="1:9" s="606" customFormat="1" ht="15" customHeight="1">
      <c r="A2653" s="581">
        <v>17</v>
      </c>
      <c r="B2653" s="581" t="s">
        <v>209</v>
      </c>
      <c r="C2653" s="607" t="s">
        <v>5764</v>
      </c>
      <c r="D2653" s="441"/>
      <c r="E2653" s="1078">
        <v>1440</v>
      </c>
      <c r="F2653" s="1018">
        <v>1600</v>
      </c>
      <c r="G2653" s="1018">
        <v>650</v>
      </c>
      <c r="H2653" s="1018">
        <v>450</v>
      </c>
      <c r="I2653" s="1018"/>
    </row>
    <row r="2654" spans="1:9" s="606" customFormat="1" ht="15" customHeight="1">
      <c r="A2654" s="581">
        <v>18</v>
      </c>
      <c r="B2654" s="581" t="s">
        <v>5765</v>
      </c>
      <c r="C2654" s="612" t="s">
        <v>5766</v>
      </c>
      <c r="D2654" s="441"/>
      <c r="E2654" s="1078">
        <v>2448</v>
      </c>
      <c r="F2654" s="1018">
        <v>3000</v>
      </c>
      <c r="G2654" s="1018">
        <v>1500</v>
      </c>
      <c r="H2654" s="1018">
        <v>0</v>
      </c>
      <c r="I2654" s="1018"/>
    </row>
    <row r="2655" spans="1:9" s="606" customFormat="1" ht="15" customHeight="1">
      <c r="A2655" s="581">
        <v>19</v>
      </c>
      <c r="B2655" s="581" t="s">
        <v>5765</v>
      </c>
      <c r="C2655" s="612" t="s">
        <v>5767</v>
      </c>
      <c r="D2655" s="441"/>
      <c r="E2655" s="1078">
        <v>576</v>
      </c>
      <c r="F2655" s="1018">
        <v>700</v>
      </c>
      <c r="G2655" s="1018">
        <v>500</v>
      </c>
      <c r="H2655" s="1018">
        <v>350</v>
      </c>
      <c r="I2655" s="1018"/>
    </row>
    <row r="2656" spans="1:9" s="606" customFormat="1" ht="15" customHeight="1">
      <c r="A2656" s="581">
        <v>20</v>
      </c>
      <c r="B2656" s="581" t="s">
        <v>5765</v>
      </c>
      <c r="C2656" s="612" t="s">
        <v>5768</v>
      </c>
      <c r="D2656" s="441"/>
      <c r="E2656" s="1078">
        <v>792</v>
      </c>
      <c r="F2656" s="1018">
        <v>850</v>
      </c>
      <c r="G2656" s="1018">
        <v>650</v>
      </c>
      <c r="H2656" s="1018">
        <v>450</v>
      </c>
      <c r="I2656" s="1018"/>
    </row>
    <row r="2657" spans="1:9" s="606" customFormat="1" ht="15" customHeight="1">
      <c r="A2657" s="581">
        <v>21</v>
      </c>
      <c r="B2657" s="581" t="s">
        <v>5765</v>
      </c>
      <c r="C2657" s="612" t="s">
        <v>5769</v>
      </c>
      <c r="D2657" s="441"/>
      <c r="E2657" s="1078">
        <v>864</v>
      </c>
      <c r="F2657" s="1018">
        <v>900</v>
      </c>
      <c r="G2657" s="1018">
        <v>830</v>
      </c>
      <c r="H2657" s="1018">
        <v>550</v>
      </c>
      <c r="I2657" s="1018">
        <v>350</v>
      </c>
    </row>
    <row r="2658" spans="1:9" s="606" customFormat="1" ht="15" customHeight="1">
      <c r="A2658" s="581">
        <v>22</v>
      </c>
      <c r="B2658" s="581" t="s">
        <v>5765</v>
      </c>
      <c r="C2658" s="612" t="s">
        <v>5770</v>
      </c>
      <c r="D2658" s="441"/>
      <c r="E2658" s="1078">
        <v>360</v>
      </c>
      <c r="F2658" s="1018">
        <v>900</v>
      </c>
      <c r="G2658" s="1018">
        <v>550</v>
      </c>
      <c r="H2658" s="1018">
        <v>450</v>
      </c>
      <c r="I2658" s="1018">
        <v>350</v>
      </c>
    </row>
    <row r="2659" spans="1:9" s="606" customFormat="1" ht="15" customHeight="1">
      <c r="A2659" s="581">
        <v>23</v>
      </c>
      <c r="B2659" s="581" t="s">
        <v>5765</v>
      </c>
      <c r="C2659" s="612" t="s">
        <v>5771</v>
      </c>
      <c r="D2659" s="441"/>
      <c r="E2659" s="1078">
        <v>864</v>
      </c>
      <c r="F2659" s="1018">
        <v>1600</v>
      </c>
      <c r="G2659" s="1018">
        <v>650</v>
      </c>
      <c r="H2659" s="1018">
        <v>500</v>
      </c>
      <c r="I2659" s="1018">
        <v>350</v>
      </c>
    </row>
    <row r="2660" spans="1:9" s="606" customFormat="1" ht="15" customHeight="1">
      <c r="A2660" s="581">
        <v>24</v>
      </c>
      <c r="B2660" s="581" t="s">
        <v>5765</v>
      </c>
      <c r="C2660" s="612" t="s">
        <v>5772</v>
      </c>
      <c r="D2660" s="441"/>
      <c r="E2660" s="1078">
        <v>576</v>
      </c>
      <c r="F2660" s="1018">
        <v>700</v>
      </c>
      <c r="G2660" s="1018">
        <v>450</v>
      </c>
      <c r="H2660" s="1018">
        <v>350</v>
      </c>
      <c r="I2660" s="1018">
        <v>200</v>
      </c>
    </row>
    <row r="2661" spans="1:9" s="606" customFormat="1" ht="15" customHeight="1">
      <c r="A2661" s="581">
        <v>25</v>
      </c>
      <c r="B2661" s="581" t="s">
        <v>5765</v>
      </c>
      <c r="C2661" s="612" t="s">
        <v>5773</v>
      </c>
      <c r="D2661" s="441"/>
      <c r="E2661" s="1078">
        <v>576</v>
      </c>
      <c r="F2661" s="1018">
        <v>700</v>
      </c>
      <c r="G2661" s="1018">
        <v>450</v>
      </c>
      <c r="H2661" s="1018">
        <v>350</v>
      </c>
      <c r="I2661" s="1018">
        <v>200</v>
      </c>
    </row>
    <row r="2662" spans="1:9" s="606" customFormat="1" ht="15" customHeight="1">
      <c r="A2662" s="581">
        <v>26</v>
      </c>
      <c r="B2662" s="581" t="s">
        <v>5765</v>
      </c>
      <c r="C2662" s="612" t="s">
        <v>5774</v>
      </c>
      <c r="D2662" s="441"/>
      <c r="E2662" s="1078">
        <v>576</v>
      </c>
      <c r="F2662" s="1018">
        <v>1000</v>
      </c>
      <c r="G2662" s="1018">
        <v>650</v>
      </c>
      <c r="H2662" s="1018">
        <v>0</v>
      </c>
      <c r="I2662" s="1018"/>
    </row>
    <row r="2663" spans="1:9" s="606" customFormat="1" ht="15" customHeight="1">
      <c r="A2663" s="581">
        <v>27</v>
      </c>
      <c r="B2663" s="581" t="s">
        <v>5765</v>
      </c>
      <c r="C2663" s="612" t="s">
        <v>5775</v>
      </c>
      <c r="D2663" s="441"/>
      <c r="E2663" s="1078">
        <v>576</v>
      </c>
      <c r="F2663" s="1018">
        <v>850</v>
      </c>
      <c r="G2663" s="1018">
        <v>650</v>
      </c>
      <c r="H2663" s="1018">
        <v>450</v>
      </c>
      <c r="I2663" s="1018"/>
    </row>
    <row r="2664" spans="1:9" s="606" customFormat="1" ht="15" customHeight="1">
      <c r="A2664" s="581">
        <v>28</v>
      </c>
      <c r="B2664" s="581" t="s">
        <v>5765</v>
      </c>
      <c r="C2664" s="612" t="s">
        <v>5776</v>
      </c>
      <c r="D2664" s="441"/>
      <c r="E2664" s="1078">
        <v>672</v>
      </c>
      <c r="F2664" s="1018">
        <v>750</v>
      </c>
      <c r="G2664" s="1018">
        <v>550</v>
      </c>
      <c r="H2664" s="1018">
        <v>0</v>
      </c>
      <c r="I2664" s="1018"/>
    </row>
    <row r="2665" spans="1:9" s="606" customFormat="1" ht="15" customHeight="1">
      <c r="A2665" s="581">
        <v>29</v>
      </c>
      <c r="B2665" s="581" t="s">
        <v>5765</v>
      </c>
      <c r="C2665" s="612" t="s">
        <v>5777</v>
      </c>
      <c r="D2665" s="441"/>
      <c r="E2665" s="1078">
        <v>288</v>
      </c>
      <c r="F2665" s="1018">
        <v>850</v>
      </c>
      <c r="G2665" s="1018">
        <v>650</v>
      </c>
      <c r="H2665" s="1018">
        <v>550</v>
      </c>
      <c r="I2665" s="1018"/>
    </row>
    <row r="2666" spans="1:9" s="606" customFormat="1" ht="15" customHeight="1">
      <c r="A2666" s="581">
        <v>30</v>
      </c>
      <c r="B2666" s="581" t="s">
        <v>5765</v>
      </c>
      <c r="C2666" s="612" t="s">
        <v>5778</v>
      </c>
      <c r="D2666" s="441"/>
      <c r="E2666" s="1078">
        <v>1152</v>
      </c>
      <c r="F2666" s="1018">
        <v>1600</v>
      </c>
      <c r="G2666" s="1018">
        <v>650</v>
      </c>
      <c r="H2666" s="1018">
        <v>0</v>
      </c>
      <c r="I2666" s="1018"/>
    </row>
    <row r="2667" spans="1:9" s="606" customFormat="1" ht="15" customHeight="1">
      <c r="A2667" s="581">
        <v>31</v>
      </c>
      <c r="B2667" s="581" t="s">
        <v>5765</v>
      </c>
      <c r="C2667" s="612" t="s">
        <v>5779</v>
      </c>
      <c r="D2667" s="441"/>
      <c r="E2667" s="1078">
        <v>576</v>
      </c>
      <c r="F2667" s="1018">
        <v>1200</v>
      </c>
      <c r="G2667" s="1018">
        <v>650</v>
      </c>
      <c r="H2667" s="1018">
        <v>350</v>
      </c>
      <c r="I2667" s="1018"/>
    </row>
    <row r="2668" spans="1:9" s="606" customFormat="1" ht="15" customHeight="1">
      <c r="A2668" s="581">
        <v>32</v>
      </c>
      <c r="B2668" s="581" t="s">
        <v>5765</v>
      </c>
      <c r="C2668" s="612" t="s">
        <v>5780</v>
      </c>
      <c r="D2668" s="441"/>
      <c r="E2668" s="1078">
        <v>672</v>
      </c>
      <c r="F2668" s="1018">
        <v>1400</v>
      </c>
      <c r="G2668" s="1018">
        <v>800</v>
      </c>
      <c r="H2668" s="1018">
        <v>350</v>
      </c>
      <c r="I2668" s="1018"/>
    </row>
    <row r="2669" spans="1:9" s="606" customFormat="1" ht="15" customHeight="1">
      <c r="A2669" s="581">
        <v>33</v>
      </c>
      <c r="B2669" s="581" t="s">
        <v>5781</v>
      </c>
      <c r="C2669" s="612" t="s">
        <v>5782</v>
      </c>
      <c r="D2669" s="441"/>
      <c r="E2669" s="1078">
        <v>288</v>
      </c>
      <c r="F2669" s="1018">
        <v>850</v>
      </c>
      <c r="G2669" s="1018">
        <v>650</v>
      </c>
      <c r="H2669" s="1018">
        <v>450</v>
      </c>
      <c r="I2669" s="1018"/>
    </row>
    <row r="2670" spans="1:9" s="606" customFormat="1" ht="15" customHeight="1">
      <c r="A2670" s="581">
        <v>34</v>
      </c>
      <c r="B2670" s="581" t="s">
        <v>5781</v>
      </c>
      <c r="C2670" s="612" t="s">
        <v>5783</v>
      </c>
      <c r="D2670" s="441"/>
      <c r="E2670" s="1078">
        <v>2448</v>
      </c>
      <c r="F2670" s="1018">
        <v>2500</v>
      </c>
      <c r="G2670" s="1018">
        <v>0</v>
      </c>
      <c r="H2670" s="1018">
        <v>0</v>
      </c>
      <c r="I2670" s="1018"/>
    </row>
    <row r="2671" spans="1:9" s="606" customFormat="1" ht="15" customHeight="1">
      <c r="A2671" s="581">
        <v>35</v>
      </c>
      <c r="B2671" s="581"/>
      <c r="C2671" s="581" t="s">
        <v>5784</v>
      </c>
      <c r="D2671" s="441"/>
      <c r="E2671" s="1078">
        <v>400</v>
      </c>
      <c r="F2671" s="1018">
        <v>1000</v>
      </c>
      <c r="G2671" s="1018">
        <v>750</v>
      </c>
      <c r="H2671" s="1018">
        <v>550</v>
      </c>
      <c r="I2671" s="1018">
        <v>250</v>
      </c>
    </row>
    <row r="2672" spans="1:9" s="606" customFormat="1" ht="15" customHeight="1">
      <c r="A2672" s="581">
        <v>36</v>
      </c>
      <c r="B2672" s="612" t="s">
        <v>566</v>
      </c>
      <c r="C2672" s="612" t="s">
        <v>5785</v>
      </c>
      <c r="D2672" s="441"/>
      <c r="E2672" s="1078">
        <v>400</v>
      </c>
      <c r="F2672" s="1015">
        <v>1600</v>
      </c>
      <c r="G2672" s="1015">
        <v>450</v>
      </c>
      <c r="H2672" s="1015">
        <v>350</v>
      </c>
      <c r="I2672" s="1015"/>
    </row>
    <row r="2673" spans="1:9" s="606" customFormat="1" ht="15" customHeight="1">
      <c r="A2673" s="581">
        <v>37</v>
      </c>
      <c r="B2673" s="612" t="s">
        <v>566</v>
      </c>
      <c r="C2673" s="612" t="s">
        <v>5786</v>
      </c>
      <c r="D2673" s="441"/>
      <c r="E2673" s="1078">
        <v>400</v>
      </c>
      <c r="F2673" s="1015">
        <v>650</v>
      </c>
      <c r="G2673" s="1015">
        <v>550</v>
      </c>
      <c r="H2673" s="1015">
        <v>450</v>
      </c>
      <c r="I2673" s="1017"/>
    </row>
    <row r="2674" spans="1:9" s="606" customFormat="1" ht="33.75" customHeight="1">
      <c r="A2674" s="581">
        <v>38</v>
      </c>
      <c r="B2674" s="612" t="s">
        <v>566</v>
      </c>
      <c r="C2674" s="612" t="s">
        <v>5787</v>
      </c>
      <c r="D2674" s="441"/>
      <c r="E2674" s="1078">
        <v>100</v>
      </c>
      <c r="F2674" s="1015">
        <v>650</v>
      </c>
      <c r="G2674" s="1015">
        <v>550</v>
      </c>
      <c r="H2674" s="1015">
        <v>450</v>
      </c>
      <c r="I2674" s="1015">
        <v>350</v>
      </c>
    </row>
    <row r="2675" spans="1:9" s="606" customFormat="1" ht="15" customHeight="1">
      <c r="A2675" s="608">
        <v>42</v>
      </c>
      <c r="B2675" s="609" t="s">
        <v>5788</v>
      </c>
      <c r="C2675" s="613"/>
      <c r="D2675" s="613"/>
      <c r="E2675" s="1081"/>
      <c r="F2675" s="1016"/>
      <c r="G2675" s="1016"/>
      <c r="H2675" s="1016"/>
      <c r="I2675" s="1016"/>
    </row>
    <row r="2676" spans="1:9" s="606" customFormat="1" ht="15" customHeight="1">
      <c r="A2676" s="568">
        <v>1</v>
      </c>
      <c r="B2676" s="581" t="s">
        <v>566</v>
      </c>
      <c r="C2676" s="581" t="s">
        <v>5789</v>
      </c>
      <c r="D2676" s="441"/>
      <c r="E2676" s="1078">
        <v>1632</v>
      </c>
      <c r="F2676" s="1018">
        <v>2200</v>
      </c>
      <c r="G2676" s="1019">
        <v>1000</v>
      </c>
      <c r="H2676" s="1019">
        <v>800</v>
      </c>
      <c r="I2676" s="1019">
        <v>350</v>
      </c>
    </row>
    <row r="2677" spans="1:9" s="606" customFormat="1" ht="15" customHeight="1">
      <c r="A2677" s="568">
        <v>2</v>
      </c>
      <c r="B2677" s="581" t="s">
        <v>566</v>
      </c>
      <c r="C2677" s="581" t="s">
        <v>5790</v>
      </c>
      <c r="D2677" s="441"/>
      <c r="E2677" s="1078">
        <v>720</v>
      </c>
      <c r="F2677" s="1018">
        <v>1300</v>
      </c>
      <c r="G2677" s="1019">
        <v>950</v>
      </c>
      <c r="H2677" s="1019">
        <v>600</v>
      </c>
      <c r="I2677" s="1019">
        <v>300</v>
      </c>
    </row>
    <row r="2678" spans="1:9" s="606" customFormat="1" ht="15" customHeight="1">
      <c r="A2678" s="568">
        <v>3</v>
      </c>
      <c r="B2678" s="581" t="s">
        <v>566</v>
      </c>
      <c r="C2678" s="581" t="s">
        <v>5791</v>
      </c>
      <c r="D2678" s="441"/>
      <c r="E2678" s="1078">
        <v>576</v>
      </c>
      <c r="F2678" s="1018">
        <v>1000</v>
      </c>
      <c r="G2678" s="1019">
        <v>800</v>
      </c>
      <c r="H2678" s="1019">
        <v>500</v>
      </c>
      <c r="I2678" s="1019">
        <v>250</v>
      </c>
    </row>
    <row r="2679" spans="1:9" s="606" customFormat="1" ht="15" customHeight="1">
      <c r="A2679" s="568">
        <v>4</v>
      </c>
      <c r="B2679" s="581" t="s">
        <v>566</v>
      </c>
      <c r="C2679" s="581" t="s">
        <v>5792</v>
      </c>
      <c r="D2679" s="441"/>
      <c r="E2679" s="1078">
        <v>630</v>
      </c>
      <c r="F2679" s="1018">
        <v>1500</v>
      </c>
      <c r="G2679" s="1019">
        <v>700</v>
      </c>
      <c r="H2679" s="1019">
        <v>250</v>
      </c>
      <c r="I2679" s="1019">
        <v>200</v>
      </c>
    </row>
    <row r="2680" spans="1:9" s="606" customFormat="1" ht="15" customHeight="1">
      <c r="A2680" s="568">
        <v>5</v>
      </c>
      <c r="B2680" s="581" t="s">
        <v>566</v>
      </c>
      <c r="C2680" s="581" t="s">
        <v>5793</v>
      </c>
      <c r="D2680" s="441"/>
      <c r="E2680" s="1078">
        <v>432</v>
      </c>
      <c r="F2680" s="1018">
        <v>600</v>
      </c>
      <c r="G2680" s="1019">
        <v>250</v>
      </c>
      <c r="H2680" s="1019">
        <v>200</v>
      </c>
      <c r="I2680" s="1019">
        <v>150</v>
      </c>
    </row>
    <row r="2681" spans="1:9" s="606" customFormat="1" ht="15" customHeight="1">
      <c r="A2681" s="568">
        <v>6</v>
      </c>
      <c r="B2681" s="581" t="s">
        <v>566</v>
      </c>
      <c r="C2681" s="581" t="s">
        <v>5794</v>
      </c>
      <c r="D2681" s="441"/>
      <c r="E2681" s="1078">
        <v>312</v>
      </c>
      <c r="F2681" s="1018">
        <v>400</v>
      </c>
      <c r="G2681" s="1019">
        <v>350</v>
      </c>
      <c r="H2681" s="1019">
        <v>300</v>
      </c>
      <c r="I2681" s="1019">
        <v>250</v>
      </c>
    </row>
    <row r="2682" spans="1:9" s="606" customFormat="1" ht="15" customHeight="1">
      <c r="A2682" s="568">
        <v>7</v>
      </c>
      <c r="B2682" s="581" t="s">
        <v>566</v>
      </c>
      <c r="C2682" s="581" t="s">
        <v>5795</v>
      </c>
      <c r="D2682" s="441"/>
      <c r="E2682" s="1078">
        <v>630</v>
      </c>
      <c r="F2682" s="1018">
        <v>850</v>
      </c>
      <c r="G2682" s="1019">
        <v>550</v>
      </c>
      <c r="H2682" s="1019">
        <v>350</v>
      </c>
      <c r="I2682" s="1019">
        <v>250</v>
      </c>
    </row>
    <row r="2683" spans="1:9" s="606" customFormat="1" ht="15" customHeight="1">
      <c r="A2683" s="568">
        <v>8</v>
      </c>
      <c r="B2683" s="581" t="s">
        <v>566</v>
      </c>
      <c r="C2683" s="581" t="s">
        <v>5796</v>
      </c>
      <c r="D2683" s="441"/>
      <c r="E2683" s="1078">
        <v>312</v>
      </c>
      <c r="F2683" s="1018">
        <v>700</v>
      </c>
      <c r="G2683" s="1012">
        <v>500</v>
      </c>
      <c r="H2683" s="1012">
        <v>300</v>
      </c>
      <c r="I2683" s="1019">
        <v>250</v>
      </c>
    </row>
    <row r="2684" spans="1:9" s="606" customFormat="1" ht="15" customHeight="1">
      <c r="A2684" s="568">
        <v>9</v>
      </c>
      <c r="B2684" s="581" t="s">
        <v>566</v>
      </c>
      <c r="C2684" s="581" t="s">
        <v>5797</v>
      </c>
      <c r="D2684" s="441"/>
      <c r="E2684" s="1078">
        <v>288</v>
      </c>
      <c r="F2684" s="1018">
        <v>600</v>
      </c>
      <c r="G2684" s="1019">
        <v>450</v>
      </c>
      <c r="H2684" s="1019">
        <v>250</v>
      </c>
      <c r="I2684" s="1019">
        <v>150</v>
      </c>
    </row>
    <row r="2685" spans="1:9" s="606" customFormat="1" ht="15" customHeight="1">
      <c r="A2685" s="568">
        <v>10</v>
      </c>
      <c r="B2685" s="581" t="s">
        <v>566</v>
      </c>
      <c r="C2685" s="581" t="s">
        <v>5798</v>
      </c>
      <c r="D2685" s="441"/>
      <c r="E2685" s="1078">
        <v>432</v>
      </c>
      <c r="F2685" s="1018">
        <v>850</v>
      </c>
      <c r="G2685" s="1019">
        <v>550</v>
      </c>
      <c r="H2685" s="1019">
        <v>350</v>
      </c>
      <c r="I2685" s="1019"/>
    </row>
    <row r="2686" spans="1:9" s="606" customFormat="1" ht="15" customHeight="1">
      <c r="A2686" s="568">
        <v>11</v>
      </c>
      <c r="B2686" s="581" t="s">
        <v>566</v>
      </c>
      <c r="C2686" s="581" t="s">
        <v>5799</v>
      </c>
      <c r="D2686" s="441"/>
      <c r="E2686" s="1078">
        <v>312</v>
      </c>
      <c r="F2686" s="1018">
        <v>700</v>
      </c>
      <c r="G2686" s="1012">
        <v>500</v>
      </c>
      <c r="H2686" s="1012">
        <v>300</v>
      </c>
      <c r="I2686" s="1019"/>
    </row>
    <row r="2687" spans="1:9" s="606" customFormat="1" ht="15" customHeight="1">
      <c r="A2687" s="568">
        <v>12</v>
      </c>
      <c r="B2687" s="581" t="s">
        <v>566</v>
      </c>
      <c r="C2687" s="581" t="s">
        <v>5800</v>
      </c>
      <c r="D2687" s="441"/>
      <c r="E2687" s="1078">
        <v>300</v>
      </c>
      <c r="F2687" s="1018">
        <v>950</v>
      </c>
      <c r="G2687" s="1018">
        <v>750</v>
      </c>
      <c r="H2687" s="1019">
        <v>450</v>
      </c>
      <c r="I2687" s="1019">
        <v>250</v>
      </c>
    </row>
    <row r="2688" spans="1:9" s="606" customFormat="1" ht="15" customHeight="1">
      <c r="A2688" s="568">
        <v>13</v>
      </c>
      <c r="B2688" s="581" t="s">
        <v>566</v>
      </c>
      <c r="C2688" s="581" t="s">
        <v>5801</v>
      </c>
      <c r="D2688" s="441"/>
      <c r="E2688" s="1078">
        <v>250</v>
      </c>
      <c r="F2688" s="1018">
        <v>500</v>
      </c>
      <c r="G2688" s="1018">
        <v>0</v>
      </c>
      <c r="H2688" s="1019"/>
      <c r="I2688" s="1019"/>
    </row>
    <row r="2689" spans="1:13" s="606" customFormat="1" ht="15" customHeight="1">
      <c r="A2689" s="568">
        <v>14</v>
      </c>
      <c r="B2689" s="581" t="s">
        <v>566</v>
      </c>
      <c r="C2689" s="581" t="s">
        <v>5802</v>
      </c>
      <c r="D2689" s="441"/>
      <c r="E2689" s="1078">
        <v>250</v>
      </c>
      <c r="F2689" s="1018">
        <v>550</v>
      </c>
      <c r="G2689" s="1018">
        <v>300</v>
      </c>
      <c r="H2689" s="1019">
        <v>250</v>
      </c>
      <c r="I2689" s="1019">
        <v>150</v>
      </c>
    </row>
    <row r="2690" spans="1:13" s="606" customFormat="1" ht="15" customHeight="1">
      <c r="A2690" s="568">
        <v>15</v>
      </c>
      <c r="B2690" s="581" t="s">
        <v>566</v>
      </c>
      <c r="C2690" s="581" t="s">
        <v>5803</v>
      </c>
      <c r="D2690" s="441"/>
      <c r="E2690" s="1078">
        <v>250</v>
      </c>
      <c r="F2690" s="1018">
        <v>300</v>
      </c>
      <c r="G2690" s="1018"/>
      <c r="H2690" s="1019"/>
      <c r="I2690" s="1019"/>
    </row>
    <row r="2691" spans="1:13" s="606" customFormat="1" ht="15" customHeight="1">
      <c r="A2691" s="568">
        <v>16</v>
      </c>
      <c r="B2691" s="1261" t="s">
        <v>5557</v>
      </c>
      <c r="C2691" s="1261"/>
      <c r="D2691" s="441"/>
      <c r="E2691" s="1078">
        <v>2244</v>
      </c>
      <c r="F2691" s="1019">
        <v>2300</v>
      </c>
      <c r="G2691" s="1018"/>
      <c r="H2691" s="1019"/>
      <c r="I2691" s="1019"/>
    </row>
    <row r="2692" spans="1:13" s="606" customFormat="1" ht="15" customHeight="1">
      <c r="A2692" s="615">
        <v>43</v>
      </c>
      <c r="B2692" s="609" t="s">
        <v>5804</v>
      </c>
      <c r="C2692" s="613"/>
      <c r="D2692" s="613"/>
      <c r="E2692" s="1081"/>
      <c r="F2692" s="1016"/>
      <c r="G2692" s="1016"/>
      <c r="H2692" s="1016"/>
      <c r="I2692" s="1016"/>
    </row>
    <row r="2693" spans="1:13" s="606" customFormat="1" ht="15" customHeight="1">
      <c r="A2693" s="568">
        <v>1</v>
      </c>
      <c r="B2693" s="581" t="s">
        <v>947</v>
      </c>
      <c r="C2693" s="581" t="s">
        <v>5805</v>
      </c>
      <c r="D2693" s="441"/>
      <c r="E2693" s="1082">
        <v>1800</v>
      </c>
      <c r="F2693" s="1012">
        <v>1800</v>
      </c>
      <c r="G2693" s="1012">
        <v>1260</v>
      </c>
      <c r="H2693" s="1012">
        <v>900</v>
      </c>
      <c r="I2693" s="1012">
        <v>540</v>
      </c>
      <c r="J2693" s="605"/>
      <c r="K2693" s="605"/>
      <c r="L2693" s="605"/>
      <c r="M2693" s="605"/>
    </row>
    <row r="2694" spans="1:13" s="606" customFormat="1" ht="15" customHeight="1">
      <c r="A2694" s="568">
        <v>2</v>
      </c>
      <c r="B2694" s="581" t="s">
        <v>3089</v>
      </c>
      <c r="C2694" s="581" t="s">
        <v>5806</v>
      </c>
      <c r="D2694" s="441"/>
      <c r="E2694" s="1082">
        <v>2400</v>
      </c>
      <c r="F2694" s="1012">
        <v>2400</v>
      </c>
      <c r="G2694" s="1012">
        <v>1680</v>
      </c>
      <c r="H2694" s="1012">
        <v>1200</v>
      </c>
      <c r="I2694" s="1012">
        <v>720</v>
      </c>
      <c r="J2694" s="605"/>
      <c r="K2694" s="605"/>
      <c r="L2694" s="605"/>
      <c r="M2694" s="605"/>
    </row>
    <row r="2695" spans="1:13" s="606" customFormat="1" ht="15" customHeight="1">
      <c r="A2695" s="568">
        <v>3</v>
      </c>
      <c r="B2695" s="581" t="s">
        <v>5807</v>
      </c>
      <c r="C2695" s="581" t="s">
        <v>5808</v>
      </c>
      <c r="D2695" s="441"/>
      <c r="E2695" s="1082">
        <v>3450</v>
      </c>
      <c r="F2695" s="1012">
        <v>3750</v>
      </c>
      <c r="G2695" s="1012">
        <v>2625</v>
      </c>
      <c r="H2695" s="1012">
        <v>1875</v>
      </c>
      <c r="I2695" s="1012">
        <v>1125</v>
      </c>
      <c r="J2695" s="605"/>
      <c r="K2695" s="605"/>
      <c r="L2695" s="605"/>
      <c r="M2695" s="605"/>
    </row>
    <row r="2696" spans="1:13" s="606" customFormat="1" ht="15" customHeight="1">
      <c r="A2696" s="568">
        <v>4</v>
      </c>
      <c r="B2696" s="581" t="s">
        <v>277</v>
      </c>
      <c r="C2696" s="581" t="s">
        <v>5809</v>
      </c>
      <c r="D2696" s="441"/>
      <c r="E2696" s="1082">
        <v>6350</v>
      </c>
      <c r="F2696" s="1012">
        <v>6350</v>
      </c>
      <c r="G2696" s="1012">
        <v>4445</v>
      </c>
      <c r="H2696" s="1012">
        <v>3175</v>
      </c>
      <c r="I2696" s="1012">
        <v>1905</v>
      </c>
      <c r="J2696" s="605"/>
      <c r="K2696" s="605"/>
      <c r="L2696" s="605"/>
      <c r="M2696" s="605"/>
    </row>
    <row r="2697" spans="1:13" s="606" customFormat="1" ht="15" customHeight="1">
      <c r="A2697" s="568">
        <v>5</v>
      </c>
      <c r="B2697" s="581" t="s">
        <v>5810</v>
      </c>
      <c r="C2697" s="581" t="s">
        <v>5811</v>
      </c>
      <c r="D2697" s="441"/>
      <c r="E2697" s="1082">
        <v>6900</v>
      </c>
      <c r="F2697" s="1012">
        <v>6900</v>
      </c>
      <c r="G2697" s="1012">
        <v>4830</v>
      </c>
      <c r="H2697" s="1012">
        <v>3450</v>
      </c>
      <c r="I2697" s="1012">
        <v>2070</v>
      </c>
      <c r="J2697" s="605"/>
      <c r="K2697" s="605"/>
      <c r="L2697" s="605"/>
      <c r="M2697" s="605"/>
    </row>
    <row r="2698" spans="1:13" s="606" customFormat="1" ht="15" customHeight="1">
      <c r="A2698" s="568">
        <v>6</v>
      </c>
      <c r="B2698" s="581" t="s">
        <v>5812</v>
      </c>
      <c r="C2698" s="581" t="s">
        <v>5813</v>
      </c>
      <c r="D2698" s="441"/>
      <c r="E2698" s="1082">
        <v>980</v>
      </c>
      <c r="F2698" s="1012">
        <v>980</v>
      </c>
      <c r="G2698" s="1012">
        <v>686</v>
      </c>
      <c r="H2698" s="1012">
        <v>490</v>
      </c>
      <c r="I2698" s="1012">
        <v>294</v>
      </c>
      <c r="J2698" s="605"/>
      <c r="K2698" s="605"/>
      <c r="L2698" s="605"/>
      <c r="M2698" s="605"/>
    </row>
    <row r="2699" spans="1:13" s="606" customFormat="1" ht="15" customHeight="1">
      <c r="A2699" s="568">
        <v>7</v>
      </c>
      <c r="B2699" s="581" t="s">
        <v>5812</v>
      </c>
      <c r="C2699" s="581" t="s">
        <v>5814</v>
      </c>
      <c r="D2699" s="441"/>
      <c r="E2699" s="1082">
        <v>1500</v>
      </c>
      <c r="F2699" s="1012">
        <v>1500</v>
      </c>
      <c r="G2699" s="1012">
        <v>1050</v>
      </c>
      <c r="H2699" s="1012">
        <v>750</v>
      </c>
      <c r="I2699" s="1012">
        <v>450</v>
      </c>
      <c r="J2699" s="605"/>
      <c r="K2699" s="605"/>
      <c r="L2699" s="605"/>
      <c r="M2699" s="605"/>
    </row>
    <row r="2700" spans="1:13" s="606" customFormat="1" ht="15" customHeight="1">
      <c r="A2700" s="568">
        <v>8</v>
      </c>
      <c r="B2700" s="581" t="s">
        <v>5812</v>
      </c>
      <c r="C2700" s="581" t="s">
        <v>5815</v>
      </c>
      <c r="D2700" s="441"/>
      <c r="E2700" s="1082">
        <v>950</v>
      </c>
      <c r="F2700" s="1012">
        <v>950</v>
      </c>
      <c r="G2700" s="1012">
        <v>665</v>
      </c>
      <c r="H2700" s="1012">
        <v>475</v>
      </c>
      <c r="I2700" s="1012">
        <v>285</v>
      </c>
      <c r="J2700" s="605"/>
      <c r="K2700" s="605"/>
      <c r="L2700" s="605"/>
      <c r="M2700" s="605"/>
    </row>
    <row r="2701" spans="1:13" s="606" customFormat="1" ht="15" customHeight="1">
      <c r="A2701" s="568">
        <v>9</v>
      </c>
      <c r="B2701" s="581" t="s">
        <v>5816</v>
      </c>
      <c r="C2701" s="581" t="s">
        <v>5817</v>
      </c>
      <c r="D2701" s="441"/>
      <c r="E2701" s="1082">
        <v>1700</v>
      </c>
      <c r="F2701" s="1012">
        <v>1800</v>
      </c>
      <c r="G2701" s="1012">
        <v>1260</v>
      </c>
      <c r="H2701" s="1012">
        <v>900</v>
      </c>
      <c r="I2701" s="1012">
        <v>540</v>
      </c>
      <c r="J2701" s="605"/>
      <c r="K2701" s="605"/>
      <c r="L2701" s="605"/>
      <c r="M2701" s="605"/>
    </row>
    <row r="2702" spans="1:13" s="606" customFormat="1" ht="15" customHeight="1">
      <c r="A2702" s="568">
        <v>10</v>
      </c>
      <c r="B2702" s="581" t="s">
        <v>5816</v>
      </c>
      <c r="C2702" s="581" t="s">
        <v>5818</v>
      </c>
      <c r="D2702" s="441"/>
      <c r="E2702" s="1082">
        <v>1150</v>
      </c>
      <c r="F2702" s="1012">
        <v>1200</v>
      </c>
      <c r="G2702" s="1012">
        <v>840</v>
      </c>
      <c r="H2702" s="1012">
        <v>600</v>
      </c>
      <c r="I2702" s="1012">
        <v>360</v>
      </c>
      <c r="J2702" s="605"/>
      <c r="K2702" s="605"/>
      <c r="L2702" s="605"/>
      <c r="M2702" s="605"/>
    </row>
    <row r="2703" spans="1:13" s="606" customFormat="1" ht="15" customHeight="1">
      <c r="A2703" s="568">
        <v>11</v>
      </c>
      <c r="B2703" s="581" t="s">
        <v>5816</v>
      </c>
      <c r="C2703" s="581" t="s">
        <v>5819</v>
      </c>
      <c r="D2703" s="441"/>
      <c r="E2703" s="1082">
        <v>460</v>
      </c>
      <c r="F2703" s="1012">
        <v>570</v>
      </c>
      <c r="G2703" s="1012">
        <v>399</v>
      </c>
      <c r="H2703" s="1012">
        <v>285</v>
      </c>
      <c r="I2703" s="1012">
        <v>171</v>
      </c>
      <c r="J2703" s="605"/>
      <c r="K2703" s="605"/>
      <c r="L2703" s="605"/>
      <c r="M2703" s="605"/>
    </row>
    <row r="2704" spans="1:13" s="606" customFormat="1" ht="15" customHeight="1">
      <c r="A2704" s="568">
        <v>12</v>
      </c>
      <c r="B2704" s="581" t="s">
        <v>5816</v>
      </c>
      <c r="C2704" s="581" t="s">
        <v>5820</v>
      </c>
      <c r="D2704" s="441"/>
      <c r="E2704" s="1082">
        <v>320</v>
      </c>
      <c r="F2704" s="1012">
        <v>400</v>
      </c>
      <c r="G2704" s="1012">
        <v>280</v>
      </c>
      <c r="H2704" s="1012">
        <v>200</v>
      </c>
      <c r="I2704" s="1012">
        <v>120</v>
      </c>
      <c r="J2704" s="605"/>
      <c r="K2704" s="605"/>
      <c r="L2704" s="605"/>
      <c r="M2704" s="605"/>
    </row>
    <row r="2705" spans="1:13" s="606" customFormat="1" ht="15" customHeight="1">
      <c r="A2705" s="568">
        <v>13</v>
      </c>
      <c r="B2705" s="581" t="s">
        <v>5821</v>
      </c>
      <c r="C2705" s="581" t="s">
        <v>5822</v>
      </c>
      <c r="D2705" s="441"/>
      <c r="E2705" s="1082">
        <v>960</v>
      </c>
      <c r="F2705" s="1012">
        <v>1000</v>
      </c>
      <c r="G2705" s="1012">
        <v>700</v>
      </c>
      <c r="H2705" s="1012">
        <v>500</v>
      </c>
      <c r="I2705" s="1012">
        <v>300</v>
      </c>
      <c r="J2705" s="605"/>
      <c r="K2705" s="605"/>
      <c r="L2705" s="605"/>
      <c r="M2705" s="605"/>
    </row>
    <row r="2706" spans="1:13" s="606" customFormat="1" ht="15" customHeight="1">
      <c r="A2706" s="568">
        <v>14</v>
      </c>
      <c r="B2706" s="581" t="s">
        <v>5823</v>
      </c>
      <c r="C2706" s="581"/>
      <c r="D2706" s="441"/>
      <c r="E2706" s="1082">
        <v>330</v>
      </c>
      <c r="F2706" s="1012">
        <v>400</v>
      </c>
      <c r="G2706" s="1012">
        <v>280</v>
      </c>
      <c r="H2706" s="1012">
        <v>0</v>
      </c>
      <c r="I2706" s="1012"/>
      <c r="J2706" s="605"/>
      <c r="K2706" s="605"/>
      <c r="L2706" s="605"/>
      <c r="M2706" s="605"/>
    </row>
    <row r="2707" spans="1:13" s="606" customFormat="1" ht="15" customHeight="1">
      <c r="A2707" s="568">
        <v>15</v>
      </c>
      <c r="B2707" s="581" t="s">
        <v>5824</v>
      </c>
      <c r="C2707" s="581"/>
      <c r="D2707" s="441"/>
      <c r="E2707" s="1082">
        <v>360</v>
      </c>
      <c r="F2707" s="1012">
        <v>360</v>
      </c>
      <c r="G2707" s="1012">
        <v>251.99999999999997</v>
      </c>
      <c r="H2707" s="1012">
        <v>0</v>
      </c>
      <c r="I2707" s="1012"/>
      <c r="J2707" s="605"/>
      <c r="K2707" s="605"/>
      <c r="L2707" s="605"/>
      <c r="M2707" s="605"/>
    </row>
    <row r="2708" spans="1:13" s="606" customFormat="1" ht="15" customHeight="1">
      <c r="A2708" s="568">
        <v>16</v>
      </c>
      <c r="B2708" s="581" t="s">
        <v>5825</v>
      </c>
      <c r="C2708" s="581"/>
      <c r="D2708" s="441"/>
      <c r="E2708" s="1082">
        <v>140</v>
      </c>
      <c r="F2708" s="1012">
        <v>200</v>
      </c>
      <c r="G2708" s="1012">
        <v>140</v>
      </c>
      <c r="H2708" s="1012">
        <v>0</v>
      </c>
      <c r="I2708" s="1012"/>
      <c r="J2708" s="605"/>
      <c r="K2708" s="605"/>
      <c r="L2708" s="605"/>
      <c r="M2708" s="605"/>
    </row>
    <row r="2709" spans="1:13" s="606" customFormat="1" ht="15" customHeight="1">
      <c r="A2709" s="568">
        <v>17</v>
      </c>
      <c r="B2709" s="581" t="s">
        <v>1307</v>
      </c>
      <c r="C2709" s="581"/>
      <c r="D2709" s="441"/>
      <c r="E2709" s="1082">
        <v>110</v>
      </c>
      <c r="F2709" s="1012">
        <v>150</v>
      </c>
      <c r="G2709" s="1012">
        <v>105</v>
      </c>
      <c r="H2709" s="1012">
        <v>0</v>
      </c>
      <c r="I2709" s="1012"/>
      <c r="J2709" s="605"/>
      <c r="K2709" s="605"/>
      <c r="L2709" s="605"/>
      <c r="M2709" s="605"/>
    </row>
    <row r="2710" spans="1:13" s="606" customFormat="1" ht="15" customHeight="1">
      <c r="A2710" s="568">
        <v>18</v>
      </c>
      <c r="B2710" s="581" t="s">
        <v>5826</v>
      </c>
      <c r="C2710" s="581"/>
      <c r="D2710" s="441"/>
      <c r="E2710" s="1082">
        <v>130</v>
      </c>
      <c r="F2710" s="1012">
        <v>130</v>
      </c>
      <c r="G2710" s="1012">
        <v>91</v>
      </c>
      <c r="H2710" s="1012">
        <v>0</v>
      </c>
      <c r="I2710" s="1012"/>
      <c r="J2710" s="605"/>
      <c r="K2710" s="605"/>
      <c r="L2710" s="605"/>
      <c r="M2710" s="605"/>
    </row>
    <row r="2711" spans="1:13" s="606" customFormat="1" ht="15" customHeight="1">
      <c r="A2711" s="568">
        <v>19</v>
      </c>
      <c r="B2711" s="353" t="s">
        <v>5827</v>
      </c>
      <c r="C2711" s="441" t="s">
        <v>5828</v>
      </c>
      <c r="D2711" s="441"/>
      <c r="E2711" s="1082">
        <v>5500</v>
      </c>
      <c r="F2711" s="1012">
        <v>5650</v>
      </c>
      <c r="G2711" s="1012">
        <v>3954.9999999999995</v>
      </c>
      <c r="H2711" s="1012">
        <v>2825</v>
      </c>
      <c r="I2711" s="1012">
        <v>1695</v>
      </c>
      <c r="J2711" s="605"/>
      <c r="K2711" s="605"/>
      <c r="L2711" s="605"/>
      <c r="M2711" s="605"/>
    </row>
    <row r="2712" spans="1:13" s="606" customFormat="1" ht="15" customHeight="1">
      <c r="A2712" s="568">
        <v>20</v>
      </c>
      <c r="B2712" s="353" t="s">
        <v>5827</v>
      </c>
      <c r="C2712" s="441" t="s">
        <v>5829</v>
      </c>
      <c r="D2712" s="441"/>
      <c r="E2712" s="1082">
        <v>4800</v>
      </c>
      <c r="F2712" s="1012">
        <v>4800</v>
      </c>
      <c r="G2712" s="1012">
        <v>3360</v>
      </c>
      <c r="H2712" s="1012">
        <v>2400</v>
      </c>
      <c r="I2712" s="1012">
        <v>1440</v>
      </c>
      <c r="J2712" s="605"/>
      <c r="K2712" s="605"/>
      <c r="L2712" s="605"/>
      <c r="M2712" s="605"/>
    </row>
    <row r="2713" spans="1:13" s="606" customFormat="1" ht="15" customHeight="1">
      <c r="A2713" s="568">
        <v>21</v>
      </c>
      <c r="B2713" s="353" t="s">
        <v>5827</v>
      </c>
      <c r="C2713" s="441" t="s">
        <v>5830</v>
      </c>
      <c r="D2713" s="441"/>
      <c r="E2713" s="1082">
        <v>4200</v>
      </c>
      <c r="F2713" s="1012">
        <v>4450</v>
      </c>
      <c r="G2713" s="1012">
        <v>3115</v>
      </c>
      <c r="H2713" s="1012">
        <v>2225</v>
      </c>
      <c r="I2713" s="1012">
        <v>1335</v>
      </c>
      <c r="J2713" s="605"/>
      <c r="K2713" s="605"/>
      <c r="L2713" s="605"/>
      <c r="M2713" s="605"/>
    </row>
    <row r="2714" spans="1:13" s="606" customFormat="1" ht="15" customHeight="1">
      <c r="A2714" s="568">
        <v>22</v>
      </c>
      <c r="B2714" s="353" t="s">
        <v>5827</v>
      </c>
      <c r="C2714" s="441" t="s">
        <v>5831</v>
      </c>
      <c r="D2714" s="441"/>
      <c r="E2714" s="1082">
        <v>4800</v>
      </c>
      <c r="F2714" s="1012">
        <v>4800</v>
      </c>
      <c r="G2714" s="1012">
        <v>3360</v>
      </c>
      <c r="H2714" s="1012">
        <v>2400</v>
      </c>
      <c r="I2714" s="1012">
        <v>1440</v>
      </c>
      <c r="J2714" s="605"/>
      <c r="K2714" s="605"/>
      <c r="L2714" s="605"/>
      <c r="M2714" s="605"/>
    </row>
    <row r="2715" spans="1:13" s="606" customFormat="1" ht="15" customHeight="1">
      <c r="A2715" s="568">
        <v>23</v>
      </c>
      <c r="B2715" s="353" t="s">
        <v>5827</v>
      </c>
      <c r="C2715" s="441" t="s">
        <v>5832</v>
      </c>
      <c r="D2715" s="441"/>
      <c r="E2715" s="1082">
        <v>2000</v>
      </c>
      <c r="F2715" s="1012">
        <v>2050</v>
      </c>
      <c r="G2715" s="1012">
        <v>1435</v>
      </c>
      <c r="H2715" s="1012">
        <v>1025</v>
      </c>
      <c r="I2715" s="1012">
        <v>615</v>
      </c>
      <c r="J2715" s="605"/>
      <c r="K2715" s="605"/>
      <c r="L2715" s="605"/>
      <c r="M2715" s="605"/>
    </row>
    <row r="2716" spans="1:13" s="606" customFormat="1" ht="15" customHeight="1">
      <c r="A2716" s="568">
        <v>24</v>
      </c>
      <c r="B2716" s="353" t="s">
        <v>5827</v>
      </c>
      <c r="C2716" s="441" t="s">
        <v>5833</v>
      </c>
      <c r="D2716" s="441"/>
      <c r="E2716" s="1082">
        <v>1200</v>
      </c>
      <c r="F2716" s="1012">
        <v>1200</v>
      </c>
      <c r="G2716" s="1012">
        <v>840</v>
      </c>
      <c r="H2716" s="1012">
        <v>600</v>
      </c>
      <c r="I2716" s="1012">
        <v>360</v>
      </c>
      <c r="J2716" s="605"/>
      <c r="K2716" s="605"/>
      <c r="L2716" s="605"/>
      <c r="M2716" s="605"/>
    </row>
    <row r="2717" spans="1:13" s="606" customFormat="1" ht="15" customHeight="1">
      <c r="A2717" s="568">
        <v>25</v>
      </c>
      <c r="B2717" s="353" t="s">
        <v>5827</v>
      </c>
      <c r="C2717" s="441" t="s">
        <v>5814</v>
      </c>
      <c r="D2717" s="441"/>
      <c r="E2717" s="1082">
        <v>2000</v>
      </c>
      <c r="F2717" s="1012">
        <v>2200</v>
      </c>
      <c r="G2717" s="1012">
        <v>1540</v>
      </c>
      <c r="H2717" s="1012">
        <v>1100</v>
      </c>
      <c r="I2717" s="1012">
        <v>660</v>
      </c>
      <c r="J2717" s="605"/>
      <c r="K2717" s="605"/>
      <c r="L2717" s="605"/>
      <c r="M2717" s="605"/>
    </row>
    <row r="2718" spans="1:13" s="606" customFormat="1" ht="15" customHeight="1">
      <c r="A2718" s="568">
        <v>26</v>
      </c>
      <c r="B2718" s="353" t="s">
        <v>5827</v>
      </c>
      <c r="C2718" s="441" t="s">
        <v>5815</v>
      </c>
      <c r="D2718" s="441"/>
      <c r="E2718" s="1082">
        <v>1200</v>
      </c>
      <c r="F2718" s="1012">
        <v>1200</v>
      </c>
      <c r="G2718" s="1012">
        <v>840</v>
      </c>
      <c r="H2718" s="1012">
        <v>600</v>
      </c>
      <c r="I2718" s="1012">
        <v>360</v>
      </c>
      <c r="J2718" s="605"/>
      <c r="K2718" s="605"/>
      <c r="L2718" s="605"/>
      <c r="M2718" s="605"/>
    </row>
    <row r="2719" spans="1:13" s="606" customFormat="1" ht="15" customHeight="1">
      <c r="A2719" s="568">
        <v>27</v>
      </c>
      <c r="B2719" s="353" t="s">
        <v>5834</v>
      </c>
      <c r="C2719" s="441" t="s">
        <v>5835</v>
      </c>
      <c r="D2719" s="441"/>
      <c r="E2719" s="1082">
        <v>2500</v>
      </c>
      <c r="F2719" s="1012">
        <v>2500</v>
      </c>
      <c r="G2719" s="1012">
        <v>1750</v>
      </c>
      <c r="H2719" s="1012">
        <v>1250</v>
      </c>
      <c r="I2719" s="1012">
        <v>750</v>
      </c>
      <c r="J2719" s="605"/>
      <c r="K2719" s="605"/>
      <c r="L2719" s="605"/>
      <c r="M2719" s="605"/>
    </row>
    <row r="2720" spans="1:13" s="606" customFormat="1" ht="15" customHeight="1">
      <c r="A2720" s="568">
        <v>28</v>
      </c>
      <c r="B2720" s="353" t="s">
        <v>5834</v>
      </c>
      <c r="C2720" s="441" t="s">
        <v>5836</v>
      </c>
      <c r="D2720" s="441"/>
      <c r="E2720" s="1082">
        <v>1700</v>
      </c>
      <c r="F2720" s="1012">
        <v>1900</v>
      </c>
      <c r="G2720" s="1012">
        <v>1330</v>
      </c>
      <c r="H2720" s="1012">
        <v>950</v>
      </c>
      <c r="I2720" s="1012">
        <v>570</v>
      </c>
      <c r="J2720" s="605"/>
      <c r="K2720" s="605"/>
      <c r="L2720" s="605"/>
      <c r="M2720" s="605"/>
    </row>
    <row r="2721" spans="1:13" s="606" customFormat="1" ht="15" customHeight="1">
      <c r="A2721" s="568">
        <v>29</v>
      </c>
      <c r="B2721" s="353" t="s">
        <v>5837</v>
      </c>
      <c r="C2721" s="441" t="s">
        <v>5838</v>
      </c>
      <c r="D2721" s="441"/>
      <c r="E2721" s="1082">
        <v>1500</v>
      </c>
      <c r="F2721" s="1012">
        <v>1500</v>
      </c>
      <c r="G2721" s="1012">
        <v>1050</v>
      </c>
      <c r="H2721" s="1012">
        <v>750</v>
      </c>
      <c r="I2721" s="1012">
        <v>450</v>
      </c>
      <c r="J2721" s="605"/>
      <c r="K2721" s="605"/>
      <c r="L2721" s="605"/>
      <c r="M2721" s="605"/>
    </row>
    <row r="2722" spans="1:13" s="606" customFormat="1" ht="15" customHeight="1">
      <c r="A2722" s="568">
        <v>30</v>
      </c>
      <c r="B2722" s="353" t="s">
        <v>5837</v>
      </c>
      <c r="C2722" s="441" t="s">
        <v>5839</v>
      </c>
      <c r="D2722" s="441"/>
      <c r="E2722" s="1082">
        <v>1200</v>
      </c>
      <c r="F2722" s="1012">
        <v>1200</v>
      </c>
      <c r="G2722" s="1012">
        <v>840</v>
      </c>
      <c r="H2722" s="1012">
        <v>600</v>
      </c>
      <c r="I2722" s="1012">
        <v>360</v>
      </c>
      <c r="J2722" s="605"/>
      <c r="K2722" s="605"/>
      <c r="L2722" s="605"/>
      <c r="M2722" s="605"/>
    </row>
    <row r="2723" spans="1:13" s="606" customFormat="1" ht="15" customHeight="1">
      <c r="A2723" s="568">
        <v>31</v>
      </c>
      <c r="B2723" s="353" t="s">
        <v>5840</v>
      </c>
      <c r="C2723" s="441" t="s">
        <v>5841</v>
      </c>
      <c r="D2723" s="441"/>
      <c r="E2723" s="1082">
        <v>1500</v>
      </c>
      <c r="F2723" s="1012">
        <v>1500</v>
      </c>
      <c r="G2723" s="1012">
        <v>1050</v>
      </c>
      <c r="H2723" s="1012">
        <v>750</v>
      </c>
      <c r="I2723" s="1012">
        <v>450</v>
      </c>
      <c r="J2723" s="605"/>
      <c r="K2723" s="605"/>
      <c r="L2723" s="605"/>
      <c r="M2723" s="605"/>
    </row>
    <row r="2724" spans="1:13" s="606" customFormat="1" ht="15" customHeight="1">
      <c r="A2724" s="568">
        <v>32</v>
      </c>
      <c r="B2724" s="353" t="s">
        <v>5840</v>
      </c>
      <c r="C2724" s="441" t="s">
        <v>5842</v>
      </c>
      <c r="D2724" s="441"/>
      <c r="E2724" s="1082">
        <v>1000</v>
      </c>
      <c r="F2724" s="1012">
        <v>1000</v>
      </c>
      <c r="G2724" s="1012">
        <v>700</v>
      </c>
      <c r="H2724" s="1012">
        <v>500</v>
      </c>
      <c r="I2724" s="1012">
        <v>300</v>
      </c>
      <c r="J2724" s="605"/>
      <c r="K2724" s="605"/>
      <c r="L2724" s="605"/>
      <c r="M2724" s="605"/>
    </row>
    <row r="2725" spans="1:13" s="606" customFormat="1" ht="15" customHeight="1">
      <c r="A2725" s="568">
        <v>33</v>
      </c>
      <c r="B2725" s="353" t="s">
        <v>5840</v>
      </c>
      <c r="C2725" s="441" t="s">
        <v>5843</v>
      </c>
      <c r="D2725" s="441"/>
      <c r="E2725" s="1082">
        <v>660</v>
      </c>
      <c r="F2725" s="1012">
        <v>850</v>
      </c>
      <c r="G2725" s="1012">
        <v>595</v>
      </c>
      <c r="H2725" s="1012">
        <v>425</v>
      </c>
      <c r="I2725" s="1012">
        <v>255</v>
      </c>
      <c r="J2725" s="605"/>
      <c r="K2725" s="605"/>
      <c r="L2725" s="605"/>
      <c r="M2725" s="605"/>
    </row>
    <row r="2726" spans="1:13" s="606" customFormat="1" ht="15" customHeight="1">
      <c r="A2726" s="568">
        <v>34</v>
      </c>
      <c r="B2726" s="353" t="s">
        <v>5840</v>
      </c>
      <c r="C2726" s="441" t="s">
        <v>5844</v>
      </c>
      <c r="D2726" s="441"/>
      <c r="E2726" s="1082">
        <v>1000</v>
      </c>
      <c r="F2726" s="1012">
        <v>1000</v>
      </c>
      <c r="G2726" s="1012">
        <v>700</v>
      </c>
      <c r="H2726" s="1012">
        <v>500</v>
      </c>
      <c r="I2726" s="1012">
        <v>300</v>
      </c>
      <c r="J2726" s="605"/>
      <c r="K2726" s="605"/>
      <c r="L2726" s="605"/>
      <c r="M2726" s="605"/>
    </row>
    <row r="2727" spans="1:13" s="606" customFormat="1" ht="15" customHeight="1">
      <c r="A2727" s="568">
        <v>35</v>
      </c>
      <c r="B2727" s="353" t="s">
        <v>5845</v>
      </c>
      <c r="C2727" s="441" t="s">
        <v>5846</v>
      </c>
      <c r="D2727" s="441"/>
      <c r="E2727" s="1082">
        <v>600</v>
      </c>
      <c r="F2727" s="1012">
        <v>650</v>
      </c>
      <c r="G2727" s="1012">
        <v>455</v>
      </c>
      <c r="H2727" s="1012">
        <v>325</v>
      </c>
      <c r="I2727" s="1012">
        <v>195</v>
      </c>
      <c r="J2727" s="605"/>
      <c r="K2727" s="605"/>
      <c r="L2727" s="605"/>
      <c r="M2727" s="605"/>
    </row>
    <row r="2728" spans="1:13" s="606" customFormat="1" ht="15" customHeight="1">
      <c r="A2728" s="568">
        <v>36</v>
      </c>
      <c r="B2728" s="353" t="s">
        <v>5845</v>
      </c>
      <c r="C2728" s="441" t="s">
        <v>5847</v>
      </c>
      <c r="D2728" s="441"/>
      <c r="E2728" s="1082">
        <v>800</v>
      </c>
      <c r="F2728" s="1012">
        <v>850</v>
      </c>
      <c r="G2728" s="1012">
        <v>595</v>
      </c>
      <c r="H2728" s="1012">
        <v>425</v>
      </c>
      <c r="I2728" s="1012">
        <v>255</v>
      </c>
      <c r="J2728" s="605"/>
      <c r="K2728" s="605"/>
      <c r="L2728" s="605"/>
      <c r="M2728" s="605"/>
    </row>
    <row r="2729" spans="1:13" s="606" customFormat="1" ht="15" customHeight="1">
      <c r="A2729" s="568">
        <v>37</v>
      </c>
      <c r="B2729" s="353" t="s">
        <v>5845</v>
      </c>
      <c r="C2729" s="441" t="s">
        <v>5848</v>
      </c>
      <c r="D2729" s="441"/>
      <c r="E2729" s="1082">
        <v>1000</v>
      </c>
      <c r="F2729" s="1012">
        <v>1200</v>
      </c>
      <c r="G2729" s="1012">
        <v>840</v>
      </c>
      <c r="H2729" s="1012">
        <v>600</v>
      </c>
      <c r="I2729" s="1012">
        <v>360</v>
      </c>
      <c r="J2729" s="605"/>
      <c r="K2729" s="605"/>
      <c r="L2729" s="605"/>
      <c r="M2729" s="605"/>
    </row>
    <row r="2730" spans="1:13" s="606" customFormat="1" ht="15" customHeight="1">
      <c r="A2730" s="568">
        <v>38</v>
      </c>
      <c r="B2730" s="353" t="s">
        <v>5845</v>
      </c>
      <c r="C2730" s="441" t="s">
        <v>5849</v>
      </c>
      <c r="D2730" s="441"/>
      <c r="E2730" s="1082">
        <v>1000</v>
      </c>
      <c r="F2730" s="1012">
        <v>1100</v>
      </c>
      <c r="G2730" s="1012">
        <v>770</v>
      </c>
      <c r="H2730" s="1012">
        <v>550</v>
      </c>
      <c r="I2730" s="1012">
        <v>330</v>
      </c>
      <c r="J2730" s="605"/>
      <c r="K2730" s="605"/>
      <c r="L2730" s="605"/>
      <c r="M2730" s="605"/>
    </row>
    <row r="2731" spans="1:13" s="606" customFormat="1" ht="15" customHeight="1">
      <c r="A2731" s="568">
        <v>39</v>
      </c>
      <c r="B2731" s="353" t="s">
        <v>5845</v>
      </c>
      <c r="C2731" s="441" t="s">
        <v>5850</v>
      </c>
      <c r="D2731" s="441"/>
      <c r="E2731" s="1082">
        <v>300</v>
      </c>
      <c r="F2731" s="1012">
        <v>300</v>
      </c>
      <c r="G2731" s="1012">
        <v>210</v>
      </c>
      <c r="H2731" s="1012">
        <v>150</v>
      </c>
      <c r="I2731" s="1012">
        <v>90</v>
      </c>
      <c r="J2731" s="605"/>
      <c r="K2731" s="605"/>
      <c r="L2731" s="605"/>
      <c r="M2731" s="605"/>
    </row>
    <row r="2732" spans="1:13" s="606" customFormat="1" ht="15" customHeight="1">
      <c r="A2732" s="568">
        <v>40</v>
      </c>
      <c r="B2732" s="353" t="s">
        <v>209</v>
      </c>
      <c r="C2732" s="441" t="s">
        <v>5851</v>
      </c>
      <c r="D2732" s="441"/>
      <c r="E2732" s="1082">
        <v>2000</v>
      </c>
      <c r="F2732" s="1012">
        <v>2000</v>
      </c>
      <c r="G2732" s="1012">
        <v>1400</v>
      </c>
      <c r="H2732" s="1012">
        <v>1000</v>
      </c>
      <c r="I2732" s="1012">
        <v>600</v>
      </c>
      <c r="J2732" s="605"/>
      <c r="K2732" s="605"/>
      <c r="L2732" s="605"/>
      <c r="M2732" s="605"/>
    </row>
    <row r="2733" spans="1:13" s="606" customFormat="1" ht="15" customHeight="1">
      <c r="A2733" s="568">
        <v>41</v>
      </c>
      <c r="B2733" s="353" t="s">
        <v>209</v>
      </c>
      <c r="C2733" s="441" t="s">
        <v>5852</v>
      </c>
      <c r="D2733" s="441"/>
      <c r="E2733" s="1082">
        <v>1500</v>
      </c>
      <c r="F2733" s="1012">
        <v>1500</v>
      </c>
      <c r="G2733" s="1012">
        <v>1050</v>
      </c>
      <c r="H2733" s="1012">
        <v>750</v>
      </c>
      <c r="I2733" s="1012">
        <v>450</v>
      </c>
      <c r="J2733" s="605"/>
      <c r="K2733" s="605"/>
      <c r="L2733" s="605"/>
      <c r="M2733" s="605"/>
    </row>
    <row r="2734" spans="1:13" s="606" customFormat="1" ht="15" customHeight="1">
      <c r="A2734" s="568">
        <v>42</v>
      </c>
      <c r="B2734" s="353" t="s">
        <v>5853</v>
      </c>
      <c r="C2734" s="441" t="s">
        <v>5854</v>
      </c>
      <c r="D2734" s="441"/>
      <c r="E2734" s="1082">
        <v>2500</v>
      </c>
      <c r="F2734" s="1012">
        <v>2500</v>
      </c>
      <c r="G2734" s="1012">
        <v>1750</v>
      </c>
      <c r="H2734" s="1012">
        <v>1250</v>
      </c>
      <c r="I2734" s="1012">
        <v>750</v>
      </c>
      <c r="J2734" s="605"/>
      <c r="K2734" s="605"/>
      <c r="L2734" s="605"/>
      <c r="M2734" s="605"/>
    </row>
    <row r="2735" spans="1:13" s="606" customFormat="1" ht="15" customHeight="1">
      <c r="A2735" s="568">
        <v>43</v>
      </c>
      <c r="B2735" s="353" t="s">
        <v>5853</v>
      </c>
      <c r="C2735" s="441" t="s">
        <v>5855</v>
      </c>
      <c r="D2735" s="441"/>
      <c r="E2735" s="1082">
        <v>1500</v>
      </c>
      <c r="F2735" s="1012">
        <v>1600</v>
      </c>
      <c r="G2735" s="1012">
        <v>1120</v>
      </c>
      <c r="H2735" s="1012">
        <v>800</v>
      </c>
      <c r="I2735" s="1012">
        <v>480</v>
      </c>
      <c r="J2735" s="605"/>
      <c r="K2735" s="605"/>
      <c r="L2735" s="605"/>
      <c r="M2735" s="605"/>
    </row>
    <row r="2736" spans="1:13" s="606" customFormat="1" ht="15" customHeight="1">
      <c r="A2736" s="568">
        <v>44</v>
      </c>
      <c r="B2736" s="353" t="s">
        <v>868</v>
      </c>
      <c r="C2736" s="441" t="s">
        <v>5490</v>
      </c>
      <c r="D2736" s="441"/>
      <c r="E2736" s="1082">
        <v>1100</v>
      </c>
      <c r="F2736" s="1012">
        <v>1300</v>
      </c>
      <c r="G2736" s="1012">
        <v>910</v>
      </c>
      <c r="H2736" s="1012">
        <v>650</v>
      </c>
      <c r="I2736" s="1012"/>
      <c r="J2736" s="605"/>
      <c r="K2736" s="605"/>
      <c r="L2736" s="605"/>
      <c r="M2736" s="605"/>
    </row>
    <row r="2737" spans="1:13" s="606" customFormat="1" ht="15" customHeight="1">
      <c r="A2737" s="568">
        <v>45</v>
      </c>
      <c r="B2737" s="353" t="s">
        <v>1814</v>
      </c>
      <c r="C2737" s="441" t="s">
        <v>5856</v>
      </c>
      <c r="D2737" s="441"/>
      <c r="E2737" s="1082">
        <v>1100</v>
      </c>
      <c r="F2737" s="1012">
        <v>1100</v>
      </c>
      <c r="G2737" s="1012">
        <v>770</v>
      </c>
      <c r="H2737" s="1012">
        <v>550</v>
      </c>
      <c r="I2737" s="1012"/>
      <c r="J2737" s="605"/>
      <c r="K2737" s="605"/>
      <c r="L2737" s="605"/>
      <c r="M2737" s="605"/>
    </row>
    <row r="2738" spans="1:13" s="606" customFormat="1" ht="15" customHeight="1">
      <c r="A2738" s="568">
        <v>46</v>
      </c>
      <c r="B2738" s="1261" t="s">
        <v>5857</v>
      </c>
      <c r="C2738" s="1261"/>
      <c r="D2738" s="441"/>
      <c r="E2738" s="1082">
        <v>300</v>
      </c>
      <c r="F2738" s="1012">
        <v>300</v>
      </c>
      <c r="G2738" s="1012">
        <v>210</v>
      </c>
      <c r="H2738" s="1012">
        <v>150</v>
      </c>
      <c r="I2738" s="1012">
        <v>90</v>
      </c>
      <c r="J2738" s="605"/>
      <c r="K2738" s="605"/>
      <c r="L2738" s="605"/>
      <c r="M2738" s="605"/>
    </row>
    <row r="2739" spans="1:13" s="606" customFormat="1" ht="15" customHeight="1">
      <c r="A2739" s="568">
        <v>47</v>
      </c>
      <c r="B2739" s="1261" t="s">
        <v>5858</v>
      </c>
      <c r="C2739" s="1261"/>
      <c r="D2739" s="441"/>
      <c r="E2739" s="1082">
        <v>200</v>
      </c>
      <c r="F2739" s="1012">
        <v>220</v>
      </c>
      <c r="G2739" s="1012">
        <v>154</v>
      </c>
      <c r="H2739" s="1012">
        <v>0</v>
      </c>
      <c r="I2739" s="1012"/>
      <c r="J2739" s="605"/>
      <c r="K2739" s="605"/>
      <c r="L2739" s="605"/>
      <c r="M2739" s="605"/>
    </row>
    <row r="2740" spans="1:13" s="606" customFormat="1" ht="15" customHeight="1">
      <c r="A2740" s="568">
        <v>48</v>
      </c>
      <c r="B2740" s="1261" t="s">
        <v>5859</v>
      </c>
      <c r="C2740" s="1261"/>
      <c r="D2740" s="441"/>
      <c r="E2740" s="1082">
        <v>500</v>
      </c>
      <c r="F2740" s="1012">
        <v>550</v>
      </c>
      <c r="G2740" s="1012">
        <v>385</v>
      </c>
      <c r="H2740" s="1012">
        <v>0</v>
      </c>
      <c r="I2740" s="1012"/>
      <c r="J2740" s="605"/>
      <c r="K2740" s="605"/>
      <c r="L2740" s="605"/>
      <c r="M2740" s="605"/>
    </row>
    <row r="2741" spans="1:13" s="606" customFormat="1" ht="15" customHeight="1">
      <c r="A2741" s="568">
        <v>49</v>
      </c>
      <c r="B2741" s="1261" t="s">
        <v>5860</v>
      </c>
      <c r="C2741" s="1261"/>
      <c r="D2741" s="441"/>
      <c r="E2741" s="1082">
        <v>660</v>
      </c>
      <c r="F2741" s="1012">
        <v>700</v>
      </c>
      <c r="G2741" s="1012">
        <v>489.99999999999994</v>
      </c>
      <c r="H2741" s="1012">
        <v>0</v>
      </c>
      <c r="I2741" s="1012"/>
      <c r="J2741" s="605"/>
      <c r="K2741" s="605"/>
      <c r="L2741" s="605"/>
      <c r="M2741" s="605"/>
    </row>
    <row r="2742" spans="1:13" s="606" customFormat="1" ht="15" customHeight="1">
      <c r="A2742" s="568">
        <v>50</v>
      </c>
      <c r="B2742" s="1261" t="s">
        <v>5861</v>
      </c>
      <c r="C2742" s="1261"/>
      <c r="D2742" s="441"/>
      <c r="E2742" s="1082">
        <v>250</v>
      </c>
      <c r="F2742" s="1012">
        <v>350</v>
      </c>
      <c r="G2742" s="1012">
        <v>244.99999999999997</v>
      </c>
      <c r="H2742" s="1012">
        <v>0</v>
      </c>
      <c r="I2742" s="1012"/>
      <c r="J2742" s="605"/>
      <c r="K2742" s="605"/>
      <c r="L2742" s="605"/>
      <c r="M2742" s="605"/>
    </row>
    <row r="2743" spans="1:13" s="606" customFormat="1" ht="15" customHeight="1">
      <c r="A2743" s="568">
        <v>51</v>
      </c>
      <c r="B2743" s="1261" t="s">
        <v>5862</v>
      </c>
      <c r="C2743" s="1261"/>
      <c r="D2743" s="441"/>
      <c r="E2743" s="1082">
        <v>300</v>
      </c>
      <c r="F2743" s="1012">
        <v>300</v>
      </c>
      <c r="G2743" s="1012">
        <v>210</v>
      </c>
      <c r="H2743" s="1012">
        <v>0</v>
      </c>
      <c r="I2743" s="1012"/>
      <c r="J2743" s="605"/>
      <c r="K2743" s="605"/>
      <c r="L2743" s="605"/>
      <c r="M2743" s="605"/>
    </row>
    <row r="2744" spans="1:13" s="606" customFormat="1" ht="15" customHeight="1">
      <c r="A2744" s="568">
        <v>52</v>
      </c>
      <c r="B2744" s="1261" t="s">
        <v>5863</v>
      </c>
      <c r="C2744" s="1261"/>
      <c r="D2744" s="441"/>
      <c r="E2744" s="1082">
        <v>200</v>
      </c>
      <c r="F2744" s="1012">
        <v>250</v>
      </c>
      <c r="G2744" s="1012">
        <v>175</v>
      </c>
      <c r="H2744" s="1012">
        <v>125</v>
      </c>
      <c r="I2744" s="1012">
        <v>75</v>
      </c>
      <c r="J2744" s="605"/>
      <c r="K2744" s="605"/>
      <c r="L2744" s="605"/>
      <c r="M2744" s="605"/>
    </row>
    <row r="2745" spans="1:13" s="606" customFormat="1" ht="15" customHeight="1">
      <c r="A2745" s="568">
        <v>53</v>
      </c>
      <c r="B2745" s="353" t="s">
        <v>5827</v>
      </c>
      <c r="C2745" s="441" t="s">
        <v>5864</v>
      </c>
      <c r="D2745" s="441"/>
      <c r="E2745" s="1082">
        <v>300</v>
      </c>
      <c r="F2745" s="1012">
        <v>300</v>
      </c>
      <c r="G2745" s="1012">
        <v>210</v>
      </c>
      <c r="H2745" s="1012">
        <v>150</v>
      </c>
      <c r="I2745" s="1012">
        <v>90</v>
      </c>
      <c r="J2745" s="605"/>
      <c r="K2745" s="605"/>
      <c r="L2745" s="605"/>
      <c r="M2745" s="605"/>
    </row>
    <row r="2746" spans="1:13" s="606" customFormat="1" ht="15" customHeight="1">
      <c r="A2746" s="568">
        <v>54</v>
      </c>
      <c r="B2746" s="353" t="s">
        <v>5865</v>
      </c>
      <c r="C2746" s="441" t="s">
        <v>5866</v>
      </c>
      <c r="D2746" s="441"/>
      <c r="E2746" s="1082">
        <v>1000</v>
      </c>
      <c r="F2746" s="1012">
        <v>1000</v>
      </c>
      <c r="G2746" s="1012">
        <v>700</v>
      </c>
      <c r="H2746" s="1012">
        <v>500</v>
      </c>
      <c r="I2746" s="1012"/>
      <c r="J2746" s="605"/>
      <c r="K2746" s="605"/>
      <c r="L2746" s="605"/>
      <c r="M2746" s="605"/>
    </row>
    <row r="2747" spans="1:13" s="606" customFormat="1" ht="15" customHeight="1">
      <c r="A2747" s="568">
        <v>55</v>
      </c>
      <c r="B2747" s="353" t="s">
        <v>5867</v>
      </c>
      <c r="C2747" s="441" t="s">
        <v>5868</v>
      </c>
      <c r="D2747" s="441"/>
      <c r="E2747" s="1082">
        <v>800</v>
      </c>
      <c r="F2747" s="1012">
        <v>800</v>
      </c>
      <c r="G2747" s="1012">
        <v>560</v>
      </c>
      <c r="H2747" s="1012">
        <v>400</v>
      </c>
      <c r="I2747" s="1012"/>
      <c r="J2747" s="605"/>
      <c r="K2747" s="605"/>
      <c r="L2747" s="605"/>
      <c r="M2747" s="605"/>
    </row>
    <row r="2748" spans="1:13" s="606" customFormat="1" ht="15" customHeight="1">
      <c r="A2748" s="568">
        <v>56</v>
      </c>
      <c r="B2748" s="353" t="s">
        <v>5869</v>
      </c>
      <c r="C2748" s="441" t="s">
        <v>5870</v>
      </c>
      <c r="D2748" s="441"/>
      <c r="E2748" s="1082">
        <v>8000</v>
      </c>
      <c r="F2748" s="1012">
        <v>8000</v>
      </c>
      <c r="G2748" s="1012">
        <v>5600</v>
      </c>
      <c r="H2748" s="1012">
        <v>4000</v>
      </c>
      <c r="I2748" s="1012"/>
      <c r="J2748" s="605"/>
      <c r="K2748" s="605"/>
      <c r="L2748" s="605"/>
      <c r="M2748" s="605"/>
    </row>
    <row r="2749" spans="1:13" s="606" customFormat="1" ht="15" customHeight="1">
      <c r="A2749" s="568">
        <v>57</v>
      </c>
      <c r="B2749" s="353" t="s">
        <v>5869</v>
      </c>
      <c r="C2749" s="441" t="s">
        <v>5871</v>
      </c>
      <c r="D2749" s="441"/>
      <c r="E2749" s="1082">
        <v>800</v>
      </c>
      <c r="F2749" s="1012">
        <v>800</v>
      </c>
      <c r="G2749" s="1012">
        <v>560</v>
      </c>
      <c r="H2749" s="1012">
        <v>400</v>
      </c>
      <c r="I2749" s="1012"/>
      <c r="J2749" s="605"/>
      <c r="K2749" s="605"/>
      <c r="L2749" s="605"/>
      <c r="M2749" s="605"/>
    </row>
    <row r="2750" spans="1:13" s="606" customFormat="1" ht="15" customHeight="1">
      <c r="A2750" s="568">
        <v>58</v>
      </c>
      <c r="B2750" s="353" t="s">
        <v>5872</v>
      </c>
      <c r="C2750" s="441" t="s">
        <v>5873</v>
      </c>
      <c r="D2750" s="441"/>
      <c r="E2750" s="1082">
        <v>700</v>
      </c>
      <c r="F2750" s="1012">
        <v>700</v>
      </c>
      <c r="G2750" s="1012">
        <v>489.99999999999994</v>
      </c>
      <c r="H2750" s="1012">
        <v>350</v>
      </c>
      <c r="I2750" s="1012"/>
      <c r="J2750" s="605"/>
      <c r="K2750" s="605"/>
      <c r="L2750" s="605"/>
      <c r="M2750" s="605"/>
    </row>
    <row r="2751" spans="1:13" s="606" customFormat="1" ht="15" customHeight="1">
      <c r="A2751" s="568">
        <v>59</v>
      </c>
      <c r="B2751" s="353" t="s">
        <v>5874</v>
      </c>
      <c r="C2751" s="441" t="s">
        <v>5875</v>
      </c>
      <c r="D2751" s="441"/>
      <c r="E2751" s="1082">
        <v>700</v>
      </c>
      <c r="F2751" s="1012">
        <v>700</v>
      </c>
      <c r="G2751" s="1012">
        <v>489.99999999999994</v>
      </c>
      <c r="H2751" s="1012">
        <v>350</v>
      </c>
      <c r="I2751" s="1012"/>
      <c r="J2751" s="605"/>
      <c r="K2751" s="605"/>
      <c r="L2751" s="605"/>
      <c r="M2751" s="605"/>
    </row>
    <row r="2752" spans="1:13" s="606" customFormat="1" ht="15" customHeight="1">
      <c r="A2752" s="568">
        <v>60</v>
      </c>
      <c r="B2752" s="353" t="s">
        <v>5876</v>
      </c>
      <c r="C2752" s="441" t="s">
        <v>5877</v>
      </c>
      <c r="D2752" s="441"/>
      <c r="E2752" s="1082">
        <v>800</v>
      </c>
      <c r="F2752" s="1012">
        <v>800</v>
      </c>
      <c r="G2752" s="1012">
        <v>560</v>
      </c>
      <c r="H2752" s="1012">
        <v>400</v>
      </c>
      <c r="I2752" s="1012"/>
      <c r="J2752" s="605"/>
      <c r="K2752" s="605"/>
      <c r="L2752" s="605"/>
      <c r="M2752" s="605"/>
    </row>
    <row r="2753" spans="1:13" s="606" customFormat="1" ht="15" customHeight="1">
      <c r="A2753" s="568">
        <v>61</v>
      </c>
      <c r="B2753" s="353" t="s">
        <v>5878</v>
      </c>
      <c r="C2753" s="441" t="s">
        <v>5879</v>
      </c>
      <c r="D2753" s="441"/>
      <c r="E2753" s="1082">
        <v>800</v>
      </c>
      <c r="F2753" s="1012">
        <v>800</v>
      </c>
      <c r="G2753" s="1012">
        <v>560</v>
      </c>
      <c r="H2753" s="1012">
        <v>400</v>
      </c>
      <c r="I2753" s="1012"/>
      <c r="J2753" s="605"/>
      <c r="K2753" s="605"/>
      <c r="L2753" s="605"/>
      <c r="M2753" s="605"/>
    </row>
    <row r="2754" spans="1:13" s="606" customFormat="1" ht="15" customHeight="1">
      <c r="A2754" s="568">
        <v>62</v>
      </c>
      <c r="B2754" s="353" t="s">
        <v>5878</v>
      </c>
      <c r="C2754" s="441" t="s">
        <v>5880</v>
      </c>
      <c r="D2754" s="441"/>
      <c r="E2754" s="1082">
        <v>1000</v>
      </c>
      <c r="F2754" s="1012">
        <v>1000</v>
      </c>
      <c r="G2754" s="1012">
        <v>700</v>
      </c>
      <c r="H2754" s="1012">
        <v>500</v>
      </c>
      <c r="I2754" s="1012"/>
      <c r="J2754" s="605"/>
      <c r="K2754" s="605"/>
      <c r="L2754" s="605"/>
      <c r="M2754" s="605"/>
    </row>
    <row r="2755" spans="1:13" s="606" customFormat="1" ht="15" customHeight="1">
      <c r="A2755" s="568">
        <v>63</v>
      </c>
      <c r="B2755" s="1261" t="s">
        <v>5881</v>
      </c>
      <c r="C2755" s="1261"/>
      <c r="D2755" s="441"/>
      <c r="E2755" s="1082">
        <v>150</v>
      </c>
      <c r="F2755" s="1012">
        <v>250</v>
      </c>
      <c r="G2755" s="1012">
        <v>175</v>
      </c>
      <c r="H2755" s="1012">
        <v>0</v>
      </c>
      <c r="I2755" s="1012"/>
      <c r="J2755" s="605"/>
      <c r="K2755" s="605"/>
      <c r="L2755" s="605"/>
      <c r="M2755" s="605"/>
    </row>
    <row r="2756" spans="1:13" s="606" customFormat="1" ht="15" customHeight="1">
      <c r="A2756" s="568">
        <v>64</v>
      </c>
      <c r="B2756" s="353" t="s">
        <v>947</v>
      </c>
      <c r="C2756" s="441" t="s">
        <v>5882</v>
      </c>
      <c r="D2756" s="441"/>
      <c r="E2756" s="1083">
        <v>1800</v>
      </c>
      <c r="F2756" s="1020">
        <v>1800</v>
      </c>
      <c r="G2756" s="1020">
        <v>1260</v>
      </c>
      <c r="H2756" s="1020">
        <v>900</v>
      </c>
      <c r="I2756" s="1020">
        <v>540</v>
      </c>
      <c r="J2756" s="605"/>
      <c r="K2756" s="605"/>
      <c r="L2756" s="605"/>
      <c r="M2756" s="605"/>
    </row>
    <row r="2757" spans="1:13" s="606" customFormat="1" ht="15" customHeight="1">
      <c r="A2757" s="568">
        <v>65</v>
      </c>
      <c r="B2757" s="353" t="s">
        <v>947</v>
      </c>
      <c r="C2757" s="441" t="s">
        <v>5883</v>
      </c>
      <c r="D2757" s="441"/>
      <c r="E2757" s="1083">
        <v>2400</v>
      </c>
      <c r="F2757" s="1020">
        <v>2400</v>
      </c>
      <c r="G2757" s="1020">
        <v>1680</v>
      </c>
      <c r="H2757" s="1020">
        <v>1200</v>
      </c>
      <c r="I2757" s="1020">
        <v>720</v>
      </c>
      <c r="J2757" s="605"/>
      <c r="K2757" s="605"/>
      <c r="L2757" s="605"/>
      <c r="M2757" s="605"/>
    </row>
    <row r="2758" spans="1:13" s="606" customFormat="1" ht="15" customHeight="1">
      <c r="A2758" s="568">
        <v>66</v>
      </c>
      <c r="B2758" s="353" t="s">
        <v>947</v>
      </c>
      <c r="C2758" s="441" t="s">
        <v>5808</v>
      </c>
      <c r="D2758" s="441"/>
      <c r="E2758" s="1083">
        <v>3600</v>
      </c>
      <c r="F2758" s="1020">
        <v>3600</v>
      </c>
      <c r="G2758" s="1020">
        <v>2520</v>
      </c>
      <c r="H2758" s="1020">
        <v>1800</v>
      </c>
      <c r="I2758" s="1020">
        <v>1080</v>
      </c>
      <c r="J2758" s="605"/>
      <c r="K2758" s="605"/>
      <c r="L2758" s="605"/>
      <c r="M2758" s="605"/>
    </row>
    <row r="2759" spans="1:13" s="606" customFormat="1" ht="15" customHeight="1">
      <c r="A2759" s="568">
        <v>67</v>
      </c>
      <c r="B2759" s="353" t="s">
        <v>947</v>
      </c>
      <c r="C2759" s="441" t="s">
        <v>5809</v>
      </c>
      <c r="D2759" s="441"/>
      <c r="E2759" s="1083">
        <v>6600</v>
      </c>
      <c r="F2759" s="1020">
        <v>6600</v>
      </c>
      <c r="G2759" s="1020">
        <v>4620</v>
      </c>
      <c r="H2759" s="1020">
        <v>3300</v>
      </c>
      <c r="I2759" s="1020">
        <v>1980</v>
      </c>
      <c r="J2759" s="605"/>
      <c r="K2759" s="605"/>
      <c r="L2759" s="605"/>
      <c r="M2759" s="605"/>
    </row>
    <row r="2760" spans="1:13" s="606" customFormat="1" ht="15" customHeight="1">
      <c r="A2760" s="568">
        <v>68</v>
      </c>
      <c r="B2760" s="353" t="s">
        <v>947</v>
      </c>
      <c r="C2760" s="441" t="s">
        <v>5811</v>
      </c>
      <c r="D2760" s="441"/>
      <c r="E2760" s="1083">
        <v>6000</v>
      </c>
      <c r="F2760" s="1020">
        <v>6000</v>
      </c>
      <c r="G2760" s="1020">
        <v>4200</v>
      </c>
      <c r="H2760" s="1020">
        <v>3000</v>
      </c>
      <c r="I2760" s="1020">
        <v>1800</v>
      </c>
      <c r="J2760" s="605"/>
      <c r="K2760" s="605"/>
      <c r="L2760" s="605"/>
      <c r="M2760" s="605"/>
    </row>
    <row r="2761" spans="1:13" s="606" customFormat="1" ht="15" customHeight="1">
      <c r="A2761" s="568">
        <v>69</v>
      </c>
      <c r="B2761" s="353" t="s">
        <v>5884</v>
      </c>
      <c r="C2761" s="441" t="s">
        <v>5885</v>
      </c>
      <c r="D2761" s="441"/>
      <c r="E2761" s="1083">
        <v>750</v>
      </c>
      <c r="F2761" s="1020">
        <v>900</v>
      </c>
      <c r="G2761" s="1020">
        <v>630</v>
      </c>
      <c r="H2761" s="1020">
        <v>450</v>
      </c>
      <c r="I2761" s="1020">
        <v>270</v>
      </c>
      <c r="J2761" s="605"/>
      <c r="K2761" s="605"/>
      <c r="L2761" s="605"/>
      <c r="M2761" s="605"/>
    </row>
    <row r="2762" spans="1:13" s="606" customFormat="1" ht="15" customHeight="1">
      <c r="A2762" s="568">
        <v>70</v>
      </c>
      <c r="B2762" s="353" t="s">
        <v>5884</v>
      </c>
      <c r="C2762" s="441" t="s">
        <v>5886</v>
      </c>
      <c r="D2762" s="441"/>
      <c r="E2762" s="1083">
        <v>660</v>
      </c>
      <c r="F2762" s="1020">
        <v>800</v>
      </c>
      <c r="G2762" s="1020">
        <v>560</v>
      </c>
      <c r="H2762" s="1020">
        <v>400</v>
      </c>
      <c r="I2762" s="1020">
        <v>240</v>
      </c>
      <c r="J2762" s="605"/>
      <c r="K2762" s="605"/>
      <c r="L2762" s="605"/>
      <c r="M2762" s="605"/>
    </row>
    <row r="2763" spans="1:13" s="606" customFormat="1" ht="15" customHeight="1">
      <c r="A2763" s="568">
        <v>71</v>
      </c>
      <c r="B2763" s="353" t="s">
        <v>5887</v>
      </c>
      <c r="C2763" s="441" t="s">
        <v>5888</v>
      </c>
      <c r="D2763" s="441"/>
      <c r="E2763" s="1083">
        <v>2550</v>
      </c>
      <c r="F2763" s="1020">
        <v>2600</v>
      </c>
      <c r="G2763" s="1020">
        <v>1820</v>
      </c>
      <c r="H2763" s="1020">
        <v>1300</v>
      </c>
      <c r="I2763" s="1020">
        <v>780</v>
      </c>
      <c r="J2763" s="605"/>
      <c r="K2763" s="605"/>
      <c r="L2763" s="605"/>
      <c r="M2763" s="605"/>
    </row>
    <row r="2764" spans="1:13" s="606" customFormat="1" ht="15" customHeight="1">
      <c r="A2764" s="568">
        <v>72</v>
      </c>
      <c r="B2764" s="353" t="s">
        <v>5887</v>
      </c>
      <c r="C2764" s="441" t="s">
        <v>5889</v>
      </c>
      <c r="D2764" s="441"/>
      <c r="E2764" s="1083">
        <v>2520</v>
      </c>
      <c r="F2764" s="1020">
        <v>2650</v>
      </c>
      <c r="G2764" s="1020">
        <v>1854.9999999999998</v>
      </c>
      <c r="H2764" s="1020">
        <v>1325</v>
      </c>
      <c r="I2764" s="1020">
        <v>795</v>
      </c>
      <c r="J2764" s="605"/>
      <c r="K2764" s="605"/>
      <c r="L2764" s="605"/>
      <c r="M2764" s="605"/>
    </row>
    <row r="2765" spans="1:13" s="606" customFormat="1" ht="15" customHeight="1">
      <c r="A2765" s="568">
        <v>73</v>
      </c>
      <c r="B2765" s="353" t="s">
        <v>5887</v>
      </c>
      <c r="C2765" s="441" t="s">
        <v>5890</v>
      </c>
      <c r="D2765" s="441"/>
      <c r="E2765" s="1083">
        <v>1680</v>
      </c>
      <c r="F2765" s="1020">
        <v>1680</v>
      </c>
      <c r="G2765" s="1020">
        <v>1176</v>
      </c>
      <c r="H2765" s="1020">
        <v>840</v>
      </c>
      <c r="I2765" s="1020">
        <v>504</v>
      </c>
      <c r="J2765" s="605"/>
      <c r="K2765" s="605"/>
      <c r="L2765" s="605"/>
      <c r="M2765" s="605"/>
    </row>
    <row r="2766" spans="1:13" s="606" customFormat="1" ht="15" customHeight="1">
      <c r="A2766" s="568">
        <v>74</v>
      </c>
      <c r="B2766" s="353" t="s">
        <v>5887</v>
      </c>
      <c r="C2766" s="441" t="s">
        <v>5891</v>
      </c>
      <c r="D2766" s="441"/>
      <c r="E2766" s="1083">
        <v>840</v>
      </c>
      <c r="F2766" s="1020">
        <v>850</v>
      </c>
      <c r="G2766" s="1020">
        <v>595</v>
      </c>
      <c r="H2766" s="1020">
        <v>425</v>
      </c>
      <c r="I2766" s="1020">
        <v>255</v>
      </c>
      <c r="J2766" s="605"/>
      <c r="K2766" s="605"/>
      <c r="L2766" s="605"/>
      <c r="M2766" s="605"/>
    </row>
    <row r="2767" spans="1:13" s="606" customFormat="1" ht="15" customHeight="1">
      <c r="A2767" s="568">
        <v>75</v>
      </c>
      <c r="B2767" s="353" t="s">
        <v>5887</v>
      </c>
      <c r="C2767" s="441" t="s">
        <v>5892</v>
      </c>
      <c r="D2767" s="441"/>
      <c r="E2767" s="1083">
        <v>360</v>
      </c>
      <c r="F2767" s="1020">
        <v>420</v>
      </c>
      <c r="G2767" s="1020">
        <v>294</v>
      </c>
      <c r="H2767" s="1020">
        <v>210</v>
      </c>
      <c r="I2767" s="1020">
        <v>126</v>
      </c>
      <c r="J2767" s="605"/>
      <c r="K2767" s="605"/>
      <c r="L2767" s="605"/>
      <c r="M2767" s="605"/>
    </row>
    <row r="2768" spans="1:13" s="606" customFormat="1" ht="15" customHeight="1">
      <c r="A2768" s="568">
        <v>76</v>
      </c>
      <c r="B2768" s="441" t="s">
        <v>5893</v>
      </c>
      <c r="C2768" s="441"/>
      <c r="D2768" s="441"/>
      <c r="E2768" s="1083">
        <v>340</v>
      </c>
      <c r="F2768" s="1020">
        <v>400</v>
      </c>
      <c r="G2768" s="1020">
        <v>280</v>
      </c>
      <c r="H2768" s="1020">
        <v>0</v>
      </c>
      <c r="I2768" s="1020"/>
      <c r="J2768" s="605"/>
      <c r="K2768" s="605"/>
      <c r="L2768" s="605"/>
      <c r="M2768" s="605"/>
    </row>
    <row r="2769" spans="1:13" s="606" customFormat="1" ht="15" customHeight="1">
      <c r="A2769" s="568">
        <v>77</v>
      </c>
      <c r="B2769" s="441" t="s">
        <v>5894</v>
      </c>
      <c r="C2769" s="441"/>
      <c r="D2769" s="441"/>
      <c r="E2769" s="1083">
        <v>660</v>
      </c>
      <c r="F2769" s="1020">
        <v>700</v>
      </c>
      <c r="G2769" s="1020">
        <v>489.99999999999994</v>
      </c>
      <c r="H2769" s="1020">
        <v>0</v>
      </c>
      <c r="I2769" s="1020"/>
      <c r="J2769" s="605"/>
      <c r="K2769" s="605"/>
      <c r="L2769" s="605"/>
      <c r="M2769" s="605"/>
    </row>
    <row r="2770" spans="1:13" s="606" customFormat="1" ht="15" customHeight="1">
      <c r="A2770" s="568">
        <v>78</v>
      </c>
      <c r="B2770" s="441" t="s">
        <v>5895</v>
      </c>
      <c r="C2770" s="441"/>
      <c r="D2770" s="441"/>
      <c r="E2770" s="1083">
        <v>260</v>
      </c>
      <c r="F2770" s="1020">
        <v>300</v>
      </c>
      <c r="G2770" s="1020">
        <v>210</v>
      </c>
      <c r="H2770" s="1020">
        <v>0</v>
      </c>
      <c r="I2770" s="1020"/>
      <c r="J2770" s="605"/>
      <c r="K2770" s="605"/>
      <c r="L2770" s="605"/>
      <c r="M2770" s="605"/>
    </row>
    <row r="2771" spans="1:13" s="606" customFormat="1" ht="15" customHeight="1">
      <c r="A2771" s="568">
        <v>79</v>
      </c>
      <c r="B2771" s="441" t="s">
        <v>5881</v>
      </c>
      <c r="C2771" s="441"/>
      <c r="D2771" s="441"/>
      <c r="E2771" s="1083">
        <v>150</v>
      </c>
      <c r="F2771" s="1020">
        <v>250</v>
      </c>
      <c r="G2771" s="1020">
        <v>175</v>
      </c>
      <c r="H2771" s="1020">
        <v>0</v>
      </c>
      <c r="I2771" s="1020"/>
      <c r="J2771" s="605"/>
      <c r="K2771" s="605"/>
      <c r="L2771" s="605"/>
      <c r="M2771" s="605"/>
    </row>
    <row r="2772" spans="1:13" s="606" customFormat="1" ht="15" customHeight="1">
      <c r="A2772" s="568">
        <v>80</v>
      </c>
      <c r="B2772" s="616" t="s">
        <v>5896</v>
      </c>
      <c r="C2772" s="616" t="s">
        <v>5897</v>
      </c>
      <c r="D2772" s="441"/>
      <c r="E2772" s="1083">
        <v>1200</v>
      </c>
      <c r="F2772" s="1020">
        <v>1350</v>
      </c>
      <c r="G2772" s="1020">
        <v>944.99999999999989</v>
      </c>
      <c r="H2772" s="1020">
        <v>675</v>
      </c>
      <c r="I2772" s="1020">
        <v>405</v>
      </c>
      <c r="J2772" s="605"/>
      <c r="K2772" s="605"/>
      <c r="L2772" s="605"/>
      <c r="M2772" s="605"/>
    </row>
    <row r="2773" spans="1:13" s="606" customFormat="1" ht="15" customHeight="1">
      <c r="A2773" s="568">
        <v>81</v>
      </c>
      <c r="B2773" s="616" t="s">
        <v>5896</v>
      </c>
      <c r="C2773" s="616" t="s">
        <v>5898</v>
      </c>
      <c r="D2773" s="441"/>
      <c r="E2773" s="1083">
        <v>1250</v>
      </c>
      <c r="F2773" s="1020">
        <v>1250</v>
      </c>
      <c r="G2773" s="1020">
        <v>875</v>
      </c>
      <c r="H2773" s="1020">
        <v>625</v>
      </c>
      <c r="I2773" s="1020">
        <v>375</v>
      </c>
      <c r="J2773" s="605"/>
      <c r="K2773" s="605"/>
      <c r="L2773" s="605"/>
      <c r="M2773" s="605"/>
    </row>
    <row r="2774" spans="1:13" s="606" customFormat="1" ht="15" customHeight="1">
      <c r="A2774" s="568">
        <v>82</v>
      </c>
      <c r="B2774" s="616" t="s">
        <v>5896</v>
      </c>
      <c r="C2774" s="616" t="s">
        <v>5899</v>
      </c>
      <c r="D2774" s="441"/>
      <c r="E2774" s="1083">
        <v>660</v>
      </c>
      <c r="F2774" s="1020">
        <v>700</v>
      </c>
      <c r="G2774" s="1020">
        <v>489.99999999999994</v>
      </c>
      <c r="H2774" s="1020">
        <v>350</v>
      </c>
      <c r="I2774" s="1020">
        <v>210</v>
      </c>
      <c r="J2774" s="605"/>
      <c r="K2774" s="605"/>
      <c r="L2774" s="605"/>
      <c r="M2774" s="605"/>
    </row>
    <row r="2775" spans="1:13" s="606" customFormat="1" ht="15" customHeight="1">
      <c r="A2775" s="568">
        <v>83</v>
      </c>
      <c r="B2775" s="616" t="s">
        <v>5900</v>
      </c>
      <c r="C2775" s="616" t="s">
        <v>5901</v>
      </c>
      <c r="D2775" s="441"/>
      <c r="E2775" s="1083">
        <v>440</v>
      </c>
      <c r="F2775" s="1020">
        <v>440</v>
      </c>
      <c r="G2775" s="1020">
        <v>308</v>
      </c>
      <c r="H2775" s="1020">
        <v>220</v>
      </c>
      <c r="I2775" s="1020">
        <v>132</v>
      </c>
      <c r="J2775" s="605"/>
      <c r="K2775" s="605"/>
      <c r="L2775" s="605"/>
      <c r="M2775" s="605"/>
    </row>
    <row r="2776" spans="1:13" s="606" customFormat="1" ht="15" customHeight="1">
      <c r="A2776" s="568">
        <v>84</v>
      </c>
      <c r="B2776" s="616" t="s">
        <v>5902</v>
      </c>
      <c r="C2776" s="616" t="s">
        <v>5903</v>
      </c>
      <c r="D2776" s="441"/>
      <c r="E2776" s="1083">
        <v>300</v>
      </c>
      <c r="F2776" s="1020">
        <v>300</v>
      </c>
      <c r="G2776" s="1020">
        <v>210</v>
      </c>
      <c r="H2776" s="1020">
        <v>150</v>
      </c>
      <c r="I2776" s="1020">
        <v>90</v>
      </c>
      <c r="J2776" s="605"/>
      <c r="K2776" s="605"/>
      <c r="L2776" s="605"/>
      <c r="M2776" s="605"/>
    </row>
    <row r="2777" spans="1:13" s="606" customFormat="1" ht="15" customHeight="1">
      <c r="A2777" s="568">
        <v>85</v>
      </c>
      <c r="B2777" s="616" t="s">
        <v>5904</v>
      </c>
      <c r="C2777" s="616" t="s">
        <v>5905</v>
      </c>
      <c r="D2777" s="441"/>
      <c r="E2777" s="1083">
        <v>240</v>
      </c>
      <c r="F2777" s="1020">
        <v>300</v>
      </c>
      <c r="G2777" s="1020">
        <v>210</v>
      </c>
      <c r="H2777" s="1020">
        <v>150</v>
      </c>
      <c r="I2777" s="1020">
        <v>90</v>
      </c>
      <c r="J2777" s="605"/>
      <c r="K2777" s="605"/>
      <c r="L2777" s="605"/>
      <c r="M2777" s="605"/>
    </row>
    <row r="2778" spans="1:13" s="606" customFormat="1" ht="15" customHeight="1">
      <c r="A2778" s="568">
        <v>86</v>
      </c>
      <c r="B2778" s="616" t="s">
        <v>5906</v>
      </c>
      <c r="C2778" s="616" t="s">
        <v>5907</v>
      </c>
      <c r="D2778" s="441"/>
      <c r="E2778" s="1083">
        <v>120</v>
      </c>
      <c r="F2778" s="1020">
        <v>150</v>
      </c>
      <c r="G2778" s="1020">
        <v>105</v>
      </c>
      <c r="H2778" s="1020">
        <v>75</v>
      </c>
      <c r="I2778" s="1020"/>
      <c r="J2778" s="605"/>
      <c r="K2778" s="605"/>
      <c r="L2778" s="605"/>
      <c r="M2778" s="605"/>
    </row>
    <row r="2779" spans="1:13" s="606" customFormat="1" ht="15" customHeight="1">
      <c r="A2779" s="568">
        <v>87</v>
      </c>
      <c r="B2779" s="616" t="s">
        <v>5908</v>
      </c>
      <c r="C2779" s="616" t="s">
        <v>5909</v>
      </c>
      <c r="D2779" s="441"/>
      <c r="E2779" s="1083">
        <v>240</v>
      </c>
      <c r="F2779" s="1020">
        <v>240</v>
      </c>
      <c r="G2779" s="1020">
        <v>168</v>
      </c>
      <c r="H2779" s="1020">
        <v>120</v>
      </c>
      <c r="I2779" s="1020">
        <v>72</v>
      </c>
      <c r="J2779" s="605"/>
      <c r="K2779" s="605"/>
      <c r="L2779" s="605"/>
      <c r="M2779" s="605"/>
    </row>
    <row r="2780" spans="1:13" s="606" customFormat="1" ht="15" customHeight="1">
      <c r="A2780" s="568">
        <v>88</v>
      </c>
      <c r="B2780" s="616" t="s">
        <v>5908</v>
      </c>
      <c r="C2780" s="616" t="s">
        <v>5910</v>
      </c>
      <c r="D2780" s="441"/>
      <c r="E2780" s="1083">
        <v>250</v>
      </c>
      <c r="F2780" s="1020">
        <v>250</v>
      </c>
      <c r="G2780" s="1020">
        <v>175</v>
      </c>
      <c r="H2780" s="1020">
        <v>125</v>
      </c>
      <c r="I2780" s="1020">
        <v>75</v>
      </c>
      <c r="J2780" s="605"/>
      <c r="K2780" s="605"/>
      <c r="L2780" s="605"/>
      <c r="M2780" s="605"/>
    </row>
    <row r="2781" spans="1:13" s="606" customFormat="1" ht="15" customHeight="1">
      <c r="A2781" s="568">
        <v>89</v>
      </c>
      <c r="B2781" s="616" t="s">
        <v>5911</v>
      </c>
      <c r="C2781" s="616" t="s">
        <v>5912</v>
      </c>
      <c r="D2781" s="441"/>
      <c r="E2781" s="1083">
        <v>300</v>
      </c>
      <c r="F2781" s="1020">
        <v>300</v>
      </c>
      <c r="G2781" s="1020">
        <v>210</v>
      </c>
      <c r="H2781" s="1020">
        <v>150</v>
      </c>
      <c r="I2781" s="1020">
        <v>90</v>
      </c>
      <c r="J2781" s="605"/>
      <c r="K2781" s="605"/>
      <c r="L2781" s="605"/>
      <c r="M2781" s="605"/>
    </row>
    <row r="2782" spans="1:13" s="606" customFormat="1" ht="15" customHeight="1">
      <c r="A2782" s="568">
        <v>90</v>
      </c>
      <c r="B2782" s="616" t="s">
        <v>5911</v>
      </c>
      <c r="C2782" s="616" t="s">
        <v>5913</v>
      </c>
      <c r="D2782" s="441"/>
      <c r="E2782" s="1083">
        <v>150</v>
      </c>
      <c r="F2782" s="1020">
        <v>200</v>
      </c>
      <c r="G2782" s="1020">
        <v>140</v>
      </c>
      <c r="H2782" s="1020">
        <v>100</v>
      </c>
      <c r="I2782" s="1020">
        <v>60</v>
      </c>
      <c r="J2782" s="605"/>
      <c r="K2782" s="605"/>
      <c r="L2782" s="605"/>
      <c r="M2782" s="605"/>
    </row>
    <row r="2783" spans="1:13" s="606" customFormat="1" ht="15" customHeight="1">
      <c r="A2783" s="568">
        <v>91</v>
      </c>
      <c r="B2783" s="616" t="s">
        <v>5914</v>
      </c>
      <c r="C2783" s="616" t="s">
        <v>5915</v>
      </c>
      <c r="D2783" s="441"/>
      <c r="E2783" s="1083">
        <v>150</v>
      </c>
      <c r="F2783" s="1020">
        <v>170</v>
      </c>
      <c r="G2783" s="1020">
        <v>118.99999999999999</v>
      </c>
      <c r="H2783" s="1020">
        <v>85</v>
      </c>
      <c r="I2783" s="1020"/>
      <c r="J2783" s="605"/>
      <c r="K2783" s="605"/>
      <c r="L2783" s="605"/>
      <c r="M2783" s="605"/>
    </row>
    <row r="2784" spans="1:13" s="606" customFormat="1" ht="15" customHeight="1">
      <c r="A2784" s="568">
        <v>92</v>
      </c>
      <c r="B2784" s="1353" t="s">
        <v>5916</v>
      </c>
      <c r="C2784" s="1353"/>
      <c r="D2784" s="441"/>
      <c r="E2784" s="1083">
        <v>140</v>
      </c>
      <c r="F2784" s="1020">
        <v>160</v>
      </c>
      <c r="G2784" s="1020">
        <v>112</v>
      </c>
      <c r="H2784" s="1020">
        <v>0</v>
      </c>
      <c r="I2784" s="1020"/>
      <c r="J2784" s="605"/>
      <c r="K2784" s="605"/>
      <c r="L2784" s="605"/>
      <c r="M2784" s="605"/>
    </row>
    <row r="2785" spans="1:13" s="606" customFormat="1" ht="15" customHeight="1">
      <c r="A2785" s="568">
        <v>93</v>
      </c>
      <c r="B2785" s="1353" t="s">
        <v>5881</v>
      </c>
      <c r="C2785" s="1353"/>
      <c r="D2785" s="441"/>
      <c r="E2785" s="1083">
        <v>120</v>
      </c>
      <c r="F2785" s="1020">
        <v>150</v>
      </c>
      <c r="G2785" s="1020">
        <v>105</v>
      </c>
      <c r="H2785" s="1020">
        <v>0</v>
      </c>
      <c r="I2785" s="1020"/>
      <c r="J2785" s="605"/>
      <c r="K2785" s="605"/>
      <c r="L2785" s="605"/>
      <c r="M2785" s="605"/>
    </row>
    <row r="2786" spans="1:13" s="606" customFormat="1" ht="15" customHeight="1">
      <c r="A2786" s="568">
        <v>94</v>
      </c>
      <c r="B2786" s="353" t="s">
        <v>880</v>
      </c>
      <c r="C2786" s="441" t="s">
        <v>5917</v>
      </c>
      <c r="D2786" s="441"/>
      <c r="E2786" s="1083">
        <v>14000</v>
      </c>
      <c r="F2786" s="1020">
        <v>14000</v>
      </c>
      <c r="G2786" s="1020">
        <v>9800</v>
      </c>
      <c r="H2786" s="1020">
        <v>7000</v>
      </c>
      <c r="I2786" s="1020">
        <v>4200</v>
      </c>
      <c r="J2786" s="605"/>
      <c r="K2786" s="605"/>
      <c r="L2786" s="605"/>
      <c r="M2786" s="605"/>
    </row>
    <row r="2787" spans="1:13" s="606" customFormat="1" ht="15" customHeight="1">
      <c r="A2787" s="568">
        <v>95</v>
      </c>
      <c r="B2787" s="353" t="s">
        <v>880</v>
      </c>
      <c r="C2787" s="441" t="s">
        <v>5918</v>
      </c>
      <c r="D2787" s="441"/>
      <c r="E2787" s="1083">
        <v>15400</v>
      </c>
      <c r="F2787" s="1020">
        <v>15400</v>
      </c>
      <c r="G2787" s="1020">
        <v>10780</v>
      </c>
      <c r="H2787" s="1020">
        <v>7700</v>
      </c>
      <c r="I2787" s="1020">
        <v>4620</v>
      </c>
      <c r="J2787" s="605"/>
      <c r="K2787" s="605"/>
      <c r="L2787" s="605"/>
      <c r="M2787" s="605"/>
    </row>
    <row r="2788" spans="1:13" s="606" customFormat="1" ht="15" customHeight="1">
      <c r="A2788" s="568">
        <v>96</v>
      </c>
      <c r="B2788" s="353" t="s">
        <v>880</v>
      </c>
      <c r="C2788" s="441" t="s">
        <v>5919</v>
      </c>
      <c r="D2788" s="441"/>
      <c r="E2788" s="1083">
        <v>16800</v>
      </c>
      <c r="F2788" s="1020">
        <v>16800</v>
      </c>
      <c r="G2788" s="1020">
        <v>11760</v>
      </c>
      <c r="H2788" s="1020">
        <v>8400</v>
      </c>
      <c r="I2788" s="1020">
        <v>5040</v>
      </c>
      <c r="J2788" s="605"/>
      <c r="K2788" s="605"/>
      <c r="L2788" s="605"/>
      <c r="M2788" s="605"/>
    </row>
    <row r="2789" spans="1:13" s="606" customFormat="1" ht="15" customHeight="1">
      <c r="A2789" s="568">
        <v>97</v>
      </c>
      <c r="B2789" s="353" t="s">
        <v>880</v>
      </c>
      <c r="C2789" s="441" t="s">
        <v>5920</v>
      </c>
      <c r="D2789" s="441"/>
      <c r="E2789" s="1083">
        <v>19600</v>
      </c>
      <c r="F2789" s="1020">
        <v>19600</v>
      </c>
      <c r="G2789" s="1020">
        <v>13720</v>
      </c>
      <c r="H2789" s="1020">
        <v>9800</v>
      </c>
      <c r="I2789" s="1020">
        <v>5880</v>
      </c>
      <c r="J2789" s="605"/>
      <c r="K2789" s="605"/>
      <c r="L2789" s="605"/>
      <c r="M2789" s="605"/>
    </row>
    <row r="2790" spans="1:13" s="606" customFormat="1" ht="15" customHeight="1">
      <c r="A2790" s="568">
        <v>98</v>
      </c>
      <c r="B2790" s="353" t="s">
        <v>880</v>
      </c>
      <c r="C2790" s="441" t="s">
        <v>5921</v>
      </c>
      <c r="D2790" s="441"/>
      <c r="E2790" s="1083">
        <v>23800</v>
      </c>
      <c r="F2790" s="1020">
        <v>23800</v>
      </c>
      <c r="G2790" s="1020">
        <v>16659.999999999996</v>
      </c>
      <c r="H2790" s="1020">
        <v>11900</v>
      </c>
      <c r="I2790" s="1020">
        <v>7140</v>
      </c>
      <c r="J2790" s="605"/>
      <c r="K2790" s="605"/>
      <c r="L2790" s="605"/>
      <c r="M2790" s="605"/>
    </row>
    <row r="2791" spans="1:13" s="606" customFormat="1" ht="15" customHeight="1">
      <c r="A2791" s="568">
        <v>99</v>
      </c>
      <c r="B2791" s="353" t="s">
        <v>880</v>
      </c>
      <c r="C2791" s="441" t="s">
        <v>5922</v>
      </c>
      <c r="D2791" s="441"/>
      <c r="E2791" s="1083">
        <v>18200</v>
      </c>
      <c r="F2791" s="1020">
        <v>18200</v>
      </c>
      <c r="G2791" s="1020">
        <v>12740</v>
      </c>
      <c r="H2791" s="1020">
        <v>9100</v>
      </c>
      <c r="I2791" s="1020">
        <v>5460</v>
      </c>
      <c r="J2791" s="605"/>
      <c r="K2791" s="605"/>
      <c r="L2791" s="605"/>
      <c r="M2791" s="605"/>
    </row>
    <row r="2792" spans="1:13" s="606" customFormat="1" ht="15" customHeight="1">
      <c r="A2792" s="568">
        <v>100</v>
      </c>
      <c r="B2792" s="353" t="s">
        <v>880</v>
      </c>
      <c r="C2792" s="441" t="s">
        <v>5923</v>
      </c>
      <c r="D2792" s="441"/>
      <c r="E2792" s="1083">
        <v>14000</v>
      </c>
      <c r="F2792" s="1020">
        <v>14000</v>
      </c>
      <c r="G2792" s="1020">
        <v>9800</v>
      </c>
      <c r="H2792" s="1020">
        <v>7000</v>
      </c>
      <c r="I2792" s="1020">
        <v>4200</v>
      </c>
      <c r="J2792" s="605"/>
      <c r="K2792" s="605"/>
      <c r="L2792" s="605"/>
      <c r="M2792" s="605"/>
    </row>
    <row r="2793" spans="1:13" s="606" customFormat="1" ht="15" customHeight="1">
      <c r="A2793" s="568">
        <v>101</v>
      </c>
      <c r="B2793" s="353" t="s">
        <v>880</v>
      </c>
      <c r="C2793" s="441" t="s">
        <v>5924</v>
      </c>
      <c r="D2793" s="441"/>
      <c r="E2793" s="1083">
        <v>10500</v>
      </c>
      <c r="F2793" s="1020">
        <v>10500</v>
      </c>
      <c r="G2793" s="1020">
        <v>7349.9999999999991</v>
      </c>
      <c r="H2793" s="1020">
        <v>5250</v>
      </c>
      <c r="I2793" s="1020">
        <v>3150</v>
      </c>
      <c r="J2793" s="605"/>
      <c r="K2793" s="605"/>
      <c r="L2793" s="605"/>
      <c r="M2793" s="605"/>
    </row>
    <row r="2794" spans="1:13" s="606" customFormat="1" ht="15" customHeight="1">
      <c r="A2794" s="568">
        <v>102</v>
      </c>
      <c r="B2794" s="353" t="s">
        <v>880</v>
      </c>
      <c r="C2794" s="441" t="s">
        <v>5925</v>
      </c>
      <c r="D2794" s="441"/>
      <c r="E2794" s="1083">
        <v>9800</v>
      </c>
      <c r="F2794" s="1020">
        <v>9800</v>
      </c>
      <c r="G2794" s="1020">
        <v>6860</v>
      </c>
      <c r="H2794" s="1020">
        <v>4900</v>
      </c>
      <c r="I2794" s="1020">
        <v>2940</v>
      </c>
      <c r="J2794" s="605"/>
      <c r="K2794" s="605"/>
      <c r="L2794" s="605"/>
      <c r="M2794" s="605"/>
    </row>
    <row r="2795" spans="1:13" s="606" customFormat="1" ht="15" customHeight="1">
      <c r="A2795" s="568">
        <v>103</v>
      </c>
      <c r="B2795" s="353" t="s">
        <v>880</v>
      </c>
      <c r="C2795" s="441" t="s">
        <v>5926</v>
      </c>
      <c r="D2795" s="441"/>
      <c r="E2795" s="1083">
        <v>6750</v>
      </c>
      <c r="F2795" s="1020">
        <v>6750</v>
      </c>
      <c r="G2795" s="1020">
        <v>4725</v>
      </c>
      <c r="H2795" s="1020">
        <v>3375</v>
      </c>
      <c r="I2795" s="1020">
        <v>2025</v>
      </c>
      <c r="J2795" s="605"/>
      <c r="K2795" s="605"/>
      <c r="L2795" s="605"/>
      <c r="M2795" s="605"/>
    </row>
    <row r="2796" spans="1:13" s="606" customFormat="1" ht="15" customHeight="1">
      <c r="A2796" s="568">
        <v>104</v>
      </c>
      <c r="B2796" s="353" t="s">
        <v>855</v>
      </c>
      <c r="C2796" s="441" t="s">
        <v>5927</v>
      </c>
      <c r="D2796" s="441"/>
      <c r="E2796" s="1083">
        <v>11500</v>
      </c>
      <c r="F2796" s="1020">
        <v>11500</v>
      </c>
      <c r="G2796" s="1020">
        <v>8049.9999999999991</v>
      </c>
      <c r="H2796" s="1020">
        <v>5750</v>
      </c>
      <c r="I2796" s="1020"/>
      <c r="J2796" s="605"/>
      <c r="K2796" s="605"/>
      <c r="L2796" s="605"/>
      <c r="M2796" s="605"/>
    </row>
    <row r="2797" spans="1:13" s="606" customFormat="1" ht="15" customHeight="1">
      <c r="A2797" s="568">
        <v>105</v>
      </c>
      <c r="B2797" s="353" t="s">
        <v>855</v>
      </c>
      <c r="C2797" s="441" t="s">
        <v>5928</v>
      </c>
      <c r="D2797" s="441"/>
      <c r="E2797" s="1083">
        <v>9750</v>
      </c>
      <c r="F2797" s="1020">
        <v>9750</v>
      </c>
      <c r="G2797" s="1020">
        <v>6825</v>
      </c>
      <c r="H2797" s="1020">
        <v>4875</v>
      </c>
      <c r="I2797" s="1020"/>
      <c r="J2797" s="605"/>
      <c r="K2797" s="605"/>
      <c r="L2797" s="605"/>
      <c r="M2797" s="605"/>
    </row>
    <row r="2798" spans="1:13" s="606" customFormat="1" ht="15" customHeight="1">
      <c r="A2798" s="568">
        <v>106</v>
      </c>
      <c r="B2798" s="353" t="s">
        <v>855</v>
      </c>
      <c r="C2798" s="441" t="s">
        <v>5929</v>
      </c>
      <c r="D2798" s="441"/>
      <c r="E2798" s="1083">
        <v>7450</v>
      </c>
      <c r="F2798" s="1020">
        <v>7600</v>
      </c>
      <c r="G2798" s="1020">
        <v>5320</v>
      </c>
      <c r="H2798" s="1020">
        <v>3800</v>
      </c>
      <c r="I2798" s="1020"/>
      <c r="J2798" s="605"/>
      <c r="K2798" s="605"/>
      <c r="L2798" s="605"/>
      <c r="M2798" s="605"/>
    </row>
    <row r="2799" spans="1:13" s="606" customFormat="1" ht="15" customHeight="1">
      <c r="A2799" s="568">
        <v>107</v>
      </c>
      <c r="B2799" s="353" t="s">
        <v>892</v>
      </c>
      <c r="C2799" s="441" t="s">
        <v>5930</v>
      </c>
      <c r="D2799" s="441"/>
      <c r="E2799" s="1083">
        <v>14850</v>
      </c>
      <c r="F2799" s="1020">
        <v>14850</v>
      </c>
      <c r="G2799" s="1020">
        <v>10395</v>
      </c>
      <c r="H2799" s="1020">
        <v>7425</v>
      </c>
      <c r="I2799" s="1020"/>
      <c r="J2799" s="605"/>
      <c r="K2799" s="605"/>
      <c r="L2799" s="605"/>
      <c r="M2799" s="605"/>
    </row>
    <row r="2800" spans="1:13" s="606" customFormat="1" ht="15" customHeight="1">
      <c r="A2800" s="568">
        <v>108</v>
      </c>
      <c r="B2800" s="353" t="s">
        <v>1613</v>
      </c>
      <c r="C2800" s="441" t="s">
        <v>5931</v>
      </c>
      <c r="D2800" s="441"/>
      <c r="E2800" s="1083">
        <v>5400</v>
      </c>
      <c r="F2800" s="1020">
        <v>5400</v>
      </c>
      <c r="G2800" s="1020">
        <v>3779.9999999999995</v>
      </c>
      <c r="H2800" s="1020">
        <v>2700</v>
      </c>
      <c r="I2800" s="1020"/>
      <c r="J2800" s="605"/>
      <c r="K2800" s="605"/>
      <c r="L2800" s="605"/>
      <c r="M2800" s="605"/>
    </row>
    <row r="2801" spans="1:13" s="606" customFormat="1" ht="15" customHeight="1">
      <c r="A2801" s="568">
        <v>109</v>
      </c>
      <c r="B2801" s="353" t="s">
        <v>1613</v>
      </c>
      <c r="C2801" s="441" t="s">
        <v>5932</v>
      </c>
      <c r="D2801" s="441"/>
      <c r="E2801" s="1083">
        <v>10800</v>
      </c>
      <c r="F2801" s="1020">
        <v>10800</v>
      </c>
      <c r="G2801" s="1020">
        <v>7559.9999999999991</v>
      </c>
      <c r="H2801" s="1020">
        <v>5400</v>
      </c>
      <c r="I2801" s="1020"/>
      <c r="J2801" s="605"/>
      <c r="K2801" s="605"/>
      <c r="L2801" s="605"/>
      <c r="M2801" s="605"/>
    </row>
    <row r="2802" spans="1:13" s="606" customFormat="1" ht="15" customHeight="1">
      <c r="A2802" s="568">
        <v>110</v>
      </c>
      <c r="B2802" s="353" t="s">
        <v>1613</v>
      </c>
      <c r="C2802" s="441" t="s">
        <v>5933</v>
      </c>
      <c r="D2802" s="441"/>
      <c r="E2802" s="1083">
        <v>6750</v>
      </c>
      <c r="F2802" s="1020">
        <v>6750</v>
      </c>
      <c r="G2802" s="1020">
        <v>4725</v>
      </c>
      <c r="H2802" s="1020">
        <v>3375</v>
      </c>
      <c r="I2802" s="1020"/>
      <c r="J2802" s="605"/>
      <c r="K2802" s="605"/>
      <c r="L2802" s="605"/>
      <c r="M2802" s="605"/>
    </row>
    <row r="2803" spans="1:13" s="606" customFormat="1" ht="15" customHeight="1">
      <c r="A2803" s="568">
        <v>111</v>
      </c>
      <c r="B2803" s="353" t="s">
        <v>5934</v>
      </c>
      <c r="C2803" s="441" t="s">
        <v>5935</v>
      </c>
      <c r="D2803" s="441"/>
      <c r="E2803" s="1083">
        <v>14850</v>
      </c>
      <c r="F2803" s="1020">
        <v>14850</v>
      </c>
      <c r="G2803" s="1020">
        <v>10395</v>
      </c>
      <c r="H2803" s="1020">
        <v>7425</v>
      </c>
      <c r="I2803" s="1020"/>
      <c r="J2803" s="605"/>
      <c r="K2803" s="605"/>
      <c r="L2803" s="605"/>
      <c r="M2803" s="605"/>
    </row>
    <row r="2804" spans="1:13" s="606" customFormat="1" ht="15" customHeight="1">
      <c r="A2804" s="568">
        <v>112</v>
      </c>
      <c r="B2804" s="353" t="s">
        <v>2489</v>
      </c>
      <c r="C2804" s="441" t="s">
        <v>5936</v>
      </c>
      <c r="D2804" s="441"/>
      <c r="E2804" s="1083">
        <v>2700</v>
      </c>
      <c r="F2804" s="1020">
        <v>3000</v>
      </c>
      <c r="G2804" s="1020">
        <v>2100</v>
      </c>
      <c r="H2804" s="1020">
        <v>1500</v>
      </c>
      <c r="I2804" s="1020"/>
      <c r="J2804" s="605"/>
      <c r="K2804" s="605"/>
      <c r="L2804" s="605"/>
      <c r="M2804" s="605"/>
    </row>
    <row r="2805" spans="1:13" s="606" customFormat="1" ht="15" customHeight="1">
      <c r="A2805" s="568">
        <v>113</v>
      </c>
      <c r="B2805" s="353" t="s">
        <v>2489</v>
      </c>
      <c r="C2805" s="441" t="s">
        <v>5937</v>
      </c>
      <c r="D2805" s="441"/>
      <c r="E2805" s="1083">
        <v>1650</v>
      </c>
      <c r="F2805" s="1020">
        <v>1700</v>
      </c>
      <c r="G2805" s="1020">
        <v>1190</v>
      </c>
      <c r="H2805" s="1020">
        <v>850</v>
      </c>
      <c r="I2805" s="1020"/>
      <c r="J2805" s="605"/>
      <c r="K2805" s="605"/>
      <c r="L2805" s="605"/>
      <c r="M2805" s="605"/>
    </row>
    <row r="2806" spans="1:13" s="606" customFormat="1" ht="15" customHeight="1">
      <c r="A2806" s="568">
        <v>114</v>
      </c>
      <c r="B2806" s="353" t="s">
        <v>2489</v>
      </c>
      <c r="C2806" s="441" t="s">
        <v>5938</v>
      </c>
      <c r="D2806" s="441"/>
      <c r="E2806" s="1083">
        <v>1350</v>
      </c>
      <c r="F2806" s="1020">
        <v>1350</v>
      </c>
      <c r="G2806" s="1020">
        <v>944.99999999999989</v>
      </c>
      <c r="H2806" s="1020">
        <v>675</v>
      </c>
      <c r="I2806" s="1020"/>
      <c r="J2806" s="605"/>
      <c r="K2806" s="605"/>
      <c r="L2806" s="605"/>
      <c r="M2806" s="605"/>
    </row>
    <row r="2807" spans="1:13" s="606" customFormat="1" ht="15" customHeight="1">
      <c r="A2807" s="568">
        <v>115</v>
      </c>
      <c r="B2807" s="353" t="s">
        <v>1320</v>
      </c>
      <c r="C2807" s="441" t="s">
        <v>5930</v>
      </c>
      <c r="D2807" s="441"/>
      <c r="E2807" s="1083">
        <v>5400</v>
      </c>
      <c r="F2807" s="1020">
        <v>5400</v>
      </c>
      <c r="G2807" s="1020">
        <v>3779.9999999999995</v>
      </c>
      <c r="H2807" s="1020">
        <v>2700</v>
      </c>
      <c r="I2807" s="1020"/>
      <c r="J2807" s="605"/>
      <c r="K2807" s="605"/>
      <c r="L2807" s="605"/>
      <c r="M2807" s="605"/>
    </row>
    <row r="2808" spans="1:13" s="606" customFormat="1" ht="15" customHeight="1">
      <c r="A2808" s="568">
        <v>116</v>
      </c>
      <c r="B2808" s="353" t="s">
        <v>1340</v>
      </c>
      <c r="C2808" s="441" t="s">
        <v>5930</v>
      </c>
      <c r="D2808" s="441"/>
      <c r="E2808" s="1083">
        <v>4750</v>
      </c>
      <c r="F2808" s="1020">
        <v>4750</v>
      </c>
      <c r="G2808" s="1020">
        <v>3325</v>
      </c>
      <c r="H2808" s="1020">
        <v>2375</v>
      </c>
      <c r="I2808" s="1020"/>
      <c r="J2808" s="605"/>
      <c r="K2808" s="605"/>
      <c r="L2808" s="605"/>
      <c r="M2808" s="605"/>
    </row>
    <row r="2809" spans="1:13" s="606" customFormat="1" ht="15" customHeight="1">
      <c r="A2809" s="568">
        <v>117</v>
      </c>
      <c r="B2809" s="353" t="s">
        <v>1340</v>
      </c>
      <c r="C2809" s="441" t="s">
        <v>5936</v>
      </c>
      <c r="D2809" s="441"/>
      <c r="E2809" s="1083">
        <v>2450</v>
      </c>
      <c r="F2809" s="1020">
        <v>2450</v>
      </c>
      <c r="G2809" s="1020">
        <v>1715</v>
      </c>
      <c r="H2809" s="1020">
        <v>1225</v>
      </c>
      <c r="I2809" s="1020"/>
      <c r="J2809" s="605"/>
      <c r="K2809" s="605"/>
      <c r="L2809" s="605"/>
      <c r="M2809" s="605"/>
    </row>
    <row r="2810" spans="1:13" s="606" customFormat="1" ht="15" customHeight="1">
      <c r="A2810" s="568">
        <v>118</v>
      </c>
      <c r="B2810" s="353" t="s">
        <v>860</v>
      </c>
      <c r="C2810" s="441" t="s">
        <v>5939</v>
      </c>
      <c r="D2810" s="441"/>
      <c r="E2810" s="1083">
        <v>8100</v>
      </c>
      <c r="F2810" s="1020">
        <v>8100</v>
      </c>
      <c r="G2810" s="1020">
        <v>5670</v>
      </c>
      <c r="H2810" s="1020">
        <v>4050</v>
      </c>
      <c r="I2810" s="1020"/>
      <c r="J2810" s="605"/>
      <c r="K2810" s="605"/>
      <c r="L2810" s="605"/>
      <c r="M2810" s="605"/>
    </row>
    <row r="2811" spans="1:13" s="606" customFormat="1" ht="15" customHeight="1">
      <c r="A2811" s="568">
        <v>119</v>
      </c>
      <c r="B2811" s="353" t="s">
        <v>860</v>
      </c>
      <c r="C2811" s="441" t="s">
        <v>5940</v>
      </c>
      <c r="D2811" s="441"/>
      <c r="E2811" s="1083">
        <v>6100</v>
      </c>
      <c r="F2811" s="1020">
        <v>6100</v>
      </c>
      <c r="G2811" s="1020">
        <v>4270</v>
      </c>
      <c r="H2811" s="1020">
        <v>3050</v>
      </c>
      <c r="I2811" s="1020"/>
      <c r="J2811" s="605"/>
      <c r="K2811" s="605"/>
      <c r="L2811" s="605"/>
      <c r="M2811" s="605"/>
    </row>
    <row r="2812" spans="1:13" s="606" customFormat="1" ht="15" customHeight="1">
      <c r="A2812" s="568">
        <v>120</v>
      </c>
      <c r="B2812" s="353" t="s">
        <v>860</v>
      </c>
      <c r="C2812" s="441" t="s">
        <v>5941</v>
      </c>
      <c r="D2812" s="441"/>
      <c r="E2812" s="1083">
        <v>3400</v>
      </c>
      <c r="F2812" s="1020">
        <v>3500</v>
      </c>
      <c r="G2812" s="1020">
        <v>2450</v>
      </c>
      <c r="H2812" s="1020">
        <v>1750</v>
      </c>
      <c r="I2812" s="1020"/>
      <c r="J2812" s="605"/>
      <c r="K2812" s="605"/>
      <c r="L2812" s="605"/>
      <c r="M2812" s="605"/>
    </row>
    <row r="2813" spans="1:13" s="606" customFormat="1" ht="15" customHeight="1">
      <c r="A2813" s="568">
        <v>121</v>
      </c>
      <c r="B2813" s="353" t="s">
        <v>860</v>
      </c>
      <c r="C2813" s="441" t="s">
        <v>5942</v>
      </c>
      <c r="D2813" s="441"/>
      <c r="E2813" s="1083">
        <v>1350</v>
      </c>
      <c r="F2813" s="1020">
        <v>1350</v>
      </c>
      <c r="G2813" s="1020">
        <v>944.99999999999989</v>
      </c>
      <c r="H2813" s="1020">
        <v>675</v>
      </c>
      <c r="I2813" s="1020"/>
      <c r="J2813" s="605"/>
      <c r="K2813" s="605"/>
      <c r="L2813" s="605"/>
      <c r="M2813" s="605"/>
    </row>
    <row r="2814" spans="1:13" s="606" customFormat="1" ht="15" customHeight="1">
      <c r="A2814" s="568">
        <v>122</v>
      </c>
      <c r="B2814" s="353" t="s">
        <v>860</v>
      </c>
      <c r="C2814" s="441" t="s">
        <v>5943</v>
      </c>
      <c r="D2814" s="441"/>
      <c r="E2814" s="1083">
        <v>1100</v>
      </c>
      <c r="F2814" s="1020">
        <v>1300</v>
      </c>
      <c r="G2814" s="1020">
        <v>910</v>
      </c>
      <c r="H2814" s="1020">
        <v>650</v>
      </c>
      <c r="I2814" s="1020"/>
      <c r="J2814" s="605"/>
      <c r="K2814" s="605"/>
      <c r="L2814" s="605"/>
      <c r="M2814" s="605"/>
    </row>
    <row r="2815" spans="1:13" s="606" customFormat="1" ht="15" customHeight="1">
      <c r="A2815" s="568">
        <v>123</v>
      </c>
      <c r="B2815" s="353" t="s">
        <v>860</v>
      </c>
      <c r="C2815" s="441" t="s">
        <v>5944</v>
      </c>
      <c r="D2815" s="441"/>
      <c r="E2815" s="1083">
        <v>1500</v>
      </c>
      <c r="F2815" s="1020">
        <v>1600</v>
      </c>
      <c r="G2815" s="1020">
        <v>1120</v>
      </c>
      <c r="H2815" s="1020">
        <v>800</v>
      </c>
      <c r="I2815" s="1020"/>
      <c r="J2815" s="605"/>
      <c r="K2815" s="605"/>
      <c r="L2815" s="605"/>
      <c r="M2815" s="605"/>
    </row>
    <row r="2816" spans="1:13" s="606" customFormat="1" ht="15" customHeight="1">
      <c r="A2816" s="568">
        <v>124</v>
      </c>
      <c r="B2816" s="353" t="s">
        <v>866</v>
      </c>
      <c r="C2816" s="441" t="s">
        <v>5945</v>
      </c>
      <c r="D2816" s="441"/>
      <c r="E2816" s="1083">
        <v>10800</v>
      </c>
      <c r="F2816" s="1020">
        <v>10800</v>
      </c>
      <c r="G2816" s="1020">
        <v>7559.9999999999991</v>
      </c>
      <c r="H2816" s="1020">
        <v>5400</v>
      </c>
      <c r="I2816" s="1020"/>
      <c r="J2816" s="605"/>
      <c r="K2816" s="605"/>
      <c r="L2816" s="605"/>
      <c r="M2816" s="605"/>
    </row>
    <row r="2817" spans="1:13" s="606" customFormat="1" ht="15" customHeight="1">
      <c r="A2817" s="568">
        <v>125</v>
      </c>
      <c r="B2817" s="353" t="s">
        <v>866</v>
      </c>
      <c r="C2817" s="441" t="s">
        <v>5946</v>
      </c>
      <c r="D2817" s="441"/>
      <c r="E2817" s="1083">
        <v>5400</v>
      </c>
      <c r="F2817" s="1020">
        <v>5500</v>
      </c>
      <c r="G2817" s="1020">
        <v>3849.9999999999995</v>
      </c>
      <c r="H2817" s="1020">
        <v>2750</v>
      </c>
      <c r="I2817" s="1020"/>
      <c r="J2817" s="605"/>
      <c r="K2817" s="605"/>
      <c r="L2817" s="605"/>
      <c r="M2817" s="605"/>
    </row>
    <row r="2818" spans="1:13" s="606" customFormat="1" ht="15" customHeight="1">
      <c r="A2818" s="568">
        <v>126</v>
      </c>
      <c r="B2818" s="353" t="s">
        <v>885</v>
      </c>
      <c r="C2818" s="441" t="s">
        <v>5947</v>
      </c>
      <c r="D2818" s="441"/>
      <c r="E2818" s="1083">
        <v>3400</v>
      </c>
      <c r="F2818" s="1020">
        <v>3400</v>
      </c>
      <c r="G2818" s="1020">
        <v>2380</v>
      </c>
      <c r="H2818" s="1020">
        <v>1700</v>
      </c>
      <c r="I2818" s="1020"/>
      <c r="J2818" s="605"/>
      <c r="K2818" s="605"/>
      <c r="L2818" s="605"/>
      <c r="M2818" s="605"/>
    </row>
    <row r="2819" spans="1:13" s="606" customFormat="1" ht="15" customHeight="1">
      <c r="A2819" s="568">
        <v>127</v>
      </c>
      <c r="B2819" s="353" t="s">
        <v>5948</v>
      </c>
      <c r="C2819" s="441" t="s">
        <v>5949</v>
      </c>
      <c r="D2819" s="441"/>
      <c r="E2819" s="1083">
        <v>2700</v>
      </c>
      <c r="F2819" s="1020">
        <v>2700</v>
      </c>
      <c r="G2819" s="1020">
        <v>1889.9999999999998</v>
      </c>
      <c r="H2819" s="1020">
        <v>1350</v>
      </c>
      <c r="I2819" s="1020"/>
      <c r="J2819" s="605"/>
      <c r="K2819" s="605"/>
      <c r="L2819" s="605"/>
      <c r="M2819" s="605"/>
    </row>
    <row r="2820" spans="1:13" s="606" customFormat="1" ht="15" customHeight="1">
      <c r="A2820" s="568">
        <v>128</v>
      </c>
      <c r="B2820" s="353" t="s">
        <v>2490</v>
      </c>
      <c r="C2820" s="441" t="s">
        <v>5950</v>
      </c>
      <c r="D2820" s="441"/>
      <c r="E2820" s="1083">
        <v>2450</v>
      </c>
      <c r="F2820" s="1020">
        <v>2450</v>
      </c>
      <c r="G2820" s="1020">
        <v>1715</v>
      </c>
      <c r="H2820" s="1020">
        <v>1225</v>
      </c>
      <c r="I2820" s="1020"/>
      <c r="J2820" s="605"/>
      <c r="K2820" s="605"/>
      <c r="L2820" s="605"/>
      <c r="M2820" s="605"/>
    </row>
    <row r="2821" spans="1:13" s="606" customFormat="1" ht="15" customHeight="1">
      <c r="A2821" s="568">
        <v>129</v>
      </c>
      <c r="B2821" s="353" t="s">
        <v>1596</v>
      </c>
      <c r="C2821" s="441" t="s">
        <v>5951</v>
      </c>
      <c r="D2821" s="441"/>
      <c r="E2821" s="1083">
        <v>2100</v>
      </c>
      <c r="F2821" s="1020">
        <v>2100</v>
      </c>
      <c r="G2821" s="1020">
        <v>1470</v>
      </c>
      <c r="H2821" s="1020">
        <v>1050</v>
      </c>
      <c r="I2821" s="1020"/>
      <c r="J2821" s="605"/>
      <c r="K2821" s="605"/>
      <c r="L2821" s="605"/>
      <c r="M2821" s="605"/>
    </row>
    <row r="2822" spans="1:13" s="606" customFormat="1" ht="15" customHeight="1">
      <c r="A2822" s="568">
        <v>130</v>
      </c>
      <c r="B2822" s="353" t="s">
        <v>1319</v>
      </c>
      <c r="C2822" s="441" t="s">
        <v>5952</v>
      </c>
      <c r="D2822" s="441"/>
      <c r="E2822" s="1083">
        <v>7000</v>
      </c>
      <c r="F2822" s="1020">
        <v>7000</v>
      </c>
      <c r="G2822" s="1020">
        <v>4900</v>
      </c>
      <c r="H2822" s="1020">
        <v>3500</v>
      </c>
      <c r="I2822" s="1020"/>
      <c r="J2822" s="605"/>
      <c r="K2822" s="605"/>
      <c r="L2822" s="605"/>
      <c r="M2822" s="605"/>
    </row>
    <row r="2823" spans="1:13" s="606" customFormat="1" ht="15" customHeight="1">
      <c r="A2823" s="568">
        <v>131</v>
      </c>
      <c r="B2823" s="353" t="s">
        <v>1319</v>
      </c>
      <c r="C2823" s="441" t="s">
        <v>5953</v>
      </c>
      <c r="D2823" s="441"/>
      <c r="E2823" s="1083">
        <v>4900</v>
      </c>
      <c r="F2823" s="1020">
        <v>5100</v>
      </c>
      <c r="G2823" s="1020">
        <v>3570</v>
      </c>
      <c r="H2823" s="1020">
        <v>2550</v>
      </c>
      <c r="I2823" s="1020"/>
      <c r="J2823" s="605"/>
      <c r="K2823" s="605"/>
      <c r="L2823" s="605"/>
      <c r="M2823" s="605"/>
    </row>
    <row r="2824" spans="1:13" s="606" customFormat="1" ht="15" customHeight="1">
      <c r="A2824" s="568">
        <v>132</v>
      </c>
      <c r="B2824" s="353" t="s">
        <v>1319</v>
      </c>
      <c r="C2824" s="441" t="s">
        <v>5954</v>
      </c>
      <c r="D2824" s="441"/>
      <c r="E2824" s="1083">
        <v>3380</v>
      </c>
      <c r="F2824" s="1020">
        <v>3500</v>
      </c>
      <c r="G2824" s="1020">
        <v>2450</v>
      </c>
      <c r="H2824" s="1020">
        <v>1750</v>
      </c>
      <c r="I2824" s="1020"/>
      <c r="J2824" s="605"/>
      <c r="K2824" s="605"/>
      <c r="L2824" s="605"/>
      <c r="M2824" s="605"/>
    </row>
    <row r="2825" spans="1:13" s="606" customFormat="1" ht="15" customHeight="1">
      <c r="A2825" s="568">
        <v>133</v>
      </c>
      <c r="B2825" s="353" t="s">
        <v>1319</v>
      </c>
      <c r="C2825" s="441" t="s">
        <v>5854</v>
      </c>
      <c r="D2825" s="441"/>
      <c r="E2825" s="1083">
        <v>2700</v>
      </c>
      <c r="F2825" s="1020">
        <v>2700</v>
      </c>
      <c r="G2825" s="1020">
        <v>1889.9999999999998</v>
      </c>
      <c r="H2825" s="1020">
        <v>1350</v>
      </c>
      <c r="I2825" s="1020"/>
      <c r="J2825" s="605"/>
      <c r="K2825" s="605"/>
      <c r="L2825" s="605"/>
      <c r="M2825" s="605"/>
    </row>
    <row r="2826" spans="1:13" s="606" customFormat="1" ht="15" customHeight="1">
      <c r="A2826" s="568">
        <v>134</v>
      </c>
      <c r="B2826" s="353" t="s">
        <v>1319</v>
      </c>
      <c r="C2826" s="441" t="s">
        <v>5955</v>
      </c>
      <c r="D2826" s="441"/>
      <c r="E2826" s="1083">
        <v>1350</v>
      </c>
      <c r="F2826" s="1020">
        <v>1500</v>
      </c>
      <c r="G2826" s="1020">
        <v>1050</v>
      </c>
      <c r="H2826" s="1020">
        <v>750</v>
      </c>
      <c r="I2826" s="1020"/>
      <c r="J2826" s="605"/>
      <c r="K2826" s="605"/>
      <c r="L2826" s="605"/>
      <c r="M2826" s="605"/>
    </row>
    <row r="2827" spans="1:13" s="606" customFormat="1" ht="15" customHeight="1">
      <c r="A2827" s="568">
        <v>135</v>
      </c>
      <c r="B2827" s="353" t="s">
        <v>1630</v>
      </c>
      <c r="C2827" s="441" t="s">
        <v>5956</v>
      </c>
      <c r="D2827" s="441"/>
      <c r="E2827" s="1083">
        <v>1100</v>
      </c>
      <c r="F2827" s="1020">
        <v>1100</v>
      </c>
      <c r="G2827" s="1020">
        <v>770</v>
      </c>
      <c r="H2827" s="1020">
        <v>550</v>
      </c>
      <c r="I2827" s="1020"/>
      <c r="J2827" s="605"/>
      <c r="K2827" s="605"/>
      <c r="L2827" s="605"/>
      <c r="M2827" s="605"/>
    </row>
    <row r="2828" spans="1:13" s="606" customFormat="1" ht="15" customHeight="1">
      <c r="A2828" s="568">
        <v>136</v>
      </c>
      <c r="B2828" s="353" t="s">
        <v>1697</v>
      </c>
      <c r="C2828" s="441" t="s">
        <v>5956</v>
      </c>
      <c r="D2828" s="441"/>
      <c r="E2828" s="1083">
        <v>1100</v>
      </c>
      <c r="F2828" s="1020">
        <v>1100</v>
      </c>
      <c r="G2828" s="1020">
        <v>770</v>
      </c>
      <c r="H2828" s="1020">
        <v>550</v>
      </c>
      <c r="I2828" s="1020"/>
      <c r="J2828" s="605"/>
      <c r="K2828" s="605"/>
      <c r="L2828" s="605"/>
      <c r="M2828" s="605"/>
    </row>
    <row r="2829" spans="1:13" s="606" customFormat="1" ht="15" customHeight="1">
      <c r="A2829" s="568">
        <v>137</v>
      </c>
      <c r="B2829" s="353" t="s">
        <v>1695</v>
      </c>
      <c r="C2829" s="441" t="s">
        <v>5956</v>
      </c>
      <c r="D2829" s="441"/>
      <c r="E2829" s="1083">
        <v>1100</v>
      </c>
      <c r="F2829" s="1020">
        <v>1100</v>
      </c>
      <c r="G2829" s="1020">
        <v>770</v>
      </c>
      <c r="H2829" s="1020">
        <v>550</v>
      </c>
      <c r="I2829" s="1020"/>
      <c r="J2829" s="605"/>
      <c r="K2829" s="605"/>
      <c r="L2829" s="605"/>
      <c r="M2829" s="605"/>
    </row>
    <row r="2830" spans="1:13" s="606" customFormat="1" ht="15" customHeight="1">
      <c r="A2830" s="568">
        <v>138</v>
      </c>
      <c r="B2830" s="353" t="s">
        <v>1644</v>
      </c>
      <c r="C2830" s="441" t="s">
        <v>5957</v>
      </c>
      <c r="D2830" s="441"/>
      <c r="E2830" s="1083">
        <v>1100</v>
      </c>
      <c r="F2830" s="1020">
        <v>1100</v>
      </c>
      <c r="G2830" s="1020">
        <v>770</v>
      </c>
      <c r="H2830" s="1020">
        <v>550</v>
      </c>
      <c r="I2830" s="1020"/>
      <c r="J2830" s="605"/>
      <c r="K2830" s="605"/>
      <c r="L2830" s="605"/>
      <c r="M2830" s="605"/>
    </row>
    <row r="2831" spans="1:13" s="606" customFormat="1" ht="15" customHeight="1">
      <c r="A2831" s="568">
        <v>139</v>
      </c>
      <c r="B2831" s="353" t="s">
        <v>1628</v>
      </c>
      <c r="C2831" s="441" t="s">
        <v>5956</v>
      </c>
      <c r="D2831" s="441"/>
      <c r="E2831" s="1083">
        <v>1100</v>
      </c>
      <c r="F2831" s="1020">
        <v>1100</v>
      </c>
      <c r="G2831" s="1020">
        <v>770</v>
      </c>
      <c r="H2831" s="1020">
        <v>550</v>
      </c>
      <c r="I2831" s="1020"/>
      <c r="J2831" s="605"/>
      <c r="K2831" s="605"/>
      <c r="L2831" s="605"/>
      <c r="M2831" s="605"/>
    </row>
    <row r="2832" spans="1:13" s="606" customFormat="1" ht="15" customHeight="1">
      <c r="A2832" s="568">
        <v>140</v>
      </c>
      <c r="B2832" s="353" t="s">
        <v>2211</v>
      </c>
      <c r="C2832" s="441" t="s">
        <v>5958</v>
      </c>
      <c r="D2832" s="441"/>
      <c r="E2832" s="1083">
        <v>1350</v>
      </c>
      <c r="F2832" s="1020">
        <v>1350</v>
      </c>
      <c r="G2832" s="1020">
        <v>944.99999999999989</v>
      </c>
      <c r="H2832" s="1020">
        <v>675</v>
      </c>
      <c r="I2832" s="1020"/>
      <c r="J2832" s="605"/>
      <c r="K2832" s="605"/>
      <c r="L2832" s="605"/>
      <c r="M2832" s="605"/>
    </row>
    <row r="2833" spans="1:13" s="606" customFormat="1" ht="15" customHeight="1">
      <c r="A2833" s="568">
        <v>141</v>
      </c>
      <c r="B2833" s="353" t="s">
        <v>1814</v>
      </c>
      <c r="C2833" s="441" t="s">
        <v>5856</v>
      </c>
      <c r="D2833" s="441"/>
      <c r="E2833" s="1083">
        <v>1100</v>
      </c>
      <c r="F2833" s="1020">
        <v>1100</v>
      </c>
      <c r="G2833" s="1020">
        <v>770</v>
      </c>
      <c r="H2833" s="1020">
        <v>550</v>
      </c>
      <c r="I2833" s="1020"/>
      <c r="J2833" s="605"/>
      <c r="K2833" s="605"/>
      <c r="L2833" s="605"/>
      <c r="M2833" s="605"/>
    </row>
    <row r="2834" spans="1:13" s="606" customFormat="1" ht="15" customHeight="1">
      <c r="A2834" s="568">
        <v>142</v>
      </c>
      <c r="B2834" s="353" t="s">
        <v>868</v>
      </c>
      <c r="C2834" s="441" t="s">
        <v>5490</v>
      </c>
      <c r="D2834" s="441"/>
      <c r="E2834" s="1083">
        <v>1100</v>
      </c>
      <c r="F2834" s="1020">
        <v>1100</v>
      </c>
      <c r="G2834" s="1020">
        <v>770</v>
      </c>
      <c r="H2834" s="1020">
        <v>550</v>
      </c>
      <c r="I2834" s="1020"/>
      <c r="J2834" s="605"/>
      <c r="K2834" s="605"/>
      <c r="L2834" s="605"/>
      <c r="M2834" s="605"/>
    </row>
    <row r="2835" spans="1:13" s="606" customFormat="1" ht="15" customHeight="1">
      <c r="A2835" s="568">
        <v>143</v>
      </c>
      <c r="B2835" s="353" t="s">
        <v>1609</v>
      </c>
      <c r="C2835" s="441" t="s">
        <v>5936</v>
      </c>
      <c r="D2835" s="441"/>
      <c r="E2835" s="1083">
        <v>2100</v>
      </c>
      <c r="F2835" s="1020">
        <v>2100</v>
      </c>
      <c r="G2835" s="1020">
        <v>1470</v>
      </c>
      <c r="H2835" s="1020">
        <v>1050</v>
      </c>
      <c r="I2835" s="1020"/>
      <c r="J2835" s="605"/>
      <c r="K2835" s="605"/>
      <c r="L2835" s="605"/>
      <c r="M2835" s="605"/>
    </row>
    <row r="2836" spans="1:13" s="606" customFormat="1" ht="15" customHeight="1">
      <c r="A2836" s="568">
        <v>144</v>
      </c>
      <c r="B2836" s="353" t="s">
        <v>1609</v>
      </c>
      <c r="C2836" s="441" t="s">
        <v>5937</v>
      </c>
      <c r="D2836" s="441"/>
      <c r="E2836" s="1083">
        <v>1650</v>
      </c>
      <c r="F2836" s="1020">
        <v>1650</v>
      </c>
      <c r="G2836" s="1020">
        <v>1155</v>
      </c>
      <c r="H2836" s="1020">
        <v>825</v>
      </c>
      <c r="I2836" s="1020"/>
      <c r="J2836" s="605"/>
      <c r="K2836" s="605"/>
      <c r="L2836" s="605"/>
      <c r="M2836" s="605"/>
    </row>
    <row r="2837" spans="1:13" s="606" customFormat="1" ht="15" customHeight="1">
      <c r="A2837" s="568">
        <v>145</v>
      </c>
      <c r="B2837" s="353" t="s">
        <v>1609</v>
      </c>
      <c r="C2837" s="441" t="s">
        <v>5959</v>
      </c>
      <c r="D2837" s="441"/>
      <c r="E2837" s="1083">
        <v>1100</v>
      </c>
      <c r="F2837" s="1020">
        <v>1100</v>
      </c>
      <c r="G2837" s="1020">
        <v>770</v>
      </c>
      <c r="H2837" s="1020">
        <v>550</v>
      </c>
      <c r="I2837" s="1020"/>
      <c r="J2837" s="605"/>
      <c r="K2837" s="605"/>
      <c r="L2837" s="605"/>
      <c r="M2837" s="605"/>
    </row>
    <row r="2838" spans="1:13" s="606" customFormat="1" ht="15" customHeight="1">
      <c r="A2838" s="568">
        <v>146</v>
      </c>
      <c r="B2838" s="353" t="s">
        <v>1609</v>
      </c>
      <c r="C2838" s="441" t="s">
        <v>5960</v>
      </c>
      <c r="D2838" s="441"/>
      <c r="E2838" s="1083">
        <v>880</v>
      </c>
      <c r="F2838" s="1020">
        <v>880</v>
      </c>
      <c r="G2838" s="1020">
        <v>616</v>
      </c>
      <c r="H2838" s="1020">
        <v>440</v>
      </c>
      <c r="I2838" s="1020"/>
      <c r="J2838" s="605"/>
      <c r="K2838" s="605"/>
      <c r="L2838" s="605"/>
      <c r="M2838" s="605"/>
    </row>
    <row r="2839" spans="1:13" s="606" customFormat="1" ht="15" customHeight="1">
      <c r="A2839" s="568">
        <v>147</v>
      </c>
      <c r="B2839" s="353" t="s">
        <v>874</v>
      </c>
      <c r="C2839" s="441" t="s">
        <v>5936</v>
      </c>
      <c r="D2839" s="441"/>
      <c r="E2839" s="1083">
        <v>5400</v>
      </c>
      <c r="F2839" s="1020">
        <v>5400</v>
      </c>
      <c r="G2839" s="1020">
        <v>3779.9999999999995</v>
      </c>
      <c r="H2839" s="1020">
        <v>2700</v>
      </c>
      <c r="I2839" s="1020"/>
      <c r="J2839" s="605"/>
      <c r="K2839" s="605"/>
      <c r="L2839" s="605"/>
      <c r="M2839" s="605"/>
    </row>
    <row r="2840" spans="1:13" s="606" customFormat="1" ht="15" customHeight="1">
      <c r="A2840" s="568">
        <v>148</v>
      </c>
      <c r="B2840" s="353" t="s">
        <v>874</v>
      </c>
      <c r="C2840" s="441" t="s">
        <v>5937</v>
      </c>
      <c r="D2840" s="441"/>
      <c r="E2840" s="1083">
        <v>4100</v>
      </c>
      <c r="F2840" s="1020">
        <v>4100</v>
      </c>
      <c r="G2840" s="1020">
        <v>2870</v>
      </c>
      <c r="H2840" s="1020">
        <v>2050</v>
      </c>
      <c r="I2840" s="1020"/>
      <c r="J2840" s="605"/>
      <c r="K2840" s="605"/>
      <c r="L2840" s="605"/>
      <c r="M2840" s="605"/>
    </row>
    <row r="2841" spans="1:13" s="606" customFormat="1" ht="15" customHeight="1">
      <c r="A2841" s="568">
        <v>149</v>
      </c>
      <c r="B2841" s="353" t="s">
        <v>874</v>
      </c>
      <c r="C2841" s="441" t="s">
        <v>5959</v>
      </c>
      <c r="D2841" s="441"/>
      <c r="E2841" s="1083">
        <v>2700</v>
      </c>
      <c r="F2841" s="1020">
        <v>2700</v>
      </c>
      <c r="G2841" s="1020">
        <v>1889.9999999999998</v>
      </c>
      <c r="H2841" s="1020">
        <v>1350</v>
      </c>
      <c r="I2841" s="1020"/>
      <c r="J2841" s="605"/>
      <c r="K2841" s="605"/>
      <c r="L2841" s="605"/>
      <c r="M2841" s="605"/>
    </row>
    <row r="2842" spans="1:13" s="606" customFormat="1" ht="15" customHeight="1">
      <c r="A2842" s="568">
        <v>150</v>
      </c>
      <c r="B2842" s="353" t="s">
        <v>1315</v>
      </c>
      <c r="C2842" s="441" t="s">
        <v>5961</v>
      </c>
      <c r="D2842" s="441"/>
      <c r="E2842" s="1083">
        <v>1350</v>
      </c>
      <c r="F2842" s="1020">
        <v>1350</v>
      </c>
      <c r="G2842" s="1020">
        <v>944.99999999999989</v>
      </c>
      <c r="H2842" s="1020">
        <v>675</v>
      </c>
      <c r="I2842" s="1020"/>
      <c r="J2842" s="605"/>
      <c r="K2842" s="605"/>
      <c r="L2842" s="605"/>
      <c r="M2842" s="605"/>
    </row>
    <row r="2843" spans="1:13" s="606" customFormat="1" ht="15" customHeight="1">
      <c r="A2843" s="568">
        <v>151</v>
      </c>
      <c r="B2843" s="353" t="s">
        <v>1315</v>
      </c>
      <c r="C2843" s="441" t="s">
        <v>5962</v>
      </c>
      <c r="D2843" s="441"/>
      <c r="E2843" s="1083">
        <v>1100</v>
      </c>
      <c r="F2843" s="1020">
        <v>1100</v>
      </c>
      <c r="G2843" s="1020">
        <v>770</v>
      </c>
      <c r="H2843" s="1020">
        <v>550</v>
      </c>
      <c r="I2843" s="1020"/>
      <c r="J2843" s="605"/>
      <c r="K2843" s="605"/>
      <c r="L2843" s="605"/>
      <c r="M2843" s="605"/>
    </row>
    <row r="2844" spans="1:13" s="606" customFormat="1" ht="15" customHeight="1">
      <c r="A2844" s="568">
        <v>152</v>
      </c>
      <c r="B2844" s="353" t="s">
        <v>1590</v>
      </c>
      <c r="C2844" s="441" t="s">
        <v>5937</v>
      </c>
      <c r="D2844" s="441"/>
      <c r="E2844" s="1083">
        <v>1350</v>
      </c>
      <c r="F2844" s="1020">
        <v>1350</v>
      </c>
      <c r="G2844" s="1020">
        <v>944.99999999999989</v>
      </c>
      <c r="H2844" s="1020">
        <v>675</v>
      </c>
      <c r="I2844" s="1020"/>
      <c r="J2844" s="605"/>
      <c r="K2844" s="605"/>
      <c r="L2844" s="605"/>
      <c r="M2844" s="605"/>
    </row>
    <row r="2845" spans="1:13" s="606" customFormat="1" ht="15" customHeight="1">
      <c r="A2845" s="568">
        <v>153</v>
      </c>
      <c r="B2845" s="353" t="s">
        <v>1590</v>
      </c>
      <c r="C2845" s="441" t="s">
        <v>5963</v>
      </c>
      <c r="D2845" s="441"/>
      <c r="E2845" s="1083">
        <v>1100</v>
      </c>
      <c r="F2845" s="1020">
        <v>1100</v>
      </c>
      <c r="G2845" s="1020">
        <v>770</v>
      </c>
      <c r="H2845" s="1020">
        <v>550</v>
      </c>
      <c r="I2845" s="1020"/>
      <c r="J2845" s="605"/>
      <c r="K2845" s="605"/>
      <c r="L2845" s="605"/>
      <c r="M2845" s="605"/>
    </row>
    <row r="2846" spans="1:13" s="606" customFormat="1" ht="15" customHeight="1">
      <c r="A2846" s="568">
        <v>154</v>
      </c>
      <c r="B2846" s="353" t="s">
        <v>1660</v>
      </c>
      <c r="C2846" s="441" t="s">
        <v>5939</v>
      </c>
      <c r="D2846" s="441"/>
      <c r="E2846" s="1083">
        <v>5670</v>
      </c>
      <c r="F2846" s="1020">
        <v>5670</v>
      </c>
      <c r="G2846" s="1020">
        <v>3968.9999999999995</v>
      </c>
      <c r="H2846" s="1020">
        <v>2835</v>
      </c>
      <c r="I2846" s="1020"/>
      <c r="J2846" s="605"/>
      <c r="K2846" s="605"/>
      <c r="L2846" s="605"/>
      <c r="M2846" s="605"/>
    </row>
    <row r="2847" spans="1:13" s="606" customFormat="1" ht="15" customHeight="1">
      <c r="A2847" s="568">
        <v>155</v>
      </c>
      <c r="B2847" s="353" t="s">
        <v>1660</v>
      </c>
      <c r="C2847" s="441" t="s">
        <v>5937</v>
      </c>
      <c r="D2847" s="441"/>
      <c r="E2847" s="1083">
        <v>3380</v>
      </c>
      <c r="F2847" s="1020">
        <v>3380</v>
      </c>
      <c r="G2847" s="1020">
        <v>2366</v>
      </c>
      <c r="H2847" s="1020">
        <v>1690</v>
      </c>
      <c r="I2847" s="1020"/>
      <c r="J2847" s="605"/>
      <c r="K2847" s="605"/>
      <c r="L2847" s="605"/>
      <c r="M2847" s="605"/>
    </row>
    <row r="2848" spans="1:13" s="606" customFormat="1" ht="15" customHeight="1">
      <c r="A2848" s="568">
        <v>156</v>
      </c>
      <c r="B2848" s="353" t="s">
        <v>1660</v>
      </c>
      <c r="C2848" s="441" t="s">
        <v>5963</v>
      </c>
      <c r="D2848" s="441"/>
      <c r="E2848" s="1083">
        <v>1650</v>
      </c>
      <c r="F2848" s="1020">
        <v>1650</v>
      </c>
      <c r="G2848" s="1020">
        <v>1155</v>
      </c>
      <c r="H2848" s="1020">
        <v>825</v>
      </c>
      <c r="I2848" s="1020"/>
      <c r="J2848" s="605"/>
      <c r="K2848" s="605"/>
      <c r="L2848" s="605"/>
      <c r="M2848" s="605"/>
    </row>
    <row r="2849" spans="1:13" s="606" customFormat="1" ht="15" customHeight="1">
      <c r="A2849" s="568">
        <v>157</v>
      </c>
      <c r="B2849" s="353" t="s">
        <v>1623</v>
      </c>
      <c r="C2849" s="441" t="s">
        <v>5964</v>
      </c>
      <c r="D2849" s="441"/>
      <c r="E2849" s="1083">
        <v>2450</v>
      </c>
      <c r="F2849" s="1020">
        <v>2450</v>
      </c>
      <c r="G2849" s="1020">
        <v>1715</v>
      </c>
      <c r="H2849" s="1020">
        <v>1225</v>
      </c>
      <c r="I2849" s="1020"/>
      <c r="J2849" s="605"/>
      <c r="K2849" s="605"/>
      <c r="L2849" s="605"/>
      <c r="M2849" s="605"/>
    </row>
    <row r="2850" spans="1:13" s="606" customFormat="1" ht="15" customHeight="1">
      <c r="A2850" s="568">
        <v>158</v>
      </c>
      <c r="B2850" s="353" t="s">
        <v>1623</v>
      </c>
      <c r="C2850" s="441" t="s">
        <v>5963</v>
      </c>
      <c r="D2850" s="441"/>
      <c r="E2850" s="1083">
        <v>1650</v>
      </c>
      <c r="F2850" s="1020">
        <v>1650</v>
      </c>
      <c r="G2850" s="1020">
        <v>1155</v>
      </c>
      <c r="H2850" s="1020">
        <v>825</v>
      </c>
      <c r="I2850" s="1020"/>
      <c r="J2850" s="605"/>
      <c r="K2850" s="605"/>
      <c r="L2850" s="605"/>
      <c r="M2850" s="605"/>
    </row>
    <row r="2851" spans="1:13" s="606" customFormat="1" ht="15" customHeight="1">
      <c r="A2851" s="568">
        <v>159</v>
      </c>
      <c r="B2851" s="353" t="s">
        <v>1598</v>
      </c>
      <c r="C2851" s="441" t="s">
        <v>5939</v>
      </c>
      <c r="D2851" s="441"/>
      <c r="E2851" s="1083">
        <v>2700</v>
      </c>
      <c r="F2851" s="1020">
        <v>2700</v>
      </c>
      <c r="G2851" s="1020">
        <v>1889.9999999999998</v>
      </c>
      <c r="H2851" s="1020">
        <v>1350</v>
      </c>
      <c r="I2851" s="1020"/>
      <c r="J2851" s="605"/>
      <c r="K2851" s="605"/>
      <c r="L2851" s="605"/>
      <c r="M2851" s="605"/>
    </row>
    <row r="2852" spans="1:13" s="606" customFormat="1" ht="15" customHeight="1">
      <c r="A2852" s="568">
        <v>160</v>
      </c>
      <c r="B2852" s="353" t="s">
        <v>1598</v>
      </c>
      <c r="C2852" s="441" t="s">
        <v>5965</v>
      </c>
      <c r="D2852" s="441"/>
      <c r="E2852" s="1083">
        <v>2100</v>
      </c>
      <c r="F2852" s="1020">
        <v>2100</v>
      </c>
      <c r="G2852" s="1020">
        <v>1470</v>
      </c>
      <c r="H2852" s="1020">
        <v>1050</v>
      </c>
      <c r="I2852" s="1020"/>
      <c r="J2852" s="605"/>
      <c r="K2852" s="605"/>
      <c r="L2852" s="605"/>
      <c r="M2852" s="605"/>
    </row>
    <row r="2853" spans="1:13" s="606" customFormat="1" ht="15" customHeight="1">
      <c r="A2853" s="568">
        <v>161</v>
      </c>
      <c r="B2853" s="353" t="s">
        <v>1345</v>
      </c>
      <c r="C2853" s="441" t="s">
        <v>5966</v>
      </c>
      <c r="D2853" s="441"/>
      <c r="E2853" s="1083">
        <v>2700</v>
      </c>
      <c r="F2853" s="1020">
        <v>2700</v>
      </c>
      <c r="G2853" s="1020">
        <v>1889.9999999999998</v>
      </c>
      <c r="H2853" s="1020">
        <v>1350</v>
      </c>
      <c r="I2853" s="1020"/>
      <c r="J2853" s="605"/>
      <c r="K2853" s="605"/>
      <c r="L2853" s="605"/>
      <c r="M2853" s="605"/>
    </row>
    <row r="2854" spans="1:13" s="606" customFormat="1" ht="15" customHeight="1">
      <c r="A2854" s="568">
        <v>162</v>
      </c>
      <c r="B2854" s="353" t="s">
        <v>1345</v>
      </c>
      <c r="C2854" s="441" t="s">
        <v>5967</v>
      </c>
      <c r="D2854" s="441"/>
      <c r="E2854" s="1083">
        <v>4100</v>
      </c>
      <c r="F2854" s="1020">
        <v>4100</v>
      </c>
      <c r="G2854" s="1020">
        <v>2870</v>
      </c>
      <c r="H2854" s="1020">
        <v>2050</v>
      </c>
      <c r="I2854" s="1020"/>
      <c r="J2854" s="605"/>
      <c r="K2854" s="605"/>
      <c r="L2854" s="605"/>
      <c r="M2854" s="605"/>
    </row>
    <row r="2855" spans="1:13" s="606" customFormat="1" ht="15" customHeight="1">
      <c r="A2855" s="568">
        <v>163</v>
      </c>
      <c r="B2855" s="353" t="s">
        <v>1345</v>
      </c>
      <c r="C2855" s="441" t="s">
        <v>5968</v>
      </c>
      <c r="D2855" s="441"/>
      <c r="E2855" s="1083">
        <v>3400</v>
      </c>
      <c r="F2855" s="1020">
        <v>3400</v>
      </c>
      <c r="G2855" s="1020">
        <v>2380</v>
      </c>
      <c r="H2855" s="1020">
        <v>1700</v>
      </c>
      <c r="I2855" s="1020"/>
      <c r="J2855" s="605"/>
      <c r="K2855" s="605"/>
      <c r="L2855" s="605"/>
      <c r="M2855" s="605"/>
    </row>
    <row r="2856" spans="1:13" s="606" customFormat="1" ht="15" customHeight="1">
      <c r="A2856" s="568">
        <v>164</v>
      </c>
      <c r="B2856" s="353" t="s">
        <v>1345</v>
      </c>
      <c r="C2856" s="441" t="s">
        <v>5969</v>
      </c>
      <c r="D2856" s="441"/>
      <c r="E2856" s="1083">
        <v>3780</v>
      </c>
      <c r="F2856" s="1020">
        <v>3780</v>
      </c>
      <c r="G2856" s="1020">
        <v>2646</v>
      </c>
      <c r="H2856" s="1020">
        <v>1890</v>
      </c>
      <c r="I2856" s="1020"/>
      <c r="J2856" s="605"/>
      <c r="K2856" s="605"/>
      <c r="L2856" s="605"/>
      <c r="M2856" s="605"/>
    </row>
    <row r="2857" spans="1:13" s="606" customFormat="1" ht="15" customHeight="1">
      <c r="A2857" s="568">
        <v>165</v>
      </c>
      <c r="B2857" s="353" t="s">
        <v>1345</v>
      </c>
      <c r="C2857" s="441" t="s">
        <v>5970</v>
      </c>
      <c r="D2857" s="441"/>
      <c r="E2857" s="1083">
        <v>2100</v>
      </c>
      <c r="F2857" s="1020">
        <v>2100</v>
      </c>
      <c r="G2857" s="1020">
        <v>1470</v>
      </c>
      <c r="H2857" s="1020">
        <v>1050</v>
      </c>
      <c r="I2857" s="1020"/>
      <c r="J2857" s="605"/>
      <c r="K2857" s="605"/>
      <c r="L2857" s="605"/>
      <c r="M2857" s="605"/>
    </row>
    <row r="2858" spans="1:13" s="606" customFormat="1" ht="15" customHeight="1">
      <c r="A2858" s="568">
        <v>166</v>
      </c>
      <c r="B2858" s="353" t="s">
        <v>1345</v>
      </c>
      <c r="C2858" s="441" t="s">
        <v>5971</v>
      </c>
      <c r="D2858" s="441"/>
      <c r="E2858" s="1083">
        <v>1350</v>
      </c>
      <c r="F2858" s="1020">
        <v>1350</v>
      </c>
      <c r="G2858" s="1020">
        <v>944.99999999999989</v>
      </c>
      <c r="H2858" s="1020">
        <v>675</v>
      </c>
      <c r="I2858" s="1020"/>
      <c r="J2858" s="605"/>
      <c r="K2858" s="605"/>
      <c r="L2858" s="605"/>
      <c r="M2858" s="605"/>
    </row>
    <row r="2859" spans="1:13" s="606" customFormat="1" ht="15" customHeight="1">
      <c r="A2859" s="568">
        <v>167</v>
      </c>
      <c r="B2859" s="353" t="s">
        <v>1983</v>
      </c>
      <c r="C2859" s="441" t="s">
        <v>5972</v>
      </c>
      <c r="D2859" s="441"/>
      <c r="E2859" s="1083">
        <v>1350</v>
      </c>
      <c r="F2859" s="1020">
        <v>1350</v>
      </c>
      <c r="G2859" s="1020">
        <v>944.99999999999989</v>
      </c>
      <c r="H2859" s="1020">
        <v>675</v>
      </c>
      <c r="I2859" s="1020"/>
      <c r="J2859" s="605"/>
      <c r="K2859" s="605"/>
      <c r="L2859" s="605"/>
      <c r="M2859" s="605"/>
    </row>
    <row r="2860" spans="1:13" s="606" customFormat="1" ht="15" customHeight="1">
      <c r="A2860" s="568">
        <v>168</v>
      </c>
      <c r="B2860" s="353" t="s">
        <v>1983</v>
      </c>
      <c r="C2860" s="441" t="s">
        <v>5973</v>
      </c>
      <c r="D2860" s="441"/>
      <c r="E2860" s="1083">
        <v>2300</v>
      </c>
      <c r="F2860" s="1020">
        <v>2300</v>
      </c>
      <c r="G2860" s="1020">
        <v>1610</v>
      </c>
      <c r="H2860" s="1020">
        <v>1150</v>
      </c>
      <c r="I2860" s="1020"/>
      <c r="J2860" s="605"/>
      <c r="K2860" s="605"/>
      <c r="L2860" s="605"/>
      <c r="M2860" s="605"/>
    </row>
    <row r="2861" spans="1:13" s="606" customFormat="1" ht="15" customHeight="1">
      <c r="A2861" s="568">
        <v>169</v>
      </c>
      <c r="B2861" s="353" t="s">
        <v>1983</v>
      </c>
      <c r="C2861" s="441" t="s">
        <v>5923</v>
      </c>
      <c r="D2861" s="441"/>
      <c r="E2861" s="1083">
        <v>2100</v>
      </c>
      <c r="F2861" s="1020">
        <v>2100</v>
      </c>
      <c r="G2861" s="1020">
        <v>1470</v>
      </c>
      <c r="H2861" s="1020">
        <v>1050</v>
      </c>
      <c r="I2861" s="1020"/>
      <c r="J2861" s="605"/>
      <c r="K2861" s="605"/>
      <c r="L2861" s="605"/>
      <c r="M2861" s="605"/>
    </row>
    <row r="2862" spans="1:13" s="606" customFormat="1" ht="15" customHeight="1">
      <c r="A2862" s="568">
        <v>170</v>
      </c>
      <c r="B2862" s="353" t="s">
        <v>1648</v>
      </c>
      <c r="C2862" s="441" t="s">
        <v>5974</v>
      </c>
      <c r="D2862" s="441"/>
      <c r="E2862" s="1083">
        <v>1150</v>
      </c>
      <c r="F2862" s="1020">
        <v>1150</v>
      </c>
      <c r="G2862" s="1020">
        <v>805</v>
      </c>
      <c r="H2862" s="1020">
        <v>575</v>
      </c>
      <c r="I2862" s="1020"/>
      <c r="J2862" s="605"/>
      <c r="K2862" s="605"/>
      <c r="L2862" s="605"/>
      <c r="M2862" s="605"/>
    </row>
    <row r="2863" spans="1:13" s="606" customFormat="1" ht="15" customHeight="1">
      <c r="A2863" s="568">
        <v>171</v>
      </c>
      <c r="B2863" s="353" t="s">
        <v>1648</v>
      </c>
      <c r="C2863" s="441" t="s">
        <v>5975</v>
      </c>
      <c r="D2863" s="441"/>
      <c r="E2863" s="1083">
        <v>850</v>
      </c>
      <c r="F2863" s="1020">
        <v>850</v>
      </c>
      <c r="G2863" s="1020">
        <v>595</v>
      </c>
      <c r="H2863" s="1020">
        <v>425</v>
      </c>
      <c r="I2863" s="1020"/>
      <c r="J2863" s="605"/>
      <c r="K2863" s="605"/>
      <c r="L2863" s="605"/>
      <c r="M2863" s="605"/>
    </row>
    <row r="2864" spans="1:13" s="606" customFormat="1" ht="15" customHeight="1">
      <c r="A2864" s="568">
        <v>172</v>
      </c>
      <c r="B2864" s="353" t="s">
        <v>1721</v>
      </c>
      <c r="C2864" s="441" t="s">
        <v>5939</v>
      </c>
      <c r="D2864" s="441"/>
      <c r="E2864" s="1083">
        <v>3240</v>
      </c>
      <c r="F2864" s="1020">
        <v>3240</v>
      </c>
      <c r="G2864" s="1020">
        <v>2268</v>
      </c>
      <c r="H2864" s="1020">
        <v>1620</v>
      </c>
      <c r="I2864" s="1020"/>
      <c r="J2864" s="605"/>
      <c r="K2864" s="605"/>
      <c r="L2864" s="605"/>
      <c r="M2864" s="605"/>
    </row>
    <row r="2865" spans="1:13" s="606" customFormat="1" ht="15" customHeight="1">
      <c r="A2865" s="568">
        <v>173</v>
      </c>
      <c r="B2865" s="353" t="s">
        <v>1721</v>
      </c>
      <c r="C2865" s="441" t="s">
        <v>5976</v>
      </c>
      <c r="D2865" s="441"/>
      <c r="E2865" s="1083">
        <v>1700</v>
      </c>
      <c r="F2865" s="1020">
        <v>1700</v>
      </c>
      <c r="G2865" s="1020">
        <v>1190</v>
      </c>
      <c r="H2865" s="1020">
        <v>850</v>
      </c>
      <c r="I2865" s="1020"/>
      <c r="J2865" s="605"/>
      <c r="K2865" s="605"/>
      <c r="L2865" s="605"/>
      <c r="M2865" s="605"/>
    </row>
    <row r="2866" spans="1:13" s="606" customFormat="1" ht="15" customHeight="1">
      <c r="A2866" s="568">
        <v>174</v>
      </c>
      <c r="B2866" s="353" t="s">
        <v>1670</v>
      </c>
      <c r="C2866" s="441" t="s">
        <v>5972</v>
      </c>
      <c r="D2866" s="441"/>
      <c r="E2866" s="1083">
        <v>880</v>
      </c>
      <c r="F2866" s="1020">
        <v>880</v>
      </c>
      <c r="G2866" s="1020">
        <v>616</v>
      </c>
      <c r="H2866" s="1020">
        <v>440</v>
      </c>
      <c r="I2866" s="1020"/>
      <c r="J2866" s="605"/>
      <c r="K2866" s="605"/>
      <c r="L2866" s="605"/>
      <c r="M2866" s="605"/>
    </row>
    <row r="2867" spans="1:13" s="606" customFormat="1" ht="15" customHeight="1">
      <c r="A2867" s="568">
        <v>175</v>
      </c>
      <c r="B2867" s="353" t="s">
        <v>1670</v>
      </c>
      <c r="C2867" s="441" t="s">
        <v>5977</v>
      </c>
      <c r="D2867" s="441"/>
      <c r="E2867" s="1083">
        <v>1350</v>
      </c>
      <c r="F2867" s="1020">
        <v>1350</v>
      </c>
      <c r="G2867" s="1020">
        <v>944.99999999999989</v>
      </c>
      <c r="H2867" s="1020">
        <v>675</v>
      </c>
      <c r="I2867" s="1020"/>
      <c r="J2867" s="605"/>
      <c r="K2867" s="605"/>
      <c r="L2867" s="605"/>
      <c r="M2867" s="605"/>
    </row>
    <row r="2868" spans="1:13" s="606" customFormat="1" ht="15" customHeight="1">
      <c r="A2868" s="568">
        <v>176</v>
      </c>
      <c r="B2868" s="353" t="s">
        <v>1670</v>
      </c>
      <c r="C2868" s="441" t="s">
        <v>5978</v>
      </c>
      <c r="D2868" s="441"/>
      <c r="E2868" s="1083">
        <v>1350</v>
      </c>
      <c r="F2868" s="1020">
        <v>1350</v>
      </c>
      <c r="G2868" s="1020">
        <v>944.99999999999989</v>
      </c>
      <c r="H2868" s="1020">
        <v>675</v>
      </c>
      <c r="I2868" s="1020"/>
      <c r="J2868" s="605"/>
      <c r="K2868" s="605"/>
      <c r="L2868" s="605"/>
      <c r="M2868" s="605"/>
    </row>
    <row r="2869" spans="1:13" s="606" customFormat="1" ht="15" customHeight="1">
      <c r="A2869" s="568">
        <v>177</v>
      </c>
      <c r="B2869" s="353" t="s">
        <v>1670</v>
      </c>
      <c r="C2869" s="441" t="s">
        <v>5979</v>
      </c>
      <c r="D2869" s="441"/>
      <c r="E2869" s="1083">
        <v>980</v>
      </c>
      <c r="F2869" s="1020">
        <v>980</v>
      </c>
      <c r="G2869" s="1020">
        <v>686</v>
      </c>
      <c r="H2869" s="1020">
        <v>490</v>
      </c>
      <c r="I2869" s="1020"/>
      <c r="J2869" s="605"/>
      <c r="K2869" s="605"/>
      <c r="L2869" s="605"/>
      <c r="M2869" s="605"/>
    </row>
    <row r="2870" spans="1:13" s="606" customFormat="1" ht="15" customHeight="1">
      <c r="A2870" s="568">
        <v>178</v>
      </c>
      <c r="B2870" s="353" t="s">
        <v>1785</v>
      </c>
      <c r="C2870" s="441" t="s">
        <v>5980</v>
      </c>
      <c r="D2870" s="441"/>
      <c r="E2870" s="1083">
        <v>980</v>
      </c>
      <c r="F2870" s="1020">
        <v>980</v>
      </c>
      <c r="G2870" s="1020">
        <v>686</v>
      </c>
      <c r="H2870" s="1020">
        <v>490</v>
      </c>
      <c r="I2870" s="1020"/>
      <c r="J2870" s="605"/>
      <c r="K2870" s="605"/>
      <c r="L2870" s="605"/>
      <c r="M2870" s="605"/>
    </row>
    <row r="2871" spans="1:13" s="606" customFormat="1" ht="15" customHeight="1">
      <c r="A2871" s="568">
        <v>179</v>
      </c>
      <c r="B2871" s="353" t="s">
        <v>1611</v>
      </c>
      <c r="C2871" s="441" t="s">
        <v>5919</v>
      </c>
      <c r="D2871" s="441"/>
      <c r="E2871" s="1083">
        <v>1650</v>
      </c>
      <c r="F2871" s="1020">
        <v>1650</v>
      </c>
      <c r="G2871" s="1020">
        <v>1155</v>
      </c>
      <c r="H2871" s="1020">
        <v>825</v>
      </c>
      <c r="I2871" s="1020"/>
      <c r="J2871" s="605"/>
      <c r="K2871" s="605"/>
      <c r="L2871" s="605"/>
      <c r="M2871" s="605"/>
    </row>
    <row r="2872" spans="1:13" s="606" customFormat="1" ht="15" customHeight="1">
      <c r="A2872" s="568">
        <v>180</v>
      </c>
      <c r="B2872" s="353" t="s">
        <v>2883</v>
      </c>
      <c r="C2872" s="441" t="s">
        <v>5919</v>
      </c>
      <c r="D2872" s="441"/>
      <c r="E2872" s="1083">
        <v>1650</v>
      </c>
      <c r="F2872" s="1020">
        <v>1650</v>
      </c>
      <c r="G2872" s="1020">
        <v>1155</v>
      </c>
      <c r="H2872" s="1020">
        <v>825</v>
      </c>
      <c r="I2872" s="1020"/>
      <c r="J2872" s="605"/>
      <c r="K2872" s="605"/>
      <c r="L2872" s="605"/>
      <c r="M2872" s="605"/>
    </row>
    <row r="2873" spans="1:13" s="606" customFormat="1" ht="15" customHeight="1">
      <c r="A2873" s="568">
        <v>181</v>
      </c>
      <c r="B2873" s="353" t="s">
        <v>2883</v>
      </c>
      <c r="C2873" s="441" t="s">
        <v>5950</v>
      </c>
      <c r="D2873" s="441"/>
      <c r="E2873" s="1083">
        <v>1350</v>
      </c>
      <c r="F2873" s="1020">
        <v>1350</v>
      </c>
      <c r="G2873" s="1020">
        <v>944.99999999999989</v>
      </c>
      <c r="H2873" s="1020">
        <v>675</v>
      </c>
      <c r="I2873" s="1020"/>
      <c r="J2873" s="605"/>
      <c r="K2873" s="605"/>
      <c r="L2873" s="605"/>
      <c r="M2873" s="605"/>
    </row>
    <row r="2874" spans="1:13" s="606" customFormat="1" ht="15" customHeight="1">
      <c r="A2874" s="568">
        <v>182</v>
      </c>
      <c r="B2874" s="353" t="s">
        <v>2883</v>
      </c>
      <c r="C2874" s="441" t="s">
        <v>5981</v>
      </c>
      <c r="D2874" s="441"/>
      <c r="E2874" s="1083">
        <v>1350</v>
      </c>
      <c r="F2874" s="1020">
        <v>1350</v>
      </c>
      <c r="G2874" s="1020">
        <v>944.99999999999989</v>
      </c>
      <c r="H2874" s="1020">
        <v>675</v>
      </c>
      <c r="I2874" s="1020"/>
      <c r="J2874" s="605"/>
      <c r="K2874" s="605"/>
      <c r="L2874" s="605"/>
      <c r="M2874" s="605"/>
    </row>
    <row r="2875" spans="1:13" s="606" customFormat="1" ht="15" customHeight="1">
      <c r="A2875" s="568">
        <v>183</v>
      </c>
      <c r="B2875" s="353" t="s">
        <v>1346</v>
      </c>
      <c r="C2875" s="441" t="s">
        <v>5982</v>
      </c>
      <c r="D2875" s="441"/>
      <c r="E2875" s="1083">
        <v>1350</v>
      </c>
      <c r="F2875" s="1020">
        <v>1350</v>
      </c>
      <c r="G2875" s="1020">
        <v>944.99999999999989</v>
      </c>
      <c r="H2875" s="1020">
        <v>675</v>
      </c>
      <c r="I2875" s="1020"/>
      <c r="J2875" s="605"/>
      <c r="K2875" s="605"/>
      <c r="L2875" s="605"/>
      <c r="M2875" s="605"/>
    </row>
    <row r="2876" spans="1:13" s="606" customFormat="1" ht="15" customHeight="1">
      <c r="A2876" s="568">
        <v>184</v>
      </c>
      <c r="B2876" s="353" t="s">
        <v>870</v>
      </c>
      <c r="C2876" s="441" t="s">
        <v>5972</v>
      </c>
      <c r="D2876" s="441"/>
      <c r="E2876" s="1083">
        <v>1350</v>
      </c>
      <c r="F2876" s="1020">
        <v>1350</v>
      </c>
      <c r="G2876" s="1020">
        <v>944.99999999999989</v>
      </c>
      <c r="H2876" s="1020">
        <v>675</v>
      </c>
      <c r="I2876" s="1020"/>
      <c r="J2876" s="605"/>
      <c r="K2876" s="605"/>
      <c r="L2876" s="605"/>
      <c r="M2876" s="605"/>
    </row>
    <row r="2877" spans="1:13" s="606" customFormat="1" ht="15" customHeight="1">
      <c r="A2877" s="568">
        <v>185</v>
      </c>
      <c r="B2877" s="353" t="s">
        <v>870</v>
      </c>
      <c r="C2877" s="441" t="s">
        <v>5973</v>
      </c>
      <c r="D2877" s="441"/>
      <c r="E2877" s="1083">
        <v>1500</v>
      </c>
      <c r="F2877" s="1020">
        <v>1500</v>
      </c>
      <c r="G2877" s="1020">
        <v>1050</v>
      </c>
      <c r="H2877" s="1020">
        <v>750</v>
      </c>
      <c r="I2877" s="1020"/>
      <c r="J2877" s="605"/>
      <c r="K2877" s="605"/>
      <c r="L2877" s="605"/>
      <c r="M2877" s="605"/>
    </row>
    <row r="2878" spans="1:13" s="606" customFormat="1" ht="15" customHeight="1">
      <c r="A2878" s="568">
        <v>186</v>
      </c>
      <c r="B2878" s="353" t="s">
        <v>870</v>
      </c>
      <c r="C2878" s="441" t="s">
        <v>5923</v>
      </c>
      <c r="D2878" s="441"/>
      <c r="E2878" s="1083">
        <v>1650</v>
      </c>
      <c r="F2878" s="1020">
        <v>1650</v>
      </c>
      <c r="G2878" s="1020">
        <v>1155</v>
      </c>
      <c r="H2878" s="1020">
        <v>825</v>
      </c>
      <c r="I2878" s="1020"/>
      <c r="J2878" s="605"/>
      <c r="K2878" s="605"/>
      <c r="L2878" s="605"/>
      <c r="M2878" s="605"/>
    </row>
    <row r="2879" spans="1:13" s="606" customFormat="1" ht="15" customHeight="1">
      <c r="A2879" s="568">
        <v>187</v>
      </c>
      <c r="B2879" s="353" t="s">
        <v>1312</v>
      </c>
      <c r="C2879" s="441" t="s">
        <v>5972</v>
      </c>
      <c r="D2879" s="441"/>
      <c r="E2879" s="1083">
        <v>1500</v>
      </c>
      <c r="F2879" s="1020">
        <v>1500</v>
      </c>
      <c r="G2879" s="1020">
        <v>1050</v>
      </c>
      <c r="H2879" s="1020">
        <v>750</v>
      </c>
      <c r="I2879" s="1020"/>
      <c r="J2879" s="605"/>
      <c r="K2879" s="605"/>
      <c r="L2879" s="605"/>
      <c r="M2879" s="605"/>
    </row>
    <row r="2880" spans="1:13" s="606" customFormat="1" ht="15" customHeight="1">
      <c r="A2880" s="568">
        <v>188</v>
      </c>
      <c r="B2880" s="353" t="s">
        <v>1312</v>
      </c>
      <c r="C2880" s="441" t="s">
        <v>5973</v>
      </c>
      <c r="D2880" s="441"/>
      <c r="E2880" s="1083">
        <v>1650</v>
      </c>
      <c r="F2880" s="1020">
        <v>1650</v>
      </c>
      <c r="G2880" s="1020">
        <v>1155</v>
      </c>
      <c r="H2880" s="1020">
        <v>825</v>
      </c>
      <c r="I2880" s="1020"/>
      <c r="J2880" s="605"/>
      <c r="K2880" s="605"/>
      <c r="L2880" s="605"/>
      <c r="M2880" s="605"/>
    </row>
    <row r="2881" spans="1:13" s="606" customFormat="1" ht="15" customHeight="1">
      <c r="A2881" s="568">
        <v>189</v>
      </c>
      <c r="B2881" s="353" t="s">
        <v>1312</v>
      </c>
      <c r="C2881" s="441" t="s">
        <v>5923</v>
      </c>
      <c r="D2881" s="441"/>
      <c r="E2881" s="1083">
        <v>1890</v>
      </c>
      <c r="F2881" s="1020">
        <v>1890</v>
      </c>
      <c r="G2881" s="1020">
        <v>1323</v>
      </c>
      <c r="H2881" s="1020">
        <v>945</v>
      </c>
      <c r="I2881" s="1020"/>
      <c r="J2881" s="605"/>
      <c r="K2881" s="605"/>
      <c r="L2881" s="605"/>
      <c r="M2881" s="605"/>
    </row>
    <row r="2882" spans="1:13" s="606" customFormat="1" ht="15" customHeight="1">
      <c r="A2882" s="568">
        <v>190</v>
      </c>
      <c r="B2882" s="353" t="s">
        <v>1612</v>
      </c>
      <c r="C2882" s="441" t="s">
        <v>5983</v>
      </c>
      <c r="D2882" s="441"/>
      <c r="E2882" s="1083">
        <v>1350</v>
      </c>
      <c r="F2882" s="1020">
        <v>1350</v>
      </c>
      <c r="G2882" s="1020">
        <v>944.99999999999989</v>
      </c>
      <c r="H2882" s="1020">
        <v>675</v>
      </c>
      <c r="I2882" s="1020"/>
      <c r="J2882" s="605"/>
      <c r="K2882" s="605"/>
      <c r="L2882" s="605"/>
      <c r="M2882" s="605"/>
    </row>
    <row r="2883" spans="1:13" s="606" customFormat="1" ht="15" customHeight="1">
      <c r="A2883" s="568">
        <v>191</v>
      </c>
      <c r="B2883" s="353" t="s">
        <v>1653</v>
      </c>
      <c r="C2883" s="441" t="s">
        <v>5984</v>
      </c>
      <c r="D2883" s="441"/>
      <c r="E2883" s="1083">
        <v>1150</v>
      </c>
      <c r="F2883" s="1020">
        <v>1150</v>
      </c>
      <c r="G2883" s="1020">
        <v>805</v>
      </c>
      <c r="H2883" s="1020">
        <v>575</v>
      </c>
      <c r="I2883" s="1020"/>
      <c r="J2883" s="605"/>
      <c r="K2883" s="605"/>
      <c r="L2883" s="605"/>
      <c r="M2883" s="605"/>
    </row>
    <row r="2884" spans="1:13" s="606" customFormat="1" ht="15" customHeight="1">
      <c r="A2884" s="568">
        <v>192</v>
      </c>
      <c r="B2884" s="353" t="s">
        <v>859</v>
      </c>
      <c r="C2884" s="441" t="s">
        <v>5972</v>
      </c>
      <c r="D2884" s="441"/>
      <c r="E2884" s="1083">
        <v>880</v>
      </c>
      <c r="F2884" s="1020">
        <v>880</v>
      </c>
      <c r="G2884" s="1020">
        <v>616</v>
      </c>
      <c r="H2884" s="1020">
        <v>440</v>
      </c>
      <c r="I2884" s="1020"/>
      <c r="J2884" s="605"/>
      <c r="K2884" s="605"/>
      <c r="L2884" s="605"/>
      <c r="M2884" s="605"/>
    </row>
    <row r="2885" spans="1:13" s="606" customFormat="1" ht="15" customHeight="1">
      <c r="A2885" s="568">
        <v>193</v>
      </c>
      <c r="B2885" s="353" t="s">
        <v>859</v>
      </c>
      <c r="C2885" s="441" t="s">
        <v>5973</v>
      </c>
      <c r="D2885" s="441"/>
      <c r="E2885" s="1083">
        <v>950</v>
      </c>
      <c r="F2885" s="1020">
        <v>950</v>
      </c>
      <c r="G2885" s="1020">
        <v>665</v>
      </c>
      <c r="H2885" s="1020">
        <v>475</v>
      </c>
      <c r="I2885" s="1020"/>
      <c r="J2885" s="605"/>
      <c r="K2885" s="605"/>
      <c r="L2885" s="605"/>
      <c r="M2885" s="605"/>
    </row>
    <row r="2886" spans="1:13" s="606" customFormat="1" ht="15" customHeight="1">
      <c r="A2886" s="568">
        <v>194</v>
      </c>
      <c r="B2886" s="353" t="s">
        <v>859</v>
      </c>
      <c r="C2886" s="441" t="s">
        <v>5923</v>
      </c>
      <c r="D2886" s="441"/>
      <c r="E2886" s="1083">
        <v>1100</v>
      </c>
      <c r="F2886" s="1020">
        <v>1100</v>
      </c>
      <c r="G2886" s="1020">
        <v>770</v>
      </c>
      <c r="H2886" s="1020">
        <v>550</v>
      </c>
      <c r="I2886" s="1020"/>
      <c r="J2886" s="605"/>
      <c r="K2886" s="605"/>
      <c r="L2886" s="605"/>
      <c r="M2886" s="605"/>
    </row>
    <row r="2887" spans="1:13" s="606" customFormat="1" ht="15" customHeight="1">
      <c r="A2887" s="568">
        <v>195</v>
      </c>
      <c r="B2887" s="353" t="s">
        <v>1659</v>
      </c>
      <c r="C2887" s="441" t="s">
        <v>5972</v>
      </c>
      <c r="D2887" s="441"/>
      <c r="E2887" s="1083">
        <v>880</v>
      </c>
      <c r="F2887" s="1020">
        <v>880</v>
      </c>
      <c r="G2887" s="1020">
        <v>616</v>
      </c>
      <c r="H2887" s="1020">
        <v>440</v>
      </c>
      <c r="I2887" s="1020"/>
      <c r="J2887" s="605"/>
      <c r="K2887" s="605"/>
      <c r="L2887" s="605"/>
      <c r="M2887" s="605"/>
    </row>
    <row r="2888" spans="1:13" s="606" customFormat="1" ht="15" customHeight="1">
      <c r="A2888" s="568">
        <v>196</v>
      </c>
      <c r="B2888" s="353" t="s">
        <v>1659</v>
      </c>
      <c r="C2888" s="441" t="s">
        <v>5977</v>
      </c>
      <c r="D2888" s="441"/>
      <c r="E2888" s="1083">
        <v>1100</v>
      </c>
      <c r="F2888" s="1020">
        <v>1100</v>
      </c>
      <c r="G2888" s="1020">
        <v>770</v>
      </c>
      <c r="H2888" s="1020">
        <v>550</v>
      </c>
      <c r="I2888" s="1020"/>
      <c r="J2888" s="605"/>
      <c r="K2888" s="605"/>
      <c r="L2888" s="605"/>
      <c r="M2888" s="605"/>
    </row>
    <row r="2889" spans="1:13" s="606" customFormat="1" ht="15" customHeight="1">
      <c r="A2889" s="568">
        <v>197</v>
      </c>
      <c r="B2889" s="353" t="s">
        <v>5985</v>
      </c>
      <c r="C2889" s="441" t="s">
        <v>5986</v>
      </c>
      <c r="D2889" s="441"/>
      <c r="E2889" s="1083">
        <v>1100</v>
      </c>
      <c r="F2889" s="1020">
        <v>1100</v>
      </c>
      <c r="G2889" s="1020">
        <v>770</v>
      </c>
      <c r="H2889" s="1020">
        <v>550</v>
      </c>
      <c r="I2889" s="1020"/>
      <c r="J2889" s="605"/>
      <c r="K2889" s="605"/>
      <c r="L2889" s="605"/>
      <c r="M2889" s="605"/>
    </row>
    <row r="2890" spans="1:13" s="606" customFormat="1" ht="15" customHeight="1">
      <c r="A2890" s="568">
        <v>198</v>
      </c>
      <c r="B2890" s="353" t="s">
        <v>1616</v>
      </c>
      <c r="C2890" s="441" t="s">
        <v>5939</v>
      </c>
      <c r="D2890" s="441"/>
      <c r="E2890" s="1083">
        <v>950</v>
      </c>
      <c r="F2890" s="1020">
        <v>950</v>
      </c>
      <c r="G2890" s="1020">
        <v>665</v>
      </c>
      <c r="H2890" s="1020">
        <v>475</v>
      </c>
      <c r="I2890" s="1020"/>
      <c r="J2890" s="605"/>
      <c r="K2890" s="605"/>
      <c r="L2890" s="605"/>
      <c r="M2890" s="605"/>
    </row>
    <row r="2891" spans="1:13" s="606" customFormat="1" ht="15" customHeight="1">
      <c r="A2891" s="568">
        <v>199</v>
      </c>
      <c r="B2891" s="353" t="s">
        <v>1616</v>
      </c>
      <c r="C2891" s="441" t="s">
        <v>5987</v>
      </c>
      <c r="D2891" s="441"/>
      <c r="E2891" s="1083">
        <v>6800</v>
      </c>
      <c r="F2891" s="1020">
        <v>6800</v>
      </c>
      <c r="G2891" s="1020">
        <v>4760</v>
      </c>
      <c r="H2891" s="1020">
        <v>3400</v>
      </c>
      <c r="I2891" s="1020"/>
      <c r="J2891" s="605"/>
      <c r="K2891" s="605"/>
      <c r="L2891" s="605"/>
      <c r="M2891" s="605"/>
    </row>
    <row r="2892" spans="1:13" s="606" customFormat="1" ht="15" customHeight="1">
      <c r="A2892" s="568">
        <v>200</v>
      </c>
      <c r="B2892" s="353" t="s">
        <v>1589</v>
      </c>
      <c r="C2892" s="441" t="s">
        <v>5937</v>
      </c>
      <c r="D2892" s="441"/>
      <c r="E2892" s="1083">
        <v>1100</v>
      </c>
      <c r="F2892" s="1020">
        <v>1100</v>
      </c>
      <c r="G2892" s="1020">
        <v>770</v>
      </c>
      <c r="H2892" s="1020">
        <v>550</v>
      </c>
      <c r="I2892" s="1020"/>
      <c r="J2892" s="605"/>
      <c r="K2892" s="605"/>
      <c r="L2892" s="605"/>
      <c r="M2892" s="605"/>
    </row>
    <row r="2893" spans="1:13" s="606" customFormat="1" ht="15" customHeight="1">
      <c r="A2893" s="568">
        <v>201</v>
      </c>
      <c r="B2893" s="353" t="s">
        <v>1589</v>
      </c>
      <c r="C2893" s="441" t="s">
        <v>5959</v>
      </c>
      <c r="D2893" s="441"/>
      <c r="E2893" s="1083">
        <v>810</v>
      </c>
      <c r="F2893" s="1020">
        <v>810</v>
      </c>
      <c r="G2893" s="1020">
        <v>567</v>
      </c>
      <c r="H2893" s="1020">
        <v>405</v>
      </c>
      <c r="I2893" s="1020"/>
      <c r="J2893" s="605"/>
      <c r="K2893" s="605"/>
      <c r="L2893" s="605"/>
      <c r="M2893" s="605"/>
    </row>
    <row r="2894" spans="1:13" s="606" customFormat="1" ht="15" customHeight="1">
      <c r="A2894" s="568">
        <v>202</v>
      </c>
      <c r="B2894" s="353" t="s">
        <v>1709</v>
      </c>
      <c r="C2894" s="441" t="s">
        <v>5937</v>
      </c>
      <c r="D2894" s="441"/>
      <c r="E2894" s="1083">
        <v>1100</v>
      </c>
      <c r="F2894" s="1020">
        <v>1100</v>
      </c>
      <c r="G2894" s="1020">
        <v>770</v>
      </c>
      <c r="H2894" s="1020">
        <v>550</v>
      </c>
      <c r="I2894" s="1020"/>
      <c r="J2894" s="605"/>
      <c r="K2894" s="605"/>
      <c r="L2894" s="605"/>
      <c r="M2894" s="605"/>
    </row>
    <row r="2895" spans="1:13" s="606" customFormat="1" ht="15" customHeight="1">
      <c r="A2895" s="568">
        <v>203</v>
      </c>
      <c r="B2895" s="353" t="s">
        <v>1709</v>
      </c>
      <c r="C2895" s="441" t="s">
        <v>5963</v>
      </c>
      <c r="D2895" s="441"/>
      <c r="E2895" s="1083">
        <v>880</v>
      </c>
      <c r="F2895" s="1020">
        <v>880</v>
      </c>
      <c r="G2895" s="1020">
        <v>616</v>
      </c>
      <c r="H2895" s="1020">
        <v>440</v>
      </c>
      <c r="I2895" s="1020"/>
      <c r="J2895" s="605"/>
      <c r="K2895" s="605"/>
      <c r="L2895" s="605"/>
      <c r="M2895" s="605"/>
    </row>
    <row r="2896" spans="1:13" s="606" customFormat="1" ht="15" customHeight="1">
      <c r="A2896" s="568">
        <v>204</v>
      </c>
      <c r="B2896" s="353" t="s">
        <v>2006</v>
      </c>
      <c r="C2896" s="441" t="s">
        <v>5958</v>
      </c>
      <c r="D2896" s="441"/>
      <c r="E2896" s="1083">
        <v>810</v>
      </c>
      <c r="F2896" s="1020">
        <v>810</v>
      </c>
      <c r="G2896" s="1020">
        <v>567</v>
      </c>
      <c r="H2896" s="1020">
        <v>405</v>
      </c>
      <c r="I2896" s="1020"/>
      <c r="J2896" s="605"/>
      <c r="K2896" s="605"/>
      <c r="L2896" s="605"/>
      <c r="M2896" s="605"/>
    </row>
    <row r="2897" spans="1:13" s="606" customFormat="1" ht="15" customHeight="1">
      <c r="A2897" s="568">
        <v>205</v>
      </c>
      <c r="B2897" s="353" t="s">
        <v>5988</v>
      </c>
      <c r="C2897" s="441" t="s">
        <v>5989</v>
      </c>
      <c r="D2897" s="441"/>
      <c r="E2897" s="1083">
        <v>810</v>
      </c>
      <c r="F2897" s="1020">
        <v>810</v>
      </c>
      <c r="G2897" s="1020">
        <v>567</v>
      </c>
      <c r="H2897" s="1020">
        <v>405</v>
      </c>
      <c r="I2897" s="1020">
        <v>243</v>
      </c>
      <c r="J2897" s="605"/>
      <c r="K2897" s="605"/>
      <c r="L2897" s="605"/>
      <c r="M2897" s="605"/>
    </row>
    <row r="2898" spans="1:13" s="606" customFormat="1" ht="15" customHeight="1">
      <c r="A2898" s="568">
        <v>206</v>
      </c>
      <c r="B2898" s="353" t="s">
        <v>5988</v>
      </c>
      <c r="C2898" s="441" t="s">
        <v>5990</v>
      </c>
      <c r="D2898" s="441"/>
      <c r="E2898" s="1083">
        <v>950</v>
      </c>
      <c r="F2898" s="1020">
        <v>950</v>
      </c>
      <c r="G2898" s="1020">
        <v>665</v>
      </c>
      <c r="H2898" s="1020">
        <v>475</v>
      </c>
      <c r="I2898" s="1020">
        <v>285</v>
      </c>
      <c r="J2898" s="605"/>
      <c r="K2898" s="605"/>
      <c r="L2898" s="605"/>
      <c r="M2898" s="605"/>
    </row>
    <row r="2899" spans="1:13" s="606" customFormat="1" ht="15" customHeight="1">
      <c r="A2899" s="568">
        <v>207</v>
      </c>
      <c r="B2899" s="353" t="s">
        <v>1341</v>
      </c>
      <c r="C2899" s="441" t="s">
        <v>5991</v>
      </c>
      <c r="D2899" s="441"/>
      <c r="E2899" s="1083">
        <v>2700</v>
      </c>
      <c r="F2899" s="1020">
        <v>2700</v>
      </c>
      <c r="G2899" s="1020">
        <v>1889.9999999999998</v>
      </c>
      <c r="H2899" s="1020">
        <v>1350</v>
      </c>
      <c r="I2899" s="1020"/>
      <c r="J2899" s="605"/>
      <c r="K2899" s="605"/>
      <c r="L2899" s="605"/>
      <c r="M2899" s="605"/>
    </row>
    <row r="2900" spans="1:13" s="606" customFormat="1" ht="15" customHeight="1">
      <c r="A2900" s="568">
        <v>208</v>
      </c>
      <c r="B2900" s="353" t="s">
        <v>1339</v>
      </c>
      <c r="C2900" s="441" t="s">
        <v>5992</v>
      </c>
      <c r="D2900" s="441"/>
      <c r="E2900" s="1083">
        <v>1100</v>
      </c>
      <c r="F2900" s="1020">
        <v>1100</v>
      </c>
      <c r="G2900" s="1020">
        <v>770</v>
      </c>
      <c r="H2900" s="1020">
        <v>550</v>
      </c>
      <c r="I2900" s="1020"/>
      <c r="J2900" s="605"/>
      <c r="K2900" s="605"/>
      <c r="L2900" s="605"/>
      <c r="M2900" s="605"/>
    </row>
    <row r="2901" spans="1:13" s="606" customFormat="1" ht="15" customHeight="1">
      <c r="A2901" s="568">
        <v>209</v>
      </c>
      <c r="B2901" s="353" t="s">
        <v>1582</v>
      </c>
      <c r="C2901" s="441" t="s">
        <v>5992</v>
      </c>
      <c r="D2901" s="441"/>
      <c r="E2901" s="1083">
        <v>1100</v>
      </c>
      <c r="F2901" s="1020">
        <v>1100</v>
      </c>
      <c r="G2901" s="1020">
        <v>770</v>
      </c>
      <c r="H2901" s="1020">
        <v>550</v>
      </c>
      <c r="I2901" s="1020"/>
      <c r="J2901" s="605"/>
      <c r="K2901" s="605"/>
      <c r="L2901" s="605"/>
      <c r="M2901" s="605"/>
    </row>
    <row r="2902" spans="1:13" s="606" customFormat="1" ht="15" customHeight="1">
      <c r="A2902" s="568">
        <v>210</v>
      </c>
      <c r="B2902" s="353" t="s">
        <v>5821</v>
      </c>
      <c r="C2902" s="441" t="s">
        <v>5993</v>
      </c>
      <c r="D2902" s="441"/>
      <c r="E2902" s="1083">
        <v>2450</v>
      </c>
      <c r="F2902" s="1020">
        <v>2450</v>
      </c>
      <c r="G2902" s="1020">
        <v>1715</v>
      </c>
      <c r="H2902" s="1020">
        <v>1225</v>
      </c>
      <c r="I2902" s="1020">
        <v>735</v>
      </c>
      <c r="J2902" s="605"/>
      <c r="K2902" s="605"/>
      <c r="L2902" s="605"/>
      <c r="M2902" s="605"/>
    </row>
    <row r="2903" spans="1:13" s="606" customFormat="1" ht="15" customHeight="1">
      <c r="A2903" s="568">
        <v>211</v>
      </c>
      <c r="B2903" s="353" t="s">
        <v>566</v>
      </c>
      <c r="C2903" s="441" t="s">
        <v>5994</v>
      </c>
      <c r="D2903" s="441"/>
      <c r="E2903" s="1083">
        <v>650</v>
      </c>
      <c r="F2903" s="1020">
        <v>650</v>
      </c>
      <c r="G2903" s="1020">
        <v>455</v>
      </c>
      <c r="H2903" s="1020">
        <v>325</v>
      </c>
      <c r="I2903" s="1020">
        <v>195</v>
      </c>
      <c r="J2903" s="605"/>
      <c r="K2903" s="605"/>
      <c r="L2903" s="605"/>
      <c r="M2903" s="605"/>
    </row>
    <row r="2904" spans="1:13" s="606" customFormat="1" ht="15" customHeight="1">
      <c r="A2904" s="568">
        <v>212</v>
      </c>
      <c r="B2904" s="353" t="s">
        <v>5995</v>
      </c>
      <c r="C2904" s="441"/>
      <c r="D2904" s="441"/>
      <c r="E2904" s="1083">
        <v>610</v>
      </c>
      <c r="F2904" s="1020">
        <v>610</v>
      </c>
      <c r="G2904" s="1020">
        <v>427</v>
      </c>
      <c r="H2904" s="1020">
        <v>0</v>
      </c>
      <c r="I2904" s="1020"/>
      <c r="J2904" s="605"/>
      <c r="K2904" s="605"/>
      <c r="L2904" s="605"/>
      <c r="M2904" s="605"/>
    </row>
    <row r="2905" spans="1:13" s="606" customFormat="1" ht="15" customHeight="1">
      <c r="A2905" s="568">
        <v>213</v>
      </c>
      <c r="B2905" s="353" t="s">
        <v>5996</v>
      </c>
      <c r="C2905" s="441"/>
      <c r="D2905" s="441"/>
      <c r="E2905" s="1083">
        <v>750</v>
      </c>
      <c r="F2905" s="1020">
        <v>750</v>
      </c>
      <c r="G2905" s="1020">
        <v>525</v>
      </c>
      <c r="H2905" s="1020">
        <v>0</v>
      </c>
      <c r="I2905" s="1020"/>
      <c r="J2905" s="605"/>
      <c r="K2905" s="605"/>
      <c r="L2905" s="605"/>
      <c r="M2905" s="605"/>
    </row>
    <row r="2906" spans="1:13" s="606" customFormat="1" ht="15" customHeight="1">
      <c r="A2906" s="568">
        <v>214</v>
      </c>
      <c r="B2906" s="353" t="s">
        <v>5997</v>
      </c>
      <c r="C2906" s="441"/>
      <c r="D2906" s="441"/>
      <c r="E2906" s="1083">
        <v>270</v>
      </c>
      <c r="F2906" s="1020">
        <v>310</v>
      </c>
      <c r="G2906" s="1020">
        <v>217</v>
      </c>
      <c r="H2906" s="1020">
        <v>0</v>
      </c>
      <c r="I2906" s="1020"/>
      <c r="J2906" s="605"/>
      <c r="K2906" s="605"/>
      <c r="L2906" s="605"/>
      <c r="M2906" s="605"/>
    </row>
    <row r="2907" spans="1:13" s="606" customFormat="1" ht="15" customHeight="1">
      <c r="A2907" s="568">
        <v>215</v>
      </c>
      <c r="B2907" s="353" t="s">
        <v>5998</v>
      </c>
      <c r="C2907" s="441"/>
      <c r="D2907" s="441"/>
      <c r="E2907" s="1083">
        <v>270</v>
      </c>
      <c r="F2907" s="1020">
        <v>300</v>
      </c>
      <c r="G2907" s="1020">
        <v>210</v>
      </c>
      <c r="H2907" s="1020">
        <v>0</v>
      </c>
      <c r="I2907" s="1020"/>
      <c r="J2907" s="605"/>
      <c r="K2907" s="605"/>
      <c r="L2907" s="605"/>
      <c r="M2907" s="605"/>
    </row>
    <row r="2908" spans="1:13" s="606" customFormat="1" ht="15" customHeight="1">
      <c r="A2908" s="568">
        <v>216</v>
      </c>
      <c r="B2908" s="353" t="s">
        <v>5999</v>
      </c>
      <c r="C2908" s="441"/>
      <c r="D2908" s="441"/>
      <c r="E2908" s="1083">
        <v>410</v>
      </c>
      <c r="F2908" s="1020">
        <v>410</v>
      </c>
      <c r="G2908" s="1020">
        <v>287</v>
      </c>
      <c r="H2908" s="1020">
        <v>0</v>
      </c>
      <c r="I2908" s="1020"/>
      <c r="J2908" s="605"/>
      <c r="K2908" s="605"/>
      <c r="L2908" s="605"/>
      <c r="M2908" s="605"/>
    </row>
    <row r="2909" spans="1:13" s="606" customFormat="1" ht="15" customHeight="1">
      <c r="A2909" s="568">
        <v>217</v>
      </c>
      <c r="B2909" s="353" t="s">
        <v>6000</v>
      </c>
      <c r="C2909" s="441"/>
      <c r="D2909" s="441"/>
      <c r="E2909" s="1083">
        <v>680</v>
      </c>
      <c r="F2909" s="1020">
        <v>680</v>
      </c>
      <c r="G2909" s="1020">
        <v>475.99999999999994</v>
      </c>
      <c r="H2909" s="1020">
        <v>0</v>
      </c>
      <c r="I2909" s="1020"/>
      <c r="J2909" s="605"/>
      <c r="K2909" s="605"/>
      <c r="L2909" s="605"/>
      <c r="M2909" s="605"/>
    </row>
    <row r="2910" spans="1:13" s="606" customFormat="1" ht="15" customHeight="1">
      <c r="A2910" s="568">
        <v>218</v>
      </c>
      <c r="B2910" s="353" t="s">
        <v>6001</v>
      </c>
      <c r="C2910" s="441"/>
      <c r="D2910" s="441"/>
      <c r="E2910" s="1083">
        <v>800</v>
      </c>
      <c r="F2910" s="1020">
        <v>800</v>
      </c>
      <c r="G2910" s="1020">
        <v>560</v>
      </c>
      <c r="H2910" s="1020">
        <v>0</v>
      </c>
      <c r="I2910" s="1020"/>
      <c r="J2910" s="605"/>
      <c r="K2910" s="605"/>
      <c r="L2910" s="605"/>
      <c r="M2910" s="605"/>
    </row>
    <row r="2911" spans="1:13" s="606" customFormat="1" ht="15" customHeight="1">
      <c r="A2911" s="568">
        <v>219</v>
      </c>
      <c r="B2911" s="353" t="s">
        <v>6002</v>
      </c>
      <c r="C2911" s="441"/>
      <c r="D2911" s="441"/>
      <c r="E2911" s="1083">
        <v>700</v>
      </c>
      <c r="F2911" s="1020">
        <v>700</v>
      </c>
      <c r="G2911" s="1020">
        <v>489.99999999999994</v>
      </c>
      <c r="H2911" s="1020">
        <v>0</v>
      </c>
      <c r="I2911" s="1020"/>
      <c r="J2911" s="605"/>
      <c r="K2911" s="605"/>
      <c r="L2911" s="605"/>
      <c r="M2911" s="605"/>
    </row>
    <row r="2912" spans="1:13" s="606" customFormat="1" ht="15" customHeight="1">
      <c r="A2912" s="568">
        <v>220</v>
      </c>
      <c r="B2912" s="353" t="s">
        <v>6003</v>
      </c>
      <c r="C2912" s="441"/>
      <c r="D2912" s="441"/>
      <c r="E2912" s="1083">
        <v>650</v>
      </c>
      <c r="F2912" s="1020">
        <v>650</v>
      </c>
      <c r="G2912" s="1020">
        <v>455</v>
      </c>
      <c r="H2912" s="1020">
        <v>0</v>
      </c>
      <c r="I2912" s="1020"/>
      <c r="J2912" s="605"/>
      <c r="K2912" s="605"/>
      <c r="L2912" s="605"/>
      <c r="M2912" s="605"/>
    </row>
    <row r="2913" spans="1:13" s="606" customFormat="1" ht="15" customHeight="1">
      <c r="A2913" s="568">
        <v>221</v>
      </c>
      <c r="B2913" s="353" t="s">
        <v>6004</v>
      </c>
      <c r="C2913" s="441"/>
      <c r="D2913" s="441"/>
      <c r="E2913" s="1083">
        <v>600</v>
      </c>
      <c r="F2913" s="1020">
        <v>600</v>
      </c>
      <c r="G2913" s="1020">
        <v>420</v>
      </c>
      <c r="H2913" s="1020">
        <v>0</v>
      </c>
      <c r="I2913" s="1020"/>
      <c r="J2913" s="605"/>
      <c r="K2913" s="605"/>
      <c r="L2913" s="605"/>
      <c r="M2913" s="605"/>
    </row>
    <row r="2914" spans="1:13" s="606" customFormat="1" ht="15" customHeight="1">
      <c r="A2914" s="568">
        <v>222</v>
      </c>
      <c r="B2914" s="353" t="s">
        <v>6005</v>
      </c>
      <c r="C2914" s="441" t="s">
        <v>6006</v>
      </c>
      <c r="D2914" s="441"/>
      <c r="E2914" s="1083">
        <v>550</v>
      </c>
      <c r="F2914" s="1020">
        <v>550</v>
      </c>
      <c r="G2914" s="1020">
        <v>385</v>
      </c>
      <c r="H2914" s="1020">
        <v>275</v>
      </c>
      <c r="I2914" s="1020">
        <v>165</v>
      </c>
      <c r="J2914" s="605"/>
      <c r="K2914" s="605"/>
      <c r="L2914" s="605"/>
      <c r="M2914" s="605"/>
    </row>
    <row r="2915" spans="1:13" s="606" customFormat="1" ht="15" customHeight="1">
      <c r="A2915" s="568">
        <v>223</v>
      </c>
      <c r="B2915" s="353" t="s">
        <v>6005</v>
      </c>
      <c r="C2915" s="441" t="s">
        <v>6007</v>
      </c>
      <c r="D2915" s="441"/>
      <c r="E2915" s="1083">
        <v>500</v>
      </c>
      <c r="F2915" s="1020">
        <v>500</v>
      </c>
      <c r="G2915" s="1020">
        <v>350</v>
      </c>
      <c r="H2915" s="1020">
        <v>250</v>
      </c>
      <c r="I2915" s="1020">
        <v>150</v>
      </c>
      <c r="J2915" s="605"/>
      <c r="K2915" s="605"/>
      <c r="L2915" s="605"/>
      <c r="M2915" s="605"/>
    </row>
    <row r="2916" spans="1:13" s="606" customFormat="1" ht="15" customHeight="1">
      <c r="A2916" s="568">
        <v>224</v>
      </c>
      <c r="B2916" s="353" t="s">
        <v>6008</v>
      </c>
      <c r="C2916" s="441" t="s">
        <v>6009</v>
      </c>
      <c r="D2916" s="441"/>
      <c r="E2916" s="1083">
        <v>550</v>
      </c>
      <c r="F2916" s="1020">
        <v>550</v>
      </c>
      <c r="G2916" s="1020">
        <v>385</v>
      </c>
      <c r="H2916" s="1020">
        <v>275</v>
      </c>
      <c r="I2916" s="1020">
        <v>165</v>
      </c>
      <c r="J2916" s="605"/>
      <c r="K2916" s="605"/>
      <c r="L2916" s="605"/>
      <c r="M2916" s="605"/>
    </row>
    <row r="2917" spans="1:13" s="606" customFormat="1" ht="15" customHeight="1">
      <c r="A2917" s="568">
        <v>225</v>
      </c>
      <c r="B2917" s="353" t="s">
        <v>1307</v>
      </c>
      <c r="C2917" s="441"/>
      <c r="D2917" s="441"/>
      <c r="E2917" s="1083">
        <v>270</v>
      </c>
      <c r="F2917" s="1020">
        <v>300</v>
      </c>
      <c r="G2917" s="1020">
        <v>210</v>
      </c>
      <c r="H2917" s="1020">
        <v>150</v>
      </c>
      <c r="I2917" s="1020">
        <v>90</v>
      </c>
      <c r="J2917" s="605"/>
      <c r="K2917" s="605"/>
      <c r="L2917" s="605"/>
      <c r="M2917" s="605"/>
    </row>
    <row r="2918" spans="1:13" s="606" customFormat="1" ht="15" customHeight="1">
      <c r="A2918" s="568">
        <v>226</v>
      </c>
      <c r="B2918" s="353" t="s">
        <v>947</v>
      </c>
      <c r="C2918" s="441" t="s">
        <v>6010</v>
      </c>
      <c r="D2918" s="441"/>
      <c r="E2918" s="1083">
        <v>4600</v>
      </c>
      <c r="F2918" s="1020">
        <v>4600</v>
      </c>
      <c r="G2918" s="1020">
        <v>3220</v>
      </c>
      <c r="H2918" s="1020">
        <v>2300</v>
      </c>
      <c r="I2918" s="1020">
        <v>1380</v>
      </c>
      <c r="J2918" s="605"/>
      <c r="K2918" s="605"/>
      <c r="L2918" s="605"/>
      <c r="M2918" s="605"/>
    </row>
    <row r="2919" spans="1:13" s="606" customFormat="1" ht="15" customHeight="1">
      <c r="A2919" s="568">
        <v>227</v>
      </c>
      <c r="B2919" s="353" t="s">
        <v>947</v>
      </c>
      <c r="C2919" s="441" t="s">
        <v>6011</v>
      </c>
      <c r="D2919" s="441"/>
      <c r="E2919" s="1083">
        <v>2200</v>
      </c>
      <c r="F2919" s="1020">
        <v>2400</v>
      </c>
      <c r="G2919" s="1020">
        <v>1680</v>
      </c>
      <c r="H2919" s="1020">
        <v>1200</v>
      </c>
      <c r="I2919" s="1020">
        <v>720</v>
      </c>
      <c r="J2919" s="605"/>
      <c r="K2919" s="605"/>
      <c r="L2919" s="605"/>
      <c r="M2919" s="605"/>
    </row>
    <row r="2920" spans="1:13" s="606" customFormat="1" ht="15" customHeight="1">
      <c r="A2920" s="568">
        <v>228</v>
      </c>
      <c r="B2920" s="353" t="s">
        <v>947</v>
      </c>
      <c r="C2920" s="441" t="s">
        <v>6012</v>
      </c>
      <c r="D2920" s="441"/>
      <c r="E2920" s="1083">
        <v>1800</v>
      </c>
      <c r="F2920" s="1020">
        <v>2000</v>
      </c>
      <c r="G2920" s="1020">
        <v>1400</v>
      </c>
      <c r="H2920" s="1020">
        <v>1000</v>
      </c>
      <c r="I2920" s="1020">
        <v>600</v>
      </c>
      <c r="J2920" s="605"/>
      <c r="K2920" s="605"/>
      <c r="L2920" s="605"/>
      <c r="M2920" s="605"/>
    </row>
    <row r="2921" spans="1:13" s="606" customFormat="1" ht="15" customHeight="1">
      <c r="A2921" s="568">
        <v>229</v>
      </c>
      <c r="B2921" s="353" t="s">
        <v>947</v>
      </c>
      <c r="C2921" s="441" t="s">
        <v>6013</v>
      </c>
      <c r="D2921" s="441"/>
      <c r="E2921" s="1083">
        <v>3300</v>
      </c>
      <c r="F2921" s="1020">
        <v>3300</v>
      </c>
      <c r="G2921" s="1020">
        <v>2310</v>
      </c>
      <c r="H2921" s="1020">
        <v>1650</v>
      </c>
      <c r="I2921" s="1020">
        <v>990</v>
      </c>
      <c r="J2921" s="605"/>
      <c r="K2921" s="605"/>
      <c r="L2921" s="605"/>
      <c r="M2921" s="605"/>
    </row>
    <row r="2922" spans="1:13" s="606" customFormat="1" ht="15" customHeight="1">
      <c r="A2922" s="568">
        <v>230</v>
      </c>
      <c r="B2922" s="353" t="s">
        <v>947</v>
      </c>
      <c r="C2922" s="441" t="s">
        <v>6014</v>
      </c>
      <c r="D2922" s="441"/>
      <c r="E2922" s="1083">
        <v>3600</v>
      </c>
      <c r="F2922" s="1020">
        <v>3600</v>
      </c>
      <c r="G2922" s="1020">
        <v>2520</v>
      </c>
      <c r="H2922" s="1020">
        <v>1800</v>
      </c>
      <c r="I2922" s="1020">
        <v>1080</v>
      </c>
      <c r="J2922" s="605"/>
      <c r="K2922" s="605"/>
      <c r="L2922" s="605"/>
      <c r="M2922" s="605"/>
    </row>
    <row r="2923" spans="1:13" s="606" customFormat="1" ht="15" customHeight="1">
      <c r="A2923" s="568">
        <v>231</v>
      </c>
      <c r="B2923" s="353" t="s">
        <v>947</v>
      </c>
      <c r="C2923" s="441" t="s">
        <v>6015</v>
      </c>
      <c r="D2923" s="441"/>
      <c r="E2923" s="1083">
        <v>4200</v>
      </c>
      <c r="F2923" s="1020">
        <v>4200</v>
      </c>
      <c r="G2923" s="1020">
        <v>2940</v>
      </c>
      <c r="H2923" s="1020">
        <v>2100</v>
      </c>
      <c r="I2923" s="1020">
        <v>1260</v>
      </c>
      <c r="J2923" s="605"/>
      <c r="K2923" s="605"/>
      <c r="L2923" s="605"/>
      <c r="M2923" s="605"/>
    </row>
    <row r="2924" spans="1:13" s="606" customFormat="1" ht="15" customHeight="1">
      <c r="A2924" s="568">
        <v>232</v>
      </c>
      <c r="B2924" s="353" t="s">
        <v>947</v>
      </c>
      <c r="C2924" s="441" t="s">
        <v>6016</v>
      </c>
      <c r="D2924" s="441"/>
      <c r="E2924" s="1083">
        <v>2700</v>
      </c>
      <c r="F2924" s="1020">
        <v>2700</v>
      </c>
      <c r="G2924" s="1020">
        <v>1889.9999999999998</v>
      </c>
      <c r="H2924" s="1020">
        <v>1350</v>
      </c>
      <c r="I2924" s="1020">
        <v>810</v>
      </c>
      <c r="J2924" s="605"/>
      <c r="K2924" s="605"/>
      <c r="L2924" s="605"/>
      <c r="M2924" s="605"/>
    </row>
    <row r="2925" spans="1:13" s="606" customFormat="1" ht="15" customHeight="1">
      <c r="A2925" s="568">
        <v>233</v>
      </c>
      <c r="B2925" s="353" t="s">
        <v>947</v>
      </c>
      <c r="C2925" s="441" t="s">
        <v>6017</v>
      </c>
      <c r="D2925" s="441"/>
      <c r="E2925" s="1083">
        <v>1700</v>
      </c>
      <c r="F2925" s="1020">
        <v>1800</v>
      </c>
      <c r="G2925" s="1020">
        <v>1260</v>
      </c>
      <c r="H2925" s="1020">
        <v>900</v>
      </c>
      <c r="I2925" s="1020">
        <v>540</v>
      </c>
      <c r="J2925" s="605"/>
      <c r="K2925" s="605"/>
      <c r="L2925" s="605"/>
      <c r="M2925" s="605"/>
    </row>
    <row r="2926" spans="1:13" s="606" customFormat="1" ht="15" customHeight="1">
      <c r="A2926" s="568">
        <v>234</v>
      </c>
      <c r="B2926" s="353" t="s">
        <v>6018</v>
      </c>
      <c r="C2926" s="441" t="s">
        <v>6019</v>
      </c>
      <c r="D2926" s="441"/>
      <c r="E2926" s="1083">
        <v>5800</v>
      </c>
      <c r="F2926" s="1020">
        <v>5800</v>
      </c>
      <c r="G2926" s="1020">
        <v>4059.9999999999995</v>
      </c>
      <c r="H2926" s="1020">
        <v>2900</v>
      </c>
      <c r="I2926" s="1020">
        <v>1740</v>
      </c>
      <c r="J2926" s="605"/>
      <c r="K2926" s="605"/>
      <c r="L2926" s="605"/>
      <c r="M2926" s="605"/>
    </row>
    <row r="2927" spans="1:13" s="606" customFormat="1" ht="15" customHeight="1">
      <c r="A2927" s="568">
        <v>235</v>
      </c>
      <c r="B2927" s="353" t="s">
        <v>6018</v>
      </c>
      <c r="C2927" s="441" t="s">
        <v>6020</v>
      </c>
      <c r="D2927" s="441"/>
      <c r="E2927" s="1083">
        <v>4800</v>
      </c>
      <c r="F2927" s="1020">
        <v>4800</v>
      </c>
      <c r="G2927" s="1020">
        <v>3360</v>
      </c>
      <c r="H2927" s="1020">
        <v>2400</v>
      </c>
      <c r="I2927" s="1020">
        <v>1440</v>
      </c>
      <c r="J2927" s="605"/>
      <c r="K2927" s="605"/>
      <c r="L2927" s="605"/>
      <c r="M2927" s="605"/>
    </row>
    <row r="2928" spans="1:13" s="606" customFormat="1" ht="15" customHeight="1">
      <c r="A2928" s="568">
        <v>236</v>
      </c>
      <c r="B2928" s="353" t="s">
        <v>6021</v>
      </c>
      <c r="C2928" s="441" t="s">
        <v>6022</v>
      </c>
      <c r="D2928" s="441"/>
      <c r="E2928" s="1083">
        <v>2500</v>
      </c>
      <c r="F2928" s="1020">
        <v>2500</v>
      </c>
      <c r="G2928" s="1020">
        <v>1750</v>
      </c>
      <c r="H2928" s="1020">
        <v>1250</v>
      </c>
      <c r="I2928" s="1020">
        <v>750</v>
      </c>
      <c r="J2928" s="605"/>
      <c r="K2928" s="605"/>
      <c r="L2928" s="605"/>
      <c r="M2928" s="605"/>
    </row>
    <row r="2929" spans="1:13" s="606" customFormat="1" ht="15" customHeight="1">
      <c r="A2929" s="568">
        <v>237</v>
      </c>
      <c r="B2929" s="353" t="s">
        <v>6021</v>
      </c>
      <c r="C2929" s="441" t="s">
        <v>6023</v>
      </c>
      <c r="D2929" s="441"/>
      <c r="E2929" s="1083">
        <v>2000</v>
      </c>
      <c r="F2929" s="1020">
        <v>2000</v>
      </c>
      <c r="G2929" s="1020">
        <v>1400</v>
      </c>
      <c r="H2929" s="1020">
        <v>1000</v>
      </c>
      <c r="I2929" s="1020">
        <v>600</v>
      </c>
      <c r="J2929" s="605"/>
      <c r="K2929" s="605"/>
      <c r="L2929" s="605"/>
      <c r="M2929" s="605"/>
    </row>
    <row r="2930" spans="1:13" s="606" customFormat="1" ht="15" customHeight="1">
      <c r="A2930" s="568">
        <v>238</v>
      </c>
      <c r="B2930" s="353" t="s">
        <v>6024</v>
      </c>
      <c r="C2930" s="441" t="s">
        <v>6025</v>
      </c>
      <c r="D2930" s="441"/>
      <c r="E2930" s="1083">
        <v>750</v>
      </c>
      <c r="F2930" s="1020">
        <v>750</v>
      </c>
      <c r="G2930" s="1020">
        <v>525</v>
      </c>
      <c r="H2930" s="1020">
        <v>375</v>
      </c>
      <c r="I2930" s="1020">
        <v>225</v>
      </c>
      <c r="J2930" s="605"/>
      <c r="K2930" s="605"/>
      <c r="L2930" s="605"/>
      <c r="M2930" s="605"/>
    </row>
    <row r="2931" spans="1:13" s="606" customFormat="1" ht="15" customHeight="1">
      <c r="A2931" s="568">
        <v>239</v>
      </c>
      <c r="B2931" s="353" t="s">
        <v>6026</v>
      </c>
      <c r="C2931" s="441"/>
      <c r="D2931" s="441"/>
      <c r="E2931" s="1083">
        <v>750</v>
      </c>
      <c r="F2931" s="1020">
        <v>7800</v>
      </c>
      <c r="G2931" s="1020">
        <v>5460</v>
      </c>
      <c r="H2931" s="1020">
        <v>0</v>
      </c>
      <c r="I2931" s="1020"/>
      <c r="J2931" s="605"/>
      <c r="K2931" s="605"/>
      <c r="L2931" s="605"/>
      <c r="M2931" s="605"/>
    </row>
    <row r="2932" spans="1:13" s="606" customFormat="1" ht="15" customHeight="1">
      <c r="A2932" s="568">
        <v>240</v>
      </c>
      <c r="B2932" s="353" t="s">
        <v>6027</v>
      </c>
      <c r="C2932" s="441"/>
      <c r="D2932" s="441"/>
      <c r="E2932" s="1083">
        <v>750</v>
      </c>
      <c r="F2932" s="1020">
        <v>800</v>
      </c>
      <c r="G2932" s="1020">
        <v>560</v>
      </c>
      <c r="H2932" s="1020">
        <v>0</v>
      </c>
      <c r="I2932" s="1020"/>
      <c r="J2932" s="605"/>
      <c r="K2932" s="605"/>
      <c r="L2932" s="605"/>
      <c r="M2932" s="605"/>
    </row>
    <row r="2933" spans="1:13" s="606" customFormat="1" ht="15" customHeight="1">
      <c r="A2933" s="568">
        <v>241</v>
      </c>
      <c r="B2933" s="353" t="s">
        <v>6028</v>
      </c>
      <c r="C2933" s="441"/>
      <c r="D2933" s="441"/>
      <c r="E2933" s="1083">
        <v>250</v>
      </c>
      <c r="F2933" s="1020">
        <v>300</v>
      </c>
      <c r="G2933" s="1020">
        <v>210</v>
      </c>
      <c r="H2933" s="1020">
        <v>0</v>
      </c>
      <c r="I2933" s="1020"/>
      <c r="J2933" s="605"/>
      <c r="K2933" s="605"/>
      <c r="L2933" s="605"/>
      <c r="M2933" s="605"/>
    </row>
    <row r="2934" spans="1:13" s="606" customFormat="1" ht="15" customHeight="1">
      <c r="A2934" s="568">
        <v>242</v>
      </c>
      <c r="B2934" s="353" t="s">
        <v>6029</v>
      </c>
      <c r="C2934" s="441"/>
      <c r="D2934" s="441"/>
      <c r="E2934" s="1083">
        <v>150</v>
      </c>
      <c r="F2934" s="1020">
        <v>240</v>
      </c>
      <c r="G2934" s="1020">
        <v>168</v>
      </c>
      <c r="H2934" s="1020">
        <v>0</v>
      </c>
      <c r="I2934" s="1020"/>
      <c r="J2934" s="605"/>
      <c r="K2934" s="605"/>
      <c r="L2934" s="605"/>
      <c r="M2934" s="605"/>
    </row>
    <row r="2935" spans="1:13" s="606" customFormat="1" ht="15" customHeight="1">
      <c r="A2935" s="568">
        <v>243</v>
      </c>
      <c r="B2935" s="353" t="s">
        <v>6030</v>
      </c>
      <c r="C2935" s="441"/>
      <c r="D2935" s="441"/>
      <c r="E2935" s="1083">
        <v>120</v>
      </c>
      <c r="F2935" s="1020">
        <v>200</v>
      </c>
      <c r="G2935" s="1020">
        <v>140</v>
      </c>
      <c r="H2935" s="1020">
        <v>0</v>
      </c>
      <c r="I2935" s="1020"/>
      <c r="J2935" s="605"/>
      <c r="K2935" s="605"/>
      <c r="L2935" s="605"/>
      <c r="M2935" s="605"/>
    </row>
    <row r="2936" spans="1:13" s="606" customFormat="1" ht="15" customHeight="1">
      <c r="A2936" s="568">
        <v>244</v>
      </c>
      <c r="B2936" s="353" t="s">
        <v>1307</v>
      </c>
      <c r="C2936" s="441"/>
      <c r="D2936" s="441"/>
      <c r="E2936" s="1083">
        <v>120</v>
      </c>
      <c r="F2936" s="1020">
        <v>170</v>
      </c>
      <c r="G2936" s="1020">
        <v>118.99999999999999</v>
      </c>
      <c r="H2936" s="1020">
        <v>0</v>
      </c>
      <c r="I2936" s="1020"/>
      <c r="J2936" s="605"/>
      <c r="K2936" s="605"/>
      <c r="L2936" s="605"/>
      <c r="M2936" s="605"/>
    </row>
    <row r="2937" spans="1:13" s="606" customFormat="1" ht="15" customHeight="1">
      <c r="A2937" s="568">
        <v>245</v>
      </c>
      <c r="B2937" s="353" t="s">
        <v>6031</v>
      </c>
      <c r="C2937" s="441" t="s">
        <v>6032</v>
      </c>
      <c r="D2937" s="441"/>
      <c r="E2937" s="1083">
        <v>250</v>
      </c>
      <c r="F2937" s="1020">
        <v>300</v>
      </c>
      <c r="G2937" s="1020">
        <v>210</v>
      </c>
      <c r="H2937" s="1020">
        <v>150</v>
      </c>
      <c r="I2937" s="1020">
        <v>90</v>
      </c>
      <c r="J2937" s="605"/>
      <c r="K2937" s="605"/>
      <c r="L2937" s="605"/>
      <c r="M2937" s="605"/>
    </row>
    <row r="2938" spans="1:13" s="606" customFormat="1" ht="15" customHeight="1">
      <c r="A2938" s="608">
        <v>44</v>
      </c>
      <c r="B2938" s="609" t="s">
        <v>6033</v>
      </c>
      <c r="C2938" s="613"/>
      <c r="D2938" s="613"/>
      <c r="E2938" s="1084"/>
      <c r="F2938" s="1021"/>
      <c r="G2938" s="1021"/>
      <c r="H2938" s="1021"/>
      <c r="I2938" s="1021"/>
      <c r="J2938" s="605"/>
      <c r="K2938" s="605"/>
      <c r="L2938" s="605"/>
      <c r="M2938" s="605"/>
    </row>
    <row r="2939" spans="1:13" s="606" customFormat="1" ht="15" customHeight="1">
      <c r="A2939" s="568">
        <v>1</v>
      </c>
      <c r="B2939" s="353" t="s">
        <v>5827</v>
      </c>
      <c r="C2939" s="441" t="s">
        <v>6034</v>
      </c>
      <c r="D2939" s="441"/>
      <c r="E2939" s="1082">
        <v>3500000</v>
      </c>
      <c r="F2939" s="1012">
        <v>3500</v>
      </c>
      <c r="G2939" s="1012">
        <v>3500</v>
      </c>
      <c r="H2939" s="1012">
        <v>2450</v>
      </c>
      <c r="I2939" s="1012">
        <v>1750</v>
      </c>
      <c r="J2939" s="605"/>
      <c r="K2939" s="605"/>
      <c r="L2939" s="605"/>
      <c r="M2939" s="605"/>
    </row>
    <row r="2940" spans="1:13" s="606" customFormat="1" ht="15" customHeight="1">
      <c r="A2940" s="568">
        <v>2</v>
      </c>
      <c r="B2940" s="353" t="s">
        <v>5827</v>
      </c>
      <c r="C2940" s="441" t="s">
        <v>6035</v>
      </c>
      <c r="D2940" s="441"/>
      <c r="E2940" s="1082">
        <v>300000</v>
      </c>
      <c r="F2940" s="1012">
        <v>300</v>
      </c>
      <c r="G2940" s="1012">
        <v>360</v>
      </c>
      <c r="H2940" s="1012">
        <v>250</v>
      </c>
      <c r="I2940" s="1012">
        <v>180</v>
      </c>
      <c r="J2940" s="605"/>
      <c r="K2940" s="605"/>
      <c r="L2940" s="605"/>
      <c r="M2940" s="605"/>
    </row>
    <row r="2941" spans="1:13" s="606" customFormat="1" ht="15" customHeight="1">
      <c r="A2941" s="568">
        <v>3</v>
      </c>
      <c r="B2941" s="353" t="s">
        <v>6036</v>
      </c>
      <c r="C2941" s="441" t="s">
        <v>6037</v>
      </c>
      <c r="D2941" s="441"/>
      <c r="E2941" s="1082">
        <v>12580000</v>
      </c>
      <c r="F2941" s="1012">
        <v>12580</v>
      </c>
      <c r="G2941" s="1012">
        <v>12580</v>
      </c>
      <c r="H2941" s="1012">
        <v>8810</v>
      </c>
      <c r="I2941" s="1012">
        <v>6290</v>
      </c>
      <c r="J2941" s="605"/>
      <c r="K2941" s="605"/>
      <c r="L2941" s="605"/>
      <c r="M2941" s="605"/>
    </row>
    <row r="2942" spans="1:13" s="606" customFormat="1" ht="15" customHeight="1">
      <c r="A2942" s="568">
        <v>4</v>
      </c>
      <c r="B2942" s="353" t="s">
        <v>6036</v>
      </c>
      <c r="C2942" s="441" t="s">
        <v>6038</v>
      </c>
      <c r="D2942" s="441"/>
      <c r="E2942" s="1082">
        <v>15000000</v>
      </c>
      <c r="F2942" s="1012">
        <v>15000</v>
      </c>
      <c r="G2942" s="1012">
        <v>15000</v>
      </c>
      <c r="H2942" s="1012">
        <v>10500</v>
      </c>
      <c r="I2942" s="1012">
        <v>7500</v>
      </c>
      <c r="J2942" s="605"/>
      <c r="K2942" s="605"/>
      <c r="L2942" s="605"/>
      <c r="M2942" s="605"/>
    </row>
    <row r="2943" spans="1:13" s="606" customFormat="1" ht="15" customHeight="1">
      <c r="A2943" s="568">
        <v>5</v>
      </c>
      <c r="B2943" s="353" t="s">
        <v>6036</v>
      </c>
      <c r="C2943" s="441" t="s">
        <v>6039</v>
      </c>
      <c r="D2943" s="441"/>
      <c r="E2943" s="1082">
        <v>700000</v>
      </c>
      <c r="F2943" s="1012">
        <v>700</v>
      </c>
      <c r="G2943" s="1012">
        <v>700</v>
      </c>
      <c r="H2943" s="1012">
        <v>490</v>
      </c>
      <c r="I2943" s="1012">
        <v>350</v>
      </c>
      <c r="J2943" s="605"/>
      <c r="K2943" s="605"/>
      <c r="L2943" s="605"/>
      <c r="M2943" s="605"/>
    </row>
    <row r="2944" spans="1:13" s="606" customFormat="1" ht="15" customHeight="1">
      <c r="A2944" s="568">
        <v>6</v>
      </c>
      <c r="B2944" s="353" t="s">
        <v>6036</v>
      </c>
      <c r="C2944" s="441" t="s">
        <v>6040</v>
      </c>
      <c r="D2944" s="441"/>
      <c r="E2944" s="1082">
        <v>300000</v>
      </c>
      <c r="F2944" s="1012">
        <v>300</v>
      </c>
      <c r="G2944" s="1012">
        <v>450</v>
      </c>
      <c r="H2944" s="1012">
        <v>320</v>
      </c>
      <c r="I2944" s="1012">
        <v>230</v>
      </c>
      <c r="J2944" s="605"/>
      <c r="K2944" s="605"/>
      <c r="L2944" s="605"/>
      <c r="M2944" s="605"/>
    </row>
    <row r="2945" spans="1:13" s="606" customFormat="1" ht="15" customHeight="1">
      <c r="A2945" s="568">
        <v>7</v>
      </c>
      <c r="B2945" s="353" t="s">
        <v>6041</v>
      </c>
      <c r="C2945" s="441" t="s">
        <v>6042</v>
      </c>
      <c r="D2945" s="441"/>
      <c r="E2945" s="1082">
        <v>3500000</v>
      </c>
      <c r="F2945" s="1012">
        <v>3500</v>
      </c>
      <c r="G2945" s="1012">
        <v>3500</v>
      </c>
      <c r="H2945" s="1012">
        <v>2450</v>
      </c>
      <c r="I2945" s="1012">
        <v>1750</v>
      </c>
      <c r="J2945" s="605"/>
      <c r="K2945" s="605"/>
      <c r="L2945" s="605"/>
      <c r="M2945" s="605"/>
    </row>
    <row r="2946" spans="1:13" s="606" customFormat="1" ht="15" customHeight="1">
      <c r="A2946" s="568">
        <v>8</v>
      </c>
      <c r="B2946" s="353" t="s">
        <v>6041</v>
      </c>
      <c r="C2946" s="441" t="s">
        <v>6043</v>
      </c>
      <c r="D2946" s="441"/>
      <c r="E2946" s="1082">
        <v>2000000</v>
      </c>
      <c r="F2946" s="1012">
        <v>2000</v>
      </c>
      <c r="G2946" s="1012">
        <v>2400</v>
      </c>
      <c r="H2946" s="1012">
        <v>1680</v>
      </c>
      <c r="I2946" s="1012">
        <v>1200</v>
      </c>
      <c r="J2946" s="605"/>
      <c r="K2946" s="605"/>
      <c r="L2946" s="605"/>
      <c r="M2946" s="605"/>
    </row>
    <row r="2947" spans="1:13" s="606" customFormat="1" ht="15" customHeight="1">
      <c r="A2947" s="568">
        <v>9</v>
      </c>
      <c r="B2947" s="353" t="s">
        <v>6041</v>
      </c>
      <c r="C2947" s="441" t="s">
        <v>6044</v>
      </c>
      <c r="D2947" s="441"/>
      <c r="E2947" s="1082">
        <v>1200000</v>
      </c>
      <c r="F2947" s="1012">
        <v>1200</v>
      </c>
      <c r="G2947" s="1012">
        <v>1200</v>
      </c>
      <c r="H2947" s="1012">
        <v>840</v>
      </c>
      <c r="I2947" s="1012">
        <v>600</v>
      </c>
      <c r="J2947" s="605"/>
      <c r="K2947" s="605"/>
      <c r="L2947" s="605"/>
      <c r="M2947" s="605"/>
    </row>
    <row r="2948" spans="1:13" s="606" customFormat="1" ht="15" customHeight="1">
      <c r="A2948" s="568">
        <v>10</v>
      </c>
      <c r="B2948" s="353" t="s">
        <v>6041</v>
      </c>
      <c r="C2948" s="441" t="s">
        <v>6045</v>
      </c>
      <c r="D2948" s="441"/>
      <c r="E2948" s="1082">
        <v>300000</v>
      </c>
      <c r="F2948" s="1012">
        <v>300</v>
      </c>
      <c r="G2948" s="1012">
        <v>360</v>
      </c>
      <c r="H2948" s="1012">
        <v>250</v>
      </c>
      <c r="I2948" s="1012">
        <v>180</v>
      </c>
      <c r="J2948" s="605"/>
      <c r="K2948" s="605"/>
      <c r="L2948" s="605"/>
      <c r="M2948" s="605"/>
    </row>
    <row r="2949" spans="1:13" s="606" customFormat="1" ht="15" customHeight="1">
      <c r="A2949" s="568">
        <v>11</v>
      </c>
      <c r="B2949" s="353" t="s">
        <v>6041</v>
      </c>
      <c r="C2949" s="441" t="s">
        <v>6046</v>
      </c>
      <c r="D2949" s="441"/>
      <c r="E2949" s="1082">
        <v>200000</v>
      </c>
      <c r="F2949" s="1012">
        <v>200</v>
      </c>
      <c r="G2949" s="1012">
        <v>240</v>
      </c>
      <c r="H2949" s="1012">
        <v>170</v>
      </c>
      <c r="I2949" s="1012">
        <v>120</v>
      </c>
      <c r="J2949" s="605"/>
      <c r="K2949" s="605"/>
      <c r="L2949" s="605"/>
      <c r="M2949" s="605"/>
    </row>
    <row r="2950" spans="1:13" s="606" customFormat="1" ht="15" customHeight="1">
      <c r="A2950" s="568">
        <v>12</v>
      </c>
      <c r="B2950" s="353" t="s">
        <v>6047</v>
      </c>
      <c r="C2950" s="441"/>
      <c r="D2950" s="441"/>
      <c r="E2950" s="1082">
        <v>700000</v>
      </c>
      <c r="F2950" s="1012">
        <v>700</v>
      </c>
      <c r="G2950" s="1012">
        <v>700</v>
      </c>
      <c r="H2950" s="1012">
        <v>490</v>
      </c>
      <c r="I2950" s="1012">
        <v>350</v>
      </c>
      <c r="J2950" s="605"/>
      <c r="K2950" s="605"/>
      <c r="L2950" s="605"/>
      <c r="M2950" s="605"/>
    </row>
    <row r="2951" spans="1:13" s="606" customFormat="1" ht="15" customHeight="1">
      <c r="A2951" s="568">
        <v>13</v>
      </c>
      <c r="B2951" s="353" t="s">
        <v>6048</v>
      </c>
      <c r="C2951" s="441" t="s">
        <v>6049</v>
      </c>
      <c r="D2951" s="441"/>
      <c r="E2951" s="1082">
        <v>8300000</v>
      </c>
      <c r="F2951" s="1012">
        <v>8300</v>
      </c>
      <c r="G2951" s="1012">
        <v>8300</v>
      </c>
      <c r="H2951" s="1012">
        <v>5810</v>
      </c>
      <c r="I2951" s="1012">
        <v>4150</v>
      </c>
      <c r="J2951" s="605"/>
      <c r="K2951" s="605"/>
      <c r="L2951" s="605"/>
      <c r="M2951" s="605"/>
    </row>
    <row r="2952" spans="1:13" s="606" customFormat="1" ht="15" customHeight="1">
      <c r="A2952" s="568">
        <v>14</v>
      </c>
      <c r="B2952" s="353" t="s">
        <v>6048</v>
      </c>
      <c r="C2952" s="441" t="s">
        <v>6050</v>
      </c>
      <c r="D2952" s="441"/>
      <c r="E2952" s="1082">
        <v>2000000</v>
      </c>
      <c r="F2952" s="1012">
        <v>2000</v>
      </c>
      <c r="G2952" s="1012">
        <v>2000</v>
      </c>
      <c r="H2952" s="1012">
        <v>1400</v>
      </c>
      <c r="I2952" s="1012">
        <v>1000</v>
      </c>
      <c r="J2952" s="605"/>
      <c r="K2952" s="605"/>
      <c r="L2952" s="605"/>
      <c r="M2952" s="605"/>
    </row>
    <row r="2953" spans="1:13" s="606" customFormat="1" ht="15" customHeight="1">
      <c r="A2953" s="568">
        <v>15</v>
      </c>
      <c r="B2953" s="353" t="s">
        <v>6048</v>
      </c>
      <c r="C2953" s="441" t="s">
        <v>6051</v>
      </c>
      <c r="D2953" s="441"/>
      <c r="E2953" s="1082">
        <v>230000</v>
      </c>
      <c r="F2953" s="1012">
        <v>230</v>
      </c>
      <c r="G2953" s="1012">
        <v>350</v>
      </c>
      <c r="H2953" s="1012">
        <v>250</v>
      </c>
      <c r="I2953" s="1012">
        <v>180</v>
      </c>
      <c r="J2953" s="605"/>
      <c r="K2953" s="605"/>
      <c r="L2953" s="605"/>
      <c r="M2953" s="605"/>
    </row>
    <row r="2954" spans="1:13" s="606" customFormat="1" ht="15" customHeight="1">
      <c r="A2954" s="568">
        <v>16</v>
      </c>
      <c r="B2954" s="353" t="s">
        <v>6048</v>
      </c>
      <c r="C2954" s="441" t="s">
        <v>6052</v>
      </c>
      <c r="D2954" s="441"/>
      <c r="E2954" s="1082">
        <v>300000</v>
      </c>
      <c r="F2954" s="1012">
        <v>300</v>
      </c>
      <c r="G2954" s="1012">
        <v>360</v>
      </c>
      <c r="H2954" s="1012">
        <v>250</v>
      </c>
      <c r="I2954" s="1012">
        <v>180</v>
      </c>
      <c r="J2954" s="605"/>
      <c r="K2954" s="605"/>
      <c r="L2954" s="605"/>
      <c r="M2954" s="605"/>
    </row>
    <row r="2955" spans="1:13" s="606" customFormat="1" ht="15" customHeight="1">
      <c r="A2955" s="568">
        <v>17</v>
      </c>
      <c r="B2955" s="353" t="s">
        <v>6053</v>
      </c>
      <c r="C2955" s="441" t="s">
        <v>6054</v>
      </c>
      <c r="D2955" s="441"/>
      <c r="E2955" s="1082">
        <v>2500000</v>
      </c>
      <c r="F2955" s="1012">
        <v>2500</v>
      </c>
      <c r="G2955" s="1012">
        <v>3000</v>
      </c>
      <c r="H2955" s="1012">
        <v>2100</v>
      </c>
      <c r="I2955" s="1012">
        <v>1500</v>
      </c>
      <c r="J2955" s="605"/>
      <c r="K2955" s="605"/>
      <c r="L2955" s="605"/>
      <c r="M2955" s="605"/>
    </row>
    <row r="2956" spans="1:13" s="606" customFormat="1" ht="15" customHeight="1">
      <c r="A2956" s="568">
        <v>18</v>
      </c>
      <c r="B2956" s="353" t="s">
        <v>6055</v>
      </c>
      <c r="C2956" s="441" t="s">
        <v>6056</v>
      </c>
      <c r="D2956" s="441"/>
      <c r="E2956" s="1082">
        <v>8300000</v>
      </c>
      <c r="F2956" s="1012">
        <v>8300</v>
      </c>
      <c r="G2956" s="1012">
        <v>8300</v>
      </c>
      <c r="H2956" s="1012">
        <v>5810</v>
      </c>
      <c r="I2956" s="1012">
        <v>4150</v>
      </c>
      <c r="J2956" s="605"/>
      <c r="K2956" s="605"/>
      <c r="L2956" s="605"/>
      <c r="M2956" s="605"/>
    </row>
    <row r="2957" spans="1:13" s="606" customFormat="1" ht="15" customHeight="1">
      <c r="A2957" s="568">
        <v>19</v>
      </c>
      <c r="B2957" s="353" t="s">
        <v>6055</v>
      </c>
      <c r="C2957" s="441" t="s">
        <v>6057</v>
      </c>
      <c r="D2957" s="441"/>
      <c r="E2957" s="1082">
        <v>250000</v>
      </c>
      <c r="F2957" s="1012">
        <v>250</v>
      </c>
      <c r="G2957" s="1012">
        <v>450</v>
      </c>
      <c r="H2957" s="1012">
        <v>320</v>
      </c>
      <c r="I2957" s="1012">
        <v>230</v>
      </c>
      <c r="J2957" s="605"/>
      <c r="K2957" s="605"/>
      <c r="L2957" s="605"/>
      <c r="M2957" s="605"/>
    </row>
    <row r="2958" spans="1:13" s="606" customFormat="1" ht="15" customHeight="1">
      <c r="A2958" s="568">
        <v>20</v>
      </c>
      <c r="B2958" s="353" t="s">
        <v>6058</v>
      </c>
      <c r="C2958" s="441" t="s">
        <v>6059</v>
      </c>
      <c r="D2958" s="441"/>
      <c r="E2958" s="1082">
        <v>1000000</v>
      </c>
      <c r="F2958" s="1012">
        <v>1000</v>
      </c>
      <c r="G2958" s="1012">
        <v>1100</v>
      </c>
      <c r="H2958" s="1012">
        <v>770</v>
      </c>
      <c r="I2958" s="1012">
        <v>550</v>
      </c>
      <c r="J2958" s="605"/>
      <c r="K2958" s="605"/>
      <c r="L2958" s="605"/>
      <c r="M2958" s="605"/>
    </row>
    <row r="2959" spans="1:13" s="606" customFormat="1" ht="15" customHeight="1">
      <c r="A2959" s="568">
        <v>21</v>
      </c>
      <c r="B2959" s="353" t="s">
        <v>127</v>
      </c>
      <c r="C2959" s="441" t="s">
        <v>6060</v>
      </c>
      <c r="D2959" s="441"/>
      <c r="E2959" s="1082">
        <v>8300000</v>
      </c>
      <c r="F2959" s="1012">
        <v>8300</v>
      </c>
      <c r="G2959" s="1012">
        <v>8300</v>
      </c>
      <c r="H2959" s="1012">
        <v>5810</v>
      </c>
      <c r="I2959" s="1012">
        <v>4150</v>
      </c>
      <c r="J2959" s="605"/>
      <c r="K2959" s="605"/>
      <c r="L2959" s="605"/>
      <c r="M2959" s="605"/>
    </row>
    <row r="2960" spans="1:13" s="606" customFormat="1" ht="15" customHeight="1">
      <c r="A2960" s="568">
        <v>22</v>
      </c>
      <c r="B2960" s="353"/>
      <c r="C2960" s="441" t="s">
        <v>6061</v>
      </c>
      <c r="D2960" s="441"/>
      <c r="E2960" s="1082">
        <v>1500000</v>
      </c>
      <c r="F2960" s="1012">
        <v>1500</v>
      </c>
      <c r="G2960" s="1012">
        <v>1800</v>
      </c>
      <c r="H2960" s="1012">
        <v>1260</v>
      </c>
      <c r="I2960" s="1012">
        <v>900</v>
      </c>
      <c r="J2960" s="605"/>
      <c r="K2960" s="605"/>
      <c r="L2960" s="605"/>
      <c r="M2960" s="605"/>
    </row>
    <row r="2961" spans="1:13" s="606" customFormat="1" ht="15" customHeight="1">
      <c r="A2961" s="568">
        <v>23</v>
      </c>
      <c r="B2961" s="353" t="s">
        <v>6062</v>
      </c>
      <c r="C2961" s="441" t="s">
        <v>6063</v>
      </c>
      <c r="D2961" s="441"/>
      <c r="E2961" s="1082">
        <v>200000</v>
      </c>
      <c r="F2961" s="1012">
        <v>200</v>
      </c>
      <c r="G2961" s="1012">
        <v>250</v>
      </c>
      <c r="H2961" s="1012">
        <v>180</v>
      </c>
      <c r="I2961" s="1012">
        <v>130</v>
      </c>
      <c r="J2961" s="605"/>
      <c r="K2961" s="605"/>
      <c r="L2961" s="605"/>
      <c r="M2961" s="605"/>
    </row>
    <row r="2962" spans="1:13" s="606" customFormat="1" ht="15" customHeight="1">
      <c r="A2962" s="568">
        <v>24</v>
      </c>
      <c r="B2962" s="353" t="s">
        <v>6062</v>
      </c>
      <c r="C2962" s="441" t="s">
        <v>6064</v>
      </c>
      <c r="D2962" s="441"/>
      <c r="E2962" s="1082">
        <v>150000</v>
      </c>
      <c r="F2962" s="1012">
        <v>150</v>
      </c>
      <c r="G2962" s="1012">
        <v>180</v>
      </c>
      <c r="H2962" s="1012">
        <v>130</v>
      </c>
      <c r="I2962" s="1012">
        <v>90</v>
      </c>
      <c r="J2962" s="605"/>
      <c r="K2962" s="605"/>
      <c r="L2962" s="605"/>
      <c r="M2962" s="605"/>
    </row>
    <row r="2963" spans="1:13" s="606" customFormat="1" ht="15" customHeight="1">
      <c r="A2963" s="568">
        <v>25</v>
      </c>
      <c r="B2963" s="353" t="s">
        <v>6065</v>
      </c>
      <c r="C2963" s="441" t="s">
        <v>6066</v>
      </c>
      <c r="D2963" s="441"/>
      <c r="E2963" s="1082">
        <v>150000</v>
      </c>
      <c r="F2963" s="1012">
        <v>150</v>
      </c>
      <c r="G2963" s="1012">
        <v>180</v>
      </c>
      <c r="H2963" s="1012">
        <v>130</v>
      </c>
      <c r="I2963" s="1012">
        <v>90</v>
      </c>
      <c r="J2963" s="605"/>
      <c r="K2963" s="605"/>
      <c r="L2963" s="605"/>
      <c r="M2963" s="605"/>
    </row>
    <row r="2964" spans="1:13" s="606" customFormat="1" ht="15" customHeight="1">
      <c r="A2964" s="568">
        <v>26</v>
      </c>
      <c r="B2964" s="353" t="s">
        <v>6067</v>
      </c>
      <c r="C2964" s="441"/>
      <c r="D2964" s="441"/>
      <c r="E2964" s="1082">
        <v>350000</v>
      </c>
      <c r="F2964" s="1012">
        <v>350</v>
      </c>
      <c r="G2964" s="1012">
        <v>350</v>
      </c>
      <c r="H2964" s="1012">
        <v>250</v>
      </c>
      <c r="I2964" s="1012">
        <v>180</v>
      </c>
      <c r="J2964" s="605"/>
      <c r="K2964" s="605"/>
      <c r="L2964" s="605"/>
      <c r="M2964" s="605"/>
    </row>
    <row r="2965" spans="1:13" s="606" customFormat="1" ht="15" customHeight="1">
      <c r="A2965" s="568">
        <v>27</v>
      </c>
      <c r="B2965" s="353" t="s">
        <v>6068</v>
      </c>
      <c r="C2965" s="441"/>
      <c r="D2965" s="441"/>
      <c r="E2965" s="1082">
        <v>150000</v>
      </c>
      <c r="F2965" s="1012">
        <v>150</v>
      </c>
      <c r="G2965" s="1012">
        <v>180</v>
      </c>
      <c r="H2965" s="1012">
        <v>130</v>
      </c>
      <c r="I2965" s="1012"/>
      <c r="J2965" s="605"/>
      <c r="K2965" s="605"/>
      <c r="L2965" s="605"/>
      <c r="M2965" s="605"/>
    </row>
    <row r="2966" spans="1:13" s="606" customFormat="1" ht="15" customHeight="1">
      <c r="A2966" s="568">
        <v>28</v>
      </c>
      <c r="B2966" s="353" t="s">
        <v>5881</v>
      </c>
      <c r="C2966" s="441"/>
      <c r="D2966" s="441"/>
      <c r="E2966" s="1082">
        <v>150000</v>
      </c>
      <c r="F2966" s="1012">
        <v>150</v>
      </c>
      <c r="G2966" s="1012">
        <v>180</v>
      </c>
      <c r="H2966" s="1012">
        <v>0</v>
      </c>
      <c r="I2966" s="1012"/>
      <c r="J2966" s="605"/>
      <c r="K2966" s="605"/>
      <c r="L2966" s="605"/>
      <c r="M2966" s="605"/>
    </row>
    <row r="2967" spans="1:13" s="606" customFormat="1" ht="15" customHeight="1">
      <c r="A2967" s="568">
        <v>29</v>
      </c>
      <c r="B2967" s="353" t="s">
        <v>6048</v>
      </c>
      <c r="C2967" s="441" t="s">
        <v>6069</v>
      </c>
      <c r="D2967" s="441"/>
      <c r="E2967" s="1082">
        <v>130000</v>
      </c>
      <c r="F2967" s="1012">
        <v>130</v>
      </c>
      <c r="G2967" s="1012">
        <v>350</v>
      </c>
      <c r="H2967" s="1012">
        <v>250</v>
      </c>
      <c r="I2967" s="1012">
        <v>180</v>
      </c>
      <c r="J2967" s="605"/>
      <c r="K2967" s="605"/>
      <c r="L2967" s="605"/>
      <c r="M2967" s="605"/>
    </row>
    <row r="2968" spans="1:13" s="606" customFormat="1" ht="15" customHeight="1">
      <c r="A2968" s="568">
        <v>30</v>
      </c>
      <c r="B2968" s="353" t="s">
        <v>6048</v>
      </c>
      <c r="C2968" s="441" t="s">
        <v>6070</v>
      </c>
      <c r="D2968" s="441"/>
      <c r="E2968" s="1082">
        <v>360000</v>
      </c>
      <c r="F2968" s="1012">
        <v>360</v>
      </c>
      <c r="G2968" s="1012">
        <v>500</v>
      </c>
      <c r="H2968" s="1012">
        <v>350</v>
      </c>
      <c r="I2968" s="1012">
        <v>250</v>
      </c>
      <c r="J2968" s="605"/>
      <c r="K2968" s="605"/>
      <c r="L2968" s="605"/>
      <c r="M2968" s="605"/>
    </row>
    <row r="2969" spans="1:13" s="606" customFormat="1" ht="15" customHeight="1">
      <c r="A2969" s="568">
        <v>31</v>
      </c>
      <c r="B2969" s="353" t="s">
        <v>6048</v>
      </c>
      <c r="C2969" s="441" t="s">
        <v>6071</v>
      </c>
      <c r="D2969" s="441"/>
      <c r="E2969" s="1082">
        <v>180000</v>
      </c>
      <c r="F2969" s="1012">
        <v>180</v>
      </c>
      <c r="G2969" s="1012">
        <v>350</v>
      </c>
      <c r="H2969" s="1012">
        <v>250</v>
      </c>
      <c r="I2969" s="1012">
        <v>180</v>
      </c>
      <c r="J2969" s="605"/>
      <c r="K2969" s="605"/>
      <c r="L2969" s="605"/>
      <c r="M2969" s="605"/>
    </row>
    <row r="2970" spans="1:13" s="606" customFormat="1" ht="15" customHeight="1">
      <c r="A2970" s="568">
        <v>32</v>
      </c>
      <c r="B2970" s="353" t="s">
        <v>6048</v>
      </c>
      <c r="C2970" s="441" t="s">
        <v>6072</v>
      </c>
      <c r="D2970" s="441"/>
      <c r="E2970" s="1082">
        <v>210000</v>
      </c>
      <c r="F2970" s="1012">
        <v>210</v>
      </c>
      <c r="G2970" s="1012">
        <v>400</v>
      </c>
      <c r="H2970" s="1012">
        <v>280</v>
      </c>
      <c r="I2970" s="1012">
        <v>200</v>
      </c>
      <c r="J2970" s="605"/>
      <c r="K2970" s="605"/>
      <c r="L2970" s="605"/>
      <c r="M2970" s="605"/>
    </row>
    <row r="2971" spans="1:13" s="606" customFormat="1" ht="15" customHeight="1">
      <c r="A2971" s="568">
        <v>33</v>
      </c>
      <c r="B2971" s="353" t="s">
        <v>6048</v>
      </c>
      <c r="C2971" s="441" t="s">
        <v>6073</v>
      </c>
      <c r="D2971" s="441"/>
      <c r="E2971" s="1082">
        <v>130000</v>
      </c>
      <c r="F2971" s="1012">
        <v>130</v>
      </c>
      <c r="G2971" s="1012">
        <v>500</v>
      </c>
      <c r="H2971" s="1012">
        <v>350</v>
      </c>
      <c r="I2971" s="1012">
        <v>250</v>
      </c>
      <c r="J2971" s="605"/>
      <c r="K2971" s="605"/>
      <c r="L2971" s="605"/>
      <c r="M2971" s="605"/>
    </row>
    <row r="2972" spans="1:13" s="606" customFormat="1" ht="15" customHeight="1">
      <c r="A2972" s="568">
        <v>34</v>
      </c>
      <c r="B2972" s="353" t="s">
        <v>6048</v>
      </c>
      <c r="C2972" s="441" t="s">
        <v>6074</v>
      </c>
      <c r="D2972" s="441"/>
      <c r="E2972" s="1082">
        <v>130000</v>
      </c>
      <c r="F2972" s="1012">
        <v>130</v>
      </c>
      <c r="G2972" s="1012">
        <v>160</v>
      </c>
      <c r="H2972" s="1012">
        <v>110</v>
      </c>
      <c r="I2972" s="1012">
        <v>80</v>
      </c>
      <c r="J2972" s="605"/>
      <c r="K2972" s="605"/>
      <c r="L2972" s="605"/>
      <c r="M2972" s="605"/>
    </row>
    <row r="2973" spans="1:13" s="606" customFormat="1" ht="15" customHeight="1">
      <c r="A2973" s="568">
        <v>35</v>
      </c>
      <c r="B2973" s="353" t="s">
        <v>6048</v>
      </c>
      <c r="C2973" s="441" t="s">
        <v>6075</v>
      </c>
      <c r="D2973" s="441"/>
      <c r="E2973" s="1082">
        <v>130000</v>
      </c>
      <c r="F2973" s="1012">
        <v>130</v>
      </c>
      <c r="G2973" s="1012">
        <v>150</v>
      </c>
      <c r="H2973" s="1012">
        <v>110</v>
      </c>
      <c r="I2973" s="1012">
        <v>80</v>
      </c>
      <c r="J2973" s="605"/>
      <c r="K2973" s="605"/>
      <c r="L2973" s="605"/>
      <c r="M2973" s="605"/>
    </row>
    <row r="2974" spans="1:13" s="606" customFormat="1" ht="15" customHeight="1">
      <c r="A2974" s="568">
        <v>36</v>
      </c>
      <c r="B2974" s="353" t="s">
        <v>6048</v>
      </c>
      <c r="C2974" s="441" t="s">
        <v>6076</v>
      </c>
      <c r="D2974" s="441"/>
      <c r="E2974" s="1082">
        <v>110000</v>
      </c>
      <c r="F2974" s="1012">
        <v>110</v>
      </c>
      <c r="G2974" s="1012">
        <v>130</v>
      </c>
      <c r="H2974" s="1012">
        <v>90</v>
      </c>
      <c r="I2974" s="1012">
        <v>70</v>
      </c>
      <c r="J2974" s="605"/>
      <c r="K2974" s="605"/>
      <c r="L2974" s="605"/>
      <c r="M2974" s="605"/>
    </row>
    <row r="2975" spans="1:13" s="606" customFormat="1" ht="15" customHeight="1">
      <c r="A2975" s="568">
        <v>37</v>
      </c>
      <c r="B2975" s="353" t="s">
        <v>6048</v>
      </c>
      <c r="C2975" s="441" t="s">
        <v>6077</v>
      </c>
      <c r="D2975" s="441"/>
      <c r="E2975" s="1082">
        <v>100000</v>
      </c>
      <c r="F2975" s="1012">
        <v>100</v>
      </c>
      <c r="G2975" s="1012">
        <v>120</v>
      </c>
      <c r="H2975" s="1012">
        <v>80</v>
      </c>
      <c r="I2975" s="1012">
        <v>60</v>
      </c>
      <c r="J2975" s="605"/>
      <c r="K2975" s="605"/>
      <c r="L2975" s="605"/>
      <c r="M2975" s="605"/>
    </row>
    <row r="2976" spans="1:13" s="606" customFormat="1" ht="15" customHeight="1">
      <c r="A2976" s="568">
        <v>38</v>
      </c>
      <c r="B2976" s="353" t="s">
        <v>6078</v>
      </c>
      <c r="C2976" s="441" t="s">
        <v>6079</v>
      </c>
      <c r="D2976" s="441"/>
      <c r="E2976" s="1082">
        <v>170000</v>
      </c>
      <c r="F2976" s="1012">
        <v>170</v>
      </c>
      <c r="G2976" s="1012">
        <v>300</v>
      </c>
      <c r="H2976" s="1012">
        <v>210</v>
      </c>
      <c r="I2976" s="1012">
        <v>150</v>
      </c>
      <c r="J2976" s="605"/>
      <c r="K2976" s="605"/>
      <c r="L2976" s="605"/>
      <c r="M2976" s="605"/>
    </row>
    <row r="2977" spans="1:13" s="606" customFormat="1" ht="15" customHeight="1">
      <c r="A2977" s="568">
        <v>39</v>
      </c>
      <c r="B2977" s="353" t="s">
        <v>6078</v>
      </c>
      <c r="C2977" s="441" t="s">
        <v>6080</v>
      </c>
      <c r="D2977" s="441"/>
      <c r="E2977" s="1082">
        <v>130000</v>
      </c>
      <c r="F2977" s="1012">
        <v>130</v>
      </c>
      <c r="G2977" s="1012">
        <v>350</v>
      </c>
      <c r="H2977" s="1012">
        <v>250</v>
      </c>
      <c r="I2977" s="1012">
        <v>180</v>
      </c>
      <c r="J2977" s="605"/>
      <c r="K2977" s="605"/>
      <c r="L2977" s="605"/>
      <c r="M2977" s="605"/>
    </row>
    <row r="2978" spans="1:13" s="606" customFormat="1" ht="15" customHeight="1">
      <c r="A2978" s="568">
        <v>40</v>
      </c>
      <c r="B2978" s="353" t="s">
        <v>6081</v>
      </c>
      <c r="C2978" s="441" t="s">
        <v>6082</v>
      </c>
      <c r="D2978" s="441"/>
      <c r="E2978" s="1082">
        <v>150000</v>
      </c>
      <c r="F2978" s="1012">
        <v>150</v>
      </c>
      <c r="G2978" s="1012">
        <v>150</v>
      </c>
      <c r="H2978" s="1012">
        <v>110</v>
      </c>
      <c r="I2978" s="1012">
        <v>80</v>
      </c>
      <c r="J2978" s="605"/>
      <c r="K2978" s="605"/>
      <c r="L2978" s="605"/>
      <c r="M2978" s="605"/>
    </row>
    <row r="2979" spans="1:13" s="606" customFormat="1" ht="15" customHeight="1">
      <c r="A2979" s="568">
        <v>41</v>
      </c>
      <c r="B2979" s="353" t="s">
        <v>6081</v>
      </c>
      <c r="C2979" s="441" t="s">
        <v>6083</v>
      </c>
      <c r="D2979" s="441"/>
      <c r="E2979" s="1082">
        <v>110000</v>
      </c>
      <c r="F2979" s="1012">
        <v>110</v>
      </c>
      <c r="G2979" s="1012">
        <v>130</v>
      </c>
      <c r="H2979" s="1012">
        <v>90</v>
      </c>
      <c r="I2979" s="1012">
        <v>70</v>
      </c>
      <c r="J2979" s="605"/>
      <c r="K2979" s="605"/>
      <c r="L2979" s="605"/>
      <c r="M2979" s="605"/>
    </row>
    <row r="2980" spans="1:13" s="606" customFormat="1" ht="15" customHeight="1">
      <c r="A2980" s="568">
        <v>42</v>
      </c>
      <c r="B2980" s="353" t="s">
        <v>6081</v>
      </c>
      <c r="C2980" s="441" t="s">
        <v>6084</v>
      </c>
      <c r="D2980" s="441"/>
      <c r="E2980" s="1082">
        <v>100000</v>
      </c>
      <c r="F2980" s="1012">
        <v>100</v>
      </c>
      <c r="G2980" s="1012">
        <v>120</v>
      </c>
      <c r="H2980" s="1012">
        <v>80</v>
      </c>
      <c r="I2980" s="1012">
        <v>60</v>
      </c>
      <c r="J2980" s="605"/>
      <c r="K2980" s="605"/>
      <c r="L2980" s="605"/>
      <c r="M2980" s="605"/>
    </row>
    <row r="2981" spans="1:13" s="606" customFormat="1" ht="15" customHeight="1">
      <c r="A2981" s="568">
        <v>43</v>
      </c>
      <c r="B2981" s="353" t="s">
        <v>6085</v>
      </c>
      <c r="C2981" s="441" t="s">
        <v>6086</v>
      </c>
      <c r="D2981" s="441"/>
      <c r="E2981" s="1082">
        <v>120000</v>
      </c>
      <c r="F2981" s="1012">
        <v>120</v>
      </c>
      <c r="G2981" s="1012">
        <v>200</v>
      </c>
      <c r="H2981" s="1012">
        <v>140</v>
      </c>
      <c r="I2981" s="1012">
        <v>100</v>
      </c>
      <c r="J2981" s="605"/>
      <c r="K2981" s="605"/>
      <c r="L2981" s="605"/>
      <c r="M2981" s="605"/>
    </row>
    <row r="2982" spans="1:13" s="606" customFormat="1" ht="15" customHeight="1">
      <c r="A2982" s="568">
        <v>44</v>
      </c>
      <c r="B2982" s="353" t="s">
        <v>6085</v>
      </c>
      <c r="C2982" s="441" t="s">
        <v>6087</v>
      </c>
      <c r="D2982" s="441"/>
      <c r="E2982" s="1082">
        <v>110000</v>
      </c>
      <c r="F2982" s="1012">
        <v>110</v>
      </c>
      <c r="G2982" s="1012">
        <v>150</v>
      </c>
      <c r="H2982" s="1012">
        <v>110</v>
      </c>
      <c r="I2982" s="1012">
        <v>80</v>
      </c>
      <c r="J2982" s="605"/>
      <c r="K2982" s="605"/>
      <c r="L2982" s="605"/>
      <c r="M2982" s="605"/>
    </row>
    <row r="2983" spans="1:13" s="606" customFormat="1" ht="15" customHeight="1">
      <c r="A2983" s="568">
        <v>45</v>
      </c>
      <c r="B2983" s="353" t="s">
        <v>6088</v>
      </c>
      <c r="C2983" s="441"/>
      <c r="D2983" s="441"/>
      <c r="E2983" s="1082">
        <v>180000</v>
      </c>
      <c r="F2983" s="1012">
        <v>180</v>
      </c>
      <c r="G2983" s="1012">
        <v>200</v>
      </c>
      <c r="H2983" s="1012">
        <v>140</v>
      </c>
      <c r="I2983" s="1012"/>
      <c r="J2983" s="605"/>
      <c r="K2983" s="605"/>
      <c r="L2983" s="605"/>
      <c r="M2983" s="605"/>
    </row>
    <row r="2984" spans="1:13" s="606" customFormat="1" ht="15" customHeight="1">
      <c r="A2984" s="568">
        <v>46</v>
      </c>
      <c r="B2984" s="353" t="s">
        <v>1307</v>
      </c>
      <c r="C2984" s="441"/>
      <c r="D2984" s="441"/>
      <c r="E2984" s="1082">
        <v>100000</v>
      </c>
      <c r="F2984" s="1012">
        <v>100</v>
      </c>
      <c r="G2984" s="1012">
        <v>120</v>
      </c>
      <c r="H2984" s="1012">
        <v>80</v>
      </c>
      <c r="I2984" s="1012"/>
      <c r="J2984" s="605"/>
      <c r="K2984" s="605"/>
      <c r="L2984" s="605"/>
      <c r="M2984" s="605"/>
    </row>
    <row r="2985" spans="1:13" s="606" customFormat="1" ht="15" customHeight="1">
      <c r="A2985" s="608">
        <v>45</v>
      </c>
      <c r="B2985" s="609" t="s">
        <v>6089</v>
      </c>
      <c r="C2985" s="613"/>
      <c r="D2985" s="613"/>
      <c r="E2985" s="1084"/>
      <c r="F2985" s="1021"/>
      <c r="G2985" s="1021"/>
      <c r="H2985" s="1021"/>
      <c r="I2985" s="1021"/>
      <c r="J2985" s="605"/>
      <c r="K2985" s="605"/>
      <c r="L2985" s="605"/>
      <c r="M2985" s="605"/>
    </row>
    <row r="2986" spans="1:13" s="606" customFormat="1" ht="15" customHeight="1">
      <c r="A2986" s="568">
        <v>1</v>
      </c>
      <c r="B2986" s="616" t="s">
        <v>6090</v>
      </c>
      <c r="C2986" s="616" t="s">
        <v>6091</v>
      </c>
      <c r="D2986" s="441"/>
      <c r="E2986" s="1083">
        <v>1700</v>
      </c>
      <c r="F2986" s="1022">
        <v>1800</v>
      </c>
      <c r="G2986" s="1022">
        <v>1260</v>
      </c>
      <c r="H2986" s="1022">
        <v>900</v>
      </c>
      <c r="I2986" s="1022"/>
      <c r="J2986" s="605"/>
      <c r="K2986" s="605"/>
      <c r="L2986" s="605"/>
      <c r="M2986" s="605"/>
    </row>
    <row r="2987" spans="1:13" s="606" customFormat="1" ht="15" customHeight="1">
      <c r="A2987" s="568">
        <v>2</v>
      </c>
      <c r="B2987" s="616" t="s">
        <v>6090</v>
      </c>
      <c r="C2987" s="616" t="s">
        <v>6092</v>
      </c>
      <c r="D2987" s="441"/>
      <c r="E2987" s="1083">
        <v>2750</v>
      </c>
      <c r="F2987" s="1022">
        <v>3000</v>
      </c>
      <c r="G2987" s="1022">
        <v>2100</v>
      </c>
      <c r="H2987" s="1022">
        <v>1500</v>
      </c>
      <c r="I2987" s="1022"/>
      <c r="J2987" s="605"/>
      <c r="K2987" s="605"/>
      <c r="L2987" s="605"/>
      <c r="M2987" s="605"/>
    </row>
    <row r="2988" spans="1:13" s="606" customFormat="1" ht="15" customHeight="1">
      <c r="A2988" s="568">
        <v>3</v>
      </c>
      <c r="B2988" s="616" t="s">
        <v>6090</v>
      </c>
      <c r="C2988" s="616" t="s">
        <v>6093</v>
      </c>
      <c r="D2988" s="441"/>
      <c r="E2988" s="1083">
        <v>4450</v>
      </c>
      <c r="F2988" s="1022">
        <v>4450</v>
      </c>
      <c r="G2988" s="1022">
        <v>3115</v>
      </c>
      <c r="H2988" s="1022">
        <v>2225</v>
      </c>
      <c r="I2988" s="1022"/>
      <c r="J2988" s="605"/>
      <c r="K2988" s="605"/>
      <c r="L2988" s="605"/>
      <c r="M2988" s="605"/>
    </row>
    <row r="2989" spans="1:13" s="606" customFormat="1" ht="15" customHeight="1">
      <c r="A2989" s="568">
        <v>4</v>
      </c>
      <c r="B2989" s="616" t="s">
        <v>6090</v>
      </c>
      <c r="C2989" s="616" t="s">
        <v>6094</v>
      </c>
      <c r="D2989" s="441"/>
      <c r="E2989" s="1083">
        <v>6250</v>
      </c>
      <c r="F2989" s="1022">
        <v>6250</v>
      </c>
      <c r="G2989" s="1022">
        <v>4375</v>
      </c>
      <c r="H2989" s="1022">
        <v>3125</v>
      </c>
      <c r="I2989" s="1022"/>
      <c r="J2989" s="605"/>
      <c r="K2989" s="605"/>
      <c r="L2989" s="605"/>
      <c r="M2989" s="605"/>
    </row>
    <row r="2990" spans="1:13" s="606" customFormat="1" ht="15" customHeight="1">
      <c r="A2990" s="568">
        <v>5</v>
      </c>
      <c r="B2990" s="616" t="s">
        <v>6090</v>
      </c>
      <c r="C2990" s="616" t="s">
        <v>6095</v>
      </c>
      <c r="D2990" s="441"/>
      <c r="E2990" s="1083">
        <v>7300</v>
      </c>
      <c r="F2990" s="1022">
        <v>7300</v>
      </c>
      <c r="G2990" s="1022">
        <v>5110</v>
      </c>
      <c r="H2990" s="1022">
        <v>3650</v>
      </c>
      <c r="I2990" s="1022"/>
      <c r="J2990" s="605"/>
      <c r="K2990" s="605"/>
      <c r="L2990" s="605"/>
      <c r="M2990" s="605"/>
    </row>
    <row r="2991" spans="1:13" s="606" customFormat="1" ht="15" customHeight="1">
      <c r="A2991" s="568">
        <v>6</v>
      </c>
      <c r="B2991" s="616" t="s">
        <v>6090</v>
      </c>
      <c r="C2991" s="616" t="s">
        <v>6096</v>
      </c>
      <c r="D2991" s="441"/>
      <c r="E2991" s="1083">
        <v>6250</v>
      </c>
      <c r="F2991" s="1022">
        <v>6250</v>
      </c>
      <c r="G2991" s="1022">
        <v>4375</v>
      </c>
      <c r="H2991" s="1022">
        <v>3125</v>
      </c>
      <c r="I2991" s="1022"/>
      <c r="J2991" s="605"/>
      <c r="K2991" s="605"/>
      <c r="L2991" s="605"/>
      <c r="M2991" s="605"/>
    </row>
    <row r="2992" spans="1:13" s="606" customFormat="1" ht="15" customHeight="1">
      <c r="A2992" s="568">
        <v>7</v>
      </c>
      <c r="B2992" s="616" t="s">
        <v>6090</v>
      </c>
      <c r="C2992" s="616" t="s">
        <v>6097</v>
      </c>
      <c r="D2992" s="441"/>
      <c r="E2992" s="1083">
        <v>4200</v>
      </c>
      <c r="F2992" s="1022">
        <v>4200</v>
      </c>
      <c r="G2992" s="1022">
        <v>2940</v>
      </c>
      <c r="H2992" s="1022">
        <v>2100</v>
      </c>
      <c r="I2992" s="1022"/>
      <c r="J2992" s="605"/>
      <c r="K2992" s="605"/>
      <c r="L2992" s="605"/>
      <c r="M2992" s="605"/>
    </row>
    <row r="2993" spans="1:13" s="606" customFormat="1" ht="15" customHeight="1">
      <c r="A2993" s="568">
        <v>8</v>
      </c>
      <c r="B2993" s="616" t="s">
        <v>6090</v>
      </c>
      <c r="C2993" s="616" t="s">
        <v>6098</v>
      </c>
      <c r="D2993" s="441"/>
      <c r="E2993" s="1083">
        <v>3900</v>
      </c>
      <c r="F2993" s="1022">
        <v>3900</v>
      </c>
      <c r="G2993" s="1022">
        <v>2730</v>
      </c>
      <c r="H2993" s="1022">
        <v>1950</v>
      </c>
      <c r="I2993" s="1022"/>
      <c r="J2993" s="605"/>
      <c r="K2993" s="605"/>
      <c r="L2993" s="605"/>
      <c r="M2993" s="605"/>
    </row>
    <row r="2994" spans="1:13" s="606" customFormat="1" ht="15" customHeight="1">
      <c r="A2994" s="568">
        <v>9</v>
      </c>
      <c r="B2994" s="616" t="s">
        <v>6090</v>
      </c>
      <c r="C2994" s="616" t="s">
        <v>6099</v>
      </c>
      <c r="D2994" s="441"/>
      <c r="E2994" s="1083">
        <v>2000</v>
      </c>
      <c r="F2994" s="1022">
        <v>2400</v>
      </c>
      <c r="G2994" s="1022">
        <v>1680</v>
      </c>
      <c r="H2994" s="1022">
        <v>1200</v>
      </c>
      <c r="I2994" s="1022"/>
      <c r="J2994" s="605"/>
      <c r="K2994" s="605"/>
      <c r="L2994" s="605"/>
      <c r="M2994" s="605"/>
    </row>
    <row r="2995" spans="1:13" s="606" customFormat="1" ht="15" customHeight="1">
      <c r="A2995" s="568">
        <v>10</v>
      </c>
      <c r="B2995" s="616" t="s">
        <v>6100</v>
      </c>
      <c r="C2995" s="616" t="s">
        <v>6101</v>
      </c>
      <c r="D2995" s="441"/>
      <c r="E2995" s="1083">
        <v>3900</v>
      </c>
      <c r="F2995" s="1022">
        <v>3900</v>
      </c>
      <c r="G2995" s="1022">
        <v>0</v>
      </c>
      <c r="H2995" s="1022">
        <v>0</v>
      </c>
      <c r="I2995" s="1022"/>
      <c r="J2995" s="605"/>
      <c r="K2995" s="605"/>
      <c r="L2995" s="605"/>
      <c r="M2995" s="605"/>
    </row>
    <row r="2996" spans="1:13" s="606" customFormat="1" ht="15" customHeight="1">
      <c r="A2996" s="568">
        <v>11</v>
      </c>
      <c r="B2996" s="616" t="s">
        <v>6100</v>
      </c>
      <c r="C2996" s="616" t="s">
        <v>6102</v>
      </c>
      <c r="D2996" s="441"/>
      <c r="E2996" s="1083">
        <v>1300</v>
      </c>
      <c r="F2996" s="1022">
        <v>1300</v>
      </c>
      <c r="G2996" s="1022">
        <v>0</v>
      </c>
      <c r="H2996" s="1022">
        <v>0</v>
      </c>
      <c r="I2996" s="1022"/>
      <c r="J2996" s="605"/>
      <c r="K2996" s="605"/>
      <c r="L2996" s="605"/>
      <c r="M2996" s="605"/>
    </row>
    <row r="2997" spans="1:13" s="606" customFormat="1" ht="15" customHeight="1">
      <c r="A2997" s="568">
        <v>12</v>
      </c>
      <c r="B2997" s="616" t="s">
        <v>6103</v>
      </c>
      <c r="C2997" s="616" t="s">
        <v>6104</v>
      </c>
      <c r="D2997" s="441"/>
      <c r="E2997" s="1083">
        <v>14500</v>
      </c>
      <c r="F2997" s="1022">
        <v>14500</v>
      </c>
      <c r="G2997" s="1022">
        <v>10150</v>
      </c>
      <c r="H2997" s="1022">
        <v>0</v>
      </c>
      <c r="I2997" s="1022"/>
      <c r="J2997" s="605"/>
      <c r="K2997" s="605"/>
      <c r="L2997" s="605"/>
      <c r="M2997" s="605"/>
    </row>
    <row r="2998" spans="1:13" s="606" customFormat="1" ht="15" customHeight="1">
      <c r="A2998" s="568">
        <v>13</v>
      </c>
      <c r="B2998" s="616" t="s">
        <v>6103</v>
      </c>
      <c r="C2998" s="616" t="s">
        <v>6105</v>
      </c>
      <c r="D2998" s="441"/>
      <c r="E2998" s="1083">
        <v>3200</v>
      </c>
      <c r="F2998" s="1022">
        <v>3200</v>
      </c>
      <c r="G2998" s="1022">
        <v>2240</v>
      </c>
      <c r="H2998" s="1022">
        <v>1600</v>
      </c>
      <c r="I2998" s="1022"/>
      <c r="J2998" s="605"/>
      <c r="K2998" s="605"/>
      <c r="L2998" s="605"/>
      <c r="M2998" s="605"/>
    </row>
    <row r="2999" spans="1:13" s="606" customFormat="1" ht="15" customHeight="1">
      <c r="A2999" s="568">
        <v>14</v>
      </c>
      <c r="B2999" s="616" t="s">
        <v>6103</v>
      </c>
      <c r="C2999" s="616" t="s">
        <v>6106</v>
      </c>
      <c r="D2999" s="441"/>
      <c r="E2999" s="1083">
        <v>1300</v>
      </c>
      <c r="F2999" s="1022">
        <v>1300</v>
      </c>
      <c r="G2999" s="1022">
        <v>910</v>
      </c>
      <c r="H2999" s="1022">
        <v>650</v>
      </c>
      <c r="I2999" s="1022"/>
      <c r="J2999" s="605"/>
      <c r="K2999" s="605"/>
      <c r="L2999" s="605"/>
      <c r="M2999" s="605"/>
    </row>
    <row r="3000" spans="1:13" s="606" customFormat="1" ht="15" customHeight="1">
      <c r="A3000" s="568">
        <v>15</v>
      </c>
      <c r="B3000" s="616" t="s">
        <v>6103</v>
      </c>
      <c r="C3000" s="616" t="s">
        <v>6107</v>
      </c>
      <c r="D3000" s="441"/>
      <c r="E3000" s="1083">
        <v>780</v>
      </c>
      <c r="F3000" s="1022">
        <v>850</v>
      </c>
      <c r="G3000" s="1022">
        <v>595</v>
      </c>
      <c r="H3000" s="1022">
        <v>425</v>
      </c>
      <c r="I3000" s="1022"/>
      <c r="J3000" s="605"/>
      <c r="K3000" s="605"/>
      <c r="L3000" s="605"/>
      <c r="M3000" s="605"/>
    </row>
    <row r="3001" spans="1:13" s="606" customFormat="1" ht="15" customHeight="1">
      <c r="A3001" s="568">
        <v>16</v>
      </c>
      <c r="B3001" s="616" t="s">
        <v>6108</v>
      </c>
      <c r="C3001" s="616" t="s">
        <v>6109</v>
      </c>
      <c r="D3001" s="441"/>
      <c r="E3001" s="1083">
        <v>600</v>
      </c>
      <c r="F3001" s="1022">
        <v>680</v>
      </c>
      <c r="G3001" s="1022">
        <v>475.99999999999994</v>
      </c>
      <c r="H3001" s="1022">
        <v>340</v>
      </c>
      <c r="I3001" s="1022"/>
      <c r="J3001" s="605"/>
      <c r="K3001" s="605"/>
      <c r="L3001" s="605"/>
      <c r="M3001" s="605"/>
    </row>
    <row r="3002" spans="1:13" s="606" customFormat="1" ht="15" customHeight="1">
      <c r="A3002" s="568">
        <v>17</v>
      </c>
      <c r="B3002" s="616" t="s">
        <v>6108</v>
      </c>
      <c r="C3002" s="616" t="s">
        <v>6110</v>
      </c>
      <c r="D3002" s="441"/>
      <c r="E3002" s="1083">
        <v>500</v>
      </c>
      <c r="F3002" s="1022">
        <v>550</v>
      </c>
      <c r="G3002" s="1022">
        <v>385</v>
      </c>
      <c r="H3002" s="1022">
        <v>275</v>
      </c>
      <c r="I3002" s="1022"/>
      <c r="J3002" s="605"/>
      <c r="K3002" s="605"/>
      <c r="L3002" s="605"/>
      <c r="M3002" s="605"/>
    </row>
    <row r="3003" spans="1:13" s="606" customFormat="1" ht="15" customHeight="1">
      <c r="A3003" s="568">
        <v>18</v>
      </c>
      <c r="B3003" s="616" t="s">
        <v>6108</v>
      </c>
      <c r="C3003" s="616" t="s">
        <v>6111</v>
      </c>
      <c r="D3003" s="441"/>
      <c r="E3003" s="1083">
        <v>380</v>
      </c>
      <c r="F3003" s="1022">
        <v>460</v>
      </c>
      <c r="G3003" s="1022">
        <v>322</v>
      </c>
      <c r="H3003" s="1022">
        <v>0</v>
      </c>
      <c r="I3003" s="1022"/>
      <c r="J3003" s="605"/>
      <c r="K3003" s="605"/>
      <c r="L3003" s="605"/>
      <c r="M3003" s="605"/>
    </row>
    <row r="3004" spans="1:13" s="606" customFormat="1" ht="15" customHeight="1">
      <c r="A3004" s="568">
        <v>19</v>
      </c>
      <c r="B3004" s="616" t="s">
        <v>6112</v>
      </c>
      <c r="C3004" s="616" t="s">
        <v>6113</v>
      </c>
      <c r="D3004" s="441"/>
      <c r="E3004" s="1083">
        <v>1000</v>
      </c>
      <c r="F3004" s="1022">
        <v>1000</v>
      </c>
      <c r="G3004" s="1022">
        <v>700</v>
      </c>
      <c r="H3004" s="1022">
        <v>0</v>
      </c>
      <c r="I3004" s="1022"/>
      <c r="J3004" s="605"/>
      <c r="K3004" s="605"/>
      <c r="L3004" s="605"/>
      <c r="M3004" s="605"/>
    </row>
    <row r="3005" spans="1:13" s="606" customFormat="1" ht="15" customHeight="1">
      <c r="A3005" s="568">
        <v>20</v>
      </c>
      <c r="B3005" s="616" t="s">
        <v>6112</v>
      </c>
      <c r="C3005" s="616" t="s">
        <v>6114</v>
      </c>
      <c r="D3005" s="441"/>
      <c r="E3005" s="1083">
        <v>440</v>
      </c>
      <c r="F3005" s="1022">
        <v>440</v>
      </c>
      <c r="G3005" s="1022">
        <v>308</v>
      </c>
      <c r="H3005" s="1022">
        <v>0</v>
      </c>
      <c r="I3005" s="1022"/>
      <c r="J3005" s="605"/>
      <c r="K3005" s="605"/>
      <c r="L3005" s="605"/>
      <c r="M3005" s="605"/>
    </row>
    <row r="3006" spans="1:13" s="606" customFormat="1" ht="15" customHeight="1">
      <c r="A3006" s="568">
        <v>21</v>
      </c>
      <c r="B3006" s="616" t="s">
        <v>6112</v>
      </c>
      <c r="C3006" s="616" t="s">
        <v>6115</v>
      </c>
      <c r="D3006" s="441"/>
      <c r="E3006" s="1083">
        <v>250</v>
      </c>
      <c r="F3006" s="1022">
        <v>250</v>
      </c>
      <c r="G3006" s="1022">
        <v>175</v>
      </c>
      <c r="H3006" s="1022">
        <v>0</v>
      </c>
      <c r="I3006" s="1022"/>
      <c r="J3006" s="605"/>
      <c r="K3006" s="605"/>
      <c r="L3006" s="605"/>
      <c r="M3006" s="605"/>
    </row>
    <row r="3007" spans="1:13" s="606" customFormat="1" ht="15" customHeight="1">
      <c r="A3007" s="568">
        <v>22</v>
      </c>
      <c r="B3007" s="616" t="s">
        <v>6116</v>
      </c>
      <c r="C3007" s="616" t="s">
        <v>6113</v>
      </c>
      <c r="D3007" s="441"/>
      <c r="E3007" s="1083">
        <v>1000</v>
      </c>
      <c r="F3007" s="1022">
        <v>1000</v>
      </c>
      <c r="G3007" s="1022">
        <v>700</v>
      </c>
      <c r="H3007" s="1022">
        <v>0</v>
      </c>
      <c r="I3007" s="1022"/>
      <c r="J3007" s="605"/>
      <c r="K3007" s="605"/>
      <c r="L3007" s="605"/>
      <c r="M3007" s="605"/>
    </row>
    <row r="3008" spans="1:13" s="606" customFormat="1" ht="15" customHeight="1">
      <c r="A3008" s="568">
        <v>23</v>
      </c>
      <c r="B3008" s="616" t="s">
        <v>6117</v>
      </c>
      <c r="C3008" s="616" t="s">
        <v>6118</v>
      </c>
      <c r="D3008" s="441"/>
      <c r="E3008" s="1083">
        <v>650</v>
      </c>
      <c r="F3008" s="1022">
        <v>650</v>
      </c>
      <c r="G3008" s="1022">
        <v>455</v>
      </c>
      <c r="H3008" s="1022">
        <v>0</v>
      </c>
      <c r="I3008" s="1022"/>
      <c r="J3008" s="605"/>
      <c r="K3008" s="605"/>
      <c r="L3008" s="605"/>
      <c r="M3008" s="605"/>
    </row>
    <row r="3009" spans="1:13" s="606" customFormat="1" ht="15" customHeight="1">
      <c r="A3009" s="568">
        <v>24</v>
      </c>
      <c r="B3009" s="616" t="s">
        <v>1322</v>
      </c>
      <c r="C3009" s="616" t="s">
        <v>6119</v>
      </c>
      <c r="D3009" s="441"/>
      <c r="E3009" s="1083">
        <v>750</v>
      </c>
      <c r="F3009" s="1022">
        <v>750</v>
      </c>
      <c r="G3009" s="1022">
        <v>525</v>
      </c>
      <c r="H3009" s="1022">
        <v>0</v>
      </c>
      <c r="I3009" s="1022"/>
      <c r="J3009" s="605"/>
      <c r="K3009" s="605"/>
      <c r="L3009" s="605"/>
      <c r="M3009" s="605"/>
    </row>
    <row r="3010" spans="1:13" s="606" customFormat="1" ht="15" customHeight="1">
      <c r="A3010" s="568">
        <v>25</v>
      </c>
      <c r="B3010" s="616" t="s">
        <v>1322</v>
      </c>
      <c r="C3010" s="616" t="s">
        <v>6120</v>
      </c>
      <c r="D3010" s="441"/>
      <c r="E3010" s="1083">
        <v>380</v>
      </c>
      <c r="F3010" s="1022">
        <v>380</v>
      </c>
      <c r="G3010" s="1022">
        <v>266</v>
      </c>
      <c r="H3010" s="1022">
        <v>0</v>
      </c>
      <c r="I3010" s="1022"/>
      <c r="J3010" s="605"/>
      <c r="K3010" s="605"/>
      <c r="L3010" s="605"/>
      <c r="M3010" s="605"/>
    </row>
    <row r="3011" spans="1:13" s="606" customFormat="1" ht="15" customHeight="1">
      <c r="A3011" s="568">
        <v>26</v>
      </c>
      <c r="B3011" s="616" t="s">
        <v>1591</v>
      </c>
      <c r="C3011" s="616" t="s">
        <v>6119</v>
      </c>
      <c r="D3011" s="441"/>
      <c r="E3011" s="1083">
        <v>900</v>
      </c>
      <c r="F3011" s="1022">
        <v>900</v>
      </c>
      <c r="G3011" s="1022">
        <v>630</v>
      </c>
      <c r="H3011" s="1022">
        <v>0</v>
      </c>
      <c r="I3011" s="1022"/>
      <c r="J3011" s="605"/>
      <c r="K3011" s="605"/>
      <c r="L3011" s="605"/>
      <c r="M3011" s="605"/>
    </row>
    <row r="3012" spans="1:13" s="606" customFormat="1" ht="15" customHeight="1">
      <c r="A3012" s="568">
        <v>27</v>
      </c>
      <c r="B3012" s="616" t="s">
        <v>1591</v>
      </c>
      <c r="C3012" s="616" t="s">
        <v>6121</v>
      </c>
      <c r="D3012" s="441"/>
      <c r="E3012" s="1083">
        <v>380</v>
      </c>
      <c r="F3012" s="1022">
        <v>460</v>
      </c>
      <c r="G3012" s="1022">
        <v>322</v>
      </c>
      <c r="H3012" s="1022">
        <v>0</v>
      </c>
      <c r="I3012" s="1022"/>
      <c r="J3012" s="605"/>
      <c r="K3012" s="605"/>
      <c r="L3012" s="605"/>
      <c r="M3012" s="605"/>
    </row>
    <row r="3013" spans="1:13" s="606" customFormat="1" ht="15" customHeight="1">
      <c r="A3013" s="568">
        <v>28</v>
      </c>
      <c r="B3013" s="616" t="s">
        <v>6122</v>
      </c>
      <c r="C3013" s="616" t="s">
        <v>6123</v>
      </c>
      <c r="D3013" s="441"/>
      <c r="E3013" s="1083">
        <v>380</v>
      </c>
      <c r="F3013" s="1022">
        <v>480</v>
      </c>
      <c r="G3013" s="1022">
        <v>336</v>
      </c>
      <c r="H3013" s="1022">
        <v>240</v>
      </c>
      <c r="I3013" s="1022"/>
      <c r="J3013" s="605"/>
      <c r="K3013" s="605"/>
      <c r="L3013" s="605"/>
      <c r="M3013" s="605"/>
    </row>
    <row r="3014" spans="1:13" s="606" customFormat="1" ht="15" customHeight="1">
      <c r="A3014" s="568">
        <v>29</v>
      </c>
      <c r="B3014" s="616" t="s">
        <v>6122</v>
      </c>
      <c r="C3014" s="616" t="s">
        <v>6124</v>
      </c>
      <c r="D3014" s="441"/>
      <c r="E3014" s="1083">
        <v>320</v>
      </c>
      <c r="F3014" s="1022">
        <v>460</v>
      </c>
      <c r="G3014" s="1022">
        <v>322</v>
      </c>
      <c r="H3014" s="1022">
        <v>230</v>
      </c>
      <c r="I3014" s="1022"/>
      <c r="J3014" s="605"/>
      <c r="K3014" s="605"/>
      <c r="L3014" s="605"/>
      <c r="M3014" s="605"/>
    </row>
    <row r="3015" spans="1:13" s="606" customFormat="1" ht="15" customHeight="1">
      <c r="A3015" s="568">
        <v>30</v>
      </c>
      <c r="B3015" s="616" t="s">
        <v>1427</v>
      </c>
      <c r="C3015" s="616" t="s">
        <v>6125</v>
      </c>
      <c r="D3015" s="441"/>
      <c r="E3015" s="1083">
        <v>320</v>
      </c>
      <c r="F3015" s="1022">
        <v>320</v>
      </c>
      <c r="G3015" s="1022">
        <v>224</v>
      </c>
      <c r="H3015" s="1022">
        <v>0</v>
      </c>
      <c r="I3015" s="1022"/>
      <c r="J3015" s="605"/>
      <c r="K3015" s="605"/>
      <c r="L3015" s="605"/>
      <c r="M3015" s="605"/>
    </row>
    <row r="3016" spans="1:13" s="606" customFormat="1" ht="15" customHeight="1">
      <c r="A3016" s="568">
        <v>31</v>
      </c>
      <c r="B3016" s="616" t="s">
        <v>1427</v>
      </c>
      <c r="C3016" s="616" t="s">
        <v>6126</v>
      </c>
      <c r="D3016" s="441"/>
      <c r="E3016" s="1083">
        <v>250</v>
      </c>
      <c r="F3016" s="1022">
        <v>250</v>
      </c>
      <c r="G3016" s="1022">
        <v>175</v>
      </c>
      <c r="H3016" s="1022">
        <v>0</v>
      </c>
      <c r="I3016" s="1022"/>
      <c r="J3016" s="605"/>
      <c r="K3016" s="605"/>
      <c r="L3016" s="605"/>
      <c r="M3016" s="605"/>
    </row>
    <row r="3017" spans="1:13" s="606" customFormat="1" ht="15" customHeight="1">
      <c r="A3017" s="568">
        <v>32</v>
      </c>
      <c r="B3017" s="616" t="s">
        <v>2027</v>
      </c>
      <c r="C3017" s="616" t="s">
        <v>6127</v>
      </c>
      <c r="D3017" s="441"/>
      <c r="E3017" s="1083">
        <v>250</v>
      </c>
      <c r="F3017" s="1022">
        <v>250</v>
      </c>
      <c r="G3017" s="1022">
        <v>175</v>
      </c>
      <c r="H3017" s="1022">
        <v>125</v>
      </c>
      <c r="I3017" s="1022"/>
      <c r="J3017" s="605"/>
      <c r="K3017" s="605"/>
      <c r="L3017" s="605"/>
      <c r="M3017" s="605"/>
    </row>
    <row r="3018" spans="1:13" s="606" customFormat="1" ht="15" customHeight="1">
      <c r="A3018" s="568">
        <v>33</v>
      </c>
      <c r="B3018" s="616" t="s">
        <v>6128</v>
      </c>
      <c r="C3018" s="616" t="s">
        <v>6129</v>
      </c>
      <c r="D3018" s="441"/>
      <c r="E3018" s="1083">
        <v>600</v>
      </c>
      <c r="F3018" s="1022">
        <v>600</v>
      </c>
      <c r="G3018" s="1022">
        <v>420</v>
      </c>
      <c r="H3018" s="1022">
        <v>300</v>
      </c>
      <c r="I3018" s="1022"/>
      <c r="J3018" s="605"/>
      <c r="K3018" s="605"/>
      <c r="L3018" s="605"/>
      <c r="M3018" s="605"/>
    </row>
    <row r="3019" spans="1:13" s="606" customFormat="1" ht="15" customHeight="1">
      <c r="A3019" s="568">
        <v>34</v>
      </c>
      <c r="B3019" s="616" t="s">
        <v>6128</v>
      </c>
      <c r="C3019" s="616" t="s">
        <v>6130</v>
      </c>
      <c r="D3019" s="441"/>
      <c r="E3019" s="1083">
        <v>320</v>
      </c>
      <c r="F3019" s="1022">
        <v>320</v>
      </c>
      <c r="G3019" s="1022">
        <v>224</v>
      </c>
      <c r="H3019" s="1022">
        <v>160</v>
      </c>
      <c r="I3019" s="1022"/>
      <c r="J3019" s="605"/>
      <c r="K3019" s="605"/>
      <c r="L3019" s="605"/>
      <c r="M3019" s="605"/>
    </row>
    <row r="3020" spans="1:13" s="606" customFormat="1" ht="15" customHeight="1">
      <c r="A3020" s="568">
        <v>35</v>
      </c>
      <c r="B3020" s="616" t="s">
        <v>6128</v>
      </c>
      <c r="C3020" s="616" t="s">
        <v>6131</v>
      </c>
      <c r="D3020" s="441"/>
      <c r="E3020" s="1083">
        <v>250</v>
      </c>
      <c r="F3020" s="1022">
        <v>250</v>
      </c>
      <c r="G3020" s="1022">
        <v>175</v>
      </c>
      <c r="H3020" s="1022">
        <v>125</v>
      </c>
      <c r="I3020" s="1022"/>
      <c r="J3020" s="605"/>
      <c r="K3020" s="605"/>
      <c r="L3020" s="605"/>
      <c r="M3020" s="605"/>
    </row>
    <row r="3021" spans="1:13" s="606" customFormat="1" ht="15" customHeight="1">
      <c r="A3021" s="568">
        <v>36</v>
      </c>
      <c r="B3021" s="616" t="s">
        <v>6132</v>
      </c>
      <c r="C3021" s="616" t="s">
        <v>6133</v>
      </c>
      <c r="D3021" s="441"/>
      <c r="E3021" s="1083">
        <v>650</v>
      </c>
      <c r="F3021" s="1022">
        <v>700</v>
      </c>
      <c r="G3021" s="1022">
        <v>489.99999999999994</v>
      </c>
      <c r="H3021" s="1022">
        <v>350</v>
      </c>
      <c r="I3021" s="1022"/>
      <c r="J3021" s="605"/>
      <c r="K3021" s="605"/>
      <c r="L3021" s="605"/>
      <c r="M3021" s="605"/>
    </row>
    <row r="3022" spans="1:13" s="606" customFormat="1" ht="15" customHeight="1">
      <c r="A3022" s="568">
        <v>37</v>
      </c>
      <c r="B3022" s="616" t="s">
        <v>6132</v>
      </c>
      <c r="C3022" s="616" t="s">
        <v>6134</v>
      </c>
      <c r="D3022" s="441"/>
      <c r="E3022" s="1083">
        <v>380</v>
      </c>
      <c r="F3022" s="1022">
        <v>450</v>
      </c>
      <c r="G3022" s="1022">
        <v>315</v>
      </c>
      <c r="H3022" s="1022">
        <v>225</v>
      </c>
      <c r="I3022" s="1022"/>
      <c r="J3022" s="605"/>
      <c r="K3022" s="605"/>
      <c r="L3022" s="605"/>
      <c r="M3022" s="605"/>
    </row>
    <row r="3023" spans="1:13" s="606" customFormat="1" ht="15" customHeight="1">
      <c r="A3023" s="568">
        <v>38</v>
      </c>
      <c r="B3023" s="616" t="s">
        <v>6132</v>
      </c>
      <c r="C3023" s="616" t="s">
        <v>6135</v>
      </c>
      <c r="D3023" s="441"/>
      <c r="E3023" s="1083">
        <v>250</v>
      </c>
      <c r="F3023" s="1022">
        <v>250</v>
      </c>
      <c r="G3023" s="1022">
        <v>175</v>
      </c>
      <c r="H3023" s="1022">
        <v>125</v>
      </c>
      <c r="I3023" s="1022"/>
      <c r="J3023" s="605"/>
      <c r="K3023" s="605"/>
      <c r="L3023" s="605"/>
      <c r="M3023" s="605"/>
    </row>
    <row r="3024" spans="1:13" s="606" customFormat="1" ht="15" customHeight="1">
      <c r="A3024" s="568">
        <v>39</v>
      </c>
      <c r="B3024" s="616" t="s">
        <v>6136</v>
      </c>
      <c r="C3024" s="616" t="s">
        <v>6137</v>
      </c>
      <c r="D3024" s="441"/>
      <c r="E3024" s="1083">
        <v>380</v>
      </c>
      <c r="F3024" s="1022">
        <v>380</v>
      </c>
      <c r="G3024" s="1022">
        <v>266</v>
      </c>
      <c r="H3024" s="1022">
        <v>190</v>
      </c>
      <c r="I3024" s="1022"/>
      <c r="J3024" s="605"/>
      <c r="K3024" s="605"/>
      <c r="L3024" s="605"/>
      <c r="M3024" s="605"/>
    </row>
    <row r="3025" spans="1:13" s="606" customFormat="1" ht="15" customHeight="1">
      <c r="A3025" s="568">
        <v>40</v>
      </c>
      <c r="B3025" s="616" t="s">
        <v>6136</v>
      </c>
      <c r="C3025" s="616" t="s">
        <v>6138</v>
      </c>
      <c r="D3025" s="441"/>
      <c r="E3025" s="1083">
        <v>250</v>
      </c>
      <c r="F3025" s="1022">
        <v>250</v>
      </c>
      <c r="G3025" s="1022">
        <v>175</v>
      </c>
      <c r="H3025" s="1022">
        <v>125</v>
      </c>
      <c r="I3025" s="1022"/>
      <c r="J3025" s="605"/>
      <c r="K3025" s="605"/>
      <c r="L3025" s="605"/>
      <c r="M3025" s="605"/>
    </row>
    <row r="3026" spans="1:13" s="606" customFormat="1" ht="15" customHeight="1">
      <c r="A3026" s="568">
        <v>41</v>
      </c>
      <c r="B3026" s="616" t="s">
        <v>6139</v>
      </c>
      <c r="C3026" s="616" t="s">
        <v>6140</v>
      </c>
      <c r="D3026" s="441"/>
      <c r="E3026" s="1083">
        <v>570</v>
      </c>
      <c r="F3026" s="1022">
        <v>620</v>
      </c>
      <c r="G3026" s="1022">
        <v>434</v>
      </c>
      <c r="H3026" s="1022">
        <v>310</v>
      </c>
      <c r="I3026" s="1022"/>
      <c r="J3026" s="605"/>
      <c r="K3026" s="605"/>
      <c r="L3026" s="605"/>
      <c r="M3026" s="605"/>
    </row>
    <row r="3027" spans="1:13" s="606" customFormat="1" ht="15" customHeight="1">
      <c r="A3027" s="568">
        <v>42</v>
      </c>
      <c r="B3027" s="616" t="s">
        <v>6139</v>
      </c>
      <c r="C3027" s="616" t="s">
        <v>6141</v>
      </c>
      <c r="D3027" s="441"/>
      <c r="E3027" s="1083">
        <v>380</v>
      </c>
      <c r="F3027" s="1022">
        <v>450</v>
      </c>
      <c r="G3027" s="1022">
        <v>315</v>
      </c>
      <c r="H3027" s="1022">
        <v>225</v>
      </c>
      <c r="I3027" s="1022"/>
      <c r="J3027" s="605"/>
      <c r="K3027" s="605"/>
      <c r="L3027" s="605"/>
      <c r="M3027" s="605"/>
    </row>
    <row r="3028" spans="1:13" s="606" customFormat="1" ht="15" customHeight="1">
      <c r="A3028" s="568">
        <v>43</v>
      </c>
      <c r="B3028" s="616" t="s">
        <v>6142</v>
      </c>
      <c r="C3028" s="616" t="s">
        <v>6143</v>
      </c>
      <c r="D3028" s="441"/>
      <c r="E3028" s="1083">
        <v>1000</v>
      </c>
      <c r="F3028" s="1022">
        <v>1100</v>
      </c>
      <c r="G3028" s="1022">
        <v>770</v>
      </c>
      <c r="H3028" s="1022">
        <v>550</v>
      </c>
      <c r="I3028" s="1022"/>
      <c r="J3028" s="605"/>
      <c r="K3028" s="605"/>
      <c r="L3028" s="605"/>
      <c r="M3028" s="605"/>
    </row>
    <row r="3029" spans="1:13" s="606" customFormat="1" ht="15" customHeight="1">
      <c r="A3029" s="568">
        <v>44</v>
      </c>
      <c r="B3029" s="616" t="s">
        <v>6142</v>
      </c>
      <c r="C3029" s="616" t="s">
        <v>6144</v>
      </c>
      <c r="D3029" s="441"/>
      <c r="E3029" s="1083">
        <v>600</v>
      </c>
      <c r="F3029" s="1022">
        <v>600</v>
      </c>
      <c r="G3029" s="1022">
        <v>420</v>
      </c>
      <c r="H3029" s="1022">
        <v>300</v>
      </c>
      <c r="I3029" s="1022"/>
      <c r="J3029" s="605"/>
      <c r="K3029" s="605"/>
      <c r="L3029" s="605"/>
      <c r="M3029" s="605"/>
    </row>
    <row r="3030" spans="1:13" s="606" customFormat="1" ht="15" customHeight="1">
      <c r="A3030" s="568">
        <v>45</v>
      </c>
      <c r="B3030" s="616" t="s">
        <v>1710</v>
      </c>
      <c r="C3030" s="616" t="s">
        <v>6143</v>
      </c>
      <c r="D3030" s="441"/>
      <c r="E3030" s="1083">
        <v>650</v>
      </c>
      <c r="F3030" s="1022">
        <v>720</v>
      </c>
      <c r="G3030" s="1022">
        <v>503.99999999999994</v>
      </c>
      <c r="H3030" s="1022">
        <v>360</v>
      </c>
      <c r="I3030" s="1022"/>
      <c r="J3030" s="605"/>
      <c r="K3030" s="605"/>
      <c r="L3030" s="605"/>
      <c r="M3030" s="605"/>
    </row>
    <row r="3031" spans="1:13" s="606" customFormat="1" ht="15" customHeight="1">
      <c r="A3031" s="568">
        <v>46</v>
      </c>
      <c r="B3031" s="616" t="s">
        <v>1710</v>
      </c>
      <c r="C3031" s="616" t="s">
        <v>6145</v>
      </c>
      <c r="D3031" s="441"/>
      <c r="E3031" s="1083">
        <v>380</v>
      </c>
      <c r="F3031" s="1022">
        <v>380</v>
      </c>
      <c r="G3031" s="1022">
        <v>266</v>
      </c>
      <c r="H3031" s="1022">
        <v>190</v>
      </c>
      <c r="I3031" s="1022"/>
      <c r="J3031" s="605"/>
      <c r="K3031" s="605"/>
      <c r="L3031" s="605"/>
      <c r="M3031" s="605"/>
    </row>
    <row r="3032" spans="1:13" s="606" customFormat="1" ht="15" customHeight="1">
      <c r="A3032" s="568">
        <v>47</v>
      </c>
      <c r="B3032" s="616" t="s">
        <v>2022</v>
      </c>
      <c r="C3032" s="616" t="s">
        <v>6143</v>
      </c>
      <c r="D3032" s="441"/>
      <c r="E3032" s="1083">
        <v>650</v>
      </c>
      <c r="F3032" s="1022">
        <v>650</v>
      </c>
      <c r="G3032" s="1022">
        <v>455</v>
      </c>
      <c r="H3032" s="1022">
        <v>325</v>
      </c>
      <c r="I3032" s="1022"/>
      <c r="J3032" s="605"/>
      <c r="K3032" s="605"/>
      <c r="L3032" s="605"/>
      <c r="M3032" s="605"/>
    </row>
    <row r="3033" spans="1:13" s="606" customFormat="1" ht="15" customHeight="1">
      <c r="A3033" s="568">
        <v>48</v>
      </c>
      <c r="B3033" s="616" t="s">
        <v>2022</v>
      </c>
      <c r="C3033" s="616" t="s">
        <v>6146</v>
      </c>
      <c r="D3033" s="441"/>
      <c r="E3033" s="1083">
        <v>380</v>
      </c>
      <c r="F3033" s="1022">
        <v>380</v>
      </c>
      <c r="G3033" s="1022">
        <v>266</v>
      </c>
      <c r="H3033" s="1022">
        <v>190</v>
      </c>
      <c r="I3033" s="1022"/>
      <c r="J3033" s="605"/>
      <c r="K3033" s="605"/>
      <c r="L3033" s="605"/>
      <c r="M3033" s="605"/>
    </row>
    <row r="3034" spans="1:13" s="606" customFormat="1" ht="15" customHeight="1">
      <c r="A3034" s="568">
        <v>49</v>
      </c>
      <c r="B3034" s="616" t="s">
        <v>6147</v>
      </c>
      <c r="C3034" s="616" t="s">
        <v>6143</v>
      </c>
      <c r="D3034" s="441"/>
      <c r="E3034" s="1083">
        <v>380</v>
      </c>
      <c r="F3034" s="1022">
        <v>380</v>
      </c>
      <c r="G3034" s="1022">
        <v>266</v>
      </c>
      <c r="H3034" s="1022">
        <v>190</v>
      </c>
      <c r="I3034" s="1022"/>
      <c r="J3034" s="605"/>
      <c r="K3034" s="605"/>
      <c r="L3034" s="605"/>
      <c r="M3034" s="605"/>
    </row>
    <row r="3035" spans="1:13" s="606" customFormat="1" ht="15" customHeight="1">
      <c r="A3035" s="568">
        <v>50</v>
      </c>
      <c r="B3035" s="616" t="s">
        <v>6147</v>
      </c>
      <c r="C3035" s="616" t="s">
        <v>6146</v>
      </c>
      <c r="D3035" s="441"/>
      <c r="E3035" s="1083">
        <v>250</v>
      </c>
      <c r="F3035" s="1022">
        <v>280</v>
      </c>
      <c r="G3035" s="1022">
        <v>196</v>
      </c>
      <c r="H3035" s="1022">
        <v>140</v>
      </c>
      <c r="I3035" s="1022"/>
      <c r="J3035" s="605"/>
      <c r="K3035" s="605"/>
      <c r="L3035" s="605"/>
      <c r="M3035" s="605"/>
    </row>
    <row r="3036" spans="1:13" s="606" customFormat="1" ht="15" customHeight="1">
      <c r="A3036" s="568">
        <v>51</v>
      </c>
      <c r="B3036" s="616" t="s">
        <v>1728</v>
      </c>
      <c r="C3036" s="616" t="s">
        <v>6148</v>
      </c>
      <c r="D3036" s="441"/>
      <c r="E3036" s="1083">
        <v>750</v>
      </c>
      <c r="F3036" s="1022">
        <v>750</v>
      </c>
      <c r="G3036" s="1022">
        <v>525</v>
      </c>
      <c r="H3036" s="1022">
        <v>375</v>
      </c>
      <c r="I3036" s="1022"/>
      <c r="J3036" s="605"/>
      <c r="K3036" s="605"/>
      <c r="L3036" s="605"/>
      <c r="M3036" s="605"/>
    </row>
    <row r="3037" spans="1:13" s="606" customFormat="1" ht="15" customHeight="1">
      <c r="A3037" s="568">
        <v>52</v>
      </c>
      <c r="B3037" s="616" t="s">
        <v>1771</v>
      </c>
      <c r="C3037" s="616" t="s">
        <v>6149</v>
      </c>
      <c r="D3037" s="441"/>
      <c r="E3037" s="1083">
        <v>380</v>
      </c>
      <c r="F3037" s="1022">
        <v>400</v>
      </c>
      <c r="G3037" s="1022">
        <v>280</v>
      </c>
      <c r="H3037" s="1022">
        <v>200</v>
      </c>
      <c r="I3037" s="1022"/>
      <c r="J3037" s="605"/>
      <c r="K3037" s="605"/>
      <c r="L3037" s="605"/>
      <c r="M3037" s="605"/>
    </row>
    <row r="3038" spans="1:13" s="606" customFormat="1" ht="15" customHeight="1">
      <c r="A3038" s="568">
        <v>53</v>
      </c>
      <c r="B3038" s="616" t="s">
        <v>2012</v>
      </c>
      <c r="C3038" s="616" t="s">
        <v>6150</v>
      </c>
      <c r="D3038" s="441"/>
      <c r="E3038" s="1083">
        <v>380</v>
      </c>
      <c r="F3038" s="1022">
        <v>380</v>
      </c>
      <c r="G3038" s="1022">
        <v>266</v>
      </c>
      <c r="H3038" s="1022">
        <v>190</v>
      </c>
      <c r="I3038" s="1022"/>
      <c r="J3038" s="605"/>
      <c r="K3038" s="605"/>
      <c r="L3038" s="605"/>
      <c r="M3038" s="605"/>
    </row>
    <row r="3039" spans="1:13" s="606" customFormat="1" ht="15" customHeight="1">
      <c r="A3039" s="568">
        <v>54</v>
      </c>
      <c r="B3039" s="616" t="s">
        <v>2012</v>
      </c>
      <c r="C3039" s="616" t="s">
        <v>6151</v>
      </c>
      <c r="D3039" s="441"/>
      <c r="E3039" s="1083">
        <v>250</v>
      </c>
      <c r="F3039" s="1022">
        <v>330</v>
      </c>
      <c r="G3039" s="1022">
        <v>230.99999999999997</v>
      </c>
      <c r="H3039" s="1022">
        <v>165</v>
      </c>
      <c r="I3039" s="1022"/>
      <c r="J3039" s="605"/>
      <c r="K3039" s="605"/>
      <c r="L3039" s="605"/>
      <c r="M3039" s="605"/>
    </row>
    <row r="3040" spans="1:13" s="606" customFormat="1" ht="15" customHeight="1">
      <c r="A3040" s="568">
        <v>55</v>
      </c>
      <c r="B3040" s="616" t="s">
        <v>1333</v>
      </c>
      <c r="C3040" s="616" t="s">
        <v>6152</v>
      </c>
      <c r="D3040" s="441"/>
      <c r="E3040" s="1083">
        <v>250</v>
      </c>
      <c r="F3040" s="1022">
        <v>300</v>
      </c>
      <c r="G3040" s="1022">
        <v>210</v>
      </c>
      <c r="H3040" s="1022">
        <v>150</v>
      </c>
      <c r="I3040" s="1022"/>
      <c r="J3040" s="605"/>
      <c r="K3040" s="605"/>
      <c r="L3040" s="605"/>
      <c r="M3040" s="605"/>
    </row>
    <row r="3041" spans="1:13" s="606" customFormat="1" ht="15" customHeight="1">
      <c r="A3041" s="568">
        <v>56</v>
      </c>
      <c r="B3041" s="616" t="s">
        <v>1581</v>
      </c>
      <c r="C3041" s="616" t="s">
        <v>6152</v>
      </c>
      <c r="D3041" s="441"/>
      <c r="E3041" s="1083">
        <v>250</v>
      </c>
      <c r="F3041" s="1022">
        <v>250</v>
      </c>
      <c r="G3041" s="1022">
        <v>175</v>
      </c>
      <c r="H3041" s="1022">
        <v>125</v>
      </c>
      <c r="I3041" s="1022"/>
      <c r="J3041" s="605"/>
      <c r="K3041" s="605"/>
      <c r="L3041" s="605"/>
      <c r="M3041" s="605"/>
    </row>
    <row r="3042" spans="1:13" s="606" customFormat="1" ht="15" customHeight="1">
      <c r="A3042" s="568">
        <v>57</v>
      </c>
      <c r="B3042" s="616" t="s">
        <v>1347</v>
      </c>
      <c r="C3042" s="616" t="s">
        <v>6152</v>
      </c>
      <c r="D3042" s="441"/>
      <c r="E3042" s="1083">
        <v>250</v>
      </c>
      <c r="F3042" s="1022">
        <v>250</v>
      </c>
      <c r="G3042" s="1022">
        <v>175</v>
      </c>
      <c r="H3042" s="1022">
        <v>125</v>
      </c>
      <c r="I3042" s="1022"/>
      <c r="J3042" s="605"/>
      <c r="K3042" s="605"/>
      <c r="L3042" s="605"/>
      <c r="M3042" s="605"/>
    </row>
    <row r="3043" spans="1:13" s="606" customFormat="1" ht="15" customHeight="1">
      <c r="A3043" s="568">
        <v>58</v>
      </c>
      <c r="B3043" s="616" t="s">
        <v>2165</v>
      </c>
      <c r="C3043" s="616" t="s">
        <v>6153</v>
      </c>
      <c r="D3043" s="441"/>
      <c r="E3043" s="1083">
        <v>750</v>
      </c>
      <c r="F3043" s="1022">
        <v>750</v>
      </c>
      <c r="G3043" s="1022">
        <v>525</v>
      </c>
      <c r="H3043" s="1022">
        <v>375</v>
      </c>
      <c r="I3043" s="1022"/>
      <c r="J3043" s="605"/>
      <c r="K3043" s="605"/>
      <c r="L3043" s="605"/>
      <c r="M3043" s="605"/>
    </row>
    <row r="3044" spans="1:13" s="606" customFormat="1" ht="15" customHeight="1">
      <c r="A3044" s="568">
        <v>59</v>
      </c>
      <c r="B3044" s="616" t="s">
        <v>1316</v>
      </c>
      <c r="C3044" s="616" t="s">
        <v>6154</v>
      </c>
      <c r="D3044" s="441"/>
      <c r="E3044" s="1083">
        <v>380</v>
      </c>
      <c r="F3044" s="1022">
        <v>380</v>
      </c>
      <c r="G3044" s="1022">
        <v>266</v>
      </c>
      <c r="H3044" s="1022">
        <v>190</v>
      </c>
      <c r="I3044" s="1022"/>
      <c r="J3044" s="605"/>
      <c r="K3044" s="605"/>
      <c r="L3044" s="605"/>
      <c r="M3044" s="605"/>
    </row>
    <row r="3045" spans="1:13" s="606" customFormat="1" ht="15" customHeight="1">
      <c r="A3045" s="568">
        <v>60</v>
      </c>
      <c r="B3045" s="616" t="s">
        <v>1573</v>
      </c>
      <c r="C3045" s="616" t="s">
        <v>6155</v>
      </c>
      <c r="D3045" s="441"/>
      <c r="E3045" s="1083">
        <v>5700</v>
      </c>
      <c r="F3045" s="1022">
        <v>5700</v>
      </c>
      <c r="G3045" s="1022">
        <v>3989.9999999999995</v>
      </c>
      <c r="H3045" s="1022">
        <v>2850</v>
      </c>
      <c r="I3045" s="1022"/>
      <c r="J3045" s="605"/>
      <c r="K3045" s="605"/>
      <c r="L3045" s="605"/>
      <c r="M3045" s="605"/>
    </row>
    <row r="3046" spans="1:13" s="606" customFormat="1" ht="15" customHeight="1">
      <c r="A3046" s="568">
        <v>61</v>
      </c>
      <c r="B3046" s="616" t="s">
        <v>1573</v>
      </c>
      <c r="C3046" s="616" t="s">
        <v>6156</v>
      </c>
      <c r="D3046" s="441"/>
      <c r="E3046" s="1083">
        <v>2000</v>
      </c>
      <c r="F3046" s="1022">
        <v>2100</v>
      </c>
      <c r="G3046" s="1022">
        <v>1470</v>
      </c>
      <c r="H3046" s="1022">
        <v>1050</v>
      </c>
      <c r="I3046" s="1022"/>
      <c r="J3046" s="605"/>
      <c r="K3046" s="605"/>
      <c r="L3046" s="605"/>
      <c r="M3046" s="605"/>
    </row>
    <row r="3047" spans="1:13" s="606" customFormat="1" ht="15" customHeight="1">
      <c r="A3047" s="568">
        <v>62</v>
      </c>
      <c r="B3047" s="616" t="s">
        <v>1573</v>
      </c>
      <c r="C3047" s="616" t="s">
        <v>6157</v>
      </c>
      <c r="D3047" s="441"/>
      <c r="E3047" s="1083">
        <v>1000</v>
      </c>
      <c r="F3047" s="1022">
        <v>1000</v>
      </c>
      <c r="G3047" s="1022">
        <v>700</v>
      </c>
      <c r="H3047" s="1022">
        <v>500</v>
      </c>
      <c r="I3047" s="1022"/>
      <c r="J3047" s="605"/>
      <c r="K3047" s="605"/>
      <c r="L3047" s="605"/>
      <c r="M3047" s="605"/>
    </row>
    <row r="3048" spans="1:13" s="606" customFormat="1" ht="25.5" customHeight="1">
      <c r="A3048" s="568">
        <v>63</v>
      </c>
      <c r="B3048" s="616" t="s">
        <v>6158</v>
      </c>
      <c r="C3048" s="616" t="s">
        <v>6159</v>
      </c>
      <c r="D3048" s="441"/>
      <c r="E3048" s="1083">
        <v>5700</v>
      </c>
      <c r="F3048" s="1022">
        <v>5700</v>
      </c>
      <c r="G3048" s="1022">
        <v>3989.9999999999995</v>
      </c>
      <c r="H3048" s="1022">
        <v>0</v>
      </c>
      <c r="I3048" s="1022"/>
      <c r="J3048" s="605"/>
      <c r="K3048" s="605"/>
      <c r="L3048" s="605"/>
      <c r="M3048" s="605"/>
    </row>
    <row r="3049" spans="1:13" s="606" customFormat="1" ht="15" customHeight="1">
      <c r="A3049" s="568">
        <v>64</v>
      </c>
      <c r="B3049" s="616" t="s">
        <v>1321</v>
      </c>
      <c r="C3049" s="616" t="s">
        <v>6160</v>
      </c>
      <c r="D3049" s="441"/>
      <c r="E3049" s="1083">
        <v>250</v>
      </c>
      <c r="F3049" s="1022">
        <v>300</v>
      </c>
      <c r="G3049" s="1022">
        <v>210</v>
      </c>
      <c r="H3049" s="1022">
        <v>150</v>
      </c>
      <c r="I3049" s="1022"/>
      <c r="J3049" s="605"/>
      <c r="K3049" s="605"/>
      <c r="L3049" s="605"/>
      <c r="M3049" s="605"/>
    </row>
    <row r="3050" spans="1:13" s="606" customFormat="1" ht="15" customHeight="1">
      <c r="A3050" s="568">
        <v>65</v>
      </c>
      <c r="B3050" s="616" t="s">
        <v>1342</v>
      </c>
      <c r="C3050" s="616" t="s">
        <v>6161</v>
      </c>
      <c r="D3050" s="441"/>
      <c r="E3050" s="1083">
        <v>250</v>
      </c>
      <c r="F3050" s="1022">
        <v>280</v>
      </c>
      <c r="G3050" s="1022">
        <v>196</v>
      </c>
      <c r="H3050" s="1022">
        <v>140</v>
      </c>
      <c r="I3050" s="1022"/>
      <c r="J3050" s="605"/>
      <c r="K3050" s="605"/>
      <c r="L3050" s="605"/>
      <c r="M3050" s="605"/>
    </row>
    <row r="3051" spans="1:13" s="606" customFormat="1" ht="15" customHeight="1">
      <c r="A3051" s="568">
        <v>66</v>
      </c>
      <c r="B3051" s="616" t="s">
        <v>6162</v>
      </c>
      <c r="C3051" s="616"/>
      <c r="D3051" s="441"/>
      <c r="E3051" s="1083">
        <v>380</v>
      </c>
      <c r="F3051" s="1022">
        <v>380</v>
      </c>
      <c r="G3051" s="1022">
        <v>0</v>
      </c>
      <c r="H3051" s="1022">
        <v>0</v>
      </c>
      <c r="I3051" s="1022"/>
      <c r="J3051" s="605"/>
      <c r="K3051" s="605"/>
      <c r="L3051" s="605"/>
      <c r="M3051" s="605"/>
    </row>
    <row r="3052" spans="1:13" s="606" customFormat="1" ht="15" customHeight="1">
      <c r="A3052" s="568">
        <v>67</v>
      </c>
      <c r="B3052" s="616" t="s">
        <v>6163</v>
      </c>
      <c r="C3052" s="616"/>
      <c r="D3052" s="441"/>
      <c r="E3052" s="1083">
        <v>250</v>
      </c>
      <c r="F3052" s="1022">
        <v>250</v>
      </c>
      <c r="G3052" s="1022">
        <v>0</v>
      </c>
      <c r="H3052" s="1022">
        <v>0</v>
      </c>
      <c r="I3052" s="1022"/>
      <c r="J3052" s="605"/>
      <c r="K3052" s="605"/>
      <c r="L3052" s="605"/>
      <c r="M3052" s="605"/>
    </row>
    <row r="3053" spans="1:13" s="606" customFormat="1" ht="15" customHeight="1">
      <c r="A3053" s="568">
        <v>68</v>
      </c>
      <c r="B3053" s="616" t="s">
        <v>5881</v>
      </c>
      <c r="C3053" s="616"/>
      <c r="D3053" s="441"/>
      <c r="E3053" s="1083">
        <v>250</v>
      </c>
      <c r="F3053" s="1022">
        <v>250</v>
      </c>
      <c r="G3053" s="1022">
        <v>0</v>
      </c>
      <c r="H3053" s="1022">
        <v>0</v>
      </c>
      <c r="I3053" s="1022"/>
      <c r="J3053" s="605"/>
      <c r="K3053" s="605"/>
      <c r="L3053" s="605"/>
      <c r="M3053" s="605"/>
    </row>
    <row r="3054" spans="1:13" s="606" customFormat="1" ht="15" customHeight="1">
      <c r="A3054" s="568">
        <v>69</v>
      </c>
      <c r="B3054" s="616" t="s">
        <v>947</v>
      </c>
      <c r="C3054" s="616" t="s">
        <v>6164</v>
      </c>
      <c r="D3054" s="441"/>
      <c r="E3054" s="1083">
        <v>1560</v>
      </c>
      <c r="F3054" s="1022">
        <v>1600</v>
      </c>
      <c r="G3054" s="1022">
        <v>1120</v>
      </c>
      <c r="H3054" s="1022">
        <v>800</v>
      </c>
      <c r="I3054" s="1022"/>
      <c r="J3054" s="605"/>
      <c r="K3054" s="605"/>
      <c r="L3054" s="605"/>
      <c r="M3054" s="605"/>
    </row>
    <row r="3055" spans="1:13" s="606" customFormat="1" ht="15" customHeight="1">
      <c r="A3055" s="568">
        <v>70</v>
      </c>
      <c r="B3055" s="616" t="s">
        <v>947</v>
      </c>
      <c r="C3055" s="616" t="s">
        <v>6165</v>
      </c>
      <c r="D3055" s="441"/>
      <c r="E3055" s="1083">
        <v>1950</v>
      </c>
      <c r="F3055" s="1022">
        <v>2000</v>
      </c>
      <c r="G3055" s="1022">
        <v>1400</v>
      </c>
      <c r="H3055" s="1022">
        <v>1000</v>
      </c>
      <c r="I3055" s="1022"/>
      <c r="J3055" s="605"/>
      <c r="K3055" s="605"/>
      <c r="L3055" s="605"/>
      <c r="M3055" s="605"/>
    </row>
    <row r="3056" spans="1:13" s="606" customFormat="1" ht="15" customHeight="1">
      <c r="A3056" s="568">
        <v>71</v>
      </c>
      <c r="B3056" s="616" t="s">
        <v>947</v>
      </c>
      <c r="C3056" s="616" t="s">
        <v>6166</v>
      </c>
      <c r="D3056" s="441"/>
      <c r="E3056" s="1083">
        <v>1100</v>
      </c>
      <c r="F3056" s="1022">
        <v>1100</v>
      </c>
      <c r="G3056" s="1022">
        <v>770</v>
      </c>
      <c r="H3056" s="1022">
        <v>550</v>
      </c>
      <c r="I3056" s="1022"/>
      <c r="J3056" s="605"/>
      <c r="K3056" s="605"/>
      <c r="L3056" s="605"/>
      <c r="M3056" s="605"/>
    </row>
    <row r="3057" spans="1:13" s="606" customFormat="1" ht="15" customHeight="1">
      <c r="A3057" s="568">
        <v>72</v>
      </c>
      <c r="B3057" s="616" t="s">
        <v>947</v>
      </c>
      <c r="C3057" s="616" t="s">
        <v>6167</v>
      </c>
      <c r="D3057" s="441"/>
      <c r="E3057" s="1083">
        <v>750</v>
      </c>
      <c r="F3057" s="1022">
        <v>1000</v>
      </c>
      <c r="G3057" s="1022">
        <v>700</v>
      </c>
      <c r="H3057" s="1022">
        <v>500</v>
      </c>
      <c r="I3057" s="1022"/>
      <c r="J3057" s="605"/>
      <c r="K3057" s="605"/>
      <c r="L3057" s="605"/>
      <c r="M3057" s="605"/>
    </row>
    <row r="3058" spans="1:13" s="606" customFormat="1" ht="15" customHeight="1">
      <c r="A3058" s="568">
        <v>73</v>
      </c>
      <c r="B3058" s="616" t="s">
        <v>1229</v>
      </c>
      <c r="C3058" s="616" t="s">
        <v>6168</v>
      </c>
      <c r="D3058" s="441"/>
      <c r="E3058" s="1083">
        <v>600</v>
      </c>
      <c r="F3058" s="1022">
        <v>750</v>
      </c>
      <c r="G3058" s="1022">
        <v>525</v>
      </c>
      <c r="H3058" s="1022">
        <v>375</v>
      </c>
      <c r="I3058" s="1022"/>
      <c r="J3058" s="605"/>
      <c r="K3058" s="605"/>
      <c r="L3058" s="605"/>
      <c r="M3058" s="605"/>
    </row>
    <row r="3059" spans="1:13" s="606" customFormat="1" ht="15" customHeight="1">
      <c r="A3059" s="568">
        <v>74</v>
      </c>
      <c r="B3059" s="616" t="s">
        <v>1229</v>
      </c>
      <c r="C3059" s="616" t="s">
        <v>6169</v>
      </c>
      <c r="D3059" s="441"/>
      <c r="E3059" s="1083">
        <v>360</v>
      </c>
      <c r="F3059" s="1022">
        <v>360</v>
      </c>
      <c r="G3059" s="1022">
        <v>251.99999999999997</v>
      </c>
      <c r="H3059" s="1022">
        <v>180</v>
      </c>
      <c r="I3059" s="1022"/>
      <c r="J3059" s="605"/>
      <c r="K3059" s="605"/>
      <c r="L3059" s="605"/>
      <c r="M3059" s="605"/>
    </row>
    <row r="3060" spans="1:13" s="606" customFormat="1" ht="15" customHeight="1">
      <c r="A3060" s="568">
        <v>75</v>
      </c>
      <c r="B3060" s="616" t="s">
        <v>1229</v>
      </c>
      <c r="C3060" s="616" t="s">
        <v>6170</v>
      </c>
      <c r="D3060" s="441"/>
      <c r="E3060" s="1083">
        <v>240</v>
      </c>
      <c r="F3060" s="1022">
        <v>270</v>
      </c>
      <c r="G3060" s="1022">
        <v>189</v>
      </c>
      <c r="H3060" s="1022">
        <v>135</v>
      </c>
      <c r="I3060" s="1022"/>
      <c r="J3060" s="605"/>
      <c r="K3060" s="605"/>
      <c r="L3060" s="605"/>
      <c r="M3060" s="605"/>
    </row>
    <row r="3061" spans="1:13" s="606" customFormat="1" ht="15" customHeight="1">
      <c r="A3061" s="568">
        <v>76</v>
      </c>
      <c r="B3061" s="616" t="s">
        <v>1229</v>
      </c>
      <c r="C3061" s="616" t="s">
        <v>6171</v>
      </c>
      <c r="D3061" s="441"/>
      <c r="E3061" s="1083">
        <v>290</v>
      </c>
      <c r="F3061" s="1022">
        <v>290</v>
      </c>
      <c r="G3061" s="1022">
        <v>203</v>
      </c>
      <c r="H3061" s="1022">
        <v>145</v>
      </c>
      <c r="I3061" s="1022"/>
      <c r="J3061" s="605"/>
      <c r="K3061" s="605"/>
      <c r="L3061" s="605"/>
      <c r="M3061" s="605"/>
    </row>
    <row r="3062" spans="1:13" s="606" customFormat="1" ht="15" customHeight="1">
      <c r="A3062" s="568">
        <v>77</v>
      </c>
      <c r="B3062" s="616" t="s">
        <v>1229</v>
      </c>
      <c r="C3062" s="616" t="s">
        <v>6172</v>
      </c>
      <c r="D3062" s="441"/>
      <c r="E3062" s="1083">
        <v>220</v>
      </c>
      <c r="F3062" s="1022">
        <v>220</v>
      </c>
      <c r="G3062" s="1022">
        <v>154</v>
      </c>
      <c r="H3062" s="1022">
        <v>110</v>
      </c>
      <c r="I3062" s="1022"/>
      <c r="J3062" s="605"/>
      <c r="K3062" s="605"/>
      <c r="L3062" s="605"/>
      <c r="M3062" s="605"/>
    </row>
    <row r="3063" spans="1:13" s="606" customFormat="1" ht="15" customHeight="1">
      <c r="A3063" s="568">
        <v>78</v>
      </c>
      <c r="B3063" s="616" t="s">
        <v>6173</v>
      </c>
      <c r="C3063" s="616" t="s">
        <v>6174</v>
      </c>
      <c r="D3063" s="441"/>
      <c r="E3063" s="1083">
        <v>240</v>
      </c>
      <c r="F3063" s="1022">
        <v>270</v>
      </c>
      <c r="G3063" s="1022">
        <v>189</v>
      </c>
      <c r="H3063" s="1022">
        <v>135</v>
      </c>
      <c r="I3063" s="1022"/>
      <c r="J3063" s="605"/>
      <c r="K3063" s="605"/>
      <c r="L3063" s="605"/>
      <c r="M3063" s="605"/>
    </row>
    <row r="3064" spans="1:13" s="606" customFormat="1" ht="15" customHeight="1">
      <c r="A3064" s="568">
        <v>79</v>
      </c>
      <c r="B3064" s="616" t="s">
        <v>6173</v>
      </c>
      <c r="C3064" s="616" t="s">
        <v>6175</v>
      </c>
      <c r="D3064" s="441"/>
      <c r="E3064" s="1083">
        <v>200</v>
      </c>
      <c r="F3064" s="1022">
        <v>220</v>
      </c>
      <c r="G3064" s="1022">
        <v>154</v>
      </c>
      <c r="H3064" s="1022">
        <v>110</v>
      </c>
      <c r="I3064" s="1022"/>
      <c r="J3064" s="605"/>
      <c r="K3064" s="605"/>
      <c r="L3064" s="605"/>
      <c r="M3064" s="605"/>
    </row>
    <row r="3065" spans="1:13" s="606" customFormat="1" ht="15" customHeight="1">
      <c r="A3065" s="568">
        <v>80</v>
      </c>
      <c r="B3065" s="616" t="s">
        <v>6176</v>
      </c>
      <c r="C3065" s="616"/>
      <c r="D3065" s="441"/>
      <c r="E3065" s="1083">
        <v>150</v>
      </c>
      <c r="F3065" s="1022">
        <v>190</v>
      </c>
      <c r="G3065" s="1022">
        <v>0</v>
      </c>
      <c r="H3065" s="1022">
        <v>0</v>
      </c>
      <c r="I3065" s="1022"/>
      <c r="J3065" s="605"/>
      <c r="K3065" s="605"/>
      <c r="L3065" s="605"/>
      <c r="M3065" s="605"/>
    </row>
    <row r="3066" spans="1:13" s="606" customFormat="1" ht="15" customHeight="1">
      <c r="A3066" s="568">
        <v>81</v>
      </c>
      <c r="B3066" s="616" t="s">
        <v>6177</v>
      </c>
      <c r="C3066" s="616"/>
      <c r="D3066" s="441"/>
      <c r="E3066" s="1083">
        <v>140</v>
      </c>
      <c r="F3066" s="1022">
        <v>170</v>
      </c>
      <c r="G3066" s="1022">
        <v>0</v>
      </c>
      <c r="H3066" s="1022">
        <v>0</v>
      </c>
      <c r="I3066" s="1022"/>
      <c r="J3066" s="605"/>
      <c r="K3066" s="605"/>
      <c r="L3066" s="605"/>
      <c r="M3066" s="605"/>
    </row>
    <row r="3067" spans="1:13" s="606" customFormat="1" ht="15" customHeight="1">
      <c r="A3067" s="568">
        <v>82</v>
      </c>
      <c r="B3067" s="616" t="s">
        <v>5881</v>
      </c>
      <c r="C3067" s="616"/>
      <c r="D3067" s="441"/>
      <c r="E3067" s="1083">
        <v>150</v>
      </c>
      <c r="F3067" s="1022">
        <v>150</v>
      </c>
      <c r="G3067" s="1022">
        <v>0</v>
      </c>
      <c r="H3067" s="1022">
        <v>0</v>
      </c>
      <c r="I3067" s="1022"/>
      <c r="J3067" s="605"/>
      <c r="K3067" s="605"/>
      <c r="L3067" s="605"/>
      <c r="M3067" s="605"/>
    </row>
    <row r="3068" spans="1:13" s="606" customFormat="1" ht="15" customHeight="1">
      <c r="A3068" s="568">
        <v>83</v>
      </c>
      <c r="B3068" s="616" t="s">
        <v>277</v>
      </c>
      <c r="C3068" s="616" t="s">
        <v>6178</v>
      </c>
      <c r="D3068" s="441"/>
      <c r="E3068" s="1083">
        <v>450</v>
      </c>
      <c r="F3068" s="1022">
        <v>580</v>
      </c>
      <c r="G3068" s="1022">
        <v>406</v>
      </c>
      <c r="H3068" s="1022">
        <v>290</v>
      </c>
      <c r="I3068" s="1022"/>
      <c r="J3068" s="605"/>
      <c r="K3068" s="605"/>
      <c r="L3068" s="605"/>
      <c r="M3068" s="605"/>
    </row>
    <row r="3069" spans="1:13" s="606" customFormat="1" ht="15" customHeight="1">
      <c r="A3069" s="568">
        <v>84</v>
      </c>
      <c r="B3069" s="616" t="s">
        <v>277</v>
      </c>
      <c r="C3069" s="616" t="s">
        <v>6179</v>
      </c>
      <c r="D3069" s="441"/>
      <c r="E3069" s="1083">
        <v>280</v>
      </c>
      <c r="F3069" s="1022">
        <v>300</v>
      </c>
      <c r="G3069" s="1022">
        <v>210</v>
      </c>
      <c r="H3069" s="1022">
        <v>150</v>
      </c>
      <c r="I3069" s="1022"/>
      <c r="J3069" s="605"/>
      <c r="K3069" s="605"/>
      <c r="L3069" s="605"/>
      <c r="M3069" s="605"/>
    </row>
    <row r="3070" spans="1:13" s="606" customFormat="1" ht="15" customHeight="1">
      <c r="A3070" s="568">
        <v>85</v>
      </c>
      <c r="B3070" s="616" t="s">
        <v>277</v>
      </c>
      <c r="C3070" s="616" t="s">
        <v>6180</v>
      </c>
      <c r="D3070" s="441"/>
      <c r="E3070" s="1083">
        <v>550</v>
      </c>
      <c r="F3070" s="1022">
        <v>700</v>
      </c>
      <c r="G3070" s="1022">
        <v>489.99999999999994</v>
      </c>
      <c r="H3070" s="1022">
        <v>350</v>
      </c>
      <c r="I3070" s="1022"/>
      <c r="J3070" s="605"/>
      <c r="K3070" s="605"/>
      <c r="L3070" s="605"/>
      <c r="M3070" s="605"/>
    </row>
    <row r="3071" spans="1:13" s="606" customFormat="1" ht="15" customHeight="1">
      <c r="A3071" s="568">
        <v>86</v>
      </c>
      <c r="B3071" s="616" t="s">
        <v>277</v>
      </c>
      <c r="C3071" s="616" t="s">
        <v>6181</v>
      </c>
      <c r="D3071" s="441"/>
      <c r="E3071" s="1083">
        <v>270</v>
      </c>
      <c r="F3071" s="1022">
        <v>350</v>
      </c>
      <c r="G3071" s="1022">
        <v>244.99999999999997</v>
      </c>
      <c r="H3071" s="1022">
        <v>175</v>
      </c>
      <c r="I3071" s="1022"/>
      <c r="J3071" s="605"/>
      <c r="K3071" s="605"/>
      <c r="L3071" s="605"/>
      <c r="M3071" s="605"/>
    </row>
    <row r="3072" spans="1:13" s="606" customFormat="1" ht="15" customHeight="1">
      <c r="A3072" s="568">
        <v>87</v>
      </c>
      <c r="B3072" s="616" t="s">
        <v>277</v>
      </c>
      <c r="C3072" s="616" t="s">
        <v>6182</v>
      </c>
      <c r="D3072" s="441"/>
      <c r="E3072" s="1083">
        <v>110</v>
      </c>
      <c r="F3072" s="1022">
        <v>150</v>
      </c>
      <c r="G3072" s="1022">
        <v>105</v>
      </c>
      <c r="H3072" s="1022">
        <v>75</v>
      </c>
      <c r="I3072" s="1022"/>
      <c r="J3072" s="605"/>
      <c r="K3072" s="605"/>
      <c r="L3072" s="605"/>
      <c r="M3072" s="605"/>
    </row>
    <row r="3073" spans="1:13" s="606" customFormat="1" ht="15" customHeight="1">
      <c r="A3073" s="568">
        <v>88</v>
      </c>
      <c r="B3073" s="616" t="s">
        <v>277</v>
      </c>
      <c r="C3073" s="616" t="s">
        <v>6183</v>
      </c>
      <c r="D3073" s="441"/>
      <c r="E3073" s="1083">
        <v>200</v>
      </c>
      <c r="F3073" s="1022">
        <v>240</v>
      </c>
      <c r="G3073" s="1022">
        <v>168</v>
      </c>
      <c r="H3073" s="1022">
        <v>120</v>
      </c>
      <c r="I3073" s="1022"/>
      <c r="J3073" s="605"/>
      <c r="K3073" s="605"/>
      <c r="L3073" s="605"/>
      <c r="M3073" s="605"/>
    </row>
    <row r="3074" spans="1:13" s="606" customFormat="1" ht="15" customHeight="1">
      <c r="A3074" s="568">
        <v>89</v>
      </c>
      <c r="B3074" s="616" t="s">
        <v>6184</v>
      </c>
      <c r="C3074" s="616"/>
      <c r="D3074" s="441"/>
      <c r="E3074" s="1083">
        <v>100</v>
      </c>
      <c r="F3074" s="1022">
        <v>140</v>
      </c>
      <c r="G3074" s="1022">
        <v>0</v>
      </c>
      <c r="H3074" s="1022">
        <v>0</v>
      </c>
      <c r="I3074" s="1022"/>
      <c r="J3074" s="605"/>
      <c r="K3074" s="605"/>
      <c r="L3074" s="605"/>
      <c r="M3074" s="605"/>
    </row>
    <row r="3075" spans="1:13" s="606" customFormat="1" ht="15" customHeight="1">
      <c r="A3075" s="568">
        <v>90</v>
      </c>
      <c r="B3075" s="616" t="s">
        <v>5881</v>
      </c>
      <c r="C3075" s="616"/>
      <c r="D3075" s="441"/>
      <c r="E3075" s="1083">
        <v>100</v>
      </c>
      <c r="F3075" s="1022">
        <v>140</v>
      </c>
      <c r="G3075" s="1022">
        <v>0</v>
      </c>
      <c r="H3075" s="1022">
        <v>0</v>
      </c>
      <c r="I3075" s="1022"/>
      <c r="J3075" s="605"/>
      <c r="K3075" s="605"/>
      <c r="L3075" s="605"/>
      <c r="M3075" s="605"/>
    </row>
    <row r="3076" spans="1:13" s="606" customFormat="1" ht="15" customHeight="1">
      <c r="A3076" s="568">
        <v>91</v>
      </c>
      <c r="B3076" s="616" t="s">
        <v>6185</v>
      </c>
      <c r="C3076" s="616" t="s">
        <v>6186</v>
      </c>
      <c r="D3076" s="441"/>
      <c r="E3076" s="1083">
        <v>280</v>
      </c>
      <c r="F3076" s="1022">
        <v>320</v>
      </c>
      <c r="G3076" s="1022">
        <v>224</v>
      </c>
      <c r="H3076" s="1022">
        <v>160</v>
      </c>
      <c r="I3076" s="1022"/>
      <c r="J3076" s="605"/>
      <c r="K3076" s="605"/>
      <c r="L3076" s="605"/>
      <c r="M3076" s="605"/>
    </row>
    <row r="3077" spans="1:13" s="606" customFormat="1" ht="15" customHeight="1">
      <c r="A3077" s="568">
        <v>92</v>
      </c>
      <c r="B3077" s="616" t="s">
        <v>6185</v>
      </c>
      <c r="C3077" s="616" t="s">
        <v>6187</v>
      </c>
      <c r="D3077" s="441"/>
      <c r="E3077" s="1083">
        <v>380</v>
      </c>
      <c r="F3077" s="1022">
        <v>420</v>
      </c>
      <c r="G3077" s="1022">
        <v>294</v>
      </c>
      <c r="H3077" s="1022">
        <v>210</v>
      </c>
      <c r="I3077" s="1022"/>
      <c r="J3077" s="605"/>
      <c r="K3077" s="605"/>
      <c r="L3077" s="605"/>
      <c r="M3077" s="605"/>
    </row>
    <row r="3078" spans="1:13" s="606" customFormat="1" ht="15" customHeight="1">
      <c r="A3078" s="568">
        <v>93</v>
      </c>
      <c r="B3078" s="616" t="s">
        <v>6185</v>
      </c>
      <c r="C3078" s="616" t="s">
        <v>6188</v>
      </c>
      <c r="D3078" s="441"/>
      <c r="E3078" s="1083">
        <v>270</v>
      </c>
      <c r="F3078" s="1022">
        <v>280</v>
      </c>
      <c r="G3078" s="1022">
        <v>196</v>
      </c>
      <c r="H3078" s="1022">
        <v>140</v>
      </c>
      <c r="I3078" s="1022"/>
      <c r="J3078" s="605"/>
      <c r="K3078" s="605"/>
      <c r="L3078" s="605"/>
      <c r="M3078" s="605"/>
    </row>
    <row r="3079" spans="1:13" s="606" customFormat="1" ht="15" customHeight="1">
      <c r="A3079" s="568">
        <v>94</v>
      </c>
      <c r="B3079" s="616" t="s">
        <v>6185</v>
      </c>
      <c r="C3079" s="616" t="s">
        <v>6189</v>
      </c>
      <c r="D3079" s="441"/>
      <c r="E3079" s="1083">
        <v>360</v>
      </c>
      <c r="F3079" s="1022">
        <v>400</v>
      </c>
      <c r="G3079" s="1022">
        <v>280</v>
      </c>
      <c r="H3079" s="1022">
        <v>200</v>
      </c>
      <c r="I3079" s="1022"/>
      <c r="J3079" s="605"/>
      <c r="K3079" s="605"/>
      <c r="L3079" s="605"/>
      <c r="M3079" s="605"/>
    </row>
    <row r="3080" spans="1:13" s="606" customFormat="1" ht="15" customHeight="1">
      <c r="A3080" s="568">
        <v>95</v>
      </c>
      <c r="B3080" s="616" t="s">
        <v>6185</v>
      </c>
      <c r="C3080" s="616" t="s">
        <v>6190</v>
      </c>
      <c r="D3080" s="441"/>
      <c r="E3080" s="1083">
        <v>280</v>
      </c>
      <c r="F3080" s="1022">
        <v>320</v>
      </c>
      <c r="G3080" s="1022">
        <v>224</v>
      </c>
      <c r="H3080" s="1022">
        <v>160</v>
      </c>
      <c r="I3080" s="1022"/>
      <c r="J3080" s="605"/>
      <c r="K3080" s="605"/>
      <c r="L3080" s="605"/>
      <c r="M3080" s="605"/>
    </row>
    <row r="3081" spans="1:13" s="606" customFormat="1" ht="15" customHeight="1">
      <c r="A3081" s="568">
        <v>96</v>
      </c>
      <c r="B3081" s="616" t="s">
        <v>6191</v>
      </c>
      <c r="C3081" s="616" t="s">
        <v>6192</v>
      </c>
      <c r="D3081" s="441"/>
      <c r="E3081" s="1083">
        <v>300</v>
      </c>
      <c r="F3081" s="1022">
        <v>300</v>
      </c>
      <c r="G3081" s="1022">
        <v>210</v>
      </c>
      <c r="H3081" s="1022">
        <v>150</v>
      </c>
      <c r="I3081" s="1022"/>
      <c r="J3081" s="605"/>
      <c r="K3081" s="605"/>
      <c r="L3081" s="605"/>
      <c r="M3081" s="605"/>
    </row>
    <row r="3082" spans="1:13" s="606" customFormat="1" ht="15" customHeight="1">
      <c r="A3082" s="568">
        <v>97</v>
      </c>
      <c r="B3082" s="616" t="s">
        <v>6191</v>
      </c>
      <c r="C3082" s="616" t="s">
        <v>6193</v>
      </c>
      <c r="D3082" s="441"/>
      <c r="E3082" s="1083">
        <v>120</v>
      </c>
      <c r="F3082" s="1022">
        <v>140</v>
      </c>
      <c r="G3082" s="1022">
        <v>98</v>
      </c>
      <c r="H3082" s="1022">
        <v>70</v>
      </c>
      <c r="I3082" s="1022"/>
      <c r="J3082" s="605"/>
      <c r="K3082" s="605"/>
      <c r="L3082" s="605"/>
      <c r="M3082" s="605"/>
    </row>
    <row r="3083" spans="1:13" s="606" customFormat="1" ht="15" customHeight="1">
      <c r="A3083" s="568">
        <v>98</v>
      </c>
      <c r="B3083" s="616" t="s">
        <v>6191</v>
      </c>
      <c r="C3083" s="616" t="s">
        <v>6194</v>
      </c>
      <c r="D3083" s="441"/>
      <c r="E3083" s="1083">
        <v>150</v>
      </c>
      <c r="F3083" s="1022">
        <v>170</v>
      </c>
      <c r="G3083" s="1022">
        <v>118.99999999999999</v>
      </c>
      <c r="H3083" s="1022">
        <v>85</v>
      </c>
      <c r="I3083" s="1022"/>
      <c r="J3083" s="605"/>
      <c r="K3083" s="605"/>
      <c r="L3083" s="605"/>
      <c r="M3083" s="605"/>
    </row>
    <row r="3084" spans="1:13" s="606" customFormat="1" ht="15" customHeight="1">
      <c r="A3084" s="568">
        <v>99</v>
      </c>
      <c r="B3084" s="616" t="s">
        <v>6191</v>
      </c>
      <c r="C3084" s="616" t="s">
        <v>6195</v>
      </c>
      <c r="D3084" s="441"/>
      <c r="E3084" s="1083">
        <v>120</v>
      </c>
      <c r="F3084" s="1022">
        <v>140</v>
      </c>
      <c r="G3084" s="1022">
        <v>98</v>
      </c>
      <c r="H3084" s="1022">
        <v>70</v>
      </c>
      <c r="I3084" s="1022"/>
      <c r="J3084" s="605"/>
      <c r="K3084" s="605"/>
      <c r="L3084" s="605"/>
      <c r="M3084" s="605"/>
    </row>
    <row r="3085" spans="1:13" s="606" customFormat="1" ht="15" customHeight="1">
      <c r="A3085" s="568">
        <v>100</v>
      </c>
      <c r="B3085" s="616" t="s">
        <v>6196</v>
      </c>
      <c r="C3085" s="616" t="s">
        <v>6197</v>
      </c>
      <c r="D3085" s="441"/>
      <c r="E3085" s="1083">
        <v>200</v>
      </c>
      <c r="F3085" s="1022">
        <v>200</v>
      </c>
      <c r="G3085" s="1022">
        <v>140</v>
      </c>
      <c r="H3085" s="1022">
        <v>100</v>
      </c>
      <c r="I3085" s="1022"/>
      <c r="J3085" s="605"/>
      <c r="K3085" s="605"/>
      <c r="L3085" s="605"/>
      <c r="M3085" s="605"/>
    </row>
    <row r="3086" spans="1:13" s="606" customFormat="1" ht="30" customHeight="1">
      <c r="A3086" s="568">
        <v>101</v>
      </c>
      <c r="B3086" s="616" t="s">
        <v>6196</v>
      </c>
      <c r="C3086" s="616" t="s">
        <v>6198</v>
      </c>
      <c r="D3086" s="441"/>
      <c r="E3086" s="1083">
        <v>150</v>
      </c>
      <c r="F3086" s="1022">
        <v>180</v>
      </c>
      <c r="G3086" s="1022">
        <v>125.99999999999999</v>
      </c>
      <c r="H3086" s="1022">
        <v>90</v>
      </c>
      <c r="I3086" s="1022"/>
      <c r="J3086" s="605"/>
      <c r="K3086" s="605"/>
      <c r="L3086" s="605"/>
      <c r="M3086" s="605"/>
    </row>
    <row r="3087" spans="1:13" s="606" customFormat="1" ht="15" customHeight="1">
      <c r="A3087" s="568">
        <v>102</v>
      </c>
      <c r="B3087" s="616" t="s">
        <v>5881</v>
      </c>
      <c r="C3087" s="616"/>
      <c r="D3087" s="441"/>
      <c r="E3087" s="1083">
        <v>110</v>
      </c>
      <c r="F3087" s="1022">
        <v>140</v>
      </c>
      <c r="G3087" s="1022">
        <v>0</v>
      </c>
      <c r="H3087" s="1022">
        <v>0</v>
      </c>
      <c r="I3087" s="1022"/>
      <c r="J3087" s="605"/>
      <c r="K3087" s="605"/>
      <c r="L3087" s="605"/>
      <c r="M3087" s="605"/>
    </row>
    <row r="3088" spans="1:13" s="606" customFormat="1" ht="15" customHeight="1">
      <c r="A3088" s="608">
        <v>46</v>
      </c>
      <c r="B3088" s="609" t="s">
        <v>6199</v>
      </c>
      <c r="C3088" s="613"/>
      <c r="D3088" s="613"/>
      <c r="E3088" s="1081"/>
      <c r="F3088" s="1016"/>
      <c r="G3088" s="1016"/>
      <c r="H3088" s="1016"/>
      <c r="I3088" s="1016"/>
    </row>
    <row r="3089" spans="1:13" s="606" customFormat="1" ht="15" customHeight="1">
      <c r="A3089" s="568">
        <v>1</v>
      </c>
      <c r="B3089" s="616" t="s">
        <v>6200</v>
      </c>
      <c r="C3089" s="616" t="s">
        <v>6201</v>
      </c>
      <c r="D3089" s="441"/>
      <c r="E3089" s="1083">
        <v>200</v>
      </c>
      <c r="F3089" s="1020">
        <v>250</v>
      </c>
      <c r="G3089" s="1020">
        <v>175</v>
      </c>
      <c r="H3089" s="1020">
        <v>125</v>
      </c>
      <c r="I3089" s="1020"/>
      <c r="J3089" s="605"/>
      <c r="K3089" s="605"/>
      <c r="L3089" s="605"/>
      <c r="M3089" s="605"/>
    </row>
    <row r="3090" spans="1:13" s="606" customFormat="1" ht="15" customHeight="1">
      <c r="A3090" s="568">
        <v>2</v>
      </c>
      <c r="B3090" s="616" t="s">
        <v>6200</v>
      </c>
      <c r="C3090" s="616" t="s">
        <v>6202</v>
      </c>
      <c r="D3090" s="441"/>
      <c r="E3090" s="1083">
        <v>270</v>
      </c>
      <c r="F3090" s="1020">
        <v>330</v>
      </c>
      <c r="G3090" s="1020">
        <v>230.99999999999997</v>
      </c>
      <c r="H3090" s="1020">
        <v>165</v>
      </c>
      <c r="I3090" s="1020"/>
      <c r="J3090" s="605"/>
      <c r="K3090" s="605"/>
      <c r="L3090" s="605"/>
      <c r="M3090" s="605"/>
    </row>
    <row r="3091" spans="1:13" s="606" customFormat="1" ht="15" customHeight="1">
      <c r="A3091" s="568">
        <v>3</v>
      </c>
      <c r="B3091" s="616" t="s">
        <v>6200</v>
      </c>
      <c r="C3091" s="616" t="s">
        <v>6203</v>
      </c>
      <c r="D3091" s="441"/>
      <c r="E3091" s="1083">
        <v>400</v>
      </c>
      <c r="F3091" s="1020">
        <v>500</v>
      </c>
      <c r="G3091" s="1020">
        <v>350</v>
      </c>
      <c r="H3091" s="1020">
        <v>250</v>
      </c>
      <c r="I3091" s="1020"/>
      <c r="J3091" s="605"/>
      <c r="K3091" s="605"/>
      <c r="L3091" s="605"/>
      <c r="M3091" s="605"/>
    </row>
    <row r="3092" spans="1:13" s="606" customFormat="1" ht="15" customHeight="1">
      <c r="A3092" s="568">
        <v>4</v>
      </c>
      <c r="B3092" s="616" t="s">
        <v>6200</v>
      </c>
      <c r="C3092" s="616" t="s">
        <v>6204</v>
      </c>
      <c r="D3092" s="441"/>
      <c r="E3092" s="1083">
        <v>750</v>
      </c>
      <c r="F3092" s="1020">
        <v>750</v>
      </c>
      <c r="G3092" s="1020">
        <v>525</v>
      </c>
      <c r="H3092" s="1020">
        <v>375</v>
      </c>
      <c r="I3092" s="1020"/>
      <c r="J3092" s="605"/>
      <c r="K3092" s="605"/>
      <c r="L3092" s="605"/>
      <c r="M3092" s="605"/>
    </row>
    <row r="3093" spans="1:13" s="606" customFormat="1" ht="15" customHeight="1">
      <c r="A3093" s="568">
        <v>5</v>
      </c>
      <c r="B3093" s="616" t="s">
        <v>6200</v>
      </c>
      <c r="C3093" s="616" t="s">
        <v>6205</v>
      </c>
      <c r="D3093" s="441"/>
      <c r="E3093" s="1083">
        <v>850</v>
      </c>
      <c r="F3093" s="1020">
        <v>920</v>
      </c>
      <c r="G3093" s="1020">
        <v>644</v>
      </c>
      <c r="H3093" s="1020">
        <v>460</v>
      </c>
      <c r="I3093" s="1020"/>
      <c r="J3093" s="605"/>
      <c r="K3093" s="605"/>
      <c r="L3093" s="605"/>
      <c r="M3093" s="605"/>
    </row>
    <row r="3094" spans="1:13" s="606" customFormat="1" ht="15" customHeight="1">
      <c r="A3094" s="568">
        <v>6</v>
      </c>
      <c r="B3094" s="616" t="s">
        <v>6200</v>
      </c>
      <c r="C3094" s="616" t="s">
        <v>6206</v>
      </c>
      <c r="D3094" s="441"/>
      <c r="E3094" s="1083">
        <v>130</v>
      </c>
      <c r="F3094" s="1020">
        <v>190</v>
      </c>
      <c r="G3094" s="1020">
        <v>133</v>
      </c>
      <c r="H3094" s="1020">
        <v>95</v>
      </c>
      <c r="I3094" s="1020"/>
      <c r="J3094" s="605"/>
      <c r="K3094" s="605"/>
      <c r="L3094" s="605"/>
      <c r="M3094" s="605"/>
    </row>
    <row r="3095" spans="1:13" s="606" customFormat="1" ht="15" customHeight="1">
      <c r="A3095" s="568">
        <v>7</v>
      </c>
      <c r="B3095" s="616" t="s">
        <v>6200</v>
      </c>
      <c r="C3095" s="616" t="s">
        <v>6207</v>
      </c>
      <c r="D3095" s="441"/>
      <c r="E3095" s="1083">
        <v>110</v>
      </c>
      <c r="F3095" s="1020">
        <v>130</v>
      </c>
      <c r="G3095" s="1020">
        <v>91</v>
      </c>
      <c r="H3095" s="1020">
        <v>65</v>
      </c>
      <c r="I3095" s="1020"/>
      <c r="J3095" s="605"/>
      <c r="K3095" s="605"/>
      <c r="L3095" s="605"/>
      <c r="M3095" s="605"/>
    </row>
    <row r="3096" spans="1:13" s="606" customFormat="1" ht="15" customHeight="1">
      <c r="A3096" s="568">
        <v>8</v>
      </c>
      <c r="B3096" s="617" t="s">
        <v>6208</v>
      </c>
      <c r="C3096" s="616" t="s">
        <v>6209</v>
      </c>
      <c r="D3096" s="441"/>
      <c r="E3096" s="1083">
        <v>120</v>
      </c>
      <c r="F3096" s="1020">
        <v>140</v>
      </c>
      <c r="G3096" s="1020">
        <v>98</v>
      </c>
      <c r="H3096" s="1020">
        <v>70</v>
      </c>
      <c r="I3096" s="1020"/>
      <c r="J3096" s="605"/>
      <c r="K3096" s="605"/>
      <c r="L3096" s="605"/>
      <c r="M3096" s="605"/>
    </row>
    <row r="3097" spans="1:13" s="606" customFormat="1" ht="15" customHeight="1">
      <c r="A3097" s="568">
        <v>9</v>
      </c>
      <c r="B3097" s="616" t="s">
        <v>6210</v>
      </c>
      <c r="C3097" s="616"/>
      <c r="D3097" s="441"/>
      <c r="E3097" s="1083">
        <v>120</v>
      </c>
      <c r="F3097" s="1020">
        <v>140</v>
      </c>
      <c r="G3097" s="1020">
        <v>98</v>
      </c>
      <c r="H3097" s="1020">
        <v>0</v>
      </c>
      <c r="I3097" s="1020"/>
      <c r="J3097" s="605"/>
      <c r="K3097" s="605"/>
      <c r="L3097" s="605"/>
      <c r="M3097" s="605"/>
    </row>
    <row r="3098" spans="1:13" s="606" customFormat="1" ht="15" customHeight="1">
      <c r="A3098" s="568">
        <v>10</v>
      </c>
      <c r="B3098" s="616" t="s">
        <v>5881</v>
      </c>
      <c r="C3098" s="616">
        <v>3</v>
      </c>
      <c r="D3098" s="441"/>
      <c r="E3098" s="1083">
        <v>110</v>
      </c>
      <c r="F3098" s="1020">
        <v>125</v>
      </c>
      <c r="G3098" s="1020">
        <v>87.5</v>
      </c>
      <c r="H3098" s="1020">
        <v>0</v>
      </c>
      <c r="I3098" s="1020"/>
      <c r="J3098" s="605"/>
      <c r="K3098" s="605"/>
      <c r="L3098" s="605"/>
      <c r="M3098" s="605"/>
    </row>
    <row r="3099" spans="1:13" s="606" customFormat="1" ht="15" customHeight="1">
      <c r="A3099" s="568">
        <v>11</v>
      </c>
      <c r="B3099" s="616" t="s">
        <v>6211</v>
      </c>
      <c r="C3099" s="616" t="s">
        <v>6212</v>
      </c>
      <c r="D3099" s="441"/>
      <c r="E3099" s="1083">
        <v>150</v>
      </c>
      <c r="F3099" s="1020">
        <v>170</v>
      </c>
      <c r="G3099" s="1020">
        <v>118.99999999999999</v>
      </c>
      <c r="H3099" s="1020">
        <v>85</v>
      </c>
      <c r="I3099" s="1020"/>
      <c r="J3099" s="605"/>
      <c r="K3099" s="605"/>
      <c r="L3099" s="605"/>
      <c r="M3099" s="605"/>
    </row>
    <row r="3100" spans="1:13" s="606" customFormat="1" ht="15" customHeight="1">
      <c r="A3100" s="568">
        <v>12</v>
      </c>
      <c r="B3100" s="616" t="s">
        <v>6211</v>
      </c>
      <c r="C3100" s="616" t="s">
        <v>6213</v>
      </c>
      <c r="D3100" s="441"/>
      <c r="E3100" s="1083">
        <v>220</v>
      </c>
      <c r="F3100" s="1020">
        <v>260</v>
      </c>
      <c r="G3100" s="1020">
        <v>182</v>
      </c>
      <c r="H3100" s="1020">
        <v>130</v>
      </c>
      <c r="I3100" s="1020"/>
      <c r="J3100" s="605"/>
      <c r="K3100" s="605"/>
      <c r="L3100" s="605"/>
      <c r="M3100" s="605"/>
    </row>
    <row r="3101" spans="1:13" s="606" customFormat="1" ht="15" customHeight="1">
      <c r="A3101" s="568">
        <v>13</v>
      </c>
      <c r="B3101" s="616" t="s">
        <v>6211</v>
      </c>
      <c r="C3101" s="616" t="s">
        <v>6214</v>
      </c>
      <c r="D3101" s="441"/>
      <c r="E3101" s="1083">
        <v>150</v>
      </c>
      <c r="F3101" s="1020">
        <v>160</v>
      </c>
      <c r="G3101" s="1020">
        <v>112</v>
      </c>
      <c r="H3101" s="1020">
        <v>80</v>
      </c>
      <c r="I3101" s="1020"/>
      <c r="J3101" s="605"/>
      <c r="K3101" s="605"/>
      <c r="L3101" s="605"/>
      <c r="M3101" s="605"/>
    </row>
    <row r="3102" spans="1:13" s="606" customFormat="1" ht="15" customHeight="1">
      <c r="A3102" s="568">
        <v>14</v>
      </c>
      <c r="B3102" s="616" t="s">
        <v>6211</v>
      </c>
      <c r="C3102" s="616" t="s">
        <v>6215</v>
      </c>
      <c r="D3102" s="441"/>
      <c r="E3102" s="1083">
        <v>110</v>
      </c>
      <c r="F3102" s="1020">
        <v>140</v>
      </c>
      <c r="G3102" s="1020">
        <v>98</v>
      </c>
      <c r="H3102" s="1020">
        <v>70</v>
      </c>
      <c r="I3102" s="1020"/>
      <c r="J3102" s="605"/>
      <c r="K3102" s="605"/>
      <c r="L3102" s="605"/>
      <c r="M3102" s="605"/>
    </row>
    <row r="3103" spans="1:13" s="606" customFormat="1" ht="15" customHeight="1">
      <c r="A3103" s="568">
        <v>15</v>
      </c>
      <c r="B3103" s="616" t="s">
        <v>209</v>
      </c>
      <c r="C3103" s="616" t="s">
        <v>6216</v>
      </c>
      <c r="D3103" s="441"/>
      <c r="E3103" s="1083">
        <v>170</v>
      </c>
      <c r="F3103" s="1020">
        <v>200</v>
      </c>
      <c r="G3103" s="1020">
        <v>140</v>
      </c>
      <c r="H3103" s="1020">
        <v>100</v>
      </c>
      <c r="I3103" s="1020"/>
      <c r="J3103" s="605"/>
      <c r="K3103" s="605"/>
      <c r="L3103" s="605"/>
      <c r="M3103" s="605"/>
    </row>
    <row r="3104" spans="1:13" s="606" customFormat="1" ht="15" customHeight="1">
      <c r="A3104" s="568">
        <v>16</v>
      </c>
      <c r="B3104" s="616" t="s">
        <v>209</v>
      </c>
      <c r="C3104" s="616" t="s">
        <v>6217</v>
      </c>
      <c r="D3104" s="441"/>
      <c r="E3104" s="1083">
        <v>120</v>
      </c>
      <c r="F3104" s="1020">
        <v>160</v>
      </c>
      <c r="G3104" s="1020">
        <v>112</v>
      </c>
      <c r="H3104" s="1020">
        <v>80</v>
      </c>
      <c r="I3104" s="1020"/>
      <c r="J3104" s="605"/>
      <c r="K3104" s="605"/>
      <c r="L3104" s="605"/>
      <c r="M3104" s="605"/>
    </row>
    <row r="3105" spans="1:13" s="606" customFormat="1" ht="15" customHeight="1">
      <c r="A3105" s="568">
        <v>17</v>
      </c>
      <c r="B3105" s="616" t="s">
        <v>6218</v>
      </c>
      <c r="C3105" s="616"/>
      <c r="D3105" s="441"/>
      <c r="E3105" s="1083">
        <v>180</v>
      </c>
      <c r="F3105" s="1020">
        <v>180</v>
      </c>
      <c r="G3105" s="1020">
        <v>125.99999999999999</v>
      </c>
      <c r="H3105" s="1020">
        <v>0</v>
      </c>
      <c r="I3105" s="1020"/>
      <c r="J3105" s="605"/>
      <c r="K3105" s="605"/>
      <c r="L3105" s="605"/>
      <c r="M3105" s="605"/>
    </row>
    <row r="3106" spans="1:13" s="606" customFormat="1" ht="15" customHeight="1">
      <c r="A3106" s="568">
        <v>18</v>
      </c>
      <c r="B3106" s="616" t="s">
        <v>5881</v>
      </c>
      <c r="C3106" s="616"/>
      <c r="D3106" s="441"/>
      <c r="E3106" s="1083">
        <v>110</v>
      </c>
      <c r="F3106" s="1020">
        <v>140</v>
      </c>
      <c r="G3106" s="1020">
        <v>98</v>
      </c>
      <c r="H3106" s="1020">
        <v>0</v>
      </c>
      <c r="I3106" s="1020"/>
      <c r="J3106" s="605"/>
      <c r="K3106" s="605"/>
      <c r="L3106" s="605"/>
      <c r="M3106" s="605"/>
    </row>
    <row r="3107" spans="1:13" s="606" customFormat="1" ht="15" customHeight="1">
      <c r="A3107" s="608">
        <v>46</v>
      </c>
      <c r="B3107" s="609" t="s">
        <v>6219</v>
      </c>
      <c r="C3107" s="613"/>
      <c r="D3107" s="613"/>
      <c r="E3107" s="1081"/>
      <c r="F3107" s="1016"/>
      <c r="G3107" s="1016"/>
      <c r="H3107" s="1016"/>
      <c r="I3107" s="1016"/>
    </row>
    <row r="3108" spans="1:13" s="606" customFormat="1" ht="15" customHeight="1">
      <c r="A3108" s="568">
        <v>1</v>
      </c>
      <c r="B3108" s="353" t="s">
        <v>6220</v>
      </c>
      <c r="C3108" s="441" t="s">
        <v>6221</v>
      </c>
      <c r="D3108" s="441"/>
      <c r="E3108" s="1083">
        <v>600</v>
      </c>
      <c r="F3108" s="1022">
        <v>650</v>
      </c>
      <c r="G3108" s="1022">
        <v>455</v>
      </c>
      <c r="H3108" s="1022">
        <v>325</v>
      </c>
      <c r="I3108" s="1022"/>
      <c r="J3108" s="605"/>
      <c r="K3108" s="605"/>
      <c r="L3108" s="605"/>
      <c r="M3108" s="605"/>
    </row>
    <row r="3109" spans="1:13" s="606" customFormat="1" ht="15" customHeight="1">
      <c r="A3109" s="568">
        <v>2</v>
      </c>
      <c r="B3109" s="353" t="s">
        <v>6220</v>
      </c>
      <c r="C3109" s="441" t="s">
        <v>6222</v>
      </c>
      <c r="D3109" s="441"/>
      <c r="E3109" s="1083">
        <v>800</v>
      </c>
      <c r="F3109" s="1022">
        <v>800</v>
      </c>
      <c r="G3109" s="1022">
        <v>560</v>
      </c>
      <c r="H3109" s="1022">
        <v>400</v>
      </c>
      <c r="I3109" s="1022"/>
      <c r="J3109" s="605"/>
      <c r="K3109" s="605"/>
      <c r="L3109" s="605"/>
      <c r="M3109" s="605"/>
    </row>
    <row r="3110" spans="1:13" s="606" customFormat="1" ht="15" customHeight="1">
      <c r="A3110" s="568">
        <v>3</v>
      </c>
      <c r="B3110" s="353" t="s">
        <v>6220</v>
      </c>
      <c r="C3110" s="441" t="s">
        <v>6223</v>
      </c>
      <c r="D3110" s="441"/>
      <c r="E3110" s="1083">
        <v>1000</v>
      </c>
      <c r="F3110" s="1022">
        <v>1000</v>
      </c>
      <c r="G3110" s="1022">
        <v>700</v>
      </c>
      <c r="H3110" s="1022">
        <v>500</v>
      </c>
      <c r="I3110" s="1022"/>
      <c r="J3110" s="605"/>
      <c r="K3110" s="605"/>
      <c r="L3110" s="605"/>
      <c r="M3110" s="605"/>
    </row>
    <row r="3111" spans="1:13" s="606" customFormat="1" ht="15" customHeight="1">
      <c r="A3111" s="568">
        <v>4</v>
      </c>
      <c r="B3111" s="353" t="s">
        <v>6220</v>
      </c>
      <c r="C3111" s="441" t="s">
        <v>6224</v>
      </c>
      <c r="D3111" s="441"/>
      <c r="E3111" s="1083">
        <v>1000</v>
      </c>
      <c r="F3111" s="1022">
        <v>1000</v>
      </c>
      <c r="G3111" s="1022">
        <v>700</v>
      </c>
      <c r="H3111" s="1022">
        <v>500</v>
      </c>
      <c r="I3111" s="1022"/>
      <c r="J3111" s="605"/>
      <c r="K3111" s="605"/>
      <c r="L3111" s="605"/>
      <c r="M3111" s="605"/>
    </row>
    <row r="3112" spans="1:13" s="606" customFormat="1" ht="15" customHeight="1">
      <c r="A3112" s="568">
        <v>5</v>
      </c>
      <c r="B3112" s="353" t="s">
        <v>6220</v>
      </c>
      <c r="C3112" s="441" t="s">
        <v>6225</v>
      </c>
      <c r="D3112" s="441"/>
      <c r="E3112" s="1083">
        <v>1000</v>
      </c>
      <c r="F3112" s="1022">
        <v>1050</v>
      </c>
      <c r="G3112" s="1022">
        <v>735</v>
      </c>
      <c r="H3112" s="1022">
        <v>525</v>
      </c>
      <c r="I3112" s="1022"/>
      <c r="J3112" s="605"/>
      <c r="K3112" s="605"/>
      <c r="L3112" s="605"/>
      <c r="M3112" s="605"/>
    </row>
    <row r="3113" spans="1:13" s="606" customFormat="1" ht="15" customHeight="1">
      <c r="A3113" s="568">
        <v>6</v>
      </c>
      <c r="B3113" s="353" t="s">
        <v>6220</v>
      </c>
      <c r="C3113" s="441" t="s">
        <v>6226</v>
      </c>
      <c r="D3113" s="441"/>
      <c r="E3113" s="1083">
        <v>1100</v>
      </c>
      <c r="F3113" s="1022">
        <v>1100</v>
      </c>
      <c r="G3113" s="1022">
        <v>770</v>
      </c>
      <c r="H3113" s="1022">
        <v>550</v>
      </c>
      <c r="I3113" s="1022"/>
      <c r="J3113" s="605"/>
      <c r="K3113" s="605"/>
      <c r="L3113" s="605"/>
      <c r="M3113" s="605"/>
    </row>
    <row r="3114" spans="1:13" s="606" customFormat="1" ht="15" customHeight="1">
      <c r="A3114" s="568">
        <v>7</v>
      </c>
      <c r="B3114" s="353" t="s">
        <v>6220</v>
      </c>
      <c r="C3114" s="441" t="s">
        <v>6227</v>
      </c>
      <c r="D3114" s="441"/>
      <c r="E3114" s="1083">
        <v>6000</v>
      </c>
      <c r="F3114" s="1022">
        <v>6000</v>
      </c>
      <c r="G3114" s="1022">
        <v>4200</v>
      </c>
      <c r="H3114" s="1022">
        <v>3000</v>
      </c>
      <c r="I3114" s="1022"/>
      <c r="J3114" s="605"/>
      <c r="K3114" s="605"/>
      <c r="L3114" s="605"/>
      <c r="M3114" s="605"/>
    </row>
    <row r="3115" spans="1:13" s="606" customFormat="1" ht="15" customHeight="1">
      <c r="A3115" s="568">
        <v>8</v>
      </c>
      <c r="B3115" s="353" t="s">
        <v>6220</v>
      </c>
      <c r="C3115" s="441" t="s">
        <v>6228</v>
      </c>
      <c r="D3115" s="441"/>
      <c r="E3115" s="1083">
        <v>800</v>
      </c>
      <c r="F3115" s="1022">
        <v>800</v>
      </c>
      <c r="G3115" s="1022">
        <v>560</v>
      </c>
      <c r="H3115" s="1022">
        <v>400</v>
      </c>
      <c r="I3115" s="1022"/>
      <c r="J3115" s="605"/>
      <c r="K3115" s="605"/>
      <c r="L3115" s="605"/>
      <c r="M3115" s="605"/>
    </row>
    <row r="3116" spans="1:13" s="606" customFormat="1" ht="15" customHeight="1">
      <c r="A3116" s="568">
        <v>9</v>
      </c>
      <c r="B3116" s="353" t="s">
        <v>6220</v>
      </c>
      <c r="C3116" s="441" t="s">
        <v>6229</v>
      </c>
      <c r="D3116" s="441"/>
      <c r="E3116" s="1083">
        <v>180</v>
      </c>
      <c r="F3116" s="1022">
        <v>250</v>
      </c>
      <c r="G3116" s="1022">
        <v>175</v>
      </c>
      <c r="H3116" s="1022">
        <v>125</v>
      </c>
      <c r="I3116" s="1022"/>
      <c r="J3116" s="605"/>
      <c r="K3116" s="605"/>
      <c r="L3116" s="605"/>
      <c r="M3116" s="605"/>
    </row>
    <row r="3117" spans="1:13" s="606" customFormat="1" ht="15" customHeight="1">
      <c r="A3117" s="568">
        <v>10</v>
      </c>
      <c r="B3117" s="353" t="s">
        <v>6230</v>
      </c>
      <c r="C3117" s="441" t="s">
        <v>6231</v>
      </c>
      <c r="D3117" s="441"/>
      <c r="E3117" s="1083">
        <v>440</v>
      </c>
      <c r="F3117" s="1022">
        <v>440</v>
      </c>
      <c r="G3117" s="1022">
        <v>308</v>
      </c>
      <c r="H3117" s="1022">
        <v>220</v>
      </c>
      <c r="I3117" s="1022"/>
      <c r="J3117" s="605"/>
      <c r="K3117" s="605"/>
      <c r="L3117" s="605"/>
      <c r="M3117" s="605"/>
    </row>
    <row r="3118" spans="1:13" s="606" customFormat="1" ht="15" customHeight="1">
      <c r="A3118" s="568">
        <v>11</v>
      </c>
      <c r="B3118" s="353" t="s">
        <v>6230</v>
      </c>
      <c r="C3118" s="441" t="s">
        <v>6232</v>
      </c>
      <c r="D3118" s="441"/>
      <c r="E3118" s="1083">
        <v>250</v>
      </c>
      <c r="F3118" s="1022">
        <v>300</v>
      </c>
      <c r="G3118" s="1022">
        <v>210</v>
      </c>
      <c r="H3118" s="1022">
        <v>150</v>
      </c>
      <c r="I3118" s="1022"/>
      <c r="J3118" s="605"/>
      <c r="K3118" s="605"/>
      <c r="L3118" s="605"/>
      <c r="M3118" s="605"/>
    </row>
    <row r="3119" spans="1:13" s="606" customFormat="1" ht="15" customHeight="1">
      <c r="A3119" s="568">
        <v>12</v>
      </c>
      <c r="B3119" s="353" t="s">
        <v>6230</v>
      </c>
      <c r="C3119" s="441" t="s">
        <v>6233</v>
      </c>
      <c r="D3119" s="441"/>
      <c r="E3119" s="1083">
        <v>200</v>
      </c>
      <c r="F3119" s="1022">
        <v>240</v>
      </c>
      <c r="G3119" s="1022">
        <v>168</v>
      </c>
      <c r="H3119" s="1022">
        <v>120</v>
      </c>
      <c r="I3119" s="1022"/>
      <c r="J3119" s="605"/>
      <c r="K3119" s="605"/>
      <c r="L3119" s="605"/>
      <c r="M3119" s="605"/>
    </row>
    <row r="3120" spans="1:13" s="606" customFormat="1" ht="15" customHeight="1">
      <c r="A3120" s="568">
        <v>13</v>
      </c>
      <c r="B3120" s="353" t="s">
        <v>6041</v>
      </c>
      <c r="C3120" s="441" t="s">
        <v>6234</v>
      </c>
      <c r="D3120" s="441"/>
      <c r="E3120" s="1083">
        <v>660</v>
      </c>
      <c r="F3120" s="1022">
        <v>680</v>
      </c>
      <c r="G3120" s="1022">
        <v>475.99999999999994</v>
      </c>
      <c r="H3120" s="1022">
        <v>340</v>
      </c>
      <c r="I3120" s="1022"/>
      <c r="J3120" s="605"/>
      <c r="K3120" s="605"/>
      <c r="L3120" s="605"/>
      <c r="M3120" s="605"/>
    </row>
    <row r="3121" spans="1:13" s="606" customFormat="1" ht="15" customHeight="1">
      <c r="A3121" s="568">
        <v>14</v>
      </c>
      <c r="B3121" s="353" t="s">
        <v>6041</v>
      </c>
      <c r="C3121" s="441" t="s">
        <v>6235</v>
      </c>
      <c r="D3121" s="441"/>
      <c r="E3121" s="1083">
        <v>200</v>
      </c>
      <c r="F3121" s="1022">
        <v>200</v>
      </c>
      <c r="G3121" s="1022">
        <v>140</v>
      </c>
      <c r="H3121" s="1022">
        <v>100</v>
      </c>
      <c r="I3121" s="1022"/>
      <c r="J3121" s="605"/>
      <c r="K3121" s="605"/>
      <c r="L3121" s="605"/>
      <c r="M3121" s="605"/>
    </row>
    <row r="3122" spans="1:13" s="606" customFormat="1" ht="15" customHeight="1">
      <c r="A3122" s="568">
        <v>15</v>
      </c>
      <c r="B3122" s="353" t="s">
        <v>6236</v>
      </c>
      <c r="C3122" s="441" t="s">
        <v>6237</v>
      </c>
      <c r="D3122" s="441"/>
      <c r="E3122" s="1083">
        <v>130</v>
      </c>
      <c r="F3122" s="1022">
        <v>150</v>
      </c>
      <c r="G3122" s="1022">
        <v>105</v>
      </c>
      <c r="H3122" s="1022">
        <v>75</v>
      </c>
      <c r="I3122" s="1022"/>
      <c r="J3122" s="605"/>
      <c r="K3122" s="605"/>
      <c r="L3122" s="605"/>
      <c r="M3122" s="605"/>
    </row>
    <row r="3123" spans="1:13" s="606" customFormat="1" ht="15" customHeight="1">
      <c r="A3123" s="568">
        <v>16</v>
      </c>
      <c r="B3123" s="353" t="s">
        <v>5881</v>
      </c>
      <c r="C3123" s="441" t="s">
        <v>6237</v>
      </c>
      <c r="D3123" s="441"/>
      <c r="E3123" s="1083">
        <v>110</v>
      </c>
      <c r="F3123" s="1022">
        <v>140</v>
      </c>
      <c r="G3123" s="1022">
        <v>98</v>
      </c>
      <c r="H3123" s="1022">
        <v>0</v>
      </c>
      <c r="I3123" s="1022"/>
      <c r="J3123" s="605"/>
      <c r="K3123" s="605"/>
      <c r="L3123" s="605"/>
      <c r="M3123" s="605"/>
    </row>
    <row r="3124" spans="1:13" s="606" customFormat="1" ht="15" customHeight="1">
      <c r="A3124" s="568">
        <v>17</v>
      </c>
      <c r="B3124" s="353" t="s">
        <v>6238</v>
      </c>
      <c r="C3124" s="441" t="s">
        <v>6239</v>
      </c>
      <c r="D3124" s="441"/>
      <c r="E3124" s="1083">
        <v>180</v>
      </c>
      <c r="F3124" s="1022">
        <v>240</v>
      </c>
      <c r="G3124" s="1022">
        <v>168</v>
      </c>
      <c r="H3124" s="1022">
        <v>120</v>
      </c>
      <c r="I3124" s="1022"/>
      <c r="J3124" s="605"/>
      <c r="K3124" s="605"/>
      <c r="L3124" s="605"/>
      <c r="M3124" s="605"/>
    </row>
    <row r="3125" spans="1:13" s="606" customFormat="1" ht="15" customHeight="1">
      <c r="A3125" s="568">
        <v>18</v>
      </c>
      <c r="B3125" s="353" t="s">
        <v>6238</v>
      </c>
      <c r="C3125" s="441" t="s">
        <v>6240</v>
      </c>
      <c r="D3125" s="441"/>
      <c r="E3125" s="1083">
        <v>160</v>
      </c>
      <c r="F3125" s="1022">
        <v>220</v>
      </c>
      <c r="G3125" s="1022">
        <v>154</v>
      </c>
      <c r="H3125" s="1022">
        <v>110</v>
      </c>
      <c r="I3125" s="1022"/>
      <c r="J3125" s="605"/>
      <c r="K3125" s="605"/>
      <c r="L3125" s="605"/>
      <c r="M3125" s="605"/>
    </row>
    <row r="3126" spans="1:13" s="606" customFormat="1" ht="15" customHeight="1">
      <c r="A3126" s="568">
        <v>19</v>
      </c>
      <c r="B3126" s="353" t="s">
        <v>6238</v>
      </c>
      <c r="C3126" s="441" t="s">
        <v>6241</v>
      </c>
      <c r="D3126" s="441"/>
      <c r="E3126" s="1083">
        <v>240</v>
      </c>
      <c r="F3126" s="1022">
        <v>300</v>
      </c>
      <c r="G3126" s="1022">
        <v>210</v>
      </c>
      <c r="H3126" s="1022">
        <v>150</v>
      </c>
      <c r="I3126" s="1022"/>
      <c r="J3126" s="605"/>
      <c r="K3126" s="605"/>
      <c r="L3126" s="605"/>
      <c r="M3126" s="605"/>
    </row>
    <row r="3127" spans="1:13" s="606" customFormat="1" ht="15" customHeight="1">
      <c r="A3127" s="568">
        <v>20</v>
      </c>
      <c r="B3127" s="353" t="s">
        <v>6238</v>
      </c>
      <c r="C3127" s="441" t="s">
        <v>6242</v>
      </c>
      <c r="D3127" s="441"/>
      <c r="E3127" s="1083">
        <v>270</v>
      </c>
      <c r="F3127" s="1022">
        <v>310</v>
      </c>
      <c r="G3127" s="1022">
        <v>217</v>
      </c>
      <c r="H3127" s="1022">
        <v>155</v>
      </c>
      <c r="I3127" s="1022"/>
      <c r="J3127" s="605"/>
      <c r="K3127" s="605"/>
      <c r="L3127" s="605"/>
      <c r="M3127" s="605"/>
    </row>
    <row r="3128" spans="1:13" s="606" customFormat="1" ht="15" customHeight="1">
      <c r="A3128" s="568">
        <v>21</v>
      </c>
      <c r="B3128" s="353" t="s">
        <v>6238</v>
      </c>
      <c r="C3128" s="441" t="s">
        <v>6243</v>
      </c>
      <c r="D3128" s="441"/>
      <c r="E3128" s="1083">
        <v>240</v>
      </c>
      <c r="F3128" s="1022">
        <v>240</v>
      </c>
      <c r="G3128" s="1022">
        <v>168</v>
      </c>
      <c r="H3128" s="1022">
        <v>120</v>
      </c>
      <c r="I3128" s="1022"/>
      <c r="J3128" s="605"/>
      <c r="K3128" s="605"/>
      <c r="L3128" s="605"/>
      <c r="M3128" s="605"/>
    </row>
    <row r="3129" spans="1:13" s="606" customFormat="1" ht="15" customHeight="1">
      <c r="A3129" s="568">
        <v>22</v>
      </c>
      <c r="B3129" s="353" t="s">
        <v>6238</v>
      </c>
      <c r="C3129" s="441" t="s">
        <v>6244</v>
      </c>
      <c r="D3129" s="441"/>
      <c r="E3129" s="1083">
        <v>160</v>
      </c>
      <c r="F3129" s="1022">
        <v>190</v>
      </c>
      <c r="G3129" s="1022">
        <v>133</v>
      </c>
      <c r="H3129" s="1022">
        <v>95</v>
      </c>
      <c r="I3129" s="1022"/>
      <c r="J3129" s="605"/>
      <c r="K3129" s="605"/>
      <c r="L3129" s="605"/>
      <c r="M3129" s="605"/>
    </row>
    <row r="3130" spans="1:13" s="606" customFormat="1" ht="15" customHeight="1">
      <c r="A3130" s="568">
        <v>23</v>
      </c>
      <c r="B3130" s="353" t="s">
        <v>6245</v>
      </c>
      <c r="C3130" s="441" t="s">
        <v>6246</v>
      </c>
      <c r="D3130" s="441"/>
      <c r="E3130" s="1083">
        <v>150</v>
      </c>
      <c r="F3130" s="1022">
        <v>180</v>
      </c>
      <c r="G3130" s="1022">
        <v>125.99999999999999</v>
      </c>
      <c r="H3130" s="1022">
        <v>90</v>
      </c>
      <c r="I3130" s="1022"/>
      <c r="J3130" s="605"/>
      <c r="K3130" s="605"/>
      <c r="L3130" s="605"/>
      <c r="M3130" s="605"/>
    </row>
    <row r="3131" spans="1:13" s="606" customFormat="1" ht="15" customHeight="1">
      <c r="A3131" s="568">
        <v>24</v>
      </c>
      <c r="B3131" s="353" t="s">
        <v>6247</v>
      </c>
      <c r="C3131" s="441" t="s">
        <v>6248</v>
      </c>
      <c r="D3131" s="441"/>
      <c r="E3131" s="1083">
        <v>180</v>
      </c>
      <c r="F3131" s="1022">
        <v>180</v>
      </c>
      <c r="G3131" s="1022">
        <v>125.99999999999999</v>
      </c>
      <c r="H3131" s="1022">
        <v>90</v>
      </c>
      <c r="I3131" s="1022"/>
      <c r="J3131" s="605"/>
      <c r="K3131" s="605"/>
      <c r="L3131" s="605"/>
      <c r="M3131" s="605"/>
    </row>
    <row r="3132" spans="1:13" s="606" customFormat="1" ht="15" customHeight="1">
      <c r="A3132" s="568">
        <v>25</v>
      </c>
      <c r="B3132" s="353" t="s">
        <v>6249</v>
      </c>
      <c r="C3132" s="441" t="s">
        <v>6250</v>
      </c>
      <c r="D3132" s="441"/>
      <c r="E3132" s="1083">
        <v>150</v>
      </c>
      <c r="F3132" s="1022">
        <v>150</v>
      </c>
      <c r="G3132" s="1022">
        <v>105</v>
      </c>
      <c r="H3132" s="1022">
        <v>75</v>
      </c>
      <c r="I3132" s="1022"/>
      <c r="J3132" s="605"/>
      <c r="K3132" s="605"/>
      <c r="L3132" s="605"/>
      <c r="M3132" s="605"/>
    </row>
    <row r="3133" spans="1:13" s="606" customFormat="1" ht="15" customHeight="1">
      <c r="A3133" s="568">
        <v>26</v>
      </c>
      <c r="B3133" s="353" t="s">
        <v>6251</v>
      </c>
      <c r="C3133" s="441" t="s">
        <v>6252</v>
      </c>
      <c r="D3133" s="441"/>
      <c r="E3133" s="1083">
        <v>120</v>
      </c>
      <c r="F3133" s="1022">
        <v>130</v>
      </c>
      <c r="G3133" s="1022">
        <v>91</v>
      </c>
      <c r="H3133" s="1022">
        <v>65</v>
      </c>
      <c r="I3133" s="1022"/>
      <c r="J3133" s="605"/>
      <c r="K3133" s="605"/>
      <c r="L3133" s="605"/>
      <c r="M3133" s="605"/>
    </row>
    <row r="3134" spans="1:13" s="606" customFormat="1" ht="15" customHeight="1">
      <c r="A3134" s="568">
        <v>27</v>
      </c>
      <c r="B3134" s="353" t="s">
        <v>6253</v>
      </c>
      <c r="C3134" s="441" t="s">
        <v>6254</v>
      </c>
      <c r="D3134" s="441"/>
      <c r="E3134" s="1083">
        <v>120</v>
      </c>
      <c r="F3134" s="1022">
        <v>130</v>
      </c>
      <c r="G3134" s="1022">
        <v>91</v>
      </c>
      <c r="H3134" s="1022">
        <v>65</v>
      </c>
      <c r="I3134" s="1022"/>
      <c r="J3134" s="605"/>
      <c r="K3134" s="605"/>
      <c r="L3134" s="605"/>
      <c r="M3134" s="605"/>
    </row>
    <row r="3135" spans="1:13" s="921" customFormat="1">
      <c r="A3135" s="920">
        <v>48</v>
      </c>
      <c r="B3135" s="904" t="s">
        <v>974</v>
      </c>
      <c r="C3135" s="904"/>
      <c r="D3135" s="904"/>
      <c r="E3135" s="1085"/>
      <c r="F3135" s="1023"/>
      <c r="G3135" s="1023"/>
      <c r="H3135" s="1023"/>
      <c r="I3135" s="1023"/>
    </row>
    <row r="3136" spans="1:13" s="894" customFormat="1" ht="28.5">
      <c r="A3136" s="1198">
        <f>MAX($A$6:A2825)+1</f>
        <v>210</v>
      </c>
      <c r="B3136" s="1199" t="s">
        <v>816</v>
      </c>
      <c r="C3136" s="907" t="s">
        <v>817</v>
      </c>
      <c r="D3136" s="907" t="s">
        <v>818</v>
      </c>
      <c r="E3136" s="1038">
        <v>2700</v>
      </c>
      <c r="F3136" s="982">
        <v>2700</v>
      </c>
      <c r="G3136" s="982">
        <v>750</v>
      </c>
      <c r="H3136" s="982">
        <v>650</v>
      </c>
      <c r="I3136" s="982">
        <v>500</v>
      </c>
    </row>
    <row r="3137" spans="1:9" s="894" customFormat="1" ht="28.5">
      <c r="A3137" s="1198"/>
      <c r="B3137" s="1199"/>
      <c r="C3137" s="907" t="s">
        <v>818</v>
      </c>
      <c r="D3137" s="907" t="s">
        <v>819</v>
      </c>
      <c r="E3137" s="1038">
        <v>3330</v>
      </c>
      <c r="F3137" s="982">
        <v>3500</v>
      </c>
      <c r="G3137" s="982">
        <v>850</v>
      </c>
      <c r="H3137" s="982">
        <v>700</v>
      </c>
      <c r="I3137" s="982">
        <v>600</v>
      </c>
    </row>
    <row r="3138" spans="1:9" s="894" customFormat="1" ht="42.75">
      <c r="A3138" s="1198"/>
      <c r="B3138" s="1199"/>
      <c r="C3138" s="907" t="s">
        <v>819</v>
      </c>
      <c r="D3138" s="907" t="s">
        <v>820</v>
      </c>
      <c r="E3138" s="1038">
        <v>4680</v>
      </c>
      <c r="F3138" s="982">
        <v>6000</v>
      </c>
      <c r="G3138" s="982">
        <v>950</v>
      </c>
      <c r="H3138" s="982">
        <v>850</v>
      </c>
      <c r="I3138" s="982">
        <v>750</v>
      </c>
    </row>
    <row r="3139" spans="1:9" s="894" customFormat="1" ht="42.75">
      <c r="A3139" s="1198"/>
      <c r="B3139" s="1199"/>
      <c r="C3139" s="907" t="s">
        <v>820</v>
      </c>
      <c r="D3139" s="907" t="s">
        <v>821</v>
      </c>
      <c r="E3139" s="1038">
        <v>3600</v>
      </c>
      <c r="F3139" s="982">
        <v>3600</v>
      </c>
      <c r="G3139" s="982">
        <v>800</v>
      </c>
      <c r="H3139" s="982">
        <v>700</v>
      </c>
      <c r="I3139" s="982">
        <v>350</v>
      </c>
    </row>
    <row r="3140" spans="1:9" s="894" customFormat="1" ht="42.75">
      <c r="A3140" s="1198"/>
      <c r="B3140" s="1199"/>
      <c r="C3140" s="907" t="s">
        <v>821</v>
      </c>
      <c r="D3140" s="907" t="s">
        <v>822</v>
      </c>
      <c r="E3140" s="1038">
        <v>1152</v>
      </c>
      <c r="F3140" s="982">
        <v>1200</v>
      </c>
      <c r="G3140" s="982">
        <v>400</v>
      </c>
      <c r="H3140" s="982">
        <v>350</v>
      </c>
      <c r="I3140" s="982"/>
    </row>
    <row r="3141" spans="1:9" s="894" customFormat="1" ht="42.75">
      <c r="A3141" s="1198"/>
      <c r="B3141" s="1199"/>
      <c r="C3141" s="907" t="s">
        <v>822</v>
      </c>
      <c r="D3141" s="907" t="s">
        <v>823</v>
      </c>
      <c r="E3141" s="1038">
        <v>768</v>
      </c>
      <c r="F3141" s="982">
        <v>850</v>
      </c>
      <c r="G3141" s="982">
        <v>300</v>
      </c>
      <c r="H3141" s="982">
        <v>200</v>
      </c>
      <c r="I3141" s="982"/>
    </row>
    <row r="3142" spans="1:9" s="894" customFormat="1" ht="42.75">
      <c r="A3142" s="1198"/>
      <c r="B3142" s="1199"/>
      <c r="C3142" s="907" t="s">
        <v>823</v>
      </c>
      <c r="D3142" s="907" t="s">
        <v>824</v>
      </c>
      <c r="E3142" s="1038">
        <v>480</v>
      </c>
      <c r="F3142" s="982">
        <v>550</v>
      </c>
      <c r="G3142" s="982">
        <v>250</v>
      </c>
      <c r="H3142" s="982">
        <v>200</v>
      </c>
      <c r="I3142" s="982"/>
    </row>
    <row r="3143" spans="1:9" s="894" customFormat="1" ht="57">
      <c r="A3143" s="1198"/>
      <c r="B3143" s="1199"/>
      <c r="C3143" s="907" t="s">
        <v>824</v>
      </c>
      <c r="D3143" s="907" t="s">
        <v>825</v>
      </c>
      <c r="E3143" s="1038">
        <v>140</v>
      </c>
      <c r="F3143" s="982">
        <v>250</v>
      </c>
      <c r="G3143" s="982">
        <v>150</v>
      </c>
      <c r="H3143" s="982">
        <v>100</v>
      </c>
      <c r="I3143" s="982"/>
    </row>
    <row r="3144" spans="1:9" s="894" customFormat="1" ht="28.5">
      <c r="A3144" s="1198"/>
      <c r="B3144" s="1199"/>
      <c r="C3144" s="907" t="s">
        <v>825</v>
      </c>
      <c r="D3144" s="907" t="s">
        <v>826</v>
      </c>
      <c r="E3144" s="1038">
        <v>240</v>
      </c>
      <c r="F3144" s="982">
        <v>350</v>
      </c>
      <c r="G3144" s="982">
        <v>180</v>
      </c>
      <c r="H3144" s="982">
        <v>140</v>
      </c>
      <c r="I3144" s="982"/>
    </row>
    <row r="3145" spans="1:9" s="894" customFormat="1" ht="14.25">
      <c r="A3145" s="1198">
        <f>MAX($A$317:A3144)+1</f>
        <v>246</v>
      </c>
      <c r="B3145" s="1199" t="s">
        <v>568</v>
      </c>
      <c r="C3145" s="907" t="s">
        <v>827</v>
      </c>
      <c r="D3145" s="907" t="s">
        <v>828</v>
      </c>
      <c r="E3145" s="1038">
        <v>735</v>
      </c>
      <c r="F3145" s="982">
        <v>900</v>
      </c>
      <c r="G3145" s="982">
        <v>380</v>
      </c>
      <c r="H3145" s="982">
        <v>320</v>
      </c>
      <c r="I3145" s="982"/>
    </row>
    <row r="3146" spans="1:9" s="894" customFormat="1" ht="28.5">
      <c r="A3146" s="1198"/>
      <c r="B3146" s="1199"/>
      <c r="C3146" s="907" t="s">
        <v>828</v>
      </c>
      <c r="D3146" s="907" t="s">
        <v>829</v>
      </c>
      <c r="E3146" s="1038">
        <v>380</v>
      </c>
      <c r="F3146" s="982">
        <v>450</v>
      </c>
      <c r="G3146" s="982">
        <v>170</v>
      </c>
      <c r="H3146" s="982">
        <v>150</v>
      </c>
      <c r="I3146" s="982"/>
    </row>
    <row r="3147" spans="1:9" s="894" customFormat="1" ht="28.5">
      <c r="A3147" s="1198"/>
      <c r="B3147" s="1199"/>
      <c r="C3147" s="907" t="s">
        <v>830</v>
      </c>
      <c r="D3147" s="907" t="s">
        <v>831</v>
      </c>
      <c r="E3147" s="1038">
        <v>200</v>
      </c>
      <c r="F3147" s="982">
        <v>300</v>
      </c>
      <c r="G3147" s="982">
        <v>200</v>
      </c>
      <c r="H3147" s="982">
        <v>170</v>
      </c>
      <c r="I3147" s="982"/>
    </row>
    <row r="3148" spans="1:9" s="894" customFormat="1" ht="28.5">
      <c r="A3148" s="1198">
        <f>MAX($A$317:A3147)+1</f>
        <v>247</v>
      </c>
      <c r="B3148" s="1199" t="s">
        <v>832</v>
      </c>
      <c r="C3148" s="907" t="s">
        <v>833</v>
      </c>
      <c r="D3148" s="907" t="s">
        <v>834</v>
      </c>
      <c r="E3148" s="1038">
        <v>180</v>
      </c>
      <c r="F3148" s="982">
        <v>120</v>
      </c>
      <c r="G3148" s="982">
        <v>90</v>
      </c>
      <c r="H3148" s="982">
        <v>80</v>
      </c>
      <c r="I3148" s="982"/>
    </row>
    <row r="3149" spans="1:9" s="894" customFormat="1" ht="42.75">
      <c r="A3149" s="1198"/>
      <c r="B3149" s="1199"/>
      <c r="C3149" s="907" t="s">
        <v>834</v>
      </c>
      <c r="D3149" s="907" t="s">
        <v>835</v>
      </c>
      <c r="E3149" s="1038" t="s">
        <v>836</v>
      </c>
      <c r="F3149" s="982">
        <v>200</v>
      </c>
      <c r="G3149" s="982">
        <v>100</v>
      </c>
      <c r="H3149" s="982">
        <v>90</v>
      </c>
      <c r="I3149" s="982">
        <v>80</v>
      </c>
    </row>
    <row r="3150" spans="1:9" s="894" customFormat="1" ht="42.75">
      <c r="A3150" s="1198"/>
      <c r="B3150" s="1199"/>
      <c r="C3150" s="907" t="s">
        <v>835</v>
      </c>
      <c r="D3150" s="907" t="s">
        <v>837</v>
      </c>
      <c r="E3150" s="1038">
        <v>176</v>
      </c>
      <c r="F3150" s="982">
        <v>180</v>
      </c>
      <c r="G3150" s="982">
        <v>100</v>
      </c>
      <c r="H3150" s="982">
        <v>90</v>
      </c>
      <c r="I3150" s="982">
        <v>80</v>
      </c>
    </row>
    <row r="3151" spans="1:9" s="894" customFormat="1" ht="42.75">
      <c r="A3151" s="1198"/>
      <c r="B3151" s="1199"/>
      <c r="C3151" s="907" t="s">
        <v>837</v>
      </c>
      <c r="D3151" s="907" t="s">
        <v>838</v>
      </c>
      <c r="E3151" s="1038">
        <v>220</v>
      </c>
      <c r="F3151" s="982">
        <v>250</v>
      </c>
      <c r="G3151" s="982">
        <v>100</v>
      </c>
      <c r="H3151" s="982">
        <v>90</v>
      </c>
      <c r="I3151" s="982">
        <v>80</v>
      </c>
    </row>
    <row r="3152" spans="1:9" s="894" customFormat="1" ht="42.75">
      <c r="A3152" s="1198"/>
      <c r="B3152" s="1199"/>
      <c r="C3152" s="907" t="s">
        <v>839</v>
      </c>
      <c r="D3152" s="907" t="s">
        <v>840</v>
      </c>
      <c r="E3152" s="1038">
        <v>380</v>
      </c>
      <c r="F3152" s="982">
        <v>420</v>
      </c>
      <c r="G3152" s="982">
        <v>100</v>
      </c>
      <c r="H3152" s="982">
        <v>90</v>
      </c>
      <c r="I3152" s="982">
        <v>80</v>
      </c>
    </row>
    <row r="3153" spans="1:9" s="894" customFormat="1" ht="28.5">
      <c r="A3153" s="1198"/>
      <c r="B3153" s="1199"/>
      <c r="C3153" s="907" t="s">
        <v>840</v>
      </c>
      <c r="D3153" s="907" t="s">
        <v>841</v>
      </c>
      <c r="E3153" s="1038">
        <v>250</v>
      </c>
      <c r="F3153" s="982">
        <v>250</v>
      </c>
      <c r="G3153" s="982">
        <v>100</v>
      </c>
      <c r="H3153" s="982">
        <v>90</v>
      </c>
      <c r="I3153" s="982"/>
    </row>
    <row r="3154" spans="1:9" s="894" customFormat="1" ht="28.5">
      <c r="A3154" s="1198"/>
      <c r="B3154" s="1199"/>
      <c r="C3154" s="907" t="s">
        <v>841</v>
      </c>
      <c r="D3154" s="907" t="s">
        <v>842</v>
      </c>
      <c r="E3154" s="1038">
        <v>250</v>
      </c>
      <c r="F3154" s="982">
        <v>320</v>
      </c>
      <c r="G3154" s="982">
        <v>150</v>
      </c>
      <c r="H3154" s="982">
        <v>120</v>
      </c>
      <c r="I3154" s="982">
        <v>100</v>
      </c>
    </row>
    <row r="3155" spans="1:9" s="894" customFormat="1" ht="28.5">
      <c r="A3155" s="1198"/>
      <c r="B3155" s="1199"/>
      <c r="C3155" s="907" t="s">
        <v>842</v>
      </c>
      <c r="D3155" s="907" t="s">
        <v>843</v>
      </c>
      <c r="E3155" s="1038" t="s">
        <v>844</v>
      </c>
      <c r="F3155" s="982">
        <v>250</v>
      </c>
      <c r="G3155" s="982">
        <v>150</v>
      </c>
      <c r="H3155" s="982">
        <v>120</v>
      </c>
      <c r="I3155" s="982">
        <v>100</v>
      </c>
    </row>
    <row r="3156" spans="1:9" s="894" customFormat="1" ht="28.5">
      <c r="A3156" s="1198"/>
      <c r="B3156" s="1199"/>
      <c r="C3156" s="907" t="s">
        <v>843</v>
      </c>
      <c r="D3156" s="907" t="s">
        <v>845</v>
      </c>
      <c r="E3156" s="1038">
        <v>180</v>
      </c>
      <c r="F3156" s="982">
        <v>180</v>
      </c>
      <c r="G3156" s="982">
        <v>100</v>
      </c>
      <c r="H3156" s="982">
        <v>90</v>
      </c>
      <c r="I3156" s="982">
        <v>80</v>
      </c>
    </row>
    <row r="3157" spans="1:9" s="894" customFormat="1" ht="42.75">
      <c r="A3157" s="1198">
        <f>MAX($A$317:A3156)+1</f>
        <v>248</v>
      </c>
      <c r="B3157" s="1199" t="s">
        <v>846</v>
      </c>
      <c r="C3157" s="907" t="s">
        <v>847</v>
      </c>
      <c r="D3157" s="907" t="s">
        <v>848</v>
      </c>
      <c r="E3157" s="1038">
        <v>150</v>
      </c>
      <c r="F3157" s="982">
        <v>200</v>
      </c>
      <c r="G3157" s="982">
        <v>100</v>
      </c>
      <c r="H3157" s="982">
        <v>90</v>
      </c>
      <c r="I3157" s="982">
        <v>80</v>
      </c>
    </row>
    <row r="3158" spans="1:9" s="894" customFormat="1" ht="42.75">
      <c r="A3158" s="1198"/>
      <c r="B3158" s="1199"/>
      <c r="C3158" s="907" t="s">
        <v>848</v>
      </c>
      <c r="D3158" s="907" t="s">
        <v>849</v>
      </c>
      <c r="E3158" s="1038">
        <v>100</v>
      </c>
      <c r="F3158" s="982">
        <v>120</v>
      </c>
      <c r="G3158" s="982">
        <v>90</v>
      </c>
      <c r="H3158" s="982">
        <v>80</v>
      </c>
      <c r="I3158" s="982"/>
    </row>
    <row r="3159" spans="1:9" s="894" customFormat="1" ht="14.25">
      <c r="A3159" s="1198"/>
      <c r="B3159" s="1199"/>
      <c r="C3159" s="907" t="s">
        <v>849</v>
      </c>
      <c r="D3159" s="907" t="s">
        <v>850</v>
      </c>
      <c r="E3159" s="1038">
        <v>100</v>
      </c>
      <c r="F3159" s="982">
        <v>150</v>
      </c>
      <c r="G3159" s="982">
        <v>100</v>
      </c>
      <c r="H3159" s="982">
        <v>90</v>
      </c>
      <c r="I3159" s="982"/>
    </row>
    <row r="3160" spans="1:9" s="894" customFormat="1" ht="28.5">
      <c r="A3160" s="1198"/>
      <c r="B3160" s="1199"/>
      <c r="C3160" s="907" t="s">
        <v>850</v>
      </c>
      <c r="D3160" s="907" t="s">
        <v>851</v>
      </c>
      <c r="E3160" s="1038">
        <v>100</v>
      </c>
      <c r="F3160" s="982">
        <v>100</v>
      </c>
      <c r="G3160" s="982">
        <v>90</v>
      </c>
      <c r="H3160" s="982">
        <v>80</v>
      </c>
      <c r="I3160" s="982"/>
    </row>
    <row r="3161" spans="1:9" s="894" customFormat="1" ht="14.25">
      <c r="A3161" s="1198">
        <f>MAX($A$317:A3160)+1</f>
        <v>249</v>
      </c>
      <c r="B3161" s="1199" t="s">
        <v>852</v>
      </c>
      <c r="C3161" s="907" t="s">
        <v>853</v>
      </c>
      <c r="D3161" s="907" t="s">
        <v>854</v>
      </c>
      <c r="E3161" s="1038">
        <v>1170</v>
      </c>
      <c r="F3161" s="982">
        <v>1200</v>
      </c>
      <c r="G3161" s="982">
        <v>700</v>
      </c>
      <c r="H3161" s="982">
        <v>500</v>
      </c>
      <c r="I3161" s="982"/>
    </row>
    <row r="3162" spans="1:9" s="894" customFormat="1" ht="14.25">
      <c r="A3162" s="1198"/>
      <c r="B3162" s="1199"/>
      <c r="C3162" s="907" t="s">
        <v>853</v>
      </c>
      <c r="D3162" s="907" t="s">
        <v>855</v>
      </c>
      <c r="E3162" s="1038">
        <v>0</v>
      </c>
      <c r="F3162" s="982">
        <v>850</v>
      </c>
      <c r="G3162" s="982">
        <v>500</v>
      </c>
      <c r="H3162" s="982">
        <v>0</v>
      </c>
      <c r="I3162" s="982"/>
    </row>
    <row r="3163" spans="1:9" s="894" customFormat="1" ht="14.25">
      <c r="A3163" s="1198">
        <f>MAX($A$317:A3162)+1</f>
        <v>250</v>
      </c>
      <c r="B3163" s="1199" t="s">
        <v>856</v>
      </c>
      <c r="C3163" s="907" t="s">
        <v>853</v>
      </c>
      <c r="D3163" s="907" t="s">
        <v>855</v>
      </c>
      <c r="E3163" s="1038">
        <v>960</v>
      </c>
      <c r="F3163" s="982">
        <v>1100</v>
      </c>
      <c r="G3163" s="982">
        <v>700</v>
      </c>
      <c r="H3163" s="982">
        <v>600</v>
      </c>
      <c r="I3163" s="982"/>
    </row>
    <row r="3164" spans="1:9" s="894" customFormat="1" ht="14.25">
      <c r="A3164" s="1198"/>
      <c r="B3164" s="1199"/>
      <c r="C3164" s="907" t="s">
        <v>853</v>
      </c>
      <c r="D3164" s="907" t="s">
        <v>857</v>
      </c>
      <c r="E3164" s="1038">
        <v>960</v>
      </c>
      <c r="F3164" s="982">
        <v>1100</v>
      </c>
      <c r="G3164" s="982">
        <v>700</v>
      </c>
      <c r="H3164" s="982">
        <v>600</v>
      </c>
      <c r="I3164" s="982"/>
    </row>
    <row r="3165" spans="1:9" s="894" customFormat="1" ht="14.25">
      <c r="A3165" s="909">
        <f>MAX($A$317:A3164)+1</f>
        <v>251</v>
      </c>
      <c r="B3165" s="910" t="s">
        <v>858</v>
      </c>
      <c r="C3165" s="907" t="s">
        <v>853</v>
      </c>
      <c r="D3165" s="907" t="s">
        <v>859</v>
      </c>
      <c r="E3165" s="1038">
        <v>900</v>
      </c>
      <c r="F3165" s="982">
        <v>1100</v>
      </c>
      <c r="G3165" s="982">
        <v>650</v>
      </c>
      <c r="H3165" s="982">
        <v>550</v>
      </c>
      <c r="I3165" s="982"/>
    </row>
    <row r="3166" spans="1:9" s="894" customFormat="1" ht="14.25">
      <c r="A3166" s="1198">
        <f>MAX($A$317:A3165)+1</f>
        <v>252</v>
      </c>
      <c r="B3166" s="1199" t="s">
        <v>860</v>
      </c>
      <c r="C3166" s="907" t="s">
        <v>853</v>
      </c>
      <c r="D3166" s="907" t="s">
        <v>855</v>
      </c>
      <c r="E3166" s="1038">
        <v>1040</v>
      </c>
      <c r="F3166" s="982">
        <v>1150</v>
      </c>
      <c r="G3166" s="982">
        <v>0</v>
      </c>
      <c r="H3166" s="982">
        <v>0</v>
      </c>
      <c r="I3166" s="982"/>
    </row>
    <row r="3167" spans="1:9" s="894" customFormat="1" ht="14.25">
      <c r="A3167" s="1198"/>
      <c r="B3167" s="1199"/>
      <c r="C3167" s="907" t="s">
        <v>855</v>
      </c>
      <c r="D3167" s="907" t="s">
        <v>861</v>
      </c>
      <c r="E3167" s="1038">
        <v>0</v>
      </c>
      <c r="F3167" s="982">
        <v>800</v>
      </c>
      <c r="G3167" s="982">
        <v>0</v>
      </c>
      <c r="H3167" s="982">
        <v>0</v>
      </c>
      <c r="I3167" s="982"/>
    </row>
    <row r="3168" spans="1:9" s="894" customFormat="1" ht="14.25">
      <c r="A3168" s="909">
        <f>MAX($A$317:A3167)+1</f>
        <v>253</v>
      </c>
      <c r="B3168" s="910" t="s">
        <v>862</v>
      </c>
      <c r="C3168" s="907" t="s">
        <v>853</v>
      </c>
      <c r="D3168" s="907" t="s">
        <v>859</v>
      </c>
      <c r="E3168" s="1038">
        <v>1620</v>
      </c>
      <c r="F3168" s="982">
        <v>1700</v>
      </c>
      <c r="G3168" s="982">
        <v>750</v>
      </c>
      <c r="H3168" s="982">
        <v>700</v>
      </c>
      <c r="I3168" s="982"/>
    </row>
    <row r="3169" spans="1:9" s="894" customFormat="1" ht="14.25">
      <c r="A3169" s="1198">
        <f>MAX($A$317:A3168)+1</f>
        <v>254</v>
      </c>
      <c r="B3169" s="1199" t="s">
        <v>863</v>
      </c>
      <c r="C3169" s="907" t="s">
        <v>853</v>
      </c>
      <c r="D3169" s="907" t="s">
        <v>859</v>
      </c>
      <c r="E3169" s="1038">
        <v>1440</v>
      </c>
      <c r="F3169" s="982">
        <v>1700</v>
      </c>
      <c r="G3169" s="982">
        <v>700</v>
      </c>
      <c r="H3169" s="982">
        <v>600</v>
      </c>
      <c r="I3169" s="982"/>
    </row>
    <row r="3170" spans="1:9" s="894" customFormat="1" ht="14.25">
      <c r="A3170" s="1198"/>
      <c r="B3170" s="1199"/>
      <c r="C3170" s="907" t="s">
        <v>853</v>
      </c>
      <c r="D3170" s="907" t="s">
        <v>855</v>
      </c>
      <c r="E3170" s="1038">
        <v>1800</v>
      </c>
      <c r="F3170" s="982">
        <v>1800</v>
      </c>
      <c r="G3170" s="982">
        <v>0</v>
      </c>
      <c r="H3170" s="982">
        <v>0</v>
      </c>
      <c r="I3170" s="982"/>
    </row>
    <row r="3171" spans="1:9" s="894" customFormat="1" ht="28.5">
      <c r="A3171" s="1198">
        <f>MAX($A$317:A3170)+1</f>
        <v>255</v>
      </c>
      <c r="B3171" s="1199" t="s">
        <v>855</v>
      </c>
      <c r="C3171" s="907" t="s">
        <v>864</v>
      </c>
      <c r="D3171" s="907" t="s">
        <v>865</v>
      </c>
      <c r="E3171" s="1038">
        <v>220</v>
      </c>
      <c r="F3171" s="982">
        <v>850</v>
      </c>
      <c r="G3171" s="982">
        <v>0</v>
      </c>
      <c r="H3171" s="982">
        <v>0</v>
      </c>
      <c r="I3171" s="982"/>
    </row>
    <row r="3172" spans="1:9" s="894" customFormat="1" ht="28.5">
      <c r="A3172" s="1198"/>
      <c r="B3172" s="1199"/>
      <c r="C3172" s="907" t="s">
        <v>865</v>
      </c>
      <c r="D3172" s="907" t="s">
        <v>866</v>
      </c>
      <c r="E3172" s="1038">
        <v>810</v>
      </c>
      <c r="F3172" s="982">
        <v>1100</v>
      </c>
      <c r="G3172" s="982">
        <v>700</v>
      </c>
      <c r="H3172" s="982">
        <v>600</v>
      </c>
      <c r="I3172" s="982"/>
    </row>
    <row r="3173" spans="1:9" s="894" customFormat="1" ht="14.25">
      <c r="A3173" s="1198">
        <f>MAX($A$317:A3172)+1</f>
        <v>256</v>
      </c>
      <c r="B3173" s="1199" t="s">
        <v>867</v>
      </c>
      <c r="C3173" s="907" t="s">
        <v>855</v>
      </c>
      <c r="D3173" s="907" t="s">
        <v>868</v>
      </c>
      <c r="E3173" s="1038">
        <v>720</v>
      </c>
      <c r="F3173" s="982">
        <v>900</v>
      </c>
      <c r="G3173" s="982">
        <v>650</v>
      </c>
      <c r="H3173" s="982">
        <v>550</v>
      </c>
      <c r="I3173" s="982"/>
    </row>
    <row r="3174" spans="1:9" s="894" customFormat="1" ht="14.25">
      <c r="A3174" s="1198"/>
      <c r="B3174" s="1199"/>
      <c r="C3174" s="907" t="s">
        <v>868</v>
      </c>
      <c r="D3174" s="907" t="s">
        <v>48</v>
      </c>
      <c r="E3174" s="1038">
        <v>540</v>
      </c>
      <c r="F3174" s="982">
        <v>750</v>
      </c>
      <c r="G3174" s="982">
        <v>500</v>
      </c>
      <c r="H3174" s="982">
        <v>0</v>
      </c>
      <c r="I3174" s="982"/>
    </row>
    <row r="3175" spans="1:9" s="894" customFormat="1" ht="14.25">
      <c r="A3175" s="909">
        <f>MAX($A$317:A3174)+1</f>
        <v>257</v>
      </c>
      <c r="B3175" s="910" t="s">
        <v>869</v>
      </c>
      <c r="C3175" s="907" t="s">
        <v>852</v>
      </c>
      <c r="D3175" s="907" t="s">
        <v>870</v>
      </c>
      <c r="E3175" s="1038">
        <v>720</v>
      </c>
      <c r="F3175" s="982">
        <v>1500</v>
      </c>
      <c r="G3175" s="982">
        <v>750</v>
      </c>
      <c r="H3175" s="982">
        <v>600</v>
      </c>
      <c r="I3175" s="982"/>
    </row>
    <row r="3176" spans="1:9" s="894" customFormat="1" ht="42.75">
      <c r="A3176" s="1198">
        <f>MAX($A$317:A3175)+1</f>
        <v>258</v>
      </c>
      <c r="B3176" s="1199" t="s">
        <v>871</v>
      </c>
      <c r="C3176" s="907" t="s">
        <v>872</v>
      </c>
      <c r="D3176" s="907" t="s">
        <v>873</v>
      </c>
      <c r="E3176" s="1038">
        <v>280</v>
      </c>
      <c r="F3176" s="982">
        <v>450</v>
      </c>
      <c r="G3176" s="982">
        <v>250</v>
      </c>
      <c r="H3176" s="982">
        <v>200</v>
      </c>
      <c r="I3176" s="982"/>
    </row>
    <row r="3177" spans="1:9" s="894" customFormat="1" ht="42.75">
      <c r="A3177" s="1198"/>
      <c r="B3177" s="1199"/>
      <c r="C3177" s="907" t="s">
        <v>873</v>
      </c>
      <c r="D3177" s="907" t="s">
        <v>874</v>
      </c>
      <c r="E3177" s="1038">
        <v>935</v>
      </c>
      <c r="F3177" s="982">
        <v>1100</v>
      </c>
      <c r="G3177" s="982">
        <v>500</v>
      </c>
      <c r="H3177" s="982">
        <v>400</v>
      </c>
      <c r="I3177" s="982"/>
    </row>
    <row r="3178" spans="1:9" s="894" customFormat="1" ht="14.25">
      <c r="A3178" s="1198"/>
      <c r="B3178" s="1199"/>
      <c r="C3178" s="907" t="s">
        <v>874</v>
      </c>
      <c r="D3178" s="907" t="s">
        <v>870</v>
      </c>
      <c r="E3178" s="1038">
        <v>680</v>
      </c>
      <c r="F3178" s="982">
        <v>900</v>
      </c>
      <c r="G3178" s="982">
        <v>480</v>
      </c>
      <c r="H3178" s="982">
        <v>0</v>
      </c>
      <c r="I3178" s="982"/>
    </row>
    <row r="3179" spans="1:9" s="894" customFormat="1" ht="28.5">
      <c r="A3179" s="1198"/>
      <c r="B3179" s="1199"/>
      <c r="C3179" s="907" t="s">
        <v>870</v>
      </c>
      <c r="D3179" s="907" t="s">
        <v>875</v>
      </c>
      <c r="E3179" s="1038">
        <v>595</v>
      </c>
      <c r="F3179" s="982">
        <v>600</v>
      </c>
      <c r="G3179" s="982">
        <v>400</v>
      </c>
      <c r="H3179" s="982">
        <v>360</v>
      </c>
      <c r="I3179" s="982"/>
    </row>
    <row r="3180" spans="1:9" s="894" customFormat="1" ht="14.25">
      <c r="A3180" s="909">
        <f>MAX($A$317:A3179)+1</f>
        <v>259</v>
      </c>
      <c r="B3180" s="910" t="s">
        <v>876</v>
      </c>
      <c r="C3180" s="907" t="s">
        <v>853</v>
      </c>
      <c r="D3180" s="907" t="s">
        <v>877</v>
      </c>
      <c r="E3180" s="1038">
        <v>800</v>
      </c>
      <c r="F3180" s="982">
        <v>1500</v>
      </c>
      <c r="G3180" s="982">
        <v>750</v>
      </c>
      <c r="H3180" s="982">
        <v>650</v>
      </c>
      <c r="I3180" s="982"/>
    </row>
    <row r="3181" spans="1:9" s="894" customFormat="1" ht="14.25">
      <c r="A3181" s="909">
        <f>MAX($A$317:A3180)+1</f>
        <v>260</v>
      </c>
      <c r="B3181" s="910" t="s">
        <v>878</v>
      </c>
      <c r="C3181" s="907" t="s">
        <v>876</v>
      </c>
      <c r="D3181" s="907" t="s">
        <v>874</v>
      </c>
      <c r="E3181" s="1038">
        <v>640</v>
      </c>
      <c r="F3181" s="982">
        <v>1100</v>
      </c>
      <c r="G3181" s="982">
        <v>0</v>
      </c>
      <c r="H3181" s="982">
        <v>0</v>
      </c>
      <c r="I3181" s="982"/>
    </row>
    <row r="3182" spans="1:9" s="894" customFormat="1" ht="14.25">
      <c r="A3182" s="1198">
        <f>MAX($A$317:A3181)+1</f>
        <v>261</v>
      </c>
      <c r="B3182" s="1199" t="s">
        <v>879</v>
      </c>
      <c r="C3182" s="907" t="s">
        <v>880</v>
      </c>
      <c r="D3182" s="907" t="s">
        <v>854</v>
      </c>
      <c r="E3182" s="1038">
        <v>1120</v>
      </c>
      <c r="F3182" s="982">
        <v>1200</v>
      </c>
      <c r="G3182" s="982">
        <v>650</v>
      </c>
      <c r="H3182" s="982">
        <v>550</v>
      </c>
      <c r="I3182" s="982"/>
    </row>
    <row r="3183" spans="1:9" s="894" customFormat="1" ht="14.25">
      <c r="A3183" s="1198"/>
      <c r="B3183" s="1199"/>
      <c r="C3183" s="907" t="s">
        <v>854</v>
      </c>
      <c r="D3183" s="907" t="s">
        <v>881</v>
      </c>
      <c r="E3183" s="1038">
        <v>480</v>
      </c>
      <c r="F3183" s="982">
        <v>750</v>
      </c>
      <c r="G3183" s="982">
        <v>400</v>
      </c>
      <c r="H3183" s="982">
        <v>360</v>
      </c>
      <c r="I3183" s="982"/>
    </row>
    <row r="3184" spans="1:9" s="894" customFormat="1" ht="14.25">
      <c r="A3184" s="909">
        <f>MAX($A$317:A3183)+1</f>
        <v>262</v>
      </c>
      <c r="B3184" s="910" t="s">
        <v>882</v>
      </c>
      <c r="C3184" s="907" t="s">
        <v>853</v>
      </c>
      <c r="D3184" s="907" t="s">
        <v>866</v>
      </c>
      <c r="E3184" s="1038">
        <v>936</v>
      </c>
      <c r="F3184" s="982">
        <v>1200</v>
      </c>
      <c r="G3184" s="982">
        <v>750</v>
      </c>
      <c r="H3184" s="982">
        <v>600</v>
      </c>
      <c r="I3184" s="982"/>
    </row>
    <row r="3185" spans="1:9" s="894" customFormat="1" ht="14.25">
      <c r="A3185" s="1198">
        <f>MAX($A$317:A3184)+1</f>
        <v>263</v>
      </c>
      <c r="B3185" s="1199" t="s">
        <v>868</v>
      </c>
      <c r="C3185" s="907" t="s">
        <v>853</v>
      </c>
      <c r="D3185" s="907" t="s">
        <v>866</v>
      </c>
      <c r="E3185" s="1038">
        <v>1200</v>
      </c>
      <c r="F3185" s="982">
        <v>1200</v>
      </c>
      <c r="G3185" s="982">
        <v>0</v>
      </c>
      <c r="H3185" s="982">
        <v>0</v>
      </c>
      <c r="I3185" s="982"/>
    </row>
    <row r="3186" spans="1:9" s="894" customFormat="1" ht="14.25">
      <c r="A3186" s="1198"/>
      <c r="B3186" s="1199"/>
      <c r="C3186" s="907" t="s">
        <v>866</v>
      </c>
      <c r="D3186" s="907" t="s">
        <v>881</v>
      </c>
      <c r="E3186" s="1038">
        <v>640</v>
      </c>
      <c r="F3186" s="982">
        <v>850</v>
      </c>
      <c r="G3186" s="982">
        <v>500</v>
      </c>
      <c r="H3186" s="982">
        <v>400</v>
      </c>
      <c r="I3186" s="982"/>
    </row>
    <row r="3187" spans="1:9" s="894" customFormat="1" ht="28.5">
      <c r="A3187" s="1198">
        <f>MAX($A$317:A3186)+1</f>
        <v>264</v>
      </c>
      <c r="B3187" s="1199" t="s">
        <v>883</v>
      </c>
      <c r="C3187" s="907" t="s">
        <v>853</v>
      </c>
      <c r="D3187" s="907" t="s">
        <v>884</v>
      </c>
      <c r="E3187" s="1038">
        <v>720</v>
      </c>
      <c r="F3187" s="982">
        <v>900</v>
      </c>
      <c r="G3187" s="982">
        <v>0</v>
      </c>
      <c r="H3187" s="982">
        <v>0</v>
      </c>
      <c r="I3187" s="982"/>
    </row>
    <row r="3188" spans="1:9" s="894" customFormat="1" ht="14.25">
      <c r="A3188" s="1198"/>
      <c r="B3188" s="1199"/>
      <c r="C3188" s="907" t="s">
        <v>853</v>
      </c>
      <c r="D3188" s="907" t="s">
        <v>885</v>
      </c>
      <c r="E3188" s="1038">
        <v>540</v>
      </c>
      <c r="F3188" s="982">
        <v>850</v>
      </c>
      <c r="G3188" s="982">
        <v>500</v>
      </c>
      <c r="H3188" s="982">
        <v>0</v>
      </c>
      <c r="I3188" s="982"/>
    </row>
    <row r="3189" spans="1:9" s="894" customFormat="1" ht="14.25">
      <c r="A3189" s="1198">
        <f>MAX($A$317:A3188)+1</f>
        <v>265</v>
      </c>
      <c r="B3189" s="1199" t="s">
        <v>885</v>
      </c>
      <c r="C3189" s="907" t="s">
        <v>886</v>
      </c>
      <c r="D3189" s="907" t="s">
        <v>854</v>
      </c>
      <c r="E3189" s="1038">
        <v>1120</v>
      </c>
      <c r="F3189" s="982">
        <v>1500</v>
      </c>
      <c r="G3189" s="982">
        <v>700</v>
      </c>
      <c r="H3189" s="982">
        <v>600</v>
      </c>
      <c r="I3189" s="982"/>
    </row>
    <row r="3190" spans="1:9" s="894" customFormat="1" ht="14.25">
      <c r="A3190" s="1198"/>
      <c r="B3190" s="1199"/>
      <c r="C3190" s="907" t="s">
        <v>854</v>
      </c>
      <c r="D3190" s="907" t="s">
        <v>881</v>
      </c>
      <c r="E3190" s="1038">
        <v>320</v>
      </c>
      <c r="F3190" s="982">
        <v>500</v>
      </c>
      <c r="G3190" s="982">
        <v>360</v>
      </c>
      <c r="H3190" s="982">
        <v>0</v>
      </c>
      <c r="I3190" s="982"/>
    </row>
    <row r="3191" spans="1:9" s="894" customFormat="1" ht="14.25">
      <c r="A3191" s="1198">
        <f>MAX($A$317:A3190)+1</f>
        <v>266</v>
      </c>
      <c r="B3191" s="1199" t="s">
        <v>887</v>
      </c>
      <c r="C3191" s="907" t="s">
        <v>853</v>
      </c>
      <c r="D3191" s="907" t="s">
        <v>854</v>
      </c>
      <c r="E3191" s="1038">
        <v>640</v>
      </c>
      <c r="F3191" s="982">
        <v>1100</v>
      </c>
      <c r="G3191" s="982">
        <v>700</v>
      </c>
      <c r="H3191" s="982">
        <v>600</v>
      </c>
      <c r="I3191" s="982"/>
    </row>
    <row r="3192" spans="1:9" s="894" customFormat="1" ht="14.25">
      <c r="A3192" s="1198"/>
      <c r="B3192" s="1199"/>
      <c r="C3192" s="907" t="s">
        <v>853</v>
      </c>
      <c r="D3192" s="907" t="s">
        <v>888</v>
      </c>
      <c r="E3192" s="1038">
        <v>480</v>
      </c>
      <c r="F3192" s="982">
        <v>800</v>
      </c>
      <c r="G3192" s="982">
        <v>450</v>
      </c>
      <c r="H3192" s="982">
        <v>400</v>
      </c>
      <c r="I3192" s="982"/>
    </row>
    <row r="3193" spans="1:9" s="894" customFormat="1" ht="14.25">
      <c r="A3193" s="1216">
        <f>MAX($A$317:A3192)+1</f>
        <v>267</v>
      </c>
      <c r="B3193" s="1199" t="s">
        <v>818</v>
      </c>
      <c r="C3193" s="907" t="s">
        <v>853</v>
      </c>
      <c r="D3193" s="907" t="s">
        <v>889</v>
      </c>
      <c r="E3193" s="1038">
        <v>561</v>
      </c>
      <c r="F3193" s="982">
        <v>900</v>
      </c>
      <c r="G3193" s="982">
        <v>450</v>
      </c>
      <c r="H3193" s="982">
        <v>400</v>
      </c>
      <c r="I3193" s="982"/>
    </row>
    <row r="3194" spans="1:9" s="894" customFormat="1" ht="28.5">
      <c r="A3194" s="1371"/>
      <c r="B3194" s="1199"/>
      <c r="C3194" s="907" t="s">
        <v>889</v>
      </c>
      <c r="D3194" s="907" t="s">
        <v>890</v>
      </c>
      <c r="E3194" s="1038">
        <v>340</v>
      </c>
      <c r="F3194" s="982">
        <v>600</v>
      </c>
      <c r="G3194" s="982">
        <v>400</v>
      </c>
      <c r="H3194" s="982">
        <v>360</v>
      </c>
      <c r="I3194" s="982"/>
    </row>
    <row r="3195" spans="1:9" s="894" customFormat="1" ht="48" customHeight="1">
      <c r="A3195" s="1217"/>
      <c r="B3195" s="1213" t="s">
        <v>8020</v>
      </c>
      <c r="C3195" s="1214"/>
      <c r="D3195" s="1215"/>
      <c r="E3195" s="1086">
        <v>330</v>
      </c>
      <c r="F3195" s="982">
        <v>350</v>
      </c>
      <c r="G3195" s="982">
        <v>350</v>
      </c>
      <c r="H3195" s="982">
        <v>330</v>
      </c>
      <c r="I3195" s="982">
        <v>330</v>
      </c>
    </row>
    <row r="3196" spans="1:9" s="894" customFormat="1" ht="14.25">
      <c r="A3196" s="1198">
        <f>MAX($A$317:A3194)+1</f>
        <v>268</v>
      </c>
      <c r="B3196" s="1199" t="s">
        <v>891</v>
      </c>
      <c r="C3196" s="907" t="s">
        <v>892</v>
      </c>
      <c r="D3196" s="907" t="s">
        <v>893</v>
      </c>
      <c r="E3196" s="1038">
        <v>600</v>
      </c>
      <c r="F3196" s="982">
        <v>900</v>
      </c>
      <c r="G3196" s="982">
        <v>0</v>
      </c>
      <c r="H3196" s="982">
        <v>0</v>
      </c>
      <c r="I3196" s="982"/>
    </row>
    <row r="3197" spans="1:9" s="894" customFormat="1" ht="14.25">
      <c r="A3197" s="1198"/>
      <c r="B3197" s="1199"/>
      <c r="C3197" s="907" t="s">
        <v>857</v>
      </c>
      <c r="D3197" s="907" t="s">
        <v>894</v>
      </c>
      <c r="E3197" s="1038">
        <v>600</v>
      </c>
      <c r="F3197" s="982">
        <v>900</v>
      </c>
      <c r="G3197" s="982">
        <v>0</v>
      </c>
      <c r="H3197" s="982">
        <v>0</v>
      </c>
      <c r="I3197" s="982"/>
    </row>
    <row r="3198" spans="1:9" s="894" customFormat="1" ht="28.5">
      <c r="A3198" s="1198"/>
      <c r="B3198" s="1199"/>
      <c r="C3198" s="907" t="s">
        <v>895</v>
      </c>
      <c r="D3198" s="907" t="s">
        <v>896</v>
      </c>
      <c r="E3198" s="1038">
        <v>600</v>
      </c>
      <c r="F3198" s="982">
        <v>900</v>
      </c>
      <c r="G3198" s="982">
        <v>0</v>
      </c>
      <c r="H3198" s="982">
        <v>0</v>
      </c>
      <c r="I3198" s="982"/>
    </row>
    <row r="3199" spans="1:9" s="894" customFormat="1" ht="14.25">
      <c r="A3199" s="1198">
        <f>MAX($A$317:A3198)+1</f>
        <v>269</v>
      </c>
      <c r="B3199" s="1199" t="s">
        <v>897</v>
      </c>
      <c r="C3199" s="907" t="s">
        <v>898</v>
      </c>
      <c r="D3199" s="907"/>
      <c r="E3199" s="1038">
        <v>1440</v>
      </c>
      <c r="F3199" s="982">
        <v>1440</v>
      </c>
      <c r="G3199" s="982">
        <v>0</v>
      </c>
      <c r="H3199" s="982">
        <v>0</v>
      </c>
      <c r="I3199" s="982"/>
    </row>
    <row r="3200" spans="1:9" s="894" customFormat="1" ht="14.25">
      <c r="A3200" s="1198"/>
      <c r="B3200" s="1199"/>
      <c r="C3200" s="907" t="s">
        <v>899</v>
      </c>
      <c r="D3200" s="907"/>
      <c r="E3200" s="1038">
        <v>1080</v>
      </c>
      <c r="F3200" s="982">
        <v>1080</v>
      </c>
      <c r="G3200" s="982">
        <v>0</v>
      </c>
      <c r="H3200" s="982">
        <v>0</v>
      </c>
      <c r="I3200" s="982"/>
    </row>
    <row r="3201" spans="1:9" s="894" customFormat="1" ht="14.25">
      <c r="A3201" s="1198">
        <f>MAX($A$317:A3200)+1</f>
        <v>270</v>
      </c>
      <c r="B3201" s="922" t="s">
        <v>900</v>
      </c>
      <c r="C3201" s="907"/>
      <c r="D3201" s="907"/>
      <c r="E3201" s="1038">
        <v>0</v>
      </c>
      <c r="F3201" s="982"/>
      <c r="G3201" s="982"/>
      <c r="H3201" s="982"/>
      <c r="I3201" s="982"/>
    </row>
    <row r="3202" spans="1:9" s="894" customFormat="1" ht="28.5">
      <c r="A3202" s="1198"/>
      <c r="B3202" s="910" t="s">
        <v>901</v>
      </c>
      <c r="C3202" s="907" t="s">
        <v>902</v>
      </c>
      <c r="D3202" s="907" t="s">
        <v>903</v>
      </c>
      <c r="E3202" s="1038">
        <v>3300</v>
      </c>
      <c r="F3202" s="982">
        <v>3300</v>
      </c>
      <c r="G3202" s="982">
        <v>0</v>
      </c>
      <c r="H3202" s="982">
        <v>0</v>
      </c>
      <c r="I3202" s="982"/>
    </row>
    <row r="3203" spans="1:9" s="894" customFormat="1" ht="14.25">
      <c r="A3203" s="1198"/>
      <c r="B3203" s="910" t="s">
        <v>904</v>
      </c>
      <c r="C3203" s="907" t="s">
        <v>859</v>
      </c>
      <c r="D3203" s="907" t="s">
        <v>905</v>
      </c>
      <c r="E3203" s="1038">
        <v>3300</v>
      </c>
      <c r="F3203" s="982">
        <v>3300</v>
      </c>
      <c r="G3203" s="982">
        <v>0</v>
      </c>
      <c r="H3203" s="982">
        <v>0</v>
      </c>
      <c r="I3203" s="982"/>
    </row>
    <row r="3204" spans="1:9" s="894" customFormat="1" ht="28.5">
      <c r="A3204" s="1198"/>
      <c r="B3204" s="910" t="s">
        <v>906</v>
      </c>
      <c r="C3204" s="907" t="s">
        <v>907</v>
      </c>
      <c r="D3204" s="907" t="s">
        <v>908</v>
      </c>
      <c r="E3204" s="1038">
        <v>3300</v>
      </c>
      <c r="F3204" s="982">
        <v>3300</v>
      </c>
      <c r="G3204" s="982">
        <v>0</v>
      </c>
      <c r="H3204" s="982">
        <v>0</v>
      </c>
      <c r="I3204" s="982"/>
    </row>
    <row r="3205" spans="1:9" s="894" customFormat="1" ht="14.25">
      <c r="A3205" s="1198"/>
      <c r="B3205" s="910" t="s">
        <v>908</v>
      </c>
      <c r="C3205" s="907" t="s">
        <v>859</v>
      </c>
      <c r="D3205" s="907" t="s">
        <v>905</v>
      </c>
      <c r="E3205" s="1038">
        <v>2700</v>
      </c>
      <c r="F3205" s="982">
        <v>2700</v>
      </c>
      <c r="G3205" s="982">
        <v>0</v>
      </c>
      <c r="H3205" s="982">
        <v>0</v>
      </c>
      <c r="I3205" s="982"/>
    </row>
    <row r="3206" spans="1:9" s="894" customFormat="1" ht="14.25">
      <c r="A3206" s="1198"/>
      <c r="B3206" s="910" t="s">
        <v>909</v>
      </c>
      <c r="C3206" s="907" t="s">
        <v>874</v>
      </c>
      <c r="D3206" s="907" t="s">
        <v>910</v>
      </c>
      <c r="E3206" s="1038">
        <v>2700</v>
      </c>
      <c r="F3206" s="982">
        <v>2700</v>
      </c>
      <c r="G3206" s="982">
        <v>0</v>
      </c>
      <c r="H3206" s="982">
        <v>0</v>
      </c>
      <c r="I3206" s="982"/>
    </row>
    <row r="3207" spans="1:9" s="894" customFormat="1" ht="14.25">
      <c r="A3207" s="1198">
        <f>MAX($A$317:A3206)+1</f>
        <v>271</v>
      </c>
      <c r="B3207" s="1197" t="s">
        <v>911</v>
      </c>
      <c r="C3207" s="1197"/>
      <c r="D3207" s="1197"/>
      <c r="E3207" s="1038">
        <v>0</v>
      </c>
      <c r="F3207" s="982"/>
      <c r="G3207" s="982"/>
      <c r="H3207" s="982"/>
      <c r="I3207" s="982"/>
    </row>
    <row r="3208" spans="1:9" s="894" customFormat="1" ht="28.5">
      <c r="A3208" s="1198"/>
      <c r="B3208" s="910" t="s">
        <v>912</v>
      </c>
      <c r="C3208" s="907" t="s">
        <v>913</v>
      </c>
      <c r="D3208" s="907" t="s">
        <v>854</v>
      </c>
      <c r="E3208" s="1038">
        <v>1170</v>
      </c>
      <c r="F3208" s="982">
        <v>1170</v>
      </c>
      <c r="G3208" s="982">
        <v>0</v>
      </c>
      <c r="H3208" s="982">
        <v>0</v>
      </c>
      <c r="I3208" s="982"/>
    </row>
    <row r="3209" spans="1:9" s="894" customFormat="1" ht="28.5">
      <c r="A3209" s="1198"/>
      <c r="B3209" s="910" t="s">
        <v>912</v>
      </c>
      <c r="C3209" s="907" t="s">
        <v>914</v>
      </c>
      <c r="D3209" s="907" t="s">
        <v>915</v>
      </c>
      <c r="E3209" s="1038">
        <v>1170</v>
      </c>
      <c r="F3209" s="982">
        <v>1170</v>
      </c>
      <c r="G3209" s="982">
        <v>0</v>
      </c>
      <c r="H3209" s="982">
        <v>0</v>
      </c>
      <c r="I3209" s="982"/>
    </row>
    <row r="3210" spans="1:9" s="894" customFormat="1" ht="14.25">
      <c r="A3210" s="1198"/>
      <c r="B3210" s="922" t="s">
        <v>916</v>
      </c>
      <c r="C3210" s="907"/>
      <c r="D3210" s="907"/>
      <c r="E3210" s="1038">
        <v>540</v>
      </c>
      <c r="F3210" s="982">
        <v>540</v>
      </c>
      <c r="G3210" s="982">
        <v>0</v>
      </c>
      <c r="H3210" s="982">
        <v>0</v>
      </c>
      <c r="I3210" s="982"/>
    </row>
    <row r="3211" spans="1:9" s="894" customFormat="1" ht="14.25">
      <c r="A3211" s="1198"/>
      <c r="B3211" s="910" t="s">
        <v>917</v>
      </c>
      <c r="C3211" s="907"/>
      <c r="D3211" s="907"/>
      <c r="E3211" s="1038">
        <v>540</v>
      </c>
      <c r="F3211" s="982">
        <v>540</v>
      </c>
      <c r="G3211" s="982">
        <v>0</v>
      </c>
      <c r="H3211" s="982">
        <v>0</v>
      </c>
      <c r="I3211" s="982"/>
    </row>
    <row r="3212" spans="1:9" s="894" customFormat="1" ht="14.25">
      <c r="A3212" s="1198"/>
      <c r="B3212" s="922" t="s">
        <v>918</v>
      </c>
      <c r="C3212" s="907"/>
      <c r="D3212" s="907"/>
      <c r="E3212" s="1038">
        <v>480</v>
      </c>
      <c r="F3212" s="982">
        <v>480</v>
      </c>
      <c r="G3212" s="982">
        <v>0</v>
      </c>
      <c r="H3212" s="982">
        <v>0</v>
      </c>
      <c r="I3212" s="982"/>
    </row>
    <row r="3213" spans="1:9" s="894" customFormat="1" ht="14.25">
      <c r="A3213" s="1198">
        <f>MAX($A$317:A3212)+1</f>
        <v>272</v>
      </c>
      <c r="B3213" s="1197" t="s">
        <v>919</v>
      </c>
      <c r="C3213" s="1197"/>
      <c r="D3213" s="1197"/>
      <c r="E3213" s="1038">
        <v>0</v>
      </c>
      <c r="F3213" s="982"/>
      <c r="G3213" s="982"/>
      <c r="H3213" s="982"/>
      <c r="I3213" s="982"/>
    </row>
    <row r="3214" spans="1:9" s="894" customFormat="1" ht="28.5">
      <c r="A3214" s="1198"/>
      <c r="B3214" s="1199" t="s">
        <v>920</v>
      </c>
      <c r="C3214" s="907" t="s">
        <v>921</v>
      </c>
      <c r="D3214" s="907" t="s">
        <v>910</v>
      </c>
      <c r="E3214" s="1038">
        <v>480</v>
      </c>
      <c r="F3214" s="982">
        <v>480</v>
      </c>
      <c r="G3214" s="982">
        <v>360</v>
      </c>
      <c r="H3214" s="982">
        <v>0</v>
      </c>
      <c r="I3214" s="982"/>
    </row>
    <row r="3215" spans="1:9" s="894" customFormat="1" ht="28.5">
      <c r="A3215" s="1198"/>
      <c r="B3215" s="1199"/>
      <c r="C3215" s="907" t="s">
        <v>922</v>
      </c>
      <c r="D3215" s="907" t="s">
        <v>910</v>
      </c>
      <c r="E3215" s="1038">
        <v>480</v>
      </c>
      <c r="F3215" s="982">
        <v>480</v>
      </c>
      <c r="G3215" s="982">
        <v>400</v>
      </c>
      <c r="H3215" s="982">
        <v>360</v>
      </c>
      <c r="I3215" s="982"/>
    </row>
    <row r="3216" spans="1:9" s="894" customFormat="1" ht="28.5">
      <c r="A3216" s="1198"/>
      <c r="B3216" s="1199"/>
      <c r="C3216" s="907" t="s">
        <v>923</v>
      </c>
      <c r="D3216" s="907" t="s">
        <v>924</v>
      </c>
      <c r="E3216" s="1038">
        <v>400</v>
      </c>
      <c r="F3216" s="982">
        <v>480</v>
      </c>
      <c r="G3216" s="982">
        <v>400</v>
      </c>
      <c r="H3216" s="982">
        <v>360</v>
      </c>
      <c r="I3216" s="982"/>
    </row>
    <row r="3217" spans="1:9" s="894" customFormat="1" ht="14.25">
      <c r="A3217" s="1198">
        <f>MAX($A$317:A3216)+1</f>
        <v>273</v>
      </c>
      <c r="B3217" s="1197" t="s">
        <v>925</v>
      </c>
      <c r="C3217" s="1197"/>
      <c r="D3217" s="1197"/>
      <c r="E3217" s="1038">
        <v>0</v>
      </c>
      <c r="F3217" s="982"/>
      <c r="G3217" s="982"/>
      <c r="H3217" s="982"/>
      <c r="I3217" s="982"/>
    </row>
    <row r="3218" spans="1:9" s="894" customFormat="1" ht="14.25">
      <c r="A3218" s="1198"/>
      <c r="B3218" s="910" t="s">
        <v>926</v>
      </c>
      <c r="C3218" s="907" t="s">
        <v>927</v>
      </c>
      <c r="D3218" s="907" t="s">
        <v>928</v>
      </c>
      <c r="E3218" s="1038">
        <v>3300</v>
      </c>
      <c r="F3218" s="982">
        <v>3300</v>
      </c>
      <c r="G3218" s="982">
        <v>0</v>
      </c>
      <c r="H3218" s="982">
        <v>0</v>
      </c>
      <c r="I3218" s="982"/>
    </row>
    <row r="3219" spans="1:9" s="894" customFormat="1" ht="14.25">
      <c r="A3219" s="1198"/>
      <c r="B3219" s="910" t="s">
        <v>929</v>
      </c>
      <c r="C3219" s="907" t="s">
        <v>927</v>
      </c>
      <c r="D3219" s="907" t="s">
        <v>928</v>
      </c>
      <c r="E3219" s="1038">
        <v>3000</v>
      </c>
      <c r="F3219" s="982">
        <v>3000</v>
      </c>
      <c r="G3219" s="982">
        <v>0</v>
      </c>
      <c r="H3219" s="982">
        <v>0</v>
      </c>
      <c r="I3219" s="982"/>
    </row>
    <row r="3220" spans="1:9" s="894" customFormat="1" ht="28.5">
      <c r="A3220" s="1198">
        <f>MAX($A$317:A3219)+1</f>
        <v>274</v>
      </c>
      <c r="B3220" s="910" t="s">
        <v>930</v>
      </c>
      <c r="C3220" s="907" t="s">
        <v>859</v>
      </c>
      <c r="D3220" s="907" t="s">
        <v>905</v>
      </c>
      <c r="E3220" s="1038">
        <v>0</v>
      </c>
      <c r="F3220" s="982">
        <v>800</v>
      </c>
      <c r="G3220" s="982">
        <v>0</v>
      </c>
      <c r="H3220" s="982">
        <v>0</v>
      </c>
      <c r="I3220" s="982"/>
    </row>
    <row r="3221" spans="1:9" s="894" customFormat="1" ht="28.5">
      <c r="A3221" s="1198"/>
      <c r="B3221" s="910" t="s">
        <v>931</v>
      </c>
      <c r="C3221" s="907" t="s">
        <v>932</v>
      </c>
      <c r="D3221" s="907" t="s">
        <v>933</v>
      </c>
      <c r="E3221" s="1038">
        <v>0</v>
      </c>
      <c r="F3221" s="982">
        <v>900</v>
      </c>
      <c r="G3221" s="982">
        <v>500</v>
      </c>
      <c r="H3221" s="982">
        <v>450</v>
      </c>
      <c r="I3221" s="982"/>
    </row>
    <row r="3222" spans="1:9" s="894" customFormat="1" ht="28.5">
      <c r="A3222" s="1198"/>
      <c r="B3222" s="907" t="s">
        <v>934</v>
      </c>
      <c r="C3222" s="907" t="s">
        <v>935</v>
      </c>
      <c r="D3222" s="907" t="s">
        <v>881</v>
      </c>
      <c r="E3222" s="1038">
        <v>0</v>
      </c>
      <c r="F3222" s="1024">
        <v>650</v>
      </c>
      <c r="G3222" s="1024">
        <v>450</v>
      </c>
      <c r="H3222" s="1024">
        <v>400</v>
      </c>
      <c r="I3222" s="982"/>
    </row>
    <row r="3223" spans="1:9" s="894" customFormat="1" ht="28.5">
      <c r="A3223" s="1198"/>
      <c r="B3223" s="907" t="s">
        <v>936</v>
      </c>
      <c r="C3223" s="907" t="s">
        <v>937</v>
      </c>
      <c r="D3223" s="907" t="s">
        <v>938</v>
      </c>
      <c r="E3223" s="1038">
        <v>0</v>
      </c>
      <c r="F3223" s="982">
        <v>650</v>
      </c>
      <c r="G3223" s="982">
        <v>450</v>
      </c>
      <c r="H3223" s="982">
        <v>0</v>
      </c>
      <c r="I3223" s="982"/>
    </row>
    <row r="3224" spans="1:9" s="894" customFormat="1" ht="14.25">
      <c r="A3224" s="1216">
        <f>MAX($A$317:A3223)+1</f>
        <v>275</v>
      </c>
      <c r="B3224" s="1197" t="s">
        <v>939</v>
      </c>
      <c r="C3224" s="1197"/>
      <c r="D3224" s="1197"/>
      <c r="E3224" s="1038">
        <v>450</v>
      </c>
      <c r="F3224" s="982">
        <v>500</v>
      </c>
      <c r="G3224" s="982">
        <v>400</v>
      </c>
      <c r="H3224" s="982">
        <v>360</v>
      </c>
      <c r="I3224" s="982"/>
    </row>
    <row r="3225" spans="1:9" s="894" customFormat="1" ht="49.15" customHeight="1">
      <c r="A3225" s="1217"/>
      <c r="B3225" s="1213" t="s">
        <v>8020</v>
      </c>
      <c r="C3225" s="1214"/>
      <c r="D3225" s="1215"/>
      <c r="E3225" s="1086">
        <v>330</v>
      </c>
      <c r="F3225" s="982">
        <v>350</v>
      </c>
      <c r="G3225" s="982">
        <v>350</v>
      </c>
      <c r="H3225" s="982">
        <v>330</v>
      </c>
      <c r="I3225" s="982">
        <v>330</v>
      </c>
    </row>
    <row r="3226" spans="1:9" s="894" customFormat="1">
      <c r="A3226" s="1198">
        <f>MAX($A$317:A3224)+1</f>
        <v>276</v>
      </c>
      <c r="B3226" s="1218" t="s">
        <v>940</v>
      </c>
      <c r="C3226" s="1218"/>
      <c r="D3226" s="1218"/>
      <c r="E3226" s="1038">
        <v>0</v>
      </c>
      <c r="F3226" s="982"/>
      <c r="G3226" s="982"/>
      <c r="H3226" s="982"/>
      <c r="I3226" s="982"/>
    </row>
    <row r="3227" spans="1:9" s="894" customFormat="1" ht="14.25">
      <c r="A3227" s="1198"/>
      <c r="B3227" s="910" t="s">
        <v>86</v>
      </c>
      <c r="C3227" s="907" t="s">
        <v>941</v>
      </c>
      <c r="D3227" s="907" t="s">
        <v>942</v>
      </c>
      <c r="E3227" s="1038">
        <v>6500</v>
      </c>
      <c r="F3227" s="982">
        <v>6500</v>
      </c>
      <c r="G3227" s="982">
        <v>0</v>
      </c>
      <c r="H3227" s="982">
        <v>0</v>
      </c>
      <c r="I3227" s="982"/>
    </row>
    <row r="3228" spans="1:9" s="894" customFormat="1">
      <c r="A3228" s="1198">
        <f>MAX($A$317:A3227)+1</f>
        <v>277</v>
      </c>
      <c r="B3228" s="1218" t="s">
        <v>943</v>
      </c>
      <c r="C3228" s="1218"/>
      <c r="D3228" s="1218"/>
      <c r="E3228" s="1038">
        <v>0</v>
      </c>
      <c r="F3228" s="982"/>
      <c r="G3228" s="982"/>
      <c r="H3228" s="982"/>
      <c r="I3228" s="982"/>
    </row>
    <row r="3229" spans="1:9" s="894" customFormat="1" ht="14.25">
      <c r="A3229" s="1198"/>
      <c r="B3229" s="910" t="s">
        <v>63</v>
      </c>
      <c r="C3229" s="907" t="s">
        <v>853</v>
      </c>
      <c r="D3229" s="907" t="s">
        <v>905</v>
      </c>
      <c r="E3229" s="1038">
        <v>4700</v>
      </c>
      <c r="F3229" s="982">
        <v>4700</v>
      </c>
      <c r="G3229" s="982">
        <v>0</v>
      </c>
      <c r="H3229" s="982">
        <v>0</v>
      </c>
      <c r="I3229" s="982"/>
    </row>
    <row r="3230" spans="1:9" s="894" customFormat="1">
      <c r="A3230" s="1198">
        <f>MAX($A$317:A3229)+1</f>
        <v>278</v>
      </c>
      <c r="B3230" s="1218" t="s">
        <v>944</v>
      </c>
      <c r="C3230" s="1218"/>
      <c r="D3230" s="1218"/>
      <c r="E3230" s="1038">
        <v>0</v>
      </c>
      <c r="F3230" s="982"/>
      <c r="G3230" s="982"/>
      <c r="H3230" s="982"/>
      <c r="I3230" s="982"/>
    </row>
    <row r="3231" spans="1:9" s="894" customFormat="1" ht="28.5">
      <c r="A3231" s="1198"/>
      <c r="B3231" s="910" t="s">
        <v>816</v>
      </c>
      <c r="C3231" s="907" t="s">
        <v>818</v>
      </c>
      <c r="D3231" s="907" t="s">
        <v>819</v>
      </c>
      <c r="E3231" s="1038">
        <v>18000</v>
      </c>
      <c r="F3231" s="982">
        <v>18000</v>
      </c>
      <c r="G3231" s="982">
        <v>0</v>
      </c>
      <c r="H3231" s="982">
        <v>0</v>
      </c>
      <c r="I3231" s="982"/>
    </row>
    <row r="3232" spans="1:9" s="894" customFormat="1">
      <c r="A3232" s="1198">
        <f>MAX($A$317:A3231)+1</f>
        <v>279</v>
      </c>
      <c r="B3232" s="1218" t="s">
        <v>945</v>
      </c>
      <c r="C3232" s="1218"/>
      <c r="D3232" s="1218"/>
      <c r="E3232" s="1038">
        <v>0</v>
      </c>
      <c r="F3232" s="982"/>
      <c r="G3232" s="982"/>
      <c r="H3232" s="982"/>
      <c r="I3232" s="982"/>
    </row>
    <row r="3233" spans="1:9" s="894" customFormat="1" ht="42.75">
      <c r="A3233" s="1198"/>
      <c r="B3233" s="910" t="s">
        <v>816</v>
      </c>
      <c r="C3233" s="907" t="s">
        <v>820</v>
      </c>
      <c r="D3233" s="907" t="s">
        <v>852</v>
      </c>
      <c r="E3233" s="1038">
        <v>19000</v>
      </c>
      <c r="F3233" s="982">
        <v>19000</v>
      </c>
      <c r="G3233" s="982">
        <v>0</v>
      </c>
      <c r="H3233" s="982">
        <v>0</v>
      </c>
      <c r="I3233" s="982"/>
    </row>
    <row r="3234" spans="1:9" s="894" customFormat="1" ht="14.25">
      <c r="A3234" s="1198"/>
      <c r="B3234" s="910" t="s">
        <v>39</v>
      </c>
      <c r="C3234" s="907" t="s">
        <v>816</v>
      </c>
      <c r="D3234" s="907" t="s">
        <v>857</v>
      </c>
      <c r="E3234" s="1038">
        <v>7500</v>
      </c>
      <c r="F3234" s="982">
        <v>7500</v>
      </c>
      <c r="G3234" s="982">
        <v>0</v>
      </c>
      <c r="H3234" s="982">
        <v>0</v>
      </c>
      <c r="I3234" s="982"/>
    </row>
    <row r="3235" spans="1:9" s="894" customFormat="1" ht="28.5">
      <c r="A3235" s="1198">
        <f>MAX($A$317:A3234)+1</f>
        <v>280</v>
      </c>
      <c r="B3235" s="1199" t="s">
        <v>946</v>
      </c>
      <c r="C3235" s="907" t="s">
        <v>947</v>
      </c>
      <c r="D3235" s="907" t="s">
        <v>948</v>
      </c>
      <c r="E3235" s="1038">
        <v>400</v>
      </c>
      <c r="F3235" s="982">
        <v>470</v>
      </c>
      <c r="G3235" s="982">
        <v>250</v>
      </c>
      <c r="H3235" s="982">
        <v>200</v>
      </c>
      <c r="I3235" s="982">
        <v>150</v>
      </c>
    </row>
    <row r="3236" spans="1:9" s="894" customFormat="1" ht="28.5">
      <c r="A3236" s="1198"/>
      <c r="B3236" s="1199"/>
      <c r="C3236" s="907" t="s">
        <v>948</v>
      </c>
      <c r="D3236" s="907" t="s">
        <v>949</v>
      </c>
      <c r="E3236" s="1038" t="s">
        <v>950</v>
      </c>
      <c r="F3236" s="982">
        <v>350</v>
      </c>
      <c r="G3236" s="982">
        <v>160</v>
      </c>
      <c r="H3236" s="982">
        <v>140</v>
      </c>
      <c r="I3236" s="982">
        <v>100</v>
      </c>
    </row>
    <row r="3237" spans="1:9" s="894" customFormat="1" ht="14.25">
      <c r="A3237" s="909">
        <f>MAX($A$317:A3236)+1</f>
        <v>281</v>
      </c>
      <c r="B3237" s="907" t="s">
        <v>951</v>
      </c>
      <c r="C3237" s="907" t="s">
        <v>947</v>
      </c>
      <c r="D3237" s="907" t="s">
        <v>881</v>
      </c>
      <c r="E3237" s="1038">
        <v>200</v>
      </c>
      <c r="F3237" s="982">
        <v>350</v>
      </c>
      <c r="G3237" s="982">
        <v>300</v>
      </c>
      <c r="H3237" s="982">
        <v>0</v>
      </c>
      <c r="I3237" s="982"/>
    </row>
    <row r="3238" spans="1:9" s="894" customFormat="1" ht="28.5">
      <c r="A3238" s="1198">
        <f>MAX($A$317:A3237)+1</f>
        <v>282</v>
      </c>
      <c r="B3238" s="1199" t="s">
        <v>952</v>
      </c>
      <c r="C3238" s="907" t="s">
        <v>953</v>
      </c>
      <c r="D3238" s="907" t="s">
        <v>954</v>
      </c>
      <c r="E3238" s="1038">
        <v>0</v>
      </c>
      <c r="F3238" s="982">
        <v>200</v>
      </c>
      <c r="G3238" s="982">
        <v>120</v>
      </c>
      <c r="H3238" s="982">
        <v>100</v>
      </c>
      <c r="I3238" s="982"/>
    </row>
    <row r="3239" spans="1:9" s="894" customFormat="1" ht="28.5">
      <c r="A3239" s="1198"/>
      <c r="B3239" s="1199"/>
      <c r="C3239" s="907" t="s">
        <v>955</v>
      </c>
      <c r="D3239" s="907" t="s">
        <v>956</v>
      </c>
      <c r="E3239" s="1038">
        <v>0</v>
      </c>
      <c r="F3239" s="982">
        <v>200</v>
      </c>
      <c r="G3239" s="982">
        <v>120</v>
      </c>
      <c r="H3239" s="982">
        <v>100</v>
      </c>
      <c r="I3239" s="982"/>
    </row>
    <row r="3240" spans="1:9" s="894" customFormat="1" ht="28.5">
      <c r="A3240" s="909">
        <f>MAX($A$317:A3239)+1</f>
        <v>283</v>
      </c>
      <c r="B3240" s="910" t="s">
        <v>957</v>
      </c>
      <c r="C3240" s="907" t="s">
        <v>958</v>
      </c>
      <c r="D3240" s="907" t="s">
        <v>959</v>
      </c>
      <c r="E3240" s="1038">
        <v>140</v>
      </c>
      <c r="F3240" s="982">
        <v>140</v>
      </c>
      <c r="G3240" s="982">
        <v>90</v>
      </c>
      <c r="H3240" s="982">
        <v>80</v>
      </c>
      <c r="I3240" s="982"/>
    </row>
    <row r="3241" spans="1:9" s="894" customFormat="1" ht="28.5">
      <c r="A3241" s="909">
        <f>MAX($A$317:A3240)+1</f>
        <v>284</v>
      </c>
      <c r="B3241" s="910" t="s">
        <v>960</v>
      </c>
      <c r="C3241" s="907" t="s">
        <v>961</v>
      </c>
      <c r="D3241" s="907" t="s">
        <v>962</v>
      </c>
      <c r="E3241" s="1038">
        <v>85</v>
      </c>
      <c r="F3241" s="982">
        <v>110</v>
      </c>
      <c r="G3241" s="982">
        <v>90</v>
      </c>
      <c r="H3241" s="982">
        <v>80</v>
      </c>
      <c r="I3241" s="982"/>
    </row>
    <row r="3242" spans="1:9" s="894" customFormat="1" ht="28.5">
      <c r="A3242" s="909">
        <f>MAX($A$317:A3241)+1</f>
        <v>285</v>
      </c>
      <c r="B3242" s="910" t="s">
        <v>963</v>
      </c>
      <c r="C3242" s="907" t="s">
        <v>964</v>
      </c>
      <c r="D3242" s="907" t="s">
        <v>965</v>
      </c>
      <c r="E3242" s="1038">
        <v>93.5</v>
      </c>
      <c r="F3242" s="982">
        <v>110</v>
      </c>
      <c r="G3242" s="982">
        <v>90</v>
      </c>
      <c r="H3242" s="982">
        <v>80</v>
      </c>
      <c r="I3242" s="982"/>
    </row>
    <row r="3243" spans="1:9" s="894" customFormat="1" ht="42.75">
      <c r="A3243" s="1198">
        <f>MAX($A$317:A3242)+1</f>
        <v>286</v>
      </c>
      <c r="B3243" s="1199" t="s">
        <v>966</v>
      </c>
      <c r="C3243" s="907" t="s">
        <v>967</v>
      </c>
      <c r="D3243" s="907" t="s">
        <v>968</v>
      </c>
      <c r="E3243" s="1038">
        <v>96</v>
      </c>
      <c r="F3243" s="982">
        <v>110</v>
      </c>
      <c r="G3243" s="982">
        <v>90</v>
      </c>
      <c r="H3243" s="982">
        <v>80</v>
      </c>
      <c r="I3243" s="982"/>
    </row>
    <row r="3244" spans="1:9" s="894" customFormat="1" ht="42.75">
      <c r="A3244" s="1198"/>
      <c r="B3244" s="1199"/>
      <c r="C3244" s="907" t="s">
        <v>969</v>
      </c>
      <c r="D3244" s="907" t="s">
        <v>968</v>
      </c>
      <c r="E3244" s="1038">
        <v>80</v>
      </c>
      <c r="F3244" s="982">
        <v>110</v>
      </c>
      <c r="G3244" s="982">
        <v>90</v>
      </c>
      <c r="H3244" s="982">
        <v>80</v>
      </c>
      <c r="I3244" s="982"/>
    </row>
    <row r="3245" spans="1:9" s="894" customFormat="1" ht="28.5">
      <c r="A3245" s="909">
        <f>MAX($A$317:A3244)+1</f>
        <v>287</v>
      </c>
      <c r="B3245" s="910" t="s">
        <v>970</v>
      </c>
      <c r="C3245" s="907" t="s">
        <v>971</v>
      </c>
      <c r="D3245" s="907" t="s">
        <v>972</v>
      </c>
      <c r="E3245" s="1038">
        <v>60</v>
      </c>
      <c r="F3245" s="982">
        <v>110</v>
      </c>
      <c r="G3245" s="982">
        <v>90</v>
      </c>
      <c r="H3245" s="982">
        <v>80</v>
      </c>
      <c r="I3245" s="982"/>
    </row>
    <row r="3246" spans="1:9" s="894" customFormat="1" ht="28.5">
      <c r="A3246" s="909">
        <f>MAX($A$317:A3245)+1</f>
        <v>288</v>
      </c>
      <c r="B3246" s="910" t="s">
        <v>973</v>
      </c>
      <c r="C3246" s="907" t="s">
        <v>958</v>
      </c>
      <c r="D3246" s="907" t="s">
        <v>831</v>
      </c>
      <c r="E3246" s="1038">
        <v>0</v>
      </c>
      <c r="F3246" s="982">
        <v>100</v>
      </c>
      <c r="G3246" s="982">
        <v>90</v>
      </c>
      <c r="H3246" s="982">
        <v>80</v>
      </c>
      <c r="I3246" s="982"/>
    </row>
    <row r="3247" spans="1:9" s="883" customFormat="1">
      <c r="A3247" s="911">
        <v>49</v>
      </c>
      <c r="B3247" s="881" t="s">
        <v>1063</v>
      </c>
      <c r="C3247" s="911"/>
      <c r="D3247" s="911"/>
      <c r="E3247" s="1087"/>
      <c r="F3247" s="980"/>
      <c r="G3247" s="980"/>
      <c r="H3247" s="980"/>
      <c r="I3247" s="980"/>
    </row>
    <row r="3248" spans="1:9" s="894" customFormat="1" ht="14.25">
      <c r="A3248" s="1169">
        <v>1</v>
      </c>
      <c r="B3248" s="1169" t="s">
        <v>995</v>
      </c>
      <c r="C3248" s="892" t="s">
        <v>996</v>
      </c>
      <c r="D3248" s="892" t="s">
        <v>997</v>
      </c>
      <c r="E3248" s="1038">
        <v>321</v>
      </c>
      <c r="F3248" s="979">
        <v>385</v>
      </c>
      <c r="G3248" s="979">
        <v>120</v>
      </c>
      <c r="H3248" s="979">
        <v>96</v>
      </c>
      <c r="I3248" s="979"/>
    </row>
    <row r="3249" spans="1:9" s="894" customFormat="1" ht="28.5">
      <c r="A3249" s="1169"/>
      <c r="B3249" s="1169"/>
      <c r="C3249" s="892" t="s">
        <v>997</v>
      </c>
      <c r="D3249" s="892" t="s">
        <v>998</v>
      </c>
      <c r="E3249" s="1038">
        <v>321</v>
      </c>
      <c r="F3249" s="979">
        <v>400</v>
      </c>
      <c r="G3249" s="979">
        <v>125</v>
      </c>
      <c r="H3249" s="979">
        <v>100</v>
      </c>
      <c r="I3249" s="979"/>
    </row>
    <row r="3250" spans="1:9" s="894" customFormat="1" ht="28.5">
      <c r="A3250" s="1169"/>
      <c r="B3250" s="1169"/>
      <c r="C3250" s="892" t="s">
        <v>998</v>
      </c>
      <c r="D3250" s="892" t="s">
        <v>999</v>
      </c>
      <c r="E3250" s="1038">
        <v>321</v>
      </c>
      <c r="F3250" s="979">
        <v>425</v>
      </c>
      <c r="G3250" s="979">
        <v>130</v>
      </c>
      <c r="H3250" s="979">
        <v>105</v>
      </c>
      <c r="I3250" s="979"/>
    </row>
    <row r="3251" spans="1:9" s="894" customFormat="1" ht="28.5">
      <c r="A3251" s="1169"/>
      <c r="B3251" s="1169"/>
      <c r="C3251" s="892" t="s">
        <v>999</v>
      </c>
      <c r="D3251" s="892" t="s">
        <v>1000</v>
      </c>
      <c r="E3251" s="1038">
        <v>468</v>
      </c>
      <c r="F3251" s="979">
        <v>725</v>
      </c>
      <c r="G3251" s="979">
        <v>225</v>
      </c>
      <c r="H3251" s="979">
        <v>180</v>
      </c>
      <c r="I3251" s="979"/>
    </row>
    <row r="3252" spans="1:9" s="894" customFormat="1" ht="42.75">
      <c r="A3252" s="1169"/>
      <c r="B3252" s="1169"/>
      <c r="C3252" s="892" t="s">
        <v>1000</v>
      </c>
      <c r="D3252" s="892" t="s">
        <v>1001</v>
      </c>
      <c r="E3252" s="1038">
        <v>468</v>
      </c>
      <c r="F3252" s="979">
        <v>860</v>
      </c>
      <c r="G3252" s="979">
        <v>275</v>
      </c>
      <c r="H3252" s="979">
        <v>220</v>
      </c>
      <c r="I3252" s="979"/>
    </row>
    <row r="3253" spans="1:9" s="894" customFormat="1" ht="42.75">
      <c r="A3253" s="1169"/>
      <c r="B3253" s="1169"/>
      <c r="C3253" s="892" t="s">
        <v>1001</v>
      </c>
      <c r="D3253" s="892" t="s">
        <v>1002</v>
      </c>
      <c r="E3253" s="1038">
        <v>468</v>
      </c>
      <c r="F3253" s="979">
        <v>786</v>
      </c>
      <c r="G3253" s="979">
        <v>250</v>
      </c>
      <c r="H3253" s="979">
        <v>200</v>
      </c>
      <c r="I3253" s="979"/>
    </row>
    <row r="3254" spans="1:9" s="894" customFormat="1" ht="42.75">
      <c r="A3254" s="1169"/>
      <c r="B3254" s="1169"/>
      <c r="C3254" s="892" t="s">
        <v>1002</v>
      </c>
      <c r="D3254" s="892" t="s">
        <v>1003</v>
      </c>
      <c r="E3254" s="1038">
        <v>239.8</v>
      </c>
      <c r="F3254" s="979">
        <v>326</v>
      </c>
      <c r="G3254" s="979">
        <v>130</v>
      </c>
      <c r="H3254" s="979">
        <v>100</v>
      </c>
      <c r="I3254" s="979"/>
    </row>
    <row r="3255" spans="1:9" s="894" customFormat="1" ht="42.75">
      <c r="A3255" s="1169"/>
      <c r="B3255" s="1169"/>
      <c r="C3255" s="892" t="s">
        <v>1003</v>
      </c>
      <c r="D3255" s="892" t="s">
        <v>1004</v>
      </c>
      <c r="E3255" s="1038" t="s">
        <v>1005</v>
      </c>
      <c r="F3255" s="979">
        <v>110</v>
      </c>
      <c r="G3255" s="979">
        <v>72</v>
      </c>
      <c r="H3255" s="979">
        <v>66</v>
      </c>
      <c r="I3255" s="979"/>
    </row>
    <row r="3256" spans="1:9" s="894" customFormat="1" ht="42.75">
      <c r="A3256" s="1169"/>
      <c r="B3256" s="1169"/>
      <c r="C3256" s="892" t="s">
        <v>1006</v>
      </c>
      <c r="D3256" s="892" t="s">
        <v>1007</v>
      </c>
      <c r="E3256" s="1038">
        <v>110</v>
      </c>
      <c r="F3256" s="979">
        <v>220</v>
      </c>
      <c r="G3256" s="979">
        <v>110</v>
      </c>
      <c r="H3256" s="979">
        <v>80</v>
      </c>
      <c r="I3256" s="979"/>
    </row>
    <row r="3257" spans="1:9" s="894" customFormat="1" ht="42.75">
      <c r="A3257" s="1169"/>
      <c r="B3257" s="1169"/>
      <c r="C3257" s="892" t="s">
        <v>1007</v>
      </c>
      <c r="D3257" s="892" t="s">
        <v>1008</v>
      </c>
      <c r="E3257" s="1038">
        <v>65</v>
      </c>
      <c r="F3257" s="979">
        <v>110</v>
      </c>
      <c r="G3257" s="979">
        <v>72</v>
      </c>
      <c r="H3257" s="979">
        <v>66</v>
      </c>
      <c r="I3257" s="979"/>
    </row>
    <row r="3258" spans="1:9" s="894" customFormat="1" ht="42.75">
      <c r="A3258" s="1169"/>
      <c r="B3258" s="1169"/>
      <c r="C3258" s="892" t="s">
        <v>1008</v>
      </c>
      <c r="D3258" s="892" t="s">
        <v>1009</v>
      </c>
      <c r="E3258" s="1038">
        <v>85</v>
      </c>
      <c r="F3258" s="979">
        <v>120</v>
      </c>
      <c r="G3258" s="979">
        <v>82</v>
      </c>
      <c r="H3258" s="979">
        <v>72</v>
      </c>
      <c r="I3258" s="979"/>
    </row>
    <row r="3259" spans="1:9" s="894" customFormat="1" ht="42.75">
      <c r="A3259" s="1169"/>
      <c r="B3259" s="1169"/>
      <c r="C3259" s="892" t="s">
        <v>1009</v>
      </c>
      <c r="D3259" s="892" t="s">
        <v>1010</v>
      </c>
      <c r="E3259" s="1038">
        <v>65</v>
      </c>
      <c r="F3259" s="979">
        <v>110</v>
      </c>
      <c r="G3259" s="979">
        <v>72</v>
      </c>
      <c r="H3259" s="979">
        <v>66</v>
      </c>
      <c r="I3259" s="979"/>
    </row>
    <row r="3260" spans="1:9" s="894" customFormat="1" ht="28.5">
      <c r="A3260" s="1169"/>
      <c r="B3260" s="1169"/>
      <c r="C3260" s="892" t="s">
        <v>1010</v>
      </c>
      <c r="D3260" s="892" t="s">
        <v>1011</v>
      </c>
      <c r="E3260" s="1038">
        <v>85</v>
      </c>
      <c r="F3260" s="979">
        <v>120</v>
      </c>
      <c r="G3260" s="979">
        <v>82</v>
      </c>
      <c r="H3260" s="979">
        <v>72</v>
      </c>
      <c r="I3260" s="979"/>
    </row>
    <row r="3261" spans="1:9" s="894" customFormat="1" ht="42.75">
      <c r="A3261" s="1169">
        <v>2</v>
      </c>
      <c r="B3261" s="1169" t="s">
        <v>1012</v>
      </c>
      <c r="C3261" s="892" t="s">
        <v>1013</v>
      </c>
      <c r="D3261" s="892" t="s">
        <v>1014</v>
      </c>
      <c r="E3261" s="1038">
        <v>210</v>
      </c>
      <c r="F3261" s="979">
        <v>280</v>
      </c>
      <c r="G3261" s="979">
        <v>140</v>
      </c>
      <c r="H3261" s="979">
        <v>85</v>
      </c>
      <c r="I3261" s="979"/>
    </row>
    <row r="3262" spans="1:9" s="894" customFormat="1" ht="57">
      <c r="A3262" s="1169"/>
      <c r="B3262" s="1169"/>
      <c r="C3262" s="892" t="s">
        <v>1014</v>
      </c>
      <c r="D3262" s="892" t="s">
        <v>1015</v>
      </c>
      <c r="E3262" s="1038" t="s">
        <v>1016</v>
      </c>
      <c r="F3262" s="979">
        <v>140</v>
      </c>
      <c r="G3262" s="979">
        <v>85</v>
      </c>
      <c r="H3262" s="979">
        <v>70</v>
      </c>
      <c r="I3262" s="979"/>
    </row>
    <row r="3263" spans="1:9" s="894" customFormat="1" ht="57">
      <c r="A3263" s="1169"/>
      <c r="B3263" s="1169"/>
      <c r="C3263" s="892" t="s">
        <v>1015</v>
      </c>
      <c r="D3263" s="892" t="s">
        <v>1017</v>
      </c>
      <c r="E3263" s="1038">
        <v>140</v>
      </c>
      <c r="F3263" s="979">
        <v>280</v>
      </c>
      <c r="G3263" s="979">
        <v>126</v>
      </c>
      <c r="H3263" s="979">
        <v>90</v>
      </c>
      <c r="I3263" s="979"/>
    </row>
    <row r="3264" spans="1:9" s="894" customFormat="1" ht="57">
      <c r="A3264" s="1169"/>
      <c r="B3264" s="1169"/>
      <c r="C3264" s="892" t="s">
        <v>1017</v>
      </c>
      <c r="D3264" s="892" t="s">
        <v>1018</v>
      </c>
      <c r="E3264" s="1038">
        <v>90</v>
      </c>
      <c r="F3264" s="979">
        <v>160</v>
      </c>
      <c r="G3264" s="979">
        <v>98</v>
      </c>
      <c r="H3264" s="979">
        <v>80</v>
      </c>
      <c r="I3264" s="979"/>
    </row>
    <row r="3265" spans="1:9" s="894" customFormat="1" ht="57">
      <c r="A3265" s="1169"/>
      <c r="B3265" s="1169"/>
      <c r="C3265" s="892" t="s">
        <v>1018</v>
      </c>
      <c r="D3265" s="892" t="s">
        <v>1019</v>
      </c>
      <c r="E3265" s="1038">
        <v>140</v>
      </c>
      <c r="F3265" s="979">
        <v>280</v>
      </c>
      <c r="G3265" s="979">
        <v>126</v>
      </c>
      <c r="H3265" s="979">
        <v>90</v>
      </c>
      <c r="I3265" s="979"/>
    </row>
    <row r="3266" spans="1:9" s="894" customFormat="1" ht="57">
      <c r="A3266" s="1169"/>
      <c r="B3266" s="1169"/>
      <c r="C3266" s="892" t="s">
        <v>1019</v>
      </c>
      <c r="D3266" s="892" t="s">
        <v>1020</v>
      </c>
      <c r="E3266" s="1038">
        <v>80</v>
      </c>
      <c r="F3266" s="979">
        <v>160</v>
      </c>
      <c r="G3266" s="979">
        <v>88</v>
      </c>
      <c r="H3266" s="979">
        <v>72</v>
      </c>
      <c r="I3266" s="979"/>
    </row>
    <row r="3267" spans="1:9" s="894" customFormat="1" ht="57">
      <c r="A3267" s="1169"/>
      <c r="B3267" s="1169"/>
      <c r="C3267" s="892" t="s">
        <v>1020</v>
      </c>
      <c r="D3267" s="892" t="s">
        <v>1021</v>
      </c>
      <c r="E3267" s="1038">
        <v>80</v>
      </c>
      <c r="F3267" s="979">
        <v>130</v>
      </c>
      <c r="G3267" s="979">
        <v>81</v>
      </c>
      <c r="H3267" s="979">
        <v>65</v>
      </c>
      <c r="I3267" s="979"/>
    </row>
    <row r="3268" spans="1:9" s="894" customFormat="1" ht="57">
      <c r="A3268" s="1169"/>
      <c r="B3268" s="1169"/>
      <c r="C3268" s="892" t="s">
        <v>1021</v>
      </c>
      <c r="D3268" s="892" t="s">
        <v>1022</v>
      </c>
      <c r="E3268" s="1038">
        <v>80</v>
      </c>
      <c r="F3268" s="979">
        <v>140</v>
      </c>
      <c r="G3268" s="979">
        <v>85</v>
      </c>
      <c r="H3268" s="979">
        <v>70</v>
      </c>
      <c r="I3268" s="979"/>
    </row>
    <row r="3269" spans="1:9" s="894" customFormat="1" ht="57">
      <c r="A3269" s="1169"/>
      <c r="B3269" s="1169"/>
      <c r="C3269" s="892" t="s">
        <v>1022</v>
      </c>
      <c r="D3269" s="892" t="s">
        <v>1023</v>
      </c>
      <c r="E3269" s="1038">
        <v>80</v>
      </c>
      <c r="F3269" s="979">
        <v>130</v>
      </c>
      <c r="G3269" s="979">
        <v>81</v>
      </c>
      <c r="H3269" s="979">
        <v>65</v>
      </c>
      <c r="I3269" s="979"/>
    </row>
    <row r="3270" spans="1:9" s="894" customFormat="1" ht="57">
      <c r="A3270" s="1169"/>
      <c r="B3270" s="1169"/>
      <c r="C3270" s="892" t="s">
        <v>1022</v>
      </c>
      <c r="D3270" s="892" t="s">
        <v>1024</v>
      </c>
      <c r="E3270" s="1038">
        <v>80</v>
      </c>
      <c r="F3270" s="979">
        <v>130</v>
      </c>
      <c r="G3270" s="979">
        <v>81</v>
      </c>
      <c r="H3270" s="979">
        <v>65</v>
      </c>
      <c r="I3270" s="979"/>
    </row>
    <row r="3271" spans="1:9" s="894" customFormat="1" ht="28.5">
      <c r="A3271" s="1169"/>
      <c r="B3271" s="1169"/>
      <c r="C3271" s="892" t="s">
        <v>1025</v>
      </c>
      <c r="D3271" s="892" t="s">
        <v>1026</v>
      </c>
      <c r="E3271" s="1038">
        <v>80</v>
      </c>
      <c r="F3271" s="979">
        <v>180</v>
      </c>
      <c r="G3271" s="979">
        <v>108</v>
      </c>
      <c r="H3271" s="979">
        <v>85</v>
      </c>
      <c r="I3271" s="979"/>
    </row>
    <row r="3272" spans="1:9" s="894" customFormat="1" ht="28.5">
      <c r="A3272" s="1169">
        <v>3</v>
      </c>
      <c r="B3272" s="1169" t="s">
        <v>1027</v>
      </c>
      <c r="C3272" s="892" t="s">
        <v>1028</v>
      </c>
      <c r="D3272" s="892" t="s">
        <v>1029</v>
      </c>
      <c r="E3272" s="1038">
        <v>110</v>
      </c>
      <c r="F3272" s="979">
        <v>125</v>
      </c>
      <c r="G3272" s="979">
        <v>81</v>
      </c>
      <c r="H3272" s="979">
        <v>65</v>
      </c>
      <c r="I3272" s="979"/>
    </row>
    <row r="3273" spans="1:9" s="894" customFormat="1" ht="28.5">
      <c r="A3273" s="1169"/>
      <c r="B3273" s="1169"/>
      <c r="C3273" s="892" t="s">
        <v>1030</v>
      </c>
      <c r="D3273" s="892" t="s">
        <v>1029</v>
      </c>
      <c r="E3273" s="1038">
        <v>75</v>
      </c>
      <c r="F3273" s="979">
        <v>130</v>
      </c>
      <c r="G3273" s="979">
        <v>91</v>
      </c>
      <c r="H3273" s="979">
        <v>70</v>
      </c>
      <c r="I3273" s="979"/>
    </row>
    <row r="3274" spans="1:9" s="894" customFormat="1" ht="28.5">
      <c r="A3274" s="891">
        <v>4</v>
      </c>
      <c r="B3274" s="892" t="s">
        <v>1031</v>
      </c>
      <c r="C3274" s="892" t="s">
        <v>1032</v>
      </c>
      <c r="D3274" s="892" t="s">
        <v>1033</v>
      </c>
      <c r="E3274" s="1038">
        <v>60</v>
      </c>
      <c r="F3274" s="979">
        <v>126</v>
      </c>
      <c r="G3274" s="979">
        <v>82</v>
      </c>
      <c r="H3274" s="979">
        <v>66</v>
      </c>
      <c r="I3274" s="979"/>
    </row>
    <row r="3275" spans="1:9" s="894" customFormat="1" ht="57">
      <c r="A3275" s="1169">
        <v>5</v>
      </c>
      <c r="B3275" s="1169" t="s">
        <v>1034</v>
      </c>
      <c r="C3275" s="892" t="s">
        <v>1035</v>
      </c>
      <c r="D3275" s="892" t="s">
        <v>1036</v>
      </c>
      <c r="E3275" s="1038">
        <v>60</v>
      </c>
      <c r="F3275" s="979">
        <v>135</v>
      </c>
      <c r="G3275" s="979">
        <v>95</v>
      </c>
      <c r="H3275" s="979">
        <v>70</v>
      </c>
      <c r="I3275" s="979"/>
    </row>
    <row r="3276" spans="1:9" s="894" customFormat="1" ht="57">
      <c r="A3276" s="1169"/>
      <c r="B3276" s="1169"/>
      <c r="C3276" s="892" t="s">
        <v>1036</v>
      </c>
      <c r="D3276" s="892" t="s">
        <v>1037</v>
      </c>
      <c r="E3276" s="1038">
        <v>80</v>
      </c>
      <c r="F3276" s="979">
        <v>150</v>
      </c>
      <c r="G3276" s="979">
        <v>83</v>
      </c>
      <c r="H3276" s="979">
        <v>68</v>
      </c>
      <c r="I3276" s="979"/>
    </row>
    <row r="3277" spans="1:9" s="894" customFormat="1" ht="28.5">
      <c r="A3277" s="891">
        <v>6</v>
      </c>
      <c r="B3277" s="892" t="s">
        <v>1038</v>
      </c>
      <c r="C3277" s="892" t="s">
        <v>1039</v>
      </c>
      <c r="D3277" s="892" t="s">
        <v>1040</v>
      </c>
      <c r="E3277" s="1038">
        <v>60</v>
      </c>
      <c r="F3277" s="979">
        <v>110</v>
      </c>
      <c r="G3277" s="979">
        <v>72</v>
      </c>
      <c r="H3277" s="979">
        <v>66</v>
      </c>
      <c r="I3277" s="979"/>
    </row>
    <row r="3278" spans="1:9" s="894" customFormat="1" ht="14.25">
      <c r="A3278" s="891">
        <v>7</v>
      </c>
      <c r="B3278" s="892" t="s">
        <v>1041</v>
      </c>
      <c r="C3278" s="892"/>
      <c r="D3278" s="892"/>
      <c r="E3278" s="1038">
        <v>60</v>
      </c>
      <c r="F3278" s="979">
        <v>110</v>
      </c>
      <c r="G3278" s="979">
        <v>72</v>
      </c>
      <c r="H3278" s="979">
        <v>66</v>
      </c>
      <c r="I3278" s="979"/>
    </row>
    <row r="3279" spans="1:9" s="894" customFormat="1" ht="14.25">
      <c r="A3279" s="1169">
        <v>8</v>
      </c>
      <c r="B3279" s="1170" t="s">
        <v>1042</v>
      </c>
      <c r="C3279" s="892" t="s">
        <v>1043</v>
      </c>
      <c r="D3279" s="892" t="s">
        <v>1044</v>
      </c>
      <c r="E3279" s="1038">
        <v>270</v>
      </c>
      <c r="F3279" s="979">
        <v>275</v>
      </c>
      <c r="G3279" s="979">
        <v>0</v>
      </c>
      <c r="H3279" s="979">
        <v>0</v>
      </c>
      <c r="I3279" s="979"/>
    </row>
    <row r="3280" spans="1:9" s="894" customFormat="1" ht="14.25">
      <c r="A3280" s="1169"/>
      <c r="B3280" s="1170"/>
      <c r="C3280" s="892" t="s">
        <v>1045</v>
      </c>
      <c r="D3280" s="892" t="s">
        <v>1044</v>
      </c>
      <c r="E3280" s="1038">
        <v>350</v>
      </c>
      <c r="F3280" s="979">
        <v>368</v>
      </c>
      <c r="G3280" s="979">
        <v>0</v>
      </c>
      <c r="H3280" s="979">
        <v>0</v>
      </c>
      <c r="I3280" s="979"/>
    </row>
    <row r="3281" spans="1:9" s="894" customFormat="1" ht="14.25">
      <c r="A3281" s="1169"/>
      <c r="B3281" s="1170"/>
      <c r="C3281" s="892" t="s">
        <v>1046</v>
      </c>
      <c r="D3281" s="892" t="s">
        <v>1044</v>
      </c>
      <c r="E3281" s="1038">
        <v>350</v>
      </c>
      <c r="F3281" s="979">
        <v>368</v>
      </c>
      <c r="G3281" s="979">
        <v>0</v>
      </c>
      <c r="H3281" s="979">
        <v>0</v>
      </c>
      <c r="I3281" s="979"/>
    </row>
    <row r="3282" spans="1:9" s="894" customFormat="1" ht="14.25">
      <c r="A3282" s="1169"/>
      <c r="B3282" s="1170"/>
      <c r="C3282" s="892" t="s">
        <v>1047</v>
      </c>
      <c r="D3282" s="892" t="s">
        <v>1044</v>
      </c>
      <c r="E3282" s="1038">
        <v>350</v>
      </c>
      <c r="F3282" s="979">
        <v>368</v>
      </c>
      <c r="G3282" s="979">
        <v>0</v>
      </c>
      <c r="H3282" s="979">
        <v>0</v>
      </c>
      <c r="I3282" s="979"/>
    </row>
    <row r="3283" spans="1:9" s="894" customFormat="1" ht="14.25">
      <c r="A3283" s="1169"/>
      <c r="B3283" s="1170"/>
      <c r="C3283" s="892" t="s">
        <v>1048</v>
      </c>
      <c r="D3283" s="892" t="s">
        <v>1049</v>
      </c>
      <c r="E3283" s="1038">
        <v>250</v>
      </c>
      <c r="F3283" s="979">
        <v>265</v>
      </c>
      <c r="G3283" s="979">
        <v>0</v>
      </c>
      <c r="H3283" s="979">
        <v>0</v>
      </c>
      <c r="I3283" s="979"/>
    </row>
    <row r="3284" spans="1:9" s="894" customFormat="1" ht="28.5">
      <c r="A3284" s="1169">
        <v>9</v>
      </c>
      <c r="B3284" s="1170" t="s">
        <v>1050</v>
      </c>
      <c r="C3284" s="892" t="s">
        <v>1051</v>
      </c>
      <c r="D3284" s="892" t="s">
        <v>1052</v>
      </c>
      <c r="E3284" s="1038">
        <v>200</v>
      </c>
      <c r="F3284" s="979">
        <v>220</v>
      </c>
      <c r="G3284" s="979">
        <v>0</v>
      </c>
      <c r="H3284" s="979">
        <v>0</v>
      </c>
      <c r="I3284" s="979"/>
    </row>
    <row r="3285" spans="1:9" s="894" customFormat="1" ht="28.5">
      <c r="A3285" s="1169"/>
      <c r="B3285" s="1170"/>
      <c r="C3285" s="892" t="s">
        <v>1053</v>
      </c>
      <c r="D3285" s="892" t="s">
        <v>1052</v>
      </c>
      <c r="E3285" s="1038">
        <v>200</v>
      </c>
      <c r="F3285" s="979">
        <v>220</v>
      </c>
      <c r="G3285" s="979">
        <v>0</v>
      </c>
      <c r="H3285" s="979">
        <v>0</v>
      </c>
      <c r="I3285" s="979"/>
    </row>
    <row r="3286" spans="1:9" s="894" customFormat="1" ht="28.5">
      <c r="A3286" s="1169"/>
      <c r="B3286" s="1170"/>
      <c r="C3286" s="892" t="s">
        <v>1054</v>
      </c>
      <c r="D3286" s="892" t="s">
        <v>1052</v>
      </c>
      <c r="E3286" s="1038">
        <v>200</v>
      </c>
      <c r="F3286" s="979">
        <v>220</v>
      </c>
      <c r="G3286" s="979">
        <v>0</v>
      </c>
      <c r="H3286" s="979">
        <v>0</v>
      </c>
      <c r="I3286" s="979"/>
    </row>
    <row r="3287" spans="1:9" s="894" customFormat="1" ht="14.25">
      <c r="A3287" s="891">
        <v>10</v>
      </c>
      <c r="B3287" s="892" t="s">
        <v>1055</v>
      </c>
      <c r="C3287" s="892" t="s">
        <v>1056</v>
      </c>
      <c r="D3287" s="892" t="s">
        <v>1057</v>
      </c>
      <c r="E3287" s="1038">
        <v>800</v>
      </c>
      <c r="F3287" s="979">
        <v>800</v>
      </c>
      <c r="G3287" s="979">
        <v>0</v>
      </c>
      <c r="H3287" s="979">
        <v>0</v>
      </c>
      <c r="I3287" s="979">
        <v>0</v>
      </c>
    </row>
    <row r="3288" spans="1:9" s="894" customFormat="1" ht="28.5">
      <c r="A3288" s="891">
        <v>11</v>
      </c>
      <c r="B3288" s="892" t="s">
        <v>1058</v>
      </c>
      <c r="C3288" s="892" t="s">
        <v>1059</v>
      </c>
      <c r="D3288" s="892" t="s">
        <v>1060</v>
      </c>
      <c r="E3288" s="1038">
        <v>140</v>
      </c>
      <c r="F3288" s="979">
        <v>140</v>
      </c>
      <c r="G3288" s="979">
        <v>90</v>
      </c>
      <c r="H3288" s="979">
        <v>70</v>
      </c>
      <c r="I3288" s="979">
        <v>0</v>
      </c>
    </row>
    <row r="3289" spans="1:9" s="894" customFormat="1" ht="14.25">
      <c r="A3289" s="891">
        <v>12</v>
      </c>
      <c r="B3289" s="1170" t="s">
        <v>1061</v>
      </c>
      <c r="C3289" s="1170"/>
      <c r="D3289" s="1170"/>
      <c r="E3289" s="1038">
        <v>100</v>
      </c>
      <c r="F3289" s="979">
        <v>135</v>
      </c>
      <c r="G3289" s="979">
        <v>95</v>
      </c>
      <c r="H3289" s="979">
        <v>70</v>
      </c>
      <c r="I3289" s="979">
        <v>0</v>
      </c>
    </row>
    <row r="3290" spans="1:9" s="894" customFormat="1" ht="14.25">
      <c r="A3290" s="891">
        <v>13</v>
      </c>
      <c r="B3290" s="1170" t="s">
        <v>1062</v>
      </c>
      <c r="C3290" s="1170"/>
      <c r="D3290" s="1170"/>
      <c r="E3290" s="1038">
        <v>220</v>
      </c>
      <c r="F3290" s="979"/>
      <c r="G3290" s="979"/>
      <c r="H3290" s="979"/>
      <c r="I3290" s="979"/>
    </row>
    <row r="3291" spans="1:9" s="894" customFormat="1" ht="45.6" customHeight="1">
      <c r="A3291" s="891">
        <v>14</v>
      </c>
      <c r="B3291" s="1220" t="s">
        <v>7968</v>
      </c>
      <c r="C3291" s="1221"/>
      <c r="D3291" s="1222"/>
      <c r="E3291" s="1038"/>
      <c r="F3291" s="1377">
        <v>65</v>
      </c>
      <c r="G3291" s="1377"/>
      <c r="H3291" s="1377"/>
      <c r="I3291" s="1377"/>
    </row>
    <row r="3292" spans="1:9" s="883" customFormat="1">
      <c r="A3292" s="911">
        <v>50</v>
      </c>
      <c r="B3292" s="881" t="s">
        <v>1122</v>
      </c>
      <c r="C3292" s="911"/>
      <c r="D3292" s="911"/>
      <c r="E3292" s="1087"/>
      <c r="F3292" s="980"/>
      <c r="G3292" s="980"/>
      <c r="H3292" s="980"/>
      <c r="I3292" s="980"/>
    </row>
    <row r="3293" spans="1:9" s="894" customFormat="1" ht="28.5">
      <c r="A3293" s="1169">
        <v>1</v>
      </c>
      <c r="B3293" s="1169" t="s">
        <v>947</v>
      </c>
      <c r="C3293" s="892" t="s">
        <v>1064</v>
      </c>
      <c r="D3293" s="892" t="s">
        <v>1065</v>
      </c>
      <c r="E3293" s="1038" t="s">
        <v>1123</v>
      </c>
      <c r="F3293" s="982">
        <v>120</v>
      </c>
      <c r="G3293" s="982">
        <v>90</v>
      </c>
      <c r="H3293" s="977">
        <v>0</v>
      </c>
      <c r="I3293" s="977">
        <v>0</v>
      </c>
    </row>
    <row r="3294" spans="1:9" s="894" customFormat="1" ht="14.25">
      <c r="A3294" s="1169"/>
      <c r="B3294" s="1169"/>
      <c r="C3294" s="892" t="s">
        <v>1065</v>
      </c>
      <c r="D3294" s="892" t="s">
        <v>1066</v>
      </c>
      <c r="E3294" s="1038">
        <v>149.85</v>
      </c>
      <c r="F3294" s="982">
        <v>220</v>
      </c>
      <c r="G3294" s="982">
        <v>150</v>
      </c>
      <c r="H3294" s="982">
        <v>130</v>
      </c>
      <c r="I3294" s="982">
        <v>110</v>
      </c>
    </row>
    <row r="3295" spans="1:9" s="894" customFormat="1" ht="14.25">
      <c r="A3295" s="1169"/>
      <c r="B3295" s="1169"/>
      <c r="C3295" s="892" t="s">
        <v>1066</v>
      </c>
      <c r="D3295" s="892" t="s">
        <v>1067</v>
      </c>
      <c r="E3295" s="1038">
        <v>231</v>
      </c>
      <c r="F3295" s="982">
        <v>320</v>
      </c>
      <c r="G3295" s="982">
        <v>180</v>
      </c>
      <c r="H3295" s="982">
        <v>150</v>
      </c>
      <c r="I3295" s="982">
        <v>110</v>
      </c>
    </row>
    <row r="3296" spans="1:9" s="894" customFormat="1" ht="28.5">
      <c r="A3296" s="1169"/>
      <c r="B3296" s="1169"/>
      <c r="C3296" s="892" t="s">
        <v>1067</v>
      </c>
      <c r="D3296" s="892" t="s">
        <v>1068</v>
      </c>
      <c r="E3296" s="1038" t="s">
        <v>1069</v>
      </c>
      <c r="F3296" s="982">
        <v>1000</v>
      </c>
      <c r="G3296" s="982">
        <v>400</v>
      </c>
      <c r="H3296" s="982">
        <v>350</v>
      </c>
      <c r="I3296" s="982">
        <v>200</v>
      </c>
    </row>
    <row r="3297" spans="1:9" s="894" customFormat="1" ht="28.5">
      <c r="A3297" s="1169"/>
      <c r="B3297" s="1169"/>
      <c r="C3297" s="892" t="s">
        <v>1068</v>
      </c>
      <c r="D3297" s="892" t="s">
        <v>1070</v>
      </c>
      <c r="E3297" s="1038">
        <v>1140</v>
      </c>
      <c r="F3297" s="982">
        <v>1700</v>
      </c>
      <c r="G3297" s="982">
        <v>420</v>
      </c>
      <c r="H3297" s="982">
        <v>350</v>
      </c>
      <c r="I3297" s="982">
        <v>200</v>
      </c>
    </row>
    <row r="3298" spans="1:9" s="894" customFormat="1" ht="14.25">
      <c r="A3298" s="1169">
        <v>2</v>
      </c>
      <c r="B3298" s="1169" t="s">
        <v>1071</v>
      </c>
      <c r="C3298" s="892" t="s">
        <v>1066</v>
      </c>
      <c r="D3298" s="892" t="s">
        <v>1072</v>
      </c>
      <c r="E3298" s="1038">
        <v>99.9</v>
      </c>
      <c r="F3298" s="982">
        <v>150</v>
      </c>
      <c r="G3298" s="982">
        <v>100</v>
      </c>
      <c r="H3298" s="982">
        <v>90</v>
      </c>
      <c r="I3298" s="977">
        <v>0</v>
      </c>
    </row>
    <row r="3299" spans="1:9" s="894" customFormat="1" ht="28.5">
      <c r="A3299" s="1169"/>
      <c r="B3299" s="1169"/>
      <c r="C3299" s="892" t="s">
        <v>1072</v>
      </c>
      <c r="D3299" s="892" t="s">
        <v>1073</v>
      </c>
      <c r="E3299" s="1038">
        <v>99.9</v>
      </c>
      <c r="F3299" s="982">
        <v>130</v>
      </c>
      <c r="G3299" s="982">
        <v>90</v>
      </c>
      <c r="H3299" s="982">
        <v>80</v>
      </c>
      <c r="I3299" s="977">
        <v>0</v>
      </c>
    </row>
    <row r="3300" spans="1:9" s="894" customFormat="1" ht="42.75">
      <c r="A3300" s="1169"/>
      <c r="B3300" s="1169"/>
      <c r="C3300" s="892" t="s">
        <v>1073</v>
      </c>
      <c r="D3300" s="892" t="s">
        <v>1074</v>
      </c>
      <c r="E3300" s="1038">
        <v>99.9</v>
      </c>
      <c r="F3300" s="982">
        <v>120</v>
      </c>
      <c r="G3300" s="982">
        <v>90</v>
      </c>
      <c r="H3300" s="982">
        <v>80</v>
      </c>
      <c r="I3300" s="977">
        <v>0</v>
      </c>
    </row>
    <row r="3301" spans="1:9" s="894" customFormat="1" ht="28.5">
      <c r="A3301" s="891">
        <v>3</v>
      </c>
      <c r="B3301" s="892" t="s">
        <v>854</v>
      </c>
      <c r="C3301" s="892" t="s">
        <v>947</v>
      </c>
      <c r="D3301" s="892" t="s">
        <v>1075</v>
      </c>
      <c r="E3301" s="1038" t="s">
        <v>1076</v>
      </c>
      <c r="F3301" s="982">
        <v>500</v>
      </c>
      <c r="G3301" s="982">
        <v>300</v>
      </c>
      <c r="H3301" s="982">
        <v>250</v>
      </c>
      <c r="I3301" s="977">
        <v>0</v>
      </c>
    </row>
    <row r="3302" spans="1:9" s="894" customFormat="1" ht="14.25">
      <c r="A3302" s="891">
        <v>4</v>
      </c>
      <c r="B3302" s="923" t="s">
        <v>279</v>
      </c>
      <c r="C3302" s="892" t="s">
        <v>889</v>
      </c>
      <c r="D3302" s="892" t="s">
        <v>888</v>
      </c>
      <c r="E3302" s="1038">
        <v>150</v>
      </c>
      <c r="F3302" s="982">
        <v>400</v>
      </c>
      <c r="G3302" s="982">
        <v>150</v>
      </c>
      <c r="H3302" s="982">
        <v>120</v>
      </c>
      <c r="I3302" s="982">
        <v>90</v>
      </c>
    </row>
    <row r="3303" spans="1:9" s="894" customFormat="1" ht="28.5">
      <c r="A3303" s="891">
        <v>5</v>
      </c>
      <c r="B3303" s="892" t="s">
        <v>1077</v>
      </c>
      <c r="C3303" s="892" t="s">
        <v>1078</v>
      </c>
      <c r="D3303" s="892" t="s">
        <v>938</v>
      </c>
      <c r="E3303" s="1038">
        <v>120</v>
      </c>
      <c r="F3303" s="982">
        <v>430</v>
      </c>
      <c r="G3303" s="982">
        <v>200</v>
      </c>
      <c r="H3303" s="982">
        <v>160</v>
      </c>
      <c r="I3303" s="982">
        <v>120</v>
      </c>
    </row>
    <row r="3304" spans="1:9" s="894" customFormat="1" ht="28.5">
      <c r="A3304" s="1169">
        <v>6</v>
      </c>
      <c r="B3304" s="1169" t="s">
        <v>1079</v>
      </c>
      <c r="C3304" s="892" t="s">
        <v>1080</v>
      </c>
      <c r="D3304" s="892" t="s">
        <v>1081</v>
      </c>
      <c r="E3304" s="1038">
        <v>80</v>
      </c>
      <c r="F3304" s="982">
        <v>170</v>
      </c>
      <c r="G3304" s="982">
        <v>110</v>
      </c>
      <c r="H3304" s="982">
        <v>100</v>
      </c>
      <c r="I3304" s="982">
        <v>90</v>
      </c>
    </row>
    <row r="3305" spans="1:9" s="894" customFormat="1" ht="14.25">
      <c r="A3305" s="1169"/>
      <c r="B3305" s="1169"/>
      <c r="C3305" s="892" t="s">
        <v>1081</v>
      </c>
      <c r="D3305" s="892" t="s">
        <v>1082</v>
      </c>
      <c r="E3305" s="1038">
        <v>80</v>
      </c>
      <c r="F3305" s="982">
        <v>130</v>
      </c>
      <c r="G3305" s="982">
        <v>100</v>
      </c>
      <c r="H3305" s="982">
        <v>90</v>
      </c>
      <c r="I3305" s="982">
        <v>80</v>
      </c>
    </row>
    <row r="3306" spans="1:9" s="894" customFormat="1" ht="28.5">
      <c r="A3306" s="891">
        <v>7</v>
      </c>
      <c r="B3306" s="892" t="s">
        <v>1083</v>
      </c>
      <c r="C3306" s="892"/>
      <c r="D3306" s="892"/>
      <c r="E3306" s="1038">
        <v>0</v>
      </c>
      <c r="F3306" s="977"/>
      <c r="G3306" s="977"/>
      <c r="H3306" s="977"/>
      <c r="I3306" s="977"/>
    </row>
    <row r="3307" spans="1:9" s="894" customFormat="1" ht="14.25">
      <c r="A3307" s="1169" t="s">
        <v>10</v>
      </c>
      <c r="B3307" s="1170" t="s">
        <v>1084</v>
      </c>
      <c r="C3307" s="892" t="s">
        <v>1085</v>
      </c>
      <c r="D3307" s="892" t="s">
        <v>1086</v>
      </c>
      <c r="E3307" s="1038">
        <v>1600</v>
      </c>
      <c r="F3307" s="977"/>
      <c r="G3307" s="977"/>
      <c r="H3307" s="977"/>
      <c r="I3307" s="977"/>
    </row>
    <row r="3308" spans="1:9" s="894" customFormat="1" ht="14.25">
      <c r="A3308" s="1169"/>
      <c r="B3308" s="1170"/>
      <c r="C3308" s="892" t="s">
        <v>1087</v>
      </c>
      <c r="D3308" s="892" t="s">
        <v>1088</v>
      </c>
      <c r="E3308" s="1038">
        <v>2400</v>
      </c>
      <c r="F3308" s="977"/>
      <c r="G3308" s="977"/>
      <c r="H3308" s="977"/>
      <c r="I3308" s="977"/>
    </row>
    <row r="3309" spans="1:9" s="894" customFormat="1" ht="14.25">
      <c r="A3309" s="1169"/>
      <c r="B3309" s="1170"/>
      <c r="C3309" s="892" t="s">
        <v>1089</v>
      </c>
      <c r="D3309" s="892" t="s">
        <v>1090</v>
      </c>
      <c r="E3309" s="1038">
        <v>2200</v>
      </c>
      <c r="F3309" s="977"/>
      <c r="G3309" s="977"/>
      <c r="H3309" s="977"/>
      <c r="I3309" s="977"/>
    </row>
    <row r="3310" spans="1:9" s="894" customFormat="1" ht="14.25">
      <c r="A3310" s="891" t="s">
        <v>10</v>
      </c>
      <c r="B3310" s="892" t="s">
        <v>1091</v>
      </c>
      <c r="C3310" s="892" t="s">
        <v>1092</v>
      </c>
      <c r="D3310" s="892" t="s">
        <v>1093</v>
      </c>
      <c r="E3310" s="1038">
        <v>2400</v>
      </c>
      <c r="F3310" s="977"/>
      <c r="G3310" s="977"/>
      <c r="H3310" s="977"/>
      <c r="I3310" s="977"/>
    </row>
    <row r="3311" spans="1:9" s="894" customFormat="1" ht="14.25">
      <c r="A3311" s="891" t="s">
        <v>10</v>
      </c>
      <c r="B3311" s="892" t="s">
        <v>1094</v>
      </c>
      <c r="C3311" s="892" t="s">
        <v>1095</v>
      </c>
      <c r="D3311" s="892" t="s">
        <v>1096</v>
      </c>
      <c r="E3311" s="1038">
        <v>2000</v>
      </c>
      <c r="F3311" s="977"/>
      <c r="G3311" s="977"/>
      <c r="H3311" s="977"/>
      <c r="I3311" s="977"/>
    </row>
    <row r="3312" spans="1:9" s="894" customFormat="1">
      <c r="A3312" s="891">
        <v>8</v>
      </c>
      <c r="B3312" s="1219" t="s">
        <v>1097</v>
      </c>
      <c r="C3312" s="1219"/>
      <c r="D3312" s="892"/>
      <c r="E3312" s="1038">
        <v>0</v>
      </c>
      <c r="F3312" s="977"/>
      <c r="G3312" s="977"/>
      <c r="H3312" s="977"/>
      <c r="I3312" s="977"/>
    </row>
    <row r="3313" spans="1:9" s="894" customFormat="1" ht="14.25">
      <c r="A3313" s="891" t="s">
        <v>10</v>
      </c>
      <c r="B3313" s="892" t="s">
        <v>1098</v>
      </c>
      <c r="C3313" s="892" t="s">
        <v>1099</v>
      </c>
      <c r="D3313" s="892" t="s">
        <v>1100</v>
      </c>
      <c r="E3313" s="1038">
        <v>8000</v>
      </c>
      <c r="F3313" s="977"/>
      <c r="G3313" s="977"/>
      <c r="H3313" s="977"/>
      <c r="I3313" s="977"/>
    </row>
    <row r="3314" spans="1:9" s="894" customFormat="1" ht="14.25">
      <c r="A3314" s="891" t="s">
        <v>10</v>
      </c>
      <c r="B3314" s="892" t="s">
        <v>1060</v>
      </c>
      <c r="C3314" s="892" t="s">
        <v>1101</v>
      </c>
      <c r="D3314" s="892" t="s">
        <v>888</v>
      </c>
      <c r="E3314" s="1038">
        <v>2200</v>
      </c>
      <c r="F3314" s="977"/>
      <c r="G3314" s="977"/>
      <c r="H3314" s="977"/>
      <c r="I3314" s="977"/>
    </row>
    <row r="3315" spans="1:9" s="894" customFormat="1">
      <c r="A3315" s="891">
        <v>9</v>
      </c>
      <c r="B3315" s="1219" t="s">
        <v>1102</v>
      </c>
      <c r="C3315" s="1219"/>
      <c r="D3315" s="1219"/>
      <c r="E3315" s="1038">
        <v>0</v>
      </c>
      <c r="F3315" s="977"/>
      <c r="G3315" s="977"/>
      <c r="H3315" s="977"/>
      <c r="I3315" s="977"/>
    </row>
    <row r="3316" spans="1:9" s="894" customFormat="1" ht="14.25">
      <c r="A3316" s="891" t="s">
        <v>10</v>
      </c>
      <c r="B3316" s="892" t="s">
        <v>1103</v>
      </c>
      <c r="C3316" s="892" t="s">
        <v>1104</v>
      </c>
      <c r="D3316" s="892" t="s">
        <v>1105</v>
      </c>
      <c r="E3316" s="1038">
        <v>2500</v>
      </c>
      <c r="F3316" s="977"/>
      <c r="G3316" s="977"/>
      <c r="H3316" s="977"/>
      <c r="I3316" s="977"/>
    </row>
    <row r="3317" spans="1:9" s="894" customFormat="1" ht="14.25">
      <c r="A3317" s="891" t="s">
        <v>10</v>
      </c>
      <c r="B3317" s="892" t="s">
        <v>1060</v>
      </c>
      <c r="C3317" s="892" t="s">
        <v>1106</v>
      </c>
      <c r="D3317" s="892" t="s">
        <v>1107</v>
      </c>
      <c r="E3317" s="1038">
        <v>1330</v>
      </c>
      <c r="F3317" s="977"/>
      <c r="G3317" s="977"/>
      <c r="H3317" s="977"/>
      <c r="I3317" s="977"/>
    </row>
    <row r="3318" spans="1:9" s="894" customFormat="1" ht="28.5">
      <c r="A3318" s="891">
        <v>10</v>
      </c>
      <c r="B3318" s="892" t="s">
        <v>1108</v>
      </c>
      <c r="C3318" s="892" t="s">
        <v>1109</v>
      </c>
      <c r="D3318" s="892" t="s">
        <v>1079</v>
      </c>
      <c r="E3318" s="1038">
        <v>70</v>
      </c>
      <c r="F3318" s="982">
        <v>130</v>
      </c>
      <c r="G3318" s="982">
        <v>90</v>
      </c>
      <c r="H3318" s="982">
        <v>80</v>
      </c>
      <c r="I3318" s="977">
        <v>0</v>
      </c>
    </row>
    <row r="3319" spans="1:9" s="894" customFormat="1" ht="28.5">
      <c r="A3319" s="891">
        <v>11</v>
      </c>
      <c r="B3319" s="892" t="s">
        <v>1110</v>
      </c>
      <c r="C3319" s="892" t="s">
        <v>1111</v>
      </c>
      <c r="D3319" s="892" t="s">
        <v>1112</v>
      </c>
      <c r="E3319" s="1038">
        <v>70</v>
      </c>
      <c r="F3319" s="982">
        <v>110</v>
      </c>
      <c r="G3319" s="982">
        <v>90</v>
      </c>
      <c r="H3319" s="982">
        <v>80</v>
      </c>
      <c r="I3319" s="977">
        <v>0</v>
      </c>
    </row>
    <row r="3320" spans="1:9" s="894" customFormat="1" ht="42.75">
      <c r="A3320" s="891">
        <v>12</v>
      </c>
      <c r="B3320" s="892" t="s">
        <v>1113</v>
      </c>
      <c r="C3320" s="892" t="s">
        <v>1114</v>
      </c>
      <c r="D3320" s="892" t="s">
        <v>1115</v>
      </c>
      <c r="E3320" s="1038">
        <v>70</v>
      </c>
      <c r="F3320" s="982">
        <v>110</v>
      </c>
      <c r="G3320" s="982">
        <v>90</v>
      </c>
      <c r="H3320" s="982">
        <v>80</v>
      </c>
      <c r="I3320" s="977">
        <v>0</v>
      </c>
    </row>
    <row r="3321" spans="1:9" s="894" customFormat="1" ht="42.75">
      <c r="A3321" s="891">
        <v>13</v>
      </c>
      <c r="B3321" s="892" t="s">
        <v>963</v>
      </c>
      <c r="C3321" s="892" t="s">
        <v>1116</v>
      </c>
      <c r="D3321" s="892" t="s">
        <v>833</v>
      </c>
      <c r="E3321" s="1038">
        <v>70</v>
      </c>
      <c r="F3321" s="982">
        <v>110</v>
      </c>
      <c r="G3321" s="982">
        <v>90</v>
      </c>
      <c r="H3321" s="982">
        <v>80</v>
      </c>
      <c r="I3321" s="977">
        <v>0</v>
      </c>
    </row>
    <row r="3322" spans="1:9" s="894" customFormat="1">
      <c r="A3322" s="891">
        <v>14</v>
      </c>
      <c r="B3322" s="1219" t="s">
        <v>1117</v>
      </c>
      <c r="C3322" s="1219"/>
      <c r="D3322" s="1219"/>
      <c r="E3322" s="1038">
        <v>0</v>
      </c>
      <c r="F3322" s="977"/>
      <c r="G3322" s="977"/>
      <c r="H3322" s="977"/>
      <c r="I3322" s="977"/>
    </row>
    <row r="3323" spans="1:9" s="894" customFormat="1" ht="14.25">
      <c r="A3323" s="891" t="s">
        <v>10</v>
      </c>
      <c r="B3323" s="1170" t="s">
        <v>947</v>
      </c>
      <c r="C3323" s="892" t="s">
        <v>1104</v>
      </c>
      <c r="D3323" s="892" t="s">
        <v>1118</v>
      </c>
      <c r="E3323" s="1038">
        <v>3000</v>
      </c>
      <c r="F3323" s="977"/>
      <c r="G3323" s="977"/>
      <c r="H3323" s="977"/>
      <c r="I3323" s="977"/>
    </row>
    <row r="3324" spans="1:9" s="894" customFormat="1" ht="14.25">
      <c r="A3324" s="891" t="s">
        <v>10</v>
      </c>
      <c r="B3324" s="1170"/>
      <c r="C3324" s="892" t="s">
        <v>1119</v>
      </c>
      <c r="D3324" s="892" t="s">
        <v>1120</v>
      </c>
      <c r="E3324" s="1038">
        <v>3000</v>
      </c>
      <c r="F3324" s="977"/>
      <c r="G3324" s="977"/>
      <c r="H3324" s="977"/>
      <c r="I3324" s="977"/>
    </row>
    <row r="3325" spans="1:9" s="894" customFormat="1" ht="14.25">
      <c r="A3325" s="891" t="s">
        <v>10</v>
      </c>
      <c r="B3325" s="892" t="s">
        <v>1060</v>
      </c>
      <c r="C3325" s="892" t="s">
        <v>1101</v>
      </c>
      <c r="D3325" s="892" t="s">
        <v>1121</v>
      </c>
      <c r="E3325" s="1038">
        <v>1300</v>
      </c>
      <c r="F3325" s="977"/>
      <c r="G3325" s="977"/>
      <c r="H3325" s="977"/>
      <c r="I3325" s="977"/>
    </row>
    <row r="3326" spans="1:9" s="894" customFormat="1" ht="43.9" customHeight="1">
      <c r="A3326" s="891">
        <v>15</v>
      </c>
      <c r="B3326" s="1385" t="s">
        <v>7968</v>
      </c>
      <c r="C3326" s="1396"/>
      <c r="D3326" s="1386"/>
      <c r="E3326" s="1038"/>
      <c r="F3326" s="1377">
        <v>80</v>
      </c>
      <c r="G3326" s="1377"/>
      <c r="H3326" s="1377"/>
      <c r="I3326" s="1377"/>
    </row>
    <row r="3327" spans="1:9" s="883" customFormat="1">
      <c r="A3327" s="911">
        <v>51</v>
      </c>
      <c r="B3327" s="881" t="s">
        <v>1204</v>
      </c>
      <c r="C3327" s="911"/>
      <c r="D3327" s="911"/>
      <c r="E3327" s="1087"/>
      <c r="F3327" s="980"/>
      <c r="G3327" s="980"/>
      <c r="H3327" s="980"/>
      <c r="I3327" s="980"/>
    </row>
    <row r="3328" spans="1:9" s="894" customFormat="1" ht="42.75">
      <c r="A3328" s="1169">
        <v>1</v>
      </c>
      <c r="B3328" s="1171" t="s">
        <v>567</v>
      </c>
      <c r="C3328" s="892" t="s">
        <v>1125</v>
      </c>
      <c r="D3328" s="892" t="s">
        <v>1126</v>
      </c>
      <c r="E3328" s="1038">
        <v>200</v>
      </c>
      <c r="F3328" s="979">
        <v>220</v>
      </c>
      <c r="G3328" s="979">
        <v>100</v>
      </c>
      <c r="H3328" s="979">
        <v>70</v>
      </c>
      <c r="I3328" s="979">
        <v>0</v>
      </c>
    </row>
    <row r="3329" spans="1:9" s="894" customFormat="1" ht="57">
      <c r="A3329" s="1169"/>
      <c r="B3329" s="1171"/>
      <c r="C3329" s="892" t="s">
        <v>1126</v>
      </c>
      <c r="D3329" s="892" t="s">
        <v>1127</v>
      </c>
      <c r="E3329" s="1038">
        <v>140</v>
      </c>
      <c r="F3329" s="979">
        <v>170</v>
      </c>
      <c r="G3329" s="979">
        <v>90</v>
      </c>
      <c r="H3329" s="979">
        <v>70</v>
      </c>
      <c r="I3329" s="979">
        <v>0</v>
      </c>
    </row>
    <row r="3330" spans="1:9" s="894" customFormat="1" ht="42.75">
      <c r="A3330" s="1169"/>
      <c r="B3330" s="1171"/>
      <c r="C3330" s="892" t="s">
        <v>1127</v>
      </c>
      <c r="D3330" s="892" t="s">
        <v>1128</v>
      </c>
      <c r="E3330" s="1038" t="s">
        <v>1129</v>
      </c>
      <c r="F3330" s="979">
        <v>80</v>
      </c>
      <c r="G3330" s="979">
        <v>70</v>
      </c>
      <c r="H3330" s="979">
        <v>65</v>
      </c>
      <c r="I3330" s="979">
        <v>0</v>
      </c>
    </row>
    <row r="3331" spans="1:9" s="894" customFormat="1" ht="28.5">
      <c r="A3331" s="1169"/>
      <c r="B3331" s="1171"/>
      <c r="C3331" s="892" t="s">
        <v>1128</v>
      </c>
      <c r="D3331" s="892" t="s">
        <v>1130</v>
      </c>
      <c r="E3331" s="1038">
        <v>100</v>
      </c>
      <c r="F3331" s="979">
        <v>150</v>
      </c>
      <c r="G3331" s="979">
        <v>80</v>
      </c>
      <c r="H3331" s="979">
        <v>68</v>
      </c>
      <c r="I3331" s="979">
        <v>0</v>
      </c>
    </row>
    <row r="3332" spans="1:9" s="894" customFormat="1" ht="28.5">
      <c r="A3332" s="1169"/>
      <c r="B3332" s="1171"/>
      <c r="C3332" s="892" t="s">
        <v>1130</v>
      </c>
      <c r="D3332" s="892" t="s">
        <v>1131</v>
      </c>
      <c r="E3332" s="1038" t="s">
        <v>1132</v>
      </c>
      <c r="F3332" s="979">
        <v>250</v>
      </c>
      <c r="G3332" s="979">
        <v>110</v>
      </c>
      <c r="H3332" s="979">
        <v>75</v>
      </c>
      <c r="I3332" s="979">
        <v>0</v>
      </c>
    </row>
    <row r="3333" spans="1:9" s="894" customFormat="1" ht="28.5">
      <c r="A3333" s="1169">
        <v>2</v>
      </c>
      <c r="B3333" s="1171" t="s">
        <v>1133</v>
      </c>
      <c r="C3333" s="892" t="s">
        <v>1134</v>
      </c>
      <c r="D3333" s="892" t="s">
        <v>1135</v>
      </c>
      <c r="E3333" s="1038">
        <v>120</v>
      </c>
      <c r="F3333" s="979">
        <v>300</v>
      </c>
      <c r="G3333" s="979">
        <v>120</v>
      </c>
      <c r="H3333" s="979">
        <v>90</v>
      </c>
      <c r="I3333" s="979">
        <v>0</v>
      </c>
    </row>
    <row r="3334" spans="1:9" s="894" customFormat="1" ht="14.25">
      <c r="A3334" s="1169"/>
      <c r="B3334" s="1171"/>
      <c r="C3334" s="892" t="s">
        <v>1136</v>
      </c>
      <c r="D3334" s="892" t="s">
        <v>1137</v>
      </c>
      <c r="E3334" s="1038">
        <v>120</v>
      </c>
      <c r="F3334" s="979">
        <v>160</v>
      </c>
      <c r="G3334" s="979">
        <v>80</v>
      </c>
      <c r="H3334" s="979">
        <v>66</v>
      </c>
      <c r="I3334" s="979">
        <v>0</v>
      </c>
    </row>
    <row r="3335" spans="1:9" s="894" customFormat="1" ht="28.5">
      <c r="A3335" s="1169"/>
      <c r="B3335" s="1171"/>
      <c r="C3335" s="892" t="s">
        <v>1138</v>
      </c>
      <c r="D3335" s="892" t="s">
        <v>1139</v>
      </c>
      <c r="E3335" s="1038">
        <v>80</v>
      </c>
      <c r="F3335" s="979">
        <v>100</v>
      </c>
      <c r="G3335" s="979">
        <v>70</v>
      </c>
      <c r="H3335" s="979">
        <v>65</v>
      </c>
      <c r="I3335" s="979">
        <v>0</v>
      </c>
    </row>
    <row r="3336" spans="1:9" s="894" customFormat="1" ht="14.25">
      <c r="A3336" s="1169"/>
      <c r="B3336" s="1171"/>
      <c r="C3336" s="892" t="s">
        <v>1140</v>
      </c>
      <c r="D3336" s="892" t="s">
        <v>1141</v>
      </c>
      <c r="E3336" s="1038">
        <v>120</v>
      </c>
      <c r="F3336" s="979">
        <v>160</v>
      </c>
      <c r="G3336" s="979">
        <v>80</v>
      </c>
      <c r="H3336" s="979">
        <v>66</v>
      </c>
      <c r="I3336" s="979">
        <v>0</v>
      </c>
    </row>
    <row r="3337" spans="1:9" s="894" customFormat="1" ht="28.5">
      <c r="A3337" s="1169">
        <v>3</v>
      </c>
      <c r="B3337" s="1171" t="s">
        <v>1142</v>
      </c>
      <c r="C3337" s="892" t="s">
        <v>1143</v>
      </c>
      <c r="D3337" s="892" t="s">
        <v>1144</v>
      </c>
      <c r="E3337" s="1038" t="s">
        <v>1145</v>
      </c>
      <c r="F3337" s="979">
        <v>110</v>
      </c>
      <c r="G3337" s="979">
        <v>80</v>
      </c>
      <c r="H3337" s="979">
        <v>66</v>
      </c>
      <c r="I3337" s="979">
        <v>0</v>
      </c>
    </row>
    <row r="3338" spans="1:9" s="894" customFormat="1" ht="28.5">
      <c r="A3338" s="1169"/>
      <c r="B3338" s="1171"/>
      <c r="C3338" s="892" t="s">
        <v>1144</v>
      </c>
      <c r="D3338" s="892" t="s">
        <v>1146</v>
      </c>
      <c r="E3338" s="1038">
        <v>75</v>
      </c>
      <c r="F3338" s="979">
        <v>100</v>
      </c>
      <c r="G3338" s="979">
        <v>70</v>
      </c>
      <c r="H3338" s="979">
        <v>65</v>
      </c>
      <c r="I3338" s="979">
        <v>0</v>
      </c>
    </row>
    <row r="3339" spans="1:9" s="894" customFormat="1" ht="42.75">
      <c r="A3339" s="1169">
        <v>4</v>
      </c>
      <c r="B3339" s="1171" t="s">
        <v>1147</v>
      </c>
      <c r="C3339" s="892" t="s">
        <v>1148</v>
      </c>
      <c r="D3339" s="892" t="s">
        <v>1149</v>
      </c>
      <c r="E3339" s="1038">
        <v>75</v>
      </c>
      <c r="F3339" s="979">
        <v>105</v>
      </c>
      <c r="G3339" s="979">
        <v>70</v>
      </c>
      <c r="H3339" s="979">
        <v>65</v>
      </c>
      <c r="I3339" s="979">
        <v>0</v>
      </c>
    </row>
    <row r="3340" spans="1:9" s="894" customFormat="1" ht="42.75">
      <c r="A3340" s="1169"/>
      <c r="B3340" s="1171"/>
      <c r="C3340" s="892" t="s">
        <v>1149</v>
      </c>
      <c r="D3340" s="892" t="s">
        <v>1150</v>
      </c>
      <c r="E3340" s="1038">
        <v>100</v>
      </c>
      <c r="F3340" s="979">
        <v>110</v>
      </c>
      <c r="G3340" s="979">
        <v>70</v>
      </c>
      <c r="H3340" s="979">
        <v>66</v>
      </c>
      <c r="I3340" s="979">
        <v>0</v>
      </c>
    </row>
    <row r="3341" spans="1:9" s="894" customFormat="1" ht="57">
      <c r="A3341" s="892">
        <v>5</v>
      </c>
      <c r="B3341" s="923" t="s">
        <v>1151</v>
      </c>
      <c r="C3341" s="892" t="s">
        <v>1126</v>
      </c>
      <c r="D3341" s="892" t="s">
        <v>1146</v>
      </c>
      <c r="E3341" s="1038">
        <v>100</v>
      </c>
      <c r="F3341" s="979">
        <v>110</v>
      </c>
      <c r="G3341" s="979">
        <v>80</v>
      </c>
      <c r="H3341" s="979">
        <v>66</v>
      </c>
      <c r="I3341" s="979">
        <v>0</v>
      </c>
    </row>
    <row r="3342" spans="1:9" s="894" customFormat="1" ht="42.75">
      <c r="A3342" s="891">
        <v>6</v>
      </c>
      <c r="B3342" s="923" t="s">
        <v>1152</v>
      </c>
      <c r="C3342" s="892" t="s">
        <v>1153</v>
      </c>
      <c r="D3342" s="892" t="s">
        <v>1154</v>
      </c>
      <c r="E3342" s="1038">
        <v>70</v>
      </c>
      <c r="F3342" s="979">
        <v>100</v>
      </c>
      <c r="G3342" s="979">
        <v>70</v>
      </c>
      <c r="H3342" s="979">
        <v>65</v>
      </c>
      <c r="I3342" s="979">
        <v>0</v>
      </c>
    </row>
    <row r="3343" spans="1:9" s="894" customFormat="1" ht="28.5">
      <c r="A3343" s="891">
        <v>7</v>
      </c>
      <c r="B3343" s="923" t="s">
        <v>1155</v>
      </c>
      <c r="C3343" s="892" t="s">
        <v>1153</v>
      </c>
      <c r="D3343" s="892" t="s">
        <v>1156</v>
      </c>
      <c r="E3343" s="1038">
        <v>70</v>
      </c>
      <c r="F3343" s="979">
        <v>100</v>
      </c>
      <c r="G3343" s="979">
        <v>70</v>
      </c>
      <c r="H3343" s="979">
        <v>65</v>
      </c>
      <c r="I3343" s="979">
        <v>0</v>
      </c>
    </row>
    <row r="3344" spans="1:9" s="894" customFormat="1" ht="28.5">
      <c r="A3344" s="891">
        <v>8</v>
      </c>
      <c r="B3344" s="923" t="s">
        <v>1157</v>
      </c>
      <c r="C3344" s="892" t="s">
        <v>1158</v>
      </c>
      <c r="D3344" s="892" t="s">
        <v>1159</v>
      </c>
      <c r="E3344" s="1038">
        <v>110</v>
      </c>
      <c r="F3344" s="979">
        <v>120</v>
      </c>
      <c r="G3344" s="979">
        <v>70</v>
      </c>
      <c r="H3344" s="979">
        <v>66</v>
      </c>
      <c r="I3344" s="979">
        <v>0</v>
      </c>
    </row>
    <row r="3345" spans="1:9" s="894" customFormat="1" ht="42.75">
      <c r="A3345" s="891">
        <v>9</v>
      </c>
      <c r="B3345" s="923" t="s">
        <v>1160</v>
      </c>
      <c r="C3345" s="892" t="s">
        <v>1161</v>
      </c>
      <c r="D3345" s="892" t="s">
        <v>1162</v>
      </c>
      <c r="E3345" s="1038">
        <v>80</v>
      </c>
      <c r="F3345" s="979">
        <v>110</v>
      </c>
      <c r="G3345" s="979">
        <v>70</v>
      </c>
      <c r="H3345" s="979">
        <v>65</v>
      </c>
      <c r="I3345" s="979">
        <v>0</v>
      </c>
    </row>
    <row r="3346" spans="1:9" s="894" customFormat="1" ht="28.5">
      <c r="A3346" s="891">
        <v>10</v>
      </c>
      <c r="B3346" s="923" t="s">
        <v>1163</v>
      </c>
      <c r="C3346" s="892" t="s">
        <v>1164</v>
      </c>
      <c r="D3346" s="892" t="s">
        <v>1165</v>
      </c>
      <c r="E3346" s="1038">
        <v>70</v>
      </c>
      <c r="F3346" s="979">
        <v>95</v>
      </c>
      <c r="G3346" s="979">
        <v>70</v>
      </c>
      <c r="H3346" s="979">
        <v>65</v>
      </c>
      <c r="I3346" s="979">
        <v>0</v>
      </c>
    </row>
    <row r="3347" spans="1:9" s="894" customFormat="1" ht="28.5">
      <c r="A3347" s="891">
        <v>11</v>
      </c>
      <c r="B3347" s="923" t="s">
        <v>1166</v>
      </c>
      <c r="C3347" s="892" t="s">
        <v>1167</v>
      </c>
      <c r="D3347" s="892" t="s">
        <v>1168</v>
      </c>
      <c r="E3347" s="1038">
        <v>70</v>
      </c>
      <c r="F3347" s="979">
        <v>95</v>
      </c>
      <c r="G3347" s="979">
        <v>70</v>
      </c>
      <c r="H3347" s="979">
        <v>65</v>
      </c>
      <c r="I3347" s="979">
        <v>0</v>
      </c>
    </row>
    <row r="3348" spans="1:9" s="894" customFormat="1" ht="28.5">
      <c r="A3348" s="891">
        <v>12</v>
      </c>
      <c r="B3348" s="923" t="s">
        <v>1169</v>
      </c>
      <c r="C3348" s="892" t="s">
        <v>1167</v>
      </c>
      <c r="D3348" s="892" t="s">
        <v>1170</v>
      </c>
      <c r="E3348" s="1038">
        <v>70</v>
      </c>
      <c r="F3348" s="979">
        <v>95</v>
      </c>
      <c r="G3348" s="979">
        <v>70</v>
      </c>
      <c r="H3348" s="979">
        <v>65</v>
      </c>
      <c r="I3348" s="979">
        <v>0</v>
      </c>
    </row>
    <row r="3349" spans="1:9" s="894" customFormat="1" ht="28.5">
      <c r="A3349" s="891">
        <v>13</v>
      </c>
      <c r="B3349" s="923" t="s">
        <v>1171</v>
      </c>
      <c r="C3349" s="892" t="s">
        <v>961</v>
      </c>
      <c r="D3349" s="892" t="s">
        <v>1172</v>
      </c>
      <c r="E3349" s="1038">
        <v>120</v>
      </c>
      <c r="F3349" s="979">
        <v>140</v>
      </c>
      <c r="G3349" s="979">
        <v>90</v>
      </c>
      <c r="H3349" s="979">
        <v>70</v>
      </c>
      <c r="I3349" s="979">
        <v>0</v>
      </c>
    </row>
    <row r="3350" spans="1:9" s="894" customFormat="1" ht="14.25">
      <c r="A3350" s="1169">
        <v>14</v>
      </c>
      <c r="B3350" s="1171" t="s">
        <v>1173</v>
      </c>
      <c r="C3350" s="892" t="s">
        <v>1172</v>
      </c>
      <c r="D3350" s="892" t="s">
        <v>1174</v>
      </c>
      <c r="E3350" s="1038">
        <v>80</v>
      </c>
      <c r="F3350" s="979">
        <v>200</v>
      </c>
      <c r="G3350" s="979">
        <v>100</v>
      </c>
      <c r="H3350" s="979">
        <v>66</v>
      </c>
      <c r="I3350" s="979">
        <v>0</v>
      </c>
    </row>
    <row r="3351" spans="1:9" s="894" customFormat="1" ht="14.25">
      <c r="A3351" s="1169"/>
      <c r="B3351" s="1171"/>
      <c r="C3351" s="892" t="s">
        <v>1172</v>
      </c>
      <c r="D3351" s="892" t="s">
        <v>1175</v>
      </c>
      <c r="E3351" s="1038">
        <v>80</v>
      </c>
      <c r="F3351" s="979">
        <v>150</v>
      </c>
      <c r="G3351" s="979">
        <v>80</v>
      </c>
      <c r="H3351" s="979">
        <v>65</v>
      </c>
      <c r="I3351" s="979">
        <v>0</v>
      </c>
    </row>
    <row r="3352" spans="1:9" s="894" customFormat="1" ht="14.25">
      <c r="A3352" s="1169">
        <v>15</v>
      </c>
      <c r="B3352" s="1171" t="s">
        <v>1176</v>
      </c>
      <c r="C3352" s="892" t="s">
        <v>1136</v>
      </c>
      <c r="D3352" s="892" t="s">
        <v>1177</v>
      </c>
      <c r="E3352" s="1038">
        <v>120</v>
      </c>
      <c r="F3352" s="979">
        <v>120</v>
      </c>
      <c r="G3352" s="979">
        <v>72</v>
      </c>
      <c r="H3352" s="979">
        <v>65</v>
      </c>
      <c r="I3352" s="979">
        <v>0</v>
      </c>
    </row>
    <row r="3353" spans="1:9" s="894" customFormat="1" ht="28.5">
      <c r="A3353" s="1169"/>
      <c r="B3353" s="1171"/>
      <c r="C3353" s="892" t="s">
        <v>1178</v>
      </c>
      <c r="D3353" s="892" t="s">
        <v>1179</v>
      </c>
      <c r="E3353" s="1038">
        <v>120</v>
      </c>
      <c r="F3353" s="979">
        <v>160</v>
      </c>
      <c r="G3353" s="979">
        <v>80</v>
      </c>
      <c r="H3353" s="979">
        <v>66</v>
      </c>
      <c r="I3353" s="979">
        <v>0</v>
      </c>
    </row>
    <row r="3354" spans="1:9" s="894" customFormat="1" ht="14.25">
      <c r="A3354" s="891">
        <v>16</v>
      </c>
      <c r="B3354" s="923" t="s">
        <v>1180</v>
      </c>
      <c r="C3354" s="892" t="s">
        <v>1181</v>
      </c>
      <c r="D3354" s="892" t="s">
        <v>1182</v>
      </c>
      <c r="E3354" s="1038">
        <v>120</v>
      </c>
      <c r="F3354" s="979">
        <v>120</v>
      </c>
      <c r="G3354" s="979">
        <v>72</v>
      </c>
      <c r="H3354" s="979">
        <v>65</v>
      </c>
      <c r="I3354" s="979">
        <v>0</v>
      </c>
    </row>
    <row r="3355" spans="1:9" s="894" customFormat="1" ht="14.25">
      <c r="A3355" s="891">
        <v>17</v>
      </c>
      <c r="B3355" s="923" t="s">
        <v>1183</v>
      </c>
      <c r="C3355" s="892" t="s">
        <v>1184</v>
      </c>
      <c r="D3355" s="892" t="s">
        <v>1185</v>
      </c>
      <c r="E3355" s="1038">
        <v>120</v>
      </c>
      <c r="F3355" s="979">
        <v>120</v>
      </c>
      <c r="G3355" s="979">
        <v>72</v>
      </c>
      <c r="H3355" s="979">
        <v>65</v>
      </c>
      <c r="I3355" s="979">
        <v>0</v>
      </c>
    </row>
    <row r="3356" spans="1:9" s="894" customFormat="1" ht="14.25">
      <c r="A3356" s="1169">
        <v>18</v>
      </c>
      <c r="B3356" s="1171" t="s">
        <v>1186</v>
      </c>
      <c r="C3356" s="892" t="s">
        <v>1187</v>
      </c>
      <c r="D3356" s="892" t="s">
        <v>1185</v>
      </c>
      <c r="E3356" s="1038">
        <v>80</v>
      </c>
      <c r="F3356" s="979">
        <v>150</v>
      </c>
      <c r="G3356" s="979">
        <v>80</v>
      </c>
      <c r="H3356" s="979">
        <v>65</v>
      </c>
      <c r="I3356" s="979">
        <v>0</v>
      </c>
    </row>
    <row r="3357" spans="1:9" s="894" customFormat="1" ht="14.25">
      <c r="A3357" s="1169"/>
      <c r="B3357" s="1171"/>
      <c r="C3357" s="892" t="s">
        <v>1185</v>
      </c>
      <c r="D3357" s="892" t="s">
        <v>1188</v>
      </c>
      <c r="E3357" s="1038">
        <v>80</v>
      </c>
      <c r="F3357" s="979">
        <v>120</v>
      </c>
      <c r="G3357" s="979">
        <v>75</v>
      </c>
      <c r="H3357" s="979">
        <v>65</v>
      </c>
      <c r="I3357" s="979">
        <v>0</v>
      </c>
    </row>
    <row r="3358" spans="1:9" s="894" customFormat="1" ht="28.5">
      <c r="A3358" s="1169">
        <v>19</v>
      </c>
      <c r="B3358" s="1171" t="s">
        <v>1189</v>
      </c>
      <c r="C3358" s="892" t="s">
        <v>1187</v>
      </c>
      <c r="D3358" s="892" t="s">
        <v>1190</v>
      </c>
      <c r="E3358" s="1038">
        <v>80</v>
      </c>
      <c r="F3358" s="979">
        <v>150</v>
      </c>
      <c r="G3358" s="979">
        <v>80</v>
      </c>
      <c r="H3358" s="979">
        <v>65</v>
      </c>
      <c r="I3358" s="979">
        <v>0</v>
      </c>
    </row>
    <row r="3359" spans="1:9" s="894" customFormat="1" ht="28.5">
      <c r="A3359" s="1169"/>
      <c r="B3359" s="1171"/>
      <c r="C3359" s="892" t="s">
        <v>1191</v>
      </c>
      <c r="D3359" s="892" t="s">
        <v>1192</v>
      </c>
      <c r="E3359" s="1038">
        <v>80</v>
      </c>
      <c r="F3359" s="979">
        <v>120</v>
      </c>
      <c r="G3359" s="979">
        <v>75</v>
      </c>
      <c r="H3359" s="979">
        <v>65</v>
      </c>
      <c r="I3359" s="979">
        <v>0</v>
      </c>
    </row>
    <row r="3360" spans="1:9" s="894" customFormat="1" ht="28.5">
      <c r="A3360" s="891">
        <v>20</v>
      </c>
      <c r="B3360" s="923" t="s">
        <v>1193</v>
      </c>
      <c r="C3360" s="892" t="s">
        <v>1194</v>
      </c>
      <c r="D3360" s="892" t="s">
        <v>1195</v>
      </c>
      <c r="E3360" s="1038">
        <v>120</v>
      </c>
      <c r="F3360" s="979">
        <v>120</v>
      </c>
      <c r="G3360" s="979">
        <v>72</v>
      </c>
      <c r="H3360" s="979">
        <v>65</v>
      </c>
      <c r="I3360" s="979">
        <v>0</v>
      </c>
    </row>
    <row r="3361" spans="1:9" s="894" customFormat="1" ht="28.5">
      <c r="A3361" s="891">
        <v>21</v>
      </c>
      <c r="B3361" s="923" t="s">
        <v>1196</v>
      </c>
      <c r="C3361" s="892" t="s">
        <v>1197</v>
      </c>
      <c r="D3361" s="892" t="s">
        <v>1198</v>
      </c>
      <c r="E3361" s="1038">
        <v>80</v>
      </c>
      <c r="F3361" s="979">
        <v>120</v>
      </c>
      <c r="G3361" s="979">
        <v>75</v>
      </c>
      <c r="H3361" s="979">
        <v>65</v>
      </c>
      <c r="I3361" s="979">
        <v>0</v>
      </c>
    </row>
    <row r="3362" spans="1:9" s="894" customFormat="1" ht="28.5">
      <c r="A3362" s="891">
        <v>22</v>
      </c>
      <c r="B3362" s="923" t="s">
        <v>1199</v>
      </c>
      <c r="C3362" s="892" t="s">
        <v>1191</v>
      </c>
      <c r="D3362" s="892" t="s">
        <v>1200</v>
      </c>
      <c r="E3362" s="1038">
        <v>60</v>
      </c>
      <c r="F3362" s="979">
        <v>100</v>
      </c>
      <c r="G3362" s="979">
        <v>70</v>
      </c>
      <c r="H3362" s="979">
        <v>65</v>
      </c>
      <c r="I3362" s="979">
        <v>0</v>
      </c>
    </row>
    <row r="3363" spans="1:9" s="894" customFormat="1" ht="28.5">
      <c r="A3363" s="891">
        <v>23</v>
      </c>
      <c r="B3363" s="923" t="s">
        <v>1201</v>
      </c>
      <c r="C3363" s="892" t="s">
        <v>1202</v>
      </c>
      <c r="D3363" s="892" t="s">
        <v>1203</v>
      </c>
      <c r="E3363" s="1038">
        <v>60</v>
      </c>
      <c r="F3363" s="979">
        <v>100</v>
      </c>
      <c r="G3363" s="979">
        <v>70</v>
      </c>
      <c r="H3363" s="979">
        <v>65</v>
      </c>
      <c r="I3363" s="979">
        <v>0</v>
      </c>
    </row>
    <row r="3364" spans="1:9" s="894" customFormat="1" ht="50.45" customHeight="1">
      <c r="A3364" s="891">
        <v>24</v>
      </c>
      <c r="B3364" s="1385" t="s">
        <v>7968</v>
      </c>
      <c r="C3364" s="1396"/>
      <c r="D3364" s="1386"/>
      <c r="E3364" s="1038"/>
      <c r="F3364" s="1377">
        <v>65</v>
      </c>
      <c r="G3364" s="1377"/>
      <c r="H3364" s="1377"/>
      <c r="I3364" s="1377"/>
    </row>
    <row r="3365" spans="1:9" s="883" customFormat="1">
      <c r="A3365" s="911">
        <v>52</v>
      </c>
      <c r="B3365" s="881" t="s">
        <v>1205</v>
      </c>
      <c r="C3365" s="911"/>
      <c r="D3365" s="911"/>
      <c r="E3365" s="1087"/>
      <c r="F3365" s="980"/>
      <c r="G3365" s="980"/>
      <c r="H3365" s="980"/>
      <c r="I3365" s="980"/>
    </row>
    <row r="3366" spans="1:9" s="894" customFormat="1" ht="28.5">
      <c r="A3366" s="1397">
        <v>1</v>
      </c>
      <c r="B3366" s="1171" t="s">
        <v>947</v>
      </c>
      <c r="C3366" s="892" t="s">
        <v>1206</v>
      </c>
      <c r="D3366" s="892" t="s">
        <v>1207</v>
      </c>
      <c r="E3366" s="1038" t="s">
        <v>1208</v>
      </c>
      <c r="F3366" s="979">
        <v>882</v>
      </c>
      <c r="G3366" s="979">
        <v>221</v>
      </c>
      <c r="H3366" s="979">
        <v>176</v>
      </c>
      <c r="I3366" s="979">
        <v>0</v>
      </c>
    </row>
    <row r="3367" spans="1:9" s="894" customFormat="1" ht="42.75">
      <c r="A3367" s="1169"/>
      <c r="B3367" s="1171"/>
      <c r="C3367" s="892" t="s">
        <v>1207</v>
      </c>
      <c r="D3367" s="892" t="s">
        <v>1209</v>
      </c>
      <c r="E3367" s="1038">
        <v>300</v>
      </c>
      <c r="F3367" s="979">
        <v>510</v>
      </c>
      <c r="G3367" s="979">
        <v>200</v>
      </c>
      <c r="H3367" s="979">
        <v>168</v>
      </c>
      <c r="I3367" s="979">
        <v>0</v>
      </c>
    </row>
    <row r="3368" spans="1:9" s="894" customFormat="1" ht="42.75">
      <c r="A3368" s="1169"/>
      <c r="B3368" s="1171"/>
      <c r="C3368" s="892" t="s">
        <v>1209</v>
      </c>
      <c r="D3368" s="892" t="s">
        <v>1210</v>
      </c>
      <c r="E3368" s="1038">
        <v>564</v>
      </c>
      <c r="F3368" s="979">
        <v>930</v>
      </c>
      <c r="G3368" s="979">
        <v>279</v>
      </c>
      <c r="H3368" s="979">
        <v>233</v>
      </c>
      <c r="I3368" s="979">
        <v>0</v>
      </c>
    </row>
    <row r="3369" spans="1:9" s="894" customFormat="1" ht="42.75">
      <c r="A3369" s="1169"/>
      <c r="B3369" s="1171"/>
      <c r="C3369" s="892" t="s">
        <v>1210</v>
      </c>
      <c r="D3369" s="892" t="s">
        <v>1211</v>
      </c>
      <c r="E3369" s="1038">
        <v>480</v>
      </c>
      <c r="F3369" s="979">
        <v>816</v>
      </c>
      <c r="G3369" s="979">
        <v>212</v>
      </c>
      <c r="H3369" s="979">
        <v>163</v>
      </c>
      <c r="I3369" s="979">
        <v>0</v>
      </c>
    </row>
    <row r="3370" spans="1:9" s="894" customFormat="1" ht="28.5">
      <c r="A3370" s="1169"/>
      <c r="B3370" s="1171"/>
      <c r="C3370" s="892" t="s">
        <v>1211</v>
      </c>
      <c r="D3370" s="892" t="s">
        <v>1212</v>
      </c>
      <c r="E3370" s="1038">
        <v>672</v>
      </c>
      <c r="F3370" s="979">
        <v>1075</v>
      </c>
      <c r="G3370" s="979">
        <v>323</v>
      </c>
      <c r="H3370" s="979">
        <v>269</v>
      </c>
      <c r="I3370" s="979">
        <v>0</v>
      </c>
    </row>
    <row r="3371" spans="1:9" s="894" customFormat="1" ht="42.75">
      <c r="A3371" s="1169"/>
      <c r="B3371" s="1171"/>
      <c r="C3371" s="892" t="s">
        <v>1213</v>
      </c>
      <c r="D3371" s="892" t="s">
        <v>1214</v>
      </c>
      <c r="E3371" s="1038">
        <v>420</v>
      </c>
      <c r="F3371" s="979">
        <v>735</v>
      </c>
      <c r="G3371" s="979">
        <v>221</v>
      </c>
      <c r="H3371" s="979">
        <v>158</v>
      </c>
      <c r="I3371" s="979">
        <v>0</v>
      </c>
    </row>
    <row r="3372" spans="1:9" s="894" customFormat="1" ht="14.25">
      <c r="A3372" s="891">
        <v>2</v>
      </c>
      <c r="B3372" s="923" t="s">
        <v>947</v>
      </c>
      <c r="C3372" s="892" t="s">
        <v>941</v>
      </c>
      <c r="D3372" s="892" t="s">
        <v>1215</v>
      </c>
      <c r="E3372" s="1038">
        <v>3000</v>
      </c>
      <c r="F3372" s="979">
        <v>3000</v>
      </c>
      <c r="G3372" s="979">
        <v>0</v>
      </c>
      <c r="H3372" s="979">
        <v>0</v>
      </c>
      <c r="I3372" s="979">
        <v>0</v>
      </c>
    </row>
    <row r="3373" spans="1:9" s="894" customFormat="1" ht="28.5">
      <c r="A3373" s="892">
        <v>3</v>
      </c>
      <c r="B3373" s="923" t="s">
        <v>567</v>
      </c>
      <c r="C3373" s="892" t="s">
        <v>1216</v>
      </c>
      <c r="D3373" s="892" t="s">
        <v>1217</v>
      </c>
      <c r="E3373" s="1038">
        <v>60</v>
      </c>
      <c r="F3373" s="979">
        <v>210</v>
      </c>
      <c r="G3373" s="979">
        <v>105</v>
      </c>
      <c r="H3373" s="979">
        <v>76</v>
      </c>
      <c r="I3373" s="979">
        <v>0</v>
      </c>
    </row>
    <row r="3374" spans="1:9" s="894" customFormat="1" ht="28.5">
      <c r="A3374" s="892">
        <v>4</v>
      </c>
      <c r="B3374" s="923" t="s">
        <v>277</v>
      </c>
      <c r="C3374" s="892" t="s">
        <v>1218</v>
      </c>
      <c r="D3374" s="892" t="s">
        <v>1219</v>
      </c>
      <c r="E3374" s="1038">
        <v>140</v>
      </c>
      <c r="F3374" s="979">
        <v>350</v>
      </c>
      <c r="G3374" s="979">
        <v>158</v>
      </c>
      <c r="H3374" s="979">
        <v>88</v>
      </c>
      <c r="I3374" s="979">
        <v>0</v>
      </c>
    </row>
    <row r="3375" spans="1:9" s="894" customFormat="1" ht="28.5">
      <c r="A3375" s="1169">
        <v>5</v>
      </c>
      <c r="B3375" s="1171" t="s">
        <v>1220</v>
      </c>
      <c r="C3375" s="892" t="s">
        <v>1075</v>
      </c>
      <c r="D3375" s="892" t="s">
        <v>1221</v>
      </c>
      <c r="E3375" s="1038">
        <v>90</v>
      </c>
      <c r="F3375" s="979">
        <v>245</v>
      </c>
      <c r="G3375" s="979">
        <v>132</v>
      </c>
      <c r="H3375" s="979">
        <v>78</v>
      </c>
      <c r="I3375" s="979">
        <v>0</v>
      </c>
    </row>
    <row r="3376" spans="1:9" s="894" customFormat="1" ht="28.5">
      <c r="A3376" s="1169"/>
      <c r="B3376" s="1171"/>
      <c r="C3376" s="892" t="s">
        <v>1221</v>
      </c>
      <c r="D3376" s="892" t="s">
        <v>1222</v>
      </c>
      <c r="E3376" s="1038">
        <v>150</v>
      </c>
      <c r="F3376" s="979">
        <v>450</v>
      </c>
      <c r="G3376" s="979">
        <v>212</v>
      </c>
      <c r="H3376" s="979">
        <v>135</v>
      </c>
      <c r="I3376" s="979">
        <v>0</v>
      </c>
    </row>
    <row r="3377" spans="1:9" s="894" customFormat="1" ht="28.5">
      <c r="A3377" s="1169"/>
      <c r="B3377" s="1171"/>
      <c r="C3377" s="892" t="s">
        <v>1223</v>
      </c>
      <c r="D3377" s="892" t="s">
        <v>1224</v>
      </c>
      <c r="E3377" s="1038">
        <v>150</v>
      </c>
      <c r="F3377" s="979">
        <v>255</v>
      </c>
      <c r="G3377" s="979">
        <v>115</v>
      </c>
      <c r="H3377" s="979">
        <v>77</v>
      </c>
      <c r="I3377" s="979">
        <v>0</v>
      </c>
    </row>
    <row r="3378" spans="1:9" s="894" customFormat="1" ht="28.5">
      <c r="A3378" s="1169"/>
      <c r="B3378" s="1171"/>
      <c r="C3378" s="892" t="s">
        <v>1225</v>
      </c>
      <c r="D3378" s="892" t="s">
        <v>1226</v>
      </c>
      <c r="E3378" s="1038">
        <v>100</v>
      </c>
      <c r="F3378" s="979">
        <v>210</v>
      </c>
      <c r="G3378" s="979">
        <v>95</v>
      </c>
      <c r="H3378" s="979">
        <v>67</v>
      </c>
      <c r="I3378" s="979">
        <v>0</v>
      </c>
    </row>
    <row r="3379" spans="1:9" s="894" customFormat="1" ht="28.5">
      <c r="A3379" s="1169"/>
      <c r="B3379" s="1171"/>
      <c r="C3379" s="892" t="s">
        <v>1227</v>
      </c>
      <c r="D3379" s="892" t="s">
        <v>1228</v>
      </c>
      <c r="E3379" s="1038">
        <v>100</v>
      </c>
      <c r="F3379" s="979">
        <v>130</v>
      </c>
      <c r="G3379" s="979">
        <v>85</v>
      </c>
      <c r="H3379" s="979">
        <v>65</v>
      </c>
      <c r="I3379" s="979">
        <v>0</v>
      </c>
    </row>
    <row r="3380" spans="1:9" s="894" customFormat="1" ht="28.5">
      <c r="A3380" s="1169">
        <v>6</v>
      </c>
      <c r="B3380" s="1171" t="s">
        <v>1229</v>
      </c>
      <c r="C3380" s="892" t="s">
        <v>1230</v>
      </c>
      <c r="D3380" s="892" t="s">
        <v>1231</v>
      </c>
      <c r="E3380" s="1038">
        <v>200</v>
      </c>
      <c r="F3380" s="979">
        <v>360</v>
      </c>
      <c r="G3380" s="979">
        <v>180</v>
      </c>
      <c r="H3380" s="979">
        <v>162</v>
      </c>
      <c r="I3380" s="979">
        <v>0</v>
      </c>
    </row>
    <row r="3381" spans="1:9" s="894" customFormat="1" ht="28.5">
      <c r="A3381" s="1169"/>
      <c r="B3381" s="1171"/>
      <c r="C3381" s="892" t="s">
        <v>1231</v>
      </c>
      <c r="D3381" s="892" t="s">
        <v>1232</v>
      </c>
      <c r="E3381" s="1038">
        <v>75</v>
      </c>
      <c r="F3381" s="979">
        <v>200</v>
      </c>
      <c r="G3381" s="979">
        <v>120</v>
      </c>
      <c r="H3381" s="979">
        <v>90</v>
      </c>
      <c r="I3381" s="979">
        <v>0</v>
      </c>
    </row>
    <row r="3382" spans="1:9" s="894" customFormat="1" ht="42.75">
      <c r="A3382" s="1169"/>
      <c r="B3382" s="1171"/>
      <c r="C3382" s="892" t="s">
        <v>1232</v>
      </c>
      <c r="D3382" s="892" t="s">
        <v>1233</v>
      </c>
      <c r="E3382" s="1038">
        <v>75</v>
      </c>
      <c r="F3382" s="979">
        <v>165</v>
      </c>
      <c r="G3382" s="979">
        <v>100</v>
      </c>
      <c r="H3382" s="979">
        <v>76</v>
      </c>
      <c r="I3382" s="979">
        <v>0</v>
      </c>
    </row>
    <row r="3383" spans="1:9" s="894" customFormat="1" ht="42.75">
      <c r="A3383" s="891">
        <v>7</v>
      </c>
      <c r="B3383" s="923" t="s">
        <v>1234</v>
      </c>
      <c r="C3383" s="892" t="s">
        <v>1235</v>
      </c>
      <c r="D3383" s="892" t="s">
        <v>1236</v>
      </c>
      <c r="E3383" s="1038">
        <v>120</v>
      </c>
      <c r="F3383" s="979">
        <v>192</v>
      </c>
      <c r="G3383" s="979">
        <v>106</v>
      </c>
      <c r="H3383" s="979">
        <v>81</v>
      </c>
      <c r="I3383" s="979">
        <v>0</v>
      </c>
    </row>
    <row r="3384" spans="1:9" s="894" customFormat="1" ht="28.5">
      <c r="A3384" s="1169">
        <v>8</v>
      </c>
      <c r="B3384" s="1171" t="s">
        <v>1237</v>
      </c>
      <c r="C3384" s="892" t="s">
        <v>1238</v>
      </c>
      <c r="D3384" s="892" t="s">
        <v>1239</v>
      </c>
      <c r="E3384" s="1038">
        <v>75</v>
      </c>
      <c r="F3384" s="979">
        <v>235</v>
      </c>
      <c r="G3384" s="979">
        <v>129</v>
      </c>
      <c r="H3384" s="979">
        <v>106</v>
      </c>
      <c r="I3384" s="979">
        <v>0</v>
      </c>
    </row>
    <row r="3385" spans="1:9" s="894" customFormat="1" ht="28.5">
      <c r="A3385" s="1169"/>
      <c r="B3385" s="1171"/>
      <c r="C3385" s="892" t="s">
        <v>1235</v>
      </c>
      <c r="D3385" s="892" t="s">
        <v>1240</v>
      </c>
      <c r="E3385" s="1038">
        <v>75</v>
      </c>
      <c r="F3385" s="979">
        <v>245</v>
      </c>
      <c r="G3385" s="979">
        <v>135</v>
      </c>
      <c r="H3385" s="979">
        <v>110</v>
      </c>
      <c r="I3385" s="979">
        <v>0</v>
      </c>
    </row>
    <row r="3386" spans="1:9" s="894" customFormat="1" ht="28.5">
      <c r="A3386" s="1169">
        <v>9</v>
      </c>
      <c r="B3386" s="1171" t="s">
        <v>1241</v>
      </c>
      <c r="C3386" s="892" t="s">
        <v>1235</v>
      </c>
      <c r="D3386" s="892" t="s">
        <v>1242</v>
      </c>
      <c r="E3386" s="1038">
        <v>110</v>
      </c>
      <c r="F3386" s="979">
        <v>242</v>
      </c>
      <c r="G3386" s="979">
        <v>160</v>
      </c>
      <c r="H3386" s="979">
        <v>102</v>
      </c>
      <c r="I3386" s="979">
        <v>0</v>
      </c>
    </row>
    <row r="3387" spans="1:9" s="894" customFormat="1" ht="28.5">
      <c r="A3387" s="1169"/>
      <c r="B3387" s="1171"/>
      <c r="C3387" s="892" t="s">
        <v>1242</v>
      </c>
      <c r="D3387" s="892" t="s">
        <v>1243</v>
      </c>
      <c r="E3387" s="1038">
        <v>90</v>
      </c>
      <c r="F3387" s="979">
        <v>162</v>
      </c>
      <c r="G3387" s="979">
        <v>97</v>
      </c>
      <c r="H3387" s="979">
        <v>81</v>
      </c>
      <c r="I3387" s="979">
        <v>0</v>
      </c>
    </row>
    <row r="3388" spans="1:9" s="894" customFormat="1" ht="42.75">
      <c r="A3388" s="1169"/>
      <c r="B3388" s="1171"/>
      <c r="C3388" s="892" t="s">
        <v>1244</v>
      </c>
      <c r="D3388" s="892" t="s">
        <v>1245</v>
      </c>
      <c r="E3388" s="1038">
        <v>75</v>
      </c>
      <c r="F3388" s="979">
        <v>190</v>
      </c>
      <c r="G3388" s="979">
        <v>124</v>
      </c>
      <c r="H3388" s="979">
        <v>95</v>
      </c>
      <c r="I3388" s="979">
        <v>0</v>
      </c>
    </row>
    <row r="3389" spans="1:9" s="894" customFormat="1" ht="28.5">
      <c r="A3389" s="891">
        <v>10</v>
      </c>
      <c r="B3389" s="923" t="s">
        <v>1246</v>
      </c>
      <c r="C3389" s="892" t="s">
        <v>1235</v>
      </c>
      <c r="D3389" s="892" t="s">
        <v>1247</v>
      </c>
      <c r="E3389" s="1038">
        <v>90</v>
      </c>
      <c r="F3389" s="979">
        <v>315</v>
      </c>
      <c r="G3389" s="979">
        <v>158</v>
      </c>
      <c r="H3389" s="979">
        <v>126</v>
      </c>
      <c r="I3389" s="979">
        <v>0</v>
      </c>
    </row>
    <row r="3390" spans="1:9" s="894" customFormat="1" ht="14.25">
      <c r="A3390" s="1169">
        <v>11</v>
      </c>
      <c r="B3390" s="1171" t="s">
        <v>1248</v>
      </c>
      <c r="C3390" s="892" t="s">
        <v>1235</v>
      </c>
      <c r="D3390" s="892" t="s">
        <v>1249</v>
      </c>
      <c r="E3390" s="1038">
        <v>100</v>
      </c>
      <c r="F3390" s="979">
        <v>250</v>
      </c>
      <c r="G3390" s="979">
        <v>138</v>
      </c>
      <c r="H3390" s="979">
        <v>113</v>
      </c>
      <c r="I3390" s="979">
        <v>0</v>
      </c>
    </row>
    <row r="3391" spans="1:9" s="894" customFormat="1" ht="42.75">
      <c r="A3391" s="1169"/>
      <c r="B3391" s="1171"/>
      <c r="C3391" s="892" t="s">
        <v>1249</v>
      </c>
      <c r="D3391" s="892" t="s">
        <v>1250</v>
      </c>
      <c r="E3391" s="1038">
        <v>90</v>
      </c>
      <c r="F3391" s="979">
        <v>200</v>
      </c>
      <c r="G3391" s="979">
        <v>120</v>
      </c>
      <c r="H3391" s="979">
        <v>100</v>
      </c>
      <c r="I3391" s="979">
        <v>0</v>
      </c>
    </row>
    <row r="3392" spans="1:9" s="894" customFormat="1" ht="28.5">
      <c r="A3392" s="891">
        <v>12</v>
      </c>
      <c r="B3392" s="923" t="s">
        <v>1251</v>
      </c>
      <c r="C3392" s="892" t="s">
        <v>1252</v>
      </c>
      <c r="D3392" s="892" t="s">
        <v>1253</v>
      </c>
      <c r="E3392" s="1038">
        <v>75</v>
      </c>
      <c r="F3392" s="979">
        <v>225</v>
      </c>
      <c r="G3392" s="979">
        <v>126</v>
      </c>
      <c r="H3392" s="979">
        <v>106</v>
      </c>
      <c r="I3392" s="979">
        <v>0</v>
      </c>
    </row>
    <row r="3393" spans="1:9" s="894" customFormat="1" ht="28.5">
      <c r="A3393" s="1169">
        <v>13</v>
      </c>
      <c r="B3393" s="1171" t="s">
        <v>1254</v>
      </c>
      <c r="C3393" s="892" t="s">
        <v>1255</v>
      </c>
      <c r="D3393" s="892" t="s">
        <v>1256</v>
      </c>
      <c r="E3393" s="1038">
        <v>75</v>
      </c>
      <c r="F3393" s="979">
        <v>225</v>
      </c>
      <c r="G3393" s="979">
        <v>126</v>
      </c>
      <c r="H3393" s="979">
        <v>106</v>
      </c>
      <c r="I3393" s="979">
        <v>0</v>
      </c>
    </row>
    <row r="3394" spans="1:9" s="894" customFormat="1" ht="28.5">
      <c r="A3394" s="1169"/>
      <c r="B3394" s="1171"/>
      <c r="C3394" s="892" t="s">
        <v>1256</v>
      </c>
      <c r="D3394" s="892" t="s">
        <v>1257</v>
      </c>
      <c r="E3394" s="1038">
        <v>75</v>
      </c>
      <c r="F3394" s="979">
        <v>165</v>
      </c>
      <c r="G3394" s="979">
        <v>107</v>
      </c>
      <c r="H3394" s="979">
        <v>91</v>
      </c>
      <c r="I3394" s="979">
        <v>0</v>
      </c>
    </row>
    <row r="3395" spans="1:9" s="894" customFormat="1" ht="28.5">
      <c r="A3395" s="891">
        <v>14</v>
      </c>
      <c r="B3395" s="923" t="s">
        <v>1258</v>
      </c>
      <c r="C3395" s="892" t="s">
        <v>1259</v>
      </c>
      <c r="D3395" s="892" t="s">
        <v>1260</v>
      </c>
      <c r="E3395" s="1038">
        <v>75</v>
      </c>
      <c r="F3395" s="979">
        <v>220</v>
      </c>
      <c r="G3395" s="979">
        <v>145</v>
      </c>
      <c r="H3395" s="979">
        <v>101</v>
      </c>
      <c r="I3395" s="979">
        <v>0</v>
      </c>
    </row>
    <row r="3396" spans="1:9" s="894" customFormat="1" ht="28.5">
      <c r="A3396" s="891">
        <v>15</v>
      </c>
      <c r="B3396" s="923" t="s">
        <v>1261</v>
      </c>
      <c r="C3396" s="892" t="s">
        <v>1262</v>
      </c>
      <c r="D3396" s="892" t="s">
        <v>1263</v>
      </c>
      <c r="E3396" s="1038">
        <v>75</v>
      </c>
      <c r="F3396" s="979">
        <v>165</v>
      </c>
      <c r="G3396" s="979">
        <v>107</v>
      </c>
      <c r="H3396" s="979">
        <v>83</v>
      </c>
      <c r="I3396" s="979">
        <v>0</v>
      </c>
    </row>
    <row r="3397" spans="1:9" s="894" customFormat="1">
      <c r="A3397" s="924">
        <v>16</v>
      </c>
      <c r="B3397" s="1219" t="s">
        <v>8021</v>
      </c>
      <c r="C3397" s="1219"/>
      <c r="D3397" s="892"/>
      <c r="E3397" s="1038">
        <v>0</v>
      </c>
      <c r="F3397" s="979"/>
      <c r="G3397" s="979"/>
      <c r="H3397" s="979"/>
      <c r="I3397" s="979"/>
    </row>
    <row r="3398" spans="1:9" s="894" customFormat="1" ht="28.5">
      <c r="A3398" s="891" t="s">
        <v>10</v>
      </c>
      <c r="B3398" s="923" t="s">
        <v>1264</v>
      </c>
      <c r="C3398" s="892" t="s">
        <v>1265</v>
      </c>
      <c r="D3398" s="892" t="s">
        <v>1266</v>
      </c>
      <c r="E3398" s="1038">
        <v>1200</v>
      </c>
      <c r="F3398" s="979">
        <v>1200</v>
      </c>
      <c r="G3398" s="979">
        <v>0</v>
      </c>
      <c r="H3398" s="979">
        <v>0</v>
      </c>
      <c r="I3398" s="979">
        <v>0</v>
      </c>
    </row>
    <row r="3399" spans="1:9" s="894" customFormat="1" ht="28.5">
      <c r="A3399" s="891" t="s">
        <v>10</v>
      </c>
      <c r="B3399" s="923" t="s">
        <v>1267</v>
      </c>
      <c r="C3399" s="892" t="s">
        <v>1265</v>
      </c>
      <c r="D3399" s="892" t="s">
        <v>1266</v>
      </c>
      <c r="E3399" s="1038">
        <v>1200</v>
      </c>
      <c r="F3399" s="979">
        <v>1200</v>
      </c>
      <c r="G3399" s="979">
        <v>0</v>
      </c>
      <c r="H3399" s="979">
        <v>0</v>
      </c>
      <c r="I3399" s="979">
        <v>0</v>
      </c>
    </row>
    <row r="3400" spans="1:9" s="894" customFormat="1" ht="28.5">
      <c r="A3400" s="892">
        <v>17</v>
      </c>
      <c r="B3400" s="923" t="s">
        <v>1268</v>
      </c>
      <c r="C3400" s="892" t="s">
        <v>1269</v>
      </c>
      <c r="D3400" s="892" t="s">
        <v>1270</v>
      </c>
      <c r="E3400" s="1038">
        <v>60</v>
      </c>
      <c r="F3400" s="979">
        <v>126</v>
      </c>
      <c r="G3400" s="979">
        <v>82</v>
      </c>
      <c r="H3400" s="979">
        <v>65</v>
      </c>
      <c r="I3400" s="979">
        <v>0</v>
      </c>
    </row>
    <row r="3401" spans="1:9" s="894" customFormat="1" ht="28.5">
      <c r="A3401" s="892">
        <v>18</v>
      </c>
      <c r="B3401" s="923" t="s">
        <v>1271</v>
      </c>
      <c r="C3401" s="892" t="s">
        <v>1272</v>
      </c>
      <c r="D3401" s="892" t="s">
        <v>1273</v>
      </c>
      <c r="E3401" s="1038">
        <v>65</v>
      </c>
      <c r="F3401" s="979">
        <v>120</v>
      </c>
      <c r="G3401" s="979">
        <v>74</v>
      </c>
      <c r="H3401" s="979">
        <v>65</v>
      </c>
      <c r="I3401" s="979">
        <v>0</v>
      </c>
    </row>
    <row r="3402" spans="1:9" s="894" customFormat="1" ht="28.5">
      <c r="A3402" s="891">
        <v>19</v>
      </c>
      <c r="B3402" s="923" t="s">
        <v>1274</v>
      </c>
      <c r="C3402" s="892" t="s">
        <v>1275</v>
      </c>
      <c r="D3402" s="892" t="s">
        <v>1276</v>
      </c>
      <c r="E3402" s="1038" t="s">
        <v>1277</v>
      </c>
      <c r="F3402" s="979">
        <v>120</v>
      </c>
      <c r="G3402" s="979">
        <v>72</v>
      </c>
      <c r="H3402" s="979">
        <v>65</v>
      </c>
      <c r="I3402" s="979">
        <v>0</v>
      </c>
    </row>
    <row r="3403" spans="1:9" s="894" customFormat="1" ht="28.5">
      <c r="A3403" s="1169">
        <v>20</v>
      </c>
      <c r="B3403" s="1171" t="s">
        <v>1278</v>
      </c>
      <c r="C3403" s="892" t="s">
        <v>1279</v>
      </c>
      <c r="D3403" s="892" t="s">
        <v>1280</v>
      </c>
      <c r="E3403" s="1038">
        <v>220</v>
      </c>
      <c r="F3403" s="979">
        <v>450</v>
      </c>
      <c r="G3403" s="979">
        <v>200</v>
      </c>
      <c r="H3403" s="979">
        <v>100</v>
      </c>
      <c r="I3403" s="979">
        <v>0</v>
      </c>
    </row>
    <row r="3404" spans="1:9" s="894" customFormat="1" ht="42.75">
      <c r="A3404" s="1169"/>
      <c r="B3404" s="1171"/>
      <c r="C3404" s="892" t="s">
        <v>1280</v>
      </c>
      <c r="D3404" s="892" t="s">
        <v>1281</v>
      </c>
      <c r="E3404" s="1038">
        <v>100</v>
      </c>
      <c r="F3404" s="979">
        <v>220</v>
      </c>
      <c r="G3404" s="979">
        <v>100</v>
      </c>
      <c r="H3404" s="979">
        <v>70</v>
      </c>
      <c r="I3404" s="979">
        <v>0</v>
      </c>
    </row>
    <row r="3405" spans="1:9" s="894" customFormat="1" ht="28.5">
      <c r="A3405" s="1169"/>
      <c r="B3405" s="1171"/>
      <c r="C3405" s="892" t="s">
        <v>1281</v>
      </c>
      <c r="D3405" s="892" t="s">
        <v>1282</v>
      </c>
      <c r="E3405" s="1038">
        <v>65</v>
      </c>
      <c r="F3405" s="979">
        <v>140</v>
      </c>
      <c r="G3405" s="979">
        <v>77</v>
      </c>
      <c r="H3405" s="979">
        <v>65</v>
      </c>
      <c r="I3405" s="979">
        <v>0</v>
      </c>
    </row>
    <row r="3406" spans="1:9" s="894" customFormat="1" ht="28.5">
      <c r="A3406" s="891">
        <v>21</v>
      </c>
      <c r="B3406" s="923" t="s">
        <v>1283</v>
      </c>
      <c r="C3406" s="892" t="s">
        <v>1284</v>
      </c>
      <c r="D3406" s="892" t="s">
        <v>1285</v>
      </c>
      <c r="E3406" s="1038">
        <v>65</v>
      </c>
      <c r="F3406" s="979">
        <v>220</v>
      </c>
      <c r="G3406" s="979">
        <v>88</v>
      </c>
      <c r="H3406" s="979">
        <v>66</v>
      </c>
      <c r="I3406" s="979">
        <v>0</v>
      </c>
    </row>
    <row r="3407" spans="1:9" s="894" customFormat="1" ht="14.25">
      <c r="A3407" s="891">
        <v>22</v>
      </c>
      <c r="B3407" s="923" t="s">
        <v>1286</v>
      </c>
      <c r="C3407" s="892"/>
      <c r="D3407" s="892"/>
      <c r="E3407" s="1038">
        <v>75</v>
      </c>
      <c r="F3407" s="979">
        <v>345</v>
      </c>
      <c r="G3407" s="979">
        <v>0</v>
      </c>
      <c r="H3407" s="979">
        <v>0</v>
      </c>
      <c r="I3407" s="979">
        <v>0</v>
      </c>
    </row>
    <row r="3408" spans="1:9" s="894" customFormat="1" ht="46.15" customHeight="1">
      <c r="A3408" s="891">
        <v>23</v>
      </c>
      <c r="B3408" s="1385" t="s">
        <v>7968</v>
      </c>
      <c r="C3408" s="1396"/>
      <c r="D3408" s="1386"/>
      <c r="E3408" s="1038"/>
      <c r="F3408" s="1377">
        <v>65</v>
      </c>
      <c r="G3408" s="1377"/>
      <c r="H3408" s="1377"/>
      <c r="I3408" s="1377"/>
    </row>
    <row r="3409" spans="1:11" s="883" customFormat="1">
      <c r="A3409" s="911">
        <v>53</v>
      </c>
      <c r="B3409" s="881" t="s">
        <v>1287</v>
      </c>
      <c r="C3409" s="911"/>
      <c r="D3409" s="911"/>
      <c r="E3409" s="1087"/>
      <c r="F3409" s="980"/>
      <c r="G3409" s="980"/>
      <c r="H3409" s="980"/>
      <c r="I3409" s="980"/>
    </row>
    <row r="3410" spans="1:11" s="894" customFormat="1" ht="28.5">
      <c r="A3410" s="1169">
        <v>1</v>
      </c>
      <c r="B3410" s="1171" t="s">
        <v>1288</v>
      </c>
      <c r="C3410" s="892" t="s">
        <v>1289</v>
      </c>
      <c r="D3410" s="892" t="s">
        <v>1290</v>
      </c>
      <c r="E3410" s="1038">
        <v>60</v>
      </c>
      <c r="F3410" s="979">
        <v>100</v>
      </c>
      <c r="G3410" s="979">
        <v>70</v>
      </c>
      <c r="H3410" s="979">
        <v>65</v>
      </c>
      <c r="I3410" s="979">
        <v>0</v>
      </c>
    </row>
    <row r="3411" spans="1:11" s="894" customFormat="1" ht="28.5">
      <c r="A3411" s="1169"/>
      <c r="B3411" s="1171"/>
      <c r="C3411" s="892" t="s">
        <v>1290</v>
      </c>
      <c r="D3411" s="892" t="s">
        <v>1187</v>
      </c>
      <c r="E3411" s="1038">
        <v>108</v>
      </c>
      <c r="F3411" s="979">
        <v>130</v>
      </c>
      <c r="G3411" s="979">
        <v>80</v>
      </c>
      <c r="H3411" s="979">
        <v>66</v>
      </c>
      <c r="I3411" s="1025">
        <v>0</v>
      </c>
    </row>
    <row r="3412" spans="1:11" s="894" customFormat="1" ht="57">
      <c r="A3412" s="1169"/>
      <c r="B3412" s="1171"/>
      <c r="C3412" s="892" t="s">
        <v>1291</v>
      </c>
      <c r="D3412" s="892" t="s">
        <v>1292</v>
      </c>
      <c r="E3412" s="1038">
        <v>65</v>
      </c>
      <c r="F3412" s="979">
        <v>100</v>
      </c>
      <c r="G3412" s="979">
        <v>70</v>
      </c>
      <c r="H3412" s="979">
        <v>65</v>
      </c>
      <c r="I3412" s="982">
        <v>0</v>
      </c>
    </row>
    <row r="3413" spans="1:11" s="894" customFormat="1" ht="57">
      <c r="A3413" s="1169"/>
      <c r="B3413" s="1171"/>
      <c r="C3413" s="892" t="s">
        <v>1293</v>
      </c>
      <c r="D3413" s="892" t="s">
        <v>1294</v>
      </c>
      <c r="E3413" s="1038">
        <v>120</v>
      </c>
      <c r="F3413" s="979">
        <v>150</v>
      </c>
      <c r="G3413" s="979">
        <v>100</v>
      </c>
      <c r="H3413" s="979">
        <v>72</v>
      </c>
      <c r="I3413" s="982">
        <v>0</v>
      </c>
    </row>
    <row r="3414" spans="1:11" s="894" customFormat="1" ht="28.5">
      <c r="A3414" s="1169"/>
      <c r="B3414" s="1171"/>
      <c r="C3414" s="892" t="s">
        <v>1294</v>
      </c>
      <c r="D3414" s="892" t="s">
        <v>1295</v>
      </c>
      <c r="E3414" s="1038">
        <v>65</v>
      </c>
      <c r="F3414" s="979">
        <v>100</v>
      </c>
      <c r="G3414" s="979">
        <v>70</v>
      </c>
      <c r="H3414" s="979">
        <v>65</v>
      </c>
      <c r="I3414" s="982">
        <v>0</v>
      </c>
    </row>
    <row r="3415" spans="1:11" s="894" customFormat="1" ht="28.5">
      <c r="A3415" s="1169"/>
      <c r="B3415" s="1171"/>
      <c r="C3415" s="892" t="s">
        <v>1295</v>
      </c>
      <c r="D3415" s="892" t="s">
        <v>1296</v>
      </c>
      <c r="E3415" s="1038">
        <v>108</v>
      </c>
      <c r="F3415" s="979">
        <v>120</v>
      </c>
      <c r="G3415" s="979">
        <v>78</v>
      </c>
      <c r="H3415" s="979">
        <v>66</v>
      </c>
      <c r="I3415" s="982">
        <v>0</v>
      </c>
    </row>
    <row r="3416" spans="1:11" s="894" customFormat="1" ht="28.5">
      <c r="A3416" s="1169"/>
      <c r="B3416" s="1171"/>
      <c r="C3416" s="892" t="s">
        <v>1296</v>
      </c>
      <c r="D3416" s="892" t="s">
        <v>1297</v>
      </c>
      <c r="E3416" s="1038">
        <v>108</v>
      </c>
      <c r="F3416" s="979">
        <v>135</v>
      </c>
      <c r="G3416" s="979">
        <v>82</v>
      </c>
      <c r="H3416" s="979">
        <v>68</v>
      </c>
      <c r="I3416" s="982">
        <v>0</v>
      </c>
    </row>
    <row r="3417" spans="1:11" s="894" customFormat="1" ht="28.5">
      <c r="A3417" s="1169"/>
      <c r="B3417" s="1171"/>
      <c r="C3417" s="892" t="s">
        <v>1297</v>
      </c>
      <c r="D3417" s="892" t="s">
        <v>1298</v>
      </c>
      <c r="E3417" s="1038">
        <v>60</v>
      </c>
      <c r="F3417" s="979">
        <v>100</v>
      </c>
      <c r="G3417" s="979">
        <v>70</v>
      </c>
      <c r="H3417" s="979">
        <v>65</v>
      </c>
      <c r="I3417" s="982">
        <v>0</v>
      </c>
    </row>
    <row r="3418" spans="1:11" s="894" customFormat="1" ht="28.5">
      <c r="A3418" s="1169"/>
      <c r="B3418" s="1171"/>
      <c r="C3418" s="892" t="s">
        <v>1298</v>
      </c>
      <c r="D3418" s="892" t="s">
        <v>1299</v>
      </c>
      <c r="E3418" s="1038">
        <v>90</v>
      </c>
      <c r="F3418" s="979">
        <v>120</v>
      </c>
      <c r="G3418" s="979">
        <v>78</v>
      </c>
      <c r="H3418" s="979">
        <v>66</v>
      </c>
      <c r="I3418" s="982">
        <v>0</v>
      </c>
    </row>
    <row r="3419" spans="1:11" s="894" customFormat="1" ht="28.5">
      <c r="A3419" s="1169">
        <v>2</v>
      </c>
      <c r="B3419" s="1171" t="s">
        <v>1300</v>
      </c>
      <c r="C3419" s="892" t="s">
        <v>1301</v>
      </c>
      <c r="D3419" s="892" t="s">
        <v>1302</v>
      </c>
      <c r="E3419" s="1038">
        <v>102</v>
      </c>
      <c r="F3419" s="979">
        <v>120</v>
      </c>
      <c r="G3419" s="979">
        <v>78</v>
      </c>
      <c r="H3419" s="979">
        <v>66</v>
      </c>
      <c r="I3419" s="982">
        <v>0</v>
      </c>
    </row>
    <row r="3420" spans="1:11" s="894" customFormat="1" ht="28.5">
      <c r="A3420" s="1169"/>
      <c r="B3420" s="1171"/>
      <c r="C3420" s="892" t="s">
        <v>1302</v>
      </c>
      <c r="D3420" s="892" t="s">
        <v>1303</v>
      </c>
      <c r="E3420" s="1038">
        <v>90</v>
      </c>
      <c r="F3420" s="979">
        <v>100</v>
      </c>
      <c r="G3420" s="979">
        <v>70</v>
      </c>
      <c r="H3420" s="979">
        <v>65</v>
      </c>
      <c r="I3420" s="979">
        <v>0</v>
      </c>
    </row>
    <row r="3421" spans="1:11" s="894" customFormat="1" ht="42.75">
      <c r="A3421" s="891">
        <v>3</v>
      </c>
      <c r="B3421" s="923" t="s">
        <v>1304</v>
      </c>
      <c r="C3421" s="892" t="s">
        <v>1305</v>
      </c>
      <c r="D3421" s="892" t="s">
        <v>1306</v>
      </c>
      <c r="E3421" s="1038">
        <v>60</v>
      </c>
      <c r="F3421" s="979">
        <v>100</v>
      </c>
      <c r="G3421" s="979">
        <v>70</v>
      </c>
      <c r="H3421" s="979">
        <v>65</v>
      </c>
      <c r="I3421" s="979">
        <v>0</v>
      </c>
    </row>
    <row r="3422" spans="1:11" s="894" customFormat="1" ht="51.6" customHeight="1">
      <c r="A3422" s="891">
        <v>4</v>
      </c>
      <c r="B3422" s="1385" t="s">
        <v>7968</v>
      </c>
      <c r="C3422" s="1396"/>
      <c r="D3422" s="1386"/>
      <c r="E3422" s="1038"/>
      <c r="F3422" s="1401">
        <v>65</v>
      </c>
      <c r="G3422" s="1401"/>
      <c r="H3422" s="1401"/>
      <c r="I3422" s="1401"/>
    </row>
    <row r="3423" spans="1:11" s="890" customFormat="1">
      <c r="A3423" s="879">
        <v>54</v>
      </c>
      <c r="B3423" s="925" t="s">
        <v>2279</v>
      </c>
      <c r="C3423" s="926"/>
      <c r="D3423" s="926"/>
      <c r="E3423" s="1043"/>
      <c r="F3423" s="1026"/>
      <c r="G3423" s="1027"/>
      <c r="H3423" s="1027"/>
      <c r="I3423" s="1027"/>
    </row>
    <row r="3424" spans="1:11" s="894" customFormat="1" ht="64.150000000000006" customHeight="1">
      <c r="A3424" s="918">
        <v>1</v>
      </c>
      <c r="B3424" s="892" t="s">
        <v>1430</v>
      </c>
      <c r="C3424" s="892" t="s">
        <v>2137</v>
      </c>
      <c r="D3424" s="892" t="s">
        <v>2280</v>
      </c>
      <c r="E3424" s="1038" t="s">
        <v>8022</v>
      </c>
      <c r="F3424" s="984">
        <v>6500</v>
      </c>
      <c r="G3424" s="984">
        <v>1100</v>
      </c>
      <c r="H3424" s="984">
        <v>800</v>
      </c>
      <c r="I3424" s="984">
        <v>650</v>
      </c>
      <c r="K3424" s="894" t="s">
        <v>8024</v>
      </c>
    </row>
    <row r="3425" spans="1:12" s="894" customFormat="1" ht="30" customHeight="1">
      <c r="A3425" s="891">
        <v>2</v>
      </c>
      <c r="B3425" s="892" t="s">
        <v>2281</v>
      </c>
      <c r="C3425" s="892" t="s">
        <v>2150</v>
      </c>
      <c r="D3425" s="892" t="s">
        <v>2282</v>
      </c>
      <c r="E3425" s="1038" t="s">
        <v>8025</v>
      </c>
      <c r="F3425" s="984">
        <v>3500</v>
      </c>
      <c r="G3425" s="984">
        <v>1050</v>
      </c>
      <c r="H3425" s="984">
        <v>900</v>
      </c>
      <c r="I3425" s="984">
        <v>700</v>
      </c>
      <c r="K3425" s="894" t="s">
        <v>8023</v>
      </c>
    </row>
    <row r="3426" spans="1:12" s="894" customFormat="1" ht="37.5" customHeight="1">
      <c r="A3426" s="1378">
        <v>3</v>
      </c>
      <c r="B3426" s="1171" t="s">
        <v>2283</v>
      </c>
      <c r="C3426" s="892" t="s">
        <v>2284</v>
      </c>
      <c r="D3426" s="892" t="s">
        <v>2285</v>
      </c>
      <c r="E3426" s="1038" t="s">
        <v>8026</v>
      </c>
      <c r="F3426" s="984">
        <v>4000</v>
      </c>
      <c r="G3426" s="984">
        <v>1100</v>
      </c>
      <c r="H3426" s="984">
        <v>1000</v>
      </c>
      <c r="I3426" s="984">
        <v>850</v>
      </c>
      <c r="K3426" s="894" t="s">
        <v>8027</v>
      </c>
      <c r="L3426" s="894" t="s">
        <v>8028</v>
      </c>
    </row>
    <row r="3427" spans="1:12" s="894" customFormat="1" ht="34.15" customHeight="1">
      <c r="A3427" s="1382"/>
      <c r="B3427" s="1171"/>
      <c r="C3427" s="892" t="s">
        <v>2286</v>
      </c>
      <c r="D3427" s="892" t="s">
        <v>2287</v>
      </c>
      <c r="E3427" s="1038" t="s">
        <v>8029</v>
      </c>
      <c r="F3427" s="984">
        <v>3000</v>
      </c>
      <c r="G3427" s="984">
        <v>1000</v>
      </c>
      <c r="H3427" s="984">
        <v>900</v>
      </c>
      <c r="I3427" s="984">
        <v>0</v>
      </c>
      <c r="K3427" s="894" t="s">
        <v>8027</v>
      </c>
      <c r="L3427" s="894" t="s">
        <v>8030</v>
      </c>
    </row>
    <row r="3428" spans="1:12" s="894" customFormat="1" ht="28.5">
      <c r="A3428" s="1378">
        <v>2</v>
      </c>
      <c r="B3428" s="1171" t="s">
        <v>2288</v>
      </c>
      <c r="C3428" s="892" t="s">
        <v>1430</v>
      </c>
      <c r="D3428" s="892" t="s">
        <v>2289</v>
      </c>
      <c r="E3428" s="1038">
        <v>1440</v>
      </c>
      <c r="F3428" s="984">
        <v>2500</v>
      </c>
      <c r="G3428" s="984">
        <v>970</v>
      </c>
      <c r="H3428" s="984">
        <v>850</v>
      </c>
      <c r="I3428" s="984">
        <v>650</v>
      </c>
    </row>
    <row r="3429" spans="1:12" s="894" customFormat="1" ht="33" customHeight="1">
      <c r="A3429" s="1382"/>
      <c r="B3429" s="1171"/>
      <c r="C3429" s="892" t="s">
        <v>2289</v>
      </c>
      <c r="D3429" s="892" t="s">
        <v>2290</v>
      </c>
      <c r="E3429" s="1038">
        <v>780</v>
      </c>
      <c r="F3429" s="984">
        <v>1200</v>
      </c>
      <c r="G3429" s="984">
        <v>750</v>
      </c>
      <c r="H3429" s="984">
        <v>650</v>
      </c>
      <c r="I3429" s="984">
        <v>550</v>
      </c>
      <c r="K3429" s="894" t="s">
        <v>8031</v>
      </c>
    </row>
    <row r="3430" spans="1:12" s="894" customFormat="1" ht="42.75">
      <c r="A3430" s="891">
        <v>5</v>
      </c>
      <c r="B3430" s="892" t="s">
        <v>2291</v>
      </c>
      <c r="C3430" s="892" t="s">
        <v>1430</v>
      </c>
      <c r="D3430" s="892" t="s">
        <v>2292</v>
      </c>
      <c r="E3430" s="1038">
        <v>840</v>
      </c>
      <c r="F3430" s="984">
        <v>1500</v>
      </c>
      <c r="G3430" s="984">
        <v>800</v>
      </c>
      <c r="H3430" s="984">
        <v>700</v>
      </c>
      <c r="I3430" s="984">
        <v>500</v>
      </c>
    </row>
    <row r="3431" spans="1:12" s="894" customFormat="1" ht="28.5">
      <c r="A3431" s="1169">
        <v>6</v>
      </c>
      <c r="B3431" s="1170" t="s">
        <v>2293</v>
      </c>
      <c r="C3431" s="892" t="s">
        <v>1430</v>
      </c>
      <c r="D3431" s="892" t="s">
        <v>2294</v>
      </c>
      <c r="E3431" s="1038">
        <v>1800</v>
      </c>
      <c r="F3431" s="984">
        <v>2500</v>
      </c>
      <c r="G3431" s="984">
        <v>1000</v>
      </c>
      <c r="H3431" s="984">
        <v>850</v>
      </c>
      <c r="I3431" s="984">
        <v>700</v>
      </c>
      <c r="K3431" s="894" t="s">
        <v>8032</v>
      </c>
    </row>
    <row r="3432" spans="1:12" s="894" customFormat="1" ht="28.5">
      <c r="A3432" s="1169"/>
      <c r="B3432" s="1170"/>
      <c r="C3432" s="892" t="s">
        <v>2294</v>
      </c>
      <c r="D3432" s="892" t="s">
        <v>2295</v>
      </c>
      <c r="E3432" s="1038">
        <v>1800</v>
      </c>
      <c r="F3432" s="984">
        <v>2000</v>
      </c>
      <c r="G3432" s="984">
        <v>950</v>
      </c>
      <c r="H3432" s="984">
        <v>780</v>
      </c>
      <c r="I3432" s="984">
        <v>600</v>
      </c>
      <c r="K3432" s="894" t="s">
        <v>8032</v>
      </c>
    </row>
    <row r="3433" spans="1:12" s="894" customFormat="1" ht="42.75">
      <c r="A3433" s="1169"/>
      <c r="B3433" s="1170"/>
      <c r="C3433" s="892" t="s">
        <v>2295</v>
      </c>
      <c r="D3433" s="892" t="s">
        <v>2296</v>
      </c>
      <c r="E3433" s="1038">
        <v>960</v>
      </c>
      <c r="F3433" s="984">
        <v>1300</v>
      </c>
      <c r="G3433" s="984">
        <v>780</v>
      </c>
      <c r="H3433" s="984">
        <v>700</v>
      </c>
      <c r="I3433" s="984">
        <v>550</v>
      </c>
    </row>
    <row r="3434" spans="1:12" s="894" customFormat="1" ht="42.75">
      <c r="A3434" s="1169"/>
      <c r="B3434" s="1170"/>
      <c r="C3434" s="892" t="s">
        <v>2296</v>
      </c>
      <c r="D3434" s="892" t="s">
        <v>2297</v>
      </c>
      <c r="E3434" s="1038">
        <v>780</v>
      </c>
      <c r="F3434" s="984">
        <v>950</v>
      </c>
      <c r="G3434" s="984">
        <v>650</v>
      </c>
      <c r="H3434" s="984">
        <v>600</v>
      </c>
      <c r="I3434" s="984">
        <v>500</v>
      </c>
      <c r="K3434" s="894" t="s">
        <v>8031</v>
      </c>
    </row>
    <row r="3435" spans="1:12" s="894" customFormat="1" ht="28.5">
      <c r="A3435" s="891">
        <v>7</v>
      </c>
      <c r="B3435" s="892" t="s">
        <v>2298</v>
      </c>
      <c r="C3435" s="892" t="s">
        <v>1430</v>
      </c>
      <c r="D3435" s="892" t="s">
        <v>2299</v>
      </c>
      <c r="E3435" s="1038">
        <v>900</v>
      </c>
      <c r="F3435" s="984">
        <v>1150</v>
      </c>
      <c r="G3435" s="984">
        <v>750</v>
      </c>
      <c r="H3435" s="984">
        <v>600</v>
      </c>
      <c r="I3435" s="984">
        <v>500</v>
      </c>
    </row>
    <row r="3436" spans="1:12" s="894" customFormat="1" ht="28.5">
      <c r="A3436" s="891">
        <v>8</v>
      </c>
      <c r="B3436" s="892" t="s">
        <v>2300</v>
      </c>
      <c r="C3436" s="892" t="s">
        <v>1430</v>
      </c>
      <c r="D3436" s="892" t="s">
        <v>2301</v>
      </c>
      <c r="E3436" s="1038">
        <v>840</v>
      </c>
      <c r="F3436" s="984">
        <v>1200</v>
      </c>
      <c r="G3436" s="984">
        <v>750</v>
      </c>
      <c r="H3436" s="984">
        <v>600</v>
      </c>
      <c r="I3436" s="984">
        <v>500</v>
      </c>
    </row>
    <row r="3437" spans="1:12" s="894" customFormat="1" ht="28.5">
      <c r="A3437" s="891">
        <v>9</v>
      </c>
      <c r="B3437" s="892" t="s">
        <v>2302</v>
      </c>
      <c r="C3437" s="892" t="s">
        <v>1430</v>
      </c>
      <c r="D3437" s="892" t="s">
        <v>2303</v>
      </c>
      <c r="E3437" s="1038">
        <v>1440</v>
      </c>
      <c r="F3437" s="984">
        <v>3500</v>
      </c>
      <c r="G3437" s="984">
        <v>1000</v>
      </c>
      <c r="H3437" s="984">
        <v>800</v>
      </c>
      <c r="I3437" s="984">
        <v>650</v>
      </c>
    </row>
    <row r="3438" spans="1:12" s="894" customFormat="1" ht="39.6" customHeight="1">
      <c r="A3438" s="1378">
        <v>10</v>
      </c>
      <c r="B3438" s="1171" t="s">
        <v>2304</v>
      </c>
      <c r="C3438" s="892" t="s">
        <v>2284</v>
      </c>
      <c r="D3438" s="892" t="s">
        <v>2305</v>
      </c>
      <c r="E3438" s="1038" t="s">
        <v>8026</v>
      </c>
      <c r="F3438" s="984">
        <v>2000</v>
      </c>
      <c r="G3438" s="984">
        <v>950</v>
      </c>
      <c r="H3438" s="984">
        <v>850</v>
      </c>
      <c r="I3438" s="984">
        <v>600</v>
      </c>
    </row>
    <row r="3439" spans="1:12" s="894" customFormat="1" ht="28.9" customHeight="1">
      <c r="A3439" s="1382"/>
      <c r="B3439" s="1171"/>
      <c r="C3439" s="892" t="s">
        <v>2305</v>
      </c>
      <c r="D3439" s="892" t="s">
        <v>2306</v>
      </c>
      <c r="E3439" s="1038">
        <v>1170</v>
      </c>
      <c r="F3439" s="984">
        <v>1350</v>
      </c>
      <c r="G3439" s="984">
        <v>750</v>
      </c>
      <c r="H3439" s="984">
        <v>650</v>
      </c>
      <c r="I3439" s="984">
        <v>500</v>
      </c>
    </row>
    <row r="3440" spans="1:12" s="894" customFormat="1" ht="37.15" customHeight="1">
      <c r="A3440" s="891">
        <v>11</v>
      </c>
      <c r="B3440" s="892" t="s">
        <v>2307</v>
      </c>
      <c r="C3440" s="892" t="s">
        <v>2308</v>
      </c>
      <c r="D3440" s="892" t="s">
        <v>2309</v>
      </c>
      <c r="E3440" s="1038">
        <v>780</v>
      </c>
      <c r="F3440" s="984">
        <v>1200</v>
      </c>
      <c r="G3440" s="984">
        <v>750</v>
      </c>
      <c r="H3440" s="984">
        <v>650</v>
      </c>
      <c r="I3440" s="984">
        <v>500</v>
      </c>
      <c r="K3440" s="894" t="s">
        <v>8031</v>
      </c>
    </row>
    <row r="3441" spans="1:11" s="894" customFormat="1" ht="42" customHeight="1">
      <c r="A3441" s="891">
        <v>12</v>
      </c>
      <c r="B3441" s="892" t="s">
        <v>2310</v>
      </c>
      <c r="C3441" s="892" t="s">
        <v>2311</v>
      </c>
      <c r="D3441" s="892" t="s">
        <v>2312</v>
      </c>
      <c r="E3441" s="1038">
        <v>780</v>
      </c>
      <c r="F3441" s="984">
        <v>1100</v>
      </c>
      <c r="G3441" s="984">
        <v>750</v>
      </c>
      <c r="H3441" s="984">
        <v>600</v>
      </c>
      <c r="I3441" s="984">
        <v>500</v>
      </c>
      <c r="K3441" s="894" t="s">
        <v>8031</v>
      </c>
    </row>
    <row r="3442" spans="1:11" s="894" customFormat="1" ht="39.6" customHeight="1">
      <c r="A3442" s="1169">
        <v>13</v>
      </c>
      <c r="B3442" s="1171" t="s">
        <v>2313</v>
      </c>
      <c r="C3442" s="892" t="s">
        <v>2314</v>
      </c>
      <c r="D3442" s="892" t="s">
        <v>2315</v>
      </c>
      <c r="E3442" s="1038" t="s">
        <v>8033</v>
      </c>
      <c r="F3442" s="984">
        <v>2000</v>
      </c>
      <c r="G3442" s="984">
        <v>900</v>
      </c>
      <c r="H3442" s="984">
        <v>800</v>
      </c>
      <c r="I3442" s="984">
        <v>550</v>
      </c>
    </row>
    <row r="3443" spans="1:11" s="894" customFormat="1" ht="39" customHeight="1">
      <c r="A3443" s="1169"/>
      <c r="B3443" s="1171"/>
      <c r="C3443" s="892" t="s">
        <v>2315</v>
      </c>
      <c r="D3443" s="892" t="s">
        <v>2316</v>
      </c>
      <c r="E3443" s="1038" t="s">
        <v>2317</v>
      </c>
      <c r="F3443" s="984">
        <v>1250</v>
      </c>
      <c r="G3443" s="984">
        <v>650</v>
      </c>
      <c r="H3443" s="984">
        <v>550</v>
      </c>
      <c r="I3443" s="984">
        <v>500</v>
      </c>
    </row>
    <row r="3444" spans="1:11" s="894" customFormat="1" ht="28.5">
      <c r="A3444" s="1378">
        <v>14</v>
      </c>
      <c r="B3444" s="892" t="s">
        <v>2318</v>
      </c>
      <c r="C3444" s="892" t="s">
        <v>2319</v>
      </c>
      <c r="D3444" s="892" t="s">
        <v>2320</v>
      </c>
      <c r="E3444" s="1038">
        <v>1200</v>
      </c>
      <c r="F3444" s="984">
        <v>1700</v>
      </c>
      <c r="G3444" s="984">
        <v>1350</v>
      </c>
      <c r="H3444" s="984">
        <v>1150</v>
      </c>
      <c r="I3444" s="984">
        <v>700</v>
      </c>
    </row>
    <row r="3445" spans="1:11" s="894" customFormat="1" ht="60.6" customHeight="1">
      <c r="A3445" s="1382"/>
      <c r="B3445" s="1398" t="s">
        <v>8034</v>
      </c>
      <c r="C3445" s="1399"/>
      <c r="D3445" s="1400"/>
      <c r="E3445" s="1038" t="s">
        <v>2323</v>
      </c>
      <c r="F3445" s="984">
        <v>1000</v>
      </c>
      <c r="G3445" s="984">
        <v>1000</v>
      </c>
      <c r="H3445" s="984">
        <v>850</v>
      </c>
      <c r="I3445" s="984">
        <v>650</v>
      </c>
    </row>
    <row r="3446" spans="1:11" s="894" customFormat="1" ht="14.25">
      <c r="A3446" s="891">
        <v>15</v>
      </c>
      <c r="B3446" s="892" t="s">
        <v>2321</v>
      </c>
      <c r="C3446" s="892" t="s">
        <v>1430</v>
      </c>
      <c r="D3446" s="892" t="s">
        <v>2319</v>
      </c>
      <c r="E3446" s="1038">
        <v>1080</v>
      </c>
      <c r="F3446" s="984">
        <v>1250</v>
      </c>
      <c r="G3446" s="984">
        <v>780</v>
      </c>
      <c r="H3446" s="984">
        <v>650</v>
      </c>
      <c r="I3446" s="984">
        <v>550</v>
      </c>
    </row>
    <row r="3447" spans="1:11" s="894" customFormat="1" ht="28.5">
      <c r="A3447" s="891">
        <v>16</v>
      </c>
      <c r="B3447" s="893" t="s">
        <v>2322</v>
      </c>
      <c r="C3447" s="892"/>
      <c r="D3447" s="892"/>
      <c r="E3447" s="1038" t="s">
        <v>2323</v>
      </c>
      <c r="F3447" s="984">
        <v>850</v>
      </c>
      <c r="G3447" s="984">
        <v>850</v>
      </c>
      <c r="H3447" s="984">
        <v>600</v>
      </c>
      <c r="I3447" s="984">
        <v>600</v>
      </c>
    </row>
    <row r="3448" spans="1:11" s="324" customFormat="1" ht="25.5" customHeight="1">
      <c r="A3448" s="322">
        <v>60</v>
      </c>
      <c r="B3448" s="323" t="s">
        <v>3750</v>
      </c>
      <c r="C3448" s="330"/>
      <c r="D3448" s="330"/>
      <c r="E3448" s="1049">
        <v>0</v>
      </c>
      <c r="F3448" s="969"/>
      <c r="G3448" s="969"/>
      <c r="H3448" s="969"/>
      <c r="I3448" s="969"/>
    </row>
    <row r="3449" spans="1:11" s="324" customFormat="1" ht="17.25" customHeight="1">
      <c r="A3449" s="348" t="s">
        <v>297</v>
      </c>
      <c r="B3449" s="1258" t="s">
        <v>3751</v>
      </c>
      <c r="C3449" s="1258"/>
      <c r="D3449" s="1258"/>
      <c r="E3449" s="1049">
        <v>0</v>
      </c>
      <c r="F3449" s="969"/>
      <c r="G3449" s="969"/>
      <c r="H3449" s="969"/>
      <c r="I3449" s="969"/>
    </row>
    <row r="3450" spans="1:11" s="324" customFormat="1" ht="17.25">
      <c r="A3450" s="1223">
        <v>1</v>
      </c>
      <c r="B3450" s="1191" t="s">
        <v>3752</v>
      </c>
      <c r="C3450" s="325" t="s">
        <v>3753</v>
      </c>
      <c r="D3450" s="325" t="s">
        <v>3754</v>
      </c>
      <c r="E3450" s="1049">
        <v>4290</v>
      </c>
      <c r="F3450" s="969">
        <v>4290</v>
      </c>
      <c r="G3450" s="969">
        <v>2359.5</v>
      </c>
      <c r="H3450" s="969">
        <v>1716</v>
      </c>
      <c r="I3450" s="969">
        <v>1072.5</v>
      </c>
    </row>
    <row r="3451" spans="1:11" s="324" customFormat="1" ht="17.25">
      <c r="A3451" s="1223"/>
      <c r="B3451" s="1191"/>
      <c r="C3451" s="325" t="s">
        <v>3754</v>
      </c>
      <c r="D3451" s="325" t="s">
        <v>3755</v>
      </c>
      <c r="E3451" s="1049">
        <v>6600</v>
      </c>
      <c r="F3451" s="969">
        <v>6600</v>
      </c>
      <c r="G3451" s="969">
        <v>3630.0000000000005</v>
      </c>
      <c r="H3451" s="969">
        <v>2640</v>
      </c>
      <c r="I3451" s="969">
        <v>1650</v>
      </c>
    </row>
    <row r="3452" spans="1:11" s="324" customFormat="1" ht="17.25">
      <c r="A3452" s="1223"/>
      <c r="B3452" s="1191"/>
      <c r="C3452" s="325" t="s">
        <v>3755</v>
      </c>
      <c r="D3452" s="325" t="s">
        <v>3756</v>
      </c>
      <c r="E3452" s="1049">
        <v>4290</v>
      </c>
      <c r="F3452" s="969">
        <v>4290</v>
      </c>
      <c r="G3452" s="969">
        <v>2359.5</v>
      </c>
      <c r="H3452" s="969">
        <v>1716</v>
      </c>
      <c r="I3452" s="969">
        <v>1072.5</v>
      </c>
    </row>
    <row r="3453" spans="1:11" s="324" customFormat="1" ht="17.25">
      <c r="A3453" s="1223"/>
      <c r="B3453" s="1191"/>
      <c r="C3453" s="325" t="s">
        <v>3757</v>
      </c>
      <c r="D3453" s="325" t="s">
        <v>3758</v>
      </c>
      <c r="E3453" s="1049">
        <v>2574</v>
      </c>
      <c r="F3453" s="969">
        <v>2574</v>
      </c>
      <c r="G3453" s="969">
        <v>1415.7</v>
      </c>
      <c r="H3453" s="969">
        <v>1029.5999999999999</v>
      </c>
      <c r="I3453" s="969">
        <v>643.5</v>
      </c>
    </row>
    <row r="3454" spans="1:11" s="324" customFormat="1" ht="17.25">
      <c r="A3454" s="1223">
        <v>2</v>
      </c>
      <c r="B3454" s="1191" t="s">
        <v>565</v>
      </c>
      <c r="C3454" s="325" t="s">
        <v>3759</v>
      </c>
      <c r="D3454" s="325" t="s">
        <v>3760</v>
      </c>
      <c r="E3454" s="1049">
        <v>1716</v>
      </c>
      <c r="F3454" s="969">
        <v>1716</v>
      </c>
      <c r="G3454" s="969">
        <v>943.80000000000007</v>
      </c>
      <c r="H3454" s="969">
        <v>686.4</v>
      </c>
      <c r="I3454" s="969">
        <v>429</v>
      </c>
    </row>
    <row r="3455" spans="1:11" s="324" customFormat="1" ht="17.25">
      <c r="A3455" s="1223"/>
      <c r="B3455" s="1191"/>
      <c r="C3455" s="325" t="s">
        <v>3760</v>
      </c>
      <c r="D3455" s="325" t="s">
        <v>3761</v>
      </c>
      <c r="E3455" s="1049">
        <v>1358.5</v>
      </c>
      <c r="F3455" s="969">
        <v>1358.5</v>
      </c>
      <c r="G3455" s="969">
        <v>747.17500000000007</v>
      </c>
      <c r="H3455" s="969">
        <v>543.4</v>
      </c>
      <c r="I3455" s="969">
        <v>339.625</v>
      </c>
    </row>
    <row r="3456" spans="1:11" s="324" customFormat="1" ht="17.25">
      <c r="A3456" s="1223"/>
      <c r="B3456" s="1191"/>
      <c r="C3456" s="325" t="s">
        <v>3759</v>
      </c>
      <c r="D3456" s="325" t="s">
        <v>3762</v>
      </c>
      <c r="E3456" s="1049">
        <v>1716</v>
      </c>
      <c r="F3456" s="969">
        <v>1716</v>
      </c>
      <c r="G3456" s="969">
        <v>943.80000000000007</v>
      </c>
      <c r="H3456" s="969">
        <v>686.4</v>
      </c>
      <c r="I3456" s="969">
        <v>429</v>
      </c>
    </row>
    <row r="3457" spans="1:9" s="324" customFormat="1" ht="17.25">
      <c r="A3457" s="1223"/>
      <c r="B3457" s="1191"/>
      <c r="C3457" s="325" t="s">
        <v>3762</v>
      </c>
      <c r="D3457" s="325" t="s">
        <v>3763</v>
      </c>
      <c r="E3457" s="1049">
        <v>1567.5</v>
      </c>
      <c r="F3457" s="969">
        <v>1567.5</v>
      </c>
      <c r="G3457" s="969">
        <v>862.12500000000011</v>
      </c>
      <c r="H3457" s="969">
        <v>627</v>
      </c>
      <c r="I3457" s="969">
        <v>391.875</v>
      </c>
    </row>
    <row r="3458" spans="1:9" s="324" customFormat="1" ht="17.25">
      <c r="A3458" s="326"/>
      <c r="B3458" s="349" t="s">
        <v>3764</v>
      </c>
      <c r="C3458" s="325"/>
      <c r="D3458" s="325"/>
      <c r="E3458" s="1049">
        <v>0</v>
      </c>
      <c r="F3458" s="969"/>
      <c r="G3458" s="969"/>
      <c r="H3458" s="969"/>
      <c r="I3458" s="969"/>
    </row>
    <row r="3459" spans="1:9" s="324" customFormat="1" ht="17.25" customHeight="1">
      <c r="A3459" s="1223">
        <v>3</v>
      </c>
      <c r="B3459" s="1191" t="s">
        <v>3765</v>
      </c>
      <c r="C3459" s="325" t="s">
        <v>3766</v>
      </c>
      <c r="D3459" s="325" t="s">
        <v>3767</v>
      </c>
      <c r="E3459" s="1049">
        <v>880</v>
      </c>
      <c r="F3459" s="969">
        <v>880</v>
      </c>
      <c r="G3459" s="969">
        <v>484.00000000000006</v>
      </c>
      <c r="H3459" s="969">
        <v>352</v>
      </c>
      <c r="I3459" s="969">
        <v>220</v>
      </c>
    </row>
    <row r="3460" spans="1:9" s="324" customFormat="1" ht="17.25">
      <c r="A3460" s="1223"/>
      <c r="B3460" s="1191"/>
      <c r="C3460" s="325" t="s">
        <v>3766</v>
      </c>
      <c r="D3460" s="325" t="s">
        <v>3768</v>
      </c>
      <c r="E3460" s="1049">
        <v>660</v>
      </c>
      <c r="F3460" s="969">
        <v>660</v>
      </c>
      <c r="G3460" s="969">
        <v>363.00000000000006</v>
      </c>
      <c r="H3460" s="969">
        <v>264</v>
      </c>
      <c r="I3460" s="969">
        <v>165</v>
      </c>
    </row>
    <row r="3461" spans="1:9" s="324" customFormat="1" ht="17.25">
      <c r="A3461" s="1223">
        <v>4</v>
      </c>
      <c r="B3461" s="1191" t="s">
        <v>281</v>
      </c>
      <c r="C3461" s="325" t="s">
        <v>3769</v>
      </c>
      <c r="D3461" s="325" t="s">
        <v>3770</v>
      </c>
      <c r="E3461" s="1049">
        <v>1980</v>
      </c>
      <c r="F3461" s="969">
        <v>1980</v>
      </c>
      <c r="G3461" s="969">
        <v>1089</v>
      </c>
      <c r="H3461" s="969">
        <v>792</v>
      </c>
      <c r="I3461" s="969">
        <v>495</v>
      </c>
    </row>
    <row r="3462" spans="1:9" s="324" customFormat="1" ht="17.25">
      <c r="A3462" s="1223"/>
      <c r="B3462" s="1191"/>
      <c r="C3462" s="325" t="s">
        <v>3770</v>
      </c>
      <c r="D3462" s="325" t="s">
        <v>3771</v>
      </c>
      <c r="E3462" s="1049">
        <v>1100</v>
      </c>
      <c r="F3462" s="969">
        <v>1100</v>
      </c>
      <c r="G3462" s="969">
        <v>605</v>
      </c>
      <c r="H3462" s="969">
        <v>440</v>
      </c>
      <c r="I3462" s="969">
        <v>275</v>
      </c>
    </row>
    <row r="3463" spans="1:9" s="324" customFormat="1" ht="17.25">
      <c r="A3463" s="1223"/>
      <c r="B3463" s="1191"/>
      <c r="C3463" s="325" t="s">
        <v>3772</v>
      </c>
      <c r="D3463" s="325" t="s">
        <v>3773</v>
      </c>
      <c r="E3463" s="1049">
        <v>550</v>
      </c>
      <c r="F3463" s="969">
        <v>550</v>
      </c>
      <c r="G3463" s="969">
        <v>302.5</v>
      </c>
      <c r="H3463" s="969">
        <v>220</v>
      </c>
      <c r="I3463" s="969">
        <v>137.5</v>
      </c>
    </row>
    <row r="3464" spans="1:9" s="324" customFormat="1" ht="31.5">
      <c r="A3464" s="1223"/>
      <c r="B3464" s="1191"/>
      <c r="C3464" s="325" t="s">
        <v>3769</v>
      </c>
      <c r="D3464" s="325" t="s">
        <v>3774</v>
      </c>
      <c r="E3464" s="1049">
        <v>1650</v>
      </c>
      <c r="F3464" s="969">
        <v>1650</v>
      </c>
      <c r="G3464" s="969">
        <v>907.50000000000011</v>
      </c>
      <c r="H3464" s="969">
        <v>660</v>
      </c>
      <c r="I3464" s="969">
        <v>412.5</v>
      </c>
    </row>
    <row r="3465" spans="1:9" s="324" customFormat="1" ht="31.5">
      <c r="A3465" s="1223"/>
      <c r="B3465" s="1191"/>
      <c r="C3465" s="325" t="s">
        <v>3774</v>
      </c>
      <c r="D3465" s="325" t="s">
        <v>3775</v>
      </c>
      <c r="E3465" s="1049">
        <v>1100</v>
      </c>
      <c r="F3465" s="969">
        <v>1100</v>
      </c>
      <c r="G3465" s="969">
        <v>605</v>
      </c>
      <c r="H3465" s="969">
        <v>440</v>
      </c>
      <c r="I3465" s="969">
        <v>275</v>
      </c>
    </row>
    <row r="3466" spans="1:9" s="324" customFormat="1" ht="17.25">
      <c r="A3466" s="1223"/>
      <c r="B3466" s="1191"/>
      <c r="C3466" s="325" t="s">
        <v>3775</v>
      </c>
      <c r="D3466" s="325" t="s">
        <v>3776</v>
      </c>
      <c r="E3466" s="1049">
        <v>880</v>
      </c>
      <c r="F3466" s="969">
        <v>880</v>
      </c>
      <c r="G3466" s="969">
        <v>484.00000000000006</v>
      </c>
      <c r="H3466" s="969">
        <v>352</v>
      </c>
      <c r="I3466" s="969">
        <v>220</v>
      </c>
    </row>
    <row r="3467" spans="1:9" s="324" customFormat="1" ht="17.25">
      <c r="A3467" s="1223">
        <v>5</v>
      </c>
      <c r="B3467" s="1191" t="s">
        <v>562</v>
      </c>
      <c r="C3467" s="325" t="s">
        <v>3766</v>
      </c>
      <c r="D3467" s="325" t="s">
        <v>3777</v>
      </c>
      <c r="E3467" s="1049">
        <v>1584</v>
      </c>
      <c r="F3467" s="969">
        <v>1584</v>
      </c>
      <c r="G3467" s="969">
        <v>871.20000000000016</v>
      </c>
      <c r="H3467" s="969">
        <v>633.6</v>
      </c>
      <c r="I3467" s="969">
        <v>396</v>
      </c>
    </row>
    <row r="3468" spans="1:9" s="324" customFormat="1" ht="17.25">
      <c r="A3468" s="1223"/>
      <c r="B3468" s="1191"/>
      <c r="C3468" s="325" t="s">
        <v>3777</v>
      </c>
      <c r="D3468" s="325" t="s">
        <v>3778</v>
      </c>
      <c r="E3468" s="1049">
        <v>880</v>
      </c>
      <c r="F3468" s="969">
        <v>880</v>
      </c>
      <c r="G3468" s="969">
        <v>484.00000000000006</v>
      </c>
      <c r="H3468" s="969">
        <v>352</v>
      </c>
      <c r="I3468" s="969">
        <v>220</v>
      </c>
    </row>
    <row r="3469" spans="1:9" s="324" customFormat="1" ht="31.5">
      <c r="A3469" s="1223"/>
      <c r="B3469" s="1191"/>
      <c r="C3469" s="325" t="s">
        <v>3766</v>
      </c>
      <c r="D3469" s="325" t="s">
        <v>3779</v>
      </c>
      <c r="E3469" s="1049">
        <v>1584</v>
      </c>
      <c r="F3469" s="969">
        <v>1584</v>
      </c>
      <c r="G3469" s="969">
        <v>871.20000000000016</v>
      </c>
      <c r="H3469" s="969">
        <v>633.6</v>
      </c>
      <c r="I3469" s="969">
        <v>396</v>
      </c>
    </row>
    <row r="3470" spans="1:9" s="324" customFormat="1" ht="31.5">
      <c r="A3470" s="1223"/>
      <c r="B3470" s="1191"/>
      <c r="C3470" s="325" t="s">
        <v>3779</v>
      </c>
      <c r="D3470" s="325" t="s">
        <v>3780</v>
      </c>
      <c r="E3470" s="1049">
        <v>1072.5</v>
      </c>
      <c r="F3470" s="969">
        <v>1072.5</v>
      </c>
      <c r="G3470" s="969">
        <v>589.875</v>
      </c>
      <c r="H3470" s="969">
        <v>429</v>
      </c>
      <c r="I3470" s="969">
        <v>268.125</v>
      </c>
    </row>
    <row r="3471" spans="1:9" s="324" customFormat="1" ht="17.25">
      <c r="A3471" s="1223">
        <v>6</v>
      </c>
      <c r="B3471" s="1191" t="s">
        <v>564</v>
      </c>
      <c r="C3471" s="325" t="s">
        <v>3781</v>
      </c>
      <c r="D3471" s="325" t="s">
        <v>3776</v>
      </c>
      <c r="E3471" s="1049">
        <v>660</v>
      </c>
      <c r="F3471" s="969">
        <v>660</v>
      </c>
      <c r="G3471" s="969">
        <v>363.00000000000006</v>
      </c>
      <c r="H3471" s="969">
        <v>264</v>
      </c>
      <c r="I3471" s="969">
        <v>165</v>
      </c>
    </row>
    <row r="3472" spans="1:9" s="324" customFormat="1" ht="17.25">
      <c r="A3472" s="1223"/>
      <c r="B3472" s="1191"/>
      <c r="C3472" s="325" t="s">
        <v>3782</v>
      </c>
      <c r="D3472" s="325" t="s">
        <v>3783</v>
      </c>
      <c r="E3472" s="1049">
        <v>880</v>
      </c>
      <c r="F3472" s="969">
        <v>880</v>
      </c>
      <c r="G3472" s="969">
        <v>484.00000000000006</v>
      </c>
      <c r="H3472" s="969">
        <v>352</v>
      </c>
      <c r="I3472" s="969">
        <v>220</v>
      </c>
    </row>
    <row r="3473" spans="1:9" s="324" customFormat="1" ht="17.25">
      <c r="A3473" s="1223"/>
      <c r="B3473" s="1191"/>
      <c r="C3473" s="325" t="s">
        <v>3783</v>
      </c>
      <c r="D3473" s="325" t="s">
        <v>3784</v>
      </c>
      <c r="E3473" s="1049">
        <v>825</v>
      </c>
      <c r="F3473" s="969">
        <v>825</v>
      </c>
      <c r="G3473" s="969">
        <v>453.75000000000006</v>
      </c>
      <c r="H3473" s="969">
        <v>330</v>
      </c>
      <c r="I3473" s="969">
        <v>206.25</v>
      </c>
    </row>
    <row r="3474" spans="1:9" s="324" customFormat="1" ht="17.25">
      <c r="A3474" s="1223">
        <v>7</v>
      </c>
      <c r="B3474" s="1191" t="s">
        <v>1882</v>
      </c>
      <c r="C3474" s="325" t="s">
        <v>3785</v>
      </c>
      <c r="D3474" s="325" t="s">
        <v>3786</v>
      </c>
      <c r="E3474" s="1049">
        <v>924</v>
      </c>
      <c r="F3474" s="969">
        <v>924</v>
      </c>
      <c r="G3474" s="969">
        <v>508.20000000000005</v>
      </c>
      <c r="H3474" s="969">
        <v>369.6</v>
      </c>
      <c r="I3474" s="969">
        <v>231</v>
      </c>
    </row>
    <row r="3475" spans="1:9" s="324" customFormat="1" ht="17.25">
      <c r="A3475" s="1223"/>
      <c r="B3475" s="1191"/>
      <c r="C3475" s="325" t="s">
        <v>3785</v>
      </c>
      <c r="D3475" s="325" t="s">
        <v>3787</v>
      </c>
      <c r="E3475" s="1049">
        <v>770</v>
      </c>
      <c r="F3475" s="969">
        <v>770</v>
      </c>
      <c r="G3475" s="969">
        <v>423.50000000000006</v>
      </c>
      <c r="H3475" s="969">
        <v>308</v>
      </c>
      <c r="I3475" s="969">
        <v>192.5</v>
      </c>
    </row>
    <row r="3476" spans="1:9" s="324" customFormat="1" ht="17.25">
      <c r="A3476" s="326">
        <v>8</v>
      </c>
      <c r="B3476" s="325" t="s">
        <v>3788</v>
      </c>
      <c r="C3476" s="325" t="s">
        <v>3785</v>
      </c>
      <c r="D3476" s="325" t="s">
        <v>3789</v>
      </c>
      <c r="E3476" s="1049">
        <v>660</v>
      </c>
      <c r="F3476" s="969">
        <v>660</v>
      </c>
      <c r="G3476" s="969">
        <v>363.00000000000006</v>
      </c>
      <c r="H3476" s="969">
        <v>264</v>
      </c>
      <c r="I3476" s="969">
        <v>165</v>
      </c>
    </row>
    <row r="3477" spans="1:9" s="324" customFormat="1" ht="17.25">
      <c r="A3477" s="326">
        <v>9</v>
      </c>
      <c r="B3477" s="325" t="s">
        <v>1880</v>
      </c>
      <c r="C3477" s="325" t="s">
        <v>3790</v>
      </c>
      <c r="D3477" s="325" t="s">
        <v>3791</v>
      </c>
      <c r="E3477" s="1049">
        <v>660</v>
      </c>
      <c r="F3477" s="969">
        <v>660</v>
      </c>
      <c r="G3477" s="969">
        <v>363.00000000000006</v>
      </c>
      <c r="H3477" s="969">
        <v>264</v>
      </c>
      <c r="I3477" s="969">
        <v>165</v>
      </c>
    </row>
    <row r="3478" spans="1:9" s="324" customFormat="1" ht="17.25">
      <c r="A3478" s="326">
        <v>10</v>
      </c>
      <c r="B3478" s="325" t="s">
        <v>3792</v>
      </c>
      <c r="C3478" s="325" t="s">
        <v>3790</v>
      </c>
      <c r="D3478" s="325" t="s">
        <v>3793</v>
      </c>
      <c r="E3478" s="1049">
        <v>660</v>
      </c>
      <c r="F3478" s="969">
        <v>660</v>
      </c>
      <c r="G3478" s="969">
        <v>363.00000000000006</v>
      </c>
      <c r="H3478" s="969">
        <v>264</v>
      </c>
      <c r="I3478" s="969">
        <v>165</v>
      </c>
    </row>
    <row r="3479" spans="1:9" s="324" customFormat="1" ht="17.25" customHeight="1">
      <c r="A3479" s="1223">
        <v>11</v>
      </c>
      <c r="B3479" s="1191" t="s">
        <v>3794</v>
      </c>
      <c r="C3479" s="325" t="s">
        <v>3795</v>
      </c>
      <c r="D3479" s="325" t="s">
        <v>3796</v>
      </c>
      <c r="E3479" s="1049">
        <v>1650</v>
      </c>
      <c r="F3479" s="969">
        <v>1650</v>
      </c>
      <c r="G3479" s="969">
        <v>907.50000000000011</v>
      </c>
      <c r="H3479" s="969">
        <v>660</v>
      </c>
      <c r="I3479" s="969">
        <v>412.5</v>
      </c>
    </row>
    <row r="3480" spans="1:9" s="324" customFormat="1" ht="17.25">
      <c r="A3480" s="1223"/>
      <c r="B3480" s="1191"/>
      <c r="C3480" s="325" t="s">
        <v>3796</v>
      </c>
      <c r="D3480" s="325" t="s">
        <v>3797</v>
      </c>
      <c r="E3480" s="1049">
        <v>825</v>
      </c>
      <c r="F3480" s="969">
        <v>825</v>
      </c>
      <c r="G3480" s="969">
        <v>453.75000000000006</v>
      </c>
      <c r="H3480" s="969">
        <v>330</v>
      </c>
      <c r="I3480" s="969">
        <v>206.25</v>
      </c>
    </row>
    <row r="3481" spans="1:9" s="324" customFormat="1" ht="17.25">
      <c r="A3481" s="326">
        <v>12</v>
      </c>
      <c r="B3481" s="325" t="s">
        <v>3798</v>
      </c>
      <c r="C3481" s="325" t="s">
        <v>3799</v>
      </c>
      <c r="D3481" s="325" t="s">
        <v>3800</v>
      </c>
      <c r="E3481" s="1049">
        <v>924</v>
      </c>
      <c r="F3481" s="969">
        <v>924</v>
      </c>
      <c r="G3481" s="969">
        <v>508.20000000000005</v>
      </c>
      <c r="H3481" s="969">
        <v>369.6</v>
      </c>
      <c r="I3481" s="969">
        <v>231</v>
      </c>
    </row>
    <row r="3482" spans="1:9" s="324" customFormat="1" ht="17.25">
      <c r="A3482" s="326">
        <v>13</v>
      </c>
      <c r="B3482" s="325" t="s">
        <v>3801</v>
      </c>
      <c r="C3482" s="325" t="s">
        <v>3766</v>
      </c>
      <c r="D3482" s="325" t="s">
        <v>3802</v>
      </c>
      <c r="E3482" s="1049">
        <v>1001</v>
      </c>
      <c r="F3482" s="969">
        <v>1001</v>
      </c>
      <c r="G3482" s="969">
        <v>550.54999999999995</v>
      </c>
      <c r="H3482" s="969">
        <v>400.4</v>
      </c>
      <c r="I3482" s="969">
        <v>250.25</v>
      </c>
    </row>
    <row r="3483" spans="1:9" s="324" customFormat="1" ht="17.25">
      <c r="A3483" s="326">
        <v>14</v>
      </c>
      <c r="B3483" s="325" t="s">
        <v>3803</v>
      </c>
      <c r="C3483" s="325" t="s">
        <v>3804</v>
      </c>
      <c r="D3483" s="325" t="s">
        <v>3805</v>
      </c>
      <c r="E3483" s="1049">
        <v>550</v>
      </c>
      <c r="F3483" s="969">
        <v>550</v>
      </c>
      <c r="G3483" s="969">
        <v>302.5</v>
      </c>
      <c r="H3483" s="969">
        <v>220</v>
      </c>
      <c r="I3483" s="969">
        <v>137.5</v>
      </c>
    </row>
    <row r="3484" spans="1:9" s="324" customFormat="1" ht="17.25">
      <c r="A3484" s="326">
        <v>15</v>
      </c>
      <c r="B3484" s="325" t="s">
        <v>3806</v>
      </c>
      <c r="C3484" s="325" t="s">
        <v>3804</v>
      </c>
      <c r="D3484" s="325" t="s">
        <v>3805</v>
      </c>
      <c r="E3484" s="1049">
        <v>550</v>
      </c>
      <c r="F3484" s="969">
        <v>550</v>
      </c>
      <c r="G3484" s="969">
        <v>302.5</v>
      </c>
      <c r="H3484" s="969">
        <v>220</v>
      </c>
      <c r="I3484" s="969">
        <v>137.5</v>
      </c>
    </row>
    <row r="3485" spans="1:9" s="324" customFormat="1" ht="17.25">
      <c r="A3485" s="326">
        <v>16</v>
      </c>
      <c r="B3485" s="325" t="s">
        <v>3807</v>
      </c>
      <c r="C3485" s="325" t="s">
        <v>3808</v>
      </c>
      <c r="D3485" s="325" t="s">
        <v>3809</v>
      </c>
      <c r="E3485" s="1049">
        <v>550</v>
      </c>
      <c r="F3485" s="969">
        <v>550</v>
      </c>
      <c r="G3485" s="969">
        <v>302.5</v>
      </c>
      <c r="H3485" s="969">
        <v>220</v>
      </c>
      <c r="I3485" s="969">
        <v>137.5</v>
      </c>
    </row>
    <row r="3486" spans="1:9" s="324" customFormat="1" ht="17.25">
      <c r="A3486" s="326">
        <v>17</v>
      </c>
      <c r="B3486" s="325" t="s">
        <v>3810</v>
      </c>
      <c r="C3486" s="325" t="s">
        <v>3811</v>
      </c>
      <c r="D3486" s="325" t="s">
        <v>3812</v>
      </c>
      <c r="E3486" s="1049">
        <v>550</v>
      </c>
      <c r="F3486" s="969">
        <v>550</v>
      </c>
      <c r="G3486" s="969">
        <v>302.5</v>
      </c>
      <c r="H3486" s="969">
        <v>220</v>
      </c>
      <c r="I3486" s="969">
        <v>137.5</v>
      </c>
    </row>
    <row r="3487" spans="1:9" s="324" customFormat="1" ht="17.25">
      <c r="A3487" s="326">
        <v>18</v>
      </c>
      <c r="B3487" s="325" t="s">
        <v>3813</v>
      </c>
      <c r="C3487" s="325" t="s">
        <v>3814</v>
      </c>
      <c r="D3487" s="325" t="s">
        <v>3815</v>
      </c>
      <c r="E3487" s="1049">
        <v>726</v>
      </c>
      <c r="F3487" s="969">
        <v>726</v>
      </c>
      <c r="G3487" s="969">
        <v>399.30000000000007</v>
      </c>
      <c r="H3487" s="969">
        <v>290.39999999999998</v>
      </c>
      <c r="I3487" s="969">
        <v>181.5</v>
      </c>
    </row>
    <row r="3488" spans="1:9" s="324" customFormat="1" ht="17.25">
      <c r="A3488" s="326">
        <v>19</v>
      </c>
      <c r="B3488" s="325" t="s">
        <v>3816</v>
      </c>
      <c r="C3488" s="325" t="s">
        <v>3815</v>
      </c>
      <c r="D3488" s="325" t="s">
        <v>3817</v>
      </c>
      <c r="E3488" s="1049">
        <v>1001</v>
      </c>
      <c r="F3488" s="969">
        <v>1001</v>
      </c>
      <c r="G3488" s="969">
        <v>550.54999999999995</v>
      </c>
      <c r="H3488" s="969">
        <v>400.4</v>
      </c>
      <c r="I3488" s="969">
        <v>250.25</v>
      </c>
    </row>
    <row r="3489" spans="1:9" s="324" customFormat="1" ht="17.25">
      <c r="A3489" s="326">
        <v>20</v>
      </c>
      <c r="B3489" s="325" t="s">
        <v>3818</v>
      </c>
      <c r="C3489" s="325" t="s">
        <v>3814</v>
      </c>
      <c r="D3489" s="325" t="s">
        <v>3815</v>
      </c>
      <c r="E3489" s="1049">
        <v>1001</v>
      </c>
      <c r="F3489" s="969">
        <v>1001</v>
      </c>
      <c r="G3489" s="969">
        <v>550.54999999999995</v>
      </c>
      <c r="H3489" s="969">
        <v>400.4</v>
      </c>
      <c r="I3489" s="969">
        <v>250.25</v>
      </c>
    </row>
    <row r="3490" spans="1:9" s="324" customFormat="1" ht="17.25">
      <c r="A3490" s="326">
        <v>21</v>
      </c>
      <c r="B3490" s="325" t="s">
        <v>3819</v>
      </c>
      <c r="C3490" s="325" t="s">
        <v>3820</v>
      </c>
      <c r="D3490" s="325" t="s">
        <v>3789</v>
      </c>
      <c r="E3490" s="1049">
        <v>715</v>
      </c>
      <c r="F3490" s="969">
        <v>715</v>
      </c>
      <c r="G3490" s="969">
        <v>393.25000000000006</v>
      </c>
      <c r="H3490" s="969">
        <v>286</v>
      </c>
      <c r="I3490" s="969">
        <v>178.75</v>
      </c>
    </row>
    <row r="3491" spans="1:9" s="324" customFormat="1" ht="17.25">
      <c r="A3491" s="326">
        <v>22</v>
      </c>
      <c r="B3491" s="325" t="s">
        <v>3821</v>
      </c>
      <c r="C3491" s="325" t="s">
        <v>3811</v>
      </c>
      <c r="D3491" s="325" t="s">
        <v>3812</v>
      </c>
      <c r="E3491" s="1049">
        <v>550</v>
      </c>
      <c r="F3491" s="969">
        <v>550</v>
      </c>
      <c r="G3491" s="969">
        <v>302.5</v>
      </c>
      <c r="H3491" s="969">
        <v>220</v>
      </c>
      <c r="I3491" s="969">
        <v>137.5</v>
      </c>
    </row>
    <row r="3492" spans="1:9" s="324" customFormat="1" ht="17.25">
      <c r="A3492" s="326">
        <v>23</v>
      </c>
      <c r="B3492" s="325" t="s">
        <v>3822</v>
      </c>
      <c r="C3492" s="325" t="s">
        <v>3809</v>
      </c>
      <c r="D3492" s="325" t="s">
        <v>3823</v>
      </c>
      <c r="E3492" s="1049">
        <v>924</v>
      </c>
      <c r="F3492" s="969">
        <v>924</v>
      </c>
      <c r="G3492" s="969">
        <v>508.20000000000005</v>
      </c>
      <c r="H3492" s="969">
        <v>369.6</v>
      </c>
      <c r="I3492" s="969">
        <v>231</v>
      </c>
    </row>
    <row r="3493" spans="1:9" s="324" customFormat="1" ht="17.25">
      <c r="A3493" s="326"/>
      <c r="B3493" s="1258" t="s">
        <v>3824</v>
      </c>
      <c r="C3493" s="1258"/>
      <c r="D3493" s="1258"/>
      <c r="E3493" s="1049">
        <v>0</v>
      </c>
      <c r="F3493" s="969"/>
      <c r="G3493" s="969"/>
      <c r="H3493" s="969"/>
      <c r="I3493" s="969"/>
    </row>
    <row r="3494" spans="1:9" s="324" customFormat="1" ht="17.25">
      <c r="A3494" s="326">
        <v>24</v>
      </c>
      <c r="B3494" s="325" t="s">
        <v>1879</v>
      </c>
      <c r="C3494" s="325" t="s">
        <v>3825</v>
      </c>
      <c r="D3494" s="325" t="s">
        <v>3826</v>
      </c>
      <c r="E3494" s="1049">
        <v>660</v>
      </c>
      <c r="F3494" s="969">
        <v>660</v>
      </c>
      <c r="G3494" s="969">
        <v>363.00000000000006</v>
      </c>
      <c r="H3494" s="969">
        <v>264</v>
      </c>
      <c r="I3494" s="969">
        <v>165</v>
      </c>
    </row>
    <row r="3495" spans="1:9" s="324" customFormat="1" ht="17.25">
      <c r="A3495" s="326">
        <v>25</v>
      </c>
      <c r="B3495" s="325" t="s">
        <v>1886</v>
      </c>
      <c r="C3495" s="325" t="s">
        <v>3826</v>
      </c>
      <c r="D3495" s="325" t="s">
        <v>3827</v>
      </c>
      <c r="E3495" s="1049">
        <v>858</v>
      </c>
      <c r="F3495" s="969">
        <v>858</v>
      </c>
      <c r="G3495" s="969">
        <v>471.90000000000003</v>
      </c>
      <c r="H3495" s="969">
        <v>343.2</v>
      </c>
      <c r="I3495" s="969">
        <v>214.5</v>
      </c>
    </row>
    <row r="3496" spans="1:9" s="324" customFormat="1" ht="17.25">
      <c r="A3496" s="326">
        <v>26</v>
      </c>
      <c r="B3496" s="325" t="s">
        <v>3828</v>
      </c>
      <c r="C3496" s="325" t="s">
        <v>3829</v>
      </c>
      <c r="D3496" s="325" t="s">
        <v>3827</v>
      </c>
      <c r="E3496" s="1049">
        <v>1584</v>
      </c>
      <c r="F3496" s="969">
        <v>1584</v>
      </c>
      <c r="G3496" s="969">
        <v>871.20000000000016</v>
      </c>
      <c r="H3496" s="969">
        <v>633.6</v>
      </c>
      <c r="I3496" s="969">
        <v>396</v>
      </c>
    </row>
    <row r="3497" spans="1:9" s="324" customFormat="1" ht="17.25">
      <c r="A3497" s="326">
        <v>27</v>
      </c>
      <c r="B3497" s="325" t="s">
        <v>3830</v>
      </c>
      <c r="C3497" s="325" t="s">
        <v>3825</v>
      </c>
      <c r="D3497" s="325" t="s">
        <v>3831</v>
      </c>
      <c r="E3497" s="1049">
        <v>1980</v>
      </c>
      <c r="F3497" s="969">
        <v>1980</v>
      </c>
      <c r="G3497" s="969">
        <v>1089</v>
      </c>
      <c r="H3497" s="969">
        <v>792</v>
      </c>
      <c r="I3497" s="969">
        <v>495</v>
      </c>
    </row>
    <row r="3498" spans="1:9" s="324" customFormat="1" ht="17.25">
      <c r="A3498" s="326">
        <v>28</v>
      </c>
      <c r="B3498" s="325" t="s">
        <v>3832</v>
      </c>
      <c r="C3498" s="325" t="s">
        <v>3825</v>
      </c>
      <c r="D3498" s="325" t="s">
        <v>3833</v>
      </c>
      <c r="E3498" s="1049">
        <v>605</v>
      </c>
      <c r="F3498" s="969">
        <v>605</v>
      </c>
      <c r="G3498" s="969">
        <v>332.75</v>
      </c>
      <c r="H3498" s="969">
        <v>242</v>
      </c>
      <c r="I3498" s="969">
        <v>151.25</v>
      </c>
    </row>
    <row r="3499" spans="1:9" s="324" customFormat="1" ht="31.5">
      <c r="A3499" s="326">
        <v>29</v>
      </c>
      <c r="B3499" s="325" t="s">
        <v>3834</v>
      </c>
      <c r="C3499" s="325" t="s">
        <v>3825</v>
      </c>
      <c r="D3499" s="325" t="s">
        <v>3835</v>
      </c>
      <c r="E3499" s="1049">
        <v>1848</v>
      </c>
      <c r="F3499" s="969">
        <v>1848</v>
      </c>
      <c r="G3499" s="969">
        <v>1016.4000000000001</v>
      </c>
      <c r="H3499" s="969">
        <v>739.2</v>
      </c>
      <c r="I3499" s="969">
        <v>462</v>
      </c>
    </row>
    <row r="3500" spans="1:9" s="324" customFormat="1" ht="17.25">
      <c r="A3500" s="326">
        <v>30</v>
      </c>
      <c r="B3500" s="325" t="s">
        <v>3777</v>
      </c>
      <c r="C3500" s="325" t="s">
        <v>3825</v>
      </c>
      <c r="D3500" s="325" t="s">
        <v>3836</v>
      </c>
      <c r="E3500" s="1049">
        <v>550</v>
      </c>
      <c r="F3500" s="969">
        <v>550</v>
      </c>
      <c r="G3500" s="969">
        <v>302.5</v>
      </c>
      <c r="H3500" s="969">
        <v>220</v>
      </c>
      <c r="I3500" s="969">
        <v>137.5</v>
      </c>
    </row>
    <row r="3501" spans="1:9" s="324" customFormat="1" ht="17.25">
      <c r="A3501" s="326">
        <v>31</v>
      </c>
      <c r="B3501" s="325" t="s">
        <v>3837</v>
      </c>
      <c r="C3501" s="325" t="s">
        <v>3825</v>
      </c>
      <c r="D3501" s="325" t="s">
        <v>3835</v>
      </c>
      <c r="E3501" s="1049">
        <v>660</v>
      </c>
      <c r="F3501" s="969">
        <v>660</v>
      </c>
      <c r="G3501" s="969">
        <v>363.00000000000006</v>
      </c>
      <c r="H3501" s="969">
        <v>264</v>
      </c>
      <c r="I3501" s="969">
        <v>165</v>
      </c>
    </row>
    <row r="3502" spans="1:9" s="324" customFormat="1" ht="17.25">
      <c r="A3502" s="326">
        <v>32</v>
      </c>
      <c r="B3502" s="325" t="s">
        <v>3838</v>
      </c>
      <c r="C3502" s="325" t="s">
        <v>3825</v>
      </c>
      <c r="D3502" s="325" t="s">
        <v>3835</v>
      </c>
      <c r="E3502" s="1049">
        <v>660</v>
      </c>
      <c r="F3502" s="969">
        <v>660</v>
      </c>
      <c r="G3502" s="969">
        <v>363.00000000000006</v>
      </c>
      <c r="H3502" s="969">
        <v>264</v>
      </c>
      <c r="I3502" s="969">
        <v>165</v>
      </c>
    </row>
    <row r="3503" spans="1:9" s="324" customFormat="1" ht="31.5">
      <c r="A3503" s="326">
        <v>33</v>
      </c>
      <c r="B3503" s="325" t="s">
        <v>3839</v>
      </c>
      <c r="C3503" s="325" t="s">
        <v>3840</v>
      </c>
      <c r="D3503" s="325" t="s">
        <v>3841</v>
      </c>
      <c r="E3503" s="1049">
        <v>660</v>
      </c>
      <c r="F3503" s="969">
        <v>660</v>
      </c>
      <c r="G3503" s="969">
        <v>363.00000000000006</v>
      </c>
      <c r="H3503" s="969">
        <v>264</v>
      </c>
      <c r="I3503" s="969">
        <v>165</v>
      </c>
    </row>
    <row r="3504" spans="1:9" s="324" customFormat="1" ht="17.25">
      <c r="A3504" s="326">
        <v>34</v>
      </c>
      <c r="B3504" s="325" t="s">
        <v>3842</v>
      </c>
      <c r="C3504" s="325" t="s">
        <v>3843</v>
      </c>
      <c r="D3504" s="325" t="s">
        <v>3844</v>
      </c>
      <c r="E3504" s="1049">
        <v>550</v>
      </c>
      <c r="F3504" s="969">
        <v>550</v>
      </c>
      <c r="G3504" s="969">
        <v>302.5</v>
      </c>
      <c r="H3504" s="969">
        <v>220</v>
      </c>
      <c r="I3504" s="969">
        <v>137.5</v>
      </c>
    </row>
    <row r="3505" spans="1:9" s="324" customFormat="1" ht="17.25">
      <c r="A3505" s="326">
        <v>35</v>
      </c>
      <c r="B3505" s="325" t="s">
        <v>3845</v>
      </c>
      <c r="C3505" s="325" t="s">
        <v>3833</v>
      </c>
      <c r="D3505" s="325" t="s">
        <v>3846</v>
      </c>
      <c r="E3505" s="1049">
        <v>605</v>
      </c>
      <c r="F3505" s="969">
        <v>605</v>
      </c>
      <c r="G3505" s="969">
        <v>332.75</v>
      </c>
      <c r="H3505" s="969">
        <v>242</v>
      </c>
      <c r="I3505" s="969">
        <v>151.25</v>
      </c>
    </row>
    <row r="3506" spans="1:9" s="324" customFormat="1" ht="17.25">
      <c r="A3506" s="326">
        <v>36</v>
      </c>
      <c r="B3506" s="325" t="s">
        <v>3847</v>
      </c>
      <c r="C3506" s="325" t="s">
        <v>3848</v>
      </c>
      <c r="D3506" s="325" t="s">
        <v>3849</v>
      </c>
      <c r="E3506" s="1049">
        <v>660</v>
      </c>
      <c r="F3506" s="969">
        <v>660</v>
      </c>
      <c r="G3506" s="969">
        <v>363.00000000000006</v>
      </c>
      <c r="H3506" s="969">
        <v>264</v>
      </c>
      <c r="I3506" s="969">
        <v>165</v>
      </c>
    </row>
    <row r="3507" spans="1:9" s="324" customFormat="1" ht="17.25">
      <c r="A3507" s="326">
        <v>37</v>
      </c>
      <c r="B3507" s="325" t="s">
        <v>3850</v>
      </c>
      <c r="C3507" s="325" t="s">
        <v>3848</v>
      </c>
      <c r="D3507" s="325" t="s">
        <v>3851</v>
      </c>
      <c r="E3507" s="1049">
        <v>770</v>
      </c>
      <c r="F3507" s="969">
        <v>770</v>
      </c>
      <c r="G3507" s="969">
        <v>423.50000000000006</v>
      </c>
      <c r="H3507" s="969">
        <v>308</v>
      </c>
      <c r="I3507" s="969">
        <v>192.5</v>
      </c>
    </row>
    <row r="3508" spans="1:9" s="324" customFormat="1" ht="17.25">
      <c r="A3508" s="326">
        <v>38</v>
      </c>
      <c r="B3508" s="325" t="s">
        <v>3852</v>
      </c>
      <c r="C3508" s="325" t="s">
        <v>3833</v>
      </c>
      <c r="D3508" s="325" t="s">
        <v>3809</v>
      </c>
      <c r="E3508" s="1049">
        <v>770</v>
      </c>
      <c r="F3508" s="969">
        <v>770</v>
      </c>
      <c r="G3508" s="969">
        <v>423.50000000000006</v>
      </c>
      <c r="H3508" s="969">
        <v>308</v>
      </c>
      <c r="I3508" s="969">
        <v>192.5</v>
      </c>
    </row>
    <row r="3509" spans="1:9" s="324" customFormat="1" ht="47.25">
      <c r="A3509" s="1223">
        <v>39</v>
      </c>
      <c r="B3509" s="1191" t="s">
        <v>3853</v>
      </c>
      <c r="C3509" s="325" t="s">
        <v>3833</v>
      </c>
      <c r="D3509" s="325" t="s">
        <v>3854</v>
      </c>
      <c r="E3509" s="1049">
        <v>924</v>
      </c>
      <c r="F3509" s="969">
        <v>924</v>
      </c>
      <c r="G3509" s="969">
        <v>508.20000000000005</v>
      </c>
      <c r="H3509" s="969">
        <v>369.6</v>
      </c>
      <c r="I3509" s="969">
        <v>231</v>
      </c>
    </row>
    <row r="3510" spans="1:9" s="324" customFormat="1" ht="47.25">
      <c r="A3510" s="1223"/>
      <c r="B3510" s="1191"/>
      <c r="C3510" s="325" t="s">
        <v>3833</v>
      </c>
      <c r="D3510" s="325" t="s">
        <v>3855</v>
      </c>
      <c r="E3510" s="1049">
        <v>792</v>
      </c>
      <c r="F3510" s="969">
        <v>792</v>
      </c>
      <c r="G3510" s="969">
        <v>435.60000000000008</v>
      </c>
      <c r="H3510" s="969">
        <v>316.8</v>
      </c>
      <c r="I3510" s="969">
        <v>198</v>
      </c>
    </row>
    <row r="3511" spans="1:9" s="324" customFormat="1" ht="31.5">
      <c r="A3511" s="326">
        <v>40</v>
      </c>
      <c r="B3511" s="325" t="s">
        <v>3856</v>
      </c>
      <c r="C3511" s="325" t="s">
        <v>3843</v>
      </c>
      <c r="D3511" s="325" t="s">
        <v>3841</v>
      </c>
      <c r="E3511" s="1049">
        <v>605</v>
      </c>
      <c r="F3511" s="969">
        <v>605</v>
      </c>
      <c r="G3511" s="969">
        <v>332.75</v>
      </c>
      <c r="H3511" s="969">
        <v>242</v>
      </c>
      <c r="I3511" s="969">
        <v>151.25</v>
      </c>
    </row>
    <row r="3512" spans="1:9" s="324" customFormat="1" ht="17.25">
      <c r="A3512" s="326">
        <v>41</v>
      </c>
      <c r="B3512" s="325" t="s">
        <v>3857</v>
      </c>
      <c r="C3512" s="325" t="s">
        <v>3843</v>
      </c>
      <c r="D3512" s="325" t="s">
        <v>3858</v>
      </c>
      <c r="E3512" s="1049">
        <v>660</v>
      </c>
      <c r="F3512" s="969">
        <v>660</v>
      </c>
      <c r="G3512" s="969">
        <v>363.00000000000006</v>
      </c>
      <c r="H3512" s="969">
        <v>264</v>
      </c>
      <c r="I3512" s="969">
        <v>165</v>
      </c>
    </row>
    <row r="3513" spans="1:9" s="324" customFormat="1" ht="31.5">
      <c r="A3513" s="326">
        <v>42</v>
      </c>
      <c r="B3513" s="325" t="s">
        <v>3859</v>
      </c>
      <c r="C3513" s="325" t="s">
        <v>3860</v>
      </c>
      <c r="D3513" s="325" t="s">
        <v>3861</v>
      </c>
      <c r="E3513" s="1049">
        <v>660</v>
      </c>
      <c r="F3513" s="969">
        <v>660</v>
      </c>
      <c r="G3513" s="969">
        <v>363.00000000000006</v>
      </c>
      <c r="H3513" s="969">
        <v>264</v>
      </c>
      <c r="I3513" s="969">
        <v>165</v>
      </c>
    </row>
    <row r="3514" spans="1:9" s="324" customFormat="1" ht="17.25">
      <c r="A3514" s="326">
        <v>43</v>
      </c>
      <c r="B3514" s="325" t="s">
        <v>3862</v>
      </c>
      <c r="C3514" s="325" t="s">
        <v>3808</v>
      </c>
      <c r="D3514" s="325" t="s">
        <v>3858</v>
      </c>
      <c r="E3514" s="1049">
        <v>660</v>
      </c>
      <c r="F3514" s="969">
        <v>660</v>
      </c>
      <c r="G3514" s="969">
        <v>363.00000000000006</v>
      </c>
      <c r="H3514" s="969">
        <v>264</v>
      </c>
      <c r="I3514" s="969">
        <v>165</v>
      </c>
    </row>
    <row r="3515" spans="1:9" s="324" customFormat="1" ht="17.25">
      <c r="A3515" s="326">
        <v>44</v>
      </c>
      <c r="B3515" s="325" t="s">
        <v>3863</v>
      </c>
      <c r="C3515" s="325" t="s">
        <v>3843</v>
      </c>
      <c r="D3515" s="325" t="s">
        <v>3864</v>
      </c>
      <c r="E3515" s="1049">
        <v>605</v>
      </c>
      <c r="F3515" s="969">
        <v>605</v>
      </c>
      <c r="G3515" s="969">
        <v>332.75</v>
      </c>
      <c r="H3515" s="969">
        <v>242</v>
      </c>
      <c r="I3515" s="969">
        <v>151.25</v>
      </c>
    </row>
    <row r="3516" spans="1:9" s="324" customFormat="1" ht="17.25">
      <c r="A3516" s="1223">
        <v>45</v>
      </c>
      <c r="B3516" s="1191" t="s">
        <v>3865</v>
      </c>
      <c r="C3516" s="325" t="s">
        <v>3866</v>
      </c>
      <c r="D3516" s="325" t="s">
        <v>3867</v>
      </c>
      <c r="E3516" s="1049">
        <v>660</v>
      </c>
      <c r="F3516" s="969">
        <v>660</v>
      </c>
      <c r="G3516" s="969">
        <v>363.00000000000006</v>
      </c>
      <c r="H3516" s="969">
        <v>264</v>
      </c>
      <c r="I3516" s="969">
        <v>165</v>
      </c>
    </row>
    <row r="3517" spans="1:9" s="324" customFormat="1" ht="17.25">
      <c r="A3517" s="1223"/>
      <c r="B3517" s="1191"/>
      <c r="C3517" s="325" t="s">
        <v>3868</v>
      </c>
      <c r="D3517" s="325" t="s">
        <v>3869</v>
      </c>
      <c r="E3517" s="1049">
        <v>550</v>
      </c>
      <c r="F3517" s="969">
        <v>550</v>
      </c>
      <c r="G3517" s="969">
        <v>302.5</v>
      </c>
      <c r="H3517" s="969">
        <v>220</v>
      </c>
      <c r="I3517" s="969">
        <v>137.5</v>
      </c>
    </row>
    <row r="3518" spans="1:9" s="324" customFormat="1" ht="17.25">
      <c r="A3518" s="1223">
        <v>46</v>
      </c>
      <c r="B3518" s="1250" t="s">
        <v>3463</v>
      </c>
      <c r="C3518" s="325" t="s">
        <v>3870</v>
      </c>
      <c r="D3518" s="325" t="s">
        <v>3871</v>
      </c>
      <c r="E3518" s="1049">
        <v>605</v>
      </c>
      <c r="F3518" s="969">
        <v>605</v>
      </c>
      <c r="G3518" s="969">
        <v>332.75</v>
      </c>
      <c r="H3518" s="969">
        <v>242</v>
      </c>
      <c r="I3518" s="969">
        <v>151.25</v>
      </c>
    </row>
    <row r="3519" spans="1:9" s="324" customFormat="1" ht="17.25">
      <c r="A3519" s="1223"/>
      <c r="B3519" s="1250"/>
      <c r="C3519" s="325" t="s">
        <v>3871</v>
      </c>
      <c r="D3519" s="325" t="s">
        <v>3771</v>
      </c>
      <c r="E3519" s="1049">
        <v>550</v>
      </c>
      <c r="F3519" s="969">
        <v>550</v>
      </c>
      <c r="G3519" s="969">
        <v>302.5</v>
      </c>
      <c r="H3519" s="969">
        <v>220</v>
      </c>
      <c r="I3519" s="969">
        <v>137.5</v>
      </c>
    </row>
    <row r="3520" spans="1:9" s="324" customFormat="1" ht="25.15" customHeight="1">
      <c r="A3520" s="1223"/>
      <c r="B3520" s="1250"/>
      <c r="C3520" s="325" t="s">
        <v>3771</v>
      </c>
      <c r="D3520" s="325" t="s">
        <v>3872</v>
      </c>
      <c r="E3520" s="1049">
        <v>550</v>
      </c>
      <c r="F3520" s="969">
        <v>550</v>
      </c>
      <c r="G3520" s="969">
        <v>302.5</v>
      </c>
      <c r="H3520" s="969">
        <v>220</v>
      </c>
      <c r="I3520" s="969">
        <v>137.5</v>
      </c>
    </row>
    <row r="3521" spans="1:9" s="324" customFormat="1" ht="30" customHeight="1">
      <c r="A3521" s="1223"/>
      <c r="B3521" s="1250"/>
      <c r="C3521" s="325" t="s">
        <v>3872</v>
      </c>
      <c r="D3521" s="325" t="s">
        <v>3873</v>
      </c>
      <c r="E3521" s="1049">
        <v>605</v>
      </c>
      <c r="F3521" s="969">
        <v>605</v>
      </c>
      <c r="G3521" s="969">
        <v>332.75</v>
      </c>
      <c r="H3521" s="969">
        <v>242</v>
      </c>
      <c r="I3521" s="969">
        <v>151.25</v>
      </c>
    </row>
    <row r="3522" spans="1:9" s="324" customFormat="1" ht="28.9" customHeight="1">
      <c r="A3522" s="326">
        <v>47</v>
      </c>
      <c r="B3522" s="1191" t="s">
        <v>3874</v>
      </c>
      <c r="C3522" s="1191"/>
      <c r="D3522" s="1191"/>
      <c r="E3522" s="1049">
        <v>660</v>
      </c>
      <c r="F3522" s="969">
        <v>660</v>
      </c>
      <c r="G3522" s="969">
        <v>363.00000000000006</v>
      </c>
      <c r="H3522" s="969">
        <v>264</v>
      </c>
      <c r="I3522" s="969">
        <v>165</v>
      </c>
    </row>
    <row r="3523" spans="1:9" s="324" customFormat="1" ht="30" customHeight="1">
      <c r="A3523" s="326">
        <v>48</v>
      </c>
      <c r="B3523" s="1191" t="s">
        <v>3875</v>
      </c>
      <c r="C3523" s="1191"/>
      <c r="D3523" s="1191"/>
      <c r="E3523" s="1049">
        <v>660</v>
      </c>
      <c r="F3523" s="969">
        <v>660</v>
      </c>
      <c r="G3523" s="969">
        <v>363.00000000000006</v>
      </c>
      <c r="H3523" s="969">
        <v>264</v>
      </c>
      <c r="I3523" s="969">
        <v>165</v>
      </c>
    </row>
    <row r="3524" spans="1:9" s="324" customFormat="1" ht="17.25" customHeight="1">
      <c r="A3524" s="326">
        <v>49</v>
      </c>
      <c r="B3524" s="1191" t="s">
        <v>3876</v>
      </c>
      <c r="C3524" s="1191"/>
      <c r="D3524" s="1191"/>
      <c r="E3524" s="1049">
        <v>715</v>
      </c>
      <c r="F3524" s="969">
        <v>715</v>
      </c>
      <c r="G3524" s="969">
        <v>393.25000000000006</v>
      </c>
      <c r="H3524" s="969">
        <v>286</v>
      </c>
      <c r="I3524" s="969">
        <v>178.75</v>
      </c>
    </row>
    <row r="3525" spans="1:9" s="324" customFormat="1" ht="17.25" customHeight="1">
      <c r="A3525" s="326">
        <v>50</v>
      </c>
      <c r="B3525" s="1191" t="s">
        <v>3877</v>
      </c>
      <c r="C3525" s="1191"/>
      <c r="D3525" s="1191"/>
      <c r="E3525" s="1049">
        <v>715</v>
      </c>
      <c r="F3525" s="969">
        <v>715</v>
      </c>
      <c r="G3525" s="969">
        <v>393.25000000000006</v>
      </c>
      <c r="H3525" s="969">
        <v>286</v>
      </c>
      <c r="I3525" s="969">
        <v>178.75</v>
      </c>
    </row>
    <row r="3526" spans="1:9" s="324" customFormat="1" ht="17.25">
      <c r="A3526" s="326">
        <v>51</v>
      </c>
      <c r="B3526" s="325" t="s">
        <v>3878</v>
      </c>
      <c r="C3526" s="1191" t="s">
        <v>3879</v>
      </c>
      <c r="D3526" s="1191"/>
      <c r="E3526" s="1049">
        <v>550</v>
      </c>
      <c r="F3526" s="969">
        <v>550</v>
      </c>
      <c r="G3526" s="969">
        <v>302.5</v>
      </c>
      <c r="H3526" s="969">
        <v>220</v>
      </c>
      <c r="I3526" s="969">
        <v>137.5</v>
      </c>
    </row>
    <row r="3527" spans="1:9" s="324" customFormat="1" ht="17.25">
      <c r="A3527" s="326">
        <v>52</v>
      </c>
      <c r="B3527" s="325" t="s">
        <v>3878</v>
      </c>
      <c r="C3527" s="1191" t="s">
        <v>3880</v>
      </c>
      <c r="D3527" s="1191"/>
      <c r="E3527" s="1049">
        <v>550</v>
      </c>
      <c r="F3527" s="969">
        <v>550</v>
      </c>
      <c r="G3527" s="969">
        <v>302.5</v>
      </c>
      <c r="H3527" s="969">
        <v>220</v>
      </c>
      <c r="I3527" s="969">
        <v>137.5</v>
      </c>
    </row>
    <row r="3528" spans="1:9" s="324" customFormat="1" ht="17.25">
      <c r="A3528" s="348" t="s">
        <v>472</v>
      </c>
      <c r="B3528" s="350" t="s">
        <v>3881</v>
      </c>
      <c r="C3528" s="340"/>
      <c r="D3528" s="325"/>
      <c r="E3528" s="1049">
        <v>0</v>
      </c>
      <c r="F3528" s="969"/>
      <c r="G3528" s="969"/>
      <c r="H3528" s="969"/>
      <c r="I3528" s="969"/>
    </row>
    <row r="3529" spans="1:9" s="324" customFormat="1" ht="17.25">
      <c r="A3529" s="1223">
        <v>53</v>
      </c>
      <c r="B3529" s="1250" t="s">
        <v>3752</v>
      </c>
      <c r="C3529" s="325" t="s">
        <v>3882</v>
      </c>
      <c r="D3529" s="325" t="s">
        <v>3883</v>
      </c>
      <c r="E3529" s="1049">
        <v>715</v>
      </c>
      <c r="F3529" s="969">
        <v>715</v>
      </c>
      <c r="G3529" s="969">
        <v>393.25000000000006</v>
      </c>
      <c r="H3529" s="969">
        <v>286</v>
      </c>
      <c r="I3529" s="969">
        <v>178.75</v>
      </c>
    </row>
    <row r="3530" spans="1:9" s="324" customFormat="1" ht="17.25">
      <c r="A3530" s="1223"/>
      <c r="B3530" s="1250"/>
      <c r="C3530" s="325" t="s">
        <v>3883</v>
      </c>
      <c r="D3530" s="325" t="s">
        <v>3884</v>
      </c>
      <c r="E3530" s="1049">
        <v>1430</v>
      </c>
      <c r="F3530" s="969">
        <v>1430</v>
      </c>
      <c r="G3530" s="969">
        <v>786.50000000000011</v>
      </c>
      <c r="H3530" s="969">
        <v>572</v>
      </c>
      <c r="I3530" s="969">
        <v>357.5</v>
      </c>
    </row>
    <row r="3531" spans="1:9" s="324" customFormat="1" ht="17.25">
      <c r="A3531" s="1223"/>
      <c r="B3531" s="1250"/>
      <c r="C3531" s="325" t="s">
        <v>3884</v>
      </c>
      <c r="D3531" s="325" t="s">
        <v>3885</v>
      </c>
      <c r="E3531" s="1049">
        <v>1930.5</v>
      </c>
      <c r="F3531" s="969">
        <v>1930.5</v>
      </c>
      <c r="G3531" s="969">
        <v>1061.7750000000001</v>
      </c>
      <c r="H3531" s="969">
        <v>772.2</v>
      </c>
      <c r="I3531" s="969">
        <v>482.625</v>
      </c>
    </row>
    <row r="3532" spans="1:9" s="324" customFormat="1" ht="17.25">
      <c r="A3532" s="1223"/>
      <c r="B3532" s="1250"/>
      <c r="C3532" s="325" t="s">
        <v>3885</v>
      </c>
      <c r="D3532" s="325" t="s">
        <v>3886</v>
      </c>
      <c r="E3532" s="1049">
        <v>1430</v>
      </c>
      <c r="F3532" s="969">
        <v>1430</v>
      </c>
      <c r="G3532" s="969">
        <v>786.50000000000011</v>
      </c>
      <c r="H3532" s="969">
        <v>572</v>
      </c>
      <c r="I3532" s="969">
        <v>357.5</v>
      </c>
    </row>
    <row r="3533" spans="1:9" s="324" customFormat="1" ht="17.25">
      <c r="A3533" s="1223"/>
      <c r="B3533" s="1250"/>
      <c r="C3533" s="325" t="s">
        <v>3886</v>
      </c>
      <c r="D3533" s="325" t="s">
        <v>3887</v>
      </c>
      <c r="E3533" s="1049">
        <v>1716</v>
      </c>
      <c r="F3533" s="969">
        <v>1716</v>
      </c>
      <c r="G3533" s="969">
        <v>943.80000000000007</v>
      </c>
      <c r="H3533" s="969">
        <v>686.4</v>
      </c>
      <c r="I3533" s="969">
        <v>429</v>
      </c>
    </row>
    <row r="3534" spans="1:9" s="324" customFormat="1" ht="17.25">
      <c r="A3534" s="1223"/>
      <c r="B3534" s="1250"/>
      <c r="C3534" s="325" t="s">
        <v>3887</v>
      </c>
      <c r="D3534" s="325" t="s">
        <v>3753</v>
      </c>
      <c r="E3534" s="1049">
        <v>1787.5</v>
      </c>
      <c r="F3534" s="969">
        <v>1787.5</v>
      </c>
      <c r="G3534" s="969">
        <v>983.12500000000011</v>
      </c>
      <c r="H3534" s="969">
        <v>715</v>
      </c>
      <c r="I3534" s="969">
        <v>446.875</v>
      </c>
    </row>
    <row r="3535" spans="1:9" s="324" customFormat="1" ht="31.5">
      <c r="A3535" s="1223"/>
      <c r="B3535" s="1250"/>
      <c r="C3535" s="325" t="s">
        <v>3753</v>
      </c>
      <c r="D3535" s="325" t="s">
        <v>3888</v>
      </c>
      <c r="E3535" s="1049">
        <v>1540</v>
      </c>
      <c r="F3535" s="969">
        <v>1540</v>
      </c>
      <c r="G3535" s="969">
        <v>847.00000000000011</v>
      </c>
      <c r="H3535" s="969">
        <v>616</v>
      </c>
      <c r="I3535" s="969">
        <v>385</v>
      </c>
    </row>
    <row r="3536" spans="1:9" s="324" customFormat="1" ht="31.5">
      <c r="A3536" s="1223"/>
      <c r="B3536" s="1250"/>
      <c r="C3536" s="325" t="s">
        <v>3888</v>
      </c>
      <c r="D3536" s="325" t="s">
        <v>3889</v>
      </c>
      <c r="E3536" s="1049">
        <v>825</v>
      </c>
      <c r="F3536" s="969">
        <v>825</v>
      </c>
      <c r="G3536" s="969">
        <v>453.75000000000006</v>
      </c>
      <c r="H3536" s="969">
        <v>330</v>
      </c>
      <c r="I3536" s="969">
        <v>206.25</v>
      </c>
    </row>
    <row r="3537" spans="1:9" s="324" customFormat="1" ht="17.25">
      <c r="A3537" s="1223"/>
      <c r="B3537" s="1250"/>
      <c r="C3537" s="325" t="s">
        <v>3889</v>
      </c>
      <c r="D3537" s="325" t="s">
        <v>3890</v>
      </c>
      <c r="E3537" s="1049">
        <v>929.5</v>
      </c>
      <c r="F3537" s="969">
        <v>929.5</v>
      </c>
      <c r="G3537" s="969">
        <v>511.22500000000008</v>
      </c>
      <c r="H3537" s="969">
        <v>371.8</v>
      </c>
      <c r="I3537" s="969">
        <v>232.375</v>
      </c>
    </row>
    <row r="3538" spans="1:9" s="324" customFormat="1" ht="17.25">
      <c r="A3538" s="1223"/>
      <c r="B3538" s="1250"/>
      <c r="C3538" s="325" t="s">
        <v>3891</v>
      </c>
      <c r="D3538" s="325" t="s">
        <v>3892</v>
      </c>
      <c r="E3538" s="1049">
        <v>929.5</v>
      </c>
      <c r="F3538" s="969">
        <v>929.5</v>
      </c>
      <c r="G3538" s="969">
        <v>511.22500000000008</v>
      </c>
      <c r="H3538" s="969">
        <v>371.8</v>
      </c>
      <c r="I3538" s="969">
        <v>232.375</v>
      </c>
    </row>
    <row r="3539" spans="1:9" s="324" customFormat="1" ht="17.25">
      <c r="A3539" s="1223"/>
      <c r="B3539" s="1250"/>
      <c r="C3539" s="325" t="s">
        <v>3892</v>
      </c>
      <c r="D3539" s="325" t="s">
        <v>3893</v>
      </c>
      <c r="E3539" s="1049">
        <v>646.79999999999995</v>
      </c>
      <c r="F3539" s="969">
        <v>646.79999999999995</v>
      </c>
      <c r="G3539" s="969">
        <v>355.74</v>
      </c>
      <c r="H3539" s="969">
        <v>258.72000000000003</v>
      </c>
      <c r="I3539" s="969">
        <v>161.69999999999999</v>
      </c>
    </row>
    <row r="3540" spans="1:9" s="324" customFormat="1" ht="30" customHeight="1">
      <c r="A3540" s="1223"/>
      <c r="B3540" s="1250"/>
      <c r="C3540" s="325" t="s">
        <v>3893</v>
      </c>
      <c r="D3540" s="325" t="s">
        <v>3894</v>
      </c>
      <c r="E3540" s="1049">
        <v>786.5</v>
      </c>
      <c r="F3540" s="969">
        <v>786.5</v>
      </c>
      <c r="G3540" s="969">
        <v>432.57500000000005</v>
      </c>
      <c r="H3540" s="969">
        <v>314.60000000000002</v>
      </c>
      <c r="I3540" s="969">
        <v>196.625</v>
      </c>
    </row>
    <row r="3541" spans="1:9" s="324" customFormat="1" ht="17.25">
      <c r="A3541" s="1223"/>
      <c r="B3541" s="1250"/>
      <c r="C3541" s="325" t="s">
        <v>3894</v>
      </c>
      <c r="D3541" s="325" t="s">
        <v>3895</v>
      </c>
      <c r="E3541" s="1049">
        <v>643.5</v>
      </c>
      <c r="F3541" s="969">
        <v>643.5</v>
      </c>
      <c r="G3541" s="969">
        <v>353.92500000000001</v>
      </c>
      <c r="H3541" s="969">
        <v>257.39999999999998</v>
      </c>
      <c r="I3541" s="969">
        <v>160.875</v>
      </c>
    </row>
    <row r="3542" spans="1:9" s="324" customFormat="1" ht="17.25">
      <c r="A3542" s="1223"/>
      <c r="B3542" s="1250"/>
      <c r="C3542" s="325" t="s">
        <v>3895</v>
      </c>
      <c r="D3542" s="325" t="s">
        <v>3896</v>
      </c>
      <c r="E3542" s="1049">
        <v>500.5</v>
      </c>
      <c r="F3542" s="969">
        <v>500.5</v>
      </c>
      <c r="G3542" s="969">
        <v>275.27499999999998</v>
      </c>
      <c r="H3542" s="969">
        <v>200.2</v>
      </c>
      <c r="I3542" s="969">
        <v>125.125</v>
      </c>
    </row>
    <row r="3543" spans="1:9" s="324" customFormat="1" ht="17.25" customHeight="1">
      <c r="A3543" s="1223">
        <v>54</v>
      </c>
      <c r="B3543" s="1191" t="s">
        <v>3897</v>
      </c>
      <c r="C3543" s="325" t="s">
        <v>3898</v>
      </c>
      <c r="D3543" s="325" t="s">
        <v>3899</v>
      </c>
      <c r="E3543" s="1049">
        <v>1573</v>
      </c>
      <c r="F3543" s="969">
        <v>1573</v>
      </c>
      <c r="G3543" s="969">
        <v>865.15000000000009</v>
      </c>
      <c r="H3543" s="969">
        <v>629.20000000000005</v>
      </c>
      <c r="I3543" s="969">
        <v>393.25</v>
      </c>
    </row>
    <row r="3544" spans="1:9" s="324" customFormat="1" ht="31.5">
      <c r="A3544" s="1223"/>
      <c r="B3544" s="1191"/>
      <c r="C3544" s="325" t="s">
        <v>3899</v>
      </c>
      <c r="D3544" s="325" t="s">
        <v>3900</v>
      </c>
      <c r="E3544" s="1049">
        <v>1215.5</v>
      </c>
      <c r="F3544" s="969">
        <v>1215.5</v>
      </c>
      <c r="G3544" s="969">
        <v>668.52499999999998</v>
      </c>
      <c r="H3544" s="969">
        <v>486.2</v>
      </c>
      <c r="I3544" s="969">
        <v>303.875</v>
      </c>
    </row>
    <row r="3545" spans="1:9" s="324" customFormat="1" ht="17.25">
      <c r="A3545" s="1223"/>
      <c r="B3545" s="1191"/>
      <c r="C3545" s="325" t="s">
        <v>3900</v>
      </c>
      <c r="D3545" s="325" t="s">
        <v>3901</v>
      </c>
      <c r="E3545" s="1049">
        <v>1430</v>
      </c>
      <c r="F3545" s="969">
        <v>1430</v>
      </c>
      <c r="G3545" s="969">
        <v>786.50000000000011</v>
      </c>
      <c r="H3545" s="969">
        <v>572</v>
      </c>
      <c r="I3545" s="969">
        <v>357.5</v>
      </c>
    </row>
    <row r="3546" spans="1:9" s="324" customFormat="1" ht="17.25">
      <c r="A3546" s="1223"/>
      <c r="B3546" s="1191"/>
      <c r="C3546" s="325" t="s">
        <v>3901</v>
      </c>
      <c r="D3546" s="325" t="s">
        <v>3902</v>
      </c>
      <c r="E3546" s="1049">
        <v>1287</v>
      </c>
      <c r="F3546" s="969">
        <v>1287</v>
      </c>
      <c r="G3546" s="969">
        <v>707.85</v>
      </c>
      <c r="H3546" s="969">
        <v>514.79999999999995</v>
      </c>
      <c r="I3546" s="969">
        <v>321.75</v>
      </c>
    </row>
    <row r="3547" spans="1:9" s="324" customFormat="1" ht="17.25">
      <c r="A3547" s="1223">
        <v>55</v>
      </c>
      <c r="B3547" s="1191" t="s">
        <v>3764</v>
      </c>
      <c r="C3547" s="325" t="s">
        <v>3903</v>
      </c>
      <c r="D3547" s="325" t="s">
        <v>2911</v>
      </c>
      <c r="E3547" s="1049">
        <v>715</v>
      </c>
      <c r="F3547" s="969">
        <v>715</v>
      </c>
      <c r="G3547" s="969">
        <v>393.25000000000006</v>
      </c>
      <c r="H3547" s="969">
        <v>286</v>
      </c>
      <c r="I3547" s="969">
        <v>178.75</v>
      </c>
    </row>
    <row r="3548" spans="1:9" s="324" customFormat="1" ht="31.5">
      <c r="A3548" s="1223"/>
      <c r="B3548" s="1191"/>
      <c r="C3548" s="325" t="s">
        <v>3904</v>
      </c>
      <c r="D3548" s="325" t="s">
        <v>3905</v>
      </c>
      <c r="E3548" s="1049">
        <v>715</v>
      </c>
      <c r="F3548" s="969">
        <v>715</v>
      </c>
      <c r="G3548" s="969">
        <v>393.25000000000006</v>
      </c>
      <c r="H3548" s="969">
        <v>286</v>
      </c>
      <c r="I3548" s="969">
        <v>178.75</v>
      </c>
    </row>
    <row r="3549" spans="1:9" s="324" customFormat="1" ht="17.25">
      <c r="A3549" s="1223"/>
      <c r="B3549" s="1191"/>
      <c r="C3549" s="325" t="s">
        <v>3906</v>
      </c>
      <c r="D3549" s="325" t="s">
        <v>3907</v>
      </c>
      <c r="E3549" s="1049">
        <v>715</v>
      </c>
      <c r="F3549" s="969">
        <v>715</v>
      </c>
      <c r="G3549" s="969">
        <v>393.25000000000006</v>
      </c>
      <c r="H3549" s="969">
        <v>286</v>
      </c>
      <c r="I3549" s="969">
        <v>178.75</v>
      </c>
    </row>
    <row r="3550" spans="1:9" s="324" customFormat="1" ht="17.25">
      <c r="A3550" s="1223"/>
      <c r="B3550" s="1191"/>
      <c r="C3550" s="325" t="s">
        <v>3908</v>
      </c>
      <c r="D3550" s="325" t="s">
        <v>3909</v>
      </c>
      <c r="E3550" s="1049">
        <v>1287</v>
      </c>
      <c r="F3550" s="969">
        <v>1287</v>
      </c>
      <c r="G3550" s="969">
        <v>707.85</v>
      </c>
      <c r="H3550" s="969">
        <v>514.79999999999995</v>
      </c>
      <c r="I3550" s="969">
        <v>321.75</v>
      </c>
    </row>
    <row r="3551" spans="1:9" s="324" customFormat="1" ht="17.25" customHeight="1">
      <c r="A3551" s="351" t="s">
        <v>3910</v>
      </c>
      <c r="B3551" s="1191" t="s">
        <v>3911</v>
      </c>
      <c r="C3551" s="1191"/>
      <c r="D3551" s="1191"/>
      <c r="E3551" s="1049">
        <v>715</v>
      </c>
      <c r="F3551" s="969">
        <v>715</v>
      </c>
      <c r="G3551" s="969">
        <v>393.25000000000006</v>
      </c>
      <c r="H3551" s="969">
        <v>286</v>
      </c>
      <c r="I3551" s="969">
        <v>178.75</v>
      </c>
    </row>
    <row r="3552" spans="1:9" s="324" customFormat="1" ht="17.25" customHeight="1">
      <c r="A3552" s="351" t="s">
        <v>3912</v>
      </c>
      <c r="B3552" s="1191" t="s">
        <v>3913</v>
      </c>
      <c r="C3552" s="1191"/>
      <c r="D3552" s="1191"/>
      <c r="E3552" s="1049">
        <v>429</v>
      </c>
      <c r="F3552" s="969">
        <v>429</v>
      </c>
      <c r="G3552" s="969">
        <v>235.95000000000002</v>
      </c>
      <c r="H3552" s="969">
        <v>171.6</v>
      </c>
      <c r="I3552" s="969">
        <v>107.25</v>
      </c>
    </row>
    <row r="3553" spans="1:9" s="324" customFormat="1" ht="17.25" customHeight="1">
      <c r="A3553" s="351" t="s">
        <v>3914</v>
      </c>
      <c r="B3553" s="1191" t="s">
        <v>3915</v>
      </c>
      <c r="C3553" s="1191"/>
      <c r="D3553" s="1191"/>
      <c r="E3553" s="1049">
        <v>440</v>
      </c>
      <c r="F3553" s="969">
        <v>440</v>
      </c>
      <c r="G3553" s="969">
        <v>242.00000000000003</v>
      </c>
      <c r="H3553" s="969">
        <v>176</v>
      </c>
      <c r="I3553" s="969">
        <v>110</v>
      </c>
    </row>
    <row r="3554" spans="1:9" s="324" customFormat="1" ht="17.25">
      <c r="A3554" s="351" t="s">
        <v>3916</v>
      </c>
      <c r="B3554" s="325" t="s">
        <v>3917</v>
      </c>
      <c r="C3554" s="325" t="s">
        <v>3918</v>
      </c>
      <c r="D3554" s="325" t="s">
        <v>3919</v>
      </c>
      <c r="E3554" s="1049">
        <v>550</v>
      </c>
      <c r="F3554" s="969">
        <v>550</v>
      </c>
      <c r="G3554" s="969">
        <v>302.5</v>
      </c>
      <c r="H3554" s="969">
        <v>220</v>
      </c>
      <c r="I3554" s="969">
        <v>137.5</v>
      </c>
    </row>
    <row r="3555" spans="1:9" s="324" customFormat="1" ht="17.25">
      <c r="A3555" s="351" t="s">
        <v>3920</v>
      </c>
      <c r="B3555" s="325" t="s">
        <v>209</v>
      </c>
      <c r="C3555" s="325" t="s">
        <v>3921</v>
      </c>
      <c r="D3555" s="325" t="s">
        <v>3922</v>
      </c>
      <c r="E3555" s="1049">
        <v>1287</v>
      </c>
      <c r="F3555" s="969">
        <v>1287</v>
      </c>
      <c r="G3555" s="969">
        <v>707.85</v>
      </c>
      <c r="H3555" s="969">
        <v>514.79999999999995</v>
      </c>
      <c r="I3555" s="969">
        <v>321.75</v>
      </c>
    </row>
    <row r="3556" spans="1:9" s="324" customFormat="1" ht="17.25" customHeight="1">
      <c r="A3556" s="1259" t="s">
        <v>3923</v>
      </c>
      <c r="B3556" s="1191" t="s">
        <v>3924</v>
      </c>
      <c r="C3556" s="325" t="s">
        <v>3752</v>
      </c>
      <c r="D3556" s="325" t="s">
        <v>3889</v>
      </c>
      <c r="E3556" s="1049">
        <v>264</v>
      </c>
      <c r="F3556" s="969">
        <v>264</v>
      </c>
      <c r="G3556" s="969">
        <v>145.19999999999999</v>
      </c>
      <c r="H3556" s="969">
        <v>105.6</v>
      </c>
      <c r="I3556" s="969">
        <v>66</v>
      </c>
    </row>
    <row r="3557" spans="1:9" s="324" customFormat="1" ht="17.25">
      <c r="A3557" s="1223"/>
      <c r="B3557" s="1191"/>
      <c r="C3557" s="325" t="s">
        <v>3889</v>
      </c>
      <c r="D3557" s="325" t="s">
        <v>3925</v>
      </c>
      <c r="E3557" s="1049">
        <v>247.5</v>
      </c>
      <c r="F3557" s="969">
        <v>247.5</v>
      </c>
      <c r="G3557" s="969">
        <v>136.125</v>
      </c>
      <c r="H3557" s="969">
        <v>99</v>
      </c>
      <c r="I3557" s="969">
        <v>61.875</v>
      </c>
    </row>
    <row r="3558" spans="1:9" s="324" customFormat="1" ht="31.5">
      <c r="A3558" s="1223"/>
      <c r="B3558" s="1191"/>
      <c r="C3558" s="325" t="s">
        <v>3926</v>
      </c>
      <c r="D3558" s="325" t="s">
        <v>3927</v>
      </c>
      <c r="E3558" s="1049">
        <v>264</v>
      </c>
      <c r="F3558" s="969">
        <v>264</v>
      </c>
      <c r="G3558" s="969">
        <v>145.19999999999999</v>
      </c>
      <c r="H3558" s="969">
        <v>105.6</v>
      </c>
      <c r="I3558" s="969">
        <v>66</v>
      </c>
    </row>
    <row r="3559" spans="1:9" s="324" customFormat="1" ht="17.25">
      <c r="A3559" s="1223"/>
      <c r="B3559" s="1191"/>
      <c r="C3559" s="325" t="s">
        <v>3928</v>
      </c>
      <c r="D3559" s="325" t="s">
        <v>3929</v>
      </c>
      <c r="E3559" s="1049">
        <v>247.5</v>
      </c>
      <c r="F3559" s="969">
        <v>247.5</v>
      </c>
      <c r="G3559" s="969">
        <v>136.125</v>
      </c>
      <c r="H3559" s="969">
        <v>99</v>
      </c>
      <c r="I3559" s="969">
        <v>61.875</v>
      </c>
    </row>
    <row r="3560" spans="1:9" s="324" customFormat="1" ht="17.25">
      <c r="A3560" s="1223"/>
      <c r="B3560" s="1191"/>
      <c r="C3560" s="325" t="s">
        <v>3930</v>
      </c>
      <c r="D3560" s="325" t="s">
        <v>3931</v>
      </c>
      <c r="E3560" s="1049">
        <v>247.5</v>
      </c>
      <c r="F3560" s="969">
        <v>247.5</v>
      </c>
      <c r="G3560" s="969">
        <v>136.125</v>
      </c>
      <c r="H3560" s="969">
        <v>99</v>
      </c>
      <c r="I3560" s="969">
        <v>61.875</v>
      </c>
    </row>
    <row r="3561" spans="1:9" s="324" customFormat="1" ht="31.5">
      <c r="A3561" s="1223"/>
      <c r="B3561" s="1191"/>
      <c r="C3561" s="325" t="s">
        <v>3932</v>
      </c>
      <c r="D3561" s="325" t="s">
        <v>3933</v>
      </c>
      <c r="E3561" s="1049">
        <v>247.5</v>
      </c>
      <c r="F3561" s="969">
        <v>247.5</v>
      </c>
      <c r="G3561" s="969">
        <v>136.125</v>
      </c>
      <c r="H3561" s="969">
        <v>99</v>
      </c>
      <c r="I3561" s="969">
        <v>61.875</v>
      </c>
    </row>
    <row r="3562" spans="1:9" s="324" customFormat="1" ht="17.25">
      <c r="A3562" s="1223"/>
      <c r="B3562" s="1191"/>
      <c r="C3562" s="325" t="s">
        <v>3933</v>
      </c>
      <c r="D3562" s="325" t="s">
        <v>3934</v>
      </c>
      <c r="E3562" s="1049">
        <v>247.5</v>
      </c>
      <c r="F3562" s="969">
        <v>247.5</v>
      </c>
      <c r="G3562" s="969">
        <v>136.125</v>
      </c>
      <c r="H3562" s="969">
        <v>99</v>
      </c>
      <c r="I3562" s="969">
        <v>61.875</v>
      </c>
    </row>
    <row r="3563" spans="1:9" s="324" customFormat="1" ht="17.25">
      <c r="A3563" s="1223"/>
      <c r="B3563" s="1191"/>
      <c r="C3563" s="325" t="s">
        <v>3935</v>
      </c>
      <c r="D3563" s="325" t="s">
        <v>3936</v>
      </c>
      <c r="E3563" s="1049">
        <v>264</v>
      </c>
      <c r="F3563" s="969">
        <v>264</v>
      </c>
      <c r="G3563" s="969">
        <v>145.19999999999999</v>
      </c>
      <c r="H3563" s="969">
        <v>105.6</v>
      </c>
      <c r="I3563" s="969">
        <v>66</v>
      </c>
    </row>
    <row r="3564" spans="1:9" s="324" customFormat="1" ht="17.25">
      <c r="A3564" s="1223"/>
      <c r="B3564" s="1191"/>
      <c r="C3564" s="325" t="s">
        <v>3937</v>
      </c>
      <c r="D3564" s="325" t="s">
        <v>3938</v>
      </c>
      <c r="E3564" s="1049">
        <v>264</v>
      </c>
      <c r="F3564" s="969">
        <v>264</v>
      </c>
      <c r="G3564" s="969">
        <v>145.19999999999999</v>
      </c>
      <c r="H3564" s="969">
        <v>105.6</v>
      </c>
      <c r="I3564" s="969">
        <v>66</v>
      </c>
    </row>
    <row r="3565" spans="1:9" s="324" customFormat="1" ht="17.25">
      <c r="A3565" s="1223"/>
      <c r="B3565" s="1191"/>
      <c r="C3565" s="325" t="s">
        <v>3939</v>
      </c>
      <c r="D3565" s="325" t="s">
        <v>3940</v>
      </c>
      <c r="E3565" s="1049">
        <v>231</v>
      </c>
      <c r="F3565" s="969">
        <v>231</v>
      </c>
      <c r="G3565" s="969">
        <v>127.05000000000001</v>
      </c>
      <c r="H3565" s="969">
        <v>92.4</v>
      </c>
      <c r="I3565" s="969"/>
    </row>
    <row r="3566" spans="1:9" s="324" customFormat="1" ht="17.25">
      <c r="A3566" s="1223"/>
      <c r="B3566" s="1191"/>
      <c r="C3566" s="325" t="s">
        <v>3763</v>
      </c>
      <c r="D3566" s="325" t="s">
        <v>3941</v>
      </c>
      <c r="E3566" s="1049">
        <v>847</v>
      </c>
      <c r="F3566" s="969">
        <v>847</v>
      </c>
      <c r="G3566" s="969">
        <v>465.85000000000008</v>
      </c>
      <c r="H3566" s="969">
        <v>338.8</v>
      </c>
      <c r="I3566" s="969">
        <v>211.75</v>
      </c>
    </row>
    <row r="3567" spans="1:9" s="324" customFormat="1" ht="17.25">
      <c r="A3567" s="1223"/>
      <c r="B3567" s="1191"/>
      <c r="C3567" s="325" t="s">
        <v>3941</v>
      </c>
      <c r="D3567" s="325" t="s">
        <v>3942</v>
      </c>
      <c r="E3567" s="1049">
        <v>572</v>
      </c>
      <c r="F3567" s="969">
        <v>572</v>
      </c>
      <c r="G3567" s="969">
        <v>314.60000000000002</v>
      </c>
      <c r="H3567" s="969">
        <v>228.8</v>
      </c>
      <c r="I3567" s="969">
        <v>143</v>
      </c>
    </row>
    <row r="3568" spans="1:9" s="324" customFormat="1" ht="31.5">
      <c r="A3568" s="351" t="s">
        <v>3943</v>
      </c>
      <c r="B3568" s="325" t="s">
        <v>3944</v>
      </c>
      <c r="C3568" s="325" t="s">
        <v>3945</v>
      </c>
      <c r="D3568" s="325" t="s">
        <v>3946</v>
      </c>
      <c r="E3568" s="1049">
        <v>528</v>
      </c>
      <c r="F3568" s="969">
        <v>528</v>
      </c>
      <c r="G3568" s="969">
        <v>290.39999999999998</v>
      </c>
      <c r="H3568" s="969">
        <v>211.2</v>
      </c>
      <c r="I3568" s="969">
        <v>132</v>
      </c>
    </row>
    <row r="3569" spans="1:9" s="324" customFormat="1" ht="31.5">
      <c r="A3569" s="351" t="s">
        <v>3947</v>
      </c>
      <c r="B3569" s="325" t="s">
        <v>3948</v>
      </c>
      <c r="C3569" s="325" t="s">
        <v>3949</v>
      </c>
      <c r="D3569" s="325" t="s">
        <v>3950</v>
      </c>
      <c r="E3569" s="1049">
        <v>572</v>
      </c>
      <c r="F3569" s="969">
        <v>572</v>
      </c>
      <c r="G3569" s="969">
        <v>314.60000000000002</v>
      </c>
      <c r="H3569" s="969">
        <v>228.8</v>
      </c>
      <c r="I3569" s="969">
        <v>143</v>
      </c>
    </row>
    <row r="3570" spans="1:9" s="324" customFormat="1" ht="17.25">
      <c r="A3570" s="351" t="s">
        <v>3951</v>
      </c>
      <c r="B3570" s="1191" t="s">
        <v>3952</v>
      </c>
      <c r="C3570" s="1191"/>
      <c r="D3570" s="1191"/>
      <c r="E3570" s="1049">
        <v>198</v>
      </c>
      <c r="F3570" s="969">
        <v>198</v>
      </c>
      <c r="G3570" s="969">
        <v>108.90000000000002</v>
      </c>
      <c r="H3570" s="969">
        <v>79.2</v>
      </c>
      <c r="I3570" s="969"/>
    </row>
    <row r="3571" spans="1:9" s="324" customFormat="1" ht="17.25">
      <c r="A3571" s="351" t="s">
        <v>3953</v>
      </c>
      <c r="B3571" s="1191" t="s">
        <v>3954</v>
      </c>
      <c r="C3571" s="1191"/>
      <c r="D3571" s="1191"/>
      <c r="E3571" s="1049">
        <v>198</v>
      </c>
      <c r="F3571" s="969">
        <v>198</v>
      </c>
      <c r="G3571" s="969">
        <v>108.90000000000002</v>
      </c>
      <c r="H3571" s="969">
        <v>79.2</v>
      </c>
      <c r="I3571" s="969"/>
    </row>
    <row r="3572" spans="1:9" s="324" customFormat="1" ht="17.25" customHeight="1">
      <c r="A3572" s="1259" t="s">
        <v>3955</v>
      </c>
      <c r="B3572" s="1191" t="s">
        <v>3956</v>
      </c>
      <c r="C3572" s="325" t="s">
        <v>3752</v>
      </c>
      <c r="D3572" s="325" t="s">
        <v>3957</v>
      </c>
      <c r="E3572" s="1049">
        <v>429</v>
      </c>
      <c r="F3572" s="969">
        <v>429</v>
      </c>
      <c r="G3572" s="969">
        <v>235.95000000000002</v>
      </c>
      <c r="H3572" s="969">
        <v>171.6</v>
      </c>
      <c r="I3572" s="969">
        <v>107.25</v>
      </c>
    </row>
    <row r="3573" spans="1:9" s="324" customFormat="1" ht="17.25">
      <c r="A3573" s="1223"/>
      <c r="B3573" s="1191"/>
      <c r="C3573" s="325" t="s">
        <v>3957</v>
      </c>
      <c r="D3573" s="325" t="s">
        <v>3958</v>
      </c>
      <c r="E3573" s="1049">
        <v>357.5</v>
      </c>
      <c r="F3573" s="969">
        <v>357.5</v>
      </c>
      <c r="G3573" s="969">
        <v>196.62500000000003</v>
      </c>
      <c r="H3573" s="969">
        <v>143</v>
      </c>
      <c r="I3573" s="969">
        <v>89.375</v>
      </c>
    </row>
    <row r="3574" spans="1:9" s="324" customFormat="1" ht="17.25">
      <c r="A3574" s="1223"/>
      <c r="B3574" s="1191"/>
      <c r="C3574" s="325" t="s">
        <v>3752</v>
      </c>
      <c r="D3574" s="325" t="s">
        <v>3959</v>
      </c>
      <c r="E3574" s="1049">
        <v>357.5</v>
      </c>
      <c r="F3574" s="969">
        <v>357.5</v>
      </c>
      <c r="G3574" s="969">
        <v>196.62500000000003</v>
      </c>
      <c r="H3574" s="969">
        <v>143</v>
      </c>
      <c r="I3574" s="969">
        <v>89.375</v>
      </c>
    </row>
    <row r="3575" spans="1:9" s="324" customFormat="1" ht="17.25">
      <c r="A3575" s="1223"/>
      <c r="B3575" s="1191"/>
      <c r="C3575" s="325" t="s">
        <v>3752</v>
      </c>
      <c r="D3575" s="325" t="s">
        <v>3960</v>
      </c>
      <c r="E3575" s="1049">
        <v>429</v>
      </c>
      <c r="F3575" s="969">
        <v>429</v>
      </c>
      <c r="G3575" s="969">
        <v>235.95000000000002</v>
      </c>
      <c r="H3575" s="969">
        <v>171.6</v>
      </c>
      <c r="I3575" s="969">
        <v>107.25</v>
      </c>
    </row>
    <row r="3576" spans="1:9" s="324" customFormat="1" ht="17.25">
      <c r="A3576" s="1223"/>
      <c r="B3576" s="1191"/>
      <c r="C3576" s="325" t="s">
        <v>3752</v>
      </c>
      <c r="D3576" s="325" t="s">
        <v>3961</v>
      </c>
      <c r="E3576" s="1049">
        <v>242</v>
      </c>
      <c r="F3576" s="969">
        <v>242</v>
      </c>
      <c r="G3576" s="969">
        <v>133.1</v>
      </c>
      <c r="H3576" s="969">
        <v>96.8</v>
      </c>
      <c r="I3576" s="969">
        <v>60.5</v>
      </c>
    </row>
    <row r="3577" spans="1:9" s="324" customFormat="1" ht="31.5">
      <c r="A3577" s="1223"/>
      <c r="B3577" s="1191"/>
      <c r="C3577" s="325" t="s">
        <v>3752</v>
      </c>
      <c r="D3577" s="325" t="s">
        <v>3962</v>
      </c>
      <c r="E3577" s="1049">
        <v>330</v>
      </c>
      <c r="F3577" s="969">
        <v>330</v>
      </c>
      <c r="G3577" s="969">
        <v>181.50000000000003</v>
      </c>
      <c r="H3577" s="969">
        <v>132</v>
      </c>
      <c r="I3577" s="969">
        <v>82.5</v>
      </c>
    </row>
    <row r="3578" spans="1:9" s="324" customFormat="1" ht="31.5">
      <c r="A3578" s="1223"/>
      <c r="B3578" s="1191"/>
      <c r="C3578" s="325" t="s">
        <v>3963</v>
      </c>
      <c r="D3578" s="325" t="s">
        <v>3964</v>
      </c>
      <c r="E3578" s="1049">
        <v>220</v>
      </c>
      <c r="F3578" s="969">
        <v>220</v>
      </c>
      <c r="G3578" s="969">
        <v>121.00000000000001</v>
      </c>
      <c r="H3578" s="969">
        <v>88</v>
      </c>
      <c r="I3578" s="969"/>
    </row>
    <row r="3579" spans="1:9" s="324" customFormat="1" ht="17.25">
      <c r="A3579" s="322">
        <v>61</v>
      </c>
      <c r="B3579" s="323" t="s">
        <v>3965</v>
      </c>
      <c r="C3579" s="330"/>
      <c r="D3579" s="330"/>
      <c r="E3579" s="1049">
        <v>0</v>
      </c>
      <c r="F3579" s="969"/>
      <c r="G3579" s="969"/>
      <c r="H3579" s="969"/>
      <c r="I3579" s="969"/>
    </row>
    <row r="3580" spans="1:9" s="324" customFormat="1" ht="31.5">
      <c r="A3580" s="1223">
        <v>1</v>
      </c>
      <c r="B3580" s="1191" t="s">
        <v>3752</v>
      </c>
      <c r="C3580" s="325" t="s">
        <v>3966</v>
      </c>
      <c r="D3580" s="325" t="s">
        <v>3967</v>
      </c>
      <c r="E3580" s="1049">
        <v>2860</v>
      </c>
      <c r="F3580" s="969">
        <v>3718</v>
      </c>
      <c r="G3580" s="969">
        <v>2230.8000000000002</v>
      </c>
      <c r="H3580" s="969">
        <v>1487.2</v>
      </c>
      <c r="I3580" s="969">
        <v>743.6</v>
      </c>
    </row>
    <row r="3581" spans="1:9" s="324" customFormat="1" ht="46.9" customHeight="1">
      <c r="A3581" s="1223"/>
      <c r="B3581" s="1191"/>
      <c r="C3581" s="325" t="s">
        <v>3967</v>
      </c>
      <c r="D3581" s="325" t="s">
        <v>3968</v>
      </c>
      <c r="E3581" s="1049">
        <v>2145</v>
      </c>
      <c r="F3581" s="969">
        <v>2788.5</v>
      </c>
      <c r="G3581" s="969">
        <v>1673.1</v>
      </c>
      <c r="H3581" s="969">
        <v>1115.4000000000001</v>
      </c>
      <c r="I3581" s="969">
        <v>557.70000000000005</v>
      </c>
    </row>
    <row r="3582" spans="1:9" s="324" customFormat="1" ht="24.6" customHeight="1">
      <c r="A3582" s="1223"/>
      <c r="B3582" s="1191"/>
      <c r="C3582" s="325" t="s">
        <v>3968</v>
      </c>
      <c r="D3582" s="325" t="s">
        <v>3969</v>
      </c>
      <c r="E3582" s="1049">
        <v>1430</v>
      </c>
      <c r="F3582" s="969">
        <v>1859</v>
      </c>
      <c r="G3582" s="969">
        <v>1115.4000000000001</v>
      </c>
      <c r="H3582" s="969">
        <v>743.6</v>
      </c>
      <c r="I3582" s="969">
        <v>371.8</v>
      </c>
    </row>
    <row r="3583" spans="1:9" s="324" customFormat="1" ht="31.5">
      <c r="A3583" s="1223"/>
      <c r="B3583" s="1191"/>
      <c r="C3583" s="325" t="s">
        <v>3969</v>
      </c>
      <c r="D3583" s="325" t="s">
        <v>3970</v>
      </c>
      <c r="E3583" s="1049">
        <v>1573</v>
      </c>
      <c r="F3583" s="969">
        <v>2044.9</v>
      </c>
      <c r="G3583" s="969">
        <v>1226.94</v>
      </c>
      <c r="H3583" s="969">
        <v>817.96</v>
      </c>
      <c r="I3583" s="969">
        <v>408.98</v>
      </c>
    </row>
    <row r="3584" spans="1:9" s="324" customFormat="1" ht="31.5">
      <c r="A3584" s="1223"/>
      <c r="B3584" s="1191"/>
      <c r="C3584" s="325" t="s">
        <v>3970</v>
      </c>
      <c r="D3584" s="325" t="s">
        <v>3971</v>
      </c>
      <c r="E3584" s="1049">
        <v>1001</v>
      </c>
      <c r="F3584" s="969">
        <v>1301.3</v>
      </c>
      <c r="G3584" s="969">
        <v>780.78</v>
      </c>
      <c r="H3584" s="969">
        <v>520.52</v>
      </c>
      <c r="I3584" s="969">
        <v>260.26</v>
      </c>
    </row>
    <row r="3585" spans="1:9" s="324" customFormat="1" ht="17.25">
      <c r="A3585" s="1223">
        <v>2</v>
      </c>
      <c r="B3585" s="1250" t="s">
        <v>3764</v>
      </c>
      <c r="C3585" s="325" t="s">
        <v>3972</v>
      </c>
      <c r="D3585" s="325" t="s">
        <v>3973</v>
      </c>
      <c r="E3585" s="1049">
        <v>1716</v>
      </c>
      <c r="F3585" s="969">
        <v>2230.8000000000002</v>
      </c>
      <c r="G3585" s="969">
        <v>1338.48</v>
      </c>
      <c r="H3585" s="969">
        <v>892.32</v>
      </c>
      <c r="I3585" s="969">
        <v>446.16</v>
      </c>
    </row>
    <row r="3586" spans="1:9" s="324" customFormat="1" ht="31.5">
      <c r="A3586" s="1223"/>
      <c r="B3586" s="1250"/>
      <c r="C3586" s="325" t="s">
        <v>3974</v>
      </c>
      <c r="D3586" s="325" t="s">
        <v>3908</v>
      </c>
      <c r="E3586" s="1049">
        <v>1001</v>
      </c>
      <c r="F3586" s="969">
        <v>1301.3</v>
      </c>
      <c r="G3586" s="969">
        <v>780.78</v>
      </c>
      <c r="H3586" s="969">
        <v>520.52</v>
      </c>
      <c r="I3586" s="969">
        <v>260.26</v>
      </c>
    </row>
    <row r="3587" spans="1:9" s="324" customFormat="1" ht="17.25">
      <c r="A3587" s="1223"/>
      <c r="B3587" s="1250"/>
      <c r="C3587" s="325" t="s">
        <v>3908</v>
      </c>
      <c r="D3587" s="325" t="s">
        <v>3909</v>
      </c>
      <c r="E3587" s="1049">
        <v>1001</v>
      </c>
      <c r="F3587" s="969">
        <v>1301.3</v>
      </c>
      <c r="G3587" s="969">
        <v>780.78</v>
      </c>
      <c r="H3587" s="969">
        <v>520.52</v>
      </c>
      <c r="I3587" s="969">
        <v>260.26</v>
      </c>
    </row>
    <row r="3588" spans="1:9" s="324" customFormat="1" ht="17.25">
      <c r="A3588" s="1223"/>
      <c r="B3588" s="1250"/>
      <c r="C3588" s="325" t="s">
        <v>3975</v>
      </c>
      <c r="D3588" s="325" t="s">
        <v>2465</v>
      </c>
      <c r="E3588" s="1049">
        <v>1001</v>
      </c>
      <c r="F3588" s="969">
        <v>1301.3</v>
      </c>
      <c r="G3588" s="969">
        <v>780.78</v>
      </c>
      <c r="H3588" s="969">
        <v>520.52</v>
      </c>
      <c r="I3588" s="969">
        <v>260.26</v>
      </c>
    </row>
    <row r="3589" spans="1:9" s="324" customFormat="1" ht="31.5">
      <c r="A3589" s="1223"/>
      <c r="B3589" s="1250"/>
      <c r="C3589" s="325" t="s">
        <v>3569</v>
      </c>
      <c r="D3589" s="325" t="s">
        <v>3976</v>
      </c>
      <c r="E3589" s="1049">
        <v>528</v>
      </c>
      <c r="F3589" s="969">
        <v>686.4</v>
      </c>
      <c r="G3589" s="969">
        <v>411.84</v>
      </c>
      <c r="H3589" s="969">
        <v>274.56</v>
      </c>
      <c r="I3589" s="969">
        <v>137.28</v>
      </c>
    </row>
    <row r="3590" spans="1:9" s="324" customFormat="1" ht="31.5">
      <c r="A3590" s="1223"/>
      <c r="B3590" s="1250"/>
      <c r="C3590" s="325" t="s">
        <v>3977</v>
      </c>
      <c r="D3590" s="325" t="s">
        <v>3978</v>
      </c>
      <c r="E3590" s="1049">
        <v>643.5</v>
      </c>
      <c r="F3590" s="969">
        <v>836.55</v>
      </c>
      <c r="G3590" s="969">
        <v>501.93</v>
      </c>
      <c r="H3590" s="969">
        <v>334.62</v>
      </c>
      <c r="I3590" s="969">
        <v>167.31</v>
      </c>
    </row>
    <row r="3591" spans="1:9" s="324" customFormat="1" ht="17.25">
      <c r="A3591" s="1223"/>
      <c r="B3591" s="1250"/>
      <c r="C3591" s="325" t="s">
        <v>3979</v>
      </c>
      <c r="D3591" s="325" t="s">
        <v>3980</v>
      </c>
      <c r="E3591" s="1049">
        <v>528</v>
      </c>
      <c r="F3591" s="969">
        <v>686.4</v>
      </c>
      <c r="G3591" s="969">
        <v>411.84</v>
      </c>
      <c r="H3591" s="969">
        <v>274.56</v>
      </c>
      <c r="I3591" s="969">
        <v>137.28</v>
      </c>
    </row>
    <row r="3592" spans="1:9" s="324" customFormat="1" ht="17.25">
      <c r="A3592" s="1223"/>
      <c r="B3592" s="1250"/>
      <c r="C3592" s="325" t="s">
        <v>3979</v>
      </c>
      <c r="D3592" s="325" t="s">
        <v>3981</v>
      </c>
      <c r="E3592" s="1049">
        <v>528</v>
      </c>
      <c r="F3592" s="969">
        <v>686.4</v>
      </c>
      <c r="G3592" s="969">
        <v>411.84</v>
      </c>
      <c r="H3592" s="969">
        <v>274.56</v>
      </c>
      <c r="I3592" s="969">
        <v>137.28</v>
      </c>
    </row>
    <row r="3593" spans="1:9" s="324" customFormat="1" ht="17.25">
      <c r="A3593" s="1223"/>
      <c r="B3593" s="1250"/>
      <c r="C3593" s="325" t="s">
        <v>3982</v>
      </c>
      <c r="D3593" s="325" t="s">
        <v>3983</v>
      </c>
      <c r="E3593" s="1049">
        <v>643.5</v>
      </c>
      <c r="F3593" s="969">
        <v>836.55</v>
      </c>
      <c r="G3593" s="969">
        <v>501.93</v>
      </c>
      <c r="H3593" s="969">
        <v>334.62</v>
      </c>
      <c r="I3593" s="969">
        <v>167.31</v>
      </c>
    </row>
    <row r="3594" spans="1:9" s="324" customFormat="1" ht="17.25">
      <c r="A3594" s="1223"/>
      <c r="B3594" s="1250"/>
      <c r="C3594" s="325" t="s">
        <v>3983</v>
      </c>
      <c r="D3594" s="325" t="s">
        <v>3984</v>
      </c>
      <c r="E3594" s="1049">
        <v>429</v>
      </c>
      <c r="F3594" s="969">
        <v>557.70000000000005</v>
      </c>
      <c r="G3594" s="969">
        <v>334.62</v>
      </c>
      <c r="H3594" s="969">
        <v>223.08</v>
      </c>
      <c r="I3594" s="969">
        <v>111.54</v>
      </c>
    </row>
    <row r="3595" spans="1:9" s="324" customFormat="1" ht="17.25">
      <c r="A3595" s="1223"/>
      <c r="B3595" s="1250"/>
      <c r="C3595" s="325" t="s">
        <v>3985</v>
      </c>
      <c r="D3595" s="325" t="s">
        <v>3986</v>
      </c>
      <c r="E3595" s="1049">
        <v>528</v>
      </c>
      <c r="F3595" s="969">
        <v>686.4</v>
      </c>
      <c r="G3595" s="969">
        <v>411.84</v>
      </c>
      <c r="H3595" s="969">
        <v>274.56</v>
      </c>
      <c r="I3595" s="969">
        <v>137.28</v>
      </c>
    </row>
    <row r="3596" spans="1:9" s="324" customFormat="1" ht="31.5">
      <c r="A3596" s="326">
        <v>3</v>
      </c>
      <c r="B3596" s="325" t="s">
        <v>3987</v>
      </c>
      <c r="C3596" s="325" t="s">
        <v>3988</v>
      </c>
      <c r="D3596" s="325" t="s">
        <v>3989</v>
      </c>
      <c r="E3596" s="1049">
        <v>385</v>
      </c>
      <c r="F3596" s="969">
        <v>500.5</v>
      </c>
      <c r="G3596" s="969">
        <v>300.3</v>
      </c>
      <c r="H3596" s="969">
        <v>200.2</v>
      </c>
      <c r="I3596" s="969">
        <v>100.1</v>
      </c>
    </row>
    <row r="3597" spans="1:9" s="324" customFormat="1" ht="17.25">
      <c r="A3597" s="326">
        <v>4</v>
      </c>
      <c r="B3597" s="325" t="s">
        <v>3990</v>
      </c>
      <c r="C3597" s="325" t="s">
        <v>3991</v>
      </c>
      <c r="D3597" s="325" t="s">
        <v>3992</v>
      </c>
      <c r="E3597" s="1049">
        <v>385</v>
      </c>
      <c r="F3597" s="969">
        <v>500.5</v>
      </c>
      <c r="G3597" s="969">
        <v>300.3</v>
      </c>
      <c r="H3597" s="969">
        <v>200.2</v>
      </c>
      <c r="I3597" s="969">
        <v>100.1</v>
      </c>
    </row>
    <row r="3598" spans="1:9" s="324" customFormat="1" ht="31.5">
      <c r="A3598" s="326">
        <v>5</v>
      </c>
      <c r="B3598" s="325" t="s">
        <v>3993</v>
      </c>
      <c r="C3598" s="325" t="s">
        <v>3994</v>
      </c>
      <c r="D3598" s="325" t="s">
        <v>3995</v>
      </c>
      <c r="E3598" s="1049">
        <v>385</v>
      </c>
      <c r="F3598" s="969">
        <v>500.5</v>
      </c>
      <c r="G3598" s="969">
        <v>300.3</v>
      </c>
      <c r="H3598" s="969">
        <v>200.2</v>
      </c>
      <c r="I3598" s="969">
        <v>100.1</v>
      </c>
    </row>
    <row r="3599" spans="1:9" s="324" customFormat="1" ht="17.25">
      <c r="A3599" s="1223">
        <v>6</v>
      </c>
      <c r="B3599" s="1191" t="s">
        <v>1887</v>
      </c>
      <c r="C3599" s="325" t="s">
        <v>3996</v>
      </c>
      <c r="D3599" s="325" t="s">
        <v>3997</v>
      </c>
      <c r="E3599" s="1049">
        <v>1386</v>
      </c>
      <c r="F3599" s="969">
        <v>1801.8</v>
      </c>
      <c r="G3599" s="969">
        <v>1081.08</v>
      </c>
      <c r="H3599" s="969">
        <v>720.72</v>
      </c>
      <c r="I3599" s="969">
        <v>360.36</v>
      </c>
    </row>
    <row r="3600" spans="1:9" s="324" customFormat="1" ht="17.25">
      <c r="A3600" s="1223"/>
      <c r="B3600" s="1191"/>
      <c r="C3600" s="325" t="s">
        <v>3997</v>
      </c>
      <c r="D3600" s="325" t="s">
        <v>3998</v>
      </c>
      <c r="E3600" s="1049">
        <v>1540</v>
      </c>
      <c r="F3600" s="969">
        <v>2002</v>
      </c>
      <c r="G3600" s="969">
        <v>1201.2</v>
      </c>
      <c r="H3600" s="969">
        <v>800.8</v>
      </c>
      <c r="I3600" s="969">
        <v>400.4</v>
      </c>
    </row>
    <row r="3601" spans="1:9" s="324" customFormat="1" ht="17.25">
      <c r="A3601" s="1223"/>
      <c r="B3601" s="1191"/>
      <c r="C3601" s="325" t="s">
        <v>3998</v>
      </c>
      <c r="D3601" s="325" t="s">
        <v>3999</v>
      </c>
      <c r="E3601" s="1049">
        <v>1232</v>
      </c>
      <c r="F3601" s="969">
        <v>1601.6</v>
      </c>
      <c r="G3601" s="969">
        <v>960.96</v>
      </c>
      <c r="H3601" s="969">
        <v>640.64</v>
      </c>
      <c r="I3601" s="969">
        <v>320.32</v>
      </c>
    </row>
    <row r="3602" spans="1:9" s="324" customFormat="1" ht="17.25">
      <c r="A3602" s="1223"/>
      <c r="B3602" s="1191" t="s">
        <v>566</v>
      </c>
      <c r="C3602" s="325" t="s">
        <v>3997</v>
      </c>
      <c r="D3602" s="325" t="s">
        <v>4000</v>
      </c>
      <c r="E3602" s="1049">
        <v>462</v>
      </c>
      <c r="F3602" s="969">
        <v>600.6</v>
      </c>
      <c r="G3602" s="969">
        <v>360.36</v>
      </c>
      <c r="H3602" s="969">
        <v>240.24</v>
      </c>
      <c r="I3602" s="969">
        <v>120.12</v>
      </c>
    </row>
    <row r="3603" spans="1:9" s="324" customFormat="1" ht="17.25">
      <c r="A3603" s="1223"/>
      <c r="B3603" s="1191"/>
      <c r="C3603" s="325" t="s">
        <v>4000</v>
      </c>
      <c r="D3603" s="325" t="s">
        <v>4001</v>
      </c>
      <c r="E3603" s="1049">
        <v>357.5</v>
      </c>
      <c r="F3603" s="969">
        <v>464.75</v>
      </c>
      <c r="G3603" s="969">
        <v>278.85000000000002</v>
      </c>
      <c r="H3603" s="969">
        <v>185.9</v>
      </c>
      <c r="I3603" s="969">
        <v>92.95</v>
      </c>
    </row>
    <row r="3604" spans="1:9" s="324" customFormat="1" ht="17.25">
      <c r="A3604" s="1223"/>
      <c r="B3604" s="1191"/>
      <c r="C3604" s="325" t="s">
        <v>4002</v>
      </c>
      <c r="D3604" s="325" t="s">
        <v>4003</v>
      </c>
      <c r="E3604" s="1049">
        <v>328.9</v>
      </c>
      <c r="F3604" s="969">
        <v>427.57</v>
      </c>
      <c r="G3604" s="969">
        <v>256.54199999999997</v>
      </c>
      <c r="H3604" s="969">
        <v>171.02799999999999</v>
      </c>
      <c r="I3604" s="969">
        <v>85.513999999999996</v>
      </c>
    </row>
    <row r="3605" spans="1:9" s="324" customFormat="1" ht="17.25">
      <c r="A3605" s="1223"/>
      <c r="B3605" s="1191"/>
      <c r="C3605" s="325" t="s">
        <v>4004</v>
      </c>
      <c r="D3605" s="325" t="s">
        <v>4005</v>
      </c>
      <c r="E3605" s="1049">
        <v>462</v>
      </c>
      <c r="F3605" s="969">
        <v>600.6</v>
      </c>
      <c r="G3605" s="969">
        <v>360.36</v>
      </c>
      <c r="H3605" s="969">
        <v>240.24</v>
      </c>
      <c r="I3605" s="969">
        <v>120.12</v>
      </c>
    </row>
    <row r="3606" spans="1:9" s="324" customFormat="1" ht="17.25">
      <c r="A3606" s="1223"/>
      <c r="B3606" s="1191"/>
      <c r="C3606" s="325" t="s">
        <v>4006</v>
      </c>
      <c r="D3606" s="325" t="s">
        <v>4007</v>
      </c>
      <c r="E3606" s="1049">
        <v>328.9</v>
      </c>
      <c r="F3606" s="969">
        <v>427.57</v>
      </c>
      <c r="G3606" s="969">
        <v>256.54199999999997</v>
      </c>
      <c r="H3606" s="969">
        <v>171.02799999999999</v>
      </c>
      <c r="I3606" s="969">
        <v>85.513999999999996</v>
      </c>
    </row>
    <row r="3607" spans="1:9" s="324" customFormat="1" ht="17.25">
      <c r="A3607" s="326">
        <v>7</v>
      </c>
      <c r="B3607" s="1191" t="s">
        <v>4008</v>
      </c>
      <c r="C3607" s="1191"/>
      <c r="D3607" s="1191"/>
      <c r="E3607" s="1049">
        <v>316.8</v>
      </c>
      <c r="F3607" s="969">
        <v>411.84</v>
      </c>
      <c r="G3607" s="969">
        <v>0</v>
      </c>
      <c r="H3607" s="969">
        <v>0</v>
      </c>
      <c r="I3607" s="969">
        <v>0</v>
      </c>
    </row>
    <row r="3608" spans="1:9" s="324" customFormat="1" ht="31.5">
      <c r="A3608" s="1223">
        <v>8</v>
      </c>
      <c r="B3608" s="1191" t="s">
        <v>4009</v>
      </c>
      <c r="C3608" s="325" t="s">
        <v>4010</v>
      </c>
      <c r="D3608" s="325" t="s">
        <v>4011</v>
      </c>
      <c r="E3608" s="1049">
        <v>1430</v>
      </c>
      <c r="F3608" s="969">
        <v>1859</v>
      </c>
      <c r="G3608" s="969">
        <v>1115.4000000000001</v>
      </c>
      <c r="H3608" s="969">
        <v>743.6</v>
      </c>
      <c r="I3608" s="969">
        <v>371.8</v>
      </c>
    </row>
    <row r="3609" spans="1:9" s="324" customFormat="1" ht="31.5">
      <c r="A3609" s="1223"/>
      <c r="B3609" s="1191"/>
      <c r="C3609" s="325" t="s">
        <v>4011</v>
      </c>
      <c r="D3609" s="325" t="s">
        <v>4012</v>
      </c>
      <c r="E3609" s="1049">
        <v>2288</v>
      </c>
      <c r="F3609" s="969">
        <v>2974.4</v>
      </c>
      <c r="G3609" s="969">
        <v>1784.64</v>
      </c>
      <c r="H3609" s="969">
        <v>1189.76</v>
      </c>
      <c r="I3609" s="969">
        <v>594.88</v>
      </c>
    </row>
    <row r="3610" spans="1:9" s="324" customFormat="1" ht="17.25">
      <c r="A3610" s="1223"/>
      <c r="B3610" s="1191"/>
      <c r="C3610" s="325" t="s">
        <v>4012</v>
      </c>
      <c r="D3610" s="325" t="s">
        <v>4013</v>
      </c>
      <c r="E3610" s="1049">
        <v>4752</v>
      </c>
      <c r="F3610" s="969">
        <v>6177.6</v>
      </c>
      <c r="G3610" s="969">
        <v>3706.56</v>
      </c>
      <c r="H3610" s="969">
        <v>2471.04</v>
      </c>
      <c r="I3610" s="969">
        <v>1235.52</v>
      </c>
    </row>
    <row r="3611" spans="1:9" s="324" customFormat="1" ht="17.25">
      <c r="A3611" s="1223"/>
      <c r="B3611" s="1191"/>
      <c r="C3611" s="325" t="s">
        <v>4013</v>
      </c>
      <c r="D3611" s="325" t="s">
        <v>4014</v>
      </c>
      <c r="E3611" s="1049">
        <v>2640</v>
      </c>
      <c r="F3611" s="969">
        <v>3432</v>
      </c>
      <c r="G3611" s="969">
        <v>2059.1999999999998</v>
      </c>
      <c r="H3611" s="969">
        <v>1372.8</v>
      </c>
      <c r="I3611" s="969">
        <v>686.4</v>
      </c>
    </row>
    <row r="3612" spans="1:9" s="324" customFormat="1" ht="17.25">
      <c r="A3612" s="1223"/>
      <c r="B3612" s="1191"/>
      <c r="C3612" s="325" t="s">
        <v>4015</v>
      </c>
      <c r="D3612" s="325" t="s">
        <v>4016</v>
      </c>
      <c r="E3612" s="1049">
        <v>1716</v>
      </c>
      <c r="F3612" s="969">
        <v>2230.8000000000002</v>
      </c>
      <c r="G3612" s="969">
        <v>1338.48</v>
      </c>
      <c r="H3612" s="969">
        <v>892.32</v>
      </c>
      <c r="I3612" s="969">
        <v>446.16</v>
      </c>
    </row>
    <row r="3613" spans="1:9" s="324" customFormat="1" ht="17.25">
      <c r="A3613" s="1223"/>
      <c r="B3613" s="1191"/>
      <c r="C3613" s="325" t="s">
        <v>4016</v>
      </c>
      <c r="D3613" s="325" t="s">
        <v>4017</v>
      </c>
      <c r="E3613" s="1049">
        <v>1215.5</v>
      </c>
      <c r="F3613" s="969">
        <v>1580.15</v>
      </c>
      <c r="G3613" s="969">
        <v>948.09</v>
      </c>
      <c r="H3613" s="969">
        <v>632.05999999999995</v>
      </c>
      <c r="I3613" s="969">
        <v>316.02999999999997</v>
      </c>
    </row>
    <row r="3614" spans="1:9" s="324" customFormat="1" ht="17.25">
      <c r="A3614" s="1223"/>
      <c r="B3614" s="1191"/>
      <c r="C3614" s="325" t="s">
        <v>4017</v>
      </c>
      <c r="D3614" s="325" t="s">
        <v>4018</v>
      </c>
      <c r="E3614" s="1049">
        <v>1444</v>
      </c>
      <c r="F3614" s="969">
        <v>1877.2</v>
      </c>
      <c r="G3614" s="969">
        <v>1126.32</v>
      </c>
      <c r="H3614" s="969">
        <v>750.88</v>
      </c>
      <c r="I3614" s="969">
        <v>375.44</v>
      </c>
    </row>
    <row r="3615" spans="1:9" s="324" customFormat="1" ht="17.25">
      <c r="A3615" s="1223"/>
      <c r="B3615" s="1191"/>
      <c r="C3615" s="325" t="s">
        <v>4018</v>
      </c>
      <c r="D3615" s="325" t="s">
        <v>4019</v>
      </c>
      <c r="E3615" s="1049">
        <v>1430</v>
      </c>
      <c r="F3615" s="969">
        <v>1859</v>
      </c>
      <c r="G3615" s="969">
        <v>1115.4000000000001</v>
      </c>
      <c r="H3615" s="969">
        <v>743.6</v>
      </c>
      <c r="I3615" s="969">
        <v>371.8</v>
      </c>
    </row>
    <row r="3616" spans="1:9" s="324" customFormat="1" ht="17.25">
      <c r="A3616" s="1223">
        <v>9</v>
      </c>
      <c r="B3616" s="1191" t="s">
        <v>566</v>
      </c>
      <c r="C3616" s="325" t="s">
        <v>4012</v>
      </c>
      <c r="D3616" s="325" t="s">
        <v>4020</v>
      </c>
      <c r="E3616" s="1049">
        <v>4290</v>
      </c>
      <c r="F3616" s="969">
        <v>5577</v>
      </c>
      <c r="G3616" s="969">
        <v>3346.2</v>
      </c>
      <c r="H3616" s="969">
        <v>2230.8000000000002</v>
      </c>
      <c r="I3616" s="969">
        <v>1115.4000000000001</v>
      </c>
    </row>
    <row r="3617" spans="1:9" s="324" customFormat="1" ht="17.25">
      <c r="A3617" s="1223"/>
      <c r="B3617" s="1191"/>
      <c r="C3617" s="325" t="s">
        <v>4020</v>
      </c>
      <c r="D3617" s="325" t="s">
        <v>4021</v>
      </c>
      <c r="E3617" s="1049">
        <v>572</v>
      </c>
      <c r="F3617" s="969">
        <v>743.6</v>
      </c>
      <c r="G3617" s="969">
        <v>446.16</v>
      </c>
      <c r="H3617" s="969">
        <v>297.44</v>
      </c>
      <c r="I3617" s="969">
        <v>148.72</v>
      </c>
    </row>
    <row r="3618" spans="1:9" s="324" customFormat="1" ht="17.25">
      <c r="A3618" s="1223"/>
      <c r="B3618" s="1191"/>
      <c r="C3618" s="325" t="s">
        <v>4022</v>
      </c>
      <c r="D3618" s="325" t="s">
        <v>4023</v>
      </c>
      <c r="E3618" s="1049">
        <v>929.5</v>
      </c>
      <c r="F3618" s="969">
        <v>1208.3499999999999</v>
      </c>
      <c r="G3618" s="969">
        <v>725.01</v>
      </c>
      <c r="H3618" s="969">
        <v>483.34</v>
      </c>
      <c r="I3618" s="969">
        <v>241.67</v>
      </c>
    </row>
    <row r="3619" spans="1:9" s="324" customFormat="1" ht="31.5">
      <c r="A3619" s="1223"/>
      <c r="B3619" s="1191"/>
      <c r="C3619" s="325" t="s">
        <v>4023</v>
      </c>
      <c r="D3619" s="325" t="s">
        <v>4024</v>
      </c>
      <c r="E3619" s="1049">
        <v>786.5</v>
      </c>
      <c r="F3619" s="969">
        <v>1022.45</v>
      </c>
      <c r="G3619" s="969">
        <v>613.47</v>
      </c>
      <c r="H3619" s="969">
        <v>408.98</v>
      </c>
      <c r="I3619" s="969">
        <v>204.49</v>
      </c>
    </row>
    <row r="3620" spans="1:9" s="324" customFormat="1" ht="31.5">
      <c r="A3620" s="1223"/>
      <c r="B3620" s="1191"/>
      <c r="C3620" s="325" t="s">
        <v>4025</v>
      </c>
      <c r="D3620" s="325" t="s">
        <v>4026</v>
      </c>
      <c r="E3620" s="1049">
        <v>429</v>
      </c>
      <c r="F3620" s="969">
        <v>557.70000000000005</v>
      </c>
      <c r="G3620" s="969">
        <v>334.62</v>
      </c>
      <c r="H3620" s="969">
        <v>223.08</v>
      </c>
      <c r="I3620" s="969">
        <v>111.54</v>
      </c>
    </row>
    <row r="3621" spans="1:9" s="324" customFormat="1" ht="17.25" customHeight="1">
      <c r="A3621" s="326">
        <v>10</v>
      </c>
      <c r="B3621" s="1191" t="s">
        <v>4027</v>
      </c>
      <c r="C3621" s="1191"/>
      <c r="D3621" s="1191"/>
      <c r="E3621" s="1049">
        <v>4004</v>
      </c>
      <c r="F3621" s="969">
        <v>5205.2</v>
      </c>
      <c r="G3621" s="969">
        <v>3123.12</v>
      </c>
      <c r="H3621" s="969">
        <v>2082.08</v>
      </c>
      <c r="I3621" s="969">
        <v>1041.04</v>
      </c>
    </row>
    <row r="3622" spans="1:9" s="324" customFormat="1" ht="31.5">
      <c r="A3622" s="326">
        <v>11</v>
      </c>
      <c r="B3622" s="325" t="s">
        <v>4028</v>
      </c>
      <c r="C3622" s="325" t="s">
        <v>4029</v>
      </c>
      <c r="D3622" s="325" t="s">
        <v>4030</v>
      </c>
      <c r="E3622" s="1049">
        <v>2860</v>
      </c>
      <c r="F3622" s="969">
        <v>3718</v>
      </c>
      <c r="G3622" s="969">
        <v>0</v>
      </c>
      <c r="H3622" s="969">
        <v>0</v>
      </c>
      <c r="I3622" s="969">
        <v>0</v>
      </c>
    </row>
    <row r="3623" spans="1:9" s="324" customFormat="1" ht="17.25" customHeight="1">
      <c r="A3623" s="1223">
        <v>12</v>
      </c>
      <c r="B3623" s="1250" t="s">
        <v>4031</v>
      </c>
      <c r="C3623" s="325" t="s">
        <v>4012</v>
      </c>
      <c r="D3623" s="325" t="s">
        <v>4032</v>
      </c>
      <c r="E3623" s="1049">
        <v>2112</v>
      </c>
      <c r="F3623" s="969">
        <v>2745.6</v>
      </c>
      <c r="G3623" s="969">
        <v>0</v>
      </c>
      <c r="H3623" s="969">
        <v>0</v>
      </c>
      <c r="I3623" s="969">
        <v>0</v>
      </c>
    </row>
    <row r="3624" spans="1:9" s="324" customFormat="1" ht="31.5">
      <c r="A3624" s="1223"/>
      <c r="B3624" s="1250"/>
      <c r="C3624" s="325" t="s">
        <v>4033</v>
      </c>
      <c r="D3624" s="325" t="s">
        <v>4034</v>
      </c>
      <c r="E3624" s="1049">
        <v>924</v>
      </c>
      <c r="F3624" s="969">
        <v>1201.2</v>
      </c>
      <c r="G3624" s="969">
        <v>0</v>
      </c>
      <c r="H3624" s="969">
        <v>0</v>
      </c>
      <c r="I3624" s="969">
        <v>0</v>
      </c>
    </row>
    <row r="3625" spans="1:9" s="324" customFormat="1" ht="31.5">
      <c r="A3625" s="1223"/>
      <c r="B3625" s="1250"/>
      <c r="C3625" s="325" t="s">
        <v>4035</v>
      </c>
      <c r="D3625" s="325" t="s">
        <v>4034</v>
      </c>
      <c r="E3625" s="1049">
        <v>924</v>
      </c>
      <c r="F3625" s="969">
        <v>1201.2</v>
      </c>
      <c r="G3625" s="969">
        <v>0</v>
      </c>
      <c r="H3625" s="969">
        <v>0</v>
      </c>
      <c r="I3625" s="969">
        <v>0</v>
      </c>
    </row>
    <row r="3626" spans="1:9" s="324" customFormat="1" ht="19.5" customHeight="1">
      <c r="A3626" s="326">
        <v>13</v>
      </c>
      <c r="B3626" s="325" t="s">
        <v>4036</v>
      </c>
      <c r="C3626" s="325" t="s">
        <v>4037</v>
      </c>
      <c r="D3626" s="325" t="s">
        <v>4038</v>
      </c>
      <c r="E3626" s="1049">
        <v>1332</v>
      </c>
      <c r="F3626" s="969">
        <v>1731.6</v>
      </c>
      <c r="G3626" s="969">
        <v>1038.96</v>
      </c>
      <c r="H3626" s="969">
        <v>692.64</v>
      </c>
      <c r="I3626" s="969">
        <v>346.32</v>
      </c>
    </row>
    <row r="3627" spans="1:9" s="324" customFormat="1" ht="17.25">
      <c r="A3627" s="326">
        <v>14</v>
      </c>
      <c r="B3627" s="325" t="s">
        <v>4039</v>
      </c>
      <c r="C3627" s="325" t="s">
        <v>4040</v>
      </c>
      <c r="D3627" s="325" t="s">
        <v>4041</v>
      </c>
      <c r="E3627" s="1049">
        <v>1001</v>
      </c>
      <c r="F3627" s="969">
        <v>1301.3</v>
      </c>
      <c r="G3627" s="969">
        <v>780.78</v>
      </c>
      <c r="H3627" s="969">
        <v>520.52</v>
      </c>
      <c r="I3627" s="969">
        <v>260.26</v>
      </c>
    </row>
    <row r="3628" spans="1:9" s="324" customFormat="1" ht="17.25" customHeight="1">
      <c r="A3628" s="326">
        <v>15</v>
      </c>
      <c r="B3628" s="1191" t="s">
        <v>4042</v>
      </c>
      <c r="C3628" s="1191"/>
      <c r="D3628" s="1191"/>
      <c r="E3628" s="1049">
        <v>429</v>
      </c>
      <c r="F3628" s="969">
        <v>557.70000000000005</v>
      </c>
      <c r="G3628" s="969">
        <v>0</v>
      </c>
      <c r="H3628" s="969">
        <v>0</v>
      </c>
      <c r="I3628" s="969">
        <v>0</v>
      </c>
    </row>
    <row r="3629" spans="1:9" s="324" customFormat="1" ht="17.25">
      <c r="A3629" s="322">
        <v>62</v>
      </c>
      <c r="B3629" s="323" t="s">
        <v>4043</v>
      </c>
      <c r="C3629" s="330"/>
      <c r="D3629" s="330"/>
      <c r="E3629" s="1049">
        <v>0</v>
      </c>
      <c r="F3629" s="969"/>
      <c r="G3629" s="969"/>
      <c r="H3629" s="969"/>
      <c r="I3629" s="969"/>
    </row>
    <row r="3630" spans="1:9" s="324" customFormat="1" ht="17.25">
      <c r="A3630" s="1223">
        <v>1</v>
      </c>
      <c r="B3630" s="1191" t="s">
        <v>3752</v>
      </c>
      <c r="C3630" s="325" t="s">
        <v>4044</v>
      </c>
      <c r="D3630" s="325" t="s">
        <v>4045</v>
      </c>
      <c r="E3630" s="1049">
        <v>643.5</v>
      </c>
      <c r="F3630" s="969">
        <v>1090</v>
      </c>
      <c r="G3630" s="969">
        <v>650</v>
      </c>
      <c r="H3630" s="969">
        <v>490</v>
      </c>
      <c r="I3630" s="969">
        <v>330</v>
      </c>
    </row>
    <row r="3631" spans="1:9" s="324" customFormat="1" ht="31.5">
      <c r="A3631" s="1223"/>
      <c r="B3631" s="1191"/>
      <c r="C3631" s="325" t="s">
        <v>4045</v>
      </c>
      <c r="D3631" s="325" t="s">
        <v>4046</v>
      </c>
      <c r="E3631" s="1049">
        <v>858</v>
      </c>
      <c r="F3631" s="969">
        <v>1460</v>
      </c>
      <c r="G3631" s="969">
        <v>880</v>
      </c>
      <c r="H3631" s="969">
        <v>660</v>
      </c>
      <c r="I3631" s="969">
        <v>440</v>
      </c>
    </row>
    <row r="3632" spans="1:9" s="324" customFormat="1" ht="31.5">
      <c r="A3632" s="1223"/>
      <c r="B3632" s="1191"/>
      <c r="C3632" s="325" t="s">
        <v>4046</v>
      </c>
      <c r="D3632" s="325" t="s">
        <v>4047</v>
      </c>
      <c r="E3632" s="1049">
        <v>1001</v>
      </c>
      <c r="F3632" s="969">
        <v>1700</v>
      </c>
      <c r="G3632" s="969">
        <v>1020</v>
      </c>
      <c r="H3632" s="969">
        <v>770</v>
      </c>
      <c r="I3632" s="969">
        <v>510</v>
      </c>
    </row>
    <row r="3633" spans="1:9" s="324" customFormat="1" ht="17.25">
      <c r="A3633" s="1223"/>
      <c r="B3633" s="1191"/>
      <c r="C3633" s="325" t="s">
        <v>4047</v>
      </c>
      <c r="D3633" s="325" t="s">
        <v>4048</v>
      </c>
      <c r="E3633" s="1049">
        <v>572</v>
      </c>
      <c r="F3633" s="969">
        <v>970</v>
      </c>
      <c r="G3633" s="969">
        <v>580</v>
      </c>
      <c r="H3633" s="969">
        <v>440</v>
      </c>
      <c r="I3633" s="969">
        <v>290</v>
      </c>
    </row>
    <row r="3634" spans="1:9" s="324" customFormat="1" ht="17.25">
      <c r="A3634" s="1223"/>
      <c r="B3634" s="1191"/>
      <c r="C3634" s="325" t="s">
        <v>4048</v>
      </c>
      <c r="D3634" s="325" t="s">
        <v>4049</v>
      </c>
      <c r="E3634" s="1049">
        <v>462</v>
      </c>
      <c r="F3634" s="969">
        <v>790</v>
      </c>
      <c r="G3634" s="969">
        <v>470</v>
      </c>
      <c r="H3634" s="969">
        <v>360</v>
      </c>
      <c r="I3634" s="969">
        <v>240</v>
      </c>
    </row>
    <row r="3635" spans="1:9" s="324" customFormat="1" ht="17.25">
      <c r="A3635" s="1223"/>
      <c r="B3635" s="1191"/>
      <c r="C3635" s="325" t="s">
        <v>4049</v>
      </c>
      <c r="D3635" s="325" t="s">
        <v>4050</v>
      </c>
      <c r="E3635" s="1049">
        <v>396</v>
      </c>
      <c r="F3635" s="969">
        <v>670</v>
      </c>
      <c r="G3635" s="969">
        <v>400</v>
      </c>
      <c r="H3635" s="969">
        <v>300</v>
      </c>
      <c r="I3635" s="969">
        <v>200</v>
      </c>
    </row>
    <row r="3636" spans="1:9" s="324" customFormat="1" ht="17.25">
      <c r="A3636" s="1223"/>
      <c r="B3636" s="1191"/>
      <c r="C3636" s="325" t="s">
        <v>4050</v>
      </c>
      <c r="D3636" s="325" t="s">
        <v>4051</v>
      </c>
      <c r="E3636" s="1049">
        <v>330</v>
      </c>
      <c r="F3636" s="969">
        <v>560</v>
      </c>
      <c r="G3636" s="969">
        <v>340</v>
      </c>
      <c r="H3636" s="969">
        <v>250</v>
      </c>
      <c r="I3636" s="969">
        <v>170</v>
      </c>
    </row>
    <row r="3637" spans="1:9" s="324" customFormat="1" ht="17.25">
      <c r="A3637" s="1223"/>
      <c r="B3637" s="1191"/>
      <c r="C3637" s="325" t="s">
        <v>4051</v>
      </c>
      <c r="D3637" s="325" t="s">
        <v>4052</v>
      </c>
      <c r="E3637" s="1049">
        <v>275</v>
      </c>
      <c r="F3637" s="969">
        <v>470</v>
      </c>
      <c r="G3637" s="969">
        <v>280</v>
      </c>
      <c r="H3637" s="969">
        <v>210</v>
      </c>
      <c r="I3637" s="969">
        <v>140</v>
      </c>
    </row>
    <row r="3638" spans="1:9" s="324" customFormat="1" ht="17.25">
      <c r="A3638" s="1223" t="s">
        <v>4053</v>
      </c>
      <c r="B3638" s="1191" t="s">
        <v>3764</v>
      </c>
      <c r="C3638" s="325" t="s">
        <v>4054</v>
      </c>
      <c r="D3638" s="325" t="s">
        <v>4055</v>
      </c>
      <c r="E3638" s="1049">
        <v>462</v>
      </c>
      <c r="F3638" s="969">
        <v>790</v>
      </c>
      <c r="G3638" s="969">
        <v>470</v>
      </c>
      <c r="H3638" s="969">
        <v>360</v>
      </c>
      <c r="I3638" s="969">
        <v>240</v>
      </c>
    </row>
    <row r="3639" spans="1:9" s="324" customFormat="1" ht="28.15" customHeight="1">
      <c r="A3639" s="1223"/>
      <c r="B3639" s="1191"/>
      <c r="C3639" s="325" t="s">
        <v>4055</v>
      </c>
      <c r="D3639" s="325" t="s">
        <v>4056</v>
      </c>
      <c r="E3639" s="1049">
        <v>528</v>
      </c>
      <c r="F3639" s="969">
        <v>900</v>
      </c>
      <c r="G3639" s="969">
        <v>540</v>
      </c>
      <c r="H3639" s="969">
        <v>410</v>
      </c>
      <c r="I3639" s="969">
        <v>270</v>
      </c>
    </row>
    <row r="3640" spans="1:9" s="324" customFormat="1" ht="17.25">
      <c r="A3640" s="1223"/>
      <c r="B3640" s="1191"/>
      <c r="C3640" s="325" t="s">
        <v>4056</v>
      </c>
      <c r="D3640" s="325" t="s">
        <v>4049</v>
      </c>
      <c r="E3640" s="1049">
        <v>396</v>
      </c>
      <c r="F3640" s="969">
        <v>535</v>
      </c>
      <c r="G3640" s="969">
        <v>320</v>
      </c>
      <c r="H3640" s="969">
        <v>240</v>
      </c>
      <c r="I3640" s="969">
        <v>160</v>
      </c>
    </row>
    <row r="3641" spans="1:9" s="324" customFormat="1" ht="31.5">
      <c r="A3641" s="1223"/>
      <c r="B3641" s="1191"/>
      <c r="C3641" s="325" t="s">
        <v>4057</v>
      </c>
      <c r="D3641" s="325" t="s">
        <v>4058</v>
      </c>
      <c r="E3641" s="1049">
        <v>330</v>
      </c>
      <c r="F3641" s="969">
        <v>445</v>
      </c>
      <c r="G3641" s="969">
        <v>270</v>
      </c>
      <c r="H3641" s="969">
        <v>200</v>
      </c>
      <c r="I3641" s="969">
        <v>130</v>
      </c>
    </row>
    <row r="3642" spans="1:9" s="324" customFormat="1" ht="31.5">
      <c r="A3642" s="1223"/>
      <c r="B3642" s="1191"/>
      <c r="C3642" s="325" t="s">
        <v>4058</v>
      </c>
      <c r="D3642" s="325" t="s">
        <v>4059</v>
      </c>
      <c r="E3642" s="1049">
        <v>330</v>
      </c>
      <c r="F3642" s="969">
        <v>400</v>
      </c>
      <c r="G3642" s="969">
        <v>240</v>
      </c>
      <c r="H3642" s="969">
        <v>180</v>
      </c>
      <c r="I3642" s="969">
        <v>0</v>
      </c>
    </row>
    <row r="3643" spans="1:9" s="324" customFormat="1" ht="17.25">
      <c r="A3643" s="1223"/>
      <c r="B3643" s="1191"/>
      <c r="C3643" s="325" t="s">
        <v>4060</v>
      </c>
      <c r="D3643" s="325" t="s">
        <v>4061</v>
      </c>
      <c r="E3643" s="1049">
        <v>330</v>
      </c>
      <c r="F3643" s="969">
        <v>390</v>
      </c>
      <c r="G3643" s="969">
        <v>230</v>
      </c>
      <c r="H3643" s="969">
        <v>180</v>
      </c>
      <c r="I3643" s="969">
        <v>0</v>
      </c>
    </row>
    <row r="3644" spans="1:9" s="324" customFormat="1" ht="17.25">
      <c r="A3644" s="1223"/>
      <c r="B3644" s="1191"/>
      <c r="C3644" s="325" t="s">
        <v>4049</v>
      </c>
      <c r="D3644" s="325" t="s">
        <v>4062</v>
      </c>
      <c r="E3644" s="1049">
        <v>330</v>
      </c>
      <c r="F3644" s="969">
        <v>450</v>
      </c>
      <c r="G3644" s="969">
        <v>270</v>
      </c>
      <c r="H3644" s="969">
        <v>200</v>
      </c>
      <c r="I3644" s="969">
        <v>140</v>
      </c>
    </row>
    <row r="3645" spans="1:9" s="324" customFormat="1" ht="31.5">
      <c r="A3645" s="1223"/>
      <c r="B3645" s="1191"/>
      <c r="C3645" s="325" t="s">
        <v>4063</v>
      </c>
      <c r="D3645" s="325" t="s">
        <v>4064</v>
      </c>
      <c r="E3645" s="1049">
        <v>242</v>
      </c>
      <c r="F3645" s="969">
        <v>330</v>
      </c>
      <c r="G3645" s="969">
        <v>200</v>
      </c>
      <c r="H3645" s="969">
        <v>150</v>
      </c>
      <c r="I3645" s="969">
        <v>0</v>
      </c>
    </row>
    <row r="3646" spans="1:9" s="324" customFormat="1" ht="31.5">
      <c r="A3646" s="1223"/>
      <c r="B3646" s="1191"/>
      <c r="C3646" s="325" t="s">
        <v>4065</v>
      </c>
      <c r="D3646" s="325" t="s">
        <v>1185</v>
      </c>
      <c r="E3646" s="1049">
        <v>275</v>
      </c>
      <c r="F3646" s="969">
        <v>370</v>
      </c>
      <c r="G3646" s="969">
        <v>220</v>
      </c>
      <c r="H3646" s="969">
        <v>170</v>
      </c>
      <c r="I3646" s="969">
        <v>0</v>
      </c>
    </row>
    <row r="3647" spans="1:9" s="324" customFormat="1" ht="17.25">
      <c r="A3647" s="1223"/>
      <c r="B3647" s="1191"/>
      <c r="C3647" s="325" t="s">
        <v>4066</v>
      </c>
      <c r="D3647" s="325" t="s">
        <v>4067</v>
      </c>
      <c r="E3647" s="1049">
        <v>242</v>
      </c>
      <c r="F3647" s="969">
        <v>325</v>
      </c>
      <c r="G3647" s="969">
        <v>200</v>
      </c>
      <c r="H3647" s="969">
        <v>150</v>
      </c>
      <c r="I3647" s="969">
        <v>0</v>
      </c>
    </row>
    <row r="3648" spans="1:9" s="324" customFormat="1" ht="17.25">
      <c r="A3648" s="1223"/>
      <c r="B3648" s="1191"/>
      <c r="C3648" s="325" t="s">
        <v>4068</v>
      </c>
      <c r="D3648" s="325" t="s">
        <v>4069</v>
      </c>
      <c r="E3648" s="1049">
        <v>385</v>
      </c>
      <c r="F3648" s="969">
        <v>520</v>
      </c>
      <c r="G3648" s="969">
        <v>310</v>
      </c>
      <c r="H3648" s="969">
        <v>230</v>
      </c>
      <c r="I3648" s="969">
        <v>160</v>
      </c>
    </row>
    <row r="3649" spans="1:9" s="324" customFormat="1" ht="31.5">
      <c r="A3649" s="1223"/>
      <c r="B3649" s="1191"/>
      <c r="C3649" s="325" t="s">
        <v>4070</v>
      </c>
      <c r="D3649" s="325" t="s">
        <v>4071</v>
      </c>
      <c r="E3649" s="1049">
        <v>243.1</v>
      </c>
      <c r="F3649" s="969">
        <v>330</v>
      </c>
      <c r="G3649" s="969">
        <v>200</v>
      </c>
      <c r="H3649" s="969">
        <v>150</v>
      </c>
      <c r="I3649" s="969">
        <v>0</v>
      </c>
    </row>
    <row r="3650" spans="1:9" s="324" customFormat="1" ht="39.6" customHeight="1">
      <c r="A3650" s="1223"/>
      <c r="B3650" s="1191"/>
      <c r="C3650" s="325" t="s">
        <v>4072</v>
      </c>
      <c r="D3650" s="325" t="s">
        <v>4073</v>
      </c>
      <c r="E3650" s="1049">
        <v>187</v>
      </c>
      <c r="F3650" s="969">
        <v>250</v>
      </c>
      <c r="G3650" s="969">
        <v>150</v>
      </c>
      <c r="H3650" s="969">
        <v>0</v>
      </c>
      <c r="I3650" s="969">
        <v>0</v>
      </c>
    </row>
    <row r="3651" spans="1:9" s="324" customFormat="1" ht="17.25">
      <c r="A3651" s="1223"/>
      <c r="B3651" s="1191"/>
      <c r="C3651" s="1191" t="s">
        <v>4074</v>
      </c>
      <c r="D3651" s="1191"/>
      <c r="E3651" s="1049">
        <v>396</v>
      </c>
      <c r="F3651" s="969">
        <v>535</v>
      </c>
      <c r="G3651" s="969">
        <v>320</v>
      </c>
      <c r="H3651" s="969">
        <v>240</v>
      </c>
      <c r="I3651" s="969">
        <v>160</v>
      </c>
    </row>
    <row r="3652" spans="1:9" s="324" customFormat="1" ht="31.5">
      <c r="A3652" s="1223">
        <v>3</v>
      </c>
      <c r="B3652" s="1191" t="s">
        <v>4075</v>
      </c>
      <c r="C3652" s="325" t="s">
        <v>4076</v>
      </c>
      <c r="D3652" s="325" t="s">
        <v>4077</v>
      </c>
      <c r="E3652" s="1049">
        <v>385</v>
      </c>
      <c r="F3652" s="969">
        <v>520</v>
      </c>
      <c r="G3652" s="969">
        <v>310</v>
      </c>
      <c r="H3652" s="969">
        <v>230</v>
      </c>
      <c r="I3652" s="969">
        <v>160</v>
      </c>
    </row>
    <row r="3653" spans="1:9" s="324" customFormat="1" ht="31.5">
      <c r="A3653" s="1223"/>
      <c r="B3653" s="1191"/>
      <c r="C3653" s="325" t="s">
        <v>4077</v>
      </c>
      <c r="D3653" s="325" t="s">
        <v>4078</v>
      </c>
      <c r="E3653" s="1049">
        <v>308</v>
      </c>
      <c r="F3653" s="969">
        <v>415</v>
      </c>
      <c r="G3653" s="969">
        <v>250</v>
      </c>
      <c r="H3653" s="969">
        <v>190</v>
      </c>
      <c r="I3653" s="969">
        <v>0</v>
      </c>
    </row>
    <row r="3654" spans="1:9" s="324" customFormat="1" ht="17.25">
      <c r="A3654" s="326">
        <v>4</v>
      </c>
      <c r="B3654" s="325" t="s">
        <v>4079</v>
      </c>
      <c r="C3654" s="325" t="s">
        <v>3752</v>
      </c>
      <c r="D3654" s="325" t="s">
        <v>4080</v>
      </c>
      <c r="E3654" s="1049">
        <v>385</v>
      </c>
      <c r="F3654" s="969">
        <v>520</v>
      </c>
      <c r="G3654" s="969">
        <v>310</v>
      </c>
      <c r="H3654" s="969">
        <v>230</v>
      </c>
      <c r="I3654" s="969">
        <v>160</v>
      </c>
    </row>
    <row r="3655" spans="1:9" s="324" customFormat="1" ht="17.25">
      <c r="A3655" s="1223">
        <v>5</v>
      </c>
      <c r="B3655" s="1191" t="s">
        <v>4075</v>
      </c>
      <c r="C3655" s="325" t="s">
        <v>4081</v>
      </c>
      <c r="D3655" s="325" t="s">
        <v>4082</v>
      </c>
      <c r="E3655" s="1049">
        <v>308</v>
      </c>
      <c r="F3655" s="969">
        <v>310</v>
      </c>
      <c r="G3655" s="969">
        <v>190</v>
      </c>
      <c r="H3655" s="969">
        <v>140</v>
      </c>
      <c r="I3655" s="969">
        <v>0</v>
      </c>
    </row>
    <row r="3656" spans="1:9" s="324" customFormat="1" ht="27.6" customHeight="1">
      <c r="A3656" s="1223"/>
      <c r="B3656" s="1191"/>
      <c r="C3656" s="325" t="s">
        <v>4083</v>
      </c>
      <c r="D3656" s="325" t="s">
        <v>4084</v>
      </c>
      <c r="E3656" s="1049">
        <v>308</v>
      </c>
      <c r="F3656" s="969">
        <v>310</v>
      </c>
      <c r="G3656" s="969">
        <v>190</v>
      </c>
      <c r="H3656" s="969">
        <v>140</v>
      </c>
      <c r="I3656" s="969">
        <v>0</v>
      </c>
    </row>
    <row r="3657" spans="1:9" s="324" customFormat="1" ht="27.6" customHeight="1">
      <c r="A3657" s="322">
        <v>63</v>
      </c>
      <c r="B3657" s="323" t="s">
        <v>4085</v>
      </c>
      <c r="C3657" s="330"/>
      <c r="D3657" s="330"/>
      <c r="E3657" s="1049">
        <v>0</v>
      </c>
      <c r="F3657" s="969"/>
      <c r="G3657" s="969"/>
      <c r="H3657" s="969"/>
      <c r="I3657" s="969"/>
    </row>
    <row r="3658" spans="1:9" s="324" customFormat="1" ht="27.6" customHeight="1">
      <c r="A3658" s="1260" t="s">
        <v>4086</v>
      </c>
      <c r="B3658" s="1262" t="s">
        <v>4087</v>
      </c>
      <c r="C3658" s="352" t="s">
        <v>4088</v>
      </c>
      <c r="D3658" s="352" t="s">
        <v>4089</v>
      </c>
      <c r="E3658" s="1049">
        <v>3100</v>
      </c>
      <c r="F3658" s="969">
        <v>3100</v>
      </c>
      <c r="G3658" s="969">
        <v>1710</v>
      </c>
      <c r="H3658" s="969">
        <v>1240</v>
      </c>
      <c r="I3658" s="969">
        <v>930</v>
      </c>
    </row>
    <row r="3659" spans="1:9" s="324" customFormat="1" ht="27.6" customHeight="1">
      <c r="A3659" s="1261"/>
      <c r="B3659" s="1262"/>
      <c r="C3659" s="352" t="s">
        <v>4089</v>
      </c>
      <c r="D3659" s="353" t="s">
        <v>4090</v>
      </c>
      <c r="E3659" s="1049">
        <v>800</v>
      </c>
      <c r="F3659" s="969">
        <v>2000</v>
      </c>
      <c r="G3659" s="969">
        <v>1100</v>
      </c>
      <c r="H3659" s="969">
        <v>800</v>
      </c>
      <c r="I3659" s="969">
        <v>600</v>
      </c>
    </row>
    <row r="3660" spans="1:9" s="324" customFormat="1" ht="17.25">
      <c r="A3660" s="1261"/>
      <c r="B3660" s="1262"/>
      <c r="C3660" s="353" t="s">
        <v>4090</v>
      </c>
      <c r="D3660" s="353" t="s">
        <v>4091</v>
      </c>
      <c r="E3660" s="1049">
        <v>860</v>
      </c>
      <c r="F3660" s="969">
        <v>1000</v>
      </c>
      <c r="G3660" s="969">
        <v>550</v>
      </c>
      <c r="H3660" s="969">
        <v>400</v>
      </c>
      <c r="I3660" s="969">
        <v>300</v>
      </c>
    </row>
    <row r="3661" spans="1:9" s="324" customFormat="1" ht="27.6" customHeight="1">
      <c r="A3661" s="1261"/>
      <c r="B3661" s="1262"/>
      <c r="C3661" s="353" t="s">
        <v>4092</v>
      </c>
      <c r="D3661" s="353" t="s">
        <v>4093</v>
      </c>
      <c r="E3661" s="1049">
        <v>1200</v>
      </c>
      <c r="F3661" s="969">
        <v>1500</v>
      </c>
      <c r="G3661" s="969">
        <v>830</v>
      </c>
      <c r="H3661" s="969">
        <v>600</v>
      </c>
      <c r="I3661" s="969">
        <v>450</v>
      </c>
    </row>
    <row r="3662" spans="1:9" s="324" customFormat="1" ht="27.6" customHeight="1">
      <c r="A3662" s="1261"/>
      <c r="B3662" s="1262"/>
      <c r="C3662" s="353" t="s">
        <v>4094</v>
      </c>
      <c r="D3662" s="353" t="s">
        <v>4095</v>
      </c>
      <c r="E3662" s="1049">
        <v>860</v>
      </c>
      <c r="F3662" s="969">
        <v>1000</v>
      </c>
      <c r="G3662" s="969">
        <v>550</v>
      </c>
      <c r="H3662" s="969">
        <v>400</v>
      </c>
      <c r="I3662" s="969">
        <v>300</v>
      </c>
    </row>
    <row r="3663" spans="1:9" s="324" customFormat="1" ht="27.6" customHeight="1">
      <c r="A3663" s="1261"/>
      <c r="B3663" s="1262"/>
      <c r="C3663" s="352" t="s">
        <v>4096</v>
      </c>
      <c r="D3663" s="352" t="s">
        <v>4097</v>
      </c>
      <c r="E3663" s="1049">
        <v>3100</v>
      </c>
      <c r="F3663" s="969">
        <v>3100</v>
      </c>
      <c r="G3663" s="969">
        <v>1710</v>
      </c>
      <c r="H3663" s="969">
        <v>1240</v>
      </c>
      <c r="I3663" s="969">
        <v>930</v>
      </c>
    </row>
    <row r="3664" spans="1:9" s="324" customFormat="1" ht="27.6" customHeight="1">
      <c r="A3664" s="1261"/>
      <c r="B3664" s="1262"/>
      <c r="C3664" s="352" t="s">
        <v>4097</v>
      </c>
      <c r="D3664" s="352" t="s">
        <v>4098</v>
      </c>
      <c r="E3664" s="1049">
        <v>1000</v>
      </c>
      <c r="F3664" s="969">
        <v>2200</v>
      </c>
      <c r="G3664" s="969">
        <v>1210</v>
      </c>
      <c r="H3664" s="969">
        <v>880</v>
      </c>
      <c r="I3664" s="969">
        <v>660</v>
      </c>
    </row>
    <row r="3665" spans="1:9" s="324" customFormat="1" ht="27.6" customHeight="1">
      <c r="A3665" s="1261"/>
      <c r="B3665" s="1262"/>
      <c r="C3665" s="352" t="s">
        <v>4098</v>
      </c>
      <c r="D3665" s="352" t="s">
        <v>4099</v>
      </c>
      <c r="E3665" s="1049">
        <v>1000</v>
      </c>
      <c r="F3665" s="969">
        <v>1500</v>
      </c>
      <c r="G3665" s="969">
        <v>830</v>
      </c>
      <c r="H3665" s="969">
        <v>600</v>
      </c>
      <c r="I3665" s="969">
        <v>450</v>
      </c>
    </row>
    <row r="3666" spans="1:9" s="324" customFormat="1" ht="27.6" customHeight="1">
      <c r="A3666" s="1261"/>
      <c r="B3666" s="1262"/>
      <c r="C3666" s="352" t="s">
        <v>4100</v>
      </c>
      <c r="D3666" s="353" t="s">
        <v>4101</v>
      </c>
      <c r="E3666" s="1049">
        <v>480</v>
      </c>
      <c r="F3666" s="969">
        <v>550</v>
      </c>
      <c r="G3666" s="969">
        <v>300</v>
      </c>
      <c r="H3666" s="969">
        <v>0</v>
      </c>
      <c r="I3666" s="969">
        <v>0</v>
      </c>
    </row>
    <row r="3667" spans="1:9" s="324" customFormat="1" ht="27.6" customHeight="1">
      <c r="A3667" s="1261"/>
      <c r="B3667" s="1262"/>
      <c r="C3667" s="352" t="s">
        <v>4102</v>
      </c>
      <c r="D3667" s="353" t="s">
        <v>4103</v>
      </c>
      <c r="E3667" s="1049">
        <v>480</v>
      </c>
      <c r="F3667" s="969">
        <v>480</v>
      </c>
      <c r="G3667" s="969">
        <v>260</v>
      </c>
      <c r="H3667" s="969">
        <v>0</v>
      </c>
      <c r="I3667" s="969">
        <v>0</v>
      </c>
    </row>
    <row r="3668" spans="1:9" s="324" customFormat="1" ht="27.6" customHeight="1">
      <c r="A3668" s="1261">
        <v>2</v>
      </c>
      <c r="B3668" s="1262" t="s">
        <v>4104</v>
      </c>
      <c r="C3668" s="352" t="s">
        <v>4088</v>
      </c>
      <c r="D3668" s="352" t="s">
        <v>4105</v>
      </c>
      <c r="E3668" s="1049">
        <v>3100</v>
      </c>
      <c r="F3668" s="969">
        <v>3100</v>
      </c>
      <c r="G3668" s="969">
        <v>1710</v>
      </c>
      <c r="H3668" s="969">
        <v>1240</v>
      </c>
      <c r="I3668" s="969">
        <v>930</v>
      </c>
    </row>
    <row r="3669" spans="1:9" s="324" customFormat="1" ht="27.6" customHeight="1">
      <c r="A3669" s="1261"/>
      <c r="B3669" s="1262"/>
      <c r="C3669" s="352" t="s">
        <v>4105</v>
      </c>
      <c r="D3669" s="352" t="s">
        <v>4106</v>
      </c>
      <c r="E3669" s="1049">
        <v>480</v>
      </c>
      <c r="F3669" s="969">
        <v>500</v>
      </c>
      <c r="G3669" s="969">
        <v>280</v>
      </c>
      <c r="H3669" s="969">
        <v>0</v>
      </c>
      <c r="I3669" s="969">
        <v>0</v>
      </c>
    </row>
    <row r="3670" spans="1:9" s="324" customFormat="1" ht="27.6" customHeight="1">
      <c r="A3670" s="1261">
        <v>3</v>
      </c>
      <c r="B3670" s="1262" t="s">
        <v>4107</v>
      </c>
      <c r="C3670" s="352" t="s">
        <v>277</v>
      </c>
      <c r="D3670" s="352" t="s">
        <v>4108</v>
      </c>
      <c r="E3670" s="1049">
        <v>0</v>
      </c>
      <c r="F3670" s="969">
        <v>550</v>
      </c>
      <c r="G3670" s="969">
        <v>300</v>
      </c>
      <c r="H3670" s="969">
        <v>0</v>
      </c>
      <c r="I3670" s="969">
        <v>0</v>
      </c>
    </row>
    <row r="3671" spans="1:9" s="324" customFormat="1" ht="27.6" customHeight="1">
      <c r="A3671" s="1261"/>
      <c r="B3671" s="1262"/>
      <c r="C3671" s="352" t="s">
        <v>4108</v>
      </c>
      <c r="D3671" s="352" t="s">
        <v>4109</v>
      </c>
      <c r="E3671" s="1049">
        <v>0</v>
      </c>
      <c r="F3671" s="969">
        <v>350</v>
      </c>
      <c r="G3671" s="969">
        <v>0</v>
      </c>
      <c r="H3671" s="969">
        <v>0</v>
      </c>
      <c r="I3671" s="969">
        <v>0</v>
      </c>
    </row>
    <row r="3672" spans="1:9" s="324" customFormat="1" ht="27.6" customHeight="1">
      <c r="A3672" s="1261">
        <v>4</v>
      </c>
      <c r="B3672" s="1262" t="s">
        <v>4110</v>
      </c>
      <c r="C3672" s="352" t="s">
        <v>4111</v>
      </c>
      <c r="D3672" s="352" t="s">
        <v>4112</v>
      </c>
      <c r="E3672" s="1049">
        <v>1200</v>
      </c>
      <c r="F3672" s="969">
        <v>1440</v>
      </c>
      <c r="G3672" s="969">
        <v>790</v>
      </c>
      <c r="H3672" s="969">
        <v>580</v>
      </c>
      <c r="I3672" s="969">
        <v>430</v>
      </c>
    </row>
    <row r="3673" spans="1:9" s="324" customFormat="1" ht="27.6" customHeight="1">
      <c r="A3673" s="1261"/>
      <c r="B3673" s="1262"/>
      <c r="C3673" s="352" t="s">
        <v>4113</v>
      </c>
      <c r="D3673" s="353" t="s">
        <v>4114</v>
      </c>
      <c r="E3673" s="1049">
        <v>360</v>
      </c>
      <c r="F3673" s="969">
        <v>500</v>
      </c>
      <c r="G3673" s="969">
        <v>280</v>
      </c>
      <c r="H3673" s="969">
        <v>0</v>
      </c>
      <c r="I3673" s="969">
        <v>0</v>
      </c>
    </row>
    <row r="3674" spans="1:9" s="324" customFormat="1" ht="27.6" customHeight="1">
      <c r="A3674" s="1261">
        <v>5</v>
      </c>
      <c r="B3674" s="1262" t="s">
        <v>4115</v>
      </c>
      <c r="C3674" s="352" t="s">
        <v>4116</v>
      </c>
      <c r="D3674" s="352" t="s">
        <v>4117</v>
      </c>
      <c r="E3674" s="1049">
        <v>600</v>
      </c>
      <c r="F3674" s="969">
        <v>600</v>
      </c>
      <c r="G3674" s="969">
        <v>330</v>
      </c>
      <c r="H3674" s="969">
        <v>0</v>
      </c>
      <c r="I3674" s="969">
        <v>0</v>
      </c>
    </row>
    <row r="3675" spans="1:9" s="324" customFormat="1" ht="27.6" customHeight="1">
      <c r="A3675" s="1261"/>
      <c r="B3675" s="1262"/>
      <c r="C3675" s="352" t="s">
        <v>4117</v>
      </c>
      <c r="D3675" s="352" t="s">
        <v>4118</v>
      </c>
      <c r="E3675" s="1049">
        <v>640</v>
      </c>
      <c r="F3675" s="969">
        <v>640</v>
      </c>
      <c r="G3675" s="969">
        <v>350</v>
      </c>
      <c r="H3675" s="969">
        <v>260</v>
      </c>
      <c r="I3675" s="969">
        <v>0</v>
      </c>
    </row>
    <row r="3676" spans="1:9" s="324" customFormat="1" ht="27.6" customHeight="1">
      <c r="A3676" s="1261"/>
      <c r="B3676" s="1262"/>
      <c r="C3676" s="352" t="s">
        <v>4118</v>
      </c>
      <c r="D3676" s="352" t="s">
        <v>4119</v>
      </c>
      <c r="E3676" s="1049">
        <v>350</v>
      </c>
      <c r="F3676" s="969">
        <v>350</v>
      </c>
      <c r="G3676" s="969">
        <v>0</v>
      </c>
      <c r="H3676" s="969">
        <v>0</v>
      </c>
      <c r="I3676" s="969">
        <v>0</v>
      </c>
    </row>
    <row r="3677" spans="1:9" s="324" customFormat="1" ht="27.6" customHeight="1">
      <c r="A3677" s="1263">
        <v>6</v>
      </c>
      <c r="B3677" s="1265" t="s">
        <v>4120</v>
      </c>
      <c r="C3677" s="352" t="s">
        <v>4099</v>
      </c>
      <c r="D3677" s="354" t="s">
        <v>4121</v>
      </c>
      <c r="E3677" s="1049">
        <v>420</v>
      </c>
      <c r="F3677" s="969">
        <v>800</v>
      </c>
      <c r="G3677" s="969">
        <v>440</v>
      </c>
      <c r="H3677" s="969">
        <v>0</v>
      </c>
      <c r="I3677" s="969">
        <v>0</v>
      </c>
    </row>
    <row r="3678" spans="1:9" s="324" customFormat="1" ht="27.6" customHeight="1">
      <c r="A3678" s="1264"/>
      <c r="B3678" s="1266"/>
      <c r="C3678" s="354" t="s">
        <v>4121</v>
      </c>
      <c r="D3678" s="352" t="s">
        <v>4122</v>
      </c>
      <c r="E3678" s="1049">
        <v>420</v>
      </c>
      <c r="F3678" s="969">
        <v>600</v>
      </c>
      <c r="G3678" s="969">
        <v>330</v>
      </c>
      <c r="H3678" s="969">
        <v>0</v>
      </c>
      <c r="I3678" s="969">
        <v>0</v>
      </c>
    </row>
    <row r="3679" spans="1:9" s="324" customFormat="1" ht="17.25">
      <c r="A3679" s="355">
        <v>7</v>
      </c>
      <c r="B3679" s="352" t="s">
        <v>4123</v>
      </c>
      <c r="C3679" s="353" t="s">
        <v>4124</v>
      </c>
      <c r="D3679" s="353" t="s">
        <v>4125</v>
      </c>
      <c r="E3679" s="1049">
        <v>0</v>
      </c>
      <c r="F3679" s="969">
        <v>480</v>
      </c>
      <c r="G3679" s="969">
        <v>260</v>
      </c>
      <c r="H3679" s="969">
        <v>0</v>
      </c>
      <c r="I3679" s="969">
        <v>0</v>
      </c>
    </row>
    <row r="3680" spans="1:9" s="324" customFormat="1" ht="27.6" customHeight="1">
      <c r="A3680" s="355">
        <v>8</v>
      </c>
      <c r="B3680" s="353" t="s">
        <v>4126</v>
      </c>
      <c r="C3680" s="353" t="s">
        <v>4127</v>
      </c>
      <c r="D3680" s="352" t="s">
        <v>4128</v>
      </c>
      <c r="E3680" s="1049">
        <v>330</v>
      </c>
      <c r="F3680" s="969">
        <v>330</v>
      </c>
      <c r="G3680" s="969">
        <v>0</v>
      </c>
      <c r="H3680" s="969">
        <v>0</v>
      </c>
      <c r="I3680" s="969">
        <v>0</v>
      </c>
    </row>
    <row r="3681" spans="1:9" s="324" customFormat="1" ht="27.6" customHeight="1">
      <c r="A3681" s="355">
        <v>9</v>
      </c>
      <c r="B3681" s="352" t="s">
        <v>4129</v>
      </c>
      <c r="C3681" s="352" t="s">
        <v>4128</v>
      </c>
      <c r="D3681" s="353" t="s">
        <v>4130</v>
      </c>
      <c r="E3681" s="1049">
        <v>0</v>
      </c>
      <c r="F3681" s="969">
        <v>200</v>
      </c>
      <c r="G3681" s="969">
        <v>0</v>
      </c>
      <c r="H3681" s="969">
        <v>0</v>
      </c>
      <c r="I3681" s="969">
        <v>0</v>
      </c>
    </row>
    <row r="3682" spans="1:9" s="324" customFormat="1" ht="27.6" customHeight="1">
      <c r="A3682" s="1261">
        <v>10</v>
      </c>
      <c r="B3682" s="1262" t="s">
        <v>4131</v>
      </c>
      <c r="C3682" s="352" t="s">
        <v>4132</v>
      </c>
      <c r="D3682" s="352" t="s">
        <v>4133</v>
      </c>
      <c r="E3682" s="1049">
        <v>300</v>
      </c>
      <c r="F3682" s="969">
        <v>330</v>
      </c>
      <c r="G3682" s="969">
        <v>0</v>
      </c>
      <c r="H3682" s="969">
        <v>0</v>
      </c>
      <c r="I3682" s="969">
        <v>0</v>
      </c>
    </row>
    <row r="3683" spans="1:9" s="324" customFormat="1" ht="27.6" customHeight="1">
      <c r="A3683" s="1261"/>
      <c r="B3683" s="1262"/>
      <c r="C3683" s="352" t="s">
        <v>4133</v>
      </c>
      <c r="D3683" s="353" t="s">
        <v>4134</v>
      </c>
      <c r="E3683" s="1049">
        <v>300</v>
      </c>
      <c r="F3683" s="969">
        <v>300</v>
      </c>
      <c r="G3683" s="969">
        <v>0</v>
      </c>
      <c r="H3683" s="969">
        <v>0</v>
      </c>
      <c r="I3683" s="969">
        <v>0</v>
      </c>
    </row>
    <row r="3684" spans="1:9" s="324" customFormat="1" ht="27.6" customHeight="1">
      <c r="A3684" s="1261"/>
      <c r="B3684" s="1262"/>
      <c r="C3684" s="353" t="s">
        <v>4134</v>
      </c>
      <c r="D3684" s="353" t="s">
        <v>4135</v>
      </c>
      <c r="E3684" s="1049">
        <v>300</v>
      </c>
      <c r="F3684" s="969">
        <v>500</v>
      </c>
      <c r="G3684" s="969">
        <v>280</v>
      </c>
      <c r="H3684" s="969">
        <v>0</v>
      </c>
      <c r="I3684" s="969">
        <v>0</v>
      </c>
    </row>
    <row r="3685" spans="1:9" s="324" customFormat="1" ht="27.6" customHeight="1">
      <c r="A3685" s="1261">
        <v>11</v>
      </c>
      <c r="B3685" s="1262" t="s">
        <v>4136</v>
      </c>
      <c r="C3685" s="353" t="s">
        <v>4115</v>
      </c>
      <c r="D3685" s="352" t="s">
        <v>4137</v>
      </c>
      <c r="E3685" s="1049">
        <v>0</v>
      </c>
      <c r="F3685" s="969">
        <v>320</v>
      </c>
      <c r="G3685" s="969">
        <v>0</v>
      </c>
      <c r="H3685" s="969">
        <v>0</v>
      </c>
      <c r="I3685" s="969">
        <v>0</v>
      </c>
    </row>
    <row r="3686" spans="1:9" s="324" customFormat="1" ht="27.6" customHeight="1">
      <c r="A3686" s="1261"/>
      <c r="B3686" s="1262"/>
      <c r="C3686" s="352" t="s">
        <v>4137</v>
      </c>
      <c r="D3686" s="352" t="s">
        <v>4138</v>
      </c>
      <c r="E3686" s="1049">
        <v>0</v>
      </c>
      <c r="F3686" s="969">
        <v>300</v>
      </c>
      <c r="G3686" s="969">
        <v>0</v>
      </c>
      <c r="H3686" s="969">
        <v>0</v>
      </c>
      <c r="I3686" s="969">
        <v>0</v>
      </c>
    </row>
    <row r="3687" spans="1:9" s="324" customFormat="1" ht="27.6" customHeight="1">
      <c r="A3687" s="1261"/>
      <c r="B3687" s="1262"/>
      <c r="C3687" s="352" t="s">
        <v>4138</v>
      </c>
      <c r="D3687" s="353" t="s">
        <v>4139</v>
      </c>
      <c r="E3687" s="1049">
        <v>0</v>
      </c>
      <c r="F3687" s="969">
        <v>500</v>
      </c>
      <c r="G3687" s="969">
        <v>280</v>
      </c>
      <c r="H3687" s="969">
        <v>0</v>
      </c>
      <c r="I3687" s="969">
        <v>0</v>
      </c>
    </row>
    <row r="3688" spans="1:9" s="324" customFormat="1" ht="27.6" customHeight="1">
      <c r="A3688" s="1261">
        <v>12</v>
      </c>
      <c r="B3688" s="1262" t="s">
        <v>4140</v>
      </c>
      <c r="C3688" s="353" t="s">
        <v>4141</v>
      </c>
      <c r="D3688" s="353" t="s">
        <v>4142</v>
      </c>
      <c r="E3688" s="1049">
        <v>420</v>
      </c>
      <c r="F3688" s="969">
        <v>420</v>
      </c>
      <c r="G3688" s="969">
        <v>0</v>
      </c>
      <c r="H3688" s="969">
        <v>0</v>
      </c>
      <c r="I3688" s="969">
        <v>0</v>
      </c>
    </row>
    <row r="3689" spans="1:9" s="324" customFormat="1" ht="27.6" customHeight="1">
      <c r="A3689" s="1261"/>
      <c r="B3689" s="1262"/>
      <c r="C3689" s="352" t="s">
        <v>4133</v>
      </c>
      <c r="D3689" s="352" t="s">
        <v>4143</v>
      </c>
      <c r="E3689" s="1049">
        <v>300</v>
      </c>
      <c r="F3689" s="969">
        <v>340</v>
      </c>
      <c r="G3689" s="969">
        <v>0</v>
      </c>
      <c r="H3689" s="969">
        <v>0</v>
      </c>
      <c r="I3689" s="969">
        <v>0</v>
      </c>
    </row>
    <row r="3690" spans="1:9" s="324" customFormat="1" ht="27.6" customHeight="1">
      <c r="A3690" s="1261"/>
      <c r="B3690" s="1262"/>
      <c r="C3690" s="352" t="s">
        <v>4143</v>
      </c>
      <c r="D3690" s="352" t="s">
        <v>4104</v>
      </c>
      <c r="E3690" s="1049">
        <v>360</v>
      </c>
      <c r="F3690" s="969">
        <v>360</v>
      </c>
      <c r="G3690" s="969">
        <v>0</v>
      </c>
      <c r="H3690" s="969">
        <v>0</v>
      </c>
      <c r="I3690" s="969">
        <v>0</v>
      </c>
    </row>
    <row r="3691" spans="1:9" s="324" customFormat="1" ht="27.6" customHeight="1">
      <c r="A3691" s="1261">
        <v>13</v>
      </c>
      <c r="B3691" s="1262" t="s">
        <v>4144</v>
      </c>
      <c r="C3691" s="353" t="s">
        <v>4141</v>
      </c>
      <c r="D3691" s="353" t="s">
        <v>4142</v>
      </c>
      <c r="E3691" s="1049">
        <v>420</v>
      </c>
      <c r="F3691" s="969">
        <v>420</v>
      </c>
      <c r="G3691" s="969">
        <v>0</v>
      </c>
      <c r="H3691" s="969">
        <v>0</v>
      </c>
      <c r="I3691" s="969">
        <v>0</v>
      </c>
    </row>
    <row r="3692" spans="1:9" s="324" customFormat="1" ht="27.6" customHeight="1">
      <c r="A3692" s="1261"/>
      <c r="B3692" s="1262"/>
      <c r="C3692" s="353" t="s">
        <v>4145</v>
      </c>
      <c r="D3692" s="352" t="s">
        <v>4140</v>
      </c>
      <c r="E3692" s="1049">
        <v>300</v>
      </c>
      <c r="F3692" s="969">
        <v>340</v>
      </c>
      <c r="G3692" s="969">
        <v>0</v>
      </c>
      <c r="H3692" s="969">
        <v>0</v>
      </c>
      <c r="I3692" s="969">
        <v>0</v>
      </c>
    </row>
    <row r="3693" spans="1:9" s="324" customFormat="1" ht="27.6" customHeight="1">
      <c r="A3693" s="355">
        <v>14</v>
      </c>
      <c r="B3693" s="352" t="s">
        <v>4146</v>
      </c>
      <c r="C3693" s="352" t="s">
        <v>4147</v>
      </c>
      <c r="D3693" s="352" t="s">
        <v>4120</v>
      </c>
      <c r="E3693" s="1049">
        <v>240</v>
      </c>
      <c r="F3693" s="969">
        <v>280</v>
      </c>
      <c r="G3693" s="969">
        <v>0</v>
      </c>
      <c r="H3693" s="969">
        <v>0</v>
      </c>
      <c r="I3693" s="969">
        <v>0</v>
      </c>
    </row>
    <row r="3694" spans="1:9" s="324" customFormat="1" ht="27.6" customHeight="1">
      <c r="A3694" s="1261">
        <v>15</v>
      </c>
      <c r="B3694" s="1262" t="s">
        <v>4148</v>
      </c>
      <c r="C3694" s="353" t="s">
        <v>277</v>
      </c>
      <c r="D3694" s="352" t="s">
        <v>4149</v>
      </c>
      <c r="E3694" s="1049">
        <v>520</v>
      </c>
      <c r="F3694" s="969">
        <v>600</v>
      </c>
      <c r="G3694" s="969">
        <v>330</v>
      </c>
      <c r="H3694" s="969">
        <v>0</v>
      </c>
      <c r="I3694" s="969">
        <v>0</v>
      </c>
    </row>
    <row r="3695" spans="1:9" s="324" customFormat="1" ht="27.6" customHeight="1">
      <c r="A3695" s="1261"/>
      <c r="B3695" s="1262"/>
      <c r="C3695" s="352" t="s">
        <v>4149</v>
      </c>
      <c r="D3695" s="353" t="s">
        <v>4150</v>
      </c>
      <c r="E3695" s="1049">
        <v>300</v>
      </c>
      <c r="F3695" s="969">
        <v>350</v>
      </c>
      <c r="G3695" s="969">
        <v>0</v>
      </c>
      <c r="H3695" s="969">
        <v>0</v>
      </c>
      <c r="I3695" s="969">
        <v>0</v>
      </c>
    </row>
    <row r="3696" spans="1:9" s="324" customFormat="1" ht="27.6" customHeight="1">
      <c r="A3696" s="1263">
        <v>16</v>
      </c>
      <c r="B3696" s="1262" t="s">
        <v>4151</v>
      </c>
      <c r="C3696" s="353" t="s">
        <v>277</v>
      </c>
      <c r="D3696" s="353" t="s">
        <v>4152</v>
      </c>
      <c r="E3696" s="1049">
        <v>1800</v>
      </c>
      <c r="F3696" s="969">
        <v>2000</v>
      </c>
      <c r="G3696" s="969">
        <v>1100</v>
      </c>
      <c r="H3696" s="969">
        <v>800</v>
      </c>
      <c r="I3696" s="969">
        <v>600</v>
      </c>
    </row>
    <row r="3697" spans="1:9" s="324" customFormat="1" ht="27.6" customHeight="1">
      <c r="A3697" s="1264"/>
      <c r="B3697" s="1262"/>
      <c r="C3697" s="353" t="s">
        <v>4152</v>
      </c>
      <c r="D3697" s="352" t="s">
        <v>4120</v>
      </c>
      <c r="E3697" s="1049">
        <v>340</v>
      </c>
      <c r="F3697" s="969">
        <v>400</v>
      </c>
      <c r="G3697" s="969">
        <v>0</v>
      </c>
      <c r="H3697" s="969">
        <v>0</v>
      </c>
      <c r="I3697" s="969">
        <v>0</v>
      </c>
    </row>
    <row r="3698" spans="1:9" s="324" customFormat="1" ht="27.6" customHeight="1">
      <c r="A3698" s="355">
        <v>17</v>
      </c>
      <c r="B3698" s="352" t="s">
        <v>4153</v>
      </c>
      <c r="C3698" s="353" t="s">
        <v>277</v>
      </c>
      <c r="D3698" s="353" t="s">
        <v>4154</v>
      </c>
      <c r="E3698" s="1049">
        <v>420</v>
      </c>
      <c r="F3698" s="969">
        <v>500</v>
      </c>
      <c r="G3698" s="969">
        <v>280</v>
      </c>
      <c r="H3698" s="969">
        <v>0</v>
      </c>
      <c r="I3698" s="969">
        <v>0</v>
      </c>
    </row>
    <row r="3699" spans="1:9" s="324" customFormat="1" ht="22.5" customHeight="1">
      <c r="A3699" s="1261">
        <v>18</v>
      </c>
      <c r="B3699" s="1262" t="s">
        <v>4155</v>
      </c>
      <c r="C3699" s="352" t="s">
        <v>4104</v>
      </c>
      <c r="D3699" s="352" t="s">
        <v>4156</v>
      </c>
      <c r="E3699" s="1049">
        <v>300</v>
      </c>
      <c r="F3699" s="969">
        <v>2000</v>
      </c>
      <c r="G3699" s="969">
        <v>1100</v>
      </c>
      <c r="H3699" s="969">
        <v>800</v>
      </c>
      <c r="I3699" s="969">
        <v>600</v>
      </c>
    </row>
    <row r="3700" spans="1:9" s="324" customFormat="1" ht="31.5">
      <c r="A3700" s="1261"/>
      <c r="B3700" s="1262"/>
      <c r="C3700" s="352" t="s">
        <v>4156</v>
      </c>
      <c r="D3700" s="353" t="s">
        <v>4157</v>
      </c>
      <c r="E3700" s="1049">
        <v>240</v>
      </c>
      <c r="F3700" s="969">
        <v>260</v>
      </c>
      <c r="G3700" s="969">
        <v>0</v>
      </c>
      <c r="H3700" s="969">
        <v>0</v>
      </c>
      <c r="I3700" s="969">
        <v>0</v>
      </c>
    </row>
    <row r="3701" spans="1:9" s="324" customFormat="1" ht="31.5">
      <c r="A3701" s="345">
        <v>19</v>
      </c>
      <c r="B3701" s="334" t="s">
        <v>4158</v>
      </c>
      <c r="C3701" s="345" t="s">
        <v>4104</v>
      </c>
      <c r="D3701" s="352" t="s">
        <v>4156</v>
      </c>
      <c r="E3701" s="1049">
        <v>300</v>
      </c>
      <c r="F3701" s="969">
        <v>350</v>
      </c>
      <c r="G3701" s="969">
        <v>0</v>
      </c>
      <c r="H3701" s="969">
        <v>0</v>
      </c>
      <c r="I3701" s="969">
        <v>0</v>
      </c>
    </row>
    <row r="3702" spans="1:9" s="324" customFormat="1" ht="17.25">
      <c r="A3702" s="345">
        <v>20</v>
      </c>
      <c r="B3702" s="334" t="s">
        <v>4159</v>
      </c>
      <c r="C3702" s="334" t="s">
        <v>277</v>
      </c>
      <c r="D3702" s="334" t="s">
        <v>4154</v>
      </c>
      <c r="E3702" s="1049">
        <v>420</v>
      </c>
      <c r="F3702" s="969">
        <v>420</v>
      </c>
      <c r="G3702" s="969">
        <v>0</v>
      </c>
      <c r="H3702" s="969">
        <v>0</v>
      </c>
      <c r="I3702" s="969">
        <v>0</v>
      </c>
    </row>
    <row r="3703" spans="1:9" s="324" customFormat="1" ht="17.25">
      <c r="A3703" s="345">
        <v>21</v>
      </c>
      <c r="B3703" s="334" t="s">
        <v>4160</v>
      </c>
      <c r="C3703" s="334" t="s">
        <v>277</v>
      </c>
      <c r="D3703" s="334" t="s">
        <v>4161</v>
      </c>
      <c r="E3703" s="1049">
        <v>420</v>
      </c>
      <c r="F3703" s="969">
        <v>420</v>
      </c>
      <c r="G3703" s="969">
        <v>0</v>
      </c>
      <c r="H3703" s="969">
        <v>0</v>
      </c>
      <c r="I3703" s="969">
        <v>0</v>
      </c>
    </row>
    <row r="3704" spans="1:9" s="324" customFormat="1" ht="17.25" customHeight="1">
      <c r="A3704" s="355">
        <v>22</v>
      </c>
      <c r="B3704" s="1282" t="s">
        <v>4162</v>
      </c>
      <c r="C3704" s="1283"/>
      <c r="D3704" s="1284"/>
      <c r="E3704" s="1049">
        <v>150</v>
      </c>
      <c r="F3704" s="969">
        <v>150</v>
      </c>
      <c r="G3704" s="969">
        <v>0</v>
      </c>
      <c r="H3704" s="969">
        <v>0</v>
      </c>
      <c r="I3704" s="969">
        <v>0</v>
      </c>
    </row>
    <row r="3705" spans="1:9" s="324" customFormat="1" ht="17.25">
      <c r="A3705" s="322">
        <v>64</v>
      </c>
      <c r="B3705" s="323" t="s">
        <v>4163</v>
      </c>
      <c r="C3705" s="330"/>
      <c r="D3705" s="330"/>
      <c r="E3705" s="1049">
        <v>0</v>
      </c>
      <c r="F3705" s="969"/>
      <c r="G3705" s="969"/>
      <c r="H3705" s="969"/>
      <c r="I3705" s="969"/>
    </row>
    <row r="3706" spans="1:9" s="324" customFormat="1" ht="17.25" customHeight="1">
      <c r="A3706" s="1267">
        <v>1</v>
      </c>
      <c r="B3706" s="1268" t="s">
        <v>4164</v>
      </c>
      <c r="C3706" s="356" t="s">
        <v>4165</v>
      </c>
      <c r="D3706" s="356" t="s">
        <v>4166</v>
      </c>
      <c r="E3706" s="1049">
        <v>3000</v>
      </c>
      <c r="F3706" s="969">
        <v>3600</v>
      </c>
      <c r="G3706" s="969">
        <v>1980</v>
      </c>
      <c r="H3706" s="969">
        <v>1440</v>
      </c>
      <c r="I3706" s="969">
        <v>900</v>
      </c>
    </row>
    <row r="3707" spans="1:9" s="324" customFormat="1" ht="37.5">
      <c r="A3707" s="1267"/>
      <c r="B3707" s="1268"/>
      <c r="C3707" s="356" t="s">
        <v>4166</v>
      </c>
      <c r="D3707" s="356" t="s">
        <v>4167</v>
      </c>
      <c r="E3707" s="1049">
        <v>2000</v>
      </c>
      <c r="F3707" s="969">
        <v>3000</v>
      </c>
      <c r="G3707" s="969">
        <v>1650</v>
      </c>
      <c r="H3707" s="969">
        <v>1200</v>
      </c>
      <c r="I3707" s="969">
        <v>750</v>
      </c>
    </row>
    <row r="3708" spans="1:9" s="324" customFormat="1" ht="18.75">
      <c r="A3708" s="1267"/>
      <c r="B3708" s="1268"/>
      <c r="C3708" s="357" t="s">
        <v>4167</v>
      </c>
      <c r="D3708" s="357" t="s">
        <v>4168</v>
      </c>
      <c r="E3708" s="1049">
        <v>800</v>
      </c>
      <c r="F3708" s="969">
        <v>2200</v>
      </c>
      <c r="G3708" s="969">
        <v>1210</v>
      </c>
      <c r="H3708" s="969">
        <v>880</v>
      </c>
      <c r="I3708" s="969">
        <v>550</v>
      </c>
    </row>
    <row r="3709" spans="1:9" s="324" customFormat="1" ht="18.75">
      <c r="A3709" s="1267"/>
      <c r="B3709" s="1268"/>
      <c r="C3709" s="357" t="s">
        <v>4165</v>
      </c>
      <c r="D3709" s="357" t="s">
        <v>4169</v>
      </c>
      <c r="E3709" s="1049">
        <v>1200</v>
      </c>
      <c r="F3709" s="969">
        <v>3000</v>
      </c>
      <c r="G3709" s="969">
        <v>1650</v>
      </c>
      <c r="H3709" s="969">
        <v>1200</v>
      </c>
      <c r="I3709" s="969">
        <v>750</v>
      </c>
    </row>
    <row r="3710" spans="1:9" s="324" customFormat="1" ht="37.5">
      <c r="A3710" s="1267"/>
      <c r="B3710" s="1268"/>
      <c r="C3710" s="357" t="s">
        <v>4169</v>
      </c>
      <c r="D3710" s="357" t="s">
        <v>4170</v>
      </c>
      <c r="E3710" s="1049">
        <v>700</v>
      </c>
      <c r="F3710" s="969">
        <v>1800</v>
      </c>
      <c r="G3710" s="969">
        <v>990</v>
      </c>
      <c r="H3710" s="969">
        <v>720</v>
      </c>
      <c r="I3710" s="969">
        <v>450</v>
      </c>
    </row>
    <row r="3711" spans="1:9" s="324" customFormat="1" ht="37.5">
      <c r="A3711" s="1267"/>
      <c r="B3711" s="1268"/>
      <c r="C3711" s="357" t="s">
        <v>4171</v>
      </c>
      <c r="D3711" s="358" t="s">
        <v>4172</v>
      </c>
      <c r="E3711" s="1049">
        <v>360</v>
      </c>
      <c r="F3711" s="969">
        <v>850</v>
      </c>
      <c r="G3711" s="969">
        <v>470</v>
      </c>
      <c r="H3711" s="969">
        <v>340</v>
      </c>
      <c r="I3711" s="969">
        <v>0</v>
      </c>
    </row>
    <row r="3712" spans="1:9" s="324" customFormat="1" ht="33" customHeight="1">
      <c r="A3712" s="1267">
        <v>2</v>
      </c>
      <c r="B3712" s="1268" t="s">
        <v>4173</v>
      </c>
      <c r="C3712" s="356" t="s">
        <v>4165</v>
      </c>
      <c r="D3712" s="356" t="s">
        <v>4174</v>
      </c>
      <c r="E3712" s="1049">
        <v>1100</v>
      </c>
      <c r="F3712" s="969">
        <v>2800</v>
      </c>
      <c r="G3712" s="969">
        <v>1540</v>
      </c>
      <c r="H3712" s="969">
        <v>1120</v>
      </c>
      <c r="I3712" s="969">
        <v>700</v>
      </c>
    </row>
    <row r="3713" spans="1:9" s="324" customFormat="1" ht="56.25">
      <c r="A3713" s="1267"/>
      <c r="B3713" s="1268"/>
      <c r="C3713" s="356" t="s">
        <v>4174</v>
      </c>
      <c r="D3713" s="356" t="s">
        <v>4175</v>
      </c>
      <c r="E3713" s="1049">
        <v>700</v>
      </c>
      <c r="F3713" s="969">
        <v>2000</v>
      </c>
      <c r="G3713" s="969">
        <v>1100</v>
      </c>
      <c r="H3713" s="969">
        <v>800</v>
      </c>
      <c r="I3713" s="969">
        <v>500</v>
      </c>
    </row>
    <row r="3714" spans="1:9" s="324" customFormat="1" ht="56.25">
      <c r="A3714" s="1267"/>
      <c r="B3714" s="1268"/>
      <c r="C3714" s="356" t="s">
        <v>4175</v>
      </c>
      <c r="D3714" s="356" t="s">
        <v>4176</v>
      </c>
      <c r="E3714" s="1049">
        <v>360</v>
      </c>
      <c r="F3714" s="969">
        <v>750</v>
      </c>
      <c r="G3714" s="969">
        <v>410</v>
      </c>
      <c r="H3714" s="969">
        <v>300</v>
      </c>
      <c r="I3714" s="969">
        <v>0</v>
      </c>
    </row>
    <row r="3715" spans="1:9" s="324" customFormat="1" ht="56.25">
      <c r="A3715" s="1267"/>
      <c r="B3715" s="1268"/>
      <c r="C3715" s="356" t="s">
        <v>4176</v>
      </c>
      <c r="D3715" s="356" t="s">
        <v>4177</v>
      </c>
      <c r="E3715" s="1049">
        <v>750</v>
      </c>
      <c r="F3715" s="969">
        <v>1200</v>
      </c>
      <c r="G3715" s="969">
        <v>660</v>
      </c>
      <c r="H3715" s="969">
        <v>480</v>
      </c>
      <c r="I3715" s="969">
        <v>300</v>
      </c>
    </row>
    <row r="3716" spans="1:9" s="324" customFormat="1" ht="37.5">
      <c r="A3716" s="1267"/>
      <c r="B3716" s="1268"/>
      <c r="C3716" s="356" t="s">
        <v>4177</v>
      </c>
      <c r="D3716" s="356" t="s">
        <v>4178</v>
      </c>
      <c r="E3716" s="1049">
        <v>750</v>
      </c>
      <c r="F3716" s="969">
        <v>1000</v>
      </c>
      <c r="G3716" s="969">
        <v>500</v>
      </c>
      <c r="H3716" s="969">
        <v>400</v>
      </c>
      <c r="I3716" s="969">
        <v>0</v>
      </c>
    </row>
    <row r="3717" spans="1:9" s="324" customFormat="1" ht="18.75">
      <c r="A3717" s="1267"/>
      <c r="B3717" s="1268"/>
      <c r="C3717" s="356" t="s">
        <v>4178</v>
      </c>
      <c r="D3717" s="356" t="s">
        <v>4172</v>
      </c>
      <c r="E3717" s="1049">
        <v>320</v>
      </c>
      <c r="F3717" s="969">
        <v>560</v>
      </c>
      <c r="G3717" s="969">
        <v>280</v>
      </c>
      <c r="H3717" s="969">
        <v>0</v>
      </c>
      <c r="I3717" s="969">
        <v>0</v>
      </c>
    </row>
    <row r="3718" spans="1:9" s="324" customFormat="1" ht="37.5">
      <c r="A3718" s="1267"/>
      <c r="B3718" s="1268"/>
      <c r="C3718" s="356" t="s">
        <v>4177</v>
      </c>
      <c r="D3718" s="356" t="s">
        <v>4179</v>
      </c>
      <c r="E3718" s="1049">
        <v>750</v>
      </c>
      <c r="F3718" s="969">
        <v>1000</v>
      </c>
      <c r="G3718" s="969">
        <v>550</v>
      </c>
      <c r="H3718" s="969">
        <v>400</v>
      </c>
      <c r="I3718" s="969">
        <v>250</v>
      </c>
    </row>
    <row r="3719" spans="1:9" s="324" customFormat="1" ht="18.75">
      <c r="A3719" s="1267"/>
      <c r="B3719" s="1268"/>
      <c r="C3719" s="356" t="s">
        <v>4179</v>
      </c>
      <c r="D3719" s="356" t="s">
        <v>3996</v>
      </c>
      <c r="E3719" s="1049">
        <v>260</v>
      </c>
      <c r="F3719" s="969">
        <v>480</v>
      </c>
      <c r="G3719" s="969">
        <v>260</v>
      </c>
      <c r="H3719" s="969">
        <v>0</v>
      </c>
      <c r="I3719" s="969">
        <v>0</v>
      </c>
    </row>
    <row r="3720" spans="1:9" s="324" customFormat="1" ht="37.5">
      <c r="A3720" s="1273">
        <v>3</v>
      </c>
      <c r="B3720" s="1276" t="s">
        <v>4180</v>
      </c>
      <c r="C3720" s="356" t="s">
        <v>4181</v>
      </c>
      <c r="D3720" s="359" t="s">
        <v>4182</v>
      </c>
      <c r="E3720" s="1049">
        <v>900</v>
      </c>
      <c r="F3720" s="969">
        <v>1350</v>
      </c>
      <c r="G3720" s="969">
        <v>740</v>
      </c>
      <c r="H3720" s="969">
        <v>540</v>
      </c>
      <c r="I3720" s="969">
        <v>340</v>
      </c>
    </row>
    <row r="3721" spans="1:9" s="324" customFormat="1" ht="37.5">
      <c r="A3721" s="1274"/>
      <c r="B3721" s="1277"/>
      <c r="C3721" s="359" t="s">
        <v>4182</v>
      </c>
      <c r="D3721" s="356" t="s">
        <v>4183</v>
      </c>
      <c r="E3721" s="1049">
        <v>700</v>
      </c>
      <c r="F3721" s="969">
        <v>1050</v>
      </c>
      <c r="G3721" s="969">
        <v>580</v>
      </c>
      <c r="H3721" s="969">
        <v>420</v>
      </c>
      <c r="I3721" s="969">
        <v>260</v>
      </c>
    </row>
    <row r="3722" spans="1:9" s="324" customFormat="1" ht="75">
      <c r="A3722" s="360">
        <v>4</v>
      </c>
      <c r="B3722" s="359" t="s">
        <v>4184</v>
      </c>
      <c r="C3722" s="356" t="s">
        <v>4185</v>
      </c>
      <c r="D3722" s="356" t="s">
        <v>4186</v>
      </c>
      <c r="E3722" s="1049">
        <v>600</v>
      </c>
      <c r="F3722" s="969">
        <v>1350</v>
      </c>
      <c r="G3722" s="969">
        <v>675</v>
      </c>
      <c r="H3722" s="969">
        <v>540</v>
      </c>
      <c r="I3722" s="969">
        <v>0</v>
      </c>
    </row>
    <row r="3723" spans="1:9" s="324" customFormat="1" ht="56.25">
      <c r="A3723" s="360">
        <v>5</v>
      </c>
      <c r="B3723" s="359" t="s">
        <v>4187</v>
      </c>
      <c r="C3723" s="356" t="s">
        <v>4188</v>
      </c>
      <c r="D3723" s="356" t="s">
        <v>4189</v>
      </c>
      <c r="E3723" s="1049">
        <v>540</v>
      </c>
      <c r="F3723" s="969">
        <v>820</v>
      </c>
      <c r="G3723" s="969">
        <v>450</v>
      </c>
      <c r="H3723" s="969">
        <v>330</v>
      </c>
      <c r="I3723" s="969">
        <v>0</v>
      </c>
    </row>
    <row r="3724" spans="1:9" s="324" customFormat="1" ht="56.25">
      <c r="A3724" s="1267">
        <v>6</v>
      </c>
      <c r="B3724" s="1268" t="s">
        <v>4190</v>
      </c>
      <c r="C3724" s="356" t="s">
        <v>4191</v>
      </c>
      <c r="D3724" s="356" t="s">
        <v>4192</v>
      </c>
      <c r="E3724" s="1049">
        <v>550</v>
      </c>
      <c r="F3724" s="969">
        <v>950</v>
      </c>
      <c r="G3724" s="969">
        <v>520</v>
      </c>
      <c r="H3724" s="969">
        <v>380</v>
      </c>
      <c r="I3724" s="969">
        <v>240</v>
      </c>
    </row>
    <row r="3725" spans="1:9" s="324" customFormat="1" ht="18.75">
      <c r="A3725" s="1267"/>
      <c r="B3725" s="1268"/>
      <c r="C3725" s="356" t="s">
        <v>4192</v>
      </c>
      <c r="D3725" s="356" t="s">
        <v>3996</v>
      </c>
      <c r="E3725" s="1049">
        <v>360</v>
      </c>
      <c r="F3725" s="969">
        <v>850</v>
      </c>
      <c r="G3725" s="969">
        <v>470</v>
      </c>
      <c r="H3725" s="969">
        <v>340</v>
      </c>
      <c r="I3725" s="969">
        <v>0</v>
      </c>
    </row>
    <row r="3726" spans="1:9" s="324" customFormat="1" ht="37.5">
      <c r="A3726" s="361">
        <v>7</v>
      </c>
      <c r="B3726" s="362" t="s">
        <v>4193</v>
      </c>
      <c r="C3726" s="356" t="s">
        <v>4194</v>
      </c>
      <c r="D3726" s="356" t="s">
        <v>4195</v>
      </c>
      <c r="E3726" s="1049">
        <v>500</v>
      </c>
      <c r="F3726" s="969">
        <v>650</v>
      </c>
      <c r="G3726" s="969">
        <v>325</v>
      </c>
      <c r="H3726" s="969">
        <v>260</v>
      </c>
      <c r="I3726" s="969">
        <v>0</v>
      </c>
    </row>
    <row r="3727" spans="1:9" s="324" customFormat="1" ht="56.25">
      <c r="A3727" s="363">
        <v>8</v>
      </c>
      <c r="B3727" s="364" t="s">
        <v>4196</v>
      </c>
      <c r="C3727" s="356" t="s">
        <v>4197</v>
      </c>
      <c r="D3727" s="356" t="s">
        <v>4198</v>
      </c>
      <c r="E3727" s="1049">
        <v>600</v>
      </c>
      <c r="F3727" s="969">
        <v>1350</v>
      </c>
      <c r="G3727" s="969">
        <v>675</v>
      </c>
      <c r="H3727" s="969">
        <v>540</v>
      </c>
      <c r="I3727" s="969">
        <v>280</v>
      </c>
    </row>
    <row r="3728" spans="1:9" s="324" customFormat="1" ht="56.25">
      <c r="A3728" s="361">
        <v>9</v>
      </c>
      <c r="B3728" s="362" t="s">
        <v>4199</v>
      </c>
      <c r="C3728" s="356" t="s">
        <v>4200</v>
      </c>
      <c r="D3728" s="356" t="s">
        <v>4201</v>
      </c>
      <c r="E3728" s="1049">
        <v>550</v>
      </c>
      <c r="F3728" s="969">
        <v>1000</v>
      </c>
      <c r="G3728" s="969">
        <v>500</v>
      </c>
      <c r="H3728" s="969">
        <v>400</v>
      </c>
      <c r="I3728" s="969">
        <v>0</v>
      </c>
    </row>
    <row r="3729" spans="1:9" s="324" customFormat="1" ht="56.25">
      <c r="A3729" s="1267">
        <v>10</v>
      </c>
      <c r="B3729" s="1268" t="s">
        <v>4202</v>
      </c>
      <c r="C3729" s="356" t="s">
        <v>4203</v>
      </c>
      <c r="D3729" s="356" t="s">
        <v>4204</v>
      </c>
      <c r="E3729" s="1049">
        <v>450</v>
      </c>
      <c r="F3729" s="969">
        <v>600</v>
      </c>
      <c r="G3729" s="969">
        <v>330</v>
      </c>
      <c r="H3729" s="969">
        <v>240</v>
      </c>
      <c r="I3729" s="969">
        <v>0</v>
      </c>
    </row>
    <row r="3730" spans="1:9" s="324" customFormat="1" ht="37.5">
      <c r="A3730" s="1267"/>
      <c r="B3730" s="1268"/>
      <c r="C3730" s="356" t="s">
        <v>4204</v>
      </c>
      <c r="D3730" s="356" t="s">
        <v>4205</v>
      </c>
      <c r="E3730" s="1049">
        <v>360</v>
      </c>
      <c r="F3730" s="969">
        <v>450</v>
      </c>
      <c r="G3730" s="969">
        <v>250</v>
      </c>
      <c r="H3730" s="969">
        <v>0</v>
      </c>
      <c r="I3730" s="969">
        <v>0</v>
      </c>
    </row>
    <row r="3731" spans="1:9" s="324" customFormat="1" ht="37.5">
      <c r="A3731" s="1269">
        <v>11</v>
      </c>
      <c r="B3731" s="1271" t="s">
        <v>4206</v>
      </c>
      <c r="C3731" s="357" t="s">
        <v>4177</v>
      </c>
      <c r="D3731" s="358" t="s">
        <v>4207</v>
      </c>
      <c r="E3731" s="1049">
        <v>260</v>
      </c>
      <c r="F3731" s="969">
        <v>390</v>
      </c>
      <c r="G3731" s="969">
        <v>0</v>
      </c>
      <c r="H3731" s="969">
        <v>0</v>
      </c>
      <c r="I3731" s="969">
        <v>0</v>
      </c>
    </row>
    <row r="3732" spans="1:9" s="324" customFormat="1" ht="18.75">
      <c r="A3732" s="1270"/>
      <c r="B3732" s="1272"/>
      <c r="C3732" s="358" t="s">
        <v>4207</v>
      </c>
      <c r="D3732" s="365" t="s">
        <v>881</v>
      </c>
      <c r="E3732" s="1049">
        <v>0</v>
      </c>
      <c r="F3732" s="969">
        <v>350</v>
      </c>
      <c r="G3732" s="969">
        <v>175</v>
      </c>
      <c r="H3732" s="969">
        <v>140</v>
      </c>
      <c r="I3732" s="969">
        <v>0</v>
      </c>
    </row>
    <row r="3733" spans="1:9" s="324" customFormat="1" ht="37.5">
      <c r="A3733" s="1273">
        <v>12</v>
      </c>
      <c r="B3733" s="1276" t="s">
        <v>4208</v>
      </c>
      <c r="C3733" s="356" t="s">
        <v>4209</v>
      </c>
      <c r="D3733" s="365" t="s">
        <v>4210</v>
      </c>
      <c r="E3733" s="1049">
        <v>0</v>
      </c>
      <c r="F3733" s="969">
        <v>850</v>
      </c>
      <c r="G3733" s="969">
        <v>470</v>
      </c>
      <c r="H3733" s="969">
        <v>340</v>
      </c>
      <c r="I3733" s="969">
        <v>0</v>
      </c>
    </row>
    <row r="3734" spans="1:9" s="324" customFormat="1" ht="37.5">
      <c r="A3734" s="1274"/>
      <c r="B3734" s="1277"/>
      <c r="C3734" s="365" t="s">
        <v>4210</v>
      </c>
      <c r="D3734" s="359" t="s">
        <v>4211</v>
      </c>
      <c r="E3734" s="1049">
        <v>0</v>
      </c>
      <c r="F3734" s="969">
        <v>700</v>
      </c>
      <c r="G3734" s="969">
        <v>390</v>
      </c>
      <c r="H3734" s="969">
        <v>280</v>
      </c>
      <c r="I3734" s="969">
        <v>0</v>
      </c>
    </row>
    <row r="3735" spans="1:9" s="324" customFormat="1" ht="37.5">
      <c r="A3735" s="1274"/>
      <c r="B3735" s="1278"/>
      <c r="C3735" s="359" t="s">
        <v>4211</v>
      </c>
      <c r="D3735" s="359" t="s">
        <v>4212</v>
      </c>
      <c r="E3735" s="1049">
        <v>0</v>
      </c>
      <c r="F3735" s="969">
        <v>400</v>
      </c>
      <c r="G3735" s="969">
        <v>200</v>
      </c>
      <c r="H3735" s="969">
        <v>160</v>
      </c>
      <c r="I3735" s="969">
        <v>0</v>
      </c>
    </row>
    <row r="3736" spans="1:9" s="324" customFormat="1" ht="37.5">
      <c r="A3736" s="1275"/>
      <c r="B3736" s="356" t="s">
        <v>4213</v>
      </c>
      <c r="C3736" s="356" t="s">
        <v>4211</v>
      </c>
      <c r="D3736" s="356" t="s">
        <v>4209</v>
      </c>
      <c r="E3736" s="1049">
        <v>360</v>
      </c>
      <c r="F3736" s="969">
        <v>540</v>
      </c>
      <c r="G3736" s="969">
        <v>300</v>
      </c>
      <c r="H3736" s="969">
        <v>0</v>
      </c>
      <c r="I3736" s="969">
        <v>0</v>
      </c>
    </row>
    <row r="3737" spans="1:9" s="324" customFormat="1" ht="37.5">
      <c r="A3737" s="366">
        <v>13</v>
      </c>
      <c r="B3737" s="367" t="s">
        <v>4214</v>
      </c>
      <c r="C3737" s="357" t="s">
        <v>4215</v>
      </c>
      <c r="D3737" s="357" t="s">
        <v>4216</v>
      </c>
      <c r="E3737" s="1049">
        <v>450</v>
      </c>
      <c r="F3737" s="969">
        <v>600</v>
      </c>
      <c r="G3737" s="969">
        <v>330</v>
      </c>
      <c r="H3737" s="969">
        <v>240</v>
      </c>
      <c r="I3737" s="969">
        <v>0</v>
      </c>
    </row>
    <row r="3738" spans="1:9" s="324" customFormat="1" ht="18.75">
      <c r="A3738" s="361">
        <v>14</v>
      </c>
      <c r="B3738" s="362" t="s">
        <v>4217</v>
      </c>
      <c r="C3738" s="1279" t="s">
        <v>4218</v>
      </c>
      <c r="D3738" s="1279"/>
      <c r="E3738" s="1049">
        <v>1200</v>
      </c>
      <c r="F3738" s="969">
        <v>1800</v>
      </c>
      <c r="G3738" s="969">
        <v>990</v>
      </c>
      <c r="H3738" s="969">
        <v>720</v>
      </c>
      <c r="I3738" s="969">
        <v>450</v>
      </c>
    </row>
    <row r="3739" spans="1:9" s="324" customFormat="1" ht="56.25">
      <c r="A3739" s="361">
        <v>13</v>
      </c>
      <c r="B3739" s="362" t="s">
        <v>4219</v>
      </c>
      <c r="C3739" s="356" t="s">
        <v>4209</v>
      </c>
      <c r="D3739" s="356" t="s">
        <v>4203</v>
      </c>
      <c r="E3739" s="1049">
        <v>700</v>
      </c>
      <c r="F3739" s="969">
        <v>2500</v>
      </c>
      <c r="G3739" s="969">
        <v>1250</v>
      </c>
      <c r="H3739" s="969">
        <v>1000</v>
      </c>
      <c r="I3739" s="969">
        <v>250</v>
      </c>
    </row>
    <row r="3740" spans="1:9" s="324" customFormat="1" ht="37.5">
      <c r="A3740" s="361">
        <v>14</v>
      </c>
      <c r="B3740" s="362" t="s">
        <v>4220</v>
      </c>
      <c r="C3740" s="356" t="s">
        <v>4209</v>
      </c>
      <c r="D3740" s="356" t="s">
        <v>4221</v>
      </c>
      <c r="E3740" s="1049">
        <v>500</v>
      </c>
      <c r="F3740" s="969">
        <v>2400</v>
      </c>
      <c r="G3740" s="969">
        <v>1200</v>
      </c>
      <c r="H3740" s="969">
        <v>960</v>
      </c>
      <c r="I3740" s="969">
        <v>0</v>
      </c>
    </row>
    <row r="3741" spans="1:9" s="324" customFormat="1" ht="56.25">
      <c r="A3741" s="361">
        <v>15</v>
      </c>
      <c r="B3741" s="356" t="s">
        <v>4222</v>
      </c>
      <c r="C3741" s="356" t="s">
        <v>4223</v>
      </c>
      <c r="D3741" s="356" t="s">
        <v>4224</v>
      </c>
      <c r="E3741" s="1049">
        <v>360</v>
      </c>
      <c r="F3741" s="969">
        <v>800</v>
      </c>
      <c r="G3741" s="969">
        <v>400</v>
      </c>
      <c r="H3741" s="969">
        <v>320</v>
      </c>
      <c r="I3741" s="969">
        <v>0</v>
      </c>
    </row>
    <row r="3742" spans="1:9" s="324" customFormat="1" ht="37.5">
      <c r="A3742" s="361">
        <v>16</v>
      </c>
      <c r="B3742" s="356" t="s">
        <v>4225</v>
      </c>
      <c r="C3742" s="1279" t="s">
        <v>4226</v>
      </c>
      <c r="D3742" s="1279"/>
      <c r="E3742" s="1049">
        <v>300</v>
      </c>
      <c r="F3742" s="969">
        <v>450</v>
      </c>
      <c r="G3742" s="969">
        <v>225</v>
      </c>
      <c r="H3742" s="969">
        <v>0</v>
      </c>
      <c r="I3742" s="969">
        <v>0</v>
      </c>
    </row>
    <row r="3743" spans="1:9" s="324" customFormat="1" ht="17.25" customHeight="1">
      <c r="A3743" s="1273">
        <v>17</v>
      </c>
      <c r="B3743" s="1276" t="s">
        <v>4227</v>
      </c>
      <c r="C3743" s="1280" t="s">
        <v>4228</v>
      </c>
      <c r="D3743" s="1281"/>
      <c r="E3743" s="1049">
        <v>3500</v>
      </c>
      <c r="F3743" s="969">
        <v>3500</v>
      </c>
      <c r="G3743" s="969">
        <v>0</v>
      </c>
      <c r="H3743" s="969">
        <v>0</v>
      </c>
      <c r="I3743" s="969">
        <v>0</v>
      </c>
    </row>
    <row r="3744" spans="1:9" s="324" customFormat="1" ht="18.75">
      <c r="A3744" s="1275"/>
      <c r="B3744" s="1278"/>
      <c r="C3744" s="1280" t="s">
        <v>4229</v>
      </c>
      <c r="D3744" s="1281"/>
      <c r="E3744" s="1049">
        <v>2500</v>
      </c>
      <c r="F3744" s="969">
        <v>2500</v>
      </c>
      <c r="G3744" s="969">
        <v>0</v>
      </c>
      <c r="H3744" s="969">
        <v>0</v>
      </c>
      <c r="I3744" s="969">
        <v>0</v>
      </c>
    </row>
    <row r="3745" spans="1:9" s="324" customFormat="1" ht="17.25" customHeight="1">
      <c r="A3745" s="368" t="s">
        <v>4230</v>
      </c>
      <c r="B3745" s="1279" t="s">
        <v>4231</v>
      </c>
      <c r="C3745" s="1279"/>
      <c r="D3745" s="1279"/>
      <c r="E3745" s="1049">
        <v>200</v>
      </c>
      <c r="F3745" s="969">
        <v>380</v>
      </c>
      <c r="G3745" s="969">
        <v>0</v>
      </c>
      <c r="H3745" s="969">
        <v>0</v>
      </c>
      <c r="I3745" s="969">
        <v>0</v>
      </c>
    </row>
    <row r="3746" spans="1:9" s="324" customFormat="1" ht="17.25" customHeight="1">
      <c r="A3746" s="368" t="s">
        <v>4232</v>
      </c>
      <c r="B3746" s="1279" t="s">
        <v>4233</v>
      </c>
      <c r="C3746" s="1279"/>
      <c r="D3746" s="1279"/>
      <c r="E3746" s="1049">
        <v>360</v>
      </c>
      <c r="F3746" s="969">
        <v>360</v>
      </c>
      <c r="G3746" s="969">
        <v>0</v>
      </c>
      <c r="H3746" s="969">
        <v>0</v>
      </c>
      <c r="I3746" s="969">
        <v>0</v>
      </c>
    </row>
    <row r="3747" spans="1:9" s="324" customFormat="1" ht="17.25" customHeight="1">
      <c r="A3747" s="368" t="s">
        <v>4234</v>
      </c>
      <c r="B3747" s="1268" t="s">
        <v>4235</v>
      </c>
      <c r="C3747" s="1268"/>
      <c r="D3747" s="1268"/>
      <c r="E3747" s="1049">
        <v>240</v>
      </c>
      <c r="F3747" s="969">
        <v>320</v>
      </c>
      <c r="G3747" s="969">
        <v>0</v>
      </c>
      <c r="H3747" s="969">
        <v>0</v>
      </c>
      <c r="I3747" s="969">
        <v>0</v>
      </c>
    </row>
    <row r="3748" spans="1:9" s="324" customFormat="1" ht="17.25" customHeight="1">
      <c r="A3748" s="368" t="s">
        <v>4236</v>
      </c>
      <c r="B3748" s="1268" t="s">
        <v>4237</v>
      </c>
      <c r="C3748" s="1268"/>
      <c r="D3748" s="1268"/>
      <c r="E3748" s="1049">
        <v>160</v>
      </c>
      <c r="F3748" s="969">
        <v>280</v>
      </c>
      <c r="G3748" s="969">
        <v>0</v>
      </c>
      <c r="H3748" s="969">
        <v>0</v>
      </c>
      <c r="I3748" s="969">
        <v>0</v>
      </c>
    </row>
    <row r="3749" spans="1:9" s="324" customFormat="1" ht="17.25">
      <c r="A3749" s="322">
        <v>65</v>
      </c>
      <c r="B3749" s="323" t="s">
        <v>4238</v>
      </c>
      <c r="C3749" s="330"/>
      <c r="D3749" s="330"/>
      <c r="E3749" s="1049">
        <v>0</v>
      </c>
      <c r="F3749" s="969"/>
      <c r="G3749" s="969"/>
      <c r="H3749" s="969"/>
      <c r="I3749" s="969"/>
    </row>
    <row r="3750" spans="1:9" s="324" customFormat="1" ht="18.75" customHeight="1">
      <c r="A3750" s="1285">
        <v>1</v>
      </c>
      <c r="B3750" s="1287" t="s">
        <v>4239</v>
      </c>
      <c r="C3750" s="369" t="s">
        <v>4240</v>
      </c>
      <c r="D3750" s="369" t="s">
        <v>4241</v>
      </c>
      <c r="E3750" s="1049">
        <v>10000</v>
      </c>
      <c r="F3750" s="969">
        <v>10500</v>
      </c>
      <c r="G3750" s="969">
        <v>6300</v>
      </c>
      <c r="H3750" s="969">
        <v>4730</v>
      </c>
      <c r="I3750" s="969">
        <v>3150</v>
      </c>
    </row>
    <row r="3751" spans="1:9" s="324" customFormat="1" ht="36">
      <c r="A3751" s="1285"/>
      <c r="B3751" s="1287"/>
      <c r="C3751" s="369" t="s">
        <v>4241</v>
      </c>
      <c r="D3751" s="369" t="s">
        <v>4242</v>
      </c>
      <c r="E3751" s="1049">
        <v>6000</v>
      </c>
      <c r="F3751" s="969">
        <v>6300</v>
      </c>
      <c r="G3751" s="969">
        <v>3780</v>
      </c>
      <c r="H3751" s="969">
        <v>2840</v>
      </c>
      <c r="I3751" s="969">
        <v>1890</v>
      </c>
    </row>
    <row r="3752" spans="1:9" s="324" customFormat="1" ht="36">
      <c r="A3752" s="1285"/>
      <c r="B3752" s="1287"/>
      <c r="C3752" s="369" t="s">
        <v>4243</v>
      </c>
      <c r="D3752" s="369" t="s">
        <v>4244</v>
      </c>
      <c r="E3752" s="1049">
        <v>7500</v>
      </c>
      <c r="F3752" s="969">
        <v>7875</v>
      </c>
      <c r="G3752" s="969">
        <v>4730</v>
      </c>
      <c r="H3752" s="969">
        <v>3540</v>
      </c>
      <c r="I3752" s="969">
        <v>2363</v>
      </c>
    </row>
    <row r="3753" spans="1:9" s="324" customFormat="1" ht="18.75" customHeight="1">
      <c r="A3753" s="1285"/>
      <c r="B3753" s="1288" t="s">
        <v>4245</v>
      </c>
      <c r="C3753" s="369" t="s">
        <v>4246</v>
      </c>
      <c r="D3753" s="369" t="s">
        <v>4247</v>
      </c>
      <c r="E3753" s="1049">
        <v>7500</v>
      </c>
      <c r="F3753" s="969">
        <v>7500</v>
      </c>
      <c r="G3753" s="969">
        <v>4500</v>
      </c>
      <c r="H3753" s="969">
        <v>3380</v>
      </c>
      <c r="I3753" s="969">
        <v>2250</v>
      </c>
    </row>
    <row r="3754" spans="1:9" s="324" customFormat="1" ht="36">
      <c r="A3754" s="1285"/>
      <c r="B3754" s="1288"/>
      <c r="C3754" s="369" t="s">
        <v>4247</v>
      </c>
      <c r="D3754" s="369" t="s">
        <v>4248</v>
      </c>
      <c r="E3754" s="1049">
        <v>9000</v>
      </c>
      <c r="F3754" s="969">
        <v>9000</v>
      </c>
      <c r="G3754" s="969">
        <v>5400</v>
      </c>
      <c r="H3754" s="969">
        <v>4050</v>
      </c>
      <c r="I3754" s="969">
        <v>2700</v>
      </c>
    </row>
    <row r="3755" spans="1:9" s="324" customFormat="1" ht="36">
      <c r="A3755" s="1285"/>
      <c r="B3755" s="1288"/>
      <c r="C3755" s="370" t="s">
        <v>4249</v>
      </c>
      <c r="D3755" s="370" t="s">
        <v>4250</v>
      </c>
      <c r="E3755" s="1049">
        <v>12000</v>
      </c>
      <c r="F3755" s="969">
        <v>12000</v>
      </c>
      <c r="G3755" s="969">
        <v>7200</v>
      </c>
      <c r="H3755" s="969">
        <v>5400</v>
      </c>
      <c r="I3755" s="969">
        <v>3600</v>
      </c>
    </row>
    <row r="3756" spans="1:9" s="324" customFormat="1" ht="36">
      <c r="A3756" s="1285"/>
      <c r="B3756" s="1288"/>
      <c r="C3756" s="370" t="s">
        <v>4250</v>
      </c>
      <c r="D3756" s="370" t="s">
        <v>4251</v>
      </c>
      <c r="E3756" s="1049">
        <v>7500</v>
      </c>
      <c r="F3756" s="969">
        <v>7500</v>
      </c>
      <c r="G3756" s="969">
        <v>4500</v>
      </c>
      <c r="H3756" s="969">
        <v>3380</v>
      </c>
      <c r="I3756" s="969">
        <v>2250</v>
      </c>
    </row>
    <row r="3757" spans="1:9" s="324" customFormat="1" ht="18.75" customHeight="1">
      <c r="A3757" s="1285"/>
      <c r="B3757" s="1288" t="s">
        <v>4252</v>
      </c>
      <c r="C3757" s="370" t="s">
        <v>4251</v>
      </c>
      <c r="D3757" s="370" t="s">
        <v>3892</v>
      </c>
      <c r="E3757" s="1049">
        <v>7500</v>
      </c>
      <c r="F3757" s="969">
        <v>7875</v>
      </c>
      <c r="G3757" s="969">
        <v>4730</v>
      </c>
      <c r="H3757" s="969">
        <v>3540</v>
      </c>
      <c r="I3757" s="969">
        <v>2363</v>
      </c>
    </row>
    <row r="3758" spans="1:9" s="324" customFormat="1" ht="18" customHeight="1">
      <c r="A3758" s="1285"/>
      <c r="B3758" s="1288"/>
      <c r="C3758" s="1289" t="s">
        <v>3892</v>
      </c>
      <c r="D3758" s="1289" t="s">
        <v>4253</v>
      </c>
      <c r="E3758" s="1049">
        <v>8000</v>
      </c>
      <c r="F3758" s="969">
        <v>10500</v>
      </c>
      <c r="G3758" s="969">
        <v>6300</v>
      </c>
      <c r="H3758" s="969">
        <v>4730</v>
      </c>
      <c r="I3758" s="969">
        <v>3150</v>
      </c>
    </row>
    <row r="3759" spans="1:9" s="324" customFormat="1" ht="18" customHeight="1">
      <c r="A3759" s="1285"/>
      <c r="B3759" s="1288"/>
      <c r="C3759" s="1290"/>
      <c r="D3759" s="1290"/>
      <c r="E3759" s="1049">
        <v>13000</v>
      </c>
      <c r="F3759" s="969"/>
      <c r="G3759" s="969"/>
      <c r="H3759" s="969"/>
      <c r="I3759" s="969"/>
    </row>
    <row r="3760" spans="1:9" s="324" customFormat="1" ht="18.75" customHeight="1">
      <c r="A3760" s="1285"/>
      <c r="B3760" s="1286" t="s">
        <v>4254</v>
      </c>
      <c r="C3760" s="370" t="s">
        <v>4253</v>
      </c>
      <c r="D3760" s="370" t="s">
        <v>885</v>
      </c>
      <c r="E3760" s="1049">
        <v>17000</v>
      </c>
      <c r="F3760" s="969">
        <v>17000</v>
      </c>
      <c r="G3760" s="969">
        <v>10200</v>
      </c>
      <c r="H3760" s="969">
        <v>7650</v>
      </c>
      <c r="I3760" s="969">
        <v>0</v>
      </c>
    </row>
    <row r="3761" spans="1:9" s="324" customFormat="1" ht="18">
      <c r="A3761" s="1285"/>
      <c r="B3761" s="1286"/>
      <c r="C3761" s="370" t="s">
        <v>885</v>
      </c>
      <c r="D3761" s="370" t="s">
        <v>2022</v>
      </c>
      <c r="E3761" s="1049">
        <v>27000</v>
      </c>
      <c r="F3761" s="969">
        <v>27000</v>
      </c>
      <c r="G3761" s="969">
        <v>16200</v>
      </c>
      <c r="H3761" s="969">
        <v>12150</v>
      </c>
      <c r="I3761" s="969">
        <v>0</v>
      </c>
    </row>
    <row r="3762" spans="1:9" s="324" customFormat="1" ht="18">
      <c r="A3762" s="1285"/>
      <c r="B3762" s="1286"/>
      <c r="C3762" s="370" t="s">
        <v>2022</v>
      </c>
      <c r="D3762" s="370" t="s">
        <v>1315</v>
      </c>
      <c r="E3762" s="1049">
        <v>15000</v>
      </c>
      <c r="F3762" s="969">
        <v>15000</v>
      </c>
      <c r="G3762" s="969">
        <v>9000</v>
      </c>
      <c r="H3762" s="969">
        <v>6750</v>
      </c>
      <c r="I3762" s="969">
        <v>0</v>
      </c>
    </row>
    <row r="3763" spans="1:9" s="324" customFormat="1" ht="18">
      <c r="A3763" s="1285"/>
      <c r="B3763" s="1286"/>
      <c r="C3763" s="370" t="s">
        <v>1315</v>
      </c>
      <c r="D3763" s="370" t="s">
        <v>4255</v>
      </c>
      <c r="E3763" s="1049">
        <v>11000</v>
      </c>
      <c r="F3763" s="969">
        <v>11000</v>
      </c>
      <c r="G3763" s="969">
        <v>6600</v>
      </c>
      <c r="H3763" s="969">
        <v>4950</v>
      </c>
      <c r="I3763" s="969">
        <v>0</v>
      </c>
    </row>
    <row r="3764" spans="1:9" s="324" customFormat="1" ht="18">
      <c r="A3764" s="1285"/>
      <c r="B3764" s="1286"/>
      <c r="C3764" s="370" t="s">
        <v>4255</v>
      </c>
      <c r="D3764" s="370" t="s">
        <v>4256</v>
      </c>
      <c r="E3764" s="1049">
        <v>9000</v>
      </c>
      <c r="F3764" s="969">
        <v>9000</v>
      </c>
      <c r="G3764" s="969">
        <v>5400</v>
      </c>
      <c r="H3764" s="969">
        <v>4050</v>
      </c>
      <c r="I3764" s="969">
        <v>0</v>
      </c>
    </row>
    <row r="3765" spans="1:9" s="324" customFormat="1" ht="18.75" customHeight="1">
      <c r="A3765" s="1285">
        <v>2</v>
      </c>
      <c r="B3765" s="1286" t="s">
        <v>4257</v>
      </c>
      <c r="C3765" s="370" t="s">
        <v>4258</v>
      </c>
      <c r="D3765" s="370" t="s">
        <v>881</v>
      </c>
      <c r="E3765" s="1049">
        <v>2400</v>
      </c>
      <c r="F3765" s="969">
        <v>2400</v>
      </c>
      <c r="G3765" s="969">
        <v>1440</v>
      </c>
      <c r="H3765" s="969">
        <v>1080</v>
      </c>
      <c r="I3765" s="969">
        <v>720</v>
      </c>
    </row>
    <row r="3766" spans="1:9" s="324" customFormat="1" ht="18">
      <c r="A3766" s="1285"/>
      <c r="B3766" s="1286"/>
      <c r="C3766" s="370" t="s">
        <v>4259</v>
      </c>
      <c r="D3766" s="370" t="s">
        <v>4260</v>
      </c>
      <c r="E3766" s="1049">
        <v>2300</v>
      </c>
      <c r="F3766" s="969">
        <v>2300</v>
      </c>
      <c r="G3766" s="969">
        <v>1380</v>
      </c>
      <c r="H3766" s="969">
        <v>1040</v>
      </c>
      <c r="I3766" s="969">
        <v>690</v>
      </c>
    </row>
    <row r="3767" spans="1:9" s="324" customFormat="1" ht="18">
      <c r="A3767" s="1285"/>
      <c r="B3767" s="1286"/>
      <c r="C3767" s="370" t="s">
        <v>4260</v>
      </c>
      <c r="D3767" s="370" t="s">
        <v>881</v>
      </c>
      <c r="E3767" s="1049">
        <v>2100</v>
      </c>
      <c r="F3767" s="969">
        <v>2100</v>
      </c>
      <c r="G3767" s="969">
        <v>1260</v>
      </c>
      <c r="H3767" s="969">
        <v>950</v>
      </c>
      <c r="I3767" s="969">
        <v>630</v>
      </c>
    </row>
    <row r="3768" spans="1:9" s="324" customFormat="1" ht="36">
      <c r="A3768" s="1285"/>
      <c r="B3768" s="1286"/>
      <c r="C3768" s="370" t="s">
        <v>4261</v>
      </c>
      <c r="D3768" s="370" t="s">
        <v>4260</v>
      </c>
      <c r="E3768" s="1049">
        <v>2600</v>
      </c>
      <c r="F3768" s="969">
        <v>2600</v>
      </c>
      <c r="G3768" s="969">
        <v>1560</v>
      </c>
      <c r="H3768" s="969">
        <v>1170</v>
      </c>
      <c r="I3768" s="969">
        <v>780</v>
      </c>
    </row>
    <row r="3769" spans="1:9" s="324" customFormat="1" ht="18">
      <c r="A3769" s="1285"/>
      <c r="B3769" s="1286"/>
      <c r="C3769" s="370" t="s">
        <v>4260</v>
      </c>
      <c r="D3769" s="370" t="s">
        <v>881</v>
      </c>
      <c r="E3769" s="1049">
        <v>1800</v>
      </c>
      <c r="F3769" s="969">
        <v>1800</v>
      </c>
      <c r="G3769" s="969">
        <v>1080</v>
      </c>
      <c r="H3769" s="969">
        <v>810</v>
      </c>
      <c r="I3769" s="969">
        <v>540</v>
      </c>
    </row>
    <row r="3770" spans="1:9" s="324" customFormat="1" ht="36">
      <c r="A3770" s="1285"/>
      <c r="B3770" s="1286"/>
      <c r="C3770" s="370" t="s">
        <v>4262</v>
      </c>
      <c r="D3770" s="370" t="s">
        <v>4260</v>
      </c>
      <c r="E3770" s="1049">
        <v>2000</v>
      </c>
      <c r="F3770" s="969">
        <v>2000</v>
      </c>
      <c r="G3770" s="969">
        <v>1200</v>
      </c>
      <c r="H3770" s="969">
        <v>900</v>
      </c>
      <c r="I3770" s="969">
        <v>600</v>
      </c>
    </row>
    <row r="3771" spans="1:9" s="324" customFormat="1" ht="18">
      <c r="A3771" s="1285"/>
      <c r="B3771" s="1286"/>
      <c r="C3771" s="370" t="s">
        <v>4260</v>
      </c>
      <c r="D3771" s="370" t="s">
        <v>881</v>
      </c>
      <c r="E3771" s="1049">
        <v>1500</v>
      </c>
      <c r="F3771" s="969">
        <v>1500</v>
      </c>
      <c r="G3771" s="969">
        <v>900</v>
      </c>
      <c r="H3771" s="969">
        <v>680</v>
      </c>
      <c r="I3771" s="969">
        <v>450</v>
      </c>
    </row>
    <row r="3772" spans="1:9" s="324" customFormat="1" ht="36">
      <c r="A3772" s="1285">
        <v>3</v>
      </c>
      <c r="B3772" s="1286" t="s">
        <v>566</v>
      </c>
      <c r="C3772" s="370" t="s">
        <v>4263</v>
      </c>
      <c r="D3772" s="370" t="s">
        <v>4264</v>
      </c>
      <c r="E3772" s="1049">
        <v>3200</v>
      </c>
      <c r="F3772" s="969">
        <v>3200</v>
      </c>
      <c r="G3772" s="969">
        <v>1920</v>
      </c>
      <c r="H3772" s="969">
        <v>1440</v>
      </c>
      <c r="I3772" s="969">
        <v>960</v>
      </c>
    </row>
    <row r="3773" spans="1:9" s="324" customFormat="1" ht="72">
      <c r="A3773" s="1285"/>
      <c r="B3773" s="1286"/>
      <c r="C3773" s="370" t="s">
        <v>4265</v>
      </c>
      <c r="D3773" s="370" t="s">
        <v>4266</v>
      </c>
      <c r="E3773" s="1049">
        <v>2800</v>
      </c>
      <c r="F3773" s="969">
        <v>2800</v>
      </c>
      <c r="G3773" s="969">
        <v>1680</v>
      </c>
      <c r="H3773" s="969">
        <v>1260</v>
      </c>
      <c r="I3773" s="969">
        <v>840</v>
      </c>
    </row>
    <row r="3774" spans="1:9" s="324" customFormat="1" ht="18">
      <c r="A3774" s="1285"/>
      <c r="B3774" s="1286"/>
      <c r="C3774" s="370" t="s">
        <v>4266</v>
      </c>
      <c r="D3774" s="370" t="s">
        <v>4267</v>
      </c>
      <c r="E3774" s="1049">
        <v>3000</v>
      </c>
      <c r="F3774" s="969">
        <v>3000</v>
      </c>
      <c r="G3774" s="969">
        <v>1800</v>
      </c>
      <c r="H3774" s="969">
        <v>1350</v>
      </c>
      <c r="I3774" s="969">
        <v>900</v>
      </c>
    </row>
    <row r="3775" spans="1:9" s="324" customFormat="1" ht="72">
      <c r="A3775" s="1285"/>
      <c r="B3775" s="1286"/>
      <c r="C3775" s="370" t="s">
        <v>4268</v>
      </c>
      <c r="D3775" s="370" t="s">
        <v>4269</v>
      </c>
      <c r="E3775" s="1049">
        <v>1800</v>
      </c>
      <c r="F3775" s="969">
        <v>1800</v>
      </c>
      <c r="G3775" s="969">
        <v>1080</v>
      </c>
      <c r="H3775" s="969">
        <v>810</v>
      </c>
      <c r="I3775" s="969">
        <v>540</v>
      </c>
    </row>
    <row r="3776" spans="1:9" s="324" customFormat="1" ht="36">
      <c r="A3776" s="1285"/>
      <c r="B3776" s="1286"/>
      <c r="C3776" s="370" t="s">
        <v>4269</v>
      </c>
      <c r="D3776" s="370" t="s">
        <v>4270</v>
      </c>
      <c r="E3776" s="1049">
        <v>1000</v>
      </c>
      <c r="F3776" s="969">
        <v>1000</v>
      </c>
      <c r="G3776" s="969">
        <v>600</v>
      </c>
      <c r="H3776" s="969">
        <v>450</v>
      </c>
      <c r="I3776" s="969">
        <v>300</v>
      </c>
    </row>
    <row r="3777" spans="1:9" s="324" customFormat="1" ht="36">
      <c r="A3777" s="371">
        <v>4</v>
      </c>
      <c r="B3777" s="370" t="s">
        <v>4271</v>
      </c>
      <c r="C3777" s="370" t="s">
        <v>4272</v>
      </c>
      <c r="D3777" s="370" t="s">
        <v>4273</v>
      </c>
      <c r="E3777" s="1049">
        <v>800</v>
      </c>
      <c r="F3777" s="969">
        <v>800</v>
      </c>
      <c r="G3777" s="969">
        <v>480</v>
      </c>
      <c r="H3777" s="969">
        <v>360</v>
      </c>
      <c r="I3777" s="969">
        <v>240</v>
      </c>
    </row>
    <row r="3778" spans="1:9" s="324" customFormat="1" ht="54">
      <c r="A3778" s="1285">
        <v>5</v>
      </c>
      <c r="B3778" s="1286" t="s">
        <v>209</v>
      </c>
      <c r="C3778" s="370" t="s">
        <v>4274</v>
      </c>
      <c r="D3778" s="370" t="s">
        <v>4275</v>
      </c>
      <c r="E3778" s="1049">
        <v>1000</v>
      </c>
      <c r="F3778" s="969">
        <v>1000</v>
      </c>
      <c r="G3778" s="969">
        <v>600</v>
      </c>
      <c r="H3778" s="969">
        <v>450</v>
      </c>
      <c r="I3778" s="969">
        <v>300</v>
      </c>
    </row>
    <row r="3779" spans="1:9" s="324" customFormat="1" ht="36">
      <c r="A3779" s="1285"/>
      <c r="B3779" s="1286"/>
      <c r="C3779" s="370" t="s">
        <v>4275</v>
      </c>
      <c r="D3779" s="370" t="s">
        <v>4276</v>
      </c>
      <c r="E3779" s="1049">
        <v>800</v>
      </c>
      <c r="F3779" s="969">
        <v>800</v>
      </c>
      <c r="G3779" s="969">
        <v>480</v>
      </c>
      <c r="H3779" s="969">
        <v>360</v>
      </c>
      <c r="I3779" s="969">
        <v>240</v>
      </c>
    </row>
    <row r="3780" spans="1:9" s="324" customFormat="1" ht="36">
      <c r="A3780" s="1285"/>
      <c r="B3780" s="1286"/>
      <c r="C3780" s="370" t="s">
        <v>4276</v>
      </c>
      <c r="D3780" s="370" t="s">
        <v>4277</v>
      </c>
      <c r="E3780" s="1049">
        <v>500</v>
      </c>
      <c r="F3780" s="969">
        <v>500</v>
      </c>
      <c r="G3780" s="969">
        <v>300</v>
      </c>
      <c r="H3780" s="969">
        <v>230</v>
      </c>
      <c r="I3780" s="969">
        <v>150</v>
      </c>
    </row>
    <row r="3781" spans="1:9" s="324" customFormat="1" ht="54">
      <c r="A3781" s="1285">
        <v>6</v>
      </c>
      <c r="B3781" s="1286" t="s">
        <v>209</v>
      </c>
      <c r="C3781" s="370" t="s">
        <v>4278</v>
      </c>
      <c r="D3781" s="370" t="s">
        <v>4279</v>
      </c>
      <c r="E3781" s="1049">
        <v>1000</v>
      </c>
      <c r="F3781" s="969">
        <v>1000</v>
      </c>
      <c r="G3781" s="969">
        <v>600</v>
      </c>
      <c r="H3781" s="969">
        <v>450</v>
      </c>
      <c r="I3781" s="969">
        <v>300</v>
      </c>
    </row>
    <row r="3782" spans="1:9" s="324" customFormat="1" ht="18">
      <c r="A3782" s="1285"/>
      <c r="B3782" s="1286"/>
      <c r="C3782" s="370" t="s">
        <v>4280</v>
      </c>
      <c r="D3782" s="370" t="s">
        <v>881</v>
      </c>
      <c r="E3782" s="1049">
        <v>700</v>
      </c>
      <c r="F3782" s="969">
        <v>700</v>
      </c>
      <c r="G3782" s="969">
        <v>420</v>
      </c>
      <c r="H3782" s="969">
        <v>320</v>
      </c>
      <c r="I3782" s="969">
        <v>210</v>
      </c>
    </row>
    <row r="3783" spans="1:9" s="324" customFormat="1" ht="18">
      <c r="A3783" s="1285">
        <v>7</v>
      </c>
      <c r="B3783" s="1286" t="s">
        <v>209</v>
      </c>
      <c r="C3783" s="370" t="s">
        <v>4281</v>
      </c>
      <c r="D3783" s="370" t="s">
        <v>4282</v>
      </c>
      <c r="E3783" s="1049">
        <v>1000</v>
      </c>
      <c r="F3783" s="969">
        <v>1000</v>
      </c>
      <c r="G3783" s="969">
        <v>600</v>
      </c>
      <c r="H3783" s="969">
        <v>450</v>
      </c>
      <c r="I3783" s="969">
        <v>300</v>
      </c>
    </row>
    <row r="3784" spans="1:9" s="324" customFormat="1" ht="61.9" customHeight="1">
      <c r="A3784" s="1285"/>
      <c r="B3784" s="1286"/>
      <c r="C3784" s="370" t="s">
        <v>4282</v>
      </c>
      <c r="D3784" s="370" t="s">
        <v>4283</v>
      </c>
      <c r="E3784" s="1049">
        <v>700</v>
      </c>
      <c r="F3784" s="969">
        <v>700</v>
      </c>
      <c r="G3784" s="969">
        <v>420</v>
      </c>
      <c r="H3784" s="969">
        <v>320</v>
      </c>
      <c r="I3784" s="969">
        <v>210</v>
      </c>
    </row>
    <row r="3785" spans="1:9" s="324" customFormat="1" ht="23.45" customHeight="1">
      <c r="A3785" s="371">
        <v>8</v>
      </c>
      <c r="B3785" s="1286" t="s">
        <v>4284</v>
      </c>
      <c r="C3785" s="1286"/>
      <c r="D3785" s="1286"/>
      <c r="E3785" s="1049">
        <v>1600</v>
      </c>
      <c r="F3785" s="969">
        <v>1600</v>
      </c>
      <c r="G3785" s="969">
        <v>960</v>
      </c>
      <c r="H3785" s="969">
        <v>0</v>
      </c>
      <c r="I3785" s="969">
        <v>0</v>
      </c>
    </row>
    <row r="3786" spans="1:9" s="324" customFormat="1" ht="18.75" customHeight="1">
      <c r="A3786" s="371">
        <v>9</v>
      </c>
      <c r="B3786" s="1286" t="s">
        <v>4285</v>
      </c>
      <c r="C3786" s="1286"/>
      <c r="D3786" s="1286"/>
      <c r="E3786" s="1049">
        <v>700</v>
      </c>
      <c r="F3786" s="969">
        <v>700</v>
      </c>
      <c r="G3786" s="969">
        <v>420</v>
      </c>
      <c r="H3786" s="969">
        <v>0</v>
      </c>
      <c r="I3786" s="969">
        <v>0</v>
      </c>
    </row>
    <row r="3787" spans="1:9" s="324" customFormat="1" ht="18.75" customHeight="1">
      <c r="A3787" s="371">
        <v>10</v>
      </c>
      <c r="B3787" s="1286" t="s">
        <v>4286</v>
      </c>
      <c r="C3787" s="1286"/>
      <c r="D3787" s="1286"/>
      <c r="E3787" s="1049">
        <v>1000</v>
      </c>
      <c r="F3787" s="969">
        <v>1000</v>
      </c>
      <c r="G3787" s="969">
        <v>600</v>
      </c>
      <c r="H3787" s="969">
        <v>0</v>
      </c>
      <c r="I3787" s="969">
        <v>0</v>
      </c>
    </row>
    <row r="3788" spans="1:9" s="324" customFormat="1" ht="18.75" customHeight="1">
      <c r="A3788" s="371">
        <v>11</v>
      </c>
      <c r="B3788" s="1286" t="s">
        <v>4287</v>
      </c>
      <c r="C3788" s="1286"/>
      <c r="D3788" s="1286"/>
      <c r="E3788" s="1049">
        <v>5000</v>
      </c>
      <c r="F3788" s="969">
        <v>5000</v>
      </c>
      <c r="G3788" s="969">
        <v>3000</v>
      </c>
      <c r="H3788" s="969">
        <v>0</v>
      </c>
      <c r="I3788" s="969">
        <v>0</v>
      </c>
    </row>
    <row r="3789" spans="1:9" s="324" customFormat="1" ht="18.75" customHeight="1">
      <c r="A3789" s="371">
        <v>12</v>
      </c>
      <c r="B3789" s="1286" t="s">
        <v>4288</v>
      </c>
      <c r="C3789" s="1286"/>
      <c r="D3789" s="1286"/>
      <c r="E3789" s="1049">
        <v>600</v>
      </c>
      <c r="F3789" s="969">
        <v>600</v>
      </c>
      <c r="G3789" s="969">
        <v>360</v>
      </c>
      <c r="H3789" s="969">
        <v>0</v>
      </c>
      <c r="I3789" s="969">
        <v>0</v>
      </c>
    </row>
    <row r="3790" spans="1:9" s="324" customFormat="1" ht="18.75" customHeight="1">
      <c r="A3790" s="1289">
        <v>13</v>
      </c>
      <c r="B3790" s="1286" t="s">
        <v>4289</v>
      </c>
      <c r="C3790" s="370" t="s">
        <v>4290</v>
      </c>
      <c r="D3790" s="370" t="s">
        <v>4291</v>
      </c>
      <c r="E3790" s="1049">
        <v>1500</v>
      </c>
      <c r="F3790" s="969">
        <v>1500</v>
      </c>
      <c r="G3790" s="969">
        <v>900</v>
      </c>
      <c r="H3790" s="969">
        <v>680</v>
      </c>
      <c r="I3790" s="969">
        <v>450</v>
      </c>
    </row>
    <row r="3791" spans="1:9" s="324" customFormat="1" ht="18">
      <c r="A3791" s="1295"/>
      <c r="B3791" s="1286"/>
      <c r="C3791" s="370" t="s">
        <v>4291</v>
      </c>
      <c r="D3791" s="370" t="s">
        <v>4292</v>
      </c>
      <c r="E3791" s="1049">
        <v>1100</v>
      </c>
      <c r="F3791" s="969">
        <v>1100</v>
      </c>
      <c r="G3791" s="969">
        <v>660</v>
      </c>
      <c r="H3791" s="969">
        <v>500</v>
      </c>
      <c r="I3791" s="969">
        <v>330</v>
      </c>
    </row>
    <row r="3792" spans="1:9" s="324" customFormat="1" ht="18">
      <c r="A3792" s="1290"/>
      <c r="B3792" s="1286"/>
      <c r="C3792" s="370" t="s">
        <v>4292</v>
      </c>
      <c r="D3792" s="370" t="s">
        <v>4293</v>
      </c>
      <c r="E3792" s="1049">
        <v>660</v>
      </c>
      <c r="F3792" s="969">
        <v>660</v>
      </c>
      <c r="G3792" s="969">
        <v>400</v>
      </c>
      <c r="H3792" s="969">
        <v>300</v>
      </c>
      <c r="I3792" s="969">
        <v>198</v>
      </c>
    </row>
    <row r="3793" spans="1:9" s="324" customFormat="1" ht="18.75" customHeight="1">
      <c r="A3793" s="1291">
        <v>14</v>
      </c>
      <c r="B3793" s="1293" t="s">
        <v>4294</v>
      </c>
      <c r="C3793" s="372" t="s">
        <v>4262</v>
      </c>
      <c r="D3793" s="372" t="s">
        <v>4295</v>
      </c>
      <c r="E3793" s="1049">
        <v>1080</v>
      </c>
      <c r="F3793" s="969">
        <v>1080</v>
      </c>
      <c r="G3793" s="969">
        <v>650</v>
      </c>
      <c r="H3793" s="969">
        <v>490</v>
      </c>
      <c r="I3793" s="969">
        <v>324</v>
      </c>
    </row>
    <row r="3794" spans="1:9" s="324" customFormat="1" ht="18">
      <c r="A3794" s="1296"/>
      <c r="B3794" s="1293"/>
      <c r="C3794" s="372" t="s">
        <v>4296</v>
      </c>
      <c r="D3794" s="372" t="s">
        <v>4297</v>
      </c>
      <c r="E3794" s="1049">
        <v>840</v>
      </c>
      <c r="F3794" s="969">
        <v>840</v>
      </c>
      <c r="G3794" s="969">
        <v>500</v>
      </c>
      <c r="H3794" s="969">
        <v>380</v>
      </c>
      <c r="I3794" s="969">
        <v>252</v>
      </c>
    </row>
    <row r="3795" spans="1:9" s="324" customFormat="1" ht="18">
      <c r="A3795" s="1296"/>
      <c r="B3795" s="1293"/>
      <c r="C3795" s="372" t="s">
        <v>4295</v>
      </c>
      <c r="D3795" s="372" t="s">
        <v>2413</v>
      </c>
      <c r="E3795" s="1049">
        <v>360</v>
      </c>
      <c r="F3795" s="969">
        <v>360</v>
      </c>
      <c r="G3795" s="969">
        <v>220</v>
      </c>
      <c r="H3795" s="969">
        <v>160</v>
      </c>
      <c r="I3795" s="969">
        <v>108</v>
      </c>
    </row>
    <row r="3796" spans="1:9" s="324" customFormat="1" ht="72">
      <c r="A3796" s="1292"/>
      <c r="B3796" s="372" t="s">
        <v>4298</v>
      </c>
      <c r="C3796" s="372" t="s">
        <v>4299</v>
      </c>
      <c r="D3796" s="372" t="s">
        <v>4300</v>
      </c>
      <c r="E3796" s="1049">
        <v>0</v>
      </c>
      <c r="F3796" s="969">
        <v>1080</v>
      </c>
      <c r="G3796" s="969">
        <v>650</v>
      </c>
      <c r="H3796" s="969">
        <v>490</v>
      </c>
      <c r="I3796" s="969">
        <v>324</v>
      </c>
    </row>
    <row r="3797" spans="1:9" s="324" customFormat="1" ht="18.75" customHeight="1">
      <c r="A3797" s="1291">
        <v>16</v>
      </c>
      <c r="B3797" s="1291" t="s">
        <v>4301</v>
      </c>
      <c r="C3797" s="372" t="s">
        <v>4262</v>
      </c>
      <c r="D3797" s="372" t="s">
        <v>4302</v>
      </c>
      <c r="E3797" s="1049">
        <v>960</v>
      </c>
      <c r="F3797" s="969">
        <v>960</v>
      </c>
      <c r="G3797" s="969">
        <v>580</v>
      </c>
      <c r="H3797" s="969">
        <v>430</v>
      </c>
      <c r="I3797" s="969">
        <v>288</v>
      </c>
    </row>
    <row r="3798" spans="1:9" s="324" customFormat="1" ht="18">
      <c r="A3798" s="1292"/>
      <c r="B3798" s="1292"/>
      <c r="C3798" s="372" t="s">
        <v>4303</v>
      </c>
      <c r="D3798" s="372" t="s">
        <v>4304</v>
      </c>
      <c r="E3798" s="1049">
        <v>540</v>
      </c>
      <c r="F3798" s="969">
        <v>540</v>
      </c>
      <c r="G3798" s="969">
        <v>320</v>
      </c>
      <c r="H3798" s="969">
        <v>240</v>
      </c>
      <c r="I3798" s="969">
        <v>162</v>
      </c>
    </row>
    <row r="3799" spans="1:9" s="324" customFormat="1" ht="18.75" customHeight="1">
      <c r="A3799" s="1293">
        <v>17</v>
      </c>
      <c r="B3799" s="1294" t="s">
        <v>4305</v>
      </c>
      <c r="C3799" s="372" t="s">
        <v>4262</v>
      </c>
      <c r="D3799" s="372" t="s">
        <v>4306</v>
      </c>
      <c r="E3799" s="1049">
        <v>650</v>
      </c>
      <c r="F3799" s="969">
        <v>750</v>
      </c>
      <c r="G3799" s="969">
        <v>450</v>
      </c>
      <c r="H3799" s="969">
        <v>340</v>
      </c>
      <c r="I3799" s="969">
        <v>225</v>
      </c>
    </row>
    <row r="3800" spans="1:9" s="324" customFormat="1" ht="18">
      <c r="A3800" s="1293"/>
      <c r="B3800" s="1294"/>
      <c r="C3800" s="372" t="s">
        <v>4306</v>
      </c>
      <c r="D3800" s="372" t="s">
        <v>4307</v>
      </c>
      <c r="E3800" s="1049">
        <v>360</v>
      </c>
      <c r="F3800" s="969">
        <v>450</v>
      </c>
      <c r="G3800" s="969">
        <v>270</v>
      </c>
      <c r="H3800" s="969">
        <v>200</v>
      </c>
      <c r="I3800" s="969">
        <v>135</v>
      </c>
    </row>
    <row r="3801" spans="1:9" s="324" customFormat="1" ht="36">
      <c r="A3801" s="371">
        <v>18</v>
      </c>
      <c r="B3801" s="370" t="s">
        <v>4308</v>
      </c>
      <c r="C3801" s="370" t="s">
        <v>4309</v>
      </c>
      <c r="D3801" s="370" t="s">
        <v>881</v>
      </c>
      <c r="E3801" s="1049">
        <v>1800</v>
      </c>
      <c r="F3801" s="969">
        <v>1800</v>
      </c>
      <c r="G3801" s="969">
        <v>1080</v>
      </c>
      <c r="H3801" s="969">
        <v>810</v>
      </c>
      <c r="I3801" s="969">
        <v>540</v>
      </c>
    </row>
    <row r="3802" spans="1:9" s="324" customFormat="1" ht="18.75" customHeight="1">
      <c r="A3802" s="1291">
        <v>19</v>
      </c>
      <c r="B3802" s="1291" t="s">
        <v>4310</v>
      </c>
      <c r="C3802" s="372" t="s">
        <v>4311</v>
      </c>
      <c r="D3802" s="372" t="s">
        <v>4312</v>
      </c>
      <c r="E3802" s="1049">
        <v>0</v>
      </c>
      <c r="F3802" s="969">
        <v>1000</v>
      </c>
      <c r="G3802" s="969">
        <v>600</v>
      </c>
      <c r="H3802" s="969">
        <v>450</v>
      </c>
      <c r="I3802" s="969">
        <v>300</v>
      </c>
    </row>
    <row r="3803" spans="1:9" s="324" customFormat="1" ht="36">
      <c r="A3803" s="1292"/>
      <c r="B3803" s="1292"/>
      <c r="C3803" s="372" t="s">
        <v>4313</v>
      </c>
      <c r="D3803" s="372" t="s">
        <v>4314</v>
      </c>
      <c r="E3803" s="1049">
        <v>700</v>
      </c>
      <c r="F3803" s="969">
        <v>700</v>
      </c>
      <c r="G3803" s="969">
        <v>420</v>
      </c>
      <c r="H3803" s="969">
        <v>320</v>
      </c>
      <c r="I3803" s="969">
        <v>210</v>
      </c>
    </row>
    <row r="3804" spans="1:9" s="324" customFormat="1" ht="18.75" customHeight="1">
      <c r="A3804" s="373">
        <v>20</v>
      </c>
      <c r="B3804" s="1294" t="s">
        <v>4315</v>
      </c>
      <c r="C3804" s="1294"/>
      <c r="D3804" s="1294"/>
      <c r="E3804" s="1049">
        <v>360</v>
      </c>
      <c r="F3804" s="969">
        <v>360</v>
      </c>
      <c r="G3804" s="969">
        <v>220</v>
      </c>
      <c r="H3804" s="969">
        <v>160</v>
      </c>
      <c r="I3804" s="969">
        <v>108</v>
      </c>
    </row>
    <row r="3805" spans="1:9" s="324" customFormat="1" ht="18.75" customHeight="1">
      <c r="A3805" s="1285">
        <v>21</v>
      </c>
      <c r="B3805" s="1286" t="s">
        <v>4316</v>
      </c>
      <c r="C3805" s="370" t="s">
        <v>4309</v>
      </c>
      <c r="D3805" s="370" t="s">
        <v>4302</v>
      </c>
      <c r="E3805" s="1049">
        <v>2200</v>
      </c>
      <c r="F3805" s="969">
        <v>2200</v>
      </c>
      <c r="G3805" s="969">
        <v>1320</v>
      </c>
      <c r="H3805" s="969">
        <v>990</v>
      </c>
      <c r="I3805" s="969">
        <v>660</v>
      </c>
    </row>
    <row r="3806" spans="1:9" s="324" customFormat="1" ht="18">
      <c r="A3806" s="1285"/>
      <c r="B3806" s="1286"/>
      <c r="C3806" s="370" t="s">
        <v>4317</v>
      </c>
      <c r="D3806" s="370" t="s">
        <v>4318</v>
      </c>
      <c r="E3806" s="1049">
        <v>1000</v>
      </c>
      <c r="F3806" s="969">
        <v>1000</v>
      </c>
      <c r="G3806" s="969">
        <v>600</v>
      </c>
      <c r="H3806" s="969">
        <v>450</v>
      </c>
      <c r="I3806" s="969">
        <v>300</v>
      </c>
    </row>
    <row r="3807" spans="1:9" s="324" customFormat="1" ht="54">
      <c r="A3807" s="1285"/>
      <c r="B3807" s="1286"/>
      <c r="C3807" s="370" t="s">
        <v>4319</v>
      </c>
      <c r="D3807" s="370" t="s">
        <v>4320</v>
      </c>
      <c r="E3807" s="1049">
        <v>500</v>
      </c>
      <c r="F3807" s="969">
        <v>500</v>
      </c>
      <c r="G3807" s="969">
        <v>300</v>
      </c>
      <c r="H3807" s="969">
        <v>230</v>
      </c>
      <c r="I3807" s="969">
        <v>150</v>
      </c>
    </row>
    <row r="3808" spans="1:9" s="324" customFormat="1" ht="18">
      <c r="A3808" s="1285">
        <v>22</v>
      </c>
      <c r="B3808" s="1286" t="s">
        <v>4321</v>
      </c>
      <c r="C3808" s="370" t="s">
        <v>4309</v>
      </c>
      <c r="D3808" s="370" t="s">
        <v>4322</v>
      </c>
      <c r="E3808" s="1049">
        <v>2400</v>
      </c>
      <c r="F3808" s="969">
        <v>2400</v>
      </c>
      <c r="G3808" s="969">
        <v>1440</v>
      </c>
      <c r="H3808" s="969">
        <v>1080</v>
      </c>
      <c r="I3808" s="969">
        <v>720</v>
      </c>
    </row>
    <row r="3809" spans="1:9" s="324" customFormat="1" ht="18">
      <c r="A3809" s="1285"/>
      <c r="B3809" s="1286"/>
      <c r="C3809" s="370" t="s">
        <v>4322</v>
      </c>
      <c r="D3809" s="370" t="s">
        <v>4323</v>
      </c>
      <c r="E3809" s="1049">
        <v>1200</v>
      </c>
      <c r="F3809" s="969">
        <v>1200</v>
      </c>
      <c r="G3809" s="969">
        <v>720</v>
      </c>
      <c r="H3809" s="969">
        <v>540</v>
      </c>
      <c r="I3809" s="969">
        <v>360</v>
      </c>
    </row>
    <row r="3810" spans="1:9" s="324" customFormat="1" ht="18">
      <c r="A3810" s="1285"/>
      <c r="B3810" s="1286"/>
      <c r="C3810" s="370" t="s">
        <v>4323</v>
      </c>
      <c r="D3810" s="370" t="s">
        <v>4324</v>
      </c>
      <c r="E3810" s="1049">
        <v>700</v>
      </c>
      <c r="F3810" s="969">
        <v>700</v>
      </c>
      <c r="G3810" s="969">
        <v>420</v>
      </c>
      <c r="H3810" s="969">
        <v>320</v>
      </c>
      <c r="I3810" s="969">
        <v>210</v>
      </c>
    </row>
    <row r="3811" spans="1:9" s="324" customFormat="1" ht="72">
      <c r="A3811" s="1285">
        <v>23</v>
      </c>
      <c r="B3811" s="1286" t="s">
        <v>4325</v>
      </c>
      <c r="C3811" s="370" t="s">
        <v>4326</v>
      </c>
      <c r="D3811" s="370" t="s">
        <v>4327</v>
      </c>
      <c r="E3811" s="1049">
        <v>4200</v>
      </c>
      <c r="F3811" s="969">
        <v>4200</v>
      </c>
      <c r="G3811" s="969">
        <v>2520</v>
      </c>
      <c r="H3811" s="969">
        <v>1890</v>
      </c>
      <c r="I3811" s="969">
        <v>1260</v>
      </c>
    </row>
    <row r="3812" spans="1:9" s="324" customFormat="1" ht="72">
      <c r="A3812" s="1285"/>
      <c r="B3812" s="1286"/>
      <c r="C3812" s="370" t="s">
        <v>4328</v>
      </c>
      <c r="D3812" s="370" t="s">
        <v>4329</v>
      </c>
      <c r="E3812" s="1049">
        <v>2100</v>
      </c>
      <c r="F3812" s="969">
        <v>2100</v>
      </c>
      <c r="G3812" s="969">
        <v>1260</v>
      </c>
      <c r="H3812" s="969">
        <v>950</v>
      </c>
      <c r="I3812" s="969">
        <v>630</v>
      </c>
    </row>
    <row r="3813" spans="1:9" s="324" customFormat="1" ht="18.75" customHeight="1">
      <c r="A3813" s="1291">
        <v>24</v>
      </c>
      <c r="B3813" s="1294" t="s">
        <v>4330</v>
      </c>
      <c r="C3813" s="372" t="s">
        <v>4262</v>
      </c>
      <c r="D3813" s="372" t="s">
        <v>4327</v>
      </c>
      <c r="E3813" s="1049">
        <v>0</v>
      </c>
      <c r="F3813" s="969">
        <v>1000</v>
      </c>
      <c r="G3813" s="969">
        <v>600</v>
      </c>
      <c r="H3813" s="969">
        <v>450</v>
      </c>
      <c r="I3813" s="969">
        <v>300</v>
      </c>
    </row>
    <row r="3814" spans="1:9" s="324" customFormat="1" ht="36">
      <c r="A3814" s="1292"/>
      <c r="B3814" s="1294"/>
      <c r="C3814" s="372" t="s">
        <v>4331</v>
      </c>
      <c r="D3814" s="372" t="s">
        <v>4322</v>
      </c>
      <c r="E3814" s="1049">
        <v>0</v>
      </c>
      <c r="F3814" s="969">
        <v>800</v>
      </c>
      <c r="G3814" s="969">
        <v>480</v>
      </c>
      <c r="H3814" s="969">
        <v>360</v>
      </c>
      <c r="I3814" s="969">
        <v>240</v>
      </c>
    </row>
    <row r="3815" spans="1:9" s="324" customFormat="1" ht="18.75" customHeight="1">
      <c r="A3815" s="1285">
        <v>25</v>
      </c>
      <c r="B3815" s="1286" t="s">
        <v>4332</v>
      </c>
      <c r="C3815" s="1286" t="s">
        <v>4333</v>
      </c>
      <c r="D3815" s="1286"/>
      <c r="E3815" s="1049">
        <v>1800</v>
      </c>
      <c r="F3815" s="969">
        <v>1800</v>
      </c>
      <c r="G3815" s="969">
        <v>0</v>
      </c>
      <c r="H3815" s="969">
        <v>0</v>
      </c>
      <c r="I3815" s="969">
        <v>0</v>
      </c>
    </row>
    <row r="3816" spans="1:9" s="324" customFormat="1" ht="18">
      <c r="A3816" s="1285"/>
      <c r="B3816" s="1286"/>
      <c r="C3816" s="1286" t="s">
        <v>4334</v>
      </c>
      <c r="D3816" s="1286"/>
      <c r="E3816" s="1049">
        <v>1500</v>
      </c>
      <c r="F3816" s="969">
        <v>1500</v>
      </c>
      <c r="G3816" s="969">
        <v>0</v>
      </c>
      <c r="H3816" s="969">
        <v>0</v>
      </c>
      <c r="I3816" s="969">
        <v>0</v>
      </c>
    </row>
    <row r="3817" spans="1:9" s="324" customFormat="1" ht="18.75" customHeight="1">
      <c r="A3817" s="371">
        <v>26</v>
      </c>
      <c r="B3817" s="1286" t="s">
        <v>4335</v>
      </c>
      <c r="C3817" s="1286"/>
      <c r="D3817" s="1286"/>
      <c r="E3817" s="1049">
        <v>750</v>
      </c>
      <c r="F3817" s="969">
        <v>750</v>
      </c>
      <c r="G3817" s="969">
        <v>0</v>
      </c>
      <c r="H3817" s="969">
        <v>0</v>
      </c>
      <c r="I3817" s="969">
        <v>0</v>
      </c>
    </row>
    <row r="3818" spans="1:9" s="324" customFormat="1" ht="18.75" customHeight="1">
      <c r="A3818" s="371">
        <v>27</v>
      </c>
      <c r="B3818" s="1286" t="s">
        <v>4336</v>
      </c>
      <c r="C3818" s="1286"/>
      <c r="D3818" s="1286"/>
      <c r="E3818" s="1049">
        <v>450</v>
      </c>
      <c r="F3818" s="969">
        <v>450</v>
      </c>
      <c r="G3818" s="969">
        <v>0</v>
      </c>
      <c r="H3818" s="969">
        <v>0</v>
      </c>
      <c r="I3818" s="969">
        <v>0</v>
      </c>
    </row>
    <row r="3819" spans="1:9" s="324" customFormat="1" ht="18.75" customHeight="1">
      <c r="A3819" s="371">
        <v>28</v>
      </c>
      <c r="B3819" s="1286" t="s">
        <v>4337</v>
      </c>
      <c r="C3819" s="1286"/>
      <c r="D3819" s="1286"/>
      <c r="E3819" s="1049">
        <v>300</v>
      </c>
      <c r="F3819" s="969">
        <v>300</v>
      </c>
      <c r="G3819" s="969">
        <v>0</v>
      </c>
      <c r="H3819" s="969">
        <v>0</v>
      </c>
      <c r="I3819" s="969">
        <v>0</v>
      </c>
    </row>
    <row r="3820" spans="1:9" s="324" customFormat="1" ht="18.75" customHeight="1">
      <c r="A3820" s="371">
        <v>29</v>
      </c>
      <c r="B3820" s="1286" t="s">
        <v>4338</v>
      </c>
      <c r="C3820" s="1286"/>
      <c r="D3820" s="1286"/>
      <c r="E3820" s="1049">
        <v>360</v>
      </c>
      <c r="F3820" s="969">
        <v>360</v>
      </c>
      <c r="G3820" s="969">
        <v>0</v>
      </c>
      <c r="H3820" s="969">
        <v>0</v>
      </c>
      <c r="I3820" s="969">
        <v>0</v>
      </c>
    </row>
    <row r="3821" spans="1:9" s="324" customFormat="1" ht="18">
      <c r="A3821" s="1285">
        <v>31</v>
      </c>
      <c r="B3821" s="1286" t="s">
        <v>1669</v>
      </c>
      <c r="C3821" s="370" t="s">
        <v>1592</v>
      </c>
      <c r="D3821" s="370" t="s">
        <v>2165</v>
      </c>
      <c r="E3821" s="1049">
        <v>2100</v>
      </c>
      <c r="F3821" s="969">
        <v>2100</v>
      </c>
      <c r="G3821" s="969">
        <v>1260</v>
      </c>
      <c r="H3821" s="969">
        <v>950</v>
      </c>
      <c r="I3821" s="969">
        <v>0</v>
      </c>
    </row>
    <row r="3822" spans="1:9" s="324" customFormat="1" ht="18">
      <c r="A3822" s="1285"/>
      <c r="B3822" s="1286"/>
      <c r="C3822" s="370" t="s">
        <v>2165</v>
      </c>
      <c r="D3822" s="370" t="s">
        <v>2157</v>
      </c>
      <c r="E3822" s="1049">
        <v>1300</v>
      </c>
      <c r="F3822" s="969">
        <v>1300</v>
      </c>
      <c r="G3822" s="969">
        <v>780</v>
      </c>
      <c r="H3822" s="969">
        <v>590</v>
      </c>
      <c r="I3822" s="969">
        <v>0</v>
      </c>
    </row>
    <row r="3823" spans="1:9" s="324" customFormat="1" ht="18">
      <c r="A3823" s="1285"/>
      <c r="B3823" s="1286"/>
      <c r="C3823" s="370" t="s">
        <v>2157</v>
      </c>
      <c r="D3823" s="370" t="s">
        <v>881</v>
      </c>
      <c r="E3823" s="1049">
        <v>1100</v>
      </c>
      <c r="F3823" s="969">
        <v>1100</v>
      </c>
      <c r="G3823" s="969">
        <v>660</v>
      </c>
      <c r="H3823" s="969">
        <v>500</v>
      </c>
      <c r="I3823" s="969">
        <v>0</v>
      </c>
    </row>
    <row r="3824" spans="1:9" s="324" customFormat="1" ht="18">
      <c r="A3824" s="1285">
        <v>32</v>
      </c>
      <c r="B3824" s="1286" t="s">
        <v>870</v>
      </c>
      <c r="C3824" s="370" t="s">
        <v>1592</v>
      </c>
      <c r="D3824" s="370" t="s">
        <v>2165</v>
      </c>
      <c r="E3824" s="1049">
        <v>2800</v>
      </c>
      <c r="F3824" s="969">
        <v>2800</v>
      </c>
      <c r="G3824" s="969">
        <v>1680</v>
      </c>
      <c r="H3824" s="969">
        <v>1260</v>
      </c>
      <c r="I3824" s="969">
        <v>0</v>
      </c>
    </row>
    <row r="3825" spans="1:9" s="324" customFormat="1" ht="18">
      <c r="A3825" s="1285"/>
      <c r="B3825" s="1286"/>
      <c r="C3825" s="370" t="s">
        <v>2165</v>
      </c>
      <c r="D3825" s="370" t="s">
        <v>2157</v>
      </c>
      <c r="E3825" s="1049">
        <v>1600</v>
      </c>
      <c r="F3825" s="969">
        <v>1600</v>
      </c>
      <c r="G3825" s="969">
        <v>960</v>
      </c>
      <c r="H3825" s="969">
        <v>720</v>
      </c>
      <c r="I3825" s="969">
        <v>0</v>
      </c>
    </row>
    <row r="3826" spans="1:9" s="324" customFormat="1" ht="18">
      <c r="A3826" s="1285"/>
      <c r="B3826" s="1286"/>
      <c r="C3826" s="370" t="s">
        <v>2157</v>
      </c>
      <c r="D3826" s="370" t="s">
        <v>881</v>
      </c>
      <c r="E3826" s="1049">
        <v>1000</v>
      </c>
      <c r="F3826" s="969">
        <v>1000</v>
      </c>
      <c r="G3826" s="969">
        <v>600</v>
      </c>
      <c r="H3826" s="969">
        <v>450</v>
      </c>
      <c r="I3826" s="969">
        <v>0</v>
      </c>
    </row>
    <row r="3827" spans="1:9" s="324" customFormat="1" ht="18">
      <c r="A3827" s="1285">
        <v>33</v>
      </c>
      <c r="B3827" s="1286" t="s">
        <v>874</v>
      </c>
      <c r="C3827" s="370" t="s">
        <v>1592</v>
      </c>
      <c r="D3827" s="370" t="s">
        <v>2165</v>
      </c>
      <c r="E3827" s="1049">
        <v>2000</v>
      </c>
      <c r="F3827" s="969">
        <v>2000</v>
      </c>
      <c r="G3827" s="969">
        <v>1200</v>
      </c>
      <c r="H3827" s="969">
        <v>900</v>
      </c>
      <c r="I3827" s="969">
        <v>0</v>
      </c>
    </row>
    <row r="3828" spans="1:9" s="324" customFormat="1" ht="18">
      <c r="A3828" s="1285"/>
      <c r="B3828" s="1286"/>
      <c r="C3828" s="370" t="s">
        <v>2165</v>
      </c>
      <c r="D3828" s="370" t="s">
        <v>2157</v>
      </c>
      <c r="E3828" s="1049">
        <v>1300</v>
      </c>
      <c r="F3828" s="969">
        <v>1300</v>
      </c>
      <c r="G3828" s="969">
        <v>780</v>
      </c>
      <c r="H3828" s="969">
        <v>590</v>
      </c>
      <c r="I3828" s="969">
        <v>0</v>
      </c>
    </row>
    <row r="3829" spans="1:9" s="324" customFormat="1" ht="18">
      <c r="A3829" s="1285"/>
      <c r="B3829" s="1286"/>
      <c r="C3829" s="370" t="s">
        <v>2157</v>
      </c>
      <c r="D3829" s="370" t="s">
        <v>881</v>
      </c>
      <c r="E3829" s="1049">
        <v>1000</v>
      </c>
      <c r="F3829" s="969">
        <v>1000</v>
      </c>
      <c r="G3829" s="969">
        <v>600</v>
      </c>
      <c r="H3829" s="969">
        <v>450</v>
      </c>
      <c r="I3829" s="969">
        <v>0</v>
      </c>
    </row>
    <row r="3830" spans="1:9" s="324" customFormat="1" ht="18">
      <c r="A3830" s="1285">
        <v>34</v>
      </c>
      <c r="B3830" s="1286" t="s">
        <v>885</v>
      </c>
      <c r="C3830" s="370" t="s">
        <v>1592</v>
      </c>
      <c r="D3830" s="370" t="s">
        <v>1390</v>
      </c>
      <c r="E3830" s="1049">
        <v>6600</v>
      </c>
      <c r="F3830" s="969">
        <v>6600</v>
      </c>
      <c r="G3830" s="969">
        <v>3960</v>
      </c>
      <c r="H3830" s="969">
        <v>2970</v>
      </c>
      <c r="I3830" s="969">
        <v>0</v>
      </c>
    </row>
    <row r="3831" spans="1:9" s="324" customFormat="1" ht="18">
      <c r="A3831" s="1285"/>
      <c r="B3831" s="1286"/>
      <c r="C3831" s="370" t="s">
        <v>1390</v>
      </c>
      <c r="D3831" s="370" t="s">
        <v>2165</v>
      </c>
      <c r="E3831" s="1049">
        <v>3100</v>
      </c>
      <c r="F3831" s="969">
        <v>3100</v>
      </c>
      <c r="G3831" s="969">
        <v>1860</v>
      </c>
      <c r="H3831" s="969">
        <v>1400</v>
      </c>
      <c r="I3831" s="969">
        <v>0</v>
      </c>
    </row>
    <row r="3832" spans="1:9" s="324" customFormat="1" ht="18">
      <c r="A3832" s="1285"/>
      <c r="B3832" s="1286"/>
      <c r="C3832" s="370" t="s">
        <v>2165</v>
      </c>
      <c r="D3832" s="370" t="s">
        <v>2157</v>
      </c>
      <c r="E3832" s="1049">
        <v>1800</v>
      </c>
      <c r="F3832" s="969">
        <v>1800</v>
      </c>
      <c r="G3832" s="969">
        <v>1080</v>
      </c>
      <c r="H3832" s="969">
        <v>810</v>
      </c>
      <c r="I3832" s="969">
        <v>0</v>
      </c>
    </row>
    <row r="3833" spans="1:9" s="324" customFormat="1" ht="18">
      <c r="A3833" s="1285"/>
      <c r="B3833" s="1286"/>
      <c r="C3833" s="370" t="s">
        <v>2157</v>
      </c>
      <c r="D3833" s="370" t="s">
        <v>881</v>
      </c>
      <c r="E3833" s="1049">
        <v>1000</v>
      </c>
      <c r="F3833" s="969">
        <v>1000</v>
      </c>
      <c r="G3833" s="969">
        <v>600</v>
      </c>
      <c r="H3833" s="969">
        <v>450</v>
      </c>
      <c r="I3833" s="969">
        <v>0</v>
      </c>
    </row>
    <row r="3834" spans="1:9" s="324" customFormat="1" ht="18">
      <c r="A3834" s="1285">
        <v>35</v>
      </c>
      <c r="B3834" s="1286" t="s">
        <v>1660</v>
      </c>
      <c r="C3834" s="370" t="s">
        <v>1390</v>
      </c>
      <c r="D3834" s="370" t="s">
        <v>2165</v>
      </c>
      <c r="E3834" s="1049">
        <v>1900</v>
      </c>
      <c r="F3834" s="969">
        <v>2500</v>
      </c>
      <c r="G3834" s="969">
        <v>1500</v>
      </c>
      <c r="H3834" s="969">
        <v>1130</v>
      </c>
      <c r="I3834" s="969">
        <v>0</v>
      </c>
    </row>
    <row r="3835" spans="1:9" s="324" customFormat="1" ht="18">
      <c r="A3835" s="1285"/>
      <c r="B3835" s="1286"/>
      <c r="C3835" s="370" t="s">
        <v>2165</v>
      </c>
      <c r="D3835" s="370" t="s">
        <v>2157</v>
      </c>
      <c r="E3835" s="1049">
        <v>1700</v>
      </c>
      <c r="F3835" s="969">
        <v>2000</v>
      </c>
      <c r="G3835" s="969">
        <v>1200</v>
      </c>
      <c r="H3835" s="969">
        <v>900</v>
      </c>
      <c r="I3835" s="969">
        <v>0</v>
      </c>
    </row>
    <row r="3836" spans="1:9" s="324" customFormat="1" ht="18">
      <c r="A3836" s="1285"/>
      <c r="B3836" s="1286"/>
      <c r="C3836" s="370" t="s">
        <v>2157</v>
      </c>
      <c r="D3836" s="370" t="s">
        <v>881</v>
      </c>
      <c r="E3836" s="1049">
        <v>1000</v>
      </c>
      <c r="F3836" s="969">
        <v>1600</v>
      </c>
      <c r="G3836" s="969">
        <v>960</v>
      </c>
      <c r="H3836" s="969">
        <v>720</v>
      </c>
      <c r="I3836" s="969">
        <v>0</v>
      </c>
    </row>
    <row r="3837" spans="1:9" s="324" customFormat="1" ht="18">
      <c r="A3837" s="1285">
        <v>36</v>
      </c>
      <c r="B3837" s="1286" t="s">
        <v>855</v>
      </c>
      <c r="C3837" s="370" t="s">
        <v>1592</v>
      </c>
      <c r="D3837" s="370" t="s">
        <v>1390</v>
      </c>
      <c r="E3837" s="1049">
        <v>6600</v>
      </c>
      <c r="F3837" s="969">
        <v>6600</v>
      </c>
      <c r="G3837" s="969">
        <v>3960</v>
      </c>
      <c r="H3837" s="969">
        <v>2970</v>
      </c>
      <c r="I3837" s="969">
        <v>0</v>
      </c>
    </row>
    <row r="3838" spans="1:9" s="324" customFormat="1" ht="18">
      <c r="A3838" s="1285"/>
      <c r="B3838" s="1286"/>
      <c r="C3838" s="370" t="s">
        <v>1390</v>
      </c>
      <c r="D3838" s="370" t="s">
        <v>2165</v>
      </c>
      <c r="E3838" s="1049">
        <v>3600</v>
      </c>
      <c r="F3838" s="969">
        <v>3600</v>
      </c>
      <c r="G3838" s="969">
        <v>2160</v>
      </c>
      <c r="H3838" s="969">
        <v>1620</v>
      </c>
      <c r="I3838" s="969">
        <v>0</v>
      </c>
    </row>
    <row r="3839" spans="1:9" s="324" customFormat="1" ht="18">
      <c r="A3839" s="1285"/>
      <c r="B3839" s="1286"/>
      <c r="C3839" s="370" t="s">
        <v>2165</v>
      </c>
      <c r="D3839" s="370" t="s">
        <v>2157</v>
      </c>
      <c r="E3839" s="1049">
        <v>2200</v>
      </c>
      <c r="F3839" s="969">
        <v>2200</v>
      </c>
      <c r="G3839" s="969">
        <v>1320</v>
      </c>
      <c r="H3839" s="969">
        <v>990</v>
      </c>
      <c r="I3839" s="969">
        <v>0</v>
      </c>
    </row>
    <row r="3840" spans="1:9" s="324" customFormat="1" ht="18">
      <c r="A3840" s="1285"/>
      <c r="B3840" s="1286"/>
      <c r="C3840" s="370" t="s">
        <v>2157</v>
      </c>
      <c r="D3840" s="370" t="s">
        <v>1432</v>
      </c>
      <c r="E3840" s="1049">
        <v>1300</v>
      </c>
      <c r="F3840" s="969">
        <v>1300</v>
      </c>
      <c r="G3840" s="969">
        <v>780</v>
      </c>
      <c r="H3840" s="969">
        <v>590</v>
      </c>
      <c r="I3840" s="969">
        <v>0</v>
      </c>
    </row>
    <row r="3841" spans="1:9" s="324" customFormat="1" ht="18">
      <c r="A3841" s="1285"/>
      <c r="B3841" s="1286"/>
      <c r="C3841" s="370" t="s">
        <v>1432</v>
      </c>
      <c r="D3841" s="370" t="s">
        <v>881</v>
      </c>
      <c r="E3841" s="1049">
        <v>1100</v>
      </c>
      <c r="F3841" s="969">
        <v>1100</v>
      </c>
      <c r="G3841" s="969">
        <v>660</v>
      </c>
      <c r="H3841" s="969">
        <v>500</v>
      </c>
      <c r="I3841" s="969">
        <v>0</v>
      </c>
    </row>
    <row r="3842" spans="1:9" s="324" customFormat="1" ht="18">
      <c r="A3842" s="1285">
        <v>37</v>
      </c>
      <c r="B3842" s="1286" t="s">
        <v>1616</v>
      </c>
      <c r="C3842" s="370" t="s">
        <v>1390</v>
      </c>
      <c r="D3842" s="370" t="s">
        <v>2165</v>
      </c>
      <c r="E3842" s="1049">
        <v>1300</v>
      </c>
      <c r="F3842" s="969">
        <v>2300</v>
      </c>
      <c r="G3842" s="969">
        <v>1380</v>
      </c>
      <c r="H3842" s="969">
        <v>1040</v>
      </c>
      <c r="I3842" s="969">
        <v>0</v>
      </c>
    </row>
    <row r="3843" spans="1:9" s="324" customFormat="1" ht="18">
      <c r="A3843" s="1285"/>
      <c r="B3843" s="1286"/>
      <c r="C3843" s="370" t="s">
        <v>2165</v>
      </c>
      <c r="D3843" s="370" t="s">
        <v>2157</v>
      </c>
      <c r="E3843" s="1049">
        <v>1100</v>
      </c>
      <c r="F3843" s="969">
        <v>2100</v>
      </c>
      <c r="G3843" s="969">
        <v>1260</v>
      </c>
      <c r="H3843" s="969">
        <v>950</v>
      </c>
      <c r="I3843" s="969">
        <v>0</v>
      </c>
    </row>
    <row r="3844" spans="1:9" s="324" customFormat="1" ht="18">
      <c r="A3844" s="1285"/>
      <c r="B3844" s="1286"/>
      <c r="C3844" s="370" t="s">
        <v>2157</v>
      </c>
      <c r="D3844" s="370" t="s">
        <v>1432</v>
      </c>
      <c r="E3844" s="1049">
        <v>920</v>
      </c>
      <c r="F3844" s="969">
        <v>1900</v>
      </c>
      <c r="G3844" s="969">
        <v>1140</v>
      </c>
      <c r="H3844" s="969">
        <v>860</v>
      </c>
      <c r="I3844" s="969">
        <v>0</v>
      </c>
    </row>
    <row r="3845" spans="1:9" s="324" customFormat="1" ht="18">
      <c r="A3845" s="1285">
        <v>38</v>
      </c>
      <c r="B3845" s="1286" t="s">
        <v>1721</v>
      </c>
      <c r="C3845" s="370" t="s">
        <v>1592</v>
      </c>
      <c r="D3845" s="370" t="s">
        <v>1390</v>
      </c>
      <c r="E3845" s="1049">
        <v>5900</v>
      </c>
      <c r="F3845" s="969">
        <v>5900</v>
      </c>
      <c r="G3845" s="969">
        <v>3540</v>
      </c>
      <c r="H3845" s="969">
        <v>2660</v>
      </c>
      <c r="I3845" s="969">
        <v>0</v>
      </c>
    </row>
    <row r="3846" spans="1:9" s="324" customFormat="1" ht="18">
      <c r="A3846" s="1285"/>
      <c r="B3846" s="1286"/>
      <c r="C3846" s="370" t="s">
        <v>1390</v>
      </c>
      <c r="D3846" s="370" t="s">
        <v>2165</v>
      </c>
      <c r="E3846" s="1049">
        <v>3300</v>
      </c>
      <c r="F3846" s="969">
        <v>3300</v>
      </c>
      <c r="G3846" s="969">
        <v>1980</v>
      </c>
      <c r="H3846" s="969">
        <v>1490</v>
      </c>
      <c r="I3846" s="969">
        <v>0</v>
      </c>
    </row>
    <row r="3847" spans="1:9" s="324" customFormat="1" ht="18">
      <c r="A3847" s="1285"/>
      <c r="B3847" s="1286"/>
      <c r="C3847" s="370" t="s">
        <v>2165</v>
      </c>
      <c r="D3847" s="370" t="s">
        <v>2157</v>
      </c>
      <c r="E3847" s="1049">
        <v>1800</v>
      </c>
      <c r="F3847" s="969">
        <v>1800</v>
      </c>
      <c r="G3847" s="969">
        <v>1080</v>
      </c>
      <c r="H3847" s="969">
        <v>810</v>
      </c>
      <c r="I3847" s="969">
        <v>0</v>
      </c>
    </row>
    <row r="3848" spans="1:9" s="324" customFormat="1" ht="18">
      <c r="A3848" s="1285"/>
      <c r="B3848" s="1286"/>
      <c r="C3848" s="370" t="s">
        <v>2157</v>
      </c>
      <c r="D3848" s="370" t="s">
        <v>1432</v>
      </c>
      <c r="E3848" s="1049">
        <v>920</v>
      </c>
      <c r="F3848" s="969">
        <v>920</v>
      </c>
      <c r="G3848" s="969">
        <v>550</v>
      </c>
      <c r="H3848" s="969">
        <v>410</v>
      </c>
      <c r="I3848" s="969">
        <v>0</v>
      </c>
    </row>
    <row r="3849" spans="1:9" s="324" customFormat="1" ht="18">
      <c r="A3849" s="1285">
        <v>40</v>
      </c>
      <c r="B3849" s="1286" t="s">
        <v>1322</v>
      </c>
      <c r="C3849" s="370" t="s">
        <v>1390</v>
      </c>
      <c r="D3849" s="370" t="s">
        <v>2165</v>
      </c>
      <c r="E3849" s="1049">
        <v>1500</v>
      </c>
      <c r="F3849" s="969">
        <v>2500</v>
      </c>
      <c r="G3849" s="969">
        <v>1500</v>
      </c>
      <c r="H3849" s="969">
        <v>1130</v>
      </c>
      <c r="I3849" s="969">
        <v>0</v>
      </c>
    </row>
    <row r="3850" spans="1:9" s="324" customFormat="1" ht="18">
      <c r="A3850" s="1285"/>
      <c r="B3850" s="1286"/>
      <c r="C3850" s="370" t="s">
        <v>2165</v>
      </c>
      <c r="D3850" s="370" t="s">
        <v>2157</v>
      </c>
      <c r="E3850" s="1049">
        <v>1100</v>
      </c>
      <c r="F3850" s="969">
        <v>2100</v>
      </c>
      <c r="G3850" s="969">
        <v>1260</v>
      </c>
      <c r="H3850" s="969">
        <v>950</v>
      </c>
      <c r="I3850" s="969">
        <v>0</v>
      </c>
    </row>
    <row r="3851" spans="1:9" s="324" customFormat="1" ht="18">
      <c r="A3851" s="1285"/>
      <c r="B3851" s="1286"/>
      <c r="C3851" s="370" t="s">
        <v>2157</v>
      </c>
      <c r="D3851" s="370" t="s">
        <v>1432</v>
      </c>
      <c r="E3851" s="1049">
        <v>920</v>
      </c>
      <c r="F3851" s="969">
        <v>1900</v>
      </c>
      <c r="G3851" s="969">
        <v>1140</v>
      </c>
      <c r="H3851" s="969">
        <v>860</v>
      </c>
      <c r="I3851" s="969">
        <v>0</v>
      </c>
    </row>
    <row r="3852" spans="1:9" s="324" customFormat="1" ht="18">
      <c r="A3852" s="1285">
        <v>41</v>
      </c>
      <c r="B3852" s="1286" t="s">
        <v>866</v>
      </c>
      <c r="C3852" s="370" t="s">
        <v>1592</v>
      </c>
      <c r="D3852" s="370" t="s">
        <v>1390</v>
      </c>
      <c r="E3852" s="1049">
        <v>6000</v>
      </c>
      <c r="F3852" s="969">
        <v>6500</v>
      </c>
      <c r="G3852" s="969">
        <v>3900</v>
      </c>
      <c r="H3852" s="969">
        <v>2930</v>
      </c>
      <c r="I3852" s="969">
        <v>0</v>
      </c>
    </row>
    <row r="3853" spans="1:9" s="324" customFormat="1" ht="18">
      <c r="A3853" s="1285"/>
      <c r="B3853" s="1286"/>
      <c r="C3853" s="370" t="s">
        <v>1390</v>
      </c>
      <c r="D3853" s="370" t="s">
        <v>2165</v>
      </c>
      <c r="E3853" s="1049">
        <v>3600</v>
      </c>
      <c r="F3853" s="969">
        <v>4100</v>
      </c>
      <c r="G3853" s="969">
        <v>2460</v>
      </c>
      <c r="H3853" s="969">
        <v>1850</v>
      </c>
      <c r="I3853" s="969">
        <v>0</v>
      </c>
    </row>
    <row r="3854" spans="1:9" s="324" customFormat="1" ht="18">
      <c r="A3854" s="1285"/>
      <c r="B3854" s="1286"/>
      <c r="C3854" s="370" t="s">
        <v>2165</v>
      </c>
      <c r="D3854" s="370" t="s">
        <v>2157</v>
      </c>
      <c r="E3854" s="1049">
        <v>2200</v>
      </c>
      <c r="F3854" s="969">
        <v>2700</v>
      </c>
      <c r="G3854" s="969">
        <v>1620</v>
      </c>
      <c r="H3854" s="969">
        <v>1220</v>
      </c>
      <c r="I3854" s="969">
        <v>0</v>
      </c>
    </row>
    <row r="3855" spans="1:9" s="324" customFormat="1" ht="18">
      <c r="A3855" s="1285"/>
      <c r="B3855" s="1286"/>
      <c r="C3855" s="370" t="s">
        <v>2157</v>
      </c>
      <c r="D3855" s="370" t="s">
        <v>1432</v>
      </c>
      <c r="E3855" s="1049">
        <v>1100</v>
      </c>
      <c r="F3855" s="969">
        <v>1700</v>
      </c>
      <c r="G3855" s="969">
        <v>1020</v>
      </c>
      <c r="H3855" s="969">
        <v>770</v>
      </c>
      <c r="I3855" s="969">
        <v>0</v>
      </c>
    </row>
    <row r="3856" spans="1:9" s="324" customFormat="1" ht="18">
      <c r="A3856" s="1285">
        <v>42</v>
      </c>
      <c r="B3856" s="1286" t="s">
        <v>868</v>
      </c>
      <c r="C3856" s="370" t="s">
        <v>1390</v>
      </c>
      <c r="D3856" s="370" t="s">
        <v>2165</v>
      </c>
      <c r="E3856" s="1049">
        <v>1600</v>
      </c>
      <c r="F3856" s="969">
        <v>2500</v>
      </c>
      <c r="G3856" s="969">
        <v>1500</v>
      </c>
      <c r="H3856" s="969">
        <v>1130</v>
      </c>
      <c r="I3856" s="969">
        <v>0</v>
      </c>
    </row>
    <row r="3857" spans="1:9" s="324" customFormat="1" ht="18">
      <c r="A3857" s="1285"/>
      <c r="B3857" s="1286"/>
      <c r="C3857" s="370" t="s">
        <v>2165</v>
      </c>
      <c r="D3857" s="370" t="s">
        <v>2157</v>
      </c>
      <c r="E3857" s="1049">
        <v>1100</v>
      </c>
      <c r="F3857" s="969">
        <v>2100</v>
      </c>
      <c r="G3857" s="969">
        <v>1260</v>
      </c>
      <c r="H3857" s="969">
        <v>950</v>
      </c>
      <c r="I3857" s="969">
        <v>0</v>
      </c>
    </row>
    <row r="3858" spans="1:9" s="324" customFormat="1" ht="18">
      <c r="A3858" s="1285"/>
      <c r="B3858" s="1286"/>
      <c r="C3858" s="370" t="s">
        <v>2157</v>
      </c>
      <c r="D3858" s="370" t="s">
        <v>1432</v>
      </c>
      <c r="E3858" s="1049">
        <v>920</v>
      </c>
      <c r="F3858" s="969">
        <v>1900</v>
      </c>
      <c r="G3858" s="969">
        <v>1140</v>
      </c>
      <c r="H3858" s="969">
        <v>860</v>
      </c>
      <c r="I3858" s="969">
        <v>0</v>
      </c>
    </row>
    <row r="3859" spans="1:9" s="324" customFormat="1" ht="18">
      <c r="A3859" s="1285">
        <v>43</v>
      </c>
      <c r="B3859" s="1286" t="s">
        <v>1613</v>
      </c>
      <c r="C3859" s="370" t="s">
        <v>1390</v>
      </c>
      <c r="D3859" s="370" t="s">
        <v>2165</v>
      </c>
      <c r="E3859" s="1049">
        <v>1300</v>
      </c>
      <c r="F3859" s="969">
        <v>2500</v>
      </c>
      <c r="G3859" s="969">
        <v>1500</v>
      </c>
      <c r="H3859" s="969">
        <v>1130</v>
      </c>
      <c r="I3859" s="969">
        <v>0</v>
      </c>
    </row>
    <row r="3860" spans="1:9" s="324" customFormat="1" ht="18">
      <c r="A3860" s="1285"/>
      <c r="B3860" s="1286"/>
      <c r="C3860" s="370" t="s">
        <v>2165</v>
      </c>
      <c r="D3860" s="370" t="s">
        <v>2157</v>
      </c>
      <c r="E3860" s="1049">
        <v>1100</v>
      </c>
      <c r="F3860" s="969">
        <v>2100</v>
      </c>
      <c r="G3860" s="969">
        <v>1260</v>
      </c>
      <c r="H3860" s="969">
        <v>950</v>
      </c>
      <c r="I3860" s="969">
        <v>0</v>
      </c>
    </row>
    <row r="3861" spans="1:9" s="324" customFormat="1" ht="18">
      <c r="A3861" s="1285">
        <v>44</v>
      </c>
      <c r="B3861" s="1286" t="s">
        <v>1591</v>
      </c>
      <c r="C3861" s="370" t="s">
        <v>1390</v>
      </c>
      <c r="D3861" s="370" t="s">
        <v>2165</v>
      </c>
      <c r="E3861" s="1049">
        <v>1300</v>
      </c>
      <c r="F3861" s="969">
        <v>2500</v>
      </c>
      <c r="G3861" s="969">
        <v>1500</v>
      </c>
      <c r="H3861" s="969">
        <v>1130</v>
      </c>
      <c r="I3861" s="969">
        <v>0</v>
      </c>
    </row>
    <row r="3862" spans="1:9" s="324" customFormat="1" ht="18">
      <c r="A3862" s="1285"/>
      <c r="B3862" s="1286"/>
      <c r="C3862" s="370" t="s">
        <v>2165</v>
      </c>
      <c r="D3862" s="370" t="s">
        <v>2157</v>
      </c>
      <c r="E3862" s="1049">
        <v>1100</v>
      </c>
      <c r="F3862" s="969">
        <v>2100</v>
      </c>
      <c r="G3862" s="969">
        <v>1260</v>
      </c>
      <c r="H3862" s="969">
        <v>950</v>
      </c>
      <c r="I3862" s="969">
        <v>0</v>
      </c>
    </row>
    <row r="3863" spans="1:9" s="324" customFormat="1" ht="18">
      <c r="A3863" s="1285"/>
      <c r="B3863" s="1286"/>
      <c r="C3863" s="370" t="s">
        <v>2157</v>
      </c>
      <c r="D3863" s="370" t="s">
        <v>1432</v>
      </c>
      <c r="E3863" s="1049">
        <v>920</v>
      </c>
      <c r="F3863" s="969">
        <v>1900</v>
      </c>
      <c r="G3863" s="969">
        <v>1140</v>
      </c>
      <c r="H3863" s="969">
        <v>860</v>
      </c>
      <c r="I3863" s="969">
        <v>0</v>
      </c>
    </row>
    <row r="3864" spans="1:9" s="324" customFormat="1" ht="18">
      <c r="A3864" s="1285">
        <v>45</v>
      </c>
      <c r="B3864" s="1286" t="s">
        <v>2022</v>
      </c>
      <c r="C3864" s="370" t="s">
        <v>1592</v>
      </c>
      <c r="D3864" s="370" t="s">
        <v>1390</v>
      </c>
      <c r="E3864" s="1049">
        <v>6000</v>
      </c>
      <c r="F3864" s="969">
        <v>6500</v>
      </c>
      <c r="G3864" s="969">
        <v>3900</v>
      </c>
      <c r="H3864" s="969">
        <v>2930</v>
      </c>
      <c r="I3864" s="969">
        <v>0</v>
      </c>
    </row>
    <row r="3865" spans="1:9" s="324" customFormat="1" ht="18">
      <c r="A3865" s="1285"/>
      <c r="B3865" s="1286"/>
      <c r="C3865" s="370" t="s">
        <v>1390</v>
      </c>
      <c r="D3865" s="370" t="s">
        <v>2165</v>
      </c>
      <c r="E3865" s="1049">
        <v>3300</v>
      </c>
      <c r="F3865" s="969">
        <v>3800</v>
      </c>
      <c r="G3865" s="969">
        <v>2280</v>
      </c>
      <c r="H3865" s="969">
        <v>1710</v>
      </c>
      <c r="I3865" s="969">
        <v>0</v>
      </c>
    </row>
    <row r="3866" spans="1:9" s="324" customFormat="1" ht="18">
      <c r="A3866" s="1285"/>
      <c r="B3866" s="1286"/>
      <c r="C3866" s="370" t="s">
        <v>2165</v>
      </c>
      <c r="D3866" s="370" t="s">
        <v>1659</v>
      </c>
      <c r="E3866" s="1049">
        <v>2000</v>
      </c>
      <c r="F3866" s="969">
        <v>2500</v>
      </c>
      <c r="G3866" s="969">
        <v>1500</v>
      </c>
      <c r="H3866" s="969">
        <v>1130</v>
      </c>
      <c r="I3866" s="969">
        <v>0</v>
      </c>
    </row>
    <row r="3867" spans="1:9" s="324" customFormat="1" ht="18">
      <c r="A3867" s="1285"/>
      <c r="B3867" s="1286"/>
      <c r="C3867" s="370" t="s">
        <v>1659</v>
      </c>
      <c r="D3867" s="370" t="s">
        <v>2157</v>
      </c>
      <c r="E3867" s="1049">
        <v>1800</v>
      </c>
      <c r="F3867" s="969">
        <v>2300</v>
      </c>
      <c r="G3867" s="969">
        <v>1380</v>
      </c>
      <c r="H3867" s="969">
        <v>1040</v>
      </c>
      <c r="I3867" s="969">
        <v>0</v>
      </c>
    </row>
    <row r="3868" spans="1:9" s="324" customFormat="1" ht="18">
      <c r="A3868" s="1285"/>
      <c r="B3868" s="1286"/>
      <c r="C3868" s="370" t="s">
        <v>2157</v>
      </c>
      <c r="D3868" s="370" t="s">
        <v>1432</v>
      </c>
      <c r="E3868" s="1049">
        <v>1100</v>
      </c>
      <c r="F3868" s="969">
        <v>1600</v>
      </c>
      <c r="G3868" s="969">
        <v>960</v>
      </c>
      <c r="H3868" s="969">
        <v>720</v>
      </c>
      <c r="I3868" s="969">
        <v>0</v>
      </c>
    </row>
    <row r="3869" spans="1:9" s="324" customFormat="1" ht="18">
      <c r="A3869" s="1285"/>
      <c r="B3869" s="1286"/>
      <c r="C3869" s="370" t="s">
        <v>1432</v>
      </c>
      <c r="D3869" s="370" t="s">
        <v>881</v>
      </c>
      <c r="E3869" s="1049">
        <v>920</v>
      </c>
      <c r="F3869" s="969">
        <v>1400</v>
      </c>
      <c r="G3869" s="969">
        <v>840</v>
      </c>
      <c r="H3869" s="969">
        <v>630</v>
      </c>
      <c r="I3869" s="969">
        <v>0</v>
      </c>
    </row>
    <row r="3870" spans="1:9" s="324" customFormat="1" ht="18">
      <c r="A3870" s="371">
        <v>46</v>
      </c>
      <c r="B3870" s="370" t="s">
        <v>1316</v>
      </c>
      <c r="C3870" s="370" t="s">
        <v>1592</v>
      </c>
      <c r="D3870" s="370" t="s">
        <v>1609</v>
      </c>
      <c r="E3870" s="1049">
        <v>6000</v>
      </c>
      <c r="F3870" s="969">
        <v>6000</v>
      </c>
      <c r="G3870" s="969">
        <v>3600</v>
      </c>
      <c r="H3870" s="969">
        <v>2700</v>
      </c>
      <c r="I3870" s="969">
        <v>0</v>
      </c>
    </row>
    <row r="3871" spans="1:9" s="324" customFormat="1" ht="18">
      <c r="A3871" s="371">
        <v>47</v>
      </c>
      <c r="B3871" s="370" t="s">
        <v>1572</v>
      </c>
      <c r="C3871" s="370" t="s">
        <v>1592</v>
      </c>
      <c r="D3871" s="370" t="s">
        <v>1609</v>
      </c>
      <c r="E3871" s="1049">
        <v>6000</v>
      </c>
      <c r="F3871" s="969">
        <v>6000</v>
      </c>
      <c r="G3871" s="969">
        <v>3600</v>
      </c>
      <c r="H3871" s="969">
        <v>2700</v>
      </c>
      <c r="I3871" s="969">
        <v>0</v>
      </c>
    </row>
    <row r="3872" spans="1:9" s="324" customFormat="1" ht="18">
      <c r="A3872" s="371">
        <v>48</v>
      </c>
      <c r="B3872" s="370" t="s">
        <v>878</v>
      </c>
      <c r="C3872" s="370" t="s">
        <v>1592</v>
      </c>
      <c r="D3872" s="370" t="s">
        <v>1609</v>
      </c>
      <c r="E3872" s="1049">
        <v>6000</v>
      </c>
      <c r="F3872" s="969">
        <v>6000</v>
      </c>
      <c r="G3872" s="969">
        <v>3600</v>
      </c>
      <c r="H3872" s="969">
        <v>2700</v>
      </c>
      <c r="I3872" s="969">
        <v>0</v>
      </c>
    </row>
    <row r="3873" spans="1:9" s="324" customFormat="1" ht="18">
      <c r="A3873" s="371">
        <v>49</v>
      </c>
      <c r="B3873" s="370" t="s">
        <v>1983</v>
      </c>
      <c r="C3873" s="370" t="s">
        <v>1592</v>
      </c>
      <c r="D3873" s="370" t="s">
        <v>1609</v>
      </c>
      <c r="E3873" s="1049">
        <v>6000</v>
      </c>
      <c r="F3873" s="969">
        <v>6000</v>
      </c>
      <c r="G3873" s="969">
        <v>3600</v>
      </c>
      <c r="H3873" s="969">
        <v>2700</v>
      </c>
      <c r="I3873" s="969">
        <v>0</v>
      </c>
    </row>
    <row r="3874" spans="1:9" s="324" customFormat="1" ht="18">
      <c r="A3874" s="371">
        <v>50</v>
      </c>
      <c r="B3874" s="370" t="s">
        <v>892</v>
      </c>
      <c r="C3874" s="370" t="s">
        <v>1592</v>
      </c>
      <c r="D3874" s="370" t="s">
        <v>1609</v>
      </c>
      <c r="E3874" s="1049">
        <v>6000</v>
      </c>
      <c r="F3874" s="969">
        <v>6000</v>
      </c>
      <c r="G3874" s="969">
        <v>3600</v>
      </c>
      <c r="H3874" s="969">
        <v>2700</v>
      </c>
      <c r="I3874" s="969">
        <v>0</v>
      </c>
    </row>
    <row r="3875" spans="1:9" s="324" customFormat="1" ht="18">
      <c r="A3875" s="371">
        <v>51</v>
      </c>
      <c r="B3875" s="370" t="s">
        <v>2490</v>
      </c>
      <c r="C3875" s="370" t="s">
        <v>892</v>
      </c>
      <c r="D3875" s="370" t="s">
        <v>1983</v>
      </c>
      <c r="E3875" s="1049">
        <v>2400</v>
      </c>
      <c r="F3875" s="969">
        <v>2400</v>
      </c>
      <c r="G3875" s="969">
        <v>1440</v>
      </c>
      <c r="H3875" s="969">
        <v>1080</v>
      </c>
      <c r="I3875" s="969">
        <v>0</v>
      </c>
    </row>
    <row r="3876" spans="1:9" s="324" customFormat="1" ht="18">
      <c r="A3876" s="371">
        <v>52</v>
      </c>
      <c r="B3876" s="370" t="s">
        <v>857</v>
      </c>
      <c r="C3876" s="370" t="s">
        <v>1316</v>
      </c>
      <c r="D3876" s="370" t="s">
        <v>1572</v>
      </c>
      <c r="E3876" s="1049">
        <v>3300</v>
      </c>
      <c r="F3876" s="969">
        <v>3300</v>
      </c>
      <c r="G3876" s="969">
        <v>1980</v>
      </c>
      <c r="H3876" s="969">
        <v>1490</v>
      </c>
      <c r="I3876" s="969">
        <v>0</v>
      </c>
    </row>
    <row r="3877" spans="1:9" s="324" customFormat="1" ht="18">
      <c r="A3877" s="371">
        <v>53</v>
      </c>
      <c r="B3877" s="370" t="s">
        <v>2157</v>
      </c>
      <c r="C3877" s="370" t="s">
        <v>4339</v>
      </c>
      <c r="D3877" s="370" t="s">
        <v>2022</v>
      </c>
      <c r="E3877" s="1049">
        <v>1600</v>
      </c>
      <c r="F3877" s="969">
        <v>1600</v>
      </c>
      <c r="G3877" s="969">
        <v>960</v>
      </c>
      <c r="H3877" s="969">
        <v>720</v>
      </c>
      <c r="I3877" s="969">
        <v>0</v>
      </c>
    </row>
    <row r="3878" spans="1:9" s="324" customFormat="1" ht="18">
      <c r="A3878" s="371">
        <v>54</v>
      </c>
      <c r="B3878" s="370" t="s">
        <v>1659</v>
      </c>
      <c r="C3878" s="370" t="s">
        <v>868</v>
      </c>
      <c r="D3878" s="370" t="s">
        <v>2022</v>
      </c>
      <c r="E3878" s="1049">
        <v>1600</v>
      </c>
      <c r="F3878" s="969">
        <v>1600</v>
      </c>
      <c r="G3878" s="969">
        <v>960</v>
      </c>
      <c r="H3878" s="969">
        <v>720</v>
      </c>
      <c r="I3878" s="969">
        <v>0</v>
      </c>
    </row>
    <row r="3879" spans="1:9" s="324" customFormat="1" ht="18">
      <c r="A3879" s="371">
        <v>55</v>
      </c>
      <c r="B3879" s="370" t="s">
        <v>2165</v>
      </c>
      <c r="C3879" s="370" t="s">
        <v>1669</v>
      </c>
      <c r="D3879" s="370" t="s">
        <v>2022</v>
      </c>
      <c r="E3879" s="1049">
        <v>2000</v>
      </c>
      <c r="F3879" s="969">
        <v>2000</v>
      </c>
      <c r="G3879" s="969">
        <v>1200</v>
      </c>
      <c r="H3879" s="969">
        <v>900</v>
      </c>
      <c r="I3879" s="969">
        <v>0</v>
      </c>
    </row>
    <row r="3880" spans="1:9" s="324" customFormat="1" ht="18">
      <c r="A3880" s="371">
        <v>56</v>
      </c>
      <c r="B3880" s="370" t="s">
        <v>1432</v>
      </c>
      <c r="C3880" s="370" t="s">
        <v>855</v>
      </c>
      <c r="D3880" s="370" t="s">
        <v>2022</v>
      </c>
      <c r="E3880" s="1049">
        <v>1300</v>
      </c>
      <c r="F3880" s="969">
        <v>1300</v>
      </c>
      <c r="G3880" s="969">
        <v>780</v>
      </c>
      <c r="H3880" s="969">
        <v>590</v>
      </c>
      <c r="I3880" s="969">
        <v>0</v>
      </c>
    </row>
    <row r="3881" spans="1:9" s="324" customFormat="1" ht="36">
      <c r="A3881" s="371">
        <v>57</v>
      </c>
      <c r="B3881" s="370" t="s">
        <v>4340</v>
      </c>
      <c r="C3881" s="370" t="s">
        <v>2022</v>
      </c>
      <c r="D3881" s="370" t="s">
        <v>885</v>
      </c>
      <c r="E3881" s="1049">
        <v>2800</v>
      </c>
      <c r="F3881" s="969">
        <v>2800</v>
      </c>
      <c r="G3881" s="969">
        <v>0</v>
      </c>
      <c r="H3881" s="969">
        <v>0</v>
      </c>
      <c r="I3881" s="969">
        <v>0</v>
      </c>
    </row>
    <row r="3882" spans="1:9" s="324" customFormat="1" ht="18">
      <c r="A3882" s="371">
        <v>58</v>
      </c>
      <c r="B3882" s="370" t="s">
        <v>1581</v>
      </c>
      <c r="C3882" s="370" t="s">
        <v>2022</v>
      </c>
      <c r="D3882" s="370" t="s">
        <v>881</v>
      </c>
      <c r="E3882" s="1049">
        <v>1600</v>
      </c>
      <c r="F3882" s="969">
        <v>1600</v>
      </c>
      <c r="G3882" s="969">
        <v>960</v>
      </c>
      <c r="H3882" s="969">
        <v>720</v>
      </c>
      <c r="I3882" s="969">
        <v>0</v>
      </c>
    </row>
    <row r="3883" spans="1:9" s="324" customFormat="1" ht="18">
      <c r="A3883" s="371">
        <v>59</v>
      </c>
      <c r="B3883" s="370" t="s">
        <v>1390</v>
      </c>
      <c r="C3883" s="370" t="s">
        <v>885</v>
      </c>
      <c r="D3883" s="370" t="s">
        <v>2022</v>
      </c>
      <c r="E3883" s="1049">
        <v>10000</v>
      </c>
      <c r="F3883" s="969">
        <v>10000</v>
      </c>
      <c r="G3883" s="969">
        <v>6000</v>
      </c>
      <c r="H3883" s="969">
        <v>4500</v>
      </c>
      <c r="I3883" s="969">
        <v>0</v>
      </c>
    </row>
    <row r="3884" spans="1:9" s="324" customFormat="1" ht="18">
      <c r="A3884" s="371">
        <v>60</v>
      </c>
      <c r="B3884" s="370" t="s">
        <v>1609</v>
      </c>
      <c r="C3884" s="370" t="s">
        <v>2022</v>
      </c>
      <c r="D3884" s="370" t="s">
        <v>2155</v>
      </c>
      <c r="E3884" s="1049">
        <v>8200</v>
      </c>
      <c r="F3884" s="969">
        <v>7200</v>
      </c>
      <c r="G3884" s="969">
        <v>4320</v>
      </c>
      <c r="H3884" s="969">
        <v>3240</v>
      </c>
      <c r="I3884" s="969">
        <v>0</v>
      </c>
    </row>
    <row r="3885" spans="1:9" s="324" customFormat="1" ht="18">
      <c r="A3885" s="1285">
        <v>61</v>
      </c>
      <c r="B3885" s="1286" t="s">
        <v>1670</v>
      </c>
      <c r="C3885" s="370" t="s">
        <v>1592</v>
      </c>
      <c r="D3885" s="370" t="s">
        <v>1312</v>
      </c>
      <c r="E3885" s="1049">
        <v>2800</v>
      </c>
      <c r="F3885" s="969">
        <v>3500</v>
      </c>
      <c r="G3885" s="969">
        <v>2100</v>
      </c>
      <c r="H3885" s="969">
        <v>1580</v>
      </c>
      <c r="I3885" s="969">
        <v>0</v>
      </c>
    </row>
    <row r="3886" spans="1:9" s="324" customFormat="1" ht="18">
      <c r="A3886" s="1285"/>
      <c r="B3886" s="1286"/>
      <c r="C3886" s="370" t="s">
        <v>1312</v>
      </c>
      <c r="D3886" s="370" t="s">
        <v>881</v>
      </c>
      <c r="E3886" s="1049">
        <v>1300</v>
      </c>
      <c r="F3886" s="969">
        <v>2300</v>
      </c>
      <c r="G3886" s="969">
        <v>1380</v>
      </c>
      <c r="H3886" s="969">
        <v>1040</v>
      </c>
      <c r="I3886" s="969">
        <v>0</v>
      </c>
    </row>
    <row r="3887" spans="1:9" s="324" customFormat="1" ht="18">
      <c r="A3887" s="1285">
        <v>62</v>
      </c>
      <c r="B3887" s="1286" t="s">
        <v>818</v>
      </c>
      <c r="C3887" s="370" t="s">
        <v>1592</v>
      </c>
      <c r="D3887" s="370" t="s">
        <v>1785</v>
      </c>
      <c r="E3887" s="1049">
        <v>2000</v>
      </c>
      <c r="F3887" s="969">
        <v>2500</v>
      </c>
      <c r="G3887" s="969">
        <v>1500</v>
      </c>
      <c r="H3887" s="969">
        <v>1130</v>
      </c>
      <c r="I3887" s="969">
        <v>0</v>
      </c>
    </row>
    <row r="3888" spans="1:9" s="324" customFormat="1" ht="18">
      <c r="A3888" s="1285"/>
      <c r="B3888" s="1286"/>
      <c r="C3888" s="370" t="s">
        <v>1312</v>
      </c>
      <c r="D3888" s="370" t="s">
        <v>881</v>
      </c>
      <c r="E3888" s="1049">
        <v>1300</v>
      </c>
      <c r="F3888" s="969">
        <v>1800</v>
      </c>
      <c r="G3888" s="969">
        <v>1080</v>
      </c>
      <c r="H3888" s="969">
        <v>810</v>
      </c>
      <c r="I3888" s="969">
        <v>0</v>
      </c>
    </row>
    <row r="3889" spans="1:9" s="324" customFormat="1" ht="18">
      <c r="A3889" s="1285">
        <v>63</v>
      </c>
      <c r="B3889" s="1286" t="s">
        <v>1696</v>
      </c>
      <c r="C3889" s="370" t="s">
        <v>1592</v>
      </c>
      <c r="D3889" s="370" t="s">
        <v>1312</v>
      </c>
      <c r="E3889" s="1049">
        <v>2000</v>
      </c>
      <c r="F3889" s="969">
        <v>3500</v>
      </c>
      <c r="G3889" s="969">
        <v>2100</v>
      </c>
      <c r="H3889" s="969">
        <v>1580</v>
      </c>
      <c r="I3889" s="969">
        <v>0</v>
      </c>
    </row>
    <row r="3890" spans="1:9" s="324" customFormat="1" ht="18">
      <c r="A3890" s="1285"/>
      <c r="B3890" s="1286"/>
      <c r="C3890" s="370" t="s">
        <v>1312</v>
      </c>
      <c r="D3890" s="370" t="s">
        <v>881</v>
      </c>
      <c r="E3890" s="1049">
        <v>1300</v>
      </c>
      <c r="F3890" s="969">
        <v>2300</v>
      </c>
      <c r="G3890" s="969">
        <v>1380</v>
      </c>
      <c r="H3890" s="969">
        <v>1040</v>
      </c>
      <c r="I3890" s="969">
        <v>0</v>
      </c>
    </row>
    <row r="3891" spans="1:9" s="324" customFormat="1" ht="18">
      <c r="A3891" s="1285">
        <v>64</v>
      </c>
      <c r="B3891" s="1286" t="s">
        <v>1573</v>
      </c>
      <c r="C3891" s="370" t="s">
        <v>1592</v>
      </c>
      <c r="D3891" s="370" t="s">
        <v>1312</v>
      </c>
      <c r="E3891" s="1049">
        <v>2000</v>
      </c>
      <c r="F3891" s="969">
        <v>3500</v>
      </c>
      <c r="G3891" s="969">
        <v>2100</v>
      </c>
      <c r="H3891" s="969">
        <v>1580</v>
      </c>
      <c r="I3891" s="969">
        <v>0</v>
      </c>
    </row>
    <row r="3892" spans="1:9" s="324" customFormat="1" ht="18">
      <c r="A3892" s="1285"/>
      <c r="B3892" s="1286"/>
      <c r="C3892" s="370" t="s">
        <v>1312</v>
      </c>
      <c r="D3892" s="370" t="s">
        <v>881</v>
      </c>
      <c r="E3892" s="1049">
        <v>1300</v>
      </c>
      <c r="F3892" s="969">
        <v>2300</v>
      </c>
      <c r="G3892" s="969">
        <v>1380</v>
      </c>
      <c r="H3892" s="969">
        <v>1040</v>
      </c>
      <c r="I3892" s="969">
        <v>0</v>
      </c>
    </row>
    <row r="3893" spans="1:9" s="324" customFormat="1" ht="18">
      <c r="A3893" s="1285">
        <v>65</v>
      </c>
      <c r="B3893" s="1286" t="s">
        <v>859</v>
      </c>
      <c r="C3893" s="370" t="s">
        <v>1592</v>
      </c>
      <c r="D3893" s="370" t="s">
        <v>1312</v>
      </c>
      <c r="E3893" s="1049">
        <v>8200</v>
      </c>
      <c r="F3893" s="969">
        <v>9200</v>
      </c>
      <c r="G3893" s="969">
        <v>5520</v>
      </c>
      <c r="H3893" s="969">
        <v>4140</v>
      </c>
      <c r="I3893" s="969">
        <v>0</v>
      </c>
    </row>
    <row r="3894" spans="1:9" s="324" customFormat="1" ht="18">
      <c r="A3894" s="1285"/>
      <c r="B3894" s="1286"/>
      <c r="C3894" s="370" t="s">
        <v>1312</v>
      </c>
      <c r="D3894" s="370" t="s">
        <v>4341</v>
      </c>
      <c r="E3894" s="1049">
        <v>5100</v>
      </c>
      <c r="F3894" s="969">
        <v>6100</v>
      </c>
      <c r="G3894" s="969">
        <v>3660</v>
      </c>
      <c r="H3894" s="969">
        <v>2750</v>
      </c>
      <c r="I3894" s="969">
        <v>0</v>
      </c>
    </row>
    <row r="3895" spans="1:9" s="324" customFormat="1" ht="36">
      <c r="A3895" s="1285"/>
      <c r="B3895" s="1286"/>
      <c r="C3895" s="370" t="s">
        <v>4341</v>
      </c>
      <c r="D3895" s="370" t="s">
        <v>4342</v>
      </c>
      <c r="E3895" s="1049">
        <v>3300</v>
      </c>
      <c r="F3895" s="969">
        <v>4300</v>
      </c>
      <c r="G3895" s="969">
        <v>2580</v>
      </c>
      <c r="H3895" s="969">
        <v>1940</v>
      </c>
      <c r="I3895" s="969">
        <v>0</v>
      </c>
    </row>
    <row r="3896" spans="1:9" s="324" customFormat="1" ht="18">
      <c r="A3896" s="1285">
        <v>66</v>
      </c>
      <c r="B3896" s="1286" t="s">
        <v>1841</v>
      </c>
      <c r="C3896" s="370" t="s">
        <v>1785</v>
      </c>
      <c r="D3896" s="370" t="s">
        <v>1312</v>
      </c>
      <c r="E3896" s="1049">
        <v>8200</v>
      </c>
      <c r="F3896" s="969">
        <v>8200</v>
      </c>
      <c r="G3896" s="969">
        <v>4920</v>
      </c>
      <c r="H3896" s="969">
        <v>3690</v>
      </c>
      <c r="I3896" s="969">
        <v>0</v>
      </c>
    </row>
    <row r="3897" spans="1:9" s="324" customFormat="1" ht="18">
      <c r="A3897" s="1285"/>
      <c r="B3897" s="1286"/>
      <c r="C3897" s="370" t="s">
        <v>1312</v>
      </c>
      <c r="D3897" s="370" t="s">
        <v>1392</v>
      </c>
      <c r="E3897" s="1049">
        <v>1800</v>
      </c>
      <c r="F3897" s="969">
        <v>1800</v>
      </c>
      <c r="G3897" s="969">
        <v>1080</v>
      </c>
      <c r="H3897" s="969">
        <v>810</v>
      </c>
      <c r="I3897" s="969">
        <v>0</v>
      </c>
    </row>
    <row r="3898" spans="1:9" s="324" customFormat="1" ht="18">
      <c r="A3898" s="371">
        <v>67</v>
      </c>
      <c r="B3898" s="370" t="s">
        <v>1770</v>
      </c>
      <c r="C3898" s="370" t="s">
        <v>1592</v>
      </c>
      <c r="D3898" s="370" t="s">
        <v>1785</v>
      </c>
      <c r="E3898" s="1049">
        <v>10000</v>
      </c>
      <c r="F3898" s="969">
        <v>10000</v>
      </c>
      <c r="G3898" s="969">
        <v>6000</v>
      </c>
      <c r="H3898" s="969">
        <v>4500</v>
      </c>
      <c r="I3898" s="969">
        <v>0</v>
      </c>
    </row>
    <row r="3899" spans="1:9" s="324" customFormat="1" ht="18">
      <c r="A3899" s="371">
        <v>68</v>
      </c>
      <c r="B3899" s="370" t="s">
        <v>1648</v>
      </c>
      <c r="C3899" s="370" t="s">
        <v>1785</v>
      </c>
      <c r="D3899" s="370" t="s">
        <v>1312</v>
      </c>
      <c r="E3899" s="1049">
        <v>8000</v>
      </c>
      <c r="F3899" s="969">
        <v>8000</v>
      </c>
      <c r="G3899" s="969">
        <v>4800</v>
      </c>
      <c r="H3899" s="969">
        <v>3600</v>
      </c>
      <c r="I3899" s="969">
        <v>0</v>
      </c>
    </row>
    <row r="3900" spans="1:9" s="324" customFormat="1" ht="18">
      <c r="A3900" s="1285">
        <v>69</v>
      </c>
      <c r="B3900" s="1286" t="s">
        <v>1595</v>
      </c>
      <c r="C3900" s="370" t="s">
        <v>1592</v>
      </c>
      <c r="D3900" s="370" t="s">
        <v>1312</v>
      </c>
      <c r="E3900" s="1049">
        <v>21000</v>
      </c>
      <c r="F3900" s="969">
        <v>21000</v>
      </c>
      <c r="G3900" s="969">
        <v>12600</v>
      </c>
      <c r="H3900" s="969">
        <v>9450</v>
      </c>
      <c r="I3900" s="969">
        <v>0</v>
      </c>
    </row>
    <row r="3901" spans="1:9" s="324" customFormat="1" ht="18">
      <c r="A3901" s="1285"/>
      <c r="B3901" s="1286"/>
      <c r="C3901" s="370" t="s">
        <v>1312</v>
      </c>
      <c r="D3901" s="370" t="s">
        <v>1392</v>
      </c>
      <c r="E3901" s="1049">
        <v>7500</v>
      </c>
      <c r="F3901" s="969">
        <v>7500</v>
      </c>
      <c r="G3901" s="969">
        <v>4500</v>
      </c>
      <c r="H3901" s="969">
        <v>3380</v>
      </c>
      <c r="I3901" s="969">
        <v>0</v>
      </c>
    </row>
    <row r="3902" spans="1:9" s="324" customFormat="1" ht="18">
      <c r="A3902" s="1285"/>
      <c r="B3902" s="1286"/>
      <c r="C3902" s="370" t="s">
        <v>1392</v>
      </c>
      <c r="D3902" s="370" t="s">
        <v>1748</v>
      </c>
      <c r="E3902" s="1049">
        <v>3300</v>
      </c>
      <c r="F3902" s="969">
        <v>3300</v>
      </c>
      <c r="G3902" s="969">
        <v>1980</v>
      </c>
      <c r="H3902" s="969">
        <v>1490</v>
      </c>
      <c r="I3902" s="969">
        <v>0</v>
      </c>
    </row>
    <row r="3903" spans="1:9" s="324" customFormat="1" ht="18">
      <c r="A3903" s="371">
        <v>70</v>
      </c>
      <c r="B3903" s="370" t="s">
        <v>1612</v>
      </c>
      <c r="C3903" s="370" t="s">
        <v>1592</v>
      </c>
      <c r="D3903" s="370" t="s">
        <v>1785</v>
      </c>
      <c r="E3903" s="1049">
        <v>9900</v>
      </c>
      <c r="F3903" s="969">
        <v>9900</v>
      </c>
      <c r="G3903" s="969">
        <v>5940</v>
      </c>
      <c r="H3903" s="969">
        <v>4460</v>
      </c>
      <c r="I3903" s="969">
        <v>0</v>
      </c>
    </row>
    <row r="3904" spans="1:9" s="324" customFormat="1" ht="18">
      <c r="A3904" s="1285">
        <v>71</v>
      </c>
      <c r="B3904" s="1286" t="s">
        <v>1621</v>
      </c>
      <c r="C3904" s="370" t="s">
        <v>1592</v>
      </c>
      <c r="D3904" s="370" t="s">
        <v>4343</v>
      </c>
      <c r="E3904" s="1049">
        <v>21000</v>
      </c>
      <c r="F3904" s="969">
        <v>21000</v>
      </c>
      <c r="G3904" s="969">
        <v>12600</v>
      </c>
      <c r="H3904" s="969">
        <v>9450</v>
      </c>
      <c r="I3904" s="969">
        <v>0</v>
      </c>
    </row>
    <row r="3905" spans="1:9" s="324" customFormat="1" ht="18">
      <c r="A3905" s="1285"/>
      <c r="B3905" s="1286"/>
      <c r="C3905" s="370" t="s">
        <v>4343</v>
      </c>
      <c r="D3905" s="370" t="s">
        <v>1312</v>
      </c>
      <c r="E3905" s="1049">
        <v>23700</v>
      </c>
      <c r="F3905" s="969">
        <v>23700</v>
      </c>
      <c r="G3905" s="969">
        <v>14220</v>
      </c>
      <c r="H3905" s="969">
        <v>10670</v>
      </c>
      <c r="I3905" s="969">
        <v>0</v>
      </c>
    </row>
    <row r="3906" spans="1:9" s="324" customFormat="1" ht="18">
      <c r="A3906" s="371">
        <v>72</v>
      </c>
      <c r="B3906" s="370" t="s">
        <v>1340</v>
      </c>
      <c r="C3906" s="370" t="s">
        <v>1592</v>
      </c>
      <c r="D3906" s="370" t="s">
        <v>4343</v>
      </c>
      <c r="E3906" s="1049">
        <v>10000</v>
      </c>
      <c r="F3906" s="969">
        <v>10000</v>
      </c>
      <c r="G3906" s="969">
        <v>6000</v>
      </c>
      <c r="H3906" s="969">
        <v>4500</v>
      </c>
      <c r="I3906" s="969">
        <v>0</v>
      </c>
    </row>
    <row r="3907" spans="1:9" s="324" customFormat="1" ht="18">
      <c r="A3907" s="1285">
        <v>73</v>
      </c>
      <c r="B3907" s="1286" t="s">
        <v>4344</v>
      </c>
      <c r="C3907" s="370" t="s">
        <v>1592</v>
      </c>
      <c r="D3907" s="370" t="s">
        <v>1312</v>
      </c>
      <c r="E3907" s="1049">
        <v>23700</v>
      </c>
      <c r="F3907" s="969">
        <v>23700</v>
      </c>
      <c r="G3907" s="969">
        <v>14220</v>
      </c>
      <c r="H3907" s="969">
        <v>10670</v>
      </c>
      <c r="I3907" s="969">
        <v>0</v>
      </c>
    </row>
    <row r="3908" spans="1:9" s="324" customFormat="1" ht="18">
      <c r="A3908" s="1285"/>
      <c r="B3908" s="1286"/>
      <c r="C3908" s="370" t="s">
        <v>1312</v>
      </c>
      <c r="D3908" s="370" t="s">
        <v>1589</v>
      </c>
      <c r="E3908" s="1049">
        <v>8200</v>
      </c>
      <c r="F3908" s="969">
        <v>8200</v>
      </c>
      <c r="G3908" s="969">
        <v>4920</v>
      </c>
      <c r="H3908" s="969">
        <v>3690</v>
      </c>
      <c r="I3908" s="969">
        <v>0</v>
      </c>
    </row>
    <row r="3909" spans="1:9" s="324" customFormat="1" ht="18">
      <c r="A3909" s="1285"/>
      <c r="B3909" s="1286"/>
      <c r="C3909" s="370" t="s">
        <v>1589</v>
      </c>
      <c r="D3909" s="370" t="s">
        <v>1748</v>
      </c>
      <c r="E3909" s="1049">
        <v>1300</v>
      </c>
      <c r="F3909" s="969">
        <v>1300</v>
      </c>
      <c r="G3909" s="969">
        <v>780</v>
      </c>
      <c r="H3909" s="969">
        <v>590</v>
      </c>
      <c r="I3909" s="969">
        <v>0</v>
      </c>
    </row>
    <row r="3910" spans="1:9" s="324" customFormat="1" ht="18">
      <c r="A3910" s="1285">
        <v>74</v>
      </c>
      <c r="B3910" s="1286" t="s">
        <v>1399</v>
      </c>
      <c r="C3910" s="370" t="s">
        <v>1312</v>
      </c>
      <c r="D3910" s="370" t="s">
        <v>1589</v>
      </c>
      <c r="E3910" s="1049">
        <v>2800</v>
      </c>
      <c r="F3910" s="969">
        <v>3000</v>
      </c>
      <c r="G3910" s="969">
        <v>1800</v>
      </c>
      <c r="H3910" s="969">
        <v>1350</v>
      </c>
      <c r="I3910" s="969">
        <v>0</v>
      </c>
    </row>
    <row r="3911" spans="1:9" s="324" customFormat="1" ht="18">
      <c r="A3911" s="1285"/>
      <c r="B3911" s="1286"/>
      <c r="C3911" s="370" t="s">
        <v>1589</v>
      </c>
      <c r="D3911" s="370" t="s">
        <v>1748</v>
      </c>
      <c r="E3911" s="1049">
        <v>1600</v>
      </c>
      <c r="F3911" s="969">
        <v>1800</v>
      </c>
      <c r="G3911" s="969">
        <v>1080</v>
      </c>
      <c r="H3911" s="969">
        <v>810</v>
      </c>
      <c r="I3911" s="969">
        <v>0</v>
      </c>
    </row>
    <row r="3912" spans="1:9" s="324" customFormat="1" ht="18">
      <c r="A3912" s="371">
        <v>75</v>
      </c>
      <c r="B3912" s="370" t="s">
        <v>1351</v>
      </c>
      <c r="C3912" s="370" t="s">
        <v>1592</v>
      </c>
      <c r="D3912" s="370" t="s">
        <v>1312</v>
      </c>
      <c r="E3912" s="1049">
        <v>8000</v>
      </c>
      <c r="F3912" s="969">
        <v>8000</v>
      </c>
      <c r="G3912" s="969">
        <v>4800</v>
      </c>
      <c r="H3912" s="969">
        <v>3600</v>
      </c>
      <c r="I3912" s="969">
        <v>0</v>
      </c>
    </row>
    <row r="3913" spans="1:9" s="324" customFormat="1" ht="36">
      <c r="A3913" s="371">
        <v>76</v>
      </c>
      <c r="B3913" s="370" t="s">
        <v>1346</v>
      </c>
      <c r="C3913" s="370" t="s">
        <v>4345</v>
      </c>
      <c r="D3913" s="370" t="s">
        <v>4346</v>
      </c>
      <c r="E3913" s="1049">
        <v>2400</v>
      </c>
      <c r="F3913" s="969">
        <v>3000</v>
      </c>
      <c r="G3913" s="969">
        <v>1800</v>
      </c>
      <c r="H3913" s="969">
        <v>1350</v>
      </c>
      <c r="I3913" s="969">
        <v>0</v>
      </c>
    </row>
    <row r="3914" spans="1:9" s="324" customFormat="1" ht="18">
      <c r="A3914" s="1285">
        <v>77</v>
      </c>
      <c r="B3914" s="1286" t="s">
        <v>1345</v>
      </c>
      <c r="C3914" s="370" t="s">
        <v>1312</v>
      </c>
      <c r="D3914" s="370" t="s">
        <v>1589</v>
      </c>
      <c r="E3914" s="1049">
        <v>2800</v>
      </c>
      <c r="F3914" s="969">
        <v>3000</v>
      </c>
      <c r="G3914" s="969">
        <v>1800</v>
      </c>
      <c r="H3914" s="969">
        <v>1350</v>
      </c>
      <c r="I3914" s="969">
        <v>0</v>
      </c>
    </row>
    <row r="3915" spans="1:9" s="324" customFormat="1" ht="18">
      <c r="A3915" s="1285"/>
      <c r="B3915" s="1286"/>
      <c r="C3915" s="370" t="s">
        <v>1589</v>
      </c>
      <c r="D3915" s="370" t="s">
        <v>1748</v>
      </c>
      <c r="E3915" s="1049">
        <v>1700</v>
      </c>
      <c r="F3915" s="969">
        <v>1900</v>
      </c>
      <c r="G3915" s="969">
        <v>1140</v>
      </c>
      <c r="H3915" s="969">
        <v>860</v>
      </c>
      <c r="I3915" s="969">
        <v>0</v>
      </c>
    </row>
    <row r="3916" spans="1:9" s="324" customFormat="1" ht="18">
      <c r="A3916" s="371">
        <v>78</v>
      </c>
      <c r="B3916" s="370" t="s">
        <v>4347</v>
      </c>
      <c r="C3916" s="370" t="s">
        <v>4348</v>
      </c>
      <c r="D3916" s="370" t="s">
        <v>1312</v>
      </c>
      <c r="E3916" s="1049">
        <v>2000</v>
      </c>
      <c r="F3916" s="969">
        <v>3000</v>
      </c>
      <c r="G3916" s="969">
        <v>1800</v>
      </c>
      <c r="H3916" s="969">
        <v>1350</v>
      </c>
      <c r="I3916" s="969">
        <v>0</v>
      </c>
    </row>
    <row r="3917" spans="1:9" s="324" customFormat="1" ht="18">
      <c r="A3917" s="1285">
        <v>79</v>
      </c>
      <c r="B3917" s="1286" t="s">
        <v>4349</v>
      </c>
      <c r="C3917" s="370" t="s">
        <v>1312</v>
      </c>
      <c r="D3917" s="370" t="s">
        <v>1589</v>
      </c>
      <c r="E3917" s="1049">
        <v>2400</v>
      </c>
      <c r="F3917" s="969">
        <v>3000</v>
      </c>
      <c r="G3917" s="969">
        <v>1800</v>
      </c>
      <c r="H3917" s="969">
        <v>1350</v>
      </c>
      <c r="I3917" s="969">
        <v>0</v>
      </c>
    </row>
    <row r="3918" spans="1:9" s="324" customFormat="1" ht="18">
      <c r="A3918" s="1285"/>
      <c r="B3918" s="1286"/>
      <c r="C3918" s="370" t="s">
        <v>1589</v>
      </c>
      <c r="D3918" s="370" t="s">
        <v>1748</v>
      </c>
      <c r="E3918" s="1049">
        <v>1300</v>
      </c>
      <c r="F3918" s="969">
        <v>1900</v>
      </c>
      <c r="G3918" s="969">
        <v>1140</v>
      </c>
      <c r="H3918" s="969">
        <v>860</v>
      </c>
      <c r="I3918" s="969">
        <v>0</v>
      </c>
    </row>
    <row r="3919" spans="1:9" s="324" customFormat="1" ht="18">
      <c r="A3919" s="1285">
        <v>80</v>
      </c>
      <c r="B3919" s="1286" t="s">
        <v>4346</v>
      </c>
      <c r="C3919" s="370" t="s">
        <v>1592</v>
      </c>
      <c r="D3919" s="370" t="s">
        <v>1593</v>
      </c>
      <c r="E3919" s="1049">
        <v>16000</v>
      </c>
      <c r="F3919" s="969">
        <v>16000</v>
      </c>
      <c r="G3919" s="969">
        <v>9600</v>
      </c>
      <c r="H3919" s="969">
        <v>7200</v>
      </c>
      <c r="I3919" s="969">
        <v>0</v>
      </c>
    </row>
    <row r="3920" spans="1:9" s="324" customFormat="1" ht="36">
      <c r="A3920" s="1285"/>
      <c r="B3920" s="1286"/>
      <c r="C3920" s="370" t="s">
        <v>1593</v>
      </c>
      <c r="D3920" s="370" t="s">
        <v>4350</v>
      </c>
      <c r="E3920" s="1049">
        <v>6700</v>
      </c>
      <c r="F3920" s="969">
        <v>6700</v>
      </c>
      <c r="G3920" s="969">
        <v>4020</v>
      </c>
      <c r="H3920" s="969">
        <v>3020</v>
      </c>
      <c r="I3920" s="969">
        <v>0</v>
      </c>
    </row>
    <row r="3921" spans="1:9" s="324" customFormat="1" ht="18">
      <c r="A3921" s="371">
        <v>81</v>
      </c>
      <c r="B3921" s="370" t="s">
        <v>860</v>
      </c>
      <c r="C3921" s="370" t="s">
        <v>1592</v>
      </c>
      <c r="D3921" s="370" t="s">
        <v>1593</v>
      </c>
      <c r="E3921" s="1049">
        <v>4000</v>
      </c>
      <c r="F3921" s="969">
        <v>4000</v>
      </c>
      <c r="G3921" s="969">
        <v>2400</v>
      </c>
      <c r="H3921" s="969">
        <v>1800</v>
      </c>
      <c r="I3921" s="969">
        <v>0</v>
      </c>
    </row>
    <row r="3922" spans="1:9" s="324" customFormat="1" ht="18">
      <c r="A3922" s="371">
        <v>82</v>
      </c>
      <c r="B3922" s="370" t="s">
        <v>1590</v>
      </c>
      <c r="C3922" s="370" t="s">
        <v>1592</v>
      </c>
      <c r="D3922" s="370" t="s">
        <v>4351</v>
      </c>
      <c r="E3922" s="1049">
        <v>4000</v>
      </c>
      <c r="F3922" s="969">
        <v>4000</v>
      </c>
      <c r="G3922" s="969">
        <v>2400</v>
      </c>
      <c r="H3922" s="969">
        <v>1800</v>
      </c>
      <c r="I3922" s="969">
        <v>0</v>
      </c>
    </row>
    <row r="3923" spans="1:9" s="324" customFormat="1" ht="18">
      <c r="A3923" s="371">
        <v>83</v>
      </c>
      <c r="B3923" s="370" t="s">
        <v>1313</v>
      </c>
      <c r="C3923" s="370" t="s">
        <v>1592</v>
      </c>
      <c r="D3923" s="370" t="s">
        <v>1593</v>
      </c>
      <c r="E3923" s="1049">
        <v>3300</v>
      </c>
      <c r="F3923" s="969">
        <v>4000</v>
      </c>
      <c r="G3923" s="969">
        <v>2400</v>
      </c>
      <c r="H3923" s="969">
        <v>1800</v>
      </c>
      <c r="I3923" s="969">
        <v>0</v>
      </c>
    </row>
    <row r="3924" spans="1:9" s="324" customFormat="1" ht="18">
      <c r="A3924" s="371">
        <v>84</v>
      </c>
      <c r="B3924" s="370" t="s">
        <v>1942</v>
      </c>
      <c r="C3924" s="370" t="s">
        <v>1592</v>
      </c>
      <c r="D3924" s="370" t="s">
        <v>1331</v>
      </c>
      <c r="E3924" s="1049">
        <v>3300</v>
      </c>
      <c r="F3924" s="969">
        <v>4000</v>
      </c>
      <c r="G3924" s="969">
        <v>2400</v>
      </c>
      <c r="H3924" s="969">
        <v>1800</v>
      </c>
      <c r="I3924" s="969">
        <v>0</v>
      </c>
    </row>
    <row r="3925" spans="1:9" s="324" customFormat="1" ht="18">
      <c r="A3925" s="371">
        <v>85</v>
      </c>
      <c r="B3925" s="370" t="s">
        <v>1571</v>
      </c>
      <c r="C3925" s="370" t="s">
        <v>1592</v>
      </c>
      <c r="D3925" s="370" t="s">
        <v>881</v>
      </c>
      <c r="E3925" s="1049">
        <v>3300</v>
      </c>
      <c r="F3925" s="969">
        <v>4000</v>
      </c>
      <c r="G3925" s="969">
        <v>2400</v>
      </c>
      <c r="H3925" s="969">
        <v>1800</v>
      </c>
      <c r="I3925" s="969">
        <v>0</v>
      </c>
    </row>
    <row r="3926" spans="1:9" s="324" customFormat="1" ht="18">
      <c r="A3926" s="1285">
        <v>86</v>
      </c>
      <c r="B3926" s="1286" t="s">
        <v>1334</v>
      </c>
      <c r="C3926" s="370" t="s">
        <v>1592</v>
      </c>
      <c r="D3926" s="370" t="s">
        <v>1331</v>
      </c>
      <c r="E3926" s="1049">
        <v>4700</v>
      </c>
      <c r="F3926" s="969">
        <v>4700</v>
      </c>
      <c r="G3926" s="969">
        <v>2820</v>
      </c>
      <c r="H3926" s="969">
        <v>2120</v>
      </c>
      <c r="I3926" s="969">
        <v>0</v>
      </c>
    </row>
    <row r="3927" spans="1:9" s="324" customFormat="1" ht="18">
      <c r="A3927" s="1285"/>
      <c r="B3927" s="1286"/>
      <c r="C3927" s="370" t="s">
        <v>1331</v>
      </c>
      <c r="D3927" s="370" t="s">
        <v>881</v>
      </c>
      <c r="E3927" s="1049">
        <v>3300</v>
      </c>
      <c r="F3927" s="969">
        <v>3300</v>
      </c>
      <c r="G3927" s="969">
        <v>1980</v>
      </c>
      <c r="H3927" s="969">
        <v>1490</v>
      </c>
      <c r="I3927" s="969">
        <v>0</v>
      </c>
    </row>
    <row r="3928" spans="1:9" s="324" customFormat="1" ht="18">
      <c r="A3928" s="371">
        <v>87</v>
      </c>
      <c r="B3928" s="370" t="s">
        <v>1341</v>
      </c>
      <c r="C3928" s="370" t="s">
        <v>1592</v>
      </c>
      <c r="D3928" s="370" t="s">
        <v>881</v>
      </c>
      <c r="E3928" s="1049">
        <v>4000</v>
      </c>
      <c r="F3928" s="969">
        <v>4000</v>
      </c>
      <c r="G3928" s="969">
        <v>2400</v>
      </c>
      <c r="H3928" s="969">
        <v>1800</v>
      </c>
      <c r="I3928" s="969">
        <v>0</v>
      </c>
    </row>
    <row r="3929" spans="1:9" s="324" customFormat="1" ht="18">
      <c r="A3929" s="371">
        <v>88</v>
      </c>
      <c r="B3929" s="370" t="s">
        <v>1315</v>
      </c>
      <c r="C3929" s="370" t="s">
        <v>1592</v>
      </c>
      <c r="D3929" s="370" t="s">
        <v>1331</v>
      </c>
      <c r="E3929" s="1049">
        <v>4700</v>
      </c>
      <c r="F3929" s="969">
        <v>4700</v>
      </c>
      <c r="G3929" s="969">
        <v>2820</v>
      </c>
      <c r="H3929" s="969">
        <v>2120</v>
      </c>
      <c r="I3929" s="969">
        <v>0</v>
      </c>
    </row>
    <row r="3930" spans="1:9" s="324" customFormat="1" ht="18">
      <c r="A3930" s="1285">
        <v>89</v>
      </c>
      <c r="B3930" s="1286" t="s">
        <v>4352</v>
      </c>
      <c r="C3930" s="370" t="s">
        <v>1592</v>
      </c>
      <c r="D3930" s="370" t="s">
        <v>1331</v>
      </c>
      <c r="E3930" s="1049">
        <v>4700</v>
      </c>
      <c r="F3930" s="969">
        <v>4700</v>
      </c>
      <c r="G3930" s="969">
        <v>2820</v>
      </c>
      <c r="H3930" s="969">
        <v>2120</v>
      </c>
      <c r="I3930" s="969">
        <v>0</v>
      </c>
    </row>
    <row r="3931" spans="1:9" s="324" customFormat="1" ht="18">
      <c r="A3931" s="1285"/>
      <c r="B3931" s="1286"/>
      <c r="C3931" s="370" t="s">
        <v>1331</v>
      </c>
      <c r="D3931" s="370" t="s">
        <v>881</v>
      </c>
      <c r="E3931" s="1049">
        <v>3300</v>
      </c>
      <c r="F3931" s="969">
        <v>3300</v>
      </c>
      <c r="G3931" s="969">
        <v>1980</v>
      </c>
      <c r="H3931" s="969">
        <v>1490</v>
      </c>
      <c r="I3931" s="969">
        <v>0</v>
      </c>
    </row>
    <row r="3932" spans="1:9" s="324" customFormat="1" ht="18">
      <c r="A3932" s="371">
        <v>90</v>
      </c>
      <c r="B3932" s="370" t="s">
        <v>1597</v>
      </c>
      <c r="C3932" s="370" t="s">
        <v>1592</v>
      </c>
      <c r="D3932" s="370" t="s">
        <v>881</v>
      </c>
      <c r="E3932" s="1049">
        <v>3300</v>
      </c>
      <c r="F3932" s="969">
        <v>3300</v>
      </c>
      <c r="G3932" s="969">
        <v>1980</v>
      </c>
      <c r="H3932" s="969">
        <v>1490</v>
      </c>
      <c r="I3932" s="969">
        <v>0</v>
      </c>
    </row>
    <row r="3933" spans="1:9" s="324" customFormat="1" ht="18">
      <c r="A3933" s="371">
        <v>91</v>
      </c>
      <c r="B3933" s="370" t="s">
        <v>1695</v>
      </c>
      <c r="C3933" s="370" t="s">
        <v>1592</v>
      </c>
      <c r="D3933" s="370" t="s">
        <v>881</v>
      </c>
      <c r="E3933" s="1049">
        <v>3300</v>
      </c>
      <c r="F3933" s="969">
        <v>3300</v>
      </c>
      <c r="G3933" s="969">
        <v>1980</v>
      </c>
      <c r="H3933" s="969">
        <v>1490</v>
      </c>
      <c r="I3933" s="969">
        <v>0</v>
      </c>
    </row>
    <row r="3934" spans="1:9" s="324" customFormat="1" ht="18">
      <c r="A3934" s="371">
        <v>92</v>
      </c>
      <c r="B3934" s="370" t="s">
        <v>4353</v>
      </c>
      <c r="C3934" s="370" t="s">
        <v>1331</v>
      </c>
      <c r="D3934" s="370" t="s">
        <v>4351</v>
      </c>
      <c r="E3934" s="1049">
        <v>1300</v>
      </c>
      <c r="F3934" s="969">
        <v>1300</v>
      </c>
      <c r="G3934" s="969">
        <v>780</v>
      </c>
      <c r="H3934" s="969">
        <v>590</v>
      </c>
      <c r="I3934" s="969">
        <v>0</v>
      </c>
    </row>
    <row r="3935" spans="1:9" s="324" customFormat="1" ht="18">
      <c r="A3935" s="371">
        <v>93</v>
      </c>
      <c r="B3935" s="370" t="s">
        <v>1699</v>
      </c>
      <c r="C3935" s="370" t="s">
        <v>1331</v>
      </c>
      <c r="D3935" s="370" t="s">
        <v>4351</v>
      </c>
      <c r="E3935" s="1049">
        <v>1300</v>
      </c>
      <c r="F3935" s="969">
        <v>1300</v>
      </c>
      <c r="G3935" s="969">
        <v>780</v>
      </c>
      <c r="H3935" s="969">
        <v>590</v>
      </c>
      <c r="I3935" s="969">
        <v>0</v>
      </c>
    </row>
    <row r="3936" spans="1:9" s="324" customFormat="1" ht="18">
      <c r="A3936" s="371">
        <v>94</v>
      </c>
      <c r="B3936" s="370" t="s">
        <v>1584</v>
      </c>
      <c r="C3936" s="370" t="s">
        <v>1331</v>
      </c>
      <c r="D3936" s="370" t="s">
        <v>4351</v>
      </c>
      <c r="E3936" s="1049">
        <v>1300</v>
      </c>
      <c r="F3936" s="969">
        <v>1300</v>
      </c>
      <c r="G3936" s="969">
        <v>780</v>
      </c>
      <c r="H3936" s="969">
        <v>590</v>
      </c>
      <c r="I3936" s="969">
        <v>0</v>
      </c>
    </row>
    <row r="3937" spans="1:9" s="324" customFormat="1" ht="18">
      <c r="A3937" s="371">
        <v>95</v>
      </c>
      <c r="B3937" s="370" t="s">
        <v>4343</v>
      </c>
      <c r="C3937" s="370" t="s">
        <v>1595</v>
      </c>
      <c r="D3937" s="370" t="s">
        <v>4346</v>
      </c>
      <c r="E3937" s="1049">
        <v>10000</v>
      </c>
      <c r="F3937" s="969">
        <v>10000</v>
      </c>
      <c r="G3937" s="969">
        <v>6000</v>
      </c>
      <c r="H3937" s="969">
        <v>4500</v>
      </c>
      <c r="I3937" s="969">
        <v>0</v>
      </c>
    </row>
    <row r="3938" spans="1:9" s="324" customFormat="1" ht="18">
      <c r="A3938" s="1285">
        <v>96</v>
      </c>
      <c r="B3938" s="1286" t="s">
        <v>1785</v>
      </c>
      <c r="C3938" s="370" t="s">
        <v>1670</v>
      </c>
      <c r="D3938" s="370" t="s">
        <v>859</v>
      </c>
      <c r="E3938" s="1049">
        <v>2200</v>
      </c>
      <c r="F3938" s="969">
        <v>3000</v>
      </c>
      <c r="G3938" s="969">
        <v>1800</v>
      </c>
      <c r="H3938" s="969">
        <v>1350</v>
      </c>
      <c r="I3938" s="969">
        <v>0</v>
      </c>
    </row>
    <row r="3939" spans="1:9" s="324" customFormat="1" ht="18">
      <c r="A3939" s="1285"/>
      <c r="B3939" s="1286"/>
      <c r="C3939" s="370" t="s">
        <v>859</v>
      </c>
      <c r="D3939" s="370" t="s">
        <v>1595</v>
      </c>
      <c r="E3939" s="1049">
        <v>13000</v>
      </c>
      <c r="F3939" s="969">
        <v>13000</v>
      </c>
      <c r="G3939" s="969">
        <v>7800</v>
      </c>
      <c r="H3939" s="969">
        <v>5850</v>
      </c>
      <c r="I3939" s="969">
        <v>0</v>
      </c>
    </row>
    <row r="3940" spans="1:9" s="324" customFormat="1" ht="18">
      <c r="A3940" s="1285"/>
      <c r="B3940" s="1286"/>
      <c r="C3940" s="370" t="s">
        <v>1595</v>
      </c>
      <c r="D3940" s="370" t="s">
        <v>4344</v>
      </c>
      <c r="E3940" s="1049">
        <v>22000</v>
      </c>
      <c r="F3940" s="969">
        <v>22000</v>
      </c>
      <c r="G3940" s="969">
        <v>13200</v>
      </c>
      <c r="H3940" s="969">
        <v>9900</v>
      </c>
      <c r="I3940" s="969">
        <v>0</v>
      </c>
    </row>
    <row r="3941" spans="1:9" s="324" customFormat="1" ht="18">
      <c r="A3941" s="1285"/>
      <c r="B3941" s="1286"/>
      <c r="C3941" s="370" t="s">
        <v>4344</v>
      </c>
      <c r="D3941" s="370" t="s">
        <v>4346</v>
      </c>
      <c r="E3941" s="1049">
        <v>18000</v>
      </c>
      <c r="F3941" s="969">
        <v>18000</v>
      </c>
      <c r="G3941" s="969">
        <v>10800</v>
      </c>
      <c r="H3941" s="969">
        <v>8100</v>
      </c>
      <c r="I3941" s="969">
        <v>0</v>
      </c>
    </row>
    <row r="3942" spans="1:9" s="324" customFormat="1" ht="18">
      <c r="A3942" s="371">
        <v>97</v>
      </c>
      <c r="B3942" s="370" t="s">
        <v>4348</v>
      </c>
      <c r="C3942" s="370" t="s">
        <v>1351</v>
      </c>
      <c r="D3942" s="370" t="s">
        <v>4346</v>
      </c>
      <c r="E3942" s="1049">
        <v>1600</v>
      </c>
      <c r="F3942" s="969">
        <v>4000</v>
      </c>
      <c r="G3942" s="969">
        <v>2400</v>
      </c>
      <c r="H3942" s="969">
        <v>1800</v>
      </c>
      <c r="I3942" s="969">
        <v>0</v>
      </c>
    </row>
    <row r="3943" spans="1:9" s="324" customFormat="1" ht="18">
      <c r="A3943" s="1285">
        <v>98</v>
      </c>
      <c r="B3943" s="1286" t="s">
        <v>1312</v>
      </c>
      <c r="C3943" s="370" t="s">
        <v>1670</v>
      </c>
      <c r="D3943" s="370" t="s">
        <v>859</v>
      </c>
      <c r="E3943" s="1049">
        <v>1700</v>
      </c>
      <c r="F3943" s="969">
        <v>3000</v>
      </c>
      <c r="G3943" s="969">
        <v>1800</v>
      </c>
      <c r="H3943" s="969">
        <v>1350</v>
      </c>
      <c r="I3943" s="969">
        <v>0</v>
      </c>
    </row>
    <row r="3944" spans="1:9" s="324" customFormat="1" ht="18">
      <c r="A3944" s="1285"/>
      <c r="B3944" s="1286"/>
      <c r="C3944" s="370" t="s">
        <v>859</v>
      </c>
      <c r="D3944" s="370" t="s">
        <v>1595</v>
      </c>
      <c r="E3944" s="1049">
        <v>4900</v>
      </c>
      <c r="F3944" s="969">
        <v>4900</v>
      </c>
      <c r="G3944" s="969">
        <v>2940</v>
      </c>
      <c r="H3944" s="969">
        <v>2210</v>
      </c>
      <c r="I3944" s="969">
        <v>0</v>
      </c>
    </row>
    <row r="3945" spans="1:9" s="324" customFormat="1" ht="18">
      <c r="A3945" s="1285"/>
      <c r="B3945" s="1286"/>
      <c r="C3945" s="370" t="s">
        <v>1595</v>
      </c>
      <c r="D3945" s="370" t="s">
        <v>4344</v>
      </c>
      <c r="E3945" s="1049">
        <v>19800</v>
      </c>
      <c r="F3945" s="969">
        <v>19800</v>
      </c>
      <c r="G3945" s="969">
        <v>11880</v>
      </c>
      <c r="H3945" s="969">
        <v>8910</v>
      </c>
      <c r="I3945" s="969">
        <v>0</v>
      </c>
    </row>
    <row r="3946" spans="1:9" s="324" customFormat="1" ht="18">
      <c r="A3946" s="1285"/>
      <c r="B3946" s="1286"/>
      <c r="C3946" s="370" t="s">
        <v>4344</v>
      </c>
      <c r="D3946" s="370" t="s">
        <v>4346</v>
      </c>
      <c r="E3946" s="1049">
        <v>17800</v>
      </c>
      <c r="F3946" s="969">
        <v>17800</v>
      </c>
      <c r="G3946" s="969">
        <v>10680</v>
      </c>
      <c r="H3946" s="969">
        <v>8010</v>
      </c>
      <c r="I3946" s="969">
        <v>0</v>
      </c>
    </row>
    <row r="3947" spans="1:9" s="324" customFormat="1" ht="18">
      <c r="A3947" s="1285">
        <v>99</v>
      </c>
      <c r="B3947" s="1286" t="s">
        <v>1392</v>
      </c>
      <c r="C3947" s="370" t="s">
        <v>859</v>
      </c>
      <c r="D3947" s="370" t="s">
        <v>1595</v>
      </c>
      <c r="E3947" s="1049">
        <v>1200</v>
      </c>
      <c r="F3947" s="969">
        <v>2000</v>
      </c>
      <c r="G3947" s="969">
        <v>1200</v>
      </c>
      <c r="H3947" s="969">
        <v>900</v>
      </c>
      <c r="I3947" s="969">
        <v>0</v>
      </c>
    </row>
    <row r="3948" spans="1:9" s="324" customFormat="1" ht="18">
      <c r="A3948" s="1285"/>
      <c r="B3948" s="1286"/>
      <c r="C3948" s="370" t="s">
        <v>1595</v>
      </c>
      <c r="D3948" s="370" t="s">
        <v>4344</v>
      </c>
      <c r="E3948" s="1049">
        <v>1600</v>
      </c>
      <c r="F3948" s="969">
        <v>2500</v>
      </c>
      <c r="G3948" s="969">
        <v>1500</v>
      </c>
      <c r="H3948" s="969">
        <v>1130</v>
      </c>
      <c r="I3948" s="969">
        <v>0</v>
      </c>
    </row>
    <row r="3949" spans="1:9" s="324" customFormat="1" ht="18">
      <c r="A3949" s="1285">
        <v>100</v>
      </c>
      <c r="B3949" s="1286" t="s">
        <v>1589</v>
      </c>
      <c r="C3949" s="370" t="s">
        <v>1595</v>
      </c>
      <c r="D3949" s="370" t="s">
        <v>4344</v>
      </c>
      <c r="E3949" s="1049">
        <v>1300</v>
      </c>
      <c r="F3949" s="969">
        <v>2000</v>
      </c>
      <c r="G3949" s="969">
        <v>1200</v>
      </c>
      <c r="H3949" s="969">
        <v>900</v>
      </c>
      <c r="I3949" s="969">
        <v>0</v>
      </c>
    </row>
    <row r="3950" spans="1:9" s="324" customFormat="1" ht="18">
      <c r="A3950" s="1285"/>
      <c r="B3950" s="1286"/>
      <c r="C3950" s="370" t="s">
        <v>4344</v>
      </c>
      <c r="D3950" s="370" t="s">
        <v>4346</v>
      </c>
      <c r="E3950" s="1049">
        <v>1200</v>
      </c>
      <c r="F3950" s="969">
        <v>2000</v>
      </c>
      <c r="G3950" s="969">
        <v>1200</v>
      </c>
      <c r="H3950" s="969">
        <v>900</v>
      </c>
      <c r="I3950" s="969">
        <v>0</v>
      </c>
    </row>
    <row r="3951" spans="1:9" s="324" customFormat="1" ht="18">
      <c r="A3951" s="1285">
        <v>101</v>
      </c>
      <c r="B3951" s="1286" t="s">
        <v>1598</v>
      </c>
      <c r="C3951" s="370" t="s">
        <v>2006</v>
      </c>
      <c r="D3951" s="370" t="s">
        <v>4344</v>
      </c>
      <c r="E3951" s="1049">
        <v>1700</v>
      </c>
      <c r="F3951" s="969">
        <v>2000</v>
      </c>
      <c r="G3951" s="969">
        <v>1200</v>
      </c>
      <c r="H3951" s="969">
        <v>900</v>
      </c>
      <c r="I3951" s="969">
        <v>0</v>
      </c>
    </row>
    <row r="3952" spans="1:9" s="324" customFormat="1" ht="36">
      <c r="A3952" s="1285"/>
      <c r="B3952" s="1286"/>
      <c r="C3952" s="370" t="s">
        <v>4344</v>
      </c>
      <c r="D3952" s="370" t="s">
        <v>4354</v>
      </c>
      <c r="E3952" s="1049">
        <v>2000</v>
      </c>
      <c r="F3952" s="969">
        <v>2000</v>
      </c>
      <c r="G3952" s="969">
        <v>1200</v>
      </c>
      <c r="H3952" s="969">
        <v>900</v>
      </c>
      <c r="I3952" s="969">
        <v>0</v>
      </c>
    </row>
    <row r="3953" spans="1:9" s="324" customFormat="1" ht="18">
      <c r="A3953" s="371">
        <v>102</v>
      </c>
      <c r="B3953" s="370" t="s">
        <v>1320</v>
      </c>
      <c r="C3953" s="370" t="s">
        <v>1841</v>
      </c>
      <c r="D3953" s="370" t="s">
        <v>4344</v>
      </c>
      <c r="E3953" s="1049">
        <v>2000</v>
      </c>
      <c r="F3953" s="969">
        <v>2000</v>
      </c>
      <c r="G3953" s="969">
        <v>1200</v>
      </c>
      <c r="H3953" s="969">
        <v>900</v>
      </c>
      <c r="I3953" s="969">
        <v>0</v>
      </c>
    </row>
    <row r="3954" spans="1:9" s="324" customFormat="1" ht="18">
      <c r="A3954" s="371">
        <v>103</v>
      </c>
      <c r="B3954" s="370" t="s">
        <v>1645</v>
      </c>
      <c r="C3954" s="370" t="s">
        <v>1392</v>
      </c>
      <c r="D3954" s="370" t="s">
        <v>1748</v>
      </c>
      <c r="E3954" s="1049">
        <v>1300</v>
      </c>
      <c r="F3954" s="969">
        <v>2000</v>
      </c>
      <c r="G3954" s="969">
        <v>1200</v>
      </c>
      <c r="H3954" s="969">
        <v>900</v>
      </c>
      <c r="I3954" s="969">
        <v>0</v>
      </c>
    </row>
    <row r="3955" spans="1:9" s="324" customFormat="1" ht="18">
      <c r="A3955" s="371">
        <v>104</v>
      </c>
      <c r="B3955" s="370" t="s">
        <v>1582</v>
      </c>
      <c r="C3955" s="370" t="s">
        <v>1392</v>
      </c>
      <c r="D3955" s="370" t="s">
        <v>1748</v>
      </c>
      <c r="E3955" s="1049">
        <v>1300</v>
      </c>
      <c r="F3955" s="969">
        <v>2000</v>
      </c>
      <c r="G3955" s="969">
        <v>1200</v>
      </c>
      <c r="H3955" s="969">
        <v>900</v>
      </c>
      <c r="I3955" s="969">
        <v>0</v>
      </c>
    </row>
    <row r="3956" spans="1:9" s="324" customFormat="1" ht="18">
      <c r="A3956" s="371">
        <v>105</v>
      </c>
      <c r="B3956" s="370" t="s">
        <v>1693</v>
      </c>
      <c r="C3956" s="370" t="s">
        <v>1392</v>
      </c>
      <c r="D3956" s="370" t="s">
        <v>1748</v>
      </c>
      <c r="E3956" s="1049">
        <v>1300</v>
      </c>
      <c r="F3956" s="969">
        <v>2000</v>
      </c>
      <c r="G3956" s="969">
        <v>1200</v>
      </c>
      <c r="H3956" s="969">
        <v>900</v>
      </c>
      <c r="I3956" s="969">
        <v>0</v>
      </c>
    </row>
    <row r="3957" spans="1:9" s="324" customFormat="1" ht="18">
      <c r="A3957" s="371">
        <v>106</v>
      </c>
      <c r="B3957" s="370" t="s">
        <v>1748</v>
      </c>
      <c r="C3957" s="370" t="s">
        <v>1645</v>
      </c>
      <c r="D3957" s="370" t="s">
        <v>2006</v>
      </c>
      <c r="E3957" s="1049">
        <v>1100</v>
      </c>
      <c r="F3957" s="969">
        <v>2000</v>
      </c>
      <c r="G3957" s="969">
        <v>1200</v>
      </c>
      <c r="H3957" s="969">
        <v>900</v>
      </c>
      <c r="I3957" s="969">
        <v>0</v>
      </c>
    </row>
    <row r="3958" spans="1:9" s="324" customFormat="1" ht="18">
      <c r="A3958" s="1285">
        <v>107</v>
      </c>
      <c r="B3958" s="1286" t="s">
        <v>1319</v>
      </c>
      <c r="C3958" s="370" t="s">
        <v>2165</v>
      </c>
      <c r="D3958" s="370" t="s">
        <v>1659</v>
      </c>
      <c r="E3958" s="1049">
        <v>2000</v>
      </c>
      <c r="F3958" s="969">
        <v>2500</v>
      </c>
      <c r="G3958" s="969">
        <v>1500</v>
      </c>
      <c r="H3958" s="969">
        <v>1130</v>
      </c>
      <c r="I3958" s="969">
        <v>0</v>
      </c>
    </row>
    <row r="3959" spans="1:9" s="324" customFormat="1" ht="18">
      <c r="A3959" s="1285"/>
      <c r="B3959" s="1286"/>
      <c r="C3959" s="370" t="s">
        <v>1659</v>
      </c>
      <c r="D3959" s="370" t="s">
        <v>2157</v>
      </c>
      <c r="E3959" s="1049">
        <v>1300</v>
      </c>
      <c r="F3959" s="969">
        <v>1800</v>
      </c>
      <c r="G3959" s="969">
        <v>1080</v>
      </c>
      <c r="H3959" s="969">
        <v>810</v>
      </c>
      <c r="I3959" s="969">
        <v>0</v>
      </c>
    </row>
    <row r="3960" spans="1:9" s="324" customFormat="1" ht="18">
      <c r="A3960" s="1285"/>
      <c r="B3960" s="1286"/>
      <c r="C3960" s="370" t="s">
        <v>2157</v>
      </c>
      <c r="D3960" s="370" t="s">
        <v>1432</v>
      </c>
      <c r="E3960" s="1049">
        <v>920</v>
      </c>
      <c r="F3960" s="969">
        <v>1400</v>
      </c>
      <c r="G3960" s="969">
        <v>840</v>
      </c>
      <c r="H3960" s="969">
        <v>630</v>
      </c>
      <c r="I3960" s="969">
        <v>0</v>
      </c>
    </row>
    <row r="3961" spans="1:9" s="324" customFormat="1" ht="18">
      <c r="A3961" s="371">
        <v>108</v>
      </c>
      <c r="B3961" s="370" t="s">
        <v>1815</v>
      </c>
      <c r="C3961" s="370" t="s">
        <v>1313</v>
      </c>
      <c r="D3961" s="370" t="s">
        <v>1341</v>
      </c>
      <c r="E3961" s="1049">
        <v>1700</v>
      </c>
      <c r="F3961" s="969">
        <v>1700</v>
      </c>
      <c r="G3961" s="969">
        <v>1020</v>
      </c>
      <c r="H3961" s="969">
        <v>770</v>
      </c>
      <c r="I3961" s="969">
        <v>0</v>
      </c>
    </row>
    <row r="3962" spans="1:9" s="324" customFormat="1" ht="18">
      <c r="A3962" s="371">
        <v>109</v>
      </c>
      <c r="B3962" s="370" t="s">
        <v>1331</v>
      </c>
      <c r="C3962" s="370" t="s">
        <v>4346</v>
      </c>
      <c r="D3962" s="370" t="s">
        <v>1610</v>
      </c>
      <c r="E3962" s="1049">
        <v>2200</v>
      </c>
      <c r="F3962" s="969">
        <v>2200</v>
      </c>
      <c r="G3962" s="969">
        <v>1320</v>
      </c>
      <c r="H3962" s="969">
        <v>990</v>
      </c>
      <c r="I3962" s="969">
        <v>0</v>
      </c>
    </row>
    <row r="3963" spans="1:9" s="324" customFormat="1" ht="34.15" customHeight="1">
      <c r="A3963" s="371">
        <v>110</v>
      </c>
      <c r="B3963" s="370" t="s">
        <v>1962</v>
      </c>
      <c r="C3963" s="370" t="s">
        <v>1590</v>
      </c>
      <c r="D3963" s="370" t="s">
        <v>881</v>
      </c>
      <c r="E3963" s="1049">
        <v>1600</v>
      </c>
      <c r="F3963" s="969">
        <v>1600</v>
      </c>
      <c r="G3963" s="969">
        <v>960</v>
      </c>
      <c r="H3963" s="969">
        <v>720</v>
      </c>
      <c r="I3963" s="969">
        <v>0</v>
      </c>
    </row>
    <row r="3964" spans="1:9" s="324" customFormat="1" ht="18">
      <c r="A3964" s="371">
        <v>111</v>
      </c>
      <c r="B3964" s="370" t="s">
        <v>1593</v>
      </c>
      <c r="C3964" s="370" t="s">
        <v>4346</v>
      </c>
      <c r="D3964" s="370" t="s">
        <v>1313</v>
      </c>
      <c r="E3964" s="1049">
        <v>1980</v>
      </c>
      <c r="F3964" s="969">
        <v>1980</v>
      </c>
      <c r="G3964" s="969">
        <v>1190</v>
      </c>
      <c r="H3964" s="969">
        <v>890</v>
      </c>
      <c r="I3964" s="969">
        <v>0</v>
      </c>
    </row>
    <row r="3965" spans="1:9" s="324" customFormat="1" ht="36">
      <c r="A3965" s="371">
        <v>112</v>
      </c>
      <c r="B3965" s="370" t="s">
        <v>4355</v>
      </c>
      <c r="C3965" s="370" t="s">
        <v>1316</v>
      </c>
      <c r="D3965" s="370" t="s">
        <v>892</v>
      </c>
      <c r="E3965" s="1049">
        <v>5940</v>
      </c>
      <c r="F3965" s="969">
        <v>5940</v>
      </c>
      <c r="G3965" s="969">
        <v>3560</v>
      </c>
      <c r="H3965" s="969">
        <v>2670</v>
      </c>
      <c r="I3965" s="969">
        <v>0</v>
      </c>
    </row>
    <row r="3966" spans="1:9" s="324" customFormat="1" ht="18">
      <c r="A3966" s="371">
        <v>113</v>
      </c>
      <c r="B3966" s="370" t="s">
        <v>4356</v>
      </c>
      <c r="C3966" s="370" t="s">
        <v>855</v>
      </c>
      <c r="D3966" s="370" t="s">
        <v>881</v>
      </c>
      <c r="E3966" s="1049">
        <v>1600</v>
      </c>
      <c r="F3966" s="969">
        <v>1600</v>
      </c>
      <c r="G3966" s="969">
        <v>960</v>
      </c>
      <c r="H3966" s="969">
        <v>720</v>
      </c>
      <c r="I3966" s="969">
        <v>0</v>
      </c>
    </row>
    <row r="3967" spans="1:9" s="324" customFormat="1" ht="36">
      <c r="A3967" s="371">
        <v>114</v>
      </c>
      <c r="B3967" s="370" t="s">
        <v>4357</v>
      </c>
      <c r="C3967" s="370" t="s">
        <v>1592</v>
      </c>
      <c r="D3967" s="370" t="s">
        <v>1785</v>
      </c>
      <c r="E3967" s="1049">
        <v>2400</v>
      </c>
      <c r="F3967" s="969">
        <v>2400</v>
      </c>
      <c r="G3967" s="969">
        <v>1440</v>
      </c>
      <c r="H3967" s="969">
        <v>1080</v>
      </c>
      <c r="I3967" s="969">
        <v>0</v>
      </c>
    </row>
    <row r="3968" spans="1:9" s="324" customFormat="1" ht="18">
      <c r="A3968" s="371">
        <v>115</v>
      </c>
      <c r="B3968" s="370" t="s">
        <v>1729</v>
      </c>
      <c r="C3968" s="370" t="s">
        <v>1592</v>
      </c>
      <c r="D3968" s="370" t="s">
        <v>881</v>
      </c>
      <c r="E3968" s="1049">
        <v>2000</v>
      </c>
      <c r="F3968" s="969">
        <v>2000</v>
      </c>
      <c r="G3968" s="969">
        <v>1200</v>
      </c>
      <c r="H3968" s="969">
        <v>900</v>
      </c>
      <c r="I3968" s="969">
        <v>0</v>
      </c>
    </row>
    <row r="3969" spans="1:9" s="324" customFormat="1" ht="18">
      <c r="A3969" s="371">
        <v>116</v>
      </c>
      <c r="B3969" s="370" t="s">
        <v>4358</v>
      </c>
      <c r="C3969" s="370" t="s">
        <v>1592</v>
      </c>
      <c r="D3969" s="370" t="s">
        <v>881</v>
      </c>
      <c r="E3969" s="1049">
        <v>1600</v>
      </c>
      <c r="F3969" s="969">
        <v>1600</v>
      </c>
      <c r="G3969" s="969">
        <v>960</v>
      </c>
      <c r="H3969" s="969">
        <v>720</v>
      </c>
      <c r="I3969" s="969">
        <v>0</v>
      </c>
    </row>
    <row r="3970" spans="1:9" s="324" customFormat="1" ht="18">
      <c r="A3970" s="371">
        <v>117</v>
      </c>
      <c r="B3970" s="370" t="s">
        <v>4359</v>
      </c>
      <c r="C3970" s="370" t="s">
        <v>1592</v>
      </c>
      <c r="D3970" s="370" t="s">
        <v>881</v>
      </c>
      <c r="E3970" s="1049">
        <v>1300</v>
      </c>
      <c r="F3970" s="969">
        <v>1300</v>
      </c>
      <c r="G3970" s="969">
        <v>780</v>
      </c>
      <c r="H3970" s="969">
        <v>590</v>
      </c>
      <c r="I3970" s="969">
        <v>0</v>
      </c>
    </row>
    <row r="3971" spans="1:9" s="324" customFormat="1" ht="18.75" customHeight="1">
      <c r="A3971" s="371">
        <v>118</v>
      </c>
      <c r="B3971" s="1286" t="s">
        <v>4218</v>
      </c>
      <c r="C3971" s="1286"/>
      <c r="D3971" s="1286"/>
      <c r="E3971" s="1049">
        <v>14200</v>
      </c>
      <c r="F3971" s="969">
        <v>14200</v>
      </c>
      <c r="G3971" s="969">
        <v>8520</v>
      </c>
      <c r="H3971" s="969">
        <v>6390</v>
      </c>
      <c r="I3971" s="969">
        <v>0</v>
      </c>
    </row>
    <row r="3972" spans="1:9" s="324" customFormat="1" ht="18.75" customHeight="1">
      <c r="A3972" s="371">
        <v>119</v>
      </c>
      <c r="B3972" s="1286" t="s">
        <v>4360</v>
      </c>
      <c r="C3972" s="1286"/>
      <c r="D3972" s="1286"/>
      <c r="E3972" s="1049">
        <v>800</v>
      </c>
      <c r="F3972" s="969">
        <v>800</v>
      </c>
      <c r="G3972" s="969">
        <v>480</v>
      </c>
      <c r="H3972" s="969">
        <v>360</v>
      </c>
      <c r="I3972" s="969">
        <v>0</v>
      </c>
    </row>
    <row r="3973" spans="1:9" s="324" customFormat="1" ht="18.75" customHeight="1">
      <c r="A3973" s="371">
        <v>120</v>
      </c>
      <c r="B3973" s="1286" t="s">
        <v>4361</v>
      </c>
      <c r="C3973" s="1286"/>
      <c r="D3973" s="1286"/>
      <c r="E3973" s="1049">
        <v>660</v>
      </c>
      <c r="F3973" s="969">
        <v>660</v>
      </c>
      <c r="G3973" s="969">
        <v>400</v>
      </c>
      <c r="H3973" s="969">
        <v>300</v>
      </c>
      <c r="I3973" s="969">
        <v>0</v>
      </c>
    </row>
    <row r="3974" spans="1:9" s="324" customFormat="1" ht="18.75" customHeight="1">
      <c r="A3974" s="371">
        <v>121</v>
      </c>
      <c r="B3974" s="1286" t="s">
        <v>4362</v>
      </c>
      <c r="C3974" s="1286"/>
      <c r="D3974" s="1286"/>
      <c r="E3974" s="1049">
        <v>530</v>
      </c>
      <c r="F3974" s="969">
        <v>530</v>
      </c>
      <c r="G3974" s="969">
        <v>320</v>
      </c>
      <c r="H3974" s="969">
        <v>240</v>
      </c>
      <c r="I3974" s="969">
        <v>0</v>
      </c>
    </row>
    <row r="3975" spans="1:9" s="324" customFormat="1" ht="18.75" customHeight="1">
      <c r="A3975" s="1285">
        <v>122</v>
      </c>
      <c r="B3975" s="1286" t="s">
        <v>88</v>
      </c>
      <c r="C3975" s="370" t="s">
        <v>4363</v>
      </c>
      <c r="D3975" s="370" t="s">
        <v>78</v>
      </c>
      <c r="E3975" s="1049">
        <v>4800</v>
      </c>
      <c r="F3975" s="969">
        <v>4800</v>
      </c>
      <c r="G3975" s="969">
        <v>2880</v>
      </c>
      <c r="H3975" s="969">
        <v>2160</v>
      </c>
      <c r="I3975" s="969">
        <v>0</v>
      </c>
    </row>
    <row r="3976" spans="1:9" s="324" customFormat="1" ht="36">
      <c r="A3976" s="1285"/>
      <c r="B3976" s="1286"/>
      <c r="C3976" s="370" t="s">
        <v>78</v>
      </c>
      <c r="D3976" s="370" t="s">
        <v>881</v>
      </c>
      <c r="E3976" s="1049">
        <v>3000</v>
      </c>
      <c r="F3976" s="969">
        <v>3000</v>
      </c>
      <c r="G3976" s="969">
        <v>1800</v>
      </c>
      <c r="H3976" s="969">
        <v>1350</v>
      </c>
      <c r="I3976" s="969">
        <v>0</v>
      </c>
    </row>
    <row r="3977" spans="1:9" s="324" customFormat="1" ht="18.75" customHeight="1">
      <c r="A3977" s="374">
        <v>123</v>
      </c>
      <c r="B3977" s="1297" t="s">
        <v>4364</v>
      </c>
      <c r="C3977" s="1298"/>
      <c r="D3977" s="1299"/>
      <c r="E3977" s="1049">
        <v>0</v>
      </c>
      <c r="F3977" s="969"/>
      <c r="G3977" s="969"/>
      <c r="H3977" s="969"/>
      <c r="I3977" s="969"/>
    </row>
    <row r="3978" spans="1:9" s="324" customFormat="1" ht="18.75" customHeight="1">
      <c r="A3978" s="374" t="s">
        <v>295</v>
      </c>
      <c r="B3978" s="1297" t="s">
        <v>4365</v>
      </c>
      <c r="C3978" s="1298"/>
      <c r="D3978" s="1299"/>
      <c r="E3978" s="1049">
        <v>0</v>
      </c>
      <c r="F3978" s="969"/>
      <c r="G3978" s="969"/>
      <c r="H3978" s="969"/>
      <c r="I3978" s="969"/>
    </row>
    <row r="3979" spans="1:9" s="324" customFormat="1" ht="18.75" customHeight="1">
      <c r="A3979" s="371">
        <v>1</v>
      </c>
      <c r="B3979" s="1286" t="s">
        <v>4366</v>
      </c>
      <c r="C3979" s="1286" t="s">
        <v>4367</v>
      </c>
      <c r="D3979" s="1286"/>
      <c r="E3979" s="1049">
        <v>12000</v>
      </c>
      <c r="F3979" s="969">
        <v>12000</v>
      </c>
      <c r="G3979" s="969">
        <v>0</v>
      </c>
      <c r="H3979" s="969">
        <v>0</v>
      </c>
      <c r="I3979" s="969">
        <v>0</v>
      </c>
    </row>
    <row r="3980" spans="1:9" s="324" customFormat="1" ht="18">
      <c r="A3980" s="371">
        <v>2</v>
      </c>
      <c r="B3980" s="1286"/>
      <c r="C3980" s="1286" t="s">
        <v>4368</v>
      </c>
      <c r="D3980" s="1286"/>
      <c r="E3980" s="1049">
        <v>7000</v>
      </c>
      <c r="F3980" s="969">
        <v>7000</v>
      </c>
      <c r="G3980" s="969">
        <v>0</v>
      </c>
      <c r="H3980" s="969">
        <v>0</v>
      </c>
      <c r="I3980" s="969">
        <v>0</v>
      </c>
    </row>
    <row r="3981" spans="1:9" s="324" customFormat="1" ht="18">
      <c r="A3981" s="371">
        <v>3</v>
      </c>
      <c r="B3981" s="1286"/>
      <c r="C3981" s="1286" t="s">
        <v>4369</v>
      </c>
      <c r="D3981" s="1286"/>
      <c r="E3981" s="1049">
        <v>8100</v>
      </c>
      <c r="F3981" s="969">
        <v>8100</v>
      </c>
      <c r="G3981" s="969">
        <v>0</v>
      </c>
      <c r="H3981" s="969">
        <v>0</v>
      </c>
      <c r="I3981" s="969">
        <v>0</v>
      </c>
    </row>
    <row r="3982" spans="1:9" s="324" customFormat="1" ht="18">
      <c r="A3982" s="371">
        <v>4</v>
      </c>
      <c r="B3982" s="1286"/>
      <c r="C3982" s="1286" t="s">
        <v>4370</v>
      </c>
      <c r="D3982" s="1286"/>
      <c r="E3982" s="1049">
        <v>7300</v>
      </c>
      <c r="F3982" s="969">
        <v>7300</v>
      </c>
      <c r="G3982" s="969">
        <v>0</v>
      </c>
      <c r="H3982" s="969">
        <v>0</v>
      </c>
      <c r="I3982" s="969">
        <v>0</v>
      </c>
    </row>
    <row r="3983" spans="1:9" s="324" customFormat="1" ht="18">
      <c r="A3983" s="371">
        <v>5</v>
      </c>
      <c r="B3983" s="1286"/>
      <c r="C3983" s="1286" t="s">
        <v>4371</v>
      </c>
      <c r="D3983" s="1286"/>
      <c r="E3983" s="1049">
        <v>6800</v>
      </c>
      <c r="F3983" s="969">
        <v>6800</v>
      </c>
      <c r="G3983" s="969">
        <v>0</v>
      </c>
      <c r="H3983" s="969">
        <v>0</v>
      </c>
      <c r="I3983" s="969">
        <v>0</v>
      </c>
    </row>
    <row r="3984" spans="1:9" s="324" customFormat="1" ht="18">
      <c r="A3984" s="371">
        <v>6</v>
      </c>
      <c r="B3984" s="1286"/>
      <c r="C3984" s="1286" t="s">
        <v>4372</v>
      </c>
      <c r="D3984" s="1286"/>
      <c r="E3984" s="1049">
        <v>7000</v>
      </c>
      <c r="F3984" s="969">
        <v>7000</v>
      </c>
      <c r="G3984" s="969">
        <v>0</v>
      </c>
      <c r="H3984" s="969">
        <v>0</v>
      </c>
      <c r="I3984" s="969">
        <v>0</v>
      </c>
    </row>
    <row r="3985" spans="1:9" s="324" customFormat="1" ht="18">
      <c r="A3985" s="371">
        <v>7</v>
      </c>
      <c r="B3985" s="1286"/>
      <c r="C3985" s="1286" t="s">
        <v>4373</v>
      </c>
      <c r="D3985" s="1286"/>
      <c r="E3985" s="1049">
        <v>6800</v>
      </c>
      <c r="F3985" s="969">
        <v>6800</v>
      </c>
      <c r="G3985" s="969">
        <v>0</v>
      </c>
      <c r="H3985" s="969">
        <v>0</v>
      </c>
      <c r="I3985" s="969">
        <v>0</v>
      </c>
    </row>
    <row r="3986" spans="1:9" s="324" customFormat="1" ht="18">
      <c r="A3986" s="371">
        <v>8</v>
      </c>
      <c r="B3986" s="1286"/>
      <c r="C3986" s="1286" t="s">
        <v>4374</v>
      </c>
      <c r="D3986" s="1286"/>
      <c r="E3986" s="1049">
        <v>6600</v>
      </c>
      <c r="F3986" s="969">
        <v>6600</v>
      </c>
      <c r="G3986" s="969">
        <v>0</v>
      </c>
      <c r="H3986" s="969">
        <v>0</v>
      </c>
      <c r="I3986" s="969">
        <v>0</v>
      </c>
    </row>
    <row r="3987" spans="1:9" s="324" customFormat="1" ht="18">
      <c r="A3987" s="371">
        <v>9</v>
      </c>
      <c r="B3987" s="1286"/>
      <c r="C3987" s="1286" t="s">
        <v>4375</v>
      </c>
      <c r="D3987" s="1286"/>
      <c r="E3987" s="1049">
        <v>6600</v>
      </c>
      <c r="F3987" s="969">
        <v>6600</v>
      </c>
      <c r="G3987" s="969">
        <v>0</v>
      </c>
      <c r="H3987" s="969">
        <v>0</v>
      </c>
      <c r="I3987" s="969">
        <v>0</v>
      </c>
    </row>
    <row r="3988" spans="1:9" s="324" customFormat="1" ht="18">
      <c r="A3988" s="371">
        <v>10</v>
      </c>
      <c r="B3988" s="1286"/>
      <c r="C3988" s="1286" t="s">
        <v>4376</v>
      </c>
      <c r="D3988" s="1286"/>
      <c r="E3988" s="1049">
        <v>6600</v>
      </c>
      <c r="F3988" s="969">
        <v>6600</v>
      </c>
      <c r="G3988" s="969">
        <v>0</v>
      </c>
      <c r="H3988" s="969">
        <v>0</v>
      </c>
      <c r="I3988" s="969">
        <v>0</v>
      </c>
    </row>
    <row r="3989" spans="1:9" s="324" customFormat="1" ht="18">
      <c r="A3989" s="371">
        <v>11</v>
      </c>
      <c r="B3989" s="1286"/>
      <c r="C3989" s="1286" t="s">
        <v>4377</v>
      </c>
      <c r="D3989" s="1286"/>
      <c r="E3989" s="1049">
        <v>6600</v>
      </c>
      <c r="F3989" s="969">
        <v>6600</v>
      </c>
      <c r="G3989" s="969">
        <v>0</v>
      </c>
      <c r="H3989" s="969">
        <v>0</v>
      </c>
      <c r="I3989" s="969">
        <v>0</v>
      </c>
    </row>
    <row r="3990" spans="1:9" s="324" customFormat="1" ht="18.75" customHeight="1">
      <c r="A3990" s="371">
        <v>12</v>
      </c>
      <c r="B3990" s="1286" t="s">
        <v>4378</v>
      </c>
      <c r="C3990" s="1286" t="s">
        <v>4367</v>
      </c>
      <c r="D3990" s="1286"/>
      <c r="E3990" s="1049">
        <v>12000</v>
      </c>
      <c r="F3990" s="969">
        <v>12000</v>
      </c>
      <c r="G3990" s="969">
        <v>0</v>
      </c>
      <c r="H3990" s="969">
        <v>0</v>
      </c>
      <c r="I3990" s="969">
        <v>0</v>
      </c>
    </row>
    <row r="3991" spans="1:9" s="324" customFormat="1" ht="18">
      <c r="A3991" s="371">
        <v>13</v>
      </c>
      <c r="B3991" s="1286"/>
      <c r="C3991" s="1286" t="s">
        <v>4379</v>
      </c>
      <c r="D3991" s="1286"/>
      <c r="E3991" s="1049">
        <v>6600</v>
      </c>
      <c r="F3991" s="969">
        <v>6600</v>
      </c>
      <c r="G3991" s="969">
        <v>0</v>
      </c>
      <c r="H3991" s="969">
        <v>0</v>
      </c>
      <c r="I3991" s="969">
        <v>0</v>
      </c>
    </row>
    <row r="3992" spans="1:9" s="324" customFormat="1" ht="18">
      <c r="A3992" s="371">
        <v>14</v>
      </c>
      <c r="B3992" s="1286"/>
      <c r="C3992" s="1286" t="s">
        <v>4380</v>
      </c>
      <c r="D3992" s="1286"/>
      <c r="E3992" s="1049">
        <v>6800</v>
      </c>
      <c r="F3992" s="969">
        <v>6800</v>
      </c>
      <c r="G3992" s="969">
        <v>0</v>
      </c>
      <c r="H3992" s="969">
        <v>0</v>
      </c>
      <c r="I3992" s="969">
        <v>0</v>
      </c>
    </row>
    <row r="3993" spans="1:9" s="324" customFormat="1" ht="18">
      <c r="A3993" s="371">
        <v>15</v>
      </c>
      <c r="B3993" s="1286"/>
      <c r="C3993" s="1286" t="s">
        <v>4381</v>
      </c>
      <c r="D3993" s="1286"/>
      <c r="E3993" s="1049">
        <v>7000</v>
      </c>
      <c r="F3993" s="969">
        <v>7000</v>
      </c>
      <c r="G3993" s="969">
        <v>0</v>
      </c>
      <c r="H3993" s="969">
        <v>0</v>
      </c>
      <c r="I3993" s="969">
        <v>0</v>
      </c>
    </row>
    <row r="3994" spans="1:9" s="324" customFormat="1" ht="18">
      <c r="A3994" s="371">
        <v>16</v>
      </c>
      <c r="B3994" s="1286"/>
      <c r="C3994" s="1286" t="s">
        <v>4382</v>
      </c>
      <c r="D3994" s="1286"/>
      <c r="E3994" s="1049">
        <v>7000</v>
      </c>
      <c r="F3994" s="969">
        <v>7000</v>
      </c>
      <c r="G3994" s="969">
        <v>0</v>
      </c>
      <c r="H3994" s="969">
        <v>0</v>
      </c>
      <c r="I3994" s="969">
        <v>0</v>
      </c>
    </row>
    <row r="3995" spans="1:9" s="324" customFormat="1" ht="18">
      <c r="A3995" s="371">
        <v>17</v>
      </c>
      <c r="B3995" s="1286"/>
      <c r="C3995" s="1286" t="s">
        <v>4383</v>
      </c>
      <c r="D3995" s="1286"/>
      <c r="E3995" s="1049">
        <v>7000</v>
      </c>
      <c r="F3995" s="969">
        <v>7000</v>
      </c>
      <c r="G3995" s="969">
        <v>0</v>
      </c>
      <c r="H3995" s="969">
        <v>0</v>
      </c>
      <c r="I3995" s="969">
        <v>0</v>
      </c>
    </row>
    <row r="3996" spans="1:9" s="324" customFormat="1" ht="18">
      <c r="A3996" s="371">
        <v>18</v>
      </c>
      <c r="B3996" s="1286"/>
      <c r="C3996" s="1286" t="s">
        <v>4384</v>
      </c>
      <c r="D3996" s="1286"/>
      <c r="E3996" s="1049">
        <v>7000</v>
      </c>
      <c r="F3996" s="969">
        <v>7000</v>
      </c>
      <c r="G3996" s="969">
        <v>0</v>
      </c>
      <c r="H3996" s="969">
        <v>0</v>
      </c>
      <c r="I3996" s="969">
        <v>0</v>
      </c>
    </row>
    <row r="3997" spans="1:9" s="324" customFormat="1" ht="18">
      <c r="A3997" s="371">
        <v>19</v>
      </c>
      <c r="B3997" s="1286"/>
      <c r="C3997" s="1286" t="s">
        <v>4385</v>
      </c>
      <c r="D3997" s="1286"/>
      <c r="E3997" s="1049">
        <v>8100</v>
      </c>
      <c r="F3997" s="969">
        <v>8100</v>
      </c>
      <c r="G3997" s="969">
        <v>0</v>
      </c>
      <c r="H3997" s="969">
        <v>0</v>
      </c>
      <c r="I3997" s="969">
        <v>0</v>
      </c>
    </row>
    <row r="3998" spans="1:9" s="324" customFormat="1" ht="18.75" customHeight="1">
      <c r="A3998" s="374" t="s">
        <v>4386</v>
      </c>
      <c r="B3998" s="1297" t="s">
        <v>4387</v>
      </c>
      <c r="C3998" s="1298"/>
      <c r="D3998" s="1299"/>
      <c r="E3998" s="1049">
        <v>0</v>
      </c>
      <c r="F3998" s="969"/>
      <c r="G3998" s="969"/>
      <c r="H3998" s="969"/>
      <c r="I3998" s="969"/>
    </row>
    <row r="3999" spans="1:9" s="324" customFormat="1" ht="18.75" customHeight="1">
      <c r="A3999" s="371">
        <v>1</v>
      </c>
      <c r="B3999" s="1286" t="s">
        <v>4388</v>
      </c>
      <c r="C3999" s="1286" t="s">
        <v>4389</v>
      </c>
      <c r="D3999" s="1286"/>
      <c r="E3999" s="1049">
        <v>8500</v>
      </c>
      <c r="F3999" s="969">
        <v>8500</v>
      </c>
      <c r="G3999" s="969">
        <v>0</v>
      </c>
      <c r="H3999" s="969">
        <v>0</v>
      </c>
      <c r="I3999" s="969">
        <v>0</v>
      </c>
    </row>
    <row r="4000" spans="1:9" s="324" customFormat="1" ht="18">
      <c r="A4000" s="371">
        <v>2</v>
      </c>
      <c r="B4000" s="1286"/>
      <c r="C4000" s="1286" t="s">
        <v>4384</v>
      </c>
      <c r="D4000" s="1286"/>
      <c r="E4000" s="1049">
        <v>6800</v>
      </c>
      <c r="F4000" s="969">
        <v>6800</v>
      </c>
      <c r="G4000" s="969">
        <v>0</v>
      </c>
      <c r="H4000" s="969">
        <v>0</v>
      </c>
      <c r="I4000" s="969">
        <v>0</v>
      </c>
    </row>
    <row r="4001" spans="1:9" s="324" customFormat="1" ht="18">
      <c r="A4001" s="371">
        <v>3</v>
      </c>
      <c r="B4001" s="1286"/>
      <c r="C4001" s="1286" t="s">
        <v>4390</v>
      </c>
      <c r="D4001" s="1286"/>
      <c r="E4001" s="1049">
        <v>7100</v>
      </c>
      <c r="F4001" s="969">
        <v>7100</v>
      </c>
      <c r="G4001" s="969">
        <v>0</v>
      </c>
      <c r="H4001" s="969">
        <v>0</v>
      </c>
      <c r="I4001" s="969">
        <v>0</v>
      </c>
    </row>
    <row r="4002" spans="1:9" s="324" customFormat="1" ht="18">
      <c r="A4002" s="371">
        <v>4</v>
      </c>
      <c r="B4002" s="1286"/>
      <c r="C4002" s="1286" t="s">
        <v>4391</v>
      </c>
      <c r="D4002" s="1286"/>
      <c r="E4002" s="1049">
        <v>7100</v>
      </c>
      <c r="F4002" s="969">
        <v>7100</v>
      </c>
      <c r="G4002" s="969">
        <v>0</v>
      </c>
      <c r="H4002" s="969">
        <v>0</v>
      </c>
      <c r="I4002" s="969">
        <v>0</v>
      </c>
    </row>
    <row r="4003" spans="1:9" s="324" customFormat="1" ht="18">
      <c r="A4003" s="371">
        <v>5</v>
      </c>
      <c r="B4003" s="1286"/>
      <c r="C4003" s="1286" t="s">
        <v>4392</v>
      </c>
      <c r="D4003" s="1286"/>
      <c r="E4003" s="1049">
        <v>5000</v>
      </c>
      <c r="F4003" s="969">
        <v>5000</v>
      </c>
      <c r="G4003" s="969">
        <v>0</v>
      </c>
      <c r="H4003" s="969">
        <v>0</v>
      </c>
      <c r="I4003" s="969">
        <v>0</v>
      </c>
    </row>
    <row r="4004" spans="1:9" s="324" customFormat="1" ht="17.25">
      <c r="A4004" s="322">
        <v>66</v>
      </c>
      <c r="B4004" s="323" t="s">
        <v>4393</v>
      </c>
      <c r="C4004" s="330"/>
      <c r="D4004" s="330"/>
      <c r="E4004" s="1049">
        <v>0</v>
      </c>
      <c r="F4004" s="969"/>
      <c r="G4004" s="969"/>
      <c r="H4004" s="969"/>
      <c r="I4004" s="969"/>
    </row>
    <row r="4005" spans="1:9" s="324" customFormat="1" ht="20.25">
      <c r="A4005" s="1300">
        <v>1</v>
      </c>
      <c r="B4005" s="1300" t="s">
        <v>4394</v>
      </c>
      <c r="C4005" s="375" t="s">
        <v>4395</v>
      </c>
      <c r="D4005" s="375" t="s">
        <v>4396</v>
      </c>
      <c r="E4005" s="1049">
        <v>12000</v>
      </c>
      <c r="F4005" s="969">
        <v>16000</v>
      </c>
      <c r="G4005" s="969">
        <v>7200</v>
      </c>
      <c r="H4005" s="969">
        <v>5600</v>
      </c>
      <c r="I4005" s="969">
        <v>4000</v>
      </c>
    </row>
    <row r="4006" spans="1:9" s="324" customFormat="1" ht="40.5">
      <c r="A4006" s="1300"/>
      <c r="B4006" s="1300"/>
      <c r="C4006" s="375" t="s">
        <v>4396</v>
      </c>
      <c r="D4006" s="375" t="s">
        <v>4397</v>
      </c>
      <c r="E4006" s="1049">
        <v>12000</v>
      </c>
      <c r="F4006" s="969">
        <v>14000</v>
      </c>
      <c r="G4006" s="969">
        <v>6300</v>
      </c>
      <c r="H4006" s="969">
        <v>4900</v>
      </c>
      <c r="I4006" s="969">
        <v>3500</v>
      </c>
    </row>
    <row r="4007" spans="1:9" s="324" customFormat="1" ht="40.5">
      <c r="A4007" s="1300"/>
      <c r="B4007" s="1300"/>
      <c r="C4007" s="375" t="s">
        <v>4397</v>
      </c>
      <c r="D4007" s="375" t="s">
        <v>4398</v>
      </c>
      <c r="E4007" s="1049">
        <v>10990</v>
      </c>
      <c r="F4007" s="969">
        <v>13000</v>
      </c>
      <c r="G4007" s="969">
        <v>5850</v>
      </c>
      <c r="H4007" s="969">
        <v>4550</v>
      </c>
      <c r="I4007" s="969">
        <v>3250</v>
      </c>
    </row>
    <row r="4008" spans="1:9" s="324" customFormat="1" ht="40.5">
      <c r="A4008" s="1300"/>
      <c r="B4008" s="1300"/>
      <c r="C4008" s="375" t="s">
        <v>4398</v>
      </c>
      <c r="D4008" s="375" t="s">
        <v>4399</v>
      </c>
      <c r="E4008" s="1049">
        <v>10990</v>
      </c>
      <c r="F4008" s="969">
        <v>16000</v>
      </c>
      <c r="G4008" s="969">
        <v>7200</v>
      </c>
      <c r="H4008" s="969">
        <v>5600</v>
      </c>
      <c r="I4008" s="969">
        <v>4000</v>
      </c>
    </row>
    <row r="4009" spans="1:9" s="324" customFormat="1" ht="40.5">
      <c r="A4009" s="1300"/>
      <c r="B4009" s="1300"/>
      <c r="C4009" s="375" t="s">
        <v>4399</v>
      </c>
      <c r="D4009" s="375" t="s">
        <v>4400</v>
      </c>
      <c r="E4009" s="1049">
        <v>10990</v>
      </c>
      <c r="F4009" s="969">
        <v>20000</v>
      </c>
      <c r="G4009" s="969">
        <v>9000</v>
      </c>
      <c r="H4009" s="969">
        <v>7000</v>
      </c>
      <c r="I4009" s="969">
        <v>5000</v>
      </c>
    </row>
    <row r="4010" spans="1:9" s="324" customFormat="1" ht="20.25">
      <c r="A4010" s="1300"/>
      <c r="B4010" s="1300"/>
      <c r="C4010" s="375" t="s">
        <v>4400</v>
      </c>
      <c r="D4010" s="375" t="s">
        <v>4401</v>
      </c>
      <c r="E4010" s="1049">
        <v>23550</v>
      </c>
      <c r="F4010" s="969">
        <v>23900</v>
      </c>
      <c r="G4010" s="969">
        <v>10755</v>
      </c>
      <c r="H4010" s="969">
        <v>8364.9999999999982</v>
      </c>
      <c r="I4010" s="969">
        <v>5975</v>
      </c>
    </row>
    <row r="4011" spans="1:9" s="324" customFormat="1" ht="42" customHeight="1">
      <c r="A4011" s="1300"/>
      <c r="B4011" s="1300"/>
      <c r="C4011" s="375" t="s">
        <v>4401</v>
      </c>
      <c r="D4011" s="375" t="s">
        <v>4402</v>
      </c>
      <c r="E4011" s="1049">
        <v>18000</v>
      </c>
      <c r="F4011" s="969">
        <v>20000</v>
      </c>
      <c r="G4011" s="969">
        <v>9000</v>
      </c>
      <c r="H4011" s="969">
        <v>7000</v>
      </c>
      <c r="I4011" s="969">
        <v>5000</v>
      </c>
    </row>
    <row r="4012" spans="1:9" s="324" customFormat="1" ht="20.25">
      <c r="A4012" s="1300"/>
      <c r="B4012" s="1300"/>
      <c r="C4012" s="375" t="s">
        <v>4402</v>
      </c>
      <c r="D4012" s="375" t="s">
        <v>4403</v>
      </c>
      <c r="E4012" s="1049">
        <v>9500</v>
      </c>
      <c r="F4012" s="969">
        <v>16000</v>
      </c>
      <c r="G4012" s="969">
        <v>7200</v>
      </c>
      <c r="H4012" s="969">
        <v>5600</v>
      </c>
      <c r="I4012" s="969">
        <v>4000</v>
      </c>
    </row>
    <row r="4013" spans="1:9" s="324" customFormat="1" ht="37.15" customHeight="1">
      <c r="A4013" s="1300"/>
      <c r="B4013" s="1300"/>
      <c r="C4013" s="375" t="s">
        <v>4403</v>
      </c>
      <c r="D4013" s="375" t="s">
        <v>4404</v>
      </c>
      <c r="E4013" s="1049">
        <v>4800</v>
      </c>
      <c r="F4013" s="969">
        <v>12000</v>
      </c>
      <c r="G4013" s="969">
        <v>5400</v>
      </c>
      <c r="H4013" s="969">
        <v>4200</v>
      </c>
      <c r="I4013" s="969">
        <v>3000</v>
      </c>
    </row>
    <row r="4014" spans="1:9" s="324" customFormat="1" ht="37.15" customHeight="1">
      <c r="A4014" s="1300">
        <v>2</v>
      </c>
      <c r="B4014" s="1300" t="s">
        <v>4405</v>
      </c>
      <c r="C4014" s="375" t="s">
        <v>1430</v>
      </c>
      <c r="D4014" s="375" t="s">
        <v>4406</v>
      </c>
      <c r="E4014" s="1049">
        <v>13340</v>
      </c>
      <c r="F4014" s="969">
        <v>13340</v>
      </c>
      <c r="G4014" s="969">
        <v>6003</v>
      </c>
      <c r="H4014" s="969">
        <v>4669</v>
      </c>
      <c r="I4014" s="969">
        <v>3335</v>
      </c>
    </row>
    <row r="4015" spans="1:9" s="324" customFormat="1" ht="37.15" customHeight="1">
      <c r="A4015" s="1300"/>
      <c r="B4015" s="1300"/>
      <c r="C4015" s="375" t="s">
        <v>4406</v>
      </c>
      <c r="D4015" s="375" t="s">
        <v>4407</v>
      </c>
      <c r="E4015" s="1049">
        <v>7760</v>
      </c>
      <c r="F4015" s="969">
        <v>7760</v>
      </c>
      <c r="G4015" s="969">
        <v>4270</v>
      </c>
      <c r="H4015" s="969">
        <v>3100</v>
      </c>
      <c r="I4015" s="969">
        <v>2330</v>
      </c>
    </row>
    <row r="4016" spans="1:9" s="324" customFormat="1" ht="60.75">
      <c r="A4016" s="1300"/>
      <c r="B4016" s="1300"/>
      <c r="C4016" s="375" t="s">
        <v>4407</v>
      </c>
      <c r="D4016" s="375" t="s">
        <v>4408</v>
      </c>
      <c r="E4016" s="1049">
        <v>4950</v>
      </c>
      <c r="F4016" s="969">
        <v>4950</v>
      </c>
      <c r="G4016" s="969">
        <v>2720</v>
      </c>
      <c r="H4016" s="969">
        <v>1980</v>
      </c>
      <c r="I4016" s="969">
        <v>1490</v>
      </c>
    </row>
    <row r="4017" spans="1:9" s="324" customFormat="1" ht="20.25">
      <c r="A4017" s="1300"/>
      <c r="B4017" s="1300"/>
      <c r="C4017" s="375" t="s">
        <v>4408</v>
      </c>
      <c r="D4017" s="375" t="s">
        <v>4409</v>
      </c>
      <c r="E4017" s="1049">
        <v>4000</v>
      </c>
      <c r="F4017" s="969">
        <v>4500</v>
      </c>
      <c r="G4017" s="969">
        <v>2480</v>
      </c>
      <c r="H4017" s="969">
        <v>1800</v>
      </c>
      <c r="I4017" s="969">
        <v>1350</v>
      </c>
    </row>
    <row r="4018" spans="1:9" s="324" customFormat="1" ht="40.5">
      <c r="A4018" s="1300"/>
      <c r="B4018" s="1300"/>
      <c r="C4018" s="375" t="s">
        <v>4409</v>
      </c>
      <c r="D4018" s="375" t="s">
        <v>4410</v>
      </c>
      <c r="E4018" s="1049">
        <v>4000</v>
      </c>
      <c r="F4018" s="969">
        <v>4300</v>
      </c>
      <c r="G4018" s="969">
        <v>2370</v>
      </c>
      <c r="H4018" s="969">
        <v>1720</v>
      </c>
      <c r="I4018" s="969">
        <v>1290</v>
      </c>
    </row>
    <row r="4019" spans="1:9" s="324" customFormat="1" ht="40.5">
      <c r="A4019" s="376">
        <v>3</v>
      </c>
      <c r="B4019" s="375" t="s">
        <v>4411</v>
      </c>
      <c r="C4019" s="375" t="s">
        <v>4412</v>
      </c>
      <c r="D4019" s="375" t="s">
        <v>4413</v>
      </c>
      <c r="E4019" s="1049">
        <v>3000</v>
      </c>
      <c r="F4019" s="969">
        <v>4000</v>
      </c>
      <c r="G4019" s="969">
        <v>2200</v>
      </c>
      <c r="H4019" s="969">
        <v>1600</v>
      </c>
      <c r="I4019" s="969">
        <v>1200</v>
      </c>
    </row>
    <row r="4020" spans="1:9" s="324" customFormat="1" ht="17.25" customHeight="1">
      <c r="A4020" s="1300">
        <v>4</v>
      </c>
      <c r="B4020" s="1302" t="s">
        <v>4414</v>
      </c>
      <c r="C4020" s="377" t="s">
        <v>4415</v>
      </c>
      <c r="D4020" s="377" t="s">
        <v>4416</v>
      </c>
      <c r="E4020" s="1049">
        <v>7500</v>
      </c>
      <c r="F4020" s="969">
        <v>10200</v>
      </c>
      <c r="G4020" s="969">
        <v>5610</v>
      </c>
      <c r="H4020" s="969">
        <v>4080</v>
      </c>
      <c r="I4020" s="969">
        <v>3060</v>
      </c>
    </row>
    <row r="4021" spans="1:9" s="324" customFormat="1" ht="40.5">
      <c r="A4021" s="1300"/>
      <c r="B4021" s="1302"/>
      <c r="C4021" s="375" t="s">
        <v>4416</v>
      </c>
      <c r="D4021" s="375" t="s">
        <v>4417</v>
      </c>
      <c r="E4021" s="1049">
        <v>1200</v>
      </c>
      <c r="F4021" s="969">
        <v>1800</v>
      </c>
      <c r="G4021" s="969">
        <v>990</v>
      </c>
      <c r="H4021" s="969">
        <v>720</v>
      </c>
      <c r="I4021" s="969">
        <v>540</v>
      </c>
    </row>
    <row r="4022" spans="1:9" s="324" customFormat="1" ht="40.5">
      <c r="A4022" s="1300"/>
      <c r="B4022" s="1302"/>
      <c r="C4022" s="375" t="s">
        <v>4417</v>
      </c>
      <c r="D4022" s="375" t="s">
        <v>4418</v>
      </c>
      <c r="E4022" s="1049">
        <v>900</v>
      </c>
      <c r="F4022" s="969">
        <v>1600</v>
      </c>
      <c r="G4022" s="969">
        <v>880</v>
      </c>
      <c r="H4022" s="969">
        <v>640</v>
      </c>
      <c r="I4022" s="969">
        <v>480</v>
      </c>
    </row>
    <row r="4023" spans="1:9" s="324" customFormat="1" ht="20.25">
      <c r="A4023" s="1300"/>
      <c r="B4023" s="1302"/>
      <c r="C4023" s="375" t="s">
        <v>4418</v>
      </c>
      <c r="D4023" s="375" t="s">
        <v>4419</v>
      </c>
      <c r="E4023" s="1049">
        <v>850</v>
      </c>
      <c r="F4023" s="969">
        <v>1300</v>
      </c>
      <c r="G4023" s="969">
        <v>720</v>
      </c>
      <c r="H4023" s="969">
        <v>520</v>
      </c>
      <c r="I4023" s="969">
        <v>390</v>
      </c>
    </row>
    <row r="4024" spans="1:9" s="324" customFormat="1" ht="60.75">
      <c r="A4024" s="1300">
        <v>5</v>
      </c>
      <c r="B4024" s="1302" t="s">
        <v>4420</v>
      </c>
      <c r="C4024" s="375" t="s">
        <v>4421</v>
      </c>
      <c r="D4024" s="375" t="s">
        <v>4422</v>
      </c>
      <c r="E4024" s="1049">
        <v>1200</v>
      </c>
      <c r="F4024" s="969">
        <v>1800</v>
      </c>
      <c r="G4024" s="969">
        <v>990</v>
      </c>
      <c r="H4024" s="969">
        <v>720</v>
      </c>
      <c r="I4024" s="969">
        <v>540</v>
      </c>
    </row>
    <row r="4025" spans="1:9" s="324" customFormat="1" ht="58.15" customHeight="1">
      <c r="A4025" s="1300"/>
      <c r="B4025" s="1302"/>
      <c r="C4025" s="375" t="s">
        <v>4421</v>
      </c>
      <c r="D4025" s="375" t="s">
        <v>4423</v>
      </c>
      <c r="E4025" s="1049">
        <v>2400</v>
      </c>
      <c r="F4025" s="969">
        <v>3000</v>
      </c>
      <c r="G4025" s="969">
        <v>1650</v>
      </c>
      <c r="H4025" s="969">
        <v>1200</v>
      </c>
      <c r="I4025" s="969">
        <v>900</v>
      </c>
    </row>
    <row r="4026" spans="1:9" s="324" customFormat="1" ht="20.25">
      <c r="A4026" s="1300"/>
      <c r="B4026" s="1302"/>
      <c r="C4026" s="375" t="s">
        <v>4424</v>
      </c>
      <c r="D4026" s="375" t="s">
        <v>4423</v>
      </c>
      <c r="E4026" s="1049">
        <v>800</v>
      </c>
      <c r="F4026" s="969">
        <v>1200</v>
      </c>
      <c r="G4026" s="969">
        <v>660</v>
      </c>
      <c r="H4026" s="969">
        <v>480</v>
      </c>
      <c r="I4026" s="969">
        <v>0</v>
      </c>
    </row>
    <row r="4027" spans="1:9" s="324" customFormat="1" ht="17.25" customHeight="1">
      <c r="A4027" s="1300"/>
      <c r="B4027" s="1302"/>
      <c r="C4027" s="1302" t="s">
        <v>4425</v>
      </c>
      <c r="D4027" s="1302"/>
      <c r="E4027" s="1049">
        <v>3000</v>
      </c>
      <c r="F4027" s="969">
        <v>3200</v>
      </c>
      <c r="G4027" s="969">
        <v>1760</v>
      </c>
      <c r="H4027" s="969">
        <v>1280</v>
      </c>
      <c r="I4027" s="969">
        <v>960</v>
      </c>
    </row>
    <row r="4028" spans="1:9" s="324" customFormat="1" ht="17.25" customHeight="1">
      <c r="A4028" s="1300">
        <v>6</v>
      </c>
      <c r="B4028" s="1302" t="s">
        <v>4426</v>
      </c>
      <c r="C4028" s="375" t="s">
        <v>4427</v>
      </c>
      <c r="D4028" s="375" t="s">
        <v>4428</v>
      </c>
      <c r="E4028" s="1049">
        <v>1800</v>
      </c>
      <c r="F4028" s="969">
        <v>3000</v>
      </c>
      <c r="G4028" s="969">
        <v>1490</v>
      </c>
      <c r="H4028" s="969">
        <v>1080</v>
      </c>
      <c r="I4028" s="969">
        <v>810</v>
      </c>
    </row>
    <row r="4029" spans="1:9" s="324" customFormat="1" ht="20.25">
      <c r="A4029" s="1300"/>
      <c r="B4029" s="1302"/>
      <c r="C4029" s="375" t="s">
        <v>4428</v>
      </c>
      <c r="D4029" s="375" t="s">
        <v>4429</v>
      </c>
      <c r="E4029" s="1049">
        <v>1500</v>
      </c>
      <c r="F4029" s="969">
        <v>2300</v>
      </c>
      <c r="G4029" s="969">
        <v>1270</v>
      </c>
      <c r="H4029" s="969">
        <v>920</v>
      </c>
      <c r="I4029" s="969">
        <v>690</v>
      </c>
    </row>
    <row r="4030" spans="1:9" s="324" customFormat="1" ht="50.45" customHeight="1">
      <c r="A4030" s="1300"/>
      <c r="B4030" s="1302"/>
      <c r="C4030" s="375" t="s">
        <v>4429</v>
      </c>
      <c r="D4030" s="375" t="s">
        <v>4430</v>
      </c>
      <c r="E4030" s="1049">
        <v>1500</v>
      </c>
      <c r="F4030" s="969">
        <v>2000</v>
      </c>
      <c r="G4030" s="969">
        <v>1100</v>
      </c>
      <c r="H4030" s="969">
        <v>800</v>
      </c>
      <c r="I4030" s="969">
        <v>600</v>
      </c>
    </row>
    <row r="4031" spans="1:9" s="324" customFormat="1" ht="17.25" customHeight="1">
      <c r="A4031" s="1300"/>
      <c r="B4031" s="1302"/>
      <c r="C4031" s="1302" t="s">
        <v>4431</v>
      </c>
      <c r="D4031" s="1302"/>
      <c r="E4031" s="1049">
        <v>3500</v>
      </c>
      <c r="F4031" s="969">
        <v>3500</v>
      </c>
      <c r="G4031" s="969">
        <v>1930</v>
      </c>
      <c r="H4031" s="969">
        <v>1400</v>
      </c>
      <c r="I4031" s="969">
        <v>1050</v>
      </c>
    </row>
    <row r="4032" spans="1:9" s="324" customFormat="1" ht="20.25">
      <c r="A4032" s="376">
        <v>7</v>
      </c>
      <c r="B4032" s="375" t="s">
        <v>4432</v>
      </c>
      <c r="C4032" s="1301" t="s">
        <v>4218</v>
      </c>
      <c r="D4032" s="1301"/>
      <c r="E4032" s="1049">
        <v>7000</v>
      </c>
      <c r="F4032" s="969">
        <v>10500</v>
      </c>
      <c r="G4032" s="969">
        <v>5780</v>
      </c>
      <c r="H4032" s="969">
        <v>4200</v>
      </c>
      <c r="I4032" s="969">
        <v>3150</v>
      </c>
    </row>
    <row r="4033" spans="1:9" s="324" customFormat="1" ht="17.25" customHeight="1">
      <c r="A4033" s="376">
        <v>8</v>
      </c>
      <c r="B4033" s="1301" t="s">
        <v>4433</v>
      </c>
      <c r="C4033" s="1301"/>
      <c r="D4033" s="1301"/>
      <c r="E4033" s="1049">
        <v>400</v>
      </c>
      <c r="F4033" s="969">
        <v>600</v>
      </c>
      <c r="G4033" s="969">
        <v>0</v>
      </c>
      <c r="H4033" s="969">
        <v>0</v>
      </c>
      <c r="I4033" s="969">
        <v>0</v>
      </c>
    </row>
    <row r="4034" spans="1:9" s="324" customFormat="1" ht="40.5">
      <c r="A4034" s="376">
        <v>9</v>
      </c>
      <c r="B4034" s="375" t="s">
        <v>4434</v>
      </c>
      <c r="C4034" s="375" t="s">
        <v>4435</v>
      </c>
      <c r="D4034" s="375" t="s">
        <v>4436</v>
      </c>
      <c r="E4034" s="1049">
        <v>800</v>
      </c>
      <c r="F4034" s="969">
        <v>1000</v>
      </c>
      <c r="G4034" s="969">
        <v>550</v>
      </c>
      <c r="H4034" s="969">
        <v>400</v>
      </c>
      <c r="I4034" s="969">
        <v>0</v>
      </c>
    </row>
    <row r="4035" spans="1:9" s="324" customFormat="1" ht="17.25" customHeight="1">
      <c r="A4035" s="1300">
        <v>10</v>
      </c>
      <c r="B4035" s="1301" t="s">
        <v>4437</v>
      </c>
      <c r="C4035" s="375" t="s">
        <v>4438</v>
      </c>
      <c r="D4035" s="375" t="s">
        <v>4439</v>
      </c>
      <c r="E4035" s="1049">
        <v>1500</v>
      </c>
      <c r="F4035" s="969">
        <v>2000</v>
      </c>
      <c r="G4035" s="969">
        <v>1100</v>
      </c>
      <c r="H4035" s="969">
        <v>800</v>
      </c>
      <c r="I4035" s="969">
        <v>600</v>
      </c>
    </row>
    <row r="4036" spans="1:9" s="324" customFormat="1" ht="60.75">
      <c r="A4036" s="1300"/>
      <c r="B4036" s="1301"/>
      <c r="C4036" s="375" t="s">
        <v>4440</v>
      </c>
      <c r="D4036" s="375" t="s">
        <v>4441</v>
      </c>
      <c r="E4036" s="1049">
        <v>1300</v>
      </c>
      <c r="F4036" s="969">
        <v>1700</v>
      </c>
      <c r="G4036" s="969">
        <v>940</v>
      </c>
      <c r="H4036" s="969">
        <v>680</v>
      </c>
      <c r="I4036" s="969">
        <v>510</v>
      </c>
    </row>
    <row r="4037" spans="1:9" s="324" customFormat="1" ht="30" customHeight="1">
      <c r="A4037" s="1300"/>
      <c r="B4037" s="1301"/>
      <c r="C4037" s="375" t="s">
        <v>4441</v>
      </c>
      <c r="D4037" s="375" t="s">
        <v>4442</v>
      </c>
      <c r="E4037" s="1049">
        <v>0</v>
      </c>
      <c r="F4037" s="969">
        <v>1400</v>
      </c>
      <c r="G4037" s="969">
        <v>770</v>
      </c>
      <c r="H4037" s="969">
        <v>560</v>
      </c>
      <c r="I4037" s="969">
        <v>420</v>
      </c>
    </row>
    <row r="4038" spans="1:9" s="324" customFormat="1" ht="20.25">
      <c r="A4038" s="1300"/>
      <c r="B4038" s="1301"/>
      <c r="C4038" s="375" t="s">
        <v>4442</v>
      </c>
      <c r="D4038" s="375" t="s">
        <v>2731</v>
      </c>
      <c r="E4038" s="1049">
        <v>0</v>
      </c>
      <c r="F4038" s="969">
        <v>1100</v>
      </c>
      <c r="G4038" s="969">
        <v>610</v>
      </c>
      <c r="H4038" s="969">
        <v>440</v>
      </c>
      <c r="I4038" s="969">
        <v>0</v>
      </c>
    </row>
    <row r="4039" spans="1:9" s="324" customFormat="1" ht="17.25" customHeight="1">
      <c r="A4039" s="1300">
        <v>11</v>
      </c>
      <c r="B4039" s="1301" t="s">
        <v>4443</v>
      </c>
      <c r="C4039" s="375" t="s">
        <v>1430</v>
      </c>
      <c r="D4039" s="375" t="s">
        <v>4444</v>
      </c>
      <c r="E4039" s="1049">
        <v>1870</v>
      </c>
      <c r="F4039" s="969">
        <v>2700</v>
      </c>
      <c r="G4039" s="969">
        <v>1490</v>
      </c>
      <c r="H4039" s="969">
        <v>1080</v>
      </c>
      <c r="I4039" s="969">
        <v>810</v>
      </c>
    </row>
    <row r="4040" spans="1:9" s="324" customFormat="1" ht="20.25">
      <c r="A4040" s="1300"/>
      <c r="B4040" s="1301"/>
      <c r="C4040" s="375" t="s">
        <v>4444</v>
      </c>
      <c r="D4040" s="375" t="s">
        <v>2731</v>
      </c>
      <c r="E4040" s="1049">
        <v>0</v>
      </c>
      <c r="F4040" s="969">
        <v>2000</v>
      </c>
      <c r="G4040" s="969">
        <v>1100</v>
      </c>
      <c r="H4040" s="969">
        <v>800</v>
      </c>
      <c r="I4040" s="969">
        <v>600</v>
      </c>
    </row>
    <row r="4041" spans="1:9" s="324" customFormat="1" ht="17.25" customHeight="1">
      <c r="A4041" s="1300">
        <v>12</v>
      </c>
      <c r="B4041" s="1301" t="s">
        <v>4445</v>
      </c>
      <c r="C4041" s="375" t="s">
        <v>4446</v>
      </c>
      <c r="D4041" s="375" t="s">
        <v>4447</v>
      </c>
      <c r="E4041" s="1049">
        <v>1500</v>
      </c>
      <c r="F4041" s="969">
        <v>1500</v>
      </c>
      <c r="G4041" s="969">
        <v>830</v>
      </c>
      <c r="H4041" s="969">
        <v>600</v>
      </c>
      <c r="I4041" s="969">
        <v>450</v>
      </c>
    </row>
    <row r="4042" spans="1:9" s="324" customFormat="1" ht="40.5">
      <c r="A4042" s="1300"/>
      <c r="B4042" s="1301"/>
      <c r="C4042" s="375" t="s">
        <v>4448</v>
      </c>
      <c r="D4042" s="375" t="s">
        <v>4449</v>
      </c>
      <c r="E4042" s="1049">
        <v>1500</v>
      </c>
      <c r="F4042" s="969">
        <v>1500</v>
      </c>
      <c r="G4042" s="969">
        <v>830</v>
      </c>
      <c r="H4042" s="969">
        <v>600</v>
      </c>
      <c r="I4042" s="969">
        <v>450</v>
      </c>
    </row>
    <row r="4043" spans="1:9" s="324" customFormat="1" ht="61.15" customHeight="1">
      <c r="A4043" s="376">
        <v>13</v>
      </c>
      <c r="B4043" s="1301" t="s">
        <v>4450</v>
      </c>
      <c r="C4043" s="1301"/>
      <c r="D4043" s="1301"/>
      <c r="E4043" s="1049">
        <v>540</v>
      </c>
      <c r="F4043" s="969">
        <v>1400</v>
      </c>
      <c r="G4043" s="969">
        <v>770</v>
      </c>
      <c r="H4043" s="969">
        <v>560</v>
      </c>
      <c r="I4043" s="969">
        <v>420</v>
      </c>
    </row>
    <row r="4044" spans="1:9" s="324" customFormat="1" ht="17.25" customHeight="1">
      <c r="A4044" s="376">
        <v>14</v>
      </c>
      <c r="B4044" s="1301" t="s">
        <v>4451</v>
      </c>
      <c r="C4044" s="1301"/>
      <c r="D4044" s="1301"/>
      <c r="E4044" s="1049">
        <v>480</v>
      </c>
      <c r="F4044" s="969">
        <v>800</v>
      </c>
      <c r="G4044" s="969">
        <v>440</v>
      </c>
      <c r="H4044" s="969">
        <v>0</v>
      </c>
      <c r="I4044" s="969">
        <v>0</v>
      </c>
    </row>
    <row r="4045" spans="1:9" s="324" customFormat="1" ht="17.25" customHeight="1">
      <c r="A4045" s="376">
        <v>15</v>
      </c>
      <c r="B4045" s="1301" t="s">
        <v>4452</v>
      </c>
      <c r="C4045" s="1301"/>
      <c r="D4045" s="1301"/>
      <c r="E4045" s="1049">
        <v>540</v>
      </c>
      <c r="F4045" s="969">
        <v>1400</v>
      </c>
      <c r="G4045" s="969">
        <v>770</v>
      </c>
      <c r="H4045" s="969">
        <v>560</v>
      </c>
      <c r="I4045" s="969">
        <v>420</v>
      </c>
    </row>
    <row r="4046" spans="1:9" s="324" customFormat="1" ht="17.25" customHeight="1">
      <c r="A4046" s="376">
        <v>16</v>
      </c>
      <c r="B4046" s="1301" t="s">
        <v>4453</v>
      </c>
      <c r="C4046" s="1301"/>
      <c r="D4046" s="1301"/>
      <c r="E4046" s="1049">
        <v>420</v>
      </c>
      <c r="F4046" s="969">
        <v>635</v>
      </c>
      <c r="G4046" s="969">
        <v>0</v>
      </c>
      <c r="H4046" s="969">
        <v>0</v>
      </c>
      <c r="I4046" s="969">
        <v>0</v>
      </c>
    </row>
    <row r="4047" spans="1:9" s="324" customFormat="1" ht="17.25" customHeight="1">
      <c r="A4047" s="376">
        <v>17</v>
      </c>
      <c r="B4047" s="1301" t="s">
        <v>4454</v>
      </c>
      <c r="C4047" s="1301"/>
      <c r="D4047" s="1301"/>
      <c r="E4047" s="1049">
        <v>360</v>
      </c>
      <c r="F4047" s="969">
        <v>550</v>
      </c>
      <c r="G4047" s="969">
        <v>0</v>
      </c>
      <c r="H4047" s="969">
        <v>0</v>
      </c>
      <c r="I4047" s="969">
        <v>0</v>
      </c>
    </row>
    <row r="4048" spans="1:9" s="324" customFormat="1" ht="17.25" customHeight="1">
      <c r="A4048" s="376">
        <v>18</v>
      </c>
      <c r="B4048" s="1301" t="s">
        <v>4455</v>
      </c>
      <c r="C4048" s="1301"/>
      <c r="D4048" s="1301"/>
      <c r="E4048" s="1049">
        <v>260</v>
      </c>
      <c r="F4048" s="969">
        <v>390</v>
      </c>
      <c r="G4048" s="969">
        <v>0</v>
      </c>
      <c r="H4048" s="969">
        <v>0</v>
      </c>
      <c r="I4048" s="969">
        <v>0</v>
      </c>
    </row>
    <row r="4049" spans="1:9" s="324" customFormat="1" ht="17.25" customHeight="1">
      <c r="A4049" s="376">
        <v>19</v>
      </c>
      <c r="B4049" s="1301" t="s">
        <v>4456</v>
      </c>
      <c r="C4049" s="1301"/>
      <c r="D4049" s="1301"/>
      <c r="E4049" s="1049">
        <v>360</v>
      </c>
      <c r="F4049" s="969">
        <v>550</v>
      </c>
      <c r="G4049" s="969">
        <v>0</v>
      </c>
      <c r="H4049" s="969">
        <v>0</v>
      </c>
      <c r="I4049" s="969">
        <v>0</v>
      </c>
    </row>
    <row r="4050" spans="1:9" s="324" customFormat="1" ht="17.25" customHeight="1">
      <c r="A4050" s="376">
        <v>20</v>
      </c>
      <c r="B4050" s="1301" t="s">
        <v>4457</v>
      </c>
      <c r="C4050" s="1301"/>
      <c r="D4050" s="1301"/>
      <c r="E4050" s="1049">
        <v>360</v>
      </c>
      <c r="F4050" s="969">
        <v>550</v>
      </c>
      <c r="G4050" s="969">
        <v>0</v>
      </c>
      <c r="H4050" s="969">
        <v>0</v>
      </c>
      <c r="I4050" s="969">
        <v>0</v>
      </c>
    </row>
    <row r="4051" spans="1:9" s="324" customFormat="1" ht="60.75">
      <c r="A4051" s="376">
        <v>21</v>
      </c>
      <c r="B4051" s="375" t="s">
        <v>4458</v>
      </c>
      <c r="C4051" s="375" t="s">
        <v>4459</v>
      </c>
      <c r="D4051" s="375" t="s">
        <v>4460</v>
      </c>
      <c r="E4051" s="1049">
        <v>720</v>
      </c>
      <c r="F4051" s="969">
        <v>1100</v>
      </c>
      <c r="G4051" s="969">
        <v>610</v>
      </c>
      <c r="H4051" s="969">
        <v>440</v>
      </c>
      <c r="I4051" s="969">
        <v>0</v>
      </c>
    </row>
    <row r="4052" spans="1:9" s="324" customFormat="1" ht="17.25" customHeight="1">
      <c r="A4052" s="378">
        <v>22</v>
      </c>
      <c r="B4052" s="1301" t="s">
        <v>4461</v>
      </c>
      <c r="C4052" s="1301"/>
      <c r="D4052" s="1301"/>
      <c r="E4052" s="1049">
        <v>300</v>
      </c>
      <c r="F4052" s="969">
        <v>500</v>
      </c>
      <c r="G4052" s="969">
        <v>0</v>
      </c>
      <c r="H4052" s="969">
        <v>0</v>
      </c>
      <c r="I4052" s="969">
        <v>0</v>
      </c>
    </row>
    <row r="4053" spans="1:9" s="324" customFormat="1" ht="17.25" customHeight="1">
      <c r="A4053" s="378">
        <v>23</v>
      </c>
      <c r="B4053" s="1301" t="s">
        <v>4462</v>
      </c>
      <c r="C4053" s="1301"/>
      <c r="D4053" s="1301"/>
      <c r="E4053" s="1049">
        <v>540</v>
      </c>
      <c r="F4053" s="969">
        <v>1000</v>
      </c>
      <c r="G4053" s="969">
        <v>550</v>
      </c>
      <c r="H4053" s="969">
        <v>400</v>
      </c>
      <c r="I4053" s="969">
        <v>0</v>
      </c>
    </row>
    <row r="4054" spans="1:9" s="324" customFormat="1" ht="17.25" customHeight="1">
      <c r="A4054" s="378">
        <v>24</v>
      </c>
      <c r="B4054" s="1301" t="s">
        <v>4463</v>
      </c>
      <c r="C4054" s="1301"/>
      <c r="D4054" s="1301"/>
      <c r="E4054" s="1049">
        <v>300</v>
      </c>
      <c r="F4054" s="969">
        <v>500</v>
      </c>
      <c r="G4054" s="969">
        <v>0</v>
      </c>
      <c r="H4054" s="969">
        <v>0</v>
      </c>
      <c r="I4054" s="969">
        <v>0</v>
      </c>
    </row>
    <row r="4055" spans="1:9" s="324" customFormat="1" ht="17.25" customHeight="1">
      <c r="A4055" s="378">
        <v>25</v>
      </c>
      <c r="B4055" s="1301" t="s">
        <v>4464</v>
      </c>
      <c r="C4055" s="1301"/>
      <c r="D4055" s="1301"/>
      <c r="E4055" s="1049">
        <v>360</v>
      </c>
      <c r="F4055" s="969">
        <v>550</v>
      </c>
      <c r="G4055" s="969">
        <v>0</v>
      </c>
      <c r="H4055" s="969">
        <v>0</v>
      </c>
      <c r="I4055" s="969">
        <v>0</v>
      </c>
    </row>
    <row r="4056" spans="1:9" s="324" customFormat="1" ht="17.25" customHeight="1">
      <c r="A4056" s="1303">
        <v>26</v>
      </c>
      <c r="B4056" s="1306" t="s">
        <v>4465</v>
      </c>
      <c r="C4056" s="379" t="s">
        <v>4466</v>
      </c>
      <c r="D4056" s="379"/>
      <c r="E4056" s="1049">
        <v>10500</v>
      </c>
      <c r="F4056" s="969">
        <v>10500</v>
      </c>
      <c r="G4056" s="969">
        <v>0</v>
      </c>
      <c r="H4056" s="969">
        <v>0</v>
      </c>
      <c r="I4056" s="969">
        <v>0</v>
      </c>
    </row>
    <row r="4057" spans="1:9" s="324" customFormat="1" ht="20.25">
      <c r="A4057" s="1304"/>
      <c r="B4057" s="1307"/>
      <c r="C4057" s="379" t="s">
        <v>4467</v>
      </c>
      <c r="D4057" s="379"/>
      <c r="E4057" s="1049">
        <v>5500</v>
      </c>
      <c r="F4057" s="969">
        <v>5500</v>
      </c>
      <c r="G4057" s="969">
        <v>0</v>
      </c>
      <c r="H4057" s="969">
        <v>0</v>
      </c>
      <c r="I4057" s="969">
        <v>0</v>
      </c>
    </row>
    <row r="4058" spans="1:9" s="324" customFormat="1" ht="18" customHeight="1">
      <c r="A4058" s="1304"/>
      <c r="B4058" s="1307"/>
      <c r="C4058" s="379" t="s">
        <v>4468</v>
      </c>
      <c r="D4058" s="379"/>
      <c r="E4058" s="1049">
        <v>5500</v>
      </c>
      <c r="F4058" s="969">
        <v>5500</v>
      </c>
      <c r="G4058" s="969">
        <v>0</v>
      </c>
      <c r="H4058" s="969">
        <v>0</v>
      </c>
      <c r="I4058" s="969">
        <v>0</v>
      </c>
    </row>
    <row r="4059" spans="1:9" s="324" customFormat="1" ht="20.25">
      <c r="A4059" s="1305"/>
      <c r="B4059" s="1308"/>
      <c r="C4059" s="379" t="s">
        <v>4469</v>
      </c>
      <c r="D4059" s="379"/>
      <c r="E4059" s="1049">
        <v>5500</v>
      </c>
      <c r="F4059" s="969">
        <v>5500</v>
      </c>
      <c r="G4059" s="969">
        <v>0</v>
      </c>
      <c r="H4059" s="969">
        <v>0</v>
      </c>
      <c r="I4059" s="969">
        <v>0</v>
      </c>
    </row>
    <row r="4060" spans="1:9" s="324" customFormat="1" ht="17.25">
      <c r="A4060" s="322">
        <v>67</v>
      </c>
      <c r="B4060" s="323" t="s">
        <v>4470</v>
      </c>
      <c r="C4060" s="330"/>
      <c r="D4060" s="330"/>
      <c r="E4060" s="1049">
        <v>0</v>
      </c>
      <c r="F4060" s="969"/>
      <c r="G4060" s="969"/>
      <c r="H4060" s="969"/>
      <c r="I4060" s="969"/>
    </row>
    <row r="4061" spans="1:9" s="324" customFormat="1" ht="17.25" customHeight="1">
      <c r="A4061" s="1244">
        <v>1</v>
      </c>
      <c r="B4061" s="1251" t="s">
        <v>4471</v>
      </c>
      <c r="C4061" s="325" t="s">
        <v>4472</v>
      </c>
      <c r="D4061" s="325" t="s">
        <v>4473</v>
      </c>
      <c r="E4061" s="1049">
        <v>4200</v>
      </c>
      <c r="F4061" s="969">
        <v>6500</v>
      </c>
      <c r="G4061" s="969">
        <v>3900</v>
      </c>
      <c r="H4061" s="969">
        <v>2930</v>
      </c>
      <c r="I4061" s="969">
        <v>1625</v>
      </c>
    </row>
    <row r="4062" spans="1:9" s="324" customFormat="1" ht="18" customHeight="1">
      <c r="A4062" s="1245"/>
      <c r="B4062" s="1252"/>
      <c r="C4062" s="325" t="s">
        <v>4473</v>
      </c>
      <c r="D4062" s="325" t="s">
        <v>4474</v>
      </c>
      <c r="E4062" s="1049">
        <v>6300</v>
      </c>
      <c r="F4062" s="969">
        <v>6900</v>
      </c>
      <c r="G4062" s="969">
        <v>4140</v>
      </c>
      <c r="H4062" s="969">
        <v>3110</v>
      </c>
      <c r="I4062" s="969">
        <v>1725</v>
      </c>
    </row>
    <row r="4063" spans="1:9" s="324" customFormat="1" ht="31.5">
      <c r="A4063" s="1246"/>
      <c r="B4063" s="1253"/>
      <c r="C4063" s="325" t="s">
        <v>4475</v>
      </c>
      <c r="D4063" s="325" t="s">
        <v>4476</v>
      </c>
      <c r="E4063" s="1049">
        <v>1100</v>
      </c>
      <c r="F4063" s="969">
        <v>1600</v>
      </c>
      <c r="G4063" s="969">
        <v>960</v>
      </c>
      <c r="H4063" s="969">
        <v>720</v>
      </c>
      <c r="I4063" s="969">
        <v>400</v>
      </c>
    </row>
    <row r="4064" spans="1:9" s="324" customFormat="1" ht="18" customHeight="1">
      <c r="A4064" s="1244">
        <v>2</v>
      </c>
      <c r="B4064" s="1251" t="s">
        <v>4477</v>
      </c>
      <c r="C4064" s="325" t="s">
        <v>4478</v>
      </c>
      <c r="D4064" s="325" t="s">
        <v>4479</v>
      </c>
      <c r="E4064" s="1049">
        <v>660</v>
      </c>
      <c r="F4064" s="969">
        <v>700</v>
      </c>
      <c r="G4064" s="969">
        <v>420</v>
      </c>
      <c r="H4064" s="969">
        <v>320</v>
      </c>
      <c r="I4064" s="969">
        <v>0</v>
      </c>
    </row>
    <row r="4065" spans="1:9" s="324" customFormat="1" ht="17.25">
      <c r="A4065" s="1246"/>
      <c r="B4065" s="1253"/>
      <c r="C4065" s="325" t="s">
        <v>4479</v>
      </c>
      <c r="D4065" s="325" t="s">
        <v>4480</v>
      </c>
      <c r="E4065" s="1049">
        <v>580</v>
      </c>
      <c r="F4065" s="969">
        <v>600</v>
      </c>
      <c r="G4065" s="969">
        <v>360</v>
      </c>
      <c r="H4065" s="969">
        <v>270</v>
      </c>
      <c r="I4065" s="969">
        <v>0</v>
      </c>
    </row>
    <row r="4066" spans="1:9" s="324" customFormat="1" ht="18" customHeight="1">
      <c r="A4066" s="1244">
        <v>3</v>
      </c>
      <c r="B4066" s="1251" t="s">
        <v>4481</v>
      </c>
      <c r="C4066" s="325" t="s">
        <v>4482</v>
      </c>
      <c r="D4066" s="325" t="s">
        <v>4483</v>
      </c>
      <c r="E4066" s="1049">
        <v>530</v>
      </c>
      <c r="F4066" s="969">
        <v>600</v>
      </c>
      <c r="G4066" s="969">
        <v>360</v>
      </c>
      <c r="H4066" s="969">
        <v>0</v>
      </c>
      <c r="I4066" s="969">
        <v>0</v>
      </c>
    </row>
    <row r="4067" spans="1:9" s="324" customFormat="1" ht="31.5">
      <c r="A4067" s="1246"/>
      <c r="B4067" s="1253"/>
      <c r="C4067" s="325" t="s">
        <v>4483</v>
      </c>
      <c r="D4067" s="325" t="s">
        <v>4484</v>
      </c>
      <c r="E4067" s="1049">
        <v>400</v>
      </c>
      <c r="F4067" s="969">
        <v>400</v>
      </c>
      <c r="G4067" s="969">
        <v>0</v>
      </c>
      <c r="H4067" s="969">
        <v>0</v>
      </c>
      <c r="I4067" s="969">
        <v>0</v>
      </c>
    </row>
    <row r="4068" spans="1:9" s="324" customFormat="1" ht="17.25" customHeight="1">
      <c r="A4068" s="1244">
        <v>4</v>
      </c>
      <c r="B4068" s="1314" t="s">
        <v>4485</v>
      </c>
      <c r="C4068" s="325" t="s">
        <v>4309</v>
      </c>
      <c r="D4068" s="325" t="s">
        <v>4479</v>
      </c>
      <c r="E4068" s="1049">
        <v>600</v>
      </c>
      <c r="F4068" s="969">
        <v>700</v>
      </c>
      <c r="G4068" s="969">
        <v>420</v>
      </c>
      <c r="H4068" s="969">
        <v>315</v>
      </c>
      <c r="I4068" s="969">
        <v>0</v>
      </c>
    </row>
    <row r="4069" spans="1:9" s="324" customFormat="1" ht="18" customHeight="1">
      <c r="A4069" s="1246"/>
      <c r="B4069" s="1315"/>
      <c r="C4069" s="325" t="s">
        <v>4479</v>
      </c>
      <c r="D4069" s="325" t="s">
        <v>4486</v>
      </c>
      <c r="E4069" s="1049">
        <v>480</v>
      </c>
      <c r="F4069" s="969">
        <v>500</v>
      </c>
      <c r="G4069" s="969">
        <v>300</v>
      </c>
      <c r="H4069" s="969">
        <v>0</v>
      </c>
      <c r="I4069" s="969">
        <v>0</v>
      </c>
    </row>
    <row r="4070" spans="1:9" s="324" customFormat="1" ht="17.25" customHeight="1">
      <c r="A4070" s="1244">
        <v>5</v>
      </c>
      <c r="B4070" s="1314" t="s">
        <v>4487</v>
      </c>
      <c r="C4070" s="325" t="s">
        <v>566</v>
      </c>
      <c r="D4070" s="325" t="s">
        <v>4428</v>
      </c>
      <c r="E4070" s="1049">
        <v>360</v>
      </c>
      <c r="F4070" s="969">
        <v>400</v>
      </c>
      <c r="G4070" s="969">
        <v>0</v>
      </c>
      <c r="H4070" s="969">
        <v>0</v>
      </c>
      <c r="I4070" s="969">
        <v>0</v>
      </c>
    </row>
    <row r="4071" spans="1:9" s="324" customFormat="1" ht="17.25">
      <c r="A4071" s="1246"/>
      <c r="B4071" s="1315"/>
      <c r="C4071" s="325" t="s">
        <v>4488</v>
      </c>
      <c r="D4071" s="325" t="s">
        <v>4489</v>
      </c>
      <c r="E4071" s="1049">
        <v>300</v>
      </c>
      <c r="F4071" s="969">
        <v>300</v>
      </c>
      <c r="G4071" s="969">
        <v>0</v>
      </c>
      <c r="H4071" s="969">
        <v>0</v>
      </c>
      <c r="I4071" s="969">
        <v>0</v>
      </c>
    </row>
    <row r="4072" spans="1:9" s="324" customFormat="1" ht="17.25" customHeight="1">
      <c r="A4072" s="1244">
        <v>6</v>
      </c>
      <c r="B4072" s="1314" t="s">
        <v>4490</v>
      </c>
      <c r="C4072" s="325" t="s">
        <v>4491</v>
      </c>
      <c r="D4072" s="325" t="s">
        <v>4492</v>
      </c>
      <c r="E4072" s="1049">
        <v>360</v>
      </c>
      <c r="F4072" s="969">
        <v>400</v>
      </c>
      <c r="G4072" s="969">
        <v>0</v>
      </c>
      <c r="H4072" s="969">
        <v>0</v>
      </c>
      <c r="I4072" s="969">
        <v>0</v>
      </c>
    </row>
    <row r="4073" spans="1:9" s="324" customFormat="1" ht="17.25">
      <c r="A4073" s="1246"/>
      <c r="B4073" s="1315"/>
      <c r="C4073" s="325" t="s">
        <v>4493</v>
      </c>
      <c r="D4073" s="325" t="s">
        <v>4489</v>
      </c>
      <c r="E4073" s="1049">
        <v>300</v>
      </c>
      <c r="F4073" s="969">
        <v>300</v>
      </c>
      <c r="G4073" s="969">
        <v>0</v>
      </c>
      <c r="H4073" s="969">
        <v>0</v>
      </c>
      <c r="I4073" s="969">
        <v>0</v>
      </c>
    </row>
    <row r="4074" spans="1:9" s="324" customFormat="1" ht="17.25" customHeight="1">
      <c r="A4074" s="1244">
        <v>7</v>
      </c>
      <c r="B4074" s="1251" t="s">
        <v>4494</v>
      </c>
      <c r="C4074" s="325" t="s">
        <v>4309</v>
      </c>
      <c r="D4074" s="325" t="s">
        <v>4428</v>
      </c>
      <c r="E4074" s="1049">
        <v>920</v>
      </c>
      <c r="F4074" s="969">
        <v>1000</v>
      </c>
      <c r="G4074" s="969">
        <v>600</v>
      </c>
      <c r="H4074" s="969">
        <v>450</v>
      </c>
      <c r="I4074" s="969">
        <v>0</v>
      </c>
    </row>
    <row r="4075" spans="1:9" s="324" customFormat="1" ht="17.25">
      <c r="A4075" s="1245"/>
      <c r="B4075" s="1252"/>
      <c r="C4075" s="325" t="s">
        <v>4495</v>
      </c>
      <c r="D4075" s="325" t="s">
        <v>4496</v>
      </c>
      <c r="E4075" s="1049">
        <v>660</v>
      </c>
      <c r="F4075" s="969">
        <v>700</v>
      </c>
      <c r="G4075" s="969">
        <v>420</v>
      </c>
      <c r="H4075" s="969">
        <v>320</v>
      </c>
      <c r="I4075" s="969">
        <v>0</v>
      </c>
    </row>
    <row r="4076" spans="1:9" s="324" customFormat="1" ht="17.25">
      <c r="A4076" s="1246"/>
      <c r="B4076" s="1253"/>
      <c r="C4076" s="325" t="s">
        <v>4496</v>
      </c>
      <c r="D4076" s="325" t="s">
        <v>4497</v>
      </c>
      <c r="E4076" s="1049">
        <v>480</v>
      </c>
      <c r="F4076" s="969">
        <v>500</v>
      </c>
      <c r="G4076" s="969">
        <v>300</v>
      </c>
      <c r="H4076" s="969">
        <v>0</v>
      </c>
      <c r="I4076" s="969">
        <v>0</v>
      </c>
    </row>
    <row r="4077" spans="1:9" s="324" customFormat="1" ht="17.25" customHeight="1">
      <c r="A4077" s="1244">
        <v>8</v>
      </c>
      <c r="B4077" s="1251" t="s">
        <v>4498</v>
      </c>
      <c r="C4077" s="325" t="s">
        <v>4309</v>
      </c>
      <c r="D4077" s="325" t="s">
        <v>4428</v>
      </c>
      <c r="E4077" s="1049">
        <v>600</v>
      </c>
      <c r="F4077" s="969">
        <v>700</v>
      </c>
      <c r="G4077" s="969">
        <v>420</v>
      </c>
      <c r="H4077" s="969">
        <v>320</v>
      </c>
      <c r="I4077" s="969">
        <v>0</v>
      </c>
    </row>
    <row r="4078" spans="1:9" s="324" customFormat="1" ht="17.25">
      <c r="A4078" s="1245"/>
      <c r="B4078" s="1252"/>
      <c r="C4078" s="325" t="s">
        <v>4495</v>
      </c>
      <c r="D4078" s="325" t="s">
        <v>4496</v>
      </c>
      <c r="E4078" s="1049">
        <v>480</v>
      </c>
      <c r="F4078" s="969">
        <v>500</v>
      </c>
      <c r="G4078" s="969">
        <v>300</v>
      </c>
      <c r="H4078" s="969">
        <v>0</v>
      </c>
      <c r="I4078" s="969">
        <v>0</v>
      </c>
    </row>
    <row r="4079" spans="1:9" s="324" customFormat="1" ht="17.25">
      <c r="A4079" s="1246"/>
      <c r="B4079" s="1253"/>
      <c r="C4079" s="325" t="s">
        <v>4496</v>
      </c>
      <c r="D4079" s="325" t="s">
        <v>881</v>
      </c>
      <c r="E4079" s="1049">
        <v>360</v>
      </c>
      <c r="F4079" s="969">
        <v>400</v>
      </c>
      <c r="G4079" s="969">
        <v>0</v>
      </c>
      <c r="H4079" s="969">
        <v>0</v>
      </c>
      <c r="I4079" s="969">
        <v>0</v>
      </c>
    </row>
    <row r="4080" spans="1:9" s="324" customFormat="1" ht="17.25">
      <c r="A4080" s="326">
        <v>9</v>
      </c>
      <c r="B4080" s="325" t="s">
        <v>4499</v>
      </c>
      <c r="C4080" s="1309" t="s">
        <v>4218</v>
      </c>
      <c r="D4080" s="1310"/>
      <c r="E4080" s="1049">
        <v>1200</v>
      </c>
      <c r="F4080" s="969">
        <v>1600</v>
      </c>
      <c r="G4080" s="969">
        <v>960</v>
      </c>
      <c r="H4080" s="969">
        <v>720</v>
      </c>
      <c r="I4080" s="969">
        <v>400</v>
      </c>
    </row>
    <row r="4081" spans="1:9" s="324" customFormat="1" ht="18" customHeight="1">
      <c r="A4081" s="1244">
        <v>1</v>
      </c>
      <c r="B4081" s="1251" t="s">
        <v>4500</v>
      </c>
      <c r="C4081" s="325" t="s">
        <v>4501</v>
      </c>
      <c r="D4081" s="325" t="s">
        <v>4502</v>
      </c>
      <c r="E4081" s="1049">
        <v>6000</v>
      </c>
      <c r="F4081" s="969">
        <v>6000</v>
      </c>
      <c r="G4081" s="969">
        <v>3600</v>
      </c>
      <c r="H4081" s="969">
        <v>2700</v>
      </c>
      <c r="I4081" s="969">
        <v>1500</v>
      </c>
    </row>
    <row r="4082" spans="1:9" s="324" customFormat="1" ht="31.5">
      <c r="A4082" s="1245"/>
      <c r="B4082" s="1252"/>
      <c r="C4082" s="325" t="s">
        <v>4502</v>
      </c>
      <c r="D4082" s="380" t="s">
        <v>4503</v>
      </c>
      <c r="E4082" s="1049">
        <v>4000</v>
      </c>
      <c r="F4082" s="969">
        <v>4000</v>
      </c>
      <c r="G4082" s="969">
        <v>2400</v>
      </c>
      <c r="H4082" s="969">
        <v>1800</v>
      </c>
      <c r="I4082" s="969">
        <v>1000</v>
      </c>
    </row>
    <row r="4083" spans="1:9" s="324" customFormat="1" ht="31.5">
      <c r="A4083" s="1245"/>
      <c r="B4083" s="1252"/>
      <c r="C4083" s="380" t="s">
        <v>4503</v>
      </c>
      <c r="D4083" s="325" t="s">
        <v>4504</v>
      </c>
      <c r="E4083" s="1049">
        <v>2500</v>
      </c>
      <c r="F4083" s="969">
        <v>2500</v>
      </c>
      <c r="G4083" s="969">
        <v>1500</v>
      </c>
      <c r="H4083" s="969">
        <v>1130</v>
      </c>
      <c r="I4083" s="969">
        <v>625</v>
      </c>
    </row>
    <row r="4084" spans="1:9" s="324" customFormat="1" ht="31.5">
      <c r="A4084" s="1245"/>
      <c r="B4084" s="1252"/>
      <c r="C4084" s="325" t="s">
        <v>4504</v>
      </c>
      <c r="D4084" s="325" t="s">
        <v>4505</v>
      </c>
      <c r="E4084" s="1049">
        <v>1500</v>
      </c>
      <c r="F4084" s="969">
        <v>1500</v>
      </c>
      <c r="G4084" s="969">
        <v>900</v>
      </c>
      <c r="H4084" s="969">
        <v>680</v>
      </c>
      <c r="I4084" s="969">
        <v>375</v>
      </c>
    </row>
    <row r="4085" spans="1:9" s="324" customFormat="1" ht="17.25">
      <c r="A4085" s="1245"/>
      <c r="B4085" s="1252"/>
      <c r="C4085" s="325" t="s">
        <v>4505</v>
      </c>
      <c r="D4085" s="325" t="s">
        <v>4506</v>
      </c>
      <c r="E4085" s="1049">
        <v>1500</v>
      </c>
      <c r="F4085" s="969">
        <v>1500</v>
      </c>
      <c r="G4085" s="969">
        <v>900</v>
      </c>
      <c r="H4085" s="969">
        <v>680</v>
      </c>
      <c r="I4085" s="969">
        <v>375</v>
      </c>
    </row>
    <row r="4086" spans="1:9" s="324" customFormat="1" ht="31.5">
      <c r="A4086" s="1245"/>
      <c r="B4086" s="1252"/>
      <c r="C4086" s="325" t="s">
        <v>4506</v>
      </c>
      <c r="D4086" s="325" t="s">
        <v>4507</v>
      </c>
      <c r="E4086" s="1049">
        <v>1000</v>
      </c>
      <c r="F4086" s="969">
        <v>1000</v>
      </c>
      <c r="G4086" s="969">
        <v>600</v>
      </c>
      <c r="H4086" s="969">
        <v>450</v>
      </c>
      <c r="I4086" s="969">
        <v>250</v>
      </c>
    </row>
    <row r="4087" spans="1:9" s="324" customFormat="1" ht="31.5">
      <c r="A4087" s="1245"/>
      <c r="B4087" s="1252"/>
      <c r="C4087" s="325" t="s">
        <v>4507</v>
      </c>
      <c r="D4087" s="325" t="s">
        <v>4508</v>
      </c>
      <c r="E4087" s="1049">
        <v>1200</v>
      </c>
      <c r="F4087" s="969">
        <v>1200</v>
      </c>
      <c r="G4087" s="969">
        <v>720</v>
      </c>
      <c r="H4087" s="969">
        <v>540</v>
      </c>
      <c r="I4087" s="969">
        <v>300</v>
      </c>
    </row>
    <row r="4088" spans="1:9" s="324" customFormat="1" ht="31.5">
      <c r="A4088" s="1246"/>
      <c r="B4088" s="1253"/>
      <c r="C4088" s="325" t="s">
        <v>4508</v>
      </c>
      <c r="D4088" s="338" t="s">
        <v>4509</v>
      </c>
      <c r="E4088" s="1049">
        <v>1400</v>
      </c>
      <c r="F4088" s="969">
        <v>1400</v>
      </c>
      <c r="G4088" s="969">
        <v>840</v>
      </c>
      <c r="H4088" s="969">
        <v>630</v>
      </c>
      <c r="I4088" s="969">
        <v>350</v>
      </c>
    </row>
    <row r="4089" spans="1:9" s="324" customFormat="1" ht="17.25" customHeight="1">
      <c r="A4089" s="1244">
        <v>2</v>
      </c>
      <c r="B4089" s="1251" t="s">
        <v>4510</v>
      </c>
      <c r="C4089" s="325" t="s">
        <v>4511</v>
      </c>
      <c r="D4089" s="325" t="s">
        <v>881</v>
      </c>
      <c r="E4089" s="1049">
        <v>1500</v>
      </c>
      <c r="F4089" s="969">
        <v>1700</v>
      </c>
      <c r="G4089" s="969">
        <v>1020</v>
      </c>
      <c r="H4089" s="969">
        <v>770</v>
      </c>
      <c r="I4089" s="969">
        <v>425</v>
      </c>
    </row>
    <row r="4090" spans="1:9" s="324" customFormat="1" ht="31.15" customHeight="1">
      <c r="A4090" s="1246"/>
      <c r="B4090" s="1253"/>
      <c r="C4090" s="325" t="s">
        <v>4512</v>
      </c>
      <c r="D4090" s="325" t="s">
        <v>4513</v>
      </c>
      <c r="E4090" s="1049">
        <v>1500</v>
      </c>
      <c r="F4090" s="969">
        <v>1700</v>
      </c>
      <c r="G4090" s="969">
        <v>1020</v>
      </c>
      <c r="H4090" s="969">
        <v>770</v>
      </c>
      <c r="I4090" s="969">
        <v>425</v>
      </c>
    </row>
    <row r="4091" spans="1:9" s="324" customFormat="1" ht="47.25">
      <c r="A4091" s="326">
        <v>3</v>
      </c>
      <c r="B4091" s="325" t="s">
        <v>4514</v>
      </c>
      <c r="C4091" s="325" t="s">
        <v>4515</v>
      </c>
      <c r="D4091" s="325" t="s">
        <v>4516</v>
      </c>
      <c r="E4091" s="1049">
        <v>900</v>
      </c>
      <c r="F4091" s="969">
        <v>1000</v>
      </c>
      <c r="G4091" s="969">
        <v>600</v>
      </c>
      <c r="H4091" s="969">
        <v>450</v>
      </c>
      <c r="I4091" s="969">
        <v>0</v>
      </c>
    </row>
    <row r="4092" spans="1:9" s="324" customFormat="1" ht="17.25">
      <c r="A4092" s="326">
        <v>4</v>
      </c>
      <c r="B4092" s="325" t="s">
        <v>4517</v>
      </c>
      <c r="C4092" s="325" t="s">
        <v>4518</v>
      </c>
      <c r="D4092" s="325" t="s">
        <v>4519</v>
      </c>
      <c r="E4092" s="1049">
        <v>600</v>
      </c>
      <c r="F4092" s="969">
        <v>700</v>
      </c>
      <c r="G4092" s="969">
        <v>420</v>
      </c>
      <c r="H4092" s="969">
        <v>320</v>
      </c>
      <c r="I4092" s="969">
        <v>0</v>
      </c>
    </row>
    <row r="4093" spans="1:9" s="324" customFormat="1" ht="31.5">
      <c r="A4093" s="326">
        <v>5</v>
      </c>
      <c r="B4093" s="325" t="s">
        <v>4520</v>
      </c>
      <c r="C4093" s="325" t="s">
        <v>4521</v>
      </c>
      <c r="D4093" s="325" t="s">
        <v>881</v>
      </c>
      <c r="E4093" s="1049">
        <v>600</v>
      </c>
      <c r="F4093" s="969">
        <v>700</v>
      </c>
      <c r="G4093" s="969">
        <v>420</v>
      </c>
      <c r="H4093" s="969">
        <v>320</v>
      </c>
      <c r="I4093" s="969">
        <v>0</v>
      </c>
    </row>
    <row r="4094" spans="1:9" s="324" customFormat="1" ht="33" customHeight="1">
      <c r="A4094" s="1244">
        <v>6</v>
      </c>
      <c r="B4094" s="1311" t="s">
        <v>4522</v>
      </c>
      <c r="C4094" s="325" t="s">
        <v>4523</v>
      </c>
      <c r="D4094" s="325" t="s">
        <v>4327</v>
      </c>
      <c r="E4094" s="1049">
        <v>480</v>
      </c>
      <c r="F4094" s="969">
        <v>500</v>
      </c>
      <c r="G4094" s="969">
        <v>300</v>
      </c>
      <c r="H4094" s="969">
        <v>0</v>
      </c>
      <c r="I4094" s="969">
        <v>0</v>
      </c>
    </row>
    <row r="4095" spans="1:9" s="324" customFormat="1" ht="31.5">
      <c r="A4095" s="1245"/>
      <c r="B4095" s="1312"/>
      <c r="C4095" s="325" t="s">
        <v>4524</v>
      </c>
      <c r="D4095" s="325" t="s">
        <v>4428</v>
      </c>
      <c r="E4095" s="1049">
        <v>360</v>
      </c>
      <c r="F4095" s="969">
        <v>400</v>
      </c>
      <c r="G4095" s="969">
        <v>0</v>
      </c>
      <c r="H4095" s="969">
        <v>0</v>
      </c>
      <c r="I4095" s="969">
        <v>0</v>
      </c>
    </row>
    <row r="4096" spans="1:9" s="324" customFormat="1" ht="18" customHeight="1">
      <c r="A4096" s="1245"/>
      <c r="B4096" s="1312"/>
      <c r="C4096" s="380" t="s">
        <v>4525</v>
      </c>
      <c r="D4096" s="380" t="s">
        <v>4526</v>
      </c>
      <c r="E4096" s="1049">
        <v>480</v>
      </c>
      <c r="F4096" s="969">
        <v>500</v>
      </c>
      <c r="G4096" s="969">
        <v>300</v>
      </c>
      <c r="H4096" s="969">
        <v>0</v>
      </c>
      <c r="I4096" s="969">
        <v>0</v>
      </c>
    </row>
    <row r="4097" spans="1:9" s="324" customFormat="1" ht="31.5">
      <c r="A4097" s="1246"/>
      <c r="B4097" s="1313"/>
      <c r="C4097" s="325" t="s">
        <v>4527</v>
      </c>
      <c r="D4097" s="325" t="s">
        <v>4302</v>
      </c>
      <c r="E4097" s="1049">
        <v>480</v>
      </c>
      <c r="F4097" s="969">
        <v>500</v>
      </c>
      <c r="G4097" s="969">
        <v>300</v>
      </c>
      <c r="H4097" s="969">
        <v>0</v>
      </c>
      <c r="I4097" s="969">
        <v>0</v>
      </c>
    </row>
    <row r="4098" spans="1:9" s="324" customFormat="1" ht="31.5">
      <c r="A4098" s="346">
        <v>1</v>
      </c>
      <c r="B4098" s="346" t="s">
        <v>4528</v>
      </c>
      <c r="C4098" s="325" t="s">
        <v>4529</v>
      </c>
      <c r="D4098" s="325" t="s">
        <v>4530</v>
      </c>
      <c r="E4098" s="1049">
        <v>1700</v>
      </c>
      <c r="F4098" s="969">
        <v>1900</v>
      </c>
      <c r="G4098" s="969">
        <v>1140</v>
      </c>
      <c r="H4098" s="969">
        <v>860</v>
      </c>
      <c r="I4098" s="969">
        <v>475</v>
      </c>
    </row>
    <row r="4099" spans="1:9" s="324" customFormat="1" ht="17.25" customHeight="1">
      <c r="A4099" s="1244">
        <v>2</v>
      </c>
      <c r="B4099" s="1251" t="s">
        <v>4531</v>
      </c>
      <c r="C4099" s="1309" t="s">
        <v>4532</v>
      </c>
      <c r="D4099" s="1310"/>
      <c r="E4099" s="1049">
        <v>800</v>
      </c>
      <c r="F4099" s="969">
        <v>900</v>
      </c>
      <c r="G4099" s="969">
        <v>540</v>
      </c>
      <c r="H4099" s="969">
        <v>410</v>
      </c>
      <c r="I4099" s="969">
        <v>0</v>
      </c>
    </row>
    <row r="4100" spans="1:9" s="324" customFormat="1" ht="19.899999999999999" customHeight="1">
      <c r="A4100" s="1246"/>
      <c r="B4100" s="1253"/>
      <c r="C4100" s="1309" t="s">
        <v>4533</v>
      </c>
      <c r="D4100" s="1310"/>
      <c r="E4100" s="1049">
        <v>500</v>
      </c>
      <c r="F4100" s="969">
        <v>600</v>
      </c>
      <c r="G4100" s="969">
        <v>360</v>
      </c>
      <c r="H4100" s="969">
        <v>270</v>
      </c>
      <c r="I4100" s="969">
        <v>0</v>
      </c>
    </row>
    <row r="4101" spans="1:9" s="324" customFormat="1" ht="17.25" customHeight="1">
      <c r="A4101" s="1244">
        <v>3</v>
      </c>
      <c r="B4101" s="1251" t="s">
        <v>4534</v>
      </c>
      <c r="C4101" s="380" t="s">
        <v>4535</v>
      </c>
      <c r="D4101" s="380" t="s">
        <v>4536</v>
      </c>
      <c r="E4101" s="1049">
        <v>840</v>
      </c>
      <c r="F4101" s="969">
        <v>1000</v>
      </c>
      <c r="G4101" s="969">
        <v>600</v>
      </c>
      <c r="H4101" s="969">
        <v>450</v>
      </c>
      <c r="I4101" s="969">
        <v>0</v>
      </c>
    </row>
    <row r="4102" spans="1:9" s="324" customFormat="1" ht="29.45" customHeight="1">
      <c r="A4102" s="1245"/>
      <c r="B4102" s="1252"/>
      <c r="C4102" s="325" t="s">
        <v>4536</v>
      </c>
      <c r="D4102" s="325" t="s">
        <v>4537</v>
      </c>
      <c r="E4102" s="1049">
        <v>600</v>
      </c>
      <c r="F4102" s="969">
        <v>800</v>
      </c>
      <c r="G4102" s="969">
        <v>480</v>
      </c>
      <c r="H4102" s="969">
        <v>360</v>
      </c>
      <c r="I4102" s="969">
        <v>0</v>
      </c>
    </row>
    <row r="4103" spans="1:9" s="324" customFormat="1" ht="17.25">
      <c r="A4103" s="1246"/>
      <c r="B4103" s="1253"/>
      <c r="C4103" s="325" t="s">
        <v>4538</v>
      </c>
      <c r="D4103" s="325" t="s">
        <v>4539</v>
      </c>
      <c r="E4103" s="1049">
        <v>500</v>
      </c>
      <c r="F4103" s="969">
        <v>700</v>
      </c>
      <c r="G4103" s="969">
        <v>420</v>
      </c>
      <c r="H4103" s="969">
        <v>320</v>
      </c>
      <c r="I4103" s="969">
        <v>0</v>
      </c>
    </row>
    <row r="4104" spans="1:9" s="324" customFormat="1" ht="17.25" customHeight="1">
      <c r="A4104" s="1244">
        <v>4</v>
      </c>
      <c r="B4104" s="1251" t="s">
        <v>4540</v>
      </c>
      <c r="C4104" s="325" t="s">
        <v>4541</v>
      </c>
      <c r="D4104" s="325" t="s">
        <v>4542</v>
      </c>
      <c r="E4104" s="1049">
        <v>600</v>
      </c>
      <c r="F4104" s="969">
        <v>700</v>
      </c>
      <c r="G4104" s="969">
        <v>420</v>
      </c>
      <c r="H4104" s="969">
        <v>320</v>
      </c>
      <c r="I4104" s="969">
        <v>0</v>
      </c>
    </row>
    <row r="4105" spans="1:9" s="324" customFormat="1" ht="17.25">
      <c r="A4105" s="1246"/>
      <c r="B4105" s="1253"/>
      <c r="C4105" s="325" t="s">
        <v>4542</v>
      </c>
      <c r="D4105" s="325" t="s">
        <v>4172</v>
      </c>
      <c r="E4105" s="1049">
        <v>480</v>
      </c>
      <c r="F4105" s="969">
        <v>500</v>
      </c>
      <c r="G4105" s="969">
        <v>300</v>
      </c>
      <c r="H4105" s="969">
        <v>0</v>
      </c>
      <c r="I4105" s="969">
        <v>0</v>
      </c>
    </row>
    <row r="4106" spans="1:9" s="324" customFormat="1" ht="17.25">
      <c r="A4106" s="326">
        <v>5</v>
      </c>
      <c r="B4106" s="325" t="s">
        <v>4534</v>
      </c>
      <c r="C4106" s="325" t="s">
        <v>4541</v>
      </c>
      <c r="D4106" s="325" t="s">
        <v>4543</v>
      </c>
      <c r="E4106" s="1049">
        <v>850</v>
      </c>
      <c r="F4106" s="969">
        <v>900</v>
      </c>
      <c r="G4106" s="969">
        <v>540</v>
      </c>
      <c r="H4106" s="969">
        <v>410</v>
      </c>
      <c r="I4106" s="969">
        <v>0</v>
      </c>
    </row>
    <row r="4107" spans="1:9" s="324" customFormat="1" ht="17.25" customHeight="1">
      <c r="A4107" s="1244">
        <v>6</v>
      </c>
      <c r="B4107" s="1251" t="s">
        <v>4544</v>
      </c>
      <c r="C4107" s="325" t="s">
        <v>4536</v>
      </c>
      <c r="D4107" s="325" t="s">
        <v>4545</v>
      </c>
      <c r="E4107" s="1049">
        <v>360</v>
      </c>
      <c r="F4107" s="969">
        <v>400</v>
      </c>
      <c r="G4107" s="969">
        <v>0</v>
      </c>
      <c r="H4107" s="969">
        <v>0</v>
      </c>
      <c r="I4107" s="969">
        <v>0</v>
      </c>
    </row>
    <row r="4108" spans="1:9" s="324" customFormat="1" ht="31.5">
      <c r="A4108" s="1246"/>
      <c r="B4108" s="1253"/>
      <c r="C4108" s="325" t="s">
        <v>4545</v>
      </c>
      <c r="D4108" s="325" t="s">
        <v>4546</v>
      </c>
      <c r="E4108" s="1049">
        <v>300</v>
      </c>
      <c r="F4108" s="969">
        <v>300</v>
      </c>
      <c r="G4108" s="969">
        <v>0</v>
      </c>
      <c r="H4108" s="969">
        <v>0</v>
      </c>
      <c r="I4108" s="969">
        <v>0</v>
      </c>
    </row>
    <row r="4109" spans="1:9" s="324" customFormat="1" ht="18" customHeight="1">
      <c r="A4109" s="326">
        <v>7</v>
      </c>
      <c r="B4109" s="325" t="s">
        <v>4547</v>
      </c>
      <c r="C4109" s="325" t="s">
        <v>4548</v>
      </c>
      <c r="D4109" s="325" t="s">
        <v>4549</v>
      </c>
      <c r="E4109" s="1049">
        <v>260</v>
      </c>
      <c r="F4109" s="969">
        <v>300</v>
      </c>
      <c r="G4109" s="969">
        <v>0</v>
      </c>
      <c r="H4109" s="969">
        <v>0</v>
      </c>
      <c r="I4109" s="969">
        <v>0</v>
      </c>
    </row>
    <row r="4110" spans="1:9" s="324" customFormat="1" ht="17.25" customHeight="1">
      <c r="A4110" s="326">
        <v>8</v>
      </c>
      <c r="B4110" s="1317" t="s">
        <v>4550</v>
      </c>
      <c r="C4110" s="1318"/>
      <c r="D4110" s="1319"/>
      <c r="E4110" s="1049">
        <v>300</v>
      </c>
      <c r="F4110" s="969">
        <v>300</v>
      </c>
      <c r="G4110" s="969">
        <v>0</v>
      </c>
      <c r="H4110" s="969">
        <v>0</v>
      </c>
      <c r="I4110" s="969">
        <v>0</v>
      </c>
    </row>
    <row r="4111" spans="1:9" s="324" customFormat="1" ht="17.25">
      <c r="A4111" s="326">
        <v>9</v>
      </c>
      <c r="B4111" s="325" t="s">
        <v>4551</v>
      </c>
      <c r="C4111" s="1309" t="s">
        <v>4218</v>
      </c>
      <c r="D4111" s="1310"/>
      <c r="E4111" s="1049">
        <v>660</v>
      </c>
      <c r="F4111" s="969">
        <v>700</v>
      </c>
      <c r="G4111" s="969">
        <v>420</v>
      </c>
      <c r="H4111" s="969">
        <v>320</v>
      </c>
      <c r="I4111" s="969">
        <v>0</v>
      </c>
    </row>
    <row r="4112" spans="1:9" s="324" customFormat="1" ht="21.75" customHeight="1">
      <c r="A4112" s="326">
        <v>10</v>
      </c>
      <c r="B4112" s="325" t="s">
        <v>4551</v>
      </c>
      <c r="C4112" s="1309" t="s">
        <v>1307</v>
      </c>
      <c r="D4112" s="1310"/>
      <c r="E4112" s="1049">
        <v>420</v>
      </c>
      <c r="F4112" s="969">
        <v>500</v>
      </c>
      <c r="G4112" s="969">
        <v>300</v>
      </c>
      <c r="H4112" s="969">
        <v>0</v>
      </c>
      <c r="I4112" s="969">
        <v>0</v>
      </c>
    </row>
    <row r="4113" spans="1:9" s="324" customFormat="1" ht="31.5">
      <c r="A4113" s="326">
        <v>11</v>
      </c>
      <c r="B4113" s="325" t="s">
        <v>4552</v>
      </c>
      <c r="C4113" s="325" t="s">
        <v>4553</v>
      </c>
      <c r="D4113" s="325" t="s">
        <v>4554</v>
      </c>
      <c r="E4113" s="1049">
        <v>260</v>
      </c>
      <c r="F4113" s="969">
        <v>300</v>
      </c>
      <c r="G4113" s="969">
        <v>0</v>
      </c>
      <c r="H4113" s="969">
        <v>0</v>
      </c>
      <c r="I4113" s="969">
        <v>0</v>
      </c>
    </row>
    <row r="4114" spans="1:9" s="324" customFormat="1" ht="33" customHeight="1">
      <c r="A4114" s="1244">
        <v>12</v>
      </c>
      <c r="B4114" s="1251" t="s">
        <v>4555</v>
      </c>
      <c r="C4114" s="325" t="s">
        <v>4556</v>
      </c>
      <c r="D4114" s="325" t="s">
        <v>4557</v>
      </c>
      <c r="E4114" s="1049">
        <v>660</v>
      </c>
      <c r="F4114" s="969">
        <v>700</v>
      </c>
      <c r="G4114" s="969">
        <v>420</v>
      </c>
      <c r="H4114" s="969">
        <v>320</v>
      </c>
      <c r="I4114" s="969">
        <v>0</v>
      </c>
    </row>
    <row r="4115" spans="1:9" s="324" customFormat="1" ht="31.5">
      <c r="A4115" s="1246"/>
      <c r="B4115" s="1253"/>
      <c r="C4115" s="325" t="s">
        <v>4558</v>
      </c>
      <c r="D4115" s="325" t="s">
        <v>4429</v>
      </c>
      <c r="E4115" s="1049">
        <v>660</v>
      </c>
      <c r="F4115" s="969">
        <v>700</v>
      </c>
      <c r="G4115" s="969">
        <v>420</v>
      </c>
      <c r="H4115" s="969">
        <v>320</v>
      </c>
      <c r="I4115" s="969">
        <v>0</v>
      </c>
    </row>
    <row r="4116" spans="1:9" s="324" customFormat="1" ht="31.5">
      <c r="A4116" s="326">
        <v>13</v>
      </c>
      <c r="B4116" s="325" t="s">
        <v>4559</v>
      </c>
      <c r="C4116" s="325" t="s">
        <v>4560</v>
      </c>
      <c r="D4116" s="325" t="s">
        <v>4561</v>
      </c>
      <c r="E4116" s="1049">
        <v>660</v>
      </c>
      <c r="F4116" s="969">
        <v>700</v>
      </c>
      <c r="G4116" s="969">
        <v>420</v>
      </c>
      <c r="H4116" s="969">
        <v>320</v>
      </c>
      <c r="I4116" s="969">
        <v>0</v>
      </c>
    </row>
    <row r="4117" spans="1:9" s="324" customFormat="1" ht="17.25" customHeight="1">
      <c r="A4117" s="326">
        <v>14</v>
      </c>
      <c r="B4117" s="1309" t="s">
        <v>4562</v>
      </c>
      <c r="C4117" s="1316"/>
      <c r="D4117" s="1310"/>
      <c r="E4117" s="1049">
        <v>250</v>
      </c>
      <c r="F4117" s="969">
        <v>300</v>
      </c>
      <c r="G4117" s="969">
        <v>0</v>
      </c>
      <c r="H4117" s="969">
        <v>0</v>
      </c>
      <c r="I4117" s="969">
        <v>0</v>
      </c>
    </row>
    <row r="4118" spans="1:9" s="324" customFormat="1" ht="17.25">
      <c r="A4118" s="322">
        <v>68</v>
      </c>
      <c r="B4118" s="323" t="s">
        <v>4563</v>
      </c>
      <c r="C4118" s="330"/>
      <c r="D4118" s="330"/>
      <c r="E4118" s="1049">
        <v>0</v>
      </c>
      <c r="F4118" s="969"/>
      <c r="G4118" s="969"/>
      <c r="H4118" s="969"/>
      <c r="I4118" s="969"/>
    </row>
    <row r="4119" spans="1:9" s="324" customFormat="1" ht="17.25">
      <c r="A4119" s="1230">
        <v>1</v>
      </c>
      <c r="B4119" s="1203" t="s">
        <v>277</v>
      </c>
      <c r="C4119" s="331" t="s">
        <v>4564</v>
      </c>
      <c r="D4119" s="331" t="s">
        <v>4565</v>
      </c>
      <c r="E4119" s="1049">
        <v>900</v>
      </c>
      <c r="F4119" s="969">
        <v>1800</v>
      </c>
      <c r="G4119" s="969">
        <v>970</v>
      </c>
      <c r="H4119" s="969">
        <v>790</v>
      </c>
      <c r="I4119" s="969">
        <v>590</v>
      </c>
    </row>
    <row r="4120" spans="1:9" s="324" customFormat="1" ht="17.25">
      <c r="A4120" s="1230"/>
      <c r="B4120" s="1203"/>
      <c r="C4120" s="331" t="s">
        <v>4565</v>
      </c>
      <c r="D4120" s="331" t="s">
        <v>4566</v>
      </c>
      <c r="E4120" s="1049">
        <v>900</v>
      </c>
      <c r="F4120" s="969">
        <v>1500</v>
      </c>
      <c r="G4120" s="969">
        <v>810</v>
      </c>
      <c r="H4120" s="969">
        <v>660</v>
      </c>
      <c r="I4120" s="969">
        <v>500</v>
      </c>
    </row>
    <row r="4121" spans="1:9" s="324" customFormat="1" ht="31.5">
      <c r="A4121" s="1230"/>
      <c r="B4121" s="1203"/>
      <c r="C4121" s="331" t="s">
        <v>4567</v>
      </c>
      <c r="D4121" s="331" t="s">
        <v>4568</v>
      </c>
      <c r="E4121" s="1049">
        <v>900</v>
      </c>
      <c r="F4121" s="969">
        <v>1200</v>
      </c>
      <c r="G4121" s="969">
        <v>650</v>
      </c>
      <c r="H4121" s="969">
        <v>530</v>
      </c>
      <c r="I4121" s="969">
        <v>400</v>
      </c>
    </row>
    <row r="4122" spans="1:9" s="324" customFormat="1" ht="48" customHeight="1">
      <c r="A4122" s="381">
        <v>2</v>
      </c>
      <c r="B4122" s="331" t="s">
        <v>4309</v>
      </c>
      <c r="C4122" s="331" t="s">
        <v>4569</v>
      </c>
      <c r="D4122" s="331" t="s">
        <v>4570</v>
      </c>
      <c r="E4122" s="1049">
        <v>1100</v>
      </c>
      <c r="F4122" s="969">
        <v>1650</v>
      </c>
      <c r="G4122" s="969">
        <v>890</v>
      </c>
      <c r="H4122" s="969">
        <v>730</v>
      </c>
      <c r="I4122" s="969">
        <v>540</v>
      </c>
    </row>
    <row r="4123" spans="1:9" s="324" customFormat="1" ht="37.5" customHeight="1">
      <c r="A4123" s="1230">
        <v>3</v>
      </c>
      <c r="B4123" s="1203" t="s">
        <v>4571</v>
      </c>
      <c r="C4123" s="331" t="s">
        <v>4572</v>
      </c>
      <c r="D4123" s="331" t="s">
        <v>4573</v>
      </c>
      <c r="E4123" s="1049">
        <v>1200</v>
      </c>
      <c r="F4123" s="969">
        <v>1560</v>
      </c>
      <c r="G4123" s="969">
        <v>840</v>
      </c>
      <c r="H4123" s="969">
        <v>690</v>
      </c>
      <c r="I4123" s="969">
        <v>510</v>
      </c>
    </row>
    <row r="4124" spans="1:9" s="324" customFormat="1" ht="39.4" customHeight="1">
      <c r="A4124" s="1230"/>
      <c r="B4124" s="1203"/>
      <c r="C4124" s="331" t="s">
        <v>4574</v>
      </c>
      <c r="D4124" s="331" t="s">
        <v>4575</v>
      </c>
      <c r="E4124" s="1049">
        <v>1100</v>
      </c>
      <c r="F4124" s="969">
        <v>1320</v>
      </c>
      <c r="G4124" s="969">
        <v>710</v>
      </c>
      <c r="H4124" s="969">
        <v>580</v>
      </c>
      <c r="I4124" s="969">
        <v>440</v>
      </c>
    </row>
    <row r="4125" spans="1:9" s="324" customFormat="1" ht="39.4" customHeight="1">
      <c r="A4125" s="1230">
        <v>4</v>
      </c>
      <c r="B4125" s="1202" t="s">
        <v>4576</v>
      </c>
      <c r="C4125" s="1203" t="s">
        <v>4577</v>
      </c>
      <c r="D4125" s="1203"/>
      <c r="E4125" s="1049">
        <v>1100</v>
      </c>
      <c r="F4125" s="969">
        <v>1320</v>
      </c>
      <c r="G4125" s="969">
        <v>710</v>
      </c>
      <c r="H4125" s="969">
        <v>580</v>
      </c>
      <c r="I4125" s="969">
        <v>440</v>
      </c>
    </row>
    <row r="4126" spans="1:9" s="324" customFormat="1" ht="38.65" customHeight="1">
      <c r="A4126" s="1230"/>
      <c r="B4126" s="1202"/>
      <c r="C4126" s="1203" t="s">
        <v>4578</v>
      </c>
      <c r="D4126" s="1203"/>
      <c r="E4126" s="1049">
        <v>500</v>
      </c>
      <c r="F4126" s="969">
        <v>600</v>
      </c>
      <c r="G4126" s="969">
        <v>320</v>
      </c>
      <c r="H4126" s="969">
        <v>260</v>
      </c>
      <c r="I4126" s="969">
        <v>200</v>
      </c>
    </row>
    <row r="4127" spans="1:9" s="324" customFormat="1" ht="38.65" customHeight="1">
      <c r="A4127" s="1230">
        <v>5</v>
      </c>
      <c r="B4127" s="1202" t="s">
        <v>4579</v>
      </c>
      <c r="C4127" s="331" t="s">
        <v>4580</v>
      </c>
      <c r="D4127" s="331" t="s">
        <v>4581</v>
      </c>
      <c r="E4127" s="1049">
        <v>450</v>
      </c>
      <c r="F4127" s="969">
        <v>540</v>
      </c>
      <c r="G4127" s="969">
        <v>290</v>
      </c>
      <c r="H4127" s="969">
        <v>240</v>
      </c>
      <c r="I4127" s="969">
        <v>180</v>
      </c>
    </row>
    <row r="4128" spans="1:9" s="324" customFormat="1" ht="38.65" customHeight="1">
      <c r="A4128" s="1230"/>
      <c r="B4128" s="1202"/>
      <c r="C4128" s="331" t="s">
        <v>4582</v>
      </c>
      <c r="D4128" s="331" t="s">
        <v>4583</v>
      </c>
      <c r="E4128" s="1049">
        <v>450</v>
      </c>
      <c r="F4128" s="969">
        <v>540</v>
      </c>
      <c r="G4128" s="969">
        <v>290</v>
      </c>
      <c r="H4128" s="969">
        <v>240</v>
      </c>
      <c r="I4128" s="969">
        <v>180</v>
      </c>
    </row>
    <row r="4129" spans="1:9" s="324" customFormat="1" ht="39" customHeight="1">
      <c r="A4129" s="1230"/>
      <c r="B4129" s="1202"/>
      <c r="C4129" s="331" t="s">
        <v>4582</v>
      </c>
      <c r="D4129" s="331" t="s">
        <v>4584</v>
      </c>
      <c r="E4129" s="1049">
        <v>350</v>
      </c>
      <c r="F4129" s="969">
        <v>480</v>
      </c>
      <c r="G4129" s="969">
        <v>260</v>
      </c>
      <c r="H4129" s="969">
        <v>210</v>
      </c>
      <c r="I4129" s="969">
        <v>160</v>
      </c>
    </row>
    <row r="4130" spans="1:9" s="324" customFormat="1" ht="51.6" customHeight="1">
      <c r="A4130" s="1230"/>
      <c r="B4130" s="1202"/>
      <c r="C4130" s="331" t="s">
        <v>4585</v>
      </c>
      <c r="D4130" s="331" t="s">
        <v>4586</v>
      </c>
      <c r="E4130" s="1049">
        <v>420</v>
      </c>
      <c r="F4130" s="969">
        <v>480</v>
      </c>
      <c r="G4130" s="969">
        <v>260</v>
      </c>
      <c r="H4130" s="969">
        <v>210</v>
      </c>
      <c r="I4130" s="969">
        <v>160</v>
      </c>
    </row>
    <row r="4131" spans="1:9" s="324" customFormat="1" ht="73.900000000000006" customHeight="1">
      <c r="A4131" s="1230"/>
      <c r="B4131" s="1202"/>
      <c r="C4131" s="331" t="s">
        <v>4587</v>
      </c>
      <c r="D4131" s="331" t="s">
        <v>4588</v>
      </c>
      <c r="E4131" s="1049">
        <v>420</v>
      </c>
      <c r="F4131" s="969">
        <v>420</v>
      </c>
      <c r="G4131" s="969">
        <v>230</v>
      </c>
      <c r="H4131" s="969">
        <v>180</v>
      </c>
      <c r="I4131" s="969">
        <v>140</v>
      </c>
    </row>
    <row r="4132" spans="1:9" s="324" customFormat="1" ht="50.45" customHeight="1">
      <c r="A4132" s="1230"/>
      <c r="B4132" s="1202"/>
      <c r="C4132" s="331" t="s">
        <v>4589</v>
      </c>
      <c r="D4132" s="331" t="s">
        <v>4590</v>
      </c>
      <c r="E4132" s="1049">
        <v>400</v>
      </c>
      <c r="F4132" s="969">
        <v>500</v>
      </c>
      <c r="G4132" s="969">
        <v>270</v>
      </c>
      <c r="H4132" s="969">
        <v>220</v>
      </c>
      <c r="I4132" s="969">
        <v>170</v>
      </c>
    </row>
    <row r="4133" spans="1:9" s="324" customFormat="1" ht="38.65" customHeight="1">
      <c r="A4133" s="1230"/>
      <c r="B4133" s="1202"/>
      <c r="C4133" s="331" t="s">
        <v>4591</v>
      </c>
      <c r="D4133" s="331" t="s">
        <v>4592</v>
      </c>
      <c r="E4133" s="1049">
        <v>500</v>
      </c>
      <c r="F4133" s="969">
        <v>500</v>
      </c>
      <c r="G4133" s="969">
        <v>270</v>
      </c>
      <c r="H4133" s="969">
        <v>220</v>
      </c>
      <c r="I4133" s="969">
        <v>170</v>
      </c>
    </row>
    <row r="4134" spans="1:9" s="324" customFormat="1" ht="38.65" customHeight="1">
      <c r="A4134" s="1230">
        <v>6</v>
      </c>
      <c r="B4134" s="1202" t="s">
        <v>4593</v>
      </c>
      <c r="C4134" s="331" t="s">
        <v>4594</v>
      </c>
      <c r="D4134" s="331" t="s">
        <v>4595</v>
      </c>
      <c r="E4134" s="1049">
        <v>480</v>
      </c>
      <c r="F4134" s="969">
        <v>528</v>
      </c>
      <c r="G4134" s="969">
        <v>290</v>
      </c>
      <c r="H4134" s="969">
        <v>230</v>
      </c>
      <c r="I4134" s="969">
        <v>170</v>
      </c>
    </row>
    <row r="4135" spans="1:9" s="324" customFormat="1" ht="38.65" customHeight="1">
      <c r="A4135" s="1230"/>
      <c r="B4135" s="1202"/>
      <c r="C4135" s="331" t="s">
        <v>4596</v>
      </c>
      <c r="D4135" s="331" t="s">
        <v>4583</v>
      </c>
      <c r="E4135" s="1049">
        <v>300</v>
      </c>
      <c r="F4135" s="969">
        <v>550</v>
      </c>
      <c r="G4135" s="969">
        <v>300</v>
      </c>
      <c r="H4135" s="969">
        <v>240</v>
      </c>
      <c r="I4135" s="969">
        <v>180</v>
      </c>
    </row>
    <row r="4136" spans="1:9" s="324" customFormat="1" ht="38.65" customHeight="1">
      <c r="A4136" s="1230"/>
      <c r="B4136" s="1202"/>
      <c r="C4136" s="331" t="s">
        <v>4597</v>
      </c>
      <c r="D4136" s="331" t="s">
        <v>881</v>
      </c>
      <c r="E4136" s="1049">
        <v>0</v>
      </c>
      <c r="F4136" s="969">
        <v>400</v>
      </c>
      <c r="G4136" s="969">
        <v>220</v>
      </c>
      <c r="H4136" s="969">
        <v>180</v>
      </c>
      <c r="I4136" s="969">
        <v>130</v>
      </c>
    </row>
    <row r="4137" spans="1:9" s="324" customFormat="1" ht="38.65" customHeight="1">
      <c r="A4137" s="1230"/>
      <c r="B4137" s="1202"/>
      <c r="C4137" s="331" t="s">
        <v>4598</v>
      </c>
      <c r="D4137" s="331" t="s">
        <v>881</v>
      </c>
      <c r="E4137" s="1049">
        <v>0</v>
      </c>
      <c r="F4137" s="969">
        <v>400</v>
      </c>
      <c r="G4137" s="969">
        <v>220</v>
      </c>
      <c r="H4137" s="969">
        <v>180</v>
      </c>
      <c r="I4137" s="969">
        <v>130</v>
      </c>
    </row>
    <row r="4138" spans="1:9" s="324" customFormat="1" ht="38.65" customHeight="1">
      <c r="A4138" s="1230"/>
      <c r="B4138" s="1202"/>
      <c r="C4138" s="331" t="s">
        <v>4599</v>
      </c>
      <c r="D4138" s="331" t="s">
        <v>1643</v>
      </c>
      <c r="E4138" s="1049">
        <v>0</v>
      </c>
      <c r="F4138" s="969">
        <v>350</v>
      </c>
      <c r="G4138" s="969">
        <v>190</v>
      </c>
      <c r="H4138" s="969">
        <v>150</v>
      </c>
      <c r="I4138" s="969">
        <v>120</v>
      </c>
    </row>
    <row r="4139" spans="1:9" s="324" customFormat="1" ht="38.65" customHeight="1">
      <c r="A4139" s="1230"/>
      <c r="B4139" s="1202"/>
      <c r="C4139" s="331" t="s">
        <v>4600</v>
      </c>
      <c r="D4139" s="331" t="s">
        <v>881</v>
      </c>
      <c r="E4139" s="1049">
        <v>0</v>
      </c>
      <c r="F4139" s="969">
        <v>350</v>
      </c>
      <c r="G4139" s="969">
        <v>190</v>
      </c>
      <c r="H4139" s="969">
        <v>150</v>
      </c>
      <c r="I4139" s="969">
        <v>120</v>
      </c>
    </row>
    <row r="4140" spans="1:9" s="324" customFormat="1" ht="47.45" customHeight="1">
      <c r="A4140" s="1230"/>
      <c r="B4140" s="1202"/>
      <c r="C4140" s="331" t="s">
        <v>4601</v>
      </c>
      <c r="D4140" s="331" t="s">
        <v>881</v>
      </c>
      <c r="E4140" s="1049">
        <v>0</v>
      </c>
      <c r="F4140" s="969">
        <v>350</v>
      </c>
      <c r="G4140" s="969">
        <v>190</v>
      </c>
      <c r="H4140" s="969">
        <v>150</v>
      </c>
      <c r="I4140" s="969">
        <v>120</v>
      </c>
    </row>
    <row r="4141" spans="1:9" s="324" customFormat="1" ht="38.65" customHeight="1">
      <c r="A4141" s="1230"/>
      <c r="B4141" s="1202"/>
      <c r="C4141" s="331" t="s">
        <v>4602</v>
      </c>
      <c r="D4141" s="331" t="s">
        <v>881</v>
      </c>
      <c r="E4141" s="1049">
        <v>0</v>
      </c>
      <c r="F4141" s="969">
        <v>350</v>
      </c>
      <c r="G4141" s="969">
        <v>190</v>
      </c>
      <c r="H4141" s="969">
        <v>150</v>
      </c>
      <c r="I4141" s="969">
        <v>120</v>
      </c>
    </row>
    <row r="4142" spans="1:9" s="324" customFormat="1" ht="47.45" customHeight="1">
      <c r="A4142" s="1230"/>
      <c r="B4142" s="1202"/>
      <c r="C4142" s="331" t="s">
        <v>4603</v>
      </c>
      <c r="D4142" s="331" t="s">
        <v>881</v>
      </c>
      <c r="E4142" s="1049">
        <v>0</v>
      </c>
      <c r="F4142" s="969">
        <v>350</v>
      </c>
      <c r="G4142" s="969">
        <v>190</v>
      </c>
      <c r="H4142" s="969">
        <v>150</v>
      </c>
      <c r="I4142" s="969">
        <v>120</v>
      </c>
    </row>
    <row r="4143" spans="1:9" s="324" customFormat="1" ht="38.65" customHeight="1">
      <c r="A4143" s="1230"/>
      <c r="B4143" s="1202"/>
      <c r="C4143" s="331" t="s">
        <v>4604</v>
      </c>
      <c r="D4143" s="331" t="s">
        <v>4605</v>
      </c>
      <c r="E4143" s="1049">
        <v>0</v>
      </c>
      <c r="F4143" s="969">
        <v>350</v>
      </c>
      <c r="G4143" s="969">
        <v>190</v>
      </c>
      <c r="H4143" s="969">
        <v>150</v>
      </c>
      <c r="I4143" s="969">
        <v>120</v>
      </c>
    </row>
    <row r="4144" spans="1:9" s="324" customFormat="1" ht="38.65" customHeight="1">
      <c r="A4144" s="1230"/>
      <c r="B4144" s="1202"/>
      <c r="C4144" s="331" t="s">
        <v>4606</v>
      </c>
      <c r="D4144" s="331" t="s">
        <v>4607</v>
      </c>
      <c r="E4144" s="1049">
        <v>0</v>
      </c>
      <c r="F4144" s="969">
        <v>380</v>
      </c>
      <c r="G4144" s="969">
        <v>210</v>
      </c>
      <c r="H4144" s="969">
        <v>170</v>
      </c>
      <c r="I4144" s="969">
        <v>130</v>
      </c>
    </row>
    <row r="4145" spans="1:9" s="324" customFormat="1" ht="65.45" customHeight="1">
      <c r="A4145" s="1230"/>
      <c r="B4145" s="1202"/>
      <c r="C4145" s="331" t="s">
        <v>4608</v>
      </c>
      <c r="D4145" s="331" t="s">
        <v>2413</v>
      </c>
      <c r="E4145" s="1049">
        <v>0</v>
      </c>
      <c r="F4145" s="969">
        <v>350</v>
      </c>
      <c r="G4145" s="969">
        <v>190</v>
      </c>
      <c r="H4145" s="969">
        <v>150</v>
      </c>
      <c r="I4145" s="969">
        <v>120</v>
      </c>
    </row>
    <row r="4146" spans="1:9" s="324" customFormat="1" ht="38.65" customHeight="1">
      <c r="A4146" s="1230"/>
      <c r="B4146" s="1202"/>
      <c r="C4146" s="331" t="s">
        <v>4609</v>
      </c>
      <c r="D4146" s="331" t="s">
        <v>2413</v>
      </c>
      <c r="E4146" s="1049">
        <v>0</v>
      </c>
      <c r="F4146" s="969">
        <v>350</v>
      </c>
      <c r="G4146" s="969">
        <v>190</v>
      </c>
      <c r="H4146" s="969">
        <v>150</v>
      </c>
      <c r="I4146" s="969">
        <v>120</v>
      </c>
    </row>
    <row r="4147" spans="1:9" s="324" customFormat="1" ht="38.65" customHeight="1">
      <c r="A4147" s="1230"/>
      <c r="B4147" s="1202"/>
      <c r="C4147" s="331" t="s">
        <v>4610</v>
      </c>
      <c r="D4147" s="331" t="s">
        <v>2413</v>
      </c>
      <c r="E4147" s="1049">
        <v>0</v>
      </c>
      <c r="F4147" s="969">
        <v>350</v>
      </c>
      <c r="G4147" s="969">
        <v>190</v>
      </c>
      <c r="H4147" s="969">
        <v>150</v>
      </c>
      <c r="I4147" s="969">
        <v>120</v>
      </c>
    </row>
    <row r="4148" spans="1:9" s="324" customFormat="1" ht="38.65" customHeight="1">
      <c r="A4148" s="1230"/>
      <c r="B4148" s="1202"/>
      <c r="C4148" s="331" t="s">
        <v>4611</v>
      </c>
      <c r="D4148" s="331" t="s">
        <v>4612</v>
      </c>
      <c r="E4148" s="1049">
        <v>0</v>
      </c>
      <c r="F4148" s="969">
        <v>350</v>
      </c>
      <c r="G4148" s="969">
        <v>190</v>
      </c>
      <c r="H4148" s="969">
        <v>150</v>
      </c>
      <c r="I4148" s="969">
        <v>120</v>
      </c>
    </row>
    <row r="4149" spans="1:9" s="324" customFormat="1" ht="38.65" customHeight="1">
      <c r="A4149" s="1230"/>
      <c r="B4149" s="1202"/>
      <c r="C4149" s="331" t="s">
        <v>4613</v>
      </c>
      <c r="D4149" s="331" t="s">
        <v>4614</v>
      </c>
      <c r="E4149" s="1049">
        <v>0</v>
      </c>
      <c r="F4149" s="969">
        <v>350</v>
      </c>
      <c r="G4149" s="969">
        <v>190</v>
      </c>
      <c r="H4149" s="969">
        <v>150</v>
      </c>
      <c r="I4149" s="969">
        <v>120</v>
      </c>
    </row>
    <row r="4150" spans="1:9" s="324" customFormat="1" ht="38.65" customHeight="1">
      <c r="A4150" s="1230"/>
      <c r="B4150" s="1202"/>
      <c r="C4150" s="331" t="s">
        <v>4615</v>
      </c>
      <c r="D4150" s="331" t="s">
        <v>4616</v>
      </c>
      <c r="E4150" s="1049">
        <v>0</v>
      </c>
      <c r="F4150" s="969">
        <v>450</v>
      </c>
      <c r="G4150" s="969">
        <v>240</v>
      </c>
      <c r="H4150" s="969">
        <v>200</v>
      </c>
      <c r="I4150" s="969">
        <v>150</v>
      </c>
    </row>
    <row r="4151" spans="1:9" s="324" customFormat="1" ht="38.65" customHeight="1">
      <c r="A4151" s="1230"/>
      <c r="B4151" s="1202"/>
      <c r="C4151" s="331" t="s">
        <v>4617</v>
      </c>
      <c r="D4151" s="331" t="s">
        <v>4618</v>
      </c>
      <c r="E4151" s="1049">
        <v>0</v>
      </c>
      <c r="F4151" s="969">
        <v>350</v>
      </c>
      <c r="G4151" s="969">
        <v>190</v>
      </c>
      <c r="H4151" s="969">
        <v>150</v>
      </c>
      <c r="I4151" s="969">
        <v>120</v>
      </c>
    </row>
    <row r="4152" spans="1:9" s="324" customFormat="1" ht="47.45" customHeight="1">
      <c r="A4152" s="1230"/>
      <c r="B4152" s="1202"/>
      <c r="C4152" s="331" t="s">
        <v>4619</v>
      </c>
      <c r="D4152" s="331" t="s">
        <v>4620</v>
      </c>
      <c r="E4152" s="1049">
        <v>0</v>
      </c>
      <c r="F4152" s="969">
        <v>350</v>
      </c>
      <c r="G4152" s="969">
        <v>190</v>
      </c>
      <c r="H4152" s="969">
        <v>150</v>
      </c>
      <c r="I4152" s="969">
        <v>120</v>
      </c>
    </row>
    <row r="4153" spans="1:9" s="324" customFormat="1" ht="43.9" customHeight="1">
      <c r="A4153" s="1230"/>
      <c r="B4153" s="1202"/>
      <c r="C4153" s="331" t="s">
        <v>4621</v>
      </c>
      <c r="D4153" s="331" t="s">
        <v>4622</v>
      </c>
      <c r="E4153" s="1049">
        <v>0</v>
      </c>
      <c r="F4153" s="969">
        <v>550</v>
      </c>
      <c r="G4153" s="969">
        <v>300</v>
      </c>
      <c r="H4153" s="969">
        <v>240</v>
      </c>
      <c r="I4153" s="969">
        <v>180</v>
      </c>
    </row>
    <row r="4154" spans="1:9" s="324" customFormat="1" ht="43.9" customHeight="1">
      <c r="A4154" s="1230"/>
      <c r="B4154" s="1202"/>
      <c r="C4154" s="331" t="s">
        <v>4623</v>
      </c>
      <c r="D4154" s="331" t="s">
        <v>4624</v>
      </c>
      <c r="E4154" s="1049">
        <v>0</v>
      </c>
      <c r="F4154" s="969">
        <v>891</v>
      </c>
      <c r="G4154" s="969">
        <v>480</v>
      </c>
      <c r="H4154" s="969">
        <v>390</v>
      </c>
      <c r="I4154" s="969">
        <v>290</v>
      </c>
    </row>
    <row r="4155" spans="1:9" s="324" customFormat="1" ht="43.9" customHeight="1">
      <c r="A4155" s="1230"/>
      <c r="B4155" s="1202"/>
      <c r="C4155" s="331" t="s">
        <v>4580</v>
      </c>
      <c r="D4155" s="331" t="s">
        <v>4625</v>
      </c>
      <c r="E4155" s="1049">
        <v>0</v>
      </c>
      <c r="F4155" s="969">
        <v>550</v>
      </c>
      <c r="G4155" s="969">
        <v>300</v>
      </c>
      <c r="H4155" s="969">
        <v>240</v>
      </c>
      <c r="I4155" s="969">
        <v>180</v>
      </c>
    </row>
    <row r="4156" spans="1:9" s="324" customFormat="1" ht="43.9" customHeight="1">
      <c r="A4156" s="1230"/>
      <c r="B4156" s="1202"/>
      <c r="C4156" s="331" t="s">
        <v>4626</v>
      </c>
      <c r="D4156" s="331" t="s">
        <v>4627</v>
      </c>
      <c r="E4156" s="1049">
        <v>0</v>
      </c>
      <c r="F4156" s="969">
        <v>350</v>
      </c>
      <c r="G4156" s="969">
        <v>190</v>
      </c>
      <c r="H4156" s="969">
        <v>150</v>
      </c>
      <c r="I4156" s="969">
        <v>120</v>
      </c>
    </row>
    <row r="4157" spans="1:9" s="324" customFormat="1" ht="34.15" customHeight="1">
      <c r="A4157" s="1230"/>
      <c r="B4157" s="1202"/>
      <c r="C4157" s="331" t="s">
        <v>4626</v>
      </c>
      <c r="D4157" s="331" t="s">
        <v>4628</v>
      </c>
      <c r="E4157" s="1049">
        <v>0</v>
      </c>
      <c r="F4157" s="969">
        <v>350</v>
      </c>
      <c r="G4157" s="969">
        <v>190</v>
      </c>
      <c r="H4157" s="969">
        <v>150</v>
      </c>
      <c r="I4157" s="969">
        <v>120</v>
      </c>
    </row>
    <row r="4158" spans="1:9" s="324" customFormat="1" ht="88.15" customHeight="1">
      <c r="A4158" s="1230"/>
      <c r="B4158" s="1202"/>
      <c r="C4158" s="331" t="s">
        <v>4626</v>
      </c>
      <c r="D4158" s="331" t="s">
        <v>4629</v>
      </c>
      <c r="E4158" s="1049">
        <v>0</v>
      </c>
      <c r="F4158" s="969">
        <v>350</v>
      </c>
      <c r="G4158" s="969">
        <v>190</v>
      </c>
      <c r="H4158" s="969">
        <v>150</v>
      </c>
      <c r="I4158" s="969">
        <v>120</v>
      </c>
    </row>
    <row r="4159" spans="1:9" s="324" customFormat="1" ht="17.25">
      <c r="A4159" s="1230"/>
      <c r="B4159" s="1202"/>
      <c r="C4159" s="331" t="s">
        <v>4626</v>
      </c>
      <c r="D4159" s="331" t="s">
        <v>4630</v>
      </c>
      <c r="E4159" s="1049">
        <v>0</v>
      </c>
      <c r="F4159" s="969">
        <v>350</v>
      </c>
      <c r="G4159" s="969">
        <v>190</v>
      </c>
      <c r="H4159" s="969">
        <v>150</v>
      </c>
      <c r="I4159" s="969">
        <v>120</v>
      </c>
    </row>
    <row r="4160" spans="1:9" s="324" customFormat="1" ht="17.25" customHeight="1">
      <c r="A4160" s="381">
        <v>7</v>
      </c>
      <c r="B4160" s="1203" t="s">
        <v>4631</v>
      </c>
      <c r="C4160" s="1203"/>
      <c r="D4160" s="1203"/>
      <c r="E4160" s="1049">
        <v>0</v>
      </c>
      <c r="F4160" s="969">
        <v>420</v>
      </c>
      <c r="G4160" s="969">
        <v>230</v>
      </c>
      <c r="H4160" s="969">
        <v>180</v>
      </c>
      <c r="I4160" s="969">
        <v>140</v>
      </c>
    </row>
    <row r="4161" spans="1:11" s="324" customFormat="1" ht="17.25" customHeight="1">
      <c r="A4161" s="381">
        <v>8</v>
      </c>
      <c r="B4161" s="1203" t="s">
        <v>4632</v>
      </c>
      <c r="C4161" s="1203"/>
      <c r="D4161" s="1203"/>
      <c r="E4161" s="1049">
        <v>0</v>
      </c>
      <c r="F4161" s="969">
        <v>380</v>
      </c>
      <c r="G4161" s="969">
        <v>210</v>
      </c>
      <c r="H4161" s="969">
        <v>170</v>
      </c>
      <c r="I4161" s="969">
        <v>130</v>
      </c>
    </row>
    <row r="4162" spans="1:11" s="324" customFormat="1" ht="17.25" customHeight="1">
      <c r="A4162" s="381">
        <v>9</v>
      </c>
      <c r="B4162" s="1203" t="s">
        <v>4633</v>
      </c>
      <c r="C4162" s="1203"/>
      <c r="D4162" s="1203"/>
      <c r="E4162" s="1049">
        <v>0</v>
      </c>
      <c r="F4162" s="969">
        <v>350</v>
      </c>
      <c r="G4162" s="969">
        <v>190</v>
      </c>
      <c r="H4162" s="969">
        <v>150</v>
      </c>
      <c r="I4162" s="969">
        <v>120</v>
      </c>
    </row>
    <row r="4163" spans="1:11" s="382" customFormat="1" ht="17.25" customHeight="1">
      <c r="A4163" s="381">
        <v>10</v>
      </c>
      <c r="B4163" s="1203" t="s">
        <v>4634</v>
      </c>
      <c r="C4163" s="1203"/>
      <c r="D4163" s="1203"/>
      <c r="E4163" s="1049">
        <v>0</v>
      </c>
      <c r="F4163" s="969">
        <v>350</v>
      </c>
      <c r="G4163" s="969">
        <v>190</v>
      </c>
      <c r="H4163" s="969">
        <v>150</v>
      </c>
      <c r="I4163" s="969">
        <v>120</v>
      </c>
      <c r="J4163" s="324"/>
      <c r="K4163" s="324"/>
    </row>
    <row r="4164" spans="1:11" s="382" customFormat="1" ht="17.25" customHeight="1">
      <c r="A4164" s="381">
        <v>11</v>
      </c>
      <c r="B4164" s="1203" t="s">
        <v>4635</v>
      </c>
      <c r="C4164" s="1203"/>
      <c r="D4164" s="1203"/>
      <c r="E4164" s="1049">
        <v>0</v>
      </c>
      <c r="F4164" s="969">
        <v>300</v>
      </c>
      <c r="G4164" s="969">
        <v>160</v>
      </c>
      <c r="H4164" s="969">
        <v>130</v>
      </c>
      <c r="I4164" s="969">
        <v>100</v>
      </c>
      <c r="J4164" s="324"/>
      <c r="K4164" s="324"/>
    </row>
    <row r="4165" spans="1:11" s="382" customFormat="1" ht="17.25" customHeight="1">
      <c r="A4165" s="381">
        <v>12</v>
      </c>
      <c r="B4165" s="1203" t="s">
        <v>4636</v>
      </c>
      <c r="C4165" s="1203"/>
      <c r="D4165" s="1203"/>
      <c r="E4165" s="1049">
        <v>0</v>
      </c>
      <c r="F4165" s="969">
        <v>280</v>
      </c>
      <c r="G4165" s="969">
        <v>150</v>
      </c>
      <c r="H4165" s="969">
        <v>120</v>
      </c>
      <c r="I4165" s="969">
        <v>90</v>
      </c>
      <c r="J4165" s="324"/>
      <c r="K4165" s="324"/>
    </row>
    <row r="4166" spans="1:11" s="382" customFormat="1" ht="18.75" customHeight="1">
      <c r="A4166" s="381">
        <v>13</v>
      </c>
      <c r="B4166" s="1203" t="s">
        <v>4637</v>
      </c>
      <c r="C4166" s="1203"/>
      <c r="D4166" s="1203"/>
      <c r="E4166" s="1088">
        <v>0</v>
      </c>
      <c r="F4166" s="1028">
        <v>280</v>
      </c>
      <c r="G4166" s="1028">
        <v>150</v>
      </c>
      <c r="H4166" s="1028">
        <v>120</v>
      </c>
      <c r="I4166" s="1028">
        <v>90</v>
      </c>
      <c r="J4166" s="324"/>
      <c r="K4166" s="324"/>
    </row>
  </sheetData>
  <autoFilter ref="A7:X4166">
    <filterColumn colId="1" showButton="0"/>
    <filterColumn colId="2" showButton="0"/>
  </autoFilter>
  <mergeCells count="1246">
    <mergeCell ref="B3442:B3443"/>
    <mergeCell ref="A1509:A1511"/>
    <mergeCell ref="A1455:A1456"/>
    <mergeCell ref="B1455:B1456"/>
    <mergeCell ref="A1457:A1458"/>
    <mergeCell ref="B1457:B1458"/>
    <mergeCell ref="A1459:A1465"/>
    <mergeCell ref="B1459:B1465"/>
    <mergeCell ref="A1468:A1469"/>
    <mergeCell ref="B1468:B1469"/>
    <mergeCell ref="A1470:A1472"/>
    <mergeCell ref="B1470:B1472"/>
    <mergeCell ref="A1474:A1478"/>
    <mergeCell ref="B1474:B1478"/>
    <mergeCell ref="A1479:A1483"/>
    <mergeCell ref="B1479:B1483"/>
    <mergeCell ref="A1484:A1485"/>
    <mergeCell ref="B1484:B1485"/>
    <mergeCell ref="F3364:I3364"/>
    <mergeCell ref="A3366:A3371"/>
    <mergeCell ref="B3366:B3371"/>
    <mergeCell ref="A3375:A3379"/>
    <mergeCell ref="B3375:B3379"/>
    <mergeCell ref="A3380:A3382"/>
    <mergeCell ref="B3380:B3382"/>
    <mergeCell ref="A3384:A3385"/>
    <mergeCell ref="B3384:B3385"/>
    <mergeCell ref="A3386:A3388"/>
    <mergeCell ref="B3386:B3388"/>
    <mergeCell ref="A3390:A3391"/>
    <mergeCell ref="B3390:B3391"/>
    <mergeCell ref="A3444:A3445"/>
    <mergeCell ref="B3445:D3445"/>
    <mergeCell ref="B3408:D3408"/>
    <mergeCell ref="F3408:I3408"/>
    <mergeCell ref="A3410:A3418"/>
    <mergeCell ref="B3410:B3418"/>
    <mergeCell ref="A3419:A3420"/>
    <mergeCell ref="B3419:B3420"/>
    <mergeCell ref="B3422:D3422"/>
    <mergeCell ref="F3422:I3422"/>
    <mergeCell ref="A3426:A3427"/>
    <mergeCell ref="B3426:B3427"/>
    <mergeCell ref="A3428:A3429"/>
    <mergeCell ref="B3428:B3429"/>
    <mergeCell ref="A3431:A3434"/>
    <mergeCell ref="B3431:B3434"/>
    <mergeCell ref="A3438:A3439"/>
    <mergeCell ref="B3438:B3439"/>
    <mergeCell ref="A3442:A3443"/>
    <mergeCell ref="F3291:I3291"/>
    <mergeCell ref="A3293:A3297"/>
    <mergeCell ref="B3293:B3297"/>
    <mergeCell ref="A3298:A3300"/>
    <mergeCell ref="B3298:B3300"/>
    <mergeCell ref="A3304:A3305"/>
    <mergeCell ref="B3304:B3305"/>
    <mergeCell ref="A3307:A3309"/>
    <mergeCell ref="B3307:B3309"/>
    <mergeCell ref="B3312:C3312"/>
    <mergeCell ref="B3315:D3315"/>
    <mergeCell ref="B3322:D3322"/>
    <mergeCell ref="B3323:B3324"/>
    <mergeCell ref="B3326:D3326"/>
    <mergeCell ref="F3326:I3326"/>
    <mergeCell ref="A3328:A3332"/>
    <mergeCell ref="B3328:B3332"/>
    <mergeCell ref="A3238:A3239"/>
    <mergeCell ref="B3238:B3239"/>
    <mergeCell ref="A3243:A3244"/>
    <mergeCell ref="B3243:B3244"/>
    <mergeCell ref="A3248:A3260"/>
    <mergeCell ref="B3248:B3260"/>
    <mergeCell ref="A3261:A3271"/>
    <mergeCell ref="B3261:B3271"/>
    <mergeCell ref="A3272:A3273"/>
    <mergeCell ref="B3272:B3273"/>
    <mergeCell ref="A3275:A3276"/>
    <mergeCell ref="B3275:B3276"/>
    <mergeCell ref="A3279:A3283"/>
    <mergeCell ref="B3279:B3283"/>
    <mergeCell ref="A3284:A3286"/>
    <mergeCell ref="B3284:B3286"/>
    <mergeCell ref="B3290:D3290"/>
    <mergeCell ref="A3171:A3172"/>
    <mergeCell ref="B3171:B3172"/>
    <mergeCell ref="A3173:A3174"/>
    <mergeCell ref="B3173:B3174"/>
    <mergeCell ref="A3176:A3179"/>
    <mergeCell ref="B3176:B3179"/>
    <mergeCell ref="A3182:A3183"/>
    <mergeCell ref="B3182:B3183"/>
    <mergeCell ref="A3185:A3186"/>
    <mergeCell ref="B3185:B3186"/>
    <mergeCell ref="A3187:A3188"/>
    <mergeCell ref="B3187:B3188"/>
    <mergeCell ref="A3189:A3190"/>
    <mergeCell ref="B3189:B3190"/>
    <mergeCell ref="A3191:A3192"/>
    <mergeCell ref="B3191:B3192"/>
    <mergeCell ref="A3193:A3195"/>
    <mergeCell ref="B3193:B3194"/>
    <mergeCell ref="B3195:D3195"/>
    <mergeCell ref="A3161:A3162"/>
    <mergeCell ref="B3161:B3162"/>
    <mergeCell ref="A3163:A3164"/>
    <mergeCell ref="B3163:B3164"/>
    <mergeCell ref="A3166:A3167"/>
    <mergeCell ref="B3166:B3167"/>
    <mergeCell ref="A3169:A3170"/>
    <mergeCell ref="B3169:B3170"/>
    <mergeCell ref="A1442:A1450"/>
    <mergeCell ref="B1442:B1450"/>
    <mergeCell ref="A1264:A1268"/>
    <mergeCell ref="B1264:B1268"/>
    <mergeCell ref="A1269:A1271"/>
    <mergeCell ref="B1269:B1271"/>
    <mergeCell ref="A1273:A1274"/>
    <mergeCell ref="B1273:B1274"/>
    <mergeCell ref="A1275:A1277"/>
    <mergeCell ref="B1275:B1277"/>
    <mergeCell ref="A1278:A1284"/>
    <mergeCell ref="B1278:B1284"/>
    <mergeCell ref="A1285:A1288"/>
    <mergeCell ref="B1285:B1288"/>
    <mergeCell ref="B999:D999"/>
    <mergeCell ref="B1000:D1000"/>
    <mergeCell ref="B1001:D1001"/>
    <mergeCell ref="B1005:D1005"/>
    <mergeCell ref="A1007:A1019"/>
    <mergeCell ref="B1007:B1019"/>
    <mergeCell ref="A1020:A1052"/>
    <mergeCell ref="B1020:B1052"/>
    <mergeCell ref="B1053:D1053"/>
    <mergeCell ref="A3136:A3144"/>
    <mergeCell ref="B3136:B3144"/>
    <mergeCell ref="A3145:A3147"/>
    <mergeCell ref="B3145:B3147"/>
    <mergeCell ref="A3148:A3156"/>
    <mergeCell ref="B3148:B3156"/>
    <mergeCell ref="A3157:A3160"/>
    <mergeCell ref="B3157:B3160"/>
    <mergeCell ref="A922:A943"/>
    <mergeCell ref="B922:B943"/>
    <mergeCell ref="C927:D927"/>
    <mergeCell ref="B948:C948"/>
    <mergeCell ref="B949:D949"/>
    <mergeCell ref="A951:A955"/>
    <mergeCell ref="B951:B955"/>
    <mergeCell ref="A956:A965"/>
    <mergeCell ref="B956:B965"/>
    <mergeCell ref="A966:A971"/>
    <mergeCell ref="B966:B971"/>
    <mergeCell ref="A972:A975"/>
    <mergeCell ref="B972:B975"/>
    <mergeCell ref="A977:A992"/>
    <mergeCell ref="B977:B992"/>
    <mergeCell ref="A993:A997"/>
    <mergeCell ref="B993:B997"/>
    <mergeCell ref="C997:D997"/>
    <mergeCell ref="B874:B877"/>
    <mergeCell ref="A878:A879"/>
    <mergeCell ref="B878:B879"/>
    <mergeCell ref="A881:A883"/>
    <mergeCell ref="B881:B883"/>
    <mergeCell ref="A884:A885"/>
    <mergeCell ref="B884:B885"/>
    <mergeCell ref="A896:A898"/>
    <mergeCell ref="B896:B898"/>
    <mergeCell ref="C898:D898"/>
    <mergeCell ref="A900:A901"/>
    <mergeCell ref="B900:B901"/>
    <mergeCell ref="A904:A905"/>
    <mergeCell ref="B904:B905"/>
    <mergeCell ref="A908:A909"/>
    <mergeCell ref="B908:B909"/>
    <mergeCell ref="A913:A921"/>
    <mergeCell ref="B913:B921"/>
    <mergeCell ref="F823:I823"/>
    <mergeCell ref="A825:A829"/>
    <mergeCell ref="B825:B829"/>
    <mergeCell ref="A830:A833"/>
    <mergeCell ref="B830:B833"/>
    <mergeCell ref="A834:A841"/>
    <mergeCell ref="B834:B841"/>
    <mergeCell ref="A842:A847"/>
    <mergeCell ref="B842:B847"/>
    <mergeCell ref="A848:A857"/>
    <mergeCell ref="B848:B857"/>
    <mergeCell ref="C857:D857"/>
    <mergeCell ref="A858:A862"/>
    <mergeCell ref="B858:B862"/>
    <mergeCell ref="A864:A866"/>
    <mergeCell ref="B864:B866"/>
    <mergeCell ref="A867:A868"/>
    <mergeCell ref="B867:B868"/>
    <mergeCell ref="A1359:A1381"/>
    <mergeCell ref="B1359:B1381"/>
    <mergeCell ref="A1383:A1387"/>
    <mergeCell ref="B1383:B1387"/>
    <mergeCell ref="A1388:A1398"/>
    <mergeCell ref="B1388:B1398"/>
    <mergeCell ref="A1399:A1429"/>
    <mergeCell ref="B1399:B1429"/>
    <mergeCell ref="A746:A752"/>
    <mergeCell ref="B746:B752"/>
    <mergeCell ref="A753:A767"/>
    <mergeCell ref="B753:B767"/>
    <mergeCell ref="A768:A770"/>
    <mergeCell ref="B768:B770"/>
    <mergeCell ref="A771:A772"/>
    <mergeCell ref="B771:B772"/>
    <mergeCell ref="A777:A778"/>
    <mergeCell ref="B777:B778"/>
    <mergeCell ref="B784:D784"/>
    <mergeCell ref="B785:D785"/>
    <mergeCell ref="B786:D786"/>
    <mergeCell ref="B787:D787"/>
    <mergeCell ref="A789:A792"/>
    <mergeCell ref="B789:B792"/>
    <mergeCell ref="A793:A799"/>
    <mergeCell ref="B793:B799"/>
    <mergeCell ref="A800:A822"/>
    <mergeCell ref="B800:B822"/>
    <mergeCell ref="B823:D823"/>
    <mergeCell ref="A870:A872"/>
    <mergeCell ref="B870:B872"/>
    <mergeCell ref="A874:A877"/>
    <mergeCell ref="A1146:A1158"/>
    <mergeCell ref="B1146:B1158"/>
    <mergeCell ref="A1159:A1161"/>
    <mergeCell ref="B1159:B1161"/>
    <mergeCell ref="A1163:D1163"/>
    <mergeCell ref="A1164:A1168"/>
    <mergeCell ref="B1164:B1165"/>
    <mergeCell ref="B1166:B1168"/>
    <mergeCell ref="A1169:D1169"/>
    <mergeCell ref="A1289:A1291"/>
    <mergeCell ref="B1289:B1291"/>
    <mergeCell ref="A1292:A1308"/>
    <mergeCell ref="B1292:B1308"/>
    <mergeCell ref="A1430:A1435"/>
    <mergeCell ref="A1170:A1171"/>
    <mergeCell ref="B1170:B1171"/>
    <mergeCell ref="A1219:A1221"/>
    <mergeCell ref="B1219:B1221"/>
    <mergeCell ref="A1222:A1224"/>
    <mergeCell ref="B1222:B1224"/>
    <mergeCell ref="A1225:A1226"/>
    <mergeCell ref="B1225:B1226"/>
    <mergeCell ref="A1230:A1248"/>
    <mergeCell ref="B1230:B1248"/>
    <mergeCell ref="A1249:A1254"/>
    <mergeCell ref="B1249:B1254"/>
    <mergeCell ref="A1255:A1258"/>
    <mergeCell ref="B1255:B1258"/>
    <mergeCell ref="A1259:A1260"/>
    <mergeCell ref="B1259:B1260"/>
    <mergeCell ref="A1262:A1263"/>
    <mergeCell ref="B1262:B1263"/>
    <mergeCell ref="A1115:A1118"/>
    <mergeCell ref="B1115:B1118"/>
    <mergeCell ref="A1120:A1122"/>
    <mergeCell ref="B1121:B1122"/>
    <mergeCell ref="A1123:A1126"/>
    <mergeCell ref="B1123:B1126"/>
    <mergeCell ref="A1127:A1129"/>
    <mergeCell ref="B1127:B1129"/>
    <mergeCell ref="A1130:A1132"/>
    <mergeCell ref="B1130:B1132"/>
    <mergeCell ref="A1133:A1134"/>
    <mergeCell ref="B1133:B1134"/>
    <mergeCell ref="A1135:A1137"/>
    <mergeCell ref="B1135:B1137"/>
    <mergeCell ref="A1138:A1142"/>
    <mergeCell ref="B1138:B1142"/>
    <mergeCell ref="A1143:A1145"/>
    <mergeCell ref="B1143:B1145"/>
    <mergeCell ref="A1082:A1084"/>
    <mergeCell ref="B1082:B1084"/>
    <mergeCell ref="A1085:A1089"/>
    <mergeCell ref="B1085:B1089"/>
    <mergeCell ref="A1090:A1096"/>
    <mergeCell ref="B1090:B1096"/>
    <mergeCell ref="A1097:A1098"/>
    <mergeCell ref="B1097:B1098"/>
    <mergeCell ref="A1100:A1101"/>
    <mergeCell ref="B1100:B1101"/>
    <mergeCell ref="A1102:A1103"/>
    <mergeCell ref="B1102:B1103"/>
    <mergeCell ref="A1104:A1106"/>
    <mergeCell ref="B1104:B1106"/>
    <mergeCell ref="A1107:A1109"/>
    <mergeCell ref="B1107:B1109"/>
    <mergeCell ref="A1110:A1114"/>
    <mergeCell ref="B1110:B1114"/>
    <mergeCell ref="A1675:A1676"/>
    <mergeCell ref="B1675:B1676"/>
    <mergeCell ref="A1702:A1706"/>
    <mergeCell ref="B1702:B1706"/>
    <mergeCell ref="C1710:D1710"/>
    <mergeCell ref="A1630:A1631"/>
    <mergeCell ref="B1630:B1631"/>
    <mergeCell ref="A1648:A1651"/>
    <mergeCell ref="B1648:B1651"/>
    <mergeCell ref="A1662:A1663"/>
    <mergeCell ref="B1662:B1663"/>
    <mergeCell ref="A1665:A1666"/>
    <mergeCell ref="B1665:B1666"/>
    <mergeCell ref="A1672:A1674"/>
    <mergeCell ref="B1672:B1674"/>
    <mergeCell ref="A1619:A1621"/>
    <mergeCell ref="B1619:B1621"/>
    <mergeCell ref="A1622:A1623"/>
    <mergeCell ref="B1622:B1623"/>
    <mergeCell ref="A1624:A1625"/>
    <mergeCell ref="B1624:B1625"/>
    <mergeCell ref="A1626:A1627"/>
    <mergeCell ref="B1626:B1627"/>
    <mergeCell ref="A1628:A1629"/>
    <mergeCell ref="B1628:B1629"/>
    <mergeCell ref="A1606:A1608"/>
    <mergeCell ref="B1606:B1608"/>
    <mergeCell ref="A1610:A1611"/>
    <mergeCell ref="B1610:B1611"/>
    <mergeCell ref="A1612:A1613"/>
    <mergeCell ref="B1612:B1613"/>
    <mergeCell ref="A1614:A1616"/>
    <mergeCell ref="B1614:B1616"/>
    <mergeCell ref="A1617:A1618"/>
    <mergeCell ref="B1617:B1618"/>
    <mergeCell ref="A1591:A1594"/>
    <mergeCell ref="B1591:B1594"/>
    <mergeCell ref="A1595:A1598"/>
    <mergeCell ref="B1595:B1598"/>
    <mergeCell ref="A1599:A1600"/>
    <mergeCell ref="B1599:B1600"/>
    <mergeCell ref="A1601:A1602"/>
    <mergeCell ref="B1601:B1602"/>
    <mergeCell ref="A1603:A1605"/>
    <mergeCell ref="B1603:B1605"/>
    <mergeCell ref="A1577:A1579"/>
    <mergeCell ref="B1577:B1579"/>
    <mergeCell ref="A1580:A1582"/>
    <mergeCell ref="B1580:B1582"/>
    <mergeCell ref="A1583:A1585"/>
    <mergeCell ref="B1583:B1585"/>
    <mergeCell ref="A1586:A1588"/>
    <mergeCell ref="B1586:B1588"/>
    <mergeCell ref="A1589:A1590"/>
    <mergeCell ref="B1589:B1590"/>
    <mergeCell ref="A1562:A1565"/>
    <mergeCell ref="B1562:B1565"/>
    <mergeCell ref="A1566:A1569"/>
    <mergeCell ref="B1566:B1569"/>
    <mergeCell ref="A1570:A1571"/>
    <mergeCell ref="B1570:B1571"/>
    <mergeCell ref="A1572:A1573"/>
    <mergeCell ref="B1572:B1573"/>
    <mergeCell ref="A1574:A1576"/>
    <mergeCell ref="B1574:B1576"/>
    <mergeCell ref="A1550:A1551"/>
    <mergeCell ref="B1550:B1551"/>
    <mergeCell ref="A1552:A1553"/>
    <mergeCell ref="B1552:B1553"/>
    <mergeCell ref="A1554:A1555"/>
    <mergeCell ref="B1554:B1555"/>
    <mergeCell ref="A1556:A1558"/>
    <mergeCell ref="B1556:B1558"/>
    <mergeCell ref="A1559:A1561"/>
    <mergeCell ref="B1559:B1561"/>
    <mergeCell ref="A1538:A1539"/>
    <mergeCell ref="B1538:B1539"/>
    <mergeCell ref="A1540:A1542"/>
    <mergeCell ref="B1540:B1542"/>
    <mergeCell ref="A1543:A1545"/>
    <mergeCell ref="B1543:B1545"/>
    <mergeCell ref="A1546:A1547"/>
    <mergeCell ref="B1546:B1547"/>
    <mergeCell ref="A1548:A1549"/>
    <mergeCell ref="B1548:B1549"/>
    <mergeCell ref="B725:B726"/>
    <mergeCell ref="A730:A735"/>
    <mergeCell ref="B730:B735"/>
    <mergeCell ref="A736:A739"/>
    <mergeCell ref="B736:B739"/>
    <mergeCell ref="C744:D744"/>
    <mergeCell ref="A1497:A1499"/>
    <mergeCell ref="B1497:B1499"/>
    <mergeCell ref="A1502:A1503"/>
    <mergeCell ref="B1502:B1503"/>
    <mergeCell ref="A1505:A1508"/>
    <mergeCell ref="B1505:B1508"/>
    <mergeCell ref="A1486:A1487"/>
    <mergeCell ref="B1486:B1487"/>
    <mergeCell ref="A1488:A1489"/>
    <mergeCell ref="B1488:B1489"/>
    <mergeCell ref="A1490:A1491"/>
    <mergeCell ref="B1490:B1491"/>
    <mergeCell ref="A1492:A1494"/>
    <mergeCell ref="A1055:A1057"/>
    <mergeCell ref="B1055:B1057"/>
    <mergeCell ref="A1058:A1060"/>
    <mergeCell ref="B1058:B1060"/>
    <mergeCell ref="B1347:B1358"/>
    <mergeCell ref="A1061:A1065"/>
    <mergeCell ref="B1061:B1065"/>
    <mergeCell ref="A1066:A1070"/>
    <mergeCell ref="B1066:B1070"/>
    <mergeCell ref="A1071:A1074"/>
    <mergeCell ref="B1071:B1074"/>
    <mergeCell ref="A1075:A1080"/>
    <mergeCell ref="B1075:B1080"/>
    <mergeCell ref="B2744:C2744"/>
    <mergeCell ref="B2755:C2755"/>
    <mergeCell ref="A662:A663"/>
    <mergeCell ref="B662:B663"/>
    <mergeCell ref="A668:A672"/>
    <mergeCell ref="B668:B672"/>
    <mergeCell ref="A673:A674"/>
    <mergeCell ref="B673:B674"/>
    <mergeCell ref="A675:A676"/>
    <mergeCell ref="B675:B676"/>
    <mergeCell ref="A680:A682"/>
    <mergeCell ref="B680:B682"/>
    <mergeCell ref="B626:B627"/>
    <mergeCell ref="A640:A641"/>
    <mergeCell ref="B640:B641"/>
    <mergeCell ref="A642:A643"/>
    <mergeCell ref="B642:B643"/>
    <mergeCell ref="A648:A651"/>
    <mergeCell ref="B648:B651"/>
    <mergeCell ref="A652:A661"/>
    <mergeCell ref="B652:B661"/>
    <mergeCell ref="A704:A708"/>
    <mergeCell ref="B704:B708"/>
    <mergeCell ref="A709:A713"/>
    <mergeCell ref="B709:B713"/>
    <mergeCell ref="A715:A716"/>
    <mergeCell ref="B715:B716"/>
    <mergeCell ref="A717:A718"/>
    <mergeCell ref="B717:B718"/>
    <mergeCell ref="A723:A724"/>
    <mergeCell ref="B723:B724"/>
    <mergeCell ref="A683:A685"/>
    <mergeCell ref="B2547:C2547"/>
    <mergeCell ref="B2548:C2548"/>
    <mergeCell ref="B2785:C2785"/>
    <mergeCell ref="A564:A570"/>
    <mergeCell ref="B564:B570"/>
    <mergeCell ref="A571:A577"/>
    <mergeCell ref="B571:B577"/>
    <mergeCell ref="A578:A579"/>
    <mergeCell ref="B578:B579"/>
    <mergeCell ref="A580:A582"/>
    <mergeCell ref="B580:B582"/>
    <mergeCell ref="A586:A587"/>
    <mergeCell ref="B586:B587"/>
    <mergeCell ref="A588:A589"/>
    <mergeCell ref="B588:B589"/>
    <mergeCell ref="A592:A593"/>
    <mergeCell ref="B592:B593"/>
    <mergeCell ref="A595:A596"/>
    <mergeCell ref="B595:B596"/>
    <mergeCell ref="A612:A614"/>
    <mergeCell ref="B612:B614"/>
    <mergeCell ref="A617:A618"/>
    <mergeCell ref="B617:B618"/>
    <mergeCell ref="A621:A622"/>
    <mergeCell ref="B621:B622"/>
    <mergeCell ref="A626:A627"/>
    <mergeCell ref="B2738:C2738"/>
    <mergeCell ref="B2739:C2739"/>
    <mergeCell ref="B2740:C2740"/>
    <mergeCell ref="B2741:C2741"/>
    <mergeCell ref="B2742:C2742"/>
    <mergeCell ref="B2743:C2743"/>
    <mergeCell ref="B2409:B2410"/>
    <mergeCell ref="B2421:B2422"/>
    <mergeCell ref="B2423:B2424"/>
    <mergeCell ref="B2466:B2468"/>
    <mergeCell ref="B2476:C2476"/>
    <mergeCell ref="B2477:C2477"/>
    <mergeCell ref="C2295:D2295"/>
    <mergeCell ref="C2296:D2296"/>
    <mergeCell ref="C2297:D2297"/>
    <mergeCell ref="C2298:D2298"/>
    <mergeCell ref="B2349:C2349"/>
    <mergeCell ref="B2387:C2387"/>
    <mergeCell ref="B2388:C2388"/>
    <mergeCell ref="B2392:C2392"/>
    <mergeCell ref="B2395:C2395"/>
    <mergeCell ref="B2784:C2784"/>
    <mergeCell ref="B2566:C2566"/>
    <mergeCell ref="B2567:C2567"/>
    <mergeCell ref="B2568:C2568"/>
    <mergeCell ref="B2569:C2569"/>
    <mergeCell ref="B2574:C2574"/>
    <mergeCell ref="B2575:C2575"/>
    <mergeCell ref="B2583:C2583"/>
    <mergeCell ref="B2584:C2584"/>
    <mergeCell ref="B2691:C2691"/>
    <mergeCell ref="B2507:C2507"/>
    <mergeCell ref="B2508:C2508"/>
    <mergeCell ref="B2515:C2515"/>
    <mergeCell ref="B2516:B2522"/>
    <mergeCell ref="B2533:C2533"/>
    <mergeCell ref="B2534:C2534"/>
    <mergeCell ref="B2546:C2546"/>
    <mergeCell ref="B39:B40"/>
    <mergeCell ref="B189:D189"/>
    <mergeCell ref="A190:A195"/>
    <mergeCell ref="B190:B195"/>
    <mergeCell ref="B203:D203"/>
    <mergeCell ref="A205:A219"/>
    <mergeCell ref="B205:B219"/>
    <mergeCell ref="A220:A222"/>
    <mergeCell ref="B220:B222"/>
    <mergeCell ref="B165:D165"/>
    <mergeCell ref="A166:A171"/>
    <mergeCell ref="B166:B171"/>
    <mergeCell ref="A172:A178"/>
    <mergeCell ref="B172:B178"/>
    <mergeCell ref="A181:A182"/>
    <mergeCell ref="B181:B182"/>
    <mergeCell ref="B127:D127"/>
    <mergeCell ref="A129:A135"/>
    <mergeCell ref="B129:B135"/>
    <mergeCell ref="A82:A84"/>
    <mergeCell ref="B82:B84"/>
    <mergeCell ref="A85:A86"/>
    <mergeCell ref="B85:B86"/>
    <mergeCell ref="A87:A92"/>
    <mergeCell ref="B113:B118"/>
    <mergeCell ref="B87:B92"/>
    <mergeCell ref="A97:A98"/>
    <mergeCell ref="B97:B98"/>
    <mergeCell ref="A99:A102"/>
    <mergeCell ref="B99:B102"/>
    <mergeCell ref="A57:A59"/>
    <mergeCell ref="B57:B59"/>
    <mergeCell ref="B7:D7"/>
    <mergeCell ref="A8:A12"/>
    <mergeCell ref="B8:B12"/>
    <mergeCell ref="A13:A18"/>
    <mergeCell ref="B13:B18"/>
    <mergeCell ref="A19:A28"/>
    <mergeCell ref="B19:B28"/>
    <mergeCell ref="A29:A31"/>
    <mergeCell ref="B29:B31"/>
    <mergeCell ref="A32:A33"/>
    <mergeCell ref="B32:B33"/>
    <mergeCell ref="A34:A35"/>
    <mergeCell ref="B34:B35"/>
    <mergeCell ref="A36:A38"/>
    <mergeCell ref="B36:B38"/>
    <mergeCell ref="A39:A40"/>
    <mergeCell ref="A148:A156"/>
    <mergeCell ref="B148:B156"/>
    <mergeCell ref="B137:D137"/>
    <mergeCell ref="A138:A140"/>
    <mergeCell ref="B138:B140"/>
    <mergeCell ref="A141:A143"/>
    <mergeCell ref="B141:B143"/>
    <mergeCell ref="A144:A145"/>
    <mergeCell ref="B144:B145"/>
    <mergeCell ref="A146:A147"/>
    <mergeCell ref="B146:B147"/>
    <mergeCell ref="A103:A106"/>
    <mergeCell ref="B103:B106"/>
    <mergeCell ref="A109:A112"/>
    <mergeCell ref="B109:B112"/>
    <mergeCell ref="A113:A118"/>
    <mergeCell ref="A64:A65"/>
    <mergeCell ref="B64:B65"/>
    <mergeCell ref="A71:A72"/>
    <mergeCell ref="B71:B72"/>
    <mergeCell ref="A73:A74"/>
    <mergeCell ref="B73:B74"/>
    <mergeCell ref="A80:A81"/>
    <mergeCell ref="B80:B81"/>
    <mergeCell ref="A41:A43"/>
    <mergeCell ref="B41:B43"/>
    <mergeCell ref="A45:A47"/>
    <mergeCell ref="B45:B47"/>
    <mergeCell ref="A50:A51"/>
    <mergeCell ref="B50:B51"/>
    <mergeCell ref="A52:A53"/>
    <mergeCell ref="B52:B53"/>
    <mergeCell ref="A54:A56"/>
    <mergeCell ref="B54:B56"/>
    <mergeCell ref="B4165:D4165"/>
    <mergeCell ref="B4166:D4166"/>
    <mergeCell ref="A4127:A4133"/>
    <mergeCell ref="B4127:B4133"/>
    <mergeCell ref="A4134:A4159"/>
    <mergeCell ref="B4134:B4159"/>
    <mergeCell ref="B4160:D4160"/>
    <mergeCell ref="B4161:D4161"/>
    <mergeCell ref="B4162:D4162"/>
    <mergeCell ref="B4163:D4163"/>
    <mergeCell ref="B2398:C2398"/>
    <mergeCell ref="B2399:C2399"/>
    <mergeCell ref="B2406:B2407"/>
    <mergeCell ref="B4164:D4164"/>
    <mergeCell ref="A4114:A4115"/>
    <mergeCell ref="B4114:B4115"/>
    <mergeCell ref="B4117:D4117"/>
    <mergeCell ref="A4119:A4121"/>
    <mergeCell ref="B4119:B4121"/>
    <mergeCell ref="A4123:A4124"/>
    <mergeCell ref="B4123:B4124"/>
    <mergeCell ref="A4125:A4126"/>
    <mergeCell ref="B4125:B4126"/>
    <mergeCell ref="C4125:D4125"/>
    <mergeCell ref="C4126:D4126"/>
    <mergeCell ref="A4101:A4103"/>
    <mergeCell ref="B4101:B4103"/>
    <mergeCell ref="A4104:A4105"/>
    <mergeCell ref="B4104:B4105"/>
    <mergeCell ref="A4107:A4108"/>
    <mergeCell ref="B4107:B4108"/>
    <mergeCell ref="B4110:D4110"/>
    <mergeCell ref="C4111:D4111"/>
    <mergeCell ref="C4112:D4112"/>
    <mergeCell ref="C4080:D4080"/>
    <mergeCell ref="A4081:A4088"/>
    <mergeCell ref="B4081:B4088"/>
    <mergeCell ref="A4089:A4090"/>
    <mergeCell ref="B4089:B4090"/>
    <mergeCell ref="A4094:A4097"/>
    <mergeCell ref="B4094:B4097"/>
    <mergeCell ref="A4099:A4100"/>
    <mergeCell ref="B4099:B4100"/>
    <mergeCell ref="C4099:D4099"/>
    <mergeCell ref="C4100:D4100"/>
    <mergeCell ref="A4068:A4069"/>
    <mergeCell ref="B4068:B4069"/>
    <mergeCell ref="A4070:A4071"/>
    <mergeCell ref="B4070:B4071"/>
    <mergeCell ref="A4072:A4073"/>
    <mergeCell ref="B4072:B4073"/>
    <mergeCell ref="A4074:A4076"/>
    <mergeCell ref="B4074:B4076"/>
    <mergeCell ref="A4077:A4079"/>
    <mergeCell ref="B4077:B4079"/>
    <mergeCell ref="B4054:D4054"/>
    <mergeCell ref="B4055:D4055"/>
    <mergeCell ref="A4056:A4059"/>
    <mergeCell ref="B4056:B4059"/>
    <mergeCell ref="A4061:A4063"/>
    <mergeCell ref="B4061:B4063"/>
    <mergeCell ref="A4064:A4065"/>
    <mergeCell ref="B4064:B4065"/>
    <mergeCell ref="A4066:A4067"/>
    <mergeCell ref="B4066:B4067"/>
    <mergeCell ref="B4044:D4044"/>
    <mergeCell ref="B4045:D4045"/>
    <mergeCell ref="B4046:D4046"/>
    <mergeCell ref="B4047:D4047"/>
    <mergeCell ref="B4048:D4048"/>
    <mergeCell ref="B4049:D4049"/>
    <mergeCell ref="B4050:D4050"/>
    <mergeCell ref="B4052:D4052"/>
    <mergeCell ref="B4053:D4053"/>
    <mergeCell ref="C4032:D4032"/>
    <mergeCell ref="B4033:D4033"/>
    <mergeCell ref="A4035:A4038"/>
    <mergeCell ref="B4035:B4038"/>
    <mergeCell ref="A4039:A4040"/>
    <mergeCell ref="B4039:B4040"/>
    <mergeCell ref="A4041:A4042"/>
    <mergeCell ref="B4041:B4042"/>
    <mergeCell ref="B4043:D4043"/>
    <mergeCell ref="A4014:A4018"/>
    <mergeCell ref="B4014:B4018"/>
    <mergeCell ref="A4020:A4023"/>
    <mergeCell ref="B4020:B4023"/>
    <mergeCell ref="A4024:A4027"/>
    <mergeCell ref="B4024:B4027"/>
    <mergeCell ref="C4027:D4027"/>
    <mergeCell ref="A4028:A4031"/>
    <mergeCell ref="B4028:B4031"/>
    <mergeCell ref="C4031:D4031"/>
    <mergeCell ref="B3998:D3998"/>
    <mergeCell ref="B3999:B4003"/>
    <mergeCell ref="C3999:D3999"/>
    <mergeCell ref="C4000:D4000"/>
    <mergeCell ref="C4001:D4001"/>
    <mergeCell ref="C4002:D4002"/>
    <mergeCell ref="C4003:D4003"/>
    <mergeCell ref="A4005:A4013"/>
    <mergeCell ref="B4005:B4013"/>
    <mergeCell ref="B3990:B3997"/>
    <mergeCell ref="C3990:D3990"/>
    <mergeCell ref="C3991:D3991"/>
    <mergeCell ref="C3992:D3992"/>
    <mergeCell ref="C3993:D3993"/>
    <mergeCell ref="C3994:D3994"/>
    <mergeCell ref="C3995:D3995"/>
    <mergeCell ref="C3996:D3996"/>
    <mergeCell ref="C3997:D3997"/>
    <mergeCell ref="B3977:D3977"/>
    <mergeCell ref="B3978:D3978"/>
    <mergeCell ref="B3979:B3989"/>
    <mergeCell ref="C3979:D3979"/>
    <mergeCell ref="C3980:D3980"/>
    <mergeCell ref="C3981:D3981"/>
    <mergeCell ref="C3982:D3982"/>
    <mergeCell ref="C3983:D3983"/>
    <mergeCell ref="C3984:D3984"/>
    <mergeCell ref="C3985:D3985"/>
    <mergeCell ref="C3986:D3986"/>
    <mergeCell ref="C3987:D3987"/>
    <mergeCell ref="C3988:D3988"/>
    <mergeCell ref="C3989:D3989"/>
    <mergeCell ref="A3951:A3952"/>
    <mergeCell ref="B3951:B3952"/>
    <mergeCell ref="A3958:A3960"/>
    <mergeCell ref="B3958:B3960"/>
    <mergeCell ref="B3971:D3971"/>
    <mergeCell ref="B3972:D3972"/>
    <mergeCell ref="B3973:D3973"/>
    <mergeCell ref="B3974:D3974"/>
    <mergeCell ref="A3975:A3976"/>
    <mergeCell ref="B3975:B3976"/>
    <mergeCell ref="A3930:A3931"/>
    <mergeCell ref="B3930:B3931"/>
    <mergeCell ref="A3938:A3941"/>
    <mergeCell ref="B3938:B3941"/>
    <mergeCell ref="A3943:A3946"/>
    <mergeCell ref="B3943:B3946"/>
    <mergeCell ref="A3947:A3948"/>
    <mergeCell ref="B3947:B3948"/>
    <mergeCell ref="A3949:A3950"/>
    <mergeCell ref="B3949:B3950"/>
    <mergeCell ref="A3910:A3911"/>
    <mergeCell ref="B3910:B3911"/>
    <mergeCell ref="A3914:A3915"/>
    <mergeCell ref="B3914:B3915"/>
    <mergeCell ref="A3917:A3918"/>
    <mergeCell ref="B3917:B3918"/>
    <mergeCell ref="A3919:A3920"/>
    <mergeCell ref="B3919:B3920"/>
    <mergeCell ref="A3926:A3927"/>
    <mergeCell ref="B3926:B3927"/>
    <mergeCell ref="A3893:A3895"/>
    <mergeCell ref="B3893:B3895"/>
    <mergeCell ref="A3896:A3897"/>
    <mergeCell ref="B3896:B3897"/>
    <mergeCell ref="A3900:A3902"/>
    <mergeCell ref="B3900:B3902"/>
    <mergeCell ref="A3904:A3905"/>
    <mergeCell ref="B3904:B3905"/>
    <mergeCell ref="A3907:A3909"/>
    <mergeCell ref="B3907:B3909"/>
    <mergeCell ref="A3864:A3869"/>
    <mergeCell ref="B3864:B3869"/>
    <mergeCell ref="A3885:A3886"/>
    <mergeCell ref="B3885:B3886"/>
    <mergeCell ref="A3887:A3888"/>
    <mergeCell ref="B3887:B3888"/>
    <mergeCell ref="A3889:A3890"/>
    <mergeCell ref="B3889:B3890"/>
    <mergeCell ref="A3891:A3892"/>
    <mergeCell ref="B3891:B3892"/>
    <mergeCell ref="A3849:A3851"/>
    <mergeCell ref="B3849:B3851"/>
    <mergeCell ref="A3852:A3855"/>
    <mergeCell ref="B3852:B3855"/>
    <mergeCell ref="A3856:A3858"/>
    <mergeCell ref="B3856:B3858"/>
    <mergeCell ref="A3859:A3860"/>
    <mergeCell ref="B3859:B3860"/>
    <mergeCell ref="A3861:A3863"/>
    <mergeCell ref="B3861:B3863"/>
    <mergeCell ref="A3830:A3833"/>
    <mergeCell ref="B3830:B3833"/>
    <mergeCell ref="A3834:A3836"/>
    <mergeCell ref="B3834:B3836"/>
    <mergeCell ref="A3837:A3841"/>
    <mergeCell ref="B3837:B3841"/>
    <mergeCell ref="A3842:A3844"/>
    <mergeCell ref="B3842:B3844"/>
    <mergeCell ref="A3845:A3848"/>
    <mergeCell ref="B3845:B3848"/>
    <mergeCell ref="B3817:D3817"/>
    <mergeCell ref="B3818:D3818"/>
    <mergeCell ref="B3819:D3819"/>
    <mergeCell ref="B3820:D3820"/>
    <mergeCell ref="A3821:A3823"/>
    <mergeCell ref="B3821:B3823"/>
    <mergeCell ref="A3824:A3826"/>
    <mergeCell ref="B3824:B3826"/>
    <mergeCell ref="A3827:A3829"/>
    <mergeCell ref="B3827:B3829"/>
    <mergeCell ref="A3808:A3810"/>
    <mergeCell ref="B3808:B3810"/>
    <mergeCell ref="A3811:A3812"/>
    <mergeCell ref="B3811:B3812"/>
    <mergeCell ref="A3813:A3814"/>
    <mergeCell ref="B3813:B3814"/>
    <mergeCell ref="A3815:A3816"/>
    <mergeCell ref="B3815:B3816"/>
    <mergeCell ref="C3815:D3815"/>
    <mergeCell ref="C3816:D3816"/>
    <mergeCell ref="A3797:A3798"/>
    <mergeCell ref="B3797:B3798"/>
    <mergeCell ref="A3799:A3800"/>
    <mergeCell ref="B3799:B3800"/>
    <mergeCell ref="A3802:A3803"/>
    <mergeCell ref="B3802:B3803"/>
    <mergeCell ref="B3804:D3804"/>
    <mergeCell ref="A3805:A3807"/>
    <mergeCell ref="B3805:B3807"/>
    <mergeCell ref="B3785:D3785"/>
    <mergeCell ref="B3786:D3786"/>
    <mergeCell ref="B3787:D3787"/>
    <mergeCell ref="B3788:D3788"/>
    <mergeCell ref="B3789:D3789"/>
    <mergeCell ref="A3790:A3792"/>
    <mergeCell ref="B3790:B3792"/>
    <mergeCell ref="A3793:A3796"/>
    <mergeCell ref="B3793:B3795"/>
    <mergeCell ref="A3765:A3771"/>
    <mergeCell ref="B3765:B3771"/>
    <mergeCell ref="A3772:A3776"/>
    <mergeCell ref="B3772:B3776"/>
    <mergeCell ref="A3778:A3780"/>
    <mergeCell ref="B3778:B3780"/>
    <mergeCell ref="A3781:A3782"/>
    <mergeCell ref="B3781:B3782"/>
    <mergeCell ref="A3783:A3784"/>
    <mergeCell ref="B3783:B3784"/>
    <mergeCell ref="B3745:D3745"/>
    <mergeCell ref="B3746:D3746"/>
    <mergeCell ref="B3747:D3747"/>
    <mergeCell ref="B3748:D3748"/>
    <mergeCell ref="A3750:A3764"/>
    <mergeCell ref="B3750:B3752"/>
    <mergeCell ref="B3753:B3756"/>
    <mergeCell ref="B3757:B3759"/>
    <mergeCell ref="C3758:C3759"/>
    <mergeCell ref="D3758:D3759"/>
    <mergeCell ref="B3760:B3764"/>
    <mergeCell ref="A3729:A3730"/>
    <mergeCell ref="B3729:B3730"/>
    <mergeCell ref="A3731:A3732"/>
    <mergeCell ref="B3731:B3732"/>
    <mergeCell ref="A3733:A3736"/>
    <mergeCell ref="B3733:B3735"/>
    <mergeCell ref="C3738:D3738"/>
    <mergeCell ref="C3742:D3742"/>
    <mergeCell ref="A3743:A3744"/>
    <mergeCell ref="B3743:B3744"/>
    <mergeCell ref="C3743:D3743"/>
    <mergeCell ref="C3744:D3744"/>
    <mergeCell ref="B3704:D3704"/>
    <mergeCell ref="A3706:A3711"/>
    <mergeCell ref="B3706:B3711"/>
    <mergeCell ref="A3712:A3719"/>
    <mergeCell ref="B3712:B3719"/>
    <mergeCell ref="A3720:A3721"/>
    <mergeCell ref="B3720:B3721"/>
    <mergeCell ref="A3724:A3725"/>
    <mergeCell ref="B3724:B3725"/>
    <mergeCell ref="A3688:A3690"/>
    <mergeCell ref="B3688:B3690"/>
    <mergeCell ref="A3691:A3692"/>
    <mergeCell ref="B3691:B3692"/>
    <mergeCell ref="A3694:A3695"/>
    <mergeCell ref="B3694:B3695"/>
    <mergeCell ref="A3696:A3697"/>
    <mergeCell ref="B3696:B3697"/>
    <mergeCell ref="A3699:A3700"/>
    <mergeCell ref="B3699:B3700"/>
    <mergeCell ref="A3672:A3673"/>
    <mergeCell ref="B3672:B3673"/>
    <mergeCell ref="A3674:A3676"/>
    <mergeCell ref="B3674:B3676"/>
    <mergeCell ref="A3677:A3678"/>
    <mergeCell ref="B3677:B3678"/>
    <mergeCell ref="A3682:A3684"/>
    <mergeCell ref="B3682:B3684"/>
    <mergeCell ref="A3685:A3687"/>
    <mergeCell ref="B3685:B3687"/>
    <mergeCell ref="A3652:A3653"/>
    <mergeCell ref="B3652:B3653"/>
    <mergeCell ref="A3655:A3656"/>
    <mergeCell ref="B3655:B3656"/>
    <mergeCell ref="A3658:A3667"/>
    <mergeCell ref="B3658:B3667"/>
    <mergeCell ref="A3668:A3669"/>
    <mergeCell ref="B3668:B3669"/>
    <mergeCell ref="A3670:A3671"/>
    <mergeCell ref="B3670:B3671"/>
    <mergeCell ref="A3616:A3620"/>
    <mergeCell ref="B3616:B3620"/>
    <mergeCell ref="B3621:D3621"/>
    <mergeCell ref="A3623:A3625"/>
    <mergeCell ref="B3623:B3625"/>
    <mergeCell ref="B3628:D3628"/>
    <mergeCell ref="A3630:A3637"/>
    <mergeCell ref="B3630:B3637"/>
    <mergeCell ref="A3638:A3651"/>
    <mergeCell ref="B3638:B3651"/>
    <mergeCell ref="C3651:D3651"/>
    <mergeCell ref="A3580:A3584"/>
    <mergeCell ref="B3580:B3584"/>
    <mergeCell ref="A3585:A3595"/>
    <mergeCell ref="B3585:B3595"/>
    <mergeCell ref="A3599:A3606"/>
    <mergeCell ref="B3599:B3601"/>
    <mergeCell ref="B3602:B3606"/>
    <mergeCell ref="B3607:D3607"/>
    <mergeCell ref="A3608:A3615"/>
    <mergeCell ref="B3608:B3615"/>
    <mergeCell ref="B3551:D3551"/>
    <mergeCell ref="B3552:D3552"/>
    <mergeCell ref="B3553:D3553"/>
    <mergeCell ref="A3556:A3567"/>
    <mergeCell ref="B3556:B3567"/>
    <mergeCell ref="B3570:D3570"/>
    <mergeCell ref="B3571:D3571"/>
    <mergeCell ref="A3572:A3578"/>
    <mergeCell ref="B3572:B3578"/>
    <mergeCell ref="B3525:D3525"/>
    <mergeCell ref="C3526:D3526"/>
    <mergeCell ref="C3527:D3527"/>
    <mergeCell ref="A3529:A3542"/>
    <mergeCell ref="B3529:B3542"/>
    <mergeCell ref="A3543:A3546"/>
    <mergeCell ref="B3543:B3546"/>
    <mergeCell ref="A3547:A3550"/>
    <mergeCell ref="B3547:B3550"/>
    <mergeCell ref="A3509:A3510"/>
    <mergeCell ref="B3509:B3510"/>
    <mergeCell ref="A3516:A3517"/>
    <mergeCell ref="B3516:B3517"/>
    <mergeCell ref="A3518:A3521"/>
    <mergeCell ref="B3518:B3521"/>
    <mergeCell ref="B3522:D3522"/>
    <mergeCell ref="B3523:D3523"/>
    <mergeCell ref="B3524:D3524"/>
    <mergeCell ref="A3467:A3470"/>
    <mergeCell ref="B3467:B3470"/>
    <mergeCell ref="A3471:A3473"/>
    <mergeCell ref="B3471:B3473"/>
    <mergeCell ref="A3474:A3475"/>
    <mergeCell ref="B3474:B3475"/>
    <mergeCell ref="A3479:A3480"/>
    <mergeCell ref="B3479:B3480"/>
    <mergeCell ref="B3493:D3493"/>
    <mergeCell ref="B3449:D3449"/>
    <mergeCell ref="A3450:A3453"/>
    <mergeCell ref="B3450:B3453"/>
    <mergeCell ref="A3454:A3457"/>
    <mergeCell ref="B3454:B3457"/>
    <mergeCell ref="A3459:A3460"/>
    <mergeCell ref="B3459:B3460"/>
    <mergeCell ref="A3461:A3466"/>
    <mergeCell ref="B3461:B3466"/>
    <mergeCell ref="A2258:A2261"/>
    <mergeCell ref="B2258:B2261"/>
    <mergeCell ref="A2263:A2267"/>
    <mergeCell ref="B2263:B2267"/>
    <mergeCell ref="A2268:A2269"/>
    <mergeCell ref="B2268:B2269"/>
    <mergeCell ref="A2270:A2273"/>
    <mergeCell ref="B2270:B2273"/>
    <mergeCell ref="A2274:A2277"/>
    <mergeCell ref="B2274:B2277"/>
    <mergeCell ref="A2235:A2236"/>
    <mergeCell ref="B2235:B2236"/>
    <mergeCell ref="A2238:A2240"/>
    <mergeCell ref="B2238:B2240"/>
    <mergeCell ref="A2244:A2245"/>
    <mergeCell ref="B2244:B2245"/>
    <mergeCell ref="A2248:A2257"/>
    <mergeCell ref="B2248:B2257"/>
    <mergeCell ref="C2257:D2257"/>
    <mergeCell ref="A2205:A2211"/>
    <mergeCell ref="B2205:B2211"/>
    <mergeCell ref="A2213:A2222"/>
    <mergeCell ref="B2213:B2222"/>
    <mergeCell ref="A2224:A2226"/>
    <mergeCell ref="B2224:B2226"/>
    <mergeCell ref="A2227:A2228"/>
    <mergeCell ref="B2227:B2228"/>
    <mergeCell ref="A2230:A2233"/>
    <mergeCell ref="B2230:B2233"/>
    <mergeCell ref="A2176:A2180"/>
    <mergeCell ref="B2176:B2180"/>
    <mergeCell ref="A2181:A2188"/>
    <mergeCell ref="B2181:B2188"/>
    <mergeCell ref="A2189:A2194"/>
    <mergeCell ref="B2189:B2194"/>
    <mergeCell ref="A2195:A2198"/>
    <mergeCell ref="B2195:B2198"/>
    <mergeCell ref="A2199:A2204"/>
    <mergeCell ref="B2199:B2201"/>
    <mergeCell ref="B2202:B2203"/>
    <mergeCell ref="A2149:A2152"/>
    <mergeCell ref="B2149:B2152"/>
    <mergeCell ref="A2153:A2155"/>
    <mergeCell ref="B2153:B2155"/>
    <mergeCell ref="A2156:A2160"/>
    <mergeCell ref="B2156:B2160"/>
    <mergeCell ref="A2161:A2168"/>
    <mergeCell ref="B2161:B2168"/>
    <mergeCell ref="A2169:A2175"/>
    <mergeCell ref="B2169:B2175"/>
    <mergeCell ref="A2120:A2122"/>
    <mergeCell ref="B2120:B2122"/>
    <mergeCell ref="A2123:A2124"/>
    <mergeCell ref="B2123:B2124"/>
    <mergeCell ref="A2125:A2127"/>
    <mergeCell ref="B2125:B2127"/>
    <mergeCell ref="A2136:A2140"/>
    <mergeCell ref="B2136:B2140"/>
    <mergeCell ref="A2142:A2144"/>
    <mergeCell ref="B2142:B2144"/>
    <mergeCell ref="A2097:A2100"/>
    <mergeCell ref="B2097:B2100"/>
    <mergeCell ref="A2103:A2105"/>
    <mergeCell ref="B2103:B2105"/>
    <mergeCell ref="A2106:A2108"/>
    <mergeCell ref="B2106:B2108"/>
    <mergeCell ref="A2112:A2113"/>
    <mergeCell ref="B2112:B2113"/>
    <mergeCell ref="A2117:A2119"/>
    <mergeCell ref="B2117:B2119"/>
    <mergeCell ref="A2059:A2060"/>
    <mergeCell ref="B2059:B2060"/>
    <mergeCell ref="A2062:A2063"/>
    <mergeCell ref="A2066:A2068"/>
    <mergeCell ref="B2066:B2068"/>
    <mergeCell ref="A2069:A2073"/>
    <mergeCell ref="B2069:B2073"/>
    <mergeCell ref="A2074:A2094"/>
    <mergeCell ref="B2074:B2094"/>
    <mergeCell ref="A2045:A2046"/>
    <mergeCell ref="B2045:B2046"/>
    <mergeCell ref="A2050:A2052"/>
    <mergeCell ref="B2050:B2052"/>
    <mergeCell ref="A2053:A2056"/>
    <mergeCell ref="B2053:B2056"/>
    <mergeCell ref="A2057:A2058"/>
    <mergeCell ref="B2057:B2058"/>
    <mergeCell ref="A2020:A2021"/>
    <mergeCell ref="B2020:B2021"/>
    <mergeCell ref="A2022:A2023"/>
    <mergeCell ref="B2022:B2023"/>
    <mergeCell ref="B2025:D2025"/>
    <mergeCell ref="A2035:A2037"/>
    <mergeCell ref="B2035:B2037"/>
    <mergeCell ref="A2039:A2042"/>
    <mergeCell ref="B2039:B2042"/>
    <mergeCell ref="C359:D359"/>
    <mergeCell ref="A2043:A2044"/>
    <mergeCell ref="B2043:B2044"/>
    <mergeCell ref="B1492:B1494"/>
    <mergeCell ref="A1495:A1496"/>
    <mergeCell ref="B1495:B1496"/>
    <mergeCell ref="B683:B685"/>
    <mergeCell ref="A689:A690"/>
    <mergeCell ref="B689:B690"/>
    <mergeCell ref="A693:A698"/>
    <mergeCell ref="B693:B698"/>
    <mergeCell ref="A699:A700"/>
    <mergeCell ref="B699:B700"/>
    <mergeCell ref="B702:D702"/>
    <mergeCell ref="A1513:A1520"/>
    <mergeCell ref="B1513:B1520"/>
    <mergeCell ref="A1521:A1526"/>
    <mergeCell ref="B1521:B1526"/>
    <mergeCell ref="A1992:A1995"/>
    <mergeCell ref="B1992:B1995"/>
    <mergeCell ref="A1996:A2002"/>
    <mergeCell ref="B1996:B2002"/>
    <mergeCell ref="A2003:A2019"/>
    <mergeCell ref="B2003:B2019"/>
    <mergeCell ref="B1315:B1316"/>
    <mergeCell ref="A1317:A1318"/>
    <mergeCell ref="B1317:B1318"/>
    <mergeCell ref="A1322:A1326"/>
    <mergeCell ref="B1322:B1326"/>
    <mergeCell ref="A1327:A1345"/>
    <mergeCell ref="B1327:B1345"/>
    <mergeCell ref="A1347:A1358"/>
    <mergeCell ref="C339:D339"/>
    <mergeCell ref="A340:A343"/>
    <mergeCell ref="B340:B343"/>
    <mergeCell ref="A345:A350"/>
    <mergeCell ref="B345:B350"/>
    <mergeCell ref="B303:D303"/>
    <mergeCell ref="B304:D304"/>
    <mergeCell ref="B305:D305"/>
    <mergeCell ref="B306:D306"/>
    <mergeCell ref="A307:A308"/>
    <mergeCell ref="B307:B308"/>
    <mergeCell ref="C309:D309"/>
    <mergeCell ref="A313:A320"/>
    <mergeCell ref="B313:B320"/>
    <mergeCell ref="C313:D313"/>
    <mergeCell ref="C314:D314"/>
    <mergeCell ref="C315:D315"/>
    <mergeCell ref="C316:D316"/>
    <mergeCell ref="C317:D317"/>
    <mergeCell ref="C318:D318"/>
    <mergeCell ref="C319:D319"/>
    <mergeCell ref="A275:A278"/>
    <mergeCell ref="B275:B278"/>
    <mergeCell ref="A279:A280"/>
    <mergeCell ref="B279:B280"/>
    <mergeCell ref="A281:A282"/>
    <mergeCell ref="A1976:A1991"/>
    <mergeCell ref="B1976:B1991"/>
    <mergeCell ref="A1974:A1975"/>
    <mergeCell ref="B1974:B1975"/>
    <mergeCell ref="A351:A355"/>
    <mergeCell ref="B351:B355"/>
    <mergeCell ref="A357:A359"/>
    <mergeCell ref="B357:B359"/>
    <mergeCell ref="B1212:B1214"/>
    <mergeCell ref="A1216:A1218"/>
    <mergeCell ref="B1216:B1218"/>
    <mergeCell ref="B1430:B1435"/>
    <mergeCell ref="A1437:A1440"/>
    <mergeCell ref="B1437:B1440"/>
    <mergeCell ref="A1315:A1316"/>
    <mergeCell ref="A322:A332"/>
    <mergeCell ref="B322:B332"/>
    <mergeCell ref="A333:A338"/>
    <mergeCell ref="B333:B338"/>
    <mergeCell ref="A1528:A1529"/>
    <mergeCell ref="B1528:B1529"/>
    <mergeCell ref="A1530:A1532"/>
    <mergeCell ref="B1530:B1532"/>
    <mergeCell ref="A1534:A1537"/>
    <mergeCell ref="B1534:B1537"/>
    <mergeCell ref="B947:C947"/>
    <mergeCell ref="A725:A726"/>
    <mergeCell ref="A3393:A3394"/>
    <mergeCell ref="B3393:B3394"/>
    <mergeCell ref="B3397:C3397"/>
    <mergeCell ref="A3403:A3405"/>
    <mergeCell ref="B3403:B3405"/>
    <mergeCell ref="A3333:A3336"/>
    <mergeCell ref="B3333:B3336"/>
    <mergeCell ref="A3337:A3338"/>
    <mergeCell ref="B3337:B3338"/>
    <mergeCell ref="A3339:A3340"/>
    <mergeCell ref="B3339:B3340"/>
    <mergeCell ref="A3350:A3351"/>
    <mergeCell ref="B3350:B3351"/>
    <mergeCell ref="A3352:A3353"/>
    <mergeCell ref="B3352:B3353"/>
    <mergeCell ref="B3289:D3289"/>
    <mergeCell ref="B3291:D3291"/>
    <mergeCell ref="A3356:A3357"/>
    <mergeCell ref="B3356:B3357"/>
    <mergeCell ref="A3358:A3359"/>
    <mergeCell ref="B3358:B3359"/>
    <mergeCell ref="B3364:D3364"/>
    <mergeCell ref="A3220:A3223"/>
    <mergeCell ref="B3224:D3224"/>
    <mergeCell ref="B3225:D3225"/>
    <mergeCell ref="A3213:A3216"/>
    <mergeCell ref="B3213:D3213"/>
    <mergeCell ref="B3214:B3216"/>
    <mergeCell ref="A3217:A3219"/>
    <mergeCell ref="B3217:D3217"/>
    <mergeCell ref="A3224:A3225"/>
    <mergeCell ref="A3226:A3227"/>
    <mergeCell ref="B3226:D3226"/>
    <mergeCell ref="A3228:A3229"/>
    <mergeCell ref="B3228:D3228"/>
    <mergeCell ref="A3230:A3231"/>
    <mergeCell ref="B3230:D3230"/>
    <mergeCell ref="A3232:A3234"/>
    <mergeCell ref="B3232:D3232"/>
    <mergeCell ref="A3235:A3236"/>
    <mergeCell ref="B3235:B3236"/>
    <mergeCell ref="A3199:A3200"/>
    <mergeCell ref="B3199:B3200"/>
    <mergeCell ref="A3201:A3206"/>
    <mergeCell ref="A3207:A3212"/>
    <mergeCell ref="B3207:D3207"/>
    <mergeCell ref="A3196:A3198"/>
    <mergeCell ref="B3196:B3198"/>
    <mergeCell ref="B294:B301"/>
    <mergeCell ref="B302:D302"/>
    <mergeCell ref="A889:A892"/>
    <mergeCell ref="B889:B892"/>
    <mergeCell ref="A893:A894"/>
    <mergeCell ref="C320:D320"/>
    <mergeCell ref="C1991:D1991"/>
    <mergeCell ref="C357:D357"/>
    <mergeCell ref="C358:D358"/>
    <mergeCell ref="A1172:D1172"/>
    <mergeCell ref="A1173:A1180"/>
    <mergeCell ref="B1173:B1177"/>
    <mergeCell ref="B1178:B1179"/>
    <mergeCell ref="A1181:A1204"/>
    <mergeCell ref="B1181:B1204"/>
    <mergeCell ref="C1191:D1191"/>
    <mergeCell ref="C1200:D1200"/>
    <mergeCell ref="C1205:D1205"/>
    <mergeCell ref="A1206:A1209"/>
    <mergeCell ref="B1206:B1209"/>
    <mergeCell ref="A1210:A1211"/>
    <mergeCell ref="B1210:B1211"/>
    <mergeCell ref="A1212:A1214"/>
    <mergeCell ref="E4:E5"/>
    <mergeCell ref="A4:A5"/>
    <mergeCell ref="B4:B5"/>
    <mergeCell ref="C4:D4"/>
    <mergeCell ref="C240:D240"/>
    <mergeCell ref="B281:B282"/>
    <mergeCell ref="A287:A288"/>
    <mergeCell ref="B287:B288"/>
    <mergeCell ref="B289:D289"/>
    <mergeCell ref="A290:A291"/>
    <mergeCell ref="B290:B291"/>
    <mergeCell ref="A292:A293"/>
    <mergeCell ref="B292:B293"/>
    <mergeCell ref="A294:A301"/>
    <mergeCell ref="B1002:D1002"/>
    <mergeCell ref="B1003:D1003"/>
    <mergeCell ref="B1004:D1004"/>
    <mergeCell ref="B946:C946"/>
    <mergeCell ref="B998:D998"/>
    <mergeCell ref="B945:C945"/>
    <mergeCell ref="B893:B894"/>
    <mergeCell ref="A226:A239"/>
    <mergeCell ref="B226:B239"/>
    <mergeCell ref="A241:A243"/>
    <mergeCell ref="B241:B243"/>
    <mergeCell ref="A246:A249"/>
    <mergeCell ref="A250:A258"/>
    <mergeCell ref="B250:B258"/>
    <mergeCell ref="A259:A263"/>
    <mergeCell ref="B259:B263"/>
    <mergeCell ref="A268:A274"/>
    <mergeCell ref="B268:B274"/>
  </mergeCells>
  <printOptions horizontalCentered="1"/>
  <pageMargins left="0.19685039370078741" right="0.19685039370078741" top="0.39370078740157483" bottom="0.19685039370078741" header="0" footer="0"/>
  <pageSetup paperSize="9" scale="7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xSplit="2" ySplit="7" topLeftCell="C8" activePane="bottomRight" state="frozen"/>
      <selection pane="topRight" activeCell="C1" sqref="C1"/>
      <selection pane="bottomLeft" activeCell="A8" sqref="A8"/>
      <selection pane="bottomRight" activeCell="C8" sqref="C8"/>
    </sheetView>
  </sheetViews>
  <sheetFormatPr defaultColWidth="14.42578125" defaultRowHeight="15" customHeight="1"/>
  <cols>
    <col min="1" max="1" width="6.28515625" customWidth="1"/>
    <col min="2" max="2" width="59.85546875" customWidth="1"/>
    <col min="3" max="6" width="8.28515625" customWidth="1"/>
    <col min="7" max="10" width="8.7109375" customWidth="1"/>
    <col min="11" max="11" width="8.28515625" customWidth="1"/>
    <col min="12" max="14" width="7.7109375" customWidth="1"/>
    <col min="15" max="15" width="6.28515625" customWidth="1"/>
    <col min="16" max="16" width="7" customWidth="1"/>
    <col min="17" max="17" width="24.85546875" customWidth="1"/>
    <col min="18" max="26" width="8.85546875" customWidth="1"/>
  </cols>
  <sheetData>
    <row r="1" spans="1:26" ht="12.75" customHeight="1">
      <c r="A1" s="1183" t="s">
        <v>569</v>
      </c>
      <c r="B1" s="1184"/>
      <c r="C1" s="1184"/>
      <c r="D1" s="1184"/>
      <c r="E1" s="1184"/>
      <c r="F1" s="1184"/>
      <c r="G1" s="71"/>
      <c r="H1" s="71"/>
      <c r="I1" s="71"/>
      <c r="J1" s="71"/>
      <c r="K1" s="70"/>
      <c r="L1" s="70"/>
      <c r="M1" s="70"/>
      <c r="N1" s="70"/>
      <c r="O1" s="72"/>
      <c r="P1" s="73"/>
      <c r="Q1" s="32"/>
      <c r="R1" s="69"/>
      <c r="S1" s="69"/>
      <c r="T1" s="69"/>
      <c r="U1" s="69"/>
      <c r="V1" s="69"/>
      <c r="W1" s="69"/>
      <c r="X1" s="69"/>
      <c r="Y1" s="69"/>
      <c r="Z1" s="69"/>
    </row>
    <row r="2" spans="1:26" ht="12.75" customHeight="1">
      <c r="A2" s="1403" t="s">
        <v>570</v>
      </c>
      <c r="B2" s="1184"/>
      <c r="C2" s="1184"/>
      <c r="D2" s="1184"/>
      <c r="E2" s="1184"/>
      <c r="F2" s="1184"/>
      <c r="G2" s="71"/>
      <c r="H2" s="71"/>
      <c r="I2" s="71"/>
      <c r="J2" s="71"/>
      <c r="K2" s="70"/>
      <c r="L2" s="70"/>
      <c r="M2" s="70"/>
      <c r="N2" s="70"/>
      <c r="O2" s="72"/>
      <c r="P2" s="73"/>
      <c r="Q2" s="32"/>
      <c r="R2" s="69"/>
      <c r="S2" s="69"/>
      <c r="T2" s="69"/>
      <c r="U2" s="69"/>
      <c r="V2" s="69"/>
      <c r="W2" s="69"/>
      <c r="X2" s="69"/>
      <c r="Y2" s="69"/>
      <c r="Z2" s="69"/>
    </row>
    <row r="3" spans="1:26" ht="12.75" customHeight="1">
      <c r="A3" s="1404" t="s">
        <v>0</v>
      </c>
      <c r="B3" s="1184"/>
      <c r="C3" s="1184"/>
      <c r="D3" s="1184"/>
      <c r="E3" s="1184"/>
      <c r="F3" s="1184"/>
      <c r="G3" s="71"/>
      <c r="H3" s="71"/>
      <c r="I3" s="71"/>
      <c r="J3" s="71"/>
      <c r="K3" s="70"/>
      <c r="L3" s="70"/>
      <c r="M3" s="70"/>
      <c r="N3" s="70"/>
      <c r="O3" s="72"/>
      <c r="P3" s="73"/>
      <c r="Q3" s="32"/>
      <c r="R3" s="69"/>
      <c r="S3" s="69"/>
      <c r="T3" s="69"/>
      <c r="U3" s="69"/>
      <c r="V3" s="69"/>
      <c r="W3" s="69"/>
      <c r="X3" s="69"/>
      <c r="Y3" s="69"/>
      <c r="Z3" s="69"/>
    </row>
    <row r="4" spans="1:26" ht="12.75" customHeight="1">
      <c r="A4" s="2"/>
      <c r="B4" s="2"/>
      <c r="C4" s="2"/>
      <c r="D4" s="2"/>
      <c r="E4" s="2"/>
      <c r="F4" s="2"/>
      <c r="G4" s="71"/>
      <c r="H4" s="71"/>
      <c r="I4" s="71"/>
      <c r="J4" s="71"/>
      <c r="K4" s="70"/>
      <c r="L4" s="70"/>
      <c r="M4" s="70"/>
      <c r="N4" s="70"/>
      <c r="O4" s="72"/>
      <c r="P4" s="73"/>
      <c r="Q4" s="32"/>
      <c r="R4" s="69"/>
      <c r="S4" s="69"/>
      <c r="T4" s="69"/>
      <c r="U4" s="69"/>
      <c r="V4" s="69"/>
      <c r="W4" s="69"/>
      <c r="X4" s="69"/>
      <c r="Y4" s="69"/>
      <c r="Z4" s="69"/>
    </row>
    <row r="5" spans="1:26" ht="12.75" customHeight="1">
      <c r="A5" s="2"/>
      <c r="B5" s="2"/>
      <c r="C5" s="2"/>
      <c r="D5" s="2"/>
      <c r="E5" s="2"/>
      <c r="F5" s="65" t="s">
        <v>571</v>
      </c>
      <c r="G5" s="71"/>
      <c r="H5" s="71"/>
      <c r="I5" s="71"/>
      <c r="J5" s="71"/>
      <c r="K5" s="70"/>
      <c r="L5" s="70"/>
      <c r="M5" s="70"/>
      <c r="N5" s="70"/>
      <c r="O5" s="72"/>
      <c r="P5" s="73"/>
      <c r="Q5" s="32"/>
      <c r="R5" s="69"/>
      <c r="S5" s="69"/>
      <c r="T5" s="69"/>
      <c r="U5" s="69"/>
      <c r="V5" s="69"/>
      <c r="W5" s="69"/>
      <c r="X5" s="69"/>
      <c r="Y5" s="69"/>
      <c r="Z5" s="69"/>
    </row>
    <row r="6" spans="1:26" ht="12.75" customHeight="1">
      <c r="A6" s="10" t="s">
        <v>1</v>
      </c>
      <c r="B6" s="10" t="s">
        <v>2</v>
      </c>
      <c r="C6" s="1187" t="s">
        <v>289</v>
      </c>
      <c r="D6" s="1181"/>
      <c r="E6" s="1181"/>
      <c r="F6" s="1182"/>
      <c r="G6" s="1188" t="s">
        <v>290</v>
      </c>
      <c r="H6" s="1181"/>
      <c r="I6" s="1181"/>
      <c r="J6" s="1182"/>
      <c r="K6" s="1402" t="s">
        <v>291</v>
      </c>
      <c r="L6" s="1181"/>
      <c r="M6" s="1181"/>
      <c r="N6" s="1182"/>
      <c r="O6" s="74" t="s">
        <v>292</v>
      </c>
      <c r="P6" s="75" t="s">
        <v>293</v>
      </c>
      <c r="Q6" s="14" t="s">
        <v>294</v>
      </c>
      <c r="R6" s="69"/>
      <c r="S6" s="69"/>
      <c r="T6" s="69"/>
      <c r="U6" s="69"/>
      <c r="V6" s="69"/>
      <c r="W6" s="69"/>
      <c r="X6" s="69"/>
      <c r="Y6" s="69"/>
      <c r="Z6" s="69"/>
    </row>
    <row r="7" spans="1:26" ht="12.75" customHeight="1">
      <c r="A7" s="10"/>
      <c r="B7" s="10"/>
      <c r="C7" s="10" t="s">
        <v>545</v>
      </c>
      <c r="D7" s="10" t="s">
        <v>546</v>
      </c>
      <c r="E7" s="10" t="s">
        <v>547</v>
      </c>
      <c r="F7" s="10" t="s">
        <v>548</v>
      </c>
      <c r="G7" s="26" t="s">
        <v>545</v>
      </c>
      <c r="H7" s="26" t="s">
        <v>546</v>
      </c>
      <c r="I7" s="26" t="s">
        <v>547</v>
      </c>
      <c r="J7" s="26" t="s">
        <v>548</v>
      </c>
      <c r="K7" s="23" t="s">
        <v>545</v>
      </c>
      <c r="L7" s="23" t="s">
        <v>546</v>
      </c>
      <c r="M7" s="23" t="s">
        <v>547</v>
      </c>
      <c r="N7" s="23" t="s">
        <v>548</v>
      </c>
      <c r="O7" s="76"/>
      <c r="P7" s="77"/>
      <c r="Q7" s="14"/>
      <c r="R7" s="69"/>
      <c r="S7" s="69"/>
      <c r="T7" s="69"/>
      <c r="U7" s="69"/>
      <c r="V7" s="69"/>
      <c r="W7" s="69"/>
      <c r="X7" s="69"/>
      <c r="Y7" s="69"/>
      <c r="Z7" s="69"/>
    </row>
    <row r="8" spans="1:26" ht="12.75" customHeight="1">
      <c r="A8" s="6" t="s">
        <v>295</v>
      </c>
      <c r="B8" s="7" t="s">
        <v>572</v>
      </c>
      <c r="C8" s="8"/>
      <c r="D8" s="8"/>
      <c r="E8" s="8"/>
      <c r="F8" s="8"/>
      <c r="G8" s="78"/>
      <c r="H8" s="78"/>
      <c r="I8" s="78"/>
      <c r="J8" s="78"/>
      <c r="K8" s="18"/>
      <c r="L8" s="18"/>
      <c r="M8" s="18"/>
      <c r="N8" s="18"/>
      <c r="O8" s="79"/>
      <c r="P8" s="80"/>
      <c r="Q8" s="38"/>
      <c r="R8" s="81"/>
      <c r="S8" s="81"/>
      <c r="T8" s="81"/>
      <c r="U8" s="81"/>
      <c r="V8" s="81"/>
      <c r="W8" s="81"/>
      <c r="X8" s="81"/>
      <c r="Y8" s="81"/>
      <c r="Z8" s="81"/>
    </row>
    <row r="9" spans="1:26" ht="12.75" customHeight="1">
      <c r="A9" s="10" t="s">
        <v>297</v>
      </c>
      <c r="B9" s="11" t="s">
        <v>573</v>
      </c>
      <c r="C9" s="13"/>
      <c r="D9" s="13"/>
      <c r="E9" s="13"/>
      <c r="F9" s="13"/>
      <c r="G9" s="78"/>
      <c r="H9" s="78"/>
      <c r="I9" s="78"/>
      <c r="J9" s="78"/>
      <c r="K9" s="20"/>
      <c r="L9" s="20"/>
      <c r="M9" s="20"/>
      <c r="N9" s="20"/>
      <c r="O9" s="82"/>
      <c r="P9" s="83"/>
      <c r="Q9" s="15"/>
      <c r="R9" s="69"/>
      <c r="S9" s="69"/>
      <c r="T9" s="69"/>
      <c r="U9" s="69"/>
      <c r="V9" s="69"/>
      <c r="W9" s="69"/>
      <c r="X9" s="69"/>
      <c r="Y9" s="69"/>
      <c r="Z9" s="69"/>
    </row>
    <row r="10" spans="1:26" ht="12.75" customHeight="1">
      <c r="A10" s="84">
        <v>1</v>
      </c>
      <c r="B10" s="85" t="s">
        <v>574</v>
      </c>
      <c r="C10" s="86"/>
      <c r="D10" s="86"/>
      <c r="E10" s="86"/>
      <c r="F10" s="86"/>
      <c r="G10" s="87"/>
      <c r="H10" s="87"/>
      <c r="I10" s="87"/>
      <c r="J10" s="87"/>
      <c r="K10" s="88"/>
      <c r="L10" s="88"/>
      <c r="M10" s="88"/>
      <c r="N10" s="88"/>
      <c r="O10" s="89"/>
      <c r="P10" s="83"/>
      <c r="Q10" s="90"/>
      <c r="R10" s="91" t="e">
        <f>VLOOKUP(B10,[1]ONT!$B$10:$H$119,7,0)</f>
        <v>#N/A</v>
      </c>
      <c r="S10" s="91"/>
      <c r="T10" s="91"/>
      <c r="U10" s="91"/>
      <c r="V10" s="91"/>
      <c r="W10" s="91"/>
      <c r="X10" s="91"/>
      <c r="Y10" s="91"/>
      <c r="Z10" s="91"/>
    </row>
    <row r="11" spans="1:26" ht="12.75" customHeight="1">
      <c r="A11" s="10" t="s">
        <v>549</v>
      </c>
      <c r="B11" s="11" t="s">
        <v>575</v>
      </c>
      <c r="C11" s="67">
        <v>5000</v>
      </c>
      <c r="D11" s="67">
        <v>3500</v>
      </c>
      <c r="E11" s="67">
        <v>2500</v>
      </c>
      <c r="F11" s="67">
        <v>1500</v>
      </c>
      <c r="G11" s="78"/>
      <c r="H11" s="78"/>
      <c r="I11" s="78"/>
      <c r="J11" s="78"/>
      <c r="K11" s="20">
        <f>IFERROR(ROUND(C11*$P11/50,0)*50,"")</f>
        <v>0</v>
      </c>
      <c r="L11" s="20">
        <f>IFERROR(ROUND(D11*$P11/500,0)*500,"")</f>
        <v>0</v>
      </c>
      <c r="M11" s="20">
        <f t="shared" ref="M11:N11" si="0">IFERROR(ROUND(E11*$P11/50,0)*50,"")</f>
        <v>0</v>
      </c>
      <c r="N11" s="20">
        <f t="shared" si="0"/>
        <v>0</v>
      </c>
      <c r="O11" s="21"/>
      <c r="P11" s="83">
        <f>P46</f>
        <v>0</v>
      </c>
      <c r="Q11" s="15"/>
      <c r="R11" s="91" t="e">
        <f>VLOOKUP(B11,[1]ONT!$B$10:$H$119,7,0)</f>
        <v>#N/A</v>
      </c>
      <c r="S11" s="69"/>
      <c r="T11" s="69"/>
      <c r="U11" s="69"/>
      <c r="V11" s="69"/>
      <c r="W11" s="69"/>
      <c r="X11" s="69"/>
      <c r="Y11" s="69"/>
      <c r="Z11" s="69"/>
    </row>
    <row r="12" spans="1:26" ht="12.75" customHeight="1">
      <c r="A12" s="10" t="s">
        <v>550</v>
      </c>
      <c r="B12" s="17" t="s">
        <v>576</v>
      </c>
      <c r="C12" s="13"/>
      <c r="D12" s="13"/>
      <c r="E12" s="13"/>
      <c r="F12" s="13"/>
      <c r="G12" s="78"/>
      <c r="H12" s="78"/>
      <c r="I12" s="78"/>
      <c r="J12" s="78"/>
      <c r="K12" s="20"/>
      <c r="L12" s="20"/>
      <c r="M12" s="20"/>
      <c r="N12" s="20"/>
      <c r="O12" s="82"/>
      <c r="P12" s="83"/>
      <c r="Q12" s="15" t="s">
        <v>391</v>
      </c>
      <c r="R12" s="91" t="e">
        <f>VLOOKUP(B12,[1]ONT!$B$10:$H$119,7,0)</f>
        <v>#N/A</v>
      </c>
      <c r="S12" s="69"/>
      <c r="T12" s="69"/>
      <c r="U12" s="69"/>
      <c r="V12" s="69"/>
      <c r="W12" s="69"/>
      <c r="X12" s="69"/>
      <c r="Y12" s="69"/>
      <c r="Z12" s="69"/>
    </row>
    <row r="13" spans="1:26" ht="12.75" customHeight="1">
      <c r="A13" s="13" t="s">
        <v>10</v>
      </c>
      <c r="B13" s="12" t="s">
        <v>221</v>
      </c>
      <c r="C13" s="49">
        <v>1400</v>
      </c>
      <c r="D13" s="49">
        <v>1000</v>
      </c>
      <c r="E13" s="13">
        <v>700</v>
      </c>
      <c r="F13" s="13">
        <v>500</v>
      </c>
      <c r="G13" s="78"/>
      <c r="H13" s="78"/>
      <c r="I13" s="78"/>
      <c r="J13" s="78"/>
      <c r="K13" s="20">
        <f t="shared" ref="K13:N13" si="1">IFERROR(ROUND(C13*$P13/50,0)*50,"")</f>
        <v>0</v>
      </c>
      <c r="L13" s="20">
        <f t="shared" si="1"/>
        <v>0</v>
      </c>
      <c r="M13" s="20">
        <f t="shared" si="1"/>
        <v>0</v>
      </c>
      <c r="N13" s="20">
        <f t="shared" si="1"/>
        <v>0</v>
      </c>
      <c r="O13" s="82"/>
      <c r="P13" s="83">
        <f t="shared" ref="P13:P14" si="2">P25</f>
        <v>0</v>
      </c>
      <c r="Q13" s="15"/>
      <c r="R13" s="91" t="e">
        <f>VLOOKUP(B13,[1]ONT!$B$10:$H$119,7,0)</f>
        <v>#N/A</v>
      </c>
      <c r="S13" s="69"/>
      <c r="T13" s="69"/>
      <c r="U13" s="69"/>
      <c r="V13" s="69"/>
      <c r="W13" s="69"/>
      <c r="X13" s="69"/>
      <c r="Y13" s="69"/>
      <c r="Z13" s="69"/>
    </row>
    <row r="14" spans="1:26" ht="12.75" customHeight="1">
      <c r="A14" s="13" t="s">
        <v>10</v>
      </c>
      <c r="B14" s="12" t="s">
        <v>222</v>
      </c>
      <c r="C14" s="49">
        <v>1000</v>
      </c>
      <c r="D14" s="13">
        <v>800</v>
      </c>
      <c r="E14" s="13">
        <v>600</v>
      </c>
      <c r="F14" s="13">
        <v>400</v>
      </c>
      <c r="G14" s="78"/>
      <c r="H14" s="78"/>
      <c r="I14" s="78"/>
      <c r="J14" s="78"/>
      <c r="K14" s="20">
        <f t="shared" ref="K14:N14" si="3">IFERROR(ROUND(C14*$P14/50,0)*50,"")</f>
        <v>0</v>
      </c>
      <c r="L14" s="20">
        <f t="shared" si="3"/>
        <v>0</v>
      </c>
      <c r="M14" s="20">
        <f t="shared" si="3"/>
        <v>0</v>
      </c>
      <c r="N14" s="20">
        <f t="shared" si="3"/>
        <v>0</v>
      </c>
      <c r="O14" s="82">
        <f>[3]Sheet1!$K$19</f>
        <v>0</v>
      </c>
      <c r="P14" s="83">
        <f t="shared" si="2"/>
        <v>0</v>
      </c>
      <c r="Q14" s="15"/>
      <c r="R14" s="91" t="e">
        <f>VLOOKUP(B14,[1]ONT!$B$10:$H$119,7,0)</f>
        <v>#N/A</v>
      </c>
      <c r="S14" s="69"/>
      <c r="T14" s="69"/>
      <c r="U14" s="69"/>
      <c r="V14" s="69"/>
      <c r="W14" s="69"/>
      <c r="X14" s="69"/>
      <c r="Y14" s="69"/>
      <c r="Z14" s="69"/>
    </row>
    <row r="15" spans="1:26" ht="12.75" customHeight="1">
      <c r="A15" s="13" t="s">
        <v>10</v>
      </c>
      <c r="B15" s="12" t="s">
        <v>223</v>
      </c>
      <c r="C15" s="13">
        <v>800</v>
      </c>
      <c r="D15" s="13">
        <v>600</v>
      </c>
      <c r="E15" s="13">
        <v>400</v>
      </c>
      <c r="F15" s="13">
        <v>300</v>
      </c>
      <c r="G15" s="78"/>
      <c r="H15" s="78"/>
      <c r="I15" s="78"/>
      <c r="J15" s="78"/>
      <c r="K15" s="20">
        <f t="shared" ref="K15:N15" si="4">IFERROR(ROUND(C15*$P15/50,0)*50,"")</f>
        <v>0</v>
      </c>
      <c r="L15" s="20">
        <f t="shared" si="4"/>
        <v>0</v>
      </c>
      <c r="M15" s="20">
        <f t="shared" si="4"/>
        <v>0</v>
      </c>
      <c r="N15" s="20">
        <f t="shared" si="4"/>
        <v>0</v>
      </c>
      <c r="O15" s="82"/>
      <c r="P15" s="83">
        <f>P105</f>
        <v>0</v>
      </c>
      <c r="Q15" s="15"/>
      <c r="R15" s="91" t="e">
        <f>VLOOKUP(B15,[1]ONT!$B$10:$H$119,7,0)</f>
        <v>#N/A</v>
      </c>
      <c r="S15" s="69"/>
      <c r="T15" s="69"/>
      <c r="U15" s="69"/>
      <c r="V15" s="69"/>
      <c r="W15" s="69"/>
      <c r="X15" s="69"/>
      <c r="Y15" s="69"/>
      <c r="Z15" s="69"/>
    </row>
    <row r="16" spans="1:26" ht="12.75" customHeight="1">
      <c r="A16" s="10" t="s">
        <v>551</v>
      </c>
      <c r="B16" s="17" t="s">
        <v>577</v>
      </c>
      <c r="C16" s="13"/>
      <c r="D16" s="13"/>
      <c r="E16" s="13"/>
      <c r="F16" s="13"/>
      <c r="G16" s="78"/>
      <c r="H16" s="78"/>
      <c r="I16" s="78"/>
      <c r="J16" s="78"/>
      <c r="K16" s="20"/>
      <c r="L16" s="20"/>
      <c r="M16" s="20"/>
      <c r="N16" s="20"/>
      <c r="O16" s="82"/>
      <c r="P16" s="83">
        <f>ROUND(O16,1)</f>
        <v>0</v>
      </c>
      <c r="Q16" s="15" t="s">
        <v>391</v>
      </c>
      <c r="R16" s="91" t="e">
        <f>VLOOKUP(B16,[1]ONT!$B$10:$H$119,7,0)</f>
        <v>#N/A</v>
      </c>
      <c r="S16" s="69"/>
      <c r="T16" s="69"/>
      <c r="U16" s="69"/>
      <c r="V16" s="69"/>
      <c r="W16" s="69"/>
      <c r="X16" s="69"/>
      <c r="Y16" s="69"/>
      <c r="Z16" s="69"/>
    </row>
    <row r="17" spans="1:26" ht="12.75" customHeight="1">
      <c r="A17" s="13" t="s">
        <v>10</v>
      </c>
      <c r="B17" s="12" t="s">
        <v>243</v>
      </c>
      <c r="C17" s="13">
        <v>600</v>
      </c>
      <c r="D17" s="13">
        <v>500</v>
      </c>
      <c r="E17" s="13">
        <v>400</v>
      </c>
      <c r="F17" s="13">
        <v>300</v>
      </c>
      <c r="G17" s="78"/>
      <c r="H17" s="78"/>
      <c r="I17" s="78"/>
      <c r="J17" s="78"/>
      <c r="K17" s="20">
        <f t="shared" ref="K17:N17" si="5">IFERROR(ROUND(C17*$P17/50,0)*50,"")</f>
        <v>0</v>
      </c>
      <c r="L17" s="20">
        <f t="shared" si="5"/>
        <v>0</v>
      </c>
      <c r="M17" s="20">
        <f t="shared" si="5"/>
        <v>0</v>
      </c>
      <c r="N17" s="20">
        <f t="shared" si="5"/>
        <v>0</v>
      </c>
      <c r="O17" s="82" t="e">
        <f>[3]Sheet1!#REF!</f>
        <v>#REF!</v>
      </c>
      <c r="P17" s="80">
        <f>P19</f>
        <v>0</v>
      </c>
      <c r="Q17" s="15"/>
      <c r="R17" s="91" t="e">
        <f>VLOOKUP(B17,[1]ONT!$B$10:$H$119,7,0)</f>
        <v>#N/A</v>
      </c>
      <c r="S17" s="69"/>
      <c r="T17" s="69"/>
      <c r="U17" s="69"/>
      <c r="V17" s="69"/>
      <c r="W17" s="69"/>
      <c r="X17" s="69"/>
      <c r="Y17" s="69"/>
      <c r="Z17" s="69"/>
    </row>
    <row r="18" spans="1:26" ht="12.75" customHeight="1">
      <c r="A18" s="13" t="s">
        <v>10</v>
      </c>
      <c r="B18" s="12" t="s">
        <v>244</v>
      </c>
      <c r="C18" s="13">
        <v>450</v>
      </c>
      <c r="D18" s="13">
        <v>350</v>
      </c>
      <c r="E18" s="13">
        <v>250</v>
      </c>
      <c r="F18" s="13">
        <v>200</v>
      </c>
      <c r="G18" s="78"/>
      <c r="H18" s="78"/>
      <c r="I18" s="78"/>
      <c r="J18" s="78"/>
      <c r="K18" s="20">
        <f t="shared" ref="K18:N18" si="6">IFERROR(ROUND(C18*$P18/50,0)*50,"")</f>
        <v>0</v>
      </c>
      <c r="L18" s="20">
        <f t="shared" si="6"/>
        <v>0</v>
      </c>
      <c r="M18" s="20">
        <f t="shared" si="6"/>
        <v>0</v>
      </c>
      <c r="N18" s="20">
        <f t="shared" si="6"/>
        <v>0</v>
      </c>
      <c r="O18" s="82"/>
      <c r="P18" s="83">
        <f>P19</f>
        <v>0</v>
      </c>
      <c r="Q18" s="15"/>
      <c r="R18" s="91" t="e">
        <f>VLOOKUP(B18,[1]ONT!$B$10:$H$119,7,0)</f>
        <v>#N/A</v>
      </c>
      <c r="S18" s="69"/>
      <c r="T18" s="69"/>
      <c r="U18" s="69"/>
      <c r="V18" s="69"/>
      <c r="W18" s="69"/>
      <c r="X18" s="69"/>
      <c r="Y18" s="69"/>
      <c r="Z18" s="69"/>
    </row>
    <row r="19" spans="1:26" ht="12.75" customHeight="1">
      <c r="A19" s="13" t="s">
        <v>10</v>
      </c>
      <c r="B19" s="12" t="s">
        <v>245</v>
      </c>
      <c r="C19" s="13">
        <v>600</v>
      </c>
      <c r="D19" s="13">
        <v>500</v>
      </c>
      <c r="E19" s="13">
        <v>400</v>
      </c>
      <c r="F19" s="13">
        <v>300</v>
      </c>
      <c r="G19" s="78"/>
      <c r="H19" s="78"/>
      <c r="I19" s="78"/>
      <c r="J19" s="78"/>
      <c r="K19" s="20">
        <f t="shared" ref="K19:K22" si="7">IFERROR(ROUND(C19*$P19/50,0)*50,"")</f>
        <v>0</v>
      </c>
      <c r="L19" s="20">
        <f t="shared" ref="L19:N19" si="8">IFERROR(ROUND(D19*$P19/100,0)*100,"")</f>
        <v>0</v>
      </c>
      <c r="M19" s="20">
        <f t="shared" si="8"/>
        <v>0</v>
      </c>
      <c r="N19" s="20">
        <f t="shared" si="8"/>
        <v>0</v>
      </c>
      <c r="O19" s="82">
        <f>[3]Sheet1!$K$16</f>
        <v>0</v>
      </c>
      <c r="P19" s="83">
        <f>ROUND(O19,1)</f>
        <v>0</v>
      </c>
      <c r="Q19" s="15"/>
      <c r="R19" s="91" t="e">
        <f>VLOOKUP(B19,[1]ONT!$B$10:$H$119,7,0)</f>
        <v>#N/A</v>
      </c>
      <c r="S19" s="69"/>
      <c r="T19" s="69"/>
      <c r="U19" s="69"/>
      <c r="V19" s="69"/>
      <c r="W19" s="69"/>
      <c r="X19" s="69"/>
      <c r="Y19" s="69"/>
      <c r="Z19" s="69"/>
    </row>
    <row r="20" spans="1:26" ht="12.75" customHeight="1">
      <c r="A20" s="13" t="s">
        <v>10</v>
      </c>
      <c r="B20" s="12" t="s">
        <v>578</v>
      </c>
      <c r="C20" s="13">
        <v>500</v>
      </c>
      <c r="D20" s="13">
        <v>400</v>
      </c>
      <c r="E20" s="13">
        <v>300</v>
      </c>
      <c r="F20" s="13">
        <v>200</v>
      </c>
      <c r="G20" s="78"/>
      <c r="H20" s="78"/>
      <c r="I20" s="78"/>
      <c r="J20" s="78"/>
      <c r="K20" s="20">
        <f t="shared" si="7"/>
        <v>0</v>
      </c>
      <c r="L20" s="20">
        <f t="shared" ref="L20:N20" si="9">IFERROR(ROUND(D20*$P20/100,0)*100,"")</f>
        <v>0</v>
      </c>
      <c r="M20" s="20">
        <f t="shared" si="9"/>
        <v>0</v>
      </c>
      <c r="N20" s="20">
        <f t="shared" si="9"/>
        <v>0</v>
      </c>
      <c r="O20" s="82"/>
      <c r="P20" s="83">
        <f>P19</f>
        <v>0</v>
      </c>
      <c r="Q20" s="15"/>
      <c r="R20" s="91" t="e">
        <f>VLOOKUP(B20,[1]ONT!$B$10:$H$119,7,0)</f>
        <v>#N/A</v>
      </c>
      <c r="S20" s="69"/>
      <c r="T20" s="69"/>
      <c r="U20" s="69"/>
      <c r="V20" s="69"/>
      <c r="W20" s="69"/>
      <c r="X20" s="69"/>
      <c r="Y20" s="69"/>
      <c r="Z20" s="69"/>
    </row>
    <row r="21" spans="1:26" ht="12.75" customHeight="1">
      <c r="A21" s="13" t="s">
        <v>10</v>
      </c>
      <c r="B21" s="12" t="s">
        <v>246</v>
      </c>
      <c r="C21" s="13">
        <v>500</v>
      </c>
      <c r="D21" s="13">
        <v>400</v>
      </c>
      <c r="E21" s="13">
        <v>300</v>
      </c>
      <c r="F21" s="13">
        <v>200</v>
      </c>
      <c r="G21" s="78"/>
      <c r="H21" s="78"/>
      <c r="I21" s="78"/>
      <c r="J21" s="78"/>
      <c r="K21" s="20">
        <f t="shared" si="7"/>
        <v>0</v>
      </c>
      <c r="L21" s="20">
        <f t="shared" ref="L21:N21" si="10">IFERROR(ROUND(D21*$P21/100,0)*100,"")</f>
        <v>0</v>
      </c>
      <c r="M21" s="20">
        <f t="shared" si="10"/>
        <v>0</v>
      </c>
      <c r="N21" s="20">
        <f t="shared" si="10"/>
        <v>0</v>
      </c>
      <c r="O21" s="82"/>
      <c r="P21" s="83">
        <f>P19</f>
        <v>0</v>
      </c>
      <c r="Q21" s="15"/>
      <c r="R21" s="91" t="e">
        <f>VLOOKUP(B21,[1]ONT!$B$10:$H$119,7,0)</f>
        <v>#N/A</v>
      </c>
      <c r="S21" s="69"/>
      <c r="T21" s="69"/>
      <c r="U21" s="69"/>
      <c r="V21" s="69"/>
      <c r="W21" s="69"/>
      <c r="X21" s="69"/>
      <c r="Y21" s="69"/>
      <c r="Z21" s="69"/>
    </row>
    <row r="22" spans="1:26" ht="12.75" customHeight="1">
      <c r="A22" s="13" t="s">
        <v>10</v>
      </c>
      <c r="B22" s="15" t="s">
        <v>579</v>
      </c>
      <c r="C22" s="13">
        <v>500</v>
      </c>
      <c r="D22" s="13">
        <v>400</v>
      </c>
      <c r="E22" s="13">
        <v>300</v>
      </c>
      <c r="F22" s="13">
        <v>200</v>
      </c>
      <c r="G22" s="78"/>
      <c r="H22" s="78"/>
      <c r="I22" s="78"/>
      <c r="J22" s="78"/>
      <c r="K22" s="20">
        <f t="shared" si="7"/>
        <v>0</v>
      </c>
      <c r="L22" s="20">
        <f t="shared" ref="L22:N22" si="11">IFERROR(ROUND(D22*$P22/100,0)*100,"")</f>
        <v>0</v>
      </c>
      <c r="M22" s="20">
        <f t="shared" si="11"/>
        <v>0</v>
      </c>
      <c r="N22" s="20">
        <f t="shared" si="11"/>
        <v>0</v>
      </c>
      <c r="O22" s="82">
        <f>[3]Sheet1!$K$13</f>
        <v>0</v>
      </c>
      <c r="P22" s="83">
        <f>P19</f>
        <v>0</v>
      </c>
      <c r="Q22" s="15" t="s">
        <v>457</v>
      </c>
      <c r="R22" s="91" t="e">
        <f>VLOOKUP(B22,[1]ONT!$B$10:$H$119,7,0)</f>
        <v>#N/A</v>
      </c>
      <c r="S22" s="69"/>
      <c r="T22" s="69"/>
      <c r="U22" s="69"/>
      <c r="V22" s="69"/>
      <c r="W22" s="69"/>
      <c r="X22" s="69"/>
      <c r="Y22" s="69"/>
      <c r="Z22" s="69"/>
    </row>
    <row r="23" spans="1:26" ht="12.75" customHeight="1">
      <c r="A23" s="10" t="s">
        <v>552</v>
      </c>
      <c r="B23" s="17" t="s">
        <v>580</v>
      </c>
      <c r="C23" s="13"/>
      <c r="D23" s="13"/>
      <c r="E23" s="13"/>
      <c r="F23" s="13"/>
      <c r="G23" s="78"/>
      <c r="H23" s="78"/>
      <c r="I23" s="78"/>
      <c r="J23" s="78"/>
      <c r="K23" s="20">
        <f>L11</f>
        <v>0</v>
      </c>
      <c r="L23" s="20">
        <f>IFERROR(ROUND(K23*0.8/100,0)*100,"")</f>
        <v>0</v>
      </c>
      <c r="M23" s="20">
        <f>IFERROR(ROUND(L23*0.75/100,0)*100,"")</f>
        <v>0</v>
      </c>
      <c r="N23" s="20">
        <f>IFERROR(ROUND(M23*0.75/500,0)*500,"")</f>
        <v>0</v>
      </c>
      <c r="O23" s="82"/>
      <c r="P23" s="83">
        <f t="shared" ref="P23:P27" si="12">ROUND(O23,1)</f>
        <v>0</v>
      </c>
      <c r="Q23" s="15" t="s">
        <v>328</v>
      </c>
      <c r="R23" s="91" t="e">
        <f>VLOOKUP(B23,[1]ONT!$B$10:$H$119,7,0)</f>
        <v>#N/A</v>
      </c>
      <c r="S23" s="69" t="s">
        <v>581</v>
      </c>
      <c r="T23" s="69"/>
      <c r="U23" s="69"/>
      <c r="V23" s="69"/>
      <c r="W23" s="69"/>
      <c r="X23" s="69"/>
      <c r="Y23" s="69"/>
      <c r="Z23" s="69"/>
    </row>
    <row r="24" spans="1:26" ht="12.75" customHeight="1">
      <c r="A24" s="10" t="s">
        <v>555</v>
      </c>
      <c r="B24" s="11" t="s">
        <v>582</v>
      </c>
      <c r="C24" s="13"/>
      <c r="D24" s="13"/>
      <c r="E24" s="13"/>
      <c r="F24" s="13"/>
      <c r="G24" s="78"/>
      <c r="H24" s="78"/>
      <c r="I24" s="78"/>
      <c r="J24" s="78"/>
      <c r="K24" s="20"/>
      <c r="L24" s="20"/>
      <c r="M24" s="20"/>
      <c r="N24" s="20"/>
      <c r="O24" s="82"/>
      <c r="P24" s="83">
        <f t="shared" si="12"/>
        <v>0</v>
      </c>
      <c r="Q24" s="15"/>
      <c r="R24" s="91" t="e">
        <f>VLOOKUP(B24,[1]ONT!$B$10:$H$119,7,0)</f>
        <v>#N/A</v>
      </c>
      <c r="S24" s="69"/>
      <c r="T24" s="69"/>
      <c r="U24" s="69"/>
      <c r="V24" s="69"/>
      <c r="W24" s="69"/>
      <c r="X24" s="69"/>
      <c r="Y24" s="69"/>
      <c r="Z24" s="69"/>
    </row>
    <row r="25" spans="1:26" ht="12.75" customHeight="1">
      <c r="A25" s="13" t="s">
        <v>10</v>
      </c>
      <c r="B25" s="12" t="s">
        <v>247</v>
      </c>
      <c r="C25" s="49">
        <v>1200</v>
      </c>
      <c r="D25" s="13"/>
      <c r="E25" s="13"/>
      <c r="F25" s="13"/>
      <c r="G25" s="78"/>
      <c r="H25" s="78"/>
      <c r="I25" s="78"/>
      <c r="J25" s="78"/>
      <c r="K25" s="20">
        <f t="shared" ref="K25:N25" si="13">IFERROR(ROUND(C25*$P25/50,0)*50,"")</f>
        <v>0</v>
      </c>
      <c r="L25" s="20">
        <f t="shared" si="13"/>
        <v>0</v>
      </c>
      <c r="M25" s="20">
        <f t="shared" si="13"/>
        <v>0</v>
      </c>
      <c r="N25" s="20">
        <f t="shared" si="13"/>
        <v>0</v>
      </c>
      <c r="O25" s="82">
        <f>[3]Sheet1!$K$23</f>
        <v>0</v>
      </c>
      <c r="P25" s="83">
        <f t="shared" si="12"/>
        <v>0</v>
      </c>
      <c r="Q25" s="15"/>
      <c r="R25" s="91" t="e">
        <f>VLOOKUP(B25,[1]ONT!$B$10:$H$119,7,0)</f>
        <v>#N/A</v>
      </c>
      <c r="S25" s="69"/>
      <c r="T25" s="69"/>
      <c r="U25" s="69"/>
      <c r="V25" s="69"/>
      <c r="W25" s="69"/>
      <c r="X25" s="69"/>
      <c r="Y25" s="69"/>
      <c r="Z25" s="69"/>
    </row>
    <row r="26" spans="1:26" ht="12.75" customHeight="1">
      <c r="A26" s="13" t="s">
        <v>10</v>
      </c>
      <c r="B26" s="12" t="s">
        <v>248</v>
      </c>
      <c r="C26" s="49">
        <v>1000</v>
      </c>
      <c r="D26" s="13"/>
      <c r="E26" s="13"/>
      <c r="F26" s="13"/>
      <c r="G26" s="78"/>
      <c r="H26" s="78"/>
      <c r="I26" s="78"/>
      <c r="J26" s="78"/>
      <c r="K26" s="20">
        <f t="shared" ref="K26:N26" si="14">IFERROR(ROUND(C26*$P26/50,0)*50,"")</f>
        <v>0</v>
      </c>
      <c r="L26" s="20">
        <f t="shared" si="14"/>
        <v>0</v>
      </c>
      <c r="M26" s="20">
        <f t="shared" si="14"/>
        <v>0</v>
      </c>
      <c r="N26" s="20">
        <f t="shared" si="14"/>
        <v>0</v>
      </c>
      <c r="O26" s="82">
        <f>[3]Sheet1!$K$25</f>
        <v>0</v>
      </c>
      <c r="P26" s="83">
        <f t="shared" si="12"/>
        <v>0</v>
      </c>
      <c r="Q26" s="15"/>
      <c r="R26" s="91" t="e">
        <f>VLOOKUP(B26,[1]ONT!$B$10:$H$119,7,0)</f>
        <v>#N/A</v>
      </c>
      <c r="S26" s="69"/>
      <c r="T26" s="69"/>
      <c r="U26" s="69"/>
      <c r="V26" s="69"/>
      <c r="W26" s="69"/>
      <c r="X26" s="69"/>
      <c r="Y26" s="69"/>
      <c r="Z26" s="69"/>
    </row>
    <row r="27" spans="1:26" ht="12.75" customHeight="1">
      <c r="A27" s="13" t="s">
        <v>10</v>
      </c>
      <c r="B27" s="12" t="s">
        <v>165</v>
      </c>
      <c r="C27" s="13">
        <v>800</v>
      </c>
      <c r="D27" s="13"/>
      <c r="E27" s="13"/>
      <c r="F27" s="13"/>
      <c r="G27" s="78"/>
      <c r="H27" s="78"/>
      <c r="I27" s="78"/>
      <c r="J27" s="78"/>
      <c r="K27" s="20">
        <f t="shared" ref="K27:N27" si="15">IFERROR(ROUND(C27*$P27/50,0)*50,"")</f>
        <v>0</v>
      </c>
      <c r="L27" s="20">
        <f t="shared" si="15"/>
        <v>0</v>
      </c>
      <c r="M27" s="20">
        <f t="shared" si="15"/>
        <v>0</v>
      </c>
      <c r="N27" s="20">
        <f t="shared" si="15"/>
        <v>0</v>
      </c>
      <c r="O27" s="82">
        <f>[3]Sheet1!$K$27</f>
        <v>0</v>
      </c>
      <c r="P27" s="83">
        <f t="shared" si="12"/>
        <v>0</v>
      </c>
      <c r="Q27" s="15"/>
      <c r="R27" s="91" t="e">
        <f>VLOOKUP(B27,[1]ONT!$B$10:$H$119,7,0)</f>
        <v>#N/A</v>
      </c>
      <c r="S27" s="69"/>
      <c r="T27" s="69"/>
      <c r="U27" s="69"/>
      <c r="V27" s="69"/>
      <c r="W27" s="69"/>
      <c r="X27" s="69"/>
      <c r="Y27" s="69"/>
      <c r="Z27" s="69"/>
    </row>
    <row r="28" spans="1:26" ht="12.75" customHeight="1">
      <c r="A28" s="10" t="s">
        <v>556</v>
      </c>
      <c r="B28" s="11" t="s">
        <v>208</v>
      </c>
      <c r="C28" s="13">
        <v>400</v>
      </c>
      <c r="D28" s="13">
        <v>300</v>
      </c>
      <c r="E28" s="13">
        <v>200</v>
      </c>
      <c r="F28" s="13">
        <v>150</v>
      </c>
      <c r="G28" s="78"/>
      <c r="H28" s="78"/>
      <c r="I28" s="78"/>
      <c r="J28" s="78"/>
      <c r="K28" s="20">
        <f t="shared" ref="K28:N28" si="16">IFERROR(ROUND(C28*$P28/50,0)*50,"")</f>
        <v>0</v>
      </c>
      <c r="L28" s="20">
        <f t="shared" si="16"/>
        <v>0</v>
      </c>
      <c r="M28" s="20">
        <f t="shared" si="16"/>
        <v>0</v>
      </c>
      <c r="N28" s="20">
        <f t="shared" si="16"/>
        <v>0</v>
      </c>
      <c r="O28" s="82"/>
      <c r="P28" s="83">
        <f>P11</f>
        <v>0</v>
      </c>
      <c r="Q28" s="15"/>
      <c r="R28" s="91" t="e">
        <f>VLOOKUP(B28,[1]ONT!$B$10:$H$119,7,0)</f>
        <v>#N/A</v>
      </c>
      <c r="S28" s="69"/>
      <c r="T28" s="69"/>
      <c r="U28" s="69"/>
      <c r="V28" s="69"/>
      <c r="W28" s="69"/>
      <c r="X28" s="69"/>
      <c r="Y28" s="69"/>
      <c r="Z28" s="69"/>
    </row>
    <row r="29" spans="1:26" ht="12.75" customHeight="1">
      <c r="A29" s="84">
        <v>2</v>
      </c>
      <c r="B29" s="85" t="s">
        <v>583</v>
      </c>
      <c r="C29" s="86"/>
      <c r="D29" s="86"/>
      <c r="E29" s="86"/>
      <c r="F29" s="86"/>
      <c r="G29" s="87"/>
      <c r="H29" s="87"/>
      <c r="I29" s="87"/>
      <c r="J29" s="87"/>
      <c r="K29" s="88"/>
      <c r="L29" s="88"/>
      <c r="M29" s="88"/>
      <c r="N29" s="88"/>
      <c r="O29" s="89"/>
      <c r="P29" s="83">
        <f>ROUND(O29,1)</f>
        <v>0</v>
      </c>
      <c r="Q29" s="90"/>
      <c r="R29" s="91" t="e">
        <f>VLOOKUP(B29,[1]ONT!$B$10:$H$119,7,0)</f>
        <v>#N/A</v>
      </c>
      <c r="S29" s="91"/>
      <c r="T29" s="91"/>
      <c r="U29" s="91"/>
      <c r="V29" s="91"/>
      <c r="W29" s="91"/>
      <c r="X29" s="91"/>
      <c r="Y29" s="91"/>
      <c r="Z29" s="91"/>
    </row>
    <row r="30" spans="1:26" ht="12.75" customHeight="1">
      <c r="A30" s="10" t="s">
        <v>557</v>
      </c>
      <c r="B30" s="11" t="s">
        <v>584</v>
      </c>
      <c r="C30" s="49">
        <v>5000</v>
      </c>
      <c r="D30" s="49">
        <v>3000</v>
      </c>
      <c r="E30" s="49">
        <v>2000</v>
      </c>
      <c r="F30" s="49">
        <v>1500</v>
      </c>
      <c r="G30" s="78"/>
      <c r="H30" s="78"/>
      <c r="I30" s="78"/>
      <c r="J30" s="78"/>
      <c r="K30" s="20">
        <f t="shared" ref="K30:N30" si="17">IFERROR(ROUND(C30*$P30/50,0)*50,"")</f>
        <v>0</v>
      </c>
      <c r="L30" s="20">
        <f t="shared" si="17"/>
        <v>0</v>
      </c>
      <c r="M30" s="20">
        <f t="shared" si="17"/>
        <v>0</v>
      </c>
      <c r="N30" s="20">
        <f t="shared" si="17"/>
        <v>0</v>
      </c>
      <c r="O30" s="82"/>
      <c r="P30" s="83">
        <f>P46</f>
        <v>0</v>
      </c>
      <c r="Q30" s="15"/>
      <c r="R30" s="91" t="e">
        <f>VLOOKUP(B30,[1]ONT!$B$10:$H$119,7,0)</f>
        <v>#N/A</v>
      </c>
      <c r="S30" s="69"/>
      <c r="T30" s="69"/>
      <c r="U30" s="69"/>
      <c r="V30" s="69"/>
      <c r="W30" s="69"/>
      <c r="X30" s="69"/>
      <c r="Y30" s="69"/>
      <c r="Z30" s="69"/>
    </row>
    <row r="31" spans="1:26" ht="12.75" customHeight="1">
      <c r="A31" s="10" t="s">
        <v>558</v>
      </c>
      <c r="B31" s="11" t="s">
        <v>585</v>
      </c>
      <c r="C31" s="49">
        <v>10000</v>
      </c>
      <c r="D31" s="49">
        <v>6000</v>
      </c>
      <c r="E31" s="49">
        <v>5000</v>
      </c>
      <c r="F31" s="49">
        <v>4000</v>
      </c>
      <c r="G31" s="78"/>
      <c r="H31" s="78"/>
      <c r="I31" s="78"/>
      <c r="J31" s="78"/>
      <c r="K31" s="20">
        <f t="shared" ref="K31:N31" si="18">IFERROR(ROUND(C31*$P31/50,0)*50,"")</f>
        <v>0</v>
      </c>
      <c r="L31" s="20">
        <f t="shared" si="18"/>
        <v>0</v>
      </c>
      <c r="M31" s="20">
        <f t="shared" si="18"/>
        <v>0</v>
      </c>
      <c r="N31" s="20">
        <f t="shared" si="18"/>
        <v>0</v>
      </c>
      <c r="O31" s="82"/>
      <c r="P31" s="83">
        <f t="shared" ref="P31:P32" si="19">C31*$P$34/$C$34</f>
        <v>0</v>
      </c>
      <c r="Q31" s="15"/>
      <c r="R31" s="91" t="e">
        <f>VLOOKUP(B31,[1]ONT!$B$10:$H$119,7,0)</f>
        <v>#N/A</v>
      </c>
      <c r="S31" s="69"/>
      <c r="T31" s="69"/>
      <c r="U31" s="69"/>
      <c r="V31" s="69"/>
      <c r="W31" s="69"/>
      <c r="X31" s="69"/>
      <c r="Y31" s="69"/>
      <c r="Z31" s="69"/>
    </row>
    <row r="32" spans="1:26" ht="12.75" customHeight="1">
      <c r="A32" s="10" t="s">
        <v>559</v>
      </c>
      <c r="B32" s="11" t="s">
        <v>586</v>
      </c>
      <c r="C32" s="49">
        <v>10000</v>
      </c>
      <c r="D32" s="49">
        <v>6000</v>
      </c>
      <c r="E32" s="49">
        <v>5000</v>
      </c>
      <c r="F32" s="49">
        <v>4000</v>
      </c>
      <c r="G32" s="78"/>
      <c r="H32" s="78"/>
      <c r="I32" s="78"/>
      <c r="J32" s="78"/>
      <c r="K32" s="20">
        <f t="shared" ref="K32:N32" si="20">IFERROR(ROUND(C32*$P32/50,0)*50,"")</f>
        <v>0</v>
      </c>
      <c r="L32" s="20">
        <f t="shared" si="20"/>
        <v>0</v>
      </c>
      <c r="M32" s="20">
        <f t="shared" si="20"/>
        <v>0</v>
      </c>
      <c r="N32" s="20">
        <f t="shared" si="20"/>
        <v>0</v>
      </c>
      <c r="O32" s="82"/>
      <c r="P32" s="83">
        <f t="shared" si="19"/>
        <v>0</v>
      </c>
      <c r="Q32" s="15"/>
      <c r="R32" s="91" t="e">
        <f>VLOOKUP(B32,[1]ONT!$B$10:$H$119,7,0)</f>
        <v>#N/A</v>
      </c>
      <c r="S32" s="69"/>
      <c r="T32" s="69"/>
      <c r="U32" s="69"/>
      <c r="V32" s="69"/>
      <c r="W32" s="69"/>
      <c r="X32" s="69"/>
      <c r="Y32" s="69"/>
      <c r="Z32" s="69"/>
    </row>
    <row r="33" spans="1:26" ht="12.75" customHeight="1">
      <c r="A33" s="10" t="s">
        <v>560</v>
      </c>
      <c r="B33" s="11" t="s">
        <v>126</v>
      </c>
      <c r="C33" s="13"/>
      <c r="D33" s="13"/>
      <c r="E33" s="13"/>
      <c r="F33" s="13"/>
      <c r="G33" s="78"/>
      <c r="H33" s="78"/>
      <c r="I33" s="78"/>
      <c r="J33" s="78"/>
      <c r="K33" s="20"/>
      <c r="L33" s="20"/>
      <c r="M33" s="20"/>
      <c r="N33" s="20"/>
      <c r="O33" s="82"/>
      <c r="P33" s="83">
        <f t="shared" ref="P33:P34" si="21">ROUND(O33,1)</f>
        <v>0</v>
      </c>
      <c r="Q33" s="15"/>
      <c r="R33" s="91" t="e">
        <f>VLOOKUP(B33,[1]ONT!$B$10:$H$119,7,0)</f>
        <v>#N/A</v>
      </c>
      <c r="S33" s="69"/>
      <c r="T33" s="69"/>
      <c r="U33" s="69"/>
      <c r="V33" s="69"/>
      <c r="W33" s="69"/>
      <c r="X33" s="69"/>
      <c r="Y33" s="69"/>
      <c r="Z33" s="69"/>
    </row>
    <row r="34" spans="1:26" ht="12.75" customHeight="1">
      <c r="A34" s="13" t="s">
        <v>10</v>
      </c>
      <c r="B34" s="12" t="s">
        <v>210</v>
      </c>
      <c r="C34" s="49">
        <v>12000</v>
      </c>
      <c r="D34" s="49">
        <v>10000</v>
      </c>
      <c r="E34" s="49">
        <v>6000</v>
      </c>
      <c r="F34" s="49">
        <v>4000</v>
      </c>
      <c r="G34" s="78"/>
      <c r="H34" s="78"/>
      <c r="I34" s="78"/>
      <c r="J34" s="78"/>
      <c r="K34" s="20">
        <f t="shared" ref="K34:N34" si="22">IFERROR(ROUND(C34*$P34/50,0)*50,"")</f>
        <v>0</v>
      </c>
      <c r="L34" s="20">
        <f t="shared" si="22"/>
        <v>0</v>
      </c>
      <c r="M34" s="20">
        <f t="shared" si="22"/>
        <v>0</v>
      </c>
      <c r="N34" s="20">
        <f t="shared" si="22"/>
        <v>0</v>
      </c>
      <c r="O34" s="82">
        <f>[3]Sheet1!$K$31</f>
        <v>0</v>
      </c>
      <c r="P34" s="83">
        <f t="shared" si="21"/>
        <v>0</v>
      </c>
      <c r="Q34" s="15"/>
      <c r="R34" s="91" t="e">
        <f>VLOOKUP(B34,[1]ONT!$B$10:$H$119,7,0)</f>
        <v>#N/A</v>
      </c>
      <c r="S34" s="69"/>
      <c r="T34" s="69"/>
      <c r="U34" s="69"/>
      <c r="V34" s="69"/>
      <c r="W34" s="69"/>
      <c r="X34" s="69"/>
      <c r="Y34" s="69"/>
      <c r="Z34" s="69"/>
    </row>
    <row r="35" spans="1:26" ht="12.75" customHeight="1">
      <c r="A35" s="13" t="s">
        <v>10</v>
      </c>
      <c r="B35" s="12" t="s">
        <v>587</v>
      </c>
      <c r="C35" s="49">
        <v>9000</v>
      </c>
      <c r="D35" s="49">
        <v>6000</v>
      </c>
      <c r="E35" s="49">
        <v>5000</v>
      </c>
      <c r="F35" s="49">
        <v>4000</v>
      </c>
      <c r="G35" s="78"/>
      <c r="H35" s="78"/>
      <c r="I35" s="78"/>
      <c r="J35" s="78"/>
      <c r="K35" s="20">
        <f t="shared" ref="K35:N35" si="23">IFERROR(ROUND(C35*$P35/50,0)*50,"")</f>
        <v>0</v>
      </c>
      <c r="L35" s="20">
        <f t="shared" si="23"/>
        <v>0</v>
      </c>
      <c r="M35" s="20">
        <f t="shared" si="23"/>
        <v>0</v>
      </c>
      <c r="N35" s="20">
        <f t="shared" si="23"/>
        <v>0</v>
      </c>
      <c r="O35" s="82">
        <f>[3]Sheet1!$K$33</f>
        <v>0</v>
      </c>
      <c r="P35" s="83">
        <f>P36</f>
        <v>0</v>
      </c>
      <c r="Q35" s="15"/>
      <c r="R35" s="91" t="e">
        <f>VLOOKUP(B35,[1]ONT!$B$10:$H$119,7,0)</f>
        <v>#N/A</v>
      </c>
      <c r="S35" s="69"/>
      <c r="T35" s="69"/>
      <c r="U35" s="69"/>
      <c r="V35" s="69"/>
      <c r="W35" s="69"/>
      <c r="X35" s="69"/>
      <c r="Y35" s="69"/>
      <c r="Z35" s="69"/>
    </row>
    <row r="36" spans="1:26" ht="12.75" customHeight="1">
      <c r="A36" s="10" t="s">
        <v>561</v>
      </c>
      <c r="B36" s="11" t="s">
        <v>588</v>
      </c>
      <c r="C36" s="92">
        <v>9000</v>
      </c>
      <c r="D36" s="92">
        <v>6000</v>
      </c>
      <c r="E36" s="92">
        <v>4000</v>
      </c>
      <c r="F36" s="92">
        <v>3000</v>
      </c>
      <c r="G36" s="78"/>
      <c r="H36" s="78"/>
      <c r="I36" s="78"/>
      <c r="J36" s="78"/>
      <c r="K36" s="20">
        <f t="shared" ref="K36:N36" si="24">IFERROR(ROUND(C36*$P36/50,0)*50,"")</f>
        <v>0</v>
      </c>
      <c r="L36" s="20">
        <f t="shared" si="24"/>
        <v>0</v>
      </c>
      <c r="M36" s="20">
        <f t="shared" si="24"/>
        <v>0</v>
      </c>
      <c r="N36" s="20">
        <f t="shared" si="24"/>
        <v>0</v>
      </c>
      <c r="O36" s="82">
        <f>[3]Sheet1!$K$35</f>
        <v>0</v>
      </c>
      <c r="P36" s="83">
        <f t="shared" ref="P36:P37" si="25">ROUND(O36,1)</f>
        <v>0</v>
      </c>
      <c r="Q36" s="15"/>
      <c r="R36" s="91" t="e">
        <f>VLOOKUP(B36,[1]ONT!$B$10:$H$119,7,0)</f>
        <v>#N/A</v>
      </c>
      <c r="S36" s="69"/>
      <c r="T36" s="69"/>
      <c r="U36" s="69"/>
      <c r="V36" s="69"/>
      <c r="W36" s="69"/>
      <c r="X36" s="69"/>
      <c r="Y36" s="69"/>
      <c r="Z36" s="69"/>
    </row>
    <row r="37" spans="1:26" ht="12.75" customHeight="1">
      <c r="A37" s="10" t="s">
        <v>589</v>
      </c>
      <c r="B37" s="11" t="s">
        <v>249</v>
      </c>
      <c r="C37" s="49"/>
      <c r="D37" s="13"/>
      <c r="E37" s="13"/>
      <c r="F37" s="13"/>
      <c r="G37" s="78"/>
      <c r="H37" s="78"/>
      <c r="I37" s="78"/>
      <c r="J37" s="78"/>
      <c r="K37" s="20"/>
      <c r="L37" s="20"/>
      <c r="M37" s="20"/>
      <c r="N37" s="20"/>
      <c r="O37" s="82"/>
      <c r="P37" s="83">
        <f t="shared" si="25"/>
        <v>0</v>
      </c>
      <c r="Q37" s="15"/>
      <c r="R37" s="91" t="e">
        <f>VLOOKUP(B37,[1]ONT!$B$10:$H$119,7,0)</f>
        <v>#N/A</v>
      </c>
      <c r="S37" s="69"/>
      <c r="T37" s="69"/>
      <c r="U37" s="69"/>
      <c r="V37" s="69"/>
      <c r="W37" s="69"/>
      <c r="X37" s="69"/>
      <c r="Y37" s="69"/>
      <c r="Z37" s="69"/>
    </row>
    <row r="38" spans="1:26" ht="12.75" customHeight="1">
      <c r="A38" s="13" t="s">
        <v>10</v>
      </c>
      <c r="B38" s="12" t="s">
        <v>250</v>
      </c>
      <c r="C38" s="49">
        <v>7000</v>
      </c>
      <c r="D38" s="13"/>
      <c r="E38" s="13"/>
      <c r="F38" s="13"/>
      <c r="G38" s="78"/>
      <c r="H38" s="78"/>
      <c r="I38" s="78"/>
      <c r="J38" s="78"/>
      <c r="K38" s="20">
        <f t="shared" ref="K38:N38" si="26">IFERROR(ROUND(C38*$P38/50,0)*50,"")</f>
        <v>0</v>
      </c>
      <c r="L38" s="20">
        <f t="shared" si="26"/>
        <v>0</v>
      </c>
      <c r="M38" s="20">
        <f t="shared" si="26"/>
        <v>0</v>
      </c>
      <c r="N38" s="20">
        <f t="shared" si="26"/>
        <v>0</v>
      </c>
      <c r="O38" s="82"/>
      <c r="P38" s="83">
        <f>P47</f>
        <v>0</v>
      </c>
      <c r="Q38" s="15"/>
      <c r="R38" s="91" t="e">
        <f>VLOOKUP(B38,[1]ONT!$B$10:$H$119,7,0)</f>
        <v>#N/A</v>
      </c>
      <c r="S38" s="69"/>
      <c r="T38" s="69"/>
      <c r="U38" s="69"/>
      <c r="V38" s="69"/>
      <c r="W38" s="69"/>
      <c r="X38" s="69"/>
      <c r="Y38" s="69"/>
      <c r="Z38" s="69"/>
    </row>
    <row r="39" spans="1:26" ht="12.75" customHeight="1">
      <c r="A39" s="13" t="s">
        <v>10</v>
      </c>
      <c r="B39" s="12" t="s">
        <v>251</v>
      </c>
      <c r="C39" s="49">
        <v>9000</v>
      </c>
      <c r="D39" s="53"/>
      <c r="E39" s="13"/>
      <c r="F39" s="13"/>
      <c r="G39" s="78"/>
      <c r="H39" s="78"/>
      <c r="I39" s="78"/>
      <c r="J39" s="78"/>
      <c r="K39" s="20">
        <f t="shared" ref="K39:N39" si="27">IFERROR(ROUND(C39*$P39/50,0)*50,"")</f>
        <v>0</v>
      </c>
      <c r="L39" s="20">
        <f t="shared" si="27"/>
        <v>0</v>
      </c>
      <c r="M39" s="20">
        <f t="shared" si="27"/>
        <v>0</v>
      </c>
      <c r="N39" s="20">
        <f t="shared" si="27"/>
        <v>0</v>
      </c>
      <c r="O39" s="82"/>
      <c r="P39" s="83">
        <f>P36</f>
        <v>0</v>
      </c>
      <c r="Q39" s="15"/>
      <c r="R39" s="91" t="e">
        <f>VLOOKUP(B39,[1]ONT!$B$10:$H$119,7,0)</f>
        <v>#N/A</v>
      </c>
      <c r="S39" s="69"/>
      <c r="T39" s="69"/>
      <c r="U39" s="69"/>
      <c r="V39" s="69"/>
      <c r="W39" s="69"/>
      <c r="X39" s="69"/>
      <c r="Y39" s="69"/>
      <c r="Z39" s="69"/>
    </row>
    <row r="40" spans="1:26" ht="12.75" customHeight="1">
      <c r="A40" s="10" t="s">
        <v>590</v>
      </c>
      <c r="B40" s="19" t="s">
        <v>591</v>
      </c>
      <c r="C40" s="54">
        <v>6000</v>
      </c>
      <c r="D40" s="13"/>
      <c r="E40" s="13"/>
      <c r="F40" s="13"/>
      <c r="G40" s="78"/>
      <c r="H40" s="78"/>
      <c r="I40" s="78"/>
      <c r="J40" s="78"/>
      <c r="K40" s="20" t="str">
        <f t="shared" ref="K40:N40" si="28">IFERROR(ROUND(C40*$P40/50,0)*50,"")</f>
        <v/>
      </c>
      <c r="L40" s="20" t="str">
        <f t="shared" si="28"/>
        <v/>
      </c>
      <c r="M40" s="20" t="str">
        <f t="shared" si="28"/>
        <v/>
      </c>
      <c r="N40" s="20" t="str">
        <f t="shared" si="28"/>
        <v/>
      </c>
      <c r="O40" s="82"/>
      <c r="P40" s="83" t="e">
        <f>P97</f>
        <v>#REF!</v>
      </c>
      <c r="Q40" s="15"/>
      <c r="R40" s="91" t="e">
        <f>VLOOKUP(B40,[1]ONT!$B$10:$H$119,7,0)</f>
        <v>#N/A</v>
      </c>
      <c r="S40" s="69"/>
      <c r="T40" s="69"/>
      <c r="U40" s="69"/>
      <c r="V40" s="69"/>
      <c r="W40" s="69"/>
      <c r="X40" s="69"/>
      <c r="Y40" s="69"/>
      <c r="Z40" s="69"/>
    </row>
    <row r="41" spans="1:26" ht="12.75" customHeight="1">
      <c r="A41" s="10" t="s">
        <v>592</v>
      </c>
      <c r="B41" s="11" t="s">
        <v>593</v>
      </c>
      <c r="C41" s="49">
        <v>6000</v>
      </c>
      <c r="D41" s="13"/>
      <c r="E41" s="13"/>
      <c r="F41" s="13"/>
      <c r="G41" s="78"/>
      <c r="H41" s="78"/>
      <c r="I41" s="78"/>
      <c r="J41" s="78"/>
      <c r="K41" s="20" t="str">
        <f t="shared" ref="K41:N41" si="29">IFERROR(ROUND(C41*$P41/50,0)*50,"")</f>
        <v/>
      </c>
      <c r="L41" s="20" t="str">
        <f t="shared" si="29"/>
        <v/>
      </c>
      <c r="M41" s="20" t="str">
        <f t="shared" si="29"/>
        <v/>
      </c>
      <c r="N41" s="20" t="str">
        <f t="shared" si="29"/>
        <v/>
      </c>
      <c r="O41" s="82"/>
      <c r="P41" s="83" t="e">
        <f>P97</f>
        <v>#REF!</v>
      </c>
      <c r="Q41" s="15"/>
      <c r="R41" s="91" t="e">
        <f>VLOOKUP(B41,[1]ONT!$B$10:$H$119,7,0)</f>
        <v>#N/A</v>
      </c>
      <c r="S41" s="69"/>
      <c r="T41" s="69"/>
      <c r="U41" s="69"/>
      <c r="V41" s="69"/>
      <c r="W41" s="69"/>
      <c r="X41" s="69"/>
      <c r="Y41" s="69"/>
      <c r="Z41" s="69"/>
    </row>
    <row r="42" spans="1:26" ht="12.75" customHeight="1">
      <c r="A42" s="10" t="s">
        <v>594</v>
      </c>
      <c r="B42" s="11" t="s">
        <v>252</v>
      </c>
      <c r="C42" s="49"/>
      <c r="D42" s="13"/>
      <c r="E42" s="13"/>
      <c r="F42" s="13"/>
      <c r="G42" s="78"/>
      <c r="H42" s="78"/>
      <c r="I42" s="78"/>
      <c r="J42" s="78"/>
      <c r="K42" s="20"/>
      <c r="L42" s="20"/>
      <c r="M42" s="20"/>
      <c r="N42" s="20"/>
      <c r="O42" s="82"/>
      <c r="P42" s="83">
        <f>ROUND(O42,1)</f>
        <v>0</v>
      </c>
      <c r="Q42" s="15"/>
      <c r="R42" s="91" t="e">
        <f>VLOOKUP(B42,[1]ONT!$B$10:$H$119,7,0)</f>
        <v>#N/A</v>
      </c>
      <c r="S42" s="69"/>
      <c r="T42" s="69"/>
      <c r="U42" s="69"/>
      <c r="V42" s="69"/>
      <c r="W42" s="69"/>
      <c r="X42" s="69"/>
      <c r="Y42" s="69"/>
      <c r="Z42" s="69"/>
    </row>
    <row r="43" spans="1:26" ht="12.75" customHeight="1">
      <c r="A43" s="13" t="s">
        <v>10</v>
      </c>
      <c r="B43" s="12" t="s">
        <v>253</v>
      </c>
      <c r="C43" s="49">
        <v>7000</v>
      </c>
      <c r="D43" s="13"/>
      <c r="E43" s="13"/>
      <c r="F43" s="13"/>
      <c r="G43" s="78"/>
      <c r="H43" s="78"/>
      <c r="I43" s="78"/>
      <c r="J43" s="78"/>
      <c r="K43" s="20">
        <f t="shared" ref="K43:N43" si="30">IFERROR(ROUND(C43*$P43/50,0)*50,"")</f>
        <v>0</v>
      </c>
      <c r="L43" s="20">
        <f t="shared" si="30"/>
        <v>0</v>
      </c>
      <c r="M43" s="20">
        <f t="shared" si="30"/>
        <v>0</v>
      </c>
      <c r="N43" s="20">
        <f t="shared" si="30"/>
        <v>0</v>
      </c>
      <c r="O43" s="82"/>
      <c r="P43" s="83">
        <f>P47</f>
        <v>0</v>
      </c>
      <c r="Q43" s="15"/>
      <c r="R43" s="91" t="e">
        <f>VLOOKUP(B43,[1]ONT!$B$10:$H$119,7,0)</f>
        <v>#N/A</v>
      </c>
      <c r="S43" s="69"/>
      <c r="T43" s="69"/>
      <c r="U43" s="69"/>
      <c r="V43" s="69"/>
      <c r="W43" s="69"/>
      <c r="X43" s="69"/>
      <c r="Y43" s="69"/>
      <c r="Z43" s="69"/>
    </row>
    <row r="44" spans="1:26" ht="12.75" customHeight="1">
      <c r="A44" s="13" t="s">
        <v>10</v>
      </c>
      <c r="B44" s="12" t="s">
        <v>254</v>
      </c>
      <c r="C44" s="49">
        <v>9000</v>
      </c>
      <c r="D44" s="53"/>
      <c r="E44" s="13"/>
      <c r="F44" s="13"/>
      <c r="G44" s="78"/>
      <c r="H44" s="78"/>
      <c r="I44" s="78"/>
      <c r="J44" s="78"/>
      <c r="K44" s="20">
        <f t="shared" ref="K44:N44" si="31">IFERROR(ROUND(C44*$P44/50,0)*50,"")</f>
        <v>0</v>
      </c>
      <c r="L44" s="20">
        <f t="shared" si="31"/>
        <v>0</v>
      </c>
      <c r="M44" s="20">
        <f t="shared" si="31"/>
        <v>0</v>
      </c>
      <c r="N44" s="20">
        <f t="shared" si="31"/>
        <v>0</v>
      </c>
      <c r="O44" s="82"/>
      <c r="P44" s="83">
        <f>P39</f>
        <v>0</v>
      </c>
      <c r="Q44" s="15"/>
      <c r="R44" s="91" t="e">
        <f>VLOOKUP(B44,[1]ONT!$B$10:$H$119,7,0)</f>
        <v>#N/A</v>
      </c>
      <c r="S44" s="69"/>
      <c r="T44" s="69"/>
      <c r="U44" s="69"/>
      <c r="V44" s="69"/>
      <c r="W44" s="69"/>
      <c r="X44" s="69"/>
      <c r="Y44" s="69"/>
      <c r="Z44" s="69"/>
    </row>
    <row r="45" spans="1:26" ht="12.75" customHeight="1">
      <c r="A45" s="10" t="s">
        <v>595</v>
      </c>
      <c r="B45" s="19" t="s">
        <v>596</v>
      </c>
      <c r="C45" s="54">
        <v>6000</v>
      </c>
      <c r="D45" s="13"/>
      <c r="E45" s="13"/>
      <c r="F45" s="13"/>
      <c r="G45" s="78"/>
      <c r="H45" s="78"/>
      <c r="I45" s="78"/>
      <c r="J45" s="78"/>
      <c r="K45" s="20" t="str">
        <f t="shared" ref="K45:N45" si="32">IFERROR(ROUND(C45*$P45/50,0)*50,"")</f>
        <v/>
      </c>
      <c r="L45" s="20" t="str">
        <f t="shared" si="32"/>
        <v/>
      </c>
      <c r="M45" s="20" t="str">
        <f t="shared" si="32"/>
        <v/>
      </c>
      <c r="N45" s="20" t="str">
        <f t="shared" si="32"/>
        <v/>
      </c>
      <c r="O45" s="82"/>
      <c r="P45" s="83" t="e">
        <f>P97</f>
        <v>#REF!</v>
      </c>
      <c r="Q45" s="15"/>
      <c r="R45" s="91" t="e">
        <f>VLOOKUP(B45,[1]ONT!$B$10:$H$119,7,0)</f>
        <v>#N/A</v>
      </c>
      <c r="S45" s="69"/>
      <c r="T45" s="69"/>
      <c r="U45" s="69"/>
      <c r="V45" s="69"/>
      <c r="W45" s="69"/>
      <c r="X45" s="69"/>
      <c r="Y45" s="69"/>
      <c r="Z45" s="69"/>
    </row>
    <row r="46" spans="1:26" ht="12.75" customHeight="1">
      <c r="A46" s="10" t="s">
        <v>597</v>
      </c>
      <c r="B46" s="11" t="s">
        <v>598</v>
      </c>
      <c r="C46" s="49">
        <v>5000</v>
      </c>
      <c r="D46" s="49">
        <v>3000</v>
      </c>
      <c r="E46" s="49">
        <v>2000</v>
      </c>
      <c r="F46" s="49">
        <v>1500</v>
      </c>
      <c r="G46" s="78"/>
      <c r="H46" s="78"/>
      <c r="I46" s="78"/>
      <c r="J46" s="78"/>
      <c r="K46" s="20">
        <f t="shared" ref="K46:N46" si="33">IFERROR(ROUND(C46*$P46/50,0)*50,"")</f>
        <v>0</v>
      </c>
      <c r="L46" s="20">
        <f t="shared" si="33"/>
        <v>0</v>
      </c>
      <c r="M46" s="20">
        <f t="shared" si="33"/>
        <v>0</v>
      </c>
      <c r="N46" s="20">
        <f t="shared" si="33"/>
        <v>0</v>
      </c>
      <c r="O46" s="82">
        <f>[3]Sheet1!$K$47</f>
        <v>0</v>
      </c>
      <c r="P46" s="83">
        <f t="shared" ref="P46:P48" si="34">ROUND(O46,1)</f>
        <v>0</v>
      </c>
      <c r="Q46" s="15"/>
      <c r="R46" s="91" t="e">
        <f>VLOOKUP(B46,[1]ONT!$B$10:$H$119,7,0)</f>
        <v>#N/A</v>
      </c>
      <c r="S46" s="69"/>
      <c r="T46" s="69"/>
      <c r="U46" s="69"/>
      <c r="V46" s="69"/>
      <c r="W46" s="69"/>
      <c r="X46" s="69"/>
      <c r="Y46" s="69"/>
      <c r="Z46" s="69"/>
    </row>
    <row r="47" spans="1:26" ht="12.75" customHeight="1">
      <c r="A47" s="10" t="s">
        <v>599</v>
      </c>
      <c r="B47" s="11" t="s">
        <v>218</v>
      </c>
      <c r="C47" s="49">
        <v>7000</v>
      </c>
      <c r="D47" s="13"/>
      <c r="E47" s="13"/>
      <c r="F47" s="13"/>
      <c r="G47" s="78"/>
      <c r="H47" s="78"/>
      <c r="I47" s="78"/>
      <c r="J47" s="78"/>
      <c r="K47" s="20">
        <f t="shared" ref="K47:N47" si="35">IFERROR(ROUND(C47*$P47/50,0)*50,"")</f>
        <v>0</v>
      </c>
      <c r="L47" s="20">
        <f t="shared" si="35"/>
        <v>0</v>
      </c>
      <c r="M47" s="20">
        <f t="shared" si="35"/>
        <v>0</v>
      </c>
      <c r="N47" s="20">
        <f t="shared" si="35"/>
        <v>0</v>
      </c>
      <c r="O47" s="82">
        <f>[3]Sheet1!$K$50</f>
        <v>0</v>
      </c>
      <c r="P47" s="83">
        <f t="shared" si="34"/>
        <v>0</v>
      </c>
      <c r="Q47" s="15"/>
      <c r="R47" s="91" t="e">
        <f>VLOOKUP(B47,[1]ONT!$B$10:$H$119,7,0)</f>
        <v>#N/A</v>
      </c>
      <c r="S47" s="69"/>
      <c r="T47" s="69"/>
      <c r="U47" s="69"/>
      <c r="V47" s="69"/>
      <c r="W47" s="69"/>
      <c r="X47" s="69"/>
      <c r="Y47" s="69"/>
      <c r="Z47" s="69"/>
    </row>
    <row r="48" spans="1:26" ht="12.75" customHeight="1">
      <c r="A48" s="10" t="s">
        <v>600</v>
      </c>
      <c r="B48" s="11" t="s">
        <v>214</v>
      </c>
      <c r="C48" s="49">
        <v>8000</v>
      </c>
      <c r="D48" s="13"/>
      <c r="E48" s="13"/>
      <c r="F48" s="13"/>
      <c r="G48" s="78"/>
      <c r="H48" s="78"/>
      <c r="I48" s="78"/>
      <c r="J48" s="78"/>
      <c r="K48" s="20">
        <f t="shared" ref="K48:N48" si="36">IFERROR(ROUND(C48*$P48/50,0)*50,"")</f>
        <v>0</v>
      </c>
      <c r="L48" s="20">
        <f t="shared" si="36"/>
        <v>0</v>
      </c>
      <c r="M48" s="20">
        <f t="shared" si="36"/>
        <v>0</v>
      </c>
      <c r="N48" s="20">
        <f t="shared" si="36"/>
        <v>0</v>
      </c>
      <c r="O48" s="82">
        <f>[3]Sheet1!$K$45</f>
        <v>0</v>
      </c>
      <c r="P48" s="83">
        <f t="shared" si="34"/>
        <v>0</v>
      </c>
      <c r="Q48" s="15"/>
      <c r="R48" s="91" t="e">
        <f>VLOOKUP(B48,[1]ONT!$B$10:$H$119,7,0)</f>
        <v>#N/A</v>
      </c>
      <c r="S48" s="69"/>
      <c r="T48" s="69"/>
      <c r="U48" s="69"/>
      <c r="V48" s="69"/>
      <c r="W48" s="69"/>
      <c r="X48" s="69"/>
      <c r="Y48" s="69"/>
      <c r="Z48" s="69"/>
    </row>
    <row r="49" spans="1:26" ht="12.75" customHeight="1">
      <c r="A49" s="10" t="s">
        <v>601</v>
      </c>
      <c r="B49" s="11" t="s">
        <v>602</v>
      </c>
      <c r="C49" s="49">
        <v>8000</v>
      </c>
      <c r="D49" s="13"/>
      <c r="E49" s="13"/>
      <c r="F49" s="13"/>
      <c r="G49" s="78"/>
      <c r="H49" s="78"/>
      <c r="I49" s="78"/>
      <c r="J49" s="78"/>
      <c r="K49" s="20">
        <f t="shared" ref="K49:N49" si="37">IFERROR(ROUND(C49*$P49/50,0)*50,"")</f>
        <v>0</v>
      </c>
      <c r="L49" s="20">
        <f t="shared" si="37"/>
        <v>0</v>
      </c>
      <c r="M49" s="20">
        <f t="shared" si="37"/>
        <v>0</v>
      </c>
      <c r="N49" s="20">
        <f t="shared" si="37"/>
        <v>0</v>
      </c>
      <c r="O49" s="82"/>
      <c r="P49" s="83">
        <f>P48</f>
        <v>0</v>
      </c>
      <c r="Q49" s="15"/>
      <c r="R49" s="91" t="e">
        <f>VLOOKUP(B49,[1]ONT!$B$10:$H$119,7,0)</f>
        <v>#N/A</v>
      </c>
      <c r="S49" s="69"/>
      <c r="T49" s="69"/>
      <c r="U49" s="69"/>
      <c r="V49" s="69"/>
      <c r="W49" s="69"/>
      <c r="X49" s="69"/>
      <c r="Y49" s="69"/>
      <c r="Z49" s="69"/>
    </row>
    <row r="50" spans="1:26" ht="12.75" customHeight="1">
      <c r="A50" s="10" t="s">
        <v>603</v>
      </c>
      <c r="B50" s="11" t="s">
        <v>255</v>
      </c>
      <c r="C50" s="13"/>
      <c r="D50" s="13"/>
      <c r="E50" s="13"/>
      <c r="F50" s="13"/>
      <c r="G50" s="78"/>
      <c r="H50" s="78"/>
      <c r="I50" s="78"/>
      <c r="J50" s="78"/>
      <c r="K50" s="20"/>
      <c r="L50" s="20"/>
      <c r="M50" s="20"/>
      <c r="N50" s="20"/>
      <c r="O50" s="82"/>
      <c r="P50" s="83">
        <f>ROUND(O50,1)</f>
        <v>0</v>
      </c>
      <c r="Q50" s="15"/>
      <c r="R50" s="91" t="e">
        <f>VLOOKUP(B50,[1]ONT!$B$10:$H$119,7,0)</f>
        <v>#N/A</v>
      </c>
      <c r="S50" s="69"/>
      <c r="T50" s="69"/>
      <c r="U50" s="69"/>
      <c r="V50" s="69"/>
      <c r="W50" s="69"/>
      <c r="X50" s="69"/>
      <c r="Y50" s="69"/>
      <c r="Z50" s="69"/>
    </row>
    <row r="51" spans="1:26" ht="12.75" customHeight="1">
      <c r="A51" s="13" t="s">
        <v>10</v>
      </c>
      <c r="B51" s="12" t="s">
        <v>256</v>
      </c>
      <c r="C51" s="49">
        <v>1500</v>
      </c>
      <c r="D51" s="49">
        <v>1100</v>
      </c>
      <c r="E51" s="13">
        <v>750</v>
      </c>
      <c r="F51" s="13">
        <v>600</v>
      </c>
      <c r="G51" s="78"/>
      <c r="H51" s="78"/>
      <c r="I51" s="78"/>
      <c r="J51" s="78"/>
      <c r="K51" s="20">
        <f t="shared" ref="K51:N51" si="38">IFERROR(ROUND(C51*$P51/50,0)*50,"")</f>
        <v>0</v>
      </c>
      <c r="L51" s="20">
        <f t="shared" si="38"/>
        <v>0</v>
      </c>
      <c r="M51" s="20">
        <f t="shared" si="38"/>
        <v>0</v>
      </c>
      <c r="N51" s="20">
        <f t="shared" si="38"/>
        <v>0</v>
      </c>
      <c r="O51" s="82"/>
      <c r="P51" s="83">
        <f>P54</f>
        <v>0</v>
      </c>
      <c r="Q51" s="15"/>
      <c r="R51" s="91" t="e">
        <f>VLOOKUP(B51,[1]ONT!$B$10:$H$119,7,0)</f>
        <v>#N/A</v>
      </c>
      <c r="S51" s="69"/>
      <c r="T51" s="69"/>
      <c r="U51" s="69"/>
      <c r="V51" s="69"/>
      <c r="W51" s="69"/>
      <c r="X51" s="69"/>
      <c r="Y51" s="69"/>
      <c r="Z51" s="69"/>
    </row>
    <row r="52" spans="1:26" ht="12.75" customHeight="1">
      <c r="A52" s="13" t="s">
        <v>10</v>
      </c>
      <c r="B52" s="12" t="s">
        <v>257</v>
      </c>
      <c r="C52" s="49">
        <v>1000</v>
      </c>
      <c r="D52" s="13">
        <v>700</v>
      </c>
      <c r="E52" s="13">
        <v>500</v>
      </c>
      <c r="F52" s="13">
        <v>300</v>
      </c>
      <c r="G52" s="78"/>
      <c r="H52" s="78"/>
      <c r="I52" s="78"/>
      <c r="J52" s="78"/>
      <c r="K52" s="20">
        <f t="shared" ref="K52:N52" si="39">IFERROR(ROUND(C52*$P52/50,0)*50,"")</f>
        <v>0</v>
      </c>
      <c r="L52" s="20">
        <f t="shared" si="39"/>
        <v>0</v>
      </c>
      <c r="M52" s="20">
        <f t="shared" si="39"/>
        <v>0</v>
      </c>
      <c r="N52" s="20">
        <f t="shared" si="39"/>
        <v>0</v>
      </c>
      <c r="O52" s="82">
        <f>[3]Sheet1!$K$42</f>
        <v>0</v>
      </c>
      <c r="P52" s="83">
        <f>P26</f>
        <v>0</v>
      </c>
      <c r="Q52" s="15"/>
      <c r="R52" s="91" t="e">
        <f>VLOOKUP(B52,[1]ONT!$B$10:$H$119,7,0)</f>
        <v>#N/A</v>
      </c>
      <c r="S52" s="69"/>
      <c r="T52" s="69"/>
      <c r="U52" s="69"/>
      <c r="V52" s="69"/>
      <c r="W52" s="69"/>
      <c r="X52" s="69"/>
      <c r="Y52" s="69"/>
      <c r="Z52" s="69"/>
    </row>
    <row r="53" spans="1:26" ht="12.75" customHeight="1">
      <c r="A53" s="10" t="s">
        <v>604</v>
      </c>
      <c r="B53" s="11" t="s">
        <v>258</v>
      </c>
      <c r="C53" s="13"/>
      <c r="D53" s="13"/>
      <c r="E53" s="13"/>
      <c r="F53" s="13"/>
      <c r="G53" s="78"/>
      <c r="H53" s="78"/>
      <c r="I53" s="78"/>
      <c r="J53" s="78"/>
      <c r="K53" s="20"/>
      <c r="L53" s="20"/>
      <c r="M53" s="20"/>
      <c r="N53" s="20"/>
      <c r="O53" s="82"/>
      <c r="P53" s="83">
        <f t="shared" ref="P53:P54" si="40">ROUND(O53,1)</f>
        <v>0</v>
      </c>
      <c r="Q53" s="15"/>
      <c r="R53" s="91" t="e">
        <f>VLOOKUP(B53,[1]ONT!$B$10:$H$119,7,0)</f>
        <v>#N/A</v>
      </c>
      <c r="S53" s="69"/>
      <c r="T53" s="69"/>
      <c r="U53" s="69"/>
      <c r="V53" s="69"/>
      <c r="W53" s="69"/>
      <c r="X53" s="69"/>
      <c r="Y53" s="69"/>
      <c r="Z53" s="69"/>
    </row>
    <row r="54" spans="1:26" ht="12.75" customHeight="1">
      <c r="A54" s="13" t="s">
        <v>10</v>
      </c>
      <c r="B54" s="12" t="s">
        <v>259</v>
      </c>
      <c r="C54" s="49">
        <v>1500</v>
      </c>
      <c r="D54" s="49">
        <v>1100</v>
      </c>
      <c r="E54" s="13">
        <v>750</v>
      </c>
      <c r="F54" s="13">
        <v>600</v>
      </c>
      <c r="G54" s="78"/>
      <c r="H54" s="78"/>
      <c r="I54" s="78"/>
      <c r="J54" s="78"/>
      <c r="K54" s="20">
        <f t="shared" ref="K54:N54" si="41">IFERROR(ROUND(C54*$P54/50,0)*50,"")</f>
        <v>0</v>
      </c>
      <c r="L54" s="20">
        <f t="shared" si="41"/>
        <v>0</v>
      </c>
      <c r="M54" s="20">
        <f t="shared" si="41"/>
        <v>0</v>
      </c>
      <c r="N54" s="20">
        <f t="shared" si="41"/>
        <v>0</v>
      </c>
      <c r="O54" s="82">
        <f>[3]Sheet1!$K$39</f>
        <v>0</v>
      </c>
      <c r="P54" s="83">
        <f t="shared" si="40"/>
        <v>0</v>
      </c>
      <c r="Q54" s="15"/>
      <c r="R54" s="91" t="e">
        <f>VLOOKUP(B54,[1]ONT!$B$10:$H$119,7,0)</f>
        <v>#N/A</v>
      </c>
      <c r="S54" s="69"/>
      <c r="T54" s="69"/>
      <c r="U54" s="69"/>
      <c r="V54" s="69"/>
      <c r="W54" s="69"/>
      <c r="X54" s="69"/>
      <c r="Y54" s="69"/>
      <c r="Z54" s="69"/>
    </row>
    <row r="55" spans="1:26" ht="12.75" customHeight="1">
      <c r="A55" s="13" t="s">
        <v>10</v>
      </c>
      <c r="B55" s="12" t="s">
        <v>260</v>
      </c>
      <c r="C55" s="13">
        <v>800</v>
      </c>
      <c r="D55" s="13">
        <v>600</v>
      </c>
      <c r="E55" s="13">
        <v>500</v>
      </c>
      <c r="F55" s="13">
        <v>400</v>
      </c>
      <c r="G55" s="78"/>
      <c r="H55" s="78"/>
      <c r="I55" s="78"/>
      <c r="J55" s="78"/>
      <c r="K55" s="20">
        <f t="shared" ref="K55:N55" si="42">IFERROR(ROUND(C55*$P55/50,0)*50,"")</f>
        <v>0</v>
      </c>
      <c r="L55" s="20">
        <f t="shared" si="42"/>
        <v>0</v>
      </c>
      <c r="M55" s="20">
        <f t="shared" si="42"/>
        <v>0</v>
      </c>
      <c r="N55" s="20">
        <f t="shared" si="42"/>
        <v>0</v>
      </c>
      <c r="O55" s="82"/>
      <c r="P55" s="83">
        <f>P105</f>
        <v>0</v>
      </c>
      <c r="Q55" s="15"/>
      <c r="R55" s="91" t="e">
        <f>VLOOKUP(B55,[1]ONT!$B$10:$H$119,7,0)</f>
        <v>#N/A</v>
      </c>
      <c r="S55" s="69"/>
      <c r="T55" s="69"/>
      <c r="U55" s="69"/>
      <c r="V55" s="69"/>
      <c r="W55" s="69"/>
      <c r="X55" s="69"/>
      <c r="Y55" s="69"/>
      <c r="Z55" s="69"/>
    </row>
    <row r="56" spans="1:26" ht="12.75" customHeight="1">
      <c r="A56" s="10" t="s">
        <v>605</v>
      </c>
      <c r="B56" s="17" t="s">
        <v>606</v>
      </c>
      <c r="C56" s="13"/>
      <c r="D56" s="13"/>
      <c r="E56" s="13"/>
      <c r="F56" s="13"/>
      <c r="G56" s="78"/>
      <c r="H56" s="78"/>
      <c r="I56" s="78"/>
      <c r="J56" s="78"/>
      <c r="K56" s="20">
        <f>IFERROR(ROUND(K83*0.8/500,0)*500,"")</f>
        <v>0</v>
      </c>
      <c r="L56" s="20">
        <f t="shared" ref="L56:N56" si="43">IFERROR(ROUND(K56*0.8/500,0)*500,"")</f>
        <v>0</v>
      </c>
      <c r="M56" s="20">
        <f t="shared" si="43"/>
        <v>0</v>
      </c>
      <c r="N56" s="20">
        <f t="shared" si="43"/>
        <v>0</v>
      </c>
      <c r="O56" s="82"/>
      <c r="P56" s="83">
        <f t="shared" ref="P56:P58" si="44">ROUND(O56,1)</f>
        <v>0</v>
      </c>
      <c r="Q56" s="15" t="s">
        <v>328</v>
      </c>
      <c r="R56" s="91" t="e">
        <f>VLOOKUP(B56,[1]ONT!$B$10:$H$119,7,0)</f>
        <v>#N/A</v>
      </c>
      <c r="S56" s="69" t="s">
        <v>607</v>
      </c>
      <c r="T56" s="69"/>
      <c r="U56" s="69"/>
      <c r="V56" s="69"/>
      <c r="W56" s="69"/>
      <c r="X56" s="69"/>
      <c r="Y56" s="69"/>
      <c r="Z56" s="69"/>
    </row>
    <row r="57" spans="1:26" ht="12.75" customHeight="1">
      <c r="A57" s="10" t="s">
        <v>608</v>
      </c>
      <c r="B57" s="11" t="s">
        <v>609</v>
      </c>
      <c r="C57" s="13">
        <v>800</v>
      </c>
      <c r="D57" s="13"/>
      <c r="E57" s="13"/>
      <c r="F57" s="13"/>
      <c r="G57" s="78"/>
      <c r="H57" s="78"/>
      <c r="I57" s="78"/>
      <c r="J57" s="78"/>
      <c r="K57" s="20">
        <f t="shared" ref="K57:N57" si="45">IFERROR(ROUND(C57*$P57/50,0)*50,"")</f>
        <v>0</v>
      </c>
      <c r="L57" s="20">
        <f t="shared" si="45"/>
        <v>0</v>
      </c>
      <c r="M57" s="20">
        <f t="shared" si="45"/>
        <v>0</v>
      </c>
      <c r="N57" s="20">
        <f t="shared" si="45"/>
        <v>0</v>
      </c>
      <c r="O57" s="82">
        <f>[3]Sheet1!$K$52</f>
        <v>0</v>
      </c>
      <c r="P57" s="83">
        <f t="shared" si="44"/>
        <v>0</v>
      </c>
      <c r="Q57" s="15"/>
      <c r="R57" s="91" t="e">
        <f>VLOOKUP(B57,[1]ONT!$B$10:$H$119,7,0)</f>
        <v>#N/A</v>
      </c>
      <c r="S57" s="69"/>
      <c r="T57" s="69"/>
      <c r="U57" s="69"/>
      <c r="V57" s="69"/>
      <c r="W57" s="69"/>
      <c r="X57" s="69"/>
      <c r="Y57" s="69"/>
      <c r="Z57" s="69"/>
    </row>
    <row r="58" spans="1:26" ht="12.75" customHeight="1">
      <c r="A58" s="10" t="s">
        <v>610</v>
      </c>
      <c r="B58" s="11" t="s">
        <v>611</v>
      </c>
      <c r="C58" s="13"/>
      <c r="D58" s="13"/>
      <c r="E58" s="13"/>
      <c r="F58" s="13"/>
      <c r="G58" s="78"/>
      <c r="H58" s="78"/>
      <c r="I58" s="78"/>
      <c r="J58" s="78"/>
      <c r="K58" s="20"/>
      <c r="L58" s="20"/>
      <c r="M58" s="20"/>
      <c r="N58" s="20"/>
      <c r="O58" s="82"/>
      <c r="P58" s="83">
        <f t="shared" si="44"/>
        <v>0</v>
      </c>
      <c r="Q58" s="15"/>
      <c r="R58" s="91" t="e">
        <f>VLOOKUP(B58,[1]ONT!$B$10:$H$119,7,0)</f>
        <v>#N/A</v>
      </c>
      <c r="S58" s="69"/>
      <c r="T58" s="69"/>
      <c r="U58" s="69"/>
      <c r="V58" s="69"/>
      <c r="W58" s="69"/>
      <c r="X58" s="69"/>
      <c r="Y58" s="69"/>
      <c r="Z58" s="69"/>
    </row>
    <row r="59" spans="1:26" ht="12.75" customHeight="1">
      <c r="A59" s="13" t="s">
        <v>10</v>
      </c>
      <c r="B59" s="12" t="s">
        <v>111</v>
      </c>
      <c r="C59" s="49">
        <v>3000</v>
      </c>
      <c r="D59" s="13"/>
      <c r="E59" s="13"/>
      <c r="F59" s="13"/>
      <c r="G59" s="78"/>
      <c r="H59" s="78"/>
      <c r="I59" s="78"/>
      <c r="J59" s="78"/>
      <c r="K59" s="20">
        <f t="shared" ref="K59:N59" si="46">IFERROR(ROUND(C59*$P59/50,0)*50,"")</f>
        <v>0</v>
      </c>
      <c r="L59" s="20">
        <f t="shared" si="46"/>
        <v>0</v>
      </c>
      <c r="M59" s="20">
        <f t="shared" si="46"/>
        <v>0</v>
      </c>
      <c r="N59" s="20">
        <f t="shared" si="46"/>
        <v>0</v>
      </c>
      <c r="O59" s="82"/>
      <c r="P59" s="83">
        <f>P64</f>
        <v>0</v>
      </c>
      <c r="Q59" s="15"/>
      <c r="R59" s="91" t="e">
        <f>VLOOKUP(B59,[1]ONT!$B$10:$H$119,7,0)</f>
        <v>#N/A</v>
      </c>
      <c r="S59" s="69"/>
      <c r="T59" s="69"/>
      <c r="U59" s="69"/>
      <c r="V59" s="69"/>
      <c r="W59" s="69"/>
      <c r="X59" s="69"/>
      <c r="Y59" s="69"/>
      <c r="Z59" s="69"/>
    </row>
    <row r="60" spans="1:26" ht="12.75" customHeight="1">
      <c r="A60" s="13" t="s">
        <v>10</v>
      </c>
      <c r="B60" s="12" t="s">
        <v>114</v>
      </c>
      <c r="C60" s="49">
        <v>2500</v>
      </c>
      <c r="D60" s="13"/>
      <c r="E60" s="13"/>
      <c r="F60" s="13"/>
      <c r="G60" s="78"/>
      <c r="H60" s="78"/>
      <c r="I60" s="78"/>
      <c r="J60" s="78"/>
      <c r="K60" s="20">
        <f t="shared" ref="K60:N60" si="47">IFERROR(ROUND(C60*$P60/50,0)*50,"")</f>
        <v>0</v>
      </c>
      <c r="L60" s="20">
        <f t="shared" si="47"/>
        <v>0</v>
      </c>
      <c r="M60" s="20">
        <f t="shared" si="47"/>
        <v>0</v>
      </c>
      <c r="N60" s="20">
        <f t="shared" si="47"/>
        <v>0</v>
      </c>
      <c r="O60" s="82"/>
      <c r="P60" s="83">
        <f>C60*P59/C59</f>
        <v>0</v>
      </c>
      <c r="Q60" s="15"/>
      <c r="R60" s="91" t="e">
        <f>VLOOKUP(B60,[1]ONT!$B$10:$H$119,7,0)</f>
        <v>#N/A</v>
      </c>
      <c r="S60" s="69"/>
      <c r="T60" s="69"/>
      <c r="U60" s="69"/>
      <c r="V60" s="69"/>
      <c r="W60" s="69"/>
      <c r="X60" s="69"/>
      <c r="Y60" s="69"/>
      <c r="Z60" s="69"/>
    </row>
    <row r="61" spans="1:26" ht="12.75" customHeight="1">
      <c r="A61" s="10" t="s">
        <v>612</v>
      </c>
      <c r="B61" s="11" t="s">
        <v>613</v>
      </c>
      <c r="C61" s="13"/>
      <c r="D61" s="13"/>
      <c r="E61" s="13"/>
      <c r="F61" s="13"/>
      <c r="G61" s="78"/>
      <c r="H61" s="78"/>
      <c r="I61" s="78"/>
      <c r="J61" s="78"/>
      <c r="K61" s="20"/>
      <c r="L61" s="20"/>
      <c r="M61" s="20"/>
      <c r="N61" s="20"/>
      <c r="O61" s="82"/>
      <c r="P61" s="83">
        <f>ROUND(O61,1)</f>
        <v>0</v>
      </c>
      <c r="Q61" s="15"/>
      <c r="R61" s="91" t="e">
        <f>VLOOKUP(B61,[1]ONT!$B$10:$H$119,7,0)</f>
        <v>#N/A</v>
      </c>
      <c r="S61" s="69"/>
      <c r="T61" s="69"/>
      <c r="U61" s="69"/>
      <c r="V61" s="69"/>
      <c r="W61" s="69"/>
      <c r="X61" s="69"/>
      <c r="Y61" s="69"/>
      <c r="Z61" s="69"/>
    </row>
    <row r="62" spans="1:26" ht="12.75" customHeight="1">
      <c r="A62" s="13" t="s">
        <v>10</v>
      </c>
      <c r="B62" s="12" t="s">
        <v>238</v>
      </c>
      <c r="C62" s="49">
        <v>5000</v>
      </c>
      <c r="D62" s="13"/>
      <c r="E62" s="13"/>
      <c r="F62" s="13"/>
      <c r="G62" s="78"/>
      <c r="H62" s="78"/>
      <c r="I62" s="78"/>
      <c r="J62" s="78"/>
      <c r="K62" s="20">
        <f t="shared" ref="K62:N62" si="48">IFERROR(ROUND(C62*$P62/50,0)*50,"")</f>
        <v>0</v>
      </c>
      <c r="L62" s="20">
        <f t="shared" si="48"/>
        <v>0</v>
      </c>
      <c r="M62" s="20">
        <f t="shared" si="48"/>
        <v>0</v>
      </c>
      <c r="N62" s="20">
        <f t="shared" si="48"/>
        <v>0</v>
      </c>
      <c r="O62" s="82"/>
      <c r="P62" s="83">
        <f>P46</f>
        <v>0</v>
      </c>
      <c r="Q62" s="15"/>
      <c r="R62" s="91" t="e">
        <f>VLOOKUP(B62,[1]ONT!$B$10:$H$119,7,0)</f>
        <v>#N/A</v>
      </c>
      <c r="S62" s="69"/>
      <c r="T62" s="69"/>
      <c r="U62" s="69"/>
      <c r="V62" s="69"/>
      <c r="W62" s="69"/>
      <c r="X62" s="69"/>
      <c r="Y62" s="69"/>
      <c r="Z62" s="69"/>
    </row>
    <row r="63" spans="1:26" ht="12.75" customHeight="1">
      <c r="A63" s="13" t="s">
        <v>10</v>
      </c>
      <c r="B63" s="12" t="s">
        <v>239</v>
      </c>
      <c r="C63" s="49">
        <v>4000</v>
      </c>
      <c r="D63" s="13"/>
      <c r="E63" s="13"/>
      <c r="F63" s="13"/>
      <c r="G63" s="78"/>
      <c r="H63" s="78"/>
      <c r="I63" s="78"/>
      <c r="J63" s="78"/>
      <c r="K63" s="20">
        <f t="shared" ref="K63:N63" si="49">IFERROR(ROUND(C63*$P63/50,0)*50,"")</f>
        <v>0</v>
      </c>
      <c r="L63" s="20">
        <f t="shared" si="49"/>
        <v>0</v>
      </c>
      <c r="M63" s="20">
        <f t="shared" si="49"/>
        <v>0</v>
      </c>
      <c r="N63" s="20">
        <f t="shared" si="49"/>
        <v>0</v>
      </c>
      <c r="O63" s="82"/>
      <c r="P63" s="83">
        <f>P99</f>
        <v>0</v>
      </c>
      <c r="Q63" s="15"/>
      <c r="R63" s="91" t="e">
        <f>VLOOKUP(B63,[1]ONT!$B$10:$H$119,7,0)</f>
        <v>#N/A</v>
      </c>
      <c r="S63" s="69"/>
      <c r="T63" s="69"/>
      <c r="U63" s="69"/>
      <c r="V63" s="69"/>
      <c r="W63" s="69"/>
      <c r="X63" s="69"/>
      <c r="Y63" s="69"/>
      <c r="Z63" s="69"/>
    </row>
    <row r="64" spans="1:26" ht="12.75" customHeight="1">
      <c r="A64" s="13" t="s">
        <v>10</v>
      </c>
      <c r="B64" s="12" t="s">
        <v>111</v>
      </c>
      <c r="C64" s="49">
        <v>3000</v>
      </c>
      <c r="D64" s="13"/>
      <c r="E64" s="13"/>
      <c r="F64" s="13"/>
      <c r="G64" s="78"/>
      <c r="H64" s="78"/>
      <c r="I64" s="78"/>
      <c r="J64" s="78"/>
      <c r="K64" s="20">
        <f t="shared" ref="K64:N64" si="50">IFERROR(ROUND(C64*$P64/50,0)*50,"")</f>
        <v>0</v>
      </c>
      <c r="L64" s="20">
        <f t="shared" si="50"/>
        <v>0</v>
      </c>
      <c r="M64" s="20">
        <f t="shared" si="50"/>
        <v>0</v>
      </c>
      <c r="N64" s="20">
        <f t="shared" si="50"/>
        <v>0</v>
      </c>
      <c r="O64" s="82">
        <f>[3]Sheet1!$K$54</f>
        <v>0</v>
      </c>
      <c r="P64" s="83">
        <f>ROUND(O64,1)</f>
        <v>0</v>
      </c>
      <c r="Q64" s="15"/>
      <c r="R64" s="91" t="e">
        <f>VLOOKUP(B64,[1]ONT!$B$10:$H$119,7,0)</f>
        <v>#N/A</v>
      </c>
      <c r="S64" s="69"/>
      <c r="T64" s="69"/>
      <c r="U64" s="69"/>
      <c r="V64" s="69"/>
      <c r="W64" s="69"/>
      <c r="X64" s="69"/>
      <c r="Y64" s="69"/>
      <c r="Z64" s="69"/>
    </row>
    <row r="65" spans="1:26" ht="12.75" customHeight="1">
      <c r="A65" s="13" t="s">
        <v>10</v>
      </c>
      <c r="B65" s="12" t="s">
        <v>112</v>
      </c>
      <c r="C65" s="49">
        <v>2000</v>
      </c>
      <c r="D65" s="13"/>
      <c r="E65" s="13"/>
      <c r="F65" s="13"/>
      <c r="G65" s="78"/>
      <c r="H65" s="78"/>
      <c r="I65" s="78"/>
      <c r="J65" s="78"/>
      <c r="K65" s="20">
        <f t="shared" ref="K65:N65" si="51">IFERROR(ROUND(C65*$P65/50,0)*50,"")</f>
        <v>0</v>
      </c>
      <c r="L65" s="20">
        <f t="shared" si="51"/>
        <v>0</v>
      </c>
      <c r="M65" s="20">
        <f t="shared" si="51"/>
        <v>0</v>
      </c>
      <c r="N65" s="20">
        <f t="shared" si="51"/>
        <v>0</v>
      </c>
      <c r="O65" s="82"/>
      <c r="P65" s="83">
        <f>C65*P64/C64</f>
        <v>0</v>
      </c>
      <c r="Q65" s="15"/>
      <c r="R65" s="91" t="e">
        <f>VLOOKUP(B65,[1]ONT!$B$10:$H$119,7,0)</f>
        <v>#N/A</v>
      </c>
      <c r="S65" s="69"/>
      <c r="T65" s="69"/>
      <c r="U65" s="69"/>
      <c r="V65" s="69"/>
      <c r="W65" s="69"/>
      <c r="X65" s="69"/>
      <c r="Y65" s="69"/>
      <c r="Z65" s="69"/>
    </row>
    <row r="66" spans="1:26" ht="12.75" customHeight="1">
      <c r="A66" s="10" t="s">
        <v>614</v>
      </c>
      <c r="B66" s="11" t="s">
        <v>615</v>
      </c>
      <c r="C66" s="53"/>
      <c r="D66" s="13"/>
      <c r="E66" s="13"/>
      <c r="F66" s="13"/>
      <c r="G66" s="78"/>
      <c r="H66" s="78"/>
      <c r="I66" s="78"/>
      <c r="J66" s="78"/>
      <c r="K66" s="20"/>
      <c r="L66" s="20"/>
      <c r="M66" s="20"/>
      <c r="N66" s="20"/>
      <c r="O66" s="82"/>
      <c r="P66" s="83">
        <f>ROUND(O66,1)</f>
        <v>0</v>
      </c>
      <c r="Q66" s="15"/>
      <c r="R66" s="91" t="e">
        <f>VLOOKUP(B66,[1]ONT!$B$10:$H$119,7,0)</f>
        <v>#N/A</v>
      </c>
      <c r="S66" s="69"/>
      <c r="T66" s="69"/>
      <c r="U66" s="69"/>
      <c r="V66" s="69"/>
      <c r="W66" s="69"/>
      <c r="X66" s="69"/>
      <c r="Y66" s="69"/>
      <c r="Z66" s="69"/>
    </row>
    <row r="67" spans="1:26" ht="12.75" customHeight="1">
      <c r="A67" s="13" t="s">
        <v>10</v>
      </c>
      <c r="B67" s="12" t="s">
        <v>261</v>
      </c>
      <c r="C67" s="58">
        <v>11500</v>
      </c>
      <c r="D67" s="13"/>
      <c r="E67" s="13"/>
      <c r="F67" s="13"/>
      <c r="G67" s="78"/>
      <c r="H67" s="78"/>
      <c r="I67" s="78"/>
      <c r="J67" s="78"/>
      <c r="K67" s="20">
        <f t="shared" ref="K67:N67" si="52">IFERROR(ROUND(C67*$P67/50,0)*50,"")</f>
        <v>0</v>
      </c>
      <c r="L67" s="20">
        <f t="shared" si="52"/>
        <v>0</v>
      </c>
      <c r="M67" s="20">
        <f t="shared" si="52"/>
        <v>0</v>
      </c>
      <c r="N67" s="20">
        <f t="shared" si="52"/>
        <v>0</v>
      </c>
      <c r="O67" s="82"/>
      <c r="P67" s="83">
        <f t="shared" ref="P67:P68" si="53">C67*$P$34/$C$34</f>
        <v>0</v>
      </c>
      <c r="Q67" s="15"/>
      <c r="R67" s="91" t="e">
        <f>VLOOKUP(B67,[1]ONT!$B$10:$H$119,7,0)</f>
        <v>#N/A</v>
      </c>
      <c r="S67" s="69"/>
      <c r="T67" s="69"/>
      <c r="U67" s="69"/>
      <c r="V67" s="69"/>
      <c r="W67" s="69"/>
      <c r="X67" s="69"/>
      <c r="Y67" s="69"/>
      <c r="Z67" s="69"/>
    </row>
    <row r="68" spans="1:26" ht="12.75" customHeight="1">
      <c r="A68" s="13" t="s">
        <v>10</v>
      </c>
      <c r="B68" s="12" t="s">
        <v>250</v>
      </c>
      <c r="C68" s="58">
        <v>10500</v>
      </c>
      <c r="D68" s="13"/>
      <c r="E68" s="13"/>
      <c r="F68" s="13"/>
      <c r="G68" s="78"/>
      <c r="H68" s="78"/>
      <c r="I68" s="78"/>
      <c r="J68" s="78"/>
      <c r="K68" s="20">
        <f t="shared" ref="K68:N68" si="54">IFERROR(ROUND(C68*$P68/50,0)*50,"")</f>
        <v>0</v>
      </c>
      <c r="L68" s="20">
        <f t="shared" si="54"/>
        <v>0</v>
      </c>
      <c r="M68" s="20">
        <f t="shared" si="54"/>
        <v>0</v>
      </c>
      <c r="N68" s="20">
        <f t="shared" si="54"/>
        <v>0</v>
      </c>
      <c r="O68" s="82"/>
      <c r="P68" s="83">
        <f t="shared" si="53"/>
        <v>0</v>
      </c>
      <c r="Q68" s="15"/>
      <c r="R68" s="91" t="e">
        <f>VLOOKUP(B68,[1]ONT!$B$10:$H$119,7,0)</f>
        <v>#N/A</v>
      </c>
      <c r="S68" s="69"/>
      <c r="T68" s="69"/>
      <c r="U68" s="69"/>
      <c r="V68" s="69"/>
      <c r="W68" s="69"/>
      <c r="X68" s="69"/>
      <c r="Y68" s="69"/>
      <c r="Z68" s="69"/>
    </row>
    <row r="69" spans="1:26" ht="12.75" customHeight="1">
      <c r="A69" s="10" t="s">
        <v>616</v>
      </c>
      <c r="B69" s="11" t="s">
        <v>617</v>
      </c>
      <c r="C69" s="53"/>
      <c r="D69" s="13"/>
      <c r="E69" s="13"/>
      <c r="F69" s="13"/>
      <c r="G69" s="78"/>
      <c r="H69" s="78"/>
      <c r="I69" s="78"/>
      <c r="J69" s="78"/>
      <c r="K69" s="20"/>
      <c r="L69" s="20"/>
      <c r="M69" s="20"/>
      <c r="N69" s="20"/>
      <c r="O69" s="82"/>
      <c r="P69" s="83">
        <f>ROUND(O69,1)</f>
        <v>0</v>
      </c>
      <c r="Q69" s="15"/>
      <c r="R69" s="91" t="e">
        <f>VLOOKUP(B69,[1]ONT!$B$10:$H$119,7,0)</f>
        <v>#N/A</v>
      </c>
      <c r="S69" s="69"/>
      <c r="T69" s="69"/>
      <c r="U69" s="69"/>
      <c r="V69" s="69"/>
      <c r="W69" s="69"/>
      <c r="X69" s="69"/>
      <c r="Y69" s="69"/>
      <c r="Z69" s="69"/>
    </row>
    <row r="70" spans="1:26" ht="21" customHeight="1">
      <c r="A70" s="13" t="s">
        <v>10</v>
      </c>
      <c r="B70" s="12" t="s">
        <v>263</v>
      </c>
      <c r="C70" s="58">
        <v>7500</v>
      </c>
      <c r="D70" s="13"/>
      <c r="E70" s="13"/>
      <c r="F70" s="13"/>
      <c r="G70" s="78"/>
      <c r="H70" s="78"/>
      <c r="I70" s="78"/>
      <c r="J70" s="78"/>
      <c r="K70" s="20">
        <f t="shared" ref="K70:N70" si="55">IFERROR(ROUND(C70*$P70/50,0)*50,"")</f>
        <v>0</v>
      </c>
      <c r="L70" s="20">
        <f t="shared" si="55"/>
        <v>0</v>
      </c>
      <c r="M70" s="20">
        <f t="shared" si="55"/>
        <v>0</v>
      </c>
      <c r="N70" s="20">
        <f t="shared" si="55"/>
        <v>0</v>
      </c>
      <c r="O70" s="82"/>
      <c r="P70" s="83">
        <f>P47</f>
        <v>0</v>
      </c>
      <c r="Q70" s="15"/>
      <c r="R70" s="91" t="e">
        <f>VLOOKUP(B70,[1]ONT!$B$10:$H$119,7,0)</f>
        <v>#N/A</v>
      </c>
      <c r="S70" s="69"/>
      <c r="T70" s="69"/>
      <c r="U70" s="69"/>
      <c r="V70" s="69"/>
      <c r="W70" s="69"/>
      <c r="X70" s="69"/>
      <c r="Y70" s="69"/>
      <c r="Z70" s="69"/>
    </row>
    <row r="71" spans="1:26" ht="19.5" customHeight="1">
      <c r="A71" s="13" t="s">
        <v>10</v>
      </c>
      <c r="B71" s="12" t="s">
        <v>264</v>
      </c>
      <c r="C71" s="58">
        <v>7500</v>
      </c>
      <c r="D71" s="13"/>
      <c r="E71" s="13"/>
      <c r="F71" s="13"/>
      <c r="G71" s="78"/>
      <c r="H71" s="78"/>
      <c r="I71" s="78"/>
      <c r="J71" s="78"/>
      <c r="K71" s="20">
        <f t="shared" ref="K71:N71" si="56">IFERROR(ROUND(C71*$P71/50,0)*50,"")</f>
        <v>0</v>
      </c>
      <c r="L71" s="20">
        <f t="shared" si="56"/>
        <v>0</v>
      </c>
      <c r="M71" s="20">
        <f t="shared" si="56"/>
        <v>0</v>
      </c>
      <c r="N71" s="20">
        <f t="shared" si="56"/>
        <v>0</v>
      </c>
      <c r="O71" s="82"/>
      <c r="P71" s="83">
        <f>P47</f>
        <v>0</v>
      </c>
      <c r="Q71" s="15"/>
      <c r="R71" s="91" t="e">
        <f>VLOOKUP(B71,[1]ONT!$B$10:$H$119,7,0)</f>
        <v>#N/A</v>
      </c>
      <c r="S71" s="69"/>
      <c r="T71" s="69"/>
      <c r="U71" s="69"/>
      <c r="V71" s="69"/>
      <c r="W71" s="69"/>
      <c r="X71" s="69"/>
      <c r="Y71" s="69"/>
      <c r="Z71" s="69"/>
    </row>
    <row r="72" spans="1:26" ht="12.75" customHeight="1">
      <c r="A72" s="10" t="s">
        <v>618</v>
      </c>
      <c r="B72" s="11" t="s">
        <v>619</v>
      </c>
      <c r="C72" s="93">
        <v>5000</v>
      </c>
      <c r="D72" s="13"/>
      <c r="E72" s="13"/>
      <c r="F72" s="13"/>
      <c r="G72" s="78"/>
      <c r="H72" s="78"/>
      <c r="I72" s="78"/>
      <c r="J72" s="78"/>
      <c r="K72" s="20">
        <f t="shared" ref="K72:N72" si="57">IFERROR(ROUND(C72*$P72/50,0)*50,"")</f>
        <v>0</v>
      </c>
      <c r="L72" s="20">
        <f t="shared" si="57"/>
        <v>0</v>
      </c>
      <c r="M72" s="20">
        <f t="shared" si="57"/>
        <v>0</v>
      </c>
      <c r="N72" s="20">
        <f t="shared" si="57"/>
        <v>0</v>
      </c>
      <c r="O72" s="82"/>
      <c r="P72" s="83">
        <f>P46</f>
        <v>0</v>
      </c>
      <c r="Q72" s="15"/>
      <c r="R72" s="91" t="e">
        <f>VLOOKUP(B72,[1]ONT!$B$10:$H$119,7,0)</f>
        <v>#N/A</v>
      </c>
      <c r="S72" s="69"/>
      <c r="T72" s="69"/>
      <c r="U72" s="69"/>
      <c r="V72" s="69"/>
      <c r="W72" s="69"/>
      <c r="X72" s="69"/>
      <c r="Y72" s="69"/>
      <c r="Z72" s="69"/>
    </row>
    <row r="73" spans="1:26" ht="12.75" customHeight="1">
      <c r="A73" s="10" t="s">
        <v>620</v>
      </c>
      <c r="B73" s="11" t="s">
        <v>265</v>
      </c>
      <c r="C73" s="53"/>
      <c r="D73" s="13"/>
      <c r="E73" s="13"/>
      <c r="F73" s="13"/>
      <c r="G73" s="78"/>
      <c r="H73" s="78"/>
      <c r="I73" s="78"/>
      <c r="J73" s="78"/>
      <c r="K73" s="20"/>
      <c r="L73" s="20"/>
      <c r="M73" s="20"/>
      <c r="N73" s="20"/>
      <c r="O73" s="82"/>
      <c r="P73" s="83">
        <f>ROUND(O73,1)</f>
        <v>0</v>
      </c>
      <c r="Q73" s="15"/>
      <c r="R73" s="91" t="e">
        <f>VLOOKUP(B73,[1]ONT!$B$10:$H$119,7,0)</f>
        <v>#N/A</v>
      </c>
      <c r="S73" s="69"/>
      <c r="T73" s="69"/>
      <c r="U73" s="69"/>
      <c r="V73" s="69"/>
      <c r="W73" s="69"/>
      <c r="X73" s="69"/>
      <c r="Y73" s="69"/>
      <c r="Z73" s="69"/>
    </row>
    <row r="74" spans="1:26" ht="12.75" customHeight="1">
      <c r="A74" s="13" t="s">
        <v>10</v>
      </c>
      <c r="B74" s="12" t="s">
        <v>621</v>
      </c>
      <c r="C74" s="58">
        <v>10500</v>
      </c>
      <c r="D74" s="13"/>
      <c r="E74" s="13"/>
      <c r="F74" s="13"/>
      <c r="G74" s="78"/>
      <c r="H74" s="78"/>
      <c r="I74" s="78"/>
      <c r="J74" s="78"/>
      <c r="K74" s="20">
        <f t="shared" ref="K74:N74" si="58">IFERROR(ROUND(C74*$P74/50,0)*50,"")</f>
        <v>0</v>
      </c>
      <c r="L74" s="20">
        <f t="shared" si="58"/>
        <v>0</v>
      </c>
      <c r="M74" s="20">
        <f t="shared" si="58"/>
        <v>0</v>
      </c>
      <c r="N74" s="20">
        <f t="shared" si="58"/>
        <v>0</v>
      </c>
      <c r="O74" s="82"/>
      <c r="P74" s="83">
        <f>C74*$P$34/$C$34</f>
        <v>0</v>
      </c>
      <c r="Q74" s="15"/>
      <c r="R74" s="91" t="e">
        <f>VLOOKUP(B74,[1]ONT!$B$10:$H$119,7,0)</f>
        <v>#N/A</v>
      </c>
      <c r="S74" s="69"/>
      <c r="T74" s="69"/>
      <c r="U74" s="69"/>
      <c r="V74" s="69"/>
      <c r="W74" s="69"/>
      <c r="X74" s="69"/>
      <c r="Y74" s="69"/>
      <c r="Z74" s="69"/>
    </row>
    <row r="75" spans="1:26" ht="12.75" customHeight="1">
      <c r="A75" s="13" t="s">
        <v>10</v>
      </c>
      <c r="B75" s="12" t="s">
        <v>622</v>
      </c>
      <c r="C75" s="58">
        <v>8000</v>
      </c>
      <c r="D75" s="13"/>
      <c r="E75" s="13"/>
      <c r="F75" s="13"/>
      <c r="G75" s="78"/>
      <c r="H75" s="78"/>
      <c r="I75" s="78"/>
      <c r="J75" s="78"/>
      <c r="K75" s="20">
        <f t="shared" ref="K75:N75" si="59">IFERROR(ROUND(C75*$P75/50,0)*50,"")</f>
        <v>0</v>
      </c>
      <c r="L75" s="20">
        <f t="shared" si="59"/>
        <v>0</v>
      </c>
      <c r="M75" s="20">
        <f t="shared" si="59"/>
        <v>0</v>
      </c>
      <c r="N75" s="20">
        <f t="shared" si="59"/>
        <v>0</v>
      </c>
      <c r="O75" s="82">
        <f>[3]Sheet1!$K$59</f>
        <v>0</v>
      </c>
      <c r="P75" s="80">
        <f>ROUND(O75,1)</f>
        <v>0</v>
      </c>
      <c r="Q75" s="15"/>
      <c r="R75" s="91" t="e">
        <f>VLOOKUP(B75,[1]ONT!$B$10:$H$119,7,0)</f>
        <v>#N/A</v>
      </c>
      <c r="S75" s="69"/>
      <c r="T75" s="69"/>
      <c r="U75" s="69"/>
      <c r="V75" s="69"/>
      <c r="W75" s="69"/>
      <c r="X75" s="69"/>
      <c r="Y75" s="69"/>
      <c r="Z75" s="69"/>
    </row>
    <row r="76" spans="1:26" ht="12.75" customHeight="1">
      <c r="A76" s="13" t="s">
        <v>10</v>
      </c>
      <c r="B76" s="12" t="s">
        <v>623</v>
      </c>
      <c r="C76" s="58">
        <v>6000</v>
      </c>
      <c r="D76" s="13"/>
      <c r="E76" s="13"/>
      <c r="F76" s="13"/>
      <c r="G76" s="78"/>
      <c r="H76" s="78"/>
      <c r="I76" s="78"/>
      <c r="J76" s="78"/>
      <c r="K76" s="20">
        <f t="shared" ref="K76:N76" si="60">IFERROR(ROUND(C76*$P76/50,0)*50,"")</f>
        <v>0</v>
      </c>
      <c r="L76" s="20">
        <f t="shared" si="60"/>
        <v>0</v>
      </c>
      <c r="M76" s="20">
        <f t="shared" si="60"/>
        <v>0</v>
      </c>
      <c r="N76" s="20">
        <f t="shared" si="60"/>
        <v>0</v>
      </c>
      <c r="O76" s="82"/>
      <c r="P76" s="83">
        <f t="shared" ref="P76:P77" si="61">P77</f>
        <v>0</v>
      </c>
      <c r="Q76" s="15"/>
      <c r="R76" s="91" t="e">
        <f>VLOOKUP(B76,[1]ONT!$B$10:$H$119,7,0)</f>
        <v>#N/A</v>
      </c>
      <c r="S76" s="69"/>
      <c r="T76" s="69"/>
      <c r="U76" s="69"/>
      <c r="V76" s="69"/>
      <c r="W76" s="69"/>
      <c r="X76" s="69"/>
      <c r="Y76" s="69"/>
      <c r="Z76" s="69"/>
    </row>
    <row r="77" spans="1:26" ht="12.75" customHeight="1">
      <c r="A77" s="13" t="s">
        <v>10</v>
      </c>
      <c r="B77" s="12" t="s">
        <v>624</v>
      </c>
      <c r="C77" s="58">
        <v>6000</v>
      </c>
      <c r="D77" s="13"/>
      <c r="E77" s="13"/>
      <c r="F77" s="13"/>
      <c r="G77" s="78"/>
      <c r="H77" s="78"/>
      <c r="I77" s="78"/>
      <c r="J77" s="78"/>
      <c r="K77" s="20">
        <f t="shared" ref="K77:N77" si="62">IFERROR(ROUND(C77*$P77/50,0)*50,"")</f>
        <v>0</v>
      </c>
      <c r="L77" s="20">
        <f t="shared" si="62"/>
        <v>0</v>
      </c>
      <c r="M77" s="20">
        <f t="shared" si="62"/>
        <v>0</v>
      </c>
      <c r="N77" s="20">
        <f t="shared" si="62"/>
        <v>0</v>
      </c>
      <c r="O77" s="82">
        <f>[3]Sheet1!$K$61</f>
        <v>0</v>
      </c>
      <c r="P77" s="83">
        <f t="shared" si="61"/>
        <v>0</v>
      </c>
      <c r="Q77" s="15"/>
      <c r="R77" s="91" t="e">
        <f>VLOOKUP(B77,[1]ONT!$B$10:$H$119,7,0)</f>
        <v>#N/A</v>
      </c>
      <c r="S77" s="69"/>
      <c r="T77" s="69"/>
      <c r="U77" s="69"/>
      <c r="V77" s="69"/>
      <c r="W77" s="69"/>
      <c r="X77" s="69"/>
      <c r="Y77" s="69"/>
      <c r="Z77" s="69"/>
    </row>
    <row r="78" spans="1:26" ht="12.75" customHeight="1">
      <c r="A78" s="13" t="s">
        <v>10</v>
      </c>
      <c r="B78" s="12" t="s">
        <v>124</v>
      </c>
      <c r="C78" s="58">
        <v>6000</v>
      </c>
      <c r="D78" s="13"/>
      <c r="E78" s="13"/>
      <c r="F78" s="13"/>
      <c r="G78" s="78"/>
      <c r="H78" s="78"/>
      <c r="I78" s="78"/>
      <c r="J78" s="78"/>
      <c r="K78" s="20">
        <f t="shared" ref="K78:N78" si="63">IFERROR(ROUND(C78*$P78/50,0)*50,"")</f>
        <v>0</v>
      </c>
      <c r="L78" s="20">
        <f t="shared" si="63"/>
        <v>0</v>
      </c>
      <c r="M78" s="20">
        <f t="shared" si="63"/>
        <v>0</v>
      </c>
      <c r="N78" s="20">
        <f t="shared" si="63"/>
        <v>0</v>
      </c>
      <c r="O78" s="82">
        <f>[3]Sheet1!$K$57</f>
        <v>0</v>
      </c>
      <c r="P78" s="83">
        <f t="shared" ref="P78:P79" si="64">ROUND(O78,1)</f>
        <v>0</v>
      </c>
      <c r="Q78" s="15"/>
      <c r="R78" s="91" t="e">
        <f>VLOOKUP(B78,[1]ONT!$B$10:$H$119,7,0)</f>
        <v>#N/A</v>
      </c>
      <c r="S78" s="69"/>
      <c r="T78" s="69"/>
      <c r="U78" s="69"/>
      <c r="V78" s="69"/>
      <c r="W78" s="69"/>
      <c r="X78" s="69"/>
      <c r="Y78" s="69"/>
      <c r="Z78" s="69"/>
    </row>
    <row r="79" spans="1:26" ht="12.75" customHeight="1">
      <c r="A79" s="10" t="s">
        <v>625</v>
      </c>
      <c r="B79" s="11" t="s">
        <v>266</v>
      </c>
      <c r="C79" s="13"/>
      <c r="D79" s="53"/>
      <c r="E79" s="13"/>
      <c r="F79" s="13"/>
      <c r="G79" s="78"/>
      <c r="H79" s="78"/>
      <c r="I79" s="78"/>
      <c r="J79" s="78"/>
      <c r="K79" s="20"/>
      <c r="L79" s="20"/>
      <c r="M79" s="20"/>
      <c r="N79" s="20"/>
      <c r="O79" s="82"/>
      <c r="P79" s="83">
        <f t="shared" si="64"/>
        <v>0</v>
      </c>
      <c r="Q79" s="15"/>
      <c r="R79" s="91" t="e">
        <f>VLOOKUP(B79,[1]ONT!$B$10:$H$119,7,0)</f>
        <v>#N/A</v>
      </c>
      <c r="S79" s="69"/>
      <c r="T79" s="69"/>
      <c r="U79" s="69"/>
      <c r="V79" s="69"/>
      <c r="W79" s="69"/>
      <c r="X79" s="69"/>
      <c r="Y79" s="69"/>
      <c r="Z79" s="69"/>
    </row>
    <row r="80" spans="1:26" ht="12.75" customHeight="1">
      <c r="A80" s="13" t="s">
        <v>10</v>
      </c>
      <c r="B80" s="12" t="s">
        <v>626</v>
      </c>
      <c r="C80" s="49">
        <v>7000</v>
      </c>
      <c r="D80" s="53"/>
      <c r="E80" s="13"/>
      <c r="F80" s="13"/>
      <c r="G80" s="78"/>
      <c r="H80" s="78"/>
      <c r="I80" s="78"/>
      <c r="J80" s="78"/>
      <c r="K80" s="20">
        <f t="shared" ref="K80:N80" si="65">IFERROR(ROUND(C80*$P80/50,0)*50,"")</f>
        <v>0</v>
      </c>
      <c r="L80" s="20">
        <f t="shared" si="65"/>
        <v>0</v>
      </c>
      <c r="M80" s="20">
        <f t="shared" si="65"/>
        <v>0</v>
      </c>
      <c r="N80" s="20">
        <f t="shared" si="65"/>
        <v>0</v>
      </c>
      <c r="O80" s="82"/>
      <c r="P80" s="83">
        <f>P47</f>
        <v>0</v>
      </c>
      <c r="Q80" s="15"/>
      <c r="R80" s="91" t="e">
        <f>VLOOKUP(B80,[1]ONT!$B$10:$H$119,7,0)</f>
        <v>#N/A</v>
      </c>
      <c r="S80" s="69"/>
      <c r="T80" s="69"/>
      <c r="U80" s="69"/>
      <c r="V80" s="69"/>
      <c r="W80" s="69"/>
      <c r="X80" s="69"/>
      <c r="Y80" s="69"/>
      <c r="Z80" s="69"/>
    </row>
    <row r="81" spans="1:26" ht="12.75" customHeight="1">
      <c r="A81" s="13" t="s">
        <v>10</v>
      </c>
      <c r="B81" s="12" t="s">
        <v>268</v>
      </c>
      <c r="C81" s="49">
        <v>7000</v>
      </c>
      <c r="D81" s="53"/>
      <c r="E81" s="13"/>
      <c r="F81" s="13"/>
      <c r="G81" s="78"/>
      <c r="H81" s="78"/>
      <c r="I81" s="78"/>
      <c r="J81" s="78"/>
      <c r="K81" s="20">
        <f t="shared" ref="K81:N81" si="66">IFERROR(ROUND(C81*$P81/50,0)*50,"")</f>
        <v>0</v>
      </c>
      <c r="L81" s="20">
        <f t="shared" si="66"/>
        <v>0</v>
      </c>
      <c r="M81" s="20">
        <f t="shared" si="66"/>
        <v>0</v>
      </c>
      <c r="N81" s="20">
        <f t="shared" si="66"/>
        <v>0</v>
      </c>
      <c r="O81" s="82"/>
      <c r="P81" s="83">
        <f>P47</f>
        <v>0</v>
      </c>
      <c r="Q81" s="15"/>
      <c r="R81" s="91" t="e">
        <f>VLOOKUP(B81,[1]ONT!$B$10:$H$119,7,0)</f>
        <v>#N/A</v>
      </c>
      <c r="S81" s="69"/>
      <c r="T81" s="69"/>
      <c r="U81" s="69"/>
      <c r="V81" s="69"/>
      <c r="W81" s="69"/>
      <c r="X81" s="69"/>
      <c r="Y81" s="69"/>
      <c r="Z81" s="69"/>
    </row>
    <row r="82" spans="1:26" ht="12.75" customHeight="1">
      <c r="A82" s="10" t="s">
        <v>625</v>
      </c>
      <c r="B82" s="11" t="s">
        <v>627</v>
      </c>
      <c r="C82" s="10"/>
      <c r="D82" s="53"/>
      <c r="E82" s="13"/>
      <c r="F82" s="13"/>
      <c r="G82" s="78"/>
      <c r="H82" s="78"/>
      <c r="I82" s="78"/>
      <c r="J82" s="78"/>
      <c r="K82" s="20"/>
      <c r="L82" s="20"/>
      <c r="M82" s="20"/>
      <c r="N82" s="20"/>
      <c r="O82" s="82"/>
      <c r="P82" s="83">
        <f>ROUND(O82,1)</f>
        <v>0</v>
      </c>
      <c r="Q82" s="15"/>
      <c r="R82" s="91" t="e">
        <f>VLOOKUP(B82,[1]ONT!$B$10:$H$119,7,0)</f>
        <v>#N/A</v>
      </c>
      <c r="S82" s="69"/>
      <c r="T82" s="69"/>
      <c r="U82" s="69"/>
      <c r="V82" s="69"/>
      <c r="W82" s="69"/>
      <c r="X82" s="69"/>
      <c r="Y82" s="69"/>
      <c r="Z82" s="69"/>
    </row>
    <row r="83" spans="1:26" ht="12.75" customHeight="1">
      <c r="A83" s="13" t="s">
        <v>10</v>
      </c>
      <c r="B83" s="12" t="s">
        <v>269</v>
      </c>
      <c r="C83" s="49">
        <v>10500</v>
      </c>
      <c r="D83" s="53"/>
      <c r="E83" s="13"/>
      <c r="F83" s="13"/>
      <c r="G83" s="78"/>
      <c r="H83" s="78"/>
      <c r="I83" s="78"/>
      <c r="J83" s="78"/>
      <c r="K83" s="20">
        <f t="shared" ref="K83:N83" si="67">IFERROR(ROUND(C83*$P83/50,0)*50,"")</f>
        <v>0</v>
      </c>
      <c r="L83" s="20">
        <f t="shared" si="67"/>
        <v>0</v>
      </c>
      <c r="M83" s="20">
        <f t="shared" si="67"/>
        <v>0</v>
      </c>
      <c r="N83" s="20">
        <f t="shared" si="67"/>
        <v>0</v>
      </c>
      <c r="O83" s="82"/>
      <c r="P83" s="83">
        <f>C83*$P$34/$C$34</f>
        <v>0</v>
      </c>
      <c r="Q83" s="15"/>
      <c r="R83" s="91" t="e">
        <f>VLOOKUP(B83,[1]ONT!$B$10:$H$119,7,0)</f>
        <v>#N/A</v>
      </c>
      <c r="S83" s="69"/>
      <c r="T83" s="69"/>
      <c r="U83" s="69"/>
      <c r="V83" s="69"/>
      <c r="W83" s="69"/>
      <c r="X83" s="69"/>
      <c r="Y83" s="69"/>
      <c r="Z83" s="69"/>
    </row>
    <row r="84" spans="1:26" ht="12.75" customHeight="1">
      <c r="A84" s="13" t="s">
        <v>10</v>
      </c>
      <c r="B84" s="12" t="s">
        <v>270</v>
      </c>
      <c r="C84" s="13"/>
      <c r="D84" s="53"/>
      <c r="E84" s="13"/>
      <c r="F84" s="13"/>
      <c r="G84" s="78"/>
      <c r="H84" s="78"/>
      <c r="I84" s="78"/>
      <c r="J84" s="78"/>
      <c r="K84" s="20"/>
      <c r="L84" s="20"/>
      <c r="M84" s="20"/>
      <c r="N84" s="20"/>
      <c r="O84" s="82"/>
      <c r="P84" s="83">
        <f>ROUND(O84,1)</f>
        <v>0</v>
      </c>
      <c r="Q84" s="15"/>
      <c r="R84" s="91" t="e">
        <f>VLOOKUP(B84,[1]ONT!$B$10:$H$119,7,0)</f>
        <v>#N/A</v>
      </c>
      <c r="S84" s="69"/>
      <c r="T84" s="69"/>
      <c r="U84" s="69"/>
      <c r="V84" s="69"/>
      <c r="W84" s="69"/>
      <c r="X84" s="69"/>
      <c r="Y84" s="69"/>
      <c r="Z84" s="69"/>
    </row>
    <row r="85" spans="1:26" ht="12.75" customHeight="1">
      <c r="A85" s="13" t="s">
        <v>207</v>
      </c>
      <c r="B85" s="12" t="s">
        <v>628</v>
      </c>
      <c r="C85" s="49">
        <v>6000</v>
      </c>
      <c r="D85" s="53"/>
      <c r="E85" s="13"/>
      <c r="F85" s="13"/>
      <c r="G85" s="78"/>
      <c r="H85" s="78"/>
      <c r="I85" s="78"/>
      <c r="J85" s="78"/>
      <c r="K85" s="20" t="str">
        <f t="shared" ref="K85:N85" si="68">IFERROR(ROUND(C85*$P85/50,0)*50,"")</f>
        <v/>
      </c>
      <c r="L85" s="20" t="str">
        <f t="shared" si="68"/>
        <v/>
      </c>
      <c r="M85" s="20" t="str">
        <f t="shared" si="68"/>
        <v/>
      </c>
      <c r="N85" s="20" t="str">
        <f t="shared" si="68"/>
        <v/>
      </c>
      <c r="O85" s="82"/>
      <c r="P85" s="83" t="e">
        <f>P97</f>
        <v>#REF!</v>
      </c>
      <c r="Q85" s="15"/>
      <c r="R85" s="91" t="e">
        <f>VLOOKUP(B85,[1]ONT!$B$10:$H$119,7,0)</f>
        <v>#N/A</v>
      </c>
      <c r="S85" s="69"/>
      <c r="T85" s="69"/>
      <c r="U85" s="69"/>
      <c r="V85" s="69"/>
      <c r="W85" s="69"/>
      <c r="X85" s="69"/>
      <c r="Y85" s="69"/>
      <c r="Z85" s="69"/>
    </row>
    <row r="86" spans="1:26" ht="12.75" customHeight="1">
      <c r="A86" s="13" t="s">
        <v>207</v>
      </c>
      <c r="B86" s="12" t="s">
        <v>629</v>
      </c>
      <c r="C86" s="49">
        <v>6000</v>
      </c>
      <c r="D86" s="53"/>
      <c r="E86" s="13"/>
      <c r="F86" s="13"/>
      <c r="G86" s="78"/>
      <c r="H86" s="78"/>
      <c r="I86" s="78"/>
      <c r="J86" s="78"/>
      <c r="K86" s="20" t="str">
        <f t="shared" ref="K86:N86" si="69">IFERROR(ROUND(C86*$P86/50,0)*50,"")</f>
        <v/>
      </c>
      <c r="L86" s="20" t="str">
        <f t="shared" si="69"/>
        <v/>
      </c>
      <c r="M86" s="20" t="str">
        <f t="shared" si="69"/>
        <v/>
      </c>
      <c r="N86" s="20" t="str">
        <f t="shared" si="69"/>
        <v/>
      </c>
      <c r="O86" s="82"/>
      <c r="P86" s="83" t="e">
        <f>P97</f>
        <v>#REF!</v>
      </c>
      <c r="Q86" s="15"/>
      <c r="R86" s="91" t="e">
        <f>VLOOKUP(B86,[1]ONT!$B$10:$H$119,7,0)</f>
        <v>#N/A</v>
      </c>
      <c r="S86" s="69"/>
      <c r="T86" s="69"/>
      <c r="U86" s="69"/>
      <c r="V86" s="69"/>
      <c r="W86" s="69"/>
      <c r="X86" s="69"/>
      <c r="Y86" s="69"/>
      <c r="Z86" s="69"/>
    </row>
    <row r="87" spans="1:26" ht="12.75" customHeight="1">
      <c r="A87" s="13" t="s">
        <v>207</v>
      </c>
      <c r="B87" s="12" t="s">
        <v>630</v>
      </c>
      <c r="C87" s="49">
        <v>6000</v>
      </c>
      <c r="D87" s="53"/>
      <c r="E87" s="13"/>
      <c r="F87" s="13"/>
      <c r="G87" s="78"/>
      <c r="H87" s="78"/>
      <c r="I87" s="78"/>
      <c r="J87" s="78"/>
      <c r="K87" s="20" t="str">
        <f t="shared" ref="K87:N87" si="70">IFERROR(ROUND(C87*$P87/50,0)*50,"")</f>
        <v/>
      </c>
      <c r="L87" s="20" t="str">
        <f t="shared" si="70"/>
        <v/>
      </c>
      <c r="M87" s="20" t="str">
        <f t="shared" si="70"/>
        <v/>
      </c>
      <c r="N87" s="20" t="str">
        <f t="shared" si="70"/>
        <v/>
      </c>
      <c r="O87" s="82"/>
      <c r="P87" s="83" t="e">
        <f>P97</f>
        <v>#REF!</v>
      </c>
      <c r="Q87" s="15"/>
      <c r="R87" s="91" t="e">
        <f>VLOOKUP(B87,[1]ONT!$B$10:$H$119,7,0)</f>
        <v>#N/A</v>
      </c>
      <c r="S87" s="69"/>
      <c r="T87" s="69"/>
      <c r="U87" s="69"/>
      <c r="V87" s="69"/>
      <c r="W87" s="69"/>
      <c r="X87" s="69"/>
      <c r="Y87" s="69"/>
      <c r="Z87" s="69"/>
    </row>
    <row r="88" spans="1:26" ht="12.75" customHeight="1">
      <c r="A88" s="13" t="s">
        <v>207</v>
      </c>
      <c r="B88" s="12" t="s">
        <v>631</v>
      </c>
      <c r="C88" s="49">
        <v>6000</v>
      </c>
      <c r="D88" s="53"/>
      <c r="E88" s="13"/>
      <c r="F88" s="13"/>
      <c r="G88" s="78"/>
      <c r="H88" s="78"/>
      <c r="I88" s="78"/>
      <c r="J88" s="78"/>
      <c r="K88" s="20" t="str">
        <f t="shared" ref="K88:N88" si="71">IFERROR(ROUND(C88*$P88/50,0)*50,"")</f>
        <v/>
      </c>
      <c r="L88" s="20" t="str">
        <f t="shared" si="71"/>
        <v/>
      </c>
      <c r="M88" s="20" t="str">
        <f t="shared" si="71"/>
        <v/>
      </c>
      <c r="N88" s="20" t="str">
        <f t="shared" si="71"/>
        <v/>
      </c>
      <c r="O88" s="82"/>
      <c r="P88" s="83" t="e">
        <f>P97</f>
        <v>#REF!</v>
      </c>
      <c r="Q88" s="15"/>
      <c r="R88" s="91" t="e">
        <f>VLOOKUP(B88,[1]ONT!$B$10:$H$119,7,0)</f>
        <v>#N/A</v>
      </c>
      <c r="S88" s="69"/>
      <c r="T88" s="69"/>
      <c r="U88" s="69"/>
      <c r="V88" s="69"/>
      <c r="W88" s="69"/>
      <c r="X88" s="69"/>
      <c r="Y88" s="69"/>
      <c r="Z88" s="69"/>
    </row>
    <row r="89" spans="1:26" ht="12.75" customHeight="1">
      <c r="A89" s="13" t="s">
        <v>207</v>
      </c>
      <c r="B89" s="12" t="s">
        <v>632</v>
      </c>
      <c r="C89" s="49">
        <v>6000</v>
      </c>
      <c r="D89" s="53"/>
      <c r="E89" s="13"/>
      <c r="F89" s="13"/>
      <c r="G89" s="78"/>
      <c r="H89" s="78"/>
      <c r="I89" s="78"/>
      <c r="J89" s="78"/>
      <c r="K89" s="20" t="str">
        <f t="shared" ref="K89:N89" si="72">IFERROR(ROUND(C89*$P89/50,0)*50,"")</f>
        <v/>
      </c>
      <c r="L89" s="20" t="str">
        <f t="shared" si="72"/>
        <v/>
      </c>
      <c r="M89" s="20" t="str">
        <f t="shared" si="72"/>
        <v/>
      </c>
      <c r="N89" s="20" t="str">
        <f t="shared" si="72"/>
        <v/>
      </c>
      <c r="O89" s="82"/>
      <c r="P89" s="83" t="e">
        <f>P97</f>
        <v>#REF!</v>
      </c>
      <c r="Q89" s="15"/>
      <c r="R89" s="91" t="e">
        <f>VLOOKUP(B89,[1]ONT!$B$10:$H$119,7,0)</f>
        <v>#N/A</v>
      </c>
      <c r="S89" s="69"/>
      <c r="T89" s="69"/>
      <c r="U89" s="69"/>
      <c r="V89" s="69"/>
      <c r="W89" s="69"/>
      <c r="X89" s="69"/>
      <c r="Y89" s="69"/>
      <c r="Z89" s="69"/>
    </row>
    <row r="90" spans="1:26" ht="12.75" customHeight="1">
      <c r="A90" s="94" t="s">
        <v>633</v>
      </c>
      <c r="B90" s="95" t="s">
        <v>634</v>
      </c>
      <c r="C90" s="54"/>
      <c r="D90" s="53"/>
      <c r="E90" s="13"/>
      <c r="F90" s="13"/>
      <c r="G90" s="50">
        <v>6000</v>
      </c>
      <c r="H90" s="50" t="s">
        <v>10</v>
      </c>
      <c r="I90" s="50" t="s">
        <v>10</v>
      </c>
      <c r="J90" s="50" t="s">
        <v>10</v>
      </c>
      <c r="K90" s="20">
        <f t="shared" ref="K90:N90" si="73">K72</f>
        <v>0</v>
      </c>
      <c r="L90" s="20">
        <f t="shared" si="73"/>
        <v>0</v>
      </c>
      <c r="M90" s="20">
        <f t="shared" si="73"/>
        <v>0</v>
      </c>
      <c r="N90" s="20">
        <f t="shared" si="73"/>
        <v>0</v>
      </c>
      <c r="O90" s="82"/>
      <c r="P90" s="83"/>
      <c r="Q90" s="15" t="s">
        <v>328</v>
      </c>
      <c r="R90" s="91" t="e">
        <f>VLOOKUP(B90,[1]ONT!$B$10:$H$119,7,0)</f>
        <v>#N/A</v>
      </c>
      <c r="S90" s="69" t="s">
        <v>635</v>
      </c>
      <c r="T90" s="69"/>
      <c r="U90" s="69"/>
      <c r="V90" s="69"/>
      <c r="W90" s="69"/>
      <c r="X90" s="69"/>
      <c r="Y90" s="69"/>
      <c r="Z90" s="69"/>
    </row>
    <row r="91" spans="1:26" ht="12.75" customHeight="1">
      <c r="A91" s="96">
        <v>3</v>
      </c>
      <c r="B91" s="97" t="s">
        <v>636</v>
      </c>
      <c r="C91" s="98"/>
      <c r="D91" s="86"/>
      <c r="E91" s="86"/>
      <c r="F91" s="86"/>
      <c r="G91" s="87"/>
      <c r="H91" s="87"/>
      <c r="I91" s="87"/>
      <c r="J91" s="87"/>
      <c r="K91" s="88"/>
      <c r="L91" s="88"/>
      <c r="M91" s="88"/>
      <c r="N91" s="88"/>
      <c r="O91" s="89"/>
      <c r="P91" s="83">
        <f t="shared" ref="P91:P92" si="74">ROUND(O91,1)</f>
        <v>0</v>
      </c>
      <c r="Q91" s="90"/>
      <c r="R91" s="91" t="e">
        <f>VLOOKUP(B91,[1]ONT!$B$10:$H$119,7,0)</f>
        <v>#N/A</v>
      </c>
      <c r="S91" s="91"/>
      <c r="T91" s="91"/>
      <c r="U91" s="91"/>
      <c r="V91" s="91"/>
      <c r="W91" s="91"/>
      <c r="X91" s="91"/>
      <c r="Y91" s="91"/>
      <c r="Z91" s="91"/>
    </row>
    <row r="92" spans="1:26" ht="12.75" customHeight="1">
      <c r="A92" s="10" t="s">
        <v>637</v>
      </c>
      <c r="B92" s="11" t="s">
        <v>267</v>
      </c>
      <c r="C92" s="13"/>
      <c r="D92" s="13"/>
      <c r="E92" s="13"/>
      <c r="F92" s="13"/>
      <c r="G92" s="78"/>
      <c r="H92" s="78"/>
      <c r="I92" s="78"/>
      <c r="J92" s="78"/>
      <c r="K92" s="20"/>
      <c r="L92" s="20"/>
      <c r="M92" s="20"/>
      <c r="N92" s="20"/>
      <c r="O92" s="82"/>
      <c r="P92" s="83">
        <f t="shared" si="74"/>
        <v>0</v>
      </c>
      <c r="Q92" s="15"/>
      <c r="R92" s="91" t="e">
        <f>VLOOKUP(B92,[1]ONT!$B$10:$H$119,7,0)</f>
        <v>#N/A</v>
      </c>
      <c r="S92" s="69"/>
      <c r="T92" s="69"/>
      <c r="U92" s="69"/>
      <c r="V92" s="69"/>
      <c r="W92" s="69"/>
      <c r="X92" s="69"/>
      <c r="Y92" s="69"/>
      <c r="Z92" s="69"/>
    </row>
    <row r="93" spans="1:26" ht="14.25" customHeight="1">
      <c r="A93" s="13" t="s">
        <v>10</v>
      </c>
      <c r="B93" s="12" t="s">
        <v>215</v>
      </c>
      <c r="C93" s="49">
        <v>8000</v>
      </c>
      <c r="D93" s="49">
        <v>5000</v>
      </c>
      <c r="E93" s="49">
        <v>4000</v>
      </c>
      <c r="F93" s="49">
        <v>3000</v>
      </c>
      <c r="G93" s="78"/>
      <c r="H93" s="78"/>
      <c r="I93" s="78"/>
      <c r="J93" s="78"/>
      <c r="K93" s="20">
        <f t="shared" ref="K93:N93" si="75">IFERROR(ROUND(C93*$P93/50,0)*50,"")</f>
        <v>0</v>
      </c>
      <c r="L93" s="20">
        <f t="shared" si="75"/>
        <v>0</v>
      </c>
      <c r="M93" s="20">
        <f t="shared" si="75"/>
        <v>0</v>
      </c>
      <c r="N93" s="20">
        <f t="shared" si="75"/>
        <v>0</v>
      </c>
      <c r="O93" s="82"/>
      <c r="P93" s="83">
        <f>P48</f>
        <v>0</v>
      </c>
      <c r="Q93" s="15"/>
      <c r="R93" s="91" t="e">
        <f>VLOOKUP(B93,[1]ONT!$B$10:$H$119,7,0)</f>
        <v>#N/A</v>
      </c>
      <c r="S93" s="69"/>
      <c r="T93" s="69"/>
      <c r="U93" s="69"/>
      <c r="V93" s="69"/>
      <c r="W93" s="69"/>
      <c r="X93" s="69"/>
      <c r="Y93" s="69"/>
      <c r="Z93" s="69"/>
    </row>
    <row r="94" spans="1:26" ht="12.75" customHeight="1">
      <c r="A94" s="13" t="s">
        <v>10</v>
      </c>
      <c r="B94" s="12" t="s">
        <v>216</v>
      </c>
      <c r="C94" s="49">
        <v>5000</v>
      </c>
      <c r="D94" s="49">
        <v>4000</v>
      </c>
      <c r="E94" s="49">
        <v>3000</v>
      </c>
      <c r="F94" s="49">
        <v>2000</v>
      </c>
      <c r="G94" s="78"/>
      <c r="H94" s="78"/>
      <c r="I94" s="78"/>
      <c r="J94" s="78"/>
      <c r="K94" s="20" t="str">
        <f t="shared" ref="K94:N94" si="76">IFERROR(ROUND(C94*$P94/50,0)*50,"")</f>
        <v/>
      </c>
      <c r="L94" s="20" t="str">
        <f t="shared" si="76"/>
        <v/>
      </c>
      <c r="M94" s="20" t="str">
        <f t="shared" si="76"/>
        <v/>
      </c>
      <c r="N94" s="20" t="str">
        <f t="shared" si="76"/>
        <v/>
      </c>
      <c r="O94" s="82" t="e">
        <f>[3]Sheet1!#REF!</f>
        <v>#REF!</v>
      </c>
      <c r="P94" s="80" t="e">
        <f>ROUND(O94,1)+0.2</f>
        <v>#REF!</v>
      </c>
      <c r="Q94" s="15"/>
      <c r="R94" s="91" t="e">
        <f>VLOOKUP(B94,[1]ONT!$B$10:$H$119,7,0)</f>
        <v>#N/A</v>
      </c>
      <c r="S94" s="69"/>
      <c r="T94" s="69"/>
      <c r="U94" s="69"/>
      <c r="V94" s="69"/>
      <c r="W94" s="69"/>
      <c r="X94" s="69"/>
      <c r="Y94" s="69"/>
      <c r="Z94" s="69"/>
    </row>
    <row r="95" spans="1:26" ht="12.75" customHeight="1">
      <c r="A95" s="10" t="s">
        <v>638</v>
      </c>
      <c r="B95" s="11" t="s">
        <v>639</v>
      </c>
      <c r="C95" s="49">
        <v>9000</v>
      </c>
      <c r="D95" s="49">
        <v>6000</v>
      </c>
      <c r="E95" s="49">
        <v>5000</v>
      </c>
      <c r="F95" s="49">
        <v>4000</v>
      </c>
      <c r="G95" s="78"/>
      <c r="H95" s="78"/>
      <c r="I95" s="78"/>
      <c r="J95" s="78"/>
      <c r="K95" s="20">
        <f t="shared" ref="K95:N95" si="77">IFERROR(ROUND(C95*$P95/50,0)*50,"")</f>
        <v>0</v>
      </c>
      <c r="L95" s="20">
        <f t="shared" si="77"/>
        <v>0</v>
      </c>
      <c r="M95" s="20">
        <f t="shared" si="77"/>
        <v>0</v>
      </c>
      <c r="N95" s="20">
        <f t="shared" si="77"/>
        <v>0</v>
      </c>
      <c r="O95" s="82"/>
      <c r="P95" s="83">
        <f>P36</f>
        <v>0</v>
      </c>
      <c r="Q95" s="15"/>
      <c r="R95" s="91" t="e">
        <f>VLOOKUP(B95,[1]ONT!$B$10:$H$119,7,0)</f>
        <v>#N/A</v>
      </c>
      <c r="S95" s="69"/>
      <c r="T95" s="69"/>
      <c r="U95" s="69"/>
      <c r="V95" s="69"/>
      <c r="W95" s="69"/>
      <c r="X95" s="69"/>
      <c r="Y95" s="69"/>
      <c r="Z95" s="69"/>
    </row>
    <row r="96" spans="1:26" ht="12.75" customHeight="1">
      <c r="A96" s="10" t="s">
        <v>640</v>
      </c>
      <c r="B96" s="11" t="s">
        <v>641</v>
      </c>
      <c r="C96" s="13"/>
      <c r="D96" s="13"/>
      <c r="E96" s="13"/>
      <c r="F96" s="13"/>
      <c r="G96" s="78"/>
      <c r="H96" s="78"/>
      <c r="I96" s="78"/>
      <c r="J96" s="78"/>
      <c r="K96" s="20"/>
      <c r="L96" s="20"/>
      <c r="M96" s="20"/>
      <c r="N96" s="20"/>
      <c r="O96" s="82"/>
      <c r="P96" s="83">
        <f t="shared" ref="P96:P97" si="78">ROUND(O96,1)</f>
        <v>0</v>
      </c>
      <c r="Q96" s="15"/>
      <c r="R96" s="91" t="e">
        <f>VLOOKUP(B96,[1]ONT!$B$10:$H$119,7,0)</f>
        <v>#N/A</v>
      </c>
      <c r="S96" s="69"/>
      <c r="T96" s="69"/>
      <c r="U96" s="69"/>
      <c r="V96" s="69"/>
      <c r="W96" s="69"/>
      <c r="X96" s="69"/>
      <c r="Y96" s="69"/>
      <c r="Z96" s="69"/>
    </row>
    <row r="97" spans="1:26" ht="12.75" customHeight="1">
      <c r="A97" s="13" t="s">
        <v>10</v>
      </c>
      <c r="B97" s="12" t="s">
        <v>211</v>
      </c>
      <c r="C97" s="49">
        <v>6000</v>
      </c>
      <c r="D97" s="49">
        <v>3600</v>
      </c>
      <c r="E97" s="49">
        <v>3000</v>
      </c>
      <c r="F97" s="49">
        <v>2400</v>
      </c>
      <c r="G97" s="78"/>
      <c r="H97" s="78"/>
      <c r="I97" s="78"/>
      <c r="J97" s="78"/>
      <c r="K97" s="20" t="str">
        <f t="shared" ref="K97:N97" si="79">IFERROR(ROUND(C97*$P97/50,0)*50,"")</f>
        <v/>
      </c>
      <c r="L97" s="20" t="str">
        <f t="shared" si="79"/>
        <v/>
      </c>
      <c r="M97" s="20" t="str">
        <f t="shared" si="79"/>
        <v/>
      </c>
      <c r="N97" s="20" t="str">
        <f t="shared" si="79"/>
        <v/>
      </c>
      <c r="O97" s="82" t="e">
        <f>[3]Sheet1!#REF!</f>
        <v>#REF!</v>
      </c>
      <c r="P97" s="83" t="e">
        <f t="shared" si="78"/>
        <v>#REF!</v>
      </c>
      <c r="Q97" s="15"/>
      <c r="R97" s="91" t="e">
        <f>VLOOKUP(B97,[1]ONT!$B$10:$H$119,7,0)</f>
        <v>#N/A</v>
      </c>
      <c r="S97" s="69"/>
      <c r="T97" s="69"/>
      <c r="U97" s="69"/>
      <c r="V97" s="69"/>
      <c r="W97" s="69"/>
      <c r="X97" s="69"/>
      <c r="Y97" s="69"/>
      <c r="Z97" s="69"/>
    </row>
    <row r="98" spans="1:26" ht="12.75" customHeight="1">
      <c r="A98" s="13" t="s">
        <v>10</v>
      </c>
      <c r="B98" s="12" t="s">
        <v>212</v>
      </c>
      <c r="C98" s="49">
        <v>5000</v>
      </c>
      <c r="D98" s="49">
        <v>3000</v>
      </c>
      <c r="E98" s="49">
        <v>2000</v>
      </c>
      <c r="F98" s="49">
        <v>1500</v>
      </c>
      <c r="G98" s="78"/>
      <c r="H98" s="78"/>
      <c r="I98" s="78"/>
      <c r="J98" s="78"/>
      <c r="K98" s="20">
        <f t="shared" ref="K98:N98" si="80">IFERROR(ROUND(C98*$P98/50,0)*50,"")</f>
        <v>0</v>
      </c>
      <c r="L98" s="20">
        <f t="shared" si="80"/>
        <v>0</v>
      </c>
      <c r="M98" s="20">
        <f t="shared" si="80"/>
        <v>0</v>
      </c>
      <c r="N98" s="20">
        <f t="shared" si="80"/>
        <v>0</v>
      </c>
      <c r="O98" s="82"/>
      <c r="P98" s="83">
        <f>P46</f>
        <v>0</v>
      </c>
      <c r="Q98" s="15"/>
      <c r="R98" s="91" t="e">
        <f>VLOOKUP(B98,[1]ONT!$B$10:$H$119,7,0)</f>
        <v>#N/A</v>
      </c>
      <c r="S98" s="69"/>
      <c r="T98" s="69"/>
      <c r="U98" s="69"/>
      <c r="V98" s="69"/>
      <c r="W98" s="69"/>
      <c r="X98" s="69"/>
      <c r="Y98" s="69"/>
      <c r="Z98" s="69"/>
    </row>
    <row r="99" spans="1:26" ht="12.75" customHeight="1">
      <c r="A99" s="10" t="s">
        <v>642</v>
      </c>
      <c r="B99" s="11" t="s">
        <v>271</v>
      </c>
      <c r="C99" s="49">
        <v>4000</v>
      </c>
      <c r="D99" s="49">
        <v>2400</v>
      </c>
      <c r="E99" s="49">
        <v>2000</v>
      </c>
      <c r="F99" s="49">
        <v>1600</v>
      </c>
      <c r="G99" s="78"/>
      <c r="H99" s="78"/>
      <c r="I99" s="78"/>
      <c r="J99" s="78"/>
      <c r="K99" s="20">
        <f t="shared" ref="K99:N99" si="81">IFERROR(ROUND(C99*$P99/50,0)*50,"")</f>
        <v>0</v>
      </c>
      <c r="L99" s="20">
        <f t="shared" si="81"/>
        <v>0</v>
      </c>
      <c r="M99" s="20">
        <f t="shared" si="81"/>
        <v>0</v>
      </c>
      <c r="N99" s="20">
        <f t="shared" si="81"/>
        <v>0</v>
      </c>
      <c r="O99" s="82">
        <f>[3]Sheet1!$K$66</f>
        <v>0</v>
      </c>
      <c r="P99" s="83">
        <f t="shared" ref="P99:P100" si="82">ROUND(O99,1)</f>
        <v>0</v>
      </c>
      <c r="Q99" s="15"/>
      <c r="R99" s="91" t="e">
        <f>VLOOKUP(B99,[1]ONT!$B$10:$H$119,7,0)</f>
        <v>#N/A</v>
      </c>
      <c r="S99" s="69"/>
      <c r="T99" s="69"/>
      <c r="U99" s="69"/>
      <c r="V99" s="69"/>
      <c r="W99" s="69"/>
      <c r="X99" s="69"/>
      <c r="Y99" s="69"/>
      <c r="Z99" s="69"/>
    </row>
    <row r="100" spans="1:26" ht="12.75" customHeight="1">
      <c r="A100" s="10" t="s">
        <v>643</v>
      </c>
      <c r="B100" s="11" t="s">
        <v>566</v>
      </c>
      <c r="C100" s="13"/>
      <c r="D100" s="13"/>
      <c r="E100" s="13"/>
      <c r="F100" s="13"/>
      <c r="G100" s="78"/>
      <c r="H100" s="78"/>
      <c r="I100" s="78"/>
      <c r="J100" s="78"/>
      <c r="K100" s="20"/>
      <c r="L100" s="20"/>
      <c r="M100" s="20"/>
      <c r="N100" s="20"/>
      <c r="O100" s="82"/>
      <c r="P100" s="83">
        <f t="shared" si="82"/>
        <v>0</v>
      </c>
      <c r="Q100" s="15"/>
      <c r="R100" s="91" t="e">
        <f>VLOOKUP(B100,[1]ONT!$B$10:$H$119,7,0)</f>
        <v>#N/A</v>
      </c>
      <c r="S100" s="69"/>
      <c r="T100" s="69"/>
      <c r="U100" s="69"/>
      <c r="V100" s="69"/>
      <c r="W100" s="69"/>
      <c r="X100" s="69"/>
      <c r="Y100" s="69"/>
      <c r="Z100" s="69"/>
    </row>
    <row r="101" spans="1:26" ht="12.75" customHeight="1">
      <c r="A101" s="13" t="s">
        <v>10</v>
      </c>
      <c r="B101" s="12" t="s">
        <v>272</v>
      </c>
      <c r="C101" s="49">
        <v>4000</v>
      </c>
      <c r="D101" s="49">
        <v>2400</v>
      </c>
      <c r="E101" s="49">
        <v>2000</v>
      </c>
      <c r="F101" s="49">
        <v>1600</v>
      </c>
      <c r="G101" s="78"/>
      <c r="H101" s="78"/>
      <c r="I101" s="78"/>
      <c r="J101" s="78"/>
      <c r="K101" s="20"/>
      <c r="L101" s="20"/>
      <c r="M101" s="20"/>
      <c r="N101" s="20"/>
      <c r="O101" s="82">
        <f>[3]Sheet1!$K$76</f>
        <v>0</v>
      </c>
      <c r="P101" s="83">
        <f>P99</f>
        <v>0</v>
      </c>
      <c r="Q101" s="15"/>
      <c r="R101" s="91" t="e">
        <f>VLOOKUP(B101,[1]ONT!$B$10:$H$119,7,0)</f>
        <v>#N/A</v>
      </c>
      <c r="S101" s="69"/>
      <c r="T101" s="69"/>
      <c r="U101" s="69"/>
      <c r="V101" s="69"/>
      <c r="W101" s="69"/>
      <c r="X101" s="69"/>
      <c r="Y101" s="69"/>
      <c r="Z101" s="69"/>
    </row>
    <row r="102" spans="1:26" ht="12.75" customHeight="1">
      <c r="A102" s="13" t="s">
        <v>10</v>
      </c>
      <c r="B102" s="12" t="s">
        <v>273</v>
      </c>
      <c r="C102" s="49">
        <v>3000</v>
      </c>
      <c r="D102" s="49">
        <v>1800</v>
      </c>
      <c r="E102" s="49">
        <v>1500</v>
      </c>
      <c r="F102" s="49">
        <v>1200</v>
      </c>
      <c r="G102" s="78"/>
      <c r="H102" s="78"/>
      <c r="I102" s="78"/>
      <c r="J102" s="78"/>
      <c r="K102" s="20">
        <f t="shared" ref="K102:N102" si="83">IFERROR(ROUND(C102*$P102/50,0)*50,"")</f>
        <v>0</v>
      </c>
      <c r="L102" s="20">
        <f t="shared" si="83"/>
        <v>0</v>
      </c>
      <c r="M102" s="20">
        <f t="shared" si="83"/>
        <v>0</v>
      </c>
      <c r="N102" s="20">
        <f t="shared" si="83"/>
        <v>0</v>
      </c>
      <c r="O102" s="82"/>
      <c r="P102" s="83">
        <f>P101</f>
        <v>0</v>
      </c>
      <c r="Q102" s="15"/>
      <c r="R102" s="91" t="e">
        <f>VLOOKUP(B102,[1]ONT!$B$10:$H$119,7,0)</f>
        <v>#N/A</v>
      </c>
      <c r="S102" s="69"/>
      <c r="T102" s="69"/>
      <c r="U102" s="69"/>
      <c r="V102" s="69"/>
      <c r="W102" s="69"/>
      <c r="X102" s="69"/>
      <c r="Y102" s="69"/>
      <c r="Z102" s="69"/>
    </row>
    <row r="103" spans="1:26" ht="12.75" customHeight="1">
      <c r="A103" s="10" t="s">
        <v>644</v>
      </c>
      <c r="B103" s="11" t="s">
        <v>645</v>
      </c>
      <c r="C103" s="49">
        <v>1500</v>
      </c>
      <c r="D103" s="49">
        <v>1100</v>
      </c>
      <c r="E103" s="13">
        <v>750</v>
      </c>
      <c r="F103" s="13">
        <v>600</v>
      </c>
      <c r="G103" s="78"/>
      <c r="H103" s="78"/>
      <c r="I103" s="78"/>
      <c r="J103" s="78"/>
      <c r="K103" s="20">
        <f t="shared" ref="K103:N103" si="84">IFERROR(ROUND(C103*$P103/50,0)*50,"")</f>
        <v>0</v>
      </c>
      <c r="L103" s="20">
        <f t="shared" si="84"/>
        <v>0</v>
      </c>
      <c r="M103" s="20">
        <f t="shared" si="84"/>
        <v>0</v>
      </c>
      <c r="N103" s="20">
        <f t="shared" si="84"/>
        <v>0</v>
      </c>
      <c r="O103" s="82"/>
      <c r="P103" s="83">
        <f>P54</f>
        <v>0</v>
      </c>
      <c r="Q103" s="15"/>
      <c r="R103" s="91" t="e">
        <f>VLOOKUP(B103,[1]ONT!$B$10:$H$119,7,0)</f>
        <v>#N/A</v>
      </c>
      <c r="S103" s="69"/>
      <c r="T103" s="69"/>
      <c r="U103" s="69"/>
      <c r="V103" s="69"/>
      <c r="W103" s="69"/>
      <c r="X103" s="69"/>
      <c r="Y103" s="69"/>
      <c r="Z103" s="69"/>
    </row>
    <row r="104" spans="1:26" ht="12.75" customHeight="1">
      <c r="A104" s="10" t="s">
        <v>646</v>
      </c>
      <c r="B104" s="11" t="s">
        <v>647</v>
      </c>
      <c r="C104" s="13"/>
      <c r="D104" s="13"/>
      <c r="E104" s="13"/>
      <c r="F104" s="13"/>
      <c r="G104" s="78"/>
      <c r="H104" s="78"/>
      <c r="I104" s="78"/>
      <c r="J104" s="78"/>
      <c r="K104" s="20"/>
      <c r="L104" s="20"/>
      <c r="M104" s="20"/>
      <c r="N104" s="20"/>
      <c r="O104" s="82"/>
      <c r="P104" s="83">
        <f t="shared" ref="P104:P105" si="85">ROUND(O104,1)</f>
        <v>0</v>
      </c>
      <c r="Q104" s="15"/>
      <c r="R104" s="91" t="e">
        <f>VLOOKUP(B104,[1]ONT!$B$10:$H$119,7,0)</f>
        <v>#N/A</v>
      </c>
      <c r="S104" s="69"/>
      <c r="T104" s="69"/>
      <c r="U104" s="69"/>
      <c r="V104" s="69"/>
      <c r="W104" s="69"/>
      <c r="X104" s="69"/>
      <c r="Y104" s="69"/>
      <c r="Z104" s="69"/>
    </row>
    <row r="105" spans="1:26" ht="12.75" customHeight="1">
      <c r="A105" s="13" t="s">
        <v>10</v>
      </c>
      <c r="B105" s="12" t="s">
        <v>648</v>
      </c>
      <c r="C105" s="13">
        <v>800</v>
      </c>
      <c r="D105" s="13">
        <v>600</v>
      </c>
      <c r="E105" s="13">
        <v>500</v>
      </c>
      <c r="F105" s="13">
        <v>400</v>
      </c>
      <c r="G105" s="78"/>
      <c r="H105" s="78"/>
      <c r="I105" s="78"/>
      <c r="J105" s="78"/>
      <c r="K105" s="20">
        <f t="shared" ref="K105:N105" si="86">IFERROR(ROUND(C105*$P105/50,0)*50,"")</f>
        <v>0</v>
      </c>
      <c r="L105" s="20">
        <f t="shared" si="86"/>
        <v>0</v>
      </c>
      <c r="M105" s="20">
        <f t="shared" si="86"/>
        <v>0</v>
      </c>
      <c r="N105" s="20">
        <f t="shared" si="86"/>
        <v>0</v>
      </c>
      <c r="O105" s="82">
        <f>[3]Sheet1!$K$73</f>
        <v>0</v>
      </c>
      <c r="P105" s="83">
        <f t="shared" si="85"/>
        <v>0</v>
      </c>
      <c r="Q105" s="15"/>
      <c r="R105" s="91" t="e">
        <f>VLOOKUP(B105,[1]ONT!$B$10:$H$119,7,0)</f>
        <v>#N/A</v>
      </c>
      <c r="S105" s="69"/>
      <c r="T105" s="69"/>
      <c r="U105" s="69"/>
      <c r="V105" s="69"/>
      <c r="W105" s="69"/>
      <c r="X105" s="69"/>
      <c r="Y105" s="69"/>
      <c r="Z105" s="69"/>
    </row>
    <row r="106" spans="1:26" ht="12.75" customHeight="1">
      <c r="A106" s="13" t="s">
        <v>10</v>
      </c>
      <c r="B106" s="12" t="s">
        <v>649</v>
      </c>
      <c r="C106" s="13">
        <v>500</v>
      </c>
      <c r="D106" s="13">
        <v>400</v>
      </c>
      <c r="E106" s="13">
        <v>300</v>
      </c>
      <c r="F106" s="13">
        <v>200</v>
      </c>
      <c r="G106" s="78"/>
      <c r="H106" s="78"/>
      <c r="I106" s="78"/>
      <c r="J106" s="78"/>
      <c r="K106" s="20">
        <f t="shared" ref="K106:N106" si="87">IFERROR(ROUND(C106*$P106/50,0)*50,"")</f>
        <v>0</v>
      </c>
      <c r="L106" s="20">
        <f t="shared" si="87"/>
        <v>0</v>
      </c>
      <c r="M106" s="20">
        <f t="shared" si="87"/>
        <v>0</v>
      </c>
      <c r="N106" s="20">
        <f t="shared" si="87"/>
        <v>0</v>
      </c>
      <c r="O106" s="82"/>
      <c r="P106" s="83">
        <f>P19</f>
        <v>0</v>
      </c>
      <c r="Q106" s="15"/>
      <c r="R106" s="91" t="e">
        <f>VLOOKUP(B106,[1]ONT!$B$10:$H$119,7,0)</f>
        <v>#N/A</v>
      </c>
      <c r="S106" s="69"/>
      <c r="T106" s="69"/>
      <c r="U106" s="69"/>
      <c r="V106" s="69"/>
      <c r="W106" s="69"/>
      <c r="X106" s="69"/>
      <c r="Y106" s="69"/>
      <c r="Z106" s="69"/>
    </row>
    <row r="107" spans="1:26" ht="12.75" customHeight="1">
      <c r="A107" s="10" t="s">
        <v>650</v>
      </c>
      <c r="B107" s="11" t="s">
        <v>651</v>
      </c>
      <c r="C107" s="13">
        <v>800</v>
      </c>
      <c r="D107" s="13">
        <v>600</v>
      </c>
      <c r="E107" s="13">
        <v>500</v>
      </c>
      <c r="F107" s="13">
        <v>400</v>
      </c>
      <c r="G107" s="78"/>
      <c r="H107" s="78"/>
      <c r="I107" s="78"/>
      <c r="J107" s="78"/>
      <c r="K107" s="20">
        <f t="shared" ref="K107:N107" si="88">IFERROR(ROUND(C107*$P107/50,0)*50,"")</f>
        <v>0</v>
      </c>
      <c r="L107" s="20">
        <f t="shared" si="88"/>
        <v>0</v>
      </c>
      <c r="M107" s="20">
        <f t="shared" si="88"/>
        <v>0</v>
      </c>
      <c r="N107" s="20">
        <f t="shared" si="88"/>
        <v>0</v>
      </c>
      <c r="O107" s="82"/>
      <c r="P107" s="83">
        <f>P105</f>
        <v>0</v>
      </c>
      <c r="Q107" s="15"/>
      <c r="R107" s="91" t="e">
        <f>VLOOKUP(B107,[1]ONT!$B$10:$H$119,7,0)</f>
        <v>#N/A</v>
      </c>
      <c r="S107" s="69"/>
      <c r="T107" s="69"/>
      <c r="U107" s="69"/>
      <c r="V107" s="69"/>
      <c r="W107" s="69"/>
      <c r="X107" s="69"/>
      <c r="Y107" s="69"/>
      <c r="Z107" s="69"/>
    </row>
    <row r="108" spans="1:26" ht="12.75" customHeight="1">
      <c r="A108" s="10" t="s">
        <v>652</v>
      </c>
      <c r="B108" s="11" t="s">
        <v>653</v>
      </c>
      <c r="C108" s="13">
        <v>500</v>
      </c>
      <c r="D108" s="13">
        <v>400</v>
      </c>
      <c r="E108" s="13">
        <v>300</v>
      </c>
      <c r="F108" s="13">
        <v>200</v>
      </c>
      <c r="G108" s="78"/>
      <c r="H108" s="78"/>
      <c r="I108" s="78"/>
      <c r="J108" s="78"/>
      <c r="K108" s="20">
        <f t="shared" ref="K108:N108" si="89">IFERROR(ROUND(C108*$P108/50,0)*50,"")</f>
        <v>0</v>
      </c>
      <c r="L108" s="20">
        <f t="shared" si="89"/>
        <v>0</v>
      </c>
      <c r="M108" s="20">
        <f t="shared" si="89"/>
        <v>0</v>
      </c>
      <c r="N108" s="20">
        <f t="shared" si="89"/>
        <v>0</v>
      </c>
      <c r="O108" s="82"/>
      <c r="P108" s="83">
        <f>P19</f>
        <v>0</v>
      </c>
      <c r="Q108" s="15"/>
      <c r="R108" s="91" t="e">
        <f>VLOOKUP(B108,[1]ONT!$B$10:$H$119,7,0)</f>
        <v>#N/A</v>
      </c>
      <c r="S108" s="69"/>
      <c r="T108" s="69"/>
      <c r="U108" s="69"/>
      <c r="V108" s="69"/>
      <c r="W108" s="69"/>
      <c r="X108" s="69"/>
      <c r="Y108" s="69"/>
      <c r="Z108" s="69"/>
    </row>
    <row r="109" spans="1:26" ht="12.75" customHeight="1">
      <c r="A109" s="10" t="s">
        <v>654</v>
      </c>
      <c r="B109" s="11" t="s">
        <v>274</v>
      </c>
      <c r="C109" s="13"/>
      <c r="D109" s="13"/>
      <c r="E109" s="13"/>
      <c r="F109" s="13"/>
      <c r="G109" s="78"/>
      <c r="H109" s="78"/>
      <c r="I109" s="78"/>
      <c r="J109" s="78"/>
      <c r="K109" s="20"/>
      <c r="L109" s="20"/>
      <c r="M109" s="20"/>
      <c r="N109" s="20"/>
      <c r="O109" s="82"/>
      <c r="P109" s="83">
        <f t="shared" ref="P109:P110" si="90">ROUND(O109,1)</f>
        <v>0</v>
      </c>
      <c r="Q109" s="15"/>
      <c r="R109" s="91" t="e">
        <f>VLOOKUP(B109,[1]ONT!$B$10:$H$119,7,0)</f>
        <v>#N/A</v>
      </c>
      <c r="S109" s="69"/>
      <c r="T109" s="69"/>
      <c r="U109" s="69"/>
      <c r="V109" s="69"/>
      <c r="W109" s="69"/>
      <c r="X109" s="69"/>
      <c r="Y109" s="69"/>
      <c r="Z109" s="69"/>
    </row>
    <row r="110" spans="1:26" ht="12.75" customHeight="1">
      <c r="A110" s="13" t="s">
        <v>10</v>
      </c>
      <c r="B110" s="12" t="s">
        <v>240</v>
      </c>
      <c r="C110" s="49">
        <v>1600</v>
      </c>
      <c r="D110" s="13"/>
      <c r="E110" s="13"/>
      <c r="F110" s="13"/>
      <c r="G110" s="78"/>
      <c r="H110" s="78"/>
      <c r="I110" s="78"/>
      <c r="J110" s="78"/>
      <c r="K110" s="20">
        <f t="shared" ref="K110:N110" si="91">IFERROR(ROUND(C110*$P110/50,0)*50,"")</f>
        <v>0</v>
      </c>
      <c r="L110" s="20">
        <f t="shared" si="91"/>
        <v>0</v>
      </c>
      <c r="M110" s="20">
        <f t="shared" si="91"/>
        <v>0</v>
      </c>
      <c r="N110" s="20">
        <f t="shared" si="91"/>
        <v>0</v>
      </c>
      <c r="O110" s="82">
        <f>[3]Sheet1!$K$70</f>
        <v>0</v>
      </c>
      <c r="P110" s="83">
        <f t="shared" si="90"/>
        <v>0</v>
      </c>
      <c r="Q110" s="15"/>
      <c r="R110" s="91" t="e">
        <f>VLOOKUP(B110,[1]ONT!$B$10:$H$119,7,0)</f>
        <v>#N/A</v>
      </c>
      <c r="S110" s="69"/>
      <c r="T110" s="69"/>
      <c r="U110" s="69"/>
      <c r="V110" s="69"/>
      <c r="W110" s="69"/>
      <c r="X110" s="69"/>
      <c r="Y110" s="69"/>
      <c r="Z110" s="69"/>
    </row>
    <row r="111" spans="1:26" ht="12.75" customHeight="1">
      <c r="A111" s="13" t="s">
        <v>10</v>
      </c>
      <c r="B111" s="12" t="s">
        <v>164</v>
      </c>
      <c r="C111" s="49">
        <v>1000</v>
      </c>
      <c r="D111" s="13"/>
      <c r="E111" s="13"/>
      <c r="F111" s="13"/>
      <c r="G111" s="78"/>
      <c r="H111" s="78"/>
      <c r="I111" s="78"/>
      <c r="J111" s="78"/>
      <c r="K111" s="20">
        <f t="shared" ref="K111:N111" si="92">IFERROR(ROUND(C111*$P111/50,0)*50,"")</f>
        <v>0</v>
      </c>
      <c r="L111" s="20">
        <f t="shared" si="92"/>
        <v>0</v>
      </c>
      <c r="M111" s="20">
        <f t="shared" si="92"/>
        <v>0</v>
      </c>
      <c r="N111" s="20">
        <f t="shared" si="92"/>
        <v>0</v>
      </c>
      <c r="O111" s="82"/>
      <c r="P111" s="83">
        <f>P26</f>
        <v>0</v>
      </c>
      <c r="Q111" s="15"/>
      <c r="R111" s="91" t="e">
        <f>VLOOKUP(B111,[1]ONT!$B$10:$H$119,7,0)</f>
        <v>#N/A</v>
      </c>
      <c r="S111" s="69"/>
      <c r="T111" s="69"/>
      <c r="U111" s="69"/>
      <c r="V111" s="69"/>
      <c r="W111" s="69"/>
      <c r="X111" s="69"/>
      <c r="Y111" s="69"/>
      <c r="Z111" s="69"/>
    </row>
    <row r="112" spans="1:26" ht="12.75" customHeight="1">
      <c r="A112" s="13" t="s">
        <v>10</v>
      </c>
      <c r="B112" s="12" t="s">
        <v>275</v>
      </c>
      <c r="C112" s="13">
        <v>700</v>
      </c>
      <c r="D112" s="13"/>
      <c r="E112" s="13"/>
      <c r="F112" s="13"/>
      <c r="G112" s="78"/>
      <c r="H112" s="78"/>
      <c r="I112" s="78"/>
      <c r="J112" s="78"/>
      <c r="K112" s="20">
        <f t="shared" ref="K112:N112" si="93">IFERROR(ROUND(C112*$P112/50,0)*50,"")</f>
        <v>0</v>
      </c>
      <c r="L112" s="20">
        <f t="shared" si="93"/>
        <v>0</v>
      </c>
      <c r="M112" s="20">
        <f t="shared" si="93"/>
        <v>0</v>
      </c>
      <c r="N112" s="20">
        <f t="shared" si="93"/>
        <v>0</v>
      </c>
      <c r="O112" s="82"/>
      <c r="P112" s="83">
        <f>P110</f>
        <v>0</v>
      </c>
      <c r="Q112" s="15"/>
      <c r="R112" s="91" t="e">
        <f>VLOOKUP(B112,[1]ONT!$B$10:$H$119,7,0)</f>
        <v>#N/A</v>
      </c>
      <c r="S112" s="69"/>
      <c r="T112" s="69"/>
      <c r="U112" s="69"/>
      <c r="V112" s="69"/>
      <c r="W112" s="69"/>
      <c r="X112" s="69"/>
      <c r="Y112" s="69"/>
      <c r="Z112" s="69"/>
    </row>
    <row r="113" spans="1:26" ht="12.75" customHeight="1">
      <c r="A113" s="10" t="s">
        <v>655</v>
      </c>
      <c r="B113" s="11" t="s">
        <v>656</v>
      </c>
      <c r="C113" s="49">
        <v>1500</v>
      </c>
      <c r="D113" s="13"/>
      <c r="E113" s="13"/>
      <c r="F113" s="13"/>
      <c r="G113" s="78"/>
      <c r="H113" s="78"/>
      <c r="I113" s="78"/>
      <c r="J113" s="78"/>
      <c r="K113" s="20">
        <f t="shared" ref="K113:N113" si="94">IFERROR(ROUND(C113*$P113/50,0)*50,"")</f>
        <v>0</v>
      </c>
      <c r="L113" s="20">
        <f t="shared" si="94"/>
        <v>0</v>
      </c>
      <c r="M113" s="20">
        <f t="shared" si="94"/>
        <v>0</v>
      </c>
      <c r="N113" s="20">
        <f t="shared" si="94"/>
        <v>0</v>
      </c>
      <c r="O113" s="82"/>
      <c r="P113" s="83">
        <f>P110</f>
        <v>0</v>
      </c>
      <c r="Q113" s="15"/>
      <c r="R113" s="91" t="e">
        <f>VLOOKUP(B113,[1]ONT!$B$10:$H$119,7,0)</f>
        <v>#N/A</v>
      </c>
      <c r="S113" s="69"/>
      <c r="T113" s="69"/>
      <c r="U113" s="69"/>
      <c r="V113" s="69"/>
      <c r="W113" s="69"/>
      <c r="X113" s="69"/>
      <c r="Y113" s="69"/>
      <c r="Z113" s="69"/>
    </row>
    <row r="114" spans="1:26" ht="12.75" customHeight="1">
      <c r="A114" s="69"/>
      <c r="B114" s="69"/>
      <c r="C114" s="69"/>
      <c r="D114" s="69"/>
      <c r="E114" s="69"/>
      <c r="F114" s="69"/>
      <c r="G114" s="71"/>
      <c r="H114" s="71"/>
      <c r="I114" s="71"/>
      <c r="J114" s="71"/>
      <c r="K114" s="70"/>
      <c r="L114" s="70"/>
      <c r="M114" s="70"/>
      <c r="N114" s="70"/>
      <c r="O114" s="72"/>
      <c r="P114" s="73"/>
      <c r="Q114" s="32"/>
      <c r="R114" s="69"/>
      <c r="S114" s="69"/>
      <c r="T114" s="69"/>
      <c r="U114" s="69"/>
      <c r="V114" s="69"/>
      <c r="W114" s="69"/>
      <c r="X114" s="69"/>
      <c r="Y114" s="69"/>
      <c r="Z114" s="69"/>
    </row>
    <row r="115" spans="1:26" ht="12.75" customHeight="1">
      <c r="A115" s="69"/>
      <c r="B115" s="69"/>
      <c r="C115" s="69"/>
      <c r="D115" s="69"/>
      <c r="E115" s="69"/>
      <c r="F115" s="69"/>
      <c r="G115" s="71"/>
      <c r="H115" s="71"/>
      <c r="I115" s="71"/>
      <c r="J115" s="71"/>
      <c r="K115" s="70"/>
      <c r="L115" s="70"/>
      <c r="M115" s="70"/>
      <c r="N115" s="70"/>
      <c r="O115" s="72"/>
      <c r="P115" s="73"/>
      <c r="Q115" s="32"/>
      <c r="R115" s="69"/>
      <c r="S115" s="69"/>
      <c r="T115" s="69"/>
      <c r="U115" s="69"/>
      <c r="V115" s="69"/>
      <c r="W115" s="69"/>
      <c r="X115" s="69"/>
      <c r="Y115" s="69"/>
      <c r="Z115" s="69"/>
    </row>
    <row r="116" spans="1:26" ht="12.75" customHeight="1">
      <c r="A116" s="69"/>
      <c r="B116" s="69"/>
      <c r="C116" s="69"/>
      <c r="D116" s="69"/>
      <c r="E116" s="69"/>
      <c r="F116" s="69"/>
      <c r="G116" s="71"/>
      <c r="H116" s="71"/>
      <c r="I116" s="71"/>
      <c r="J116" s="71"/>
      <c r="K116" s="70"/>
      <c r="L116" s="70"/>
      <c r="M116" s="70"/>
      <c r="N116" s="70"/>
      <c r="O116" s="72"/>
      <c r="P116" s="73"/>
      <c r="Q116" s="32"/>
      <c r="R116" s="69"/>
      <c r="S116" s="69"/>
      <c r="T116" s="69"/>
      <c r="U116" s="69"/>
      <c r="V116" s="69"/>
      <c r="W116" s="69"/>
      <c r="X116" s="69"/>
      <c r="Y116" s="69"/>
      <c r="Z116" s="69"/>
    </row>
    <row r="117" spans="1:26" ht="12.75" customHeight="1">
      <c r="A117" s="69"/>
      <c r="B117" s="69"/>
      <c r="C117" s="69"/>
      <c r="D117" s="69"/>
      <c r="E117" s="69"/>
      <c r="F117" s="69"/>
      <c r="G117" s="71"/>
      <c r="H117" s="71"/>
      <c r="I117" s="71"/>
      <c r="J117" s="71"/>
      <c r="K117" s="70"/>
      <c r="L117" s="70"/>
      <c r="M117" s="70"/>
      <c r="N117" s="70"/>
      <c r="O117" s="72"/>
      <c r="P117" s="73"/>
      <c r="Q117" s="32"/>
      <c r="R117" s="69"/>
      <c r="S117" s="69"/>
      <c r="T117" s="69"/>
      <c r="U117" s="69"/>
      <c r="V117" s="69"/>
      <c r="W117" s="69"/>
      <c r="X117" s="69"/>
      <c r="Y117" s="69"/>
      <c r="Z117" s="69"/>
    </row>
    <row r="118" spans="1:26" ht="12.75" customHeight="1">
      <c r="A118" s="69"/>
      <c r="B118" s="69"/>
      <c r="C118" s="69"/>
      <c r="D118" s="69"/>
      <c r="E118" s="69"/>
      <c r="F118" s="69"/>
      <c r="G118" s="71"/>
      <c r="H118" s="71"/>
      <c r="I118" s="71"/>
      <c r="J118" s="71"/>
      <c r="K118" s="70"/>
      <c r="L118" s="70"/>
      <c r="M118" s="70"/>
      <c r="N118" s="70"/>
      <c r="O118" s="72"/>
      <c r="P118" s="73"/>
      <c r="Q118" s="32"/>
      <c r="R118" s="69"/>
      <c r="S118" s="69"/>
      <c r="T118" s="69"/>
      <c r="U118" s="69"/>
      <c r="V118" s="69"/>
      <c r="W118" s="69"/>
      <c r="X118" s="69"/>
      <c r="Y118" s="69"/>
      <c r="Z118" s="69"/>
    </row>
    <row r="119" spans="1:26" ht="12.75" customHeight="1">
      <c r="A119" s="69"/>
      <c r="B119" s="69"/>
      <c r="C119" s="69"/>
      <c r="D119" s="69"/>
      <c r="E119" s="69"/>
      <c r="F119" s="69"/>
      <c r="G119" s="71"/>
      <c r="H119" s="71"/>
      <c r="I119" s="71"/>
      <c r="J119" s="71"/>
      <c r="K119" s="70"/>
      <c r="L119" s="70"/>
      <c r="M119" s="70"/>
      <c r="N119" s="70"/>
      <c r="O119" s="72"/>
      <c r="P119" s="73"/>
      <c r="Q119" s="32"/>
      <c r="R119" s="69"/>
      <c r="S119" s="69"/>
      <c r="T119" s="69"/>
      <c r="U119" s="69"/>
      <c r="V119" s="69"/>
      <c r="W119" s="69"/>
      <c r="X119" s="69"/>
      <c r="Y119" s="69"/>
      <c r="Z119" s="69"/>
    </row>
    <row r="120" spans="1:26" ht="12.75" customHeight="1">
      <c r="A120" s="69"/>
      <c r="B120" s="69"/>
      <c r="C120" s="69"/>
      <c r="D120" s="69"/>
      <c r="E120" s="69"/>
      <c r="F120" s="69"/>
      <c r="G120" s="71"/>
      <c r="H120" s="71"/>
      <c r="I120" s="71"/>
      <c r="J120" s="71"/>
      <c r="K120" s="70"/>
      <c r="L120" s="70"/>
      <c r="M120" s="70"/>
      <c r="N120" s="70"/>
      <c r="O120" s="72"/>
      <c r="P120" s="73"/>
      <c r="Q120" s="32"/>
      <c r="R120" s="69"/>
      <c r="S120" s="69"/>
      <c r="T120" s="69"/>
      <c r="U120" s="69"/>
      <c r="V120" s="69"/>
      <c r="W120" s="69"/>
      <c r="X120" s="69"/>
      <c r="Y120" s="69"/>
      <c r="Z120" s="69"/>
    </row>
    <row r="121" spans="1:26" ht="12.75" customHeight="1">
      <c r="A121" s="69"/>
      <c r="B121" s="69"/>
      <c r="C121" s="69"/>
      <c r="D121" s="69"/>
      <c r="E121" s="69"/>
      <c r="F121" s="69"/>
      <c r="G121" s="71"/>
      <c r="H121" s="71"/>
      <c r="I121" s="71"/>
      <c r="J121" s="71"/>
      <c r="K121" s="70"/>
      <c r="L121" s="70"/>
      <c r="M121" s="70"/>
      <c r="N121" s="70"/>
      <c r="O121" s="72"/>
      <c r="P121" s="73"/>
      <c r="Q121" s="32"/>
      <c r="R121" s="69"/>
      <c r="S121" s="69"/>
      <c r="T121" s="69"/>
      <c r="U121" s="69"/>
      <c r="V121" s="69"/>
      <c r="W121" s="69"/>
      <c r="X121" s="69"/>
      <c r="Y121" s="69"/>
      <c r="Z121" s="69"/>
    </row>
    <row r="122" spans="1:26" ht="12.75" customHeight="1">
      <c r="A122" s="69"/>
      <c r="B122" s="69"/>
      <c r="C122" s="69"/>
      <c r="D122" s="69"/>
      <c r="E122" s="69"/>
      <c r="F122" s="69"/>
      <c r="G122" s="71"/>
      <c r="H122" s="71"/>
      <c r="I122" s="71"/>
      <c r="J122" s="71"/>
      <c r="K122" s="70"/>
      <c r="L122" s="70"/>
      <c r="M122" s="70"/>
      <c r="N122" s="70"/>
      <c r="O122" s="72"/>
      <c r="P122" s="73"/>
      <c r="Q122" s="32"/>
      <c r="R122" s="69"/>
      <c r="S122" s="69"/>
      <c r="T122" s="69"/>
      <c r="U122" s="69"/>
      <c r="V122" s="69"/>
      <c r="W122" s="69"/>
      <c r="X122" s="69"/>
      <c r="Y122" s="69"/>
      <c r="Z122" s="69"/>
    </row>
    <row r="123" spans="1:26" ht="12.75" customHeight="1">
      <c r="A123" s="69"/>
      <c r="B123" s="69"/>
      <c r="C123" s="69"/>
      <c r="D123" s="69"/>
      <c r="E123" s="69"/>
      <c r="F123" s="69"/>
      <c r="G123" s="71"/>
      <c r="H123" s="71"/>
      <c r="I123" s="71"/>
      <c r="J123" s="71"/>
      <c r="K123" s="70"/>
      <c r="L123" s="70"/>
      <c r="M123" s="70"/>
      <c r="N123" s="70"/>
      <c r="O123" s="72"/>
      <c r="P123" s="73"/>
      <c r="Q123" s="32"/>
      <c r="R123" s="69"/>
      <c r="S123" s="69"/>
      <c r="T123" s="69"/>
      <c r="U123" s="69"/>
      <c r="V123" s="69"/>
      <c r="W123" s="69"/>
      <c r="X123" s="69"/>
      <c r="Y123" s="69"/>
      <c r="Z123" s="69"/>
    </row>
    <row r="124" spans="1:26" ht="12.75" customHeight="1">
      <c r="A124" s="69"/>
      <c r="B124" s="69"/>
      <c r="C124" s="69"/>
      <c r="D124" s="69"/>
      <c r="E124" s="69"/>
      <c r="F124" s="69"/>
      <c r="G124" s="71"/>
      <c r="H124" s="71"/>
      <c r="I124" s="71"/>
      <c r="J124" s="71"/>
      <c r="K124" s="70"/>
      <c r="L124" s="70"/>
      <c r="M124" s="70"/>
      <c r="N124" s="70"/>
      <c r="O124" s="72"/>
      <c r="P124" s="73"/>
      <c r="Q124" s="32"/>
      <c r="R124" s="69"/>
      <c r="S124" s="69"/>
      <c r="T124" s="69"/>
      <c r="U124" s="69"/>
      <c r="V124" s="69"/>
      <c r="W124" s="69"/>
      <c r="X124" s="69"/>
      <c r="Y124" s="69"/>
      <c r="Z124" s="69"/>
    </row>
    <row r="125" spans="1:26" ht="12.75" customHeight="1">
      <c r="A125" s="69"/>
      <c r="B125" s="69"/>
      <c r="C125" s="69"/>
      <c r="D125" s="69"/>
      <c r="E125" s="69"/>
      <c r="F125" s="69"/>
      <c r="G125" s="71"/>
      <c r="H125" s="71"/>
      <c r="I125" s="71"/>
      <c r="J125" s="71"/>
      <c r="K125" s="70"/>
      <c r="L125" s="70"/>
      <c r="M125" s="70"/>
      <c r="N125" s="70"/>
      <c r="O125" s="72"/>
      <c r="P125" s="73"/>
      <c r="Q125" s="32"/>
      <c r="R125" s="69"/>
      <c r="S125" s="69"/>
      <c r="T125" s="69"/>
      <c r="U125" s="69"/>
      <c r="V125" s="69"/>
      <c r="W125" s="69"/>
      <c r="X125" s="69"/>
      <c r="Y125" s="69"/>
      <c r="Z125" s="69"/>
    </row>
    <row r="126" spans="1:26" ht="12.75" customHeight="1">
      <c r="A126" s="69"/>
      <c r="B126" s="69"/>
      <c r="C126" s="69"/>
      <c r="D126" s="69"/>
      <c r="E126" s="69"/>
      <c r="F126" s="69"/>
      <c r="G126" s="71"/>
      <c r="H126" s="71"/>
      <c r="I126" s="71"/>
      <c r="J126" s="71"/>
      <c r="K126" s="70"/>
      <c r="L126" s="70"/>
      <c r="M126" s="70"/>
      <c r="N126" s="70"/>
      <c r="O126" s="72"/>
      <c r="P126" s="73"/>
      <c r="Q126" s="32"/>
      <c r="R126" s="69"/>
      <c r="S126" s="69"/>
      <c r="T126" s="69"/>
      <c r="U126" s="69"/>
      <c r="V126" s="69"/>
      <c r="W126" s="69"/>
      <c r="X126" s="69"/>
      <c r="Y126" s="69"/>
      <c r="Z126" s="69"/>
    </row>
    <row r="127" spans="1:26" ht="12.75" customHeight="1">
      <c r="A127" s="69"/>
      <c r="B127" s="69"/>
      <c r="C127" s="69"/>
      <c r="D127" s="69"/>
      <c r="E127" s="69"/>
      <c r="F127" s="69"/>
      <c r="G127" s="71"/>
      <c r="H127" s="71"/>
      <c r="I127" s="71"/>
      <c r="J127" s="71"/>
      <c r="K127" s="70"/>
      <c r="L127" s="70"/>
      <c r="M127" s="70"/>
      <c r="N127" s="70"/>
      <c r="O127" s="72"/>
      <c r="P127" s="73"/>
      <c r="Q127" s="32"/>
      <c r="R127" s="69"/>
      <c r="S127" s="69"/>
      <c r="T127" s="69"/>
      <c r="U127" s="69"/>
      <c r="V127" s="69"/>
      <c r="W127" s="69"/>
      <c r="X127" s="69"/>
      <c r="Y127" s="69"/>
      <c r="Z127" s="69"/>
    </row>
    <row r="128" spans="1:26" ht="12.75" customHeight="1">
      <c r="A128" s="69"/>
      <c r="B128" s="69"/>
      <c r="C128" s="69"/>
      <c r="D128" s="69"/>
      <c r="E128" s="69"/>
      <c r="F128" s="69"/>
      <c r="G128" s="71"/>
      <c r="H128" s="71"/>
      <c r="I128" s="71"/>
      <c r="J128" s="71"/>
      <c r="K128" s="70"/>
      <c r="L128" s="70"/>
      <c r="M128" s="70"/>
      <c r="N128" s="70"/>
      <c r="O128" s="72"/>
      <c r="P128" s="73"/>
      <c r="Q128" s="32"/>
      <c r="R128" s="69"/>
      <c r="S128" s="69"/>
      <c r="T128" s="69"/>
      <c r="U128" s="69"/>
      <c r="V128" s="69"/>
      <c r="W128" s="69"/>
      <c r="X128" s="69"/>
      <c r="Y128" s="69"/>
      <c r="Z128" s="69"/>
    </row>
    <row r="129" spans="1:26" ht="12.75" customHeight="1">
      <c r="A129" s="69"/>
      <c r="B129" s="69"/>
      <c r="C129" s="69"/>
      <c r="D129" s="69"/>
      <c r="E129" s="69"/>
      <c r="F129" s="69"/>
      <c r="G129" s="71"/>
      <c r="H129" s="71"/>
      <c r="I129" s="71"/>
      <c r="J129" s="71"/>
      <c r="K129" s="70"/>
      <c r="L129" s="70"/>
      <c r="M129" s="70"/>
      <c r="N129" s="70"/>
      <c r="O129" s="72"/>
      <c r="P129" s="73"/>
      <c r="Q129" s="32"/>
      <c r="R129" s="69"/>
      <c r="S129" s="69"/>
      <c r="T129" s="69"/>
      <c r="U129" s="69"/>
      <c r="V129" s="69"/>
      <c r="W129" s="69"/>
      <c r="X129" s="69"/>
      <c r="Y129" s="69"/>
      <c r="Z129" s="69"/>
    </row>
    <row r="130" spans="1:26" ht="12.75" customHeight="1">
      <c r="A130" s="69"/>
      <c r="B130" s="69"/>
      <c r="C130" s="69"/>
      <c r="D130" s="69"/>
      <c r="E130" s="69"/>
      <c r="F130" s="69"/>
      <c r="G130" s="71"/>
      <c r="H130" s="71"/>
      <c r="I130" s="71"/>
      <c r="J130" s="71"/>
      <c r="K130" s="70"/>
      <c r="L130" s="70"/>
      <c r="M130" s="70"/>
      <c r="N130" s="70"/>
      <c r="O130" s="72"/>
      <c r="P130" s="73"/>
      <c r="Q130" s="32"/>
      <c r="R130" s="69"/>
      <c r="S130" s="69"/>
      <c r="T130" s="69"/>
      <c r="U130" s="69"/>
      <c r="V130" s="69"/>
      <c r="W130" s="69"/>
      <c r="X130" s="69"/>
      <c r="Y130" s="69"/>
      <c r="Z130" s="69"/>
    </row>
    <row r="131" spans="1:26" ht="12.75" customHeight="1">
      <c r="A131" s="69"/>
      <c r="B131" s="69"/>
      <c r="C131" s="69"/>
      <c r="D131" s="69"/>
      <c r="E131" s="69"/>
      <c r="F131" s="69"/>
      <c r="G131" s="71"/>
      <c r="H131" s="71"/>
      <c r="I131" s="71"/>
      <c r="J131" s="71"/>
      <c r="K131" s="70"/>
      <c r="L131" s="70"/>
      <c r="M131" s="70"/>
      <c r="N131" s="70"/>
      <c r="O131" s="72"/>
      <c r="P131" s="73"/>
      <c r="Q131" s="32"/>
      <c r="R131" s="69"/>
      <c r="S131" s="69"/>
      <c r="T131" s="69"/>
      <c r="U131" s="69"/>
      <c r="V131" s="69"/>
      <c r="W131" s="69"/>
      <c r="X131" s="69"/>
      <c r="Y131" s="69"/>
      <c r="Z131" s="69"/>
    </row>
    <row r="132" spans="1:26" ht="12.75" customHeight="1">
      <c r="A132" s="69"/>
      <c r="B132" s="69"/>
      <c r="C132" s="69"/>
      <c r="D132" s="69"/>
      <c r="E132" s="69"/>
      <c r="F132" s="69"/>
      <c r="G132" s="71"/>
      <c r="H132" s="71"/>
      <c r="I132" s="71"/>
      <c r="J132" s="71"/>
      <c r="K132" s="70"/>
      <c r="L132" s="70"/>
      <c r="M132" s="70"/>
      <c r="N132" s="70"/>
      <c r="O132" s="72"/>
      <c r="P132" s="73"/>
      <c r="Q132" s="32"/>
      <c r="R132" s="69"/>
      <c r="S132" s="69"/>
      <c r="T132" s="69"/>
      <c r="U132" s="69"/>
      <c r="V132" s="69"/>
      <c r="W132" s="69"/>
      <c r="X132" s="69"/>
      <c r="Y132" s="69"/>
      <c r="Z132" s="69"/>
    </row>
    <row r="133" spans="1:26" ht="12.75" customHeight="1">
      <c r="A133" s="69"/>
      <c r="B133" s="69"/>
      <c r="C133" s="69"/>
      <c r="D133" s="69"/>
      <c r="E133" s="69"/>
      <c r="F133" s="69"/>
      <c r="G133" s="71"/>
      <c r="H133" s="71"/>
      <c r="I133" s="71"/>
      <c r="J133" s="71"/>
      <c r="K133" s="70"/>
      <c r="L133" s="70"/>
      <c r="M133" s="70"/>
      <c r="N133" s="70"/>
      <c r="O133" s="72"/>
      <c r="P133" s="73"/>
      <c r="Q133" s="32"/>
      <c r="R133" s="69"/>
      <c r="S133" s="69"/>
      <c r="T133" s="69"/>
      <c r="U133" s="69"/>
      <c r="V133" s="69"/>
      <c r="W133" s="69"/>
      <c r="X133" s="69"/>
      <c r="Y133" s="69"/>
      <c r="Z133" s="69"/>
    </row>
    <row r="134" spans="1:26" ht="12.75" customHeight="1">
      <c r="A134" s="69"/>
      <c r="B134" s="69"/>
      <c r="C134" s="69"/>
      <c r="D134" s="69"/>
      <c r="E134" s="69"/>
      <c r="F134" s="69"/>
      <c r="G134" s="71"/>
      <c r="H134" s="71"/>
      <c r="I134" s="71"/>
      <c r="J134" s="71"/>
      <c r="K134" s="70"/>
      <c r="L134" s="70"/>
      <c r="M134" s="70"/>
      <c r="N134" s="70"/>
      <c r="O134" s="72"/>
      <c r="P134" s="73"/>
      <c r="Q134" s="32"/>
      <c r="R134" s="69"/>
      <c r="S134" s="69"/>
      <c r="T134" s="69"/>
      <c r="U134" s="69"/>
      <c r="V134" s="69"/>
      <c r="W134" s="69"/>
      <c r="X134" s="69"/>
      <c r="Y134" s="69"/>
      <c r="Z134" s="69"/>
    </row>
    <row r="135" spans="1:26" ht="12.75" customHeight="1">
      <c r="A135" s="69"/>
      <c r="B135" s="69"/>
      <c r="C135" s="69"/>
      <c r="D135" s="69"/>
      <c r="E135" s="69"/>
      <c r="F135" s="69"/>
      <c r="G135" s="71"/>
      <c r="H135" s="71"/>
      <c r="I135" s="71"/>
      <c r="J135" s="71"/>
      <c r="K135" s="70"/>
      <c r="L135" s="70"/>
      <c r="M135" s="70"/>
      <c r="N135" s="70"/>
      <c r="O135" s="72"/>
      <c r="P135" s="73"/>
      <c r="Q135" s="32"/>
      <c r="R135" s="69"/>
      <c r="S135" s="69"/>
      <c r="T135" s="69"/>
      <c r="U135" s="69"/>
      <c r="V135" s="69"/>
      <c r="W135" s="69"/>
      <c r="X135" s="69"/>
      <c r="Y135" s="69"/>
      <c r="Z135" s="69"/>
    </row>
    <row r="136" spans="1:26" ht="12.75" customHeight="1">
      <c r="A136" s="69"/>
      <c r="B136" s="69"/>
      <c r="C136" s="69"/>
      <c r="D136" s="69"/>
      <c r="E136" s="69"/>
      <c r="F136" s="69"/>
      <c r="G136" s="71"/>
      <c r="H136" s="71"/>
      <c r="I136" s="71"/>
      <c r="J136" s="71"/>
      <c r="K136" s="70"/>
      <c r="L136" s="70"/>
      <c r="M136" s="70"/>
      <c r="N136" s="70"/>
      <c r="O136" s="72"/>
      <c r="P136" s="73"/>
      <c r="Q136" s="32"/>
      <c r="R136" s="69"/>
      <c r="S136" s="69"/>
      <c r="T136" s="69"/>
      <c r="U136" s="69"/>
      <c r="V136" s="69"/>
      <c r="W136" s="69"/>
      <c r="X136" s="69"/>
      <c r="Y136" s="69"/>
      <c r="Z136" s="69"/>
    </row>
    <row r="137" spans="1:26" ht="12.75" customHeight="1">
      <c r="A137" s="69"/>
      <c r="B137" s="69"/>
      <c r="C137" s="69"/>
      <c r="D137" s="69"/>
      <c r="E137" s="69"/>
      <c r="F137" s="69"/>
      <c r="G137" s="71"/>
      <c r="H137" s="71"/>
      <c r="I137" s="71"/>
      <c r="J137" s="71"/>
      <c r="K137" s="70"/>
      <c r="L137" s="70"/>
      <c r="M137" s="70"/>
      <c r="N137" s="70"/>
      <c r="O137" s="72"/>
      <c r="P137" s="73"/>
      <c r="Q137" s="32"/>
      <c r="R137" s="69"/>
      <c r="S137" s="69"/>
      <c r="T137" s="69"/>
      <c r="U137" s="69"/>
      <c r="V137" s="69"/>
      <c r="W137" s="69"/>
      <c r="X137" s="69"/>
      <c r="Y137" s="69"/>
      <c r="Z137" s="69"/>
    </row>
    <row r="138" spans="1:26" ht="12.75" customHeight="1">
      <c r="A138" s="69"/>
      <c r="B138" s="69"/>
      <c r="C138" s="69"/>
      <c r="D138" s="69"/>
      <c r="E138" s="69"/>
      <c r="F138" s="69"/>
      <c r="G138" s="71"/>
      <c r="H138" s="71"/>
      <c r="I138" s="71"/>
      <c r="J138" s="71"/>
      <c r="K138" s="70"/>
      <c r="L138" s="70"/>
      <c r="M138" s="70"/>
      <c r="N138" s="70"/>
      <c r="O138" s="72"/>
      <c r="P138" s="73"/>
      <c r="Q138" s="32"/>
      <c r="R138" s="69"/>
      <c r="S138" s="69"/>
      <c r="T138" s="69"/>
      <c r="U138" s="69"/>
      <c r="V138" s="69"/>
      <c r="W138" s="69"/>
      <c r="X138" s="69"/>
      <c r="Y138" s="69"/>
      <c r="Z138" s="69"/>
    </row>
    <row r="139" spans="1:26" ht="12.75" customHeight="1">
      <c r="A139" s="69"/>
      <c r="B139" s="69"/>
      <c r="C139" s="69"/>
      <c r="D139" s="69"/>
      <c r="E139" s="69"/>
      <c r="F139" s="69"/>
      <c r="G139" s="71"/>
      <c r="H139" s="71"/>
      <c r="I139" s="71"/>
      <c r="J139" s="71"/>
      <c r="K139" s="70"/>
      <c r="L139" s="70"/>
      <c r="M139" s="70"/>
      <c r="N139" s="70"/>
      <c r="O139" s="72"/>
      <c r="P139" s="73"/>
      <c r="Q139" s="32"/>
      <c r="R139" s="69"/>
      <c r="S139" s="69"/>
      <c r="T139" s="69"/>
      <c r="U139" s="69"/>
      <c r="V139" s="69"/>
      <c r="W139" s="69"/>
      <c r="X139" s="69"/>
      <c r="Y139" s="69"/>
      <c r="Z139" s="69"/>
    </row>
    <row r="140" spans="1:26" ht="12.75" customHeight="1">
      <c r="A140" s="69"/>
      <c r="B140" s="69"/>
      <c r="C140" s="69"/>
      <c r="D140" s="69"/>
      <c r="E140" s="69"/>
      <c r="F140" s="69"/>
      <c r="G140" s="71"/>
      <c r="H140" s="71"/>
      <c r="I140" s="71"/>
      <c r="J140" s="71"/>
      <c r="K140" s="70"/>
      <c r="L140" s="70"/>
      <c r="M140" s="70"/>
      <c r="N140" s="70"/>
      <c r="O140" s="72"/>
      <c r="P140" s="73"/>
      <c r="Q140" s="32"/>
      <c r="R140" s="69"/>
      <c r="S140" s="69"/>
      <c r="T140" s="69"/>
      <c r="U140" s="69"/>
      <c r="V140" s="69"/>
      <c r="W140" s="69"/>
      <c r="X140" s="69"/>
      <c r="Y140" s="69"/>
      <c r="Z140" s="69"/>
    </row>
    <row r="141" spans="1:26" ht="12.75" customHeight="1">
      <c r="A141" s="69"/>
      <c r="B141" s="69"/>
      <c r="C141" s="69"/>
      <c r="D141" s="69"/>
      <c r="E141" s="69"/>
      <c r="F141" s="69"/>
      <c r="G141" s="71"/>
      <c r="H141" s="71"/>
      <c r="I141" s="71"/>
      <c r="J141" s="71"/>
      <c r="K141" s="70"/>
      <c r="L141" s="70"/>
      <c r="M141" s="70"/>
      <c r="N141" s="70"/>
      <c r="O141" s="72"/>
      <c r="P141" s="73"/>
      <c r="Q141" s="32"/>
      <c r="R141" s="69"/>
      <c r="S141" s="69"/>
      <c r="T141" s="69"/>
      <c r="U141" s="69"/>
      <c r="V141" s="69"/>
      <c r="W141" s="69"/>
      <c r="X141" s="69"/>
      <c r="Y141" s="69"/>
      <c r="Z141" s="69"/>
    </row>
    <row r="142" spans="1:26" ht="12.75" customHeight="1">
      <c r="A142" s="69"/>
      <c r="B142" s="69"/>
      <c r="C142" s="69"/>
      <c r="D142" s="69"/>
      <c r="E142" s="69"/>
      <c r="F142" s="69"/>
      <c r="G142" s="71"/>
      <c r="H142" s="71"/>
      <c r="I142" s="71"/>
      <c r="J142" s="71"/>
      <c r="K142" s="70"/>
      <c r="L142" s="70"/>
      <c r="M142" s="70"/>
      <c r="N142" s="70"/>
      <c r="O142" s="72"/>
      <c r="P142" s="73"/>
      <c r="Q142" s="32"/>
      <c r="R142" s="69"/>
      <c r="S142" s="69"/>
      <c r="T142" s="69"/>
      <c r="U142" s="69"/>
      <c r="V142" s="69"/>
      <c r="W142" s="69"/>
      <c r="X142" s="69"/>
      <c r="Y142" s="69"/>
      <c r="Z142" s="69"/>
    </row>
    <row r="143" spans="1:26" ht="12.75" customHeight="1">
      <c r="A143" s="69"/>
      <c r="B143" s="69"/>
      <c r="C143" s="69"/>
      <c r="D143" s="69"/>
      <c r="E143" s="69"/>
      <c r="F143" s="69"/>
      <c r="G143" s="71"/>
      <c r="H143" s="71"/>
      <c r="I143" s="71"/>
      <c r="J143" s="71"/>
      <c r="K143" s="70"/>
      <c r="L143" s="70"/>
      <c r="M143" s="70"/>
      <c r="N143" s="70"/>
      <c r="O143" s="72"/>
      <c r="P143" s="73"/>
      <c r="Q143" s="32"/>
      <c r="R143" s="69"/>
      <c r="S143" s="69"/>
      <c r="T143" s="69"/>
      <c r="U143" s="69"/>
      <c r="V143" s="69"/>
      <c r="W143" s="69"/>
      <c r="X143" s="69"/>
      <c r="Y143" s="69"/>
      <c r="Z143" s="69"/>
    </row>
    <row r="144" spans="1:26" ht="12.75" customHeight="1">
      <c r="A144" s="69"/>
      <c r="B144" s="69"/>
      <c r="C144" s="69"/>
      <c r="D144" s="69"/>
      <c r="E144" s="69"/>
      <c r="F144" s="69"/>
      <c r="G144" s="71"/>
      <c r="H144" s="71"/>
      <c r="I144" s="71"/>
      <c r="J144" s="71"/>
      <c r="K144" s="70"/>
      <c r="L144" s="70"/>
      <c r="M144" s="70"/>
      <c r="N144" s="70"/>
      <c r="O144" s="72"/>
      <c r="P144" s="73"/>
      <c r="Q144" s="32"/>
      <c r="R144" s="69"/>
      <c r="S144" s="69"/>
      <c r="T144" s="69"/>
      <c r="U144" s="69"/>
      <c r="V144" s="69"/>
      <c r="W144" s="69"/>
      <c r="X144" s="69"/>
      <c r="Y144" s="69"/>
      <c r="Z144" s="69"/>
    </row>
    <row r="145" spans="1:26" ht="12.75" customHeight="1">
      <c r="A145" s="69"/>
      <c r="B145" s="69"/>
      <c r="C145" s="69"/>
      <c r="D145" s="69"/>
      <c r="E145" s="69"/>
      <c r="F145" s="69"/>
      <c r="G145" s="71"/>
      <c r="H145" s="71"/>
      <c r="I145" s="71"/>
      <c r="J145" s="71"/>
      <c r="K145" s="70"/>
      <c r="L145" s="70"/>
      <c r="M145" s="70"/>
      <c r="N145" s="70"/>
      <c r="O145" s="72"/>
      <c r="P145" s="73"/>
      <c r="Q145" s="32"/>
      <c r="R145" s="69"/>
      <c r="S145" s="69"/>
      <c r="T145" s="69"/>
      <c r="U145" s="69"/>
      <c r="V145" s="69"/>
      <c r="W145" s="69"/>
      <c r="X145" s="69"/>
      <c r="Y145" s="69"/>
      <c r="Z145" s="69"/>
    </row>
    <row r="146" spans="1:26" ht="12.75" customHeight="1">
      <c r="A146" s="69"/>
      <c r="B146" s="69"/>
      <c r="C146" s="69"/>
      <c r="D146" s="69"/>
      <c r="E146" s="69"/>
      <c r="F146" s="69"/>
      <c r="G146" s="71"/>
      <c r="H146" s="71"/>
      <c r="I146" s="71"/>
      <c r="J146" s="71"/>
      <c r="K146" s="70"/>
      <c r="L146" s="70"/>
      <c r="M146" s="70"/>
      <c r="N146" s="70"/>
      <c r="O146" s="72"/>
      <c r="P146" s="73"/>
      <c r="Q146" s="32"/>
      <c r="R146" s="69"/>
      <c r="S146" s="69"/>
      <c r="T146" s="69"/>
      <c r="U146" s="69"/>
      <c r="V146" s="69"/>
      <c r="W146" s="69"/>
      <c r="X146" s="69"/>
      <c r="Y146" s="69"/>
      <c r="Z146" s="69"/>
    </row>
    <row r="147" spans="1:26" ht="12.75" customHeight="1">
      <c r="A147" s="69"/>
      <c r="B147" s="69"/>
      <c r="C147" s="69"/>
      <c r="D147" s="69"/>
      <c r="E147" s="69"/>
      <c r="F147" s="69"/>
      <c r="G147" s="71"/>
      <c r="H147" s="71"/>
      <c r="I147" s="71"/>
      <c r="J147" s="71"/>
      <c r="K147" s="70"/>
      <c r="L147" s="70"/>
      <c r="M147" s="70"/>
      <c r="N147" s="70"/>
      <c r="O147" s="72"/>
      <c r="P147" s="73"/>
      <c r="Q147" s="32"/>
      <c r="R147" s="69"/>
      <c r="S147" s="69"/>
      <c r="T147" s="69"/>
      <c r="U147" s="69"/>
      <c r="V147" s="69"/>
      <c r="W147" s="69"/>
      <c r="X147" s="69"/>
      <c r="Y147" s="69"/>
      <c r="Z147" s="69"/>
    </row>
    <row r="148" spans="1:26" ht="12.75" customHeight="1">
      <c r="A148" s="69"/>
      <c r="B148" s="69"/>
      <c r="C148" s="69"/>
      <c r="D148" s="69"/>
      <c r="E148" s="69"/>
      <c r="F148" s="69"/>
      <c r="G148" s="71"/>
      <c r="H148" s="71"/>
      <c r="I148" s="71"/>
      <c r="J148" s="71"/>
      <c r="K148" s="70"/>
      <c r="L148" s="70"/>
      <c r="M148" s="70"/>
      <c r="N148" s="70"/>
      <c r="O148" s="72"/>
      <c r="P148" s="73"/>
      <c r="Q148" s="32"/>
      <c r="R148" s="69"/>
      <c r="S148" s="69"/>
      <c r="T148" s="69"/>
      <c r="U148" s="69"/>
      <c r="V148" s="69"/>
      <c r="W148" s="69"/>
      <c r="X148" s="69"/>
      <c r="Y148" s="69"/>
      <c r="Z148" s="69"/>
    </row>
    <row r="149" spans="1:26" ht="12.75" customHeight="1">
      <c r="A149" s="69"/>
      <c r="B149" s="69"/>
      <c r="C149" s="69"/>
      <c r="D149" s="69"/>
      <c r="E149" s="69"/>
      <c r="F149" s="69"/>
      <c r="G149" s="71"/>
      <c r="H149" s="71"/>
      <c r="I149" s="71"/>
      <c r="J149" s="71"/>
      <c r="K149" s="70"/>
      <c r="L149" s="70"/>
      <c r="M149" s="70"/>
      <c r="N149" s="70"/>
      <c r="O149" s="72"/>
      <c r="P149" s="73"/>
      <c r="Q149" s="32"/>
      <c r="R149" s="69"/>
      <c r="S149" s="69"/>
      <c r="T149" s="69"/>
      <c r="U149" s="69"/>
      <c r="V149" s="69"/>
      <c r="W149" s="69"/>
      <c r="X149" s="69"/>
      <c r="Y149" s="69"/>
      <c r="Z149" s="69"/>
    </row>
    <row r="150" spans="1:26" ht="12.75" customHeight="1">
      <c r="A150" s="69"/>
      <c r="B150" s="69"/>
      <c r="C150" s="69"/>
      <c r="D150" s="69"/>
      <c r="E150" s="69"/>
      <c r="F150" s="69"/>
      <c r="G150" s="71"/>
      <c r="H150" s="71"/>
      <c r="I150" s="71"/>
      <c r="J150" s="71"/>
      <c r="K150" s="70"/>
      <c r="L150" s="70"/>
      <c r="M150" s="70"/>
      <c r="N150" s="70"/>
      <c r="O150" s="72"/>
      <c r="P150" s="73"/>
      <c r="Q150" s="32"/>
      <c r="R150" s="69"/>
      <c r="S150" s="69"/>
      <c r="T150" s="69"/>
      <c r="U150" s="69"/>
      <c r="V150" s="69"/>
      <c r="W150" s="69"/>
      <c r="X150" s="69"/>
      <c r="Y150" s="69"/>
      <c r="Z150" s="69"/>
    </row>
    <row r="151" spans="1:26" ht="12.75" customHeight="1">
      <c r="A151" s="69"/>
      <c r="B151" s="69"/>
      <c r="C151" s="69"/>
      <c r="D151" s="69"/>
      <c r="E151" s="69"/>
      <c r="F151" s="69"/>
      <c r="G151" s="71"/>
      <c r="H151" s="71"/>
      <c r="I151" s="71"/>
      <c r="J151" s="71"/>
      <c r="K151" s="70"/>
      <c r="L151" s="70"/>
      <c r="M151" s="70"/>
      <c r="N151" s="70"/>
      <c r="O151" s="72"/>
      <c r="P151" s="73"/>
      <c r="Q151" s="32"/>
      <c r="R151" s="69"/>
      <c r="S151" s="69"/>
      <c r="T151" s="69"/>
      <c r="U151" s="69"/>
      <c r="V151" s="69"/>
      <c r="W151" s="69"/>
      <c r="X151" s="69"/>
      <c r="Y151" s="69"/>
      <c r="Z151" s="69"/>
    </row>
    <row r="152" spans="1:26" ht="12.75" customHeight="1">
      <c r="A152" s="69"/>
      <c r="B152" s="69"/>
      <c r="C152" s="69"/>
      <c r="D152" s="69"/>
      <c r="E152" s="69"/>
      <c r="F152" s="69"/>
      <c r="G152" s="71"/>
      <c r="H152" s="71"/>
      <c r="I152" s="71"/>
      <c r="J152" s="71"/>
      <c r="K152" s="70"/>
      <c r="L152" s="70"/>
      <c r="M152" s="70"/>
      <c r="N152" s="70"/>
      <c r="O152" s="72"/>
      <c r="P152" s="73"/>
      <c r="Q152" s="32"/>
      <c r="R152" s="69"/>
      <c r="S152" s="69"/>
      <c r="T152" s="69"/>
      <c r="U152" s="69"/>
      <c r="V152" s="69"/>
      <c r="W152" s="69"/>
      <c r="X152" s="69"/>
      <c r="Y152" s="69"/>
      <c r="Z152" s="69"/>
    </row>
    <row r="153" spans="1:26" ht="12.75" customHeight="1">
      <c r="A153" s="69"/>
      <c r="B153" s="69"/>
      <c r="C153" s="69"/>
      <c r="D153" s="69"/>
      <c r="E153" s="69"/>
      <c r="F153" s="69"/>
      <c r="G153" s="71"/>
      <c r="H153" s="71"/>
      <c r="I153" s="71"/>
      <c r="J153" s="71"/>
      <c r="K153" s="70"/>
      <c r="L153" s="70"/>
      <c r="M153" s="70"/>
      <c r="N153" s="70"/>
      <c r="O153" s="72"/>
      <c r="P153" s="73"/>
      <c r="Q153" s="32"/>
      <c r="R153" s="69"/>
      <c r="S153" s="69"/>
      <c r="T153" s="69"/>
      <c r="U153" s="69"/>
      <c r="V153" s="69"/>
      <c r="W153" s="69"/>
      <c r="X153" s="69"/>
      <c r="Y153" s="69"/>
      <c r="Z153" s="69"/>
    </row>
    <row r="154" spans="1:26" ht="12.75" customHeight="1">
      <c r="A154" s="69"/>
      <c r="B154" s="69"/>
      <c r="C154" s="69"/>
      <c r="D154" s="69"/>
      <c r="E154" s="69"/>
      <c r="F154" s="69"/>
      <c r="G154" s="71"/>
      <c r="H154" s="71"/>
      <c r="I154" s="71"/>
      <c r="J154" s="71"/>
      <c r="K154" s="70"/>
      <c r="L154" s="70"/>
      <c r="M154" s="70"/>
      <c r="N154" s="70"/>
      <c r="O154" s="72"/>
      <c r="P154" s="73"/>
      <c r="Q154" s="32"/>
      <c r="R154" s="69"/>
      <c r="S154" s="69"/>
      <c r="T154" s="69"/>
      <c r="U154" s="69"/>
      <c r="V154" s="69"/>
      <c r="W154" s="69"/>
      <c r="X154" s="69"/>
      <c r="Y154" s="69"/>
      <c r="Z154" s="69"/>
    </row>
    <row r="155" spans="1:26" ht="12.75" customHeight="1">
      <c r="A155" s="69"/>
      <c r="B155" s="69"/>
      <c r="C155" s="69"/>
      <c r="D155" s="69"/>
      <c r="E155" s="69"/>
      <c r="F155" s="69"/>
      <c r="G155" s="71"/>
      <c r="H155" s="71"/>
      <c r="I155" s="71"/>
      <c r="J155" s="71"/>
      <c r="K155" s="70"/>
      <c r="L155" s="70"/>
      <c r="M155" s="70"/>
      <c r="N155" s="70"/>
      <c r="O155" s="72"/>
      <c r="P155" s="73"/>
      <c r="Q155" s="32"/>
      <c r="R155" s="69"/>
      <c r="S155" s="69"/>
      <c r="T155" s="69"/>
      <c r="U155" s="69"/>
      <c r="V155" s="69"/>
      <c r="W155" s="69"/>
      <c r="X155" s="69"/>
      <c r="Y155" s="69"/>
      <c r="Z155" s="69"/>
    </row>
    <row r="156" spans="1:26" ht="12.75" customHeight="1">
      <c r="A156" s="69"/>
      <c r="B156" s="69"/>
      <c r="C156" s="69"/>
      <c r="D156" s="69"/>
      <c r="E156" s="69"/>
      <c r="F156" s="69"/>
      <c r="G156" s="71"/>
      <c r="H156" s="71"/>
      <c r="I156" s="71"/>
      <c r="J156" s="71"/>
      <c r="K156" s="70"/>
      <c r="L156" s="70"/>
      <c r="M156" s="70"/>
      <c r="N156" s="70"/>
      <c r="O156" s="72"/>
      <c r="P156" s="73"/>
      <c r="Q156" s="32"/>
      <c r="R156" s="69"/>
      <c r="S156" s="69"/>
      <c r="T156" s="69"/>
      <c r="U156" s="69"/>
      <c r="V156" s="69"/>
      <c r="W156" s="69"/>
      <c r="X156" s="69"/>
      <c r="Y156" s="69"/>
      <c r="Z156" s="69"/>
    </row>
    <row r="157" spans="1:26" ht="12.75" customHeight="1">
      <c r="A157" s="69"/>
      <c r="B157" s="69"/>
      <c r="C157" s="69"/>
      <c r="D157" s="69"/>
      <c r="E157" s="69"/>
      <c r="F157" s="69"/>
      <c r="G157" s="71"/>
      <c r="H157" s="71"/>
      <c r="I157" s="71"/>
      <c r="J157" s="71"/>
      <c r="K157" s="70"/>
      <c r="L157" s="70"/>
      <c r="M157" s="70"/>
      <c r="N157" s="70"/>
      <c r="O157" s="72"/>
      <c r="P157" s="73"/>
      <c r="Q157" s="32"/>
      <c r="R157" s="69"/>
      <c r="S157" s="69"/>
      <c r="T157" s="69"/>
      <c r="U157" s="69"/>
      <c r="V157" s="69"/>
      <c r="W157" s="69"/>
      <c r="X157" s="69"/>
      <c r="Y157" s="69"/>
      <c r="Z157" s="69"/>
    </row>
    <row r="158" spans="1:26" ht="12.75" customHeight="1">
      <c r="A158" s="69"/>
      <c r="B158" s="69"/>
      <c r="C158" s="69"/>
      <c r="D158" s="69"/>
      <c r="E158" s="69"/>
      <c r="F158" s="69"/>
      <c r="G158" s="71"/>
      <c r="H158" s="71"/>
      <c r="I158" s="71"/>
      <c r="J158" s="71"/>
      <c r="K158" s="70"/>
      <c r="L158" s="70"/>
      <c r="M158" s="70"/>
      <c r="N158" s="70"/>
      <c r="O158" s="72"/>
      <c r="P158" s="73"/>
      <c r="Q158" s="32"/>
      <c r="R158" s="69"/>
      <c r="S158" s="69"/>
      <c r="T158" s="69"/>
      <c r="U158" s="69"/>
      <c r="V158" s="69"/>
      <c r="W158" s="69"/>
      <c r="X158" s="69"/>
      <c r="Y158" s="69"/>
      <c r="Z158" s="69"/>
    </row>
    <row r="159" spans="1:26" ht="12.75" customHeight="1">
      <c r="A159" s="69"/>
      <c r="B159" s="69"/>
      <c r="C159" s="69"/>
      <c r="D159" s="69"/>
      <c r="E159" s="69"/>
      <c r="F159" s="69"/>
      <c r="G159" s="71"/>
      <c r="H159" s="71"/>
      <c r="I159" s="71"/>
      <c r="J159" s="71"/>
      <c r="K159" s="70"/>
      <c r="L159" s="70"/>
      <c r="M159" s="70"/>
      <c r="N159" s="70"/>
      <c r="O159" s="72"/>
      <c r="P159" s="73"/>
      <c r="Q159" s="32"/>
      <c r="R159" s="69"/>
      <c r="S159" s="69"/>
      <c r="T159" s="69"/>
      <c r="U159" s="69"/>
      <c r="V159" s="69"/>
      <c r="W159" s="69"/>
      <c r="X159" s="69"/>
      <c r="Y159" s="69"/>
      <c r="Z159" s="69"/>
    </row>
    <row r="160" spans="1:26" ht="12.75" customHeight="1">
      <c r="A160" s="69"/>
      <c r="B160" s="69"/>
      <c r="C160" s="69"/>
      <c r="D160" s="69"/>
      <c r="E160" s="69"/>
      <c r="F160" s="69"/>
      <c r="G160" s="71"/>
      <c r="H160" s="71"/>
      <c r="I160" s="71"/>
      <c r="J160" s="71"/>
      <c r="K160" s="70"/>
      <c r="L160" s="70"/>
      <c r="M160" s="70"/>
      <c r="N160" s="70"/>
      <c r="O160" s="72"/>
      <c r="P160" s="73"/>
      <c r="Q160" s="32"/>
      <c r="R160" s="69"/>
      <c r="S160" s="69"/>
      <c r="T160" s="69"/>
      <c r="U160" s="69"/>
      <c r="V160" s="69"/>
      <c r="W160" s="69"/>
      <c r="X160" s="69"/>
      <c r="Y160" s="69"/>
      <c r="Z160" s="69"/>
    </row>
    <row r="161" spans="1:26" ht="12.75" customHeight="1">
      <c r="A161" s="69"/>
      <c r="B161" s="69"/>
      <c r="C161" s="69"/>
      <c r="D161" s="69"/>
      <c r="E161" s="69"/>
      <c r="F161" s="69"/>
      <c r="G161" s="71"/>
      <c r="H161" s="71"/>
      <c r="I161" s="71"/>
      <c r="J161" s="71"/>
      <c r="K161" s="70"/>
      <c r="L161" s="70"/>
      <c r="M161" s="70"/>
      <c r="N161" s="70"/>
      <c r="O161" s="72"/>
      <c r="P161" s="73"/>
      <c r="Q161" s="32"/>
      <c r="R161" s="69"/>
      <c r="S161" s="69"/>
      <c r="T161" s="69"/>
      <c r="U161" s="69"/>
      <c r="V161" s="69"/>
      <c r="W161" s="69"/>
      <c r="X161" s="69"/>
      <c r="Y161" s="69"/>
      <c r="Z161" s="69"/>
    </row>
    <row r="162" spans="1:26" ht="12.75" customHeight="1">
      <c r="A162" s="69"/>
      <c r="B162" s="69"/>
      <c r="C162" s="69"/>
      <c r="D162" s="69"/>
      <c r="E162" s="69"/>
      <c r="F162" s="69"/>
      <c r="G162" s="71"/>
      <c r="H162" s="71"/>
      <c r="I162" s="71"/>
      <c r="J162" s="71"/>
      <c r="K162" s="70"/>
      <c r="L162" s="70"/>
      <c r="M162" s="70"/>
      <c r="N162" s="70"/>
      <c r="O162" s="72"/>
      <c r="P162" s="73"/>
      <c r="Q162" s="32"/>
      <c r="R162" s="69"/>
      <c r="S162" s="69"/>
      <c r="T162" s="69"/>
      <c r="U162" s="69"/>
      <c r="V162" s="69"/>
      <c r="W162" s="69"/>
      <c r="X162" s="69"/>
      <c r="Y162" s="69"/>
      <c r="Z162" s="69"/>
    </row>
    <row r="163" spans="1:26" ht="12.75" customHeight="1">
      <c r="A163" s="69"/>
      <c r="B163" s="69"/>
      <c r="C163" s="69"/>
      <c r="D163" s="69"/>
      <c r="E163" s="69"/>
      <c r="F163" s="69"/>
      <c r="G163" s="71"/>
      <c r="H163" s="71"/>
      <c r="I163" s="71"/>
      <c r="J163" s="71"/>
      <c r="K163" s="70"/>
      <c r="L163" s="70"/>
      <c r="M163" s="70"/>
      <c r="N163" s="70"/>
      <c r="O163" s="72"/>
      <c r="P163" s="73"/>
      <c r="Q163" s="32"/>
      <c r="R163" s="69"/>
      <c r="S163" s="69"/>
      <c r="T163" s="69"/>
      <c r="U163" s="69"/>
      <c r="V163" s="69"/>
      <c r="W163" s="69"/>
      <c r="X163" s="69"/>
      <c r="Y163" s="69"/>
      <c r="Z163" s="69"/>
    </row>
    <row r="164" spans="1:26" ht="12.75" customHeight="1">
      <c r="A164" s="69"/>
      <c r="B164" s="69"/>
      <c r="C164" s="69"/>
      <c r="D164" s="69"/>
      <c r="E164" s="69"/>
      <c r="F164" s="69"/>
      <c r="G164" s="71"/>
      <c r="H164" s="71"/>
      <c r="I164" s="71"/>
      <c r="J164" s="71"/>
      <c r="K164" s="70"/>
      <c r="L164" s="70"/>
      <c r="M164" s="70"/>
      <c r="N164" s="70"/>
      <c r="O164" s="72"/>
      <c r="P164" s="73"/>
      <c r="Q164" s="32"/>
      <c r="R164" s="69"/>
      <c r="S164" s="69"/>
      <c r="T164" s="69"/>
      <c r="U164" s="69"/>
      <c r="V164" s="69"/>
      <c r="W164" s="69"/>
      <c r="X164" s="69"/>
      <c r="Y164" s="69"/>
      <c r="Z164" s="69"/>
    </row>
    <row r="165" spans="1:26" ht="12.75" customHeight="1">
      <c r="A165" s="69"/>
      <c r="B165" s="69"/>
      <c r="C165" s="69"/>
      <c r="D165" s="69"/>
      <c r="E165" s="69"/>
      <c r="F165" s="69"/>
      <c r="G165" s="71"/>
      <c r="H165" s="71"/>
      <c r="I165" s="71"/>
      <c r="J165" s="71"/>
      <c r="K165" s="70"/>
      <c r="L165" s="70"/>
      <c r="M165" s="70"/>
      <c r="N165" s="70"/>
      <c r="O165" s="72"/>
      <c r="P165" s="73"/>
      <c r="Q165" s="32"/>
      <c r="R165" s="69"/>
      <c r="S165" s="69"/>
      <c r="T165" s="69"/>
      <c r="U165" s="69"/>
      <c r="V165" s="69"/>
      <c r="W165" s="69"/>
      <c r="X165" s="69"/>
      <c r="Y165" s="69"/>
      <c r="Z165" s="69"/>
    </row>
    <row r="166" spans="1:26" ht="12.75" customHeight="1">
      <c r="A166" s="69"/>
      <c r="B166" s="69"/>
      <c r="C166" s="69"/>
      <c r="D166" s="69"/>
      <c r="E166" s="69"/>
      <c r="F166" s="69"/>
      <c r="G166" s="71"/>
      <c r="H166" s="71"/>
      <c r="I166" s="71"/>
      <c r="J166" s="71"/>
      <c r="K166" s="70"/>
      <c r="L166" s="70"/>
      <c r="M166" s="70"/>
      <c r="N166" s="70"/>
      <c r="O166" s="72"/>
      <c r="P166" s="73"/>
      <c r="Q166" s="32"/>
      <c r="R166" s="69"/>
      <c r="S166" s="69"/>
      <c r="T166" s="69"/>
      <c r="U166" s="69"/>
      <c r="V166" s="69"/>
      <c r="W166" s="69"/>
      <c r="X166" s="69"/>
      <c r="Y166" s="69"/>
      <c r="Z166" s="69"/>
    </row>
    <row r="167" spans="1:26" ht="12.75" customHeight="1">
      <c r="A167" s="69"/>
      <c r="B167" s="69"/>
      <c r="C167" s="69"/>
      <c r="D167" s="69"/>
      <c r="E167" s="69"/>
      <c r="F167" s="69"/>
      <c r="G167" s="71"/>
      <c r="H167" s="71"/>
      <c r="I167" s="71"/>
      <c r="J167" s="71"/>
      <c r="K167" s="70"/>
      <c r="L167" s="70"/>
      <c r="M167" s="70"/>
      <c r="N167" s="70"/>
      <c r="O167" s="72"/>
      <c r="P167" s="73"/>
      <c r="Q167" s="32"/>
      <c r="R167" s="69"/>
      <c r="S167" s="69"/>
      <c r="T167" s="69"/>
      <c r="U167" s="69"/>
      <c r="V167" s="69"/>
      <c r="W167" s="69"/>
      <c r="X167" s="69"/>
      <c r="Y167" s="69"/>
      <c r="Z167" s="69"/>
    </row>
    <row r="168" spans="1:26" ht="12.75" customHeight="1">
      <c r="A168" s="69"/>
      <c r="B168" s="69"/>
      <c r="C168" s="69"/>
      <c r="D168" s="69"/>
      <c r="E168" s="69"/>
      <c r="F168" s="69"/>
      <c r="G168" s="71"/>
      <c r="H168" s="71"/>
      <c r="I168" s="71"/>
      <c r="J168" s="71"/>
      <c r="K168" s="70"/>
      <c r="L168" s="70"/>
      <c r="M168" s="70"/>
      <c r="N168" s="70"/>
      <c r="O168" s="72"/>
      <c r="P168" s="73"/>
      <c r="Q168" s="32"/>
      <c r="R168" s="69"/>
      <c r="S168" s="69"/>
      <c r="T168" s="69"/>
      <c r="U168" s="69"/>
      <c r="V168" s="69"/>
      <c r="W168" s="69"/>
      <c r="X168" s="69"/>
      <c r="Y168" s="69"/>
      <c r="Z168" s="69"/>
    </row>
    <row r="169" spans="1:26" ht="12.75" customHeight="1">
      <c r="A169" s="69"/>
      <c r="B169" s="69"/>
      <c r="C169" s="69"/>
      <c r="D169" s="69"/>
      <c r="E169" s="69"/>
      <c r="F169" s="69"/>
      <c r="G169" s="71"/>
      <c r="H169" s="71"/>
      <c r="I169" s="71"/>
      <c r="J169" s="71"/>
      <c r="K169" s="70"/>
      <c r="L169" s="70"/>
      <c r="M169" s="70"/>
      <c r="N169" s="70"/>
      <c r="O169" s="72"/>
      <c r="P169" s="73"/>
      <c r="Q169" s="32"/>
      <c r="R169" s="69"/>
      <c r="S169" s="69"/>
      <c r="T169" s="69"/>
      <c r="U169" s="69"/>
      <c r="V169" s="69"/>
      <c r="W169" s="69"/>
      <c r="X169" s="69"/>
      <c r="Y169" s="69"/>
      <c r="Z169" s="69"/>
    </row>
    <row r="170" spans="1:26" ht="12.75" customHeight="1">
      <c r="A170" s="69"/>
      <c r="B170" s="69"/>
      <c r="C170" s="69"/>
      <c r="D170" s="69"/>
      <c r="E170" s="69"/>
      <c r="F170" s="69"/>
      <c r="G170" s="71"/>
      <c r="H170" s="71"/>
      <c r="I170" s="71"/>
      <c r="J170" s="71"/>
      <c r="K170" s="70"/>
      <c r="L170" s="70"/>
      <c r="M170" s="70"/>
      <c r="N170" s="70"/>
      <c r="O170" s="72"/>
      <c r="P170" s="73"/>
      <c r="Q170" s="32"/>
      <c r="R170" s="69"/>
      <c r="S170" s="69"/>
      <c r="T170" s="69"/>
      <c r="U170" s="69"/>
      <c r="V170" s="69"/>
      <c r="W170" s="69"/>
      <c r="X170" s="69"/>
      <c r="Y170" s="69"/>
      <c r="Z170" s="69"/>
    </row>
    <row r="171" spans="1:26" ht="12.75" customHeight="1">
      <c r="A171" s="69"/>
      <c r="B171" s="69"/>
      <c r="C171" s="69"/>
      <c r="D171" s="69"/>
      <c r="E171" s="69"/>
      <c r="F171" s="69"/>
      <c r="G171" s="71"/>
      <c r="H171" s="71"/>
      <c r="I171" s="71"/>
      <c r="J171" s="71"/>
      <c r="K171" s="70"/>
      <c r="L171" s="70"/>
      <c r="M171" s="70"/>
      <c r="N171" s="70"/>
      <c r="O171" s="72"/>
      <c r="P171" s="73"/>
      <c r="Q171" s="32"/>
      <c r="R171" s="69"/>
      <c r="S171" s="69"/>
      <c r="T171" s="69"/>
      <c r="U171" s="69"/>
      <c r="V171" s="69"/>
      <c r="W171" s="69"/>
      <c r="X171" s="69"/>
      <c r="Y171" s="69"/>
      <c r="Z171" s="69"/>
    </row>
    <row r="172" spans="1:26" ht="12.75" customHeight="1">
      <c r="A172" s="69"/>
      <c r="B172" s="69"/>
      <c r="C172" s="69"/>
      <c r="D172" s="69"/>
      <c r="E172" s="69"/>
      <c r="F172" s="69"/>
      <c r="G172" s="71"/>
      <c r="H172" s="71"/>
      <c r="I172" s="71"/>
      <c r="J172" s="71"/>
      <c r="K172" s="70"/>
      <c r="L172" s="70"/>
      <c r="M172" s="70"/>
      <c r="N172" s="70"/>
      <c r="O172" s="72"/>
      <c r="P172" s="73"/>
      <c r="Q172" s="32"/>
      <c r="R172" s="69"/>
      <c r="S172" s="69"/>
      <c r="T172" s="69"/>
      <c r="U172" s="69"/>
      <c r="V172" s="69"/>
      <c r="W172" s="69"/>
      <c r="X172" s="69"/>
      <c r="Y172" s="69"/>
      <c r="Z172" s="69"/>
    </row>
    <row r="173" spans="1:26" ht="12.75" customHeight="1">
      <c r="A173" s="69"/>
      <c r="B173" s="69"/>
      <c r="C173" s="69"/>
      <c r="D173" s="69"/>
      <c r="E173" s="69"/>
      <c r="F173" s="69"/>
      <c r="G173" s="71"/>
      <c r="H173" s="71"/>
      <c r="I173" s="71"/>
      <c r="J173" s="71"/>
      <c r="K173" s="70"/>
      <c r="L173" s="70"/>
      <c r="M173" s="70"/>
      <c r="N173" s="70"/>
      <c r="O173" s="72"/>
      <c r="P173" s="73"/>
      <c r="Q173" s="32"/>
      <c r="R173" s="69"/>
      <c r="S173" s="69"/>
      <c r="T173" s="69"/>
      <c r="U173" s="69"/>
      <c r="V173" s="69"/>
      <c r="W173" s="69"/>
      <c r="X173" s="69"/>
      <c r="Y173" s="69"/>
      <c r="Z173" s="69"/>
    </row>
    <row r="174" spans="1:26" ht="12.75" customHeight="1">
      <c r="A174" s="69"/>
      <c r="B174" s="69"/>
      <c r="C174" s="69"/>
      <c r="D174" s="69"/>
      <c r="E174" s="69"/>
      <c r="F174" s="69"/>
      <c r="G174" s="71"/>
      <c r="H174" s="71"/>
      <c r="I174" s="71"/>
      <c r="J174" s="71"/>
      <c r="K174" s="70"/>
      <c r="L174" s="70"/>
      <c r="M174" s="70"/>
      <c r="N174" s="70"/>
      <c r="O174" s="72"/>
      <c r="P174" s="73"/>
      <c r="Q174" s="32"/>
      <c r="R174" s="69"/>
      <c r="S174" s="69"/>
      <c r="T174" s="69"/>
      <c r="U174" s="69"/>
      <c r="V174" s="69"/>
      <c r="W174" s="69"/>
      <c r="X174" s="69"/>
      <c r="Y174" s="69"/>
      <c r="Z174" s="69"/>
    </row>
    <row r="175" spans="1:26" ht="12.75" customHeight="1">
      <c r="A175" s="69"/>
      <c r="B175" s="69"/>
      <c r="C175" s="69"/>
      <c r="D175" s="69"/>
      <c r="E175" s="69"/>
      <c r="F175" s="69"/>
      <c r="G175" s="71"/>
      <c r="H175" s="71"/>
      <c r="I175" s="71"/>
      <c r="J175" s="71"/>
      <c r="K175" s="70"/>
      <c r="L175" s="70"/>
      <c r="M175" s="70"/>
      <c r="N175" s="70"/>
      <c r="O175" s="72"/>
      <c r="P175" s="73"/>
      <c r="Q175" s="32"/>
      <c r="R175" s="69"/>
      <c r="S175" s="69"/>
      <c r="T175" s="69"/>
      <c r="U175" s="69"/>
      <c r="V175" s="69"/>
      <c r="W175" s="69"/>
      <c r="X175" s="69"/>
      <c r="Y175" s="69"/>
      <c r="Z175" s="69"/>
    </row>
    <row r="176" spans="1:26" ht="12.75" customHeight="1">
      <c r="A176" s="69"/>
      <c r="B176" s="69"/>
      <c r="C176" s="69"/>
      <c r="D176" s="69"/>
      <c r="E176" s="69"/>
      <c r="F176" s="69"/>
      <c r="G176" s="71"/>
      <c r="H176" s="71"/>
      <c r="I176" s="71"/>
      <c r="J176" s="71"/>
      <c r="K176" s="70"/>
      <c r="L176" s="70"/>
      <c r="M176" s="70"/>
      <c r="N176" s="70"/>
      <c r="O176" s="72"/>
      <c r="P176" s="73"/>
      <c r="Q176" s="32"/>
      <c r="R176" s="69"/>
      <c r="S176" s="69"/>
      <c r="T176" s="69"/>
      <c r="U176" s="69"/>
      <c r="V176" s="69"/>
      <c r="W176" s="69"/>
      <c r="X176" s="69"/>
      <c r="Y176" s="69"/>
      <c r="Z176" s="69"/>
    </row>
    <row r="177" spans="1:26" ht="12.75" customHeight="1">
      <c r="A177" s="69"/>
      <c r="B177" s="69"/>
      <c r="C177" s="69"/>
      <c r="D177" s="69"/>
      <c r="E177" s="69"/>
      <c r="F177" s="69"/>
      <c r="G177" s="71"/>
      <c r="H177" s="71"/>
      <c r="I177" s="71"/>
      <c r="J177" s="71"/>
      <c r="K177" s="70"/>
      <c r="L177" s="70"/>
      <c r="M177" s="70"/>
      <c r="N177" s="70"/>
      <c r="O177" s="72"/>
      <c r="P177" s="73"/>
      <c r="Q177" s="32"/>
      <c r="R177" s="69"/>
      <c r="S177" s="69"/>
      <c r="T177" s="69"/>
      <c r="U177" s="69"/>
      <c r="V177" s="69"/>
      <c r="W177" s="69"/>
      <c r="X177" s="69"/>
      <c r="Y177" s="69"/>
      <c r="Z177" s="69"/>
    </row>
    <row r="178" spans="1:26" ht="12.75" customHeight="1">
      <c r="A178" s="69"/>
      <c r="B178" s="69"/>
      <c r="C178" s="69"/>
      <c r="D178" s="69"/>
      <c r="E178" s="69"/>
      <c r="F178" s="69"/>
      <c r="G178" s="71"/>
      <c r="H178" s="71"/>
      <c r="I178" s="71"/>
      <c r="J178" s="71"/>
      <c r="K178" s="70"/>
      <c r="L178" s="70"/>
      <c r="M178" s="70"/>
      <c r="N178" s="70"/>
      <c r="O178" s="72"/>
      <c r="P178" s="73"/>
      <c r="Q178" s="32"/>
      <c r="R178" s="69"/>
      <c r="S178" s="69"/>
      <c r="T178" s="69"/>
      <c r="U178" s="69"/>
      <c r="V178" s="69"/>
      <c r="W178" s="69"/>
      <c r="X178" s="69"/>
      <c r="Y178" s="69"/>
      <c r="Z178" s="69"/>
    </row>
    <row r="179" spans="1:26" ht="12.75" customHeight="1">
      <c r="A179" s="69"/>
      <c r="B179" s="69"/>
      <c r="C179" s="69"/>
      <c r="D179" s="69"/>
      <c r="E179" s="69"/>
      <c r="F179" s="69"/>
      <c r="G179" s="71"/>
      <c r="H179" s="71"/>
      <c r="I179" s="71"/>
      <c r="J179" s="71"/>
      <c r="K179" s="70"/>
      <c r="L179" s="70"/>
      <c r="M179" s="70"/>
      <c r="N179" s="70"/>
      <c r="O179" s="72"/>
      <c r="P179" s="73"/>
      <c r="Q179" s="32"/>
      <c r="R179" s="69"/>
      <c r="S179" s="69"/>
      <c r="T179" s="69"/>
      <c r="U179" s="69"/>
      <c r="V179" s="69"/>
      <c r="W179" s="69"/>
      <c r="X179" s="69"/>
      <c r="Y179" s="69"/>
      <c r="Z179" s="69"/>
    </row>
    <row r="180" spans="1:26" ht="12.75" customHeight="1">
      <c r="A180" s="69"/>
      <c r="B180" s="69"/>
      <c r="C180" s="69"/>
      <c r="D180" s="69"/>
      <c r="E180" s="69"/>
      <c r="F180" s="69"/>
      <c r="G180" s="71"/>
      <c r="H180" s="71"/>
      <c r="I180" s="71"/>
      <c r="J180" s="71"/>
      <c r="K180" s="70"/>
      <c r="L180" s="70"/>
      <c r="M180" s="70"/>
      <c r="N180" s="70"/>
      <c r="O180" s="72"/>
      <c r="P180" s="73"/>
      <c r="Q180" s="32"/>
      <c r="R180" s="69"/>
      <c r="S180" s="69"/>
      <c r="T180" s="69"/>
      <c r="U180" s="69"/>
      <c r="V180" s="69"/>
      <c r="W180" s="69"/>
      <c r="X180" s="69"/>
      <c r="Y180" s="69"/>
      <c r="Z180" s="69"/>
    </row>
    <row r="181" spans="1:26" ht="12.75" customHeight="1">
      <c r="A181" s="69"/>
      <c r="B181" s="69"/>
      <c r="C181" s="69"/>
      <c r="D181" s="69"/>
      <c r="E181" s="69"/>
      <c r="F181" s="69"/>
      <c r="G181" s="71"/>
      <c r="H181" s="71"/>
      <c r="I181" s="71"/>
      <c r="J181" s="71"/>
      <c r="K181" s="70"/>
      <c r="L181" s="70"/>
      <c r="M181" s="70"/>
      <c r="N181" s="70"/>
      <c r="O181" s="72"/>
      <c r="P181" s="73"/>
      <c r="Q181" s="32"/>
      <c r="R181" s="69"/>
      <c r="S181" s="69"/>
      <c r="T181" s="69"/>
      <c r="U181" s="69"/>
      <c r="V181" s="69"/>
      <c r="W181" s="69"/>
      <c r="X181" s="69"/>
      <c r="Y181" s="69"/>
      <c r="Z181" s="69"/>
    </row>
    <row r="182" spans="1:26" ht="12.75" customHeight="1">
      <c r="A182" s="69"/>
      <c r="B182" s="69"/>
      <c r="C182" s="69"/>
      <c r="D182" s="69"/>
      <c r="E182" s="69"/>
      <c r="F182" s="69"/>
      <c r="G182" s="71"/>
      <c r="H182" s="71"/>
      <c r="I182" s="71"/>
      <c r="J182" s="71"/>
      <c r="K182" s="70"/>
      <c r="L182" s="70"/>
      <c r="M182" s="70"/>
      <c r="N182" s="70"/>
      <c r="O182" s="72"/>
      <c r="P182" s="73"/>
      <c r="Q182" s="32"/>
      <c r="R182" s="69"/>
      <c r="S182" s="69"/>
      <c r="T182" s="69"/>
      <c r="U182" s="69"/>
      <c r="V182" s="69"/>
      <c r="W182" s="69"/>
      <c r="X182" s="69"/>
      <c r="Y182" s="69"/>
      <c r="Z182" s="69"/>
    </row>
    <row r="183" spans="1:26" ht="12.75" customHeight="1">
      <c r="A183" s="69"/>
      <c r="B183" s="69"/>
      <c r="C183" s="69"/>
      <c r="D183" s="69"/>
      <c r="E183" s="69"/>
      <c r="F183" s="69"/>
      <c r="G183" s="71"/>
      <c r="H183" s="71"/>
      <c r="I183" s="71"/>
      <c r="J183" s="71"/>
      <c r="K183" s="70"/>
      <c r="L183" s="70"/>
      <c r="M183" s="70"/>
      <c r="N183" s="70"/>
      <c r="O183" s="72"/>
      <c r="P183" s="73"/>
      <c r="Q183" s="32"/>
      <c r="R183" s="69"/>
      <c r="S183" s="69"/>
      <c r="T183" s="69"/>
      <c r="U183" s="69"/>
      <c r="V183" s="69"/>
      <c r="W183" s="69"/>
      <c r="X183" s="69"/>
      <c r="Y183" s="69"/>
      <c r="Z183" s="69"/>
    </row>
    <row r="184" spans="1:26" ht="12.75" customHeight="1">
      <c r="A184" s="69"/>
      <c r="B184" s="69"/>
      <c r="C184" s="69"/>
      <c r="D184" s="69"/>
      <c r="E184" s="69"/>
      <c r="F184" s="69"/>
      <c r="G184" s="71"/>
      <c r="H184" s="71"/>
      <c r="I184" s="71"/>
      <c r="J184" s="71"/>
      <c r="K184" s="70"/>
      <c r="L184" s="70"/>
      <c r="M184" s="70"/>
      <c r="N184" s="70"/>
      <c r="O184" s="72"/>
      <c r="P184" s="73"/>
      <c r="Q184" s="32"/>
      <c r="R184" s="69"/>
      <c r="S184" s="69"/>
      <c r="T184" s="69"/>
      <c r="U184" s="69"/>
      <c r="V184" s="69"/>
      <c r="W184" s="69"/>
      <c r="X184" s="69"/>
      <c r="Y184" s="69"/>
      <c r="Z184" s="69"/>
    </row>
    <row r="185" spans="1:26" ht="12.75" customHeight="1">
      <c r="A185" s="69"/>
      <c r="B185" s="69"/>
      <c r="C185" s="69"/>
      <c r="D185" s="69"/>
      <c r="E185" s="69"/>
      <c r="F185" s="69"/>
      <c r="G185" s="71"/>
      <c r="H185" s="71"/>
      <c r="I185" s="71"/>
      <c r="J185" s="71"/>
      <c r="K185" s="70"/>
      <c r="L185" s="70"/>
      <c r="M185" s="70"/>
      <c r="N185" s="70"/>
      <c r="O185" s="72"/>
      <c r="P185" s="73"/>
      <c r="Q185" s="32"/>
      <c r="R185" s="69"/>
      <c r="S185" s="69"/>
      <c r="T185" s="69"/>
      <c r="U185" s="69"/>
      <c r="V185" s="69"/>
      <c r="W185" s="69"/>
      <c r="X185" s="69"/>
      <c r="Y185" s="69"/>
      <c r="Z185" s="69"/>
    </row>
    <row r="186" spans="1:26" ht="12.75" customHeight="1">
      <c r="A186" s="69"/>
      <c r="B186" s="69"/>
      <c r="C186" s="69"/>
      <c r="D186" s="69"/>
      <c r="E186" s="69"/>
      <c r="F186" s="69"/>
      <c r="G186" s="71"/>
      <c r="H186" s="71"/>
      <c r="I186" s="71"/>
      <c r="J186" s="71"/>
      <c r="K186" s="70"/>
      <c r="L186" s="70"/>
      <c r="M186" s="70"/>
      <c r="N186" s="70"/>
      <c r="O186" s="72"/>
      <c r="P186" s="73"/>
      <c r="Q186" s="32"/>
      <c r="R186" s="69"/>
      <c r="S186" s="69"/>
      <c r="T186" s="69"/>
      <c r="U186" s="69"/>
      <c r="V186" s="69"/>
      <c r="W186" s="69"/>
      <c r="X186" s="69"/>
      <c r="Y186" s="69"/>
      <c r="Z186" s="69"/>
    </row>
    <row r="187" spans="1:26" ht="12.75" customHeight="1">
      <c r="A187" s="69"/>
      <c r="B187" s="69"/>
      <c r="C187" s="69"/>
      <c r="D187" s="69"/>
      <c r="E187" s="69"/>
      <c r="F187" s="69"/>
      <c r="G187" s="71"/>
      <c r="H187" s="71"/>
      <c r="I187" s="71"/>
      <c r="J187" s="71"/>
      <c r="K187" s="70"/>
      <c r="L187" s="70"/>
      <c r="M187" s="70"/>
      <c r="N187" s="70"/>
      <c r="O187" s="72"/>
      <c r="P187" s="73"/>
      <c r="Q187" s="32"/>
      <c r="R187" s="69"/>
      <c r="S187" s="69"/>
      <c r="T187" s="69"/>
      <c r="U187" s="69"/>
      <c r="V187" s="69"/>
      <c r="W187" s="69"/>
      <c r="X187" s="69"/>
      <c r="Y187" s="69"/>
      <c r="Z187" s="69"/>
    </row>
    <row r="188" spans="1:26" ht="12.75" customHeight="1">
      <c r="A188" s="69"/>
      <c r="B188" s="69"/>
      <c r="C188" s="69"/>
      <c r="D188" s="69"/>
      <c r="E188" s="69"/>
      <c r="F188" s="69"/>
      <c r="G188" s="71"/>
      <c r="H188" s="71"/>
      <c r="I188" s="71"/>
      <c r="J188" s="71"/>
      <c r="K188" s="70"/>
      <c r="L188" s="70"/>
      <c r="M188" s="70"/>
      <c r="N188" s="70"/>
      <c r="O188" s="72"/>
      <c r="P188" s="73"/>
      <c r="Q188" s="32"/>
      <c r="R188" s="69"/>
      <c r="S188" s="69"/>
      <c r="T188" s="69"/>
      <c r="U188" s="69"/>
      <c r="V188" s="69"/>
      <c r="W188" s="69"/>
      <c r="X188" s="69"/>
      <c r="Y188" s="69"/>
      <c r="Z188" s="69"/>
    </row>
    <row r="189" spans="1:26" ht="12.75" customHeight="1">
      <c r="A189" s="69"/>
      <c r="B189" s="69"/>
      <c r="C189" s="69"/>
      <c r="D189" s="69"/>
      <c r="E189" s="69"/>
      <c r="F189" s="69"/>
      <c r="G189" s="71"/>
      <c r="H189" s="71"/>
      <c r="I189" s="71"/>
      <c r="J189" s="71"/>
      <c r="K189" s="70"/>
      <c r="L189" s="70"/>
      <c r="M189" s="70"/>
      <c r="N189" s="70"/>
      <c r="O189" s="72"/>
      <c r="P189" s="73"/>
      <c r="Q189" s="32"/>
      <c r="R189" s="69"/>
      <c r="S189" s="69"/>
      <c r="T189" s="69"/>
      <c r="U189" s="69"/>
      <c r="V189" s="69"/>
      <c r="W189" s="69"/>
      <c r="X189" s="69"/>
      <c r="Y189" s="69"/>
      <c r="Z189" s="69"/>
    </row>
    <row r="190" spans="1:26" ht="12.75" customHeight="1">
      <c r="A190" s="69"/>
      <c r="B190" s="69"/>
      <c r="C190" s="69"/>
      <c r="D190" s="69"/>
      <c r="E190" s="69"/>
      <c r="F190" s="69"/>
      <c r="G190" s="71"/>
      <c r="H190" s="71"/>
      <c r="I190" s="71"/>
      <c r="J190" s="71"/>
      <c r="K190" s="70"/>
      <c r="L190" s="70"/>
      <c r="M190" s="70"/>
      <c r="N190" s="70"/>
      <c r="O190" s="72"/>
      <c r="P190" s="73"/>
      <c r="Q190" s="32"/>
      <c r="R190" s="69"/>
      <c r="S190" s="69"/>
      <c r="T190" s="69"/>
      <c r="U190" s="69"/>
      <c r="V190" s="69"/>
      <c r="W190" s="69"/>
      <c r="X190" s="69"/>
      <c r="Y190" s="69"/>
      <c r="Z190" s="69"/>
    </row>
    <row r="191" spans="1:26" ht="12.75" customHeight="1">
      <c r="A191" s="69"/>
      <c r="B191" s="69"/>
      <c r="C191" s="69"/>
      <c r="D191" s="69"/>
      <c r="E191" s="69"/>
      <c r="F191" s="69"/>
      <c r="G191" s="71"/>
      <c r="H191" s="71"/>
      <c r="I191" s="71"/>
      <c r="J191" s="71"/>
      <c r="K191" s="70"/>
      <c r="L191" s="70"/>
      <c r="M191" s="70"/>
      <c r="N191" s="70"/>
      <c r="O191" s="72"/>
      <c r="P191" s="73"/>
      <c r="Q191" s="32"/>
      <c r="R191" s="69"/>
      <c r="S191" s="69"/>
      <c r="T191" s="69"/>
      <c r="U191" s="69"/>
      <c r="V191" s="69"/>
      <c r="W191" s="69"/>
      <c r="X191" s="69"/>
      <c r="Y191" s="69"/>
      <c r="Z191" s="69"/>
    </row>
    <row r="192" spans="1:26" ht="12.75" customHeight="1">
      <c r="A192" s="69"/>
      <c r="B192" s="69"/>
      <c r="C192" s="69"/>
      <c r="D192" s="69"/>
      <c r="E192" s="69"/>
      <c r="F192" s="69"/>
      <c r="G192" s="71"/>
      <c r="H192" s="71"/>
      <c r="I192" s="71"/>
      <c r="J192" s="71"/>
      <c r="K192" s="70"/>
      <c r="L192" s="70"/>
      <c r="M192" s="70"/>
      <c r="N192" s="70"/>
      <c r="O192" s="72"/>
      <c r="P192" s="73"/>
      <c r="Q192" s="32"/>
      <c r="R192" s="69"/>
      <c r="S192" s="69"/>
      <c r="T192" s="69"/>
      <c r="U192" s="69"/>
      <c r="V192" s="69"/>
      <c r="W192" s="69"/>
      <c r="X192" s="69"/>
      <c r="Y192" s="69"/>
      <c r="Z192" s="69"/>
    </row>
    <row r="193" spans="1:26" ht="12.75" customHeight="1">
      <c r="A193" s="69"/>
      <c r="B193" s="69"/>
      <c r="C193" s="69"/>
      <c r="D193" s="69"/>
      <c r="E193" s="69"/>
      <c r="F193" s="69"/>
      <c r="G193" s="71"/>
      <c r="H193" s="71"/>
      <c r="I193" s="71"/>
      <c r="J193" s="71"/>
      <c r="K193" s="70"/>
      <c r="L193" s="70"/>
      <c r="M193" s="70"/>
      <c r="N193" s="70"/>
      <c r="O193" s="72"/>
      <c r="P193" s="73"/>
      <c r="Q193" s="32"/>
      <c r="R193" s="69"/>
      <c r="S193" s="69"/>
      <c r="T193" s="69"/>
      <c r="U193" s="69"/>
      <c r="V193" s="69"/>
      <c r="W193" s="69"/>
      <c r="X193" s="69"/>
      <c r="Y193" s="69"/>
      <c r="Z193" s="69"/>
    </row>
    <row r="194" spans="1:26" ht="12.75" customHeight="1">
      <c r="A194" s="69"/>
      <c r="B194" s="69"/>
      <c r="C194" s="69"/>
      <c r="D194" s="69"/>
      <c r="E194" s="69"/>
      <c r="F194" s="69"/>
      <c r="G194" s="71"/>
      <c r="H194" s="71"/>
      <c r="I194" s="71"/>
      <c r="J194" s="71"/>
      <c r="K194" s="70"/>
      <c r="L194" s="70"/>
      <c r="M194" s="70"/>
      <c r="N194" s="70"/>
      <c r="O194" s="72"/>
      <c r="P194" s="73"/>
      <c r="Q194" s="32"/>
      <c r="R194" s="69"/>
      <c r="S194" s="69"/>
      <c r="T194" s="69"/>
      <c r="U194" s="69"/>
      <c r="V194" s="69"/>
      <c r="W194" s="69"/>
      <c r="X194" s="69"/>
      <c r="Y194" s="69"/>
      <c r="Z194" s="69"/>
    </row>
    <row r="195" spans="1:26" ht="12.75" customHeight="1">
      <c r="A195" s="69"/>
      <c r="B195" s="69"/>
      <c r="C195" s="69"/>
      <c r="D195" s="69"/>
      <c r="E195" s="69"/>
      <c r="F195" s="69"/>
      <c r="G195" s="71"/>
      <c r="H195" s="71"/>
      <c r="I195" s="71"/>
      <c r="J195" s="71"/>
      <c r="K195" s="70"/>
      <c r="L195" s="70"/>
      <c r="M195" s="70"/>
      <c r="N195" s="70"/>
      <c r="O195" s="72"/>
      <c r="P195" s="73"/>
      <c r="Q195" s="32"/>
      <c r="R195" s="69"/>
      <c r="S195" s="69"/>
      <c r="T195" s="69"/>
      <c r="U195" s="69"/>
      <c r="V195" s="69"/>
      <c r="W195" s="69"/>
      <c r="X195" s="69"/>
      <c r="Y195" s="69"/>
      <c r="Z195" s="69"/>
    </row>
    <row r="196" spans="1:26" ht="12.75" customHeight="1">
      <c r="A196" s="69"/>
      <c r="B196" s="69"/>
      <c r="C196" s="69"/>
      <c r="D196" s="69"/>
      <c r="E196" s="69"/>
      <c r="F196" s="69"/>
      <c r="G196" s="71"/>
      <c r="H196" s="71"/>
      <c r="I196" s="71"/>
      <c r="J196" s="71"/>
      <c r="K196" s="70"/>
      <c r="L196" s="70"/>
      <c r="M196" s="70"/>
      <c r="N196" s="70"/>
      <c r="O196" s="72"/>
      <c r="P196" s="73"/>
      <c r="Q196" s="32"/>
      <c r="R196" s="69"/>
      <c r="S196" s="69"/>
      <c r="T196" s="69"/>
      <c r="U196" s="69"/>
      <c r="V196" s="69"/>
      <c r="W196" s="69"/>
      <c r="X196" s="69"/>
      <c r="Y196" s="69"/>
      <c r="Z196" s="69"/>
    </row>
    <row r="197" spans="1:26" ht="12.75" customHeight="1">
      <c r="A197" s="69"/>
      <c r="B197" s="69"/>
      <c r="C197" s="69"/>
      <c r="D197" s="69"/>
      <c r="E197" s="69"/>
      <c r="F197" s="69"/>
      <c r="G197" s="71"/>
      <c r="H197" s="71"/>
      <c r="I197" s="71"/>
      <c r="J197" s="71"/>
      <c r="K197" s="70"/>
      <c r="L197" s="70"/>
      <c r="M197" s="70"/>
      <c r="N197" s="70"/>
      <c r="O197" s="72"/>
      <c r="P197" s="73"/>
      <c r="Q197" s="32"/>
      <c r="R197" s="69"/>
      <c r="S197" s="69"/>
      <c r="T197" s="69"/>
      <c r="U197" s="69"/>
      <c r="V197" s="69"/>
      <c r="W197" s="69"/>
      <c r="X197" s="69"/>
      <c r="Y197" s="69"/>
      <c r="Z197" s="69"/>
    </row>
    <row r="198" spans="1:26" ht="12.75" customHeight="1">
      <c r="A198" s="69"/>
      <c r="B198" s="69"/>
      <c r="C198" s="69"/>
      <c r="D198" s="69"/>
      <c r="E198" s="69"/>
      <c r="F198" s="69"/>
      <c r="G198" s="71"/>
      <c r="H198" s="71"/>
      <c r="I198" s="71"/>
      <c r="J198" s="71"/>
      <c r="K198" s="70"/>
      <c r="L198" s="70"/>
      <c r="M198" s="70"/>
      <c r="N198" s="70"/>
      <c r="O198" s="72"/>
      <c r="P198" s="73"/>
      <c r="Q198" s="32"/>
      <c r="R198" s="69"/>
      <c r="S198" s="69"/>
      <c r="T198" s="69"/>
      <c r="U198" s="69"/>
      <c r="V198" s="69"/>
      <c r="W198" s="69"/>
      <c r="X198" s="69"/>
      <c r="Y198" s="69"/>
      <c r="Z198" s="69"/>
    </row>
    <row r="199" spans="1:26" ht="12.75" customHeight="1">
      <c r="A199" s="69"/>
      <c r="B199" s="69"/>
      <c r="C199" s="69"/>
      <c r="D199" s="69"/>
      <c r="E199" s="69"/>
      <c r="F199" s="69"/>
      <c r="G199" s="71"/>
      <c r="H199" s="71"/>
      <c r="I199" s="71"/>
      <c r="J199" s="71"/>
      <c r="K199" s="70"/>
      <c r="L199" s="70"/>
      <c r="M199" s="70"/>
      <c r="N199" s="70"/>
      <c r="O199" s="72"/>
      <c r="P199" s="73"/>
      <c r="Q199" s="32"/>
      <c r="R199" s="69"/>
      <c r="S199" s="69"/>
      <c r="T199" s="69"/>
      <c r="U199" s="69"/>
      <c r="V199" s="69"/>
      <c r="W199" s="69"/>
      <c r="X199" s="69"/>
      <c r="Y199" s="69"/>
      <c r="Z199" s="69"/>
    </row>
    <row r="200" spans="1:26" ht="12.75" customHeight="1">
      <c r="A200" s="69"/>
      <c r="B200" s="69"/>
      <c r="C200" s="69"/>
      <c r="D200" s="69"/>
      <c r="E200" s="69"/>
      <c r="F200" s="69"/>
      <c r="G200" s="71"/>
      <c r="H200" s="71"/>
      <c r="I200" s="71"/>
      <c r="J200" s="71"/>
      <c r="K200" s="70"/>
      <c r="L200" s="70"/>
      <c r="M200" s="70"/>
      <c r="N200" s="70"/>
      <c r="O200" s="72"/>
      <c r="P200" s="73"/>
      <c r="Q200" s="32"/>
      <c r="R200" s="69"/>
      <c r="S200" s="69"/>
      <c r="T200" s="69"/>
      <c r="U200" s="69"/>
      <c r="V200" s="69"/>
      <c r="W200" s="69"/>
      <c r="X200" s="69"/>
      <c r="Y200" s="69"/>
      <c r="Z200" s="69"/>
    </row>
    <row r="201" spans="1:26" ht="12.75" customHeight="1">
      <c r="A201" s="69"/>
      <c r="B201" s="69"/>
      <c r="C201" s="69"/>
      <c r="D201" s="69"/>
      <c r="E201" s="69"/>
      <c r="F201" s="69"/>
      <c r="G201" s="71"/>
      <c r="H201" s="71"/>
      <c r="I201" s="71"/>
      <c r="J201" s="71"/>
      <c r="K201" s="70"/>
      <c r="L201" s="70"/>
      <c r="M201" s="70"/>
      <c r="N201" s="70"/>
      <c r="O201" s="72"/>
      <c r="P201" s="73"/>
      <c r="Q201" s="32"/>
      <c r="R201" s="69"/>
      <c r="S201" s="69"/>
      <c r="T201" s="69"/>
      <c r="U201" s="69"/>
      <c r="V201" s="69"/>
      <c r="W201" s="69"/>
      <c r="X201" s="69"/>
      <c r="Y201" s="69"/>
      <c r="Z201" s="69"/>
    </row>
    <row r="202" spans="1:26" ht="12.75" customHeight="1">
      <c r="A202" s="69"/>
      <c r="B202" s="69"/>
      <c r="C202" s="69"/>
      <c r="D202" s="69"/>
      <c r="E202" s="69"/>
      <c r="F202" s="69"/>
      <c r="G202" s="71"/>
      <c r="H202" s="71"/>
      <c r="I202" s="71"/>
      <c r="J202" s="71"/>
      <c r="K202" s="70"/>
      <c r="L202" s="70"/>
      <c r="M202" s="70"/>
      <c r="N202" s="70"/>
      <c r="O202" s="72"/>
      <c r="P202" s="73"/>
      <c r="Q202" s="32"/>
      <c r="R202" s="69"/>
      <c r="S202" s="69"/>
      <c r="T202" s="69"/>
      <c r="U202" s="69"/>
      <c r="V202" s="69"/>
      <c r="W202" s="69"/>
      <c r="X202" s="69"/>
      <c r="Y202" s="69"/>
      <c r="Z202" s="69"/>
    </row>
    <row r="203" spans="1:26" ht="12.75" customHeight="1">
      <c r="A203" s="69"/>
      <c r="B203" s="69"/>
      <c r="C203" s="69"/>
      <c r="D203" s="69"/>
      <c r="E203" s="69"/>
      <c r="F203" s="69"/>
      <c r="G203" s="71"/>
      <c r="H203" s="71"/>
      <c r="I203" s="71"/>
      <c r="J203" s="71"/>
      <c r="K203" s="70"/>
      <c r="L203" s="70"/>
      <c r="M203" s="70"/>
      <c r="N203" s="70"/>
      <c r="O203" s="72"/>
      <c r="P203" s="73"/>
      <c r="Q203" s="32"/>
      <c r="R203" s="69"/>
      <c r="S203" s="69"/>
      <c r="T203" s="69"/>
      <c r="U203" s="69"/>
      <c r="V203" s="69"/>
      <c r="W203" s="69"/>
      <c r="X203" s="69"/>
      <c r="Y203" s="69"/>
      <c r="Z203" s="69"/>
    </row>
    <row r="204" spans="1:26" ht="12.75" customHeight="1">
      <c r="A204" s="69"/>
      <c r="B204" s="69"/>
      <c r="C204" s="69"/>
      <c r="D204" s="69"/>
      <c r="E204" s="69"/>
      <c r="F204" s="69"/>
      <c r="G204" s="71"/>
      <c r="H204" s="71"/>
      <c r="I204" s="71"/>
      <c r="J204" s="71"/>
      <c r="K204" s="70"/>
      <c r="L204" s="70"/>
      <c r="M204" s="70"/>
      <c r="N204" s="70"/>
      <c r="O204" s="72"/>
      <c r="P204" s="73"/>
      <c r="Q204" s="32"/>
      <c r="R204" s="69"/>
      <c r="S204" s="69"/>
      <c r="T204" s="69"/>
      <c r="U204" s="69"/>
      <c r="V204" s="69"/>
      <c r="W204" s="69"/>
      <c r="X204" s="69"/>
      <c r="Y204" s="69"/>
      <c r="Z204" s="69"/>
    </row>
    <row r="205" spans="1:26" ht="12.75" customHeight="1">
      <c r="A205" s="69"/>
      <c r="B205" s="69"/>
      <c r="C205" s="69"/>
      <c r="D205" s="69"/>
      <c r="E205" s="69"/>
      <c r="F205" s="69"/>
      <c r="G205" s="71"/>
      <c r="H205" s="71"/>
      <c r="I205" s="71"/>
      <c r="J205" s="71"/>
      <c r="K205" s="70"/>
      <c r="L205" s="70"/>
      <c r="M205" s="70"/>
      <c r="N205" s="70"/>
      <c r="O205" s="72"/>
      <c r="P205" s="73"/>
      <c r="Q205" s="32"/>
      <c r="R205" s="69"/>
      <c r="S205" s="69"/>
      <c r="T205" s="69"/>
      <c r="U205" s="69"/>
      <c r="V205" s="69"/>
      <c r="W205" s="69"/>
      <c r="X205" s="69"/>
      <c r="Y205" s="69"/>
      <c r="Z205" s="69"/>
    </row>
    <row r="206" spans="1:26" ht="12.75" customHeight="1">
      <c r="A206" s="69"/>
      <c r="B206" s="69"/>
      <c r="C206" s="69"/>
      <c r="D206" s="69"/>
      <c r="E206" s="69"/>
      <c r="F206" s="69"/>
      <c r="G206" s="71"/>
      <c r="H206" s="71"/>
      <c r="I206" s="71"/>
      <c r="J206" s="71"/>
      <c r="K206" s="70"/>
      <c r="L206" s="70"/>
      <c r="M206" s="70"/>
      <c r="N206" s="70"/>
      <c r="O206" s="72"/>
      <c r="P206" s="73"/>
      <c r="Q206" s="32"/>
      <c r="R206" s="69"/>
      <c r="S206" s="69"/>
      <c r="T206" s="69"/>
      <c r="U206" s="69"/>
      <c r="V206" s="69"/>
      <c r="W206" s="69"/>
      <c r="X206" s="69"/>
      <c r="Y206" s="69"/>
      <c r="Z206" s="69"/>
    </row>
    <row r="207" spans="1:26" ht="12.75" customHeight="1">
      <c r="A207" s="69"/>
      <c r="B207" s="69"/>
      <c r="C207" s="69"/>
      <c r="D207" s="69"/>
      <c r="E207" s="69"/>
      <c r="F207" s="69"/>
      <c r="G207" s="71"/>
      <c r="H207" s="71"/>
      <c r="I207" s="71"/>
      <c r="J207" s="71"/>
      <c r="K207" s="70"/>
      <c r="L207" s="70"/>
      <c r="M207" s="70"/>
      <c r="N207" s="70"/>
      <c r="O207" s="72"/>
      <c r="P207" s="73"/>
      <c r="Q207" s="32"/>
      <c r="R207" s="69"/>
      <c r="S207" s="69"/>
      <c r="T207" s="69"/>
      <c r="U207" s="69"/>
      <c r="V207" s="69"/>
      <c r="W207" s="69"/>
      <c r="X207" s="69"/>
      <c r="Y207" s="69"/>
      <c r="Z207" s="69"/>
    </row>
    <row r="208" spans="1:26" ht="12.75" customHeight="1">
      <c r="A208" s="69"/>
      <c r="B208" s="69"/>
      <c r="C208" s="69"/>
      <c r="D208" s="69"/>
      <c r="E208" s="69"/>
      <c r="F208" s="69"/>
      <c r="G208" s="71"/>
      <c r="H208" s="71"/>
      <c r="I208" s="71"/>
      <c r="J208" s="71"/>
      <c r="K208" s="70"/>
      <c r="L208" s="70"/>
      <c r="M208" s="70"/>
      <c r="N208" s="70"/>
      <c r="O208" s="72"/>
      <c r="P208" s="73"/>
      <c r="Q208" s="32"/>
      <c r="R208" s="69"/>
      <c r="S208" s="69"/>
      <c r="T208" s="69"/>
      <c r="U208" s="69"/>
      <c r="V208" s="69"/>
      <c r="W208" s="69"/>
      <c r="X208" s="69"/>
      <c r="Y208" s="69"/>
      <c r="Z208" s="69"/>
    </row>
    <row r="209" spans="1:26" ht="12.75" customHeight="1">
      <c r="A209" s="69"/>
      <c r="B209" s="69"/>
      <c r="C209" s="69"/>
      <c r="D209" s="69"/>
      <c r="E209" s="69"/>
      <c r="F209" s="69"/>
      <c r="G209" s="71"/>
      <c r="H209" s="71"/>
      <c r="I209" s="71"/>
      <c r="J209" s="71"/>
      <c r="K209" s="70"/>
      <c r="L209" s="70"/>
      <c r="M209" s="70"/>
      <c r="N209" s="70"/>
      <c r="O209" s="72"/>
      <c r="P209" s="73"/>
      <c r="Q209" s="32"/>
      <c r="R209" s="69"/>
      <c r="S209" s="69"/>
      <c r="T209" s="69"/>
      <c r="U209" s="69"/>
      <c r="V209" s="69"/>
      <c r="W209" s="69"/>
      <c r="X209" s="69"/>
      <c r="Y209" s="69"/>
      <c r="Z209" s="69"/>
    </row>
    <row r="210" spans="1:26" ht="12.75" customHeight="1">
      <c r="A210" s="69"/>
      <c r="B210" s="69"/>
      <c r="C210" s="69"/>
      <c r="D210" s="69"/>
      <c r="E210" s="69"/>
      <c r="F210" s="69"/>
      <c r="G210" s="71"/>
      <c r="H210" s="71"/>
      <c r="I210" s="71"/>
      <c r="J210" s="71"/>
      <c r="K210" s="70"/>
      <c r="L210" s="70"/>
      <c r="M210" s="70"/>
      <c r="N210" s="70"/>
      <c r="O210" s="72"/>
      <c r="P210" s="73"/>
      <c r="Q210" s="32"/>
      <c r="R210" s="69"/>
      <c r="S210" s="69"/>
      <c r="T210" s="69"/>
      <c r="U210" s="69"/>
      <c r="V210" s="69"/>
      <c r="W210" s="69"/>
      <c r="X210" s="69"/>
      <c r="Y210" s="69"/>
      <c r="Z210" s="69"/>
    </row>
    <row r="211" spans="1:26" ht="12.75" customHeight="1">
      <c r="A211" s="69"/>
      <c r="B211" s="69"/>
      <c r="C211" s="69"/>
      <c r="D211" s="69"/>
      <c r="E211" s="69"/>
      <c r="F211" s="69"/>
      <c r="G211" s="71"/>
      <c r="H211" s="71"/>
      <c r="I211" s="71"/>
      <c r="J211" s="71"/>
      <c r="K211" s="70"/>
      <c r="L211" s="70"/>
      <c r="M211" s="70"/>
      <c r="N211" s="70"/>
      <c r="O211" s="72"/>
      <c r="P211" s="73"/>
      <c r="Q211" s="32"/>
      <c r="R211" s="69"/>
      <c r="S211" s="69"/>
      <c r="T211" s="69"/>
      <c r="U211" s="69"/>
      <c r="V211" s="69"/>
      <c r="W211" s="69"/>
      <c r="X211" s="69"/>
      <c r="Y211" s="69"/>
      <c r="Z211" s="69"/>
    </row>
    <row r="212" spans="1:26" ht="12.75" customHeight="1">
      <c r="A212" s="69"/>
      <c r="B212" s="69"/>
      <c r="C212" s="69"/>
      <c r="D212" s="69"/>
      <c r="E212" s="69"/>
      <c r="F212" s="69"/>
      <c r="G212" s="71"/>
      <c r="H212" s="71"/>
      <c r="I212" s="71"/>
      <c r="J212" s="71"/>
      <c r="K212" s="70"/>
      <c r="L212" s="70"/>
      <c r="M212" s="70"/>
      <c r="N212" s="70"/>
      <c r="O212" s="72"/>
      <c r="P212" s="73"/>
      <c r="Q212" s="32"/>
      <c r="R212" s="69"/>
      <c r="S212" s="69"/>
      <c r="T212" s="69"/>
      <c r="U212" s="69"/>
      <c r="V212" s="69"/>
      <c r="W212" s="69"/>
      <c r="X212" s="69"/>
      <c r="Y212" s="69"/>
      <c r="Z212" s="69"/>
    </row>
    <row r="213" spans="1:26" ht="12.75" customHeight="1">
      <c r="A213" s="69"/>
      <c r="B213" s="69"/>
      <c r="C213" s="69"/>
      <c r="D213" s="69"/>
      <c r="E213" s="69"/>
      <c r="F213" s="69"/>
      <c r="G213" s="71"/>
      <c r="H213" s="71"/>
      <c r="I213" s="71"/>
      <c r="J213" s="71"/>
      <c r="K213" s="70"/>
      <c r="L213" s="70"/>
      <c r="M213" s="70"/>
      <c r="N213" s="70"/>
      <c r="O213" s="72"/>
      <c r="P213" s="73"/>
      <c r="Q213" s="32"/>
      <c r="R213" s="69"/>
      <c r="S213" s="69"/>
      <c r="T213" s="69"/>
      <c r="U213" s="69"/>
      <c r="V213" s="69"/>
      <c r="W213" s="69"/>
      <c r="X213" s="69"/>
      <c r="Y213" s="69"/>
      <c r="Z213" s="69"/>
    </row>
    <row r="214" spans="1:26" ht="12.75" customHeight="1">
      <c r="A214" s="69"/>
      <c r="B214" s="69"/>
      <c r="C214" s="69"/>
      <c r="D214" s="69"/>
      <c r="E214" s="69"/>
      <c r="F214" s="69"/>
      <c r="G214" s="71"/>
      <c r="H214" s="71"/>
      <c r="I214" s="71"/>
      <c r="J214" s="71"/>
      <c r="K214" s="70"/>
      <c r="L214" s="70"/>
      <c r="M214" s="70"/>
      <c r="N214" s="70"/>
      <c r="O214" s="72"/>
      <c r="P214" s="73"/>
      <c r="Q214" s="32"/>
      <c r="R214" s="69"/>
      <c r="S214" s="69"/>
      <c r="T214" s="69"/>
      <c r="U214" s="69"/>
      <c r="V214" s="69"/>
      <c r="W214" s="69"/>
      <c r="X214" s="69"/>
      <c r="Y214" s="69"/>
      <c r="Z214" s="69"/>
    </row>
    <row r="215" spans="1:26" ht="12.75" customHeight="1">
      <c r="A215" s="69"/>
      <c r="B215" s="69"/>
      <c r="C215" s="69"/>
      <c r="D215" s="69"/>
      <c r="E215" s="69"/>
      <c r="F215" s="69"/>
      <c r="G215" s="71"/>
      <c r="H215" s="71"/>
      <c r="I215" s="71"/>
      <c r="J215" s="71"/>
      <c r="K215" s="70"/>
      <c r="L215" s="70"/>
      <c r="M215" s="70"/>
      <c r="N215" s="70"/>
      <c r="O215" s="72"/>
      <c r="P215" s="73"/>
      <c r="Q215" s="32"/>
      <c r="R215" s="69"/>
      <c r="S215" s="69"/>
      <c r="T215" s="69"/>
      <c r="U215" s="69"/>
      <c r="V215" s="69"/>
      <c r="W215" s="69"/>
      <c r="X215" s="69"/>
      <c r="Y215" s="69"/>
      <c r="Z215" s="69"/>
    </row>
    <row r="216" spans="1:26" ht="12.75" customHeight="1">
      <c r="A216" s="69"/>
      <c r="B216" s="69"/>
      <c r="C216" s="69"/>
      <c r="D216" s="69"/>
      <c r="E216" s="69"/>
      <c r="F216" s="69"/>
      <c r="G216" s="71"/>
      <c r="H216" s="71"/>
      <c r="I216" s="71"/>
      <c r="J216" s="71"/>
      <c r="K216" s="70"/>
      <c r="L216" s="70"/>
      <c r="M216" s="70"/>
      <c r="N216" s="70"/>
      <c r="O216" s="72"/>
      <c r="P216" s="73"/>
      <c r="Q216" s="32"/>
      <c r="R216" s="69"/>
      <c r="S216" s="69"/>
      <c r="T216" s="69"/>
      <c r="U216" s="69"/>
      <c r="V216" s="69"/>
      <c r="W216" s="69"/>
      <c r="X216" s="69"/>
      <c r="Y216" s="69"/>
      <c r="Z216" s="69"/>
    </row>
    <row r="217" spans="1:26" ht="12.75" customHeight="1">
      <c r="A217" s="69"/>
      <c r="B217" s="69"/>
      <c r="C217" s="69"/>
      <c r="D217" s="69"/>
      <c r="E217" s="69"/>
      <c r="F217" s="69"/>
      <c r="G217" s="71"/>
      <c r="H217" s="71"/>
      <c r="I217" s="71"/>
      <c r="J217" s="71"/>
      <c r="K217" s="70"/>
      <c r="L217" s="70"/>
      <c r="M217" s="70"/>
      <c r="N217" s="70"/>
      <c r="O217" s="72"/>
      <c r="P217" s="73"/>
      <c r="Q217" s="32"/>
      <c r="R217" s="69"/>
      <c r="S217" s="69"/>
      <c r="T217" s="69"/>
      <c r="U217" s="69"/>
      <c r="V217" s="69"/>
      <c r="W217" s="69"/>
      <c r="X217" s="69"/>
      <c r="Y217" s="69"/>
      <c r="Z217" s="69"/>
    </row>
    <row r="218" spans="1:26" ht="12.75" customHeight="1">
      <c r="A218" s="69"/>
      <c r="B218" s="69"/>
      <c r="C218" s="69"/>
      <c r="D218" s="69"/>
      <c r="E218" s="69"/>
      <c r="F218" s="69"/>
      <c r="G218" s="71"/>
      <c r="H218" s="71"/>
      <c r="I218" s="71"/>
      <c r="J218" s="71"/>
      <c r="K218" s="70"/>
      <c r="L218" s="70"/>
      <c r="M218" s="70"/>
      <c r="N218" s="70"/>
      <c r="O218" s="72"/>
      <c r="P218" s="73"/>
      <c r="Q218" s="32"/>
      <c r="R218" s="69"/>
      <c r="S218" s="69"/>
      <c r="T218" s="69"/>
      <c r="U218" s="69"/>
      <c r="V218" s="69"/>
      <c r="W218" s="69"/>
      <c r="X218" s="69"/>
      <c r="Y218" s="69"/>
      <c r="Z218" s="69"/>
    </row>
    <row r="219" spans="1:26" ht="12.75" customHeight="1">
      <c r="A219" s="69"/>
      <c r="B219" s="69"/>
      <c r="C219" s="69"/>
      <c r="D219" s="69"/>
      <c r="E219" s="69"/>
      <c r="F219" s="69"/>
      <c r="G219" s="71"/>
      <c r="H219" s="71"/>
      <c r="I219" s="71"/>
      <c r="J219" s="71"/>
      <c r="K219" s="70"/>
      <c r="L219" s="70"/>
      <c r="M219" s="70"/>
      <c r="N219" s="70"/>
      <c r="O219" s="72"/>
      <c r="P219" s="73"/>
      <c r="Q219" s="32"/>
      <c r="R219" s="69"/>
      <c r="S219" s="69"/>
      <c r="T219" s="69"/>
      <c r="U219" s="69"/>
      <c r="V219" s="69"/>
      <c r="W219" s="69"/>
      <c r="X219" s="69"/>
      <c r="Y219" s="69"/>
      <c r="Z219" s="69"/>
    </row>
    <row r="220" spans="1:26" ht="12.75" customHeight="1">
      <c r="A220" s="69"/>
      <c r="B220" s="69"/>
      <c r="C220" s="69"/>
      <c r="D220" s="69"/>
      <c r="E220" s="69"/>
      <c r="F220" s="69"/>
      <c r="G220" s="71"/>
      <c r="H220" s="71"/>
      <c r="I220" s="71"/>
      <c r="J220" s="71"/>
      <c r="K220" s="70"/>
      <c r="L220" s="70"/>
      <c r="M220" s="70"/>
      <c r="N220" s="70"/>
      <c r="O220" s="72"/>
      <c r="P220" s="73"/>
      <c r="Q220" s="32"/>
      <c r="R220" s="69"/>
      <c r="S220" s="69"/>
      <c r="T220" s="69"/>
      <c r="U220" s="69"/>
      <c r="V220" s="69"/>
      <c r="W220" s="69"/>
      <c r="X220" s="69"/>
      <c r="Y220" s="69"/>
      <c r="Z220" s="69"/>
    </row>
    <row r="221" spans="1:26" ht="12.75" customHeight="1">
      <c r="A221" s="69"/>
      <c r="B221" s="69"/>
      <c r="C221" s="69"/>
      <c r="D221" s="69"/>
      <c r="E221" s="69"/>
      <c r="F221" s="69"/>
      <c r="G221" s="71"/>
      <c r="H221" s="71"/>
      <c r="I221" s="71"/>
      <c r="J221" s="71"/>
      <c r="K221" s="70"/>
      <c r="L221" s="70"/>
      <c r="M221" s="70"/>
      <c r="N221" s="70"/>
      <c r="O221" s="72"/>
      <c r="P221" s="73"/>
      <c r="Q221" s="32"/>
      <c r="R221" s="69"/>
      <c r="S221" s="69"/>
      <c r="T221" s="69"/>
      <c r="U221" s="69"/>
      <c r="V221" s="69"/>
      <c r="W221" s="69"/>
      <c r="X221" s="69"/>
      <c r="Y221" s="69"/>
      <c r="Z221" s="69"/>
    </row>
    <row r="222" spans="1:26" ht="12.75" customHeight="1">
      <c r="A222" s="69"/>
      <c r="B222" s="69"/>
      <c r="C222" s="69"/>
      <c r="D222" s="69"/>
      <c r="E222" s="69"/>
      <c r="F222" s="69"/>
      <c r="G222" s="71"/>
      <c r="H222" s="71"/>
      <c r="I222" s="71"/>
      <c r="J222" s="71"/>
      <c r="K222" s="70"/>
      <c r="L222" s="70"/>
      <c r="M222" s="70"/>
      <c r="N222" s="70"/>
      <c r="O222" s="72"/>
      <c r="P222" s="73"/>
      <c r="Q222" s="32"/>
      <c r="R222" s="69"/>
      <c r="S222" s="69"/>
      <c r="T222" s="69"/>
      <c r="U222" s="69"/>
      <c r="V222" s="69"/>
      <c r="W222" s="69"/>
      <c r="X222" s="69"/>
      <c r="Y222" s="69"/>
      <c r="Z222" s="69"/>
    </row>
    <row r="223" spans="1:26" ht="12.75" customHeight="1">
      <c r="A223" s="69"/>
      <c r="B223" s="69"/>
      <c r="C223" s="69"/>
      <c r="D223" s="69"/>
      <c r="E223" s="69"/>
      <c r="F223" s="69"/>
      <c r="G223" s="71"/>
      <c r="H223" s="71"/>
      <c r="I223" s="71"/>
      <c r="J223" s="71"/>
      <c r="K223" s="70"/>
      <c r="L223" s="70"/>
      <c r="M223" s="70"/>
      <c r="N223" s="70"/>
      <c r="O223" s="72"/>
      <c r="P223" s="73"/>
      <c r="Q223" s="32"/>
      <c r="R223" s="69"/>
      <c r="S223" s="69"/>
      <c r="T223" s="69"/>
      <c r="U223" s="69"/>
      <c r="V223" s="69"/>
      <c r="W223" s="69"/>
      <c r="X223" s="69"/>
      <c r="Y223" s="69"/>
      <c r="Z223" s="69"/>
    </row>
    <row r="224" spans="1:26" ht="12.75" customHeight="1">
      <c r="A224" s="69"/>
      <c r="B224" s="69"/>
      <c r="C224" s="69"/>
      <c r="D224" s="69"/>
      <c r="E224" s="69"/>
      <c r="F224" s="69"/>
      <c r="G224" s="71"/>
      <c r="H224" s="71"/>
      <c r="I224" s="71"/>
      <c r="J224" s="71"/>
      <c r="K224" s="70"/>
      <c r="L224" s="70"/>
      <c r="M224" s="70"/>
      <c r="N224" s="70"/>
      <c r="O224" s="72"/>
      <c r="P224" s="73"/>
      <c r="Q224" s="32"/>
      <c r="R224" s="69"/>
      <c r="S224" s="69"/>
      <c r="T224" s="69"/>
      <c r="U224" s="69"/>
      <c r="V224" s="69"/>
      <c r="W224" s="69"/>
      <c r="X224" s="69"/>
      <c r="Y224" s="69"/>
      <c r="Z224" s="69"/>
    </row>
    <row r="225" spans="1:26" ht="12.75" customHeight="1">
      <c r="A225" s="69"/>
      <c r="B225" s="69"/>
      <c r="C225" s="69"/>
      <c r="D225" s="69"/>
      <c r="E225" s="69"/>
      <c r="F225" s="69"/>
      <c r="G225" s="71"/>
      <c r="H225" s="71"/>
      <c r="I225" s="71"/>
      <c r="J225" s="71"/>
      <c r="K225" s="70"/>
      <c r="L225" s="70"/>
      <c r="M225" s="70"/>
      <c r="N225" s="70"/>
      <c r="O225" s="72"/>
      <c r="P225" s="73"/>
      <c r="Q225" s="32"/>
      <c r="R225" s="69"/>
      <c r="S225" s="69"/>
      <c r="T225" s="69"/>
      <c r="U225" s="69"/>
      <c r="V225" s="69"/>
      <c r="W225" s="69"/>
      <c r="X225" s="69"/>
      <c r="Y225" s="69"/>
      <c r="Z225" s="69"/>
    </row>
    <row r="226" spans="1:26" ht="12.75" customHeight="1">
      <c r="A226" s="69"/>
      <c r="B226" s="69"/>
      <c r="C226" s="69"/>
      <c r="D226" s="69"/>
      <c r="E226" s="69"/>
      <c r="F226" s="69"/>
      <c r="G226" s="71"/>
      <c r="H226" s="71"/>
      <c r="I226" s="71"/>
      <c r="J226" s="71"/>
      <c r="K226" s="70"/>
      <c r="L226" s="70"/>
      <c r="M226" s="70"/>
      <c r="N226" s="70"/>
      <c r="O226" s="72"/>
      <c r="P226" s="73"/>
      <c r="Q226" s="32"/>
      <c r="R226" s="69"/>
      <c r="S226" s="69"/>
      <c r="T226" s="69"/>
      <c r="U226" s="69"/>
      <c r="V226" s="69"/>
      <c r="W226" s="69"/>
      <c r="X226" s="69"/>
      <c r="Y226" s="69"/>
      <c r="Z226" s="69"/>
    </row>
    <row r="227" spans="1:26" ht="12.75" customHeight="1">
      <c r="A227" s="69"/>
      <c r="B227" s="69"/>
      <c r="C227" s="69"/>
      <c r="D227" s="69"/>
      <c r="E227" s="69"/>
      <c r="F227" s="69"/>
      <c r="G227" s="71"/>
      <c r="H227" s="71"/>
      <c r="I227" s="71"/>
      <c r="J227" s="71"/>
      <c r="K227" s="70"/>
      <c r="L227" s="70"/>
      <c r="M227" s="70"/>
      <c r="N227" s="70"/>
      <c r="O227" s="72"/>
      <c r="P227" s="73"/>
      <c r="Q227" s="32"/>
      <c r="R227" s="69"/>
      <c r="S227" s="69"/>
      <c r="T227" s="69"/>
      <c r="U227" s="69"/>
      <c r="V227" s="69"/>
      <c r="W227" s="69"/>
      <c r="X227" s="69"/>
      <c r="Y227" s="69"/>
      <c r="Z227" s="69"/>
    </row>
    <row r="228" spans="1:26" ht="12.75" customHeight="1">
      <c r="A228" s="69"/>
      <c r="B228" s="69"/>
      <c r="C228" s="69"/>
      <c r="D228" s="69"/>
      <c r="E228" s="69"/>
      <c r="F228" s="69"/>
      <c r="G228" s="71"/>
      <c r="H228" s="71"/>
      <c r="I228" s="71"/>
      <c r="J228" s="71"/>
      <c r="K228" s="70"/>
      <c r="L228" s="70"/>
      <c r="M228" s="70"/>
      <c r="N228" s="70"/>
      <c r="O228" s="72"/>
      <c r="P228" s="73"/>
      <c r="Q228" s="32"/>
      <c r="R228" s="69"/>
      <c r="S228" s="69"/>
      <c r="T228" s="69"/>
      <c r="U228" s="69"/>
      <c r="V228" s="69"/>
      <c r="W228" s="69"/>
      <c r="X228" s="69"/>
      <c r="Y228" s="69"/>
      <c r="Z228" s="69"/>
    </row>
    <row r="229" spans="1:26" ht="12.75" customHeight="1">
      <c r="A229" s="69"/>
      <c r="B229" s="69"/>
      <c r="C229" s="69"/>
      <c r="D229" s="69"/>
      <c r="E229" s="69"/>
      <c r="F229" s="69"/>
      <c r="G229" s="71"/>
      <c r="H229" s="71"/>
      <c r="I229" s="71"/>
      <c r="J229" s="71"/>
      <c r="K229" s="70"/>
      <c r="L229" s="70"/>
      <c r="M229" s="70"/>
      <c r="N229" s="70"/>
      <c r="O229" s="72"/>
      <c r="P229" s="73"/>
      <c r="Q229" s="32"/>
      <c r="R229" s="69"/>
      <c r="S229" s="69"/>
      <c r="T229" s="69"/>
      <c r="U229" s="69"/>
      <c r="V229" s="69"/>
      <c r="W229" s="69"/>
      <c r="X229" s="69"/>
      <c r="Y229" s="69"/>
      <c r="Z229" s="69"/>
    </row>
    <row r="230" spans="1:26" ht="12.75" customHeight="1">
      <c r="A230" s="69"/>
      <c r="B230" s="69"/>
      <c r="C230" s="69"/>
      <c r="D230" s="69"/>
      <c r="E230" s="69"/>
      <c r="F230" s="69"/>
      <c r="G230" s="71"/>
      <c r="H230" s="71"/>
      <c r="I230" s="71"/>
      <c r="J230" s="71"/>
      <c r="K230" s="70"/>
      <c r="L230" s="70"/>
      <c r="M230" s="70"/>
      <c r="N230" s="70"/>
      <c r="O230" s="72"/>
      <c r="P230" s="73"/>
      <c r="Q230" s="32"/>
      <c r="R230" s="69"/>
      <c r="S230" s="69"/>
      <c r="T230" s="69"/>
      <c r="U230" s="69"/>
      <c r="V230" s="69"/>
      <c r="W230" s="69"/>
      <c r="X230" s="69"/>
      <c r="Y230" s="69"/>
      <c r="Z230" s="69"/>
    </row>
    <row r="231" spans="1:26" ht="12.75" customHeight="1">
      <c r="A231" s="69"/>
      <c r="B231" s="69"/>
      <c r="C231" s="69"/>
      <c r="D231" s="69"/>
      <c r="E231" s="69"/>
      <c r="F231" s="69"/>
      <c r="G231" s="71"/>
      <c r="H231" s="71"/>
      <c r="I231" s="71"/>
      <c r="J231" s="71"/>
      <c r="K231" s="70"/>
      <c r="L231" s="70"/>
      <c r="M231" s="70"/>
      <c r="N231" s="70"/>
      <c r="O231" s="72"/>
      <c r="P231" s="73"/>
      <c r="Q231" s="32"/>
      <c r="R231" s="69"/>
      <c r="S231" s="69"/>
      <c r="T231" s="69"/>
      <c r="U231" s="69"/>
      <c r="V231" s="69"/>
      <c r="W231" s="69"/>
      <c r="X231" s="69"/>
      <c r="Y231" s="69"/>
      <c r="Z231" s="69"/>
    </row>
    <row r="232" spans="1:26" ht="12.75" customHeight="1">
      <c r="A232" s="69"/>
      <c r="B232" s="69"/>
      <c r="C232" s="69"/>
      <c r="D232" s="69"/>
      <c r="E232" s="69"/>
      <c r="F232" s="69"/>
      <c r="G232" s="71"/>
      <c r="H232" s="71"/>
      <c r="I232" s="71"/>
      <c r="J232" s="71"/>
      <c r="K232" s="70"/>
      <c r="L232" s="70"/>
      <c r="M232" s="70"/>
      <c r="N232" s="70"/>
      <c r="O232" s="72"/>
      <c r="P232" s="73"/>
      <c r="Q232" s="32"/>
      <c r="R232" s="69"/>
      <c r="S232" s="69"/>
      <c r="T232" s="69"/>
      <c r="U232" s="69"/>
      <c r="V232" s="69"/>
      <c r="W232" s="69"/>
      <c r="X232" s="69"/>
      <c r="Y232" s="69"/>
      <c r="Z232" s="69"/>
    </row>
    <row r="233" spans="1:26" ht="12.75" customHeight="1">
      <c r="A233" s="69"/>
      <c r="B233" s="69"/>
      <c r="C233" s="69"/>
      <c r="D233" s="69"/>
      <c r="E233" s="69"/>
      <c r="F233" s="69"/>
      <c r="G233" s="71"/>
      <c r="H233" s="71"/>
      <c r="I233" s="71"/>
      <c r="J233" s="71"/>
      <c r="K233" s="70"/>
      <c r="L233" s="70"/>
      <c r="M233" s="70"/>
      <c r="N233" s="70"/>
      <c r="O233" s="72"/>
      <c r="P233" s="73"/>
      <c r="Q233" s="32"/>
      <c r="R233" s="69"/>
      <c r="S233" s="69"/>
      <c r="T233" s="69"/>
      <c r="U233" s="69"/>
      <c r="V233" s="69"/>
      <c r="W233" s="69"/>
      <c r="X233" s="69"/>
      <c r="Y233" s="69"/>
      <c r="Z233" s="69"/>
    </row>
    <row r="234" spans="1:26" ht="12.75" customHeight="1">
      <c r="A234" s="69"/>
      <c r="B234" s="69"/>
      <c r="C234" s="69"/>
      <c r="D234" s="69"/>
      <c r="E234" s="69"/>
      <c r="F234" s="69"/>
      <c r="G234" s="71"/>
      <c r="H234" s="71"/>
      <c r="I234" s="71"/>
      <c r="J234" s="71"/>
      <c r="K234" s="70"/>
      <c r="L234" s="70"/>
      <c r="M234" s="70"/>
      <c r="N234" s="70"/>
      <c r="O234" s="72"/>
      <c r="P234" s="73"/>
      <c r="Q234" s="32"/>
      <c r="R234" s="69"/>
      <c r="S234" s="69"/>
      <c r="T234" s="69"/>
      <c r="U234" s="69"/>
      <c r="V234" s="69"/>
      <c r="W234" s="69"/>
      <c r="X234" s="69"/>
      <c r="Y234" s="69"/>
      <c r="Z234" s="69"/>
    </row>
    <row r="235" spans="1:26" ht="12.75" customHeight="1">
      <c r="A235" s="69"/>
      <c r="B235" s="69"/>
      <c r="C235" s="69"/>
      <c r="D235" s="69"/>
      <c r="E235" s="69"/>
      <c r="F235" s="69"/>
      <c r="G235" s="71"/>
      <c r="H235" s="71"/>
      <c r="I235" s="71"/>
      <c r="J235" s="71"/>
      <c r="K235" s="70"/>
      <c r="L235" s="70"/>
      <c r="M235" s="70"/>
      <c r="N235" s="70"/>
      <c r="O235" s="72"/>
      <c r="P235" s="73"/>
      <c r="Q235" s="32"/>
      <c r="R235" s="69"/>
      <c r="S235" s="69"/>
      <c r="T235" s="69"/>
      <c r="U235" s="69"/>
      <c r="V235" s="69"/>
      <c r="W235" s="69"/>
      <c r="X235" s="69"/>
      <c r="Y235" s="69"/>
      <c r="Z235" s="69"/>
    </row>
    <row r="236" spans="1:26" ht="12.75" customHeight="1">
      <c r="A236" s="69"/>
      <c r="B236" s="69"/>
      <c r="C236" s="69"/>
      <c r="D236" s="69"/>
      <c r="E236" s="69"/>
      <c r="F236" s="69"/>
      <c r="G236" s="71"/>
      <c r="H236" s="71"/>
      <c r="I236" s="71"/>
      <c r="J236" s="71"/>
      <c r="K236" s="70"/>
      <c r="L236" s="70"/>
      <c r="M236" s="70"/>
      <c r="N236" s="70"/>
      <c r="O236" s="72"/>
      <c r="P236" s="73"/>
      <c r="Q236" s="32"/>
      <c r="R236" s="69"/>
      <c r="S236" s="69"/>
      <c r="T236" s="69"/>
      <c r="U236" s="69"/>
      <c r="V236" s="69"/>
      <c r="W236" s="69"/>
      <c r="X236" s="69"/>
      <c r="Y236" s="69"/>
      <c r="Z236" s="69"/>
    </row>
    <row r="237" spans="1:26" ht="12.75" customHeight="1">
      <c r="A237" s="69"/>
      <c r="B237" s="69"/>
      <c r="C237" s="69"/>
      <c r="D237" s="69"/>
      <c r="E237" s="69"/>
      <c r="F237" s="69"/>
      <c r="G237" s="71"/>
      <c r="H237" s="71"/>
      <c r="I237" s="71"/>
      <c r="J237" s="71"/>
      <c r="K237" s="70"/>
      <c r="L237" s="70"/>
      <c r="M237" s="70"/>
      <c r="N237" s="70"/>
      <c r="O237" s="72"/>
      <c r="P237" s="73"/>
      <c r="Q237" s="32"/>
      <c r="R237" s="69"/>
      <c r="S237" s="69"/>
      <c r="T237" s="69"/>
      <c r="U237" s="69"/>
      <c r="V237" s="69"/>
      <c r="W237" s="69"/>
      <c r="X237" s="69"/>
      <c r="Y237" s="69"/>
      <c r="Z237" s="69"/>
    </row>
    <row r="238" spans="1:26" ht="12.75" customHeight="1">
      <c r="A238" s="69"/>
      <c r="B238" s="69"/>
      <c r="C238" s="69"/>
      <c r="D238" s="69"/>
      <c r="E238" s="69"/>
      <c r="F238" s="69"/>
      <c r="G238" s="71"/>
      <c r="H238" s="71"/>
      <c r="I238" s="71"/>
      <c r="J238" s="71"/>
      <c r="K238" s="70"/>
      <c r="L238" s="70"/>
      <c r="M238" s="70"/>
      <c r="N238" s="70"/>
      <c r="O238" s="72"/>
      <c r="P238" s="73"/>
      <c r="Q238" s="32"/>
      <c r="R238" s="69"/>
      <c r="S238" s="69"/>
      <c r="T238" s="69"/>
      <c r="U238" s="69"/>
      <c r="V238" s="69"/>
      <c r="W238" s="69"/>
      <c r="X238" s="69"/>
      <c r="Y238" s="69"/>
      <c r="Z238" s="69"/>
    </row>
    <row r="239" spans="1:26" ht="12.75" customHeight="1">
      <c r="A239" s="69"/>
      <c r="B239" s="69"/>
      <c r="C239" s="69"/>
      <c r="D239" s="69"/>
      <c r="E239" s="69"/>
      <c r="F239" s="69"/>
      <c r="G239" s="71"/>
      <c r="H239" s="71"/>
      <c r="I239" s="71"/>
      <c r="J239" s="71"/>
      <c r="K239" s="70"/>
      <c r="L239" s="70"/>
      <c r="M239" s="70"/>
      <c r="N239" s="70"/>
      <c r="O239" s="72"/>
      <c r="P239" s="73"/>
      <c r="Q239" s="32"/>
      <c r="R239" s="69"/>
      <c r="S239" s="69"/>
      <c r="T239" s="69"/>
      <c r="U239" s="69"/>
      <c r="V239" s="69"/>
      <c r="W239" s="69"/>
      <c r="X239" s="69"/>
      <c r="Y239" s="69"/>
      <c r="Z239" s="69"/>
    </row>
    <row r="240" spans="1:26" ht="12.75" customHeight="1">
      <c r="A240" s="69"/>
      <c r="B240" s="69"/>
      <c r="C240" s="69"/>
      <c r="D240" s="69"/>
      <c r="E240" s="69"/>
      <c r="F240" s="69"/>
      <c r="G240" s="71"/>
      <c r="H240" s="71"/>
      <c r="I240" s="71"/>
      <c r="J240" s="71"/>
      <c r="K240" s="70"/>
      <c r="L240" s="70"/>
      <c r="M240" s="70"/>
      <c r="N240" s="70"/>
      <c r="O240" s="72"/>
      <c r="P240" s="73"/>
      <c r="Q240" s="32"/>
      <c r="R240" s="69"/>
      <c r="S240" s="69"/>
      <c r="T240" s="69"/>
      <c r="U240" s="69"/>
      <c r="V240" s="69"/>
      <c r="W240" s="69"/>
      <c r="X240" s="69"/>
      <c r="Y240" s="69"/>
      <c r="Z240" s="69"/>
    </row>
    <row r="241" spans="1:26" ht="12.75" customHeight="1">
      <c r="A241" s="69"/>
      <c r="B241" s="69"/>
      <c r="C241" s="69"/>
      <c r="D241" s="69"/>
      <c r="E241" s="69"/>
      <c r="F241" s="69"/>
      <c r="G241" s="71"/>
      <c r="H241" s="71"/>
      <c r="I241" s="71"/>
      <c r="J241" s="71"/>
      <c r="K241" s="70"/>
      <c r="L241" s="70"/>
      <c r="M241" s="70"/>
      <c r="N241" s="70"/>
      <c r="O241" s="72"/>
      <c r="P241" s="73"/>
      <c r="Q241" s="32"/>
      <c r="R241" s="69"/>
      <c r="S241" s="69"/>
      <c r="T241" s="69"/>
      <c r="U241" s="69"/>
      <c r="V241" s="69"/>
      <c r="W241" s="69"/>
      <c r="X241" s="69"/>
      <c r="Y241" s="69"/>
      <c r="Z241" s="69"/>
    </row>
    <row r="242" spans="1:26" ht="12.75" customHeight="1">
      <c r="A242" s="69"/>
      <c r="B242" s="69"/>
      <c r="C242" s="69"/>
      <c r="D242" s="69"/>
      <c r="E242" s="69"/>
      <c r="F242" s="69"/>
      <c r="G242" s="71"/>
      <c r="H242" s="71"/>
      <c r="I242" s="71"/>
      <c r="J242" s="71"/>
      <c r="K242" s="70"/>
      <c r="L242" s="70"/>
      <c r="M242" s="70"/>
      <c r="N242" s="70"/>
      <c r="O242" s="72"/>
      <c r="P242" s="73"/>
      <c r="Q242" s="32"/>
      <c r="R242" s="69"/>
      <c r="S242" s="69"/>
      <c r="T242" s="69"/>
      <c r="U242" s="69"/>
      <c r="V242" s="69"/>
      <c r="W242" s="69"/>
      <c r="X242" s="69"/>
      <c r="Y242" s="69"/>
      <c r="Z242" s="69"/>
    </row>
    <row r="243" spans="1:26" ht="12.75" customHeight="1">
      <c r="A243" s="69"/>
      <c r="B243" s="69"/>
      <c r="C243" s="69"/>
      <c r="D243" s="69"/>
      <c r="E243" s="69"/>
      <c r="F243" s="69"/>
      <c r="G243" s="71"/>
      <c r="H243" s="71"/>
      <c r="I243" s="71"/>
      <c r="J243" s="71"/>
      <c r="K243" s="70"/>
      <c r="L243" s="70"/>
      <c r="M243" s="70"/>
      <c r="N243" s="70"/>
      <c r="O243" s="72"/>
      <c r="P243" s="73"/>
      <c r="Q243" s="32"/>
      <c r="R243" s="69"/>
      <c r="S243" s="69"/>
      <c r="T243" s="69"/>
      <c r="U243" s="69"/>
      <c r="V243" s="69"/>
      <c r="W243" s="69"/>
      <c r="X243" s="69"/>
      <c r="Y243" s="69"/>
      <c r="Z243" s="69"/>
    </row>
    <row r="244" spans="1:26" ht="12.75" customHeight="1">
      <c r="A244" s="69"/>
      <c r="B244" s="69"/>
      <c r="C244" s="69"/>
      <c r="D244" s="69"/>
      <c r="E244" s="69"/>
      <c r="F244" s="69"/>
      <c r="G244" s="71"/>
      <c r="H244" s="71"/>
      <c r="I244" s="71"/>
      <c r="J244" s="71"/>
      <c r="K244" s="70"/>
      <c r="L244" s="70"/>
      <c r="M244" s="70"/>
      <c r="N244" s="70"/>
      <c r="O244" s="72"/>
      <c r="P244" s="73"/>
      <c r="Q244" s="32"/>
      <c r="R244" s="69"/>
      <c r="S244" s="69"/>
      <c r="T244" s="69"/>
      <c r="U244" s="69"/>
      <c r="V244" s="69"/>
      <c r="W244" s="69"/>
      <c r="X244" s="69"/>
      <c r="Y244" s="69"/>
      <c r="Z244" s="69"/>
    </row>
    <row r="245" spans="1:26" ht="12.75" customHeight="1">
      <c r="A245" s="69"/>
      <c r="B245" s="69"/>
      <c r="C245" s="69"/>
      <c r="D245" s="69"/>
      <c r="E245" s="69"/>
      <c r="F245" s="69"/>
      <c r="G245" s="71"/>
      <c r="H245" s="71"/>
      <c r="I245" s="71"/>
      <c r="J245" s="71"/>
      <c r="K245" s="70"/>
      <c r="L245" s="70"/>
      <c r="M245" s="70"/>
      <c r="N245" s="70"/>
      <c r="O245" s="72"/>
      <c r="P245" s="73"/>
      <c r="Q245" s="32"/>
      <c r="R245" s="69"/>
      <c r="S245" s="69"/>
      <c r="T245" s="69"/>
      <c r="U245" s="69"/>
      <c r="V245" s="69"/>
      <c r="W245" s="69"/>
      <c r="X245" s="69"/>
      <c r="Y245" s="69"/>
      <c r="Z245" s="69"/>
    </row>
    <row r="246" spans="1:26" ht="12.75" customHeight="1">
      <c r="A246" s="69"/>
      <c r="B246" s="69"/>
      <c r="C246" s="69"/>
      <c r="D246" s="69"/>
      <c r="E246" s="69"/>
      <c r="F246" s="69"/>
      <c r="G246" s="71"/>
      <c r="H246" s="71"/>
      <c r="I246" s="71"/>
      <c r="J246" s="71"/>
      <c r="K246" s="70"/>
      <c r="L246" s="70"/>
      <c r="M246" s="70"/>
      <c r="N246" s="70"/>
      <c r="O246" s="72"/>
      <c r="P246" s="73"/>
      <c r="Q246" s="32"/>
      <c r="R246" s="69"/>
      <c r="S246" s="69"/>
      <c r="T246" s="69"/>
      <c r="U246" s="69"/>
      <c r="V246" s="69"/>
      <c r="W246" s="69"/>
      <c r="X246" s="69"/>
      <c r="Y246" s="69"/>
      <c r="Z246" s="69"/>
    </row>
    <row r="247" spans="1:26" ht="12.75" customHeight="1">
      <c r="A247" s="69"/>
      <c r="B247" s="69"/>
      <c r="C247" s="69"/>
      <c r="D247" s="69"/>
      <c r="E247" s="69"/>
      <c r="F247" s="69"/>
      <c r="G247" s="71"/>
      <c r="H247" s="71"/>
      <c r="I247" s="71"/>
      <c r="J247" s="71"/>
      <c r="K247" s="70"/>
      <c r="L247" s="70"/>
      <c r="M247" s="70"/>
      <c r="N247" s="70"/>
      <c r="O247" s="72"/>
      <c r="P247" s="73"/>
      <c r="Q247" s="32"/>
      <c r="R247" s="69"/>
      <c r="S247" s="69"/>
      <c r="T247" s="69"/>
      <c r="U247" s="69"/>
      <c r="V247" s="69"/>
      <c r="W247" s="69"/>
      <c r="X247" s="69"/>
      <c r="Y247" s="69"/>
      <c r="Z247" s="69"/>
    </row>
    <row r="248" spans="1:26" ht="12.75" customHeight="1">
      <c r="A248" s="69"/>
      <c r="B248" s="69"/>
      <c r="C248" s="69"/>
      <c r="D248" s="69"/>
      <c r="E248" s="69"/>
      <c r="F248" s="69"/>
      <c r="G248" s="71"/>
      <c r="H248" s="71"/>
      <c r="I248" s="71"/>
      <c r="J248" s="71"/>
      <c r="K248" s="70"/>
      <c r="L248" s="70"/>
      <c r="M248" s="70"/>
      <c r="N248" s="70"/>
      <c r="O248" s="72"/>
      <c r="P248" s="73"/>
      <c r="Q248" s="32"/>
      <c r="R248" s="69"/>
      <c r="S248" s="69"/>
      <c r="T248" s="69"/>
      <c r="U248" s="69"/>
      <c r="V248" s="69"/>
      <c r="W248" s="69"/>
      <c r="X248" s="69"/>
      <c r="Y248" s="69"/>
      <c r="Z248" s="69"/>
    </row>
    <row r="249" spans="1:26" ht="12.75" customHeight="1">
      <c r="A249" s="69"/>
      <c r="B249" s="69"/>
      <c r="C249" s="69"/>
      <c r="D249" s="69"/>
      <c r="E249" s="69"/>
      <c r="F249" s="69"/>
      <c r="G249" s="71"/>
      <c r="H249" s="71"/>
      <c r="I249" s="71"/>
      <c r="J249" s="71"/>
      <c r="K249" s="70"/>
      <c r="L249" s="70"/>
      <c r="M249" s="70"/>
      <c r="N249" s="70"/>
      <c r="O249" s="72"/>
      <c r="P249" s="73"/>
      <c r="Q249" s="32"/>
      <c r="R249" s="69"/>
      <c r="S249" s="69"/>
      <c r="T249" s="69"/>
      <c r="U249" s="69"/>
      <c r="V249" s="69"/>
      <c r="W249" s="69"/>
      <c r="X249" s="69"/>
      <c r="Y249" s="69"/>
      <c r="Z249" s="69"/>
    </row>
    <row r="250" spans="1:26" ht="12.75" customHeight="1">
      <c r="A250" s="69"/>
      <c r="B250" s="69"/>
      <c r="C250" s="69"/>
      <c r="D250" s="69"/>
      <c r="E250" s="69"/>
      <c r="F250" s="69"/>
      <c r="G250" s="71"/>
      <c r="H250" s="71"/>
      <c r="I250" s="71"/>
      <c r="J250" s="71"/>
      <c r="K250" s="70"/>
      <c r="L250" s="70"/>
      <c r="M250" s="70"/>
      <c r="N250" s="70"/>
      <c r="O250" s="72"/>
      <c r="P250" s="73"/>
      <c r="Q250" s="32"/>
      <c r="R250" s="69"/>
      <c r="S250" s="69"/>
      <c r="T250" s="69"/>
      <c r="U250" s="69"/>
      <c r="V250" s="69"/>
      <c r="W250" s="69"/>
      <c r="X250" s="69"/>
      <c r="Y250" s="69"/>
      <c r="Z250" s="69"/>
    </row>
    <row r="251" spans="1:26" ht="12.75" customHeight="1">
      <c r="A251" s="69"/>
      <c r="B251" s="69"/>
      <c r="C251" s="69"/>
      <c r="D251" s="69"/>
      <c r="E251" s="69"/>
      <c r="F251" s="69"/>
      <c r="G251" s="71"/>
      <c r="H251" s="71"/>
      <c r="I251" s="71"/>
      <c r="J251" s="71"/>
      <c r="K251" s="70"/>
      <c r="L251" s="70"/>
      <c r="M251" s="70"/>
      <c r="N251" s="70"/>
      <c r="O251" s="72"/>
      <c r="P251" s="73"/>
      <c r="Q251" s="32"/>
      <c r="R251" s="69"/>
      <c r="S251" s="69"/>
      <c r="T251" s="69"/>
      <c r="U251" s="69"/>
      <c r="V251" s="69"/>
      <c r="W251" s="69"/>
      <c r="X251" s="69"/>
      <c r="Y251" s="69"/>
      <c r="Z251" s="69"/>
    </row>
    <row r="252" spans="1:26" ht="12.75" customHeight="1">
      <c r="A252" s="69"/>
      <c r="B252" s="69"/>
      <c r="C252" s="69"/>
      <c r="D252" s="69"/>
      <c r="E252" s="69"/>
      <c r="F252" s="69"/>
      <c r="G252" s="71"/>
      <c r="H252" s="71"/>
      <c r="I252" s="71"/>
      <c r="J252" s="71"/>
      <c r="K252" s="70"/>
      <c r="L252" s="70"/>
      <c r="M252" s="70"/>
      <c r="N252" s="70"/>
      <c r="O252" s="72"/>
      <c r="P252" s="73"/>
      <c r="Q252" s="32"/>
      <c r="R252" s="69"/>
      <c r="S252" s="69"/>
      <c r="T252" s="69"/>
      <c r="U252" s="69"/>
      <c r="V252" s="69"/>
      <c r="W252" s="69"/>
      <c r="X252" s="69"/>
      <c r="Y252" s="69"/>
      <c r="Z252" s="69"/>
    </row>
    <row r="253" spans="1:26" ht="12.75" customHeight="1">
      <c r="A253" s="69"/>
      <c r="B253" s="69"/>
      <c r="C253" s="69"/>
      <c r="D253" s="69"/>
      <c r="E253" s="69"/>
      <c r="F253" s="69"/>
      <c r="G253" s="71"/>
      <c r="H253" s="71"/>
      <c r="I253" s="71"/>
      <c r="J253" s="71"/>
      <c r="K253" s="70"/>
      <c r="L253" s="70"/>
      <c r="M253" s="70"/>
      <c r="N253" s="70"/>
      <c r="O253" s="72"/>
      <c r="P253" s="73"/>
      <c r="Q253" s="32"/>
      <c r="R253" s="69"/>
      <c r="S253" s="69"/>
      <c r="T253" s="69"/>
      <c r="U253" s="69"/>
      <c r="V253" s="69"/>
      <c r="W253" s="69"/>
      <c r="X253" s="69"/>
      <c r="Y253" s="69"/>
      <c r="Z253" s="69"/>
    </row>
    <row r="254" spans="1:26" ht="12.75" customHeight="1">
      <c r="A254" s="69"/>
      <c r="B254" s="69"/>
      <c r="C254" s="69"/>
      <c r="D254" s="69"/>
      <c r="E254" s="69"/>
      <c r="F254" s="69"/>
      <c r="G254" s="71"/>
      <c r="H254" s="71"/>
      <c r="I254" s="71"/>
      <c r="J254" s="71"/>
      <c r="K254" s="70"/>
      <c r="L254" s="70"/>
      <c r="M254" s="70"/>
      <c r="N254" s="70"/>
      <c r="O254" s="72"/>
      <c r="P254" s="73"/>
      <c r="Q254" s="32"/>
      <c r="R254" s="69"/>
      <c r="S254" s="69"/>
      <c r="T254" s="69"/>
      <c r="U254" s="69"/>
      <c r="V254" s="69"/>
      <c r="W254" s="69"/>
      <c r="X254" s="69"/>
      <c r="Y254" s="69"/>
      <c r="Z254" s="69"/>
    </row>
    <row r="255" spans="1:26" ht="12.75" customHeight="1">
      <c r="A255" s="69"/>
      <c r="B255" s="69"/>
      <c r="C255" s="69"/>
      <c r="D255" s="69"/>
      <c r="E255" s="69"/>
      <c r="F255" s="69"/>
      <c r="G255" s="71"/>
      <c r="H255" s="71"/>
      <c r="I255" s="71"/>
      <c r="J255" s="71"/>
      <c r="K255" s="70"/>
      <c r="L255" s="70"/>
      <c r="M255" s="70"/>
      <c r="N255" s="70"/>
      <c r="O255" s="72"/>
      <c r="P255" s="73"/>
      <c r="Q255" s="32"/>
      <c r="R255" s="69"/>
      <c r="S255" s="69"/>
      <c r="T255" s="69"/>
      <c r="U255" s="69"/>
      <c r="V255" s="69"/>
      <c r="W255" s="69"/>
      <c r="X255" s="69"/>
      <c r="Y255" s="69"/>
      <c r="Z255" s="69"/>
    </row>
    <row r="256" spans="1:26" ht="12.75" customHeight="1">
      <c r="A256" s="69"/>
      <c r="B256" s="69"/>
      <c r="C256" s="69"/>
      <c r="D256" s="69"/>
      <c r="E256" s="69"/>
      <c r="F256" s="69"/>
      <c r="G256" s="71"/>
      <c r="H256" s="71"/>
      <c r="I256" s="71"/>
      <c r="J256" s="71"/>
      <c r="K256" s="70"/>
      <c r="L256" s="70"/>
      <c r="M256" s="70"/>
      <c r="N256" s="70"/>
      <c r="O256" s="72"/>
      <c r="P256" s="73"/>
      <c r="Q256" s="32"/>
      <c r="R256" s="69"/>
      <c r="S256" s="69"/>
      <c r="T256" s="69"/>
      <c r="U256" s="69"/>
      <c r="V256" s="69"/>
      <c r="W256" s="69"/>
      <c r="X256" s="69"/>
      <c r="Y256" s="69"/>
      <c r="Z256" s="69"/>
    </row>
    <row r="257" spans="1:26" ht="12.75" customHeight="1">
      <c r="A257" s="69"/>
      <c r="B257" s="69"/>
      <c r="C257" s="69"/>
      <c r="D257" s="69"/>
      <c r="E257" s="69"/>
      <c r="F257" s="69"/>
      <c r="G257" s="71"/>
      <c r="H257" s="71"/>
      <c r="I257" s="71"/>
      <c r="J257" s="71"/>
      <c r="K257" s="70"/>
      <c r="L257" s="70"/>
      <c r="M257" s="70"/>
      <c r="N257" s="70"/>
      <c r="O257" s="72"/>
      <c r="P257" s="73"/>
      <c r="Q257" s="32"/>
      <c r="R257" s="69"/>
      <c r="S257" s="69"/>
      <c r="T257" s="69"/>
      <c r="U257" s="69"/>
      <c r="V257" s="69"/>
      <c r="W257" s="69"/>
      <c r="X257" s="69"/>
      <c r="Y257" s="69"/>
      <c r="Z257" s="69"/>
    </row>
    <row r="258" spans="1:26" ht="12.75" customHeight="1">
      <c r="A258" s="69"/>
      <c r="B258" s="69"/>
      <c r="C258" s="69"/>
      <c r="D258" s="69"/>
      <c r="E258" s="69"/>
      <c r="F258" s="69"/>
      <c r="G258" s="71"/>
      <c r="H258" s="71"/>
      <c r="I258" s="71"/>
      <c r="J258" s="71"/>
      <c r="K258" s="70"/>
      <c r="L258" s="70"/>
      <c r="M258" s="70"/>
      <c r="N258" s="70"/>
      <c r="O258" s="72"/>
      <c r="P258" s="73"/>
      <c r="Q258" s="32"/>
      <c r="R258" s="69"/>
      <c r="S258" s="69"/>
      <c r="T258" s="69"/>
      <c r="U258" s="69"/>
      <c r="V258" s="69"/>
      <c r="W258" s="69"/>
      <c r="X258" s="69"/>
      <c r="Y258" s="69"/>
      <c r="Z258" s="69"/>
    </row>
    <row r="259" spans="1:26" ht="12.75" customHeight="1">
      <c r="A259" s="69"/>
      <c r="B259" s="69"/>
      <c r="C259" s="69"/>
      <c r="D259" s="69"/>
      <c r="E259" s="69"/>
      <c r="F259" s="69"/>
      <c r="G259" s="71"/>
      <c r="H259" s="71"/>
      <c r="I259" s="71"/>
      <c r="J259" s="71"/>
      <c r="K259" s="70"/>
      <c r="L259" s="70"/>
      <c r="M259" s="70"/>
      <c r="N259" s="70"/>
      <c r="O259" s="72"/>
      <c r="P259" s="73"/>
      <c r="Q259" s="32"/>
      <c r="R259" s="69"/>
      <c r="S259" s="69"/>
      <c r="T259" s="69"/>
      <c r="U259" s="69"/>
      <c r="V259" s="69"/>
      <c r="W259" s="69"/>
      <c r="X259" s="69"/>
      <c r="Y259" s="69"/>
      <c r="Z259" s="69"/>
    </row>
    <row r="260" spans="1:26" ht="12.75" customHeight="1">
      <c r="A260" s="69"/>
      <c r="B260" s="69"/>
      <c r="C260" s="69"/>
      <c r="D260" s="69"/>
      <c r="E260" s="69"/>
      <c r="F260" s="69"/>
      <c r="G260" s="71"/>
      <c r="H260" s="71"/>
      <c r="I260" s="71"/>
      <c r="J260" s="71"/>
      <c r="K260" s="70"/>
      <c r="L260" s="70"/>
      <c r="M260" s="70"/>
      <c r="N260" s="70"/>
      <c r="O260" s="72"/>
      <c r="P260" s="73"/>
      <c r="Q260" s="32"/>
      <c r="R260" s="69"/>
      <c r="S260" s="69"/>
      <c r="T260" s="69"/>
      <c r="U260" s="69"/>
      <c r="V260" s="69"/>
      <c r="W260" s="69"/>
      <c r="X260" s="69"/>
      <c r="Y260" s="69"/>
      <c r="Z260" s="69"/>
    </row>
    <row r="261" spans="1:26" ht="12.75" customHeight="1">
      <c r="A261" s="69"/>
      <c r="B261" s="69"/>
      <c r="C261" s="69"/>
      <c r="D261" s="69"/>
      <c r="E261" s="69"/>
      <c r="F261" s="69"/>
      <c r="G261" s="71"/>
      <c r="H261" s="71"/>
      <c r="I261" s="71"/>
      <c r="J261" s="71"/>
      <c r="K261" s="70"/>
      <c r="L261" s="70"/>
      <c r="M261" s="70"/>
      <c r="N261" s="70"/>
      <c r="O261" s="72"/>
      <c r="P261" s="73"/>
      <c r="Q261" s="32"/>
      <c r="R261" s="69"/>
      <c r="S261" s="69"/>
      <c r="T261" s="69"/>
      <c r="U261" s="69"/>
      <c r="V261" s="69"/>
      <c r="W261" s="69"/>
      <c r="X261" s="69"/>
      <c r="Y261" s="69"/>
      <c r="Z261" s="69"/>
    </row>
    <row r="262" spans="1:26" ht="12.75" customHeight="1">
      <c r="A262" s="69"/>
      <c r="B262" s="69"/>
      <c r="C262" s="69"/>
      <c r="D262" s="69"/>
      <c r="E262" s="69"/>
      <c r="F262" s="69"/>
      <c r="G262" s="71"/>
      <c r="H262" s="71"/>
      <c r="I262" s="71"/>
      <c r="J262" s="71"/>
      <c r="K262" s="70"/>
      <c r="L262" s="70"/>
      <c r="M262" s="70"/>
      <c r="N262" s="70"/>
      <c r="O262" s="72"/>
      <c r="P262" s="73"/>
      <c r="Q262" s="32"/>
      <c r="R262" s="69"/>
      <c r="S262" s="69"/>
      <c r="T262" s="69"/>
      <c r="U262" s="69"/>
      <c r="V262" s="69"/>
      <c r="W262" s="69"/>
      <c r="X262" s="69"/>
      <c r="Y262" s="69"/>
      <c r="Z262" s="69"/>
    </row>
    <row r="263" spans="1:26" ht="12.75" customHeight="1">
      <c r="A263" s="69"/>
      <c r="B263" s="69"/>
      <c r="C263" s="69"/>
      <c r="D263" s="69"/>
      <c r="E263" s="69"/>
      <c r="F263" s="69"/>
      <c r="G263" s="71"/>
      <c r="H263" s="71"/>
      <c r="I263" s="71"/>
      <c r="J263" s="71"/>
      <c r="K263" s="70"/>
      <c r="L263" s="70"/>
      <c r="M263" s="70"/>
      <c r="N263" s="70"/>
      <c r="O263" s="72"/>
      <c r="P263" s="73"/>
      <c r="Q263" s="32"/>
      <c r="R263" s="69"/>
      <c r="S263" s="69"/>
      <c r="T263" s="69"/>
      <c r="U263" s="69"/>
      <c r="V263" s="69"/>
      <c r="W263" s="69"/>
      <c r="X263" s="69"/>
      <c r="Y263" s="69"/>
      <c r="Z263" s="69"/>
    </row>
    <row r="264" spans="1:26" ht="12.75" customHeight="1">
      <c r="A264" s="69"/>
      <c r="B264" s="69"/>
      <c r="C264" s="69"/>
      <c r="D264" s="69"/>
      <c r="E264" s="69"/>
      <c r="F264" s="69"/>
      <c r="G264" s="71"/>
      <c r="H264" s="71"/>
      <c r="I264" s="71"/>
      <c r="J264" s="71"/>
      <c r="K264" s="70"/>
      <c r="L264" s="70"/>
      <c r="M264" s="70"/>
      <c r="N264" s="70"/>
      <c r="O264" s="72"/>
      <c r="P264" s="73"/>
      <c r="Q264" s="32"/>
      <c r="R264" s="69"/>
      <c r="S264" s="69"/>
      <c r="T264" s="69"/>
      <c r="U264" s="69"/>
      <c r="V264" s="69"/>
      <c r="W264" s="69"/>
      <c r="X264" s="69"/>
      <c r="Y264" s="69"/>
      <c r="Z264" s="69"/>
    </row>
    <row r="265" spans="1:26" ht="12.75" customHeight="1">
      <c r="A265" s="69"/>
      <c r="B265" s="69"/>
      <c r="C265" s="69"/>
      <c r="D265" s="69"/>
      <c r="E265" s="69"/>
      <c r="F265" s="69"/>
      <c r="G265" s="71"/>
      <c r="H265" s="71"/>
      <c r="I265" s="71"/>
      <c r="J265" s="71"/>
      <c r="K265" s="70"/>
      <c r="L265" s="70"/>
      <c r="M265" s="70"/>
      <c r="N265" s="70"/>
      <c r="O265" s="72"/>
      <c r="P265" s="73"/>
      <c r="Q265" s="32"/>
      <c r="R265" s="69"/>
      <c r="S265" s="69"/>
      <c r="T265" s="69"/>
      <c r="U265" s="69"/>
      <c r="V265" s="69"/>
      <c r="W265" s="69"/>
      <c r="X265" s="69"/>
      <c r="Y265" s="69"/>
      <c r="Z265" s="69"/>
    </row>
    <row r="266" spans="1:26" ht="12.75" customHeight="1">
      <c r="A266" s="69"/>
      <c r="B266" s="69"/>
      <c r="C266" s="69"/>
      <c r="D266" s="69"/>
      <c r="E266" s="69"/>
      <c r="F266" s="69"/>
      <c r="G266" s="71"/>
      <c r="H266" s="71"/>
      <c r="I266" s="71"/>
      <c r="J266" s="71"/>
      <c r="K266" s="70"/>
      <c r="L266" s="70"/>
      <c r="M266" s="70"/>
      <c r="N266" s="70"/>
      <c r="O266" s="72"/>
      <c r="P266" s="73"/>
      <c r="Q266" s="32"/>
      <c r="R266" s="69"/>
      <c r="S266" s="69"/>
      <c r="T266" s="69"/>
      <c r="U266" s="69"/>
      <c r="V266" s="69"/>
      <c r="W266" s="69"/>
      <c r="X266" s="69"/>
      <c r="Y266" s="69"/>
      <c r="Z266" s="69"/>
    </row>
    <row r="267" spans="1:26" ht="12.75" customHeight="1">
      <c r="A267" s="69"/>
      <c r="B267" s="69"/>
      <c r="C267" s="69"/>
      <c r="D267" s="69"/>
      <c r="E267" s="69"/>
      <c r="F267" s="69"/>
      <c r="G267" s="71"/>
      <c r="H267" s="71"/>
      <c r="I267" s="71"/>
      <c r="J267" s="71"/>
      <c r="K267" s="70"/>
      <c r="L267" s="70"/>
      <c r="M267" s="70"/>
      <c r="N267" s="70"/>
      <c r="O267" s="72"/>
      <c r="P267" s="73"/>
      <c r="Q267" s="32"/>
      <c r="R267" s="69"/>
      <c r="S267" s="69"/>
      <c r="T267" s="69"/>
      <c r="U267" s="69"/>
      <c r="V267" s="69"/>
      <c r="W267" s="69"/>
      <c r="X267" s="69"/>
      <c r="Y267" s="69"/>
      <c r="Z267" s="69"/>
    </row>
    <row r="268" spans="1:26" ht="12.75" customHeight="1">
      <c r="A268" s="69"/>
      <c r="B268" s="69"/>
      <c r="C268" s="69"/>
      <c r="D268" s="69"/>
      <c r="E268" s="69"/>
      <c r="F268" s="69"/>
      <c r="G268" s="71"/>
      <c r="H268" s="71"/>
      <c r="I268" s="71"/>
      <c r="J268" s="71"/>
      <c r="K268" s="70"/>
      <c r="L268" s="70"/>
      <c r="M268" s="70"/>
      <c r="N268" s="70"/>
      <c r="O268" s="72"/>
      <c r="P268" s="73"/>
      <c r="Q268" s="32"/>
      <c r="R268" s="69"/>
      <c r="S268" s="69"/>
      <c r="T268" s="69"/>
      <c r="U268" s="69"/>
      <c r="V268" s="69"/>
      <c r="W268" s="69"/>
      <c r="X268" s="69"/>
      <c r="Y268" s="69"/>
      <c r="Z268" s="69"/>
    </row>
    <row r="269" spans="1:26" ht="12.75" customHeight="1">
      <c r="A269" s="69"/>
      <c r="B269" s="69"/>
      <c r="C269" s="69"/>
      <c r="D269" s="69"/>
      <c r="E269" s="69"/>
      <c r="F269" s="69"/>
      <c r="G269" s="71"/>
      <c r="H269" s="71"/>
      <c r="I269" s="71"/>
      <c r="J269" s="71"/>
      <c r="K269" s="70"/>
      <c r="L269" s="70"/>
      <c r="M269" s="70"/>
      <c r="N269" s="70"/>
      <c r="O269" s="72"/>
      <c r="P269" s="73"/>
      <c r="Q269" s="32"/>
      <c r="R269" s="69"/>
      <c r="S269" s="69"/>
      <c r="T269" s="69"/>
      <c r="U269" s="69"/>
      <c r="V269" s="69"/>
      <c r="W269" s="69"/>
      <c r="X269" s="69"/>
      <c r="Y269" s="69"/>
      <c r="Z269" s="69"/>
    </row>
    <row r="270" spans="1:26" ht="12.75" customHeight="1">
      <c r="A270" s="69"/>
      <c r="B270" s="69"/>
      <c r="C270" s="69"/>
      <c r="D270" s="69"/>
      <c r="E270" s="69"/>
      <c r="F270" s="69"/>
      <c r="G270" s="71"/>
      <c r="H270" s="71"/>
      <c r="I270" s="71"/>
      <c r="J270" s="71"/>
      <c r="K270" s="70"/>
      <c r="L270" s="70"/>
      <c r="M270" s="70"/>
      <c r="N270" s="70"/>
      <c r="O270" s="72"/>
      <c r="P270" s="73"/>
      <c r="Q270" s="32"/>
      <c r="R270" s="69"/>
      <c r="S270" s="69"/>
      <c r="T270" s="69"/>
      <c r="U270" s="69"/>
      <c r="V270" s="69"/>
      <c r="W270" s="69"/>
      <c r="X270" s="69"/>
      <c r="Y270" s="69"/>
      <c r="Z270" s="69"/>
    </row>
    <row r="271" spans="1:26" ht="12.75" customHeight="1">
      <c r="A271" s="69"/>
      <c r="B271" s="69"/>
      <c r="C271" s="69"/>
      <c r="D271" s="69"/>
      <c r="E271" s="69"/>
      <c r="F271" s="69"/>
      <c r="G271" s="71"/>
      <c r="H271" s="71"/>
      <c r="I271" s="71"/>
      <c r="J271" s="71"/>
      <c r="K271" s="70"/>
      <c r="L271" s="70"/>
      <c r="M271" s="70"/>
      <c r="N271" s="70"/>
      <c r="O271" s="72"/>
      <c r="P271" s="73"/>
      <c r="Q271" s="32"/>
      <c r="R271" s="69"/>
      <c r="S271" s="69"/>
      <c r="T271" s="69"/>
      <c r="U271" s="69"/>
      <c r="V271" s="69"/>
      <c r="W271" s="69"/>
      <c r="X271" s="69"/>
      <c r="Y271" s="69"/>
      <c r="Z271" s="69"/>
    </row>
    <row r="272" spans="1:26" ht="12.75" customHeight="1">
      <c r="A272" s="69"/>
      <c r="B272" s="69"/>
      <c r="C272" s="69"/>
      <c r="D272" s="69"/>
      <c r="E272" s="69"/>
      <c r="F272" s="69"/>
      <c r="G272" s="71"/>
      <c r="H272" s="71"/>
      <c r="I272" s="71"/>
      <c r="J272" s="71"/>
      <c r="K272" s="70"/>
      <c r="L272" s="70"/>
      <c r="M272" s="70"/>
      <c r="N272" s="70"/>
      <c r="O272" s="72"/>
      <c r="P272" s="73"/>
      <c r="Q272" s="32"/>
      <c r="R272" s="69"/>
      <c r="S272" s="69"/>
      <c r="T272" s="69"/>
      <c r="U272" s="69"/>
      <c r="V272" s="69"/>
      <c r="W272" s="69"/>
      <c r="X272" s="69"/>
      <c r="Y272" s="69"/>
      <c r="Z272" s="69"/>
    </row>
    <row r="273" spans="1:26" ht="12.75" customHeight="1">
      <c r="A273" s="69"/>
      <c r="B273" s="69"/>
      <c r="C273" s="69"/>
      <c r="D273" s="69"/>
      <c r="E273" s="69"/>
      <c r="F273" s="69"/>
      <c r="G273" s="71"/>
      <c r="H273" s="71"/>
      <c r="I273" s="71"/>
      <c r="J273" s="71"/>
      <c r="K273" s="70"/>
      <c r="L273" s="70"/>
      <c r="M273" s="70"/>
      <c r="N273" s="70"/>
      <c r="O273" s="72"/>
      <c r="P273" s="73"/>
      <c r="Q273" s="32"/>
      <c r="R273" s="69"/>
      <c r="S273" s="69"/>
      <c r="T273" s="69"/>
      <c r="U273" s="69"/>
      <c r="V273" s="69"/>
      <c r="W273" s="69"/>
      <c r="X273" s="69"/>
      <c r="Y273" s="69"/>
      <c r="Z273" s="69"/>
    </row>
    <row r="274" spans="1:26" ht="12.75" customHeight="1">
      <c r="A274" s="69"/>
      <c r="B274" s="69"/>
      <c r="C274" s="69"/>
      <c r="D274" s="69"/>
      <c r="E274" s="69"/>
      <c r="F274" s="69"/>
      <c r="G274" s="71"/>
      <c r="H274" s="71"/>
      <c r="I274" s="71"/>
      <c r="J274" s="71"/>
      <c r="K274" s="70"/>
      <c r="L274" s="70"/>
      <c r="M274" s="70"/>
      <c r="N274" s="70"/>
      <c r="O274" s="72"/>
      <c r="P274" s="73"/>
      <c r="Q274" s="32"/>
      <c r="R274" s="69"/>
      <c r="S274" s="69"/>
      <c r="T274" s="69"/>
      <c r="U274" s="69"/>
      <c r="V274" s="69"/>
      <c r="W274" s="69"/>
      <c r="X274" s="69"/>
      <c r="Y274" s="69"/>
      <c r="Z274" s="69"/>
    </row>
    <row r="275" spans="1:26" ht="12.75" customHeight="1">
      <c r="A275" s="69"/>
      <c r="B275" s="69"/>
      <c r="C275" s="69"/>
      <c r="D275" s="69"/>
      <c r="E275" s="69"/>
      <c r="F275" s="69"/>
      <c r="G275" s="71"/>
      <c r="H275" s="71"/>
      <c r="I275" s="71"/>
      <c r="J275" s="71"/>
      <c r="K275" s="70"/>
      <c r="L275" s="70"/>
      <c r="M275" s="70"/>
      <c r="N275" s="70"/>
      <c r="O275" s="72"/>
      <c r="P275" s="73"/>
      <c r="Q275" s="32"/>
      <c r="R275" s="69"/>
      <c r="S275" s="69"/>
      <c r="T275" s="69"/>
      <c r="U275" s="69"/>
      <c r="V275" s="69"/>
      <c r="W275" s="69"/>
      <c r="X275" s="69"/>
      <c r="Y275" s="69"/>
      <c r="Z275" s="69"/>
    </row>
    <row r="276" spans="1:26" ht="12.75" customHeight="1">
      <c r="A276" s="69"/>
      <c r="B276" s="69"/>
      <c r="C276" s="69"/>
      <c r="D276" s="69"/>
      <c r="E276" s="69"/>
      <c r="F276" s="69"/>
      <c r="G276" s="71"/>
      <c r="H276" s="71"/>
      <c r="I276" s="71"/>
      <c r="J276" s="71"/>
      <c r="K276" s="70"/>
      <c r="L276" s="70"/>
      <c r="M276" s="70"/>
      <c r="N276" s="70"/>
      <c r="O276" s="72"/>
      <c r="P276" s="73"/>
      <c r="Q276" s="32"/>
      <c r="R276" s="69"/>
      <c r="S276" s="69"/>
      <c r="T276" s="69"/>
      <c r="U276" s="69"/>
      <c r="V276" s="69"/>
      <c r="W276" s="69"/>
      <c r="X276" s="69"/>
      <c r="Y276" s="69"/>
      <c r="Z276" s="69"/>
    </row>
    <row r="277" spans="1:26" ht="12.75" customHeight="1">
      <c r="A277" s="69"/>
      <c r="B277" s="69"/>
      <c r="C277" s="69"/>
      <c r="D277" s="69"/>
      <c r="E277" s="69"/>
      <c r="F277" s="69"/>
      <c r="G277" s="71"/>
      <c r="H277" s="71"/>
      <c r="I277" s="71"/>
      <c r="J277" s="71"/>
      <c r="K277" s="70"/>
      <c r="L277" s="70"/>
      <c r="M277" s="70"/>
      <c r="N277" s="70"/>
      <c r="O277" s="72"/>
      <c r="P277" s="73"/>
      <c r="Q277" s="32"/>
      <c r="R277" s="69"/>
      <c r="S277" s="69"/>
      <c r="T277" s="69"/>
      <c r="U277" s="69"/>
      <c r="V277" s="69"/>
      <c r="W277" s="69"/>
      <c r="X277" s="69"/>
      <c r="Y277" s="69"/>
      <c r="Z277" s="69"/>
    </row>
    <row r="278" spans="1:26" ht="12.75" customHeight="1">
      <c r="A278" s="69"/>
      <c r="B278" s="69"/>
      <c r="C278" s="69"/>
      <c r="D278" s="69"/>
      <c r="E278" s="69"/>
      <c r="F278" s="69"/>
      <c r="G278" s="71"/>
      <c r="H278" s="71"/>
      <c r="I278" s="71"/>
      <c r="J278" s="71"/>
      <c r="K278" s="70"/>
      <c r="L278" s="70"/>
      <c r="M278" s="70"/>
      <c r="N278" s="70"/>
      <c r="O278" s="72"/>
      <c r="P278" s="73"/>
      <c r="Q278" s="32"/>
      <c r="R278" s="69"/>
      <c r="S278" s="69"/>
      <c r="T278" s="69"/>
      <c r="U278" s="69"/>
      <c r="V278" s="69"/>
      <c r="W278" s="69"/>
      <c r="X278" s="69"/>
      <c r="Y278" s="69"/>
      <c r="Z278" s="69"/>
    </row>
    <row r="279" spans="1:26" ht="12.75" customHeight="1">
      <c r="A279" s="69"/>
      <c r="B279" s="69"/>
      <c r="C279" s="69"/>
      <c r="D279" s="69"/>
      <c r="E279" s="69"/>
      <c r="F279" s="69"/>
      <c r="G279" s="71"/>
      <c r="H279" s="71"/>
      <c r="I279" s="71"/>
      <c r="J279" s="71"/>
      <c r="K279" s="70"/>
      <c r="L279" s="70"/>
      <c r="M279" s="70"/>
      <c r="N279" s="70"/>
      <c r="O279" s="72"/>
      <c r="P279" s="73"/>
      <c r="Q279" s="32"/>
      <c r="R279" s="69"/>
      <c r="S279" s="69"/>
      <c r="T279" s="69"/>
      <c r="U279" s="69"/>
      <c r="V279" s="69"/>
      <c r="W279" s="69"/>
      <c r="X279" s="69"/>
      <c r="Y279" s="69"/>
      <c r="Z279" s="69"/>
    </row>
    <row r="280" spans="1:26" ht="12.75" customHeight="1">
      <c r="A280" s="69"/>
      <c r="B280" s="69"/>
      <c r="C280" s="69"/>
      <c r="D280" s="69"/>
      <c r="E280" s="69"/>
      <c r="F280" s="69"/>
      <c r="G280" s="71"/>
      <c r="H280" s="71"/>
      <c r="I280" s="71"/>
      <c r="J280" s="71"/>
      <c r="K280" s="70"/>
      <c r="L280" s="70"/>
      <c r="M280" s="70"/>
      <c r="N280" s="70"/>
      <c r="O280" s="72"/>
      <c r="P280" s="73"/>
      <c r="Q280" s="32"/>
      <c r="R280" s="69"/>
      <c r="S280" s="69"/>
      <c r="T280" s="69"/>
      <c r="U280" s="69"/>
      <c r="V280" s="69"/>
      <c r="W280" s="69"/>
      <c r="X280" s="69"/>
      <c r="Y280" s="69"/>
      <c r="Z280" s="69"/>
    </row>
    <row r="281" spans="1:26" ht="12.75" customHeight="1">
      <c r="A281" s="69"/>
      <c r="B281" s="69"/>
      <c r="C281" s="69"/>
      <c r="D281" s="69"/>
      <c r="E281" s="69"/>
      <c r="F281" s="69"/>
      <c r="G281" s="71"/>
      <c r="H281" s="71"/>
      <c r="I281" s="71"/>
      <c r="J281" s="71"/>
      <c r="K281" s="70"/>
      <c r="L281" s="70"/>
      <c r="M281" s="70"/>
      <c r="N281" s="70"/>
      <c r="O281" s="72"/>
      <c r="P281" s="73"/>
      <c r="Q281" s="32"/>
      <c r="R281" s="69"/>
      <c r="S281" s="69"/>
      <c r="T281" s="69"/>
      <c r="U281" s="69"/>
      <c r="V281" s="69"/>
      <c r="W281" s="69"/>
      <c r="X281" s="69"/>
      <c r="Y281" s="69"/>
      <c r="Z281" s="69"/>
    </row>
    <row r="282" spans="1:26" ht="12.75" customHeight="1">
      <c r="A282" s="69"/>
      <c r="B282" s="69"/>
      <c r="C282" s="69"/>
      <c r="D282" s="69"/>
      <c r="E282" s="69"/>
      <c r="F282" s="69"/>
      <c r="G282" s="71"/>
      <c r="H282" s="71"/>
      <c r="I282" s="71"/>
      <c r="J282" s="71"/>
      <c r="K282" s="70"/>
      <c r="L282" s="70"/>
      <c r="M282" s="70"/>
      <c r="N282" s="70"/>
      <c r="O282" s="72"/>
      <c r="P282" s="73"/>
      <c r="Q282" s="32"/>
      <c r="R282" s="69"/>
      <c r="S282" s="69"/>
      <c r="T282" s="69"/>
      <c r="U282" s="69"/>
      <c r="V282" s="69"/>
      <c r="W282" s="69"/>
      <c r="X282" s="69"/>
      <c r="Y282" s="69"/>
      <c r="Z282" s="69"/>
    </row>
    <row r="283" spans="1:26" ht="12.75" customHeight="1">
      <c r="A283" s="69"/>
      <c r="B283" s="69"/>
      <c r="C283" s="69"/>
      <c r="D283" s="69"/>
      <c r="E283" s="69"/>
      <c r="F283" s="69"/>
      <c r="G283" s="71"/>
      <c r="H283" s="71"/>
      <c r="I283" s="71"/>
      <c r="J283" s="71"/>
      <c r="K283" s="70"/>
      <c r="L283" s="70"/>
      <c r="M283" s="70"/>
      <c r="N283" s="70"/>
      <c r="O283" s="72"/>
      <c r="P283" s="73"/>
      <c r="Q283" s="32"/>
      <c r="R283" s="69"/>
      <c r="S283" s="69"/>
      <c r="T283" s="69"/>
      <c r="U283" s="69"/>
      <c r="V283" s="69"/>
      <c r="W283" s="69"/>
      <c r="X283" s="69"/>
      <c r="Y283" s="69"/>
      <c r="Z283" s="69"/>
    </row>
    <row r="284" spans="1:26" ht="12.75" customHeight="1">
      <c r="A284" s="69"/>
      <c r="B284" s="69"/>
      <c r="C284" s="69"/>
      <c r="D284" s="69"/>
      <c r="E284" s="69"/>
      <c r="F284" s="69"/>
      <c r="G284" s="71"/>
      <c r="H284" s="71"/>
      <c r="I284" s="71"/>
      <c r="J284" s="71"/>
      <c r="K284" s="70"/>
      <c r="L284" s="70"/>
      <c r="M284" s="70"/>
      <c r="N284" s="70"/>
      <c r="O284" s="72"/>
      <c r="P284" s="73"/>
      <c r="Q284" s="32"/>
      <c r="R284" s="69"/>
      <c r="S284" s="69"/>
      <c r="T284" s="69"/>
      <c r="U284" s="69"/>
      <c r="V284" s="69"/>
      <c r="W284" s="69"/>
      <c r="X284" s="69"/>
      <c r="Y284" s="69"/>
      <c r="Z284" s="69"/>
    </row>
    <row r="285" spans="1:26" ht="12.75" customHeight="1">
      <c r="A285" s="69"/>
      <c r="B285" s="69"/>
      <c r="C285" s="69"/>
      <c r="D285" s="69"/>
      <c r="E285" s="69"/>
      <c r="F285" s="69"/>
      <c r="G285" s="71"/>
      <c r="H285" s="71"/>
      <c r="I285" s="71"/>
      <c r="J285" s="71"/>
      <c r="K285" s="70"/>
      <c r="L285" s="70"/>
      <c r="M285" s="70"/>
      <c r="N285" s="70"/>
      <c r="O285" s="72"/>
      <c r="P285" s="73"/>
      <c r="Q285" s="32"/>
      <c r="R285" s="69"/>
      <c r="S285" s="69"/>
      <c r="T285" s="69"/>
      <c r="U285" s="69"/>
      <c r="V285" s="69"/>
      <c r="W285" s="69"/>
      <c r="X285" s="69"/>
      <c r="Y285" s="69"/>
      <c r="Z285" s="69"/>
    </row>
    <row r="286" spans="1:26" ht="12.75" customHeight="1">
      <c r="A286" s="69"/>
      <c r="B286" s="69"/>
      <c r="C286" s="69"/>
      <c r="D286" s="69"/>
      <c r="E286" s="69"/>
      <c r="F286" s="69"/>
      <c r="G286" s="71"/>
      <c r="H286" s="71"/>
      <c r="I286" s="71"/>
      <c r="J286" s="71"/>
      <c r="K286" s="70"/>
      <c r="L286" s="70"/>
      <c r="M286" s="70"/>
      <c r="N286" s="70"/>
      <c r="O286" s="72"/>
      <c r="P286" s="73"/>
      <c r="Q286" s="32"/>
      <c r="R286" s="69"/>
      <c r="S286" s="69"/>
      <c r="T286" s="69"/>
      <c r="U286" s="69"/>
      <c r="V286" s="69"/>
      <c r="W286" s="69"/>
      <c r="X286" s="69"/>
      <c r="Y286" s="69"/>
      <c r="Z286" s="69"/>
    </row>
    <row r="287" spans="1:26" ht="12.75" customHeight="1">
      <c r="A287" s="69"/>
      <c r="B287" s="69"/>
      <c r="C287" s="69"/>
      <c r="D287" s="69"/>
      <c r="E287" s="69"/>
      <c r="F287" s="69"/>
      <c r="G287" s="71"/>
      <c r="H287" s="71"/>
      <c r="I287" s="71"/>
      <c r="J287" s="71"/>
      <c r="K287" s="70"/>
      <c r="L287" s="70"/>
      <c r="M287" s="70"/>
      <c r="N287" s="70"/>
      <c r="O287" s="72"/>
      <c r="P287" s="73"/>
      <c r="Q287" s="32"/>
      <c r="R287" s="69"/>
      <c r="S287" s="69"/>
      <c r="T287" s="69"/>
      <c r="U287" s="69"/>
      <c r="V287" s="69"/>
      <c r="W287" s="69"/>
      <c r="X287" s="69"/>
      <c r="Y287" s="69"/>
      <c r="Z287" s="69"/>
    </row>
    <row r="288" spans="1:26" ht="12.75" customHeight="1">
      <c r="A288" s="69"/>
      <c r="B288" s="69"/>
      <c r="C288" s="69"/>
      <c r="D288" s="69"/>
      <c r="E288" s="69"/>
      <c r="F288" s="69"/>
      <c r="G288" s="71"/>
      <c r="H288" s="71"/>
      <c r="I288" s="71"/>
      <c r="J288" s="71"/>
      <c r="K288" s="70"/>
      <c r="L288" s="70"/>
      <c r="M288" s="70"/>
      <c r="N288" s="70"/>
      <c r="O288" s="72"/>
      <c r="P288" s="73"/>
      <c r="Q288" s="32"/>
      <c r="R288" s="69"/>
      <c r="S288" s="69"/>
      <c r="T288" s="69"/>
      <c r="U288" s="69"/>
      <c r="V288" s="69"/>
      <c r="W288" s="69"/>
      <c r="X288" s="69"/>
      <c r="Y288" s="69"/>
      <c r="Z288" s="69"/>
    </row>
    <row r="289" spans="1:26" ht="12.75" customHeight="1">
      <c r="A289" s="69"/>
      <c r="B289" s="69"/>
      <c r="C289" s="69"/>
      <c r="D289" s="69"/>
      <c r="E289" s="69"/>
      <c r="F289" s="69"/>
      <c r="G289" s="71"/>
      <c r="H289" s="71"/>
      <c r="I289" s="71"/>
      <c r="J289" s="71"/>
      <c r="K289" s="70"/>
      <c r="L289" s="70"/>
      <c r="M289" s="70"/>
      <c r="N289" s="70"/>
      <c r="O289" s="72"/>
      <c r="P289" s="73"/>
      <c r="Q289" s="32"/>
      <c r="R289" s="69"/>
      <c r="S289" s="69"/>
      <c r="T289" s="69"/>
      <c r="U289" s="69"/>
      <c r="V289" s="69"/>
      <c r="W289" s="69"/>
      <c r="X289" s="69"/>
      <c r="Y289" s="69"/>
      <c r="Z289" s="69"/>
    </row>
    <row r="290" spans="1:26" ht="12.75" customHeight="1">
      <c r="A290" s="69"/>
      <c r="B290" s="69"/>
      <c r="C290" s="69"/>
      <c r="D290" s="69"/>
      <c r="E290" s="69"/>
      <c r="F290" s="69"/>
      <c r="G290" s="71"/>
      <c r="H290" s="71"/>
      <c r="I290" s="71"/>
      <c r="J290" s="71"/>
      <c r="K290" s="70"/>
      <c r="L290" s="70"/>
      <c r="M290" s="70"/>
      <c r="N290" s="70"/>
      <c r="O290" s="72"/>
      <c r="P290" s="73"/>
      <c r="Q290" s="32"/>
      <c r="R290" s="69"/>
      <c r="S290" s="69"/>
      <c r="T290" s="69"/>
      <c r="U290" s="69"/>
      <c r="V290" s="69"/>
      <c r="W290" s="69"/>
      <c r="X290" s="69"/>
      <c r="Y290" s="69"/>
      <c r="Z290" s="69"/>
    </row>
    <row r="291" spans="1:26" ht="12.75" customHeight="1">
      <c r="A291" s="69"/>
      <c r="B291" s="69"/>
      <c r="C291" s="69"/>
      <c r="D291" s="69"/>
      <c r="E291" s="69"/>
      <c r="F291" s="69"/>
      <c r="G291" s="71"/>
      <c r="H291" s="71"/>
      <c r="I291" s="71"/>
      <c r="J291" s="71"/>
      <c r="K291" s="70"/>
      <c r="L291" s="70"/>
      <c r="M291" s="70"/>
      <c r="N291" s="70"/>
      <c r="O291" s="72"/>
      <c r="P291" s="73"/>
      <c r="Q291" s="32"/>
      <c r="R291" s="69"/>
      <c r="S291" s="69"/>
      <c r="T291" s="69"/>
      <c r="U291" s="69"/>
      <c r="V291" s="69"/>
      <c r="W291" s="69"/>
      <c r="X291" s="69"/>
      <c r="Y291" s="69"/>
      <c r="Z291" s="69"/>
    </row>
    <row r="292" spans="1:26" ht="12.75" customHeight="1">
      <c r="A292" s="69"/>
      <c r="B292" s="69"/>
      <c r="C292" s="69"/>
      <c r="D292" s="69"/>
      <c r="E292" s="69"/>
      <c r="F292" s="69"/>
      <c r="G292" s="71"/>
      <c r="H292" s="71"/>
      <c r="I292" s="71"/>
      <c r="J292" s="71"/>
      <c r="K292" s="70"/>
      <c r="L292" s="70"/>
      <c r="M292" s="70"/>
      <c r="N292" s="70"/>
      <c r="O292" s="72"/>
      <c r="P292" s="73"/>
      <c r="Q292" s="32"/>
      <c r="R292" s="69"/>
      <c r="S292" s="69"/>
      <c r="T292" s="69"/>
      <c r="U292" s="69"/>
      <c r="V292" s="69"/>
      <c r="W292" s="69"/>
      <c r="X292" s="69"/>
      <c r="Y292" s="69"/>
      <c r="Z292" s="69"/>
    </row>
    <row r="293" spans="1:26" ht="12.75" customHeight="1">
      <c r="A293" s="69"/>
      <c r="B293" s="69"/>
      <c r="C293" s="69"/>
      <c r="D293" s="69"/>
      <c r="E293" s="69"/>
      <c r="F293" s="69"/>
      <c r="G293" s="71"/>
      <c r="H293" s="71"/>
      <c r="I293" s="71"/>
      <c r="J293" s="71"/>
      <c r="K293" s="70"/>
      <c r="L293" s="70"/>
      <c r="M293" s="70"/>
      <c r="N293" s="70"/>
      <c r="O293" s="72"/>
      <c r="P293" s="73"/>
      <c r="Q293" s="32"/>
      <c r="R293" s="69"/>
      <c r="S293" s="69"/>
      <c r="T293" s="69"/>
      <c r="U293" s="69"/>
      <c r="V293" s="69"/>
      <c r="W293" s="69"/>
      <c r="X293" s="69"/>
      <c r="Y293" s="69"/>
      <c r="Z293" s="69"/>
    </row>
    <row r="294" spans="1:26" ht="12.75" customHeight="1">
      <c r="A294" s="69"/>
      <c r="B294" s="69"/>
      <c r="C294" s="69"/>
      <c r="D294" s="69"/>
      <c r="E294" s="69"/>
      <c r="F294" s="69"/>
      <c r="G294" s="71"/>
      <c r="H294" s="71"/>
      <c r="I294" s="71"/>
      <c r="J294" s="71"/>
      <c r="K294" s="70"/>
      <c r="L294" s="70"/>
      <c r="M294" s="70"/>
      <c r="N294" s="70"/>
      <c r="O294" s="72"/>
      <c r="P294" s="73"/>
      <c r="Q294" s="32"/>
      <c r="R294" s="69"/>
      <c r="S294" s="69"/>
      <c r="T294" s="69"/>
      <c r="U294" s="69"/>
      <c r="V294" s="69"/>
      <c r="W294" s="69"/>
      <c r="X294" s="69"/>
      <c r="Y294" s="69"/>
      <c r="Z294" s="69"/>
    </row>
    <row r="295" spans="1:26" ht="12.75" customHeight="1">
      <c r="A295" s="69"/>
      <c r="B295" s="69"/>
      <c r="C295" s="69"/>
      <c r="D295" s="69"/>
      <c r="E295" s="69"/>
      <c r="F295" s="69"/>
      <c r="G295" s="71"/>
      <c r="H295" s="71"/>
      <c r="I295" s="71"/>
      <c r="J295" s="71"/>
      <c r="K295" s="70"/>
      <c r="L295" s="70"/>
      <c r="M295" s="70"/>
      <c r="N295" s="70"/>
      <c r="O295" s="72"/>
      <c r="P295" s="73"/>
      <c r="Q295" s="32"/>
      <c r="R295" s="69"/>
      <c r="S295" s="69"/>
      <c r="T295" s="69"/>
      <c r="U295" s="69"/>
      <c r="V295" s="69"/>
      <c r="W295" s="69"/>
      <c r="X295" s="69"/>
      <c r="Y295" s="69"/>
      <c r="Z295" s="69"/>
    </row>
    <row r="296" spans="1:26" ht="12.75" customHeight="1">
      <c r="A296" s="69"/>
      <c r="B296" s="69"/>
      <c r="C296" s="69"/>
      <c r="D296" s="69"/>
      <c r="E296" s="69"/>
      <c r="F296" s="69"/>
      <c r="G296" s="71"/>
      <c r="H296" s="71"/>
      <c r="I296" s="71"/>
      <c r="J296" s="71"/>
      <c r="K296" s="70"/>
      <c r="L296" s="70"/>
      <c r="M296" s="70"/>
      <c r="N296" s="70"/>
      <c r="O296" s="72"/>
      <c r="P296" s="73"/>
      <c r="Q296" s="32"/>
      <c r="R296" s="69"/>
      <c r="S296" s="69"/>
      <c r="T296" s="69"/>
      <c r="U296" s="69"/>
      <c r="V296" s="69"/>
      <c r="W296" s="69"/>
      <c r="X296" s="69"/>
      <c r="Y296" s="69"/>
      <c r="Z296" s="69"/>
    </row>
    <row r="297" spans="1:26" ht="12.75" customHeight="1">
      <c r="A297" s="69"/>
      <c r="B297" s="69"/>
      <c r="C297" s="69"/>
      <c r="D297" s="69"/>
      <c r="E297" s="69"/>
      <c r="F297" s="69"/>
      <c r="G297" s="71"/>
      <c r="H297" s="71"/>
      <c r="I297" s="71"/>
      <c r="J297" s="71"/>
      <c r="K297" s="70"/>
      <c r="L297" s="70"/>
      <c r="M297" s="70"/>
      <c r="N297" s="70"/>
      <c r="O297" s="72"/>
      <c r="P297" s="73"/>
      <c r="Q297" s="32"/>
      <c r="R297" s="69"/>
      <c r="S297" s="69"/>
      <c r="T297" s="69"/>
      <c r="U297" s="69"/>
      <c r="V297" s="69"/>
      <c r="W297" s="69"/>
      <c r="X297" s="69"/>
      <c r="Y297" s="69"/>
      <c r="Z297" s="69"/>
    </row>
    <row r="298" spans="1:26" ht="12.75" customHeight="1">
      <c r="A298" s="69"/>
      <c r="B298" s="69"/>
      <c r="C298" s="69"/>
      <c r="D298" s="69"/>
      <c r="E298" s="69"/>
      <c r="F298" s="69"/>
      <c r="G298" s="71"/>
      <c r="H298" s="71"/>
      <c r="I298" s="71"/>
      <c r="J298" s="71"/>
      <c r="K298" s="70"/>
      <c r="L298" s="70"/>
      <c r="M298" s="70"/>
      <c r="N298" s="70"/>
      <c r="O298" s="72"/>
      <c r="P298" s="73"/>
      <c r="Q298" s="32"/>
      <c r="R298" s="69"/>
      <c r="S298" s="69"/>
      <c r="T298" s="69"/>
      <c r="U298" s="69"/>
      <c r="V298" s="69"/>
      <c r="W298" s="69"/>
      <c r="X298" s="69"/>
      <c r="Y298" s="69"/>
      <c r="Z298" s="69"/>
    </row>
    <row r="299" spans="1:26" ht="12.75" customHeight="1">
      <c r="A299" s="69"/>
      <c r="B299" s="69"/>
      <c r="C299" s="69"/>
      <c r="D299" s="69"/>
      <c r="E299" s="69"/>
      <c r="F299" s="69"/>
      <c r="G299" s="71"/>
      <c r="H299" s="71"/>
      <c r="I299" s="71"/>
      <c r="J299" s="71"/>
      <c r="K299" s="70"/>
      <c r="L299" s="70"/>
      <c r="M299" s="70"/>
      <c r="N299" s="70"/>
      <c r="O299" s="72"/>
      <c r="P299" s="73"/>
      <c r="Q299" s="32"/>
      <c r="R299" s="69"/>
      <c r="S299" s="69"/>
      <c r="T299" s="69"/>
      <c r="U299" s="69"/>
      <c r="V299" s="69"/>
      <c r="W299" s="69"/>
      <c r="X299" s="69"/>
      <c r="Y299" s="69"/>
      <c r="Z299" s="69"/>
    </row>
    <row r="300" spans="1:26" ht="12.75" customHeight="1">
      <c r="A300" s="69"/>
      <c r="B300" s="69"/>
      <c r="C300" s="69"/>
      <c r="D300" s="69"/>
      <c r="E300" s="69"/>
      <c r="F300" s="69"/>
      <c r="G300" s="71"/>
      <c r="H300" s="71"/>
      <c r="I300" s="71"/>
      <c r="J300" s="71"/>
      <c r="K300" s="70"/>
      <c r="L300" s="70"/>
      <c r="M300" s="70"/>
      <c r="N300" s="70"/>
      <c r="O300" s="72"/>
      <c r="P300" s="73"/>
      <c r="Q300" s="32"/>
      <c r="R300" s="69"/>
      <c r="S300" s="69"/>
      <c r="T300" s="69"/>
      <c r="U300" s="69"/>
      <c r="V300" s="69"/>
      <c r="W300" s="69"/>
      <c r="X300" s="69"/>
      <c r="Y300" s="69"/>
      <c r="Z300" s="69"/>
    </row>
    <row r="301" spans="1:26" ht="12.75" customHeight="1">
      <c r="A301" s="69"/>
      <c r="B301" s="69"/>
      <c r="C301" s="69"/>
      <c r="D301" s="69"/>
      <c r="E301" s="69"/>
      <c r="F301" s="69"/>
      <c r="G301" s="71"/>
      <c r="H301" s="71"/>
      <c r="I301" s="71"/>
      <c r="J301" s="71"/>
      <c r="K301" s="70"/>
      <c r="L301" s="70"/>
      <c r="M301" s="70"/>
      <c r="N301" s="70"/>
      <c r="O301" s="72"/>
      <c r="P301" s="73"/>
      <c r="Q301" s="32"/>
      <c r="R301" s="69"/>
      <c r="S301" s="69"/>
      <c r="T301" s="69"/>
      <c r="U301" s="69"/>
      <c r="V301" s="69"/>
      <c r="W301" s="69"/>
      <c r="X301" s="69"/>
      <c r="Y301" s="69"/>
      <c r="Z301" s="69"/>
    </row>
    <row r="302" spans="1:26" ht="12.75" customHeight="1">
      <c r="A302" s="69"/>
      <c r="B302" s="69"/>
      <c r="C302" s="69"/>
      <c r="D302" s="69"/>
      <c r="E302" s="69"/>
      <c r="F302" s="69"/>
      <c r="G302" s="71"/>
      <c r="H302" s="71"/>
      <c r="I302" s="71"/>
      <c r="J302" s="71"/>
      <c r="K302" s="70"/>
      <c r="L302" s="70"/>
      <c r="M302" s="70"/>
      <c r="N302" s="70"/>
      <c r="O302" s="72"/>
      <c r="P302" s="73"/>
      <c r="Q302" s="32"/>
      <c r="R302" s="69"/>
      <c r="S302" s="69"/>
      <c r="T302" s="69"/>
      <c r="U302" s="69"/>
      <c r="V302" s="69"/>
      <c r="W302" s="69"/>
      <c r="X302" s="69"/>
      <c r="Y302" s="69"/>
      <c r="Z302" s="69"/>
    </row>
    <row r="303" spans="1:26" ht="12.75" customHeight="1">
      <c r="A303" s="69"/>
      <c r="B303" s="69"/>
      <c r="C303" s="69"/>
      <c r="D303" s="69"/>
      <c r="E303" s="69"/>
      <c r="F303" s="69"/>
      <c r="G303" s="71"/>
      <c r="H303" s="71"/>
      <c r="I303" s="71"/>
      <c r="J303" s="71"/>
      <c r="K303" s="70"/>
      <c r="L303" s="70"/>
      <c r="M303" s="70"/>
      <c r="N303" s="70"/>
      <c r="O303" s="72"/>
      <c r="P303" s="73"/>
      <c r="Q303" s="32"/>
      <c r="R303" s="69"/>
      <c r="S303" s="69"/>
      <c r="T303" s="69"/>
      <c r="U303" s="69"/>
      <c r="V303" s="69"/>
      <c r="W303" s="69"/>
      <c r="X303" s="69"/>
      <c r="Y303" s="69"/>
      <c r="Z303" s="69"/>
    </row>
    <row r="304" spans="1:26" ht="12.75" customHeight="1">
      <c r="A304" s="69"/>
      <c r="B304" s="69"/>
      <c r="C304" s="69"/>
      <c r="D304" s="69"/>
      <c r="E304" s="69"/>
      <c r="F304" s="69"/>
      <c r="G304" s="71"/>
      <c r="H304" s="71"/>
      <c r="I304" s="71"/>
      <c r="J304" s="71"/>
      <c r="K304" s="70"/>
      <c r="L304" s="70"/>
      <c r="M304" s="70"/>
      <c r="N304" s="70"/>
      <c r="O304" s="72"/>
      <c r="P304" s="73"/>
      <c r="Q304" s="32"/>
      <c r="R304" s="69"/>
      <c r="S304" s="69"/>
      <c r="T304" s="69"/>
      <c r="U304" s="69"/>
      <c r="V304" s="69"/>
      <c r="W304" s="69"/>
      <c r="X304" s="69"/>
      <c r="Y304" s="69"/>
      <c r="Z304" s="69"/>
    </row>
    <row r="305" spans="1:26" ht="12.75" customHeight="1">
      <c r="A305" s="69"/>
      <c r="B305" s="69"/>
      <c r="C305" s="69"/>
      <c r="D305" s="69"/>
      <c r="E305" s="69"/>
      <c r="F305" s="69"/>
      <c r="G305" s="71"/>
      <c r="H305" s="71"/>
      <c r="I305" s="71"/>
      <c r="J305" s="71"/>
      <c r="K305" s="70"/>
      <c r="L305" s="70"/>
      <c r="M305" s="70"/>
      <c r="N305" s="70"/>
      <c r="O305" s="72"/>
      <c r="P305" s="73"/>
      <c r="Q305" s="32"/>
      <c r="R305" s="69"/>
      <c r="S305" s="69"/>
      <c r="T305" s="69"/>
      <c r="U305" s="69"/>
      <c r="V305" s="69"/>
      <c r="W305" s="69"/>
      <c r="X305" s="69"/>
      <c r="Y305" s="69"/>
      <c r="Z305" s="69"/>
    </row>
    <row r="306" spans="1:26" ht="12.75" customHeight="1">
      <c r="A306" s="69"/>
      <c r="B306" s="69"/>
      <c r="C306" s="69"/>
      <c r="D306" s="69"/>
      <c r="E306" s="69"/>
      <c r="F306" s="69"/>
      <c r="G306" s="71"/>
      <c r="H306" s="71"/>
      <c r="I306" s="71"/>
      <c r="J306" s="71"/>
      <c r="K306" s="70"/>
      <c r="L306" s="70"/>
      <c r="M306" s="70"/>
      <c r="N306" s="70"/>
      <c r="O306" s="72"/>
      <c r="P306" s="73"/>
      <c r="Q306" s="32"/>
      <c r="R306" s="69"/>
      <c r="S306" s="69"/>
      <c r="T306" s="69"/>
      <c r="U306" s="69"/>
      <c r="V306" s="69"/>
      <c r="W306" s="69"/>
      <c r="X306" s="69"/>
      <c r="Y306" s="69"/>
      <c r="Z306" s="69"/>
    </row>
    <row r="307" spans="1:26" ht="12.75" customHeight="1">
      <c r="A307" s="69"/>
      <c r="B307" s="69"/>
      <c r="C307" s="69"/>
      <c r="D307" s="69"/>
      <c r="E307" s="69"/>
      <c r="F307" s="69"/>
      <c r="G307" s="71"/>
      <c r="H307" s="71"/>
      <c r="I307" s="71"/>
      <c r="J307" s="71"/>
      <c r="K307" s="70"/>
      <c r="L307" s="70"/>
      <c r="M307" s="70"/>
      <c r="N307" s="70"/>
      <c r="O307" s="72"/>
      <c r="P307" s="73"/>
      <c r="Q307" s="32"/>
      <c r="R307" s="69"/>
      <c r="S307" s="69"/>
      <c r="T307" s="69"/>
      <c r="U307" s="69"/>
      <c r="V307" s="69"/>
      <c r="W307" s="69"/>
      <c r="X307" s="69"/>
      <c r="Y307" s="69"/>
      <c r="Z307" s="69"/>
    </row>
    <row r="308" spans="1:26" ht="12.75" customHeight="1">
      <c r="A308" s="69"/>
      <c r="B308" s="69"/>
      <c r="C308" s="69"/>
      <c r="D308" s="69"/>
      <c r="E308" s="69"/>
      <c r="F308" s="69"/>
      <c r="G308" s="71"/>
      <c r="H308" s="71"/>
      <c r="I308" s="71"/>
      <c r="J308" s="71"/>
      <c r="K308" s="70"/>
      <c r="L308" s="70"/>
      <c r="M308" s="70"/>
      <c r="N308" s="70"/>
      <c r="O308" s="72"/>
      <c r="P308" s="73"/>
      <c r="Q308" s="32"/>
      <c r="R308" s="69"/>
      <c r="S308" s="69"/>
      <c r="T308" s="69"/>
      <c r="U308" s="69"/>
      <c r="V308" s="69"/>
      <c r="W308" s="69"/>
      <c r="X308" s="69"/>
      <c r="Y308" s="69"/>
      <c r="Z308" s="69"/>
    </row>
    <row r="309" spans="1:26" ht="12.75" customHeight="1">
      <c r="A309" s="69"/>
      <c r="B309" s="69"/>
      <c r="C309" s="69"/>
      <c r="D309" s="69"/>
      <c r="E309" s="69"/>
      <c r="F309" s="69"/>
      <c r="G309" s="71"/>
      <c r="H309" s="71"/>
      <c r="I309" s="71"/>
      <c r="J309" s="71"/>
      <c r="K309" s="70"/>
      <c r="L309" s="70"/>
      <c r="M309" s="70"/>
      <c r="N309" s="70"/>
      <c r="O309" s="72"/>
      <c r="P309" s="73"/>
      <c r="Q309" s="32"/>
      <c r="R309" s="69"/>
      <c r="S309" s="69"/>
      <c r="T309" s="69"/>
      <c r="U309" s="69"/>
      <c r="V309" s="69"/>
      <c r="W309" s="69"/>
      <c r="X309" s="69"/>
      <c r="Y309" s="69"/>
      <c r="Z309" s="69"/>
    </row>
    <row r="310" spans="1:26" ht="12.75" customHeight="1">
      <c r="A310" s="69"/>
      <c r="B310" s="69"/>
      <c r="C310" s="69"/>
      <c r="D310" s="69"/>
      <c r="E310" s="69"/>
      <c r="F310" s="69"/>
      <c r="G310" s="71"/>
      <c r="H310" s="71"/>
      <c r="I310" s="71"/>
      <c r="J310" s="71"/>
      <c r="K310" s="70"/>
      <c r="L310" s="70"/>
      <c r="M310" s="70"/>
      <c r="N310" s="70"/>
      <c r="O310" s="72"/>
      <c r="P310" s="73"/>
      <c r="Q310" s="32"/>
      <c r="R310" s="69"/>
      <c r="S310" s="69"/>
      <c r="T310" s="69"/>
      <c r="U310" s="69"/>
      <c r="V310" s="69"/>
      <c r="W310" s="69"/>
      <c r="X310" s="69"/>
      <c r="Y310" s="69"/>
      <c r="Z310" s="69"/>
    </row>
    <row r="311" spans="1:26" ht="12.75" customHeight="1">
      <c r="A311" s="69"/>
      <c r="B311" s="69"/>
      <c r="C311" s="69"/>
      <c r="D311" s="69"/>
      <c r="E311" s="69"/>
      <c r="F311" s="69"/>
      <c r="G311" s="71"/>
      <c r="H311" s="71"/>
      <c r="I311" s="71"/>
      <c r="J311" s="71"/>
      <c r="K311" s="70"/>
      <c r="L311" s="70"/>
      <c r="M311" s="70"/>
      <c r="N311" s="70"/>
      <c r="O311" s="72"/>
      <c r="P311" s="73"/>
      <c r="Q311" s="32"/>
      <c r="R311" s="69"/>
      <c r="S311" s="69"/>
      <c r="T311" s="69"/>
      <c r="U311" s="69"/>
      <c r="V311" s="69"/>
      <c r="W311" s="69"/>
      <c r="X311" s="69"/>
      <c r="Y311" s="69"/>
      <c r="Z311" s="69"/>
    </row>
    <row r="312" spans="1:26" ht="12.75" customHeight="1">
      <c r="A312" s="69"/>
      <c r="B312" s="69"/>
      <c r="C312" s="69"/>
      <c r="D312" s="69"/>
      <c r="E312" s="69"/>
      <c r="F312" s="69"/>
      <c r="G312" s="71"/>
      <c r="H312" s="71"/>
      <c r="I312" s="71"/>
      <c r="J312" s="71"/>
      <c r="K312" s="70"/>
      <c r="L312" s="70"/>
      <c r="M312" s="70"/>
      <c r="N312" s="70"/>
      <c r="O312" s="72"/>
      <c r="P312" s="73"/>
      <c r="Q312" s="32"/>
      <c r="R312" s="69"/>
      <c r="S312" s="69"/>
      <c r="T312" s="69"/>
      <c r="U312" s="69"/>
      <c r="V312" s="69"/>
      <c r="W312" s="69"/>
      <c r="X312" s="69"/>
      <c r="Y312" s="69"/>
      <c r="Z312" s="69"/>
    </row>
    <row r="313" spans="1:26" ht="12.75" customHeight="1">
      <c r="A313" s="69"/>
      <c r="B313" s="69"/>
      <c r="C313" s="69"/>
      <c r="D313" s="69"/>
      <c r="E313" s="69"/>
      <c r="F313" s="69"/>
      <c r="G313" s="71"/>
      <c r="H313" s="71"/>
      <c r="I313" s="71"/>
      <c r="J313" s="71"/>
      <c r="K313" s="70"/>
      <c r="L313" s="70"/>
      <c r="M313" s="70"/>
      <c r="N313" s="70"/>
      <c r="O313" s="72"/>
      <c r="P313" s="73"/>
      <c r="Q313" s="32"/>
      <c r="R313" s="69"/>
      <c r="S313" s="69"/>
      <c r="T313" s="69"/>
      <c r="U313" s="69"/>
      <c r="V313" s="69"/>
      <c r="W313" s="69"/>
      <c r="X313" s="69"/>
      <c r="Y313" s="69"/>
      <c r="Z313" s="69"/>
    </row>
    <row r="314" spans="1:26" ht="12.75" customHeight="1">
      <c r="A314" s="69"/>
      <c r="B314" s="69"/>
      <c r="C314" s="69"/>
      <c r="D314" s="69"/>
      <c r="E314" s="69"/>
      <c r="F314" s="69"/>
      <c r="G314" s="71"/>
      <c r="H314" s="71"/>
      <c r="I314" s="71"/>
      <c r="J314" s="71"/>
      <c r="K314" s="70"/>
      <c r="L314" s="70"/>
      <c r="M314" s="70"/>
      <c r="N314" s="70"/>
      <c r="O314" s="72"/>
      <c r="P314" s="73"/>
      <c r="Q314" s="32"/>
      <c r="R314" s="69"/>
      <c r="S314" s="69"/>
      <c r="T314" s="69"/>
      <c r="U314" s="69"/>
      <c r="V314" s="69"/>
      <c r="W314" s="69"/>
      <c r="X314" s="69"/>
      <c r="Y314" s="69"/>
      <c r="Z314" s="69"/>
    </row>
    <row r="315" spans="1:26" ht="12.75" customHeight="1">
      <c r="A315" s="69"/>
      <c r="B315" s="69"/>
      <c r="C315" s="69"/>
      <c r="D315" s="69"/>
      <c r="E315" s="69"/>
      <c r="F315" s="69"/>
      <c r="G315" s="71"/>
      <c r="H315" s="71"/>
      <c r="I315" s="71"/>
      <c r="J315" s="71"/>
      <c r="K315" s="70"/>
      <c r="L315" s="70"/>
      <c r="M315" s="70"/>
      <c r="N315" s="70"/>
      <c r="O315" s="72"/>
      <c r="P315" s="73"/>
      <c r="Q315" s="32"/>
      <c r="R315" s="69"/>
      <c r="S315" s="69"/>
      <c r="T315" s="69"/>
      <c r="U315" s="69"/>
      <c r="V315" s="69"/>
      <c r="W315" s="69"/>
      <c r="X315" s="69"/>
      <c r="Y315" s="69"/>
      <c r="Z315" s="69"/>
    </row>
    <row r="316" spans="1:26" ht="12.75" customHeight="1">
      <c r="A316" s="69"/>
      <c r="B316" s="69"/>
      <c r="C316" s="69"/>
      <c r="D316" s="69"/>
      <c r="E316" s="69"/>
      <c r="F316" s="69"/>
      <c r="G316" s="71"/>
      <c r="H316" s="71"/>
      <c r="I316" s="71"/>
      <c r="J316" s="71"/>
      <c r="K316" s="70"/>
      <c r="L316" s="70"/>
      <c r="M316" s="70"/>
      <c r="N316" s="70"/>
      <c r="O316" s="72"/>
      <c r="P316" s="73"/>
      <c r="Q316" s="32"/>
      <c r="R316" s="69"/>
      <c r="S316" s="69"/>
      <c r="T316" s="69"/>
      <c r="U316" s="69"/>
      <c r="V316" s="69"/>
      <c r="W316" s="69"/>
      <c r="X316" s="69"/>
      <c r="Y316" s="69"/>
      <c r="Z316" s="69"/>
    </row>
    <row r="317" spans="1:26" ht="12.75" customHeight="1">
      <c r="A317" s="69"/>
      <c r="B317" s="69"/>
      <c r="C317" s="69"/>
      <c r="D317" s="69"/>
      <c r="E317" s="69"/>
      <c r="F317" s="69"/>
      <c r="G317" s="71"/>
      <c r="H317" s="71"/>
      <c r="I317" s="71"/>
      <c r="J317" s="71"/>
      <c r="K317" s="70"/>
      <c r="L317" s="70"/>
      <c r="M317" s="70"/>
      <c r="N317" s="70"/>
      <c r="O317" s="72"/>
      <c r="P317" s="73"/>
      <c r="Q317" s="32"/>
      <c r="R317" s="69"/>
      <c r="S317" s="69"/>
      <c r="T317" s="69"/>
      <c r="U317" s="69"/>
      <c r="V317" s="69"/>
      <c r="W317" s="69"/>
      <c r="X317" s="69"/>
      <c r="Y317" s="69"/>
      <c r="Z317" s="69"/>
    </row>
    <row r="318" spans="1:26" ht="12.75" customHeight="1">
      <c r="A318" s="69"/>
      <c r="B318" s="69"/>
      <c r="C318" s="69"/>
      <c r="D318" s="69"/>
      <c r="E318" s="69"/>
      <c r="F318" s="69"/>
      <c r="G318" s="71"/>
      <c r="H318" s="71"/>
      <c r="I318" s="71"/>
      <c r="J318" s="71"/>
      <c r="K318" s="70"/>
      <c r="L318" s="70"/>
      <c r="M318" s="70"/>
      <c r="N318" s="70"/>
      <c r="O318" s="72"/>
      <c r="P318" s="73"/>
      <c r="Q318" s="32"/>
      <c r="R318" s="69"/>
      <c r="S318" s="69"/>
      <c r="T318" s="69"/>
      <c r="U318" s="69"/>
      <c r="V318" s="69"/>
      <c r="W318" s="69"/>
      <c r="X318" s="69"/>
      <c r="Y318" s="69"/>
      <c r="Z318" s="69"/>
    </row>
    <row r="319" spans="1:26" ht="12.75" customHeight="1">
      <c r="A319" s="69"/>
      <c r="B319" s="69"/>
      <c r="C319" s="69"/>
      <c r="D319" s="69"/>
      <c r="E319" s="69"/>
      <c r="F319" s="69"/>
      <c r="G319" s="71"/>
      <c r="H319" s="71"/>
      <c r="I319" s="71"/>
      <c r="J319" s="71"/>
      <c r="K319" s="70"/>
      <c r="L319" s="70"/>
      <c r="M319" s="70"/>
      <c r="N319" s="70"/>
      <c r="O319" s="72"/>
      <c r="P319" s="73"/>
      <c r="Q319" s="32"/>
      <c r="R319" s="69"/>
      <c r="S319" s="69"/>
      <c r="T319" s="69"/>
      <c r="U319" s="69"/>
      <c r="V319" s="69"/>
      <c r="W319" s="69"/>
      <c r="X319" s="69"/>
      <c r="Y319" s="69"/>
      <c r="Z319" s="69"/>
    </row>
    <row r="320" spans="1:26" ht="12.75" customHeight="1">
      <c r="A320" s="69"/>
      <c r="B320" s="69"/>
      <c r="C320" s="69"/>
      <c r="D320" s="69"/>
      <c r="E320" s="69"/>
      <c r="F320" s="69"/>
      <c r="G320" s="71"/>
      <c r="H320" s="71"/>
      <c r="I320" s="71"/>
      <c r="J320" s="71"/>
      <c r="K320" s="70"/>
      <c r="L320" s="70"/>
      <c r="M320" s="70"/>
      <c r="N320" s="70"/>
      <c r="O320" s="72"/>
      <c r="P320" s="73"/>
      <c r="Q320" s="32"/>
      <c r="R320" s="69"/>
      <c r="S320" s="69"/>
      <c r="T320" s="69"/>
      <c r="U320" s="69"/>
      <c r="V320" s="69"/>
      <c r="W320" s="69"/>
      <c r="X320" s="69"/>
      <c r="Y320" s="69"/>
      <c r="Z320" s="69"/>
    </row>
    <row r="321" spans="1:26" ht="12.75" customHeight="1">
      <c r="A321" s="69"/>
      <c r="B321" s="69"/>
      <c r="C321" s="69"/>
      <c r="D321" s="69"/>
      <c r="E321" s="69"/>
      <c r="F321" s="69"/>
      <c r="G321" s="71"/>
      <c r="H321" s="71"/>
      <c r="I321" s="71"/>
      <c r="J321" s="71"/>
      <c r="K321" s="70"/>
      <c r="L321" s="70"/>
      <c r="M321" s="70"/>
      <c r="N321" s="70"/>
      <c r="O321" s="72"/>
      <c r="P321" s="73"/>
      <c r="Q321" s="32"/>
      <c r="R321" s="69"/>
      <c r="S321" s="69"/>
      <c r="T321" s="69"/>
      <c r="U321" s="69"/>
      <c r="V321" s="69"/>
      <c r="W321" s="69"/>
      <c r="X321" s="69"/>
      <c r="Y321" s="69"/>
      <c r="Z321" s="69"/>
    </row>
    <row r="322" spans="1:26" ht="12.75" customHeight="1">
      <c r="A322" s="69"/>
      <c r="B322" s="69"/>
      <c r="C322" s="69"/>
      <c r="D322" s="69"/>
      <c r="E322" s="69"/>
      <c r="F322" s="69"/>
      <c r="G322" s="71"/>
      <c r="H322" s="71"/>
      <c r="I322" s="71"/>
      <c r="J322" s="71"/>
      <c r="K322" s="70"/>
      <c r="L322" s="70"/>
      <c r="M322" s="70"/>
      <c r="N322" s="70"/>
      <c r="O322" s="72"/>
      <c r="P322" s="73"/>
      <c r="Q322" s="32"/>
      <c r="R322" s="69"/>
      <c r="S322" s="69"/>
      <c r="T322" s="69"/>
      <c r="U322" s="69"/>
      <c r="V322" s="69"/>
      <c r="W322" s="69"/>
      <c r="X322" s="69"/>
      <c r="Y322" s="69"/>
      <c r="Z322" s="69"/>
    </row>
    <row r="323" spans="1:26" ht="12.75" customHeight="1">
      <c r="A323" s="69"/>
      <c r="B323" s="69"/>
      <c r="C323" s="69"/>
      <c r="D323" s="69"/>
      <c r="E323" s="69"/>
      <c r="F323" s="69"/>
      <c r="G323" s="71"/>
      <c r="H323" s="71"/>
      <c r="I323" s="71"/>
      <c r="J323" s="71"/>
      <c r="K323" s="70"/>
      <c r="L323" s="70"/>
      <c r="M323" s="70"/>
      <c r="N323" s="70"/>
      <c r="O323" s="72"/>
      <c r="P323" s="73"/>
      <c r="Q323" s="32"/>
      <c r="R323" s="69"/>
      <c r="S323" s="69"/>
      <c r="T323" s="69"/>
      <c r="U323" s="69"/>
      <c r="V323" s="69"/>
      <c r="W323" s="69"/>
      <c r="X323" s="69"/>
      <c r="Y323" s="69"/>
      <c r="Z323" s="69"/>
    </row>
    <row r="324" spans="1:26" ht="12.75" customHeight="1">
      <c r="A324" s="69"/>
      <c r="B324" s="69"/>
      <c r="C324" s="69"/>
      <c r="D324" s="69"/>
      <c r="E324" s="69"/>
      <c r="F324" s="69"/>
      <c r="G324" s="71"/>
      <c r="H324" s="71"/>
      <c r="I324" s="71"/>
      <c r="J324" s="71"/>
      <c r="K324" s="70"/>
      <c r="L324" s="70"/>
      <c r="M324" s="70"/>
      <c r="N324" s="70"/>
      <c r="O324" s="72"/>
      <c r="P324" s="73"/>
      <c r="Q324" s="32"/>
      <c r="R324" s="69"/>
      <c r="S324" s="69"/>
      <c r="T324" s="69"/>
      <c r="U324" s="69"/>
      <c r="V324" s="69"/>
      <c r="W324" s="69"/>
      <c r="X324" s="69"/>
      <c r="Y324" s="69"/>
      <c r="Z324" s="69"/>
    </row>
    <row r="325" spans="1:26" ht="12.75" customHeight="1">
      <c r="A325" s="69"/>
      <c r="B325" s="69"/>
      <c r="C325" s="69"/>
      <c r="D325" s="69"/>
      <c r="E325" s="69"/>
      <c r="F325" s="69"/>
      <c r="G325" s="71"/>
      <c r="H325" s="71"/>
      <c r="I325" s="71"/>
      <c r="J325" s="71"/>
      <c r="K325" s="70"/>
      <c r="L325" s="70"/>
      <c r="M325" s="70"/>
      <c r="N325" s="70"/>
      <c r="O325" s="72"/>
      <c r="P325" s="73"/>
      <c r="Q325" s="32"/>
      <c r="R325" s="69"/>
      <c r="S325" s="69"/>
      <c r="T325" s="69"/>
      <c r="U325" s="69"/>
      <c r="V325" s="69"/>
      <c r="W325" s="69"/>
      <c r="X325" s="69"/>
      <c r="Y325" s="69"/>
      <c r="Z325" s="69"/>
    </row>
    <row r="326" spans="1:26" ht="12.75" customHeight="1">
      <c r="A326" s="69"/>
      <c r="B326" s="69"/>
      <c r="C326" s="69"/>
      <c r="D326" s="69"/>
      <c r="E326" s="69"/>
      <c r="F326" s="69"/>
      <c r="G326" s="71"/>
      <c r="H326" s="71"/>
      <c r="I326" s="71"/>
      <c r="J326" s="71"/>
      <c r="K326" s="70"/>
      <c r="L326" s="70"/>
      <c r="M326" s="70"/>
      <c r="N326" s="70"/>
      <c r="O326" s="72"/>
      <c r="P326" s="73"/>
      <c r="Q326" s="32"/>
      <c r="R326" s="69"/>
      <c r="S326" s="69"/>
      <c r="T326" s="69"/>
      <c r="U326" s="69"/>
      <c r="V326" s="69"/>
      <c r="W326" s="69"/>
      <c r="X326" s="69"/>
      <c r="Y326" s="69"/>
      <c r="Z326" s="69"/>
    </row>
    <row r="327" spans="1:26" ht="12.75" customHeight="1">
      <c r="A327" s="69"/>
      <c r="B327" s="69"/>
      <c r="C327" s="69"/>
      <c r="D327" s="69"/>
      <c r="E327" s="69"/>
      <c r="F327" s="69"/>
      <c r="G327" s="71"/>
      <c r="H327" s="71"/>
      <c r="I327" s="71"/>
      <c r="J327" s="71"/>
      <c r="K327" s="70"/>
      <c r="L327" s="70"/>
      <c r="M327" s="70"/>
      <c r="N327" s="70"/>
      <c r="O327" s="72"/>
      <c r="P327" s="73"/>
      <c r="Q327" s="32"/>
      <c r="R327" s="69"/>
      <c r="S327" s="69"/>
      <c r="T327" s="69"/>
      <c r="U327" s="69"/>
      <c r="V327" s="69"/>
      <c r="W327" s="69"/>
      <c r="X327" s="69"/>
      <c r="Y327" s="69"/>
      <c r="Z327" s="69"/>
    </row>
    <row r="328" spans="1:26" ht="12.75" customHeight="1">
      <c r="A328" s="69"/>
      <c r="B328" s="69"/>
      <c r="C328" s="69"/>
      <c r="D328" s="69"/>
      <c r="E328" s="69"/>
      <c r="F328" s="69"/>
      <c r="G328" s="71"/>
      <c r="H328" s="71"/>
      <c r="I328" s="71"/>
      <c r="J328" s="71"/>
      <c r="K328" s="70"/>
      <c r="L328" s="70"/>
      <c r="M328" s="70"/>
      <c r="N328" s="70"/>
      <c r="O328" s="72"/>
      <c r="P328" s="73"/>
      <c r="Q328" s="32"/>
      <c r="R328" s="69"/>
      <c r="S328" s="69"/>
      <c r="T328" s="69"/>
      <c r="U328" s="69"/>
      <c r="V328" s="69"/>
      <c r="W328" s="69"/>
      <c r="X328" s="69"/>
      <c r="Y328" s="69"/>
      <c r="Z328" s="69"/>
    </row>
    <row r="329" spans="1:26" ht="12.75" customHeight="1">
      <c r="A329" s="69"/>
      <c r="B329" s="69"/>
      <c r="C329" s="69"/>
      <c r="D329" s="69"/>
      <c r="E329" s="69"/>
      <c r="F329" s="69"/>
      <c r="G329" s="71"/>
      <c r="H329" s="71"/>
      <c r="I329" s="71"/>
      <c r="J329" s="71"/>
      <c r="K329" s="70"/>
      <c r="L329" s="70"/>
      <c r="M329" s="70"/>
      <c r="N329" s="70"/>
      <c r="O329" s="72"/>
      <c r="P329" s="73"/>
      <c r="Q329" s="32"/>
      <c r="R329" s="69"/>
      <c r="S329" s="69"/>
      <c r="T329" s="69"/>
      <c r="U329" s="69"/>
      <c r="V329" s="69"/>
      <c r="W329" s="69"/>
      <c r="X329" s="69"/>
      <c r="Y329" s="69"/>
      <c r="Z329" s="69"/>
    </row>
    <row r="330" spans="1:26" ht="12.75" customHeight="1">
      <c r="A330" s="69"/>
      <c r="B330" s="69"/>
      <c r="C330" s="69"/>
      <c r="D330" s="69"/>
      <c r="E330" s="69"/>
      <c r="F330" s="69"/>
      <c r="G330" s="71"/>
      <c r="H330" s="71"/>
      <c r="I330" s="71"/>
      <c r="J330" s="71"/>
      <c r="K330" s="70"/>
      <c r="L330" s="70"/>
      <c r="M330" s="70"/>
      <c r="N330" s="70"/>
      <c r="O330" s="72"/>
      <c r="P330" s="73"/>
      <c r="Q330" s="32"/>
      <c r="R330" s="69"/>
      <c r="S330" s="69"/>
      <c r="T330" s="69"/>
      <c r="U330" s="69"/>
      <c r="V330" s="69"/>
      <c r="W330" s="69"/>
      <c r="X330" s="69"/>
      <c r="Y330" s="69"/>
      <c r="Z330" s="69"/>
    </row>
    <row r="331" spans="1:26" ht="12.75" customHeight="1">
      <c r="A331" s="69"/>
      <c r="B331" s="69"/>
      <c r="C331" s="69"/>
      <c r="D331" s="69"/>
      <c r="E331" s="69"/>
      <c r="F331" s="69"/>
      <c r="G331" s="71"/>
      <c r="H331" s="71"/>
      <c r="I331" s="71"/>
      <c r="J331" s="71"/>
      <c r="K331" s="70"/>
      <c r="L331" s="70"/>
      <c r="M331" s="70"/>
      <c r="N331" s="70"/>
      <c r="O331" s="72"/>
      <c r="P331" s="73"/>
      <c r="Q331" s="32"/>
      <c r="R331" s="69"/>
      <c r="S331" s="69"/>
      <c r="T331" s="69"/>
      <c r="U331" s="69"/>
      <c r="V331" s="69"/>
      <c r="W331" s="69"/>
      <c r="X331" s="69"/>
      <c r="Y331" s="69"/>
      <c r="Z331" s="69"/>
    </row>
    <row r="332" spans="1:26" ht="12.75" customHeight="1">
      <c r="A332" s="69"/>
      <c r="B332" s="69"/>
      <c r="C332" s="69"/>
      <c r="D332" s="69"/>
      <c r="E332" s="69"/>
      <c r="F332" s="69"/>
      <c r="G332" s="71"/>
      <c r="H332" s="71"/>
      <c r="I332" s="71"/>
      <c r="J332" s="71"/>
      <c r="K332" s="70"/>
      <c r="L332" s="70"/>
      <c r="M332" s="70"/>
      <c r="N332" s="70"/>
      <c r="O332" s="72"/>
      <c r="P332" s="73"/>
      <c r="Q332" s="32"/>
      <c r="R332" s="69"/>
      <c r="S332" s="69"/>
      <c r="T332" s="69"/>
      <c r="U332" s="69"/>
      <c r="V332" s="69"/>
      <c r="W332" s="69"/>
      <c r="X332" s="69"/>
      <c r="Y332" s="69"/>
      <c r="Z332" s="69"/>
    </row>
    <row r="333" spans="1:26" ht="12.75" customHeight="1">
      <c r="A333" s="69"/>
      <c r="B333" s="69"/>
      <c r="C333" s="69"/>
      <c r="D333" s="69"/>
      <c r="E333" s="69"/>
      <c r="F333" s="69"/>
      <c r="G333" s="71"/>
      <c r="H333" s="71"/>
      <c r="I333" s="71"/>
      <c r="J333" s="71"/>
      <c r="K333" s="70"/>
      <c r="L333" s="70"/>
      <c r="M333" s="70"/>
      <c r="N333" s="70"/>
      <c r="O333" s="72"/>
      <c r="P333" s="73"/>
      <c r="Q333" s="32"/>
      <c r="R333" s="69"/>
      <c r="S333" s="69"/>
      <c r="T333" s="69"/>
      <c r="U333" s="69"/>
      <c r="V333" s="69"/>
      <c r="W333" s="69"/>
      <c r="X333" s="69"/>
      <c r="Y333" s="69"/>
      <c r="Z333" s="69"/>
    </row>
    <row r="334" spans="1:26" ht="12.75" customHeight="1">
      <c r="A334" s="69"/>
      <c r="B334" s="69"/>
      <c r="C334" s="69"/>
      <c r="D334" s="69"/>
      <c r="E334" s="69"/>
      <c r="F334" s="69"/>
      <c r="G334" s="71"/>
      <c r="H334" s="71"/>
      <c r="I334" s="71"/>
      <c r="J334" s="71"/>
      <c r="K334" s="70"/>
      <c r="L334" s="70"/>
      <c r="M334" s="70"/>
      <c r="N334" s="70"/>
      <c r="O334" s="72"/>
      <c r="P334" s="73"/>
      <c r="Q334" s="32"/>
      <c r="R334" s="69"/>
      <c r="S334" s="69"/>
      <c r="T334" s="69"/>
      <c r="U334" s="69"/>
      <c r="V334" s="69"/>
      <c r="W334" s="69"/>
      <c r="X334" s="69"/>
      <c r="Y334" s="69"/>
      <c r="Z334" s="69"/>
    </row>
    <row r="335" spans="1:26" ht="12.75" customHeight="1">
      <c r="A335" s="69"/>
      <c r="B335" s="69"/>
      <c r="C335" s="69"/>
      <c r="D335" s="69"/>
      <c r="E335" s="69"/>
      <c r="F335" s="69"/>
      <c r="G335" s="71"/>
      <c r="H335" s="71"/>
      <c r="I335" s="71"/>
      <c r="J335" s="71"/>
      <c r="K335" s="70"/>
      <c r="L335" s="70"/>
      <c r="M335" s="70"/>
      <c r="N335" s="70"/>
      <c r="O335" s="72"/>
      <c r="P335" s="73"/>
      <c r="Q335" s="32"/>
      <c r="R335" s="69"/>
      <c r="S335" s="69"/>
      <c r="T335" s="69"/>
      <c r="U335" s="69"/>
      <c r="V335" s="69"/>
      <c r="W335" s="69"/>
      <c r="X335" s="69"/>
      <c r="Y335" s="69"/>
      <c r="Z335" s="69"/>
    </row>
    <row r="336" spans="1:26" ht="12.75" customHeight="1">
      <c r="A336" s="69"/>
      <c r="B336" s="69"/>
      <c r="C336" s="69"/>
      <c r="D336" s="69"/>
      <c r="E336" s="69"/>
      <c r="F336" s="69"/>
      <c r="G336" s="71"/>
      <c r="H336" s="71"/>
      <c r="I336" s="71"/>
      <c r="J336" s="71"/>
      <c r="K336" s="70"/>
      <c r="L336" s="70"/>
      <c r="M336" s="70"/>
      <c r="N336" s="70"/>
      <c r="O336" s="72"/>
      <c r="P336" s="73"/>
      <c r="Q336" s="32"/>
      <c r="R336" s="69"/>
      <c r="S336" s="69"/>
      <c r="T336" s="69"/>
      <c r="U336" s="69"/>
      <c r="V336" s="69"/>
      <c r="W336" s="69"/>
      <c r="X336" s="69"/>
      <c r="Y336" s="69"/>
      <c r="Z336" s="69"/>
    </row>
    <row r="337" spans="1:26" ht="12.75" customHeight="1">
      <c r="A337" s="69"/>
      <c r="B337" s="69"/>
      <c r="C337" s="69"/>
      <c r="D337" s="69"/>
      <c r="E337" s="69"/>
      <c r="F337" s="69"/>
      <c r="G337" s="71"/>
      <c r="H337" s="71"/>
      <c r="I337" s="71"/>
      <c r="J337" s="71"/>
      <c r="K337" s="70"/>
      <c r="L337" s="70"/>
      <c r="M337" s="70"/>
      <c r="N337" s="70"/>
      <c r="O337" s="72"/>
      <c r="P337" s="73"/>
      <c r="Q337" s="32"/>
      <c r="R337" s="69"/>
      <c r="S337" s="69"/>
      <c r="T337" s="69"/>
      <c r="U337" s="69"/>
      <c r="V337" s="69"/>
      <c r="W337" s="69"/>
      <c r="X337" s="69"/>
      <c r="Y337" s="69"/>
      <c r="Z337" s="69"/>
    </row>
    <row r="338" spans="1:26" ht="12.75" customHeight="1">
      <c r="A338" s="69"/>
      <c r="B338" s="69"/>
      <c r="C338" s="69"/>
      <c r="D338" s="69"/>
      <c r="E338" s="69"/>
      <c r="F338" s="69"/>
      <c r="G338" s="71"/>
      <c r="H338" s="71"/>
      <c r="I338" s="71"/>
      <c r="J338" s="71"/>
      <c r="K338" s="70"/>
      <c r="L338" s="70"/>
      <c r="M338" s="70"/>
      <c r="N338" s="70"/>
      <c r="O338" s="72"/>
      <c r="P338" s="73"/>
      <c r="Q338" s="32"/>
      <c r="R338" s="69"/>
      <c r="S338" s="69"/>
      <c r="T338" s="69"/>
      <c r="U338" s="69"/>
      <c r="V338" s="69"/>
      <c r="W338" s="69"/>
      <c r="X338" s="69"/>
      <c r="Y338" s="69"/>
      <c r="Z338" s="69"/>
    </row>
    <row r="339" spans="1:26" ht="12.75" customHeight="1">
      <c r="A339" s="69"/>
      <c r="B339" s="69"/>
      <c r="C339" s="69"/>
      <c r="D339" s="69"/>
      <c r="E339" s="69"/>
      <c r="F339" s="69"/>
      <c r="G339" s="71"/>
      <c r="H339" s="71"/>
      <c r="I339" s="71"/>
      <c r="J339" s="71"/>
      <c r="K339" s="70"/>
      <c r="L339" s="70"/>
      <c r="M339" s="70"/>
      <c r="N339" s="70"/>
      <c r="O339" s="72"/>
      <c r="P339" s="73"/>
      <c r="Q339" s="32"/>
      <c r="R339" s="69"/>
      <c r="S339" s="69"/>
      <c r="T339" s="69"/>
      <c r="U339" s="69"/>
      <c r="V339" s="69"/>
      <c r="W339" s="69"/>
      <c r="X339" s="69"/>
      <c r="Y339" s="69"/>
      <c r="Z339" s="69"/>
    </row>
    <row r="340" spans="1:26" ht="12.75" customHeight="1">
      <c r="A340" s="69"/>
      <c r="B340" s="69"/>
      <c r="C340" s="69"/>
      <c r="D340" s="69"/>
      <c r="E340" s="69"/>
      <c r="F340" s="69"/>
      <c r="G340" s="71"/>
      <c r="H340" s="71"/>
      <c r="I340" s="71"/>
      <c r="J340" s="71"/>
      <c r="K340" s="70"/>
      <c r="L340" s="70"/>
      <c r="M340" s="70"/>
      <c r="N340" s="70"/>
      <c r="O340" s="72"/>
      <c r="P340" s="73"/>
      <c r="Q340" s="32"/>
      <c r="R340" s="69"/>
      <c r="S340" s="69"/>
      <c r="T340" s="69"/>
      <c r="U340" s="69"/>
      <c r="V340" s="69"/>
      <c r="W340" s="69"/>
      <c r="X340" s="69"/>
      <c r="Y340" s="69"/>
      <c r="Z340" s="69"/>
    </row>
    <row r="341" spans="1:26" ht="12.75" customHeight="1">
      <c r="A341" s="69"/>
      <c r="B341" s="69"/>
      <c r="C341" s="69"/>
      <c r="D341" s="69"/>
      <c r="E341" s="69"/>
      <c r="F341" s="69"/>
      <c r="G341" s="71"/>
      <c r="H341" s="71"/>
      <c r="I341" s="71"/>
      <c r="J341" s="71"/>
      <c r="K341" s="70"/>
      <c r="L341" s="70"/>
      <c r="M341" s="70"/>
      <c r="N341" s="70"/>
      <c r="O341" s="72"/>
      <c r="P341" s="73"/>
      <c r="Q341" s="32"/>
      <c r="R341" s="69"/>
      <c r="S341" s="69"/>
      <c r="T341" s="69"/>
      <c r="U341" s="69"/>
      <c r="V341" s="69"/>
      <c r="W341" s="69"/>
      <c r="X341" s="69"/>
      <c r="Y341" s="69"/>
      <c r="Z341" s="69"/>
    </row>
    <row r="342" spans="1:26" ht="12.75" customHeight="1">
      <c r="A342" s="69"/>
      <c r="B342" s="69"/>
      <c r="C342" s="69"/>
      <c r="D342" s="69"/>
      <c r="E342" s="69"/>
      <c r="F342" s="69"/>
      <c r="G342" s="71"/>
      <c r="H342" s="71"/>
      <c r="I342" s="71"/>
      <c r="J342" s="71"/>
      <c r="K342" s="70"/>
      <c r="L342" s="70"/>
      <c r="M342" s="70"/>
      <c r="N342" s="70"/>
      <c r="O342" s="72"/>
      <c r="P342" s="73"/>
      <c r="Q342" s="32"/>
      <c r="R342" s="69"/>
      <c r="S342" s="69"/>
      <c r="T342" s="69"/>
      <c r="U342" s="69"/>
      <c r="V342" s="69"/>
      <c r="W342" s="69"/>
      <c r="X342" s="69"/>
      <c r="Y342" s="69"/>
      <c r="Z342" s="69"/>
    </row>
    <row r="343" spans="1:26" ht="12.75" customHeight="1">
      <c r="A343" s="69"/>
      <c r="B343" s="69"/>
      <c r="C343" s="69"/>
      <c r="D343" s="69"/>
      <c r="E343" s="69"/>
      <c r="F343" s="69"/>
      <c r="G343" s="71"/>
      <c r="H343" s="71"/>
      <c r="I343" s="71"/>
      <c r="J343" s="71"/>
      <c r="K343" s="70"/>
      <c r="L343" s="70"/>
      <c r="M343" s="70"/>
      <c r="N343" s="70"/>
      <c r="O343" s="72"/>
      <c r="P343" s="73"/>
      <c r="Q343" s="32"/>
      <c r="R343" s="69"/>
      <c r="S343" s="69"/>
      <c r="T343" s="69"/>
      <c r="U343" s="69"/>
      <c r="V343" s="69"/>
      <c r="W343" s="69"/>
      <c r="X343" s="69"/>
      <c r="Y343" s="69"/>
      <c r="Z343" s="69"/>
    </row>
    <row r="344" spans="1:26" ht="12.75" customHeight="1">
      <c r="A344" s="69"/>
      <c r="B344" s="69"/>
      <c r="C344" s="69"/>
      <c r="D344" s="69"/>
      <c r="E344" s="69"/>
      <c r="F344" s="69"/>
      <c r="G344" s="71"/>
      <c r="H344" s="71"/>
      <c r="I344" s="71"/>
      <c r="J344" s="71"/>
      <c r="K344" s="70"/>
      <c r="L344" s="70"/>
      <c r="M344" s="70"/>
      <c r="N344" s="70"/>
      <c r="O344" s="72"/>
      <c r="P344" s="73"/>
      <c r="Q344" s="32"/>
      <c r="R344" s="69"/>
      <c r="S344" s="69"/>
      <c r="T344" s="69"/>
      <c r="U344" s="69"/>
      <c r="V344" s="69"/>
      <c r="W344" s="69"/>
      <c r="X344" s="69"/>
      <c r="Y344" s="69"/>
      <c r="Z344" s="69"/>
    </row>
    <row r="345" spans="1:26" ht="12.75" customHeight="1">
      <c r="A345" s="69"/>
      <c r="B345" s="69"/>
      <c r="C345" s="69"/>
      <c r="D345" s="69"/>
      <c r="E345" s="69"/>
      <c r="F345" s="69"/>
      <c r="G345" s="71"/>
      <c r="H345" s="71"/>
      <c r="I345" s="71"/>
      <c r="J345" s="71"/>
      <c r="K345" s="70"/>
      <c r="L345" s="70"/>
      <c r="M345" s="70"/>
      <c r="N345" s="70"/>
      <c r="O345" s="72"/>
      <c r="P345" s="73"/>
      <c r="Q345" s="32"/>
      <c r="R345" s="69"/>
      <c r="S345" s="69"/>
      <c r="T345" s="69"/>
      <c r="U345" s="69"/>
      <c r="V345" s="69"/>
      <c r="W345" s="69"/>
      <c r="X345" s="69"/>
      <c r="Y345" s="69"/>
      <c r="Z345" s="69"/>
    </row>
    <row r="346" spans="1:26" ht="12.75" customHeight="1">
      <c r="A346" s="69"/>
      <c r="B346" s="69"/>
      <c r="C346" s="69"/>
      <c r="D346" s="69"/>
      <c r="E346" s="69"/>
      <c r="F346" s="69"/>
      <c r="G346" s="71"/>
      <c r="H346" s="71"/>
      <c r="I346" s="71"/>
      <c r="J346" s="71"/>
      <c r="K346" s="70"/>
      <c r="L346" s="70"/>
      <c r="M346" s="70"/>
      <c r="N346" s="70"/>
      <c r="O346" s="72"/>
      <c r="P346" s="73"/>
      <c r="Q346" s="32"/>
      <c r="R346" s="69"/>
      <c r="S346" s="69"/>
      <c r="T346" s="69"/>
      <c r="U346" s="69"/>
      <c r="V346" s="69"/>
      <c r="W346" s="69"/>
      <c r="X346" s="69"/>
      <c r="Y346" s="69"/>
      <c r="Z346" s="69"/>
    </row>
    <row r="347" spans="1:26" ht="12.75" customHeight="1">
      <c r="A347" s="69"/>
      <c r="B347" s="69"/>
      <c r="C347" s="69"/>
      <c r="D347" s="69"/>
      <c r="E347" s="69"/>
      <c r="F347" s="69"/>
      <c r="G347" s="71"/>
      <c r="H347" s="71"/>
      <c r="I347" s="71"/>
      <c r="J347" s="71"/>
      <c r="K347" s="70"/>
      <c r="L347" s="70"/>
      <c r="M347" s="70"/>
      <c r="N347" s="70"/>
      <c r="O347" s="72"/>
      <c r="P347" s="73"/>
      <c r="Q347" s="32"/>
      <c r="R347" s="69"/>
      <c r="S347" s="69"/>
      <c r="T347" s="69"/>
      <c r="U347" s="69"/>
      <c r="V347" s="69"/>
      <c r="W347" s="69"/>
      <c r="X347" s="69"/>
      <c r="Y347" s="69"/>
      <c r="Z347" s="69"/>
    </row>
    <row r="348" spans="1:26" ht="12.75" customHeight="1">
      <c r="A348" s="69"/>
      <c r="B348" s="69"/>
      <c r="C348" s="69"/>
      <c r="D348" s="69"/>
      <c r="E348" s="69"/>
      <c r="F348" s="69"/>
      <c r="G348" s="71"/>
      <c r="H348" s="71"/>
      <c r="I348" s="71"/>
      <c r="J348" s="71"/>
      <c r="K348" s="70"/>
      <c r="L348" s="70"/>
      <c r="M348" s="70"/>
      <c r="N348" s="70"/>
      <c r="O348" s="72"/>
      <c r="P348" s="73"/>
      <c r="Q348" s="32"/>
      <c r="R348" s="69"/>
      <c r="S348" s="69"/>
      <c r="T348" s="69"/>
      <c r="U348" s="69"/>
      <c r="V348" s="69"/>
      <c r="W348" s="69"/>
      <c r="X348" s="69"/>
      <c r="Y348" s="69"/>
      <c r="Z348" s="69"/>
    </row>
    <row r="349" spans="1:26" ht="12.75" customHeight="1">
      <c r="A349" s="69"/>
      <c r="B349" s="69"/>
      <c r="C349" s="69"/>
      <c r="D349" s="69"/>
      <c r="E349" s="69"/>
      <c r="F349" s="69"/>
      <c r="G349" s="71"/>
      <c r="H349" s="71"/>
      <c r="I349" s="71"/>
      <c r="J349" s="71"/>
      <c r="K349" s="70"/>
      <c r="L349" s="70"/>
      <c r="M349" s="70"/>
      <c r="N349" s="70"/>
      <c r="O349" s="72"/>
      <c r="P349" s="73"/>
      <c r="Q349" s="32"/>
      <c r="R349" s="69"/>
      <c r="S349" s="69"/>
      <c r="T349" s="69"/>
      <c r="U349" s="69"/>
      <c r="V349" s="69"/>
      <c r="W349" s="69"/>
      <c r="X349" s="69"/>
      <c r="Y349" s="69"/>
      <c r="Z349" s="69"/>
    </row>
    <row r="350" spans="1:26" ht="12.75" customHeight="1">
      <c r="A350" s="69"/>
      <c r="B350" s="69"/>
      <c r="C350" s="69"/>
      <c r="D350" s="69"/>
      <c r="E350" s="69"/>
      <c r="F350" s="69"/>
      <c r="G350" s="71"/>
      <c r="H350" s="71"/>
      <c r="I350" s="71"/>
      <c r="J350" s="71"/>
      <c r="K350" s="70"/>
      <c r="L350" s="70"/>
      <c r="M350" s="70"/>
      <c r="N350" s="70"/>
      <c r="O350" s="72"/>
      <c r="P350" s="73"/>
      <c r="Q350" s="32"/>
      <c r="R350" s="69"/>
      <c r="S350" s="69"/>
      <c r="T350" s="69"/>
      <c r="U350" s="69"/>
      <c r="V350" s="69"/>
      <c r="W350" s="69"/>
      <c r="X350" s="69"/>
      <c r="Y350" s="69"/>
      <c r="Z350" s="69"/>
    </row>
    <row r="351" spans="1:26" ht="12.75" customHeight="1">
      <c r="A351" s="69"/>
      <c r="B351" s="69"/>
      <c r="C351" s="69"/>
      <c r="D351" s="69"/>
      <c r="E351" s="69"/>
      <c r="F351" s="69"/>
      <c r="G351" s="71"/>
      <c r="H351" s="71"/>
      <c r="I351" s="71"/>
      <c r="J351" s="71"/>
      <c r="K351" s="70"/>
      <c r="L351" s="70"/>
      <c r="M351" s="70"/>
      <c r="N351" s="70"/>
      <c r="O351" s="72"/>
      <c r="P351" s="73"/>
      <c r="Q351" s="32"/>
      <c r="R351" s="69"/>
      <c r="S351" s="69"/>
      <c r="T351" s="69"/>
      <c r="U351" s="69"/>
      <c r="V351" s="69"/>
      <c r="W351" s="69"/>
      <c r="X351" s="69"/>
      <c r="Y351" s="69"/>
      <c r="Z351" s="69"/>
    </row>
    <row r="352" spans="1:26" ht="12.75" customHeight="1">
      <c r="A352" s="69"/>
      <c r="B352" s="69"/>
      <c r="C352" s="69"/>
      <c r="D352" s="69"/>
      <c r="E352" s="69"/>
      <c r="F352" s="69"/>
      <c r="G352" s="71"/>
      <c r="H352" s="71"/>
      <c r="I352" s="71"/>
      <c r="J352" s="71"/>
      <c r="K352" s="70"/>
      <c r="L352" s="70"/>
      <c r="M352" s="70"/>
      <c r="N352" s="70"/>
      <c r="O352" s="72"/>
      <c r="P352" s="73"/>
      <c r="Q352" s="32"/>
      <c r="R352" s="69"/>
      <c r="S352" s="69"/>
      <c r="T352" s="69"/>
      <c r="U352" s="69"/>
      <c r="V352" s="69"/>
      <c r="W352" s="69"/>
      <c r="X352" s="69"/>
      <c r="Y352" s="69"/>
      <c r="Z352" s="69"/>
    </row>
    <row r="353" spans="1:26" ht="12.75" customHeight="1">
      <c r="A353" s="69"/>
      <c r="B353" s="69"/>
      <c r="C353" s="69"/>
      <c r="D353" s="69"/>
      <c r="E353" s="69"/>
      <c r="F353" s="69"/>
      <c r="G353" s="71"/>
      <c r="H353" s="71"/>
      <c r="I353" s="71"/>
      <c r="J353" s="71"/>
      <c r="K353" s="70"/>
      <c r="L353" s="70"/>
      <c r="M353" s="70"/>
      <c r="N353" s="70"/>
      <c r="O353" s="72"/>
      <c r="P353" s="73"/>
      <c r="Q353" s="32"/>
      <c r="R353" s="69"/>
      <c r="S353" s="69"/>
      <c r="T353" s="69"/>
      <c r="U353" s="69"/>
      <c r="V353" s="69"/>
      <c r="W353" s="69"/>
      <c r="X353" s="69"/>
      <c r="Y353" s="69"/>
      <c r="Z353" s="69"/>
    </row>
    <row r="354" spans="1:26" ht="12.75" customHeight="1">
      <c r="A354" s="69"/>
      <c r="B354" s="69"/>
      <c r="C354" s="69"/>
      <c r="D354" s="69"/>
      <c r="E354" s="69"/>
      <c r="F354" s="69"/>
      <c r="G354" s="71"/>
      <c r="H354" s="71"/>
      <c r="I354" s="71"/>
      <c r="J354" s="71"/>
      <c r="K354" s="70"/>
      <c r="L354" s="70"/>
      <c r="M354" s="70"/>
      <c r="N354" s="70"/>
      <c r="O354" s="72"/>
      <c r="P354" s="73"/>
      <c r="Q354" s="32"/>
      <c r="R354" s="69"/>
      <c r="S354" s="69"/>
      <c r="T354" s="69"/>
      <c r="U354" s="69"/>
      <c r="V354" s="69"/>
      <c r="W354" s="69"/>
      <c r="X354" s="69"/>
      <c r="Y354" s="69"/>
      <c r="Z354" s="69"/>
    </row>
    <row r="355" spans="1:26" ht="12.75" customHeight="1">
      <c r="A355" s="69"/>
      <c r="B355" s="69"/>
      <c r="C355" s="69"/>
      <c r="D355" s="69"/>
      <c r="E355" s="69"/>
      <c r="F355" s="69"/>
      <c r="G355" s="71"/>
      <c r="H355" s="71"/>
      <c r="I355" s="71"/>
      <c r="J355" s="71"/>
      <c r="K355" s="70"/>
      <c r="L355" s="70"/>
      <c r="M355" s="70"/>
      <c r="N355" s="70"/>
      <c r="O355" s="72"/>
      <c r="P355" s="73"/>
      <c r="Q355" s="32"/>
      <c r="R355" s="69"/>
      <c r="S355" s="69"/>
      <c r="T355" s="69"/>
      <c r="U355" s="69"/>
      <c r="V355" s="69"/>
      <c r="W355" s="69"/>
      <c r="X355" s="69"/>
      <c r="Y355" s="69"/>
      <c r="Z355" s="69"/>
    </row>
    <row r="356" spans="1:26" ht="12.75" customHeight="1">
      <c r="A356" s="69"/>
      <c r="B356" s="69"/>
      <c r="C356" s="69"/>
      <c r="D356" s="69"/>
      <c r="E356" s="69"/>
      <c r="F356" s="69"/>
      <c r="G356" s="71"/>
      <c r="H356" s="71"/>
      <c r="I356" s="71"/>
      <c r="J356" s="71"/>
      <c r="K356" s="70"/>
      <c r="L356" s="70"/>
      <c r="M356" s="70"/>
      <c r="N356" s="70"/>
      <c r="O356" s="72"/>
      <c r="P356" s="73"/>
      <c r="Q356" s="32"/>
      <c r="R356" s="69"/>
      <c r="S356" s="69"/>
      <c r="T356" s="69"/>
      <c r="U356" s="69"/>
      <c r="V356" s="69"/>
      <c r="W356" s="69"/>
      <c r="X356" s="69"/>
      <c r="Y356" s="69"/>
      <c r="Z356" s="69"/>
    </row>
    <row r="357" spans="1:26" ht="12.75" customHeight="1">
      <c r="A357" s="69"/>
      <c r="B357" s="69"/>
      <c r="C357" s="69"/>
      <c r="D357" s="69"/>
      <c r="E357" s="69"/>
      <c r="F357" s="69"/>
      <c r="G357" s="71"/>
      <c r="H357" s="71"/>
      <c r="I357" s="71"/>
      <c r="J357" s="71"/>
      <c r="K357" s="70"/>
      <c r="L357" s="70"/>
      <c r="M357" s="70"/>
      <c r="N357" s="70"/>
      <c r="O357" s="72"/>
      <c r="P357" s="73"/>
      <c r="Q357" s="32"/>
      <c r="R357" s="69"/>
      <c r="S357" s="69"/>
      <c r="T357" s="69"/>
      <c r="U357" s="69"/>
      <c r="V357" s="69"/>
      <c r="W357" s="69"/>
      <c r="X357" s="69"/>
      <c r="Y357" s="69"/>
      <c r="Z357" s="69"/>
    </row>
    <row r="358" spans="1:26" ht="12.75" customHeight="1">
      <c r="A358" s="69"/>
      <c r="B358" s="69"/>
      <c r="C358" s="69"/>
      <c r="D358" s="69"/>
      <c r="E358" s="69"/>
      <c r="F358" s="69"/>
      <c r="G358" s="71"/>
      <c r="H358" s="71"/>
      <c r="I358" s="71"/>
      <c r="J358" s="71"/>
      <c r="K358" s="70"/>
      <c r="L358" s="70"/>
      <c r="M358" s="70"/>
      <c r="N358" s="70"/>
      <c r="O358" s="72"/>
      <c r="P358" s="73"/>
      <c r="Q358" s="32"/>
      <c r="R358" s="69"/>
      <c r="S358" s="69"/>
      <c r="T358" s="69"/>
      <c r="U358" s="69"/>
      <c r="V358" s="69"/>
      <c r="W358" s="69"/>
      <c r="X358" s="69"/>
      <c r="Y358" s="69"/>
      <c r="Z358" s="69"/>
    </row>
    <row r="359" spans="1:26" ht="12.75" customHeight="1">
      <c r="A359" s="69"/>
      <c r="B359" s="69"/>
      <c r="C359" s="69"/>
      <c r="D359" s="69"/>
      <c r="E359" s="69"/>
      <c r="F359" s="69"/>
      <c r="G359" s="71"/>
      <c r="H359" s="71"/>
      <c r="I359" s="71"/>
      <c r="J359" s="71"/>
      <c r="K359" s="70"/>
      <c r="L359" s="70"/>
      <c r="M359" s="70"/>
      <c r="N359" s="70"/>
      <c r="O359" s="72"/>
      <c r="P359" s="73"/>
      <c r="Q359" s="32"/>
      <c r="R359" s="69"/>
      <c r="S359" s="69"/>
      <c r="T359" s="69"/>
      <c r="U359" s="69"/>
      <c r="V359" s="69"/>
      <c r="W359" s="69"/>
      <c r="X359" s="69"/>
      <c r="Y359" s="69"/>
      <c r="Z359" s="69"/>
    </row>
    <row r="360" spans="1:26" ht="12.75" customHeight="1">
      <c r="A360" s="69"/>
      <c r="B360" s="69"/>
      <c r="C360" s="69"/>
      <c r="D360" s="69"/>
      <c r="E360" s="69"/>
      <c r="F360" s="69"/>
      <c r="G360" s="71"/>
      <c r="H360" s="71"/>
      <c r="I360" s="71"/>
      <c r="J360" s="71"/>
      <c r="K360" s="70"/>
      <c r="L360" s="70"/>
      <c r="M360" s="70"/>
      <c r="N360" s="70"/>
      <c r="O360" s="72"/>
      <c r="P360" s="73"/>
      <c r="Q360" s="32"/>
      <c r="R360" s="69"/>
      <c r="S360" s="69"/>
      <c r="T360" s="69"/>
      <c r="U360" s="69"/>
      <c r="V360" s="69"/>
      <c r="W360" s="69"/>
      <c r="X360" s="69"/>
      <c r="Y360" s="69"/>
      <c r="Z360" s="69"/>
    </row>
    <row r="361" spans="1:26" ht="12.75" customHeight="1">
      <c r="A361" s="69"/>
      <c r="B361" s="69"/>
      <c r="C361" s="69"/>
      <c r="D361" s="69"/>
      <c r="E361" s="69"/>
      <c r="F361" s="69"/>
      <c r="G361" s="71"/>
      <c r="H361" s="71"/>
      <c r="I361" s="71"/>
      <c r="J361" s="71"/>
      <c r="K361" s="70"/>
      <c r="L361" s="70"/>
      <c r="M361" s="70"/>
      <c r="N361" s="70"/>
      <c r="O361" s="72"/>
      <c r="P361" s="73"/>
      <c r="Q361" s="32"/>
      <c r="R361" s="69"/>
      <c r="S361" s="69"/>
      <c r="T361" s="69"/>
      <c r="U361" s="69"/>
      <c r="V361" s="69"/>
      <c r="W361" s="69"/>
      <c r="X361" s="69"/>
      <c r="Y361" s="69"/>
      <c r="Z361" s="69"/>
    </row>
    <row r="362" spans="1:26" ht="12.75" customHeight="1">
      <c r="A362" s="69"/>
      <c r="B362" s="69"/>
      <c r="C362" s="69"/>
      <c r="D362" s="69"/>
      <c r="E362" s="69"/>
      <c r="F362" s="69"/>
      <c r="G362" s="71"/>
      <c r="H362" s="71"/>
      <c r="I362" s="71"/>
      <c r="J362" s="71"/>
      <c r="K362" s="70"/>
      <c r="L362" s="70"/>
      <c r="M362" s="70"/>
      <c r="N362" s="70"/>
      <c r="O362" s="72"/>
      <c r="P362" s="73"/>
      <c r="Q362" s="32"/>
      <c r="R362" s="69"/>
      <c r="S362" s="69"/>
      <c r="T362" s="69"/>
      <c r="U362" s="69"/>
      <c r="V362" s="69"/>
      <c r="W362" s="69"/>
      <c r="X362" s="69"/>
      <c r="Y362" s="69"/>
      <c r="Z362" s="69"/>
    </row>
    <row r="363" spans="1:26" ht="12.75" customHeight="1">
      <c r="A363" s="69"/>
      <c r="B363" s="69"/>
      <c r="C363" s="69"/>
      <c r="D363" s="69"/>
      <c r="E363" s="69"/>
      <c r="F363" s="69"/>
      <c r="G363" s="71"/>
      <c r="H363" s="71"/>
      <c r="I363" s="71"/>
      <c r="J363" s="71"/>
      <c r="K363" s="70"/>
      <c r="L363" s="70"/>
      <c r="M363" s="70"/>
      <c r="N363" s="70"/>
      <c r="O363" s="72"/>
      <c r="P363" s="73"/>
      <c r="Q363" s="32"/>
      <c r="R363" s="69"/>
      <c r="S363" s="69"/>
      <c r="T363" s="69"/>
      <c r="U363" s="69"/>
      <c r="V363" s="69"/>
      <c r="W363" s="69"/>
      <c r="X363" s="69"/>
      <c r="Y363" s="69"/>
      <c r="Z363" s="69"/>
    </row>
    <row r="364" spans="1:26" ht="12.75" customHeight="1">
      <c r="A364" s="69"/>
      <c r="B364" s="69"/>
      <c r="C364" s="69"/>
      <c r="D364" s="69"/>
      <c r="E364" s="69"/>
      <c r="F364" s="69"/>
      <c r="G364" s="71"/>
      <c r="H364" s="71"/>
      <c r="I364" s="71"/>
      <c r="J364" s="71"/>
      <c r="K364" s="70"/>
      <c r="L364" s="70"/>
      <c r="M364" s="70"/>
      <c r="N364" s="70"/>
      <c r="O364" s="72"/>
      <c r="P364" s="73"/>
      <c r="Q364" s="32"/>
      <c r="R364" s="69"/>
      <c r="S364" s="69"/>
      <c r="T364" s="69"/>
      <c r="U364" s="69"/>
      <c r="V364" s="69"/>
      <c r="W364" s="69"/>
      <c r="X364" s="69"/>
      <c r="Y364" s="69"/>
      <c r="Z364" s="69"/>
    </row>
    <row r="365" spans="1:26" ht="12.75" customHeight="1">
      <c r="A365" s="69"/>
      <c r="B365" s="69"/>
      <c r="C365" s="69"/>
      <c r="D365" s="69"/>
      <c r="E365" s="69"/>
      <c r="F365" s="69"/>
      <c r="G365" s="71"/>
      <c r="H365" s="71"/>
      <c r="I365" s="71"/>
      <c r="J365" s="71"/>
      <c r="K365" s="70"/>
      <c r="L365" s="70"/>
      <c r="M365" s="70"/>
      <c r="N365" s="70"/>
      <c r="O365" s="72"/>
      <c r="P365" s="73"/>
      <c r="Q365" s="32"/>
      <c r="R365" s="69"/>
      <c r="S365" s="69"/>
      <c r="T365" s="69"/>
      <c r="U365" s="69"/>
      <c r="V365" s="69"/>
      <c r="W365" s="69"/>
      <c r="X365" s="69"/>
      <c r="Y365" s="69"/>
      <c r="Z365" s="69"/>
    </row>
    <row r="366" spans="1:26" ht="12.75" customHeight="1">
      <c r="A366" s="69"/>
      <c r="B366" s="69"/>
      <c r="C366" s="69"/>
      <c r="D366" s="69"/>
      <c r="E366" s="69"/>
      <c r="F366" s="69"/>
      <c r="G366" s="71"/>
      <c r="H366" s="71"/>
      <c r="I366" s="71"/>
      <c r="J366" s="71"/>
      <c r="K366" s="70"/>
      <c r="L366" s="70"/>
      <c r="M366" s="70"/>
      <c r="N366" s="70"/>
      <c r="O366" s="72"/>
      <c r="P366" s="73"/>
      <c r="Q366" s="32"/>
      <c r="R366" s="69"/>
      <c r="S366" s="69"/>
      <c r="T366" s="69"/>
      <c r="U366" s="69"/>
      <c r="V366" s="69"/>
      <c r="W366" s="69"/>
      <c r="X366" s="69"/>
      <c r="Y366" s="69"/>
      <c r="Z366" s="69"/>
    </row>
    <row r="367" spans="1:26" ht="12.75" customHeight="1">
      <c r="A367" s="69"/>
      <c r="B367" s="69"/>
      <c r="C367" s="69"/>
      <c r="D367" s="69"/>
      <c r="E367" s="69"/>
      <c r="F367" s="69"/>
      <c r="G367" s="71"/>
      <c r="H367" s="71"/>
      <c r="I367" s="71"/>
      <c r="J367" s="71"/>
      <c r="K367" s="70"/>
      <c r="L367" s="70"/>
      <c r="M367" s="70"/>
      <c r="N367" s="70"/>
      <c r="O367" s="72"/>
      <c r="P367" s="73"/>
      <c r="Q367" s="32"/>
      <c r="R367" s="69"/>
      <c r="S367" s="69"/>
      <c r="T367" s="69"/>
      <c r="U367" s="69"/>
      <c r="V367" s="69"/>
      <c r="W367" s="69"/>
      <c r="X367" s="69"/>
      <c r="Y367" s="69"/>
      <c r="Z367" s="69"/>
    </row>
    <row r="368" spans="1:26" ht="12.75" customHeight="1">
      <c r="A368" s="69"/>
      <c r="B368" s="69"/>
      <c r="C368" s="69"/>
      <c r="D368" s="69"/>
      <c r="E368" s="69"/>
      <c r="F368" s="69"/>
      <c r="G368" s="71"/>
      <c r="H368" s="71"/>
      <c r="I368" s="71"/>
      <c r="J368" s="71"/>
      <c r="K368" s="70"/>
      <c r="L368" s="70"/>
      <c r="M368" s="70"/>
      <c r="N368" s="70"/>
      <c r="O368" s="72"/>
      <c r="P368" s="73"/>
      <c r="Q368" s="32"/>
      <c r="R368" s="69"/>
      <c r="S368" s="69"/>
      <c r="T368" s="69"/>
      <c r="U368" s="69"/>
      <c r="V368" s="69"/>
      <c r="W368" s="69"/>
      <c r="X368" s="69"/>
      <c r="Y368" s="69"/>
      <c r="Z368" s="69"/>
    </row>
    <row r="369" spans="1:26" ht="12.75" customHeight="1">
      <c r="A369" s="69"/>
      <c r="B369" s="69"/>
      <c r="C369" s="69"/>
      <c r="D369" s="69"/>
      <c r="E369" s="69"/>
      <c r="F369" s="69"/>
      <c r="G369" s="71"/>
      <c r="H369" s="71"/>
      <c r="I369" s="71"/>
      <c r="J369" s="71"/>
      <c r="K369" s="70"/>
      <c r="L369" s="70"/>
      <c r="M369" s="70"/>
      <c r="N369" s="70"/>
      <c r="O369" s="72"/>
      <c r="P369" s="73"/>
      <c r="Q369" s="32"/>
      <c r="R369" s="69"/>
      <c r="S369" s="69"/>
      <c r="T369" s="69"/>
      <c r="U369" s="69"/>
      <c r="V369" s="69"/>
      <c r="W369" s="69"/>
      <c r="X369" s="69"/>
      <c r="Y369" s="69"/>
      <c r="Z369" s="69"/>
    </row>
    <row r="370" spans="1:26" ht="12.75" customHeight="1">
      <c r="A370" s="69"/>
      <c r="B370" s="69"/>
      <c r="C370" s="69"/>
      <c r="D370" s="69"/>
      <c r="E370" s="69"/>
      <c r="F370" s="69"/>
      <c r="G370" s="71"/>
      <c r="H370" s="71"/>
      <c r="I370" s="71"/>
      <c r="J370" s="71"/>
      <c r="K370" s="70"/>
      <c r="L370" s="70"/>
      <c r="M370" s="70"/>
      <c r="N370" s="70"/>
      <c r="O370" s="72"/>
      <c r="P370" s="73"/>
      <c r="Q370" s="32"/>
      <c r="R370" s="69"/>
      <c r="S370" s="69"/>
      <c r="T370" s="69"/>
      <c r="U370" s="69"/>
      <c r="V370" s="69"/>
      <c r="W370" s="69"/>
      <c r="X370" s="69"/>
      <c r="Y370" s="69"/>
      <c r="Z370" s="69"/>
    </row>
    <row r="371" spans="1:26" ht="12.75" customHeight="1">
      <c r="A371" s="69"/>
      <c r="B371" s="69"/>
      <c r="C371" s="69"/>
      <c r="D371" s="69"/>
      <c r="E371" s="69"/>
      <c r="F371" s="69"/>
      <c r="G371" s="71"/>
      <c r="H371" s="71"/>
      <c r="I371" s="71"/>
      <c r="J371" s="71"/>
      <c r="K371" s="70"/>
      <c r="L371" s="70"/>
      <c r="M371" s="70"/>
      <c r="N371" s="70"/>
      <c r="O371" s="72"/>
      <c r="P371" s="73"/>
      <c r="Q371" s="32"/>
      <c r="R371" s="69"/>
      <c r="S371" s="69"/>
      <c r="T371" s="69"/>
      <c r="U371" s="69"/>
      <c r="V371" s="69"/>
      <c r="W371" s="69"/>
      <c r="X371" s="69"/>
      <c r="Y371" s="69"/>
      <c r="Z371" s="69"/>
    </row>
    <row r="372" spans="1:26" ht="12.75" customHeight="1">
      <c r="A372" s="69"/>
      <c r="B372" s="69"/>
      <c r="C372" s="69"/>
      <c r="D372" s="69"/>
      <c r="E372" s="69"/>
      <c r="F372" s="69"/>
      <c r="G372" s="71"/>
      <c r="H372" s="71"/>
      <c r="I372" s="71"/>
      <c r="J372" s="71"/>
      <c r="K372" s="70"/>
      <c r="L372" s="70"/>
      <c r="M372" s="70"/>
      <c r="N372" s="70"/>
      <c r="O372" s="72"/>
      <c r="P372" s="73"/>
      <c r="Q372" s="32"/>
      <c r="R372" s="69"/>
      <c r="S372" s="69"/>
      <c r="T372" s="69"/>
      <c r="U372" s="69"/>
      <c r="V372" s="69"/>
      <c r="W372" s="69"/>
      <c r="X372" s="69"/>
      <c r="Y372" s="69"/>
      <c r="Z372" s="69"/>
    </row>
    <row r="373" spans="1:26" ht="12.75" customHeight="1">
      <c r="A373" s="69"/>
      <c r="B373" s="69"/>
      <c r="C373" s="69"/>
      <c r="D373" s="69"/>
      <c r="E373" s="69"/>
      <c r="F373" s="69"/>
      <c r="G373" s="71"/>
      <c r="H373" s="71"/>
      <c r="I373" s="71"/>
      <c r="J373" s="71"/>
      <c r="K373" s="70"/>
      <c r="L373" s="70"/>
      <c r="M373" s="70"/>
      <c r="N373" s="70"/>
      <c r="O373" s="72"/>
      <c r="P373" s="73"/>
      <c r="Q373" s="32"/>
      <c r="R373" s="69"/>
      <c r="S373" s="69"/>
      <c r="T373" s="69"/>
      <c r="U373" s="69"/>
      <c r="V373" s="69"/>
      <c r="W373" s="69"/>
      <c r="X373" s="69"/>
      <c r="Y373" s="69"/>
      <c r="Z373" s="69"/>
    </row>
    <row r="374" spans="1:26" ht="12.75" customHeight="1">
      <c r="A374" s="69"/>
      <c r="B374" s="69"/>
      <c r="C374" s="69"/>
      <c r="D374" s="69"/>
      <c r="E374" s="69"/>
      <c r="F374" s="69"/>
      <c r="G374" s="71"/>
      <c r="H374" s="71"/>
      <c r="I374" s="71"/>
      <c r="J374" s="71"/>
      <c r="K374" s="70"/>
      <c r="L374" s="70"/>
      <c r="M374" s="70"/>
      <c r="N374" s="70"/>
      <c r="O374" s="72"/>
      <c r="P374" s="73"/>
      <c r="Q374" s="32"/>
      <c r="R374" s="69"/>
      <c r="S374" s="69"/>
      <c r="T374" s="69"/>
      <c r="U374" s="69"/>
      <c r="V374" s="69"/>
      <c r="W374" s="69"/>
      <c r="X374" s="69"/>
      <c r="Y374" s="69"/>
      <c r="Z374" s="69"/>
    </row>
    <row r="375" spans="1:26" ht="12.75" customHeight="1">
      <c r="A375" s="69"/>
      <c r="B375" s="69"/>
      <c r="C375" s="69"/>
      <c r="D375" s="69"/>
      <c r="E375" s="69"/>
      <c r="F375" s="69"/>
      <c r="G375" s="71"/>
      <c r="H375" s="71"/>
      <c r="I375" s="71"/>
      <c r="J375" s="71"/>
      <c r="K375" s="70"/>
      <c r="L375" s="70"/>
      <c r="M375" s="70"/>
      <c r="N375" s="70"/>
      <c r="O375" s="72"/>
      <c r="P375" s="73"/>
      <c r="Q375" s="32"/>
      <c r="R375" s="69"/>
      <c r="S375" s="69"/>
      <c r="T375" s="69"/>
      <c r="U375" s="69"/>
      <c r="V375" s="69"/>
      <c r="W375" s="69"/>
      <c r="X375" s="69"/>
      <c r="Y375" s="69"/>
      <c r="Z375" s="69"/>
    </row>
    <row r="376" spans="1:26" ht="12.75" customHeight="1">
      <c r="A376" s="69"/>
      <c r="B376" s="69"/>
      <c r="C376" s="69"/>
      <c r="D376" s="69"/>
      <c r="E376" s="69"/>
      <c r="F376" s="69"/>
      <c r="G376" s="71"/>
      <c r="H376" s="71"/>
      <c r="I376" s="71"/>
      <c r="J376" s="71"/>
      <c r="K376" s="70"/>
      <c r="L376" s="70"/>
      <c r="M376" s="70"/>
      <c r="N376" s="70"/>
      <c r="O376" s="72"/>
      <c r="P376" s="73"/>
      <c r="Q376" s="32"/>
      <c r="R376" s="69"/>
      <c r="S376" s="69"/>
      <c r="T376" s="69"/>
      <c r="U376" s="69"/>
      <c r="V376" s="69"/>
      <c r="W376" s="69"/>
      <c r="X376" s="69"/>
      <c r="Y376" s="69"/>
      <c r="Z376" s="69"/>
    </row>
    <row r="377" spans="1:26" ht="12.75" customHeight="1">
      <c r="A377" s="69"/>
      <c r="B377" s="69"/>
      <c r="C377" s="69"/>
      <c r="D377" s="69"/>
      <c r="E377" s="69"/>
      <c r="F377" s="69"/>
      <c r="G377" s="71"/>
      <c r="H377" s="71"/>
      <c r="I377" s="71"/>
      <c r="J377" s="71"/>
      <c r="K377" s="70"/>
      <c r="L377" s="70"/>
      <c r="M377" s="70"/>
      <c r="N377" s="70"/>
      <c r="O377" s="72"/>
      <c r="P377" s="73"/>
      <c r="Q377" s="32"/>
      <c r="R377" s="69"/>
      <c r="S377" s="69"/>
      <c r="T377" s="69"/>
      <c r="U377" s="69"/>
      <c r="V377" s="69"/>
      <c r="W377" s="69"/>
      <c r="X377" s="69"/>
      <c r="Y377" s="69"/>
      <c r="Z377" s="69"/>
    </row>
    <row r="378" spans="1:26" ht="12.75" customHeight="1">
      <c r="A378" s="69"/>
      <c r="B378" s="69"/>
      <c r="C378" s="69"/>
      <c r="D378" s="69"/>
      <c r="E378" s="69"/>
      <c r="F378" s="69"/>
      <c r="G378" s="71"/>
      <c r="H378" s="71"/>
      <c r="I378" s="71"/>
      <c r="J378" s="71"/>
      <c r="K378" s="70"/>
      <c r="L378" s="70"/>
      <c r="M378" s="70"/>
      <c r="N378" s="70"/>
      <c r="O378" s="72"/>
      <c r="P378" s="73"/>
      <c r="Q378" s="32"/>
      <c r="R378" s="69"/>
      <c r="S378" s="69"/>
      <c r="T378" s="69"/>
      <c r="U378" s="69"/>
      <c r="V378" s="69"/>
      <c r="W378" s="69"/>
      <c r="X378" s="69"/>
      <c r="Y378" s="69"/>
      <c r="Z378" s="69"/>
    </row>
    <row r="379" spans="1:26" ht="12.75" customHeight="1">
      <c r="A379" s="69"/>
      <c r="B379" s="69"/>
      <c r="C379" s="69"/>
      <c r="D379" s="69"/>
      <c r="E379" s="69"/>
      <c r="F379" s="69"/>
      <c r="G379" s="71"/>
      <c r="H379" s="71"/>
      <c r="I379" s="71"/>
      <c r="J379" s="71"/>
      <c r="K379" s="70"/>
      <c r="L379" s="70"/>
      <c r="M379" s="70"/>
      <c r="N379" s="70"/>
      <c r="O379" s="72"/>
      <c r="P379" s="73"/>
      <c r="Q379" s="32"/>
      <c r="R379" s="69"/>
      <c r="S379" s="69"/>
      <c r="T379" s="69"/>
      <c r="U379" s="69"/>
      <c r="V379" s="69"/>
      <c r="W379" s="69"/>
      <c r="X379" s="69"/>
      <c r="Y379" s="69"/>
      <c r="Z379" s="69"/>
    </row>
    <row r="380" spans="1:26" ht="12.75" customHeight="1">
      <c r="A380" s="69"/>
      <c r="B380" s="69"/>
      <c r="C380" s="69"/>
      <c r="D380" s="69"/>
      <c r="E380" s="69"/>
      <c r="F380" s="69"/>
      <c r="G380" s="71"/>
      <c r="H380" s="71"/>
      <c r="I380" s="71"/>
      <c r="J380" s="71"/>
      <c r="K380" s="70"/>
      <c r="L380" s="70"/>
      <c r="M380" s="70"/>
      <c r="N380" s="70"/>
      <c r="O380" s="72"/>
      <c r="P380" s="73"/>
      <c r="Q380" s="32"/>
      <c r="R380" s="69"/>
      <c r="S380" s="69"/>
      <c r="T380" s="69"/>
      <c r="U380" s="69"/>
      <c r="V380" s="69"/>
      <c r="W380" s="69"/>
      <c r="X380" s="69"/>
      <c r="Y380" s="69"/>
      <c r="Z380" s="69"/>
    </row>
    <row r="381" spans="1:26" ht="12.75" customHeight="1">
      <c r="A381" s="69"/>
      <c r="B381" s="69"/>
      <c r="C381" s="69"/>
      <c r="D381" s="69"/>
      <c r="E381" s="69"/>
      <c r="F381" s="69"/>
      <c r="G381" s="71"/>
      <c r="H381" s="71"/>
      <c r="I381" s="71"/>
      <c r="J381" s="71"/>
      <c r="K381" s="70"/>
      <c r="L381" s="70"/>
      <c r="M381" s="70"/>
      <c r="N381" s="70"/>
      <c r="O381" s="72"/>
      <c r="P381" s="73"/>
      <c r="Q381" s="32"/>
      <c r="R381" s="69"/>
      <c r="S381" s="69"/>
      <c r="T381" s="69"/>
      <c r="U381" s="69"/>
      <c r="V381" s="69"/>
      <c r="W381" s="69"/>
      <c r="X381" s="69"/>
      <c r="Y381" s="69"/>
      <c r="Z381" s="69"/>
    </row>
    <row r="382" spans="1:26" ht="12.75" customHeight="1">
      <c r="A382" s="69"/>
      <c r="B382" s="69"/>
      <c r="C382" s="69"/>
      <c r="D382" s="69"/>
      <c r="E382" s="69"/>
      <c r="F382" s="69"/>
      <c r="G382" s="71"/>
      <c r="H382" s="71"/>
      <c r="I382" s="71"/>
      <c r="J382" s="71"/>
      <c r="K382" s="70"/>
      <c r="L382" s="70"/>
      <c r="M382" s="70"/>
      <c r="N382" s="70"/>
      <c r="O382" s="72"/>
      <c r="P382" s="73"/>
      <c r="Q382" s="32"/>
      <c r="R382" s="69"/>
      <c r="S382" s="69"/>
      <c r="T382" s="69"/>
      <c r="U382" s="69"/>
      <c r="V382" s="69"/>
      <c r="W382" s="69"/>
      <c r="X382" s="69"/>
      <c r="Y382" s="69"/>
      <c r="Z382" s="69"/>
    </row>
    <row r="383" spans="1:26" ht="12.75" customHeight="1">
      <c r="A383" s="69"/>
      <c r="B383" s="69"/>
      <c r="C383" s="69"/>
      <c r="D383" s="69"/>
      <c r="E383" s="69"/>
      <c r="F383" s="69"/>
      <c r="G383" s="71"/>
      <c r="H383" s="71"/>
      <c r="I383" s="71"/>
      <c r="J383" s="71"/>
      <c r="K383" s="70"/>
      <c r="L383" s="70"/>
      <c r="M383" s="70"/>
      <c r="N383" s="70"/>
      <c r="O383" s="72"/>
      <c r="P383" s="73"/>
      <c r="Q383" s="32"/>
      <c r="R383" s="69"/>
      <c r="S383" s="69"/>
      <c r="T383" s="69"/>
      <c r="U383" s="69"/>
      <c r="V383" s="69"/>
      <c r="W383" s="69"/>
      <c r="X383" s="69"/>
      <c r="Y383" s="69"/>
      <c r="Z383" s="69"/>
    </row>
    <row r="384" spans="1:26" ht="12.75" customHeight="1">
      <c r="A384" s="69"/>
      <c r="B384" s="69"/>
      <c r="C384" s="69"/>
      <c r="D384" s="69"/>
      <c r="E384" s="69"/>
      <c r="F384" s="69"/>
      <c r="G384" s="71"/>
      <c r="H384" s="71"/>
      <c r="I384" s="71"/>
      <c r="J384" s="71"/>
      <c r="K384" s="70"/>
      <c r="L384" s="70"/>
      <c r="M384" s="70"/>
      <c r="N384" s="70"/>
      <c r="O384" s="72"/>
      <c r="P384" s="73"/>
      <c r="Q384" s="32"/>
      <c r="R384" s="69"/>
      <c r="S384" s="69"/>
      <c r="T384" s="69"/>
      <c r="U384" s="69"/>
      <c r="V384" s="69"/>
      <c r="W384" s="69"/>
      <c r="X384" s="69"/>
      <c r="Y384" s="69"/>
      <c r="Z384" s="69"/>
    </row>
    <row r="385" spans="1:26" ht="12.75" customHeight="1">
      <c r="A385" s="69"/>
      <c r="B385" s="69"/>
      <c r="C385" s="69"/>
      <c r="D385" s="69"/>
      <c r="E385" s="69"/>
      <c r="F385" s="69"/>
      <c r="G385" s="71"/>
      <c r="H385" s="71"/>
      <c r="I385" s="71"/>
      <c r="J385" s="71"/>
      <c r="K385" s="70"/>
      <c r="L385" s="70"/>
      <c r="M385" s="70"/>
      <c r="N385" s="70"/>
      <c r="O385" s="72"/>
      <c r="P385" s="73"/>
      <c r="Q385" s="32"/>
      <c r="R385" s="69"/>
      <c r="S385" s="69"/>
      <c r="T385" s="69"/>
      <c r="U385" s="69"/>
      <c r="V385" s="69"/>
      <c r="W385" s="69"/>
      <c r="X385" s="69"/>
      <c r="Y385" s="69"/>
      <c r="Z385" s="69"/>
    </row>
    <row r="386" spans="1:26" ht="12.75" customHeight="1">
      <c r="A386" s="69"/>
      <c r="B386" s="69"/>
      <c r="C386" s="69"/>
      <c r="D386" s="69"/>
      <c r="E386" s="69"/>
      <c r="F386" s="69"/>
      <c r="G386" s="71"/>
      <c r="H386" s="71"/>
      <c r="I386" s="71"/>
      <c r="J386" s="71"/>
      <c r="K386" s="70"/>
      <c r="L386" s="70"/>
      <c r="M386" s="70"/>
      <c r="N386" s="70"/>
      <c r="O386" s="72"/>
      <c r="P386" s="73"/>
      <c r="Q386" s="32"/>
      <c r="R386" s="69"/>
      <c r="S386" s="69"/>
      <c r="T386" s="69"/>
      <c r="U386" s="69"/>
      <c r="V386" s="69"/>
      <c r="W386" s="69"/>
      <c r="X386" s="69"/>
      <c r="Y386" s="69"/>
      <c r="Z386" s="69"/>
    </row>
    <row r="387" spans="1:26" ht="12.75" customHeight="1">
      <c r="A387" s="69"/>
      <c r="B387" s="69"/>
      <c r="C387" s="69"/>
      <c r="D387" s="69"/>
      <c r="E387" s="69"/>
      <c r="F387" s="69"/>
      <c r="G387" s="71"/>
      <c r="H387" s="71"/>
      <c r="I387" s="71"/>
      <c r="J387" s="71"/>
      <c r="K387" s="70"/>
      <c r="L387" s="70"/>
      <c r="M387" s="70"/>
      <c r="N387" s="70"/>
      <c r="O387" s="72"/>
      <c r="P387" s="73"/>
      <c r="Q387" s="32"/>
      <c r="R387" s="69"/>
      <c r="S387" s="69"/>
      <c r="T387" s="69"/>
      <c r="U387" s="69"/>
      <c r="V387" s="69"/>
      <c r="W387" s="69"/>
      <c r="X387" s="69"/>
      <c r="Y387" s="69"/>
      <c r="Z387" s="69"/>
    </row>
    <row r="388" spans="1:26" ht="12.75" customHeight="1">
      <c r="A388" s="69"/>
      <c r="B388" s="69"/>
      <c r="C388" s="69"/>
      <c r="D388" s="69"/>
      <c r="E388" s="69"/>
      <c r="F388" s="69"/>
      <c r="G388" s="71"/>
      <c r="H388" s="71"/>
      <c r="I388" s="71"/>
      <c r="J388" s="71"/>
      <c r="K388" s="70"/>
      <c r="L388" s="70"/>
      <c r="M388" s="70"/>
      <c r="N388" s="70"/>
      <c r="O388" s="72"/>
      <c r="P388" s="73"/>
      <c r="Q388" s="32"/>
      <c r="R388" s="69"/>
      <c r="S388" s="69"/>
      <c r="T388" s="69"/>
      <c r="U388" s="69"/>
      <c r="V388" s="69"/>
      <c r="W388" s="69"/>
      <c r="X388" s="69"/>
      <c r="Y388" s="69"/>
      <c r="Z388" s="69"/>
    </row>
    <row r="389" spans="1:26" ht="12.75" customHeight="1">
      <c r="A389" s="69"/>
      <c r="B389" s="69"/>
      <c r="C389" s="69"/>
      <c r="D389" s="69"/>
      <c r="E389" s="69"/>
      <c r="F389" s="69"/>
      <c r="G389" s="71"/>
      <c r="H389" s="71"/>
      <c r="I389" s="71"/>
      <c r="J389" s="71"/>
      <c r="K389" s="70"/>
      <c r="L389" s="70"/>
      <c r="M389" s="70"/>
      <c r="N389" s="70"/>
      <c r="O389" s="72"/>
      <c r="P389" s="73"/>
      <c r="Q389" s="32"/>
      <c r="R389" s="69"/>
      <c r="S389" s="69"/>
      <c r="T389" s="69"/>
      <c r="U389" s="69"/>
      <c r="V389" s="69"/>
      <c r="W389" s="69"/>
      <c r="X389" s="69"/>
      <c r="Y389" s="69"/>
      <c r="Z389" s="69"/>
    </row>
    <row r="390" spans="1:26" ht="12.75" customHeight="1">
      <c r="A390" s="69"/>
      <c r="B390" s="69"/>
      <c r="C390" s="69"/>
      <c r="D390" s="69"/>
      <c r="E390" s="69"/>
      <c r="F390" s="69"/>
      <c r="G390" s="71"/>
      <c r="H390" s="71"/>
      <c r="I390" s="71"/>
      <c r="J390" s="71"/>
      <c r="K390" s="70"/>
      <c r="L390" s="70"/>
      <c r="M390" s="70"/>
      <c r="N390" s="70"/>
      <c r="O390" s="72"/>
      <c r="P390" s="73"/>
      <c r="Q390" s="32"/>
      <c r="R390" s="69"/>
      <c r="S390" s="69"/>
      <c r="T390" s="69"/>
      <c r="U390" s="69"/>
      <c r="V390" s="69"/>
      <c r="W390" s="69"/>
      <c r="X390" s="69"/>
      <c r="Y390" s="69"/>
      <c r="Z390" s="69"/>
    </row>
    <row r="391" spans="1:26" ht="12.75" customHeight="1">
      <c r="A391" s="69"/>
      <c r="B391" s="69"/>
      <c r="C391" s="69"/>
      <c r="D391" s="69"/>
      <c r="E391" s="69"/>
      <c r="F391" s="69"/>
      <c r="G391" s="71"/>
      <c r="H391" s="71"/>
      <c r="I391" s="71"/>
      <c r="J391" s="71"/>
      <c r="K391" s="70"/>
      <c r="L391" s="70"/>
      <c r="M391" s="70"/>
      <c r="N391" s="70"/>
      <c r="O391" s="72"/>
      <c r="P391" s="73"/>
      <c r="Q391" s="32"/>
      <c r="R391" s="69"/>
      <c r="S391" s="69"/>
      <c r="T391" s="69"/>
      <c r="U391" s="69"/>
      <c r="V391" s="69"/>
      <c r="W391" s="69"/>
      <c r="X391" s="69"/>
      <c r="Y391" s="69"/>
      <c r="Z391" s="69"/>
    </row>
    <row r="392" spans="1:26" ht="12.75" customHeight="1">
      <c r="A392" s="69"/>
      <c r="B392" s="69"/>
      <c r="C392" s="69"/>
      <c r="D392" s="69"/>
      <c r="E392" s="69"/>
      <c r="F392" s="69"/>
      <c r="G392" s="71"/>
      <c r="H392" s="71"/>
      <c r="I392" s="71"/>
      <c r="J392" s="71"/>
      <c r="K392" s="70"/>
      <c r="L392" s="70"/>
      <c r="M392" s="70"/>
      <c r="N392" s="70"/>
      <c r="O392" s="72"/>
      <c r="P392" s="73"/>
      <c r="Q392" s="32"/>
      <c r="R392" s="69"/>
      <c r="S392" s="69"/>
      <c r="T392" s="69"/>
      <c r="U392" s="69"/>
      <c r="V392" s="69"/>
      <c r="W392" s="69"/>
      <c r="X392" s="69"/>
      <c r="Y392" s="69"/>
      <c r="Z392" s="69"/>
    </row>
    <row r="393" spans="1:26" ht="12.75" customHeight="1">
      <c r="A393" s="69"/>
      <c r="B393" s="69"/>
      <c r="C393" s="69"/>
      <c r="D393" s="69"/>
      <c r="E393" s="69"/>
      <c r="F393" s="69"/>
      <c r="G393" s="71"/>
      <c r="H393" s="71"/>
      <c r="I393" s="71"/>
      <c r="J393" s="71"/>
      <c r="K393" s="70"/>
      <c r="L393" s="70"/>
      <c r="M393" s="70"/>
      <c r="N393" s="70"/>
      <c r="O393" s="72"/>
      <c r="P393" s="73"/>
      <c r="Q393" s="32"/>
      <c r="R393" s="69"/>
      <c r="S393" s="69"/>
      <c r="T393" s="69"/>
      <c r="U393" s="69"/>
      <c r="V393" s="69"/>
      <c r="W393" s="69"/>
      <c r="X393" s="69"/>
      <c r="Y393" s="69"/>
      <c r="Z393" s="69"/>
    </row>
    <row r="394" spans="1:26" ht="12.75" customHeight="1">
      <c r="A394" s="69"/>
      <c r="B394" s="69"/>
      <c r="C394" s="69"/>
      <c r="D394" s="69"/>
      <c r="E394" s="69"/>
      <c r="F394" s="69"/>
      <c r="G394" s="71"/>
      <c r="H394" s="71"/>
      <c r="I394" s="71"/>
      <c r="J394" s="71"/>
      <c r="K394" s="70"/>
      <c r="L394" s="70"/>
      <c r="M394" s="70"/>
      <c r="N394" s="70"/>
      <c r="O394" s="72"/>
      <c r="P394" s="73"/>
      <c r="Q394" s="32"/>
      <c r="R394" s="69"/>
      <c r="S394" s="69"/>
      <c r="T394" s="69"/>
      <c r="U394" s="69"/>
      <c r="V394" s="69"/>
      <c r="W394" s="69"/>
      <c r="X394" s="69"/>
      <c r="Y394" s="69"/>
      <c r="Z394" s="69"/>
    </row>
    <row r="395" spans="1:26" ht="12.75" customHeight="1">
      <c r="A395" s="69"/>
      <c r="B395" s="69"/>
      <c r="C395" s="69"/>
      <c r="D395" s="69"/>
      <c r="E395" s="69"/>
      <c r="F395" s="69"/>
      <c r="G395" s="71"/>
      <c r="H395" s="71"/>
      <c r="I395" s="71"/>
      <c r="J395" s="71"/>
      <c r="K395" s="70"/>
      <c r="L395" s="70"/>
      <c r="M395" s="70"/>
      <c r="N395" s="70"/>
      <c r="O395" s="72"/>
      <c r="P395" s="73"/>
      <c r="Q395" s="32"/>
      <c r="R395" s="69"/>
      <c r="S395" s="69"/>
      <c r="T395" s="69"/>
      <c r="U395" s="69"/>
      <c r="V395" s="69"/>
      <c r="W395" s="69"/>
      <c r="X395" s="69"/>
      <c r="Y395" s="69"/>
      <c r="Z395" s="69"/>
    </row>
    <row r="396" spans="1:26" ht="12.75" customHeight="1">
      <c r="A396" s="69"/>
      <c r="B396" s="69"/>
      <c r="C396" s="69"/>
      <c r="D396" s="69"/>
      <c r="E396" s="69"/>
      <c r="F396" s="69"/>
      <c r="G396" s="71"/>
      <c r="H396" s="71"/>
      <c r="I396" s="71"/>
      <c r="J396" s="71"/>
      <c r="K396" s="70"/>
      <c r="L396" s="70"/>
      <c r="M396" s="70"/>
      <c r="N396" s="70"/>
      <c r="O396" s="72"/>
      <c r="P396" s="73"/>
      <c r="Q396" s="32"/>
      <c r="R396" s="69"/>
      <c r="S396" s="69"/>
      <c r="T396" s="69"/>
      <c r="U396" s="69"/>
      <c r="V396" s="69"/>
      <c r="W396" s="69"/>
      <c r="X396" s="69"/>
      <c r="Y396" s="69"/>
      <c r="Z396" s="69"/>
    </row>
    <row r="397" spans="1:26" ht="12.75" customHeight="1">
      <c r="A397" s="69"/>
      <c r="B397" s="69"/>
      <c r="C397" s="69"/>
      <c r="D397" s="69"/>
      <c r="E397" s="69"/>
      <c r="F397" s="69"/>
      <c r="G397" s="71"/>
      <c r="H397" s="71"/>
      <c r="I397" s="71"/>
      <c r="J397" s="71"/>
      <c r="K397" s="70"/>
      <c r="L397" s="70"/>
      <c r="M397" s="70"/>
      <c r="N397" s="70"/>
      <c r="O397" s="72"/>
      <c r="P397" s="73"/>
      <c r="Q397" s="32"/>
      <c r="R397" s="69"/>
      <c r="S397" s="69"/>
      <c r="T397" s="69"/>
      <c r="U397" s="69"/>
      <c r="V397" s="69"/>
      <c r="W397" s="69"/>
      <c r="X397" s="69"/>
      <c r="Y397" s="69"/>
      <c r="Z397" s="69"/>
    </row>
    <row r="398" spans="1:26" ht="12.75" customHeight="1">
      <c r="A398" s="69"/>
      <c r="B398" s="69"/>
      <c r="C398" s="69"/>
      <c r="D398" s="69"/>
      <c r="E398" s="69"/>
      <c r="F398" s="69"/>
      <c r="G398" s="71"/>
      <c r="H398" s="71"/>
      <c r="I398" s="71"/>
      <c r="J398" s="71"/>
      <c r="K398" s="70"/>
      <c r="L398" s="70"/>
      <c r="M398" s="70"/>
      <c r="N398" s="70"/>
      <c r="O398" s="72"/>
      <c r="P398" s="73"/>
      <c r="Q398" s="32"/>
      <c r="R398" s="69"/>
      <c r="S398" s="69"/>
      <c r="T398" s="69"/>
      <c r="U398" s="69"/>
      <c r="V398" s="69"/>
      <c r="W398" s="69"/>
      <c r="X398" s="69"/>
      <c r="Y398" s="69"/>
      <c r="Z398" s="69"/>
    </row>
    <row r="399" spans="1:26" ht="12.75" customHeight="1">
      <c r="A399" s="69"/>
      <c r="B399" s="69"/>
      <c r="C399" s="69"/>
      <c r="D399" s="69"/>
      <c r="E399" s="69"/>
      <c r="F399" s="69"/>
      <c r="G399" s="71"/>
      <c r="H399" s="71"/>
      <c r="I399" s="71"/>
      <c r="J399" s="71"/>
      <c r="K399" s="70"/>
      <c r="L399" s="70"/>
      <c r="M399" s="70"/>
      <c r="N399" s="70"/>
      <c r="O399" s="72"/>
      <c r="P399" s="73"/>
      <c r="Q399" s="32"/>
      <c r="R399" s="69"/>
      <c r="S399" s="69"/>
      <c r="T399" s="69"/>
      <c r="U399" s="69"/>
      <c r="V399" s="69"/>
      <c r="W399" s="69"/>
      <c r="X399" s="69"/>
      <c r="Y399" s="69"/>
      <c r="Z399" s="69"/>
    </row>
    <row r="400" spans="1:26" ht="12.75" customHeight="1">
      <c r="A400" s="69"/>
      <c r="B400" s="69"/>
      <c r="C400" s="69"/>
      <c r="D400" s="69"/>
      <c r="E400" s="69"/>
      <c r="F400" s="69"/>
      <c r="G400" s="71"/>
      <c r="H400" s="71"/>
      <c r="I400" s="71"/>
      <c r="J400" s="71"/>
      <c r="K400" s="70"/>
      <c r="L400" s="70"/>
      <c r="M400" s="70"/>
      <c r="N400" s="70"/>
      <c r="O400" s="72"/>
      <c r="P400" s="73"/>
      <c r="Q400" s="32"/>
      <c r="R400" s="69"/>
      <c r="S400" s="69"/>
      <c r="T400" s="69"/>
      <c r="U400" s="69"/>
      <c r="V400" s="69"/>
      <c r="W400" s="69"/>
      <c r="X400" s="69"/>
      <c r="Y400" s="69"/>
      <c r="Z400" s="69"/>
    </row>
    <row r="401" spans="1:26" ht="12.75" customHeight="1">
      <c r="A401" s="69"/>
      <c r="B401" s="69"/>
      <c r="C401" s="69"/>
      <c r="D401" s="69"/>
      <c r="E401" s="69"/>
      <c r="F401" s="69"/>
      <c r="G401" s="71"/>
      <c r="H401" s="71"/>
      <c r="I401" s="71"/>
      <c r="J401" s="71"/>
      <c r="K401" s="70"/>
      <c r="L401" s="70"/>
      <c r="M401" s="70"/>
      <c r="N401" s="70"/>
      <c r="O401" s="72"/>
      <c r="P401" s="73"/>
      <c r="Q401" s="32"/>
      <c r="R401" s="69"/>
      <c r="S401" s="69"/>
      <c r="T401" s="69"/>
      <c r="U401" s="69"/>
      <c r="V401" s="69"/>
      <c r="W401" s="69"/>
      <c r="X401" s="69"/>
      <c r="Y401" s="69"/>
      <c r="Z401" s="69"/>
    </row>
    <row r="402" spans="1:26" ht="12.75" customHeight="1">
      <c r="A402" s="69"/>
      <c r="B402" s="69"/>
      <c r="C402" s="69"/>
      <c r="D402" s="69"/>
      <c r="E402" s="69"/>
      <c r="F402" s="69"/>
      <c r="G402" s="71"/>
      <c r="H402" s="71"/>
      <c r="I402" s="71"/>
      <c r="J402" s="71"/>
      <c r="K402" s="70"/>
      <c r="L402" s="70"/>
      <c r="M402" s="70"/>
      <c r="N402" s="70"/>
      <c r="O402" s="72"/>
      <c r="P402" s="73"/>
      <c r="Q402" s="32"/>
      <c r="R402" s="69"/>
      <c r="S402" s="69"/>
      <c r="T402" s="69"/>
      <c r="U402" s="69"/>
      <c r="V402" s="69"/>
      <c r="W402" s="69"/>
      <c r="X402" s="69"/>
      <c r="Y402" s="69"/>
      <c r="Z402" s="69"/>
    </row>
    <row r="403" spans="1:26" ht="12.75" customHeight="1">
      <c r="A403" s="69"/>
      <c r="B403" s="69"/>
      <c r="C403" s="69"/>
      <c r="D403" s="69"/>
      <c r="E403" s="69"/>
      <c r="F403" s="69"/>
      <c r="G403" s="71"/>
      <c r="H403" s="71"/>
      <c r="I403" s="71"/>
      <c r="J403" s="71"/>
      <c r="K403" s="70"/>
      <c r="L403" s="70"/>
      <c r="M403" s="70"/>
      <c r="N403" s="70"/>
      <c r="O403" s="72"/>
      <c r="P403" s="73"/>
      <c r="Q403" s="32"/>
      <c r="R403" s="69"/>
      <c r="S403" s="69"/>
      <c r="T403" s="69"/>
      <c r="U403" s="69"/>
      <c r="V403" s="69"/>
      <c r="W403" s="69"/>
      <c r="X403" s="69"/>
      <c r="Y403" s="69"/>
      <c r="Z403" s="69"/>
    </row>
    <row r="404" spans="1:26" ht="12.75" customHeight="1">
      <c r="A404" s="69"/>
      <c r="B404" s="69"/>
      <c r="C404" s="69"/>
      <c r="D404" s="69"/>
      <c r="E404" s="69"/>
      <c r="F404" s="69"/>
      <c r="G404" s="71"/>
      <c r="H404" s="71"/>
      <c r="I404" s="71"/>
      <c r="J404" s="71"/>
      <c r="K404" s="70"/>
      <c r="L404" s="70"/>
      <c r="M404" s="70"/>
      <c r="N404" s="70"/>
      <c r="O404" s="72"/>
      <c r="P404" s="73"/>
      <c r="Q404" s="32"/>
      <c r="R404" s="69"/>
      <c r="S404" s="69"/>
      <c r="T404" s="69"/>
      <c r="U404" s="69"/>
      <c r="V404" s="69"/>
      <c r="W404" s="69"/>
      <c r="X404" s="69"/>
      <c r="Y404" s="69"/>
      <c r="Z404" s="69"/>
    </row>
    <row r="405" spans="1:26" ht="12.75" customHeight="1">
      <c r="A405" s="69"/>
      <c r="B405" s="69"/>
      <c r="C405" s="69"/>
      <c r="D405" s="69"/>
      <c r="E405" s="69"/>
      <c r="F405" s="69"/>
      <c r="G405" s="71"/>
      <c r="H405" s="71"/>
      <c r="I405" s="71"/>
      <c r="J405" s="71"/>
      <c r="K405" s="70"/>
      <c r="L405" s="70"/>
      <c r="M405" s="70"/>
      <c r="N405" s="70"/>
      <c r="O405" s="72"/>
      <c r="P405" s="73"/>
      <c r="Q405" s="32"/>
      <c r="R405" s="69"/>
      <c r="S405" s="69"/>
      <c r="T405" s="69"/>
      <c r="U405" s="69"/>
      <c r="V405" s="69"/>
      <c r="W405" s="69"/>
      <c r="X405" s="69"/>
      <c r="Y405" s="69"/>
      <c r="Z405" s="69"/>
    </row>
    <row r="406" spans="1:26" ht="12.75" customHeight="1">
      <c r="A406" s="69"/>
      <c r="B406" s="69"/>
      <c r="C406" s="69"/>
      <c r="D406" s="69"/>
      <c r="E406" s="69"/>
      <c r="F406" s="69"/>
      <c r="G406" s="71"/>
      <c r="H406" s="71"/>
      <c r="I406" s="71"/>
      <c r="J406" s="71"/>
      <c r="K406" s="70"/>
      <c r="L406" s="70"/>
      <c r="M406" s="70"/>
      <c r="N406" s="70"/>
      <c r="O406" s="72"/>
      <c r="P406" s="73"/>
      <c r="Q406" s="32"/>
      <c r="R406" s="69"/>
      <c r="S406" s="69"/>
      <c r="T406" s="69"/>
      <c r="U406" s="69"/>
      <c r="V406" s="69"/>
      <c r="W406" s="69"/>
      <c r="X406" s="69"/>
      <c r="Y406" s="69"/>
      <c r="Z406" s="69"/>
    </row>
    <row r="407" spans="1:26" ht="12.75" customHeight="1">
      <c r="A407" s="69"/>
      <c r="B407" s="69"/>
      <c r="C407" s="69"/>
      <c r="D407" s="69"/>
      <c r="E407" s="69"/>
      <c r="F407" s="69"/>
      <c r="G407" s="71"/>
      <c r="H407" s="71"/>
      <c r="I407" s="71"/>
      <c r="J407" s="71"/>
      <c r="K407" s="70"/>
      <c r="L407" s="70"/>
      <c r="M407" s="70"/>
      <c r="N407" s="70"/>
      <c r="O407" s="72"/>
      <c r="P407" s="73"/>
      <c r="Q407" s="32"/>
      <c r="R407" s="69"/>
      <c r="S407" s="69"/>
      <c r="T407" s="69"/>
      <c r="U407" s="69"/>
      <c r="V407" s="69"/>
      <c r="W407" s="69"/>
      <c r="X407" s="69"/>
      <c r="Y407" s="69"/>
      <c r="Z407" s="69"/>
    </row>
    <row r="408" spans="1:26" ht="12.75" customHeight="1">
      <c r="A408" s="69"/>
      <c r="B408" s="69"/>
      <c r="C408" s="69"/>
      <c r="D408" s="69"/>
      <c r="E408" s="69"/>
      <c r="F408" s="69"/>
      <c r="G408" s="71"/>
      <c r="H408" s="71"/>
      <c r="I408" s="71"/>
      <c r="J408" s="71"/>
      <c r="K408" s="70"/>
      <c r="L408" s="70"/>
      <c r="M408" s="70"/>
      <c r="N408" s="70"/>
      <c r="O408" s="72"/>
      <c r="P408" s="73"/>
      <c r="Q408" s="32"/>
      <c r="R408" s="69"/>
      <c r="S408" s="69"/>
      <c r="T408" s="69"/>
      <c r="U408" s="69"/>
      <c r="V408" s="69"/>
      <c r="W408" s="69"/>
      <c r="X408" s="69"/>
      <c r="Y408" s="69"/>
      <c r="Z408" s="69"/>
    </row>
    <row r="409" spans="1:26" ht="12.75" customHeight="1">
      <c r="A409" s="69"/>
      <c r="B409" s="69"/>
      <c r="C409" s="69"/>
      <c r="D409" s="69"/>
      <c r="E409" s="69"/>
      <c r="F409" s="69"/>
      <c r="G409" s="71"/>
      <c r="H409" s="71"/>
      <c r="I409" s="71"/>
      <c r="J409" s="71"/>
      <c r="K409" s="70"/>
      <c r="L409" s="70"/>
      <c r="M409" s="70"/>
      <c r="N409" s="70"/>
      <c r="O409" s="72"/>
      <c r="P409" s="73"/>
      <c r="Q409" s="32"/>
      <c r="R409" s="69"/>
      <c r="S409" s="69"/>
      <c r="T409" s="69"/>
      <c r="U409" s="69"/>
      <c r="V409" s="69"/>
      <c r="W409" s="69"/>
      <c r="X409" s="69"/>
      <c r="Y409" s="69"/>
      <c r="Z409" s="69"/>
    </row>
    <row r="410" spans="1:26" ht="12.75" customHeight="1">
      <c r="A410" s="69"/>
      <c r="B410" s="69"/>
      <c r="C410" s="69"/>
      <c r="D410" s="69"/>
      <c r="E410" s="69"/>
      <c r="F410" s="69"/>
      <c r="G410" s="71"/>
      <c r="H410" s="71"/>
      <c r="I410" s="71"/>
      <c r="J410" s="71"/>
      <c r="K410" s="70"/>
      <c r="L410" s="70"/>
      <c r="M410" s="70"/>
      <c r="N410" s="70"/>
      <c r="O410" s="72"/>
      <c r="P410" s="73"/>
      <c r="Q410" s="32"/>
      <c r="R410" s="69"/>
      <c r="S410" s="69"/>
      <c r="T410" s="69"/>
      <c r="U410" s="69"/>
      <c r="V410" s="69"/>
      <c r="W410" s="69"/>
      <c r="X410" s="69"/>
      <c r="Y410" s="69"/>
      <c r="Z410" s="69"/>
    </row>
    <row r="411" spans="1:26" ht="12.75" customHeight="1">
      <c r="A411" s="69"/>
      <c r="B411" s="69"/>
      <c r="C411" s="69"/>
      <c r="D411" s="69"/>
      <c r="E411" s="69"/>
      <c r="F411" s="69"/>
      <c r="G411" s="71"/>
      <c r="H411" s="71"/>
      <c r="I411" s="71"/>
      <c r="J411" s="71"/>
      <c r="K411" s="70"/>
      <c r="L411" s="70"/>
      <c r="M411" s="70"/>
      <c r="N411" s="70"/>
      <c r="O411" s="72"/>
      <c r="P411" s="73"/>
      <c r="Q411" s="32"/>
      <c r="R411" s="69"/>
      <c r="S411" s="69"/>
      <c r="T411" s="69"/>
      <c r="U411" s="69"/>
      <c r="V411" s="69"/>
      <c r="W411" s="69"/>
      <c r="X411" s="69"/>
      <c r="Y411" s="69"/>
      <c r="Z411" s="69"/>
    </row>
    <row r="412" spans="1:26" ht="12.75" customHeight="1">
      <c r="A412" s="69"/>
      <c r="B412" s="69"/>
      <c r="C412" s="69"/>
      <c r="D412" s="69"/>
      <c r="E412" s="69"/>
      <c r="F412" s="69"/>
      <c r="G412" s="71"/>
      <c r="H412" s="71"/>
      <c r="I412" s="71"/>
      <c r="J412" s="71"/>
      <c r="K412" s="70"/>
      <c r="L412" s="70"/>
      <c r="M412" s="70"/>
      <c r="N412" s="70"/>
      <c r="O412" s="72"/>
      <c r="P412" s="73"/>
      <c r="Q412" s="32"/>
      <c r="R412" s="69"/>
      <c r="S412" s="69"/>
      <c r="T412" s="69"/>
      <c r="U412" s="69"/>
      <c r="V412" s="69"/>
      <c r="W412" s="69"/>
      <c r="X412" s="69"/>
      <c r="Y412" s="69"/>
      <c r="Z412" s="69"/>
    </row>
    <row r="413" spans="1:26" ht="12.75" customHeight="1">
      <c r="A413" s="69"/>
      <c r="B413" s="69"/>
      <c r="C413" s="69"/>
      <c r="D413" s="69"/>
      <c r="E413" s="69"/>
      <c r="F413" s="69"/>
      <c r="G413" s="71"/>
      <c r="H413" s="71"/>
      <c r="I413" s="71"/>
      <c r="J413" s="71"/>
      <c r="K413" s="70"/>
      <c r="L413" s="70"/>
      <c r="M413" s="70"/>
      <c r="N413" s="70"/>
      <c r="O413" s="72"/>
      <c r="P413" s="73"/>
      <c r="Q413" s="32"/>
      <c r="R413" s="69"/>
      <c r="S413" s="69"/>
      <c r="T413" s="69"/>
      <c r="U413" s="69"/>
      <c r="V413" s="69"/>
      <c r="W413" s="69"/>
      <c r="X413" s="69"/>
      <c r="Y413" s="69"/>
      <c r="Z413" s="69"/>
    </row>
    <row r="414" spans="1:26" ht="12.75" customHeight="1">
      <c r="A414" s="69"/>
      <c r="B414" s="69"/>
      <c r="C414" s="69"/>
      <c r="D414" s="69"/>
      <c r="E414" s="69"/>
      <c r="F414" s="69"/>
      <c r="G414" s="71"/>
      <c r="H414" s="71"/>
      <c r="I414" s="71"/>
      <c r="J414" s="71"/>
      <c r="K414" s="70"/>
      <c r="L414" s="70"/>
      <c r="M414" s="70"/>
      <c r="N414" s="70"/>
      <c r="O414" s="72"/>
      <c r="P414" s="73"/>
      <c r="Q414" s="32"/>
      <c r="R414" s="69"/>
      <c r="S414" s="69"/>
      <c r="T414" s="69"/>
      <c r="U414" s="69"/>
      <c r="V414" s="69"/>
      <c r="W414" s="69"/>
      <c r="X414" s="69"/>
      <c r="Y414" s="69"/>
      <c r="Z414" s="69"/>
    </row>
    <row r="415" spans="1:26" ht="12.75" customHeight="1">
      <c r="A415" s="69"/>
      <c r="B415" s="69"/>
      <c r="C415" s="69"/>
      <c r="D415" s="69"/>
      <c r="E415" s="69"/>
      <c r="F415" s="69"/>
      <c r="G415" s="71"/>
      <c r="H415" s="71"/>
      <c r="I415" s="71"/>
      <c r="J415" s="71"/>
      <c r="K415" s="70"/>
      <c r="L415" s="70"/>
      <c r="M415" s="70"/>
      <c r="N415" s="70"/>
      <c r="O415" s="72"/>
      <c r="P415" s="73"/>
      <c r="Q415" s="32"/>
      <c r="R415" s="69"/>
      <c r="S415" s="69"/>
      <c r="T415" s="69"/>
      <c r="U415" s="69"/>
      <c r="V415" s="69"/>
      <c r="W415" s="69"/>
      <c r="X415" s="69"/>
      <c r="Y415" s="69"/>
      <c r="Z415" s="69"/>
    </row>
    <row r="416" spans="1:26" ht="12.75" customHeight="1">
      <c r="A416" s="69"/>
      <c r="B416" s="69"/>
      <c r="C416" s="69"/>
      <c r="D416" s="69"/>
      <c r="E416" s="69"/>
      <c r="F416" s="69"/>
      <c r="G416" s="71"/>
      <c r="H416" s="71"/>
      <c r="I416" s="71"/>
      <c r="J416" s="71"/>
      <c r="K416" s="70"/>
      <c r="L416" s="70"/>
      <c r="M416" s="70"/>
      <c r="N416" s="70"/>
      <c r="O416" s="72"/>
      <c r="P416" s="73"/>
      <c r="Q416" s="32"/>
      <c r="R416" s="69"/>
      <c r="S416" s="69"/>
      <c r="T416" s="69"/>
      <c r="U416" s="69"/>
      <c r="V416" s="69"/>
      <c r="W416" s="69"/>
      <c r="X416" s="69"/>
      <c r="Y416" s="69"/>
      <c r="Z416" s="69"/>
    </row>
    <row r="417" spans="1:26" ht="12.75" customHeight="1">
      <c r="A417" s="69"/>
      <c r="B417" s="69"/>
      <c r="C417" s="69"/>
      <c r="D417" s="69"/>
      <c r="E417" s="69"/>
      <c r="F417" s="69"/>
      <c r="G417" s="71"/>
      <c r="H417" s="71"/>
      <c r="I417" s="71"/>
      <c r="J417" s="71"/>
      <c r="K417" s="70"/>
      <c r="L417" s="70"/>
      <c r="M417" s="70"/>
      <c r="N417" s="70"/>
      <c r="O417" s="72"/>
      <c r="P417" s="73"/>
      <c r="Q417" s="32"/>
      <c r="R417" s="69"/>
      <c r="S417" s="69"/>
      <c r="T417" s="69"/>
      <c r="U417" s="69"/>
      <c r="V417" s="69"/>
      <c r="W417" s="69"/>
      <c r="X417" s="69"/>
      <c r="Y417" s="69"/>
      <c r="Z417" s="69"/>
    </row>
    <row r="418" spans="1:26" ht="12.75" customHeight="1">
      <c r="A418" s="69"/>
      <c r="B418" s="69"/>
      <c r="C418" s="69"/>
      <c r="D418" s="69"/>
      <c r="E418" s="69"/>
      <c r="F418" s="69"/>
      <c r="G418" s="71"/>
      <c r="H418" s="71"/>
      <c r="I418" s="71"/>
      <c r="J418" s="71"/>
      <c r="K418" s="70"/>
      <c r="L418" s="70"/>
      <c r="M418" s="70"/>
      <c r="N418" s="70"/>
      <c r="O418" s="72"/>
      <c r="P418" s="73"/>
      <c r="Q418" s="32"/>
      <c r="R418" s="69"/>
      <c r="S418" s="69"/>
      <c r="T418" s="69"/>
      <c r="U418" s="69"/>
      <c r="V418" s="69"/>
      <c r="W418" s="69"/>
      <c r="X418" s="69"/>
      <c r="Y418" s="69"/>
      <c r="Z418" s="69"/>
    </row>
    <row r="419" spans="1:26" ht="12.75" customHeight="1">
      <c r="A419" s="69"/>
      <c r="B419" s="69"/>
      <c r="C419" s="69"/>
      <c r="D419" s="69"/>
      <c r="E419" s="69"/>
      <c r="F419" s="69"/>
      <c r="G419" s="71"/>
      <c r="H419" s="71"/>
      <c r="I419" s="71"/>
      <c r="J419" s="71"/>
      <c r="K419" s="70"/>
      <c r="L419" s="70"/>
      <c r="M419" s="70"/>
      <c r="N419" s="70"/>
      <c r="O419" s="72"/>
      <c r="P419" s="73"/>
      <c r="Q419" s="32"/>
      <c r="R419" s="69"/>
      <c r="S419" s="69"/>
      <c r="T419" s="69"/>
      <c r="U419" s="69"/>
      <c r="V419" s="69"/>
      <c r="W419" s="69"/>
      <c r="X419" s="69"/>
      <c r="Y419" s="69"/>
      <c r="Z419" s="69"/>
    </row>
    <row r="420" spans="1:26" ht="12.75" customHeight="1">
      <c r="A420" s="69"/>
      <c r="B420" s="69"/>
      <c r="C420" s="69"/>
      <c r="D420" s="69"/>
      <c r="E420" s="69"/>
      <c r="F420" s="69"/>
      <c r="G420" s="71"/>
      <c r="H420" s="71"/>
      <c r="I420" s="71"/>
      <c r="J420" s="71"/>
      <c r="K420" s="70"/>
      <c r="L420" s="70"/>
      <c r="M420" s="70"/>
      <c r="N420" s="70"/>
      <c r="O420" s="72"/>
      <c r="P420" s="73"/>
      <c r="Q420" s="32"/>
      <c r="R420" s="69"/>
      <c r="S420" s="69"/>
      <c r="T420" s="69"/>
      <c r="U420" s="69"/>
      <c r="V420" s="69"/>
      <c r="W420" s="69"/>
      <c r="X420" s="69"/>
      <c r="Y420" s="69"/>
      <c r="Z420" s="69"/>
    </row>
    <row r="421" spans="1:26" ht="12.75" customHeight="1">
      <c r="A421" s="69"/>
      <c r="B421" s="69"/>
      <c r="C421" s="69"/>
      <c r="D421" s="69"/>
      <c r="E421" s="69"/>
      <c r="F421" s="69"/>
      <c r="G421" s="71"/>
      <c r="H421" s="71"/>
      <c r="I421" s="71"/>
      <c r="J421" s="71"/>
      <c r="K421" s="70"/>
      <c r="L421" s="70"/>
      <c r="M421" s="70"/>
      <c r="N421" s="70"/>
      <c r="O421" s="72"/>
      <c r="P421" s="73"/>
      <c r="Q421" s="32"/>
      <c r="R421" s="69"/>
      <c r="S421" s="69"/>
      <c r="T421" s="69"/>
      <c r="U421" s="69"/>
      <c r="V421" s="69"/>
      <c r="W421" s="69"/>
      <c r="X421" s="69"/>
      <c r="Y421" s="69"/>
      <c r="Z421" s="69"/>
    </row>
    <row r="422" spans="1:26" ht="12.75" customHeight="1">
      <c r="A422" s="69"/>
      <c r="B422" s="69"/>
      <c r="C422" s="69"/>
      <c r="D422" s="69"/>
      <c r="E422" s="69"/>
      <c r="F422" s="69"/>
      <c r="G422" s="71"/>
      <c r="H422" s="71"/>
      <c r="I422" s="71"/>
      <c r="J422" s="71"/>
      <c r="K422" s="70"/>
      <c r="L422" s="70"/>
      <c r="M422" s="70"/>
      <c r="N422" s="70"/>
      <c r="O422" s="72"/>
      <c r="P422" s="73"/>
      <c r="Q422" s="32"/>
      <c r="R422" s="69"/>
      <c r="S422" s="69"/>
      <c r="T422" s="69"/>
      <c r="U422" s="69"/>
      <c r="V422" s="69"/>
      <c r="W422" s="69"/>
      <c r="X422" s="69"/>
      <c r="Y422" s="69"/>
      <c r="Z422" s="69"/>
    </row>
    <row r="423" spans="1:26" ht="12.75" customHeight="1">
      <c r="A423" s="69"/>
      <c r="B423" s="69"/>
      <c r="C423" s="69"/>
      <c r="D423" s="69"/>
      <c r="E423" s="69"/>
      <c r="F423" s="69"/>
      <c r="G423" s="71"/>
      <c r="H423" s="71"/>
      <c r="I423" s="71"/>
      <c r="J423" s="71"/>
      <c r="K423" s="70"/>
      <c r="L423" s="70"/>
      <c r="M423" s="70"/>
      <c r="N423" s="70"/>
      <c r="O423" s="72"/>
      <c r="P423" s="73"/>
      <c r="Q423" s="32"/>
      <c r="R423" s="69"/>
      <c r="S423" s="69"/>
      <c r="T423" s="69"/>
      <c r="U423" s="69"/>
      <c r="V423" s="69"/>
      <c r="W423" s="69"/>
      <c r="X423" s="69"/>
      <c r="Y423" s="69"/>
      <c r="Z423" s="69"/>
    </row>
    <row r="424" spans="1:26" ht="12.75" customHeight="1">
      <c r="A424" s="69"/>
      <c r="B424" s="69"/>
      <c r="C424" s="69"/>
      <c r="D424" s="69"/>
      <c r="E424" s="69"/>
      <c r="F424" s="69"/>
      <c r="G424" s="71"/>
      <c r="H424" s="71"/>
      <c r="I424" s="71"/>
      <c r="J424" s="71"/>
      <c r="K424" s="70"/>
      <c r="L424" s="70"/>
      <c r="M424" s="70"/>
      <c r="N424" s="70"/>
      <c r="O424" s="72"/>
      <c r="P424" s="73"/>
      <c r="Q424" s="32"/>
      <c r="R424" s="69"/>
      <c r="S424" s="69"/>
      <c r="T424" s="69"/>
      <c r="U424" s="69"/>
      <c r="V424" s="69"/>
      <c r="W424" s="69"/>
      <c r="X424" s="69"/>
      <c r="Y424" s="69"/>
      <c r="Z424" s="69"/>
    </row>
    <row r="425" spans="1:26" ht="12.75" customHeight="1">
      <c r="A425" s="69"/>
      <c r="B425" s="69"/>
      <c r="C425" s="69"/>
      <c r="D425" s="69"/>
      <c r="E425" s="69"/>
      <c r="F425" s="69"/>
      <c r="G425" s="71"/>
      <c r="H425" s="71"/>
      <c r="I425" s="71"/>
      <c r="J425" s="71"/>
      <c r="K425" s="70"/>
      <c r="L425" s="70"/>
      <c r="M425" s="70"/>
      <c r="N425" s="70"/>
      <c r="O425" s="72"/>
      <c r="P425" s="73"/>
      <c r="Q425" s="32"/>
      <c r="R425" s="69"/>
      <c r="S425" s="69"/>
      <c r="T425" s="69"/>
      <c r="U425" s="69"/>
      <c r="V425" s="69"/>
      <c r="W425" s="69"/>
      <c r="X425" s="69"/>
      <c r="Y425" s="69"/>
      <c r="Z425" s="69"/>
    </row>
    <row r="426" spans="1:26" ht="12.75" customHeight="1">
      <c r="A426" s="69"/>
      <c r="B426" s="69"/>
      <c r="C426" s="69"/>
      <c r="D426" s="69"/>
      <c r="E426" s="69"/>
      <c r="F426" s="69"/>
      <c r="G426" s="71"/>
      <c r="H426" s="71"/>
      <c r="I426" s="71"/>
      <c r="J426" s="71"/>
      <c r="K426" s="70"/>
      <c r="L426" s="70"/>
      <c r="M426" s="70"/>
      <c r="N426" s="70"/>
      <c r="O426" s="72"/>
      <c r="P426" s="73"/>
      <c r="Q426" s="32"/>
      <c r="R426" s="69"/>
      <c r="S426" s="69"/>
      <c r="T426" s="69"/>
      <c r="U426" s="69"/>
      <c r="V426" s="69"/>
      <c r="W426" s="69"/>
      <c r="X426" s="69"/>
      <c r="Y426" s="69"/>
      <c r="Z426" s="69"/>
    </row>
    <row r="427" spans="1:26" ht="12.75" customHeight="1">
      <c r="A427" s="69"/>
      <c r="B427" s="69"/>
      <c r="C427" s="69"/>
      <c r="D427" s="69"/>
      <c r="E427" s="69"/>
      <c r="F427" s="69"/>
      <c r="G427" s="71"/>
      <c r="H427" s="71"/>
      <c r="I427" s="71"/>
      <c r="J427" s="71"/>
      <c r="K427" s="70"/>
      <c r="L427" s="70"/>
      <c r="M427" s="70"/>
      <c r="N427" s="70"/>
      <c r="O427" s="72"/>
      <c r="P427" s="73"/>
      <c r="Q427" s="32"/>
      <c r="R427" s="69"/>
      <c r="S427" s="69"/>
      <c r="T427" s="69"/>
      <c r="U427" s="69"/>
      <c r="V427" s="69"/>
      <c r="W427" s="69"/>
      <c r="X427" s="69"/>
      <c r="Y427" s="69"/>
      <c r="Z427" s="69"/>
    </row>
    <row r="428" spans="1:26" ht="12.75" customHeight="1">
      <c r="A428" s="69"/>
      <c r="B428" s="69"/>
      <c r="C428" s="69"/>
      <c r="D428" s="69"/>
      <c r="E428" s="69"/>
      <c r="F428" s="69"/>
      <c r="G428" s="71"/>
      <c r="H428" s="71"/>
      <c r="I428" s="71"/>
      <c r="J428" s="71"/>
      <c r="K428" s="70"/>
      <c r="L428" s="70"/>
      <c r="M428" s="70"/>
      <c r="N428" s="70"/>
      <c r="O428" s="72"/>
      <c r="P428" s="73"/>
      <c r="Q428" s="32"/>
      <c r="R428" s="69"/>
      <c r="S428" s="69"/>
      <c r="T428" s="69"/>
      <c r="U428" s="69"/>
      <c r="V428" s="69"/>
      <c r="W428" s="69"/>
      <c r="X428" s="69"/>
      <c r="Y428" s="69"/>
      <c r="Z428" s="69"/>
    </row>
    <row r="429" spans="1:26" ht="12.75" customHeight="1">
      <c r="A429" s="69"/>
      <c r="B429" s="69"/>
      <c r="C429" s="69"/>
      <c r="D429" s="69"/>
      <c r="E429" s="69"/>
      <c r="F429" s="69"/>
      <c r="G429" s="71"/>
      <c r="H429" s="71"/>
      <c r="I429" s="71"/>
      <c r="J429" s="71"/>
      <c r="K429" s="70"/>
      <c r="L429" s="70"/>
      <c r="M429" s="70"/>
      <c r="N429" s="70"/>
      <c r="O429" s="72"/>
      <c r="P429" s="73"/>
      <c r="Q429" s="32"/>
      <c r="R429" s="69"/>
      <c r="S429" s="69"/>
      <c r="T429" s="69"/>
      <c r="U429" s="69"/>
      <c r="V429" s="69"/>
      <c r="W429" s="69"/>
      <c r="X429" s="69"/>
      <c r="Y429" s="69"/>
      <c r="Z429" s="69"/>
    </row>
    <row r="430" spans="1:26" ht="12.75" customHeight="1">
      <c r="A430" s="69"/>
      <c r="B430" s="69"/>
      <c r="C430" s="69"/>
      <c r="D430" s="69"/>
      <c r="E430" s="69"/>
      <c r="F430" s="69"/>
      <c r="G430" s="71"/>
      <c r="H430" s="71"/>
      <c r="I430" s="71"/>
      <c r="J430" s="71"/>
      <c r="K430" s="70"/>
      <c r="L430" s="70"/>
      <c r="M430" s="70"/>
      <c r="N430" s="70"/>
      <c r="O430" s="72"/>
      <c r="P430" s="73"/>
      <c r="Q430" s="32"/>
      <c r="R430" s="69"/>
      <c r="S430" s="69"/>
      <c r="T430" s="69"/>
      <c r="U430" s="69"/>
      <c r="V430" s="69"/>
      <c r="W430" s="69"/>
      <c r="X430" s="69"/>
      <c r="Y430" s="69"/>
      <c r="Z430" s="69"/>
    </row>
    <row r="431" spans="1:26" ht="12.75" customHeight="1">
      <c r="A431" s="69"/>
      <c r="B431" s="69"/>
      <c r="C431" s="69"/>
      <c r="D431" s="69"/>
      <c r="E431" s="69"/>
      <c r="F431" s="69"/>
      <c r="G431" s="71"/>
      <c r="H431" s="71"/>
      <c r="I431" s="71"/>
      <c r="J431" s="71"/>
      <c r="K431" s="70"/>
      <c r="L431" s="70"/>
      <c r="M431" s="70"/>
      <c r="N431" s="70"/>
      <c r="O431" s="72"/>
      <c r="P431" s="73"/>
      <c r="Q431" s="32"/>
      <c r="R431" s="69"/>
      <c r="S431" s="69"/>
      <c r="T431" s="69"/>
      <c r="U431" s="69"/>
      <c r="V431" s="69"/>
      <c r="W431" s="69"/>
      <c r="X431" s="69"/>
      <c r="Y431" s="69"/>
      <c r="Z431" s="69"/>
    </row>
    <row r="432" spans="1:26" ht="12.75" customHeight="1">
      <c r="A432" s="69"/>
      <c r="B432" s="69"/>
      <c r="C432" s="69"/>
      <c r="D432" s="69"/>
      <c r="E432" s="69"/>
      <c r="F432" s="69"/>
      <c r="G432" s="71"/>
      <c r="H432" s="71"/>
      <c r="I432" s="71"/>
      <c r="J432" s="71"/>
      <c r="K432" s="70"/>
      <c r="L432" s="70"/>
      <c r="M432" s="70"/>
      <c r="N432" s="70"/>
      <c r="O432" s="72"/>
      <c r="P432" s="73"/>
      <c r="Q432" s="32"/>
      <c r="R432" s="69"/>
      <c r="S432" s="69"/>
      <c r="T432" s="69"/>
      <c r="U432" s="69"/>
      <c r="V432" s="69"/>
      <c r="W432" s="69"/>
      <c r="X432" s="69"/>
      <c r="Y432" s="69"/>
      <c r="Z432" s="69"/>
    </row>
    <row r="433" spans="1:26" ht="12.75" customHeight="1">
      <c r="A433" s="69"/>
      <c r="B433" s="69"/>
      <c r="C433" s="69"/>
      <c r="D433" s="69"/>
      <c r="E433" s="69"/>
      <c r="F433" s="69"/>
      <c r="G433" s="71"/>
      <c r="H433" s="71"/>
      <c r="I433" s="71"/>
      <c r="J433" s="71"/>
      <c r="K433" s="70"/>
      <c r="L433" s="70"/>
      <c r="M433" s="70"/>
      <c r="N433" s="70"/>
      <c r="O433" s="72"/>
      <c r="P433" s="73"/>
      <c r="Q433" s="32"/>
      <c r="R433" s="69"/>
      <c r="S433" s="69"/>
      <c r="T433" s="69"/>
      <c r="U433" s="69"/>
      <c r="V433" s="69"/>
      <c r="W433" s="69"/>
      <c r="X433" s="69"/>
      <c r="Y433" s="69"/>
      <c r="Z433" s="69"/>
    </row>
    <row r="434" spans="1:26" ht="12.75" customHeight="1">
      <c r="A434" s="69"/>
      <c r="B434" s="69"/>
      <c r="C434" s="69"/>
      <c r="D434" s="69"/>
      <c r="E434" s="69"/>
      <c r="F434" s="69"/>
      <c r="G434" s="71"/>
      <c r="H434" s="71"/>
      <c r="I434" s="71"/>
      <c r="J434" s="71"/>
      <c r="K434" s="70"/>
      <c r="L434" s="70"/>
      <c r="M434" s="70"/>
      <c r="N434" s="70"/>
      <c r="O434" s="72"/>
      <c r="P434" s="73"/>
      <c r="Q434" s="32"/>
      <c r="R434" s="69"/>
      <c r="S434" s="69"/>
      <c r="T434" s="69"/>
      <c r="U434" s="69"/>
      <c r="V434" s="69"/>
      <c r="W434" s="69"/>
      <c r="X434" s="69"/>
      <c r="Y434" s="69"/>
      <c r="Z434" s="69"/>
    </row>
    <row r="435" spans="1:26" ht="12.75" customHeight="1">
      <c r="A435" s="69"/>
      <c r="B435" s="69"/>
      <c r="C435" s="69"/>
      <c r="D435" s="69"/>
      <c r="E435" s="69"/>
      <c r="F435" s="69"/>
      <c r="G435" s="71"/>
      <c r="H435" s="71"/>
      <c r="I435" s="71"/>
      <c r="J435" s="71"/>
      <c r="K435" s="70"/>
      <c r="L435" s="70"/>
      <c r="M435" s="70"/>
      <c r="N435" s="70"/>
      <c r="O435" s="72"/>
      <c r="P435" s="73"/>
      <c r="Q435" s="32"/>
      <c r="R435" s="69"/>
      <c r="S435" s="69"/>
      <c r="T435" s="69"/>
      <c r="U435" s="69"/>
      <c r="V435" s="69"/>
      <c r="W435" s="69"/>
      <c r="X435" s="69"/>
      <c r="Y435" s="69"/>
      <c r="Z435" s="69"/>
    </row>
    <row r="436" spans="1:26" ht="12.75" customHeight="1">
      <c r="A436" s="69"/>
      <c r="B436" s="69"/>
      <c r="C436" s="69"/>
      <c r="D436" s="69"/>
      <c r="E436" s="69"/>
      <c r="F436" s="69"/>
      <c r="G436" s="71"/>
      <c r="H436" s="71"/>
      <c r="I436" s="71"/>
      <c r="J436" s="71"/>
      <c r="K436" s="70"/>
      <c r="L436" s="70"/>
      <c r="M436" s="70"/>
      <c r="N436" s="70"/>
      <c r="O436" s="72"/>
      <c r="P436" s="73"/>
      <c r="Q436" s="32"/>
      <c r="R436" s="69"/>
      <c r="S436" s="69"/>
      <c r="T436" s="69"/>
      <c r="U436" s="69"/>
      <c r="V436" s="69"/>
      <c r="W436" s="69"/>
      <c r="X436" s="69"/>
      <c r="Y436" s="69"/>
      <c r="Z436" s="69"/>
    </row>
    <row r="437" spans="1:26" ht="12.75" customHeight="1">
      <c r="A437" s="69"/>
      <c r="B437" s="69"/>
      <c r="C437" s="69"/>
      <c r="D437" s="69"/>
      <c r="E437" s="69"/>
      <c r="F437" s="69"/>
      <c r="G437" s="71"/>
      <c r="H437" s="71"/>
      <c r="I437" s="71"/>
      <c r="J437" s="71"/>
      <c r="K437" s="70"/>
      <c r="L437" s="70"/>
      <c r="M437" s="70"/>
      <c r="N437" s="70"/>
      <c r="O437" s="72"/>
      <c r="P437" s="73"/>
      <c r="Q437" s="32"/>
      <c r="R437" s="69"/>
      <c r="S437" s="69"/>
      <c r="T437" s="69"/>
      <c r="U437" s="69"/>
      <c r="V437" s="69"/>
      <c r="W437" s="69"/>
      <c r="X437" s="69"/>
      <c r="Y437" s="69"/>
      <c r="Z437" s="69"/>
    </row>
    <row r="438" spans="1:26" ht="12.75" customHeight="1">
      <c r="A438" s="69"/>
      <c r="B438" s="69"/>
      <c r="C438" s="69"/>
      <c r="D438" s="69"/>
      <c r="E438" s="69"/>
      <c r="F438" s="69"/>
      <c r="G438" s="71"/>
      <c r="H438" s="71"/>
      <c r="I438" s="71"/>
      <c r="J438" s="71"/>
      <c r="K438" s="70"/>
      <c r="L438" s="70"/>
      <c r="M438" s="70"/>
      <c r="N438" s="70"/>
      <c r="O438" s="72"/>
      <c r="P438" s="73"/>
      <c r="Q438" s="32"/>
      <c r="R438" s="69"/>
      <c r="S438" s="69"/>
      <c r="T438" s="69"/>
      <c r="U438" s="69"/>
      <c r="V438" s="69"/>
      <c r="W438" s="69"/>
      <c r="X438" s="69"/>
      <c r="Y438" s="69"/>
      <c r="Z438" s="69"/>
    </row>
    <row r="439" spans="1:26" ht="12.75" customHeight="1">
      <c r="A439" s="69"/>
      <c r="B439" s="69"/>
      <c r="C439" s="69"/>
      <c r="D439" s="69"/>
      <c r="E439" s="69"/>
      <c r="F439" s="69"/>
      <c r="G439" s="71"/>
      <c r="H439" s="71"/>
      <c r="I439" s="71"/>
      <c r="J439" s="71"/>
      <c r="K439" s="70"/>
      <c r="L439" s="70"/>
      <c r="M439" s="70"/>
      <c r="N439" s="70"/>
      <c r="O439" s="72"/>
      <c r="P439" s="73"/>
      <c r="Q439" s="32"/>
      <c r="R439" s="69"/>
      <c r="S439" s="69"/>
      <c r="T439" s="69"/>
      <c r="U439" s="69"/>
      <c r="V439" s="69"/>
      <c r="W439" s="69"/>
      <c r="X439" s="69"/>
      <c r="Y439" s="69"/>
      <c r="Z439" s="69"/>
    </row>
    <row r="440" spans="1:26" ht="12.75" customHeight="1">
      <c r="A440" s="69"/>
      <c r="B440" s="69"/>
      <c r="C440" s="69"/>
      <c r="D440" s="69"/>
      <c r="E440" s="69"/>
      <c r="F440" s="69"/>
      <c r="G440" s="71"/>
      <c r="H440" s="71"/>
      <c r="I440" s="71"/>
      <c r="J440" s="71"/>
      <c r="K440" s="70"/>
      <c r="L440" s="70"/>
      <c r="M440" s="70"/>
      <c r="N440" s="70"/>
      <c r="O440" s="72"/>
      <c r="P440" s="73"/>
      <c r="Q440" s="32"/>
      <c r="R440" s="69"/>
      <c r="S440" s="69"/>
      <c r="T440" s="69"/>
      <c r="U440" s="69"/>
      <c r="V440" s="69"/>
      <c r="W440" s="69"/>
      <c r="X440" s="69"/>
      <c r="Y440" s="69"/>
      <c r="Z440" s="69"/>
    </row>
    <row r="441" spans="1:26" ht="12.75" customHeight="1">
      <c r="A441" s="69"/>
      <c r="B441" s="69"/>
      <c r="C441" s="69"/>
      <c r="D441" s="69"/>
      <c r="E441" s="69"/>
      <c r="F441" s="69"/>
      <c r="G441" s="71"/>
      <c r="H441" s="71"/>
      <c r="I441" s="71"/>
      <c r="J441" s="71"/>
      <c r="K441" s="70"/>
      <c r="L441" s="70"/>
      <c r="M441" s="70"/>
      <c r="N441" s="70"/>
      <c r="O441" s="72"/>
      <c r="P441" s="73"/>
      <c r="Q441" s="32"/>
      <c r="R441" s="69"/>
      <c r="S441" s="69"/>
      <c r="T441" s="69"/>
      <c r="U441" s="69"/>
      <c r="V441" s="69"/>
      <c r="W441" s="69"/>
      <c r="X441" s="69"/>
      <c r="Y441" s="69"/>
      <c r="Z441" s="69"/>
    </row>
    <row r="442" spans="1:26" ht="12.75" customHeight="1">
      <c r="A442" s="69"/>
      <c r="B442" s="69"/>
      <c r="C442" s="69"/>
      <c r="D442" s="69"/>
      <c r="E442" s="69"/>
      <c r="F442" s="69"/>
      <c r="G442" s="71"/>
      <c r="H442" s="71"/>
      <c r="I442" s="71"/>
      <c r="J442" s="71"/>
      <c r="K442" s="70"/>
      <c r="L442" s="70"/>
      <c r="M442" s="70"/>
      <c r="N442" s="70"/>
      <c r="O442" s="72"/>
      <c r="P442" s="73"/>
      <c r="Q442" s="32"/>
      <c r="R442" s="69"/>
      <c r="S442" s="69"/>
      <c r="T442" s="69"/>
      <c r="U442" s="69"/>
      <c r="V442" s="69"/>
      <c r="W442" s="69"/>
      <c r="X442" s="69"/>
      <c r="Y442" s="69"/>
      <c r="Z442" s="69"/>
    </row>
    <row r="443" spans="1:26" ht="12.75" customHeight="1">
      <c r="A443" s="69"/>
      <c r="B443" s="69"/>
      <c r="C443" s="69"/>
      <c r="D443" s="69"/>
      <c r="E443" s="69"/>
      <c r="F443" s="69"/>
      <c r="G443" s="71"/>
      <c r="H443" s="71"/>
      <c r="I443" s="71"/>
      <c r="J443" s="71"/>
      <c r="K443" s="70"/>
      <c r="L443" s="70"/>
      <c r="M443" s="70"/>
      <c r="N443" s="70"/>
      <c r="O443" s="72"/>
      <c r="P443" s="73"/>
      <c r="Q443" s="32"/>
      <c r="R443" s="69"/>
      <c r="S443" s="69"/>
      <c r="T443" s="69"/>
      <c r="U443" s="69"/>
      <c r="V443" s="69"/>
      <c r="W443" s="69"/>
      <c r="X443" s="69"/>
      <c r="Y443" s="69"/>
      <c r="Z443" s="69"/>
    </row>
    <row r="444" spans="1:26" ht="12.75" customHeight="1">
      <c r="A444" s="69"/>
      <c r="B444" s="69"/>
      <c r="C444" s="69"/>
      <c r="D444" s="69"/>
      <c r="E444" s="69"/>
      <c r="F444" s="69"/>
      <c r="G444" s="71"/>
      <c r="H444" s="71"/>
      <c r="I444" s="71"/>
      <c r="J444" s="71"/>
      <c r="K444" s="70"/>
      <c r="L444" s="70"/>
      <c r="M444" s="70"/>
      <c r="N444" s="70"/>
      <c r="O444" s="72"/>
      <c r="P444" s="73"/>
      <c r="Q444" s="32"/>
      <c r="R444" s="69"/>
      <c r="S444" s="69"/>
      <c r="T444" s="69"/>
      <c r="U444" s="69"/>
      <c r="V444" s="69"/>
      <c r="W444" s="69"/>
      <c r="X444" s="69"/>
      <c r="Y444" s="69"/>
      <c r="Z444" s="69"/>
    </row>
    <row r="445" spans="1:26" ht="12.75" customHeight="1">
      <c r="A445" s="69"/>
      <c r="B445" s="69"/>
      <c r="C445" s="69"/>
      <c r="D445" s="69"/>
      <c r="E445" s="69"/>
      <c r="F445" s="69"/>
      <c r="G445" s="71"/>
      <c r="H445" s="71"/>
      <c r="I445" s="71"/>
      <c r="J445" s="71"/>
      <c r="K445" s="70"/>
      <c r="L445" s="70"/>
      <c r="M445" s="70"/>
      <c r="N445" s="70"/>
      <c r="O445" s="72"/>
      <c r="P445" s="73"/>
      <c r="Q445" s="32"/>
      <c r="R445" s="69"/>
      <c r="S445" s="69"/>
      <c r="T445" s="69"/>
      <c r="U445" s="69"/>
      <c r="V445" s="69"/>
      <c r="W445" s="69"/>
      <c r="X445" s="69"/>
      <c r="Y445" s="69"/>
      <c r="Z445" s="69"/>
    </row>
    <row r="446" spans="1:26" ht="12.75" customHeight="1">
      <c r="A446" s="69"/>
      <c r="B446" s="69"/>
      <c r="C446" s="69"/>
      <c r="D446" s="69"/>
      <c r="E446" s="69"/>
      <c r="F446" s="69"/>
      <c r="G446" s="71"/>
      <c r="H446" s="71"/>
      <c r="I446" s="71"/>
      <c r="J446" s="71"/>
      <c r="K446" s="70"/>
      <c r="L446" s="70"/>
      <c r="M446" s="70"/>
      <c r="N446" s="70"/>
      <c r="O446" s="72"/>
      <c r="P446" s="73"/>
      <c r="Q446" s="32"/>
      <c r="R446" s="69"/>
      <c r="S446" s="69"/>
      <c r="T446" s="69"/>
      <c r="U446" s="69"/>
      <c r="V446" s="69"/>
      <c r="W446" s="69"/>
      <c r="X446" s="69"/>
      <c r="Y446" s="69"/>
      <c r="Z446" s="69"/>
    </row>
    <row r="447" spans="1:26" ht="12.75" customHeight="1">
      <c r="A447" s="69"/>
      <c r="B447" s="69"/>
      <c r="C447" s="69"/>
      <c r="D447" s="69"/>
      <c r="E447" s="69"/>
      <c r="F447" s="69"/>
      <c r="G447" s="71"/>
      <c r="H447" s="71"/>
      <c r="I447" s="71"/>
      <c r="J447" s="71"/>
      <c r="K447" s="70"/>
      <c r="L447" s="70"/>
      <c r="M447" s="70"/>
      <c r="N447" s="70"/>
      <c r="O447" s="72"/>
      <c r="P447" s="73"/>
      <c r="Q447" s="32"/>
      <c r="R447" s="69"/>
      <c r="S447" s="69"/>
      <c r="T447" s="69"/>
      <c r="U447" s="69"/>
      <c r="V447" s="69"/>
      <c r="W447" s="69"/>
      <c r="X447" s="69"/>
      <c r="Y447" s="69"/>
      <c r="Z447" s="69"/>
    </row>
    <row r="448" spans="1:26" ht="12.75" customHeight="1">
      <c r="A448" s="69"/>
      <c r="B448" s="69"/>
      <c r="C448" s="69"/>
      <c r="D448" s="69"/>
      <c r="E448" s="69"/>
      <c r="F448" s="69"/>
      <c r="G448" s="71"/>
      <c r="H448" s="71"/>
      <c r="I448" s="71"/>
      <c r="J448" s="71"/>
      <c r="K448" s="70"/>
      <c r="L448" s="70"/>
      <c r="M448" s="70"/>
      <c r="N448" s="70"/>
      <c r="O448" s="72"/>
      <c r="P448" s="73"/>
      <c r="Q448" s="32"/>
      <c r="R448" s="69"/>
      <c r="S448" s="69"/>
      <c r="T448" s="69"/>
      <c r="U448" s="69"/>
      <c r="V448" s="69"/>
      <c r="W448" s="69"/>
      <c r="X448" s="69"/>
      <c r="Y448" s="69"/>
      <c r="Z448" s="69"/>
    </row>
    <row r="449" spans="1:26" ht="12.75" customHeight="1">
      <c r="A449" s="69"/>
      <c r="B449" s="69"/>
      <c r="C449" s="69"/>
      <c r="D449" s="69"/>
      <c r="E449" s="69"/>
      <c r="F449" s="69"/>
      <c r="G449" s="71"/>
      <c r="H449" s="71"/>
      <c r="I449" s="71"/>
      <c r="J449" s="71"/>
      <c r="K449" s="70"/>
      <c r="L449" s="70"/>
      <c r="M449" s="70"/>
      <c r="N449" s="70"/>
      <c r="O449" s="72"/>
      <c r="P449" s="73"/>
      <c r="Q449" s="32"/>
      <c r="R449" s="69"/>
      <c r="S449" s="69"/>
      <c r="T449" s="69"/>
      <c r="U449" s="69"/>
      <c r="V449" s="69"/>
      <c r="W449" s="69"/>
      <c r="X449" s="69"/>
      <c r="Y449" s="69"/>
      <c r="Z449" s="69"/>
    </row>
    <row r="450" spans="1:26" ht="12.75" customHeight="1">
      <c r="A450" s="69"/>
      <c r="B450" s="69"/>
      <c r="C450" s="69"/>
      <c r="D450" s="69"/>
      <c r="E450" s="69"/>
      <c r="F450" s="69"/>
      <c r="G450" s="71"/>
      <c r="H450" s="71"/>
      <c r="I450" s="71"/>
      <c r="J450" s="71"/>
      <c r="K450" s="70"/>
      <c r="L450" s="70"/>
      <c r="M450" s="70"/>
      <c r="N450" s="70"/>
      <c r="O450" s="72"/>
      <c r="P450" s="73"/>
      <c r="Q450" s="32"/>
      <c r="R450" s="69"/>
      <c r="S450" s="69"/>
      <c r="T450" s="69"/>
      <c r="U450" s="69"/>
      <c r="V450" s="69"/>
      <c r="W450" s="69"/>
      <c r="X450" s="69"/>
      <c r="Y450" s="69"/>
      <c r="Z450" s="69"/>
    </row>
    <row r="451" spans="1:26" ht="12.75" customHeight="1">
      <c r="A451" s="69"/>
      <c r="B451" s="69"/>
      <c r="C451" s="69"/>
      <c r="D451" s="69"/>
      <c r="E451" s="69"/>
      <c r="F451" s="69"/>
      <c r="G451" s="71"/>
      <c r="H451" s="71"/>
      <c r="I451" s="71"/>
      <c r="J451" s="71"/>
      <c r="K451" s="70"/>
      <c r="L451" s="70"/>
      <c r="M451" s="70"/>
      <c r="N451" s="70"/>
      <c r="O451" s="72"/>
      <c r="P451" s="73"/>
      <c r="Q451" s="32"/>
      <c r="R451" s="69"/>
      <c r="S451" s="69"/>
      <c r="T451" s="69"/>
      <c r="U451" s="69"/>
      <c r="V451" s="69"/>
      <c r="W451" s="69"/>
      <c r="X451" s="69"/>
      <c r="Y451" s="69"/>
      <c r="Z451" s="69"/>
    </row>
    <row r="452" spans="1:26" ht="12.75" customHeight="1">
      <c r="A452" s="69"/>
      <c r="B452" s="69"/>
      <c r="C452" s="69"/>
      <c r="D452" s="69"/>
      <c r="E452" s="69"/>
      <c r="F452" s="69"/>
      <c r="G452" s="71"/>
      <c r="H452" s="71"/>
      <c r="I452" s="71"/>
      <c r="J452" s="71"/>
      <c r="K452" s="70"/>
      <c r="L452" s="70"/>
      <c r="M452" s="70"/>
      <c r="N452" s="70"/>
      <c r="O452" s="72"/>
      <c r="P452" s="73"/>
      <c r="Q452" s="32"/>
      <c r="R452" s="69"/>
      <c r="S452" s="69"/>
      <c r="T452" s="69"/>
      <c r="U452" s="69"/>
      <c r="V452" s="69"/>
      <c r="W452" s="69"/>
      <c r="X452" s="69"/>
      <c r="Y452" s="69"/>
      <c r="Z452" s="69"/>
    </row>
    <row r="453" spans="1:26" ht="12.75" customHeight="1">
      <c r="A453" s="69"/>
      <c r="B453" s="69"/>
      <c r="C453" s="69"/>
      <c r="D453" s="69"/>
      <c r="E453" s="69"/>
      <c r="F453" s="69"/>
      <c r="G453" s="71"/>
      <c r="H453" s="71"/>
      <c r="I453" s="71"/>
      <c r="J453" s="71"/>
      <c r="K453" s="70"/>
      <c r="L453" s="70"/>
      <c r="M453" s="70"/>
      <c r="N453" s="70"/>
      <c r="O453" s="72"/>
      <c r="P453" s="73"/>
      <c r="Q453" s="32"/>
      <c r="R453" s="69"/>
      <c r="S453" s="69"/>
      <c r="T453" s="69"/>
      <c r="U453" s="69"/>
      <c r="V453" s="69"/>
      <c r="W453" s="69"/>
      <c r="X453" s="69"/>
      <c r="Y453" s="69"/>
      <c r="Z453" s="69"/>
    </row>
    <row r="454" spans="1:26" ht="12.75" customHeight="1">
      <c r="A454" s="69"/>
      <c r="B454" s="69"/>
      <c r="C454" s="69"/>
      <c r="D454" s="69"/>
      <c r="E454" s="69"/>
      <c r="F454" s="69"/>
      <c r="G454" s="71"/>
      <c r="H454" s="71"/>
      <c r="I454" s="71"/>
      <c r="J454" s="71"/>
      <c r="K454" s="70"/>
      <c r="L454" s="70"/>
      <c r="M454" s="70"/>
      <c r="N454" s="70"/>
      <c r="O454" s="72"/>
      <c r="P454" s="73"/>
      <c r="Q454" s="32"/>
      <c r="R454" s="69"/>
      <c r="S454" s="69"/>
      <c r="T454" s="69"/>
      <c r="U454" s="69"/>
      <c r="V454" s="69"/>
      <c r="W454" s="69"/>
      <c r="X454" s="69"/>
      <c r="Y454" s="69"/>
      <c r="Z454" s="69"/>
    </row>
    <row r="455" spans="1:26" ht="12.75" customHeight="1">
      <c r="A455" s="69"/>
      <c r="B455" s="69"/>
      <c r="C455" s="69"/>
      <c r="D455" s="69"/>
      <c r="E455" s="69"/>
      <c r="F455" s="69"/>
      <c r="G455" s="71"/>
      <c r="H455" s="71"/>
      <c r="I455" s="71"/>
      <c r="J455" s="71"/>
      <c r="K455" s="70"/>
      <c r="L455" s="70"/>
      <c r="M455" s="70"/>
      <c r="N455" s="70"/>
      <c r="O455" s="72"/>
      <c r="P455" s="73"/>
      <c r="Q455" s="32"/>
      <c r="R455" s="69"/>
      <c r="S455" s="69"/>
      <c r="T455" s="69"/>
      <c r="U455" s="69"/>
      <c r="V455" s="69"/>
      <c r="W455" s="69"/>
      <c r="X455" s="69"/>
      <c r="Y455" s="69"/>
      <c r="Z455" s="69"/>
    </row>
    <row r="456" spans="1:26" ht="12.75" customHeight="1">
      <c r="A456" s="69"/>
      <c r="B456" s="69"/>
      <c r="C456" s="69"/>
      <c r="D456" s="69"/>
      <c r="E456" s="69"/>
      <c r="F456" s="69"/>
      <c r="G456" s="71"/>
      <c r="H456" s="71"/>
      <c r="I456" s="71"/>
      <c r="J456" s="71"/>
      <c r="K456" s="70"/>
      <c r="L456" s="70"/>
      <c r="M456" s="70"/>
      <c r="N456" s="70"/>
      <c r="O456" s="72"/>
      <c r="P456" s="73"/>
      <c r="Q456" s="32"/>
      <c r="R456" s="69"/>
      <c r="S456" s="69"/>
      <c r="T456" s="69"/>
      <c r="U456" s="69"/>
      <c r="V456" s="69"/>
      <c r="W456" s="69"/>
      <c r="X456" s="69"/>
      <c r="Y456" s="69"/>
      <c r="Z456" s="69"/>
    </row>
    <row r="457" spans="1:26" ht="12.75" customHeight="1">
      <c r="A457" s="69"/>
      <c r="B457" s="69"/>
      <c r="C457" s="69"/>
      <c r="D457" s="69"/>
      <c r="E457" s="69"/>
      <c r="F457" s="69"/>
      <c r="G457" s="71"/>
      <c r="H457" s="71"/>
      <c r="I457" s="71"/>
      <c r="J457" s="71"/>
      <c r="K457" s="70"/>
      <c r="L457" s="70"/>
      <c r="M457" s="70"/>
      <c r="N457" s="70"/>
      <c r="O457" s="72"/>
      <c r="P457" s="73"/>
      <c r="Q457" s="32"/>
      <c r="R457" s="69"/>
      <c r="S457" s="69"/>
      <c r="T457" s="69"/>
      <c r="U457" s="69"/>
      <c r="V457" s="69"/>
      <c r="W457" s="69"/>
      <c r="X457" s="69"/>
      <c r="Y457" s="69"/>
      <c r="Z457" s="69"/>
    </row>
    <row r="458" spans="1:26" ht="12.75" customHeight="1">
      <c r="A458" s="69"/>
      <c r="B458" s="69"/>
      <c r="C458" s="69"/>
      <c r="D458" s="69"/>
      <c r="E458" s="69"/>
      <c r="F458" s="69"/>
      <c r="G458" s="71"/>
      <c r="H458" s="71"/>
      <c r="I458" s="71"/>
      <c r="J458" s="71"/>
      <c r="K458" s="70"/>
      <c r="L458" s="70"/>
      <c r="M458" s="70"/>
      <c r="N458" s="70"/>
      <c r="O458" s="72"/>
      <c r="P458" s="73"/>
      <c r="Q458" s="32"/>
      <c r="R458" s="69"/>
      <c r="S458" s="69"/>
      <c r="T458" s="69"/>
      <c r="U458" s="69"/>
      <c r="V458" s="69"/>
      <c r="W458" s="69"/>
      <c r="X458" s="69"/>
      <c r="Y458" s="69"/>
      <c r="Z458" s="69"/>
    </row>
    <row r="459" spans="1:26" ht="12.75" customHeight="1">
      <c r="A459" s="69"/>
      <c r="B459" s="69"/>
      <c r="C459" s="69"/>
      <c r="D459" s="69"/>
      <c r="E459" s="69"/>
      <c r="F459" s="69"/>
      <c r="G459" s="71"/>
      <c r="H459" s="71"/>
      <c r="I459" s="71"/>
      <c r="J459" s="71"/>
      <c r="K459" s="70"/>
      <c r="L459" s="70"/>
      <c r="M459" s="70"/>
      <c r="N459" s="70"/>
      <c r="O459" s="72"/>
      <c r="P459" s="73"/>
      <c r="Q459" s="32"/>
      <c r="R459" s="69"/>
      <c r="S459" s="69"/>
      <c r="T459" s="69"/>
      <c r="U459" s="69"/>
      <c r="V459" s="69"/>
      <c r="W459" s="69"/>
      <c r="X459" s="69"/>
      <c r="Y459" s="69"/>
      <c r="Z459" s="69"/>
    </row>
    <row r="460" spans="1:26" ht="12.75" customHeight="1">
      <c r="A460" s="69"/>
      <c r="B460" s="69"/>
      <c r="C460" s="69"/>
      <c r="D460" s="69"/>
      <c r="E460" s="69"/>
      <c r="F460" s="69"/>
      <c r="G460" s="71"/>
      <c r="H460" s="71"/>
      <c r="I460" s="71"/>
      <c r="J460" s="71"/>
      <c r="K460" s="70"/>
      <c r="L460" s="70"/>
      <c r="M460" s="70"/>
      <c r="N460" s="70"/>
      <c r="O460" s="72"/>
      <c r="P460" s="73"/>
      <c r="Q460" s="32"/>
      <c r="R460" s="69"/>
      <c r="S460" s="69"/>
      <c r="T460" s="69"/>
      <c r="U460" s="69"/>
      <c r="V460" s="69"/>
      <c r="W460" s="69"/>
      <c r="X460" s="69"/>
      <c r="Y460" s="69"/>
      <c r="Z460" s="69"/>
    </row>
    <row r="461" spans="1:26" ht="12.75" customHeight="1">
      <c r="A461" s="69"/>
      <c r="B461" s="69"/>
      <c r="C461" s="69"/>
      <c r="D461" s="69"/>
      <c r="E461" s="69"/>
      <c r="F461" s="69"/>
      <c r="G461" s="71"/>
      <c r="H461" s="71"/>
      <c r="I461" s="71"/>
      <c r="J461" s="71"/>
      <c r="K461" s="70"/>
      <c r="L461" s="70"/>
      <c r="M461" s="70"/>
      <c r="N461" s="70"/>
      <c r="O461" s="72"/>
      <c r="P461" s="73"/>
      <c r="Q461" s="32"/>
      <c r="R461" s="69"/>
      <c r="S461" s="69"/>
      <c r="T461" s="69"/>
      <c r="U461" s="69"/>
      <c r="V461" s="69"/>
      <c r="W461" s="69"/>
      <c r="X461" s="69"/>
      <c r="Y461" s="69"/>
      <c r="Z461" s="69"/>
    </row>
    <row r="462" spans="1:26" ht="12.75" customHeight="1">
      <c r="A462" s="69"/>
      <c r="B462" s="69"/>
      <c r="C462" s="69"/>
      <c r="D462" s="69"/>
      <c r="E462" s="69"/>
      <c r="F462" s="69"/>
      <c r="G462" s="71"/>
      <c r="H462" s="71"/>
      <c r="I462" s="71"/>
      <c r="J462" s="71"/>
      <c r="K462" s="70"/>
      <c r="L462" s="70"/>
      <c r="M462" s="70"/>
      <c r="N462" s="70"/>
      <c r="O462" s="72"/>
      <c r="P462" s="73"/>
      <c r="Q462" s="32"/>
      <c r="R462" s="69"/>
      <c r="S462" s="69"/>
      <c r="T462" s="69"/>
      <c r="U462" s="69"/>
      <c r="V462" s="69"/>
      <c r="W462" s="69"/>
      <c r="X462" s="69"/>
      <c r="Y462" s="69"/>
      <c r="Z462" s="69"/>
    </row>
    <row r="463" spans="1:26" ht="12.75" customHeight="1">
      <c r="A463" s="69"/>
      <c r="B463" s="69"/>
      <c r="C463" s="69"/>
      <c r="D463" s="69"/>
      <c r="E463" s="69"/>
      <c r="F463" s="69"/>
      <c r="G463" s="71"/>
      <c r="H463" s="71"/>
      <c r="I463" s="71"/>
      <c r="J463" s="71"/>
      <c r="K463" s="70"/>
      <c r="L463" s="70"/>
      <c r="M463" s="70"/>
      <c r="N463" s="70"/>
      <c r="O463" s="72"/>
      <c r="P463" s="73"/>
      <c r="Q463" s="32"/>
      <c r="R463" s="69"/>
      <c r="S463" s="69"/>
      <c r="T463" s="69"/>
      <c r="U463" s="69"/>
      <c r="V463" s="69"/>
      <c r="W463" s="69"/>
      <c r="X463" s="69"/>
      <c r="Y463" s="69"/>
      <c r="Z463" s="69"/>
    </row>
    <row r="464" spans="1:26" ht="12.75" customHeight="1">
      <c r="A464" s="69"/>
      <c r="B464" s="69"/>
      <c r="C464" s="69"/>
      <c r="D464" s="69"/>
      <c r="E464" s="69"/>
      <c r="F464" s="69"/>
      <c r="G464" s="71"/>
      <c r="H464" s="71"/>
      <c r="I464" s="71"/>
      <c r="J464" s="71"/>
      <c r="K464" s="70"/>
      <c r="L464" s="70"/>
      <c r="M464" s="70"/>
      <c r="N464" s="70"/>
      <c r="O464" s="72"/>
      <c r="P464" s="73"/>
      <c r="Q464" s="32"/>
      <c r="R464" s="69"/>
      <c r="S464" s="69"/>
      <c r="T464" s="69"/>
      <c r="U464" s="69"/>
      <c r="V464" s="69"/>
      <c r="W464" s="69"/>
      <c r="X464" s="69"/>
      <c r="Y464" s="69"/>
      <c r="Z464" s="69"/>
    </row>
    <row r="465" spans="1:26" ht="12.75" customHeight="1">
      <c r="A465" s="69"/>
      <c r="B465" s="69"/>
      <c r="C465" s="69"/>
      <c r="D465" s="69"/>
      <c r="E465" s="69"/>
      <c r="F465" s="69"/>
      <c r="G465" s="71"/>
      <c r="H465" s="71"/>
      <c r="I465" s="71"/>
      <c r="J465" s="71"/>
      <c r="K465" s="70"/>
      <c r="L465" s="70"/>
      <c r="M465" s="70"/>
      <c r="N465" s="70"/>
      <c r="O465" s="72"/>
      <c r="P465" s="73"/>
      <c r="Q465" s="32"/>
      <c r="R465" s="69"/>
      <c r="S465" s="69"/>
      <c r="T465" s="69"/>
      <c r="U465" s="69"/>
      <c r="V465" s="69"/>
      <c r="W465" s="69"/>
      <c r="X465" s="69"/>
      <c r="Y465" s="69"/>
      <c r="Z465" s="69"/>
    </row>
    <row r="466" spans="1:26" ht="12.75" customHeight="1">
      <c r="A466" s="69"/>
      <c r="B466" s="69"/>
      <c r="C466" s="69"/>
      <c r="D466" s="69"/>
      <c r="E466" s="69"/>
      <c r="F466" s="69"/>
      <c r="G466" s="71"/>
      <c r="H466" s="71"/>
      <c r="I466" s="71"/>
      <c r="J466" s="71"/>
      <c r="K466" s="70"/>
      <c r="L466" s="70"/>
      <c r="M466" s="70"/>
      <c r="N466" s="70"/>
      <c r="O466" s="72"/>
      <c r="P466" s="73"/>
      <c r="Q466" s="32"/>
      <c r="R466" s="69"/>
      <c r="S466" s="69"/>
      <c r="T466" s="69"/>
      <c r="U466" s="69"/>
      <c r="V466" s="69"/>
      <c r="W466" s="69"/>
      <c r="X466" s="69"/>
      <c r="Y466" s="69"/>
      <c r="Z466" s="69"/>
    </row>
    <row r="467" spans="1:26" ht="12.75" customHeight="1">
      <c r="A467" s="69"/>
      <c r="B467" s="69"/>
      <c r="C467" s="69"/>
      <c r="D467" s="69"/>
      <c r="E467" s="69"/>
      <c r="F467" s="69"/>
      <c r="G467" s="71"/>
      <c r="H467" s="71"/>
      <c r="I467" s="71"/>
      <c r="J467" s="71"/>
      <c r="K467" s="70"/>
      <c r="L467" s="70"/>
      <c r="M467" s="70"/>
      <c r="N467" s="70"/>
      <c r="O467" s="72"/>
      <c r="P467" s="73"/>
      <c r="Q467" s="32"/>
      <c r="R467" s="69"/>
      <c r="S467" s="69"/>
      <c r="T467" s="69"/>
      <c r="U467" s="69"/>
      <c r="V467" s="69"/>
      <c r="W467" s="69"/>
      <c r="X467" s="69"/>
      <c r="Y467" s="69"/>
      <c r="Z467" s="69"/>
    </row>
    <row r="468" spans="1:26" ht="12.75" customHeight="1">
      <c r="A468" s="69"/>
      <c r="B468" s="69"/>
      <c r="C468" s="69"/>
      <c r="D468" s="69"/>
      <c r="E468" s="69"/>
      <c r="F468" s="69"/>
      <c r="G468" s="71"/>
      <c r="H468" s="71"/>
      <c r="I468" s="71"/>
      <c r="J468" s="71"/>
      <c r="K468" s="70"/>
      <c r="L468" s="70"/>
      <c r="M468" s="70"/>
      <c r="N468" s="70"/>
      <c r="O468" s="72"/>
      <c r="P468" s="73"/>
      <c r="Q468" s="32"/>
      <c r="R468" s="69"/>
      <c r="S468" s="69"/>
      <c r="T468" s="69"/>
      <c r="U468" s="69"/>
      <c r="V468" s="69"/>
      <c r="W468" s="69"/>
      <c r="X468" s="69"/>
      <c r="Y468" s="69"/>
      <c r="Z468" s="69"/>
    </row>
    <row r="469" spans="1:26" ht="12.75" customHeight="1">
      <c r="A469" s="69"/>
      <c r="B469" s="69"/>
      <c r="C469" s="69"/>
      <c r="D469" s="69"/>
      <c r="E469" s="69"/>
      <c r="F469" s="69"/>
      <c r="G469" s="71"/>
      <c r="H469" s="71"/>
      <c r="I469" s="71"/>
      <c r="J469" s="71"/>
      <c r="K469" s="70"/>
      <c r="L469" s="70"/>
      <c r="M469" s="70"/>
      <c r="N469" s="70"/>
      <c r="O469" s="72"/>
      <c r="P469" s="73"/>
      <c r="Q469" s="32"/>
      <c r="R469" s="69"/>
      <c r="S469" s="69"/>
      <c r="T469" s="69"/>
      <c r="U469" s="69"/>
      <c r="V469" s="69"/>
      <c r="W469" s="69"/>
      <c r="X469" s="69"/>
      <c r="Y469" s="69"/>
      <c r="Z469" s="69"/>
    </row>
    <row r="470" spans="1:26" ht="12.75" customHeight="1">
      <c r="A470" s="69"/>
      <c r="B470" s="69"/>
      <c r="C470" s="69"/>
      <c r="D470" s="69"/>
      <c r="E470" s="69"/>
      <c r="F470" s="69"/>
      <c r="G470" s="71"/>
      <c r="H470" s="71"/>
      <c r="I470" s="71"/>
      <c r="J470" s="71"/>
      <c r="K470" s="70"/>
      <c r="L470" s="70"/>
      <c r="M470" s="70"/>
      <c r="N470" s="70"/>
      <c r="O470" s="72"/>
      <c r="P470" s="73"/>
      <c r="Q470" s="32"/>
      <c r="R470" s="69"/>
      <c r="S470" s="69"/>
      <c r="T470" s="69"/>
      <c r="U470" s="69"/>
      <c r="V470" s="69"/>
      <c r="W470" s="69"/>
      <c r="X470" s="69"/>
      <c r="Y470" s="69"/>
      <c r="Z470" s="69"/>
    </row>
    <row r="471" spans="1:26" ht="12.75" customHeight="1">
      <c r="A471" s="69"/>
      <c r="B471" s="69"/>
      <c r="C471" s="69"/>
      <c r="D471" s="69"/>
      <c r="E471" s="69"/>
      <c r="F471" s="69"/>
      <c r="G471" s="71"/>
      <c r="H471" s="71"/>
      <c r="I471" s="71"/>
      <c r="J471" s="71"/>
      <c r="K471" s="70"/>
      <c r="L471" s="70"/>
      <c r="M471" s="70"/>
      <c r="N471" s="70"/>
      <c r="O471" s="72"/>
      <c r="P471" s="73"/>
      <c r="Q471" s="32"/>
      <c r="R471" s="69"/>
      <c r="S471" s="69"/>
      <c r="T471" s="69"/>
      <c r="U471" s="69"/>
      <c r="V471" s="69"/>
      <c r="W471" s="69"/>
      <c r="X471" s="69"/>
      <c r="Y471" s="69"/>
      <c r="Z471" s="69"/>
    </row>
    <row r="472" spans="1:26" ht="12.75" customHeight="1">
      <c r="A472" s="69"/>
      <c r="B472" s="69"/>
      <c r="C472" s="69"/>
      <c r="D472" s="69"/>
      <c r="E472" s="69"/>
      <c r="F472" s="69"/>
      <c r="G472" s="71"/>
      <c r="H472" s="71"/>
      <c r="I472" s="71"/>
      <c r="J472" s="71"/>
      <c r="K472" s="70"/>
      <c r="L472" s="70"/>
      <c r="M472" s="70"/>
      <c r="N472" s="70"/>
      <c r="O472" s="72"/>
      <c r="P472" s="73"/>
      <c r="Q472" s="32"/>
      <c r="R472" s="69"/>
      <c r="S472" s="69"/>
      <c r="T472" s="69"/>
      <c r="U472" s="69"/>
      <c r="V472" s="69"/>
      <c r="W472" s="69"/>
      <c r="X472" s="69"/>
      <c r="Y472" s="69"/>
      <c r="Z472" s="69"/>
    </row>
    <row r="473" spans="1:26" ht="12.75" customHeight="1">
      <c r="A473" s="69"/>
      <c r="B473" s="69"/>
      <c r="C473" s="69"/>
      <c r="D473" s="69"/>
      <c r="E473" s="69"/>
      <c r="F473" s="69"/>
      <c r="G473" s="71"/>
      <c r="H473" s="71"/>
      <c r="I473" s="71"/>
      <c r="J473" s="71"/>
      <c r="K473" s="70"/>
      <c r="L473" s="70"/>
      <c r="M473" s="70"/>
      <c r="N473" s="70"/>
      <c r="O473" s="72"/>
      <c r="P473" s="73"/>
      <c r="Q473" s="32"/>
      <c r="R473" s="69"/>
      <c r="S473" s="69"/>
      <c r="T473" s="69"/>
      <c r="U473" s="69"/>
      <c r="V473" s="69"/>
      <c r="W473" s="69"/>
      <c r="X473" s="69"/>
      <c r="Y473" s="69"/>
      <c r="Z473" s="69"/>
    </row>
    <row r="474" spans="1:26" ht="12.75" customHeight="1">
      <c r="A474" s="69"/>
      <c r="B474" s="69"/>
      <c r="C474" s="69"/>
      <c r="D474" s="69"/>
      <c r="E474" s="69"/>
      <c r="F474" s="69"/>
      <c r="G474" s="71"/>
      <c r="H474" s="71"/>
      <c r="I474" s="71"/>
      <c r="J474" s="71"/>
      <c r="K474" s="70"/>
      <c r="L474" s="70"/>
      <c r="M474" s="70"/>
      <c r="N474" s="70"/>
      <c r="O474" s="72"/>
      <c r="P474" s="73"/>
      <c r="Q474" s="32"/>
      <c r="R474" s="69"/>
      <c r="S474" s="69"/>
      <c r="T474" s="69"/>
      <c r="U474" s="69"/>
      <c r="V474" s="69"/>
      <c r="W474" s="69"/>
      <c r="X474" s="69"/>
      <c r="Y474" s="69"/>
      <c r="Z474" s="69"/>
    </row>
    <row r="475" spans="1:26" ht="12.75" customHeight="1">
      <c r="A475" s="69"/>
      <c r="B475" s="69"/>
      <c r="C475" s="69"/>
      <c r="D475" s="69"/>
      <c r="E475" s="69"/>
      <c r="F475" s="69"/>
      <c r="G475" s="71"/>
      <c r="H475" s="71"/>
      <c r="I475" s="71"/>
      <c r="J475" s="71"/>
      <c r="K475" s="70"/>
      <c r="L475" s="70"/>
      <c r="M475" s="70"/>
      <c r="N475" s="70"/>
      <c r="O475" s="72"/>
      <c r="P475" s="73"/>
      <c r="Q475" s="32"/>
      <c r="R475" s="69"/>
      <c r="S475" s="69"/>
      <c r="T475" s="69"/>
      <c r="U475" s="69"/>
      <c r="V475" s="69"/>
      <c r="W475" s="69"/>
      <c r="X475" s="69"/>
      <c r="Y475" s="69"/>
      <c r="Z475" s="69"/>
    </row>
    <row r="476" spans="1:26" ht="12.75" customHeight="1">
      <c r="A476" s="69"/>
      <c r="B476" s="69"/>
      <c r="C476" s="69"/>
      <c r="D476" s="69"/>
      <c r="E476" s="69"/>
      <c r="F476" s="69"/>
      <c r="G476" s="71"/>
      <c r="H476" s="71"/>
      <c r="I476" s="71"/>
      <c r="J476" s="71"/>
      <c r="K476" s="70"/>
      <c r="L476" s="70"/>
      <c r="M476" s="70"/>
      <c r="N476" s="70"/>
      <c r="O476" s="72"/>
      <c r="P476" s="73"/>
      <c r="Q476" s="32"/>
      <c r="R476" s="69"/>
      <c r="S476" s="69"/>
      <c r="T476" s="69"/>
      <c r="U476" s="69"/>
      <c r="V476" s="69"/>
      <c r="W476" s="69"/>
      <c r="X476" s="69"/>
      <c r="Y476" s="69"/>
      <c r="Z476" s="69"/>
    </row>
    <row r="477" spans="1:26" ht="12.75" customHeight="1">
      <c r="A477" s="69"/>
      <c r="B477" s="69"/>
      <c r="C477" s="69"/>
      <c r="D477" s="69"/>
      <c r="E477" s="69"/>
      <c r="F477" s="69"/>
      <c r="G477" s="71"/>
      <c r="H477" s="71"/>
      <c r="I477" s="71"/>
      <c r="J477" s="71"/>
      <c r="K477" s="70"/>
      <c r="L477" s="70"/>
      <c r="M477" s="70"/>
      <c r="N477" s="70"/>
      <c r="O477" s="72"/>
      <c r="P477" s="73"/>
      <c r="Q477" s="32"/>
      <c r="R477" s="69"/>
      <c r="S477" s="69"/>
      <c r="T477" s="69"/>
      <c r="U477" s="69"/>
      <c r="V477" s="69"/>
      <c r="W477" s="69"/>
      <c r="X477" s="69"/>
      <c r="Y477" s="69"/>
      <c r="Z477" s="69"/>
    </row>
    <row r="478" spans="1:26" ht="12.75" customHeight="1">
      <c r="A478" s="69"/>
      <c r="B478" s="69"/>
      <c r="C478" s="69"/>
      <c r="D478" s="69"/>
      <c r="E478" s="69"/>
      <c r="F478" s="69"/>
      <c r="G478" s="71"/>
      <c r="H478" s="71"/>
      <c r="I478" s="71"/>
      <c r="J478" s="71"/>
      <c r="K478" s="70"/>
      <c r="L478" s="70"/>
      <c r="M478" s="70"/>
      <c r="N478" s="70"/>
      <c r="O478" s="72"/>
      <c r="P478" s="73"/>
      <c r="Q478" s="32"/>
      <c r="R478" s="69"/>
      <c r="S478" s="69"/>
      <c r="T478" s="69"/>
      <c r="U478" s="69"/>
      <c r="V478" s="69"/>
      <c r="W478" s="69"/>
      <c r="X478" s="69"/>
      <c r="Y478" s="69"/>
      <c r="Z478" s="69"/>
    </row>
    <row r="479" spans="1:26" ht="12.75" customHeight="1">
      <c r="A479" s="69"/>
      <c r="B479" s="69"/>
      <c r="C479" s="69"/>
      <c r="D479" s="69"/>
      <c r="E479" s="69"/>
      <c r="F479" s="69"/>
      <c r="G479" s="71"/>
      <c r="H479" s="71"/>
      <c r="I479" s="71"/>
      <c r="J479" s="71"/>
      <c r="K479" s="70"/>
      <c r="L479" s="70"/>
      <c r="M479" s="70"/>
      <c r="N479" s="70"/>
      <c r="O479" s="72"/>
      <c r="P479" s="73"/>
      <c r="Q479" s="32"/>
      <c r="R479" s="69"/>
      <c r="S479" s="69"/>
      <c r="T479" s="69"/>
      <c r="U479" s="69"/>
      <c r="V479" s="69"/>
      <c r="W479" s="69"/>
      <c r="X479" s="69"/>
      <c r="Y479" s="69"/>
      <c r="Z479" s="69"/>
    </row>
    <row r="480" spans="1:26" ht="12.75" customHeight="1">
      <c r="A480" s="69"/>
      <c r="B480" s="69"/>
      <c r="C480" s="69"/>
      <c r="D480" s="69"/>
      <c r="E480" s="69"/>
      <c r="F480" s="69"/>
      <c r="G480" s="71"/>
      <c r="H480" s="71"/>
      <c r="I480" s="71"/>
      <c r="J480" s="71"/>
      <c r="K480" s="70"/>
      <c r="L480" s="70"/>
      <c r="M480" s="70"/>
      <c r="N480" s="70"/>
      <c r="O480" s="72"/>
      <c r="P480" s="73"/>
      <c r="Q480" s="32"/>
      <c r="R480" s="69"/>
      <c r="S480" s="69"/>
      <c r="T480" s="69"/>
      <c r="U480" s="69"/>
      <c r="V480" s="69"/>
      <c r="W480" s="69"/>
      <c r="X480" s="69"/>
      <c r="Y480" s="69"/>
      <c r="Z480" s="69"/>
    </row>
    <row r="481" spans="1:26" ht="12.75" customHeight="1">
      <c r="A481" s="69"/>
      <c r="B481" s="69"/>
      <c r="C481" s="69"/>
      <c r="D481" s="69"/>
      <c r="E481" s="69"/>
      <c r="F481" s="69"/>
      <c r="G481" s="71"/>
      <c r="H481" s="71"/>
      <c r="I481" s="71"/>
      <c r="J481" s="71"/>
      <c r="K481" s="70"/>
      <c r="L481" s="70"/>
      <c r="M481" s="70"/>
      <c r="N481" s="70"/>
      <c r="O481" s="72"/>
      <c r="P481" s="73"/>
      <c r="Q481" s="32"/>
      <c r="R481" s="69"/>
      <c r="S481" s="69"/>
      <c r="T481" s="69"/>
      <c r="U481" s="69"/>
      <c r="V481" s="69"/>
      <c r="W481" s="69"/>
      <c r="X481" s="69"/>
      <c r="Y481" s="69"/>
      <c r="Z481" s="69"/>
    </row>
    <row r="482" spans="1:26" ht="12.75" customHeight="1">
      <c r="A482" s="69"/>
      <c r="B482" s="69"/>
      <c r="C482" s="69"/>
      <c r="D482" s="69"/>
      <c r="E482" s="69"/>
      <c r="F482" s="69"/>
      <c r="G482" s="71"/>
      <c r="H482" s="71"/>
      <c r="I482" s="71"/>
      <c r="J482" s="71"/>
      <c r="K482" s="70"/>
      <c r="L482" s="70"/>
      <c r="M482" s="70"/>
      <c r="N482" s="70"/>
      <c r="O482" s="72"/>
      <c r="P482" s="73"/>
      <c r="Q482" s="32"/>
      <c r="R482" s="69"/>
      <c r="S482" s="69"/>
      <c r="T482" s="69"/>
      <c r="U482" s="69"/>
      <c r="V482" s="69"/>
      <c r="W482" s="69"/>
      <c r="X482" s="69"/>
      <c r="Y482" s="69"/>
      <c r="Z482" s="69"/>
    </row>
    <row r="483" spans="1:26" ht="12.75" customHeight="1">
      <c r="A483" s="69"/>
      <c r="B483" s="69"/>
      <c r="C483" s="69"/>
      <c r="D483" s="69"/>
      <c r="E483" s="69"/>
      <c r="F483" s="69"/>
      <c r="G483" s="71"/>
      <c r="H483" s="71"/>
      <c r="I483" s="71"/>
      <c r="J483" s="71"/>
      <c r="K483" s="70"/>
      <c r="L483" s="70"/>
      <c r="M483" s="70"/>
      <c r="N483" s="70"/>
      <c r="O483" s="72"/>
      <c r="P483" s="73"/>
      <c r="Q483" s="32"/>
      <c r="R483" s="69"/>
      <c r="S483" s="69"/>
      <c r="T483" s="69"/>
      <c r="U483" s="69"/>
      <c r="V483" s="69"/>
      <c r="W483" s="69"/>
      <c r="X483" s="69"/>
      <c r="Y483" s="69"/>
      <c r="Z483" s="69"/>
    </row>
    <row r="484" spans="1:26" ht="12.75" customHeight="1">
      <c r="A484" s="69"/>
      <c r="B484" s="69"/>
      <c r="C484" s="69"/>
      <c r="D484" s="69"/>
      <c r="E484" s="69"/>
      <c r="F484" s="69"/>
      <c r="G484" s="71"/>
      <c r="H484" s="71"/>
      <c r="I484" s="71"/>
      <c r="J484" s="71"/>
      <c r="K484" s="70"/>
      <c r="L484" s="70"/>
      <c r="M484" s="70"/>
      <c r="N484" s="70"/>
      <c r="O484" s="72"/>
      <c r="P484" s="73"/>
      <c r="Q484" s="32"/>
      <c r="R484" s="69"/>
      <c r="S484" s="69"/>
      <c r="T484" s="69"/>
      <c r="U484" s="69"/>
      <c r="V484" s="69"/>
      <c r="W484" s="69"/>
      <c r="X484" s="69"/>
      <c r="Y484" s="69"/>
      <c r="Z484" s="69"/>
    </row>
    <row r="485" spans="1:26" ht="12.75" customHeight="1">
      <c r="A485" s="69"/>
      <c r="B485" s="69"/>
      <c r="C485" s="69"/>
      <c r="D485" s="69"/>
      <c r="E485" s="69"/>
      <c r="F485" s="69"/>
      <c r="G485" s="71"/>
      <c r="H485" s="71"/>
      <c r="I485" s="71"/>
      <c r="J485" s="71"/>
      <c r="K485" s="70"/>
      <c r="L485" s="70"/>
      <c r="M485" s="70"/>
      <c r="N485" s="70"/>
      <c r="O485" s="72"/>
      <c r="P485" s="73"/>
      <c r="Q485" s="32"/>
      <c r="R485" s="69"/>
      <c r="S485" s="69"/>
      <c r="T485" s="69"/>
      <c r="U485" s="69"/>
      <c r="V485" s="69"/>
      <c r="W485" s="69"/>
      <c r="X485" s="69"/>
      <c r="Y485" s="69"/>
      <c r="Z485" s="69"/>
    </row>
    <row r="486" spans="1:26" ht="12.75" customHeight="1">
      <c r="A486" s="69"/>
      <c r="B486" s="69"/>
      <c r="C486" s="69"/>
      <c r="D486" s="69"/>
      <c r="E486" s="69"/>
      <c r="F486" s="69"/>
      <c r="G486" s="71"/>
      <c r="H486" s="71"/>
      <c r="I486" s="71"/>
      <c r="J486" s="71"/>
      <c r="K486" s="70"/>
      <c r="L486" s="70"/>
      <c r="M486" s="70"/>
      <c r="N486" s="70"/>
      <c r="O486" s="72"/>
      <c r="P486" s="73"/>
      <c r="Q486" s="32"/>
      <c r="R486" s="69"/>
      <c r="S486" s="69"/>
      <c r="T486" s="69"/>
      <c r="U486" s="69"/>
      <c r="V486" s="69"/>
      <c r="W486" s="69"/>
      <c r="X486" s="69"/>
      <c r="Y486" s="69"/>
      <c r="Z486" s="69"/>
    </row>
    <row r="487" spans="1:26" ht="12.75" customHeight="1">
      <c r="A487" s="69"/>
      <c r="B487" s="69"/>
      <c r="C487" s="69"/>
      <c r="D487" s="69"/>
      <c r="E487" s="69"/>
      <c r="F487" s="69"/>
      <c r="G487" s="71"/>
      <c r="H487" s="71"/>
      <c r="I487" s="71"/>
      <c r="J487" s="71"/>
      <c r="K487" s="70"/>
      <c r="L487" s="70"/>
      <c r="M487" s="70"/>
      <c r="N487" s="70"/>
      <c r="O487" s="72"/>
      <c r="P487" s="73"/>
      <c r="Q487" s="32"/>
      <c r="R487" s="69"/>
      <c r="S487" s="69"/>
      <c r="T487" s="69"/>
      <c r="U487" s="69"/>
      <c r="V487" s="69"/>
      <c r="W487" s="69"/>
      <c r="X487" s="69"/>
      <c r="Y487" s="69"/>
      <c r="Z487" s="69"/>
    </row>
    <row r="488" spans="1:26" ht="12.75" customHeight="1">
      <c r="A488" s="69"/>
      <c r="B488" s="69"/>
      <c r="C488" s="69"/>
      <c r="D488" s="69"/>
      <c r="E488" s="69"/>
      <c r="F488" s="69"/>
      <c r="G488" s="71"/>
      <c r="H488" s="71"/>
      <c r="I488" s="71"/>
      <c r="J488" s="71"/>
      <c r="K488" s="70"/>
      <c r="L488" s="70"/>
      <c r="M488" s="70"/>
      <c r="N488" s="70"/>
      <c r="O488" s="72"/>
      <c r="P488" s="73"/>
      <c r="Q488" s="32"/>
      <c r="R488" s="69"/>
      <c r="S488" s="69"/>
      <c r="T488" s="69"/>
      <c r="U488" s="69"/>
      <c r="V488" s="69"/>
      <c r="W488" s="69"/>
      <c r="X488" s="69"/>
      <c r="Y488" s="69"/>
      <c r="Z488" s="69"/>
    </row>
    <row r="489" spans="1:26" ht="12.75" customHeight="1">
      <c r="A489" s="69"/>
      <c r="B489" s="69"/>
      <c r="C489" s="69"/>
      <c r="D489" s="69"/>
      <c r="E489" s="69"/>
      <c r="F489" s="69"/>
      <c r="G489" s="71"/>
      <c r="H489" s="71"/>
      <c r="I489" s="71"/>
      <c r="J489" s="71"/>
      <c r="K489" s="70"/>
      <c r="L489" s="70"/>
      <c r="M489" s="70"/>
      <c r="N489" s="70"/>
      <c r="O489" s="72"/>
      <c r="P489" s="73"/>
      <c r="Q489" s="32"/>
      <c r="R489" s="69"/>
      <c r="S489" s="69"/>
      <c r="T489" s="69"/>
      <c r="U489" s="69"/>
      <c r="V489" s="69"/>
      <c r="W489" s="69"/>
      <c r="X489" s="69"/>
      <c r="Y489" s="69"/>
      <c r="Z489" s="69"/>
    </row>
    <row r="490" spans="1:26" ht="12.75" customHeight="1">
      <c r="A490" s="69"/>
      <c r="B490" s="69"/>
      <c r="C490" s="69"/>
      <c r="D490" s="69"/>
      <c r="E490" s="69"/>
      <c r="F490" s="69"/>
      <c r="G490" s="71"/>
      <c r="H490" s="71"/>
      <c r="I490" s="71"/>
      <c r="J490" s="71"/>
      <c r="K490" s="70"/>
      <c r="L490" s="70"/>
      <c r="M490" s="70"/>
      <c r="N490" s="70"/>
      <c r="O490" s="72"/>
      <c r="P490" s="73"/>
      <c r="Q490" s="32"/>
      <c r="R490" s="69"/>
      <c r="S490" s="69"/>
      <c r="T490" s="69"/>
      <c r="U490" s="69"/>
      <c r="V490" s="69"/>
      <c r="W490" s="69"/>
      <c r="X490" s="69"/>
      <c r="Y490" s="69"/>
      <c r="Z490" s="69"/>
    </row>
    <row r="491" spans="1:26" ht="12.75" customHeight="1">
      <c r="A491" s="69"/>
      <c r="B491" s="69"/>
      <c r="C491" s="69"/>
      <c r="D491" s="69"/>
      <c r="E491" s="69"/>
      <c r="F491" s="69"/>
      <c r="G491" s="71"/>
      <c r="H491" s="71"/>
      <c r="I491" s="71"/>
      <c r="J491" s="71"/>
      <c r="K491" s="70"/>
      <c r="L491" s="70"/>
      <c r="M491" s="70"/>
      <c r="N491" s="70"/>
      <c r="O491" s="72"/>
      <c r="P491" s="73"/>
      <c r="Q491" s="32"/>
      <c r="R491" s="69"/>
      <c r="S491" s="69"/>
      <c r="T491" s="69"/>
      <c r="U491" s="69"/>
      <c r="V491" s="69"/>
      <c r="W491" s="69"/>
      <c r="X491" s="69"/>
      <c r="Y491" s="69"/>
      <c r="Z491" s="69"/>
    </row>
    <row r="492" spans="1:26" ht="12.75" customHeight="1">
      <c r="A492" s="69"/>
      <c r="B492" s="69"/>
      <c r="C492" s="69"/>
      <c r="D492" s="69"/>
      <c r="E492" s="69"/>
      <c r="F492" s="69"/>
      <c r="G492" s="71"/>
      <c r="H492" s="71"/>
      <c r="I492" s="71"/>
      <c r="J492" s="71"/>
      <c r="K492" s="70"/>
      <c r="L492" s="70"/>
      <c r="M492" s="70"/>
      <c r="N492" s="70"/>
      <c r="O492" s="72"/>
      <c r="P492" s="73"/>
      <c r="Q492" s="32"/>
      <c r="R492" s="69"/>
      <c r="S492" s="69"/>
      <c r="T492" s="69"/>
      <c r="U492" s="69"/>
      <c r="V492" s="69"/>
      <c r="W492" s="69"/>
      <c r="X492" s="69"/>
      <c r="Y492" s="69"/>
      <c r="Z492" s="69"/>
    </row>
    <row r="493" spans="1:26" ht="12.75" customHeight="1">
      <c r="A493" s="69"/>
      <c r="B493" s="69"/>
      <c r="C493" s="69"/>
      <c r="D493" s="69"/>
      <c r="E493" s="69"/>
      <c r="F493" s="69"/>
      <c r="G493" s="71"/>
      <c r="H493" s="71"/>
      <c r="I493" s="71"/>
      <c r="J493" s="71"/>
      <c r="K493" s="70"/>
      <c r="L493" s="70"/>
      <c r="M493" s="70"/>
      <c r="N493" s="70"/>
      <c r="O493" s="72"/>
      <c r="P493" s="73"/>
      <c r="Q493" s="32"/>
      <c r="R493" s="69"/>
      <c r="S493" s="69"/>
      <c r="T493" s="69"/>
      <c r="U493" s="69"/>
      <c r="V493" s="69"/>
      <c r="W493" s="69"/>
      <c r="X493" s="69"/>
      <c r="Y493" s="69"/>
      <c r="Z493" s="69"/>
    </row>
    <row r="494" spans="1:26" ht="12.75" customHeight="1">
      <c r="A494" s="69"/>
      <c r="B494" s="69"/>
      <c r="C494" s="69"/>
      <c r="D494" s="69"/>
      <c r="E494" s="69"/>
      <c r="F494" s="69"/>
      <c r="G494" s="71"/>
      <c r="H494" s="71"/>
      <c r="I494" s="71"/>
      <c r="J494" s="71"/>
      <c r="K494" s="70"/>
      <c r="L494" s="70"/>
      <c r="M494" s="70"/>
      <c r="N494" s="70"/>
      <c r="O494" s="72"/>
      <c r="P494" s="73"/>
      <c r="Q494" s="32"/>
      <c r="R494" s="69"/>
      <c r="S494" s="69"/>
      <c r="T494" s="69"/>
      <c r="U494" s="69"/>
      <c r="V494" s="69"/>
      <c r="W494" s="69"/>
      <c r="X494" s="69"/>
      <c r="Y494" s="69"/>
      <c r="Z494" s="69"/>
    </row>
    <row r="495" spans="1:26" ht="12.75" customHeight="1">
      <c r="A495" s="69"/>
      <c r="B495" s="69"/>
      <c r="C495" s="69"/>
      <c r="D495" s="69"/>
      <c r="E495" s="69"/>
      <c r="F495" s="69"/>
      <c r="G495" s="71"/>
      <c r="H495" s="71"/>
      <c r="I495" s="71"/>
      <c r="J495" s="71"/>
      <c r="K495" s="70"/>
      <c r="L495" s="70"/>
      <c r="M495" s="70"/>
      <c r="N495" s="70"/>
      <c r="O495" s="72"/>
      <c r="P495" s="73"/>
      <c r="Q495" s="32"/>
      <c r="R495" s="69"/>
      <c r="S495" s="69"/>
      <c r="T495" s="69"/>
      <c r="U495" s="69"/>
      <c r="V495" s="69"/>
      <c r="W495" s="69"/>
      <c r="X495" s="69"/>
      <c r="Y495" s="69"/>
      <c r="Z495" s="69"/>
    </row>
    <row r="496" spans="1:26" ht="12.75" customHeight="1">
      <c r="A496" s="69"/>
      <c r="B496" s="69"/>
      <c r="C496" s="69"/>
      <c r="D496" s="69"/>
      <c r="E496" s="69"/>
      <c r="F496" s="69"/>
      <c r="G496" s="71"/>
      <c r="H496" s="71"/>
      <c r="I496" s="71"/>
      <c r="J496" s="71"/>
      <c r="K496" s="70"/>
      <c r="L496" s="70"/>
      <c r="M496" s="70"/>
      <c r="N496" s="70"/>
      <c r="O496" s="72"/>
      <c r="P496" s="73"/>
      <c r="Q496" s="32"/>
      <c r="R496" s="69"/>
      <c r="S496" s="69"/>
      <c r="T496" s="69"/>
      <c r="U496" s="69"/>
      <c r="V496" s="69"/>
      <c r="W496" s="69"/>
      <c r="X496" s="69"/>
      <c r="Y496" s="69"/>
      <c r="Z496" s="69"/>
    </row>
    <row r="497" spans="1:26" ht="12.75" customHeight="1">
      <c r="A497" s="69"/>
      <c r="B497" s="69"/>
      <c r="C497" s="69"/>
      <c r="D497" s="69"/>
      <c r="E497" s="69"/>
      <c r="F497" s="69"/>
      <c r="G497" s="71"/>
      <c r="H497" s="71"/>
      <c r="I497" s="71"/>
      <c r="J497" s="71"/>
      <c r="K497" s="70"/>
      <c r="L497" s="70"/>
      <c r="M497" s="70"/>
      <c r="N497" s="70"/>
      <c r="O497" s="72"/>
      <c r="P497" s="73"/>
      <c r="Q497" s="32"/>
      <c r="R497" s="69"/>
      <c r="S497" s="69"/>
      <c r="T497" s="69"/>
      <c r="U497" s="69"/>
      <c r="V497" s="69"/>
      <c r="W497" s="69"/>
      <c r="X497" s="69"/>
      <c r="Y497" s="69"/>
      <c r="Z497" s="69"/>
    </row>
    <row r="498" spans="1:26" ht="12.75" customHeight="1">
      <c r="A498" s="69"/>
      <c r="B498" s="69"/>
      <c r="C498" s="69"/>
      <c r="D498" s="69"/>
      <c r="E498" s="69"/>
      <c r="F498" s="69"/>
      <c r="G498" s="71"/>
      <c r="H498" s="71"/>
      <c r="I498" s="71"/>
      <c r="J498" s="71"/>
      <c r="K498" s="70"/>
      <c r="L498" s="70"/>
      <c r="M498" s="70"/>
      <c r="N498" s="70"/>
      <c r="O498" s="72"/>
      <c r="P498" s="73"/>
      <c r="Q498" s="32"/>
      <c r="R498" s="69"/>
      <c r="S498" s="69"/>
      <c r="T498" s="69"/>
      <c r="U498" s="69"/>
      <c r="V498" s="69"/>
      <c r="W498" s="69"/>
      <c r="X498" s="69"/>
      <c r="Y498" s="69"/>
      <c r="Z498" s="69"/>
    </row>
    <row r="499" spans="1:26" ht="12.75" customHeight="1">
      <c r="A499" s="69"/>
      <c r="B499" s="69"/>
      <c r="C499" s="69"/>
      <c r="D499" s="69"/>
      <c r="E499" s="69"/>
      <c r="F499" s="69"/>
      <c r="G499" s="71"/>
      <c r="H499" s="71"/>
      <c r="I499" s="71"/>
      <c r="J499" s="71"/>
      <c r="K499" s="70"/>
      <c r="L499" s="70"/>
      <c r="M499" s="70"/>
      <c r="N499" s="70"/>
      <c r="O499" s="72"/>
      <c r="P499" s="73"/>
      <c r="Q499" s="32"/>
      <c r="R499" s="69"/>
      <c r="S499" s="69"/>
      <c r="T499" s="69"/>
      <c r="U499" s="69"/>
      <c r="V499" s="69"/>
      <c r="W499" s="69"/>
      <c r="X499" s="69"/>
      <c r="Y499" s="69"/>
      <c r="Z499" s="69"/>
    </row>
    <row r="500" spans="1:26" ht="12.75" customHeight="1">
      <c r="A500" s="69"/>
      <c r="B500" s="69"/>
      <c r="C500" s="69"/>
      <c r="D500" s="69"/>
      <c r="E500" s="69"/>
      <c r="F500" s="69"/>
      <c r="G500" s="71"/>
      <c r="H500" s="71"/>
      <c r="I500" s="71"/>
      <c r="J500" s="71"/>
      <c r="K500" s="70"/>
      <c r="L500" s="70"/>
      <c r="M500" s="70"/>
      <c r="N500" s="70"/>
      <c r="O500" s="72"/>
      <c r="P500" s="73"/>
      <c r="Q500" s="32"/>
      <c r="R500" s="69"/>
      <c r="S500" s="69"/>
      <c r="T500" s="69"/>
      <c r="U500" s="69"/>
      <c r="V500" s="69"/>
      <c r="W500" s="69"/>
      <c r="X500" s="69"/>
      <c r="Y500" s="69"/>
      <c r="Z500" s="69"/>
    </row>
    <row r="501" spans="1:26" ht="12.75" customHeight="1">
      <c r="A501" s="69"/>
      <c r="B501" s="69"/>
      <c r="C501" s="69"/>
      <c r="D501" s="69"/>
      <c r="E501" s="69"/>
      <c r="F501" s="69"/>
      <c r="G501" s="71"/>
      <c r="H501" s="71"/>
      <c r="I501" s="71"/>
      <c r="J501" s="71"/>
      <c r="K501" s="70"/>
      <c r="L501" s="70"/>
      <c r="M501" s="70"/>
      <c r="N501" s="70"/>
      <c r="O501" s="72"/>
      <c r="P501" s="73"/>
      <c r="Q501" s="32"/>
      <c r="R501" s="69"/>
      <c r="S501" s="69"/>
      <c r="T501" s="69"/>
      <c r="U501" s="69"/>
      <c r="V501" s="69"/>
      <c r="W501" s="69"/>
      <c r="X501" s="69"/>
      <c r="Y501" s="69"/>
      <c r="Z501" s="69"/>
    </row>
    <row r="502" spans="1:26" ht="12.75" customHeight="1">
      <c r="A502" s="69"/>
      <c r="B502" s="69"/>
      <c r="C502" s="69"/>
      <c r="D502" s="69"/>
      <c r="E502" s="69"/>
      <c r="F502" s="69"/>
      <c r="G502" s="71"/>
      <c r="H502" s="71"/>
      <c r="I502" s="71"/>
      <c r="J502" s="71"/>
      <c r="K502" s="70"/>
      <c r="L502" s="70"/>
      <c r="M502" s="70"/>
      <c r="N502" s="70"/>
      <c r="O502" s="72"/>
      <c r="P502" s="73"/>
      <c r="Q502" s="32"/>
      <c r="R502" s="69"/>
      <c r="S502" s="69"/>
      <c r="T502" s="69"/>
      <c r="U502" s="69"/>
      <c r="V502" s="69"/>
      <c r="W502" s="69"/>
      <c r="X502" s="69"/>
      <c r="Y502" s="69"/>
      <c r="Z502" s="69"/>
    </row>
    <row r="503" spans="1:26" ht="12.75" customHeight="1">
      <c r="A503" s="69"/>
      <c r="B503" s="69"/>
      <c r="C503" s="69"/>
      <c r="D503" s="69"/>
      <c r="E503" s="69"/>
      <c r="F503" s="69"/>
      <c r="G503" s="71"/>
      <c r="H503" s="71"/>
      <c r="I503" s="71"/>
      <c r="J503" s="71"/>
      <c r="K503" s="70"/>
      <c r="L503" s="70"/>
      <c r="M503" s="70"/>
      <c r="N503" s="70"/>
      <c r="O503" s="72"/>
      <c r="P503" s="73"/>
      <c r="Q503" s="32"/>
      <c r="R503" s="69"/>
      <c r="S503" s="69"/>
      <c r="T503" s="69"/>
      <c r="U503" s="69"/>
      <c r="V503" s="69"/>
      <c r="W503" s="69"/>
      <c r="X503" s="69"/>
      <c r="Y503" s="69"/>
      <c r="Z503" s="69"/>
    </row>
    <row r="504" spans="1:26" ht="12.75" customHeight="1">
      <c r="A504" s="69"/>
      <c r="B504" s="69"/>
      <c r="C504" s="69"/>
      <c r="D504" s="69"/>
      <c r="E504" s="69"/>
      <c r="F504" s="69"/>
      <c r="G504" s="71"/>
      <c r="H504" s="71"/>
      <c r="I504" s="71"/>
      <c r="J504" s="71"/>
      <c r="K504" s="70"/>
      <c r="L504" s="70"/>
      <c r="M504" s="70"/>
      <c r="N504" s="70"/>
      <c r="O504" s="72"/>
      <c r="P504" s="73"/>
      <c r="Q504" s="32"/>
      <c r="R504" s="69"/>
      <c r="S504" s="69"/>
      <c r="T504" s="69"/>
      <c r="U504" s="69"/>
      <c r="V504" s="69"/>
      <c r="W504" s="69"/>
      <c r="X504" s="69"/>
      <c r="Y504" s="69"/>
      <c r="Z504" s="69"/>
    </row>
    <row r="505" spans="1:26" ht="12.75" customHeight="1">
      <c r="A505" s="69"/>
      <c r="B505" s="69"/>
      <c r="C505" s="69"/>
      <c r="D505" s="69"/>
      <c r="E505" s="69"/>
      <c r="F505" s="69"/>
      <c r="G505" s="71"/>
      <c r="H505" s="71"/>
      <c r="I505" s="71"/>
      <c r="J505" s="71"/>
      <c r="K505" s="70"/>
      <c r="L505" s="70"/>
      <c r="M505" s="70"/>
      <c r="N505" s="70"/>
      <c r="O505" s="72"/>
      <c r="P505" s="73"/>
      <c r="Q505" s="32"/>
      <c r="R505" s="69"/>
      <c r="S505" s="69"/>
      <c r="T505" s="69"/>
      <c r="U505" s="69"/>
      <c r="V505" s="69"/>
      <c r="W505" s="69"/>
      <c r="X505" s="69"/>
      <c r="Y505" s="69"/>
      <c r="Z505" s="69"/>
    </row>
    <row r="506" spans="1:26" ht="12.75" customHeight="1">
      <c r="A506" s="69"/>
      <c r="B506" s="69"/>
      <c r="C506" s="69"/>
      <c r="D506" s="69"/>
      <c r="E506" s="69"/>
      <c r="F506" s="69"/>
      <c r="G506" s="71"/>
      <c r="H506" s="71"/>
      <c r="I506" s="71"/>
      <c r="J506" s="71"/>
      <c r="K506" s="70"/>
      <c r="L506" s="70"/>
      <c r="M506" s="70"/>
      <c r="N506" s="70"/>
      <c r="O506" s="72"/>
      <c r="P506" s="73"/>
      <c r="Q506" s="32"/>
      <c r="R506" s="69"/>
      <c r="S506" s="69"/>
      <c r="T506" s="69"/>
      <c r="U506" s="69"/>
      <c r="V506" s="69"/>
      <c r="W506" s="69"/>
      <c r="X506" s="69"/>
      <c r="Y506" s="69"/>
      <c r="Z506" s="69"/>
    </row>
    <row r="507" spans="1:26" ht="12.75" customHeight="1">
      <c r="A507" s="69"/>
      <c r="B507" s="69"/>
      <c r="C507" s="69"/>
      <c r="D507" s="69"/>
      <c r="E507" s="69"/>
      <c r="F507" s="69"/>
      <c r="G507" s="71"/>
      <c r="H507" s="71"/>
      <c r="I507" s="71"/>
      <c r="J507" s="71"/>
      <c r="K507" s="70"/>
      <c r="L507" s="70"/>
      <c r="M507" s="70"/>
      <c r="N507" s="70"/>
      <c r="O507" s="72"/>
      <c r="P507" s="73"/>
      <c r="Q507" s="32"/>
      <c r="R507" s="69"/>
      <c r="S507" s="69"/>
      <c r="T507" s="69"/>
      <c r="U507" s="69"/>
      <c r="V507" s="69"/>
      <c r="W507" s="69"/>
      <c r="X507" s="69"/>
      <c r="Y507" s="69"/>
      <c r="Z507" s="69"/>
    </row>
    <row r="508" spans="1:26" ht="12.75" customHeight="1">
      <c r="A508" s="69"/>
      <c r="B508" s="69"/>
      <c r="C508" s="69"/>
      <c r="D508" s="69"/>
      <c r="E508" s="69"/>
      <c r="F508" s="69"/>
      <c r="G508" s="71"/>
      <c r="H508" s="71"/>
      <c r="I508" s="71"/>
      <c r="J508" s="71"/>
      <c r="K508" s="70"/>
      <c r="L508" s="70"/>
      <c r="M508" s="70"/>
      <c r="N508" s="70"/>
      <c r="O508" s="72"/>
      <c r="P508" s="73"/>
      <c r="Q508" s="32"/>
      <c r="R508" s="69"/>
      <c r="S508" s="69"/>
      <c r="T508" s="69"/>
      <c r="U508" s="69"/>
      <c r="V508" s="69"/>
      <c r="W508" s="69"/>
      <c r="X508" s="69"/>
      <c r="Y508" s="69"/>
      <c r="Z508" s="69"/>
    </row>
    <row r="509" spans="1:26" ht="12.75" customHeight="1">
      <c r="A509" s="69"/>
      <c r="B509" s="69"/>
      <c r="C509" s="69"/>
      <c r="D509" s="69"/>
      <c r="E509" s="69"/>
      <c r="F509" s="69"/>
      <c r="G509" s="71"/>
      <c r="H509" s="71"/>
      <c r="I509" s="71"/>
      <c r="J509" s="71"/>
      <c r="K509" s="70"/>
      <c r="L509" s="70"/>
      <c r="M509" s="70"/>
      <c r="N509" s="70"/>
      <c r="O509" s="72"/>
      <c r="P509" s="73"/>
      <c r="Q509" s="32"/>
      <c r="R509" s="69"/>
      <c r="S509" s="69"/>
      <c r="T509" s="69"/>
      <c r="U509" s="69"/>
      <c r="V509" s="69"/>
      <c r="W509" s="69"/>
      <c r="X509" s="69"/>
      <c r="Y509" s="69"/>
      <c r="Z509" s="69"/>
    </row>
    <row r="510" spans="1:26" ht="12.75" customHeight="1">
      <c r="A510" s="69"/>
      <c r="B510" s="69"/>
      <c r="C510" s="69"/>
      <c r="D510" s="69"/>
      <c r="E510" s="69"/>
      <c r="F510" s="69"/>
      <c r="G510" s="71"/>
      <c r="H510" s="71"/>
      <c r="I510" s="71"/>
      <c r="J510" s="71"/>
      <c r="K510" s="70"/>
      <c r="L510" s="70"/>
      <c r="M510" s="70"/>
      <c r="N510" s="70"/>
      <c r="O510" s="72"/>
      <c r="P510" s="73"/>
      <c r="Q510" s="32"/>
      <c r="R510" s="69"/>
      <c r="S510" s="69"/>
      <c r="T510" s="69"/>
      <c r="U510" s="69"/>
      <c r="V510" s="69"/>
      <c r="W510" s="69"/>
      <c r="X510" s="69"/>
      <c r="Y510" s="69"/>
      <c r="Z510" s="69"/>
    </row>
    <row r="511" spans="1:26" ht="12.75" customHeight="1">
      <c r="A511" s="69"/>
      <c r="B511" s="69"/>
      <c r="C511" s="69"/>
      <c r="D511" s="69"/>
      <c r="E511" s="69"/>
      <c r="F511" s="69"/>
      <c r="G511" s="71"/>
      <c r="H511" s="71"/>
      <c r="I511" s="71"/>
      <c r="J511" s="71"/>
      <c r="K511" s="70"/>
      <c r="L511" s="70"/>
      <c r="M511" s="70"/>
      <c r="N511" s="70"/>
      <c r="O511" s="72"/>
      <c r="P511" s="73"/>
      <c r="Q511" s="32"/>
      <c r="R511" s="69"/>
      <c r="S511" s="69"/>
      <c r="T511" s="69"/>
      <c r="U511" s="69"/>
      <c r="V511" s="69"/>
      <c r="W511" s="69"/>
      <c r="X511" s="69"/>
      <c r="Y511" s="69"/>
      <c r="Z511" s="69"/>
    </row>
    <row r="512" spans="1:26" ht="12.75" customHeight="1">
      <c r="A512" s="69"/>
      <c r="B512" s="69"/>
      <c r="C512" s="69"/>
      <c r="D512" s="69"/>
      <c r="E512" s="69"/>
      <c r="F512" s="69"/>
      <c r="G512" s="71"/>
      <c r="H512" s="71"/>
      <c r="I512" s="71"/>
      <c r="J512" s="71"/>
      <c r="K512" s="70"/>
      <c r="L512" s="70"/>
      <c r="M512" s="70"/>
      <c r="N512" s="70"/>
      <c r="O512" s="72"/>
      <c r="P512" s="73"/>
      <c r="Q512" s="32"/>
      <c r="R512" s="69"/>
      <c r="S512" s="69"/>
      <c r="T512" s="69"/>
      <c r="U512" s="69"/>
      <c r="V512" s="69"/>
      <c r="W512" s="69"/>
      <c r="X512" s="69"/>
      <c r="Y512" s="69"/>
      <c r="Z512" s="69"/>
    </row>
    <row r="513" spans="1:26" ht="12.75" customHeight="1">
      <c r="A513" s="69"/>
      <c r="B513" s="69"/>
      <c r="C513" s="69"/>
      <c r="D513" s="69"/>
      <c r="E513" s="69"/>
      <c r="F513" s="69"/>
      <c r="G513" s="71"/>
      <c r="H513" s="71"/>
      <c r="I513" s="71"/>
      <c r="J513" s="71"/>
      <c r="K513" s="70"/>
      <c r="L513" s="70"/>
      <c r="M513" s="70"/>
      <c r="N513" s="70"/>
      <c r="O513" s="72"/>
      <c r="P513" s="73"/>
      <c r="Q513" s="32"/>
      <c r="R513" s="69"/>
      <c r="S513" s="69"/>
      <c r="T513" s="69"/>
      <c r="U513" s="69"/>
      <c r="V513" s="69"/>
      <c r="W513" s="69"/>
      <c r="X513" s="69"/>
      <c r="Y513" s="69"/>
      <c r="Z513" s="69"/>
    </row>
    <row r="514" spans="1:26" ht="12.75" customHeight="1">
      <c r="A514" s="69"/>
      <c r="B514" s="69"/>
      <c r="C514" s="69"/>
      <c r="D514" s="69"/>
      <c r="E514" s="69"/>
      <c r="F514" s="69"/>
      <c r="G514" s="71"/>
      <c r="H514" s="71"/>
      <c r="I514" s="71"/>
      <c r="J514" s="71"/>
      <c r="K514" s="70"/>
      <c r="L514" s="70"/>
      <c r="M514" s="70"/>
      <c r="N514" s="70"/>
      <c r="O514" s="72"/>
      <c r="P514" s="73"/>
      <c r="Q514" s="32"/>
      <c r="R514" s="69"/>
      <c r="S514" s="69"/>
      <c r="T514" s="69"/>
      <c r="U514" s="69"/>
      <c r="V514" s="69"/>
      <c r="W514" s="69"/>
      <c r="X514" s="69"/>
      <c r="Y514" s="69"/>
      <c r="Z514" s="69"/>
    </row>
    <row r="515" spans="1:26" ht="12.75" customHeight="1">
      <c r="A515" s="69"/>
      <c r="B515" s="69"/>
      <c r="C515" s="69"/>
      <c r="D515" s="69"/>
      <c r="E515" s="69"/>
      <c r="F515" s="69"/>
      <c r="G515" s="71"/>
      <c r="H515" s="71"/>
      <c r="I515" s="71"/>
      <c r="J515" s="71"/>
      <c r="K515" s="70"/>
      <c r="L515" s="70"/>
      <c r="M515" s="70"/>
      <c r="N515" s="70"/>
      <c r="O515" s="72"/>
      <c r="P515" s="73"/>
      <c r="Q515" s="32"/>
      <c r="R515" s="69"/>
      <c r="S515" s="69"/>
      <c r="T515" s="69"/>
      <c r="U515" s="69"/>
      <c r="V515" s="69"/>
      <c r="W515" s="69"/>
      <c r="X515" s="69"/>
      <c r="Y515" s="69"/>
      <c r="Z515" s="69"/>
    </row>
    <row r="516" spans="1:26" ht="12.75" customHeight="1">
      <c r="A516" s="69"/>
      <c r="B516" s="69"/>
      <c r="C516" s="69"/>
      <c r="D516" s="69"/>
      <c r="E516" s="69"/>
      <c r="F516" s="69"/>
      <c r="G516" s="71"/>
      <c r="H516" s="71"/>
      <c r="I516" s="71"/>
      <c r="J516" s="71"/>
      <c r="K516" s="70"/>
      <c r="L516" s="70"/>
      <c r="M516" s="70"/>
      <c r="N516" s="70"/>
      <c r="O516" s="72"/>
      <c r="P516" s="73"/>
      <c r="Q516" s="32"/>
      <c r="R516" s="69"/>
      <c r="S516" s="69"/>
      <c r="T516" s="69"/>
      <c r="U516" s="69"/>
      <c r="V516" s="69"/>
      <c r="W516" s="69"/>
      <c r="X516" s="69"/>
      <c r="Y516" s="69"/>
      <c r="Z516" s="69"/>
    </row>
    <row r="517" spans="1:26" ht="12.75" customHeight="1">
      <c r="A517" s="69"/>
      <c r="B517" s="69"/>
      <c r="C517" s="69"/>
      <c r="D517" s="69"/>
      <c r="E517" s="69"/>
      <c r="F517" s="69"/>
      <c r="G517" s="71"/>
      <c r="H517" s="71"/>
      <c r="I517" s="71"/>
      <c r="J517" s="71"/>
      <c r="K517" s="70"/>
      <c r="L517" s="70"/>
      <c r="M517" s="70"/>
      <c r="N517" s="70"/>
      <c r="O517" s="72"/>
      <c r="P517" s="73"/>
      <c r="Q517" s="32"/>
      <c r="R517" s="69"/>
      <c r="S517" s="69"/>
      <c r="T517" s="69"/>
      <c r="U517" s="69"/>
      <c r="V517" s="69"/>
      <c r="W517" s="69"/>
      <c r="X517" s="69"/>
      <c r="Y517" s="69"/>
      <c r="Z517" s="69"/>
    </row>
    <row r="518" spans="1:26" ht="12.75" customHeight="1">
      <c r="A518" s="69"/>
      <c r="B518" s="69"/>
      <c r="C518" s="69"/>
      <c r="D518" s="69"/>
      <c r="E518" s="69"/>
      <c r="F518" s="69"/>
      <c r="G518" s="71"/>
      <c r="H518" s="71"/>
      <c r="I518" s="71"/>
      <c r="J518" s="71"/>
      <c r="K518" s="70"/>
      <c r="L518" s="70"/>
      <c r="M518" s="70"/>
      <c r="N518" s="70"/>
      <c r="O518" s="72"/>
      <c r="P518" s="73"/>
      <c r="Q518" s="32"/>
      <c r="R518" s="69"/>
      <c r="S518" s="69"/>
      <c r="T518" s="69"/>
      <c r="U518" s="69"/>
      <c r="V518" s="69"/>
      <c r="W518" s="69"/>
      <c r="X518" s="69"/>
      <c r="Y518" s="69"/>
      <c r="Z518" s="69"/>
    </row>
    <row r="519" spans="1:26" ht="12.75" customHeight="1">
      <c r="A519" s="69"/>
      <c r="B519" s="69"/>
      <c r="C519" s="69"/>
      <c r="D519" s="69"/>
      <c r="E519" s="69"/>
      <c r="F519" s="69"/>
      <c r="G519" s="71"/>
      <c r="H519" s="71"/>
      <c r="I519" s="71"/>
      <c r="J519" s="71"/>
      <c r="K519" s="70"/>
      <c r="L519" s="70"/>
      <c r="M519" s="70"/>
      <c r="N519" s="70"/>
      <c r="O519" s="72"/>
      <c r="P519" s="73"/>
      <c r="Q519" s="32"/>
      <c r="R519" s="69"/>
      <c r="S519" s="69"/>
      <c r="T519" s="69"/>
      <c r="U519" s="69"/>
      <c r="V519" s="69"/>
      <c r="W519" s="69"/>
      <c r="X519" s="69"/>
      <c r="Y519" s="69"/>
      <c r="Z519" s="69"/>
    </row>
    <row r="520" spans="1:26" ht="12.75" customHeight="1">
      <c r="A520" s="69"/>
      <c r="B520" s="69"/>
      <c r="C520" s="69"/>
      <c r="D520" s="69"/>
      <c r="E520" s="69"/>
      <c r="F520" s="69"/>
      <c r="G520" s="71"/>
      <c r="H520" s="71"/>
      <c r="I520" s="71"/>
      <c r="J520" s="71"/>
      <c r="K520" s="70"/>
      <c r="L520" s="70"/>
      <c r="M520" s="70"/>
      <c r="N520" s="70"/>
      <c r="O520" s="72"/>
      <c r="P520" s="73"/>
      <c r="Q520" s="32"/>
      <c r="R520" s="69"/>
      <c r="S520" s="69"/>
      <c r="T520" s="69"/>
      <c r="U520" s="69"/>
      <c r="V520" s="69"/>
      <c r="W520" s="69"/>
      <c r="X520" s="69"/>
      <c r="Y520" s="69"/>
      <c r="Z520" s="69"/>
    </row>
    <row r="521" spans="1:26" ht="12.75" customHeight="1">
      <c r="A521" s="69"/>
      <c r="B521" s="69"/>
      <c r="C521" s="69"/>
      <c r="D521" s="69"/>
      <c r="E521" s="69"/>
      <c r="F521" s="69"/>
      <c r="G521" s="71"/>
      <c r="H521" s="71"/>
      <c r="I521" s="71"/>
      <c r="J521" s="71"/>
      <c r="K521" s="70"/>
      <c r="L521" s="70"/>
      <c r="M521" s="70"/>
      <c r="N521" s="70"/>
      <c r="O521" s="72"/>
      <c r="P521" s="73"/>
      <c r="Q521" s="32"/>
      <c r="R521" s="69"/>
      <c r="S521" s="69"/>
      <c r="T521" s="69"/>
      <c r="U521" s="69"/>
      <c r="V521" s="69"/>
      <c r="W521" s="69"/>
      <c r="X521" s="69"/>
      <c r="Y521" s="69"/>
      <c r="Z521" s="69"/>
    </row>
    <row r="522" spans="1:26" ht="12.75" customHeight="1">
      <c r="A522" s="69"/>
      <c r="B522" s="69"/>
      <c r="C522" s="69"/>
      <c r="D522" s="69"/>
      <c r="E522" s="69"/>
      <c r="F522" s="69"/>
      <c r="G522" s="71"/>
      <c r="H522" s="71"/>
      <c r="I522" s="71"/>
      <c r="J522" s="71"/>
      <c r="K522" s="70"/>
      <c r="L522" s="70"/>
      <c r="M522" s="70"/>
      <c r="N522" s="70"/>
      <c r="O522" s="72"/>
      <c r="P522" s="73"/>
      <c r="Q522" s="32"/>
      <c r="R522" s="69"/>
      <c r="S522" s="69"/>
      <c r="T522" s="69"/>
      <c r="U522" s="69"/>
      <c r="V522" s="69"/>
      <c r="W522" s="69"/>
      <c r="X522" s="69"/>
      <c r="Y522" s="69"/>
      <c r="Z522" s="69"/>
    </row>
    <row r="523" spans="1:26" ht="12.75" customHeight="1">
      <c r="A523" s="69"/>
      <c r="B523" s="69"/>
      <c r="C523" s="69"/>
      <c r="D523" s="69"/>
      <c r="E523" s="69"/>
      <c r="F523" s="69"/>
      <c r="G523" s="71"/>
      <c r="H523" s="71"/>
      <c r="I523" s="71"/>
      <c r="J523" s="71"/>
      <c r="K523" s="70"/>
      <c r="L523" s="70"/>
      <c r="M523" s="70"/>
      <c r="N523" s="70"/>
      <c r="O523" s="72"/>
      <c r="P523" s="73"/>
      <c r="Q523" s="32"/>
      <c r="R523" s="69"/>
      <c r="S523" s="69"/>
      <c r="T523" s="69"/>
      <c r="U523" s="69"/>
      <c r="V523" s="69"/>
      <c r="W523" s="69"/>
      <c r="X523" s="69"/>
      <c r="Y523" s="69"/>
      <c r="Z523" s="69"/>
    </row>
    <row r="524" spans="1:26" ht="12.75" customHeight="1">
      <c r="A524" s="69"/>
      <c r="B524" s="69"/>
      <c r="C524" s="69"/>
      <c r="D524" s="69"/>
      <c r="E524" s="69"/>
      <c r="F524" s="69"/>
      <c r="G524" s="71"/>
      <c r="H524" s="71"/>
      <c r="I524" s="71"/>
      <c r="J524" s="71"/>
      <c r="K524" s="70"/>
      <c r="L524" s="70"/>
      <c r="M524" s="70"/>
      <c r="N524" s="70"/>
      <c r="O524" s="72"/>
      <c r="P524" s="73"/>
      <c r="Q524" s="32"/>
      <c r="R524" s="69"/>
      <c r="S524" s="69"/>
      <c r="T524" s="69"/>
      <c r="U524" s="69"/>
      <c r="V524" s="69"/>
      <c r="W524" s="69"/>
      <c r="X524" s="69"/>
      <c r="Y524" s="69"/>
      <c r="Z524" s="69"/>
    </row>
    <row r="525" spans="1:26" ht="12.75" customHeight="1">
      <c r="A525" s="69"/>
      <c r="B525" s="69"/>
      <c r="C525" s="69"/>
      <c r="D525" s="69"/>
      <c r="E525" s="69"/>
      <c r="F525" s="69"/>
      <c r="G525" s="71"/>
      <c r="H525" s="71"/>
      <c r="I525" s="71"/>
      <c r="J525" s="71"/>
      <c r="K525" s="70"/>
      <c r="L525" s="70"/>
      <c r="M525" s="70"/>
      <c r="N525" s="70"/>
      <c r="O525" s="72"/>
      <c r="P525" s="73"/>
      <c r="Q525" s="32"/>
      <c r="R525" s="69"/>
      <c r="S525" s="69"/>
      <c r="T525" s="69"/>
      <c r="U525" s="69"/>
      <c r="V525" s="69"/>
      <c r="W525" s="69"/>
      <c r="X525" s="69"/>
      <c r="Y525" s="69"/>
      <c r="Z525" s="69"/>
    </row>
    <row r="526" spans="1:26" ht="12.75" customHeight="1">
      <c r="A526" s="69"/>
      <c r="B526" s="69"/>
      <c r="C526" s="69"/>
      <c r="D526" s="69"/>
      <c r="E526" s="69"/>
      <c r="F526" s="69"/>
      <c r="G526" s="71"/>
      <c r="H526" s="71"/>
      <c r="I526" s="71"/>
      <c r="J526" s="71"/>
      <c r="K526" s="70"/>
      <c r="L526" s="70"/>
      <c r="M526" s="70"/>
      <c r="N526" s="70"/>
      <c r="O526" s="72"/>
      <c r="P526" s="73"/>
      <c r="Q526" s="32"/>
      <c r="R526" s="69"/>
      <c r="S526" s="69"/>
      <c r="T526" s="69"/>
      <c r="U526" s="69"/>
      <c r="V526" s="69"/>
      <c r="W526" s="69"/>
      <c r="X526" s="69"/>
      <c r="Y526" s="69"/>
      <c r="Z526" s="69"/>
    </row>
    <row r="527" spans="1:26" ht="12.75" customHeight="1">
      <c r="A527" s="69"/>
      <c r="B527" s="69"/>
      <c r="C527" s="69"/>
      <c r="D527" s="69"/>
      <c r="E527" s="69"/>
      <c r="F527" s="69"/>
      <c r="G527" s="71"/>
      <c r="H527" s="71"/>
      <c r="I527" s="71"/>
      <c r="J527" s="71"/>
      <c r="K527" s="70"/>
      <c r="L527" s="70"/>
      <c r="M527" s="70"/>
      <c r="N527" s="70"/>
      <c r="O527" s="72"/>
      <c r="P527" s="73"/>
      <c r="Q527" s="32"/>
      <c r="R527" s="69"/>
      <c r="S527" s="69"/>
      <c r="T527" s="69"/>
      <c r="U527" s="69"/>
      <c r="V527" s="69"/>
      <c r="W527" s="69"/>
      <c r="X527" s="69"/>
      <c r="Y527" s="69"/>
      <c r="Z527" s="69"/>
    </row>
    <row r="528" spans="1:26" ht="12.75" customHeight="1">
      <c r="A528" s="69"/>
      <c r="B528" s="69"/>
      <c r="C528" s="69"/>
      <c r="D528" s="69"/>
      <c r="E528" s="69"/>
      <c r="F528" s="69"/>
      <c r="G528" s="71"/>
      <c r="H528" s="71"/>
      <c r="I528" s="71"/>
      <c r="J528" s="71"/>
      <c r="K528" s="70"/>
      <c r="L528" s="70"/>
      <c r="M528" s="70"/>
      <c r="N528" s="70"/>
      <c r="O528" s="72"/>
      <c r="P528" s="73"/>
      <c r="Q528" s="32"/>
      <c r="R528" s="69"/>
      <c r="S528" s="69"/>
      <c r="T528" s="69"/>
      <c r="U528" s="69"/>
      <c r="V528" s="69"/>
      <c r="W528" s="69"/>
      <c r="X528" s="69"/>
      <c r="Y528" s="69"/>
      <c r="Z528" s="69"/>
    </row>
    <row r="529" spans="1:26" ht="12.75" customHeight="1">
      <c r="A529" s="69"/>
      <c r="B529" s="69"/>
      <c r="C529" s="69"/>
      <c r="D529" s="69"/>
      <c r="E529" s="69"/>
      <c r="F529" s="69"/>
      <c r="G529" s="71"/>
      <c r="H529" s="71"/>
      <c r="I529" s="71"/>
      <c r="J529" s="71"/>
      <c r="K529" s="70"/>
      <c r="L529" s="70"/>
      <c r="M529" s="70"/>
      <c r="N529" s="70"/>
      <c r="O529" s="72"/>
      <c r="P529" s="73"/>
      <c r="Q529" s="32"/>
      <c r="R529" s="69"/>
      <c r="S529" s="69"/>
      <c r="T529" s="69"/>
      <c r="U529" s="69"/>
      <c r="V529" s="69"/>
      <c r="W529" s="69"/>
      <c r="X529" s="69"/>
      <c r="Y529" s="69"/>
      <c r="Z529" s="69"/>
    </row>
    <row r="530" spans="1:26" ht="12.75" customHeight="1">
      <c r="A530" s="69"/>
      <c r="B530" s="69"/>
      <c r="C530" s="69"/>
      <c r="D530" s="69"/>
      <c r="E530" s="69"/>
      <c r="F530" s="69"/>
      <c r="G530" s="71"/>
      <c r="H530" s="71"/>
      <c r="I530" s="71"/>
      <c r="J530" s="71"/>
      <c r="K530" s="70"/>
      <c r="L530" s="70"/>
      <c r="M530" s="70"/>
      <c r="N530" s="70"/>
      <c r="O530" s="72"/>
      <c r="P530" s="73"/>
      <c r="Q530" s="32"/>
      <c r="R530" s="69"/>
      <c r="S530" s="69"/>
      <c r="T530" s="69"/>
      <c r="U530" s="69"/>
      <c r="V530" s="69"/>
      <c r="W530" s="69"/>
      <c r="X530" s="69"/>
      <c r="Y530" s="69"/>
      <c r="Z530" s="69"/>
    </row>
    <row r="531" spans="1:26" ht="12.75" customHeight="1">
      <c r="A531" s="69"/>
      <c r="B531" s="69"/>
      <c r="C531" s="69"/>
      <c r="D531" s="69"/>
      <c r="E531" s="69"/>
      <c r="F531" s="69"/>
      <c r="G531" s="71"/>
      <c r="H531" s="71"/>
      <c r="I531" s="71"/>
      <c r="J531" s="71"/>
      <c r="K531" s="70"/>
      <c r="L531" s="70"/>
      <c r="M531" s="70"/>
      <c r="N531" s="70"/>
      <c r="O531" s="72"/>
      <c r="P531" s="73"/>
      <c r="Q531" s="32"/>
      <c r="R531" s="69"/>
      <c r="S531" s="69"/>
      <c r="T531" s="69"/>
      <c r="U531" s="69"/>
      <c r="V531" s="69"/>
      <c r="W531" s="69"/>
      <c r="X531" s="69"/>
      <c r="Y531" s="69"/>
      <c r="Z531" s="69"/>
    </row>
    <row r="532" spans="1:26" ht="12.75" customHeight="1">
      <c r="A532" s="69"/>
      <c r="B532" s="69"/>
      <c r="C532" s="69"/>
      <c r="D532" s="69"/>
      <c r="E532" s="69"/>
      <c r="F532" s="69"/>
      <c r="G532" s="71"/>
      <c r="H532" s="71"/>
      <c r="I532" s="71"/>
      <c r="J532" s="71"/>
      <c r="K532" s="70"/>
      <c r="L532" s="70"/>
      <c r="M532" s="70"/>
      <c r="N532" s="70"/>
      <c r="O532" s="72"/>
      <c r="P532" s="73"/>
      <c r="Q532" s="32"/>
      <c r="R532" s="69"/>
      <c r="S532" s="69"/>
      <c r="T532" s="69"/>
      <c r="U532" s="69"/>
      <c r="V532" s="69"/>
      <c r="W532" s="69"/>
      <c r="X532" s="69"/>
      <c r="Y532" s="69"/>
      <c r="Z532" s="69"/>
    </row>
    <row r="533" spans="1:26" ht="12.75" customHeight="1">
      <c r="A533" s="69"/>
      <c r="B533" s="69"/>
      <c r="C533" s="69"/>
      <c r="D533" s="69"/>
      <c r="E533" s="69"/>
      <c r="F533" s="69"/>
      <c r="G533" s="71"/>
      <c r="H533" s="71"/>
      <c r="I533" s="71"/>
      <c r="J533" s="71"/>
      <c r="K533" s="70"/>
      <c r="L533" s="70"/>
      <c r="M533" s="70"/>
      <c r="N533" s="70"/>
      <c r="O533" s="72"/>
      <c r="P533" s="73"/>
      <c r="Q533" s="32"/>
      <c r="R533" s="69"/>
      <c r="S533" s="69"/>
      <c r="T533" s="69"/>
      <c r="U533" s="69"/>
      <c r="V533" s="69"/>
      <c r="W533" s="69"/>
      <c r="X533" s="69"/>
      <c r="Y533" s="69"/>
      <c r="Z533" s="69"/>
    </row>
    <row r="534" spans="1:26" ht="12.75" customHeight="1">
      <c r="A534" s="69"/>
      <c r="B534" s="69"/>
      <c r="C534" s="69"/>
      <c r="D534" s="69"/>
      <c r="E534" s="69"/>
      <c r="F534" s="69"/>
      <c r="G534" s="71"/>
      <c r="H534" s="71"/>
      <c r="I534" s="71"/>
      <c r="J534" s="71"/>
      <c r="K534" s="70"/>
      <c r="L534" s="70"/>
      <c r="M534" s="70"/>
      <c r="N534" s="70"/>
      <c r="O534" s="72"/>
      <c r="P534" s="73"/>
      <c r="Q534" s="32"/>
      <c r="R534" s="69"/>
      <c r="S534" s="69"/>
      <c r="T534" s="69"/>
      <c r="U534" s="69"/>
      <c r="V534" s="69"/>
      <c r="W534" s="69"/>
      <c r="X534" s="69"/>
      <c r="Y534" s="69"/>
      <c r="Z534" s="69"/>
    </row>
    <row r="535" spans="1:26" ht="12.75" customHeight="1">
      <c r="A535" s="69"/>
      <c r="B535" s="69"/>
      <c r="C535" s="69"/>
      <c r="D535" s="69"/>
      <c r="E535" s="69"/>
      <c r="F535" s="69"/>
      <c r="G535" s="71"/>
      <c r="H535" s="71"/>
      <c r="I535" s="71"/>
      <c r="J535" s="71"/>
      <c r="K535" s="70"/>
      <c r="L535" s="70"/>
      <c r="M535" s="70"/>
      <c r="N535" s="70"/>
      <c r="O535" s="72"/>
      <c r="P535" s="73"/>
      <c r="Q535" s="32"/>
      <c r="R535" s="69"/>
      <c r="S535" s="69"/>
      <c r="T535" s="69"/>
      <c r="U535" s="69"/>
      <c r="V535" s="69"/>
      <c r="W535" s="69"/>
      <c r="X535" s="69"/>
      <c r="Y535" s="69"/>
      <c r="Z535" s="69"/>
    </row>
    <row r="536" spans="1:26" ht="12.75" customHeight="1">
      <c r="A536" s="69"/>
      <c r="B536" s="69"/>
      <c r="C536" s="69"/>
      <c r="D536" s="69"/>
      <c r="E536" s="69"/>
      <c r="F536" s="69"/>
      <c r="G536" s="71"/>
      <c r="H536" s="71"/>
      <c r="I536" s="71"/>
      <c r="J536" s="71"/>
      <c r="K536" s="70"/>
      <c r="L536" s="70"/>
      <c r="M536" s="70"/>
      <c r="N536" s="70"/>
      <c r="O536" s="72"/>
      <c r="P536" s="73"/>
      <c r="Q536" s="32"/>
      <c r="R536" s="69"/>
      <c r="S536" s="69"/>
      <c r="T536" s="69"/>
      <c r="U536" s="69"/>
      <c r="V536" s="69"/>
      <c r="W536" s="69"/>
      <c r="X536" s="69"/>
      <c r="Y536" s="69"/>
      <c r="Z536" s="69"/>
    </row>
    <row r="537" spans="1:26" ht="12.75" customHeight="1">
      <c r="A537" s="69"/>
      <c r="B537" s="69"/>
      <c r="C537" s="69"/>
      <c r="D537" s="69"/>
      <c r="E537" s="69"/>
      <c r="F537" s="69"/>
      <c r="G537" s="71"/>
      <c r="H537" s="71"/>
      <c r="I537" s="71"/>
      <c r="J537" s="71"/>
      <c r="K537" s="70"/>
      <c r="L537" s="70"/>
      <c r="M537" s="70"/>
      <c r="N537" s="70"/>
      <c r="O537" s="72"/>
      <c r="P537" s="73"/>
      <c r="Q537" s="32"/>
      <c r="R537" s="69"/>
      <c r="S537" s="69"/>
      <c r="T537" s="69"/>
      <c r="U537" s="69"/>
      <c r="V537" s="69"/>
      <c r="W537" s="69"/>
      <c r="X537" s="69"/>
      <c r="Y537" s="69"/>
      <c r="Z537" s="69"/>
    </row>
    <row r="538" spans="1:26" ht="12.75" customHeight="1">
      <c r="A538" s="69"/>
      <c r="B538" s="69"/>
      <c r="C538" s="69"/>
      <c r="D538" s="69"/>
      <c r="E538" s="69"/>
      <c r="F538" s="69"/>
      <c r="G538" s="71"/>
      <c r="H538" s="71"/>
      <c r="I538" s="71"/>
      <c r="J538" s="71"/>
      <c r="K538" s="70"/>
      <c r="L538" s="70"/>
      <c r="M538" s="70"/>
      <c r="N538" s="70"/>
      <c r="O538" s="72"/>
      <c r="P538" s="73"/>
      <c r="Q538" s="32"/>
      <c r="R538" s="69"/>
      <c r="S538" s="69"/>
      <c r="T538" s="69"/>
      <c r="U538" s="69"/>
      <c r="V538" s="69"/>
      <c r="W538" s="69"/>
      <c r="X538" s="69"/>
      <c r="Y538" s="69"/>
      <c r="Z538" s="69"/>
    </row>
    <row r="539" spans="1:26" ht="12.75" customHeight="1">
      <c r="A539" s="69"/>
      <c r="B539" s="69"/>
      <c r="C539" s="69"/>
      <c r="D539" s="69"/>
      <c r="E539" s="69"/>
      <c r="F539" s="69"/>
      <c r="G539" s="71"/>
      <c r="H539" s="71"/>
      <c r="I539" s="71"/>
      <c r="J539" s="71"/>
      <c r="K539" s="70"/>
      <c r="L539" s="70"/>
      <c r="M539" s="70"/>
      <c r="N539" s="70"/>
      <c r="O539" s="72"/>
      <c r="P539" s="73"/>
      <c r="Q539" s="32"/>
      <c r="R539" s="69"/>
      <c r="S539" s="69"/>
      <c r="T539" s="69"/>
      <c r="U539" s="69"/>
      <c r="V539" s="69"/>
      <c r="W539" s="69"/>
      <c r="X539" s="69"/>
      <c r="Y539" s="69"/>
      <c r="Z539" s="69"/>
    </row>
    <row r="540" spans="1:26" ht="12.75" customHeight="1">
      <c r="A540" s="69"/>
      <c r="B540" s="69"/>
      <c r="C540" s="69"/>
      <c r="D540" s="69"/>
      <c r="E540" s="69"/>
      <c r="F540" s="69"/>
      <c r="G540" s="71"/>
      <c r="H540" s="71"/>
      <c r="I540" s="71"/>
      <c r="J540" s="71"/>
      <c r="K540" s="70"/>
      <c r="L540" s="70"/>
      <c r="M540" s="70"/>
      <c r="N540" s="70"/>
      <c r="O540" s="72"/>
      <c r="P540" s="73"/>
      <c r="Q540" s="32"/>
      <c r="R540" s="69"/>
      <c r="S540" s="69"/>
      <c r="T540" s="69"/>
      <c r="U540" s="69"/>
      <c r="V540" s="69"/>
      <c r="W540" s="69"/>
      <c r="X540" s="69"/>
      <c r="Y540" s="69"/>
      <c r="Z540" s="69"/>
    </row>
    <row r="541" spans="1:26" ht="12.75" customHeight="1">
      <c r="A541" s="69"/>
      <c r="B541" s="69"/>
      <c r="C541" s="69"/>
      <c r="D541" s="69"/>
      <c r="E541" s="69"/>
      <c r="F541" s="69"/>
      <c r="G541" s="71"/>
      <c r="H541" s="71"/>
      <c r="I541" s="71"/>
      <c r="J541" s="71"/>
      <c r="K541" s="70"/>
      <c r="L541" s="70"/>
      <c r="M541" s="70"/>
      <c r="N541" s="70"/>
      <c r="O541" s="72"/>
      <c r="P541" s="73"/>
      <c r="Q541" s="32"/>
      <c r="R541" s="69"/>
      <c r="S541" s="69"/>
      <c r="T541" s="69"/>
      <c r="U541" s="69"/>
      <c r="V541" s="69"/>
      <c r="W541" s="69"/>
      <c r="X541" s="69"/>
      <c r="Y541" s="69"/>
      <c r="Z541" s="69"/>
    </row>
    <row r="542" spans="1:26" ht="12.75" customHeight="1">
      <c r="A542" s="69"/>
      <c r="B542" s="69"/>
      <c r="C542" s="69"/>
      <c r="D542" s="69"/>
      <c r="E542" s="69"/>
      <c r="F542" s="69"/>
      <c r="G542" s="71"/>
      <c r="H542" s="71"/>
      <c r="I542" s="71"/>
      <c r="J542" s="71"/>
      <c r="K542" s="70"/>
      <c r="L542" s="70"/>
      <c r="M542" s="70"/>
      <c r="N542" s="70"/>
      <c r="O542" s="72"/>
      <c r="P542" s="73"/>
      <c r="Q542" s="32"/>
      <c r="R542" s="69"/>
      <c r="S542" s="69"/>
      <c r="T542" s="69"/>
      <c r="U542" s="69"/>
      <c r="V542" s="69"/>
      <c r="W542" s="69"/>
      <c r="X542" s="69"/>
      <c r="Y542" s="69"/>
      <c r="Z542" s="69"/>
    </row>
    <row r="543" spans="1:26" ht="12.75" customHeight="1">
      <c r="A543" s="69"/>
      <c r="B543" s="69"/>
      <c r="C543" s="69"/>
      <c r="D543" s="69"/>
      <c r="E543" s="69"/>
      <c r="F543" s="69"/>
      <c r="G543" s="71"/>
      <c r="H543" s="71"/>
      <c r="I543" s="71"/>
      <c r="J543" s="71"/>
      <c r="K543" s="70"/>
      <c r="L543" s="70"/>
      <c r="M543" s="70"/>
      <c r="N543" s="70"/>
      <c r="O543" s="72"/>
      <c r="P543" s="73"/>
      <c r="Q543" s="32"/>
      <c r="R543" s="69"/>
      <c r="S543" s="69"/>
      <c r="T543" s="69"/>
      <c r="U543" s="69"/>
      <c r="V543" s="69"/>
      <c r="W543" s="69"/>
      <c r="X543" s="69"/>
      <c r="Y543" s="69"/>
      <c r="Z543" s="69"/>
    </row>
    <row r="544" spans="1:26" ht="12.75" customHeight="1">
      <c r="A544" s="69"/>
      <c r="B544" s="69"/>
      <c r="C544" s="69"/>
      <c r="D544" s="69"/>
      <c r="E544" s="69"/>
      <c r="F544" s="69"/>
      <c r="G544" s="71"/>
      <c r="H544" s="71"/>
      <c r="I544" s="71"/>
      <c r="J544" s="71"/>
      <c r="K544" s="70"/>
      <c r="L544" s="70"/>
      <c r="M544" s="70"/>
      <c r="N544" s="70"/>
      <c r="O544" s="72"/>
      <c r="P544" s="73"/>
      <c r="Q544" s="32"/>
      <c r="R544" s="69"/>
      <c r="S544" s="69"/>
      <c r="T544" s="69"/>
      <c r="U544" s="69"/>
      <c r="V544" s="69"/>
      <c r="W544" s="69"/>
      <c r="X544" s="69"/>
      <c r="Y544" s="69"/>
      <c r="Z544" s="69"/>
    </row>
    <row r="545" spans="1:26" ht="12.75" customHeight="1">
      <c r="A545" s="69"/>
      <c r="B545" s="69"/>
      <c r="C545" s="69"/>
      <c r="D545" s="69"/>
      <c r="E545" s="69"/>
      <c r="F545" s="69"/>
      <c r="G545" s="71"/>
      <c r="H545" s="71"/>
      <c r="I545" s="71"/>
      <c r="J545" s="71"/>
      <c r="K545" s="70"/>
      <c r="L545" s="70"/>
      <c r="M545" s="70"/>
      <c r="N545" s="70"/>
      <c r="O545" s="72"/>
      <c r="P545" s="73"/>
      <c r="Q545" s="32"/>
      <c r="R545" s="69"/>
      <c r="S545" s="69"/>
      <c r="T545" s="69"/>
      <c r="U545" s="69"/>
      <c r="V545" s="69"/>
      <c r="W545" s="69"/>
      <c r="X545" s="69"/>
      <c r="Y545" s="69"/>
      <c r="Z545" s="69"/>
    </row>
    <row r="546" spans="1:26" ht="12.75" customHeight="1">
      <c r="A546" s="69"/>
      <c r="B546" s="69"/>
      <c r="C546" s="69"/>
      <c r="D546" s="69"/>
      <c r="E546" s="69"/>
      <c r="F546" s="69"/>
      <c r="G546" s="71"/>
      <c r="H546" s="71"/>
      <c r="I546" s="71"/>
      <c r="J546" s="71"/>
      <c r="K546" s="70"/>
      <c r="L546" s="70"/>
      <c r="M546" s="70"/>
      <c r="N546" s="70"/>
      <c r="O546" s="72"/>
      <c r="P546" s="73"/>
      <c r="Q546" s="32"/>
      <c r="R546" s="69"/>
      <c r="S546" s="69"/>
      <c r="T546" s="69"/>
      <c r="U546" s="69"/>
      <c r="V546" s="69"/>
      <c r="W546" s="69"/>
      <c r="X546" s="69"/>
      <c r="Y546" s="69"/>
      <c r="Z546" s="69"/>
    </row>
    <row r="547" spans="1:26" ht="12.75" customHeight="1">
      <c r="A547" s="69"/>
      <c r="B547" s="69"/>
      <c r="C547" s="69"/>
      <c r="D547" s="69"/>
      <c r="E547" s="69"/>
      <c r="F547" s="69"/>
      <c r="G547" s="71"/>
      <c r="H547" s="71"/>
      <c r="I547" s="71"/>
      <c r="J547" s="71"/>
      <c r="K547" s="70"/>
      <c r="L547" s="70"/>
      <c r="M547" s="70"/>
      <c r="N547" s="70"/>
      <c r="O547" s="72"/>
      <c r="P547" s="73"/>
      <c r="Q547" s="32"/>
      <c r="R547" s="69"/>
      <c r="S547" s="69"/>
      <c r="T547" s="69"/>
      <c r="U547" s="69"/>
      <c r="V547" s="69"/>
      <c r="W547" s="69"/>
      <c r="X547" s="69"/>
      <c r="Y547" s="69"/>
      <c r="Z547" s="69"/>
    </row>
    <row r="548" spans="1:26" ht="12.75" customHeight="1">
      <c r="A548" s="69"/>
      <c r="B548" s="69"/>
      <c r="C548" s="69"/>
      <c r="D548" s="69"/>
      <c r="E548" s="69"/>
      <c r="F548" s="69"/>
      <c r="G548" s="71"/>
      <c r="H548" s="71"/>
      <c r="I548" s="71"/>
      <c r="J548" s="71"/>
      <c r="K548" s="70"/>
      <c r="L548" s="70"/>
      <c r="M548" s="70"/>
      <c r="N548" s="70"/>
      <c r="O548" s="72"/>
      <c r="P548" s="73"/>
      <c r="Q548" s="32"/>
      <c r="R548" s="69"/>
      <c r="S548" s="69"/>
      <c r="T548" s="69"/>
      <c r="U548" s="69"/>
      <c r="V548" s="69"/>
      <c r="W548" s="69"/>
      <c r="X548" s="69"/>
      <c r="Y548" s="69"/>
      <c r="Z548" s="69"/>
    </row>
    <row r="549" spans="1:26" ht="12.75" customHeight="1">
      <c r="A549" s="69"/>
      <c r="B549" s="69"/>
      <c r="C549" s="69"/>
      <c r="D549" s="69"/>
      <c r="E549" s="69"/>
      <c r="F549" s="69"/>
      <c r="G549" s="71"/>
      <c r="H549" s="71"/>
      <c r="I549" s="71"/>
      <c r="J549" s="71"/>
      <c r="K549" s="70"/>
      <c r="L549" s="70"/>
      <c r="M549" s="70"/>
      <c r="N549" s="70"/>
      <c r="O549" s="72"/>
      <c r="P549" s="73"/>
      <c r="Q549" s="32"/>
      <c r="R549" s="69"/>
      <c r="S549" s="69"/>
      <c r="T549" s="69"/>
      <c r="U549" s="69"/>
      <c r="V549" s="69"/>
      <c r="W549" s="69"/>
      <c r="X549" s="69"/>
      <c r="Y549" s="69"/>
      <c r="Z549" s="69"/>
    </row>
    <row r="550" spans="1:26" ht="12.75" customHeight="1">
      <c r="A550" s="69"/>
      <c r="B550" s="69"/>
      <c r="C550" s="69"/>
      <c r="D550" s="69"/>
      <c r="E550" s="69"/>
      <c r="F550" s="69"/>
      <c r="G550" s="71"/>
      <c r="H550" s="71"/>
      <c r="I550" s="71"/>
      <c r="J550" s="71"/>
      <c r="K550" s="70"/>
      <c r="L550" s="70"/>
      <c r="M550" s="70"/>
      <c r="N550" s="70"/>
      <c r="O550" s="72"/>
      <c r="P550" s="73"/>
      <c r="Q550" s="32"/>
      <c r="R550" s="69"/>
      <c r="S550" s="69"/>
      <c r="T550" s="69"/>
      <c r="U550" s="69"/>
      <c r="V550" s="69"/>
      <c r="W550" s="69"/>
      <c r="X550" s="69"/>
      <c r="Y550" s="69"/>
      <c r="Z550" s="69"/>
    </row>
    <row r="551" spans="1:26" ht="12.75" customHeight="1">
      <c r="A551" s="69"/>
      <c r="B551" s="69"/>
      <c r="C551" s="69"/>
      <c r="D551" s="69"/>
      <c r="E551" s="69"/>
      <c r="F551" s="69"/>
      <c r="G551" s="71"/>
      <c r="H551" s="71"/>
      <c r="I551" s="71"/>
      <c r="J551" s="71"/>
      <c r="K551" s="70"/>
      <c r="L551" s="70"/>
      <c r="M551" s="70"/>
      <c r="N551" s="70"/>
      <c r="O551" s="72"/>
      <c r="P551" s="73"/>
      <c r="Q551" s="32"/>
      <c r="R551" s="69"/>
      <c r="S551" s="69"/>
      <c r="T551" s="69"/>
      <c r="U551" s="69"/>
      <c r="V551" s="69"/>
      <c r="W551" s="69"/>
      <c r="X551" s="69"/>
      <c r="Y551" s="69"/>
      <c r="Z551" s="69"/>
    </row>
    <row r="552" spans="1:26" ht="12.75" customHeight="1">
      <c r="A552" s="69"/>
      <c r="B552" s="69"/>
      <c r="C552" s="69"/>
      <c r="D552" s="69"/>
      <c r="E552" s="69"/>
      <c r="F552" s="69"/>
      <c r="G552" s="71"/>
      <c r="H552" s="71"/>
      <c r="I552" s="71"/>
      <c r="J552" s="71"/>
      <c r="K552" s="70"/>
      <c r="L552" s="70"/>
      <c r="M552" s="70"/>
      <c r="N552" s="70"/>
      <c r="O552" s="72"/>
      <c r="P552" s="73"/>
      <c r="Q552" s="32"/>
      <c r="R552" s="69"/>
      <c r="S552" s="69"/>
      <c r="T552" s="69"/>
      <c r="U552" s="69"/>
      <c r="V552" s="69"/>
      <c r="W552" s="69"/>
      <c r="X552" s="69"/>
      <c r="Y552" s="69"/>
      <c r="Z552" s="69"/>
    </row>
    <row r="553" spans="1:26" ht="12.75" customHeight="1">
      <c r="A553" s="69"/>
      <c r="B553" s="69"/>
      <c r="C553" s="69"/>
      <c r="D553" s="69"/>
      <c r="E553" s="69"/>
      <c r="F553" s="69"/>
      <c r="G553" s="71"/>
      <c r="H553" s="71"/>
      <c r="I553" s="71"/>
      <c r="J553" s="71"/>
      <c r="K553" s="70"/>
      <c r="L553" s="70"/>
      <c r="M553" s="70"/>
      <c r="N553" s="70"/>
      <c r="O553" s="72"/>
      <c r="P553" s="73"/>
      <c r="Q553" s="32"/>
      <c r="R553" s="69"/>
      <c r="S553" s="69"/>
      <c r="T553" s="69"/>
      <c r="U553" s="69"/>
      <c r="V553" s="69"/>
      <c r="W553" s="69"/>
      <c r="X553" s="69"/>
      <c r="Y553" s="69"/>
      <c r="Z553" s="69"/>
    </row>
    <row r="554" spans="1:26" ht="12.75" customHeight="1">
      <c r="A554" s="69"/>
      <c r="B554" s="69"/>
      <c r="C554" s="69"/>
      <c r="D554" s="69"/>
      <c r="E554" s="69"/>
      <c r="F554" s="69"/>
      <c r="G554" s="71"/>
      <c r="H554" s="71"/>
      <c r="I554" s="71"/>
      <c r="J554" s="71"/>
      <c r="K554" s="70"/>
      <c r="L554" s="70"/>
      <c r="M554" s="70"/>
      <c r="N554" s="70"/>
      <c r="O554" s="72"/>
      <c r="P554" s="73"/>
      <c r="Q554" s="32"/>
      <c r="R554" s="69"/>
      <c r="S554" s="69"/>
      <c r="T554" s="69"/>
      <c r="U554" s="69"/>
      <c r="V554" s="69"/>
      <c r="W554" s="69"/>
      <c r="X554" s="69"/>
      <c r="Y554" s="69"/>
      <c r="Z554" s="69"/>
    </row>
    <row r="555" spans="1:26" ht="12.75" customHeight="1">
      <c r="A555" s="69"/>
      <c r="B555" s="69"/>
      <c r="C555" s="69"/>
      <c r="D555" s="69"/>
      <c r="E555" s="69"/>
      <c r="F555" s="69"/>
      <c r="G555" s="71"/>
      <c r="H555" s="71"/>
      <c r="I555" s="71"/>
      <c r="J555" s="71"/>
      <c r="K555" s="70"/>
      <c r="L555" s="70"/>
      <c r="M555" s="70"/>
      <c r="N555" s="70"/>
      <c r="O555" s="72"/>
      <c r="P555" s="73"/>
      <c r="Q555" s="32"/>
      <c r="R555" s="69"/>
      <c r="S555" s="69"/>
      <c r="T555" s="69"/>
      <c r="U555" s="69"/>
      <c r="V555" s="69"/>
      <c r="W555" s="69"/>
      <c r="X555" s="69"/>
      <c r="Y555" s="69"/>
      <c r="Z555" s="69"/>
    </row>
    <row r="556" spans="1:26" ht="12.75" customHeight="1">
      <c r="A556" s="69"/>
      <c r="B556" s="69"/>
      <c r="C556" s="69"/>
      <c r="D556" s="69"/>
      <c r="E556" s="69"/>
      <c r="F556" s="69"/>
      <c r="G556" s="71"/>
      <c r="H556" s="71"/>
      <c r="I556" s="71"/>
      <c r="J556" s="71"/>
      <c r="K556" s="70"/>
      <c r="L556" s="70"/>
      <c r="M556" s="70"/>
      <c r="N556" s="70"/>
      <c r="O556" s="72"/>
      <c r="P556" s="73"/>
      <c r="Q556" s="32"/>
      <c r="R556" s="69"/>
      <c r="S556" s="69"/>
      <c r="T556" s="69"/>
      <c r="U556" s="69"/>
      <c r="V556" s="69"/>
      <c r="W556" s="69"/>
      <c r="X556" s="69"/>
      <c r="Y556" s="69"/>
      <c r="Z556" s="69"/>
    </row>
    <row r="557" spans="1:26" ht="12.75" customHeight="1">
      <c r="A557" s="69"/>
      <c r="B557" s="69"/>
      <c r="C557" s="69"/>
      <c r="D557" s="69"/>
      <c r="E557" s="69"/>
      <c r="F557" s="69"/>
      <c r="G557" s="71"/>
      <c r="H557" s="71"/>
      <c r="I557" s="71"/>
      <c r="J557" s="71"/>
      <c r="K557" s="70"/>
      <c r="L557" s="70"/>
      <c r="M557" s="70"/>
      <c r="N557" s="70"/>
      <c r="O557" s="72"/>
      <c r="P557" s="73"/>
      <c r="Q557" s="32"/>
      <c r="R557" s="69"/>
      <c r="S557" s="69"/>
      <c r="T557" s="69"/>
      <c r="U557" s="69"/>
      <c r="V557" s="69"/>
      <c r="W557" s="69"/>
      <c r="X557" s="69"/>
      <c r="Y557" s="69"/>
      <c r="Z557" s="69"/>
    </row>
    <row r="558" spans="1:26" ht="12.75" customHeight="1">
      <c r="A558" s="69"/>
      <c r="B558" s="69"/>
      <c r="C558" s="69"/>
      <c r="D558" s="69"/>
      <c r="E558" s="69"/>
      <c r="F558" s="69"/>
      <c r="G558" s="71"/>
      <c r="H558" s="71"/>
      <c r="I558" s="71"/>
      <c r="J558" s="71"/>
      <c r="K558" s="70"/>
      <c r="L558" s="70"/>
      <c r="M558" s="70"/>
      <c r="N558" s="70"/>
      <c r="O558" s="72"/>
      <c r="P558" s="73"/>
      <c r="Q558" s="32"/>
      <c r="R558" s="69"/>
      <c r="S558" s="69"/>
      <c r="T558" s="69"/>
      <c r="U558" s="69"/>
      <c r="V558" s="69"/>
      <c r="W558" s="69"/>
      <c r="X558" s="69"/>
      <c r="Y558" s="69"/>
      <c r="Z558" s="69"/>
    </row>
    <row r="559" spans="1:26" ht="12.75" customHeight="1">
      <c r="A559" s="69"/>
      <c r="B559" s="69"/>
      <c r="C559" s="69"/>
      <c r="D559" s="69"/>
      <c r="E559" s="69"/>
      <c r="F559" s="69"/>
      <c r="G559" s="71"/>
      <c r="H559" s="71"/>
      <c r="I559" s="71"/>
      <c r="J559" s="71"/>
      <c r="K559" s="70"/>
      <c r="L559" s="70"/>
      <c r="M559" s="70"/>
      <c r="N559" s="70"/>
      <c r="O559" s="72"/>
      <c r="P559" s="73"/>
      <c r="Q559" s="32"/>
      <c r="R559" s="69"/>
      <c r="S559" s="69"/>
      <c r="T559" s="69"/>
      <c r="U559" s="69"/>
      <c r="V559" s="69"/>
      <c r="W559" s="69"/>
      <c r="X559" s="69"/>
      <c r="Y559" s="69"/>
      <c r="Z559" s="69"/>
    </row>
    <row r="560" spans="1:26" ht="12.75" customHeight="1">
      <c r="A560" s="69"/>
      <c r="B560" s="69"/>
      <c r="C560" s="69"/>
      <c r="D560" s="69"/>
      <c r="E560" s="69"/>
      <c r="F560" s="69"/>
      <c r="G560" s="71"/>
      <c r="H560" s="71"/>
      <c r="I560" s="71"/>
      <c r="J560" s="71"/>
      <c r="K560" s="70"/>
      <c r="L560" s="70"/>
      <c r="M560" s="70"/>
      <c r="N560" s="70"/>
      <c r="O560" s="72"/>
      <c r="P560" s="73"/>
      <c r="Q560" s="32"/>
      <c r="R560" s="69"/>
      <c r="S560" s="69"/>
      <c r="T560" s="69"/>
      <c r="U560" s="69"/>
      <c r="V560" s="69"/>
      <c r="W560" s="69"/>
      <c r="X560" s="69"/>
      <c r="Y560" s="69"/>
      <c r="Z560" s="69"/>
    </row>
    <row r="561" spans="1:26" ht="12.75" customHeight="1">
      <c r="A561" s="69"/>
      <c r="B561" s="69"/>
      <c r="C561" s="69"/>
      <c r="D561" s="69"/>
      <c r="E561" s="69"/>
      <c r="F561" s="69"/>
      <c r="G561" s="71"/>
      <c r="H561" s="71"/>
      <c r="I561" s="71"/>
      <c r="J561" s="71"/>
      <c r="K561" s="70"/>
      <c r="L561" s="70"/>
      <c r="M561" s="70"/>
      <c r="N561" s="70"/>
      <c r="O561" s="72"/>
      <c r="P561" s="73"/>
      <c r="Q561" s="32"/>
      <c r="R561" s="69"/>
      <c r="S561" s="69"/>
      <c r="T561" s="69"/>
      <c r="U561" s="69"/>
      <c r="V561" s="69"/>
      <c r="W561" s="69"/>
      <c r="X561" s="69"/>
      <c r="Y561" s="69"/>
      <c r="Z561" s="69"/>
    </row>
    <row r="562" spans="1:26" ht="12.75" customHeight="1">
      <c r="A562" s="69"/>
      <c r="B562" s="69"/>
      <c r="C562" s="69"/>
      <c r="D562" s="69"/>
      <c r="E562" s="69"/>
      <c r="F562" s="69"/>
      <c r="G562" s="71"/>
      <c r="H562" s="71"/>
      <c r="I562" s="71"/>
      <c r="J562" s="71"/>
      <c r="K562" s="70"/>
      <c r="L562" s="70"/>
      <c r="M562" s="70"/>
      <c r="N562" s="70"/>
      <c r="O562" s="72"/>
      <c r="P562" s="73"/>
      <c r="Q562" s="32"/>
      <c r="R562" s="69"/>
      <c r="S562" s="69"/>
      <c r="T562" s="69"/>
      <c r="U562" s="69"/>
      <c r="V562" s="69"/>
      <c r="W562" s="69"/>
      <c r="X562" s="69"/>
      <c r="Y562" s="69"/>
      <c r="Z562" s="69"/>
    </row>
    <row r="563" spans="1:26" ht="12.75" customHeight="1">
      <c r="A563" s="69"/>
      <c r="B563" s="69"/>
      <c r="C563" s="69"/>
      <c r="D563" s="69"/>
      <c r="E563" s="69"/>
      <c r="F563" s="69"/>
      <c r="G563" s="71"/>
      <c r="H563" s="71"/>
      <c r="I563" s="71"/>
      <c r="J563" s="71"/>
      <c r="K563" s="70"/>
      <c r="L563" s="70"/>
      <c r="M563" s="70"/>
      <c r="N563" s="70"/>
      <c r="O563" s="72"/>
      <c r="P563" s="73"/>
      <c r="Q563" s="32"/>
      <c r="R563" s="69"/>
      <c r="S563" s="69"/>
      <c r="T563" s="69"/>
      <c r="U563" s="69"/>
      <c r="V563" s="69"/>
      <c r="W563" s="69"/>
      <c r="X563" s="69"/>
      <c r="Y563" s="69"/>
      <c r="Z563" s="69"/>
    </row>
    <row r="564" spans="1:26" ht="12.75" customHeight="1">
      <c r="A564" s="69"/>
      <c r="B564" s="69"/>
      <c r="C564" s="69"/>
      <c r="D564" s="69"/>
      <c r="E564" s="69"/>
      <c r="F564" s="69"/>
      <c r="G564" s="71"/>
      <c r="H564" s="71"/>
      <c r="I564" s="71"/>
      <c r="J564" s="71"/>
      <c r="K564" s="70"/>
      <c r="L564" s="70"/>
      <c r="M564" s="70"/>
      <c r="N564" s="70"/>
      <c r="O564" s="72"/>
      <c r="P564" s="73"/>
      <c r="Q564" s="32"/>
      <c r="R564" s="69"/>
      <c r="S564" s="69"/>
      <c r="T564" s="69"/>
      <c r="U564" s="69"/>
      <c r="V564" s="69"/>
      <c r="W564" s="69"/>
      <c r="X564" s="69"/>
      <c r="Y564" s="69"/>
      <c r="Z564" s="69"/>
    </row>
    <row r="565" spans="1:26" ht="12.75" customHeight="1">
      <c r="A565" s="69"/>
      <c r="B565" s="69"/>
      <c r="C565" s="69"/>
      <c r="D565" s="69"/>
      <c r="E565" s="69"/>
      <c r="F565" s="69"/>
      <c r="G565" s="71"/>
      <c r="H565" s="71"/>
      <c r="I565" s="71"/>
      <c r="J565" s="71"/>
      <c r="K565" s="70"/>
      <c r="L565" s="70"/>
      <c r="M565" s="70"/>
      <c r="N565" s="70"/>
      <c r="O565" s="72"/>
      <c r="P565" s="73"/>
      <c r="Q565" s="32"/>
      <c r="R565" s="69"/>
      <c r="S565" s="69"/>
      <c r="T565" s="69"/>
      <c r="U565" s="69"/>
      <c r="V565" s="69"/>
      <c r="W565" s="69"/>
      <c r="X565" s="69"/>
      <c r="Y565" s="69"/>
      <c r="Z565" s="69"/>
    </row>
    <row r="566" spans="1:26" ht="12.75" customHeight="1">
      <c r="A566" s="69"/>
      <c r="B566" s="69"/>
      <c r="C566" s="69"/>
      <c r="D566" s="69"/>
      <c r="E566" s="69"/>
      <c r="F566" s="69"/>
      <c r="G566" s="71"/>
      <c r="H566" s="71"/>
      <c r="I566" s="71"/>
      <c r="J566" s="71"/>
      <c r="K566" s="70"/>
      <c r="L566" s="70"/>
      <c r="M566" s="70"/>
      <c r="N566" s="70"/>
      <c r="O566" s="72"/>
      <c r="P566" s="73"/>
      <c r="Q566" s="32"/>
      <c r="R566" s="69"/>
      <c r="S566" s="69"/>
      <c r="T566" s="69"/>
      <c r="U566" s="69"/>
      <c r="V566" s="69"/>
      <c r="W566" s="69"/>
      <c r="X566" s="69"/>
      <c r="Y566" s="69"/>
      <c r="Z566" s="69"/>
    </row>
    <row r="567" spans="1:26" ht="12.75" customHeight="1">
      <c r="A567" s="69"/>
      <c r="B567" s="69"/>
      <c r="C567" s="69"/>
      <c r="D567" s="69"/>
      <c r="E567" s="69"/>
      <c r="F567" s="69"/>
      <c r="G567" s="71"/>
      <c r="H567" s="71"/>
      <c r="I567" s="71"/>
      <c r="J567" s="71"/>
      <c r="K567" s="70"/>
      <c r="L567" s="70"/>
      <c r="M567" s="70"/>
      <c r="N567" s="70"/>
      <c r="O567" s="72"/>
      <c r="P567" s="73"/>
      <c r="Q567" s="32"/>
      <c r="R567" s="69"/>
      <c r="S567" s="69"/>
      <c r="T567" s="69"/>
      <c r="U567" s="69"/>
      <c r="V567" s="69"/>
      <c r="W567" s="69"/>
      <c r="X567" s="69"/>
      <c r="Y567" s="69"/>
      <c r="Z567" s="69"/>
    </row>
    <row r="568" spans="1:26" ht="12.75" customHeight="1">
      <c r="A568" s="69"/>
      <c r="B568" s="69"/>
      <c r="C568" s="69"/>
      <c r="D568" s="69"/>
      <c r="E568" s="69"/>
      <c r="F568" s="69"/>
      <c r="G568" s="71"/>
      <c r="H568" s="71"/>
      <c r="I568" s="71"/>
      <c r="J568" s="71"/>
      <c r="K568" s="70"/>
      <c r="L568" s="70"/>
      <c r="M568" s="70"/>
      <c r="N568" s="70"/>
      <c r="O568" s="72"/>
      <c r="P568" s="73"/>
      <c r="Q568" s="32"/>
      <c r="R568" s="69"/>
      <c r="S568" s="69"/>
      <c r="T568" s="69"/>
      <c r="U568" s="69"/>
      <c r="V568" s="69"/>
      <c r="W568" s="69"/>
      <c r="X568" s="69"/>
      <c r="Y568" s="69"/>
      <c r="Z568" s="69"/>
    </row>
    <row r="569" spans="1:26" ht="12.75" customHeight="1">
      <c r="A569" s="69"/>
      <c r="B569" s="69"/>
      <c r="C569" s="69"/>
      <c r="D569" s="69"/>
      <c r="E569" s="69"/>
      <c r="F569" s="69"/>
      <c r="G569" s="71"/>
      <c r="H569" s="71"/>
      <c r="I569" s="71"/>
      <c r="J569" s="71"/>
      <c r="K569" s="70"/>
      <c r="L569" s="70"/>
      <c r="M569" s="70"/>
      <c r="N569" s="70"/>
      <c r="O569" s="72"/>
      <c r="P569" s="73"/>
      <c r="Q569" s="32"/>
      <c r="R569" s="69"/>
      <c r="S569" s="69"/>
      <c r="T569" s="69"/>
      <c r="U569" s="69"/>
      <c r="V569" s="69"/>
      <c r="W569" s="69"/>
      <c r="X569" s="69"/>
      <c r="Y569" s="69"/>
      <c r="Z569" s="69"/>
    </row>
    <row r="570" spans="1:26" ht="12.75" customHeight="1">
      <c r="A570" s="69"/>
      <c r="B570" s="69"/>
      <c r="C570" s="69"/>
      <c r="D570" s="69"/>
      <c r="E570" s="69"/>
      <c r="F570" s="69"/>
      <c r="G570" s="71"/>
      <c r="H570" s="71"/>
      <c r="I570" s="71"/>
      <c r="J570" s="71"/>
      <c r="K570" s="70"/>
      <c r="L570" s="70"/>
      <c r="M570" s="70"/>
      <c r="N570" s="70"/>
      <c r="O570" s="72"/>
      <c r="P570" s="73"/>
      <c r="Q570" s="32"/>
      <c r="R570" s="69"/>
      <c r="S570" s="69"/>
      <c r="T570" s="69"/>
      <c r="U570" s="69"/>
      <c r="V570" s="69"/>
      <c r="W570" s="69"/>
      <c r="X570" s="69"/>
      <c r="Y570" s="69"/>
      <c r="Z570" s="69"/>
    </row>
    <row r="571" spans="1:26" ht="12.75" customHeight="1">
      <c r="A571" s="69"/>
      <c r="B571" s="69"/>
      <c r="C571" s="69"/>
      <c r="D571" s="69"/>
      <c r="E571" s="69"/>
      <c r="F571" s="69"/>
      <c r="G571" s="71"/>
      <c r="H571" s="71"/>
      <c r="I571" s="71"/>
      <c r="J571" s="71"/>
      <c r="K571" s="70"/>
      <c r="L571" s="70"/>
      <c r="M571" s="70"/>
      <c r="N571" s="70"/>
      <c r="O571" s="72"/>
      <c r="P571" s="73"/>
      <c r="Q571" s="32"/>
      <c r="R571" s="69"/>
      <c r="S571" s="69"/>
      <c r="T571" s="69"/>
      <c r="U571" s="69"/>
      <c r="V571" s="69"/>
      <c r="W571" s="69"/>
      <c r="X571" s="69"/>
      <c r="Y571" s="69"/>
      <c r="Z571" s="69"/>
    </row>
    <row r="572" spans="1:26" ht="12.75" customHeight="1">
      <c r="A572" s="69"/>
      <c r="B572" s="69"/>
      <c r="C572" s="69"/>
      <c r="D572" s="69"/>
      <c r="E572" s="69"/>
      <c r="F572" s="69"/>
      <c r="G572" s="71"/>
      <c r="H572" s="71"/>
      <c r="I572" s="71"/>
      <c r="J572" s="71"/>
      <c r="K572" s="70"/>
      <c r="L572" s="70"/>
      <c r="M572" s="70"/>
      <c r="N572" s="70"/>
      <c r="O572" s="72"/>
      <c r="P572" s="73"/>
      <c r="Q572" s="32"/>
      <c r="R572" s="69"/>
      <c r="S572" s="69"/>
      <c r="T572" s="69"/>
      <c r="U572" s="69"/>
      <c r="V572" s="69"/>
      <c r="W572" s="69"/>
      <c r="X572" s="69"/>
      <c r="Y572" s="69"/>
      <c r="Z572" s="69"/>
    </row>
    <row r="573" spans="1:26" ht="12.75" customHeight="1">
      <c r="A573" s="69"/>
      <c r="B573" s="69"/>
      <c r="C573" s="69"/>
      <c r="D573" s="69"/>
      <c r="E573" s="69"/>
      <c r="F573" s="69"/>
      <c r="G573" s="71"/>
      <c r="H573" s="71"/>
      <c r="I573" s="71"/>
      <c r="J573" s="71"/>
      <c r="K573" s="70"/>
      <c r="L573" s="70"/>
      <c r="M573" s="70"/>
      <c r="N573" s="70"/>
      <c r="O573" s="72"/>
      <c r="P573" s="73"/>
      <c r="Q573" s="32"/>
      <c r="R573" s="69"/>
      <c r="S573" s="69"/>
      <c r="T573" s="69"/>
      <c r="U573" s="69"/>
      <c r="V573" s="69"/>
      <c r="W573" s="69"/>
      <c r="X573" s="69"/>
      <c r="Y573" s="69"/>
      <c r="Z573" s="69"/>
    </row>
    <row r="574" spans="1:26" ht="12.75" customHeight="1">
      <c r="A574" s="69"/>
      <c r="B574" s="69"/>
      <c r="C574" s="69"/>
      <c r="D574" s="69"/>
      <c r="E574" s="69"/>
      <c r="F574" s="69"/>
      <c r="G574" s="71"/>
      <c r="H574" s="71"/>
      <c r="I574" s="71"/>
      <c r="J574" s="71"/>
      <c r="K574" s="70"/>
      <c r="L574" s="70"/>
      <c r="M574" s="70"/>
      <c r="N574" s="70"/>
      <c r="O574" s="72"/>
      <c r="P574" s="73"/>
      <c r="Q574" s="32"/>
      <c r="R574" s="69"/>
      <c r="S574" s="69"/>
      <c r="T574" s="69"/>
      <c r="U574" s="69"/>
      <c r="V574" s="69"/>
      <c r="W574" s="69"/>
      <c r="X574" s="69"/>
      <c r="Y574" s="69"/>
      <c r="Z574" s="69"/>
    </row>
    <row r="575" spans="1:26" ht="12.75" customHeight="1">
      <c r="A575" s="69"/>
      <c r="B575" s="69"/>
      <c r="C575" s="69"/>
      <c r="D575" s="69"/>
      <c r="E575" s="69"/>
      <c r="F575" s="69"/>
      <c r="G575" s="71"/>
      <c r="H575" s="71"/>
      <c r="I575" s="71"/>
      <c r="J575" s="71"/>
      <c r="K575" s="70"/>
      <c r="L575" s="70"/>
      <c r="M575" s="70"/>
      <c r="N575" s="70"/>
      <c r="O575" s="72"/>
      <c r="P575" s="73"/>
      <c r="Q575" s="32"/>
      <c r="R575" s="69"/>
      <c r="S575" s="69"/>
      <c r="T575" s="69"/>
      <c r="U575" s="69"/>
      <c r="V575" s="69"/>
      <c r="W575" s="69"/>
      <c r="X575" s="69"/>
      <c r="Y575" s="69"/>
      <c r="Z575" s="69"/>
    </row>
    <row r="576" spans="1:26" ht="12.75" customHeight="1">
      <c r="A576" s="69"/>
      <c r="B576" s="69"/>
      <c r="C576" s="69"/>
      <c r="D576" s="69"/>
      <c r="E576" s="69"/>
      <c r="F576" s="69"/>
      <c r="G576" s="71"/>
      <c r="H576" s="71"/>
      <c r="I576" s="71"/>
      <c r="J576" s="71"/>
      <c r="K576" s="70"/>
      <c r="L576" s="70"/>
      <c r="M576" s="70"/>
      <c r="N576" s="70"/>
      <c r="O576" s="72"/>
      <c r="P576" s="73"/>
      <c r="Q576" s="32"/>
      <c r="R576" s="69"/>
      <c r="S576" s="69"/>
      <c r="T576" s="69"/>
      <c r="U576" s="69"/>
      <c r="V576" s="69"/>
      <c r="W576" s="69"/>
      <c r="X576" s="69"/>
      <c r="Y576" s="69"/>
      <c r="Z576" s="69"/>
    </row>
    <row r="577" spans="1:26" ht="12.75" customHeight="1">
      <c r="A577" s="69"/>
      <c r="B577" s="69"/>
      <c r="C577" s="69"/>
      <c r="D577" s="69"/>
      <c r="E577" s="69"/>
      <c r="F577" s="69"/>
      <c r="G577" s="71"/>
      <c r="H577" s="71"/>
      <c r="I577" s="71"/>
      <c r="J577" s="71"/>
      <c r="K577" s="70"/>
      <c r="L577" s="70"/>
      <c r="M577" s="70"/>
      <c r="N577" s="70"/>
      <c r="O577" s="72"/>
      <c r="P577" s="73"/>
      <c r="Q577" s="32"/>
      <c r="R577" s="69"/>
      <c r="S577" s="69"/>
      <c r="T577" s="69"/>
      <c r="U577" s="69"/>
      <c r="V577" s="69"/>
      <c r="W577" s="69"/>
      <c r="X577" s="69"/>
      <c r="Y577" s="69"/>
      <c r="Z577" s="69"/>
    </row>
    <row r="578" spans="1:26" ht="12.75" customHeight="1">
      <c r="A578" s="69"/>
      <c r="B578" s="69"/>
      <c r="C578" s="69"/>
      <c r="D578" s="69"/>
      <c r="E578" s="69"/>
      <c r="F578" s="69"/>
      <c r="G578" s="71"/>
      <c r="H578" s="71"/>
      <c r="I578" s="71"/>
      <c r="J578" s="71"/>
      <c r="K578" s="70"/>
      <c r="L578" s="70"/>
      <c r="M578" s="70"/>
      <c r="N578" s="70"/>
      <c r="O578" s="72"/>
      <c r="P578" s="73"/>
      <c r="Q578" s="32"/>
      <c r="R578" s="69"/>
      <c r="S578" s="69"/>
      <c r="T578" s="69"/>
      <c r="U578" s="69"/>
      <c r="V578" s="69"/>
      <c r="W578" s="69"/>
      <c r="X578" s="69"/>
      <c r="Y578" s="69"/>
      <c r="Z578" s="69"/>
    </row>
    <row r="579" spans="1:26" ht="12.75" customHeight="1">
      <c r="A579" s="69"/>
      <c r="B579" s="69"/>
      <c r="C579" s="69"/>
      <c r="D579" s="69"/>
      <c r="E579" s="69"/>
      <c r="F579" s="69"/>
      <c r="G579" s="71"/>
      <c r="H579" s="71"/>
      <c r="I579" s="71"/>
      <c r="J579" s="71"/>
      <c r="K579" s="70"/>
      <c r="L579" s="70"/>
      <c r="M579" s="70"/>
      <c r="N579" s="70"/>
      <c r="O579" s="72"/>
      <c r="P579" s="73"/>
      <c r="Q579" s="32"/>
      <c r="R579" s="69"/>
      <c r="S579" s="69"/>
      <c r="T579" s="69"/>
      <c r="U579" s="69"/>
      <c r="V579" s="69"/>
      <c r="W579" s="69"/>
      <c r="X579" s="69"/>
      <c r="Y579" s="69"/>
      <c r="Z579" s="69"/>
    </row>
    <row r="580" spans="1:26" ht="12.75" customHeight="1">
      <c r="A580" s="69"/>
      <c r="B580" s="69"/>
      <c r="C580" s="69"/>
      <c r="D580" s="69"/>
      <c r="E580" s="69"/>
      <c r="F580" s="69"/>
      <c r="G580" s="71"/>
      <c r="H580" s="71"/>
      <c r="I580" s="71"/>
      <c r="J580" s="71"/>
      <c r="K580" s="70"/>
      <c r="L580" s="70"/>
      <c r="M580" s="70"/>
      <c r="N580" s="70"/>
      <c r="O580" s="72"/>
      <c r="P580" s="73"/>
      <c r="Q580" s="32"/>
      <c r="R580" s="69"/>
      <c r="S580" s="69"/>
      <c r="T580" s="69"/>
      <c r="U580" s="69"/>
      <c r="V580" s="69"/>
      <c r="W580" s="69"/>
      <c r="X580" s="69"/>
      <c r="Y580" s="69"/>
      <c r="Z580" s="69"/>
    </row>
    <row r="581" spans="1:26" ht="12.75" customHeight="1">
      <c r="A581" s="69"/>
      <c r="B581" s="69"/>
      <c r="C581" s="69"/>
      <c r="D581" s="69"/>
      <c r="E581" s="69"/>
      <c r="F581" s="69"/>
      <c r="G581" s="71"/>
      <c r="H581" s="71"/>
      <c r="I581" s="71"/>
      <c r="J581" s="71"/>
      <c r="K581" s="70"/>
      <c r="L581" s="70"/>
      <c r="M581" s="70"/>
      <c r="N581" s="70"/>
      <c r="O581" s="72"/>
      <c r="P581" s="73"/>
      <c r="Q581" s="32"/>
      <c r="R581" s="69"/>
      <c r="S581" s="69"/>
      <c r="T581" s="69"/>
      <c r="U581" s="69"/>
      <c r="V581" s="69"/>
      <c r="W581" s="69"/>
      <c r="X581" s="69"/>
      <c r="Y581" s="69"/>
      <c r="Z581" s="69"/>
    </row>
    <row r="582" spans="1:26" ht="12.75" customHeight="1">
      <c r="A582" s="69"/>
      <c r="B582" s="69"/>
      <c r="C582" s="69"/>
      <c r="D582" s="69"/>
      <c r="E582" s="69"/>
      <c r="F582" s="69"/>
      <c r="G582" s="71"/>
      <c r="H582" s="71"/>
      <c r="I582" s="71"/>
      <c r="J582" s="71"/>
      <c r="K582" s="70"/>
      <c r="L582" s="70"/>
      <c r="M582" s="70"/>
      <c r="N582" s="70"/>
      <c r="O582" s="72"/>
      <c r="P582" s="73"/>
      <c r="Q582" s="32"/>
      <c r="R582" s="69"/>
      <c r="S582" s="69"/>
      <c r="T582" s="69"/>
      <c r="U582" s="69"/>
      <c r="V582" s="69"/>
      <c r="W582" s="69"/>
      <c r="X582" s="69"/>
      <c r="Y582" s="69"/>
      <c r="Z582" s="69"/>
    </row>
    <row r="583" spans="1:26" ht="12.75" customHeight="1">
      <c r="A583" s="69"/>
      <c r="B583" s="69"/>
      <c r="C583" s="69"/>
      <c r="D583" s="69"/>
      <c r="E583" s="69"/>
      <c r="F583" s="69"/>
      <c r="G583" s="71"/>
      <c r="H583" s="71"/>
      <c r="I583" s="71"/>
      <c r="J583" s="71"/>
      <c r="K583" s="70"/>
      <c r="L583" s="70"/>
      <c r="M583" s="70"/>
      <c r="N583" s="70"/>
      <c r="O583" s="72"/>
      <c r="P583" s="73"/>
      <c r="Q583" s="32"/>
      <c r="R583" s="69"/>
      <c r="S583" s="69"/>
      <c r="T583" s="69"/>
      <c r="U583" s="69"/>
      <c r="V583" s="69"/>
      <c r="W583" s="69"/>
      <c r="X583" s="69"/>
      <c r="Y583" s="69"/>
      <c r="Z583" s="69"/>
    </row>
    <row r="584" spans="1:26" ht="12.75" customHeight="1">
      <c r="A584" s="69"/>
      <c r="B584" s="69"/>
      <c r="C584" s="69"/>
      <c r="D584" s="69"/>
      <c r="E584" s="69"/>
      <c r="F584" s="69"/>
      <c r="G584" s="71"/>
      <c r="H584" s="71"/>
      <c r="I584" s="71"/>
      <c r="J584" s="71"/>
      <c r="K584" s="70"/>
      <c r="L584" s="70"/>
      <c r="M584" s="70"/>
      <c r="N584" s="70"/>
      <c r="O584" s="72"/>
      <c r="P584" s="73"/>
      <c r="Q584" s="32"/>
      <c r="R584" s="69"/>
      <c r="S584" s="69"/>
      <c r="T584" s="69"/>
      <c r="U584" s="69"/>
      <c r="V584" s="69"/>
      <c r="W584" s="69"/>
      <c r="X584" s="69"/>
      <c r="Y584" s="69"/>
      <c r="Z584" s="69"/>
    </row>
    <row r="585" spans="1:26" ht="12.75" customHeight="1">
      <c r="A585" s="69"/>
      <c r="B585" s="69"/>
      <c r="C585" s="69"/>
      <c r="D585" s="69"/>
      <c r="E585" s="69"/>
      <c r="F585" s="69"/>
      <c r="G585" s="71"/>
      <c r="H585" s="71"/>
      <c r="I585" s="71"/>
      <c r="J585" s="71"/>
      <c r="K585" s="70"/>
      <c r="L585" s="70"/>
      <c r="M585" s="70"/>
      <c r="N585" s="70"/>
      <c r="O585" s="72"/>
      <c r="P585" s="73"/>
      <c r="Q585" s="32"/>
      <c r="R585" s="69"/>
      <c r="S585" s="69"/>
      <c r="T585" s="69"/>
      <c r="U585" s="69"/>
      <c r="V585" s="69"/>
      <c r="W585" s="69"/>
      <c r="X585" s="69"/>
      <c r="Y585" s="69"/>
      <c r="Z585" s="69"/>
    </row>
    <row r="586" spans="1:26" ht="12.75" customHeight="1">
      <c r="A586" s="69"/>
      <c r="B586" s="69"/>
      <c r="C586" s="69"/>
      <c r="D586" s="69"/>
      <c r="E586" s="69"/>
      <c r="F586" s="69"/>
      <c r="G586" s="71"/>
      <c r="H586" s="71"/>
      <c r="I586" s="71"/>
      <c r="J586" s="71"/>
      <c r="K586" s="70"/>
      <c r="L586" s="70"/>
      <c r="M586" s="70"/>
      <c r="N586" s="70"/>
      <c r="O586" s="72"/>
      <c r="P586" s="73"/>
      <c r="Q586" s="32"/>
      <c r="R586" s="69"/>
      <c r="S586" s="69"/>
      <c r="T586" s="69"/>
      <c r="U586" s="69"/>
      <c r="V586" s="69"/>
      <c r="W586" s="69"/>
      <c r="X586" s="69"/>
      <c r="Y586" s="69"/>
      <c r="Z586" s="69"/>
    </row>
    <row r="587" spans="1:26" ht="12.75" customHeight="1">
      <c r="A587" s="69"/>
      <c r="B587" s="69"/>
      <c r="C587" s="69"/>
      <c r="D587" s="69"/>
      <c r="E587" s="69"/>
      <c r="F587" s="69"/>
      <c r="G587" s="71"/>
      <c r="H587" s="71"/>
      <c r="I587" s="71"/>
      <c r="J587" s="71"/>
      <c r="K587" s="70"/>
      <c r="L587" s="70"/>
      <c r="M587" s="70"/>
      <c r="N587" s="70"/>
      <c r="O587" s="72"/>
      <c r="P587" s="73"/>
      <c r="Q587" s="32"/>
      <c r="R587" s="69"/>
      <c r="S587" s="69"/>
      <c r="T587" s="69"/>
      <c r="U587" s="69"/>
      <c r="V587" s="69"/>
      <c r="W587" s="69"/>
      <c r="X587" s="69"/>
      <c r="Y587" s="69"/>
      <c r="Z587" s="69"/>
    </row>
    <row r="588" spans="1:26" ht="12.75" customHeight="1">
      <c r="A588" s="69"/>
      <c r="B588" s="69"/>
      <c r="C588" s="69"/>
      <c r="D588" s="69"/>
      <c r="E588" s="69"/>
      <c r="F588" s="69"/>
      <c r="G588" s="71"/>
      <c r="H588" s="71"/>
      <c r="I588" s="71"/>
      <c r="J588" s="71"/>
      <c r="K588" s="70"/>
      <c r="L588" s="70"/>
      <c r="M588" s="70"/>
      <c r="N588" s="70"/>
      <c r="O588" s="72"/>
      <c r="P588" s="73"/>
      <c r="Q588" s="32"/>
      <c r="R588" s="69"/>
      <c r="S588" s="69"/>
      <c r="T588" s="69"/>
      <c r="U588" s="69"/>
      <c r="V588" s="69"/>
      <c r="W588" s="69"/>
      <c r="X588" s="69"/>
      <c r="Y588" s="69"/>
      <c r="Z588" s="69"/>
    </row>
    <row r="589" spans="1:26" ht="12.75" customHeight="1">
      <c r="A589" s="69"/>
      <c r="B589" s="69"/>
      <c r="C589" s="69"/>
      <c r="D589" s="69"/>
      <c r="E589" s="69"/>
      <c r="F589" s="69"/>
      <c r="G589" s="71"/>
      <c r="H589" s="71"/>
      <c r="I589" s="71"/>
      <c r="J589" s="71"/>
      <c r="K589" s="70"/>
      <c r="L589" s="70"/>
      <c r="M589" s="70"/>
      <c r="N589" s="70"/>
      <c r="O589" s="72"/>
      <c r="P589" s="73"/>
      <c r="Q589" s="32"/>
      <c r="R589" s="69"/>
      <c r="S589" s="69"/>
      <c r="T589" s="69"/>
      <c r="U589" s="69"/>
      <c r="V589" s="69"/>
      <c r="W589" s="69"/>
      <c r="X589" s="69"/>
      <c r="Y589" s="69"/>
      <c r="Z589" s="69"/>
    </row>
    <row r="590" spans="1:26" ht="12.75" customHeight="1">
      <c r="A590" s="69"/>
      <c r="B590" s="69"/>
      <c r="C590" s="69"/>
      <c r="D590" s="69"/>
      <c r="E590" s="69"/>
      <c r="F590" s="69"/>
      <c r="G590" s="71"/>
      <c r="H590" s="71"/>
      <c r="I590" s="71"/>
      <c r="J590" s="71"/>
      <c r="K590" s="70"/>
      <c r="L590" s="70"/>
      <c r="M590" s="70"/>
      <c r="N590" s="70"/>
      <c r="O590" s="72"/>
      <c r="P590" s="73"/>
      <c r="Q590" s="32"/>
      <c r="R590" s="69"/>
      <c r="S590" s="69"/>
      <c r="T590" s="69"/>
      <c r="U590" s="69"/>
      <c r="V590" s="69"/>
      <c r="W590" s="69"/>
      <c r="X590" s="69"/>
      <c r="Y590" s="69"/>
      <c r="Z590" s="69"/>
    </row>
    <row r="591" spans="1:26" ht="12.75" customHeight="1">
      <c r="A591" s="69"/>
      <c r="B591" s="69"/>
      <c r="C591" s="69"/>
      <c r="D591" s="69"/>
      <c r="E591" s="69"/>
      <c r="F591" s="69"/>
      <c r="G591" s="71"/>
      <c r="H591" s="71"/>
      <c r="I591" s="71"/>
      <c r="J591" s="71"/>
      <c r="K591" s="70"/>
      <c r="L591" s="70"/>
      <c r="M591" s="70"/>
      <c r="N591" s="70"/>
      <c r="O591" s="72"/>
      <c r="P591" s="73"/>
      <c r="Q591" s="32"/>
      <c r="R591" s="69"/>
      <c r="S591" s="69"/>
      <c r="T591" s="69"/>
      <c r="U591" s="69"/>
      <c r="V591" s="69"/>
      <c r="W591" s="69"/>
      <c r="X591" s="69"/>
      <c r="Y591" s="69"/>
      <c r="Z591" s="69"/>
    </row>
    <row r="592" spans="1:26" ht="12.75" customHeight="1">
      <c r="A592" s="69"/>
      <c r="B592" s="69"/>
      <c r="C592" s="69"/>
      <c r="D592" s="69"/>
      <c r="E592" s="69"/>
      <c r="F592" s="69"/>
      <c r="G592" s="71"/>
      <c r="H592" s="71"/>
      <c r="I592" s="71"/>
      <c r="J592" s="71"/>
      <c r="K592" s="70"/>
      <c r="L592" s="70"/>
      <c r="M592" s="70"/>
      <c r="N592" s="70"/>
      <c r="O592" s="72"/>
      <c r="P592" s="73"/>
      <c r="Q592" s="32"/>
      <c r="R592" s="69"/>
      <c r="S592" s="69"/>
      <c r="T592" s="69"/>
      <c r="U592" s="69"/>
      <c r="V592" s="69"/>
      <c r="W592" s="69"/>
      <c r="X592" s="69"/>
      <c r="Y592" s="69"/>
      <c r="Z592" s="69"/>
    </row>
    <row r="593" spans="1:26" ht="12.75" customHeight="1">
      <c r="A593" s="69"/>
      <c r="B593" s="69"/>
      <c r="C593" s="69"/>
      <c r="D593" s="69"/>
      <c r="E593" s="69"/>
      <c r="F593" s="69"/>
      <c r="G593" s="71"/>
      <c r="H593" s="71"/>
      <c r="I593" s="71"/>
      <c r="J593" s="71"/>
      <c r="K593" s="70"/>
      <c r="L593" s="70"/>
      <c r="M593" s="70"/>
      <c r="N593" s="70"/>
      <c r="O593" s="72"/>
      <c r="P593" s="73"/>
      <c r="Q593" s="32"/>
      <c r="R593" s="69"/>
      <c r="S593" s="69"/>
      <c r="T593" s="69"/>
      <c r="U593" s="69"/>
      <c r="V593" s="69"/>
      <c r="W593" s="69"/>
      <c r="X593" s="69"/>
      <c r="Y593" s="69"/>
      <c r="Z593" s="69"/>
    </row>
    <row r="594" spans="1:26" ht="12.75" customHeight="1">
      <c r="A594" s="69"/>
      <c r="B594" s="69"/>
      <c r="C594" s="69"/>
      <c r="D594" s="69"/>
      <c r="E594" s="69"/>
      <c r="F594" s="69"/>
      <c r="G594" s="71"/>
      <c r="H594" s="71"/>
      <c r="I594" s="71"/>
      <c r="J594" s="71"/>
      <c r="K594" s="70"/>
      <c r="L594" s="70"/>
      <c r="M594" s="70"/>
      <c r="N594" s="70"/>
      <c r="O594" s="72"/>
      <c r="P594" s="73"/>
      <c r="Q594" s="32"/>
      <c r="R594" s="69"/>
      <c r="S594" s="69"/>
      <c r="T594" s="69"/>
      <c r="U594" s="69"/>
      <c r="V594" s="69"/>
      <c r="W594" s="69"/>
      <c r="X594" s="69"/>
      <c r="Y594" s="69"/>
      <c r="Z594" s="69"/>
    </row>
    <row r="595" spans="1:26" ht="12.75" customHeight="1">
      <c r="A595" s="69"/>
      <c r="B595" s="69"/>
      <c r="C595" s="69"/>
      <c r="D595" s="69"/>
      <c r="E595" s="69"/>
      <c r="F595" s="69"/>
      <c r="G595" s="71"/>
      <c r="H595" s="71"/>
      <c r="I595" s="71"/>
      <c r="J595" s="71"/>
      <c r="K595" s="70"/>
      <c r="L595" s="70"/>
      <c r="M595" s="70"/>
      <c r="N595" s="70"/>
      <c r="O595" s="72"/>
      <c r="P595" s="73"/>
      <c r="Q595" s="32"/>
      <c r="R595" s="69"/>
      <c r="S595" s="69"/>
      <c r="T595" s="69"/>
      <c r="U595" s="69"/>
      <c r="V595" s="69"/>
      <c r="W595" s="69"/>
      <c r="X595" s="69"/>
      <c r="Y595" s="69"/>
      <c r="Z595" s="69"/>
    </row>
    <row r="596" spans="1:26" ht="12.75" customHeight="1">
      <c r="A596" s="69"/>
      <c r="B596" s="69"/>
      <c r="C596" s="69"/>
      <c r="D596" s="69"/>
      <c r="E596" s="69"/>
      <c r="F596" s="69"/>
      <c r="G596" s="71"/>
      <c r="H596" s="71"/>
      <c r="I596" s="71"/>
      <c r="J596" s="71"/>
      <c r="K596" s="70"/>
      <c r="L596" s="70"/>
      <c r="M596" s="70"/>
      <c r="N596" s="70"/>
      <c r="O596" s="72"/>
      <c r="P596" s="73"/>
      <c r="Q596" s="32"/>
      <c r="R596" s="69"/>
      <c r="S596" s="69"/>
      <c r="T596" s="69"/>
      <c r="U596" s="69"/>
      <c r="V596" s="69"/>
      <c r="W596" s="69"/>
      <c r="X596" s="69"/>
      <c r="Y596" s="69"/>
      <c r="Z596" s="69"/>
    </row>
    <row r="597" spans="1:26" ht="12.75" customHeight="1">
      <c r="A597" s="69"/>
      <c r="B597" s="69"/>
      <c r="C597" s="69"/>
      <c r="D597" s="69"/>
      <c r="E597" s="69"/>
      <c r="F597" s="69"/>
      <c r="G597" s="71"/>
      <c r="H597" s="71"/>
      <c r="I597" s="71"/>
      <c r="J597" s="71"/>
      <c r="K597" s="70"/>
      <c r="L597" s="70"/>
      <c r="M597" s="70"/>
      <c r="N597" s="70"/>
      <c r="O597" s="72"/>
      <c r="P597" s="73"/>
      <c r="Q597" s="32"/>
      <c r="R597" s="69"/>
      <c r="S597" s="69"/>
      <c r="T597" s="69"/>
      <c r="U597" s="69"/>
      <c r="V597" s="69"/>
      <c r="W597" s="69"/>
      <c r="X597" s="69"/>
      <c r="Y597" s="69"/>
      <c r="Z597" s="69"/>
    </row>
    <row r="598" spans="1:26" ht="12.75" customHeight="1">
      <c r="A598" s="69"/>
      <c r="B598" s="69"/>
      <c r="C598" s="69"/>
      <c r="D598" s="69"/>
      <c r="E598" s="69"/>
      <c r="F598" s="69"/>
      <c r="G598" s="71"/>
      <c r="H598" s="71"/>
      <c r="I598" s="71"/>
      <c r="J598" s="71"/>
      <c r="K598" s="70"/>
      <c r="L598" s="70"/>
      <c r="M598" s="70"/>
      <c r="N598" s="70"/>
      <c r="O598" s="72"/>
      <c r="P598" s="73"/>
      <c r="Q598" s="32"/>
      <c r="R598" s="69"/>
      <c r="S598" s="69"/>
      <c r="T598" s="69"/>
      <c r="U598" s="69"/>
      <c r="V598" s="69"/>
      <c r="W598" s="69"/>
      <c r="X598" s="69"/>
      <c r="Y598" s="69"/>
      <c r="Z598" s="69"/>
    </row>
    <row r="599" spans="1:26" ht="12.75" customHeight="1">
      <c r="A599" s="69"/>
      <c r="B599" s="69"/>
      <c r="C599" s="69"/>
      <c r="D599" s="69"/>
      <c r="E599" s="69"/>
      <c r="F599" s="69"/>
      <c r="G599" s="71"/>
      <c r="H599" s="71"/>
      <c r="I599" s="71"/>
      <c r="J599" s="71"/>
      <c r="K599" s="70"/>
      <c r="L599" s="70"/>
      <c r="M599" s="70"/>
      <c r="N599" s="70"/>
      <c r="O599" s="72"/>
      <c r="P599" s="73"/>
      <c r="Q599" s="32"/>
      <c r="R599" s="69"/>
      <c r="S599" s="69"/>
      <c r="T599" s="69"/>
      <c r="U599" s="69"/>
      <c r="V599" s="69"/>
      <c r="W599" s="69"/>
      <c r="X599" s="69"/>
      <c r="Y599" s="69"/>
      <c r="Z599" s="69"/>
    </row>
    <row r="600" spans="1:26" ht="12.75" customHeight="1">
      <c r="A600" s="69"/>
      <c r="B600" s="69"/>
      <c r="C600" s="69"/>
      <c r="D600" s="69"/>
      <c r="E600" s="69"/>
      <c r="F600" s="69"/>
      <c r="G600" s="71"/>
      <c r="H600" s="71"/>
      <c r="I600" s="71"/>
      <c r="J600" s="71"/>
      <c r="K600" s="70"/>
      <c r="L600" s="70"/>
      <c r="M600" s="70"/>
      <c r="N600" s="70"/>
      <c r="O600" s="72"/>
      <c r="P600" s="73"/>
      <c r="Q600" s="32"/>
      <c r="R600" s="69"/>
      <c r="S600" s="69"/>
      <c r="T600" s="69"/>
      <c r="U600" s="69"/>
      <c r="V600" s="69"/>
      <c r="W600" s="69"/>
      <c r="X600" s="69"/>
      <c r="Y600" s="69"/>
      <c r="Z600" s="69"/>
    </row>
    <row r="601" spans="1:26" ht="12.75" customHeight="1">
      <c r="A601" s="69"/>
      <c r="B601" s="69"/>
      <c r="C601" s="69"/>
      <c r="D601" s="69"/>
      <c r="E601" s="69"/>
      <c r="F601" s="69"/>
      <c r="G601" s="71"/>
      <c r="H601" s="71"/>
      <c r="I601" s="71"/>
      <c r="J601" s="71"/>
      <c r="K601" s="70"/>
      <c r="L601" s="70"/>
      <c r="M601" s="70"/>
      <c r="N601" s="70"/>
      <c r="O601" s="72"/>
      <c r="P601" s="73"/>
      <c r="Q601" s="32"/>
      <c r="R601" s="69"/>
      <c r="S601" s="69"/>
      <c r="T601" s="69"/>
      <c r="U601" s="69"/>
      <c r="V601" s="69"/>
      <c r="W601" s="69"/>
      <c r="X601" s="69"/>
      <c r="Y601" s="69"/>
      <c r="Z601" s="69"/>
    </row>
    <row r="602" spans="1:26" ht="12.75" customHeight="1">
      <c r="A602" s="69"/>
      <c r="B602" s="69"/>
      <c r="C602" s="69"/>
      <c r="D602" s="69"/>
      <c r="E602" s="69"/>
      <c r="F602" s="69"/>
      <c r="G602" s="71"/>
      <c r="H602" s="71"/>
      <c r="I602" s="71"/>
      <c r="J602" s="71"/>
      <c r="K602" s="70"/>
      <c r="L602" s="70"/>
      <c r="M602" s="70"/>
      <c r="N602" s="70"/>
      <c r="O602" s="72"/>
      <c r="P602" s="73"/>
      <c r="Q602" s="32"/>
      <c r="R602" s="69"/>
      <c r="S602" s="69"/>
      <c r="T602" s="69"/>
      <c r="U602" s="69"/>
      <c r="V602" s="69"/>
      <c r="W602" s="69"/>
      <c r="X602" s="69"/>
      <c r="Y602" s="69"/>
      <c r="Z602" s="69"/>
    </row>
    <row r="603" spans="1:26" ht="12.75" customHeight="1">
      <c r="A603" s="69"/>
      <c r="B603" s="69"/>
      <c r="C603" s="69"/>
      <c r="D603" s="69"/>
      <c r="E603" s="69"/>
      <c r="F603" s="69"/>
      <c r="G603" s="71"/>
      <c r="H603" s="71"/>
      <c r="I603" s="71"/>
      <c r="J603" s="71"/>
      <c r="K603" s="70"/>
      <c r="L603" s="70"/>
      <c r="M603" s="70"/>
      <c r="N603" s="70"/>
      <c r="O603" s="72"/>
      <c r="P603" s="73"/>
      <c r="Q603" s="32"/>
      <c r="R603" s="69"/>
      <c r="S603" s="69"/>
      <c r="T603" s="69"/>
      <c r="U603" s="69"/>
      <c r="V603" s="69"/>
      <c r="W603" s="69"/>
      <c r="X603" s="69"/>
      <c r="Y603" s="69"/>
      <c r="Z603" s="69"/>
    </row>
    <row r="604" spans="1:26" ht="12.75" customHeight="1">
      <c r="A604" s="69"/>
      <c r="B604" s="69"/>
      <c r="C604" s="69"/>
      <c r="D604" s="69"/>
      <c r="E604" s="69"/>
      <c r="F604" s="69"/>
      <c r="G604" s="71"/>
      <c r="H604" s="71"/>
      <c r="I604" s="71"/>
      <c r="J604" s="71"/>
      <c r="K604" s="70"/>
      <c r="L604" s="70"/>
      <c r="M604" s="70"/>
      <c r="N604" s="70"/>
      <c r="O604" s="72"/>
      <c r="P604" s="73"/>
      <c r="Q604" s="32"/>
      <c r="R604" s="69"/>
      <c r="S604" s="69"/>
      <c r="T604" s="69"/>
      <c r="U604" s="69"/>
      <c r="V604" s="69"/>
      <c r="W604" s="69"/>
      <c r="X604" s="69"/>
      <c r="Y604" s="69"/>
      <c r="Z604" s="69"/>
    </row>
    <row r="605" spans="1:26" ht="12.75" customHeight="1">
      <c r="A605" s="69"/>
      <c r="B605" s="69"/>
      <c r="C605" s="69"/>
      <c r="D605" s="69"/>
      <c r="E605" s="69"/>
      <c r="F605" s="69"/>
      <c r="G605" s="71"/>
      <c r="H605" s="71"/>
      <c r="I605" s="71"/>
      <c r="J605" s="71"/>
      <c r="K605" s="70"/>
      <c r="L605" s="70"/>
      <c r="M605" s="70"/>
      <c r="N605" s="70"/>
      <c r="O605" s="72"/>
      <c r="P605" s="73"/>
      <c r="Q605" s="32"/>
      <c r="R605" s="69"/>
      <c r="S605" s="69"/>
      <c r="T605" s="69"/>
      <c r="U605" s="69"/>
      <c r="V605" s="69"/>
      <c r="W605" s="69"/>
      <c r="X605" s="69"/>
      <c r="Y605" s="69"/>
      <c r="Z605" s="69"/>
    </row>
    <row r="606" spans="1:26" ht="12.75" customHeight="1">
      <c r="A606" s="69"/>
      <c r="B606" s="69"/>
      <c r="C606" s="69"/>
      <c r="D606" s="69"/>
      <c r="E606" s="69"/>
      <c r="F606" s="69"/>
      <c r="G606" s="71"/>
      <c r="H606" s="71"/>
      <c r="I606" s="71"/>
      <c r="J606" s="71"/>
      <c r="K606" s="70"/>
      <c r="L606" s="70"/>
      <c r="M606" s="70"/>
      <c r="N606" s="70"/>
      <c r="O606" s="72"/>
      <c r="P606" s="73"/>
      <c r="Q606" s="32"/>
      <c r="R606" s="69"/>
      <c r="S606" s="69"/>
      <c r="T606" s="69"/>
      <c r="U606" s="69"/>
      <c r="V606" s="69"/>
      <c r="W606" s="69"/>
      <c r="X606" s="69"/>
      <c r="Y606" s="69"/>
      <c r="Z606" s="69"/>
    </row>
    <row r="607" spans="1:26" ht="12.75" customHeight="1">
      <c r="A607" s="69"/>
      <c r="B607" s="69"/>
      <c r="C607" s="69"/>
      <c r="D607" s="69"/>
      <c r="E607" s="69"/>
      <c r="F607" s="69"/>
      <c r="G607" s="71"/>
      <c r="H607" s="71"/>
      <c r="I607" s="71"/>
      <c r="J607" s="71"/>
      <c r="K607" s="70"/>
      <c r="L607" s="70"/>
      <c r="M607" s="70"/>
      <c r="N607" s="70"/>
      <c r="O607" s="72"/>
      <c r="P607" s="73"/>
      <c r="Q607" s="32"/>
      <c r="R607" s="69"/>
      <c r="S607" s="69"/>
      <c r="T607" s="69"/>
      <c r="U607" s="69"/>
      <c r="V607" s="69"/>
      <c r="W607" s="69"/>
      <c r="X607" s="69"/>
      <c r="Y607" s="69"/>
      <c r="Z607" s="69"/>
    </row>
    <row r="608" spans="1:26" ht="12.75" customHeight="1">
      <c r="A608" s="69"/>
      <c r="B608" s="69"/>
      <c r="C608" s="69"/>
      <c r="D608" s="69"/>
      <c r="E608" s="69"/>
      <c r="F608" s="69"/>
      <c r="G608" s="71"/>
      <c r="H608" s="71"/>
      <c r="I608" s="71"/>
      <c r="J608" s="71"/>
      <c r="K608" s="70"/>
      <c r="L608" s="70"/>
      <c r="M608" s="70"/>
      <c r="N608" s="70"/>
      <c r="O608" s="72"/>
      <c r="P608" s="73"/>
      <c r="Q608" s="32"/>
      <c r="R608" s="69"/>
      <c r="S608" s="69"/>
      <c r="T608" s="69"/>
      <c r="U608" s="69"/>
      <c r="V608" s="69"/>
      <c r="W608" s="69"/>
      <c r="X608" s="69"/>
      <c r="Y608" s="69"/>
      <c r="Z608" s="69"/>
    </row>
    <row r="609" spans="1:26" ht="12.75" customHeight="1">
      <c r="A609" s="69"/>
      <c r="B609" s="69"/>
      <c r="C609" s="69"/>
      <c r="D609" s="69"/>
      <c r="E609" s="69"/>
      <c r="F609" s="69"/>
      <c r="G609" s="71"/>
      <c r="H609" s="71"/>
      <c r="I609" s="71"/>
      <c r="J609" s="71"/>
      <c r="K609" s="70"/>
      <c r="L609" s="70"/>
      <c r="M609" s="70"/>
      <c r="N609" s="70"/>
      <c r="O609" s="72"/>
      <c r="P609" s="73"/>
      <c r="Q609" s="32"/>
      <c r="R609" s="69"/>
      <c r="S609" s="69"/>
      <c r="T609" s="69"/>
      <c r="U609" s="69"/>
      <c r="V609" s="69"/>
      <c r="W609" s="69"/>
      <c r="X609" s="69"/>
      <c r="Y609" s="69"/>
      <c r="Z609" s="69"/>
    </row>
    <row r="610" spans="1:26" ht="12.75" customHeight="1">
      <c r="A610" s="69"/>
      <c r="B610" s="69"/>
      <c r="C610" s="69"/>
      <c r="D610" s="69"/>
      <c r="E610" s="69"/>
      <c r="F610" s="69"/>
      <c r="G610" s="71"/>
      <c r="H610" s="71"/>
      <c r="I610" s="71"/>
      <c r="J610" s="71"/>
      <c r="K610" s="70"/>
      <c r="L610" s="70"/>
      <c r="M610" s="70"/>
      <c r="N610" s="70"/>
      <c r="O610" s="72"/>
      <c r="P610" s="73"/>
      <c r="Q610" s="32"/>
      <c r="R610" s="69"/>
      <c r="S610" s="69"/>
      <c r="T610" s="69"/>
      <c r="U610" s="69"/>
      <c r="V610" s="69"/>
      <c r="W610" s="69"/>
      <c r="X610" s="69"/>
      <c r="Y610" s="69"/>
      <c r="Z610" s="69"/>
    </row>
    <row r="611" spans="1:26" ht="12.75" customHeight="1">
      <c r="A611" s="69"/>
      <c r="B611" s="69"/>
      <c r="C611" s="69"/>
      <c r="D611" s="69"/>
      <c r="E611" s="69"/>
      <c r="F611" s="69"/>
      <c r="G611" s="71"/>
      <c r="H611" s="71"/>
      <c r="I611" s="71"/>
      <c r="J611" s="71"/>
      <c r="K611" s="70"/>
      <c r="L611" s="70"/>
      <c r="M611" s="70"/>
      <c r="N611" s="70"/>
      <c r="O611" s="72"/>
      <c r="P611" s="73"/>
      <c r="Q611" s="32"/>
      <c r="R611" s="69"/>
      <c r="S611" s="69"/>
      <c r="T611" s="69"/>
      <c r="U611" s="69"/>
      <c r="V611" s="69"/>
      <c r="W611" s="69"/>
      <c r="X611" s="69"/>
      <c r="Y611" s="69"/>
      <c r="Z611" s="69"/>
    </row>
    <row r="612" spans="1:26" ht="12.75" customHeight="1">
      <c r="A612" s="69"/>
      <c r="B612" s="69"/>
      <c r="C612" s="69"/>
      <c r="D612" s="69"/>
      <c r="E612" s="69"/>
      <c r="F612" s="69"/>
      <c r="G612" s="71"/>
      <c r="H612" s="71"/>
      <c r="I612" s="71"/>
      <c r="J612" s="71"/>
      <c r="K612" s="70"/>
      <c r="L612" s="70"/>
      <c r="M612" s="70"/>
      <c r="N612" s="70"/>
      <c r="O612" s="72"/>
      <c r="P612" s="73"/>
      <c r="Q612" s="32"/>
      <c r="R612" s="69"/>
      <c r="S612" s="69"/>
      <c r="T612" s="69"/>
      <c r="U612" s="69"/>
      <c r="V612" s="69"/>
      <c r="W612" s="69"/>
      <c r="X612" s="69"/>
      <c r="Y612" s="69"/>
      <c r="Z612" s="69"/>
    </row>
    <row r="613" spans="1:26" ht="12.75" customHeight="1">
      <c r="A613" s="69"/>
      <c r="B613" s="69"/>
      <c r="C613" s="69"/>
      <c r="D613" s="69"/>
      <c r="E613" s="69"/>
      <c r="F613" s="69"/>
      <c r="G613" s="71"/>
      <c r="H613" s="71"/>
      <c r="I613" s="71"/>
      <c r="J613" s="71"/>
      <c r="K613" s="70"/>
      <c r="L613" s="70"/>
      <c r="M613" s="70"/>
      <c r="N613" s="70"/>
      <c r="O613" s="72"/>
      <c r="P613" s="73"/>
      <c r="Q613" s="32"/>
      <c r="R613" s="69"/>
      <c r="S613" s="69"/>
      <c r="T613" s="69"/>
      <c r="U613" s="69"/>
      <c r="V613" s="69"/>
      <c r="W613" s="69"/>
      <c r="X613" s="69"/>
      <c r="Y613" s="69"/>
      <c r="Z613" s="69"/>
    </row>
    <row r="614" spans="1:26" ht="12.75" customHeight="1">
      <c r="A614" s="69"/>
      <c r="B614" s="69"/>
      <c r="C614" s="69"/>
      <c r="D614" s="69"/>
      <c r="E614" s="69"/>
      <c r="F614" s="69"/>
      <c r="G614" s="71"/>
      <c r="H614" s="71"/>
      <c r="I614" s="71"/>
      <c r="J614" s="71"/>
      <c r="K614" s="70"/>
      <c r="L614" s="70"/>
      <c r="M614" s="70"/>
      <c r="N614" s="70"/>
      <c r="O614" s="72"/>
      <c r="P614" s="73"/>
      <c r="Q614" s="32"/>
      <c r="R614" s="69"/>
      <c r="S614" s="69"/>
      <c r="T614" s="69"/>
      <c r="U614" s="69"/>
      <c r="V614" s="69"/>
      <c r="W614" s="69"/>
      <c r="X614" s="69"/>
      <c r="Y614" s="69"/>
      <c r="Z614" s="69"/>
    </row>
    <row r="615" spans="1:26" ht="12.75" customHeight="1">
      <c r="A615" s="69"/>
      <c r="B615" s="69"/>
      <c r="C615" s="69"/>
      <c r="D615" s="69"/>
      <c r="E615" s="69"/>
      <c r="F615" s="69"/>
      <c r="G615" s="71"/>
      <c r="H615" s="71"/>
      <c r="I615" s="71"/>
      <c r="J615" s="71"/>
      <c r="K615" s="70"/>
      <c r="L615" s="70"/>
      <c r="M615" s="70"/>
      <c r="N615" s="70"/>
      <c r="O615" s="72"/>
      <c r="P615" s="73"/>
      <c r="Q615" s="32"/>
      <c r="R615" s="69"/>
      <c r="S615" s="69"/>
      <c r="T615" s="69"/>
      <c r="U615" s="69"/>
      <c r="V615" s="69"/>
      <c r="W615" s="69"/>
      <c r="X615" s="69"/>
      <c r="Y615" s="69"/>
      <c r="Z615" s="69"/>
    </row>
    <row r="616" spans="1:26" ht="12.75" customHeight="1">
      <c r="A616" s="69"/>
      <c r="B616" s="69"/>
      <c r="C616" s="69"/>
      <c r="D616" s="69"/>
      <c r="E616" s="69"/>
      <c r="F616" s="69"/>
      <c r="G616" s="71"/>
      <c r="H616" s="71"/>
      <c r="I616" s="71"/>
      <c r="J616" s="71"/>
      <c r="K616" s="70"/>
      <c r="L616" s="70"/>
      <c r="M616" s="70"/>
      <c r="N616" s="70"/>
      <c r="O616" s="72"/>
      <c r="P616" s="73"/>
      <c r="Q616" s="32"/>
      <c r="R616" s="69"/>
      <c r="S616" s="69"/>
      <c r="T616" s="69"/>
      <c r="U616" s="69"/>
      <c r="V616" s="69"/>
      <c r="W616" s="69"/>
      <c r="X616" s="69"/>
      <c r="Y616" s="69"/>
      <c r="Z616" s="69"/>
    </row>
    <row r="617" spans="1:26" ht="12.75" customHeight="1">
      <c r="A617" s="69"/>
      <c r="B617" s="69"/>
      <c r="C617" s="69"/>
      <c r="D617" s="69"/>
      <c r="E617" s="69"/>
      <c r="F617" s="69"/>
      <c r="G617" s="71"/>
      <c r="H617" s="71"/>
      <c r="I617" s="71"/>
      <c r="J617" s="71"/>
      <c r="K617" s="70"/>
      <c r="L617" s="70"/>
      <c r="M617" s="70"/>
      <c r="N617" s="70"/>
      <c r="O617" s="72"/>
      <c r="P617" s="73"/>
      <c r="Q617" s="32"/>
      <c r="R617" s="69"/>
      <c r="S617" s="69"/>
      <c r="T617" s="69"/>
      <c r="U617" s="69"/>
      <c r="V617" s="69"/>
      <c r="W617" s="69"/>
      <c r="X617" s="69"/>
      <c r="Y617" s="69"/>
      <c r="Z617" s="69"/>
    </row>
    <row r="618" spans="1:26" ht="12.75" customHeight="1">
      <c r="A618" s="69"/>
      <c r="B618" s="69"/>
      <c r="C618" s="69"/>
      <c r="D618" s="69"/>
      <c r="E618" s="69"/>
      <c r="F618" s="69"/>
      <c r="G618" s="71"/>
      <c r="H618" s="71"/>
      <c r="I618" s="71"/>
      <c r="J618" s="71"/>
      <c r="K618" s="70"/>
      <c r="L618" s="70"/>
      <c r="M618" s="70"/>
      <c r="N618" s="70"/>
      <c r="O618" s="72"/>
      <c r="P618" s="73"/>
      <c r="Q618" s="32"/>
      <c r="R618" s="69"/>
      <c r="S618" s="69"/>
      <c r="T618" s="69"/>
      <c r="U618" s="69"/>
      <c r="V618" s="69"/>
      <c r="W618" s="69"/>
      <c r="X618" s="69"/>
      <c r="Y618" s="69"/>
      <c r="Z618" s="69"/>
    </row>
    <row r="619" spans="1:26" ht="12.75" customHeight="1">
      <c r="A619" s="69"/>
      <c r="B619" s="69"/>
      <c r="C619" s="69"/>
      <c r="D619" s="69"/>
      <c r="E619" s="69"/>
      <c r="F619" s="69"/>
      <c r="G619" s="71"/>
      <c r="H619" s="71"/>
      <c r="I619" s="71"/>
      <c r="J619" s="71"/>
      <c r="K619" s="70"/>
      <c r="L619" s="70"/>
      <c r="M619" s="70"/>
      <c r="N619" s="70"/>
      <c r="O619" s="72"/>
      <c r="P619" s="73"/>
      <c r="Q619" s="32"/>
      <c r="R619" s="69"/>
      <c r="S619" s="69"/>
      <c r="T619" s="69"/>
      <c r="U619" s="69"/>
      <c r="V619" s="69"/>
      <c r="W619" s="69"/>
      <c r="X619" s="69"/>
      <c r="Y619" s="69"/>
      <c r="Z619" s="69"/>
    </row>
    <row r="620" spans="1:26" ht="12.75" customHeight="1">
      <c r="A620" s="69"/>
      <c r="B620" s="69"/>
      <c r="C620" s="69"/>
      <c r="D620" s="69"/>
      <c r="E620" s="69"/>
      <c r="F620" s="69"/>
      <c r="G620" s="71"/>
      <c r="H620" s="71"/>
      <c r="I620" s="71"/>
      <c r="J620" s="71"/>
      <c r="K620" s="70"/>
      <c r="L620" s="70"/>
      <c r="M620" s="70"/>
      <c r="N620" s="70"/>
      <c r="O620" s="72"/>
      <c r="P620" s="73"/>
      <c r="Q620" s="32"/>
      <c r="R620" s="69"/>
      <c r="S620" s="69"/>
      <c r="T620" s="69"/>
      <c r="U620" s="69"/>
      <c r="V620" s="69"/>
      <c r="W620" s="69"/>
      <c r="X620" s="69"/>
      <c r="Y620" s="69"/>
      <c r="Z620" s="69"/>
    </row>
    <row r="621" spans="1:26" ht="12.75" customHeight="1">
      <c r="A621" s="69"/>
      <c r="B621" s="69"/>
      <c r="C621" s="69"/>
      <c r="D621" s="69"/>
      <c r="E621" s="69"/>
      <c r="F621" s="69"/>
      <c r="G621" s="71"/>
      <c r="H621" s="71"/>
      <c r="I621" s="71"/>
      <c r="J621" s="71"/>
      <c r="K621" s="70"/>
      <c r="L621" s="70"/>
      <c r="M621" s="70"/>
      <c r="N621" s="70"/>
      <c r="O621" s="72"/>
      <c r="P621" s="73"/>
      <c r="Q621" s="32"/>
      <c r="R621" s="69"/>
      <c r="S621" s="69"/>
      <c r="T621" s="69"/>
      <c r="U621" s="69"/>
      <c r="V621" s="69"/>
      <c r="W621" s="69"/>
      <c r="X621" s="69"/>
      <c r="Y621" s="69"/>
      <c r="Z621" s="69"/>
    </row>
    <row r="622" spans="1:26" ht="12.75" customHeight="1">
      <c r="A622" s="69"/>
      <c r="B622" s="69"/>
      <c r="C622" s="69"/>
      <c r="D622" s="69"/>
      <c r="E622" s="69"/>
      <c r="F622" s="69"/>
      <c r="G622" s="71"/>
      <c r="H622" s="71"/>
      <c r="I622" s="71"/>
      <c r="J622" s="71"/>
      <c r="K622" s="70"/>
      <c r="L622" s="70"/>
      <c r="M622" s="70"/>
      <c r="N622" s="70"/>
      <c r="O622" s="72"/>
      <c r="P622" s="73"/>
      <c r="Q622" s="32"/>
      <c r="R622" s="69"/>
      <c r="S622" s="69"/>
      <c r="T622" s="69"/>
      <c r="U622" s="69"/>
      <c r="V622" s="69"/>
      <c r="W622" s="69"/>
      <c r="X622" s="69"/>
      <c r="Y622" s="69"/>
      <c r="Z622" s="69"/>
    </row>
    <row r="623" spans="1:26" ht="12.75" customHeight="1">
      <c r="A623" s="69"/>
      <c r="B623" s="69"/>
      <c r="C623" s="69"/>
      <c r="D623" s="69"/>
      <c r="E623" s="69"/>
      <c r="F623" s="69"/>
      <c r="G623" s="71"/>
      <c r="H623" s="71"/>
      <c r="I623" s="71"/>
      <c r="J623" s="71"/>
      <c r="K623" s="70"/>
      <c r="L623" s="70"/>
      <c r="M623" s="70"/>
      <c r="N623" s="70"/>
      <c r="O623" s="72"/>
      <c r="P623" s="73"/>
      <c r="Q623" s="32"/>
      <c r="R623" s="69"/>
      <c r="S623" s="69"/>
      <c r="T623" s="69"/>
      <c r="U623" s="69"/>
      <c r="V623" s="69"/>
      <c r="W623" s="69"/>
      <c r="X623" s="69"/>
      <c r="Y623" s="69"/>
      <c r="Z623" s="69"/>
    </row>
    <row r="624" spans="1:26" ht="12.75" customHeight="1">
      <c r="A624" s="69"/>
      <c r="B624" s="69"/>
      <c r="C624" s="69"/>
      <c r="D624" s="69"/>
      <c r="E624" s="69"/>
      <c r="F624" s="69"/>
      <c r="G624" s="71"/>
      <c r="H624" s="71"/>
      <c r="I624" s="71"/>
      <c r="J624" s="71"/>
      <c r="K624" s="70"/>
      <c r="L624" s="70"/>
      <c r="M624" s="70"/>
      <c r="N624" s="70"/>
      <c r="O624" s="72"/>
      <c r="P624" s="73"/>
      <c r="Q624" s="32"/>
      <c r="R624" s="69"/>
      <c r="S624" s="69"/>
      <c r="T624" s="69"/>
      <c r="U624" s="69"/>
      <c r="V624" s="69"/>
      <c r="W624" s="69"/>
      <c r="X624" s="69"/>
      <c r="Y624" s="69"/>
      <c r="Z624" s="69"/>
    </row>
    <row r="625" spans="1:26" ht="12.75" customHeight="1">
      <c r="A625" s="69"/>
      <c r="B625" s="69"/>
      <c r="C625" s="69"/>
      <c r="D625" s="69"/>
      <c r="E625" s="69"/>
      <c r="F625" s="69"/>
      <c r="G625" s="71"/>
      <c r="H625" s="71"/>
      <c r="I625" s="71"/>
      <c r="J625" s="71"/>
      <c r="K625" s="70"/>
      <c r="L625" s="70"/>
      <c r="M625" s="70"/>
      <c r="N625" s="70"/>
      <c r="O625" s="72"/>
      <c r="P625" s="73"/>
      <c r="Q625" s="32"/>
      <c r="R625" s="69"/>
      <c r="S625" s="69"/>
      <c r="T625" s="69"/>
      <c r="U625" s="69"/>
      <c r="V625" s="69"/>
      <c r="W625" s="69"/>
      <c r="X625" s="69"/>
      <c r="Y625" s="69"/>
      <c r="Z625" s="69"/>
    </row>
    <row r="626" spans="1:26" ht="12.75" customHeight="1">
      <c r="A626" s="69"/>
      <c r="B626" s="69"/>
      <c r="C626" s="69"/>
      <c r="D626" s="69"/>
      <c r="E626" s="69"/>
      <c r="F626" s="69"/>
      <c r="G626" s="71"/>
      <c r="H626" s="71"/>
      <c r="I626" s="71"/>
      <c r="J626" s="71"/>
      <c r="K626" s="70"/>
      <c r="L626" s="70"/>
      <c r="M626" s="70"/>
      <c r="N626" s="70"/>
      <c r="O626" s="72"/>
      <c r="P626" s="73"/>
      <c r="Q626" s="32"/>
      <c r="R626" s="69"/>
      <c r="S626" s="69"/>
      <c r="T626" s="69"/>
      <c r="U626" s="69"/>
      <c r="V626" s="69"/>
      <c r="W626" s="69"/>
      <c r="X626" s="69"/>
      <c r="Y626" s="69"/>
      <c r="Z626" s="69"/>
    </row>
    <row r="627" spans="1:26" ht="12.75" customHeight="1">
      <c r="A627" s="69"/>
      <c r="B627" s="69"/>
      <c r="C627" s="69"/>
      <c r="D627" s="69"/>
      <c r="E627" s="69"/>
      <c r="F627" s="69"/>
      <c r="G627" s="71"/>
      <c r="H627" s="71"/>
      <c r="I627" s="71"/>
      <c r="J627" s="71"/>
      <c r="K627" s="70"/>
      <c r="L627" s="70"/>
      <c r="M627" s="70"/>
      <c r="N627" s="70"/>
      <c r="O627" s="72"/>
      <c r="P627" s="73"/>
      <c r="Q627" s="32"/>
      <c r="R627" s="69"/>
      <c r="S627" s="69"/>
      <c r="T627" s="69"/>
      <c r="U627" s="69"/>
      <c r="V627" s="69"/>
      <c r="W627" s="69"/>
      <c r="X627" s="69"/>
      <c r="Y627" s="69"/>
      <c r="Z627" s="69"/>
    </row>
    <row r="628" spans="1:26" ht="12.75" customHeight="1">
      <c r="A628" s="69"/>
      <c r="B628" s="69"/>
      <c r="C628" s="69"/>
      <c r="D628" s="69"/>
      <c r="E628" s="69"/>
      <c r="F628" s="69"/>
      <c r="G628" s="71"/>
      <c r="H628" s="71"/>
      <c r="I628" s="71"/>
      <c r="J628" s="71"/>
      <c r="K628" s="70"/>
      <c r="L628" s="70"/>
      <c r="M628" s="70"/>
      <c r="N628" s="70"/>
      <c r="O628" s="72"/>
      <c r="P628" s="73"/>
      <c r="Q628" s="32"/>
      <c r="R628" s="69"/>
      <c r="S628" s="69"/>
      <c r="T628" s="69"/>
      <c r="U628" s="69"/>
      <c r="V628" s="69"/>
      <c r="W628" s="69"/>
      <c r="X628" s="69"/>
      <c r="Y628" s="69"/>
      <c r="Z628" s="69"/>
    </row>
    <row r="629" spans="1:26" ht="12.75" customHeight="1">
      <c r="A629" s="69"/>
      <c r="B629" s="69"/>
      <c r="C629" s="69"/>
      <c r="D629" s="69"/>
      <c r="E629" s="69"/>
      <c r="F629" s="69"/>
      <c r="G629" s="71"/>
      <c r="H629" s="71"/>
      <c r="I629" s="71"/>
      <c r="J629" s="71"/>
      <c r="K629" s="70"/>
      <c r="L629" s="70"/>
      <c r="M629" s="70"/>
      <c r="N629" s="70"/>
      <c r="O629" s="72"/>
      <c r="P629" s="73"/>
      <c r="Q629" s="32"/>
      <c r="R629" s="69"/>
      <c r="S629" s="69"/>
      <c r="T629" s="69"/>
      <c r="U629" s="69"/>
      <c r="V629" s="69"/>
      <c r="W629" s="69"/>
      <c r="X629" s="69"/>
      <c r="Y629" s="69"/>
      <c r="Z629" s="69"/>
    </row>
    <row r="630" spans="1:26" ht="12.75" customHeight="1">
      <c r="A630" s="69"/>
      <c r="B630" s="69"/>
      <c r="C630" s="69"/>
      <c r="D630" s="69"/>
      <c r="E630" s="69"/>
      <c r="F630" s="69"/>
      <c r="G630" s="71"/>
      <c r="H630" s="71"/>
      <c r="I630" s="71"/>
      <c r="J630" s="71"/>
      <c r="K630" s="70"/>
      <c r="L630" s="70"/>
      <c r="M630" s="70"/>
      <c r="N630" s="70"/>
      <c r="O630" s="72"/>
      <c r="P630" s="73"/>
      <c r="Q630" s="32"/>
      <c r="R630" s="69"/>
      <c r="S630" s="69"/>
      <c r="T630" s="69"/>
      <c r="U630" s="69"/>
      <c r="V630" s="69"/>
      <c r="W630" s="69"/>
      <c r="X630" s="69"/>
      <c r="Y630" s="69"/>
      <c r="Z630" s="69"/>
    </row>
    <row r="631" spans="1:26" ht="12.75" customHeight="1">
      <c r="A631" s="69"/>
      <c r="B631" s="69"/>
      <c r="C631" s="69"/>
      <c r="D631" s="69"/>
      <c r="E631" s="69"/>
      <c r="F631" s="69"/>
      <c r="G631" s="71"/>
      <c r="H631" s="71"/>
      <c r="I631" s="71"/>
      <c r="J631" s="71"/>
      <c r="K631" s="70"/>
      <c r="L631" s="70"/>
      <c r="M631" s="70"/>
      <c r="N631" s="70"/>
      <c r="O631" s="72"/>
      <c r="P631" s="73"/>
      <c r="Q631" s="32"/>
      <c r="R631" s="69"/>
      <c r="S631" s="69"/>
      <c r="T631" s="69"/>
      <c r="U631" s="69"/>
      <c r="V631" s="69"/>
      <c r="W631" s="69"/>
      <c r="X631" s="69"/>
      <c r="Y631" s="69"/>
      <c r="Z631" s="69"/>
    </row>
    <row r="632" spans="1:26" ht="12.75" customHeight="1">
      <c r="A632" s="69"/>
      <c r="B632" s="69"/>
      <c r="C632" s="69"/>
      <c r="D632" s="69"/>
      <c r="E632" s="69"/>
      <c r="F632" s="69"/>
      <c r="G632" s="71"/>
      <c r="H632" s="71"/>
      <c r="I632" s="71"/>
      <c r="J632" s="71"/>
      <c r="K632" s="70"/>
      <c r="L632" s="70"/>
      <c r="M632" s="70"/>
      <c r="N632" s="70"/>
      <c r="O632" s="72"/>
      <c r="P632" s="73"/>
      <c r="Q632" s="32"/>
      <c r="R632" s="69"/>
      <c r="S632" s="69"/>
      <c r="T632" s="69"/>
      <c r="U632" s="69"/>
      <c r="V632" s="69"/>
      <c r="W632" s="69"/>
      <c r="X632" s="69"/>
      <c r="Y632" s="69"/>
      <c r="Z632" s="69"/>
    </row>
    <row r="633" spans="1:26" ht="12.75" customHeight="1">
      <c r="A633" s="69"/>
      <c r="B633" s="69"/>
      <c r="C633" s="69"/>
      <c r="D633" s="69"/>
      <c r="E633" s="69"/>
      <c r="F633" s="69"/>
      <c r="G633" s="71"/>
      <c r="H633" s="71"/>
      <c r="I633" s="71"/>
      <c r="J633" s="71"/>
      <c r="K633" s="70"/>
      <c r="L633" s="70"/>
      <c r="M633" s="70"/>
      <c r="N633" s="70"/>
      <c r="O633" s="72"/>
      <c r="P633" s="73"/>
      <c r="Q633" s="32"/>
      <c r="R633" s="69"/>
      <c r="S633" s="69"/>
      <c r="T633" s="69"/>
      <c r="U633" s="69"/>
      <c r="V633" s="69"/>
      <c r="W633" s="69"/>
      <c r="X633" s="69"/>
      <c r="Y633" s="69"/>
      <c r="Z633" s="69"/>
    </row>
    <row r="634" spans="1:26" ht="12.75" customHeight="1">
      <c r="A634" s="69"/>
      <c r="B634" s="69"/>
      <c r="C634" s="69"/>
      <c r="D634" s="69"/>
      <c r="E634" s="69"/>
      <c r="F634" s="69"/>
      <c r="G634" s="71"/>
      <c r="H634" s="71"/>
      <c r="I634" s="71"/>
      <c r="J634" s="71"/>
      <c r="K634" s="70"/>
      <c r="L634" s="70"/>
      <c r="M634" s="70"/>
      <c r="N634" s="70"/>
      <c r="O634" s="72"/>
      <c r="P634" s="73"/>
      <c r="Q634" s="32"/>
      <c r="R634" s="69"/>
      <c r="S634" s="69"/>
      <c r="T634" s="69"/>
      <c r="U634" s="69"/>
      <c r="V634" s="69"/>
      <c r="W634" s="69"/>
      <c r="X634" s="69"/>
      <c r="Y634" s="69"/>
      <c r="Z634" s="69"/>
    </row>
    <row r="635" spans="1:26" ht="12.75" customHeight="1">
      <c r="A635" s="69"/>
      <c r="B635" s="69"/>
      <c r="C635" s="69"/>
      <c r="D635" s="69"/>
      <c r="E635" s="69"/>
      <c r="F635" s="69"/>
      <c r="G635" s="71"/>
      <c r="H635" s="71"/>
      <c r="I635" s="71"/>
      <c r="J635" s="71"/>
      <c r="K635" s="70"/>
      <c r="L635" s="70"/>
      <c r="M635" s="70"/>
      <c r="N635" s="70"/>
      <c r="O635" s="72"/>
      <c r="P635" s="73"/>
      <c r="Q635" s="32"/>
      <c r="R635" s="69"/>
      <c r="S635" s="69"/>
      <c r="T635" s="69"/>
      <c r="U635" s="69"/>
      <c r="V635" s="69"/>
      <c r="W635" s="69"/>
      <c r="X635" s="69"/>
      <c r="Y635" s="69"/>
      <c r="Z635" s="69"/>
    </row>
    <row r="636" spans="1:26" ht="12.75" customHeight="1">
      <c r="A636" s="69"/>
      <c r="B636" s="69"/>
      <c r="C636" s="69"/>
      <c r="D636" s="69"/>
      <c r="E636" s="69"/>
      <c r="F636" s="69"/>
      <c r="G636" s="71"/>
      <c r="H636" s="71"/>
      <c r="I636" s="71"/>
      <c r="J636" s="71"/>
      <c r="K636" s="70"/>
      <c r="L636" s="70"/>
      <c r="M636" s="70"/>
      <c r="N636" s="70"/>
      <c r="O636" s="72"/>
      <c r="P636" s="73"/>
      <c r="Q636" s="32"/>
      <c r="R636" s="69"/>
      <c r="S636" s="69"/>
      <c r="T636" s="69"/>
      <c r="U636" s="69"/>
      <c r="V636" s="69"/>
      <c r="W636" s="69"/>
      <c r="X636" s="69"/>
      <c r="Y636" s="69"/>
      <c r="Z636" s="69"/>
    </row>
    <row r="637" spans="1:26" ht="12.75" customHeight="1">
      <c r="A637" s="69"/>
      <c r="B637" s="69"/>
      <c r="C637" s="69"/>
      <c r="D637" s="69"/>
      <c r="E637" s="69"/>
      <c r="F637" s="69"/>
      <c r="G637" s="71"/>
      <c r="H637" s="71"/>
      <c r="I637" s="71"/>
      <c r="J637" s="71"/>
      <c r="K637" s="70"/>
      <c r="L637" s="70"/>
      <c r="M637" s="70"/>
      <c r="N637" s="70"/>
      <c r="O637" s="72"/>
      <c r="P637" s="73"/>
      <c r="Q637" s="32"/>
      <c r="R637" s="69"/>
      <c r="S637" s="69"/>
      <c r="T637" s="69"/>
      <c r="U637" s="69"/>
      <c r="V637" s="69"/>
      <c r="W637" s="69"/>
      <c r="X637" s="69"/>
      <c r="Y637" s="69"/>
      <c r="Z637" s="69"/>
    </row>
    <row r="638" spans="1:26" ht="12.75" customHeight="1">
      <c r="A638" s="69"/>
      <c r="B638" s="69"/>
      <c r="C638" s="69"/>
      <c r="D638" s="69"/>
      <c r="E638" s="69"/>
      <c r="F638" s="69"/>
      <c r="G638" s="71"/>
      <c r="H638" s="71"/>
      <c r="I638" s="71"/>
      <c r="J638" s="71"/>
      <c r="K638" s="70"/>
      <c r="L638" s="70"/>
      <c r="M638" s="70"/>
      <c r="N638" s="70"/>
      <c r="O638" s="72"/>
      <c r="P638" s="73"/>
      <c r="Q638" s="32"/>
      <c r="R638" s="69"/>
      <c r="S638" s="69"/>
      <c r="T638" s="69"/>
      <c r="U638" s="69"/>
      <c r="V638" s="69"/>
      <c r="W638" s="69"/>
      <c r="X638" s="69"/>
      <c r="Y638" s="69"/>
      <c r="Z638" s="69"/>
    </row>
    <row r="639" spans="1:26" ht="12.75" customHeight="1">
      <c r="A639" s="69"/>
      <c r="B639" s="69"/>
      <c r="C639" s="69"/>
      <c r="D639" s="69"/>
      <c r="E639" s="69"/>
      <c r="F639" s="69"/>
      <c r="G639" s="71"/>
      <c r="H639" s="71"/>
      <c r="I639" s="71"/>
      <c r="J639" s="71"/>
      <c r="K639" s="70"/>
      <c r="L639" s="70"/>
      <c r="M639" s="70"/>
      <c r="N639" s="70"/>
      <c r="O639" s="72"/>
      <c r="P639" s="73"/>
      <c r="Q639" s="32"/>
      <c r="R639" s="69"/>
      <c r="S639" s="69"/>
      <c r="T639" s="69"/>
      <c r="U639" s="69"/>
      <c r="V639" s="69"/>
      <c r="W639" s="69"/>
      <c r="X639" s="69"/>
      <c r="Y639" s="69"/>
      <c r="Z639" s="69"/>
    </row>
    <row r="640" spans="1:26" ht="12.75" customHeight="1">
      <c r="A640" s="69"/>
      <c r="B640" s="69"/>
      <c r="C640" s="69"/>
      <c r="D640" s="69"/>
      <c r="E640" s="69"/>
      <c r="F640" s="69"/>
      <c r="G640" s="71"/>
      <c r="H640" s="71"/>
      <c r="I640" s="71"/>
      <c r="J640" s="71"/>
      <c r="K640" s="70"/>
      <c r="L640" s="70"/>
      <c r="M640" s="70"/>
      <c r="N640" s="70"/>
      <c r="O640" s="72"/>
      <c r="P640" s="73"/>
      <c r="Q640" s="32"/>
      <c r="R640" s="69"/>
      <c r="S640" s="69"/>
      <c r="T640" s="69"/>
      <c r="U640" s="69"/>
      <c r="V640" s="69"/>
      <c r="W640" s="69"/>
      <c r="X640" s="69"/>
      <c r="Y640" s="69"/>
      <c r="Z640" s="69"/>
    </row>
    <row r="641" spans="1:26" ht="12.75" customHeight="1">
      <c r="A641" s="69"/>
      <c r="B641" s="69"/>
      <c r="C641" s="69"/>
      <c r="D641" s="69"/>
      <c r="E641" s="69"/>
      <c r="F641" s="69"/>
      <c r="G641" s="71"/>
      <c r="H641" s="71"/>
      <c r="I641" s="71"/>
      <c r="J641" s="71"/>
      <c r="K641" s="70"/>
      <c r="L641" s="70"/>
      <c r="M641" s="70"/>
      <c r="N641" s="70"/>
      <c r="O641" s="72"/>
      <c r="P641" s="73"/>
      <c r="Q641" s="32"/>
      <c r="R641" s="69"/>
      <c r="S641" s="69"/>
      <c r="T641" s="69"/>
      <c r="U641" s="69"/>
      <c r="V641" s="69"/>
      <c r="W641" s="69"/>
      <c r="X641" s="69"/>
      <c r="Y641" s="69"/>
      <c r="Z641" s="69"/>
    </row>
    <row r="642" spans="1:26" ht="12.75" customHeight="1">
      <c r="A642" s="69"/>
      <c r="B642" s="69"/>
      <c r="C642" s="69"/>
      <c r="D642" s="69"/>
      <c r="E642" s="69"/>
      <c r="F642" s="69"/>
      <c r="G642" s="71"/>
      <c r="H642" s="71"/>
      <c r="I642" s="71"/>
      <c r="J642" s="71"/>
      <c r="K642" s="70"/>
      <c r="L642" s="70"/>
      <c r="M642" s="70"/>
      <c r="N642" s="70"/>
      <c r="O642" s="72"/>
      <c r="P642" s="73"/>
      <c r="Q642" s="32"/>
      <c r="R642" s="69"/>
      <c r="S642" s="69"/>
      <c r="T642" s="69"/>
      <c r="U642" s="69"/>
      <c r="V642" s="69"/>
      <c r="W642" s="69"/>
      <c r="X642" s="69"/>
      <c r="Y642" s="69"/>
      <c r="Z642" s="69"/>
    </row>
    <row r="643" spans="1:26" ht="12.75" customHeight="1">
      <c r="A643" s="69"/>
      <c r="B643" s="69"/>
      <c r="C643" s="69"/>
      <c r="D643" s="69"/>
      <c r="E643" s="69"/>
      <c r="F643" s="69"/>
      <c r="G643" s="71"/>
      <c r="H643" s="71"/>
      <c r="I643" s="71"/>
      <c r="J643" s="71"/>
      <c r="K643" s="70"/>
      <c r="L643" s="70"/>
      <c r="M643" s="70"/>
      <c r="N643" s="70"/>
      <c r="O643" s="72"/>
      <c r="P643" s="73"/>
      <c r="Q643" s="32"/>
      <c r="R643" s="69"/>
      <c r="S643" s="69"/>
      <c r="T643" s="69"/>
      <c r="U643" s="69"/>
      <c r="V643" s="69"/>
      <c r="W643" s="69"/>
      <c r="X643" s="69"/>
      <c r="Y643" s="69"/>
      <c r="Z643" s="69"/>
    </row>
    <row r="644" spans="1:26" ht="12.75" customHeight="1">
      <c r="A644" s="69"/>
      <c r="B644" s="69"/>
      <c r="C644" s="69"/>
      <c r="D644" s="69"/>
      <c r="E644" s="69"/>
      <c r="F644" s="69"/>
      <c r="G644" s="71"/>
      <c r="H644" s="71"/>
      <c r="I644" s="71"/>
      <c r="J644" s="71"/>
      <c r="K644" s="70"/>
      <c r="L644" s="70"/>
      <c r="M644" s="70"/>
      <c r="N644" s="70"/>
      <c r="O644" s="72"/>
      <c r="P644" s="73"/>
      <c r="Q644" s="32"/>
      <c r="R644" s="69"/>
      <c r="S644" s="69"/>
      <c r="T644" s="69"/>
      <c r="U644" s="69"/>
      <c r="V644" s="69"/>
      <c r="W644" s="69"/>
      <c r="X644" s="69"/>
      <c r="Y644" s="69"/>
      <c r="Z644" s="69"/>
    </row>
    <row r="645" spans="1:26" ht="12.75" customHeight="1">
      <c r="A645" s="69"/>
      <c r="B645" s="69"/>
      <c r="C645" s="69"/>
      <c r="D645" s="69"/>
      <c r="E645" s="69"/>
      <c r="F645" s="69"/>
      <c r="G645" s="71"/>
      <c r="H645" s="71"/>
      <c r="I645" s="71"/>
      <c r="J645" s="71"/>
      <c r="K645" s="70"/>
      <c r="L645" s="70"/>
      <c r="M645" s="70"/>
      <c r="N645" s="70"/>
      <c r="O645" s="72"/>
      <c r="P645" s="73"/>
      <c r="Q645" s="32"/>
      <c r="R645" s="69"/>
      <c r="S645" s="69"/>
      <c r="T645" s="69"/>
      <c r="U645" s="69"/>
      <c r="V645" s="69"/>
      <c r="W645" s="69"/>
      <c r="X645" s="69"/>
      <c r="Y645" s="69"/>
      <c r="Z645" s="69"/>
    </row>
    <row r="646" spans="1:26" ht="12.75" customHeight="1">
      <c r="A646" s="69"/>
      <c r="B646" s="69"/>
      <c r="C646" s="69"/>
      <c r="D646" s="69"/>
      <c r="E646" s="69"/>
      <c r="F646" s="69"/>
      <c r="G646" s="71"/>
      <c r="H646" s="71"/>
      <c r="I646" s="71"/>
      <c r="J646" s="71"/>
      <c r="K646" s="70"/>
      <c r="L646" s="70"/>
      <c r="M646" s="70"/>
      <c r="N646" s="70"/>
      <c r="O646" s="72"/>
      <c r="P646" s="73"/>
      <c r="Q646" s="32"/>
      <c r="R646" s="69"/>
      <c r="S646" s="69"/>
      <c r="T646" s="69"/>
      <c r="U646" s="69"/>
      <c r="V646" s="69"/>
      <c r="W646" s="69"/>
      <c r="X646" s="69"/>
      <c r="Y646" s="69"/>
      <c r="Z646" s="69"/>
    </row>
    <row r="647" spans="1:26" ht="12.75" customHeight="1">
      <c r="A647" s="69"/>
      <c r="B647" s="69"/>
      <c r="C647" s="69"/>
      <c r="D647" s="69"/>
      <c r="E647" s="69"/>
      <c r="F647" s="69"/>
      <c r="G647" s="71"/>
      <c r="H647" s="71"/>
      <c r="I647" s="71"/>
      <c r="J647" s="71"/>
      <c r="K647" s="70"/>
      <c r="L647" s="70"/>
      <c r="M647" s="70"/>
      <c r="N647" s="70"/>
      <c r="O647" s="72"/>
      <c r="P647" s="73"/>
      <c r="Q647" s="32"/>
      <c r="R647" s="69"/>
      <c r="S647" s="69"/>
      <c r="T647" s="69"/>
      <c r="U647" s="69"/>
      <c r="V647" s="69"/>
      <c r="W647" s="69"/>
      <c r="X647" s="69"/>
      <c r="Y647" s="69"/>
      <c r="Z647" s="69"/>
    </row>
    <row r="648" spans="1:26" ht="12.75" customHeight="1">
      <c r="A648" s="69"/>
      <c r="B648" s="69"/>
      <c r="C648" s="69"/>
      <c r="D648" s="69"/>
      <c r="E648" s="69"/>
      <c r="F648" s="69"/>
      <c r="G648" s="71"/>
      <c r="H648" s="71"/>
      <c r="I648" s="71"/>
      <c r="J648" s="71"/>
      <c r="K648" s="70"/>
      <c r="L648" s="70"/>
      <c r="M648" s="70"/>
      <c r="N648" s="70"/>
      <c r="O648" s="72"/>
      <c r="P648" s="73"/>
      <c r="Q648" s="32"/>
      <c r="R648" s="69"/>
      <c r="S648" s="69"/>
      <c r="T648" s="69"/>
      <c r="U648" s="69"/>
      <c r="V648" s="69"/>
      <c r="W648" s="69"/>
      <c r="X648" s="69"/>
      <c r="Y648" s="69"/>
      <c r="Z648" s="69"/>
    </row>
    <row r="649" spans="1:26" ht="12.75" customHeight="1">
      <c r="A649" s="69"/>
      <c r="B649" s="69"/>
      <c r="C649" s="69"/>
      <c r="D649" s="69"/>
      <c r="E649" s="69"/>
      <c r="F649" s="69"/>
      <c r="G649" s="71"/>
      <c r="H649" s="71"/>
      <c r="I649" s="71"/>
      <c r="J649" s="71"/>
      <c r="K649" s="70"/>
      <c r="L649" s="70"/>
      <c r="M649" s="70"/>
      <c r="N649" s="70"/>
      <c r="O649" s="72"/>
      <c r="P649" s="73"/>
      <c r="Q649" s="32"/>
      <c r="R649" s="69"/>
      <c r="S649" s="69"/>
      <c r="T649" s="69"/>
      <c r="U649" s="69"/>
      <c r="V649" s="69"/>
      <c r="W649" s="69"/>
      <c r="X649" s="69"/>
      <c r="Y649" s="69"/>
      <c r="Z649" s="69"/>
    </row>
    <row r="650" spans="1:26" ht="12.75" customHeight="1">
      <c r="A650" s="69"/>
      <c r="B650" s="69"/>
      <c r="C650" s="69"/>
      <c r="D650" s="69"/>
      <c r="E650" s="69"/>
      <c r="F650" s="69"/>
      <c r="G650" s="71"/>
      <c r="H650" s="71"/>
      <c r="I650" s="71"/>
      <c r="J650" s="71"/>
      <c r="K650" s="70"/>
      <c r="L650" s="70"/>
      <c r="M650" s="70"/>
      <c r="N650" s="70"/>
      <c r="O650" s="72"/>
      <c r="P650" s="73"/>
      <c r="Q650" s="32"/>
      <c r="R650" s="69"/>
      <c r="S650" s="69"/>
      <c r="T650" s="69"/>
      <c r="U650" s="69"/>
      <c r="V650" s="69"/>
      <c r="W650" s="69"/>
      <c r="X650" s="69"/>
      <c r="Y650" s="69"/>
      <c r="Z650" s="69"/>
    </row>
    <row r="651" spans="1:26" ht="12.75" customHeight="1">
      <c r="A651" s="69"/>
      <c r="B651" s="69"/>
      <c r="C651" s="69"/>
      <c r="D651" s="69"/>
      <c r="E651" s="69"/>
      <c r="F651" s="69"/>
      <c r="G651" s="71"/>
      <c r="H651" s="71"/>
      <c r="I651" s="71"/>
      <c r="J651" s="71"/>
      <c r="K651" s="70"/>
      <c r="L651" s="70"/>
      <c r="M651" s="70"/>
      <c r="N651" s="70"/>
      <c r="O651" s="72"/>
      <c r="P651" s="73"/>
      <c r="Q651" s="32"/>
      <c r="R651" s="69"/>
      <c r="S651" s="69"/>
      <c r="T651" s="69"/>
      <c r="U651" s="69"/>
      <c r="V651" s="69"/>
      <c r="W651" s="69"/>
      <c r="X651" s="69"/>
      <c r="Y651" s="69"/>
      <c r="Z651" s="69"/>
    </row>
    <row r="652" spans="1:26" ht="12.75" customHeight="1">
      <c r="A652" s="69"/>
      <c r="B652" s="69"/>
      <c r="C652" s="69"/>
      <c r="D652" s="69"/>
      <c r="E652" s="69"/>
      <c r="F652" s="69"/>
      <c r="G652" s="71"/>
      <c r="H652" s="71"/>
      <c r="I652" s="71"/>
      <c r="J652" s="71"/>
      <c r="K652" s="70"/>
      <c r="L652" s="70"/>
      <c r="M652" s="70"/>
      <c r="N652" s="70"/>
      <c r="O652" s="72"/>
      <c r="P652" s="73"/>
      <c r="Q652" s="32"/>
      <c r="R652" s="69"/>
      <c r="S652" s="69"/>
      <c r="T652" s="69"/>
      <c r="U652" s="69"/>
      <c r="V652" s="69"/>
      <c r="W652" s="69"/>
      <c r="X652" s="69"/>
      <c r="Y652" s="69"/>
      <c r="Z652" s="69"/>
    </row>
    <row r="653" spans="1:26" ht="12.75" customHeight="1">
      <c r="A653" s="69"/>
      <c r="B653" s="69"/>
      <c r="C653" s="69"/>
      <c r="D653" s="69"/>
      <c r="E653" s="69"/>
      <c r="F653" s="69"/>
      <c r="G653" s="71"/>
      <c r="H653" s="71"/>
      <c r="I653" s="71"/>
      <c r="J653" s="71"/>
      <c r="K653" s="70"/>
      <c r="L653" s="70"/>
      <c r="M653" s="70"/>
      <c r="N653" s="70"/>
      <c r="O653" s="72"/>
      <c r="P653" s="73"/>
      <c r="Q653" s="32"/>
      <c r="R653" s="69"/>
      <c r="S653" s="69"/>
      <c r="T653" s="69"/>
      <c r="U653" s="69"/>
      <c r="V653" s="69"/>
      <c r="W653" s="69"/>
      <c r="X653" s="69"/>
      <c r="Y653" s="69"/>
      <c r="Z653" s="69"/>
    </row>
    <row r="654" spans="1:26" ht="12.75" customHeight="1">
      <c r="A654" s="69"/>
      <c r="B654" s="69"/>
      <c r="C654" s="69"/>
      <c r="D654" s="69"/>
      <c r="E654" s="69"/>
      <c r="F654" s="69"/>
      <c r="G654" s="71"/>
      <c r="H654" s="71"/>
      <c r="I654" s="71"/>
      <c r="J654" s="71"/>
      <c r="K654" s="70"/>
      <c r="L654" s="70"/>
      <c r="M654" s="70"/>
      <c r="N654" s="70"/>
      <c r="O654" s="72"/>
      <c r="P654" s="73"/>
      <c r="Q654" s="32"/>
      <c r="R654" s="69"/>
      <c r="S654" s="69"/>
      <c r="T654" s="69"/>
      <c r="U654" s="69"/>
      <c r="V654" s="69"/>
      <c r="W654" s="69"/>
      <c r="X654" s="69"/>
      <c r="Y654" s="69"/>
      <c r="Z654" s="69"/>
    </row>
    <row r="655" spans="1:26" ht="12.75" customHeight="1">
      <c r="A655" s="69"/>
      <c r="B655" s="69"/>
      <c r="C655" s="69"/>
      <c r="D655" s="69"/>
      <c r="E655" s="69"/>
      <c r="F655" s="69"/>
      <c r="G655" s="71"/>
      <c r="H655" s="71"/>
      <c r="I655" s="71"/>
      <c r="J655" s="71"/>
      <c r="K655" s="70"/>
      <c r="L655" s="70"/>
      <c r="M655" s="70"/>
      <c r="N655" s="70"/>
      <c r="O655" s="72"/>
      <c r="P655" s="73"/>
      <c r="Q655" s="32"/>
      <c r="R655" s="69"/>
      <c r="S655" s="69"/>
      <c r="T655" s="69"/>
      <c r="U655" s="69"/>
      <c r="V655" s="69"/>
      <c r="W655" s="69"/>
      <c r="X655" s="69"/>
      <c r="Y655" s="69"/>
      <c r="Z655" s="69"/>
    </row>
    <row r="656" spans="1:26" ht="12.75" customHeight="1">
      <c r="A656" s="69"/>
      <c r="B656" s="69"/>
      <c r="C656" s="69"/>
      <c r="D656" s="69"/>
      <c r="E656" s="69"/>
      <c r="F656" s="69"/>
      <c r="G656" s="71"/>
      <c r="H656" s="71"/>
      <c r="I656" s="71"/>
      <c r="J656" s="71"/>
      <c r="K656" s="70"/>
      <c r="L656" s="70"/>
      <c r="M656" s="70"/>
      <c r="N656" s="70"/>
      <c r="O656" s="72"/>
      <c r="P656" s="73"/>
      <c r="Q656" s="32"/>
      <c r="R656" s="69"/>
      <c r="S656" s="69"/>
      <c r="T656" s="69"/>
      <c r="U656" s="69"/>
      <c r="V656" s="69"/>
      <c r="W656" s="69"/>
      <c r="X656" s="69"/>
      <c r="Y656" s="69"/>
      <c r="Z656" s="69"/>
    </row>
    <row r="657" spans="1:26" ht="12.75" customHeight="1">
      <c r="A657" s="69"/>
      <c r="B657" s="69"/>
      <c r="C657" s="69"/>
      <c r="D657" s="69"/>
      <c r="E657" s="69"/>
      <c r="F657" s="69"/>
      <c r="G657" s="71"/>
      <c r="H657" s="71"/>
      <c r="I657" s="71"/>
      <c r="J657" s="71"/>
      <c r="K657" s="70"/>
      <c r="L657" s="70"/>
      <c r="M657" s="70"/>
      <c r="N657" s="70"/>
      <c r="O657" s="72"/>
      <c r="P657" s="73"/>
      <c r="Q657" s="32"/>
      <c r="R657" s="69"/>
      <c r="S657" s="69"/>
      <c r="T657" s="69"/>
      <c r="U657" s="69"/>
      <c r="V657" s="69"/>
      <c r="W657" s="69"/>
      <c r="X657" s="69"/>
      <c r="Y657" s="69"/>
      <c r="Z657" s="69"/>
    </row>
    <row r="658" spans="1:26" ht="12.75" customHeight="1">
      <c r="A658" s="69"/>
      <c r="B658" s="69"/>
      <c r="C658" s="69"/>
      <c r="D658" s="69"/>
      <c r="E658" s="69"/>
      <c r="F658" s="69"/>
      <c r="G658" s="71"/>
      <c r="H658" s="71"/>
      <c r="I658" s="71"/>
      <c r="J658" s="71"/>
      <c r="K658" s="70"/>
      <c r="L658" s="70"/>
      <c r="M658" s="70"/>
      <c r="N658" s="70"/>
      <c r="O658" s="72"/>
      <c r="P658" s="73"/>
      <c r="Q658" s="32"/>
      <c r="R658" s="69"/>
      <c r="S658" s="69"/>
      <c r="T658" s="69"/>
      <c r="U658" s="69"/>
      <c r="V658" s="69"/>
      <c r="W658" s="69"/>
      <c r="X658" s="69"/>
      <c r="Y658" s="69"/>
      <c r="Z658" s="69"/>
    </row>
    <row r="659" spans="1:26" ht="12.75" customHeight="1">
      <c r="A659" s="69"/>
      <c r="B659" s="69"/>
      <c r="C659" s="69"/>
      <c r="D659" s="69"/>
      <c r="E659" s="69"/>
      <c r="F659" s="69"/>
      <c r="G659" s="71"/>
      <c r="H659" s="71"/>
      <c r="I659" s="71"/>
      <c r="J659" s="71"/>
      <c r="K659" s="70"/>
      <c r="L659" s="70"/>
      <c r="M659" s="70"/>
      <c r="N659" s="70"/>
      <c r="O659" s="72"/>
      <c r="P659" s="73"/>
      <c r="Q659" s="32"/>
      <c r="R659" s="69"/>
      <c r="S659" s="69"/>
      <c r="T659" s="69"/>
      <c r="U659" s="69"/>
      <c r="V659" s="69"/>
      <c r="W659" s="69"/>
      <c r="X659" s="69"/>
      <c r="Y659" s="69"/>
      <c r="Z659" s="69"/>
    </row>
    <row r="660" spans="1:26" ht="12.75" customHeight="1">
      <c r="A660" s="69"/>
      <c r="B660" s="69"/>
      <c r="C660" s="69"/>
      <c r="D660" s="69"/>
      <c r="E660" s="69"/>
      <c r="F660" s="69"/>
      <c r="G660" s="71"/>
      <c r="H660" s="71"/>
      <c r="I660" s="71"/>
      <c r="J660" s="71"/>
      <c r="K660" s="70"/>
      <c r="L660" s="70"/>
      <c r="M660" s="70"/>
      <c r="N660" s="70"/>
      <c r="O660" s="72"/>
      <c r="P660" s="73"/>
      <c r="Q660" s="32"/>
      <c r="R660" s="69"/>
      <c r="S660" s="69"/>
      <c r="T660" s="69"/>
      <c r="U660" s="69"/>
      <c r="V660" s="69"/>
      <c r="W660" s="69"/>
      <c r="X660" s="69"/>
      <c r="Y660" s="69"/>
      <c r="Z660" s="69"/>
    </row>
    <row r="661" spans="1:26" ht="12.75" customHeight="1">
      <c r="A661" s="69"/>
      <c r="B661" s="69"/>
      <c r="C661" s="69"/>
      <c r="D661" s="69"/>
      <c r="E661" s="69"/>
      <c r="F661" s="69"/>
      <c r="G661" s="71"/>
      <c r="H661" s="71"/>
      <c r="I661" s="71"/>
      <c r="J661" s="71"/>
      <c r="K661" s="70"/>
      <c r="L661" s="70"/>
      <c r="M661" s="70"/>
      <c r="N661" s="70"/>
      <c r="O661" s="72"/>
      <c r="P661" s="73"/>
      <c r="Q661" s="32"/>
      <c r="R661" s="69"/>
      <c r="S661" s="69"/>
      <c r="T661" s="69"/>
      <c r="U661" s="69"/>
      <c r="V661" s="69"/>
      <c r="W661" s="69"/>
      <c r="X661" s="69"/>
      <c r="Y661" s="69"/>
      <c r="Z661" s="69"/>
    </row>
    <row r="662" spans="1:26" ht="12.75" customHeight="1">
      <c r="A662" s="69"/>
      <c r="B662" s="69"/>
      <c r="C662" s="69"/>
      <c r="D662" s="69"/>
      <c r="E662" s="69"/>
      <c r="F662" s="69"/>
      <c r="G662" s="71"/>
      <c r="H662" s="71"/>
      <c r="I662" s="71"/>
      <c r="J662" s="71"/>
      <c r="K662" s="70"/>
      <c r="L662" s="70"/>
      <c r="M662" s="70"/>
      <c r="N662" s="70"/>
      <c r="O662" s="72"/>
      <c r="P662" s="73"/>
      <c r="Q662" s="32"/>
      <c r="R662" s="69"/>
      <c r="S662" s="69"/>
      <c r="T662" s="69"/>
      <c r="U662" s="69"/>
      <c r="V662" s="69"/>
      <c r="W662" s="69"/>
      <c r="X662" s="69"/>
      <c r="Y662" s="69"/>
      <c r="Z662" s="69"/>
    </row>
    <row r="663" spans="1:26" ht="12.75" customHeight="1">
      <c r="A663" s="69"/>
      <c r="B663" s="69"/>
      <c r="C663" s="69"/>
      <c r="D663" s="69"/>
      <c r="E663" s="69"/>
      <c r="F663" s="69"/>
      <c r="G663" s="71"/>
      <c r="H663" s="71"/>
      <c r="I663" s="71"/>
      <c r="J663" s="71"/>
      <c r="K663" s="70"/>
      <c r="L663" s="70"/>
      <c r="M663" s="70"/>
      <c r="N663" s="70"/>
      <c r="O663" s="72"/>
      <c r="P663" s="73"/>
      <c r="Q663" s="32"/>
      <c r="R663" s="69"/>
      <c r="S663" s="69"/>
      <c r="T663" s="69"/>
      <c r="U663" s="69"/>
      <c r="V663" s="69"/>
      <c r="W663" s="69"/>
      <c r="X663" s="69"/>
      <c r="Y663" s="69"/>
      <c r="Z663" s="69"/>
    </row>
    <row r="664" spans="1:26" ht="12.75" customHeight="1">
      <c r="A664" s="69"/>
      <c r="B664" s="69"/>
      <c r="C664" s="69"/>
      <c r="D664" s="69"/>
      <c r="E664" s="69"/>
      <c r="F664" s="69"/>
      <c r="G664" s="71"/>
      <c r="H664" s="71"/>
      <c r="I664" s="71"/>
      <c r="J664" s="71"/>
      <c r="K664" s="70"/>
      <c r="L664" s="70"/>
      <c r="M664" s="70"/>
      <c r="N664" s="70"/>
      <c r="O664" s="72"/>
      <c r="P664" s="73"/>
      <c r="Q664" s="32"/>
      <c r="R664" s="69"/>
      <c r="S664" s="69"/>
      <c r="T664" s="69"/>
      <c r="U664" s="69"/>
      <c r="V664" s="69"/>
      <c r="W664" s="69"/>
      <c r="X664" s="69"/>
      <c r="Y664" s="69"/>
      <c r="Z664" s="69"/>
    </row>
    <row r="665" spans="1:26" ht="12.75" customHeight="1">
      <c r="A665" s="69"/>
      <c r="B665" s="69"/>
      <c r="C665" s="69"/>
      <c r="D665" s="69"/>
      <c r="E665" s="69"/>
      <c r="F665" s="69"/>
      <c r="G665" s="71"/>
      <c r="H665" s="71"/>
      <c r="I665" s="71"/>
      <c r="J665" s="71"/>
      <c r="K665" s="70"/>
      <c r="L665" s="70"/>
      <c r="M665" s="70"/>
      <c r="N665" s="70"/>
      <c r="O665" s="72"/>
      <c r="P665" s="73"/>
      <c r="Q665" s="32"/>
      <c r="R665" s="69"/>
      <c r="S665" s="69"/>
      <c r="T665" s="69"/>
      <c r="U665" s="69"/>
      <c r="V665" s="69"/>
      <c r="W665" s="69"/>
      <c r="X665" s="69"/>
      <c r="Y665" s="69"/>
      <c r="Z665" s="69"/>
    </row>
    <row r="666" spans="1:26" ht="12.75" customHeight="1">
      <c r="A666" s="69"/>
      <c r="B666" s="69"/>
      <c r="C666" s="69"/>
      <c r="D666" s="69"/>
      <c r="E666" s="69"/>
      <c r="F666" s="69"/>
      <c r="G666" s="71"/>
      <c r="H666" s="71"/>
      <c r="I666" s="71"/>
      <c r="J666" s="71"/>
      <c r="K666" s="70"/>
      <c r="L666" s="70"/>
      <c r="M666" s="70"/>
      <c r="N666" s="70"/>
      <c r="O666" s="72"/>
      <c r="P666" s="73"/>
      <c r="Q666" s="32"/>
      <c r="R666" s="69"/>
      <c r="S666" s="69"/>
      <c r="T666" s="69"/>
      <c r="U666" s="69"/>
      <c r="V666" s="69"/>
      <c r="W666" s="69"/>
      <c r="X666" s="69"/>
      <c r="Y666" s="69"/>
      <c r="Z666" s="69"/>
    </row>
    <row r="667" spans="1:26" ht="12.75" customHeight="1">
      <c r="A667" s="69"/>
      <c r="B667" s="69"/>
      <c r="C667" s="69"/>
      <c r="D667" s="69"/>
      <c r="E667" s="69"/>
      <c r="F667" s="69"/>
      <c r="G667" s="71"/>
      <c r="H667" s="71"/>
      <c r="I667" s="71"/>
      <c r="J667" s="71"/>
      <c r="K667" s="70"/>
      <c r="L667" s="70"/>
      <c r="M667" s="70"/>
      <c r="N667" s="70"/>
      <c r="O667" s="72"/>
      <c r="P667" s="73"/>
      <c r="Q667" s="32"/>
      <c r="R667" s="69"/>
      <c r="S667" s="69"/>
      <c r="T667" s="69"/>
      <c r="U667" s="69"/>
      <c r="V667" s="69"/>
      <c r="W667" s="69"/>
      <c r="X667" s="69"/>
      <c r="Y667" s="69"/>
      <c r="Z667" s="69"/>
    </row>
    <row r="668" spans="1:26" ht="12.75" customHeight="1">
      <c r="A668" s="69"/>
      <c r="B668" s="69"/>
      <c r="C668" s="69"/>
      <c r="D668" s="69"/>
      <c r="E668" s="69"/>
      <c r="F668" s="69"/>
      <c r="G668" s="71"/>
      <c r="H668" s="71"/>
      <c r="I668" s="71"/>
      <c r="J668" s="71"/>
      <c r="K668" s="70"/>
      <c r="L668" s="70"/>
      <c r="M668" s="70"/>
      <c r="N668" s="70"/>
      <c r="O668" s="72"/>
      <c r="P668" s="73"/>
      <c r="Q668" s="32"/>
      <c r="R668" s="69"/>
      <c r="S668" s="69"/>
      <c r="T668" s="69"/>
      <c r="U668" s="69"/>
      <c r="V668" s="69"/>
      <c r="W668" s="69"/>
      <c r="X668" s="69"/>
      <c r="Y668" s="69"/>
      <c r="Z668" s="69"/>
    </row>
    <row r="669" spans="1:26" ht="12.75" customHeight="1">
      <c r="A669" s="69"/>
      <c r="B669" s="69"/>
      <c r="C669" s="69"/>
      <c r="D669" s="69"/>
      <c r="E669" s="69"/>
      <c r="F669" s="69"/>
      <c r="G669" s="71"/>
      <c r="H669" s="71"/>
      <c r="I669" s="71"/>
      <c r="J669" s="71"/>
      <c r="K669" s="70"/>
      <c r="L669" s="70"/>
      <c r="M669" s="70"/>
      <c r="N669" s="70"/>
      <c r="O669" s="72"/>
      <c r="P669" s="73"/>
      <c r="Q669" s="32"/>
      <c r="R669" s="69"/>
      <c r="S669" s="69"/>
      <c r="T669" s="69"/>
      <c r="U669" s="69"/>
      <c r="V669" s="69"/>
      <c r="W669" s="69"/>
      <c r="X669" s="69"/>
      <c r="Y669" s="69"/>
      <c r="Z669" s="69"/>
    </row>
    <row r="670" spans="1:26" ht="12.75" customHeight="1">
      <c r="A670" s="69"/>
      <c r="B670" s="69"/>
      <c r="C670" s="69"/>
      <c r="D670" s="69"/>
      <c r="E670" s="69"/>
      <c r="F670" s="69"/>
      <c r="G670" s="71"/>
      <c r="H670" s="71"/>
      <c r="I670" s="71"/>
      <c r="J670" s="71"/>
      <c r="K670" s="70"/>
      <c r="L670" s="70"/>
      <c r="M670" s="70"/>
      <c r="N670" s="70"/>
      <c r="O670" s="72"/>
      <c r="P670" s="73"/>
      <c r="Q670" s="32"/>
      <c r="R670" s="69"/>
      <c r="S670" s="69"/>
      <c r="T670" s="69"/>
      <c r="U670" s="69"/>
      <c r="V670" s="69"/>
      <c r="W670" s="69"/>
      <c r="X670" s="69"/>
      <c r="Y670" s="69"/>
      <c r="Z670" s="69"/>
    </row>
    <row r="671" spans="1:26" ht="12.75" customHeight="1">
      <c r="A671" s="69"/>
      <c r="B671" s="69"/>
      <c r="C671" s="69"/>
      <c r="D671" s="69"/>
      <c r="E671" s="69"/>
      <c r="F671" s="69"/>
      <c r="G671" s="71"/>
      <c r="H671" s="71"/>
      <c r="I671" s="71"/>
      <c r="J671" s="71"/>
      <c r="K671" s="70"/>
      <c r="L671" s="70"/>
      <c r="M671" s="70"/>
      <c r="N671" s="70"/>
      <c r="O671" s="72"/>
      <c r="P671" s="73"/>
      <c r="Q671" s="32"/>
      <c r="R671" s="69"/>
      <c r="S671" s="69"/>
      <c r="T671" s="69"/>
      <c r="U671" s="69"/>
      <c r="V671" s="69"/>
      <c r="W671" s="69"/>
      <c r="X671" s="69"/>
      <c r="Y671" s="69"/>
      <c r="Z671" s="69"/>
    </row>
    <row r="672" spans="1:26" ht="12.75" customHeight="1">
      <c r="A672" s="69"/>
      <c r="B672" s="69"/>
      <c r="C672" s="69"/>
      <c r="D672" s="69"/>
      <c r="E672" s="69"/>
      <c r="F672" s="69"/>
      <c r="G672" s="71"/>
      <c r="H672" s="71"/>
      <c r="I672" s="71"/>
      <c r="J672" s="71"/>
      <c r="K672" s="70"/>
      <c r="L672" s="70"/>
      <c r="M672" s="70"/>
      <c r="N672" s="70"/>
      <c r="O672" s="72"/>
      <c r="P672" s="73"/>
      <c r="Q672" s="32"/>
      <c r="R672" s="69"/>
      <c r="S672" s="69"/>
      <c r="T672" s="69"/>
      <c r="U672" s="69"/>
      <c r="V672" s="69"/>
      <c r="W672" s="69"/>
      <c r="X672" s="69"/>
      <c r="Y672" s="69"/>
      <c r="Z672" s="69"/>
    </row>
    <row r="673" spans="1:26" ht="12.75" customHeight="1">
      <c r="A673" s="69"/>
      <c r="B673" s="69"/>
      <c r="C673" s="69"/>
      <c r="D673" s="69"/>
      <c r="E673" s="69"/>
      <c r="F673" s="69"/>
      <c r="G673" s="71"/>
      <c r="H673" s="71"/>
      <c r="I673" s="71"/>
      <c r="J673" s="71"/>
      <c r="K673" s="70"/>
      <c r="L673" s="70"/>
      <c r="M673" s="70"/>
      <c r="N673" s="70"/>
      <c r="O673" s="72"/>
      <c r="P673" s="73"/>
      <c r="Q673" s="32"/>
      <c r="R673" s="69"/>
      <c r="S673" s="69"/>
      <c r="T673" s="69"/>
      <c r="U673" s="69"/>
      <c r="V673" s="69"/>
      <c r="W673" s="69"/>
      <c r="X673" s="69"/>
      <c r="Y673" s="69"/>
      <c r="Z673" s="69"/>
    </row>
    <row r="674" spans="1:26" ht="12.75" customHeight="1">
      <c r="A674" s="69"/>
      <c r="B674" s="69"/>
      <c r="C674" s="69"/>
      <c r="D674" s="69"/>
      <c r="E674" s="69"/>
      <c r="F674" s="69"/>
      <c r="G674" s="71"/>
      <c r="H674" s="71"/>
      <c r="I674" s="71"/>
      <c r="J674" s="71"/>
      <c r="K674" s="70"/>
      <c r="L674" s="70"/>
      <c r="M674" s="70"/>
      <c r="N674" s="70"/>
      <c r="O674" s="72"/>
      <c r="P674" s="73"/>
      <c r="Q674" s="32"/>
      <c r="R674" s="69"/>
      <c r="S674" s="69"/>
      <c r="T674" s="69"/>
      <c r="U674" s="69"/>
      <c r="V674" s="69"/>
      <c r="W674" s="69"/>
      <c r="X674" s="69"/>
      <c r="Y674" s="69"/>
      <c r="Z674" s="69"/>
    </row>
    <row r="675" spans="1:26" ht="12.75" customHeight="1">
      <c r="A675" s="69"/>
      <c r="B675" s="69"/>
      <c r="C675" s="69"/>
      <c r="D675" s="69"/>
      <c r="E675" s="69"/>
      <c r="F675" s="69"/>
      <c r="G675" s="71"/>
      <c r="H675" s="71"/>
      <c r="I675" s="71"/>
      <c r="J675" s="71"/>
      <c r="K675" s="70"/>
      <c r="L675" s="70"/>
      <c r="M675" s="70"/>
      <c r="N675" s="70"/>
      <c r="O675" s="72"/>
      <c r="P675" s="73"/>
      <c r="Q675" s="32"/>
      <c r="R675" s="69"/>
      <c r="S675" s="69"/>
      <c r="T675" s="69"/>
      <c r="U675" s="69"/>
      <c r="V675" s="69"/>
      <c r="W675" s="69"/>
      <c r="X675" s="69"/>
      <c r="Y675" s="69"/>
      <c r="Z675" s="69"/>
    </row>
    <row r="676" spans="1:26" ht="12.75" customHeight="1">
      <c r="A676" s="69"/>
      <c r="B676" s="69"/>
      <c r="C676" s="69"/>
      <c r="D676" s="69"/>
      <c r="E676" s="69"/>
      <c r="F676" s="69"/>
      <c r="G676" s="71"/>
      <c r="H676" s="71"/>
      <c r="I676" s="71"/>
      <c r="J676" s="71"/>
      <c r="K676" s="70"/>
      <c r="L676" s="70"/>
      <c r="M676" s="70"/>
      <c r="N676" s="70"/>
      <c r="O676" s="72"/>
      <c r="P676" s="73"/>
      <c r="Q676" s="32"/>
      <c r="R676" s="69"/>
      <c r="S676" s="69"/>
      <c r="T676" s="69"/>
      <c r="U676" s="69"/>
      <c r="V676" s="69"/>
      <c r="W676" s="69"/>
      <c r="X676" s="69"/>
      <c r="Y676" s="69"/>
      <c r="Z676" s="69"/>
    </row>
    <row r="677" spans="1:26" ht="12.75" customHeight="1">
      <c r="A677" s="69"/>
      <c r="B677" s="69"/>
      <c r="C677" s="69"/>
      <c r="D677" s="69"/>
      <c r="E677" s="69"/>
      <c r="F677" s="69"/>
      <c r="G677" s="71"/>
      <c r="H677" s="71"/>
      <c r="I677" s="71"/>
      <c r="J677" s="71"/>
      <c r="K677" s="70"/>
      <c r="L677" s="70"/>
      <c r="M677" s="70"/>
      <c r="N677" s="70"/>
      <c r="O677" s="72"/>
      <c r="P677" s="73"/>
      <c r="Q677" s="32"/>
      <c r="R677" s="69"/>
      <c r="S677" s="69"/>
      <c r="T677" s="69"/>
      <c r="U677" s="69"/>
      <c r="V677" s="69"/>
      <c r="W677" s="69"/>
      <c r="X677" s="69"/>
      <c r="Y677" s="69"/>
      <c r="Z677" s="69"/>
    </row>
    <row r="678" spans="1:26" ht="12.75" customHeight="1">
      <c r="A678" s="69"/>
      <c r="B678" s="69"/>
      <c r="C678" s="69"/>
      <c r="D678" s="69"/>
      <c r="E678" s="69"/>
      <c r="F678" s="69"/>
      <c r="G678" s="71"/>
      <c r="H678" s="71"/>
      <c r="I678" s="71"/>
      <c r="J678" s="71"/>
      <c r="K678" s="70"/>
      <c r="L678" s="70"/>
      <c r="M678" s="70"/>
      <c r="N678" s="70"/>
      <c r="O678" s="72"/>
      <c r="P678" s="73"/>
      <c r="Q678" s="32"/>
      <c r="R678" s="69"/>
      <c r="S678" s="69"/>
      <c r="T678" s="69"/>
      <c r="U678" s="69"/>
      <c r="V678" s="69"/>
      <c r="W678" s="69"/>
      <c r="X678" s="69"/>
      <c r="Y678" s="69"/>
      <c r="Z678" s="69"/>
    </row>
    <row r="679" spans="1:26" ht="12.75" customHeight="1">
      <c r="A679" s="69"/>
      <c r="B679" s="69"/>
      <c r="C679" s="69"/>
      <c r="D679" s="69"/>
      <c r="E679" s="69"/>
      <c r="F679" s="69"/>
      <c r="G679" s="71"/>
      <c r="H679" s="71"/>
      <c r="I679" s="71"/>
      <c r="J679" s="71"/>
      <c r="K679" s="70"/>
      <c r="L679" s="70"/>
      <c r="M679" s="70"/>
      <c r="N679" s="70"/>
      <c r="O679" s="72"/>
      <c r="P679" s="73"/>
      <c r="Q679" s="32"/>
      <c r="R679" s="69"/>
      <c r="S679" s="69"/>
      <c r="T679" s="69"/>
      <c r="U679" s="69"/>
      <c r="V679" s="69"/>
      <c r="W679" s="69"/>
      <c r="X679" s="69"/>
      <c r="Y679" s="69"/>
      <c r="Z679" s="69"/>
    </row>
    <row r="680" spans="1:26" ht="12.75" customHeight="1">
      <c r="A680" s="69"/>
      <c r="B680" s="69"/>
      <c r="C680" s="69"/>
      <c r="D680" s="69"/>
      <c r="E680" s="69"/>
      <c r="F680" s="69"/>
      <c r="G680" s="71"/>
      <c r="H680" s="71"/>
      <c r="I680" s="71"/>
      <c r="J680" s="71"/>
      <c r="K680" s="70"/>
      <c r="L680" s="70"/>
      <c r="M680" s="70"/>
      <c r="N680" s="70"/>
      <c r="O680" s="72"/>
      <c r="P680" s="73"/>
      <c r="Q680" s="32"/>
      <c r="R680" s="69"/>
      <c r="S680" s="69"/>
      <c r="T680" s="69"/>
      <c r="U680" s="69"/>
      <c r="V680" s="69"/>
      <c r="W680" s="69"/>
      <c r="X680" s="69"/>
      <c r="Y680" s="69"/>
      <c r="Z680" s="69"/>
    </row>
    <row r="681" spans="1:26" ht="12.75" customHeight="1">
      <c r="A681" s="69"/>
      <c r="B681" s="69"/>
      <c r="C681" s="69"/>
      <c r="D681" s="69"/>
      <c r="E681" s="69"/>
      <c r="F681" s="69"/>
      <c r="G681" s="71"/>
      <c r="H681" s="71"/>
      <c r="I681" s="71"/>
      <c r="J681" s="71"/>
      <c r="K681" s="70"/>
      <c r="L681" s="70"/>
      <c r="M681" s="70"/>
      <c r="N681" s="70"/>
      <c r="O681" s="72"/>
      <c r="P681" s="73"/>
      <c r="Q681" s="32"/>
      <c r="R681" s="69"/>
      <c r="S681" s="69"/>
      <c r="T681" s="69"/>
      <c r="U681" s="69"/>
      <c r="V681" s="69"/>
      <c r="W681" s="69"/>
      <c r="X681" s="69"/>
      <c r="Y681" s="69"/>
      <c r="Z681" s="69"/>
    </row>
    <row r="682" spans="1:26" ht="12.75" customHeight="1">
      <c r="A682" s="69"/>
      <c r="B682" s="69"/>
      <c r="C682" s="69"/>
      <c r="D682" s="69"/>
      <c r="E682" s="69"/>
      <c r="F682" s="69"/>
      <c r="G682" s="71"/>
      <c r="H682" s="71"/>
      <c r="I682" s="71"/>
      <c r="J682" s="71"/>
      <c r="K682" s="70"/>
      <c r="L682" s="70"/>
      <c r="M682" s="70"/>
      <c r="N682" s="70"/>
      <c r="O682" s="72"/>
      <c r="P682" s="73"/>
      <c r="Q682" s="32"/>
      <c r="R682" s="69"/>
      <c r="S682" s="69"/>
      <c r="T682" s="69"/>
      <c r="U682" s="69"/>
      <c r="V682" s="69"/>
      <c r="W682" s="69"/>
      <c r="X682" s="69"/>
      <c r="Y682" s="69"/>
      <c r="Z682" s="69"/>
    </row>
    <row r="683" spans="1:26" ht="12.75" customHeight="1">
      <c r="A683" s="69"/>
      <c r="B683" s="69"/>
      <c r="C683" s="69"/>
      <c r="D683" s="69"/>
      <c r="E683" s="69"/>
      <c r="F683" s="69"/>
      <c r="G683" s="71"/>
      <c r="H683" s="71"/>
      <c r="I683" s="71"/>
      <c r="J683" s="71"/>
      <c r="K683" s="70"/>
      <c r="L683" s="70"/>
      <c r="M683" s="70"/>
      <c r="N683" s="70"/>
      <c r="O683" s="72"/>
      <c r="P683" s="73"/>
      <c r="Q683" s="32"/>
      <c r="R683" s="69"/>
      <c r="S683" s="69"/>
      <c r="T683" s="69"/>
      <c r="U683" s="69"/>
      <c r="V683" s="69"/>
      <c r="W683" s="69"/>
      <c r="X683" s="69"/>
      <c r="Y683" s="69"/>
      <c r="Z683" s="69"/>
    </row>
    <row r="684" spans="1:26" ht="12.75" customHeight="1">
      <c r="A684" s="69"/>
      <c r="B684" s="69"/>
      <c r="C684" s="69"/>
      <c r="D684" s="69"/>
      <c r="E684" s="69"/>
      <c r="F684" s="69"/>
      <c r="G684" s="71"/>
      <c r="H684" s="71"/>
      <c r="I684" s="71"/>
      <c r="J684" s="71"/>
      <c r="K684" s="70"/>
      <c r="L684" s="70"/>
      <c r="M684" s="70"/>
      <c r="N684" s="70"/>
      <c r="O684" s="72"/>
      <c r="P684" s="73"/>
      <c r="Q684" s="32"/>
      <c r="R684" s="69"/>
      <c r="S684" s="69"/>
      <c r="T684" s="69"/>
      <c r="U684" s="69"/>
      <c r="V684" s="69"/>
      <c r="W684" s="69"/>
      <c r="X684" s="69"/>
      <c r="Y684" s="69"/>
      <c r="Z684" s="69"/>
    </row>
    <row r="685" spans="1:26" ht="12.75" customHeight="1">
      <c r="A685" s="69"/>
      <c r="B685" s="69"/>
      <c r="C685" s="69"/>
      <c r="D685" s="69"/>
      <c r="E685" s="69"/>
      <c r="F685" s="69"/>
      <c r="G685" s="71"/>
      <c r="H685" s="71"/>
      <c r="I685" s="71"/>
      <c r="J685" s="71"/>
      <c r="K685" s="70"/>
      <c r="L685" s="70"/>
      <c r="M685" s="70"/>
      <c r="N685" s="70"/>
      <c r="O685" s="72"/>
      <c r="P685" s="73"/>
      <c r="Q685" s="32"/>
      <c r="R685" s="69"/>
      <c r="S685" s="69"/>
      <c r="T685" s="69"/>
      <c r="U685" s="69"/>
      <c r="V685" s="69"/>
      <c r="W685" s="69"/>
      <c r="X685" s="69"/>
      <c r="Y685" s="69"/>
      <c r="Z685" s="69"/>
    </row>
    <row r="686" spans="1:26" ht="12.75" customHeight="1">
      <c r="A686" s="69"/>
      <c r="B686" s="69"/>
      <c r="C686" s="69"/>
      <c r="D686" s="69"/>
      <c r="E686" s="69"/>
      <c r="F686" s="69"/>
      <c r="G686" s="71"/>
      <c r="H686" s="71"/>
      <c r="I686" s="71"/>
      <c r="J686" s="71"/>
      <c r="K686" s="70"/>
      <c r="L686" s="70"/>
      <c r="M686" s="70"/>
      <c r="N686" s="70"/>
      <c r="O686" s="72"/>
      <c r="P686" s="73"/>
      <c r="Q686" s="32"/>
      <c r="R686" s="69"/>
      <c r="S686" s="69"/>
      <c r="T686" s="69"/>
      <c r="U686" s="69"/>
      <c r="V686" s="69"/>
      <c r="W686" s="69"/>
      <c r="X686" s="69"/>
      <c r="Y686" s="69"/>
      <c r="Z686" s="69"/>
    </row>
    <row r="687" spans="1:26" ht="12.75" customHeight="1">
      <c r="A687" s="69"/>
      <c r="B687" s="69"/>
      <c r="C687" s="69"/>
      <c r="D687" s="69"/>
      <c r="E687" s="69"/>
      <c r="F687" s="69"/>
      <c r="G687" s="71"/>
      <c r="H687" s="71"/>
      <c r="I687" s="71"/>
      <c r="J687" s="71"/>
      <c r="K687" s="70"/>
      <c r="L687" s="70"/>
      <c r="M687" s="70"/>
      <c r="N687" s="70"/>
      <c r="O687" s="72"/>
      <c r="P687" s="73"/>
      <c r="Q687" s="32"/>
      <c r="R687" s="69"/>
      <c r="S687" s="69"/>
      <c r="T687" s="69"/>
      <c r="U687" s="69"/>
      <c r="V687" s="69"/>
      <c r="W687" s="69"/>
      <c r="X687" s="69"/>
      <c r="Y687" s="69"/>
      <c r="Z687" s="69"/>
    </row>
    <row r="688" spans="1:26" ht="12.75" customHeight="1">
      <c r="A688" s="69"/>
      <c r="B688" s="69"/>
      <c r="C688" s="69"/>
      <c r="D688" s="69"/>
      <c r="E688" s="69"/>
      <c r="F688" s="69"/>
      <c r="G688" s="71"/>
      <c r="H688" s="71"/>
      <c r="I688" s="71"/>
      <c r="J688" s="71"/>
      <c r="K688" s="70"/>
      <c r="L688" s="70"/>
      <c r="M688" s="70"/>
      <c r="N688" s="70"/>
      <c r="O688" s="72"/>
      <c r="P688" s="73"/>
      <c r="Q688" s="32"/>
      <c r="R688" s="69"/>
      <c r="S688" s="69"/>
      <c r="T688" s="69"/>
      <c r="U688" s="69"/>
      <c r="V688" s="69"/>
      <c r="W688" s="69"/>
      <c r="X688" s="69"/>
      <c r="Y688" s="69"/>
      <c r="Z688" s="69"/>
    </row>
    <row r="689" spans="1:26" ht="12.75" customHeight="1">
      <c r="A689" s="69"/>
      <c r="B689" s="69"/>
      <c r="C689" s="69"/>
      <c r="D689" s="69"/>
      <c r="E689" s="69"/>
      <c r="F689" s="69"/>
      <c r="G689" s="71"/>
      <c r="H689" s="71"/>
      <c r="I689" s="71"/>
      <c r="J689" s="71"/>
      <c r="K689" s="70"/>
      <c r="L689" s="70"/>
      <c r="M689" s="70"/>
      <c r="N689" s="70"/>
      <c r="O689" s="72"/>
      <c r="P689" s="73"/>
      <c r="Q689" s="32"/>
      <c r="R689" s="69"/>
      <c r="S689" s="69"/>
      <c r="T689" s="69"/>
      <c r="U689" s="69"/>
      <c r="V689" s="69"/>
      <c r="W689" s="69"/>
      <c r="X689" s="69"/>
      <c r="Y689" s="69"/>
      <c r="Z689" s="69"/>
    </row>
    <row r="690" spans="1:26" ht="12.75" customHeight="1">
      <c r="A690" s="69"/>
      <c r="B690" s="69"/>
      <c r="C690" s="69"/>
      <c r="D690" s="69"/>
      <c r="E690" s="69"/>
      <c r="F690" s="69"/>
      <c r="G690" s="71"/>
      <c r="H690" s="71"/>
      <c r="I690" s="71"/>
      <c r="J690" s="71"/>
      <c r="K690" s="70"/>
      <c r="L690" s="70"/>
      <c r="M690" s="70"/>
      <c r="N690" s="70"/>
      <c r="O690" s="72"/>
      <c r="P690" s="73"/>
      <c r="Q690" s="32"/>
      <c r="R690" s="69"/>
      <c r="S690" s="69"/>
      <c r="T690" s="69"/>
      <c r="U690" s="69"/>
      <c r="V690" s="69"/>
      <c r="W690" s="69"/>
      <c r="X690" s="69"/>
      <c r="Y690" s="69"/>
      <c r="Z690" s="69"/>
    </row>
    <row r="691" spans="1:26" ht="12.75" customHeight="1">
      <c r="A691" s="69"/>
      <c r="B691" s="69"/>
      <c r="C691" s="69"/>
      <c r="D691" s="69"/>
      <c r="E691" s="69"/>
      <c r="F691" s="69"/>
      <c r="G691" s="71"/>
      <c r="H691" s="71"/>
      <c r="I691" s="71"/>
      <c r="J691" s="71"/>
      <c r="K691" s="70"/>
      <c r="L691" s="70"/>
      <c r="M691" s="70"/>
      <c r="N691" s="70"/>
      <c r="O691" s="72"/>
      <c r="P691" s="73"/>
      <c r="Q691" s="32"/>
      <c r="R691" s="69"/>
      <c r="S691" s="69"/>
      <c r="T691" s="69"/>
      <c r="U691" s="69"/>
      <c r="V691" s="69"/>
      <c r="W691" s="69"/>
      <c r="X691" s="69"/>
      <c r="Y691" s="69"/>
      <c r="Z691" s="69"/>
    </row>
    <row r="692" spans="1:26" ht="12.75" customHeight="1">
      <c r="A692" s="69"/>
      <c r="B692" s="69"/>
      <c r="C692" s="69"/>
      <c r="D692" s="69"/>
      <c r="E692" s="69"/>
      <c r="F692" s="69"/>
      <c r="G692" s="71"/>
      <c r="H692" s="71"/>
      <c r="I692" s="71"/>
      <c r="J692" s="71"/>
      <c r="K692" s="70"/>
      <c r="L692" s="70"/>
      <c r="M692" s="70"/>
      <c r="N692" s="70"/>
      <c r="O692" s="72"/>
      <c r="P692" s="73"/>
      <c r="Q692" s="32"/>
      <c r="R692" s="69"/>
      <c r="S692" s="69"/>
      <c r="T692" s="69"/>
      <c r="U692" s="69"/>
      <c r="V692" s="69"/>
      <c r="W692" s="69"/>
      <c r="X692" s="69"/>
      <c r="Y692" s="69"/>
      <c r="Z692" s="69"/>
    </row>
    <row r="693" spans="1:26" ht="12.75" customHeight="1">
      <c r="A693" s="69"/>
      <c r="B693" s="69"/>
      <c r="C693" s="69"/>
      <c r="D693" s="69"/>
      <c r="E693" s="69"/>
      <c r="F693" s="69"/>
      <c r="G693" s="71"/>
      <c r="H693" s="71"/>
      <c r="I693" s="71"/>
      <c r="J693" s="71"/>
      <c r="K693" s="70"/>
      <c r="L693" s="70"/>
      <c r="M693" s="70"/>
      <c r="N693" s="70"/>
      <c r="O693" s="72"/>
      <c r="P693" s="73"/>
      <c r="Q693" s="32"/>
      <c r="R693" s="69"/>
      <c r="S693" s="69"/>
      <c r="T693" s="69"/>
      <c r="U693" s="69"/>
      <c r="V693" s="69"/>
      <c r="W693" s="69"/>
      <c r="X693" s="69"/>
      <c r="Y693" s="69"/>
      <c r="Z693" s="69"/>
    </row>
    <row r="694" spans="1:26" ht="12.75" customHeight="1">
      <c r="A694" s="69"/>
      <c r="B694" s="69"/>
      <c r="C694" s="69"/>
      <c r="D694" s="69"/>
      <c r="E694" s="69"/>
      <c r="F694" s="69"/>
      <c r="G694" s="71"/>
      <c r="H694" s="71"/>
      <c r="I694" s="71"/>
      <c r="J694" s="71"/>
      <c r="K694" s="70"/>
      <c r="L694" s="70"/>
      <c r="M694" s="70"/>
      <c r="N694" s="70"/>
      <c r="O694" s="72"/>
      <c r="P694" s="73"/>
      <c r="Q694" s="32"/>
      <c r="R694" s="69"/>
      <c r="S694" s="69"/>
      <c r="T694" s="69"/>
      <c r="U694" s="69"/>
      <c r="V694" s="69"/>
      <c r="W694" s="69"/>
      <c r="X694" s="69"/>
      <c r="Y694" s="69"/>
      <c r="Z694" s="69"/>
    </row>
    <row r="695" spans="1:26" ht="12.75" customHeight="1">
      <c r="A695" s="69"/>
      <c r="B695" s="69"/>
      <c r="C695" s="69"/>
      <c r="D695" s="69"/>
      <c r="E695" s="69"/>
      <c r="F695" s="69"/>
      <c r="G695" s="71"/>
      <c r="H695" s="71"/>
      <c r="I695" s="71"/>
      <c r="J695" s="71"/>
      <c r="K695" s="70"/>
      <c r="L695" s="70"/>
      <c r="M695" s="70"/>
      <c r="N695" s="70"/>
      <c r="O695" s="72"/>
      <c r="P695" s="73"/>
      <c r="Q695" s="32"/>
      <c r="R695" s="69"/>
      <c r="S695" s="69"/>
      <c r="T695" s="69"/>
      <c r="U695" s="69"/>
      <c r="V695" s="69"/>
      <c r="W695" s="69"/>
      <c r="X695" s="69"/>
      <c r="Y695" s="69"/>
      <c r="Z695" s="69"/>
    </row>
    <row r="696" spans="1:26" ht="12.75" customHeight="1">
      <c r="A696" s="69"/>
      <c r="B696" s="69"/>
      <c r="C696" s="69"/>
      <c r="D696" s="69"/>
      <c r="E696" s="69"/>
      <c r="F696" s="69"/>
      <c r="G696" s="71"/>
      <c r="H696" s="71"/>
      <c r="I696" s="71"/>
      <c r="J696" s="71"/>
      <c r="K696" s="70"/>
      <c r="L696" s="70"/>
      <c r="M696" s="70"/>
      <c r="N696" s="70"/>
      <c r="O696" s="72"/>
      <c r="P696" s="73"/>
      <c r="Q696" s="32"/>
      <c r="R696" s="69"/>
      <c r="S696" s="69"/>
      <c r="T696" s="69"/>
      <c r="U696" s="69"/>
      <c r="V696" s="69"/>
      <c r="W696" s="69"/>
      <c r="X696" s="69"/>
      <c r="Y696" s="69"/>
      <c r="Z696" s="69"/>
    </row>
    <row r="697" spans="1:26" ht="12.75" customHeight="1">
      <c r="A697" s="69"/>
      <c r="B697" s="69"/>
      <c r="C697" s="69"/>
      <c r="D697" s="69"/>
      <c r="E697" s="69"/>
      <c r="F697" s="69"/>
      <c r="G697" s="71"/>
      <c r="H697" s="71"/>
      <c r="I697" s="71"/>
      <c r="J697" s="71"/>
      <c r="K697" s="70"/>
      <c r="L697" s="70"/>
      <c r="M697" s="70"/>
      <c r="N697" s="70"/>
      <c r="O697" s="72"/>
      <c r="P697" s="73"/>
      <c r="Q697" s="32"/>
      <c r="R697" s="69"/>
      <c r="S697" s="69"/>
      <c r="T697" s="69"/>
      <c r="U697" s="69"/>
      <c r="V697" s="69"/>
      <c r="W697" s="69"/>
      <c r="X697" s="69"/>
      <c r="Y697" s="69"/>
      <c r="Z697" s="69"/>
    </row>
    <row r="698" spans="1:26" ht="12.75" customHeight="1">
      <c r="A698" s="69"/>
      <c r="B698" s="69"/>
      <c r="C698" s="69"/>
      <c r="D698" s="69"/>
      <c r="E698" s="69"/>
      <c r="F698" s="69"/>
      <c r="G698" s="71"/>
      <c r="H698" s="71"/>
      <c r="I698" s="71"/>
      <c r="J698" s="71"/>
      <c r="K698" s="70"/>
      <c r="L698" s="70"/>
      <c r="M698" s="70"/>
      <c r="N698" s="70"/>
      <c r="O698" s="72"/>
      <c r="P698" s="73"/>
      <c r="Q698" s="32"/>
      <c r="R698" s="69"/>
      <c r="S698" s="69"/>
      <c r="T698" s="69"/>
      <c r="U698" s="69"/>
      <c r="V698" s="69"/>
      <c r="W698" s="69"/>
      <c r="X698" s="69"/>
      <c r="Y698" s="69"/>
      <c r="Z698" s="69"/>
    </row>
    <row r="699" spans="1:26" ht="12.75" customHeight="1">
      <c r="A699" s="69"/>
      <c r="B699" s="69"/>
      <c r="C699" s="69"/>
      <c r="D699" s="69"/>
      <c r="E699" s="69"/>
      <c r="F699" s="69"/>
      <c r="G699" s="71"/>
      <c r="H699" s="71"/>
      <c r="I699" s="71"/>
      <c r="J699" s="71"/>
      <c r="K699" s="70"/>
      <c r="L699" s="70"/>
      <c r="M699" s="70"/>
      <c r="N699" s="70"/>
      <c r="O699" s="72"/>
      <c r="P699" s="73"/>
      <c r="Q699" s="32"/>
      <c r="R699" s="69"/>
      <c r="S699" s="69"/>
      <c r="T699" s="69"/>
      <c r="U699" s="69"/>
      <c r="V699" s="69"/>
      <c r="W699" s="69"/>
      <c r="X699" s="69"/>
      <c r="Y699" s="69"/>
      <c r="Z699" s="69"/>
    </row>
    <row r="700" spans="1:26" ht="12.75" customHeight="1">
      <c r="A700" s="69"/>
      <c r="B700" s="69"/>
      <c r="C700" s="69"/>
      <c r="D700" s="69"/>
      <c r="E700" s="69"/>
      <c r="F700" s="69"/>
      <c r="G700" s="71"/>
      <c r="H700" s="71"/>
      <c r="I700" s="71"/>
      <c r="J700" s="71"/>
      <c r="K700" s="70"/>
      <c r="L700" s="70"/>
      <c r="M700" s="70"/>
      <c r="N700" s="70"/>
      <c r="O700" s="72"/>
      <c r="P700" s="73"/>
      <c r="Q700" s="32"/>
      <c r="R700" s="69"/>
      <c r="S700" s="69"/>
      <c r="T700" s="69"/>
      <c r="U700" s="69"/>
      <c r="V700" s="69"/>
      <c r="W700" s="69"/>
      <c r="X700" s="69"/>
      <c r="Y700" s="69"/>
      <c r="Z700" s="69"/>
    </row>
    <row r="701" spans="1:26" ht="12.75" customHeight="1">
      <c r="A701" s="69"/>
      <c r="B701" s="69"/>
      <c r="C701" s="69"/>
      <c r="D701" s="69"/>
      <c r="E701" s="69"/>
      <c r="F701" s="69"/>
      <c r="G701" s="71"/>
      <c r="H701" s="71"/>
      <c r="I701" s="71"/>
      <c r="J701" s="71"/>
      <c r="K701" s="70"/>
      <c r="L701" s="70"/>
      <c r="M701" s="70"/>
      <c r="N701" s="70"/>
      <c r="O701" s="72"/>
      <c r="P701" s="73"/>
      <c r="Q701" s="32"/>
      <c r="R701" s="69"/>
      <c r="S701" s="69"/>
      <c r="T701" s="69"/>
      <c r="U701" s="69"/>
      <c r="V701" s="69"/>
      <c r="W701" s="69"/>
      <c r="X701" s="69"/>
      <c r="Y701" s="69"/>
      <c r="Z701" s="69"/>
    </row>
    <row r="702" spans="1:26" ht="12.75" customHeight="1">
      <c r="A702" s="69"/>
      <c r="B702" s="69"/>
      <c r="C702" s="69"/>
      <c r="D702" s="69"/>
      <c r="E702" s="69"/>
      <c r="F702" s="69"/>
      <c r="G702" s="71"/>
      <c r="H702" s="71"/>
      <c r="I702" s="71"/>
      <c r="J702" s="71"/>
      <c r="K702" s="70"/>
      <c r="L702" s="70"/>
      <c r="M702" s="70"/>
      <c r="N702" s="70"/>
      <c r="O702" s="72"/>
      <c r="P702" s="73"/>
      <c r="Q702" s="32"/>
      <c r="R702" s="69"/>
      <c r="S702" s="69"/>
      <c r="T702" s="69"/>
      <c r="U702" s="69"/>
      <c r="V702" s="69"/>
      <c r="W702" s="69"/>
      <c r="X702" s="69"/>
      <c r="Y702" s="69"/>
      <c r="Z702" s="69"/>
    </row>
    <row r="703" spans="1:26" ht="12.75" customHeight="1">
      <c r="A703" s="69"/>
      <c r="B703" s="69"/>
      <c r="C703" s="69"/>
      <c r="D703" s="69"/>
      <c r="E703" s="69"/>
      <c r="F703" s="69"/>
      <c r="G703" s="71"/>
      <c r="H703" s="71"/>
      <c r="I703" s="71"/>
      <c r="J703" s="71"/>
      <c r="K703" s="70"/>
      <c r="L703" s="70"/>
      <c r="M703" s="70"/>
      <c r="N703" s="70"/>
      <c r="O703" s="72"/>
      <c r="P703" s="73"/>
      <c r="Q703" s="32"/>
      <c r="R703" s="69"/>
      <c r="S703" s="69"/>
      <c r="T703" s="69"/>
      <c r="U703" s="69"/>
      <c r="V703" s="69"/>
      <c r="W703" s="69"/>
      <c r="X703" s="69"/>
      <c r="Y703" s="69"/>
      <c r="Z703" s="69"/>
    </row>
    <row r="704" spans="1:26" ht="12.75" customHeight="1">
      <c r="A704" s="69"/>
      <c r="B704" s="69"/>
      <c r="C704" s="69"/>
      <c r="D704" s="69"/>
      <c r="E704" s="69"/>
      <c r="F704" s="69"/>
      <c r="G704" s="71"/>
      <c r="H704" s="71"/>
      <c r="I704" s="71"/>
      <c r="J704" s="71"/>
      <c r="K704" s="70"/>
      <c r="L704" s="70"/>
      <c r="M704" s="70"/>
      <c r="N704" s="70"/>
      <c r="O704" s="72"/>
      <c r="P704" s="73"/>
      <c r="Q704" s="32"/>
      <c r="R704" s="69"/>
      <c r="S704" s="69"/>
      <c r="T704" s="69"/>
      <c r="U704" s="69"/>
      <c r="V704" s="69"/>
      <c r="W704" s="69"/>
      <c r="X704" s="69"/>
      <c r="Y704" s="69"/>
      <c r="Z704" s="69"/>
    </row>
    <row r="705" spans="1:26" ht="12.75" customHeight="1">
      <c r="A705" s="69"/>
      <c r="B705" s="69"/>
      <c r="C705" s="69"/>
      <c r="D705" s="69"/>
      <c r="E705" s="69"/>
      <c r="F705" s="69"/>
      <c r="G705" s="71"/>
      <c r="H705" s="71"/>
      <c r="I705" s="71"/>
      <c r="J705" s="71"/>
      <c r="K705" s="70"/>
      <c r="L705" s="70"/>
      <c r="M705" s="70"/>
      <c r="N705" s="70"/>
      <c r="O705" s="72"/>
      <c r="P705" s="73"/>
      <c r="Q705" s="32"/>
      <c r="R705" s="69"/>
      <c r="S705" s="69"/>
      <c r="T705" s="69"/>
      <c r="U705" s="69"/>
      <c r="V705" s="69"/>
      <c r="W705" s="69"/>
      <c r="X705" s="69"/>
      <c r="Y705" s="69"/>
      <c r="Z705" s="69"/>
    </row>
    <row r="706" spans="1:26" ht="12.75" customHeight="1">
      <c r="A706" s="69"/>
      <c r="B706" s="69"/>
      <c r="C706" s="69"/>
      <c r="D706" s="69"/>
      <c r="E706" s="69"/>
      <c r="F706" s="69"/>
      <c r="G706" s="71"/>
      <c r="H706" s="71"/>
      <c r="I706" s="71"/>
      <c r="J706" s="71"/>
      <c r="K706" s="70"/>
      <c r="L706" s="70"/>
      <c r="M706" s="70"/>
      <c r="N706" s="70"/>
      <c r="O706" s="72"/>
      <c r="P706" s="73"/>
      <c r="Q706" s="32"/>
      <c r="R706" s="69"/>
      <c r="S706" s="69"/>
      <c r="T706" s="69"/>
      <c r="U706" s="69"/>
      <c r="V706" s="69"/>
      <c r="W706" s="69"/>
      <c r="X706" s="69"/>
      <c r="Y706" s="69"/>
      <c r="Z706" s="69"/>
    </row>
    <row r="707" spans="1:26" ht="12.75" customHeight="1">
      <c r="A707" s="69"/>
      <c r="B707" s="69"/>
      <c r="C707" s="69"/>
      <c r="D707" s="69"/>
      <c r="E707" s="69"/>
      <c r="F707" s="69"/>
      <c r="G707" s="71"/>
      <c r="H707" s="71"/>
      <c r="I707" s="71"/>
      <c r="J707" s="71"/>
      <c r="K707" s="70"/>
      <c r="L707" s="70"/>
      <c r="M707" s="70"/>
      <c r="N707" s="70"/>
      <c r="O707" s="72"/>
      <c r="P707" s="73"/>
      <c r="Q707" s="32"/>
      <c r="R707" s="69"/>
      <c r="S707" s="69"/>
      <c r="T707" s="69"/>
      <c r="U707" s="69"/>
      <c r="V707" s="69"/>
      <c r="W707" s="69"/>
      <c r="X707" s="69"/>
      <c r="Y707" s="69"/>
      <c r="Z707" s="69"/>
    </row>
    <row r="708" spans="1:26" ht="12.75" customHeight="1">
      <c r="A708" s="69"/>
      <c r="B708" s="69"/>
      <c r="C708" s="69"/>
      <c r="D708" s="69"/>
      <c r="E708" s="69"/>
      <c r="F708" s="69"/>
      <c r="G708" s="71"/>
      <c r="H708" s="71"/>
      <c r="I708" s="71"/>
      <c r="J708" s="71"/>
      <c r="K708" s="70"/>
      <c r="L708" s="70"/>
      <c r="M708" s="70"/>
      <c r="N708" s="70"/>
      <c r="O708" s="72"/>
      <c r="P708" s="73"/>
      <c r="Q708" s="32"/>
      <c r="R708" s="69"/>
      <c r="S708" s="69"/>
      <c r="T708" s="69"/>
      <c r="U708" s="69"/>
      <c r="V708" s="69"/>
      <c r="W708" s="69"/>
      <c r="X708" s="69"/>
      <c r="Y708" s="69"/>
      <c r="Z708" s="69"/>
    </row>
    <row r="709" spans="1:26" ht="12.75" customHeight="1">
      <c r="A709" s="69"/>
      <c r="B709" s="69"/>
      <c r="C709" s="69"/>
      <c r="D709" s="69"/>
      <c r="E709" s="69"/>
      <c r="F709" s="69"/>
      <c r="G709" s="71"/>
      <c r="H709" s="71"/>
      <c r="I709" s="71"/>
      <c r="J709" s="71"/>
      <c r="K709" s="70"/>
      <c r="L709" s="70"/>
      <c r="M709" s="70"/>
      <c r="N709" s="70"/>
      <c r="O709" s="72"/>
      <c r="P709" s="73"/>
      <c r="Q709" s="32"/>
      <c r="R709" s="69"/>
      <c r="S709" s="69"/>
      <c r="T709" s="69"/>
      <c r="U709" s="69"/>
      <c r="V709" s="69"/>
      <c r="W709" s="69"/>
      <c r="X709" s="69"/>
      <c r="Y709" s="69"/>
      <c r="Z709" s="69"/>
    </row>
    <row r="710" spans="1:26" ht="12.75" customHeight="1">
      <c r="A710" s="69"/>
      <c r="B710" s="69"/>
      <c r="C710" s="69"/>
      <c r="D710" s="69"/>
      <c r="E710" s="69"/>
      <c r="F710" s="69"/>
      <c r="G710" s="71"/>
      <c r="H710" s="71"/>
      <c r="I710" s="71"/>
      <c r="J710" s="71"/>
      <c r="K710" s="70"/>
      <c r="L710" s="70"/>
      <c r="M710" s="70"/>
      <c r="N710" s="70"/>
      <c r="O710" s="72"/>
      <c r="P710" s="73"/>
      <c r="Q710" s="32"/>
      <c r="R710" s="69"/>
      <c r="S710" s="69"/>
      <c r="T710" s="69"/>
      <c r="U710" s="69"/>
      <c r="V710" s="69"/>
      <c r="W710" s="69"/>
      <c r="X710" s="69"/>
      <c r="Y710" s="69"/>
      <c r="Z710" s="69"/>
    </row>
    <row r="711" spans="1:26" ht="12.75" customHeight="1">
      <c r="A711" s="69"/>
      <c r="B711" s="69"/>
      <c r="C711" s="69"/>
      <c r="D711" s="69"/>
      <c r="E711" s="69"/>
      <c r="F711" s="69"/>
      <c r="G711" s="71"/>
      <c r="H711" s="71"/>
      <c r="I711" s="71"/>
      <c r="J711" s="71"/>
      <c r="K711" s="70"/>
      <c r="L711" s="70"/>
      <c r="M711" s="70"/>
      <c r="N711" s="70"/>
      <c r="O711" s="72"/>
      <c r="P711" s="73"/>
      <c r="Q711" s="32"/>
      <c r="R711" s="69"/>
      <c r="S711" s="69"/>
      <c r="T711" s="69"/>
      <c r="U711" s="69"/>
      <c r="V711" s="69"/>
      <c r="W711" s="69"/>
      <c r="X711" s="69"/>
      <c r="Y711" s="69"/>
      <c r="Z711" s="69"/>
    </row>
    <row r="712" spans="1:26" ht="12.75" customHeight="1">
      <c r="A712" s="69"/>
      <c r="B712" s="69"/>
      <c r="C712" s="69"/>
      <c r="D712" s="69"/>
      <c r="E712" s="69"/>
      <c r="F712" s="69"/>
      <c r="G712" s="71"/>
      <c r="H712" s="71"/>
      <c r="I712" s="71"/>
      <c r="J712" s="71"/>
      <c r="K712" s="70"/>
      <c r="L712" s="70"/>
      <c r="M712" s="70"/>
      <c r="N712" s="70"/>
      <c r="O712" s="72"/>
      <c r="P712" s="73"/>
      <c r="Q712" s="32"/>
      <c r="R712" s="69"/>
      <c r="S712" s="69"/>
      <c r="T712" s="69"/>
      <c r="U712" s="69"/>
      <c r="V712" s="69"/>
      <c r="W712" s="69"/>
      <c r="X712" s="69"/>
      <c r="Y712" s="69"/>
      <c r="Z712" s="69"/>
    </row>
    <row r="713" spans="1:26" ht="12.75" customHeight="1">
      <c r="A713" s="69"/>
      <c r="B713" s="69"/>
      <c r="C713" s="69"/>
      <c r="D713" s="69"/>
      <c r="E713" s="69"/>
      <c r="F713" s="69"/>
      <c r="G713" s="71"/>
      <c r="H713" s="71"/>
      <c r="I713" s="71"/>
      <c r="J713" s="71"/>
      <c r="K713" s="70"/>
      <c r="L713" s="70"/>
      <c r="M713" s="70"/>
      <c r="N713" s="70"/>
      <c r="O713" s="72"/>
      <c r="P713" s="73"/>
      <c r="Q713" s="32"/>
      <c r="R713" s="69"/>
      <c r="S713" s="69"/>
      <c r="T713" s="69"/>
      <c r="U713" s="69"/>
      <c r="V713" s="69"/>
      <c r="W713" s="69"/>
      <c r="X713" s="69"/>
      <c r="Y713" s="69"/>
      <c r="Z713" s="69"/>
    </row>
    <row r="714" spans="1:26" ht="12.75" customHeight="1">
      <c r="A714" s="69"/>
      <c r="B714" s="69"/>
      <c r="C714" s="69"/>
      <c r="D714" s="69"/>
      <c r="E714" s="69"/>
      <c r="F714" s="69"/>
      <c r="G714" s="71"/>
      <c r="H714" s="71"/>
      <c r="I714" s="71"/>
      <c r="J714" s="71"/>
      <c r="K714" s="70"/>
      <c r="L714" s="70"/>
      <c r="M714" s="70"/>
      <c r="N714" s="70"/>
      <c r="O714" s="72"/>
      <c r="P714" s="73"/>
      <c r="Q714" s="32"/>
      <c r="R714" s="69"/>
      <c r="S714" s="69"/>
      <c r="T714" s="69"/>
      <c r="U714" s="69"/>
      <c r="V714" s="69"/>
      <c r="W714" s="69"/>
      <c r="X714" s="69"/>
      <c r="Y714" s="69"/>
      <c r="Z714" s="69"/>
    </row>
    <row r="715" spans="1:26" ht="12.75" customHeight="1">
      <c r="A715" s="69"/>
      <c r="B715" s="69"/>
      <c r="C715" s="69"/>
      <c r="D715" s="69"/>
      <c r="E715" s="69"/>
      <c r="F715" s="69"/>
      <c r="G715" s="71"/>
      <c r="H715" s="71"/>
      <c r="I715" s="71"/>
      <c r="J715" s="71"/>
      <c r="K715" s="70"/>
      <c r="L715" s="70"/>
      <c r="M715" s="70"/>
      <c r="N715" s="70"/>
      <c r="O715" s="72"/>
      <c r="P715" s="73"/>
      <c r="Q715" s="32"/>
      <c r="R715" s="69"/>
      <c r="S715" s="69"/>
      <c r="T715" s="69"/>
      <c r="U715" s="69"/>
      <c r="V715" s="69"/>
      <c r="W715" s="69"/>
      <c r="X715" s="69"/>
      <c r="Y715" s="69"/>
      <c r="Z715" s="69"/>
    </row>
    <row r="716" spans="1:26" ht="12.75" customHeight="1">
      <c r="A716" s="69"/>
      <c r="B716" s="69"/>
      <c r="C716" s="69"/>
      <c r="D716" s="69"/>
      <c r="E716" s="69"/>
      <c r="F716" s="69"/>
      <c r="G716" s="71"/>
      <c r="H716" s="71"/>
      <c r="I716" s="71"/>
      <c r="J716" s="71"/>
      <c r="K716" s="70"/>
      <c r="L716" s="70"/>
      <c r="M716" s="70"/>
      <c r="N716" s="70"/>
      <c r="O716" s="72"/>
      <c r="P716" s="73"/>
      <c r="Q716" s="32"/>
      <c r="R716" s="69"/>
      <c r="S716" s="69"/>
      <c r="T716" s="69"/>
      <c r="U716" s="69"/>
      <c r="V716" s="69"/>
      <c r="W716" s="69"/>
      <c r="X716" s="69"/>
      <c r="Y716" s="69"/>
      <c r="Z716" s="69"/>
    </row>
    <row r="717" spans="1:26" ht="12.75" customHeight="1">
      <c r="A717" s="69"/>
      <c r="B717" s="69"/>
      <c r="C717" s="69"/>
      <c r="D717" s="69"/>
      <c r="E717" s="69"/>
      <c r="F717" s="69"/>
      <c r="G717" s="71"/>
      <c r="H717" s="71"/>
      <c r="I717" s="71"/>
      <c r="J717" s="71"/>
      <c r="K717" s="70"/>
      <c r="L717" s="70"/>
      <c r="M717" s="70"/>
      <c r="N717" s="70"/>
      <c r="O717" s="72"/>
      <c r="P717" s="73"/>
      <c r="Q717" s="32"/>
      <c r="R717" s="69"/>
      <c r="S717" s="69"/>
      <c r="T717" s="69"/>
      <c r="U717" s="69"/>
      <c r="V717" s="69"/>
      <c r="W717" s="69"/>
      <c r="X717" s="69"/>
      <c r="Y717" s="69"/>
      <c r="Z717" s="69"/>
    </row>
    <row r="718" spans="1:26" ht="12.75" customHeight="1">
      <c r="A718" s="69"/>
      <c r="B718" s="69"/>
      <c r="C718" s="69"/>
      <c r="D718" s="69"/>
      <c r="E718" s="69"/>
      <c r="F718" s="69"/>
      <c r="G718" s="71"/>
      <c r="H718" s="71"/>
      <c r="I718" s="71"/>
      <c r="J718" s="71"/>
      <c r="K718" s="70"/>
      <c r="L718" s="70"/>
      <c r="M718" s="70"/>
      <c r="N718" s="70"/>
      <c r="O718" s="72"/>
      <c r="P718" s="73"/>
      <c r="Q718" s="32"/>
      <c r="R718" s="69"/>
      <c r="S718" s="69"/>
      <c r="T718" s="69"/>
      <c r="U718" s="69"/>
      <c r="V718" s="69"/>
      <c r="W718" s="69"/>
      <c r="X718" s="69"/>
      <c r="Y718" s="69"/>
      <c r="Z718" s="69"/>
    </row>
    <row r="719" spans="1:26" ht="12.75" customHeight="1">
      <c r="A719" s="69"/>
      <c r="B719" s="69"/>
      <c r="C719" s="69"/>
      <c r="D719" s="69"/>
      <c r="E719" s="69"/>
      <c r="F719" s="69"/>
      <c r="G719" s="71"/>
      <c r="H719" s="71"/>
      <c r="I719" s="71"/>
      <c r="J719" s="71"/>
      <c r="K719" s="70"/>
      <c r="L719" s="70"/>
      <c r="M719" s="70"/>
      <c r="N719" s="70"/>
      <c r="O719" s="72"/>
      <c r="P719" s="73"/>
      <c r="Q719" s="32"/>
      <c r="R719" s="69"/>
      <c r="S719" s="69"/>
      <c r="T719" s="69"/>
      <c r="U719" s="69"/>
      <c r="V719" s="69"/>
      <c r="W719" s="69"/>
      <c r="X719" s="69"/>
      <c r="Y719" s="69"/>
      <c r="Z719" s="69"/>
    </row>
    <row r="720" spans="1:26" ht="12.75" customHeight="1">
      <c r="A720" s="69"/>
      <c r="B720" s="69"/>
      <c r="C720" s="69"/>
      <c r="D720" s="69"/>
      <c r="E720" s="69"/>
      <c r="F720" s="69"/>
      <c r="G720" s="71"/>
      <c r="H720" s="71"/>
      <c r="I720" s="71"/>
      <c r="J720" s="71"/>
      <c r="K720" s="70"/>
      <c r="L720" s="70"/>
      <c r="M720" s="70"/>
      <c r="N720" s="70"/>
      <c r="O720" s="72"/>
      <c r="P720" s="73"/>
      <c r="Q720" s="32"/>
      <c r="R720" s="69"/>
      <c r="S720" s="69"/>
      <c r="T720" s="69"/>
      <c r="U720" s="69"/>
      <c r="V720" s="69"/>
      <c r="W720" s="69"/>
      <c r="X720" s="69"/>
      <c r="Y720" s="69"/>
      <c r="Z720" s="69"/>
    </row>
    <row r="721" spans="1:26" ht="12.75" customHeight="1">
      <c r="A721" s="69"/>
      <c r="B721" s="69"/>
      <c r="C721" s="69"/>
      <c r="D721" s="69"/>
      <c r="E721" s="69"/>
      <c r="F721" s="69"/>
      <c r="G721" s="71"/>
      <c r="H721" s="71"/>
      <c r="I721" s="71"/>
      <c r="J721" s="71"/>
      <c r="K721" s="70"/>
      <c r="L721" s="70"/>
      <c r="M721" s="70"/>
      <c r="N721" s="70"/>
      <c r="O721" s="72"/>
      <c r="P721" s="73"/>
      <c r="Q721" s="32"/>
      <c r="R721" s="69"/>
      <c r="S721" s="69"/>
      <c r="T721" s="69"/>
      <c r="U721" s="69"/>
      <c r="V721" s="69"/>
      <c r="W721" s="69"/>
      <c r="X721" s="69"/>
      <c r="Y721" s="69"/>
      <c r="Z721" s="69"/>
    </row>
    <row r="722" spans="1:26" ht="12.75" customHeight="1">
      <c r="A722" s="69"/>
      <c r="B722" s="69"/>
      <c r="C722" s="69"/>
      <c r="D722" s="69"/>
      <c r="E722" s="69"/>
      <c r="F722" s="69"/>
      <c r="G722" s="71"/>
      <c r="H722" s="71"/>
      <c r="I722" s="71"/>
      <c r="J722" s="71"/>
      <c r="K722" s="70"/>
      <c r="L722" s="70"/>
      <c r="M722" s="70"/>
      <c r="N722" s="70"/>
      <c r="O722" s="72"/>
      <c r="P722" s="73"/>
      <c r="Q722" s="32"/>
      <c r="R722" s="69"/>
      <c r="S722" s="69"/>
      <c r="T722" s="69"/>
      <c r="U722" s="69"/>
      <c r="V722" s="69"/>
      <c r="W722" s="69"/>
      <c r="X722" s="69"/>
      <c r="Y722" s="69"/>
      <c r="Z722" s="69"/>
    </row>
    <row r="723" spans="1:26" ht="12.75" customHeight="1">
      <c r="A723" s="69"/>
      <c r="B723" s="69"/>
      <c r="C723" s="69"/>
      <c r="D723" s="69"/>
      <c r="E723" s="69"/>
      <c r="F723" s="69"/>
      <c r="G723" s="71"/>
      <c r="H723" s="71"/>
      <c r="I723" s="71"/>
      <c r="J723" s="71"/>
      <c r="K723" s="70"/>
      <c r="L723" s="70"/>
      <c r="M723" s="70"/>
      <c r="N723" s="70"/>
      <c r="O723" s="72"/>
      <c r="P723" s="73"/>
      <c r="Q723" s="32"/>
      <c r="R723" s="69"/>
      <c r="S723" s="69"/>
      <c r="T723" s="69"/>
      <c r="U723" s="69"/>
      <c r="V723" s="69"/>
      <c r="W723" s="69"/>
      <c r="X723" s="69"/>
      <c r="Y723" s="69"/>
      <c r="Z723" s="69"/>
    </row>
    <row r="724" spans="1:26" ht="12.75" customHeight="1">
      <c r="A724" s="69"/>
      <c r="B724" s="69"/>
      <c r="C724" s="69"/>
      <c r="D724" s="69"/>
      <c r="E724" s="69"/>
      <c r="F724" s="69"/>
      <c r="G724" s="71"/>
      <c r="H724" s="71"/>
      <c r="I724" s="71"/>
      <c r="J724" s="71"/>
      <c r="K724" s="70"/>
      <c r="L724" s="70"/>
      <c r="M724" s="70"/>
      <c r="N724" s="70"/>
      <c r="O724" s="72"/>
      <c r="P724" s="73"/>
      <c r="Q724" s="32"/>
      <c r="R724" s="69"/>
      <c r="S724" s="69"/>
      <c r="T724" s="69"/>
      <c r="U724" s="69"/>
      <c r="V724" s="69"/>
      <c r="W724" s="69"/>
      <c r="X724" s="69"/>
      <c r="Y724" s="69"/>
      <c r="Z724" s="69"/>
    </row>
    <row r="725" spans="1:26" ht="12.75" customHeight="1">
      <c r="A725" s="69"/>
      <c r="B725" s="69"/>
      <c r="C725" s="69"/>
      <c r="D725" s="69"/>
      <c r="E725" s="69"/>
      <c r="F725" s="69"/>
      <c r="G725" s="71"/>
      <c r="H725" s="71"/>
      <c r="I725" s="71"/>
      <c r="J725" s="71"/>
      <c r="K725" s="70"/>
      <c r="L725" s="70"/>
      <c r="M725" s="70"/>
      <c r="N725" s="70"/>
      <c r="O725" s="72"/>
      <c r="P725" s="73"/>
      <c r="Q725" s="32"/>
      <c r="R725" s="69"/>
      <c r="S725" s="69"/>
      <c r="T725" s="69"/>
      <c r="U725" s="69"/>
      <c r="V725" s="69"/>
      <c r="W725" s="69"/>
      <c r="X725" s="69"/>
      <c r="Y725" s="69"/>
      <c r="Z725" s="69"/>
    </row>
    <row r="726" spans="1:26" ht="12.75" customHeight="1">
      <c r="A726" s="69"/>
      <c r="B726" s="69"/>
      <c r="C726" s="69"/>
      <c r="D726" s="69"/>
      <c r="E726" s="69"/>
      <c r="F726" s="69"/>
      <c r="G726" s="71"/>
      <c r="H726" s="71"/>
      <c r="I726" s="71"/>
      <c r="J726" s="71"/>
      <c r="K726" s="70"/>
      <c r="L726" s="70"/>
      <c r="M726" s="70"/>
      <c r="N726" s="70"/>
      <c r="O726" s="72"/>
      <c r="P726" s="73"/>
      <c r="Q726" s="32"/>
      <c r="R726" s="69"/>
      <c r="S726" s="69"/>
      <c r="T726" s="69"/>
      <c r="U726" s="69"/>
      <c r="V726" s="69"/>
      <c r="W726" s="69"/>
      <c r="X726" s="69"/>
      <c r="Y726" s="69"/>
      <c r="Z726" s="69"/>
    </row>
    <row r="727" spans="1:26" ht="12.75" customHeight="1">
      <c r="A727" s="69"/>
      <c r="B727" s="69"/>
      <c r="C727" s="69"/>
      <c r="D727" s="69"/>
      <c r="E727" s="69"/>
      <c r="F727" s="69"/>
      <c r="G727" s="71"/>
      <c r="H727" s="71"/>
      <c r="I727" s="71"/>
      <c r="J727" s="71"/>
      <c r="K727" s="70"/>
      <c r="L727" s="70"/>
      <c r="M727" s="70"/>
      <c r="N727" s="70"/>
      <c r="O727" s="72"/>
      <c r="P727" s="73"/>
      <c r="Q727" s="32"/>
      <c r="R727" s="69"/>
      <c r="S727" s="69"/>
      <c r="T727" s="69"/>
      <c r="U727" s="69"/>
      <c r="V727" s="69"/>
      <c r="W727" s="69"/>
      <c r="X727" s="69"/>
      <c r="Y727" s="69"/>
      <c r="Z727" s="69"/>
    </row>
    <row r="728" spans="1:26" ht="12.75" customHeight="1">
      <c r="A728" s="69"/>
      <c r="B728" s="69"/>
      <c r="C728" s="69"/>
      <c r="D728" s="69"/>
      <c r="E728" s="69"/>
      <c r="F728" s="69"/>
      <c r="G728" s="71"/>
      <c r="H728" s="71"/>
      <c r="I728" s="71"/>
      <c r="J728" s="71"/>
      <c r="K728" s="70"/>
      <c r="L728" s="70"/>
      <c r="M728" s="70"/>
      <c r="N728" s="70"/>
      <c r="O728" s="72"/>
      <c r="P728" s="73"/>
      <c r="Q728" s="32"/>
      <c r="R728" s="69"/>
      <c r="S728" s="69"/>
      <c r="T728" s="69"/>
      <c r="U728" s="69"/>
      <c r="V728" s="69"/>
      <c r="W728" s="69"/>
      <c r="X728" s="69"/>
      <c r="Y728" s="69"/>
      <c r="Z728" s="69"/>
    </row>
    <row r="729" spans="1:26" ht="12.75" customHeight="1">
      <c r="A729" s="69"/>
      <c r="B729" s="69"/>
      <c r="C729" s="69"/>
      <c r="D729" s="69"/>
      <c r="E729" s="69"/>
      <c r="F729" s="69"/>
      <c r="G729" s="71"/>
      <c r="H729" s="71"/>
      <c r="I729" s="71"/>
      <c r="J729" s="71"/>
      <c r="K729" s="70"/>
      <c r="L729" s="70"/>
      <c r="M729" s="70"/>
      <c r="N729" s="70"/>
      <c r="O729" s="72"/>
      <c r="P729" s="73"/>
      <c r="Q729" s="32"/>
      <c r="R729" s="69"/>
      <c r="S729" s="69"/>
      <c r="T729" s="69"/>
      <c r="U729" s="69"/>
      <c r="V729" s="69"/>
      <c r="W729" s="69"/>
      <c r="X729" s="69"/>
      <c r="Y729" s="69"/>
      <c r="Z729" s="69"/>
    </row>
    <row r="730" spans="1:26" ht="12.75" customHeight="1">
      <c r="A730" s="69"/>
      <c r="B730" s="69"/>
      <c r="C730" s="69"/>
      <c r="D730" s="69"/>
      <c r="E730" s="69"/>
      <c r="F730" s="69"/>
      <c r="G730" s="71"/>
      <c r="H730" s="71"/>
      <c r="I730" s="71"/>
      <c r="J730" s="71"/>
      <c r="K730" s="70"/>
      <c r="L730" s="70"/>
      <c r="M730" s="70"/>
      <c r="N730" s="70"/>
      <c r="O730" s="72"/>
      <c r="P730" s="73"/>
      <c r="Q730" s="32"/>
      <c r="R730" s="69"/>
      <c r="S730" s="69"/>
      <c r="T730" s="69"/>
      <c r="U730" s="69"/>
      <c r="V730" s="69"/>
      <c r="W730" s="69"/>
      <c r="X730" s="69"/>
      <c r="Y730" s="69"/>
      <c r="Z730" s="69"/>
    </row>
    <row r="731" spans="1:26" ht="12.75" customHeight="1">
      <c r="A731" s="69"/>
      <c r="B731" s="69"/>
      <c r="C731" s="69"/>
      <c r="D731" s="69"/>
      <c r="E731" s="69"/>
      <c r="F731" s="69"/>
      <c r="G731" s="71"/>
      <c r="H731" s="71"/>
      <c r="I731" s="71"/>
      <c r="J731" s="71"/>
      <c r="K731" s="70"/>
      <c r="L731" s="70"/>
      <c r="M731" s="70"/>
      <c r="N731" s="70"/>
      <c r="O731" s="72"/>
      <c r="P731" s="73"/>
      <c r="Q731" s="32"/>
      <c r="R731" s="69"/>
      <c r="S731" s="69"/>
      <c r="T731" s="69"/>
      <c r="U731" s="69"/>
      <c r="V731" s="69"/>
      <c r="W731" s="69"/>
      <c r="X731" s="69"/>
      <c r="Y731" s="69"/>
      <c r="Z731" s="69"/>
    </row>
    <row r="732" spans="1:26" ht="12.75" customHeight="1">
      <c r="A732" s="69"/>
      <c r="B732" s="69"/>
      <c r="C732" s="69"/>
      <c r="D732" s="69"/>
      <c r="E732" s="69"/>
      <c r="F732" s="69"/>
      <c r="G732" s="71"/>
      <c r="H732" s="71"/>
      <c r="I732" s="71"/>
      <c r="J732" s="71"/>
      <c r="K732" s="70"/>
      <c r="L732" s="70"/>
      <c r="M732" s="70"/>
      <c r="N732" s="70"/>
      <c r="O732" s="72"/>
      <c r="P732" s="73"/>
      <c r="Q732" s="32"/>
      <c r="R732" s="69"/>
      <c r="S732" s="69"/>
      <c r="T732" s="69"/>
      <c r="U732" s="69"/>
      <c r="V732" s="69"/>
      <c r="W732" s="69"/>
      <c r="X732" s="69"/>
      <c r="Y732" s="69"/>
      <c r="Z732" s="69"/>
    </row>
    <row r="733" spans="1:26" ht="12.75" customHeight="1">
      <c r="A733" s="69"/>
      <c r="B733" s="69"/>
      <c r="C733" s="69"/>
      <c r="D733" s="69"/>
      <c r="E733" s="69"/>
      <c r="F733" s="69"/>
      <c r="G733" s="71"/>
      <c r="H733" s="71"/>
      <c r="I733" s="71"/>
      <c r="J733" s="71"/>
      <c r="K733" s="70"/>
      <c r="L733" s="70"/>
      <c r="M733" s="70"/>
      <c r="N733" s="70"/>
      <c r="O733" s="72"/>
      <c r="P733" s="73"/>
      <c r="Q733" s="32"/>
      <c r="R733" s="69"/>
      <c r="S733" s="69"/>
      <c r="T733" s="69"/>
      <c r="U733" s="69"/>
      <c r="V733" s="69"/>
      <c r="W733" s="69"/>
      <c r="X733" s="69"/>
      <c r="Y733" s="69"/>
      <c r="Z733" s="69"/>
    </row>
    <row r="734" spans="1:26" ht="12.75" customHeight="1">
      <c r="A734" s="69"/>
      <c r="B734" s="69"/>
      <c r="C734" s="69"/>
      <c r="D734" s="69"/>
      <c r="E734" s="69"/>
      <c r="F734" s="69"/>
      <c r="G734" s="71"/>
      <c r="H734" s="71"/>
      <c r="I734" s="71"/>
      <c r="J734" s="71"/>
      <c r="K734" s="70"/>
      <c r="L734" s="70"/>
      <c r="M734" s="70"/>
      <c r="N734" s="70"/>
      <c r="O734" s="72"/>
      <c r="P734" s="73"/>
      <c r="Q734" s="32"/>
      <c r="R734" s="69"/>
      <c r="S734" s="69"/>
      <c r="T734" s="69"/>
      <c r="U734" s="69"/>
      <c r="V734" s="69"/>
      <c r="W734" s="69"/>
      <c r="X734" s="69"/>
      <c r="Y734" s="69"/>
      <c r="Z734" s="69"/>
    </row>
    <row r="735" spans="1:26" ht="12.75" customHeight="1">
      <c r="A735" s="69"/>
      <c r="B735" s="69"/>
      <c r="C735" s="69"/>
      <c r="D735" s="69"/>
      <c r="E735" s="69"/>
      <c r="F735" s="69"/>
      <c r="G735" s="71"/>
      <c r="H735" s="71"/>
      <c r="I735" s="71"/>
      <c r="J735" s="71"/>
      <c r="K735" s="70"/>
      <c r="L735" s="70"/>
      <c r="M735" s="70"/>
      <c r="N735" s="70"/>
      <c r="O735" s="72"/>
      <c r="P735" s="73"/>
      <c r="Q735" s="32"/>
      <c r="R735" s="69"/>
      <c r="S735" s="69"/>
      <c r="T735" s="69"/>
      <c r="U735" s="69"/>
      <c r="V735" s="69"/>
      <c r="W735" s="69"/>
      <c r="X735" s="69"/>
      <c r="Y735" s="69"/>
      <c r="Z735" s="69"/>
    </row>
    <row r="736" spans="1:26" ht="12.75" customHeight="1">
      <c r="A736" s="69"/>
      <c r="B736" s="69"/>
      <c r="C736" s="69"/>
      <c r="D736" s="69"/>
      <c r="E736" s="69"/>
      <c r="F736" s="69"/>
      <c r="G736" s="71"/>
      <c r="H736" s="71"/>
      <c r="I736" s="71"/>
      <c r="J736" s="71"/>
      <c r="K736" s="70"/>
      <c r="L736" s="70"/>
      <c r="M736" s="70"/>
      <c r="N736" s="70"/>
      <c r="O736" s="72"/>
      <c r="P736" s="73"/>
      <c r="Q736" s="32"/>
      <c r="R736" s="69"/>
      <c r="S736" s="69"/>
      <c r="T736" s="69"/>
      <c r="U736" s="69"/>
      <c r="V736" s="69"/>
      <c r="W736" s="69"/>
      <c r="X736" s="69"/>
      <c r="Y736" s="69"/>
      <c r="Z736" s="69"/>
    </row>
    <row r="737" spans="1:26" ht="12.75" customHeight="1">
      <c r="A737" s="69"/>
      <c r="B737" s="69"/>
      <c r="C737" s="69"/>
      <c r="D737" s="69"/>
      <c r="E737" s="69"/>
      <c r="F737" s="69"/>
      <c r="G737" s="71"/>
      <c r="H737" s="71"/>
      <c r="I737" s="71"/>
      <c r="J737" s="71"/>
      <c r="K737" s="70"/>
      <c r="L737" s="70"/>
      <c r="M737" s="70"/>
      <c r="N737" s="70"/>
      <c r="O737" s="72"/>
      <c r="P737" s="73"/>
      <c r="Q737" s="32"/>
      <c r="R737" s="69"/>
      <c r="S737" s="69"/>
      <c r="T737" s="69"/>
      <c r="U737" s="69"/>
      <c r="V737" s="69"/>
      <c r="W737" s="69"/>
      <c r="X737" s="69"/>
      <c r="Y737" s="69"/>
      <c r="Z737" s="69"/>
    </row>
    <row r="738" spans="1:26" ht="12.75" customHeight="1">
      <c r="A738" s="69"/>
      <c r="B738" s="69"/>
      <c r="C738" s="69"/>
      <c r="D738" s="69"/>
      <c r="E738" s="69"/>
      <c r="F738" s="69"/>
      <c r="G738" s="71"/>
      <c r="H738" s="71"/>
      <c r="I738" s="71"/>
      <c r="J738" s="71"/>
      <c r="K738" s="70"/>
      <c r="L738" s="70"/>
      <c r="M738" s="70"/>
      <c r="N738" s="70"/>
      <c r="O738" s="72"/>
      <c r="P738" s="73"/>
      <c r="Q738" s="32"/>
      <c r="R738" s="69"/>
      <c r="S738" s="69"/>
      <c r="T738" s="69"/>
      <c r="U738" s="69"/>
      <c r="V738" s="69"/>
      <c r="W738" s="69"/>
      <c r="X738" s="69"/>
      <c r="Y738" s="69"/>
      <c r="Z738" s="69"/>
    </row>
    <row r="739" spans="1:26" ht="12.75" customHeight="1">
      <c r="A739" s="69"/>
      <c r="B739" s="69"/>
      <c r="C739" s="69"/>
      <c r="D739" s="69"/>
      <c r="E739" s="69"/>
      <c r="F739" s="69"/>
      <c r="G739" s="71"/>
      <c r="H739" s="71"/>
      <c r="I739" s="71"/>
      <c r="J739" s="71"/>
      <c r="K739" s="70"/>
      <c r="L739" s="70"/>
      <c r="M739" s="70"/>
      <c r="N739" s="70"/>
      <c r="O739" s="72"/>
      <c r="P739" s="73"/>
      <c r="Q739" s="32"/>
      <c r="R739" s="69"/>
      <c r="S739" s="69"/>
      <c r="T739" s="69"/>
      <c r="U739" s="69"/>
      <c r="V739" s="69"/>
      <c r="W739" s="69"/>
      <c r="X739" s="69"/>
      <c r="Y739" s="69"/>
      <c r="Z739" s="69"/>
    </row>
    <row r="740" spans="1:26" ht="12.75" customHeight="1">
      <c r="A740" s="69"/>
      <c r="B740" s="69"/>
      <c r="C740" s="69"/>
      <c r="D740" s="69"/>
      <c r="E740" s="69"/>
      <c r="F740" s="69"/>
      <c r="G740" s="71"/>
      <c r="H740" s="71"/>
      <c r="I740" s="71"/>
      <c r="J740" s="71"/>
      <c r="K740" s="70"/>
      <c r="L740" s="70"/>
      <c r="M740" s="70"/>
      <c r="N740" s="70"/>
      <c r="O740" s="72"/>
      <c r="P740" s="73"/>
      <c r="Q740" s="32"/>
      <c r="R740" s="69"/>
      <c r="S740" s="69"/>
      <c r="T740" s="69"/>
      <c r="U740" s="69"/>
      <c r="V740" s="69"/>
      <c r="W740" s="69"/>
      <c r="X740" s="69"/>
      <c r="Y740" s="69"/>
      <c r="Z740" s="69"/>
    </row>
    <row r="741" spans="1:26" ht="12.75" customHeight="1">
      <c r="A741" s="69"/>
      <c r="B741" s="69"/>
      <c r="C741" s="69"/>
      <c r="D741" s="69"/>
      <c r="E741" s="69"/>
      <c r="F741" s="69"/>
      <c r="G741" s="71"/>
      <c r="H741" s="71"/>
      <c r="I741" s="71"/>
      <c r="J741" s="71"/>
      <c r="K741" s="70"/>
      <c r="L741" s="70"/>
      <c r="M741" s="70"/>
      <c r="N741" s="70"/>
      <c r="O741" s="72"/>
      <c r="P741" s="73"/>
      <c r="Q741" s="32"/>
      <c r="R741" s="69"/>
      <c r="S741" s="69"/>
      <c r="T741" s="69"/>
      <c r="U741" s="69"/>
      <c r="V741" s="69"/>
      <c r="W741" s="69"/>
      <c r="X741" s="69"/>
      <c r="Y741" s="69"/>
      <c r="Z741" s="69"/>
    </row>
    <row r="742" spans="1:26" ht="12.75" customHeight="1">
      <c r="A742" s="69"/>
      <c r="B742" s="69"/>
      <c r="C742" s="69"/>
      <c r="D742" s="69"/>
      <c r="E742" s="69"/>
      <c r="F742" s="69"/>
      <c r="G742" s="71"/>
      <c r="H742" s="71"/>
      <c r="I742" s="71"/>
      <c r="J742" s="71"/>
      <c r="K742" s="70"/>
      <c r="L742" s="70"/>
      <c r="M742" s="70"/>
      <c r="N742" s="70"/>
      <c r="O742" s="72"/>
      <c r="P742" s="73"/>
      <c r="Q742" s="32"/>
      <c r="R742" s="69"/>
      <c r="S742" s="69"/>
      <c r="T742" s="69"/>
      <c r="U742" s="69"/>
      <c r="V742" s="69"/>
      <c r="W742" s="69"/>
      <c r="X742" s="69"/>
      <c r="Y742" s="69"/>
      <c r="Z742" s="69"/>
    </row>
    <row r="743" spans="1:26" ht="12.75" customHeight="1">
      <c r="A743" s="69"/>
      <c r="B743" s="69"/>
      <c r="C743" s="69"/>
      <c r="D743" s="69"/>
      <c r="E743" s="69"/>
      <c r="F743" s="69"/>
      <c r="G743" s="71"/>
      <c r="H743" s="71"/>
      <c r="I743" s="71"/>
      <c r="J743" s="71"/>
      <c r="K743" s="70"/>
      <c r="L743" s="70"/>
      <c r="M743" s="70"/>
      <c r="N743" s="70"/>
      <c r="O743" s="72"/>
      <c r="P743" s="73"/>
      <c r="Q743" s="32"/>
      <c r="R743" s="69"/>
      <c r="S743" s="69"/>
      <c r="T743" s="69"/>
      <c r="U743" s="69"/>
      <c r="V743" s="69"/>
      <c r="W743" s="69"/>
      <c r="X743" s="69"/>
      <c r="Y743" s="69"/>
      <c r="Z743" s="69"/>
    </row>
    <row r="744" spans="1:26" ht="12.75" customHeight="1">
      <c r="A744" s="69"/>
      <c r="B744" s="69"/>
      <c r="C744" s="69"/>
      <c r="D744" s="69"/>
      <c r="E744" s="69"/>
      <c r="F744" s="69"/>
      <c r="G744" s="71"/>
      <c r="H744" s="71"/>
      <c r="I744" s="71"/>
      <c r="J744" s="71"/>
      <c r="K744" s="70"/>
      <c r="L744" s="70"/>
      <c r="M744" s="70"/>
      <c r="N744" s="70"/>
      <c r="O744" s="72"/>
      <c r="P744" s="73"/>
      <c r="Q744" s="32"/>
      <c r="R744" s="69"/>
      <c r="S744" s="69"/>
      <c r="T744" s="69"/>
      <c r="U744" s="69"/>
      <c r="V744" s="69"/>
      <c r="W744" s="69"/>
      <c r="X744" s="69"/>
      <c r="Y744" s="69"/>
      <c r="Z744" s="69"/>
    </row>
    <row r="745" spans="1:26" ht="12.75" customHeight="1">
      <c r="A745" s="69"/>
      <c r="B745" s="69"/>
      <c r="C745" s="69"/>
      <c r="D745" s="69"/>
      <c r="E745" s="69"/>
      <c r="F745" s="69"/>
      <c r="G745" s="71"/>
      <c r="H745" s="71"/>
      <c r="I745" s="71"/>
      <c r="J745" s="71"/>
      <c r="K745" s="70"/>
      <c r="L745" s="70"/>
      <c r="M745" s="70"/>
      <c r="N745" s="70"/>
      <c r="O745" s="72"/>
      <c r="P745" s="73"/>
      <c r="Q745" s="32"/>
      <c r="R745" s="69"/>
      <c r="S745" s="69"/>
      <c r="T745" s="69"/>
      <c r="U745" s="69"/>
      <c r="V745" s="69"/>
      <c r="W745" s="69"/>
      <c r="X745" s="69"/>
      <c r="Y745" s="69"/>
      <c r="Z745" s="69"/>
    </row>
    <row r="746" spans="1:26" ht="12.75" customHeight="1">
      <c r="A746" s="69"/>
      <c r="B746" s="69"/>
      <c r="C746" s="69"/>
      <c r="D746" s="69"/>
      <c r="E746" s="69"/>
      <c r="F746" s="69"/>
      <c r="G746" s="71"/>
      <c r="H746" s="71"/>
      <c r="I746" s="71"/>
      <c r="J746" s="71"/>
      <c r="K746" s="70"/>
      <c r="L746" s="70"/>
      <c r="M746" s="70"/>
      <c r="N746" s="70"/>
      <c r="O746" s="72"/>
      <c r="P746" s="73"/>
      <c r="Q746" s="32"/>
      <c r="R746" s="69"/>
      <c r="S746" s="69"/>
      <c r="T746" s="69"/>
      <c r="U746" s="69"/>
      <c r="V746" s="69"/>
      <c r="W746" s="69"/>
      <c r="X746" s="69"/>
      <c r="Y746" s="69"/>
      <c r="Z746" s="69"/>
    </row>
    <row r="747" spans="1:26" ht="12.75" customHeight="1">
      <c r="A747" s="69"/>
      <c r="B747" s="69"/>
      <c r="C747" s="69"/>
      <c r="D747" s="69"/>
      <c r="E747" s="69"/>
      <c r="F747" s="69"/>
      <c r="G747" s="71"/>
      <c r="H747" s="71"/>
      <c r="I747" s="71"/>
      <c r="J747" s="71"/>
      <c r="K747" s="70"/>
      <c r="L747" s="70"/>
      <c r="M747" s="70"/>
      <c r="N747" s="70"/>
      <c r="O747" s="72"/>
      <c r="P747" s="73"/>
      <c r="Q747" s="32"/>
      <c r="R747" s="69"/>
      <c r="S747" s="69"/>
      <c r="T747" s="69"/>
      <c r="U747" s="69"/>
      <c r="V747" s="69"/>
      <c r="W747" s="69"/>
      <c r="X747" s="69"/>
      <c r="Y747" s="69"/>
      <c r="Z747" s="69"/>
    </row>
    <row r="748" spans="1:26" ht="12.75" customHeight="1">
      <c r="A748" s="69"/>
      <c r="B748" s="69"/>
      <c r="C748" s="69"/>
      <c r="D748" s="69"/>
      <c r="E748" s="69"/>
      <c r="F748" s="69"/>
      <c r="G748" s="71"/>
      <c r="H748" s="71"/>
      <c r="I748" s="71"/>
      <c r="J748" s="71"/>
      <c r="K748" s="70"/>
      <c r="L748" s="70"/>
      <c r="M748" s="70"/>
      <c r="N748" s="70"/>
      <c r="O748" s="72"/>
      <c r="P748" s="73"/>
      <c r="Q748" s="32"/>
      <c r="R748" s="69"/>
      <c r="S748" s="69"/>
      <c r="T748" s="69"/>
      <c r="U748" s="69"/>
      <c r="V748" s="69"/>
      <c r="W748" s="69"/>
      <c r="X748" s="69"/>
      <c r="Y748" s="69"/>
      <c r="Z748" s="69"/>
    </row>
    <row r="749" spans="1:26" ht="12.75" customHeight="1">
      <c r="A749" s="69"/>
      <c r="B749" s="69"/>
      <c r="C749" s="69"/>
      <c r="D749" s="69"/>
      <c r="E749" s="69"/>
      <c r="F749" s="69"/>
      <c r="G749" s="71"/>
      <c r="H749" s="71"/>
      <c r="I749" s="71"/>
      <c r="J749" s="71"/>
      <c r="K749" s="70"/>
      <c r="L749" s="70"/>
      <c r="M749" s="70"/>
      <c r="N749" s="70"/>
      <c r="O749" s="72"/>
      <c r="P749" s="73"/>
      <c r="Q749" s="32"/>
      <c r="R749" s="69"/>
      <c r="S749" s="69"/>
      <c r="T749" s="69"/>
      <c r="U749" s="69"/>
      <c r="V749" s="69"/>
      <c r="W749" s="69"/>
      <c r="X749" s="69"/>
      <c r="Y749" s="69"/>
      <c r="Z749" s="69"/>
    </row>
    <row r="750" spans="1:26" ht="12.75" customHeight="1">
      <c r="A750" s="69"/>
      <c r="B750" s="69"/>
      <c r="C750" s="69"/>
      <c r="D750" s="69"/>
      <c r="E750" s="69"/>
      <c r="F750" s="69"/>
      <c r="G750" s="71"/>
      <c r="H750" s="71"/>
      <c r="I750" s="71"/>
      <c r="J750" s="71"/>
      <c r="K750" s="70"/>
      <c r="L750" s="70"/>
      <c r="M750" s="70"/>
      <c r="N750" s="70"/>
      <c r="O750" s="72"/>
      <c r="P750" s="73"/>
      <c r="Q750" s="32"/>
      <c r="R750" s="69"/>
      <c r="S750" s="69"/>
      <c r="T750" s="69"/>
      <c r="U750" s="69"/>
      <c r="V750" s="69"/>
      <c r="W750" s="69"/>
      <c r="X750" s="69"/>
      <c r="Y750" s="69"/>
      <c r="Z750" s="69"/>
    </row>
    <row r="751" spans="1:26" ht="12.75" customHeight="1">
      <c r="A751" s="69"/>
      <c r="B751" s="69"/>
      <c r="C751" s="69"/>
      <c r="D751" s="69"/>
      <c r="E751" s="69"/>
      <c r="F751" s="69"/>
      <c r="G751" s="71"/>
      <c r="H751" s="71"/>
      <c r="I751" s="71"/>
      <c r="J751" s="71"/>
      <c r="K751" s="70"/>
      <c r="L751" s="70"/>
      <c r="M751" s="70"/>
      <c r="N751" s="70"/>
      <c r="O751" s="72"/>
      <c r="P751" s="73"/>
      <c r="Q751" s="32"/>
      <c r="R751" s="69"/>
      <c r="S751" s="69"/>
      <c r="T751" s="69"/>
      <c r="U751" s="69"/>
      <c r="V751" s="69"/>
      <c r="W751" s="69"/>
      <c r="X751" s="69"/>
      <c r="Y751" s="69"/>
      <c r="Z751" s="69"/>
    </row>
    <row r="752" spans="1:26" ht="12.75" customHeight="1">
      <c r="A752" s="69"/>
      <c r="B752" s="69"/>
      <c r="C752" s="69"/>
      <c r="D752" s="69"/>
      <c r="E752" s="69"/>
      <c r="F752" s="69"/>
      <c r="G752" s="71"/>
      <c r="H752" s="71"/>
      <c r="I752" s="71"/>
      <c r="J752" s="71"/>
      <c r="K752" s="70"/>
      <c r="L752" s="70"/>
      <c r="M752" s="70"/>
      <c r="N752" s="70"/>
      <c r="O752" s="72"/>
      <c r="P752" s="73"/>
      <c r="Q752" s="32"/>
      <c r="R752" s="69"/>
      <c r="S752" s="69"/>
      <c r="T752" s="69"/>
      <c r="U752" s="69"/>
      <c r="V752" s="69"/>
      <c r="W752" s="69"/>
      <c r="X752" s="69"/>
      <c r="Y752" s="69"/>
      <c r="Z752" s="69"/>
    </row>
    <row r="753" spans="1:26" ht="12.75" customHeight="1">
      <c r="A753" s="69"/>
      <c r="B753" s="69"/>
      <c r="C753" s="69"/>
      <c r="D753" s="69"/>
      <c r="E753" s="69"/>
      <c r="F753" s="69"/>
      <c r="G753" s="71"/>
      <c r="H753" s="71"/>
      <c r="I753" s="71"/>
      <c r="J753" s="71"/>
      <c r="K753" s="70"/>
      <c r="L753" s="70"/>
      <c r="M753" s="70"/>
      <c r="N753" s="70"/>
      <c r="O753" s="72"/>
      <c r="P753" s="73"/>
      <c r="Q753" s="32"/>
      <c r="R753" s="69"/>
      <c r="S753" s="69"/>
      <c r="T753" s="69"/>
      <c r="U753" s="69"/>
      <c r="V753" s="69"/>
      <c r="W753" s="69"/>
      <c r="X753" s="69"/>
      <c r="Y753" s="69"/>
      <c r="Z753" s="69"/>
    </row>
    <row r="754" spans="1:26" ht="12.75" customHeight="1">
      <c r="A754" s="69"/>
      <c r="B754" s="69"/>
      <c r="C754" s="69"/>
      <c r="D754" s="69"/>
      <c r="E754" s="69"/>
      <c r="F754" s="69"/>
      <c r="G754" s="71"/>
      <c r="H754" s="71"/>
      <c r="I754" s="71"/>
      <c r="J754" s="71"/>
      <c r="K754" s="70"/>
      <c r="L754" s="70"/>
      <c r="M754" s="70"/>
      <c r="N754" s="70"/>
      <c r="O754" s="72"/>
      <c r="P754" s="73"/>
      <c r="Q754" s="32"/>
      <c r="R754" s="69"/>
      <c r="S754" s="69"/>
      <c r="T754" s="69"/>
      <c r="U754" s="69"/>
      <c r="V754" s="69"/>
      <c r="W754" s="69"/>
      <c r="X754" s="69"/>
      <c r="Y754" s="69"/>
      <c r="Z754" s="69"/>
    </row>
    <row r="755" spans="1:26" ht="12.75" customHeight="1">
      <c r="A755" s="69"/>
      <c r="B755" s="69"/>
      <c r="C755" s="69"/>
      <c r="D755" s="69"/>
      <c r="E755" s="69"/>
      <c r="F755" s="69"/>
      <c r="G755" s="71"/>
      <c r="H755" s="71"/>
      <c r="I755" s="71"/>
      <c r="J755" s="71"/>
      <c r="K755" s="70"/>
      <c r="L755" s="70"/>
      <c r="M755" s="70"/>
      <c r="N755" s="70"/>
      <c r="O755" s="72"/>
      <c r="P755" s="73"/>
      <c r="Q755" s="32"/>
      <c r="R755" s="69"/>
      <c r="S755" s="69"/>
      <c r="T755" s="69"/>
      <c r="U755" s="69"/>
      <c r="V755" s="69"/>
      <c r="W755" s="69"/>
      <c r="X755" s="69"/>
      <c r="Y755" s="69"/>
      <c r="Z755" s="69"/>
    </row>
    <row r="756" spans="1:26" ht="12.75" customHeight="1">
      <c r="A756" s="69"/>
      <c r="B756" s="69"/>
      <c r="C756" s="69"/>
      <c r="D756" s="69"/>
      <c r="E756" s="69"/>
      <c r="F756" s="69"/>
      <c r="G756" s="71"/>
      <c r="H756" s="71"/>
      <c r="I756" s="71"/>
      <c r="J756" s="71"/>
      <c r="K756" s="70"/>
      <c r="L756" s="70"/>
      <c r="M756" s="70"/>
      <c r="N756" s="70"/>
      <c r="O756" s="72"/>
      <c r="P756" s="73"/>
      <c r="Q756" s="32"/>
      <c r="R756" s="69"/>
      <c r="S756" s="69"/>
      <c r="T756" s="69"/>
      <c r="U756" s="69"/>
      <c r="V756" s="69"/>
      <c r="W756" s="69"/>
      <c r="X756" s="69"/>
      <c r="Y756" s="69"/>
      <c r="Z756" s="69"/>
    </row>
    <row r="757" spans="1:26" ht="12.75" customHeight="1">
      <c r="A757" s="69"/>
      <c r="B757" s="69"/>
      <c r="C757" s="69"/>
      <c r="D757" s="69"/>
      <c r="E757" s="69"/>
      <c r="F757" s="69"/>
      <c r="G757" s="71"/>
      <c r="H757" s="71"/>
      <c r="I757" s="71"/>
      <c r="J757" s="71"/>
      <c r="K757" s="70"/>
      <c r="L757" s="70"/>
      <c r="M757" s="70"/>
      <c r="N757" s="70"/>
      <c r="O757" s="72"/>
      <c r="P757" s="73"/>
      <c r="Q757" s="32"/>
      <c r="R757" s="69"/>
      <c r="S757" s="69"/>
      <c r="T757" s="69"/>
      <c r="U757" s="69"/>
      <c r="V757" s="69"/>
      <c r="W757" s="69"/>
      <c r="X757" s="69"/>
      <c r="Y757" s="69"/>
      <c r="Z757" s="69"/>
    </row>
    <row r="758" spans="1:26" ht="12.75" customHeight="1">
      <c r="A758" s="69"/>
      <c r="B758" s="69"/>
      <c r="C758" s="69"/>
      <c r="D758" s="69"/>
      <c r="E758" s="69"/>
      <c r="F758" s="69"/>
      <c r="G758" s="71"/>
      <c r="H758" s="71"/>
      <c r="I758" s="71"/>
      <c r="J758" s="71"/>
      <c r="K758" s="70"/>
      <c r="L758" s="70"/>
      <c r="M758" s="70"/>
      <c r="N758" s="70"/>
      <c r="O758" s="72"/>
      <c r="P758" s="73"/>
      <c r="Q758" s="32"/>
      <c r="R758" s="69"/>
      <c r="S758" s="69"/>
      <c r="T758" s="69"/>
      <c r="U758" s="69"/>
      <c r="V758" s="69"/>
      <c r="W758" s="69"/>
      <c r="X758" s="69"/>
      <c r="Y758" s="69"/>
      <c r="Z758" s="69"/>
    </row>
    <row r="759" spans="1:26" ht="12.75" customHeight="1">
      <c r="A759" s="69"/>
      <c r="B759" s="69"/>
      <c r="C759" s="69"/>
      <c r="D759" s="69"/>
      <c r="E759" s="69"/>
      <c r="F759" s="69"/>
      <c r="G759" s="71"/>
      <c r="H759" s="71"/>
      <c r="I759" s="71"/>
      <c r="J759" s="71"/>
      <c r="K759" s="70"/>
      <c r="L759" s="70"/>
      <c r="M759" s="70"/>
      <c r="N759" s="70"/>
      <c r="O759" s="72"/>
      <c r="P759" s="73"/>
      <c r="Q759" s="32"/>
      <c r="R759" s="69"/>
      <c r="S759" s="69"/>
      <c r="T759" s="69"/>
      <c r="U759" s="69"/>
      <c r="V759" s="69"/>
      <c r="W759" s="69"/>
      <c r="X759" s="69"/>
      <c r="Y759" s="69"/>
      <c r="Z759" s="69"/>
    </row>
    <row r="760" spans="1:26" ht="12.75" customHeight="1">
      <c r="A760" s="69"/>
      <c r="B760" s="69"/>
      <c r="C760" s="69"/>
      <c r="D760" s="69"/>
      <c r="E760" s="69"/>
      <c r="F760" s="69"/>
      <c r="G760" s="71"/>
      <c r="H760" s="71"/>
      <c r="I760" s="71"/>
      <c r="J760" s="71"/>
      <c r="K760" s="70"/>
      <c r="L760" s="70"/>
      <c r="M760" s="70"/>
      <c r="N760" s="70"/>
      <c r="O760" s="72"/>
      <c r="P760" s="73"/>
      <c r="Q760" s="32"/>
      <c r="R760" s="69"/>
      <c r="S760" s="69"/>
      <c r="T760" s="69"/>
      <c r="U760" s="69"/>
      <c r="V760" s="69"/>
      <c r="W760" s="69"/>
      <c r="X760" s="69"/>
      <c r="Y760" s="69"/>
      <c r="Z760" s="69"/>
    </row>
    <row r="761" spans="1:26" ht="12.75" customHeight="1">
      <c r="A761" s="69"/>
      <c r="B761" s="69"/>
      <c r="C761" s="69"/>
      <c r="D761" s="69"/>
      <c r="E761" s="69"/>
      <c r="F761" s="69"/>
      <c r="G761" s="71"/>
      <c r="H761" s="71"/>
      <c r="I761" s="71"/>
      <c r="J761" s="71"/>
      <c r="K761" s="70"/>
      <c r="L761" s="70"/>
      <c r="M761" s="70"/>
      <c r="N761" s="70"/>
      <c r="O761" s="72"/>
      <c r="P761" s="73"/>
      <c r="Q761" s="32"/>
      <c r="R761" s="69"/>
      <c r="S761" s="69"/>
      <c r="T761" s="69"/>
      <c r="U761" s="69"/>
      <c r="V761" s="69"/>
      <c r="W761" s="69"/>
      <c r="X761" s="69"/>
      <c r="Y761" s="69"/>
      <c r="Z761" s="69"/>
    </row>
    <row r="762" spans="1:26" ht="12.75" customHeight="1">
      <c r="A762" s="69"/>
      <c r="B762" s="69"/>
      <c r="C762" s="69"/>
      <c r="D762" s="69"/>
      <c r="E762" s="69"/>
      <c r="F762" s="69"/>
      <c r="G762" s="71"/>
      <c r="H762" s="71"/>
      <c r="I762" s="71"/>
      <c r="J762" s="71"/>
      <c r="K762" s="70"/>
      <c r="L762" s="70"/>
      <c r="M762" s="70"/>
      <c r="N762" s="70"/>
      <c r="O762" s="72"/>
      <c r="P762" s="73"/>
      <c r="Q762" s="32"/>
      <c r="R762" s="69"/>
      <c r="S762" s="69"/>
      <c r="T762" s="69"/>
      <c r="U762" s="69"/>
      <c r="V762" s="69"/>
      <c r="W762" s="69"/>
      <c r="X762" s="69"/>
      <c r="Y762" s="69"/>
      <c r="Z762" s="69"/>
    </row>
    <row r="763" spans="1:26" ht="12.75" customHeight="1">
      <c r="A763" s="69"/>
      <c r="B763" s="69"/>
      <c r="C763" s="69"/>
      <c r="D763" s="69"/>
      <c r="E763" s="69"/>
      <c r="F763" s="69"/>
      <c r="G763" s="71"/>
      <c r="H763" s="71"/>
      <c r="I763" s="71"/>
      <c r="J763" s="71"/>
      <c r="K763" s="70"/>
      <c r="L763" s="70"/>
      <c r="M763" s="70"/>
      <c r="N763" s="70"/>
      <c r="O763" s="72"/>
      <c r="P763" s="73"/>
      <c r="Q763" s="32"/>
      <c r="R763" s="69"/>
      <c r="S763" s="69"/>
      <c r="T763" s="69"/>
      <c r="U763" s="69"/>
      <c r="V763" s="69"/>
      <c r="W763" s="69"/>
      <c r="X763" s="69"/>
      <c r="Y763" s="69"/>
      <c r="Z763" s="69"/>
    </row>
    <row r="764" spans="1:26" ht="12.75" customHeight="1">
      <c r="A764" s="69"/>
      <c r="B764" s="69"/>
      <c r="C764" s="69"/>
      <c r="D764" s="69"/>
      <c r="E764" s="69"/>
      <c r="F764" s="69"/>
      <c r="G764" s="71"/>
      <c r="H764" s="71"/>
      <c r="I764" s="71"/>
      <c r="J764" s="71"/>
      <c r="K764" s="70"/>
      <c r="L764" s="70"/>
      <c r="M764" s="70"/>
      <c r="N764" s="70"/>
      <c r="O764" s="72"/>
      <c r="P764" s="73"/>
      <c r="Q764" s="32"/>
      <c r="R764" s="69"/>
      <c r="S764" s="69"/>
      <c r="T764" s="69"/>
      <c r="U764" s="69"/>
      <c r="V764" s="69"/>
      <c r="W764" s="69"/>
      <c r="X764" s="69"/>
      <c r="Y764" s="69"/>
      <c r="Z764" s="69"/>
    </row>
    <row r="765" spans="1:26" ht="12.75" customHeight="1">
      <c r="A765" s="69"/>
      <c r="B765" s="69"/>
      <c r="C765" s="69"/>
      <c r="D765" s="69"/>
      <c r="E765" s="69"/>
      <c r="F765" s="69"/>
      <c r="G765" s="71"/>
      <c r="H765" s="71"/>
      <c r="I765" s="71"/>
      <c r="J765" s="71"/>
      <c r="K765" s="70"/>
      <c r="L765" s="70"/>
      <c r="M765" s="70"/>
      <c r="N765" s="70"/>
      <c r="O765" s="72"/>
      <c r="P765" s="73"/>
      <c r="Q765" s="32"/>
      <c r="R765" s="69"/>
      <c r="S765" s="69"/>
      <c r="T765" s="69"/>
      <c r="U765" s="69"/>
      <c r="V765" s="69"/>
      <c r="W765" s="69"/>
      <c r="X765" s="69"/>
      <c r="Y765" s="69"/>
      <c r="Z765" s="69"/>
    </row>
    <row r="766" spans="1:26" ht="12.75" customHeight="1">
      <c r="A766" s="69"/>
      <c r="B766" s="69"/>
      <c r="C766" s="69"/>
      <c r="D766" s="69"/>
      <c r="E766" s="69"/>
      <c r="F766" s="69"/>
      <c r="G766" s="71"/>
      <c r="H766" s="71"/>
      <c r="I766" s="71"/>
      <c r="J766" s="71"/>
      <c r="K766" s="70"/>
      <c r="L766" s="70"/>
      <c r="M766" s="70"/>
      <c r="N766" s="70"/>
      <c r="O766" s="72"/>
      <c r="P766" s="73"/>
      <c r="Q766" s="32"/>
      <c r="R766" s="69"/>
      <c r="S766" s="69"/>
      <c r="T766" s="69"/>
      <c r="U766" s="69"/>
      <c r="V766" s="69"/>
      <c r="W766" s="69"/>
      <c r="X766" s="69"/>
      <c r="Y766" s="69"/>
      <c r="Z766" s="69"/>
    </row>
    <row r="767" spans="1:26" ht="12.75" customHeight="1">
      <c r="A767" s="69"/>
      <c r="B767" s="69"/>
      <c r="C767" s="69"/>
      <c r="D767" s="69"/>
      <c r="E767" s="69"/>
      <c r="F767" s="69"/>
      <c r="G767" s="71"/>
      <c r="H767" s="71"/>
      <c r="I767" s="71"/>
      <c r="J767" s="71"/>
      <c r="K767" s="70"/>
      <c r="L767" s="70"/>
      <c r="M767" s="70"/>
      <c r="N767" s="70"/>
      <c r="O767" s="72"/>
      <c r="P767" s="73"/>
      <c r="Q767" s="32"/>
      <c r="R767" s="69"/>
      <c r="S767" s="69"/>
      <c r="T767" s="69"/>
      <c r="U767" s="69"/>
      <c r="V767" s="69"/>
      <c r="W767" s="69"/>
      <c r="X767" s="69"/>
      <c r="Y767" s="69"/>
      <c r="Z767" s="69"/>
    </row>
    <row r="768" spans="1:26" ht="12.75" customHeight="1">
      <c r="A768" s="69"/>
      <c r="B768" s="69"/>
      <c r="C768" s="69"/>
      <c r="D768" s="69"/>
      <c r="E768" s="69"/>
      <c r="F768" s="69"/>
      <c r="G768" s="71"/>
      <c r="H768" s="71"/>
      <c r="I768" s="71"/>
      <c r="J768" s="71"/>
      <c r="K768" s="70"/>
      <c r="L768" s="70"/>
      <c r="M768" s="70"/>
      <c r="N768" s="70"/>
      <c r="O768" s="72"/>
      <c r="P768" s="73"/>
      <c r="Q768" s="32"/>
      <c r="R768" s="69"/>
      <c r="S768" s="69"/>
      <c r="T768" s="69"/>
      <c r="U768" s="69"/>
      <c r="V768" s="69"/>
      <c r="W768" s="69"/>
      <c r="X768" s="69"/>
      <c r="Y768" s="69"/>
      <c r="Z768" s="69"/>
    </row>
    <row r="769" spans="1:26" ht="12.75" customHeight="1">
      <c r="A769" s="69"/>
      <c r="B769" s="69"/>
      <c r="C769" s="69"/>
      <c r="D769" s="69"/>
      <c r="E769" s="69"/>
      <c r="F769" s="69"/>
      <c r="G769" s="71"/>
      <c r="H769" s="71"/>
      <c r="I769" s="71"/>
      <c r="J769" s="71"/>
      <c r="K769" s="70"/>
      <c r="L769" s="70"/>
      <c r="M769" s="70"/>
      <c r="N769" s="70"/>
      <c r="O769" s="72"/>
      <c r="P769" s="73"/>
      <c r="Q769" s="32"/>
      <c r="R769" s="69"/>
      <c r="S769" s="69"/>
      <c r="T769" s="69"/>
      <c r="U769" s="69"/>
      <c r="V769" s="69"/>
      <c r="W769" s="69"/>
      <c r="X769" s="69"/>
      <c r="Y769" s="69"/>
      <c r="Z769" s="69"/>
    </row>
    <row r="770" spans="1:26" ht="12.75" customHeight="1">
      <c r="A770" s="69"/>
      <c r="B770" s="69"/>
      <c r="C770" s="69"/>
      <c r="D770" s="69"/>
      <c r="E770" s="69"/>
      <c r="F770" s="69"/>
      <c r="G770" s="71"/>
      <c r="H770" s="71"/>
      <c r="I770" s="71"/>
      <c r="J770" s="71"/>
      <c r="K770" s="70"/>
      <c r="L770" s="70"/>
      <c r="M770" s="70"/>
      <c r="N770" s="70"/>
      <c r="O770" s="72"/>
      <c r="P770" s="73"/>
      <c r="Q770" s="32"/>
      <c r="R770" s="69"/>
      <c r="S770" s="69"/>
      <c r="T770" s="69"/>
      <c r="U770" s="69"/>
      <c r="V770" s="69"/>
      <c r="W770" s="69"/>
      <c r="X770" s="69"/>
      <c r="Y770" s="69"/>
      <c r="Z770" s="69"/>
    </row>
    <row r="771" spans="1:26" ht="12.75" customHeight="1">
      <c r="A771" s="69"/>
      <c r="B771" s="69"/>
      <c r="C771" s="69"/>
      <c r="D771" s="69"/>
      <c r="E771" s="69"/>
      <c r="F771" s="69"/>
      <c r="G771" s="71"/>
      <c r="H771" s="71"/>
      <c r="I771" s="71"/>
      <c r="J771" s="71"/>
      <c r="K771" s="70"/>
      <c r="L771" s="70"/>
      <c r="M771" s="70"/>
      <c r="N771" s="70"/>
      <c r="O771" s="72"/>
      <c r="P771" s="73"/>
      <c r="Q771" s="32"/>
      <c r="R771" s="69"/>
      <c r="S771" s="69"/>
      <c r="T771" s="69"/>
      <c r="U771" s="69"/>
      <c r="V771" s="69"/>
      <c r="W771" s="69"/>
      <c r="X771" s="69"/>
      <c r="Y771" s="69"/>
      <c r="Z771" s="69"/>
    </row>
    <row r="772" spans="1:26" ht="12.75" customHeight="1">
      <c r="A772" s="69"/>
      <c r="B772" s="69"/>
      <c r="C772" s="69"/>
      <c r="D772" s="69"/>
      <c r="E772" s="69"/>
      <c r="F772" s="69"/>
      <c r="G772" s="71"/>
      <c r="H772" s="71"/>
      <c r="I772" s="71"/>
      <c r="J772" s="71"/>
      <c r="K772" s="70"/>
      <c r="L772" s="70"/>
      <c r="M772" s="70"/>
      <c r="N772" s="70"/>
      <c r="O772" s="72"/>
      <c r="P772" s="73"/>
      <c r="Q772" s="32"/>
      <c r="R772" s="69"/>
      <c r="S772" s="69"/>
      <c r="T772" s="69"/>
      <c r="U772" s="69"/>
      <c r="V772" s="69"/>
      <c r="W772" s="69"/>
      <c r="X772" s="69"/>
      <c r="Y772" s="69"/>
      <c r="Z772" s="69"/>
    </row>
    <row r="773" spans="1:26" ht="12.75" customHeight="1">
      <c r="A773" s="69"/>
      <c r="B773" s="69"/>
      <c r="C773" s="69"/>
      <c r="D773" s="69"/>
      <c r="E773" s="69"/>
      <c r="F773" s="69"/>
      <c r="G773" s="71"/>
      <c r="H773" s="71"/>
      <c r="I773" s="71"/>
      <c r="J773" s="71"/>
      <c r="K773" s="70"/>
      <c r="L773" s="70"/>
      <c r="M773" s="70"/>
      <c r="N773" s="70"/>
      <c r="O773" s="72"/>
      <c r="P773" s="73"/>
      <c r="Q773" s="32"/>
      <c r="R773" s="69"/>
      <c r="S773" s="69"/>
      <c r="T773" s="69"/>
      <c r="U773" s="69"/>
      <c r="V773" s="69"/>
      <c r="W773" s="69"/>
      <c r="X773" s="69"/>
      <c r="Y773" s="69"/>
      <c r="Z773" s="69"/>
    </row>
    <row r="774" spans="1:26" ht="12.75" customHeight="1">
      <c r="A774" s="69"/>
      <c r="B774" s="69"/>
      <c r="C774" s="69"/>
      <c r="D774" s="69"/>
      <c r="E774" s="69"/>
      <c r="F774" s="69"/>
      <c r="G774" s="71"/>
      <c r="H774" s="71"/>
      <c r="I774" s="71"/>
      <c r="J774" s="71"/>
      <c r="K774" s="70"/>
      <c r="L774" s="70"/>
      <c r="M774" s="70"/>
      <c r="N774" s="70"/>
      <c r="O774" s="72"/>
      <c r="P774" s="73"/>
      <c r="Q774" s="32"/>
      <c r="R774" s="69"/>
      <c r="S774" s="69"/>
      <c r="T774" s="69"/>
      <c r="U774" s="69"/>
      <c r="V774" s="69"/>
      <c r="W774" s="69"/>
      <c r="X774" s="69"/>
      <c r="Y774" s="69"/>
      <c r="Z774" s="69"/>
    </row>
    <row r="775" spans="1:26" ht="12.75" customHeight="1">
      <c r="A775" s="69"/>
      <c r="B775" s="69"/>
      <c r="C775" s="69"/>
      <c r="D775" s="69"/>
      <c r="E775" s="69"/>
      <c r="F775" s="69"/>
      <c r="G775" s="71"/>
      <c r="H775" s="71"/>
      <c r="I775" s="71"/>
      <c r="J775" s="71"/>
      <c r="K775" s="70"/>
      <c r="L775" s="70"/>
      <c r="M775" s="70"/>
      <c r="N775" s="70"/>
      <c r="O775" s="72"/>
      <c r="P775" s="73"/>
      <c r="Q775" s="32"/>
      <c r="R775" s="69"/>
      <c r="S775" s="69"/>
      <c r="T775" s="69"/>
      <c r="U775" s="69"/>
      <c r="V775" s="69"/>
      <c r="W775" s="69"/>
      <c r="X775" s="69"/>
      <c r="Y775" s="69"/>
      <c r="Z775" s="69"/>
    </row>
    <row r="776" spans="1:26" ht="12.75" customHeight="1">
      <c r="A776" s="69"/>
      <c r="B776" s="69"/>
      <c r="C776" s="69"/>
      <c r="D776" s="69"/>
      <c r="E776" s="69"/>
      <c r="F776" s="69"/>
      <c r="G776" s="71"/>
      <c r="H776" s="71"/>
      <c r="I776" s="71"/>
      <c r="J776" s="71"/>
      <c r="K776" s="70"/>
      <c r="L776" s="70"/>
      <c r="M776" s="70"/>
      <c r="N776" s="70"/>
      <c r="O776" s="72"/>
      <c r="P776" s="73"/>
      <c r="Q776" s="32"/>
      <c r="R776" s="69"/>
      <c r="S776" s="69"/>
      <c r="T776" s="69"/>
      <c r="U776" s="69"/>
      <c r="V776" s="69"/>
      <c r="W776" s="69"/>
      <c r="X776" s="69"/>
      <c r="Y776" s="69"/>
      <c r="Z776" s="69"/>
    </row>
    <row r="777" spans="1:26" ht="12.75" customHeight="1">
      <c r="A777" s="69"/>
      <c r="B777" s="69"/>
      <c r="C777" s="69"/>
      <c r="D777" s="69"/>
      <c r="E777" s="69"/>
      <c r="F777" s="69"/>
      <c r="G777" s="71"/>
      <c r="H777" s="71"/>
      <c r="I777" s="71"/>
      <c r="J777" s="71"/>
      <c r="K777" s="70"/>
      <c r="L777" s="70"/>
      <c r="M777" s="70"/>
      <c r="N777" s="70"/>
      <c r="O777" s="72"/>
      <c r="P777" s="73"/>
      <c r="Q777" s="32"/>
      <c r="R777" s="69"/>
      <c r="S777" s="69"/>
      <c r="T777" s="69"/>
      <c r="U777" s="69"/>
      <c r="V777" s="69"/>
      <c r="W777" s="69"/>
      <c r="X777" s="69"/>
      <c r="Y777" s="69"/>
      <c r="Z777" s="69"/>
    </row>
    <row r="778" spans="1:26" ht="12.75" customHeight="1">
      <c r="A778" s="69"/>
      <c r="B778" s="69"/>
      <c r="C778" s="69"/>
      <c r="D778" s="69"/>
      <c r="E778" s="69"/>
      <c r="F778" s="69"/>
      <c r="G778" s="71"/>
      <c r="H778" s="71"/>
      <c r="I778" s="71"/>
      <c r="J778" s="71"/>
      <c r="K778" s="70"/>
      <c r="L778" s="70"/>
      <c r="M778" s="70"/>
      <c r="N778" s="70"/>
      <c r="O778" s="72"/>
      <c r="P778" s="73"/>
      <c r="Q778" s="32"/>
      <c r="R778" s="69"/>
      <c r="S778" s="69"/>
      <c r="T778" s="69"/>
      <c r="U778" s="69"/>
      <c r="V778" s="69"/>
      <c r="W778" s="69"/>
      <c r="X778" s="69"/>
      <c r="Y778" s="69"/>
      <c r="Z778" s="69"/>
    </row>
    <row r="779" spans="1:26" ht="12.75" customHeight="1">
      <c r="A779" s="69"/>
      <c r="B779" s="69"/>
      <c r="C779" s="69"/>
      <c r="D779" s="69"/>
      <c r="E779" s="69"/>
      <c r="F779" s="69"/>
      <c r="G779" s="71"/>
      <c r="H779" s="71"/>
      <c r="I779" s="71"/>
      <c r="J779" s="71"/>
      <c r="K779" s="70"/>
      <c r="L779" s="70"/>
      <c r="M779" s="70"/>
      <c r="N779" s="70"/>
      <c r="O779" s="72"/>
      <c r="P779" s="73"/>
      <c r="Q779" s="32"/>
      <c r="R779" s="69"/>
      <c r="S779" s="69"/>
      <c r="T779" s="69"/>
      <c r="U779" s="69"/>
      <c r="V779" s="69"/>
      <c r="W779" s="69"/>
      <c r="X779" s="69"/>
      <c r="Y779" s="69"/>
      <c r="Z779" s="69"/>
    </row>
    <row r="780" spans="1:26" ht="12.75" customHeight="1">
      <c r="A780" s="69"/>
      <c r="B780" s="69"/>
      <c r="C780" s="69"/>
      <c r="D780" s="69"/>
      <c r="E780" s="69"/>
      <c r="F780" s="69"/>
      <c r="G780" s="71"/>
      <c r="H780" s="71"/>
      <c r="I780" s="71"/>
      <c r="J780" s="71"/>
      <c r="K780" s="70"/>
      <c r="L780" s="70"/>
      <c r="M780" s="70"/>
      <c r="N780" s="70"/>
      <c r="O780" s="72"/>
      <c r="P780" s="73"/>
      <c r="Q780" s="32"/>
      <c r="R780" s="69"/>
      <c r="S780" s="69"/>
      <c r="T780" s="69"/>
      <c r="U780" s="69"/>
      <c r="V780" s="69"/>
      <c r="W780" s="69"/>
      <c r="X780" s="69"/>
      <c r="Y780" s="69"/>
      <c r="Z780" s="69"/>
    </row>
    <row r="781" spans="1:26" ht="12.75" customHeight="1">
      <c r="A781" s="69"/>
      <c r="B781" s="69"/>
      <c r="C781" s="69"/>
      <c r="D781" s="69"/>
      <c r="E781" s="69"/>
      <c r="F781" s="69"/>
      <c r="G781" s="71"/>
      <c r="H781" s="71"/>
      <c r="I781" s="71"/>
      <c r="J781" s="71"/>
      <c r="K781" s="70"/>
      <c r="L781" s="70"/>
      <c r="M781" s="70"/>
      <c r="N781" s="70"/>
      <c r="O781" s="72"/>
      <c r="P781" s="73"/>
      <c r="Q781" s="32"/>
      <c r="R781" s="69"/>
      <c r="S781" s="69"/>
      <c r="T781" s="69"/>
      <c r="U781" s="69"/>
      <c r="V781" s="69"/>
      <c r="W781" s="69"/>
      <c r="X781" s="69"/>
      <c r="Y781" s="69"/>
      <c r="Z781" s="69"/>
    </row>
    <row r="782" spans="1:26" ht="12.75" customHeight="1">
      <c r="A782" s="69"/>
      <c r="B782" s="69"/>
      <c r="C782" s="69"/>
      <c r="D782" s="69"/>
      <c r="E782" s="69"/>
      <c r="F782" s="69"/>
      <c r="G782" s="71"/>
      <c r="H782" s="71"/>
      <c r="I782" s="71"/>
      <c r="J782" s="71"/>
      <c r="K782" s="70"/>
      <c r="L782" s="70"/>
      <c r="M782" s="70"/>
      <c r="N782" s="70"/>
      <c r="O782" s="72"/>
      <c r="P782" s="73"/>
      <c r="Q782" s="32"/>
      <c r="R782" s="69"/>
      <c r="S782" s="69"/>
      <c r="T782" s="69"/>
      <c r="U782" s="69"/>
      <c r="V782" s="69"/>
      <c r="W782" s="69"/>
      <c r="X782" s="69"/>
      <c r="Y782" s="69"/>
      <c r="Z782" s="69"/>
    </row>
    <row r="783" spans="1:26" ht="12.75" customHeight="1">
      <c r="A783" s="69"/>
      <c r="B783" s="69"/>
      <c r="C783" s="69"/>
      <c r="D783" s="69"/>
      <c r="E783" s="69"/>
      <c r="F783" s="69"/>
      <c r="G783" s="71"/>
      <c r="H783" s="71"/>
      <c r="I783" s="71"/>
      <c r="J783" s="71"/>
      <c r="K783" s="70"/>
      <c r="L783" s="70"/>
      <c r="M783" s="70"/>
      <c r="N783" s="70"/>
      <c r="O783" s="72"/>
      <c r="P783" s="73"/>
      <c r="Q783" s="32"/>
      <c r="R783" s="69"/>
      <c r="S783" s="69"/>
      <c r="T783" s="69"/>
      <c r="U783" s="69"/>
      <c r="V783" s="69"/>
      <c r="W783" s="69"/>
      <c r="X783" s="69"/>
      <c r="Y783" s="69"/>
      <c r="Z783" s="69"/>
    </row>
    <row r="784" spans="1:26" ht="12.75" customHeight="1">
      <c r="A784" s="69"/>
      <c r="B784" s="69"/>
      <c r="C784" s="69"/>
      <c r="D784" s="69"/>
      <c r="E784" s="69"/>
      <c r="F784" s="69"/>
      <c r="G784" s="71"/>
      <c r="H784" s="71"/>
      <c r="I784" s="71"/>
      <c r="J784" s="71"/>
      <c r="K784" s="70"/>
      <c r="L784" s="70"/>
      <c r="M784" s="70"/>
      <c r="N784" s="70"/>
      <c r="O784" s="72"/>
      <c r="P784" s="73"/>
      <c r="Q784" s="32"/>
      <c r="R784" s="69"/>
      <c r="S784" s="69"/>
      <c r="T784" s="69"/>
      <c r="U784" s="69"/>
      <c r="V784" s="69"/>
      <c r="W784" s="69"/>
      <c r="X784" s="69"/>
      <c r="Y784" s="69"/>
      <c r="Z784" s="69"/>
    </row>
    <row r="785" spans="1:26" ht="12.75" customHeight="1">
      <c r="A785" s="69"/>
      <c r="B785" s="69"/>
      <c r="C785" s="69"/>
      <c r="D785" s="69"/>
      <c r="E785" s="69"/>
      <c r="F785" s="69"/>
      <c r="G785" s="71"/>
      <c r="H785" s="71"/>
      <c r="I785" s="71"/>
      <c r="J785" s="71"/>
      <c r="K785" s="70"/>
      <c r="L785" s="70"/>
      <c r="M785" s="70"/>
      <c r="N785" s="70"/>
      <c r="O785" s="72"/>
      <c r="P785" s="73"/>
      <c r="Q785" s="32"/>
      <c r="R785" s="69"/>
      <c r="S785" s="69"/>
      <c r="T785" s="69"/>
      <c r="U785" s="69"/>
      <c r="V785" s="69"/>
      <c r="W785" s="69"/>
      <c r="X785" s="69"/>
      <c r="Y785" s="69"/>
      <c r="Z785" s="69"/>
    </row>
    <row r="786" spans="1:26" ht="12.75" customHeight="1">
      <c r="A786" s="69"/>
      <c r="B786" s="69"/>
      <c r="C786" s="69"/>
      <c r="D786" s="69"/>
      <c r="E786" s="69"/>
      <c r="F786" s="69"/>
      <c r="G786" s="71"/>
      <c r="H786" s="71"/>
      <c r="I786" s="71"/>
      <c r="J786" s="71"/>
      <c r="K786" s="70"/>
      <c r="L786" s="70"/>
      <c r="M786" s="70"/>
      <c r="N786" s="70"/>
      <c r="O786" s="72"/>
      <c r="P786" s="73"/>
      <c r="Q786" s="32"/>
      <c r="R786" s="69"/>
      <c r="S786" s="69"/>
      <c r="T786" s="69"/>
      <c r="U786" s="69"/>
      <c r="V786" s="69"/>
      <c r="W786" s="69"/>
      <c r="X786" s="69"/>
      <c r="Y786" s="69"/>
      <c r="Z786" s="69"/>
    </row>
    <row r="787" spans="1:26" ht="12.75" customHeight="1">
      <c r="A787" s="69"/>
      <c r="B787" s="69"/>
      <c r="C787" s="69"/>
      <c r="D787" s="69"/>
      <c r="E787" s="69"/>
      <c r="F787" s="69"/>
      <c r="G787" s="71"/>
      <c r="H787" s="71"/>
      <c r="I787" s="71"/>
      <c r="J787" s="71"/>
      <c r="K787" s="70"/>
      <c r="L787" s="70"/>
      <c r="M787" s="70"/>
      <c r="N787" s="70"/>
      <c r="O787" s="72"/>
      <c r="P787" s="73"/>
      <c r="Q787" s="32"/>
      <c r="R787" s="69"/>
      <c r="S787" s="69"/>
      <c r="T787" s="69"/>
      <c r="U787" s="69"/>
      <c r="V787" s="69"/>
      <c r="W787" s="69"/>
      <c r="X787" s="69"/>
      <c r="Y787" s="69"/>
      <c r="Z787" s="69"/>
    </row>
    <row r="788" spans="1:26" ht="12.75" customHeight="1">
      <c r="A788" s="69"/>
      <c r="B788" s="69"/>
      <c r="C788" s="69"/>
      <c r="D788" s="69"/>
      <c r="E788" s="69"/>
      <c r="F788" s="69"/>
      <c r="G788" s="71"/>
      <c r="H788" s="71"/>
      <c r="I788" s="71"/>
      <c r="J788" s="71"/>
      <c r="K788" s="70"/>
      <c r="L788" s="70"/>
      <c r="M788" s="70"/>
      <c r="N788" s="70"/>
      <c r="O788" s="72"/>
      <c r="P788" s="73"/>
      <c r="Q788" s="32"/>
      <c r="R788" s="69"/>
      <c r="S788" s="69"/>
      <c r="T788" s="69"/>
      <c r="U788" s="69"/>
      <c r="V788" s="69"/>
      <c r="W788" s="69"/>
      <c r="X788" s="69"/>
      <c r="Y788" s="69"/>
      <c r="Z788" s="69"/>
    </row>
    <row r="789" spans="1:26" ht="12.75" customHeight="1">
      <c r="A789" s="69"/>
      <c r="B789" s="69"/>
      <c r="C789" s="69"/>
      <c r="D789" s="69"/>
      <c r="E789" s="69"/>
      <c r="F789" s="69"/>
      <c r="G789" s="71"/>
      <c r="H789" s="71"/>
      <c r="I789" s="71"/>
      <c r="J789" s="71"/>
      <c r="K789" s="70"/>
      <c r="L789" s="70"/>
      <c r="M789" s="70"/>
      <c r="N789" s="70"/>
      <c r="O789" s="72"/>
      <c r="P789" s="73"/>
      <c r="Q789" s="32"/>
      <c r="R789" s="69"/>
      <c r="S789" s="69"/>
      <c r="T789" s="69"/>
      <c r="U789" s="69"/>
      <c r="V789" s="69"/>
      <c r="W789" s="69"/>
      <c r="X789" s="69"/>
      <c r="Y789" s="69"/>
      <c r="Z789" s="69"/>
    </row>
    <row r="790" spans="1:26" ht="12.75" customHeight="1">
      <c r="A790" s="69"/>
      <c r="B790" s="69"/>
      <c r="C790" s="69"/>
      <c r="D790" s="69"/>
      <c r="E790" s="69"/>
      <c r="F790" s="69"/>
      <c r="G790" s="71"/>
      <c r="H790" s="71"/>
      <c r="I790" s="71"/>
      <c r="J790" s="71"/>
      <c r="K790" s="70"/>
      <c r="L790" s="70"/>
      <c r="M790" s="70"/>
      <c r="N790" s="70"/>
      <c r="O790" s="72"/>
      <c r="P790" s="73"/>
      <c r="Q790" s="32"/>
      <c r="R790" s="69"/>
      <c r="S790" s="69"/>
      <c r="T790" s="69"/>
      <c r="U790" s="69"/>
      <c r="V790" s="69"/>
      <c r="W790" s="69"/>
      <c r="X790" s="69"/>
      <c r="Y790" s="69"/>
      <c r="Z790" s="69"/>
    </row>
    <row r="791" spans="1:26" ht="12.75" customHeight="1">
      <c r="A791" s="69"/>
      <c r="B791" s="69"/>
      <c r="C791" s="69"/>
      <c r="D791" s="69"/>
      <c r="E791" s="69"/>
      <c r="F791" s="69"/>
      <c r="G791" s="71"/>
      <c r="H791" s="71"/>
      <c r="I791" s="71"/>
      <c r="J791" s="71"/>
      <c r="K791" s="70"/>
      <c r="L791" s="70"/>
      <c r="M791" s="70"/>
      <c r="N791" s="70"/>
      <c r="O791" s="72"/>
      <c r="P791" s="73"/>
      <c r="Q791" s="32"/>
      <c r="R791" s="69"/>
      <c r="S791" s="69"/>
      <c r="T791" s="69"/>
      <c r="U791" s="69"/>
      <c r="V791" s="69"/>
      <c r="W791" s="69"/>
      <c r="X791" s="69"/>
      <c r="Y791" s="69"/>
      <c r="Z791" s="69"/>
    </row>
    <row r="792" spans="1:26" ht="12.75" customHeight="1">
      <c r="A792" s="69"/>
      <c r="B792" s="69"/>
      <c r="C792" s="69"/>
      <c r="D792" s="69"/>
      <c r="E792" s="69"/>
      <c r="F792" s="69"/>
      <c r="G792" s="71"/>
      <c r="H792" s="71"/>
      <c r="I792" s="71"/>
      <c r="J792" s="71"/>
      <c r="K792" s="70"/>
      <c r="L792" s="70"/>
      <c r="M792" s="70"/>
      <c r="N792" s="70"/>
      <c r="O792" s="72"/>
      <c r="P792" s="73"/>
      <c r="Q792" s="32"/>
      <c r="R792" s="69"/>
      <c r="S792" s="69"/>
      <c r="T792" s="69"/>
      <c r="U792" s="69"/>
      <c r="V792" s="69"/>
      <c r="W792" s="69"/>
      <c r="X792" s="69"/>
      <c r="Y792" s="69"/>
      <c r="Z792" s="69"/>
    </row>
    <row r="793" spans="1:26" ht="12.75" customHeight="1">
      <c r="A793" s="69"/>
      <c r="B793" s="69"/>
      <c r="C793" s="69"/>
      <c r="D793" s="69"/>
      <c r="E793" s="69"/>
      <c r="F793" s="69"/>
      <c r="G793" s="71"/>
      <c r="H793" s="71"/>
      <c r="I793" s="71"/>
      <c r="J793" s="71"/>
      <c r="K793" s="70"/>
      <c r="L793" s="70"/>
      <c r="M793" s="70"/>
      <c r="N793" s="70"/>
      <c r="O793" s="72"/>
      <c r="P793" s="73"/>
      <c r="Q793" s="32"/>
      <c r="R793" s="69"/>
      <c r="S793" s="69"/>
      <c r="T793" s="69"/>
      <c r="U793" s="69"/>
      <c r="V793" s="69"/>
      <c r="W793" s="69"/>
      <c r="X793" s="69"/>
      <c r="Y793" s="69"/>
      <c r="Z793" s="69"/>
    </row>
    <row r="794" spans="1:26" ht="12.75" customHeight="1">
      <c r="A794" s="69"/>
      <c r="B794" s="69"/>
      <c r="C794" s="69"/>
      <c r="D794" s="69"/>
      <c r="E794" s="69"/>
      <c r="F794" s="69"/>
      <c r="G794" s="71"/>
      <c r="H794" s="71"/>
      <c r="I794" s="71"/>
      <c r="J794" s="71"/>
      <c r="K794" s="70"/>
      <c r="L794" s="70"/>
      <c r="M794" s="70"/>
      <c r="N794" s="70"/>
      <c r="O794" s="72"/>
      <c r="P794" s="73"/>
      <c r="Q794" s="32"/>
      <c r="R794" s="69"/>
      <c r="S794" s="69"/>
      <c r="T794" s="69"/>
      <c r="U794" s="69"/>
      <c r="V794" s="69"/>
      <c r="W794" s="69"/>
      <c r="X794" s="69"/>
      <c r="Y794" s="69"/>
      <c r="Z794" s="69"/>
    </row>
    <row r="795" spans="1:26" ht="12.75" customHeight="1">
      <c r="A795" s="69"/>
      <c r="B795" s="69"/>
      <c r="C795" s="69"/>
      <c r="D795" s="69"/>
      <c r="E795" s="69"/>
      <c r="F795" s="69"/>
      <c r="G795" s="71"/>
      <c r="H795" s="71"/>
      <c r="I795" s="71"/>
      <c r="J795" s="71"/>
      <c r="K795" s="70"/>
      <c r="L795" s="70"/>
      <c r="M795" s="70"/>
      <c r="N795" s="70"/>
      <c r="O795" s="72"/>
      <c r="P795" s="73"/>
      <c r="Q795" s="32"/>
      <c r="R795" s="69"/>
      <c r="S795" s="69"/>
      <c r="T795" s="69"/>
      <c r="U795" s="69"/>
      <c r="V795" s="69"/>
      <c r="W795" s="69"/>
      <c r="X795" s="69"/>
      <c r="Y795" s="69"/>
      <c r="Z795" s="69"/>
    </row>
    <row r="796" spans="1:26" ht="12.75" customHeight="1">
      <c r="A796" s="69"/>
      <c r="B796" s="69"/>
      <c r="C796" s="69"/>
      <c r="D796" s="69"/>
      <c r="E796" s="69"/>
      <c r="F796" s="69"/>
      <c r="G796" s="71"/>
      <c r="H796" s="71"/>
      <c r="I796" s="71"/>
      <c r="J796" s="71"/>
      <c r="K796" s="70"/>
      <c r="L796" s="70"/>
      <c r="M796" s="70"/>
      <c r="N796" s="70"/>
      <c r="O796" s="72"/>
      <c r="P796" s="73"/>
      <c r="Q796" s="32"/>
      <c r="R796" s="69"/>
      <c r="S796" s="69"/>
      <c r="T796" s="69"/>
      <c r="U796" s="69"/>
      <c r="V796" s="69"/>
      <c r="W796" s="69"/>
      <c r="X796" s="69"/>
      <c r="Y796" s="69"/>
      <c r="Z796" s="69"/>
    </row>
    <row r="797" spans="1:26" ht="12.75" customHeight="1">
      <c r="A797" s="69"/>
      <c r="B797" s="69"/>
      <c r="C797" s="69"/>
      <c r="D797" s="69"/>
      <c r="E797" s="69"/>
      <c r="F797" s="69"/>
      <c r="G797" s="71"/>
      <c r="H797" s="71"/>
      <c r="I797" s="71"/>
      <c r="J797" s="71"/>
      <c r="K797" s="70"/>
      <c r="L797" s="70"/>
      <c r="M797" s="70"/>
      <c r="N797" s="70"/>
      <c r="O797" s="72"/>
      <c r="P797" s="73"/>
      <c r="Q797" s="32"/>
      <c r="R797" s="69"/>
      <c r="S797" s="69"/>
      <c r="T797" s="69"/>
      <c r="U797" s="69"/>
      <c r="V797" s="69"/>
      <c r="W797" s="69"/>
      <c r="X797" s="69"/>
      <c r="Y797" s="69"/>
      <c r="Z797" s="69"/>
    </row>
    <row r="798" spans="1:26" ht="12.75" customHeight="1">
      <c r="A798" s="69"/>
      <c r="B798" s="69"/>
      <c r="C798" s="69"/>
      <c r="D798" s="69"/>
      <c r="E798" s="69"/>
      <c r="F798" s="69"/>
      <c r="G798" s="71"/>
      <c r="H798" s="71"/>
      <c r="I798" s="71"/>
      <c r="J798" s="71"/>
      <c r="K798" s="70"/>
      <c r="L798" s="70"/>
      <c r="M798" s="70"/>
      <c r="N798" s="70"/>
      <c r="O798" s="72"/>
      <c r="P798" s="73"/>
      <c r="Q798" s="32"/>
      <c r="R798" s="69"/>
      <c r="S798" s="69"/>
      <c r="T798" s="69"/>
      <c r="U798" s="69"/>
      <c r="V798" s="69"/>
      <c r="W798" s="69"/>
      <c r="X798" s="69"/>
      <c r="Y798" s="69"/>
      <c r="Z798" s="69"/>
    </row>
    <row r="799" spans="1:26" ht="12.75" customHeight="1">
      <c r="A799" s="69"/>
      <c r="B799" s="69"/>
      <c r="C799" s="69"/>
      <c r="D799" s="69"/>
      <c r="E799" s="69"/>
      <c r="F799" s="69"/>
      <c r="G799" s="71"/>
      <c r="H799" s="71"/>
      <c r="I799" s="71"/>
      <c r="J799" s="71"/>
      <c r="K799" s="70"/>
      <c r="L799" s="70"/>
      <c r="M799" s="70"/>
      <c r="N799" s="70"/>
      <c r="O799" s="72"/>
      <c r="P799" s="73"/>
      <c r="Q799" s="32"/>
      <c r="R799" s="69"/>
      <c r="S799" s="69"/>
      <c r="T799" s="69"/>
      <c r="U799" s="69"/>
      <c r="V799" s="69"/>
      <c r="W799" s="69"/>
      <c r="X799" s="69"/>
      <c r="Y799" s="69"/>
      <c r="Z799" s="69"/>
    </row>
    <row r="800" spans="1:26" ht="12.75" customHeight="1">
      <c r="A800" s="69"/>
      <c r="B800" s="69"/>
      <c r="C800" s="69"/>
      <c r="D800" s="69"/>
      <c r="E800" s="69"/>
      <c r="F800" s="69"/>
      <c r="G800" s="71"/>
      <c r="H800" s="71"/>
      <c r="I800" s="71"/>
      <c r="J800" s="71"/>
      <c r="K800" s="70"/>
      <c r="L800" s="70"/>
      <c r="M800" s="70"/>
      <c r="N800" s="70"/>
      <c r="O800" s="72"/>
      <c r="P800" s="73"/>
      <c r="Q800" s="32"/>
      <c r="R800" s="69"/>
      <c r="S800" s="69"/>
      <c r="T800" s="69"/>
      <c r="U800" s="69"/>
      <c r="V800" s="69"/>
      <c r="W800" s="69"/>
      <c r="X800" s="69"/>
      <c r="Y800" s="69"/>
      <c r="Z800" s="69"/>
    </row>
    <row r="801" spans="1:26" ht="12.75" customHeight="1">
      <c r="A801" s="69"/>
      <c r="B801" s="69"/>
      <c r="C801" s="69"/>
      <c r="D801" s="69"/>
      <c r="E801" s="69"/>
      <c r="F801" s="69"/>
      <c r="G801" s="71"/>
      <c r="H801" s="71"/>
      <c r="I801" s="71"/>
      <c r="J801" s="71"/>
      <c r="K801" s="70"/>
      <c r="L801" s="70"/>
      <c r="M801" s="70"/>
      <c r="N801" s="70"/>
      <c r="O801" s="72"/>
      <c r="P801" s="73"/>
      <c r="Q801" s="32"/>
      <c r="R801" s="69"/>
      <c r="S801" s="69"/>
      <c r="T801" s="69"/>
      <c r="U801" s="69"/>
      <c r="V801" s="69"/>
      <c r="W801" s="69"/>
      <c r="X801" s="69"/>
      <c r="Y801" s="69"/>
      <c r="Z801" s="69"/>
    </row>
    <row r="802" spans="1:26" ht="12.75" customHeight="1">
      <c r="A802" s="69"/>
      <c r="B802" s="69"/>
      <c r="C802" s="69"/>
      <c r="D802" s="69"/>
      <c r="E802" s="69"/>
      <c r="F802" s="69"/>
      <c r="G802" s="71"/>
      <c r="H802" s="71"/>
      <c r="I802" s="71"/>
      <c r="J802" s="71"/>
      <c r="K802" s="70"/>
      <c r="L802" s="70"/>
      <c r="M802" s="70"/>
      <c r="N802" s="70"/>
      <c r="O802" s="72"/>
      <c r="P802" s="73"/>
      <c r="Q802" s="32"/>
      <c r="R802" s="69"/>
      <c r="S802" s="69"/>
      <c r="T802" s="69"/>
      <c r="U802" s="69"/>
      <c r="V802" s="69"/>
      <c r="W802" s="69"/>
      <c r="X802" s="69"/>
      <c r="Y802" s="69"/>
      <c r="Z802" s="69"/>
    </row>
    <row r="803" spans="1:26" ht="12.75" customHeight="1">
      <c r="A803" s="69"/>
      <c r="B803" s="69"/>
      <c r="C803" s="69"/>
      <c r="D803" s="69"/>
      <c r="E803" s="69"/>
      <c r="F803" s="69"/>
      <c r="G803" s="71"/>
      <c r="H803" s="71"/>
      <c r="I803" s="71"/>
      <c r="J803" s="71"/>
      <c r="K803" s="70"/>
      <c r="L803" s="70"/>
      <c r="M803" s="70"/>
      <c r="N803" s="70"/>
      <c r="O803" s="72"/>
      <c r="P803" s="73"/>
      <c r="Q803" s="32"/>
      <c r="R803" s="69"/>
      <c r="S803" s="69"/>
      <c r="T803" s="69"/>
      <c r="U803" s="69"/>
      <c r="V803" s="69"/>
      <c r="W803" s="69"/>
      <c r="X803" s="69"/>
      <c r="Y803" s="69"/>
      <c r="Z803" s="69"/>
    </row>
    <row r="804" spans="1:26" ht="12.75" customHeight="1">
      <c r="A804" s="69"/>
      <c r="B804" s="69"/>
      <c r="C804" s="69"/>
      <c r="D804" s="69"/>
      <c r="E804" s="69"/>
      <c r="F804" s="69"/>
      <c r="G804" s="71"/>
      <c r="H804" s="71"/>
      <c r="I804" s="71"/>
      <c r="J804" s="71"/>
      <c r="K804" s="70"/>
      <c r="L804" s="70"/>
      <c r="M804" s="70"/>
      <c r="N804" s="70"/>
      <c r="O804" s="72"/>
      <c r="P804" s="73"/>
      <c r="Q804" s="32"/>
      <c r="R804" s="69"/>
      <c r="S804" s="69"/>
      <c r="T804" s="69"/>
      <c r="U804" s="69"/>
      <c r="V804" s="69"/>
      <c r="W804" s="69"/>
      <c r="X804" s="69"/>
      <c r="Y804" s="69"/>
      <c r="Z804" s="69"/>
    </row>
    <row r="805" spans="1:26" ht="12.75" customHeight="1">
      <c r="A805" s="69"/>
      <c r="B805" s="69"/>
      <c r="C805" s="69"/>
      <c r="D805" s="69"/>
      <c r="E805" s="69"/>
      <c r="F805" s="69"/>
      <c r="G805" s="71"/>
      <c r="H805" s="71"/>
      <c r="I805" s="71"/>
      <c r="J805" s="71"/>
      <c r="K805" s="70"/>
      <c r="L805" s="70"/>
      <c r="M805" s="70"/>
      <c r="N805" s="70"/>
      <c r="O805" s="72"/>
      <c r="P805" s="73"/>
      <c r="Q805" s="32"/>
      <c r="R805" s="69"/>
      <c r="S805" s="69"/>
      <c r="T805" s="69"/>
      <c r="U805" s="69"/>
      <c r="V805" s="69"/>
      <c r="W805" s="69"/>
      <c r="X805" s="69"/>
      <c r="Y805" s="69"/>
      <c r="Z805" s="69"/>
    </row>
    <row r="806" spans="1:26" ht="12.75" customHeight="1">
      <c r="A806" s="69"/>
      <c r="B806" s="69"/>
      <c r="C806" s="69"/>
      <c r="D806" s="69"/>
      <c r="E806" s="69"/>
      <c r="F806" s="69"/>
      <c r="G806" s="71"/>
      <c r="H806" s="71"/>
      <c r="I806" s="71"/>
      <c r="J806" s="71"/>
      <c r="K806" s="70"/>
      <c r="L806" s="70"/>
      <c r="M806" s="70"/>
      <c r="N806" s="70"/>
      <c r="O806" s="72"/>
      <c r="P806" s="73"/>
      <c r="Q806" s="32"/>
      <c r="R806" s="69"/>
      <c r="S806" s="69"/>
      <c r="T806" s="69"/>
      <c r="U806" s="69"/>
      <c r="V806" s="69"/>
      <c r="W806" s="69"/>
      <c r="X806" s="69"/>
      <c r="Y806" s="69"/>
      <c r="Z806" s="69"/>
    </row>
    <row r="807" spans="1:26" ht="12.75" customHeight="1">
      <c r="A807" s="69"/>
      <c r="B807" s="69"/>
      <c r="C807" s="69"/>
      <c r="D807" s="69"/>
      <c r="E807" s="69"/>
      <c r="F807" s="69"/>
      <c r="G807" s="71"/>
      <c r="H807" s="71"/>
      <c r="I807" s="71"/>
      <c r="J807" s="71"/>
      <c r="K807" s="70"/>
      <c r="L807" s="70"/>
      <c r="M807" s="70"/>
      <c r="N807" s="70"/>
      <c r="O807" s="72"/>
      <c r="P807" s="73"/>
      <c r="Q807" s="32"/>
      <c r="R807" s="69"/>
      <c r="S807" s="69"/>
      <c r="T807" s="69"/>
      <c r="U807" s="69"/>
      <c r="V807" s="69"/>
      <c r="W807" s="69"/>
      <c r="X807" s="69"/>
      <c r="Y807" s="69"/>
      <c r="Z807" s="69"/>
    </row>
    <row r="808" spans="1:26" ht="12.75" customHeight="1">
      <c r="A808" s="69"/>
      <c r="B808" s="69"/>
      <c r="C808" s="69"/>
      <c r="D808" s="69"/>
      <c r="E808" s="69"/>
      <c r="F808" s="69"/>
      <c r="G808" s="71"/>
      <c r="H808" s="71"/>
      <c r="I808" s="71"/>
      <c r="J808" s="71"/>
      <c r="K808" s="70"/>
      <c r="L808" s="70"/>
      <c r="M808" s="70"/>
      <c r="N808" s="70"/>
      <c r="O808" s="72"/>
      <c r="P808" s="73"/>
      <c r="Q808" s="32"/>
      <c r="R808" s="69"/>
      <c r="S808" s="69"/>
      <c r="T808" s="69"/>
      <c r="U808" s="69"/>
      <c r="V808" s="69"/>
      <c r="W808" s="69"/>
      <c r="X808" s="69"/>
      <c r="Y808" s="69"/>
      <c r="Z808" s="69"/>
    </row>
    <row r="809" spans="1:26" ht="12.75" customHeight="1">
      <c r="A809" s="69"/>
      <c r="B809" s="69"/>
      <c r="C809" s="69"/>
      <c r="D809" s="69"/>
      <c r="E809" s="69"/>
      <c r="F809" s="69"/>
      <c r="G809" s="71"/>
      <c r="H809" s="71"/>
      <c r="I809" s="71"/>
      <c r="J809" s="71"/>
      <c r="K809" s="70"/>
      <c r="L809" s="70"/>
      <c r="M809" s="70"/>
      <c r="N809" s="70"/>
      <c r="O809" s="72"/>
      <c r="P809" s="73"/>
      <c r="Q809" s="32"/>
      <c r="R809" s="69"/>
      <c r="S809" s="69"/>
      <c r="T809" s="69"/>
      <c r="U809" s="69"/>
      <c r="V809" s="69"/>
      <c r="W809" s="69"/>
      <c r="X809" s="69"/>
      <c r="Y809" s="69"/>
      <c r="Z809" s="69"/>
    </row>
    <row r="810" spans="1:26" ht="12.75" customHeight="1">
      <c r="A810" s="69"/>
      <c r="B810" s="69"/>
      <c r="C810" s="69"/>
      <c r="D810" s="69"/>
      <c r="E810" s="69"/>
      <c r="F810" s="69"/>
      <c r="G810" s="71"/>
      <c r="H810" s="71"/>
      <c r="I810" s="71"/>
      <c r="J810" s="71"/>
      <c r="K810" s="70"/>
      <c r="L810" s="70"/>
      <c r="M810" s="70"/>
      <c r="N810" s="70"/>
      <c r="O810" s="72"/>
      <c r="P810" s="73"/>
      <c r="Q810" s="32"/>
      <c r="R810" s="69"/>
      <c r="S810" s="69"/>
      <c r="T810" s="69"/>
      <c r="U810" s="69"/>
      <c r="V810" s="69"/>
      <c r="W810" s="69"/>
      <c r="X810" s="69"/>
      <c r="Y810" s="69"/>
      <c r="Z810" s="69"/>
    </row>
    <row r="811" spans="1:26" ht="12.75" customHeight="1">
      <c r="A811" s="69"/>
      <c r="B811" s="69"/>
      <c r="C811" s="69"/>
      <c r="D811" s="69"/>
      <c r="E811" s="69"/>
      <c r="F811" s="69"/>
      <c r="G811" s="71"/>
      <c r="H811" s="71"/>
      <c r="I811" s="71"/>
      <c r="J811" s="71"/>
      <c r="K811" s="70"/>
      <c r="L811" s="70"/>
      <c r="M811" s="70"/>
      <c r="N811" s="70"/>
      <c r="O811" s="72"/>
      <c r="P811" s="73"/>
      <c r="Q811" s="32"/>
      <c r="R811" s="69"/>
      <c r="S811" s="69"/>
      <c r="T811" s="69"/>
      <c r="U811" s="69"/>
      <c r="V811" s="69"/>
      <c r="W811" s="69"/>
      <c r="X811" s="69"/>
      <c r="Y811" s="69"/>
      <c r="Z811" s="69"/>
    </row>
    <row r="812" spans="1:26" ht="12.75" customHeight="1">
      <c r="A812" s="69"/>
      <c r="B812" s="69"/>
      <c r="C812" s="69"/>
      <c r="D812" s="69"/>
      <c r="E812" s="69"/>
      <c r="F812" s="69"/>
      <c r="G812" s="71"/>
      <c r="H812" s="71"/>
      <c r="I812" s="71"/>
      <c r="J812" s="71"/>
      <c r="K812" s="70"/>
      <c r="L812" s="70"/>
      <c r="M812" s="70"/>
      <c r="N812" s="70"/>
      <c r="O812" s="72"/>
      <c r="P812" s="73"/>
      <c r="Q812" s="32"/>
      <c r="R812" s="69"/>
      <c r="S812" s="69"/>
      <c r="T812" s="69"/>
      <c r="U812" s="69"/>
      <c r="V812" s="69"/>
      <c r="W812" s="69"/>
      <c r="X812" s="69"/>
      <c r="Y812" s="69"/>
      <c r="Z812" s="69"/>
    </row>
    <row r="813" spans="1:26" ht="12.75" customHeight="1">
      <c r="A813" s="69"/>
      <c r="B813" s="69"/>
      <c r="C813" s="69"/>
      <c r="D813" s="69"/>
      <c r="E813" s="69"/>
      <c r="F813" s="69"/>
      <c r="G813" s="71"/>
      <c r="H813" s="71"/>
      <c r="I813" s="71"/>
      <c r="J813" s="71"/>
      <c r="K813" s="70"/>
      <c r="L813" s="70"/>
      <c r="M813" s="70"/>
      <c r="N813" s="70"/>
      <c r="O813" s="72"/>
      <c r="P813" s="73"/>
      <c r="Q813" s="32"/>
      <c r="R813" s="69"/>
      <c r="S813" s="69"/>
      <c r="T813" s="69"/>
      <c r="U813" s="69"/>
      <c r="V813" s="69"/>
      <c r="W813" s="69"/>
      <c r="X813" s="69"/>
      <c r="Y813" s="69"/>
      <c r="Z813" s="69"/>
    </row>
    <row r="814" spans="1:26" ht="12.75" customHeight="1">
      <c r="A814" s="69"/>
      <c r="B814" s="69"/>
      <c r="C814" s="69"/>
      <c r="D814" s="69"/>
      <c r="E814" s="69"/>
      <c r="F814" s="69"/>
      <c r="G814" s="71"/>
      <c r="H814" s="71"/>
      <c r="I814" s="71"/>
      <c r="J814" s="71"/>
      <c r="K814" s="70"/>
      <c r="L814" s="70"/>
      <c r="M814" s="70"/>
      <c r="N814" s="70"/>
      <c r="O814" s="72"/>
      <c r="P814" s="73"/>
      <c r="Q814" s="32"/>
      <c r="R814" s="69"/>
      <c r="S814" s="69"/>
      <c r="T814" s="69"/>
      <c r="U814" s="69"/>
      <c r="V814" s="69"/>
      <c r="W814" s="69"/>
      <c r="X814" s="69"/>
      <c r="Y814" s="69"/>
      <c r="Z814" s="69"/>
    </row>
    <row r="815" spans="1:26" ht="12.75" customHeight="1">
      <c r="A815" s="69"/>
      <c r="B815" s="69"/>
      <c r="C815" s="69"/>
      <c r="D815" s="69"/>
      <c r="E815" s="69"/>
      <c r="F815" s="69"/>
      <c r="G815" s="71"/>
      <c r="H815" s="71"/>
      <c r="I815" s="71"/>
      <c r="J815" s="71"/>
      <c r="K815" s="70"/>
      <c r="L815" s="70"/>
      <c r="M815" s="70"/>
      <c r="N815" s="70"/>
      <c r="O815" s="72"/>
      <c r="P815" s="73"/>
      <c r="Q815" s="32"/>
      <c r="R815" s="69"/>
      <c r="S815" s="69"/>
      <c r="T815" s="69"/>
      <c r="U815" s="69"/>
      <c r="V815" s="69"/>
      <c r="W815" s="69"/>
      <c r="X815" s="69"/>
      <c r="Y815" s="69"/>
      <c r="Z815" s="69"/>
    </row>
    <row r="816" spans="1:26" ht="12.75" customHeight="1">
      <c r="A816" s="69"/>
      <c r="B816" s="69"/>
      <c r="C816" s="69"/>
      <c r="D816" s="69"/>
      <c r="E816" s="69"/>
      <c r="F816" s="69"/>
      <c r="G816" s="71"/>
      <c r="H816" s="71"/>
      <c r="I816" s="71"/>
      <c r="J816" s="71"/>
      <c r="K816" s="70"/>
      <c r="L816" s="70"/>
      <c r="M816" s="70"/>
      <c r="N816" s="70"/>
      <c r="O816" s="72"/>
      <c r="P816" s="73"/>
      <c r="Q816" s="32"/>
      <c r="R816" s="69"/>
      <c r="S816" s="69"/>
      <c r="T816" s="69"/>
      <c r="U816" s="69"/>
      <c r="V816" s="69"/>
      <c r="W816" s="69"/>
      <c r="X816" s="69"/>
      <c r="Y816" s="69"/>
      <c r="Z816" s="69"/>
    </row>
    <row r="817" spans="1:26" ht="12.75" customHeight="1">
      <c r="A817" s="69"/>
      <c r="B817" s="69"/>
      <c r="C817" s="69"/>
      <c r="D817" s="69"/>
      <c r="E817" s="69"/>
      <c r="F817" s="69"/>
      <c r="G817" s="71"/>
      <c r="H817" s="71"/>
      <c r="I817" s="71"/>
      <c r="J817" s="71"/>
      <c r="K817" s="70"/>
      <c r="L817" s="70"/>
      <c r="M817" s="70"/>
      <c r="N817" s="70"/>
      <c r="O817" s="72"/>
      <c r="P817" s="73"/>
      <c r="Q817" s="32"/>
      <c r="R817" s="69"/>
      <c r="S817" s="69"/>
      <c r="T817" s="69"/>
      <c r="U817" s="69"/>
      <c r="V817" s="69"/>
      <c r="W817" s="69"/>
      <c r="X817" s="69"/>
      <c r="Y817" s="69"/>
      <c r="Z817" s="69"/>
    </row>
    <row r="818" spans="1:26" ht="12.75" customHeight="1">
      <c r="A818" s="69"/>
      <c r="B818" s="69"/>
      <c r="C818" s="69"/>
      <c r="D818" s="69"/>
      <c r="E818" s="69"/>
      <c r="F818" s="69"/>
      <c r="G818" s="71"/>
      <c r="H818" s="71"/>
      <c r="I818" s="71"/>
      <c r="J818" s="71"/>
      <c r="K818" s="70"/>
      <c r="L818" s="70"/>
      <c r="M818" s="70"/>
      <c r="N818" s="70"/>
      <c r="O818" s="72"/>
      <c r="P818" s="73"/>
      <c r="Q818" s="32"/>
      <c r="R818" s="69"/>
      <c r="S818" s="69"/>
      <c r="T818" s="69"/>
      <c r="U818" s="69"/>
      <c r="V818" s="69"/>
      <c r="W818" s="69"/>
      <c r="X818" s="69"/>
      <c r="Y818" s="69"/>
      <c r="Z818" s="69"/>
    </row>
    <row r="819" spans="1:26" ht="12.75" customHeight="1">
      <c r="A819" s="69"/>
      <c r="B819" s="69"/>
      <c r="C819" s="69"/>
      <c r="D819" s="69"/>
      <c r="E819" s="69"/>
      <c r="F819" s="69"/>
      <c r="G819" s="71"/>
      <c r="H819" s="71"/>
      <c r="I819" s="71"/>
      <c r="J819" s="71"/>
      <c r="K819" s="70"/>
      <c r="L819" s="70"/>
      <c r="M819" s="70"/>
      <c r="N819" s="70"/>
      <c r="O819" s="72"/>
      <c r="P819" s="73"/>
      <c r="Q819" s="32"/>
      <c r="R819" s="69"/>
      <c r="S819" s="69"/>
      <c r="T819" s="69"/>
      <c r="U819" s="69"/>
      <c r="V819" s="69"/>
      <c r="W819" s="69"/>
      <c r="X819" s="69"/>
      <c r="Y819" s="69"/>
      <c r="Z819" s="69"/>
    </row>
    <row r="820" spans="1:26" ht="12.75" customHeight="1">
      <c r="A820" s="69"/>
      <c r="B820" s="69"/>
      <c r="C820" s="69"/>
      <c r="D820" s="69"/>
      <c r="E820" s="69"/>
      <c r="F820" s="69"/>
      <c r="G820" s="71"/>
      <c r="H820" s="71"/>
      <c r="I820" s="71"/>
      <c r="J820" s="71"/>
      <c r="K820" s="70"/>
      <c r="L820" s="70"/>
      <c r="M820" s="70"/>
      <c r="N820" s="70"/>
      <c r="O820" s="72"/>
      <c r="P820" s="73"/>
      <c r="Q820" s="32"/>
      <c r="R820" s="69"/>
      <c r="S820" s="69"/>
      <c r="T820" s="69"/>
      <c r="U820" s="69"/>
      <c r="V820" s="69"/>
      <c r="W820" s="69"/>
      <c r="X820" s="69"/>
      <c r="Y820" s="69"/>
      <c r="Z820" s="69"/>
    </row>
    <row r="821" spans="1:26" ht="12.75" customHeight="1">
      <c r="A821" s="69"/>
      <c r="B821" s="69"/>
      <c r="C821" s="69"/>
      <c r="D821" s="69"/>
      <c r="E821" s="69"/>
      <c r="F821" s="69"/>
      <c r="G821" s="71"/>
      <c r="H821" s="71"/>
      <c r="I821" s="71"/>
      <c r="J821" s="71"/>
      <c r="K821" s="70"/>
      <c r="L821" s="70"/>
      <c r="M821" s="70"/>
      <c r="N821" s="70"/>
      <c r="O821" s="72"/>
      <c r="P821" s="73"/>
      <c r="Q821" s="32"/>
      <c r="R821" s="69"/>
      <c r="S821" s="69"/>
      <c r="T821" s="69"/>
      <c r="U821" s="69"/>
      <c r="V821" s="69"/>
      <c r="W821" s="69"/>
      <c r="X821" s="69"/>
      <c r="Y821" s="69"/>
      <c r="Z821" s="69"/>
    </row>
    <row r="822" spans="1:26" ht="12.75" customHeight="1">
      <c r="A822" s="69"/>
      <c r="B822" s="69"/>
      <c r="C822" s="69"/>
      <c r="D822" s="69"/>
      <c r="E822" s="69"/>
      <c r="F822" s="69"/>
      <c r="G822" s="71"/>
      <c r="H822" s="71"/>
      <c r="I822" s="71"/>
      <c r="J822" s="71"/>
      <c r="K822" s="70"/>
      <c r="L822" s="70"/>
      <c r="M822" s="70"/>
      <c r="N822" s="70"/>
      <c r="O822" s="72"/>
      <c r="P822" s="73"/>
      <c r="Q822" s="32"/>
      <c r="R822" s="69"/>
      <c r="S822" s="69"/>
      <c r="T822" s="69"/>
      <c r="U822" s="69"/>
      <c r="V822" s="69"/>
      <c r="W822" s="69"/>
      <c r="X822" s="69"/>
      <c r="Y822" s="69"/>
      <c r="Z822" s="69"/>
    </row>
    <row r="823" spans="1:26" ht="12.75" customHeight="1">
      <c r="A823" s="69"/>
      <c r="B823" s="69"/>
      <c r="C823" s="69"/>
      <c r="D823" s="69"/>
      <c r="E823" s="69"/>
      <c r="F823" s="69"/>
      <c r="G823" s="71"/>
      <c r="H823" s="71"/>
      <c r="I823" s="71"/>
      <c r="J823" s="71"/>
      <c r="K823" s="70"/>
      <c r="L823" s="70"/>
      <c r="M823" s="70"/>
      <c r="N823" s="70"/>
      <c r="O823" s="72"/>
      <c r="P823" s="73"/>
      <c r="Q823" s="32"/>
      <c r="R823" s="69"/>
      <c r="S823" s="69"/>
      <c r="T823" s="69"/>
      <c r="U823" s="69"/>
      <c r="V823" s="69"/>
      <c r="W823" s="69"/>
      <c r="X823" s="69"/>
      <c r="Y823" s="69"/>
      <c r="Z823" s="69"/>
    </row>
    <row r="824" spans="1:26" ht="12.75" customHeight="1">
      <c r="A824" s="69"/>
      <c r="B824" s="69"/>
      <c r="C824" s="69"/>
      <c r="D824" s="69"/>
      <c r="E824" s="69"/>
      <c r="F824" s="69"/>
      <c r="G824" s="71"/>
      <c r="H824" s="71"/>
      <c r="I824" s="71"/>
      <c r="J824" s="71"/>
      <c r="K824" s="70"/>
      <c r="L824" s="70"/>
      <c r="M824" s="70"/>
      <c r="N824" s="70"/>
      <c r="O824" s="72"/>
      <c r="P824" s="73"/>
      <c r="Q824" s="32"/>
      <c r="R824" s="69"/>
      <c r="S824" s="69"/>
      <c r="T824" s="69"/>
      <c r="U824" s="69"/>
      <c r="V824" s="69"/>
      <c r="W824" s="69"/>
      <c r="X824" s="69"/>
      <c r="Y824" s="69"/>
      <c r="Z824" s="69"/>
    </row>
    <row r="825" spans="1:26" ht="12.75" customHeight="1">
      <c r="A825" s="69"/>
      <c r="B825" s="69"/>
      <c r="C825" s="69"/>
      <c r="D825" s="69"/>
      <c r="E825" s="69"/>
      <c r="F825" s="69"/>
      <c r="G825" s="71"/>
      <c r="H825" s="71"/>
      <c r="I825" s="71"/>
      <c r="J825" s="71"/>
      <c r="K825" s="70"/>
      <c r="L825" s="70"/>
      <c r="M825" s="70"/>
      <c r="N825" s="70"/>
      <c r="O825" s="72"/>
      <c r="P825" s="73"/>
      <c r="Q825" s="32"/>
      <c r="R825" s="69"/>
      <c r="S825" s="69"/>
      <c r="T825" s="69"/>
      <c r="U825" s="69"/>
      <c r="V825" s="69"/>
      <c r="W825" s="69"/>
      <c r="X825" s="69"/>
      <c r="Y825" s="69"/>
      <c r="Z825" s="69"/>
    </row>
    <row r="826" spans="1:26" ht="12.75" customHeight="1">
      <c r="A826" s="69"/>
      <c r="B826" s="69"/>
      <c r="C826" s="69"/>
      <c r="D826" s="69"/>
      <c r="E826" s="69"/>
      <c r="F826" s="69"/>
      <c r="G826" s="71"/>
      <c r="H826" s="71"/>
      <c r="I826" s="71"/>
      <c r="J826" s="71"/>
      <c r="K826" s="70"/>
      <c r="L826" s="70"/>
      <c r="M826" s="70"/>
      <c r="N826" s="70"/>
      <c r="O826" s="72"/>
      <c r="P826" s="73"/>
      <c r="Q826" s="32"/>
      <c r="R826" s="69"/>
      <c r="S826" s="69"/>
      <c r="T826" s="69"/>
      <c r="U826" s="69"/>
      <c r="V826" s="69"/>
      <c r="W826" s="69"/>
      <c r="X826" s="69"/>
      <c r="Y826" s="69"/>
      <c r="Z826" s="69"/>
    </row>
    <row r="827" spans="1:26" ht="12.75" customHeight="1">
      <c r="A827" s="69"/>
      <c r="B827" s="69"/>
      <c r="C827" s="69"/>
      <c r="D827" s="69"/>
      <c r="E827" s="69"/>
      <c r="F827" s="69"/>
      <c r="G827" s="71"/>
      <c r="H827" s="71"/>
      <c r="I827" s="71"/>
      <c r="J827" s="71"/>
      <c r="K827" s="70"/>
      <c r="L827" s="70"/>
      <c r="M827" s="70"/>
      <c r="N827" s="70"/>
      <c r="O827" s="72"/>
      <c r="P827" s="73"/>
      <c r="Q827" s="32"/>
      <c r="R827" s="69"/>
      <c r="S827" s="69"/>
      <c r="T827" s="69"/>
      <c r="U827" s="69"/>
      <c r="V827" s="69"/>
      <c r="W827" s="69"/>
      <c r="X827" s="69"/>
      <c r="Y827" s="69"/>
      <c r="Z827" s="69"/>
    </row>
    <row r="828" spans="1:26" ht="12.75" customHeight="1">
      <c r="A828" s="69"/>
      <c r="B828" s="69"/>
      <c r="C828" s="69"/>
      <c r="D828" s="69"/>
      <c r="E828" s="69"/>
      <c r="F828" s="69"/>
      <c r="G828" s="71"/>
      <c r="H828" s="71"/>
      <c r="I828" s="71"/>
      <c r="J828" s="71"/>
      <c r="K828" s="70"/>
      <c r="L828" s="70"/>
      <c r="M828" s="70"/>
      <c r="N828" s="70"/>
      <c r="O828" s="72"/>
      <c r="P828" s="73"/>
      <c r="Q828" s="32"/>
      <c r="R828" s="69"/>
      <c r="S828" s="69"/>
      <c r="T828" s="69"/>
      <c r="U828" s="69"/>
      <c r="V828" s="69"/>
      <c r="W828" s="69"/>
      <c r="X828" s="69"/>
      <c r="Y828" s="69"/>
      <c r="Z828" s="69"/>
    </row>
    <row r="829" spans="1:26" ht="12.75" customHeight="1">
      <c r="A829" s="69"/>
      <c r="B829" s="69"/>
      <c r="C829" s="69"/>
      <c r="D829" s="69"/>
      <c r="E829" s="69"/>
      <c r="F829" s="69"/>
      <c r="G829" s="71"/>
      <c r="H829" s="71"/>
      <c r="I829" s="71"/>
      <c r="J829" s="71"/>
      <c r="K829" s="70"/>
      <c r="L829" s="70"/>
      <c r="M829" s="70"/>
      <c r="N829" s="70"/>
      <c r="O829" s="72"/>
      <c r="P829" s="73"/>
      <c r="Q829" s="32"/>
      <c r="R829" s="69"/>
      <c r="S829" s="69"/>
      <c r="T829" s="69"/>
      <c r="U829" s="69"/>
      <c r="V829" s="69"/>
      <c r="W829" s="69"/>
      <c r="X829" s="69"/>
      <c r="Y829" s="69"/>
      <c r="Z829" s="69"/>
    </row>
    <row r="830" spans="1:26" ht="12.75" customHeight="1">
      <c r="A830" s="69"/>
      <c r="B830" s="69"/>
      <c r="C830" s="69"/>
      <c r="D830" s="69"/>
      <c r="E830" s="69"/>
      <c r="F830" s="69"/>
      <c r="G830" s="71"/>
      <c r="H830" s="71"/>
      <c r="I830" s="71"/>
      <c r="J830" s="71"/>
      <c r="K830" s="70"/>
      <c r="L830" s="70"/>
      <c r="M830" s="70"/>
      <c r="N830" s="70"/>
      <c r="O830" s="72"/>
      <c r="P830" s="73"/>
      <c r="Q830" s="32"/>
      <c r="R830" s="69"/>
      <c r="S830" s="69"/>
      <c r="T830" s="69"/>
      <c r="U830" s="69"/>
      <c r="V830" s="69"/>
      <c r="W830" s="69"/>
      <c r="X830" s="69"/>
      <c r="Y830" s="69"/>
      <c r="Z830" s="69"/>
    </row>
    <row r="831" spans="1:26" ht="12.75" customHeight="1">
      <c r="A831" s="69"/>
      <c r="B831" s="69"/>
      <c r="C831" s="69"/>
      <c r="D831" s="69"/>
      <c r="E831" s="69"/>
      <c r="F831" s="69"/>
      <c r="G831" s="71"/>
      <c r="H831" s="71"/>
      <c r="I831" s="71"/>
      <c r="J831" s="71"/>
      <c r="K831" s="70"/>
      <c r="L831" s="70"/>
      <c r="M831" s="70"/>
      <c r="N831" s="70"/>
      <c r="O831" s="72"/>
      <c r="P831" s="73"/>
      <c r="Q831" s="32"/>
      <c r="R831" s="69"/>
      <c r="S831" s="69"/>
      <c r="T831" s="69"/>
      <c r="U831" s="69"/>
      <c r="V831" s="69"/>
      <c r="W831" s="69"/>
      <c r="X831" s="69"/>
      <c r="Y831" s="69"/>
      <c r="Z831" s="69"/>
    </row>
    <row r="832" spans="1:26" ht="12.75" customHeight="1">
      <c r="A832" s="69"/>
      <c r="B832" s="69"/>
      <c r="C832" s="69"/>
      <c r="D832" s="69"/>
      <c r="E832" s="69"/>
      <c r="F832" s="69"/>
      <c r="G832" s="71"/>
      <c r="H832" s="71"/>
      <c r="I832" s="71"/>
      <c r="J832" s="71"/>
      <c r="K832" s="70"/>
      <c r="L832" s="70"/>
      <c r="M832" s="70"/>
      <c r="N832" s="70"/>
      <c r="O832" s="72"/>
      <c r="P832" s="73"/>
      <c r="Q832" s="32"/>
      <c r="R832" s="69"/>
      <c r="S832" s="69"/>
      <c r="T832" s="69"/>
      <c r="U832" s="69"/>
      <c r="V832" s="69"/>
      <c r="W832" s="69"/>
      <c r="X832" s="69"/>
      <c r="Y832" s="69"/>
      <c r="Z832" s="69"/>
    </row>
    <row r="833" spans="1:26" ht="12.75" customHeight="1">
      <c r="A833" s="69"/>
      <c r="B833" s="69"/>
      <c r="C833" s="69"/>
      <c r="D833" s="69"/>
      <c r="E833" s="69"/>
      <c r="F833" s="69"/>
      <c r="G833" s="71"/>
      <c r="H833" s="71"/>
      <c r="I833" s="71"/>
      <c r="J833" s="71"/>
      <c r="K833" s="70"/>
      <c r="L833" s="70"/>
      <c r="M833" s="70"/>
      <c r="N833" s="70"/>
      <c r="O833" s="72"/>
      <c r="P833" s="73"/>
      <c r="Q833" s="32"/>
      <c r="R833" s="69"/>
      <c r="S833" s="69"/>
      <c r="T833" s="69"/>
      <c r="U833" s="69"/>
      <c r="V833" s="69"/>
      <c r="W833" s="69"/>
      <c r="X833" s="69"/>
      <c r="Y833" s="69"/>
      <c r="Z833" s="69"/>
    </row>
    <row r="834" spans="1:26" ht="12.75" customHeight="1">
      <c r="A834" s="69"/>
      <c r="B834" s="69"/>
      <c r="C834" s="69"/>
      <c r="D834" s="69"/>
      <c r="E834" s="69"/>
      <c r="F834" s="69"/>
      <c r="G834" s="71"/>
      <c r="H834" s="71"/>
      <c r="I834" s="71"/>
      <c r="J834" s="71"/>
      <c r="K834" s="70"/>
      <c r="L834" s="70"/>
      <c r="M834" s="70"/>
      <c r="N834" s="70"/>
      <c r="O834" s="72"/>
      <c r="P834" s="73"/>
      <c r="Q834" s="32"/>
      <c r="R834" s="69"/>
      <c r="S834" s="69"/>
      <c r="T834" s="69"/>
      <c r="U834" s="69"/>
      <c r="V834" s="69"/>
      <c r="W834" s="69"/>
      <c r="X834" s="69"/>
      <c r="Y834" s="69"/>
      <c r="Z834" s="69"/>
    </row>
    <row r="835" spans="1:26" ht="12.75" customHeight="1">
      <c r="A835" s="69"/>
      <c r="B835" s="69"/>
      <c r="C835" s="69"/>
      <c r="D835" s="69"/>
      <c r="E835" s="69"/>
      <c r="F835" s="69"/>
      <c r="G835" s="71"/>
      <c r="H835" s="71"/>
      <c r="I835" s="71"/>
      <c r="J835" s="71"/>
      <c r="K835" s="70"/>
      <c r="L835" s="70"/>
      <c r="M835" s="70"/>
      <c r="N835" s="70"/>
      <c r="O835" s="72"/>
      <c r="P835" s="73"/>
      <c r="Q835" s="32"/>
      <c r="R835" s="69"/>
      <c r="S835" s="69"/>
      <c r="T835" s="69"/>
      <c r="U835" s="69"/>
      <c r="V835" s="69"/>
      <c r="W835" s="69"/>
      <c r="X835" s="69"/>
      <c r="Y835" s="69"/>
      <c r="Z835" s="69"/>
    </row>
    <row r="836" spans="1:26" ht="12.75" customHeight="1">
      <c r="A836" s="69"/>
      <c r="B836" s="69"/>
      <c r="C836" s="69"/>
      <c r="D836" s="69"/>
      <c r="E836" s="69"/>
      <c r="F836" s="69"/>
      <c r="G836" s="71"/>
      <c r="H836" s="71"/>
      <c r="I836" s="71"/>
      <c r="J836" s="71"/>
      <c r="K836" s="70"/>
      <c r="L836" s="70"/>
      <c r="M836" s="70"/>
      <c r="N836" s="70"/>
      <c r="O836" s="72"/>
      <c r="P836" s="73"/>
      <c r="Q836" s="32"/>
      <c r="R836" s="69"/>
      <c r="S836" s="69"/>
      <c r="T836" s="69"/>
      <c r="U836" s="69"/>
      <c r="V836" s="69"/>
      <c r="W836" s="69"/>
      <c r="X836" s="69"/>
      <c r="Y836" s="69"/>
      <c r="Z836" s="69"/>
    </row>
    <row r="837" spans="1:26" ht="12.75" customHeight="1">
      <c r="A837" s="69"/>
      <c r="B837" s="69"/>
      <c r="C837" s="69"/>
      <c r="D837" s="69"/>
      <c r="E837" s="69"/>
      <c r="F837" s="69"/>
      <c r="G837" s="71"/>
      <c r="H837" s="71"/>
      <c r="I837" s="71"/>
      <c r="J837" s="71"/>
      <c r="K837" s="70"/>
      <c r="L837" s="70"/>
      <c r="M837" s="70"/>
      <c r="N837" s="70"/>
      <c r="O837" s="72"/>
      <c r="P837" s="73"/>
      <c r="Q837" s="32"/>
      <c r="R837" s="69"/>
      <c r="S837" s="69"/>
      <c r="T837" s="69"/>
      <c r="U837" s="69"/>
      <c r="V837" s="69"/>
      <c r="W837" s="69"/>
      <c r="X837" s="69"/>
      <c r="Y837" s="69"/>
      <c r="Z837" s="69"/>
    </row>
    <row r="838" spans="1:26" ht="12.75" customHeight="1">
      <c r="A838" s="69"/>
      <c r="B838" s="69"/>
      <c r="C838" s="69"/>
      <c r="D838" s="69"/>
      <c r="E838" s="69"/>
      <c r="F838" s="69"/>
      <c r="G838" s="71"/>
      <c r="H838" s="71"/>
      <c r="I838" s="71"/>
      <c r="J838" s="71"/>
      <c r="K838" s="70"/>
      <c r="L838" s="70"/>
      <c r="M838" s="70"/>
      <c r="N838" s="70"/>
      <c r="O838" s="72"/>
      <c r="P838" s="73"/>
      <c r="Q838" s="32"/>
      <c r="R838" s="69"/>
      <c r="S838" s="69"/>
      <c r="T838" s="69"/>
      <c r="U838" s="69"/>
      <c r="V838" s="69"/>
      <c r="W838" s="69"/>
      <c r="X838" s="69"/>
      <c r="Y838" s="69"/>
      <c r="Z838" s="69"/>
    </row>
    <row r="839" spans="1:26" ht="12.75" customHeight="1">
      <c r="A839" s="69"/>
      <c r="B839" s="69"/>
      <c r="C839" s="69"/>
      <c r="D839" s="69"/>
      <c r="E839" s="69"/>
      <c r="F839" s="69"/>
      <c r="G839" s="71"/>
      <c r="H839" s="71"/>
      <c r="I839" s="71"/>
      <c r="J839" s="71"/>
      <c r="K839" s="70"/>
      <c r="L839" s="70"/>
      <c r="M839" s="70"/>
      <c r="N839" s="70"/>
      <c r="O839" s="72"/>
      <c r="P839" s="73"/>
      <c r="Q839" s="32"/>
      <c r="R839" s="69"/>
      <c r="S839" s="69"/>
      <c r="T839" s="69"/>
      <c r="U839" s="69"/>
      <c r="V839" s="69"/>
      <c r="W839" s="69"/>
      <c r="X839" s="69"/>
      <c r="Y839" s="69"/>
      <c r="Z839" s="69"/>
    </row>
    <row r="840" spans="1:26" ht="12.75" customHeight="1">
      <c r="A840" s="69"/>
      <c r="B840" s="69"/>
      <c r="C840" s="69"/>
      <c r="D840" s="69"/>
      <c r="E840" s="69"/>
      <c r="F840" s="69"/>
      <c r="G840" s="71"/>
      <c r="H840" s="71"/>
      <c r="I840" s="71"/>
      <c r="J840" s="71"/>
      <c r="K840" s="70"/>
      <c r="L840" s="70"/>
      <c r="M840" s="70"/>
      <c r="N840" s="70"/>
      <c r="O840" s="72"/>
      <c r="P840" s="73"/>
      <c r="Q840" s="32"/>
      <c r="R840" s="69"/>
      <c r="S840" s="69"/>
      <c r="T840" s="69"/>
      <c r="U840" s="69"/>
      <c r="V840" s="69"/>
      <c r="W840" s="69"/>
      <c r="X840" s="69"/>
      <c r="Y840" s="69"/>
      <c r="Z840" s="69"/>
    </row>
    <row r="841" spans="1:26" ht="12.75" customHeight="1">
      <c r="A841" s="69"/>
      <c r="B841" s="69"/>
      <c r="C841" s="69"/>
      <c r="D841" s="69"/>
      <c r="E841" s="69"/>
      <c r="F841" s="69"/>
      <c r="G841" s="71"/>
      <c r="H841" s="71"/>
      <c r="I841" s="71"/>
      <c r="J841" s="71"/>
      <c r="K841" s="70"/>
      <c r="L841" s="70"/>
      <c r="M841" s="70"/>
      <c r="N841" s="70"/>
      <c r="O841" s="72"/>
      <c r="P841" s="73"/>
      <c r="Q841" s="32"/>
      <c r="R841" s="69"/>
      <c r="S841" s="69"/>
      <c r="T841" s="69"/>
      <c r="U841" s="69"/>
      <c r="V841" s="69"/>
      <c r="W841" s="69"/>
      <c r="X841" s="69"/>
      <c r="Y841" s="69"/>
      <c r="Z841" s="69"/>
    </row>
    <row r="842" spans="1:26" ht="12.75" customHeight="1">
      <c r="A842" s="69"/>
      <c r="B842" s="69"/>
      <c r="C842" s="69"/>
      <c r="D842" s="69"/>
      <c r="E842" s="69"/>
      <c r="F842" s="69"/>
      <c r="G842" s="71"/>
      <c r="H842" s="71"/>
      <c r="I842" s="71"/>
      <c r="J842" s="71"/>
      <c r="K842" s="70"/>
      <c r="L842" s="70"/>
      <c r="M842" s="70"/>
      <c r="N842" s="70"/>
      <c r="O842" s="72"/>
      <c r="P842" s="73"/>
      <c r="Q842" s="32"/>
      <c r="R842" s="69"/>
      <c r="S842" s="69"/>
      <c r="T842" s="69"/>
      <c r="U842" s="69"/>
      <c r="V842" s="69"/>
      <c r="W842" s="69"/>
      <c r="X842" s="69"/>
      <c r="Y842" s="69"/>
      <c r="Z842" s="69"/>
    </row>
    <row r="843" spans="1:26" ht="12.75" customHeight="1">
      <c r="A843" s="69"/>
      <c r="B843" s="69"/>
      <c r="C843" s="69"/>
      <c r="D843" s="69"/>
      <c r="E843" s="69"/>
      <c r="F843" s="69"/>
      <c r="G843" s="71"/>
      <c r="H843" s="71"/>
      <c r="I843" s="71"/>
      <c r="J843" s="71"/>
      <c r="K843" s="70"/>
      <c r="L843" s="70"/>
      <c r="M843" s="70"/>
      <c r="N843" s="70"/>
      <c r="O843" s="72"/>
      <c r="P843" s="73"/>
      <c r="Q843" s="32"/>
      <c r="R843" s="69"/>
      <c r="S843" s="69"/>
      <c r="T843" s="69"/>
      <c r="U843" s="69"/>
      <c r="V843" s="69"/>
      <c r="W843" s="69"/>
      <c r="X843" s="69"/>
      <c r="Y843" s="69"/>
      <c r="Z843" s="69"/>
    </row>
    <row r="844" spans="1:26" ht="12.75" customHeight="1">
      <c r="A844" s="69"/>
      <c r="B844" s="69"/>
      <c r="C844" s="69"/>
      <c r="D844" s="69"/>
      <c r="E844" s="69"/>
      <c r="F844" s="69"/>
      <c r="G844" s="71"/>
      <c r="H844" s="71"/>
      <c r="I844" s="71"/>
      <c r="J844" s="71"/>
      <c r="K844" s="70"/>
      <c r="L844" s="70"/>
      <c r="M844" s="70"/>
      <c r="N844" s="70"/>
      <c r="O844" s="72"/>
      <c r="P844" s="73"/>
      <c r="Q844" s="32"/>
      <c r="R844" s="69"/>
      <c r="S844" s="69"/>
      <c r="T844" s="69"/>
      <c r="U844" s="69"/>
      <c r="V844" s="69"/>
      <c r="W844" s="69"/>
      <c r="X844" s="69"/>
      <c r="Y844" s="69"/>
      <c r="Z844" s="69"/>
    </row>
    <row r="845" spans="1:26" ht="12.75" customHeight="1">
      <c r="A845" s="69"/>
      <c r="B845" s="69"/>
      <c r="C845" s="69"/>
      <c r="D845" s="69"/>
      <c r="E845" s="69"/>
      <c r="F845" s="69"/>
      <c r="G845" s="71"/>
      <c r="H845" s="71"/>
      <c r="I845" s="71"/>
      <c r="J845" s="71"/>
      <c r="K845" s="70"/>
      <c r="L845" s="70"/>
      <c r="M845" s="70"/>
      <c r="N845" s="70"/>
      <c r="O845" s="72"/>
      <c r="P845" s="73"/>
      <c r="Q845" s="32"/>
      <c r="R845" s="69"/>
      <c r="S845" s="69"/>
      <c r="T845" s="69"/>
      <c r="U845" s="69"/>
      <c r="V845" s="69"/>
      <c r="W845" s="69"/>
      <c r="X845" s="69"/>
      <c r="Y845" s="69"/>
      <c r="Z845" s="69"/>
    </row>
    <row r="846" spans="1:26" ht="12.75" customHeight="1">
      <c r="A846" s="69"/>
      <c r="B846" s="69"/>
      <c r="C846" s="69"/>
      <c r="D846" s="69"/>
      <c r="E846" s="69"/>
      <c r="F846" s="69"/>
      <c r="G846" s="71"/>
      <c r="H846" s="71"/>
      <c r="I846" s="71"/>
      <c r="J846" s="71"/>
      <c r="K846" s="70"/>
      <c r="L846" s="70"/>
      <c r="M846" s="70"/>
      <c r="N846" s="70"/>
      <c r="O846" s="72"/>
      <c r="P846" s="73"/>
      <c r="Q846" s="32"/>
      <c r="R846" s="69"/>
      <c r="S846" s="69"/>
      <c r="T846" s="69"/>
      <c r="U846" s="69"/>
      <c r="V846" s="69"/>
      <c r="W846" s="69"/>
      <c r="X846" s="69"/>
      <c r="Y846" s="69"/>
      <c r="Z846" s="69"/>
    </row>
    <row r="847" spans="1:26" ht="12.75" customHeight="1">
      <c r="A847" s="69"/>
      <c r="B847" s="69"/>
      <c r="C847" s="69"/>
      <c r="D847" s="69"/>
      <c r="E847" s="69"/>
      <c r="F847" s="69"/>
      <c r="G847" s="71"/>
      <c r="H847" s="71"/>
      <c r="I847" s="71"/>
      <c r="J847" s="71"/>
      <c r="K847" s="70"/>
      <c r="L847" s="70"/>
      <c r="M847" s="70"/>
      <c r="N847" s="70"/>
      <c r="O847" s="72"/>
      <c r="P847" s="73"/>
      <c r="Q847" s="32"/>
      <c r="R847" s="69"/>
      <c r="S847" s="69"/>
      <c r="T847" s="69"/>
      <c r="U847" s="69"/>
      <c r="V847" s="69"/>
      <c r="W847" s="69"/>
      <c r="X847" s="69"/>
      <c r="Y847" s="69"/>
      <c r="Z847" s="69"/>
    </row>
    <row r="848" spans="1:26" ht="12.75" customHeight="1">
      <c r="A848" s="69"/>
      <c r="B848" s="69"/>
      <c r="C848" s="69"/>
      <c r="D848" s="69"/>
      <c r="E848" s="69"/>
      <c r="F848" s="69"/>
      <c r="G848" s="71"/>
      <c r="H848" s="71"/>
      <c r="I848" s="71"/>
      <c r="J848" s="71"/>
      <c r="K848" s="70"/>
      <c r="L848" s="70"/>
      <c r="M848" s="70"/>
      <c r="N848" s="70"/>
      <c r="O848" s="72"/>
      <c r="P848" s="73"/>
      <c r="Q848" s="32"/>
      <c r="R848" s="69"/>
      <c r="S848" s="69"/>
      <c r="T848" s="69"/>
      <c r="U848" s="69"/>
      <c r="V848" s="69"/>
      <c r="W848" s="69"/>
      <c r="X848" s="69"/>
      <c r="Y848" s="69"/>
      <c r="Z848" s="69"/>
    </row>
    <row r="849" spans="1:26" ht="12.75" customHeight="1">
      <c r="A849" s="69"/>
      <c r="B849" s="69"/>
      <c r="C849" s="69"/>
      <c r="D849" s="69"/>
      <c r="E849" s="69"/>
      <c r="F849" s="69"/>
      <c r="G849" s="71"/>
      <c r="H849" s="71"/>
      <c r="I849" s="71"/>
      <c r="J849" s="71"/>
      <c r="K849" s="70"/>
      <c r="L849" s="70"/>
      <c r="M849" s="70"/>
      <c r="N849" s="70"/>
      <c r="O849" s="72"/>
      <c r="P849" s="73"/>
      <c r="Q849" s="32"/>
      <c r="R849" s="69"/>
      <c r="S849" s="69"/>
      <c r="T849" s="69"/>
      <c r="U849" s="69"/>
      <c r="V849" s="69"/>
      <c r="W849" s="69"/>
      <c r="X849" s="69"/>
      <c r="Y849" s="69"/>
      <c r="Z849" s="69"/>
    </row>
    <row r="850" spans="1:26" ht="12.75" customHeight="1">
      <c r="A850" s="69"/>
      <c r="B850" s="69"/>
      <c r="C850" s="69"/>
      <c r="D850" s="69"/>
      <c r="E850" s="69"/>
      <c r="F850" s="69"/>
      <c r="G850" s="71"/>
      <c r="H850" s="71"/>
      <c r="I850" s="71"/>
      <c r="J850" s="71"/>
      <c r="K850" s="70"/>
      <c r="L850" s="70"/>
      <c r="M850" s="70"/>
      <c r="N850" s="70"/>
      <c r="O850" s="72"/>
      <c r="P850" s="73"/>
      <c r="Q850" s="32"/>
      <c r="R850" s="69"/>
      <c r="S850" s="69"/>
      <c r="T850" s="69"/>
      <c r="U850" s="69"/>
      <c r="V850" s="69"/>
      <c r="W850" s="69"/>
      <c r="X850" s="69"/>
      <c r="Y850" s="69"/>
      <c r="Z850" s="69"/>
    </row>
    <row r="851" spans="1:26" ht="12.75" customHeight="1">
      <c r="A851" s="69"/>
      <c r="B851" s="69"/>
      <c r="C851" s="69"/>
      <c r="D851" s="69"/>
      <c r="E851" s="69"/>
      <c r="F851" s="69"/>
      <c r="G851" s="71"/>
      <c r="H851" s="71"/>
      <c r="I851" s="71"/>
      <c r="J851" s="71"/>
      <c r="K851" s="70"/>
      <c r="L851" s="70"/>
      <c r="M851" s="70"/>
      <c r="N851" s="70"/>
      <c r="O851" s="72"/>
      <c r="P851" s="73"/>
      <c r="Q851" s="32"/>
      <c r="R851" s="69"/>
      <c r="S851" s="69"/>
      <c r="T851" s="69"/>
      <c r="U851" s="69"/>
      <c r="V851" s="69"/>
      <c r="W851" s="69"/>
      <c r="X851" s="69"/>
      <c r="Y851" s="69"/>
      <c r="Z851" s="69"/>
    </row>
    <row r="852" spans="1:26" ht="12.75" customHeight="1">
      <c r="A852" s="69"/>
      <c r="B852" s="69"/>
      <c r="C852" s="69"/>
      <c r="D852" s="69"/>
      <c r="E852" s="69"/>
      <c r="F852" s="69"/>
      <c r="G852" s="71"/>
      <c r="H852" s="71"/>
      <c r="I852" s="71"/>
      <c r="J852" s="71"/>
      <c r="K852" s="70"/>
      <c r="L852" s="70"/>
      <c r="M852" s="70"/>
      <c r="N852" s="70"/>
      <c r="O852" s="72"/>
      <c r="P852" s="73"/>
      <c r="Q852" s="32"/>
      <c r="R852" s="69"/>
      <c r="S852" s="69"/>
      <c r="T852" s="69"/>
      <c r="U852" s="69"/>
      <c r="V852" s="69"/>
      <c r="W852" s="69"/>
      <c r="X852" s="69"/>
      <c r="Y852" s="69"/>
      <c r="Z852" s="69"/>
    </row>
    <row r="853" spans="1:26" ht="12.75" customHeight="1">
      <c r="A853" s="69"/>
      <c r="B853" s="69"/>
      <c r="C853" s="69"/>
      <c r="D853" s="69"/>
      <c r="E853" s="69"/>
      <c r="F853" s="69"/>
      <c r="G853" s="71"/>
      <c r="H853" s="71"/>
      <c r="I853" s="71"/>
      <c r="J853" s="71"/>
      <c r="K853" s="70"/>
      <c r="L853" s="70"/>
      <c r="M853" s="70"/>
      <c r="N853" s="70"/>
      <c r="O853" s="72"/>
      <c r="P853" s="73"/>
      <c r="Q853" s="32"/>
      <c r="R853" s="69"/>
      <c r="S853" s="69"/>
      <c r="T853" s="69"/>
      <c r="U853" s="69"/>
      <c r="V853" s="69"/>
      <c r="W853" s="69"/>
      <c r="X853" s="69"/>
      <c r="Y853" s="69"/>
      <c r="Z853" s="69"/>
    </row>
    <row r="854" spans="1:26" ht="12.75" customHeight="1">
      <c r="A854" s="69"/>
      <c r="B854" s="69"/>
      <c r="C854" s="69"/>
      <c r="D854" s="69"/>
      <c r="E854" s="69"/>
      <c r="F854" s="69"/>
      <c r="G854" s="71"/>
      <c r="H854" s="71"/>
      <c r="I854" s="71"/>
      <c r="J854" s="71"/>
      <c r="K854" s="70"/>
      <c r="L854" s="70"/>
      <c r="M854" s="70"/>
      <c r="N854" s="70"/>
      <c r="O854" s="72"/>
      <c r="P854" s="73"/>
      <c r="Q854" s="32"/>
      <c r="R854" s="69"/>
      <c r="S854" s="69"/>
      <c r="T854" s="69"/>
      <c r="U854" s="69"/>
      <c r="V854" s="69"/>
      <c r="W854" s="69"/>
      <c r="X854" s="69"/>
      <c r="Y854" s="69"/>
      <c r="Z854" s="69"/>
    </row>
    <row r="855" spans="1:26" ht="12.75" customHeight="1">
      <c r="A855" s="69"/>
      <c r="B855" s="69"/>
      <c r="C855" s="69"/>
      <c r="D855" s="69"/>
      <c r="E855" s="69"/>
      <c r="F855" s="69"/>
      <c r="G855" s="71"/>
      <c r="H855" s="71"/>
      <c r="I855" s="71"/>
      <c r="J855" s="71"/>
      <c r="K855" s="70"/>
      <c r="L855" s="70"/>
      <c r="M855" s="70"/>
      <c r="N855" s="70"/>
      <c r="O855" s="72"/>
      <c r="P855" s="73"/>
      <c r="Q855" s="32"/>
      <c r="R855" s="69"/>
      <c r="S855" s="69"/>
      <c r="T855" s="69"/>
      <c r="U855" s="69"/>
      <c r="V855" s="69"/>
      <c r="W855" s="69"/>
      <c r="X855" s="69"/>
      <c r="Y855" s="69"/>
      <c r="Z855" s="69"/>
    </row>
    <row r="856" spans="1:26" ht="12.75" customHeight="1">
      <c r="A856" s="69"/>
      <c r="B856" s="69"/>
      <c r="C856" s="69"/>
      <c r="D856" s="69"/>
      <c r="E856" s="69"/>
      <c r="F856" s="69"/>
      <c r="G856" s="71"/>
      <c r="H856" s="71"/>
      <c r="I856" s="71"/>
      <c r="J856" s="71"/>
      <c r="K856" s="70"/>
      <c r="L856" s="70"/>
      <c r="M856" s="70"/>
      <c r="N856" s="70"/>
      <c r="O856" s="72"/>
      <c r="P856" s="73"/>
      <c r="Q856" s="32"/>
      <c r="R856" s="69"/>
      <c r="S856" s="69"/>
      <c r="T856" s="69"/>
      <c r="U856" s="69"/>
      <c r="V856" s="69"/>
      <c r="W856" s="69"/>
      <c r="X856" s="69"/>
      <c r="Y856" s="69"/>
      <c r="Z856" s="69"/>
    </row>
    <row r="857" spans="1:26" ht="12.75" customHeight="1">
      <c r="A857" s="69"/>
      <c r="B857" s="69"/>
      <c r="C857" s="69"/>
      <c r="D857" s="69"/>
      <c r="E857" s="69"/>
      <c r="F857" s="69"/>
      <c r="G857" s="71"/>
      <c r="H857" s="71"/>
      <c r="I857" s="71"/>
      <c r="J857" s="71"/>
      <c r="K857" s="70"/>
      <c r="L857" s="70"/>
      <c r="M857" s="70"/>
      <c r="N857" s="70"/>
      <c r="O857" s="72"/>
      <c r="P857" s="73"/>
      <c r="Q857" s="32"/>
      <c r="R857" s="69"/>
      <c r="S857" s="69"/>
      <c r="T857" s="69"/>
      <c r="U857" s="69"/>
      <c r="V857" s="69"/>
      <c r="W857" s="69"/>
      <c r="X857" s="69"/>
      <c r="Y857" s="69"/>
      <c r="Z857" s="69"/>
    </row>
    <row r="858" spans="1:26" ht="12.75" customHeight="1">
      <c r="A858" s="69"/>
      <c r="B858" s="69"/>
      <c r="C858" s="69"/>
      <c r="D858" s="69"/>
      <c r="E858" s="69"/>
      <c r="F858" s="69"/>
      <c r="G858" s="71"/>
      <c r="H858" s="71"/>
      <c r="I858" s="71"/>
      <c r="J858" s="71"/>
      <c r="K858" s="70"/>
      <c r="L858" s="70"/>
      <c r="M858" s="70"/>
      <c r="N858" s="70"/>
      <c r="O858" s="72"/>
      <c r="P858" s="73"/>
      <c r="Q858" s="32"/>
      <c r="R858" s="69"/>
      <c r="S858" s="69"/>
      <c r="T858" s="69"/>
      <c r="U858" s="69"/>
      <c r="V858" s="69"/>
      <c r="W858" s="69"/>
      <c r="X858" s="69"/>
      <c r="Y858" s="69"/>
      <c r="Z858" s="69"/>
    </row>
    <row r="859" spans="1:26" ht="12.75" customHeight="1">
      <c r="A859" s="69"/>
      <c r="B859" s="69"/>
      <c r="C859" s="69"/>
      <c r="D859" s="69"/>
      <c r="E859" s="69"/>
      <c r="F859" s="69"/>
      <c r="G859" s="71"/>
      <c r="H859" s="71"/>
      <c r="I859" s="71"/>
      <c r="J859" s="71"/>
      <c r="K859" s="70"/>
      <c r="L859" s="70"/>
      <c r="M859" s="70"/>
      <c r="N859" s="70"/>
      <c r="O859" s="72"/>
      <c r="P859" s="73"/>
      <c r="Q859" s="32"/>
      <c r="R859" s="69"/>
      <c r="S859" s="69"/>
      <c r="T859" s="69"/>
      <c r="U859" s="69"/>
      <c r="V859" s="69"/>
      <c r="W859" s="69"/>
      <c r="X859" s="69"/>
      <c r="Y859" s="69"/>
      <c r="Z859" s="69"/>
    </row>
    <row r="860" spans="1:26" ht="12.75" customHeight="1">
      <c r="A860" s="69"/>
      <c r="B860" s="69"/>
      <c r="C860" s="69"/>
      <c r="D860" s="69"/>
      <c r="E860" s="69"/>
      <c r="F860" s="69"/>
      <c r="G860" s="71"/>
      <c r="H860" s="71"/>
      <c r="I860" s="71"/>
      <c r="J860" s="71"/>
      <c r="K860" s="70"/>
      <c r="L860" s="70"/>
      <c r="M860" s="70"/>
      <c r="N860" s="70"/>
      <c r="O860" s="72"/>
      <c r="P860" s="73"/>
      <c r="Q860" s="32"/>
      <c r="R860" s="69"/>
      <c r="S860" s="69"/>
      <c r="T860" s="69"/>
      <c r="U860" s="69"/>
      <c r="V860" s="69"/>
      <c r="W860" s="69"/>
      <c r="X860" s="69"/>
      <c r="Y860" s="69"/>
      <c r="Z860" s="69"/>
    </row>
    <row r="861" spans="1:26" ht="12.75" customHeight="1">
      <c r="A861" s="69"/>
      <c r="B861" s="69"/>
      <c r="C861" s="69"/>
      <c r="D861" s="69"/>
      <c r="E861" s="69"/>
      <c r="F861" s="69"/>
      <c r="G861" s="71"/>
      <c r="H861" s="71"/>
      <c r="I861" s="71"/>
      <c r="J861" s="71"/>
      <c r="K861" s="70"/>
      <c r="L861" s="70"/>
      <c r="M861" s="70"/>
      <c r="N861" s="70"/>
      <c r="O861" s="72"/>
      <c r="P861" s="73"/>
      <c r="Q861" s="32"/>
      <c r="R861" s="69"/>
      <c r="S861" s="69"/>
      <c r="T861" s="69"/>
      <c r="U861" s="69"/>
      <c r="V861" s="69"/>
      <c r="W861" s="69"/>
      <c r="X861" s="69"/>
      <c r="Y861" s="69"/>
      <c r="Z861" s="69"/>
    </row>
    <row r="862" spans="1:26" ht="12.75" customHeight="1">
      <c r="A862" s="69"/>
      <c r="B862" s="69"/>
      <c r="C862" s="69"/>
      <c r="D862" s="69"/>
      <c r="E862" s="69"/>
      <c r="F862" s="69"/>
      <c r="G862" s="71"/>
      <c r="H862" s="71"/>
      <c r="I862" s="71"/>
      <c r="J862" s="71"/>
      <c r="K862" s="70"/>
      <c r="L862" s="70"/>
      <c r="M862" s="70"/>
      <c r="N862" s="70"/>
      <c r="O862" s="72"/>
      <c r="P862" s="73"/>
      <c r="Q862" s="32"/>
      <c r="R862" s="69"/>
      <c r="S862" s="69"/>
      <c r="T862" s="69"/>
      <c r="U862" s="69"/>
      <c r="V862" s="69"/>
      <c r="W862" s="69"/>
      <c r="X862" s="69"/>
      <c r="Y862" s="69"/>
      <c r="Z862" s="69"/>
    </row>
    <row r="863" spans="1:26" ht="12.75" customHeight="1">
      <c r="A863" s="69"/>
      <c r="B863" s="69"/>
      <c r="C863" s="69"/>
      <c r="D863" s="69"/>
      <c r="E863" s="69"/>
      <c r="F863" s="69"/>
      <c r="G863" s="71"/>
      <c r="H863" s="71"/>
      <c r="I863" s="71"/>
      <c r="J863" s="71"/>
      <c r="K863" s="70"/>
      <c r="L863" s="70"/>
      <c r="M863" s="70"/>
      <c r="N863" s="70"/>
      <c r="O863" s="72"/>
      <c r="P863" s="73"/>
      <c r="Q863" s="32"/>
      <c r="R863" s="69"/>
      <c r="S863" s="69"/>
      <c r="T863" s="69"/>
      <c r="U863" s="69"/>
      <c r="V863" s="69"/>
      <c r="W863" s="69"/>
      <c r="X863" s="69"/>
      <c r="Y863" s="69"/>
      <c r="Z863" s="69"/>
    </row>
    <row r="864" spans="1:26" ht="12.75" customHeight="1">
      <c r="A864" s="69"/>
      <c r="B864" s="69"/>
      <c r="C864" s="69"/>
      <c r="D864" s="69"/>
      <c r="E864" s="69"/>
      <c r="F864" s="69"/>
      <c r="G864" s="71"/>
      <c r="H864" s="71"/>
      <c r="I864" s="71"/>
      <c r="J864" s="71"/>
      <c r="K864" s="70"/>
      <c r="L864" s="70"/>
      <c r="M864" s="70"/>
      <c r="N864" s="70"/>
      <c r="O864" s="72"/>
      <c r="P864" s="73"/>
      <c r="Q864" s="32"/>
      <c r="R864" s="69"/>
      <c r="S864" s="69"/>
      <c r="T864" s="69"/>
      <c r="U864" s="69"/>
      <c r="V864" s="69"/>
      <c r="W864" s="69"/>
      <c r="X864" s="69"/>
      <c r="Y864" s="69"/>
      <c r="Z864" s="69"/>
    </row>
    <row r="865" spans="1:26" ht="12.75" customHeight="1">
      <c r="A865" s="69"/>
      <c r="B865" s="69"/>
      <c r="C865" s="69"/>
      <c r="D865" s="69"/>
      <c r="E865" s="69"/>
      <c r="F865" s="69"/>
      <c r="G865" s="71"/>
      <c r="H865" s="71"/>
      <c r="I865" s="71"/>
      <c r="J865" s="71"/>
      <c r="K865" s="70"/>
      <c r="L865" s="70"/>
      <c r="M865" s="70"/>
      <c r="N865" s="70"/>
      <c r="O865" s="72"/>
      <c r="P865" s="73"/>
      <c r="Q865" s="32"/>
      <c r="R865" s="69"/>
      <c r="S865" s="69"/>
      <c r="T865" s="69"/>
      <c r="U865" s="69"/>
      <c r="V865" s="69"/>
      <c r="W865" s="69"/>
      <c r="X865" s="69"/>
      <c r="Y865" s="69"/>
      <c r="Z865" s="69"/>
    </row>
    <row r="866" spans="1:26" ht="12.75" customHeight="1">
      <c r="A866" s="69"/>
      <c r="B866" s="69"/>
      <c r="C866" s="69"/>
      <c r="D866" s="69"/>
      <c r="E866" s="69"/>
      <c r="F866" s="69"/>
      <c r="G866" s="71"/>
      <c r="H866" s="71"/>
      <c r="I866" s="71"/>
      <c r="J866" s="71"/>
      <c r="K866" s="70"/>
      <c r="L866" s="70"/>
      <c r="M866" s="70"/>
      <c r="N866" s="70"/>
      <c r="O866" s="72"/>
      <c r="P866" s="73"/>
      <c r="Q866" s="32"/>
      <c r="R866" s="69"/>
      <c r="S866" s="69"/>
      <c r="T866" s="69"/>
      <c r="U866" s="69"/>
      <c r="V866" s="69"/>
      <c r="W866" s="69"/>
      <c r="X866" s="69"/>
      <c r="Y866" s="69"/>
      <c r="Z866" s="69"/>
    </row>
    <row r="867" spans="1:26" ht="12.75" customHeight="1">
      <c r="A867" s="69"/>
      <c r="B867" s="69"/>
      <c r="C867" s="69"/>
      <c r="D867" s="69"/>
      <c r="E867" s="69"/>
      <c r="F867" s="69"/>
      <c r="G867" s="71"/>
      <c r="H867" s="71"/>
      <c r="I867" s="71"/>
      <c r="J867" s="71"/>
      <c r="K867" s="70"/>
      <c r="L867" s="70"/>
      <c r="M867" s="70"/>
      <c r="N867" s="70"/>
      <c r="O867" s="72"/>
      <c r="P867" s="73"/>
      <c r="Q867" s="32"/>
      <c r="R867" s="69"/>
      <c r="S867" s="69"/>
      <c r="T867" s="69"/>
      <c r="U867" s="69"/>
      <c r="V867" s="69"/>
      <c r="W867" s="69"/>
      <c r="X867" s="69"/>
      <c r="Y867" s="69"/>
      <c r="Z867" s="69"/>
    </row>
    <row r="868" spans="1:26" ht="12.75" customHeight="1">
      <c r="A868" s="69"/>
      <c r="B868" s="69"/>
      <c r="C868" s="69"/>
      <c r="D868" s="69"/>
      <c r="E868" s="69"/>
      <c r="F868" s="69"/>
      <c r="G868" s="71"/>
      <c r="H868" s="71"/>
      <c r="I868" s="71"/>
      <c r="J868" s="71"/>
      <c r="K868" s="70"/>
      <c r="L868" s="70"/>
      <c r="M868" s="70"/>
      <c r="N868" s="70"/>
      <c r="O868" s="72"/>
      <c r="P868" s="73"/>
      <c r="Q868" s="32"/>
      <c r="R868" s="69"/>
      <c r="S868" s="69"/>
      <c r="T868" s="69"/>
      <c r="U868" s="69"/>
      <c r="V868" s="69"/>
      <c r="W868" s="69"/>
      <c r="X868" s="69"/>
      <c r="Y868" s="69"/>
      <c r="Z868" s="69"/>
    </row>
    <row r="869" spans="1:26" ht="12.75" customHeight="1">
      <c r="A869" s="69"/>
      <c r="B869" s="69"/>
      <c r="C869" s="69"/>
      <c r="D869" s="69"/>
      <c r="E869" s="69"/>
      <c r="F869" s="69"/>
      <c r="G869" s="71"/>
      <c r="H869" s="71"/>
      <c r="I869" s="71"/>
      <c r="J869" s="71"/>
      <c r="K869" s="70"/>
      <c r="L869" s="70"/>
      <c r="M869" s="70"/>
      <c r="N869" s="70"/>
      <c r="O869" s="72"/>
      <c r="P869" s="73"/>
      <c r="Q869" s="32"/>
      <c r="R869" s="69"/>
      <c r="S869" s="69"/>
      <c r="T869" s="69"/>
      <c r="U869" s="69"/>
      <c r="V869" s="69"/>
      <c r="W869" s="69"/>
      <c r="X869" s="69"/>
      <c r="Y869" s="69"/>
      <c r="Z869" s="69"/>
    </row>
    <row r="870" spans="1:26" ht="12.75" customHeight="1">
      <c r="A870" s="69"/>
      <c r="B870" s="69"/>
      <c r="C870" s="69"/>
      <c r="D870" s="69"/>
      <c r="E870" s="69"/>
      <c r="F870" s="69"/>
      <c r="G870" s="71"/>
      <c r="H870" s="71"/>
      <c r="I870" s="71"/>
      <c r="J870" s="71"/>
      <c r="K870" s="70"/>
      <c r="L870" s="70"/>
      <c r="M870" s="70"/>
      <c r="N870" s="70"/>
      <c r="O870" s="72"/>
      <c r="P870" s="73"/>
      <c r="Q870" s="32"/>
      <c r="R870" s="69"/>
      <c r="S870" s="69"/>
      <c r="T870" s="69"/>
      <c r="U870" s="69"/>
      <c r="V870" s="69"/>
      <c r="W870" s="69"/>
      <c r="X870" s="69"/>
      <c r="Y870" s="69"/>
      <c r="Z870" s="69"/>
    </row>
    <row r="871" spans="1:26" ht="12.75" customHeight="1">
      <c r="A871" s="69"/>
      <c r="B871" s="69"/>
      <c r="C871" s="69"/>
      <c r="D871" s="69"/>
      <c r="E871" s="69"/>
      <c r="F871" s="69"/>
      <c r="G871" s="71"/>
      <c r="H871" s="71"/>
      <c r="I871" s="71"/>
      <c r="J871" s="71"/>
      <c r="K871" s="70"/>
      <c r="L871" s="70"/>
      <c r="M871" s="70"/>
      <c r="N871" s="70"/>
      <c r="O871" s="72"/>
      <c r="P871" s="73"/>
      <c r="Q871" s="32"/>
      <c r="R871" s="69"/>
      <c r="S871" s="69"/>
      <c r="T871" s="69"/>
      <c r="U871" s="69"/>
      <c r="V871" s="69"/>
      <c r="W871" s="69"/>
      <c r="X871" s="69"/>
      <c r="Y871" s="69"/>
      <c r="Z871" s="69"/>
    </row>
    <row r="872" spans="1:26" ht="12.75" customHeight="1">
      <c r="A872" s="69"/>
      <c r="B872" s="69"/>
      <c r="C872" s="69"/>
      <c r="D872" s="69"/>
      <c r="E872" s="69"/>
      <c r="F872" s="69"/>
      <c r="G872" s="71"/>
      <c r="H872" s="71"/>
      <c r="I872" s="71"/>
      <c r="J872" s="71"/>
      <c r="K872" s="70"/>
      <c r="L872" s="70"/>
      <c r="M872" s="70"/>
      <c r="N872" s="70"/>
      <c r="O872" s="72"/>
      <c r="P872" s="73"/>
      <c r="Q872" s="32"/>
      <c r="R872" s="69"/>
      <c r="S872" s="69"/>
      <c r="T872" s="69"/>
      <c r="U872" s="69"/>
      <c r="V872" s="69"/>
      <c r="W872" s="69"/>
      <c r="X872" s="69"/>
      <c r="Y872" s="69"/>
      <c r="Z872" s="69"/>
    </row>
    <row r="873" spans="1:26" ht="12.75" customHeight="1">
      <c r="A873" s="69"/>
      <c r="B873" s="69"/>
      <c r="C873" s="69"/>
      <c r="D873" s="69"/>
      <c r="E873" s="69"/>
      <c r="F873" s="69"/>
      <c r="G873" s="71"/>
      <c r="H873" s="71"/>
      <c r="I873" s="71"/>
      <c r="J873" s="71"/>
      <c r="K873" s="70"/>
      <c r="L873" s="70"/>
      <c r="M873" s="70"/>
      <c r="N873" s="70"/>
      <c r="O873" s="72"/>
      <c r="P873" s="73"/>
      <c r="Q873" s="32"/>
      <c r="R873" s="69"/>
      <c r="S873" s="69"/>
      <c r="T873" s="69"/>
      <c r="U873" s="69"/>
      <c r="V873" s="69"/>
      <c r="W873" s="69"/>
      <c r="X873" s="69"/>
      <c r="Y873" s="69"/>
      <c r="Z873" s="69"/>
    </row>
    <row r="874" spans="1:26" ht="12.75" customHeight="1">
      <c r="A874" s="69"/>
      <c r="B874" s="69"/>
      <c r="C874" s="69"/>
      <c r="D874" s="69"/>
      <c r="E874" s="69"/>
      <c r="F874" s="69"/>
      <c r="G874" s="71"/>
      <c r="H874" s="71"/>
      <c r="I874" s="71"/>
      <c r="J874" s="71"/>
      <c r="K874" s="70"/>
      <c r="L874" s="70"/>
      <c r="M874" s="70"/>
      <c r="N874" s="70"/>
      <c r="O874" s="72"/>
      <c r="P874" s="73"/>
      <c r="Q874" s="32"/>
      <c r="R874" s="69"/>
      <c r="S874" s="69"/>
      <c r="T874" s="69"/>
      <c r="U874" s="69"/>
      <c r="V874" s="69"/>
      <c r="W874" s="69"/>
      <c r="X874" s="69"/>
      <c r="Y874" s="69"/>
      <c r="Z874" s="69"/>
    </row>
    <row r="875" spans="1:26" ht="12.75" customHeight="1">
      <c r="A875" s="69"/>
      <c r="B875" s="69"/>
      <c r="C875" s="69"/>
      <c r="D875" s="69"/>
      <c r="E875" s="69"/>
      <c r="F875" s="69"/>
      <c r="G875" s="71"/>
      <c r="H875" s="71"/>
      <c r="I875" s="71"/>
      <c r="J875" s="71"/>
      <c r="K875" s="70"/>
      <c r="L875" s="70"/>
      <c r="M875" s="70"/>
      <c r="N875" s="70"/>
      <c r="O875" s="72"/>
      <c r="P875" s="73"/>
      <c r="Q875" s="32"/>
      <c r="R875" s="69"/>
      <c r="S875" s="69"/>
      <c r="T875" s="69"/>
      <c r="U875" s="69"/>
      <c r="V875" s="69"/>
      <c r="W875" s="69"/>
      <c r="X875" s="69"/>
      <c r="Y875" s="69"/>
      <c r="Z875" s="69"/>
    </row>
    <row r="876" spans="1:26" ht="12.75" customHeight="1">
      <c r="A876" s="69"/>
      <c r="B876" s="69"/>
      <c r="C876" s="69"/>
      <c r="D876" s="69"/>
      <c r="E876" s="69"/>
      <c r="F876" s="69"/>
      <c r="G876" s="71"/>
      <c r="H876" s="71"/>
      <c r="I876" s="71"/>
      <c r="J876" s="71"/>
      <c r="K876" s="70"/>
      <c r="L876" s="70"/>
      <c r="M876" s="70"/>
      <c r="N876" s="70"/>
      <c r="O876" s="72"/>
      <c r="P876" s="73"/>
      <c r="Q876" s="32"/>
      <c r="R876" s="69"/>
      <c r="S876" s="69"/>
      <c r="T876" s="69"/>
      <c r="U876" s="69"/>
      <c r="V876" s="69"/>
      <c r="W876" s="69"/>
      <c r="X876" s="69"/>
      <c r="Y876" s="69"/>
      <c r="Z876" s="69"/>
    </row>
    <row r="877" spans="1:26" ht="12.75" customHeight="1">
      <c r="A877" s="69"/>
      <c r="B877" s="69"/>
      <c r="C877" s="69"/>
      <c r="D877" s="69"/>
      <c r="E877" s="69"/>
      <c r="F877" s="69"/>
      <c r="G877" s="71"/>
      <c r="H877" s="71"/>
      <c r="I877" s="71"/>
      <c r="J877" s="71"/>
      <c r="K877" s="70"/>
      <c r="L877" s="70"/>
      <c r="M877" s="70"/>
      <c r="N877" s="70"/>
      <c r="O877" s="72"/>
      <c r="P877" s="73"/>
      <c r="Q877" s="32"/>
      <c r="R877" s="69"/>
      <c r="S877" s="69"/>
      <c r="T877" s="69"/>
      <c r="U877" s="69"/>
      <c r="V877" s="69"/>
      <c r="W877" s="69"/>
      <c r="X877" s="69"/>
      <c r="Y877" s="69"/>
      <c r="Z877" s="69"/>
    </row>
    <row r="878" spans="1:26" ht="12.75" customHeight="1">
      <c r="A878" s="69"/>
      <c r="B878" s="69"/>
      <c r="C878" s="69"/>
      <c r="D878" s="69"/>
      <c r="E878" s="69"/>
      <c r="F878" s="69"/>
      <c r="G878" s="71"/>
      <c r="H878" s="71"/>
      <c r="I878" s="71"/>
      <c r="J878" s="71"/>
      <c r="K878" s="70"/>
      <c r="L878" s="70"/>
      <c r="M878" s="70"/>
      <c r="N878" s="70"/>
      <c r="O878" s="72"/>
      <c r="P878" s="73"/>
      <c r="Q878" s="32"/>
      <c r="R878" s="69"/>
      <c r="S878" s="69"/>
      <c r="T878" s="69"/>
      <c r="U878" s="69"/>
      <c r="V878" s="69"/>
      <c r="W878" s="69"/>
      <c r="X878" s="69"/>
      <c r="Y878" s="69"/>
      <c r="Z878" s="69"/>
    </row>
    <row r="879" spans="1:26" ht="12.75" customHeight="1">
      <c r="A879" s="69"/>
      <c r="B879" s="69"/>
      <c r="C879" s="69"/>
      <c r="D879" s="69"/>
      <c r="E879" s="69"/>
      <c r="F879" s="69"/>
      <c r="G879" s="71"/>
      <c r="H879" s="71"/>
      <c r="I879" s="71"/>
      <c r="J879" s="71"/>
      <c r="K879" s="70"/>
      <c r="L879" s="70"/>
      <c r="M879" s="70"/>
      <c r="N879" s="70"/>
      <c r="O879" s="72"/>
      <c r="P879" s="73"/>
      <c r="Q879" s="32"/>
      <c r="R879" s="69"/>
      <c r="S879" s="69"/>
      <c r="T879" s="69"/>
      <c r="U879" s="69"/>
      <c r="V879" s="69"/>
      <c r="W879" s="69"/>
      <c r="X879" s="69"/>
      <c r="Y879" s="69"/>
      <c r="Z879" s="69"/>
    </row>
    <row r="880" spans="1:26" ht="12.75" customHeight="1">
      <c r="A880" s="69"/>
      <c r="B880" s="69"/>
      <c r="C880" s="69"/>
      <c r="D880" s="69"/>
      <c r="E880" s="69"/>
      <c r="F880" s="69"/>
      <c r="G880" s="71"/>
      <c r="H880" s="71"/>
      <c r="I880" s="71"/>
      <c r="J880" s="71"/>
      <c r="K880" s="70"/>
      <c r="L880" s="70"/>
      <c r="M880" s="70"/>
      <c r="N880" s="70"/>
      <c r="O880" s="72"/>
      <c r="P880" s="73"/>
      <c r="Q880" s="32"/>
      <c r="R880" s="69"/>
      <c r="S880" s="69"/>
      <c r="T880" s="69"/>
      <c r="U880" s="69"/>
      <c r="V880" s="69"/>
      <c r="W880" s="69"/>
      <c r="X880" s="69"/>
      <c r="Y880" s="69"/>
      <c r="Z880" s="69"/>
    </row>
    <row r="881" spans="1:26" ht="12.75" customHeight="1">
      <c r="A881" s="69"/>
      <c r="B881" s="69"/>
      <c r="C881" s="69"/>
      <c r="D881" s="69"/>
      <c r="E881" s="69"/>
      <c r="F881" s="69"/>
      <c r="G881" s="71"/>
      <c r="H881" s="71"/>
      <c r="I881" s="71"/>
      <c r="J881" s="71"/>
      <c r="K881" s="70"/>
      <c r="L881" s="70"/>
      <c r="M881" s="70"/>
      <c r="N881" s="70"/>
      <c r="O881" s="72"/>
      <c r="P881" s="73"/>
      <c r="Q881" s="32"/>
      <c r="R881" s="69"/>
      <c r="S881" s="69"/>
      <c r="T881" s="69"/>
      <c r="U881" s="69"/>
      <c r="V881" s="69"/>
      <c r="W881" s="69"/>
      <c r="X881" s="69"/>
      <c r="Y881" s="69"/>
      <c r="Z881" s="69"/>
    </row>
    <row r="882" spans="1:26" ht="12.75" customHeight="1">
      <c r="A882" s="69"/>
      <c r="B882" s="69"/>
      <c r="C882" s="69"/>
      <c r="D882" s="69"/>
      <c r="E882" s="69"/>
      <c r="F882" s="69"/>
      <c r="G882" s="71"/>
      <c r="H882" s="71"/>
      <c r="I882" s="71"/>
      <c r="J882" s="71"/>
      <c r="K882" s="70"/>
      <c r="L882" s="70"/>
      <c r="M882" s="70"/>
      <c r="N882" s="70"/>
      <c r="O882" s="72"/>
      <c r="P882" s="73"/>
      <c r="Q882" s="32"/>
      <c r="R882" s="69"/>
      <c r="S882" s="69"/>
      <c r="T882" s="69"/>
      <c r="U882" s="69"/>
      <c r="V882" s="69"/>
      <c r="W882" s="69"/>
      <c r="X882" s="69"/>
      <c r="Y882" s="69"/>
      <c r="Z882" s="69"/>
    </row>
    <row r="883" spans="1:26" ht="12.75" customHeight="1">
      <c r="A883" s="69"/>
      <c r="B883" s="69"/>
      <c r="C883" s="69"/>
      <c r="D883" s="69"/>
      <c r="E883" s="69"/>
      <c r="F883" s="69"/>
      <c r="G883" s="71"/>
      <c r="H883" s="71"/>
      <c r="I883" s="71"/>
      <c r="J883" s="71"/>
      <c r="K883" s="70"/>
      <c r="L883" s="70"/>
      <c r="M883" s="70"/>
      <c r="N883" s="70"/>
      <c r="O883" s="72"/>
      <c r="P883" s="73"/>
      <c r="Q883" s="32"/>
      <c r="R883" s="69"/>
      <c r="S883" s="69"/>
      <c r="T883" s="69"/>
      <c r="U883" s="69"/>
      <c r="V883" s="69"/>
      <c r="W883" s="69"/>
      <c r="X883" s="69"/>
      <c r="Y883" s="69"/>
      <c r="Z883" s="69"/>
    </row>
    <row r="884" spans="1:26" ht="12.75" customHeight="1">
      <c r="A884" s="69"/>
      <c r="B884" s="69"/>
      <c r="C884" s="69"/>
      <c r="D884" s="69"/>
      <c r="E884" s="69"/>
      <c r="F884" s="69"/>
      <c r="G884" s="71"/>
      <c r="H884" s="71"/>
      <c r="I884" s="71"/>
      <c r="J884" s="71"/>
      <c r="K884" s="70"/>
      <c r="L884" s="70"/>
      <c r="M884" s="70"/>
      <c r="N884" s="70"/>
      <c r="O884" s="72"/>
      <c r="P884" s="73"/>
      <c r="Q884" s="32"/>
      <c r="R884" s="69"/>
      <c r="S884" s="69"/>
      <c r="T884" s="69"/>
      <c r="U884" s="69"/>
      <c r="V884" s="69"/>
      <c r="W884" s="69"/>
      <c r="X884" s="69"/>
      <c r="Y884" s="69"/>
      <c r="Z884" s="69"/>
    </row>
    <row r="885" spans="1:26" ht="12.75" customHeight="1">
      <c r="A885" s="69"/>
      <c r="B885" s="69"/>
      <c r="C885" s="69"/>
      <c r="D885" s="69"/>
      <c r="E885" s="69"/>
      <c r="F885" s="69"/>
      <c r="G885" s="71"/>
      <c r="H885" s="71"/>
      <c r="I885" s="71"/>
      <c r="J885" s="71"/>
      <c r="K885" s="70"/>
      <c r="L885" s="70"/>
      <c r="M885" s="70"/>
      <c r="N885" s="70"/>
      <c r="O885" s="72"/>
      <c r="P885" s="73"/>
      <c r="Q885" s="32"/>
      <c r="R885" s="69"/>
      <c r="S885" s="69"/>
      <c r="T885" s="69"/>
      <c r="U885" s="69"/>
      <c r="V885" s="69"/>
      <c r="W885" s="69"/>
      <c r="X885" s="69"/>
      <c r="Y885" s="69"/>
      <c r="Z885" s="69"/>
    </row>
    <row r="886" spans="1:26" ht="12.75" customHeight="1">
      <c r="A886" s="69"/>
      <c r="B886" s="69"/>
      <c r="C886" s="69"/>
      <c r="D886" s="69"/>
      <c r="E886" s="69"/>
      <c r="F886" s="69"/>
      <c r="G886" s="71"/>
      <c r="H886" s="71"/>
      <c r="I886" s="71"/>
      <c r="J886" s="71"/>
      <c r="K886" s="70"/>
      <c r="L886" s="70"/>
      <c r="M886" s="70"/>
      <c r="N886" s="70"/>
      <c r="O886" s="72"/>
      <c r="P886" s="73"/>
      <c r="Q886" s="32"/>
      <c r="R886" s="69"/>
      <c r="S886" s="69"/>
      <c r="T886" s="69"/>
      <c r="U886" s="69"/>
      <c r="V886" s="69"/>
      <c r="W886" s="69"/>
      <c r="X886" s="69"/>
      <c r="Y886" s="69"/>
      <c r="Z886" s="69"/>
    </row>
    <row r="887" spans="1:26" ht="12.75" customHeight="1">
      <c r="A887" s="69"/>
      <c r="B887" s="69"/>
      <c r="C887" s="69"/>
      <c r="D887" s="69"/>
      <c r="E887" s="69"/>
      <c r="F887" s="69"/>
      <c r="G887" s="71"/>
      <c r="H887" s="71"/>
      <c r="I887" s="71"/>
      <c r="J887" s="71"/>
      <c r="K887" s="70"/>
      <c r="L887" s="70"/>
      <c r="M887" s="70"/>
      <c r="N887" s="70"/>
      <c r="O887" s="72"/>
      <c r="P887" s="73"/>
      <c r="Q887" s="32"/>
      <c r="R887" s="69"/>
      <c r="S887" s="69"/>
      <c r="T887" s="69"/>
      <c r="U887" s="69"/>
      <c r="V887" s="69"/>
      <c r="W887" s="69"/>
      <c r="X887" s="69"/>
      <c r="Y887" s="69"/>
      <c r="Z887" s="69"/>
    </row>
    <row r="888" spans="1:26" ht="12.75" customHeight="1">
      <c r="A888" s="69"/>
      <c r="B888" s="69"/>
      <c r="C888" s="69"/>
      <c r="D888" s="69"/>
      <c r="E888" s="69"/>
      <c r="F888" s="69"/>
      <c r="G888" s="71"/>
      <c r="H888" s="71"/>
      <c r="I888" s="71"/>
      <c r="J888" s="71"/>
      <c r="K888" s="70"/>
      <c r="L888" s="70"/>
      <c r="M888" s="70"/>
      <c r="N888" s="70"/>
      <c r="O888" s="72"/>
      <c r="P888" s="73"/>
      <c r="Q888" s="32"/>
      <c r="R888" s="69"/>
      <c r="S888" s="69"/>
      <c r="T888" s="69"/>
      <c r="U888" s="69"/>
      <c r="V888" s="69"/>
      <c r="W888" s="69"/>
      <c r="X888" s="69"/>
      <c r="Y888" s="69"/>
      <c r="Z888" s="69"/>
    </row>
    <row r="889" spans="1:26" ht="12.75" customHeight="1">
      <c r="A889" s="69"/>
      <c r="B889" s="69"/>
      <c r="C889" s="69"/>
      <c r="D889" s="69"/>
      <c r="E889" s="69"/>
      <c r="F889" s="69"/>
      <c r="G889" s="71"/>
      <c r="H889" s="71"/>
      <c r="I889" s="71"/>
      <c r="J889" s="71"/>
      <c r="K889" s="70"/>
      <c r="L889" s="70"/>
      <c r="M889" s="70"/>
      <c r="N889" s="70"/>
      <c r="O889" s="72"/>
      <c r="P889" s="73"/>
      <c r="Q889" s="32"/>
      <c r="R889" s="69"/>
      <c r="S889" s="69"/>
      <c r="T889" s="69"/>
      <c r="U889" s="69"/>
      <c r="V889" s="69"/>
      <c r="W889" s="69"/>
      <c r="X889" s="69"/>
      <c r="Y889" s="69"/>
      <c r="Z889" s="69"/>
    </row>
    <row r="890" spans="1:26" ht="12.75" customHeight="1">
      <c r="A890" s="69"/>
      <c r="B890" s="69"/>
      <c r="C890" s="69"/>
      <c r="D890" s="69"/>
      <c r="E890" s="69"/>
      <c r="F890" s="69"/>
      <c r="G890" s="71"/>
      <c r="H890" s="71"/>
      <c r="I890" s="71"/>
      <c r="J890" s="71"/>
      <c r="K890" s="70"/>
      <c r="L890" s="70"/>
      <c r="M890" s="70"/>
      <c r="N890" s="70"/>
      <c r="O890" s="72"/>
      <c r="P890" s="73"/>
      <c r="Q890" s="32"/>
      <c r="R890" s="69"/>
      <c r="S890" s="69"/>
      <c r="T890" s="69"/>
      <c r="U890" s="69"/>
      <c r="V890" s="69"/>
      <c r="W890" s="69"/>
      <c r="X890" s="69"/>
      <c r="Y890" s="69"/>
      <c r="Z890" s="69"/>
    </row>
    <row r="891" spans="1:26" ht="12.75" customHeight="1">
      <c r="A891" s="69"/>
      <c r="B891" s="69"/>
      <c r="C891" s="69"/>
      <c r="D891" s="69"/>
      <c r="E891" s="69"/>
      <c r="F891" s="69"/>
      <c r="G891" s="71"/>
      <c r="H891" s="71"/>
      <c r="I891" s="71"/>
      <c r="J891" s="71"/>
      <c r="K891" s="70"/>
      <c r="L891" s="70"/>
      <c r="M891" s="70"/>
      <c r="N891" s="70"/>
      <c r="O891" s="72"/>
      <c r="P891" s="73"/>
      <c r="Q891" s="32"/>
      <c r="R891" s="69"/>
      <c r="S891" s="69"/>
      <c r="T891" s="69"/>
      <c r="U891" s="69"/>
      <c r="V891" s="69"/>
      <c r="W891" s="69"/>
      <c r="X891" s="69"/>
      <c r="Y891" s="69"/>
      <c r="Z891" s="69"/>
    </row>
    <row r="892" spans="1:26" ht="12.75" customHeight="1">
      <c r="A892" s="69"/>
      <c r="B892" s="69"/>
      <c r="C892" s="69"/>
      <c r="D892" s="69"/>
      <c r="E892" s="69"/>
      <c r="F892" s="69"/>
      <c r="G892" s="71"/>
      <c r="H892" s="71"/>
      <c r="I892" s="71"/>
      <c r="J892" s="71"/>
      <c r="K892" s="70"/>
      <c r="L892" s="70"/>
      <c r="M892" s="70"/>
      <c r="N892" s="70"/>
      <c r="O892" s="72"/>
      <c r="P892" s="73"/>
      <c r="Q892" s="32"/>
      <c r="R892" s="69"/>
      <c r="S892" s="69"/>
      <c r="T892" s="69"/>
      <c r="U892" s="69"/>
      <c r="V892" s="69"/>
      <c r="W892" s="69"/>
      <c r="X892" s="69"/>
      <c r="Y892" s="69"/>
      <c r="Z892" s="69"/>
    </row>
    <row r="893" spans="1:26" ht="12.75" customHeight="1">
      <c r="A893" s="69"/>
      <c r="B893" s="69"/>
      <c r="C893" s="69"/>
      <c r="D893" s="69"/>
      <c r="E893" s="69"/>
      <c r="F893" s="69"/>
      <c r="G893" s="71"/>
      <c r="H893" s="71"/>
      <c r="I893" s="71"/>
      <c r="J893" s="71"/>
      <c r="K893" s="70"/>
      <c r="L893" s="70"/>
      <c r="M893" s="70"/>
      <c r="N893" s="70"/>
      <c r="O893" s="72"/>
      <c r="P893" s="73"/>
      <c r="Q893" s="32"/>
      <c r="R893" s="69"/>
      <c r="S893" s="69"/>
      <c r="T893" s="69"/>
      <c r="U893" s="69"/>
      <c r="V893" s="69"/>
      <c r="W893" s="69"/>
      <c r="X893" s="69"/>
      <c r="Y893" s="69"/>
      <c r="Z893" s="69"/>
    </row>
    <row r="894" spans="1:26" ht="12.75" customHeight="1">
      <c r="A894" s="69"/>
      <c r="B894" s="69"/>
      <c r="C894" s="69"/>
      <c r="D894" s="69"/>
      <c r="E894" s="69"/>
      <c r="F894" s="69"/>
      <c r="G894" s="71"/>
      <c r="H894" s="71"/>
      <c r="I894" s="71"/>
      <c r="J894" s="71"/>
      <c r="K894" s="70"/>
      <c r="L894" s="70"/>
      <c r="M894" s="70"/>
      <c r="N894" s="70"/>
      <c r="O894" s="72"/>
      <c r="P894" s="73"/>
      <c r="Q894" s="32"/>
      <c r="R894" s="69"/>
      <c r="S894" s="69"/>
      <c r="T894" s="69"/>
      <c r="U894" s="69"/>
      <c r="V894" s="69"/>
      <c r="W894" s="69"/>
      <c r="X894" s="69"/>
      <c r="Y894" s="69"/>
      <c r="Z894" s="69"/>
    </row>
    <row r="895" spans="1:26" ht="12.75" customHeight="1">
      <c r="A895" s="69"/>
      <c r="B895" s="69"/>
      <c r="C895" s="69"/>
      <c r="D895" s="69"/>
      <c r="E895" s="69"/>
      <c r="F895" s="69"/>
      <c r="G895" s="71"/>
      <c r="H895" s="71"/>
      <c r="I895" s="71"/>
      <c r="J895" s="71"/>
      <c r="K895" s="70"/>
      <c r="L895" s="70"/>
      <c r="M895" s="70"/>
      <c r="N895" s="70"/>
      <c r="O895" s="72"/>
      <c r="P895" s="73"/>
      <c r="Q895" s="32"/>
      <c r="R895" s="69"/>
      <c r="S895" s="69"/>
      <c r="T895" s="69"/>
      <c r="U895" s="69"/>
      <c r="V895" s="69"/>
      <c r="W895" s="69"/>
      <c r="X895" s="69"/>
      <c r="Y895" s="69"/>
      <c r="Z895" s="69"/>
    </row>
    <row r="896" spans="1:26" ht="12.75" customHeight="1">
      <c r="A896" s="69"/>
      <c r="B896" s="69"/>
      <c r="C896" s="69"/>
      <c r="D896" s="69"/>
      <c r="E896" s="69"/>
      <c r="F896" s="69"/>
      <c r="G896" s="71"/>
      <c r="H896" s="71"/>
      <c r="I896" s="71"/>
      <c r="J896" s="71"/>
      <c r="K896" s="70"/>
      <c r="L896" s="70"/>
      <c r="M896" s="70"/>
      <c r="N896" s="70"/>
      <c r="O896" s="72"/>
      <c r="P896" s="73"/>
      <c r="Q896" s="32"/>
      <c r="R896" s="69"/>
      <c r="S896" s="69"/>
      <c r="T896" s="69"/>
      <c r="U896" s="69"/>
      <c r="V896" s="69"/>
      <c r="W896" s="69"/>
      <c r="X896" s="69"/>
      <c r="Y896" s="69"/>
      <c r="Z896" s="69"/>
    </row>
    <row r="897" spans="1:26" ht="12.75" customHeight="1">
      <c r="A897" s="69"/>
      <c r="B897" s="69"/>
      <c r="C897" s="69"/>
      <c r="D897" s="69"/>
      <c r="E897" s="69"/>
      <c r="F897" s="69"/>
      <c r="G897" s="71"/>
      <c r="H897" s="71"/>
      <c r="I897" s="71"/>
      <c r="J897" s="71"/>
      <c r="K897" s="70"/>
      <c r="L897" s="70"/>
      <c r="M897" s="70"/>
      <c r="N897" s="70"/>
      <c r="O897" s="72"/>
      <c r="P897" s="73"/>
      <c r="Q897" s="32"/>
      <c r="R897" s="69"/>
      <c r="S897" s="69"/>
      <c r="T897" s="69"/>
      <c r="U897" s="69"/>
      <c r="V897" s="69"/>
      <c r="W897" s="69"/>
      <c r="X897" s="69"/>
      <c r="Y897" s="69"/>
      <c r="Z897" s="69"/>
    </row>
    <row r="898" spans="1:26" ht="12.75" customHeight="1">
      <c r="A898" s="69"/>
      <c r="B898" s="69"/>
      <c r="C898" s="69"/>
      <c r="D898" s="69"/>
      <c r="E898" s="69"/>
      <c r="F898" s="69"/>
      <c r="G898" s="71"/>
      <c r="H898" s="71"/>
      <c r="I898" s="71"/>
      <c r="J898" s="71"/>
      <c r="K898" s="70"/>
      <c r="L898" s="70"/>
      <c r="M898" s="70"/>
      <c r="N898" s="70"/>
      <c r="O898" s="72"/>
      <c r="P898" s="73"/>
      <c r="Q898" s="32"/>
      <c r="R898" s="69"/>
      <c r="S898" s="69"/>
      <c r="T898" s="69"/>
      <c r="U898" s="69"/>
      <c r="V898" s="69"/>
      <c r="W898" s="69"/>
      <c r="X898" s="69"/>
      <c r="Y898" s="69"/>
      <c r="Z898" s="69"/>
    </row>
    <row r="899" spans="1:26" ht="12.75" customHeight="1">
      <c r="A899" s="69"/>
      <c r="B899" s="69"/>
      <c r="C899" s="69"/>
      <c r="D899" s="69"/>
      <c r="E899" s="69"/>
      <c r="F899" s="69"/>
      <c r="G899" s="71"/>
      <c r="H899" s="71"/>
      <c r="I899" s="71"/>
      <c r="J899" s="71"/>
      <c r="K899" s="70"/>
      <c r="L899" s="70"/>
      <c r="M899" s="70"/>
      <c r="N899" s="70"/>
      <c r="O899" s="72"/>
      <c r="P899" s="73"/>
      <c r="Q899" s="32"/>
      <c r="R899" s="69"/>
      <c r="S899" s="69"/>
      <c r="T899" s="69"/>
      <c r="U899" s="69"/>
      <c r="V899" s="69"/>
      <c r="W899" s="69"/>
      <c r="X899" s="69"/>
      <c r="Y899" s="69"/>
      <c r="Z899" s="69"/>
    </row>
    <row r="900" spans="1:26" ht="12.75" customHeight="1">
      <c r="A900" s="69"/>
      <c r="B900" s="69"/>
      <c r="C900" s="69"/>
      <c r="D900" s="69"/>
      <c r="E900" s="69"/>
      <c r="F900" s="69"/>
      <c r="G900" s="71"/>
      <c r="H900" s="71"/>
      <c r="I900" s="71"/>
      <c r="J900" s="71"/>
      <c r="K900" s="70"/>
      <c r="L900" s="70"/>
      <c r="M900" s="70"/>
      <c r="N900" s="70"/>
      <c r="O900" s="72"/>
      <c r="P900" s="73"/>
      <c r="Q900" s="32"/>
      <c r="R900" s="69"/>
      <c r="S900" s="69"/>
      <c r="T900" s="69"/>
      <c r="U900" s="69"/>
      <c r="V900" s="69"/>
      <c r="W900" s="69"/>
      <c r="X900" s="69"/>
      <c r="Y900" s="69"/>
      <c r="Z900" s="69"/>
    </row>
    <row r="901" spans="1:26" ht="12.75" customHeight="1">
      <c r="A901" s="69"/>
      <c r="B901" s="69"/>
      <c r="C901" s="69"/>
      <c r="D901" s="69"/>
      <c r="E901" s="69"/>
      <c r="F901" s="69"/>
      <c r="G901" s="71"/>
      <c r="H901" s="71"/>
      <c r="I901" s="71"/>
      <c r="J901" s="71"/>
      <c r="K901" s="70"/>
      <c r="L901" s="70"/>
      <c r="M901" s="70"/>
      <c r="N901" s="70"/>
      <c r="O901" s="72"/>
      <c r="P901" s="73"/>
      <c r="Q901" s="32"/>
      <c r="R901" s="69"/>
      <c r="S901" s="69"/>
      <c r="T901" s="69"/>
      <c r="U901" s="69"/>
      <c r="V901" s="69"/>
      <c r="W901" s="69"/>
      <c r="X901" s="69"/>
      <c r="Y901" s="69"/>
      <c r="Z901" s="69"/>
    </row>
    <row r="902" spans="1:26" ht="12.75" customHeight="1">
      <c r="A902" s="69"/>
      <c r="B902" s="69"/>
      <c r="C902" s="69"/>
      <c r="D902" s="69"/>
      <c r="E902" s="69"/>
      <c r="F902" s="69"/>
      <c r="G902" s="71"/>
      <c r="H902" s="71"/>
      <c r="I902" s="71"/>
      <c r="J902" s="71"/>
      <c r="K902" s="70"/>
      <c r="L902" s="70"/>
      <c r="M902" s="70"/>
      <c r="N902" s="70"/>
      <c r="O902" s="72"/>
      <c r="P902" s="73"/>
      <c r="Q902" s="32"/>
      <c r="R902" s="69"/>
      <c r="S902" s="69"/>
      <c r="T902" s="69"/>
      <c r="U902" s="69"/>
      <c r="V902" s="69"/>
      <c r="W902" s="69"/>
      <c r="X902" s="69"/>
      <c r="Y902" s="69"/>
      <c r="Z902" s="69"/>
    </row>
    <row r="903" spans="1:26" ht="12.75" customHeight="1">
      <c r="A903" s="69"/>
      <c r="B903" s="69"/>
      <c r="C903" s="69"/>
      <c r="D903" s="69"/>
      <c r="E903" s="69"/>
      <c r="F903" s="69"/>
      <c r="G903" s="71"/>
      <c r="H903" s="71"/>
      <c r="I903" s="71"/>
      <c r="J903" s="71"/>
      <c r="K903" s="70"/>
      <c r="L903" s="70"/>
      <c r="M903" s="70"/>
      <c r="N903" s="70"/>
      <c r="O903" s="72"/>
      <c r="P903" s="73"/>
      <c r="Q903" s="32"/>
      <c r="R903" s="69"/>
      <c r="S903" s="69"/>
      <c r="T903" s="69"/>
      <c r="U903" s="69"/>
      <c r="V903" s="69"/>
      <c r="W903" s="69"/>
      <c r="X903" s="69"/>
      <c r="Y903" s="69"/>
      <c r="Z903" s="69"/>
    </row>
    <row r="904" spans="1:26" ht="12.75" customHeight="1">
      <c r="A904" s="69"/>
      <c r="B904" s="69"/>
      <c r="C904" s="69"/>
      <c r="D904" s="69"/>
      <c r="E904" s="69"/>
      <c r="F904" s="69"/>
      <c r="G904" s="71"/>
      <c r="H904" s="71"/>
      <c r="I904" s="71"/>
      <c r="J904" s="71"/>
      <c r="K904" s="70"/>
      <c r="L904" s="70"/>
      <c r="M904" s="70"/>
      <c r="N904" s="70"/>
      <c r="O904" s="72"/>
      <c r="P904" s="73"/>
      <c r="Q904" s="32"/>
      <c r="R904" s="69"/>
      <c r="S904" s="69"/>
      <c r="T904" s="69"/>
      <c r="U904" s="69"/>
      <c r="V904" s="69"/>
      <c r="W904" s="69"/>
      <c r="X904" s="69"/>
      <c r="Y904" s="69"/>
      <c r="Z904" s="69"/>
    </row>
    <row r="905" spans="1:26" ht="12.75" customHeight="1">
      <c r="A905" s="69"/>
      <c r="B905" s="69"/>
      <c r="C905" s="69"/>
      <c r="D905" s="69"/>
      <c r="E905" s="69"/>
      <c r="F905" s="69"/>
      <c r="G905" s="71"/>
      <c r="H905" s="71"/>
      <c r="I905" s="71"/>
      <c r="J905" s="71"/>
      <c r="K905" s="70"/>
      <c r="L905" s="70"/>
      <c r="M905" s="70"/>
      <c r="N905" s="70"/>
      <c r="O905" s="72"/>
      <c r="P905" s="73"/>
      <c r="Q905" s="32"/>
      <c r="R905" s="69"/>
      <c r="S905" s="69"/>
      <c r="T905" s="69"/>
      <c r="U905" s="69"/>
      <c r="V905" s="69"/>
      <c r="W905" s="69"/>
      <c r="X905" s="69"/>
      <c r="Y905" s="69"/>
      <c r="Z905" s="69"/>
    </row>
    <row r="906" spans="1:26" ht="12.75" customHeight="1">
      <c r="A906" s="69"/>
      <c r="B906" s="69"/>
      <c r="C906" s="69"/>
      <c r="D906" s="69"/>
      <c r="E906" s="69"/>
      <c r="F906" s="69"/>
      <c r="G906" s="71"/>
      <c r="H906" s="71"/>
      <c r="I906" s="71"/>
      <c r="J906" s="71"/>
      <c r="K906" s="70"/>
      <c r="L906" s="70"/>
      <c r="M906" s="70"/>
      <c r="N906" s="70"/>
      <c r="O906" s="72"/>
      <c r="P906" s="73"/>
      <c r="Q906" s="32"/>
      <c r="R906" s="69"/>
      <c r="S906" s="69"/>
      <c r="T906" s="69"/>
      <c r="U906" s="69"/>
      <c r="V906" s="69"/>
      <c r="W906" s="69"/>
      <c r="X906" s="69"/>
      <c r="Y906" s="69"/>
      <c r="Z906" s="69"/>
    </row>
    <row r="907" spans="1:26" ht="12.75" customHeight="1">
      <c r="A907" s="69"/>
      <c r="B907" s="69"/>
      <c r="C907" s="69"/>
      <c r="D907" s="69"/>
      <c r="E907" s="69"/>
      <c r="F907" s="69"/>
      <c r="G907" s="71"/>
      <c r="H907" s="71"/>
      <c r="I907" s="71"/>
      <c r="J907" s="71"/>
      <c r="K907" s="70"/>
      <c r="L907" s="70"/>
      <c r="M907" s="70"/>
      <c r="N907" s="70"/>
      <c r="O907" s="72"/>
      <c r="P907" s="73"/>
      <c r="Q907" s="32"/>
      <c r="R907" s="69"/>
      <c r="S907" s="69"/>
      <c r="T907" s="69"/>
      <c r="U907" s="69"/>
      <c r="V907" s="69"/>
      <c r="W907" s="69"/>
      <c r="X907" s="69"/>
      <c r="Y907" s="69"/>
      <c r="Z907" s="69"/>
    </row>
    <row r="908" spans="1:26" ht="12.75" customHeight="1">
      <c r="A908" s="69"/>
      <c r="B908" s="69"/>
      <c r="C908" s="69"/>
      <c r="D908" s="69"/>
      <c r="E908" s="69"/>
      <c r="F908" s="69"/>
      <c r="G908" s="71"/>
      <c r="H908" s="71"/>
      <c r="I908" s="71"/>
      <c r="J908" s="71"/>
      <c r="K908" s="70"/>
      <c r="L908" s="70"/>
      <c r="M908" s="70"/>
      <c r="N908" s="70"/>
      <c r="O908" s="72"/>
      <c r="P908" s="73"/>
      <c r="Q908" s="32"/>
      <c r="R908" s="69"/>
      <c r="S908" s="69"/>
      <c r="T908" s="69"/>
      <c r="U908" s="69"/>
      <c r="V908" s="69"/>
      <c r="W908" s="69"/>
      <c r="X908" s="69"/>
      <c r="Y908" s="69"/>
      <c r="Z908" s="69"/>
    </row>
    <row r="909" spans="1:26" ht="12.75" customHeight="1">
      <c r="A909" s="69"/>
      <c r="B909" s="69"/>
      <c r="C909" s="69"/>
      <c r="D909" s="69"/>
      <c r="E909" s="69"/>
      <c r="F909" s="69"/>
      <c r="G909" s="71"/>
      <c r="H909" s="71"/>
      <c r="I909" s="71"/>
      <c r="J909" s="71"/>
      <c r="K909" s="70"/>
      <c r="L909" s="70"/>
      <c r="M909" s="70"/>
      <c r="N909" s="70"/>
      <c r="O909" s="72"/>
      <c r="P909" s="73"/>
      <c r="Q909" s="32"/>
      <c r="R909" s="69"/>
      <c r="S909" s="69"/>
      <c r="T909" s="69"/>
      <c r="U909" s="69"/>
      <c r="V909" s="69"/>
      <c r="W909" s="69"/>
      <c r="X909" s="69"/>
      <c r="Y909" s="69"/>
      <c r="Z909" s="69"/>
    </row>
    <row r="910" spans="1:26" ht="12.75" customHeight="1">
      <c r="A910" s="69"/>
      <c r="B910" s="69"/>
      <c r="C910" s="69"/>
      <c r="D910" s="69"/>
      <c r="E910" s="69"/>
      <c r="F910" s="69"/>
      <c r="G910" s="71"/>
      <c r="H910" s="71"/>
      <c r="I910" s="71"/>
      <c r="J910" s="71"/>
      <c r="K910" s="70"/>
      <c r="L910" s="70"/>
      <c r="M910" s="70"/>
      <c r="N910" s="70"/>
      <c r="O910" s="72"/>
      <c r="P910" s="73"/>
      <c r="Q910" s="32"/>
      <c r="R910" s="69"/>
      <c r="S910" s="69"/>
      <c r="T910" s="69"/>
      <c r="U910" s="69"/>
      <c r="V910" s="69"/>
      <c r="W910" s="69"/>
      <c r="X910" s="69"/>
      <c r="Y910" s="69"/>
      <c r="Z910" s="69"/>
    </row>
    <row r="911" spans="1:26" ht="12.75" customHeight="1">
      <c r="A911" s="69"/>
      <c r="B911" s="69"/>
      <c r="C911" s="69"/>
      <c r="D911" s="69"/>
      <c r="E911" s="69"/>
      <c r="F911" s="69"/>
      <c r="G911" s="71"/>
      <c r="H911" s="71"/>
      <c r="I911" s="71"/>
      <c r="J911" s="71"/>
      <c r="K911" s="70"/>
      <c r="L911" s="70"/>
      <c r="M911" s="70"/>
      <c r="N911" s="70"/>
      <c r="O911" s="72"/>
      <c r="P911" s="73"/>
      <c r="Q911" s="32"/>
      <c r="R911" s="69"/>
      <c r="S911" s="69"/>
      <c r="T911" s="69"/>
      <c r="U911" s="69"/>
      <c r="V911" s="69"/>
      <c r="W911" s="69"/>
      <c r="X911" s="69"/>
      <c r="Y911" s="69"/>
      <c r="Z911" s="69"/>
    </row>
    <row r="912" spans="1:26" ht="12.75" customHeight="1">
      <c r="A912" s="69"/>
      <c r="B912" s="69"/>
      <c r="C912" s="69"/>
      <c r="D912" s="69"/>
      <c r="E912" s="69"/>
      <c r="F912" s="69"/>
      <c r="G912" s="71"/>
      <c r="H912" s="71"/>
      <c r="I912" s="71"/>
      <c r="J912" s="71"/>
      <c r="K912" s="70"/>
      <c r="L912" s="70"/>
      <c r="M912" s="70"/>
      <c r="N912" s="70"/>
      <c r="O912" s="72"/>
      <c r="P912" s="73"/>
      <c r="Q912" s="32"/>
      <c r="R912" s="69"/>
      <c r="S912" s="69"/>
      <c r="T912" s="69"/>
      <c r="U912" s="69"/>
      <c r="V912" s="69"/>
      <c r="W912" s="69"/>
      <c r="X912" s="69"/>
      <c r="Y912" s="69"/>
      <c r="Z912" s="69"/>
    </row>
    <row r="913" spans="1:26" ht="12.75" customHeight="1">
      <c r="A913" s="69"/>
      <c r="B913" s="69"/>
      <c r="C913" s="69"/>
      <c r="D913" s="69"/>
      <c r="E913" s="69"/>
      <c r="F913" s="69"/>
      <c r="G913" s="71"/>
      <c r="H913" s="71"/>
      <c r="I913" s="71"/>
      <c r="J913" s="71"/>
      <c r="K913" s="70"/>
      <c r="L913" s="70"/>
      <c r="M913" s="70"/>
      <c r="N913" s="70"/>
      <c r="O913" s="72"/>
      <c r="P913" s="73"/>
      <c r="Q913" s="32"/>
      <c r="R913" s="69"/>
      <c r="S913" s="69"/>
      <c r="T913" s="69"/>
      <c r="U913" s="69"/>
      <c r="V913" s="69"/>
      <c r="W913" s="69"/>
      <c r="X913" s="69"/>
      <c r="Y913" s="69"/>
      <c r="Z913" s="69"/>
    </row>
    <row r="914" spans="1:26" ht="12.75" customHeight="1">
      <c r="A914" s="69"/>
      <c r="B914" s="69"/>
      <c r="C914" s="69"/>
      <c r="D914" s="69"/>
      <c r="E914" s="69"/>
      <c r="F914" s="69"/>
      <c r="G914" s="71"/>
      <c r="H914" s="71"/>
      <c r="I914" s="71"/>
      <c r="J914" s="71"/>
      <c r="K914" s="70"/>
      <c r="L914" s="70"/>
      <c r="M914" s="70"/>
      <c r="N914" s="70"/>
      <c r="O914" s="72"/>
      <c r="P914" s="73"/>
      <c r="Q914" s="32"/>
      <c r="R914" s="69"/>
      <c r="S914" s="69"/>
      <c r="T914" s="69"/>
      <c r="U914" s="69"/>
      <c r="V914" s="69"/>
      <c r="W914" s="69"/>
      <c r="X914" s="69"/>
      <c r="Y914" s="69"/>
      <c r="Z914" s="69"/>
    </row>
    <row r="915" spans="1:26" ht="12.75" customHeight="1">
      <c r="A915" s="69"/>
      <c r="B915" s="69"/>
      <c r="C915" s="69"/>
      <c r="D915" s="69"/>
      <c r="E915" s="69"/>
      <c r="F915" s="69"/>
      <c r="G915" s="71"/>
      <c r="H915" s="71"/>
      <c r="I915" s="71"/>
      <c r="J915" s="71"/>
      <c r="K915" s="70"/>
      <c r="L915" s="70"/>
      <c r="M915" s="70"/>
      <c r="N915" s="70"/>
      <c r="O915" s="72"/>
      <c r="P915" s="73"/>
      <c r="Q915" s="32"/>
      <c r="R915" s="69"/>
      <c r="S915" s="69"/>
      <c r="T915" s="69"/>
      <c r="U915" s="69"/>
      <c r="V915" s="69"/>
      <c r="W915" s="69"/>
      <c r="X915" s="69"/>
      <c r="Y915" s="69"/>
      <c r="Z915" s="69"/>
    </row>
    <row r="916" spans="1:26" ht="12.75" customHeight="1">
      <c r="A916" s="69"/>
      <c r="B916" s="69"/>
      <c r="C916" s="69"/>
      <c r="D916" s="69"/>
      <c r="E916" s="69"/>
      <c r="F916" s="69"/>
      <c r="G916" s="71"/>
      <c r="H916" s="71"/>
      <c r="I916" s="71"/>
      <c r="J916" s="71"/>
      <c r="K916" s="70"/>
      <c r="L916" s="70"/>
      <c r="M916" s="70"/>
      <c r="N916" s="70"/>
      <c r="O916" s="72"/>
      <c r="P916" s="73"/>
      <c r="Q916" s="32"/>
      <c r="R916" s="69"/>
      <c r="S916" s="69"/>
      <c r="T916" s="69"/>
      <c r="U916" s="69"/>
      <c r="V916" s="69"/>
      <c r="W916" s="69"/>
      <c r="X916" s="69"/>
      <c r="Y916" s="69"/>
      <c r="Z916" s="69"/>
    </row>
    <row r="917" spans="1:26" ht="12.75" customHeight="1">
      <c r="A917" s="69"/>
      <c r="B917" s="69"/>
      <c r="C917" s="69"/>
      <c r="D917" s="69"/>
      <c r="E917" s="69"/>
      <c r="F917" s="69"/>
      <c r="G917" s="71"/>
      <c r="H917" s="71"/>
      <c r="I917" s="71"/>
      <c r="J917" s="71"/>
      <c r="K917" s="70"/>
      <c r="L917" s="70"/>
      <c r="M917" s="70"/>
      <c r="N917" s="70"/>
      <c r="O917" s="72"/>
      <c r="P917" s="73"/>
      <c r="Q917" s="32"/>
      <c r="R917" s="69"/>
      <c r="S917" s="69"/>
      <c r="T917" s="69"/>
      <c r="U917" s="69"/>
      <c r="V917" s="69"/>
      <c r="W917" s="69"/>
      <c r="X917" s="69"/>
      <c r="Y917" s="69"/>
      <c r="Z917" s="69"/>
    </row>
    <row r="918" spans="1:26" ht="12.75" customHeight="1">
      <c r="A918" s="69"/>
      <c r="B918" s="69"/>
      <c r="C918" s="69"/>
      <c r="D918" s="69"/>
      <c r="E918" s="69"/>
      <c r="F918" s="69"/>
      <c r="G918" s="71"/>
      <c r="H918" s="71"/>
      <c r="I918" s="71"/>
      <c r="J918" s="71"/>
      <c r="K918" s="70"/>
      <c r="L918" s="70"/>
      <c r="M918" s="70"/>
      <c r="N918" s="70"/>
      <c r="O918" s="72"/>
      <c r="P918" s="73"/>
      <c r="Q918" s="32"/>
      <c r="R918" s="69"/>
      <c r="S918" s="69"/>
      <c r="T918" s="69"/>
      <c r="U918" s="69"/>
      <c r="V918" s="69"/>
      <c r="W918" s="69"/>
      <c r="X918" s="69"/>
      <c r="Y918" s="69"/>
      <c r="Z918" s="69"/>
    </row>
    <row r="919" spans="1:26" ht="12.75" customHeight="1">
      <c r="A919" s="69"/>
      <c r="B919" s="69"/>
      <c r="C919" s="69"/>
      <c r="D919" s="69"/>
      <c r="E919" s="69"/>
      <c r="F919" s="69"/>
      <c r="G919" s="71"/>
      <c r="H919" s="71"/>
      <c r="I919" s="71"/>
      <c r="J919" s="71"/>
      <c r="K919" s="70"/>
      <c r="L919" s="70"/>
      <c r="M919" s="70"/>
      <c r="N919" s="70"/>
      <c r="O919" s="72"/>
      <c r="P919" s="73"/>
      <c r="Q919" s="32"/>
      <c r="R919" s="69"/>
      <c r="S919" s="69"/>
      <c r="T919" s="69"/>
      <c r="U919" s="69"/>
      <c r="V919" s="69"/>
      <c r="W919" s="69"/>
      <c r="X919" s="69"/>
      <c r="Y919" s="69"/>
      <c r="Z919" s="69"/>
    </row>
    <row r="920" spans="1:26" ht="12.75" customHeight="1">
      <c r="A920" s="69"/>
      <c r="B920" s="69"/>
      <c r="C920" s="69"/>
      <c r="D920" s="69"/>
      <c r="E920" s="69"/>
      <c r="F920" s="69"/>
      <c r="G920" s="71"/>
      <c r="H920" s="71"/>
      <c r="I920" s="71"/>
      <c r="J920" s="71"/>
      <c r="K920" s="70"/>
      <c r="L920" s="70"/>
      <c r="M920" s="70"/>
      <c r="N920" s="70"/>
      <c r="O920" s="72"/>
      <c r="P920" s="73"/>
      <c r="Q920" s="32"/>
      <c r="R920" s="69"/>
      <c r="S920" s="69"/>
      <c r="T920" s="69"/>
      <c r="U920" s="69"/>
      <c r="V920" s="69"/>
      <c r="W920" s="69"/>
      <c r="X920" s="69"/>
      <c r="Y920" s="69"/>
      <c r="Z920" s="69"/>
    </row>
    <row r="921" spans="1:26" ht="12.75" customHeight="1">
      <c r="A921" s="69"/>
      <c r="B921" s="69"/>
      <c r="C921" s="69"/>
      <c r="D921" s="69"/>
      <c r="E921" s="69"/>
      <c r="F921" s="69"/>
      <c r="G921" s="71"/>
      <c r="H921" s="71"/>
      <c r="I921" s="71"/>
      <c r="J921" s="71"/>
      <c r="K921" s="70"/>
      <c r="L921" s="70"/>
      <c r="M921" s="70"/>
      <c r="N921" s="70"/>
      <c r="O921" s="72"/>
      <c r="P921" s="73"/>
      <c r="Q921" s="32"/>
      <c r="R921" s="69"/>
      <c r="S921" s="69"/>
      <c r="T921" s="69"/>
      <c r="U921" s="69"/>
      <c r="V921" s="69"/>
      <c r="W921" s="69"/>
      <c r="X921" s="69"/>
      <c r="Y921" s="69"/>
      <c r="Z921" s="69"/>
    </row>
    <row r="922" spans="1:26" ht="12.75" customHeight="1">
      <c r="A922" s="69"/>
      <c r="B922" s="69"/>
      <c r="C922" s="69"/>
      <c r="D922" s="69"/>
      <c r="E922" s="69"/>
      <c r="F922" s="69"/>
      <c r="G922" s="71"/>
      <c r="H922" s="71"/>
      <c r="I922" s="71"/>
      <c r="J922" s="71"/>
      <c r="K922" s="70"/>
      <c r="L922" s="70"/>
      <c r="M922" s="70"/>
      <c r="N922" s="70"/>
      <c r="O922" s="72"/>
      <c r="P922" s="73"/>
      <c r="Q922" s="32"/>
      <c r="R922" s="69"/>
      <c r="S922" s="69"/>
      <c r="T922" s="69"/>
      <c r="U922" s="69"/>
      <c r="V922" s="69"/>
      <c r="W922" s="69"/>
      <c r="X922" s="69"/>
      <c r="Y922" s="69"/>
      <c r="Z922" s="69"/>
    </row>
    <row r="923" spans="1:26" ht="12.75" customHeight="1">
      <c r="A923" s="69"/>
      <c r="B923" s="69"/>
      <c r="C923" s="69"/>
      <c r="D923" s="69"/>
      <c r="E923" s="69"/>
      <c r="F923" s="69"/>
      <c r="G923" s="71"/>
      <c r="H923" s="71"/>
      <c r="I923" s="71"/>
      <c r="J923" s="71"/>
      <c r="K923" s="70"/>
      <c r="L923" s="70"/>
      <c r="M923" s="70"/>
      <c r="N923" s="70"/>
      <c r="O923" s="72"/>
      <c r="P923" s="73"/>
      <c r="Q923" s="32"/>
      <c r="R923" s="69"/>
      <c r="S923" s="69"/>
      <c r="T923" s="69"/>
      <c r="U923" s="69"/>
      <c r="V923" s="69"/>
      <c r="W923" s="69"/>
      <c r="X923" s="69"/>
      <c r="Y923" s="69"/>
      <c r="Z923" s="69"/>
    </row>
    <row r="924" spans="1:26" ht="12.75" customHeight="1">
      <c r="A924" s="69"/>
      <c r="B924" s="69"/>
      <c r="C924" s="69"/>
      <c r="D924" s="69"/>
      <c r="E924" s="69"/>
      <c r="F924" s="69"/>
      <c r="G924" s="71"/>
      <c r="H924" s="71"/>
      <c r="I924" s="71"/>
      <c r="J924" s="71"/>
      <c r="K924" s="70"/>
      <c r="L924" s="70"/>
      <c r="M924" s="70"/>
      <c r="N924" s="70"/>
      <c r="O924" s="72"/>
      <c r="P924" s="73"/>
      <c r="Q924" s="32"/>
      <c r="R924" s="69"/>
      <c r="S924" s="69"/>
      <c r="T924" s="69"/>
      <c r="U924" s="69"/>
      <c r="V924" s="69"/>
      <c r="W924" s="69"/>
      <c r="X924" s="69"/>
      <c r="Y924" s="69"/>
      <c r="Z924" s="69"/>
    </row>
    <row r="925" spans="1:26" ht="12.75" customHeight="1">
      <c r="A925" s="69"/>
      <c r="B925" s="69"/>
      <c r="C925" s="69"/>
      <c r="D925" s="69"/>
      <c r="E925" s="69"/>
      <c r="F925" s="69"/>
      <c r="G925" s="71"/>
      <c r="H925" s="71"/>
      <c r="I925" s="71"/>
      <c r="J925" s="71"/>
      <c r="K925" s="70"/>
      <c r="L925" s="70"/>
      <c r="M925" s="70"/>
      <c r="N925" s="70"/>
      <c r="O925" s="72"/>
      <c r="P925" s="73"/>
      <c r="Q925" s="32"/>
      <c r="R925" s="69"/>
      <c r="S925" s="69"/>
      <c r="T925" s="69"/>
      <c r="U925" s="69"/>
      <c r="V925" s="69"/>
      <c r="W925" s="69"/>
      <c r="X925" s="69"/>
      <c r="Y925" s="69"/>
      <c r="Z925" s="69"/>
    </row>
    <row r="926" spans="1:26" ht="12.75" customHeight="1">
      <c r="A926" s="69"/>
      <c r="B926" s="69"/>
      <c r="C926" s="69"/>
      <c r="D926" s="69"/>
      <c r="E926" s="69"/>
      <c r="F926" s="69"/>
      <c r="G926" s="71"/>
      <c r="H926" s="71"/>
      <c r="I926" s="71"/>
      <c r="J926" s="71"/>
      <c r="K926" s="70"/>
      <c r="L926" s="70"/>
      <c r="M926" s="70"/>
      <c r="N926" s="70"/>
      <c r="O926" s="72"/>
      <c r="P926" s="73"/>
      <c r="Q926" s="32"/>
      <c r="R926" s="69"/>
      <c r="S926" s="69"/>
      <c r="T926" s="69"/>
      <c r="U926" s="69"/>
      <c r="V926" s="69"/>
      <c r="W926" s="69"/>
      <c r="X926" s="69"/>
      <c r="Y926" s="69"/>
      <c r="Z926" s="69"/>
    </row>
    <row r="927" spans="1:26" ht="12.75" customHeight="1">
      <c r="A927" s="69"/>
      <c r="B927" s="69"/>
      <c r="C927" s="69"/>
      <c r="D927" s="69"/>
      <c r="E927" s="69"/>
      <c r="F927" s="69"/>
      <c r="G927" s="71"/>
      <c r="H927" s="71"/>
      <c r="I927" s="71"/>
      <c r="J927" s="71"/>
      <c r="K927" s="70"/>
      <c r="L927" s="70"/>
      <c r="M927" s="70"/>
      <c r="N927" s="70"/>
      <c r="O927" s="72"/>
      <c r="P927" s="73"/>
      <c r="Q927" s="32"/>
      <c r="R927" s="69"/>
      <c r="S927" s="69"/>
      <c r="T927" s="69"/>
      <c r="U927" s="69"/>
      <c r="V927" s="69"/>
      <c r="W927" s="69"/>
      <c r="X927" s="69"/>
      <c r="Y927" s="69"/>
      <c r="Z927" s="69"/>
    </row>
    <row r="928" spans="1:26" ht="12.75" customHeight="1">
      <c r="A928" s="69"/>
      <c r="B928" s="69"/>
      <c r="C928" s="69"/>
      <c r="D928" s="69"/>
      <c r="E928" s="69"/>
      <c r="F928" s="69"/>
      <c r="G928" s="71"/>
      <c r="H928" s="71"/>
      <c r="I928" s="71"/>
      <c r="J928" s="71"/>
      <c r="K928" s="70"/>
      <c r="L928" s="70"/>
      <c r="M928" s="70"/>
      <c r="N928" s="70"/>
      <c r="O928" s="72"/>
      <c r="P928" s="73"/>
      <c r="Q928" s="32"/>
      <c r="R928" s="69"/>
      <c r="S928" s="69"/>
      <c r="T928" s="69"/>
      <c r="U928" s="69"/>
      <c r="V928" s="69"/>
      <c r="W928" s="69"/>
      <c r="X928" s="69"/>
      <c r="Y928" s="69"/>
      <c r="Z928" s="69"/>
    </row>
    <row r="929" spans="1:26" ht="12.75" customHeight="1">
      <c r="A929" s="69"/>
      <c r="B929" s="69"/>
      <c r="C929" s="69"/>
      <c r="D929" s="69"/>
      <c r="E929" s="69"/>
      <c r="F929" s="69"/>
      <c r="G929" s="71"/>
      <c r="H929" s="71"/>
      <c r="I929" s="71"/>
      <c r="J929" s="71"/>
      <c r="K929" s="70"/>
      <c r="L929" s="70"/>
      <c r="M929" s="70"/>
      <c r="N929" s="70"/>
      <c r="O929" s="72"/>
      <c r="P929" s="73"/>
      <c r="Q929" s="32"/>
      <c r="R929" s="69"/>
      <c r="S929" s="69"/>
      <c r="T929" s="69"/>
      <c r="U929" s="69"/>
      <c r="V929" s="69"/>
      <c r="W929" s="69"/>
      <c r="X929" s="69"/>
      <c r="Y929" s="69"/>
      <c r="Z929" s="69"/>
    </row>
    <row r="930" spans="1:26" ht="12.75" customHeight="1">
      <c r="A930" s="69"/>
      <c r="B930" s="69"/>
      <c r="C930" s="69"/>
      <c r="D930" s="69"/>
      <c r="E930" s="69"/>
      <c r="F930" s="69"/>
      <c r="G930" s="71"/>
      <c r="H930" s="71"/>
      <c r="I930" s="71"/>
      <c r="J930" s="71"/>
      <c r="K930" s="70"/>
      <c r="L930" s="70"/>
      <c r="M930" s="70"/>
      <c r="N930" s="70"/>
      <c r="O930" s="72"/>
      <c r="P930" s="73"/>
      <c r="Q930" s="32"/>
      <c r="R930" s="69"/>
      <c r="S930" s="69"/>
      <c r="T930" s="69"/>
      <c r="U930" s="69"/>
      <c r="V930" s="69"/>
      <c r="W930" s="69"/>
      <c r="X930" s="69"/>
      <c r="Y930" s="69"/>
      <c r="Z930" s="69"/>
    </row>
    <row r="931" spans="1:26" ht="12.75" customHeight="1">
      <c r="A931" s="69"/>
      <c r="B931" s="69"/>
      <c r="C931" s="69"/>
      <c r="D931" s="69"/>
      <c r="E931" s="69"/>
      <c r="F931" s="69"/>
      <c r="G931" s="71"/>
      <c r="H931" s="71"/>
      <c r="I931" s="71"/>
      <c r="J931" s="71"/>
      <c r="K931" s="70"/>
      <c r="L931" s="70"/>
      <c r="M931" s="70"/>
      <c r="N931" s="70"/>
      <c r="O931" s="72"/>
      <c r="P931" s="73"/>
      <c r="Q931" s="32"/>
      <c r="R931" s="69"/>
      <c r="S931" s="69"/>
      <c r="T931" s="69"/>
      <c r="U931" s="69"/>
      <c r="V931" s="69"/>
      <c r="W931" s="69"/>
      <c r="X931" s="69"/>
      <c r="Y931" s="69"/>
      <c r="Z931" s="69"/>
    </row>
    <row r="932" spans="1:26" ht="12.75" customHeight="1">
      <c r="A932" s="69"/>
      <c r="B932" s="69"/>
      <c r="C932" s="69"/>
      <c r="D932" s="69"/>
      <c r="E932" s="69"/>
      <c r="F932" s="69"/>
      <c r="G932" s="71"/>
      <c r="H932" s="71"/>
      <c r="I932" s="71"/>
      <c r="J932" s="71"/>
      <c r="K932" s="70"/>
      <c r="L932" s="70"/>
      <c r="M932" s="70"/>
      <c r="N932" s="70"/>
      <c r="O932" s="72"/>
      <c r="P932" s="73"/>
      <c r="Q932" s="32"/>
      <c r="R932" s="69"/>
      <c r="S932" s="69"/>
      <c r="T932" s="69"/>
      <c r="U932" s="69"/>
      <c r="V932" s="69"/>
      <c r="W932" s="69"/>
      <c r="X932" s="69"/>
      <c r="Y932" s="69"/>
      <c r="Z932" s="69"/>
    </row>
    <row r="933" spans="1:26" ht="12.75" customHeight="1">
      <c r="A933" s="69"/>
      <c r="B933" s="69"/>
      <c r="C933" s="69"/>
      <c r="D933" s="69"/>
      <c r="E933" s="69"/>
      <c r="F933" s="69"/>
      <c r="G933" s="71"/>
      <c r="H933" s="71"/>
      <c r="I933" s="71"/>
      <c r="J933" s="71"/>
      <c r="K933" s="70"/>
      <c r="L933" s="70"/>
      <c r="M933" s="70"/>
      <c r="N933" s="70"/>
      <c r="O933" s="72"/>
      <c r="P933" s="73"/>
      <c r="Q933" s="32"/>
      <c r="R933" s="69"/>
      <c r="S933" s="69"/>
      <c r="T933" s="69"/>
      <c r="U933" s="69"/>
      <c r="V933" s="69"/>
      <c r="W933" s="69"/>
      <c r="X933" s="69"/>
      <c r="Y933" s="69"/>
      <c r="Z933" s="69"/>
    </row>
    <row r="934" spans="1:26" ht="12.75" customHeight="1">
      <c r="A934" s="69"/>
      <c r="B934" s="69"/>
      <c r="C934" s="69"/>
      <c r="D934" s="69"/>
      <c r="E934" s="69"/>
      <c r="F934" s="69"/>
      <c r="G934" s="71"/>
      <c r="H934" s="71"/>
      <c r="I934" s="71"/>
      <c r="J934" s="71"/>
      <c r="K934" s="70"/>
      <c r="L934" s="70"/>
      <c r="M934" s="70"/>
      <c r="N934" s="70"/>
      <c r="O934" s="72"/>
      <c r="P934" s="73"/>
      <c r="Q934" s="32"/>
      <c r="R934" s="69"/>
      <c r="S934" s="69"/>
      <c r="T934" s="69"/>
      <c r="U934" s="69"/>
      <c r="V934" s="69"/>
      <c r="W934" s="69"/>
      <c r="X934" s="69"/>
      <c r="Y934" s="69"/>
      <c r="Z934" s="69"/>
    </row>
    <row r="935" spans="1:26" ht="12.75" customHeight="1">
      <c r="A935" s="69"/>
      <c r="B935" s="69"/>
      <c r="C935" s="69"/>
      <c r="D935" s="69"/>
      <c r="E935" s="69"/>
      <c r="F935" s="69"/>
      <c r="G935" s="71"/>
      <c r="H935" s="71"/>
      <c r="I935" s="71"/>
      <c r="J935" s="71"/>
      <c r="K935" s="70"/>
      <c r="L935" s="70"/>
      <c r="M935" s="70"/>
      <c r="N935" s="70"/>
      <c r="O935" s="72"/>
      <c r="P935" s="73"/>
      <c r="Q935" s="32"/>
      <c r="R935" s="69"/>
      <c r="S935" s="69"/>
      <c r="T935" s="69"/>
      <c r="U935" s="69"/>
      <c r="V935" s="69"/>
      <c r="W935" s="69"/>
      <c r="X935" s="69"/>
      <c r="Y935" s="69"/>
      <c r="Z935" s="69"/>
    </row>
    <row r="936" spans="1:26" ht="12.75" customHeight="1">
      <c r="A936" s="69"/>
      <c r="B936" s="69"/>
      <c r="C936" s="69"/>
      <c r="D936" s="69"/>
      <c r="E936" s="69"/>
      <c r="F936" s="69"/>
      <c r="G936" s="71"/>
      <c r="H936" s="71"/>
      <c r="I936" s="71"/>
      <c r="J936" s="71"/>
      <c r="K936" s="70"/>
      <c r="L936" s="70"/>
      <c r="M936" s="70"/>
      <c r="N936" s="70"/>
      <c r="O936" s="72"/>
      <c r="P936" s="73"/>
      <c r="Q936" s="32"/>
      <c r="R936" s="69"/>
      <c r="S936" s="69"/>
      <c r="T936" s="69"/>
      <c r="U936" s="69"/>
      <c r="V936" s="69"/>
      <c r="W936" s="69"/>
      <c r="X936" s="69"/>
      <c r="Y936" s="69"/>
      <c r="Z936" s="69"/>
    </row>
    <row r="937" spans="1:26" ht="12.75" customHeight="1">
      <c r="A937" s="69"/>
      <c r="B937" s="69"/>
      <c r="C937" s="69"/>
      <c r="D937" s="69"/>
      <c r="E937" s="69"/>
      <c r="F937" s="69"/>
      <c r="G937" s="71"/>
      <c r="H937" s="71"/>
      <c r="I937" s="71"/>
      <c r="J937" s="71"/>
      <c r="K937" s="70"/>
      <c r="L937" s="70"/>
      <c r="M937" s="70"/>
      <c r="N937" s="70"/>
      <c r="O937" s="72"/>
      <c r="P937" s="73"/>
      <c r="Q937" s="32"/>
      <c r="R937" s="69"/>
      <c r="S937" s="69"/>
      <c r="T937" s="69"/>
      <c r="U937" s="69"/>
      <c r="V937" s="69"/>
      <c r="W937" s="69"/>
      <c r="X937" s="69"/>
      <c r="Y937" s="69"/>
      <c r="Z937" s="69"/>
    </row>
    <row r="938" spans="1:26" ht="12.75" customHeight="1">
      <c r="A938" s="69"/>
      <c r="B938" s="69"/>
      <c r="C938" s="69"/>
      <c r="D938" s="69"/>
      <c r="E938" s="69"/>
      <c r="F938" s="69"/>
      <c r="G938" s="71"/>
      <c r="H938" s="71"/>
      <c r="I938" s="71"/>
      <c r="J938" s="71"/>
      <c r="K938" s="70"/>
      <c r="L938" s="70"/>
      <c r="M938" s="70"/>
      <c r="N938" s="70"/>
      <c r="O938" s="72"/>
      <c r="P938" s="73"/>
      <c r="Q938" s="32"/>
      <c r="R938" s="69"/>
      <c r="S938" s="69"/>
      <c r="T938" s="69"/>
      <c r="U938" s="69"/>
      <c r="V938" s="69"/>
      <c r="W938" s="69"/>
      <c r="X938" s="69"/>
      <c r="Y938" s="69"/>
      <c r="Z938" s="69"/>
    </row>
    <row r="939" spans="1:26" ht="12.75" customHeight="1">
      <c r="A939" s="69"/>
      <c r="B939" s="69"/>
      <c r="C939" s="69"/>
      <c r="D939" s="69"/>
      <c r="E939" s="69"/>
      <c r="F939" s="69"/>
      <c r="G939" s="71"/>
      <c r="H939" s="71"/>
      <c r="I939" s="71"/>
      <c r="J939" s="71"/>
      <c r="K939" s="70"/>
      <c r="L939" s="70"/>
      <c r="M939" s="70"/>
      <c r="N939" s="70"/>
      <c r="O939" s="72"/>
      <c r="P939" s="73"/>
      <c r="Q939" s="32"/>
      <c r="R939" s="69"/>
      <c r="S939" s="69"/>
      <c r="T939" s="69"/>
      <c r="U939" s="69"/>
      <c r="V939" s="69"/>
      <c r="W939" s="69"/>
      <c r="X939" s="69"/>
      <c r="Y939" s="69"/>
      <c r="Z939" s="69"/>
    </row>
    <row r="940" spans="1:26" ht="12.75" customHeight="1">
      <c r="A940" s="69"/>
      <c r="B940" s="69"/>
      <c r="C940" s="69"/>
      <c r="D940" s="69"/>
      <c r="E940" s="69"/>
      <c r="F940" s="69"/>
      <c r="G940" s="71"/>
      <c r="H940" s="71"/>
      <c r="I940" s="71"/>
      <c r="J940" s="71"/>
      <c r="K940" s="70"/>
      <c r="L940" s="70"/>
      <c r="M940" s="70"/>
      <c r="N940" s="70"/>
      <c r="O940" s="72"/>
      <c r="P940" s="73"/>
      <c r="Q940" s="32"/>
      <c r="R940" s="69"/>
      <c r="S940" s="69"/>
      <c r="T940" s="69"/>
      <c r="U940" s="69"/>
      <c r="V940" s="69"/>
      <c r="W940" s="69"/>
      <c r="X940" s="69"/>
      <c r="Y940" s="69"/>
      <c r="Z940" s="69"/>
    </row>
    <row r="941" spans="1:26" ht="12.75" customHeight="1">
      <c r="A941" s="69"/>
      <c r="B941" s="69"/>
      <c r="C941" s="69"/>
      <c r="D941" s="69"/>
      <c r="E941" s="69"/>
      <c r="F941" s="69"/>
      <c r="G941" s="71"/>
      <c r="H941" s="71"/>
      <c r="I941" s="71"/>
      <c r="J941" s="71"/>
      <c r="K941" s="70"/>
      <c r="L941" s="70"/>
      <c r="M941" s="70"/>
      <c r="N941" s="70"/>
      <c r="O941" s="72"/>
      <c r="P941" s="73"/>
      <c r="Q941" s="32"/>
      <c r="R941" s="69"/>
      <c r="S941" s="69"/>
      <c r="T941" s="69"/>
      <c r="U941" s="69"/>
      <c r="V941" s="69"/>
      <c r="W941" s="69"/>
      <c r="X941" s="69"/>
      <c r="Y941" s="69"/>
      <c r="Z941" s="69"/>
    </row>
    <row r="942" spans="1:26" ht="12.75" customHeight="1">
      <c r="A942" s="69"/>
      <c r="B942" s="69"/>
      <c r="C942" s="69"/>
      <c r="D942" s="69"/>
      <c r="E942" s="69"/>
      <c r="F942" s="69"/>
      <c r="G942" s="71"/>
      <c r="H942" s="71"/>
      <c r="I942" s="71"/>
      <c r="J942" s="71"/>
      <c r="K942" s="70"/>
      <c r="L942" s="70"/>
      <c r="M942" s="70"/>
      <c r="N942" s="70"/>
      <c r="O942" s="72"/>
      <c r="P942" s="73"/>
      <c r="Q942" s="32"/>
      <c r="R942" s="69"/>
      <c r="S942" s="69"/>
      <c r="T942" s="69"/>
      <c r="U942" s="69"/>
      <c r="V942" s="69"/>
      <c r="W942" s="69"/>
      <c r="X942" s="69"/>
      <c r="Y942" s="69"/>
      <c r="Z942" s="69"/>
    </row>
    <row r="943" spans="1:26" ht="12.75" customHeight="1">
      <c r="A943" s="69"/>
      <c r="B943" s="69"/>
      <c r="C943" s="69"/>
      <c r="D943" s="69"/>
      <c r="E943" s="69"/>
      <c r="F943" s="69"/>
      <c r="G943" s="71"/>
      <c r="H943" s="71"/>
      <c r="I943" s="71"/>
      <c r="J943" s="71"/>
      <c r="K943" s="70"/>
      <c r="L943" s="70"/>
      <c r="M943" s="70"/>
      <c r="N943" s="70"/>
      <c r="O943" s="72"/>
      <c r="P943" s="73"/>
      <c r="Q943" s="32"/>
      <c r="R943" s="69"/>
      <c r="S943" s="69"/>
      <c r="T943" s="69"/>
      <c r="U943" s="69"/>
      <c r="V943" s="69"/>
      <c r="W943" s="69"/>
      <c r="X943" s="69"/>
      <c r="Y943" s="69"/>
      <c r="Z943" s="69"/>
    </row>
    <row r="944" spans="1:26" ht="12.75" customHeight="1">
      <c r="A944" s="69"/>
      <c r="B944" s="69"/>
      <c r="C944" s="69"/>
      <c r="D944" s="69"/>
      <c r="E944" s="69"/>
      <c r="F944" s="69"/>
      <c r="G944" s="71"/>
      <c r="H944" s="71"/>
      <c r="I944" s="71"/>
      <c r="J944" s="71"/>
      <c r="K944" s="70"/>
      <c r="L944" s="70"/>
      <c r="M944" s="70"/>
      <c r="N944" s="70"/>
      <c r="O944" s="72"/>
      <c r="P944" s="73"/>
      <c r="Q944" s="32"/>
      <c r="R944" s="69"/>
      <c r="S944" s="69"/>
      <c r="T944" s="69"/>
      <c r="U944" s="69"/>
      <c r="V944" s="69"/>
      <c r="W944" s="69"/>
      <c r="X944" s="69"/>
      <c r="Y944" s="69"/>
      <c r="Z944" s="69"/>
    </row>
    <row r="945" spans="1:26" ht="12.75" customHeight="1">
      <c r="A945" s="69"/>
      <c r="B945" s="69"/>
      <c r="C945" s="69"/>
      <c r="D945" s="69"/>
      <c r="E945" s="69"/>
      <c r="F945" s="69"/>
      <c r="G945" s="71"/>
      <c r="H945" s="71"/>
      <c r="I945" s="71"/>
      <c r="J945" s="71"/>
      <c r="K945" s="70"/>
      <c r="L945" s="70"/>
      <c r="M945" s="70"/>
      <c r="N945" s="70"/>
      <c r="O945" s="72"/>
      <c r="P945" s="73"/>
      <c r="Q945" s="32"/>
      <c r="R945" s="69"/>
      <c r="S945" s="69"/>
      <c r="T945" s="69"/>
      <c r="U945" s="69"/>
      <c r="V945" s="69"/>
      <c r="W945" s="69"/>
      <c r="X945" s="69"/>
      <c r="Y945" s="69"/>
      <c r="Z945" s="69"/>
    </row>
    <row r="946" spans="1:26" ht="12.75" customHeight="1">
      <c r="A946" s="69"/>
      <c r="B946" s="69"/>
      <c r="C946" s="69"/>
      <c r="D946" s="69"/>
      <c r="E946" s="69"/>
      <c r="F946" s="69"/>
      <c r="G946" s="71"/>
      <c r="H946" s="71"/>
      <c r="I946" s="71"/>
      <c r="J946" s="71"/>
      <c r="K946" s="70"/>
      <c r="L946" s="70"/>
      <c r="M946" s="70"/>
      <c r="N946" s="70"/>
      <c r="O946" s="72"/>
      <c r="P946" s="73"/>
      <c r="Q946" s="32"/>
      <c r="R946" s="69"/>
      <c r="S946" s="69"/>
      <c r="T946" s="69"/>
      <c r="U946" s="69"/>
      <c r="V946" s="69"/>
      <c r="W946" s="69"/>
      <c r="X946" s="69"/>
      <c r="Y946" s="69"/>
      <c r="Z946" s="69"/>
    </row>
    <row r="947" spans="1:26" ht="12.75" customHeight="1">
      <c r="A947" s="69"/>
      <c r="B947" s="69"/>
      <c r="C947" s="69"/>
      <c r="D947" s="69"/>
      <c r="E947" s="69"/>
      <c r="F947" s="69"/>
      <c r="G947" s="71"/>
      <c r="H947" s="71"/>
      <c r="I947" s="71"/>
      <c r="J947" s="71"/>
      <c r="K947" s="70"/>
      <c r="L947" s="70"/>
      <c r="M947" s="70"/>
      <c r="N947" s="70"/>
      <c r="O947" s="72"/>
      <c r="P947" s="73"/>
      <c r="Q947" s="32"/>
      <c r="R947" s="69"/>
      <c r="S947" s="69"/>
      <c r="T947" s="69"/>
      <c r="U947" s="69"/>
      <c r="V947" s="69"/>
      <c r="W947" s="69"/>
      <c r="X947" s="69"/>
      <c r="Y947" s="69"/>
      <c r="Z947" s="69"/>
    </row>
    <row r="948" spans="1:26" ht="12.75" customHeight="1">
      <c r="A948" s="69"/>
      <c r="B948" s="69"/>
      <c r="C948" s="69"/>
      <c r="D948" s="69"/>
      <c r="E948" s="69"/>
      <c r="F948" s="69"/>
      <c r="G948" s="71"/>
      <c r="H948" s="71"/>
      <c r="I948" s="71"/>
      <c r="J948" s="71"/>
      <c r="K948" s="70"/>
      <c r="L948" s="70"/>
      <c r="M948" s="70"/>
      <c r="N948" s="70"/>
      <c r="O948" s="72"/>
      <c r="P948" s="73"/>
      <c r="Q948" s="32"/>
      <c r="R948" s="69"/>
      <c r="S948" s="69"/>
      <c r="T948" s="69"/>
      <c r="U948" s="69"/>
      <c r="V948" s="69"/>
      <c r="W948" s="69"/>
      <c r="X948" s="69"/>
      <c r="Y948" s="69"/>
      <c r="Z948" s="69"/>
    </row>
    <row r="949" spans="1:26" ht="12.75" customHeight="1">
      <c r="A949" s="69"/>
      <c r="B949" s="69"/>
      <c r="C949" s="69"/>
      <c r="D949" s="69"/>
      <c r="E949" s="69"/>
      <c r="F949" s="69"/>
      <c r="G949" s="71"/>
      <c r="H949" s="71"/>
      <c r="I949" s="71"/>
      <c r="J949" s="71"/>
      <c r="K949" s="70"/>
      <c r="L949" s="70"/>
      <c r="M949" s="70"/>
      <c r="N949" s="70"/>
      <c r="O949" s="72"/>
      <c r="P949" s="73"/>
      <c r="Q949" s="32"/>
      <c r="R949" s="69"/>
      <c r="S949" s="69"/>
      <c r="T949" s="69"/>
      <c r="U949" s="69"/>
      <c r="V949" s="69"/>
      <c r="W949" s="69"/>
      <c r="X949" s="69"/>
      <c r="Y949" s="69"/>
      <c r="Z949" s="69"/>
    </row>
    <row r="950" spans="1:26" ht="12.75" customHeight="1">
      <c r="A950" s="69"/>
      <c r="B950" s="69"/>
      <c r="C950" s="69"/>
      <c r="D950" s="69"/>
      <c r="E950" s="69"/>
      <c r="F950" s="69"/>
      <c r="G950" s="71"/>
      <c r="H950" s="71"/>
      <c r="I950" s="71"/>
      <c r="J950" s="71"/>
      <c r="K950" s="70"/>
      <c r="L950" s="70"/>
      <c r="M950" s="70"/>
      <c r="N950" s="70"/>
      <c r="O950" s="72"/>
      <c r="P950" s="73"/>
      <c r="Q950" s="32"/>
      <c r="R950" s="69"/>
      <c r="S950" s="69"/>
      <c r="T950" s="69"/>
      <c r="U950" s="69"/>
      <c r="V950" s="69"/>
      <c r="W950" s="69"/>
      <c r="X950" s="69"/>
      <c r="Y950" s="69"/>
      <c r="Z950" s="69"/>
    </row>
    <row r="951" spans="1:26" ht="12.75" customHeight="1">
      <c r="A951" s="69"/>
      <c r="B951" s="69"/>
      <c r="C951" s="69"/>
      <c r="D951" s="69"/>
      <c r="E951" s="69"/>
      <c r="F951" s="69"/>
      <c r="G951" s="71"/>
      <c r="H951" s="71"/>
      <c r="I951" s="71"/>
      <c r="J951" s="71"/>
      <c r="K951" s="70"/>
      <c r="L951" s="70"/>
      <c r="M951" s="70"/>
      <c r="N951" s="70"/>
      <c r="O951" s="72"/>
      <c r="P951" s="73"/>
      <c r="Q951" s="32"/>
      <c r="R951" s="69"/>
      <c r="S951" s="69"/>
      <c r="T951" s="69"/>
      <c r="U951" s="69"/>
      <c r="V951" s="69"/>
      <c r="W951" s="69"/>
      <c r="X951" s="69"/>
      <c r="Y951" s="69"/>
      <c r="Z951" s="69"/>
    </row>
    <row r="952" spans="1:26" ht="12.75" customHeight="1">
      <c r="A952" s="69"/>
      <c r="B952" s="69"/>
      <c r="C952" s="69"/>
      <c r="D952" s="69"/>
      <c r="E952" s="69"/>
      <c r="F952" s="69"/>
      <c r="G952" s="71"/>
      <c r="H952" s="71"/>
      <c r="I952" s="71"/>
      <c r="J952" s="71"/>
      <c r="K952" s="70"/>
      <c r="L952" s="70"/>
      <c r="M952" s="70"/>
      <c r="N952" s="70"/>
      <c r="O952" s="72"/>
      <c r="P952" s="73"/>
      <c r="Q952" s="32"/>
      <c r="R952" s="69"/>
      <c r="S952" s="69"/>
      <c r="T952" s="69"/>
      <c r="U952" s="69"/>
      <c r="V952" s="69"/>
      <c r="W952" s="69"/>
      <c r="X952" s="69"/>
      <c r="Y952" s="69"/>
      <c r="Z952" s="69"/>
    </row>
    <row r="953" spans="1:26" ht="12.75" customHeight="1">
      <c r="A953" s="69"/>
      <c r="B953" s="69"/>
      <c r="C953" s="69"/>
      <c r="D953" s="69"/>
      <c r="E953" s="69"/>
      <c r="F953" s="69"/>
      <c r="G953" s="71"/>
      <c r="H953" s="71"/>
      <c r="I953" s="71"/>
      <c r="J953" s="71"/>
      <c r="K953" s="70"/>
      <c r="L953" s="70"/>
      <c r="M953" s="70"/>
      <c r="N953" s="70"/>
      <c r="O953" s="72"/>
      <c r="P953" s="73"/>
      <c r="Q953" s="32"/>
      <c r="R953" s="69"/>
      <c r="S953" s="69"/>
      <c r="T953" s="69"/>
      <c r="U953" s="69"/>
      <c r="V953" s="69"/>
      <c r="W953" s="69"/>
      <c r="X953" s="69"/>
      <c r="Y953" s="69"/>
      <c r="Z953" s="69"/>
    </row>
    <row r="954" spans="1:26" ht="12.75" customHeight="1">
      <c r="A954" s="69"/>
      <c r="B954" s="69"/>
      <c r="C954" s="69"/>
      <c r="D954" s="69"/>
      <c r="E954" s="69"/>
      <c r="F954" s="69"/>
      <c r="G954" s="71"/>
      <c r="H954" s="71"/>
      <c r="I954" s="71"/>
      <c r="J954" s="71"/>
      <c r="K954" s="70"/>
      <c r="L954" s="70"/>
      <c r="M954" s="70"/>
      <c r="N954" s="70"/>
      <c r="O954" s="72"/>
      <c r="P954" s="73"/>
      <c r="Q954" s="32"/>
      <c r="R954" s="69"/>
      <c r="S954" s="69"/>
      <c r="T954" s="69"/>
      <c r="U954" s="69"/>
      <c r="V954" s="69"/>
      <c r="W954" s="69"/>
      <c r="X954" s="69"/>
      <c r="Y954" s="69"/>
      <c r="Z954" s="69"/>
    </row>
    <row r="955" spans="1:26" ht="12.75" customHeight="1">
      <c r="A955" s="69"/>
      <c r="B955" s="69"/>
      <c r="C955" s="69"/>
      <c r="D955" s="69"/>
      <c r="E955" s="69"/>
      <c r="F955" s="69"/>
      <c r="G955" s="71"/>
      <c r="H955" s="71"/>
      <c r="I955" s="71"/>
      <c r="J955" s="71"/>
      <c r="K955" s="70"/>
      <c r="L955" s="70"/>
      <c r="M955" s="70"/>
      <c r="N955" s="70"/>
      <c r="O955" s="72"/>
      <c r="P955" s="73"/>
      <c r="Q955" s="32"/>
      <c r="R955" s="69"/>
      <c r="S955" s="69"/>
      <c r="T955" s="69"/>
      <c r="U955" s="69"/>
      <c r="V955" s="69"/>
      <c r="W955" s="69"/>
      <c r="X955" s="69"/>
      <c r="Y955" s="69"/>
      <c r="Z955" s="69"/>
    </row>
    <row r="956" spans="1:26" ht="12.75" customHeight="1">
      <c r="A956" s="69"/>
      <c r="B956" s="69"/>
      <c r="C956" s="69"/>
      <c r="D956" s="69"/>
      <c r="E956" s="69"/>
      <c r="F956" s="69"/>
      <c r="G956" s="71"/>
      <c r="H956" s="71"/>
      <c r="I956" s="71"/>
      <c r="J956" s="71"/>
      <c r="K956" s="70"/>
      <c r="L956" s="70"/>
      <c r="M956" s="70"/>
      <c r="N956" s="70"/>
      <c r="O956" s="72"/>
      <c r="P956" s="73"/>
      <c r="Q956" s="32"/>
      <c r="R956" s="69"/>
      <c r="S956" s="69"/>
      <c r="T956" s="69"/>
      <c r="U956" s="69"/>
      <c r="V956" s="69"/>
      <c r="W956" s="69"/>
      <c r="X956" s="69"/>
      <c r="Y956" s="69"/>
      <c r="Z956" s="69"/>
    </row>
    <row r="957" spans="1:26" ht="12.75" customHeight="1">
      <c r="A957" s="69"/>
      <c r="B957" s="69"/>
      <c r="C957" s="69"/>
      <c r="D957" s="69"/>
      <c r="E957" s="69"/>
      <c r="F957" s="69"/>
      <c r="G957" s="71"/>
      <c r="H957" s="71"/>
      <c r="I957" s="71"/>
      <c r="J957" s="71"/>
      <c r="K957" s="70"/>
      <c r="L957" s="70"/>
      <c r="M957" s="70"/>
      <c r="N957" s="70"/>
      <c r="O957" s="72"/>
      <c r="P957" s="73"/>
      <c r="Q957" s="32"/>
      <c r="R957" s="69"/>
      <c r="S957" s="69"/>
      <c r="T957" s="69"/>
      <c r="U957" s="69"/>
      <c r="V957" s="69"/>
      <c r="W957" s="69"/>
      <c r="X957" s="69"/>
      <c r="Y957" s="69"/>
      <c r="Z957" s="69"/>
    </row>
    <row r="958" spans="1:26" ht="12.75" customHeight="1">
      <c r="A958" s="69"/>
      <c r="B958" s="69"/>
      <c r="C958" s="69"/>
      <c r="D958" s="69"/>
      <c r="E958" s="69"/>
      <c r="F958" s="69"/>
      <c r="G958" s="71"/>
      <c r="H958" s="71"/>
      <c r="I958" s="71"/>
      <c r="J958" s="71"/>
      <c r="K958" s="70"/>
      <c r="L958" s="70"/>
      <c r="M958" s="70"/>
      <c r="N958" s="70"/>
      <c r="O958" s="72"/>
      <c r="P958" s="73"/>
      <c r="Q958" s="32"/>
      <c r="R958" s="69"/>
      <c r="S958" s="69"/>
      <c r="T958" s="69"/>
      <c r="U958" s="69"/>
      <c r="V958" s="69"/>
      <c r="W958" s="69"/>
      <c r="X958" s="69"/>
      <c r="Y958" s="69"/>
      <c r="Z958" s="69"/>
    </row>
    <row r="959" spans="1:26" ht="12.75" customHeight="1">
      <c r="A959" s="69"/>
      <c r="B959" s="69"/>
      <c r="C959" s="69"/>
      <c r="D959" s="69"/>
      <c r="E959" s="69"/>
      <c r="F959" s="69"/>
      <c r="G959" s="71"/>
      <c r="H959" s="71"/>
      <c r="I959" s="71"/>
      <c r="J959" s="71"/>
      <c r="K959" s="70"/>
      <c r="L959" s="70"/>
      <c r="M959" s="70"/>
      <c r="N959" s="70"/>
      <c r="O959" s="72"/>
      <c r="P959" s="73"/>
      <c r="Q959" s="32"/>
      <c r="R959" s="69"/>
      <c r="S959" s="69"/>
      <c r="T959" s="69"/>
      <c r="U959" s="69"/>
      <c r="V959" s="69"/>
      <c r="W959" s="69"/>
      <c r="X959" s="69"/>
      <c r="Y959" s="69"/>
      <c r="Z959" s="69"/>
    </row>
    <row r="960" spans="1:26" ht="12.75" customHeight="1">
      <c r="A960" s="69"/>
      <c r="B960" s="69"/>
      <c r="C960" s="69"/>
      <c r="D960" s="69"/>
      <c r="E960" s="69"/>
      <c r="F960" s="69"/>
      <c r="G960" s="71"/>
      <c r="H960" s="71"/>
      <c r="I960" s="71"/>
      <c r="J960" s="71"/>
      <c r="K960" s="70"/>
      <c r="L960" s="70"/>
      <c r="M960" s="70"/>
      <c r="N960" s="70"/>
      <c r="O960" s="72"/>
      <c r="P960" s="73"/>
      <c r="Q960" s="32"/>
      <c r="R960" s="69"/>
      <c r="S960" s="69"/>
      <c r="T960" s="69"/>
      <c r="U960" s="69"/>
      <c r="V960" s="69"/>
      <c r="W960" s="69"/>
      <c r="X960" s="69"/>
      <c r="Y960" s="69"/>
      <c r="Z960" s="69"/>
    </row>
    <row r="961" spans="1:26" ht="12.75" customHeight="1">
      <c r="A961" s="69"/>
      <c r="B961" s="69"/>
      <c r="C961" s="69"/>
      <c r="D961" s="69"/>
      <c r="E961" s="69"/>
      <c r="F961" s="69"/>
      <c r="G961" s="71"/>
      <c r="H961" s="71"/>
      <c r="I961" s="71"/>
      <c r="J961" s="71"/>
      <c r="K961" s="70"/>
      <c r="L961" s="70"/>
      <c r="M961" s="70"/>
      <c r="N961" s="70"/>
      <c r="O961" s="72"/>
      <c r="P961" s="73"/>
      <c r="Q961" s="32"/>
      <c r="R961" s="69"/>
      <c r="S961" s="69"/>
      <c r="T961" s="69"/>
      <c r="U961" s="69"/>
      <c r="V961" s="69"/>
      <c r="W961" s="69"/>
      <c r="X961" s="69"/>
      <c r="Y961" s="69"/>
      <c r="Z961" s="69"/>
    </row>
    <row r="962" spans="1:26" ht="12.75" customHeight="1">
      <c r="A962" s="69"/>
      <c r="B962" s="69"/>
      <c r="C962" s="69"/>
      <c r="D962" s="69"/>
      <c r="E962" s="69"/>
      <c r="F962" s="69"/>
      <c r="G962" s="71"/>
      <c r="H962" s="71"/>
      <c r="I962" s="71"/>
      <c r="J962" s="71"/>
      <c r="K962" s="70"/>
      <c r="L962" s="70"/>
      <c r="M962" s="70"/>
      <c r="N962" s="70"/>
      <c r="O962" s="72"/>
      <c r="P962" s="73"/>
      <c r="Q962" s="32"/>
      <c r="R962" s="69"/>
      <c r="S962" s="69"/>
      <c r="T962" s="69"/>
      <c r="U962" s="69"/>
      <c r="V962" s="69"/>
      <c r="W962" s="69"/>
      <c r="X962" s="69"/>
      <c r="Y962" s="69"/>
      <c r="Z962" s="69"/>
    </row>
    <row r="963" spans="1:26" ht="12.75" customHeight="1">
      <c r="A963" s="69"/>
      <c r="B963" s="69"/>
      <c r="C963" s="69"/>
      <c r="D963" s="69"/>
      <c r="E963" s="69"/>
      <c r="F963" s="69"/>
      <c r="G963" s="71"/>
      <c r="H963" s="71"/>
      <c r="I963" s="71"/>
      <c r="J963" s="71"/>
      <c r="K963" s="70"/>
      <c r="L963" s="70"/>
      <c r="M963" s="70"/>
      <c r="N963" s="70"/>
      <c r="O963" s="72"/>
      <c r="P963" s="73"/>
      <c r="Q963" s="32"/>
      <c r="R963" s="69"/>
      <c r="S963" s="69"/>
      <c r="T963" s="69"/>
      <c r="U963" s="69"/>
      <c r="V963" s="69"/>
      <c r="W963" s="69"/>
      <c r="X963" s="69"/>
      <c r="Y963" s="69"/>
      <c r="Z963" s="69"/>
    </row>
    <row r="964" spans="1:26" ht="12.75" customHeight="1">
      <c r="A964" s="69"/>
      <c r="B964" s="69"/>
      <c r="C964" s="69"/>
      <c r="D964" s="69"/>
      <c r="E964" s="69"/>
      <c r="F964" s="69"/>
      <c r="G964" s="71"/>
      <c r="H964" s="71"/>
      <c r="I964" s="71"/>
      <c r="J964" s="71"/>
      <c r="K964" s="70"/>
      <c r="L964" s="70"/>
      <c r="M964" s="70"/>
      <c r="N964" s="70"/>
      <c r="O964" s="72"/>
      <c r="P964" s="73"/>
      <c r="Q964" s="32"/>
      <c r="R964" s="69"/>
      <c r="S964" s="69"/>
      <c r="T964" s="69"/>
      <c r="U964" s="69"/>
      <c r="V964" s="69"/>
      <c r="W964" s="69"/>
      <c r="X964" s="69"/>
      <c r="Y964" s="69"/>
      <c r="Z964" s="69"/>
    </row>
    <row r="965" spans="1:26" ht="12.75" customHeight="1">
      <c r="A965" s="69"/>
      <c r="B965" s="69"/>
      <c r="C965" s="69"/>
      <c r="D965" s="69"/>
      <c r="E965" s="69"/>
      <c r="F965" s="69"/>
      <c r="G965" s="71"/>
      <c r="H965" s="71"/>
      <c r="I965" s="71"/>
      <c r="J965" s="71"/>
      <c r="K965" s="70"/>
      <c r="L965" s="70"/>
      <c r="M965" s="70"/>
      <c r="N965" s="70"/>
      <c r="O965" s="72"/>
      <c r="P965" s="73"/>
      <c r="Q965" s="32"/>
      <c r="R965" s="69"/>
      <c r="S965" s="69"/>
      <c r="T965" s="69"/>
      <c r="U965" s="69"/>
      <c r="V965" s="69"/>
      <c r="W965" s="69"/>
      <c r="X965" s="69"/>
      <c r="Y965" s="69"/>
      <c r="Z965" s="69"/>
    </row>
    <row r="966" spans="1:26" ht="12.75" customHeight="1">
      <c r="A966" s="69"/>
      <c r="B966" s="69"/>
      <c r="C966" s="69"/>
      <c r="D966" s="69"/>
      <c r="E966" s="69"/>
      <c r="F966" s="69"/>
      <c r="G966" s="71"/>
      <c r="H966" s="71"/>
      <c r="I966" s="71"/>
      <c r="J966" s="71"/>
      <c r="K966" s="70"/>
      <c r="L966" s="70"/>
      <c r="M966" s="70"/>
      <c r="N966" s="70"/>
      <c r="O966" s="72"/>
      <c r="P966" s="73"/>
      <c r="Q966" s="32"/>
      <c r="R966" s="69"/>
      <c r="S966" s="69"/>
      <c r="T966" s="69"/>
      <c r="U966" s="69"/>
      <c r="V966" s="69"/>
      <c r="W966" s="69"/>
      <c r="X966" s="69"/>
      <c r="Y966" s="69"/>
      <c r="Z966" s="69"/>
    </row>
    <row r="967" spans="1:26" ht="12.75" customHeight="1">
      <c r="A967" s="69"/>
      <c r="B967" s="69"/>
      <c r="C967" s="69"/>
      <c r="D967" s="69"/>
      <c r="E967" s="69"/>
      <c r="F967" s="69"/>
      <c r="G967" s="71"/>
      <c r="H967" s="71"/>
      <c r="I967" s="71"/>
      <c r="J967" s="71"/>
      <c r="K967" s="70"/>
      <c r="L967" s="70"/>
      <c r="M967" s="70"/>
      <c r="N967" s="70"/>
      <c r="O967" s="72"/>
      <c r="P967" s="73"/>
      <c r="Q967" s="32"/>
      <c r="R967" s="69"/>
      <c r="S967" s="69"/>
      <c r="T967" s="69"/>
      <c r="U967" s="69"/>
      <c r="V967" s="69"/>
      <c r="W967" s="69"/>
      <c r="X967" s="69"/>
      <c r="Y967" s="69"/>
      <c r="Z967" s="69"/>
    </row>
    <row r="968" spans="1:26" ht="12.75" customHeight="1">
      <c r="A968" s="69"/>
      <c r="B968" s="69"/>
      <c r="C968" s="69"/>
      <c r="D968" s="69"/>
      <c r="E968" s="69"/>
      <c r="F968" s="69"/>
      <c r="G968" s="71"/>
      <c r="H968" s="71"/>
      <c r="I968" s="71"/>
      <c r="J968" s="71"/>
      <c r="K968" s="70"/>
      <c r="L968" s="70"/>
      <c r="M968" s="70"/>
      <c r="N968" s="70"/>
      <c r="O968" s="72"/>
      <c r="P968" s="73"/>
      <c r="Q968" s="32"/>
      <c r="R968" s="69"/>
      <c r="S968" s="69"/>
      <c r="T968" s="69"/>
      <c r="U968" s="69"/>
      <c r="V968" s="69"/>
      <c r="W968" s="69"/>
      <c r="X968" s="69"/>
      <c r="Y968" s="69"/>
      <c r="Z968" s="69"/>
    </row>
    <row r="969" spans="1:26" ht="12.75" customHeight="1">
      <c r="A969" s="69"/>
      <c r="B969" s="69"/>
      <c r="C969" s="69"/>
      <c r="D969" s="69"/>
      <c r="E969" s="69"/>
      <c r="F969" s="69"/>
      <c r="G969" s="71"/>
      <c r="H969" s="71"/>
      <c r="I969" s="71"/>
      <c r="J969" s="71"/>
      <c r="K969" s="70"/>
      <c r="L969" s="70"/>
      <c r="M969" s="70"/>
      <c r="N969" s="70"/>
      <c r="O969" s="72"/>
      <c r="P969" s="73"/>
      <c r="Q969" s="32"/>
      <c r="R969" s="69"/>
      <c r="S969" s="69"/>
      <c r="T969" s="69"/>
      <c r="U969" s="69"/>
      <c r="V969" s="69"/>
      <c r="W969" s="69"/>
      <c r="X969" s="69"/>
      <c r="Y969" s="69"/>
      <c r="Z969" s="69"/>
    </row>
    <row r="970" spans="1:26" ht="12.75" customHeight="1">
      <c r="A970" s="69"/>
      <c r="B970" s="69"/>
      <c r="C970" s="69"/>
      <c r="D970" s="69"/>
      <c r="E970" s="69"/>
      <c r="F970" s="69"/>
      <c r="G970" s="71"/>
      <c r="H970" s="71"/>
      <c r="I970" s="71"/>
      <c r="J970" s="71"/>
      <c r="K970" s="70"/>
      <c r="L970" s="70"/>
      <c r="M970" s="70"/>
      <c r="N970" s="70"/>
      <c r="O970" s="72"/>
      <c r="P970" s="73"/>
      <c r="Q970" s="32"/>
      <c r="R970" s="69"/>
      <c r="S970" s="69"/>
      <c r="T970" s="69"/>
      <c r="U970" s="69"/>
      <c r="V970" s="69"/>
      <c r="W970" s="69"/>
      <c r="X970" s="69"/>
      <c r="Y970" s="69"/>
      <c r="Z970" s="69"/>
    </row>
    <row r="971" spans="1:26" ht="12.75" customHeight="1">
      <c r="A971" s="69"/>
      <c r="B971" s="69"/>
      <c r="C971" s="69"/>
      <c r="D971" s="69"/>
      <c r="E971" s="69"/>
      <c r="F971" s="69"/>
      <c r="G971" s="71"/>
      <c r="H971" s="71"/>
      <c r="I971" s="71"/>
      <c r="J971" s="71"/>
      <c r="K971" s="70"/>
      <c r="L971" s="70"/>
      <c r="M971" s="70"/>
      <c r="N971" s="70"/>
      <c r="O971" s="72"/>
      <c r="P971" s="73"/>
      <c r="Q971" s="32"/>
      <c r="R971" s="69"/>
      <c r="S971" s="69"/>
      <c r="T971" s="69"/>
      <c r="U971" s="69"/>
      <c r="V971" s="69"/>
      <c r="W971" s="69"/>
      <c r="X971" s="69"/>
      <c r="Y971" s="69"/>
      <c r="Z971" s="69"/>
    </row>
    <row r="972" spans="1:26" ht="12.75" customHeight="1">
      <c r="A972" s="69"/>
      <c r="B972" s="69"/>
      <c r="C972" s="69"/>
      <c r="D972" s="69"/>
      <c r="E972" s="69"/>
      <c r="F972" s="69"/>
      <c r="G972" s="71"/>
      <c r="H972" s="71"/>
      <c r="I972" s="71"/>
      <c r="J972" s="71"/>
      <c r="K972" s="70"/>
      <c r="L972" s="70"/>
      <c r="M972" s="70"/>
      <c r="N972" s="70"/>
      <c r="O972" s="72"/>
      <c r="P972" s="73"/>
      <c r="Q972" s="32"/>
      <c r="R972" s="69"/>
      <c r="S972" s="69"/>
      <c r="T972" s="69"/>
      <c r="U972" s="69"/>
      <c r="V972" s="69"/>
      <c r="W972" s="69"/>
      <c r="X972" s="69"/>
      <c r="Y972" s="69"/>
      <c r="Z972" s="69"/>
    </row>
    <row r="973" spans="1:26" ht="12.75" customHeight="1">
      <c r="A973" s="69"/>
      <c r="B973" s="69"/>
      <c r="C973" s="69"/>
      <c r="D973" s="69"/>
      <c r="E973" s="69"/>
      <c r="F973" s="69"/>
      <c r="G973" s="71"/>
      <c r="H973" s="71"/>
      <c r="I973" s="71"/>
      <c r="J973" s="71"/>
      <c r="K973" s="70"/>
      <c r="L973" s="70"/>
      <c r="M973" s="70"/>
      <c r="N973" s="70"/>
      <c r="O973" s="72"/>
      <c r="P973" s="73"/>
      <c r="Q973" s="32"/>
      <c r="R973" s="69"/>
      <c r="S973" s="69"/>
      <c r="T973" s="69"/>
      <c r="U973" s="69"/>
      <c r="V973" s="69"/>
      <c r="W973" s="69"/>
      <c r="X973" s="69"/>
      <c r="Y973" s="69"/>
      <c r="Z973" s="69"/>
    </row>
    <row r="974" spans="1:26" ht="12.75" customHeight="1">
      <c r="A974" s="69"/>
      <c r="B974" s="69"/>
      <c r="C974" s="69"/>
      <c r="D974" s="69"/>
      <c r="E974" s="69"/>
      <c r="F974" s="69"/>
      <c r="G974" s="71"/>
      <c r="H974" s="71"/>
      <c r="I974" s="71"/>
      <c r="J974" s="71"/>
      <c r="K974" s="70"/>
      <c r="L974" s="70"/>
      <c r="M974" s="70"/>
      <c r="N974" s="70"/>
      <c r="O974" s="72"/>
      <c r="P974" s="73"/>
      <c r="Q974" s="32"/>
      <c r="R974" s="69"/>
      <c r="S974" s="69"/>
      <c r="T974" s="69"/>
      <c r="U974" s="69"/>
      <c r="V974" s="69"/>
      <c r="W974" s="69"/>
      <c r="X974" s="69"/>
      <c r="Y974" s="69"/>
      <c r="Z974" s="69"/>
    </row>
    <row r="975" spans="1:26" ht="12.75" customHeight="1">
      <c r="A975" s="69"/>
      <c r="B975" s="69"/>
      <c r="C975" s="69"/>
      <c r="D975" s="69"/>
      <c r="E975" s="69"/>
      <c r="F975" s="69"/>
      <c r="G975" s="71"/>
      <c r="H975" s="71"/>
      <c r="I975" s="71"/>
      <c r="J975" s="71"/>
      <c r="K975" s="70"/>
      <c r="L975" s="70"/>
      <c r="M975" s="70"/>
      <c r="N975" s="70"/>
      <c r="O975" s="72"/>
      <c r="P975" s="73"/>
      <c r="Q975" s="32"/>
      <c r="R975" s="69"/>
      <c r="S975" s="69"/>
      <c r="T975" s="69"/>
      <c r="U975" s="69"/>
      <c r="V975" s="69"/>
      <c r="W975" s="69"/>
      <c r="X975" s="69"/>
      <c r="Y975" s="69"/>
      <c r="Z975" s="69"/>
    </row>
    <row r="976" spans="1:26" ht="12.75" customHeight="1">
      <c r="A976" s="69"/>
      <c r="B976" s="69"/>
      <c r="C976" s="69"/>
      <c r="D976" s="69"/>
      <c r="E976" s="69"/>
      <c r="F976" s="69"/>
      <c r="G976" s="71"/>
      <c r="H976" s="71"/>
      <c r="I976" s="71"/>
      <c r="J976" s="71"/>
      <c r="K976" s="70"/>
      <c r="L976" s="70"/>
      <c r="M976" s="70"/>
      <c r="N976" s="70"/>
      <c r="O976" s="72"/>
      <c r="P976" s="73"/>
      <c r="Q976" s="32"/>
      <c r="R976" s="69"/>
      <c r="S976" s="69"/>
      <c r="T976" s="69"/>
      <c r="U976" s="69"/>
      <c r="V976" s="69"/>
      <c r="W976" s="69"/>
      <c r="X976" s="69"/>
      <c r="Y976" s="69"/>
      <c r="Z976" s="69"/>
    </row>
    <row r="977" spans="1:26" ht="12.75" customHeight="1">
      <c r="A977" s="69"/>
      <c r="B977" s="69"/>
      <c r="C977" s="69"/>
      <c r="D977" s="69"/>
      <c r="E977" s="69"/>
      <c r="F977" s="69"/>
      <c r="G977" s="71"/>
      <c r="H977" s="71"/>
      <c r="I977" s="71"/>
      <c r="J977" s="71"/>
      <c r="K977" s="70"/>
      <c r="L977" s="70"/>
      <c r="M977" s="70"/>
      <c r="N977" s="70"/>
      <c r="O977" s="72"/>
      <c r="P977" s="73"/>
      <c r="Q977" s="32"/>
      <c r="R977" s="69"/>
      <c r="S977" s="69"/>
      <c r="T977" s="69"/>
      <c r="U977" s="69"/>
      <c r="V977" s="69"/>
      <c r="W977" s="69"/>
      <c r="X977" s="69"/>
      <c r="Y977" s="69"/>
      <c r="Z977" s="69"/>
    </row>
    <row r="978" spans="1:26" ht="12.75" customHeight="1">
      <c r="A978" s="69"/>
      <c r="B978" s="69"/>
      <c r="C978" s="69"/>
      <c r="D978" s="69"/>
      <c r="E978" s="69"/>
      <c r="F978" s="69"/>
      <c r="G978" s="71"/>
      <c r="H978" s="71"/>
      <c r="I978" s="71"/>
      <c r="J978" s="71"/>
      <c r="K978" s="70"/>
      <c r="L978" s="70"/>
      <c r="M978" s="70"/>
      <c r="N978" s="70"/>
      <c r="O978" s="72"/>
      <c r="P978" s="73"/>
      <c r="Q978" s="32"/>
      <c r="R978" s="69"/>
      <c r="S978" s="69"/>
      <c r="T978" s="69"/>
      <c r="U978" s="69"/>
      <c r="V978" s="69"/>
      <c r="W978" s="69"/>
      <c r="X978" s="69"/>
      <c r="Y978" s="69"/>
      <c r="Z978" s="69"/>
    </row>
    <row r="979" spans="1:26" ht="12.75" customHeight="1">
      <c r="A979" s="69"/>
      <c r="B979" s="69"/>
      <c r="C979" s="69"/>
      <c r="D979" s="69"/>
      <c r="E979" s="69"/>
      <c r="F979" s="69"/>
      <c r="G979" s="71"/>
      <c r="H979" s="71"/>
      <c r="I979" s="71"/>
      <c r="J979" s="71"/>
      <c r="K979" s="70"/>
      <c r="L979" s="70"/>
      <c r="M979" s="70"/>
      <c r="N979" s="70"/>
      <c r="O979" s="72"/>
      <c r="P979" s="73"/>
      <c r="Q979" s="32"/>
      <c r="R979" s="69"/>
      <c r="S979" s="69"/>
      <c r="T979" s="69"/>
      <c r="U979" s="69"/>
      <c r="V979" s="69"/>
      <c r="W979" s="69"/>
      <c r="X979" s="69"/>
      <c r="Y979" s="69"/>
      <c r="Z979" s="69"/>
    </row>
    <row r="980" spans="1:26" ht="12.75" customHeight="1">
      <c r="A980" s="69"/>
      <c r="B980" s="69"/>
      <c r="C980" s="69"/>
      <c r="D980" s="69"/>
      <c r="E980" s="69"/>
      <c r="F980" s="69"/>
      <c r="G980" s="71"/>
      <c r="H980" s="71"/>
      <c r="I980" s="71"/>
      <c r="J980" s="71"/>
      <c r="K980" s="70"/>
      <c r="L980" s="70"/>
      <c r="M980" s="70"/>
      <c r="N980" s="70"/>
      <c r="O980" s="72"/>
      <c r="P980" s="73"/>
      <c r="Q980" s="32"/>
      <c r="R980" s="69"/>
      <c r="S980" s="69"/>
      <c r="T980" s="69"/>
      <c r="U980" s="69"/>
      <c r="V980" s="69"/>
      <c r="W980" s="69"/>
      <c r="X980" s="69"/>
      <c r="Y980" s="69"/>
      <c r="Z980" s="69"/>
    </row>
    <row r="981" spans="1:26" ht="12.75" customHeight="1">
      <c r="A981" s="69"/>
      <c r="B981" s="69"/>
      <c r="C981" s="69"/>
      <c r="D981" s="69"/>
      <c r="E981" s="69"/>
      <c r="F981" s="69"/>
      <c r="G981" s="71"/>
      <c r="H981" s="71"/>
      <c r="I981" s="71"/>
      <c r="J981" s="71"/>
      <c r="K981" s="70"/>
      <c r="L981" s="70"/>
      <c r="M981" s="70"/>
      <c r="N981" s="70"/>
      <c r="O981" s="72"/>
      <c r="P981" s="73"/>
      <c r="Q981" s="32"/>
      <c r="R981" s="69"/>
      <c r="S981" s="69"/>
      <c r="T981" s="69"/>
      <c r="U981" s="69"/>
      <c r="V981" s="69"/>
      <c r="W981" s="69"/>
      <c r="X981" s="69"/>
      <c r="Y981" s="69"/>
      <c r="Z981" s="69"/>
    </row>
    <row r="982" spans="1:26" ht="12.75" customHeight="1">
      <c r="A982" s="69"/>
      <c r="B982" s="69"/>
      <c r="C982" s="69"/>
      <c r="D982" s="69"/>
      <c r="E982" s="69"/>
      <c r="F982" s="69"/>
      <c r="G982" s="71"/>
      <c r="H982" s="71"/>
      <c r="I982" s="71"/>
      <c r="J982" s="71"/>
      <c r="K982" s="70"/>
      <c r="L982" s="70"/>
      <c r="M982" s="70"/>
      <c r="N982" s="70"/>
      <c r="O982" s="72"/>
      <c r="P982" s="73"/>
      <c r="Q982" s="32"/>
      <c r="R982" s="69"/>
      <c r="S982" s="69"/>
      <c r="T982" s="69"/>
      <c r="U982" s="69"/>
      <c r="V982" s="69"/>
      <c r="W982" s="69"/>
      <c r="X982" s="69"/>
      <c r="Y982" s="69"/>
      <c r="Z982" s="69"/>
    </row>
    <row r="983" spans="1:26" ht="12.75" customHeight="1">
      <c r="A983" s="69"/>
      <c r="B983" s="69"/>
      <c r="C983" s="69"/>
      <c r="D983" s="69"/>
      <c r="E983" s="69"/>
      <c r="F983" s="69"/>
      <c r="G983" s="71"/>
      <c r="H983" s="71"/>
      <c r="I983" s="71"/>
      <c r="J983" s="71"/>
      <c r="K983" s="70"/>
      <c r="L983" s="70"/>
      <c r="M983" s="70"/>
      <c r="N983" s="70"/>
      <c r="O983" s="72"/>
      <c r="P983" s="73"/>
      <c r="Q983" s="32"/>
      <c r="R983" s="69"/>
      <c r="S983" s="69"/>
      <c r="T983" s="69"/>
      <c r="U983" s="69"/>
      <c r="V983" s="69"/>
      <c r="W983" s="69"/>
      <c r="X983" s="69"/>
      <c r="Y983" s="69"/>
      <c r="Z983" s="69"/>
    </row>
    <row r="984" spans="1:26" ht="12.75" customHeight="1">
      <c r="A984" s="69"/>
      <c r="B984" s="69"/>
      <c r="C984" s="69"/>
      <c r="D984" s="69"/>
      <c r="E984" s="69"/>
      <c r="F984" s="69"/>
      <c r="G984" s="71"/>
      <c r="H984" s="71"/>
      <c r="I984" s="71"/>
      <c r="J984" s="71"/>
      <c r="K984" s="70"/>
      <c r="L984" s="70"/>
      <c r="M984" s="70"/>
      <c r="N984" s="70"/>
      <c r="O984" s="72"/>
      <c r="P984" s="73"/>
      <c r="Q984" s="32"/>
      <c r="R984" s="69"/>
      <c r="S984" s="69"/>
      <c r="T984" s="69"/>
      <c r="U984" s="69"/>
      <c r="V984" s="69"/>
      <c r="W984" s="69"/>
      <c r="X984" s="69"/>
      <c r="Y984" s="69"/>
      <c r="Z984" s="69"/>
    </row>
    <row r="985" spans="1:26" ht="12.75" customHeight="1">
      <c r="A985" s="69"/>
      <c r="B985" s="69"/>
      <c r="C985" s="69"/>
      <c r="D985" s="69"/>
      <c r="E985" s="69"/>
      <c r="F985" s="69"/>
      <c r="G985" s="71"/>
      <c r="H985" s="71"/>
      <c r="I985" s="71"/>
      <c r="J985" s="71"/>
      <c r="K985" s="70"/>
      <c r="L985" s="70"/>
      <c r="M985" s="70"/>
      <c r="N985" s="70"/>
      <c r="O985" s="72"/>
      <c r="P985" s="73"/>
      <c r="Q985" s="32"/>
      <c r="R985" s="69"/>
      <c r="S985" s="69"/>
      <c r="T985" s="69"/>
      <c r="U985" s="69"/>
      <c r="V985" s="69"/>
      <c r="W985" s="69"/>
      <c r="X985" s="69"/>
      <c r="Y985" s="69"/>
      <c r="Z985" s="69"/>
    </row>
    <row r="986" spans="1:26" ht="12.75" customHeight="1">
      <c r="A986" s="69"/>
      <c r="B986" s="69"/>
      <c r="C986" s="69"/>
      <c r="D986" s="69"/>
      <c r="E986" s="69"/>
      <c r="F986" s="69"/>
      <c r="G986" s="71"/>
      <c r="H986" s="71"/>
      <c r="I986" s="71"/>
      <c r="J986" s="71"/>
      <c r="K986" s="70"/>
      <c r="L986" s="70"/>
      <c r="M986" s="70"/>
      <c r="N986" s="70"/>
      <c r="O986" s="72"/>
      <c r="P986" s="73"/>
      <c r="Q986" s="32"/>
      <c r="R986" s="69"/>
      <c r="S986" s="69"/>
      <c r="T986" s="69"/>
      <c r="U986" s="69"/>
      <c r="V986" s="69"/>
      <c r="W986" s="69"/>
      <c r="X986" s="69"/>
      <c r="Y986" s="69"/>
      <c r="Z986" s="69"/>
    </row>
    <row r="987" spans="1:26" ht="12.75" customHeight="1">
      <c r="A987" s="69"/>
      <c r="B987" s="69"/>
      <c r="C987" s="69"/>
      <c r="D987" s="69"/>
      <c r="E987" s="69"/>
      <c r="F987" s="69"/>
      <c r="G987" s="71"/>
      <c r="H987" s="71"/>
      <c r="I987" s="71"/>
      <c r="J987" s="71"/>
      <c r="K987" s="70"/>
      <c r="L987" s="70"/>
      <c r="M987" s="70"/>
      <c r="N987" s="70"/>
      <c r="O987" s="72"/>
      <c r="P987" s="73"/>
      <c r="Q987" s="32"/>
      <c r="R987" s="69"/>
      <c r="S987" s="69"/>
      <c r="T987" s="69"/>
      <c r="U987" s="69"/>
      <c r="V987" s="69"/>
      <c r="W987" s="69"/>
      <c r="X987" s="69"/>
      <c r="Y987" s="69"/>
      <c r="Z987" s="69"/>
    </row>
    <row r="988" spans="1:26" ht="12.75" customHeight="1">
      <c r="A988" s="69"/>
      <c r="B988" s="69"/>
      <c r="C988" s="69"/>
      <c r="D988" s="69"/>
      <c r="E988" s="69"/>
      <c r="F988" s="69"/>
      <c r="G988" s="71"/>
      <c r="H988" s="71"/>
      <c r="I988" s="71"/>
      <c r="J988" s="71"/>
      <c r="K988" s="70"/>
      <c r="L988" s="70"/>
      <c r="M988" s="70"/>
      <c r="N988" s="70"/>
      <c r="O988" s="72"/>
      <c r="P988" s="73"/>
      <c r="Q988" s="32"/>
      <c r="R988" s="69"/>
      <c r="S988" s="69"/>
      <c r="T988" s="69"/>
      <c r="U988" s="69"/>
      <c r="V988" s="69"/>
      <c r="W988" s="69"/>
      <c r="X988" s="69"/>
      <c r="Y988" s="69"/>
      <c r="Z988" s="69"/>
    </row>
    <row r="989" spans="1:26" ht="12.75" customHeight="1">
      <c r="A989" s="69"/>
      <c r="B989" s="69"/>
      <c r="C989" s="69"/>
      <c r="D989" s="69"/>
      <c r="E989" s="69"/>
      <c r="F989" s="69"/>
      <c r="G989" s="71"/>
      <c r="H989" s="71"/>
      <c r="I989" s="71"/>
      <c r="J989" s="71"/>
      <c r="K989" s="70"/>
      <c r="L989" s="70"/>
      <c r="M989" s="70"/>
      <c r="N989" s="70"/>
      <c r="O989" s="72"/>
      <c r="P989" s="73"/>
      <c r="Q989" s="32"/>
      <c r="R989" s="69"/>
      <c r="S989" s="69"/>
      <c r="T989" s="69"/>
      <c r="U989" s="69"/>
      <c r="V989" s="69"/>
      <c r="W989" s="69"/>
      <c r="X989" s="69"/>
      <c r="Y989" s="69"/>
      <c r="Z989" s="69"/>
    </row>
    <row r="990" spans="1:26" ht="12.75" customHeight="1">
      <c r="A990" s="69"/>
      <c r="B990" s="69"/>
      <c r="C990" s="69"/>
      <c r="D990" s="69"/>
      <c r="E990" s="69"/>
      <c r="F990" s="69"/>
      <c r="G990" s="71"/>
      <c r="H990" s="71"/>
      <c r="I990" s="71"/>
      <c r="J990" s="71"/>
      <c r="K990" s="70"/>
      <c r="L990" s="70"/>
      <c r="M990" s="70"/>
      <c r="N990" s="70"/>
      <c r="O990" s="72"/>
      <c r="P990" s="73"/>
      <c r="Q990" s="32"/>
      <c r="R990" s="69"/>
      <c r="S990" s="69"/>
      <c r="T990" s="69"/>
      <c r="U990" s="69"/>
      <c r="V990" s="69"/>
      <c r="W990" s="69"/>
      <c r="X990" s="69"/>
      <c r="Y990" s="69"/>
      <c r="Z990" s="69"/>
    </row>
    <row r="991" spans="1:26" ht="12.75" customHeight="1">
      <c r="A991" s="69"/>
      <c r="B991" s="69"/>
      <c r="C991" s="69"/>
      <c r="D991" s="69"/>
      <c r="E991" s="69"/>
      <c r="F991" s="69"/>
      <c r="G991" s="71"/>
      <c r="H991" s="71"/>
      <c r="I991" s="71"/>
      <c r="J991" s="71"/>
      <c r="K991" s="70"/>
      <c r="L991" s="70"/>
      <c r="M991" s="70"/>
      <c r="N991" s="70"/>
      <c r="O991" s="72"/>
      <c r="P991" s="73"/>
      <c r="Q991" s="32"/>
      <c r="R991" s="69"/>
      <c r="S991" s="69"/>
      <c r="T991" s="69"/>
      <c r="U991" s="69"/>
      <c r="V991" s="69"/>
      <c r="W991" s="69"/>
      <c r="X991" s="69"/>
      <c r="Y991" s="69"/>
      <c r="Z991" s="69"/>
    </row>
    <row r="992" spans="1:26" ht="12.75" customHeight="1">
      <c r="A992" s="69"/>
      <c r="B992" s="69"/>
      <c r="C992" s="69"/>
      <c r="D992" s="69"/>
      <c r="E992" s="69"/>
      <c r="F992" s="69"/>
      <c r="G992" s="71"/>
      <c r="H992" s="71"/>
      <c r="I992" s="71"/>
      <c r="J992" s="71"/>
      <c r="K992" s="70"/>
      <c r="L992" s="70"/>
      <c r="M992" s="70"/>
      <c r="N992" s="70"/>
      <c r="O992" s="72"/>
      <c r="P992" s="73"/>
      <c r="Q992" s="32"/>
      <c r="R992" s="69"/>
      <c r="S992" s="69"/>
      <c r="T992" s="69"/>
      <c r="U992" s="69"/>
      <c r="V992" s="69"/>
      <c r="W992" s="69"/>
      <c r="X992" s="69"/>
      <c r="Y992" s="69"/>
      <c r="Z992" s="69"/>
    </row>
    <row r="993" spans="1:26" ht="12.75" customHeight="1">
      <c r="A993" s="69"/>
      <c r="B993" s="69"/>
      <c r="C993" s="69"/>
      <c r="D993" s="69"/>
      <c r="E993" s="69"/>
      <c r="F993" s="69"/>
      <c r="G993" s="71"/>
      <c r="H993" s="71"/>
      <c r="I993" s="71"/>
      <c r="J993" s="71"/>
      <c r="K993" s="70"/>
      <c r="L993" s="70"/>
      <c r="M993" s="70"/>
      <c r="N993" s="70"/>
      <c r="O993" s="72"/>
      <c r="P993" s="73"/>
      <c r="Q993" s="32"/>
      <c r="R993" s="69"/>
      <c r="S993" s="69"/>
      <c r="T993" s="69"/>
      <c r="U993" s="69"/>
      <c r="V993" s="69"/>
      <c r="W993" s="69"/>
      <c r="X993" s="69"/>
      <c r="Y993" s="69"/>
      <c r="Z993" s="69"/>
    </row>
    <row r="994" spans="1:26" ht="12.75" customHeight="1">
      <c r="A994" s="69"/>
      <c r="B994" s="69"/>
      <c r="C994" s="69"/>
      <c r="D994" s="69"/>
      <c r="E994" s="69"/>
      <c r="F994" s="69"/>
      <c r="G994" s="71"/>
      <c r="H994" s="71"/>
      <c r="I994" s="71"/>
      <c r="J994" s="71"/>
      <c r="K994" s="70"/>
      <c r="L994" s="70"/>
      <c r="M994" s="70"/>
      <c r="N994" s="70"/>
      <c r="O994" s="72"/>
      <c r="P994" s="73"/>
      <c r="Q994" s="32"/>
      <c r="R994" s="69"/>
      <c r="S994" s="69"/>
      <c r="T994" s="69"/>
      <c r="U994" s="69"/>
      <c r="V994" s="69"/>
      <c r="W994" s="69"/>
      <c r="X994" s="69"/>
      <c r="Y994" s="69"/>
      <c r="Z994" s="69"/>
    </row>
    <row r="995" spans="1:26" ht="12.75" customHeight="1">
      <c r="A995" s="69"/>
      <c r="B995" s="69"/>
      <c r="C995" s="69"/>
      <c r="D995" s="69"/>
      <c r="E995" s="69"/>
      <c r="F995" s="69"/>
      <c r="G995" s="71"/>
      <c r="H995" s="71"/>
      <c r="I995" s="71"/>
      <c r="J995" s="71"/>
      <c r="K995" s="70"/>
      <c r="L995" s="70"/>
      <c r="M995" s="70"/>
      <c r="N995" s="70"/>
      <c r="O995" s="72"/>
      <c r="P995" s="73"/>
      <c r="Q995" s="32"/>
      <c r="R995" s="69"/>
      <c r="S995" s="69"/>
      <c r="T995" s="69"/>
      <c r="U995" s="69"/>
      <c r="V995" s="69"/>
      <c r="W995" s="69"/>
      <c r="X995" s="69"/>
      <c r="Y995" s="69"/>
      <c r="Z995" s="69"/>
    </row>
    <row r="996" spans="1:26" ht="12.75" customHeight="1">
      <c r="A996" s="69"/>
      <c r="B996" s="69"/>
      <c r="C996" s="69"/>
      <c r="D996" s="69"/>
      <c r="E996" s="69"/>
      <c r="F996" s="69"/>
      <c r="G996" s="71"/>
      <c r="H996" s="71"/>
      <c r="I996" s="71"/>
      <c r="J996" s="71"/>
      <c r="K996" s="70"/>
      <c r="L996" s="70"/>
      <c r="M996" s="70"/>
      <c r="N996" s="70"/>
      <c r="O996" s="72"/>
      <c r="P996" s="73"/>
      <c r="Q996" s="32"/>
      <c r="R996" s="69"/>
      <c r="S996" s="69"/>
      <c r="T996" s="69"/>
      <c r="U996" s="69"/>
      <c r="V996" s="69"/>
      <c r="W996" s="69"/>
      <c r="X996" s="69"/>
      <c r="Y996" s="69"/>
      <c r="Z996" s="69"/>
    </row>
    <row r="997" spans="1:26" ht="12.75" customHeight="1">
      <c r="A997" s="69"/>
      <c r="B997" s="69"/>
      <c r="C997" s="69"/>
      <c r="D997" s="69"/>
      <c r="E997" s="69"/>
      <c r="F997" s="69"/>
      <c r="G997" s="71"/>
      <c r="H997" s="71"/>
      <c r="I997" s="71"/>
      <c r="J997" s="71"/>
      <c r="K997" s="70"/>
      <c r="L997" s="70"/>
      <c r="M997" s="70"/>
      <c r="N997" s="70"/>
      <c r="O997" s="72"/>
      <c r="P997" s="73"/>
      <c r="Q997" s="32"/>
      <c r="R997" s="69"/>
      <c r="S997" s="69"/>
      <c r="T997" s="69"/>
      <c r="U997" s="69"/>
      <c r="V997" s="69"/>
      <c r="W997" s="69"/>
      <c r="X997" s="69"/>
      <c r="Y997" s="69"/>
      <c r="Z997" s="69"/>
    </row>
    <row r="998" spans="1:26" ht="12.75" customHeight="1">
      <c r="A998" s="69"/>
      <c r="B998" s="69"/>
      <c r="C998" s="69"/>
      <c r="D998" s="69"/>
      <c r="E998" s="69"/>
      <c r="F998" s="69"/>
      <c r="G998" s="71"/>
      <c r="H998" s="71"/>
      <c r="I998" s="71"/>
      <c r="J998" s="71"/>
      <c r="K998" s="70"/>
      <c r="L998" s="70"/>
      <c r="M998" s="70"/>
      <c r="N998" s="70"/>
      <c r="O998" s="72"/>
      <c r="P998" s="73"/>
      <c r="Q998" s="32"/>
      <c r="R998" s="69"/>
      <c r="S998" s="69"/>
      <c r="T998" s="69"/>
      <c r="U998" s="69"/>
      <c r="V998" s="69"/>
      <c r="W998" s="69"/>
      <c r="X998" s="69"/>
      <c r="Y998" s="69"/>
      <c r="Z998" s="69"/>
    </row>
    <row r="999" spans="1:26" ht="12.75" customHeight="1">
      <c r="A999" s="69"/>
      <c r="B999" s="69"/>
      <c r="C999" s="69"/>
      <c r="D999" s="69"/>
      <c r="E999" s="69"/>
      <c r="F999" s="69"/>
      <c r="G999" s="71"/>
      <c r="H999" s="71"/>
      <c r="I999" s="71"/>
      <c r="J999" s="71"/>
      <c r="K999" s="70"/>
      <c r="L999" s="70"/>
      <c r="M999" s="70"/>
      <c r="N999" s="70"/>
      <c r="O999" s="72"/>
      <c r="P999" s="73"/>
      <c r="Q999" s="32"/>
      <c r="R999" s="69"/>
      <c r="S999" s="69"/>
      <c r="T999" s="69"/>
      <c r="U999" s="69"/>
      <c r="V999" s="69"/>
      <c r="W999" s="69"/>
      <c r="X999" s="69"/>
      <c r="Y999" s="69"/>
      <c r="Z999" s="69"/>
    </row>
    <row r="1000" spans="1:26" ht="12.75" customHeight="1">
      <c r="A1000" s="69"/>
      <c r="B1000" s="69"/>
      <c r="C1000" s="69"/>
      <c r="D1000" s="69"/>
      <c r="E1000" s="69"/>
      <c r="F1000" s="69"/>
      <c r="G1000" s="71"/>
      <c r="H1000" s="71"/>
      <c r="I1000" s="71"/>
      <c r="J1000" s="71"/>
      <c r="K1000" s="70"/>
      <c r="L1000" s="70"/>
      <c r="M1000" s="70"/>
      <c r="N1000" s="70"/>
      <c r="O1000" s="72"/>
      <c r="P1000" s="73"/>
      <c r="Q1000" s="32"/>
      <c r="R1000" s="69"/>
      <c r="S1000" s="69"/>
      <c r="T1000" s="69"/>
      <c r="U1000" s="69"/>
      <c r="V1000" s="69"/>
      <c r="W1000" s="69"/>
      <c r="X1000" s="69"/>
      <c r="Y1000" s="69"/>
      <c r="Z1000" s="69"/>
    </row>
  </sheetData>
  <autoFilter ref="A7:Q113"/>
  <mergeCells count="6">
    <mergeCell ref="K6:N6"/>
    <mergeCell ref="A1:F1"/>
    <mergeCell ref="A2:F2"/>
    <mergeCell ref="A3:F3"/>
    <mergeCell ref="C6:F6"/>
    <mergeCell ref="G6:J6"/>
  </mergeCells>
  <printOptions horizontalCentered="1"/>
  <pageMargins left="0.19685039370078741" right="0.19685039370078741" top="0.39370078740157483" bottom="0.19685039370078741" header="0" footer="0"/>
  <pageSetup paperSize="9" scale="70" orientation="landscape"/>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5412"/>
  <sheetViews>
    <sheetView workbookViewId="0">
      <pane ySplit="1" topLeftCell="A2" activePane="bottomLeft" state="frozen"/>
      <selection pane="bottomLeft" activeCell="D67" sqref="D67"/>
    </sheetView>
  </sheetViews>
  <sheetFormatPr defaultColWidth="9.140625" defaultRowHeight="15" customHeight="1"/>
  <cols>
    <col min="1" max="1" width="9.140625" style="116"/>
    <col min="2" max="2" width="24.28515625" style="117" customWidth="1"/>
    <col min="3" max="3" width="33.85546875" style="116" customWidth="1"/>
    <col min="4" max="4" width="35.85546875" style="116" customWidth="1"/>
    <col min="5" max="5" width="11.85546875" style="116" bestFit="1" customWidth="1"/>
    <col min="6" max="6" width="18.42578125" style="116" customWidth="1"/>
    <col min="7" max="7" width="10.7109375" style="116" customWidth="1"/>
    <col min="8" max="8" width="11.28515625" style="116" customWidth="1"/>
    <col min="9" max="16384" width="9.140625" style="116"/>
  </cols>
  <sheetData>
    <row r="1" spans="1:23" ht="16.5">
      <c r="C1" s="118" t="s">
        <v>975</v>
      </c>
      <c r="D1" s="118"/>
    </row>
    <row r="2" spans="1:23" ht="33.75" customHeight="1">
      <c r="A2" s="1524" t="s">
        <v>976</v>
      </c>
      <c r="B2" s="1524"/>
      <c r="C2" s="1524"/>
      <c r="D2" s="1524"/>
      <c r="E2" s="1524"/>
      <c r="F2" s="1524"/>
      <c r="G2" s="1524"/>
      <c r="H2" s="1524"/>
    </row>
    <row r="3" spans="1:23" ht="19.5">
      <c r="F3" s="120" t="s">
        <v>809</v>
      </c>
    </row>
    <row r="4" spans="1:23" s="129" customFormat="1" ht="15.75">
      <c r="A4" s="1189" t="s">
        <v>1</v>
      </c>
      <c r="B4" s="1190" t="s">
        <v>810</v>
      </c>
      <c r="C4" s="1189" t="s">
        <v>811</v>
      </c>
      <c r="D4" s="1189"/>
      <c r="E4" s="245"/>
      <c r="F4" s="245"/>
      <c r="G4" s="245"/>
      <c r="H4" s="260"/>
    </row>
    <row r="5" spans="1:23" s="129" customFormat="1" ht="15.75">
      <c r="A5" s="1189"/>
      <c r="B5" s="1190"/>
      <c r="C5" s="246" t="s">
        <v>813</v>
      </c>
      <c r="D5" s="246" t="s">
        <v>814</v>
      </c>
      <c r="E5" s="246" t="s">
        <v>5</v>
      </c>
      <c r="F5" s="246" t="s">
        <v>6</v>
      </c>
      <c r="G5" s="246" t="s">
        <v>7</v>
      </c>
      <c r="H5" s="246" t="s">
        <v>8</v>
      </c>
    </row>
    <row r="6" spans="1:23" s="249" customFormat="1" ht="15.75">
      <c r="A6" s="247" t="s">
        <v>815</v>
      </c>
      <c r="B6" s="248">
        <v>-2</v>
      </c>
      <c r="C6" s="248">
        <v>-3</v>
      </c>
      <c r="D6" s="248">
        <v>-4</v>
      </c>
      <c r="E6" s="248">
        <f>D6-1</f>
        <v>-5</v>
      </c>
      <c r="F6" s="248">
        <f t="shared" ref="F6:G6" si="0">E6-1</f>
        <v>-6</v>
      </c>
      <c r="G6" s="248">
        <f t="shared" si="0"/>
        <v>-7</v>
      </c>
    </row>
    <row r="7" spans="1:23" s="238" customFormat="1" ht="13.5" customHeight="1">
      <c r="A7" s="390">
        <v>1</v>
      </c>
      <c r="B7" s="413" t="s">
        <v>5101</v>
      </c>
      <c r="C7" s="414"/>
      <c r="D7" s="415"/>
      <c r="E7" s="5"/>
      <c r="F7" s="5"/>
      <c r="G7" s="5"/>
      <c r="H7" s="5"/>
      <c r="I7" s="1"/>
      <c r="J7" s="1"/>
      <c r="K7" s="1"/>
      <c r="L7" s="1"/>
      <c r="M7" s="1"/>
      <c r="N7" s="1"/>
      <c r="O7" s="1"/>
      <c r="P7" s="1"/>
      <c r="Q7" s="1"/>
      <c r="R7" s="1"/>
      <c r="S7" s="1"/>
      <c r="T7" s="1"/>
      <c r="U7" s="1"/>
      <c r="V7" s="1"/>
      <c r="W7" s="1"/>
    </row>
    <row r="8" spans="1:23" s="238" customFormat="1" ht="13.5" customHeight="1">
      <c r="A8" s="1496">
        <v>1</v>
      </c>
      <c r="B8" s="1499" t="s">
        <v>5102</v>
      </c>
      <c r="C8" s="416" t="s">
        <v>4103</v>
      </c>
      <c r="D8" s="416" t="s">
        <v>5103</v>
      </c>
      <c r="E8" s="395">
        <v>132</v>
      </c>
      <c r="F8" s="395">
        <v>50.4</v>
      </c>
      <c r="G8" s="395">
        <v>49.6</v>
      </c>
      <c r="H8" s="395">
        <v>48</v>
      </c>
      <c r="I8" s="1"/>
      <c r="J8" s="1"/>
      <c r="K8" s="1"/>
      <c r="L8" s="1"/>
      <c r="M8" s="1"/>
      <c r="N8" s="1"/>
      <c r="O8" s="1"/>
      <c r="P8" s="1"/>
      <c r="Q8" s="1"/>
      <c r="R8" s="1"/>
      <c r="S8" s="1"/>
      <c r="T8" s="1"/>
      <c r="U8" s="1"/>
      <c r="V8" s="1"/>
      <c r="W8" s="1"/>
    </row>
    <row r="9" spans="1:23" s="238" customFormat="1" ht="13.5" customHeight="1">
      <c r="A9" s="1497"/>
      <c r="B9" s="1500"/>
      <c r="C9" s="416" t="s">
        <v>5103</v>
      </c>
      <c r="D9" s="416" t="s">
        <v>5104</v>
      </c>
      <c r="E9" s="395">
        <v>400</v>
      </c>
      <c r="F9" s="395">
        <v>50.4</v>
      </c>
      <c r="G9" s="395">
        <v>49.6</v>
      </c>
      <c r="H9" s="395">
        <v>48</v>
      </c>
      <c r="I9" s="1"/>
      <c r="J9" s="1"/>
      <c r="K9" s="1"/>
      <c r="L9" s="1"/>
      <c r="M9" s="1"/>
      <c r="N9" s="1"/>
      <c r="O9" s="1"/>
      <c r="P9" s="1"/>
      <c r="Q9" s="1"/>
      <c r="R9" s="1"/>
      <c r="S9" s="1"/>
      <c r="T9" s="1"/>
      <c r="U9" s="1"/>
      <c r="V9" s="1"/>
      <c r="W9" s="1"/>
    </row>
    <row r="10" spans="1:23" s="238" customFormat="1" ht="13.5" customHeight="1">
      <c r="A10" s="1497"/>
      <c r="B10" s="1500"/>
      <c r="C10" s="416" t="s">
        <v>5104</v>
      </c>
      <c r="D10" s="416" t="s">
        <v>5105</v>
      </c>
      <c r="E10" s="395">
        <v>550</v>
      </c>
      <c r="F10" s="395">
        <v>50.4</v>
      </c>
      <c r="G10" s="395">
        <v>49.6</v>
      </c>
      <c r="H10" s="395">
        <v>48</v>
      </c>
      <c r="I10" s="1"/>
      <c r="J10" s="1"/>
      <c r="K10" s="1"/>
      <c r="L10" s="1"/>
      <c r="M10" s="1"/>
      <c r="N10" s="1"/>
      <c r="O10" s="1"/>
      <c r="P10" s="1"/>
      <c r="Q10" s="1"/>
      <c r="R10" s="1"/>
      <c r="S10" s="1"/>
      <c r="T10" s="1"/>
      <c r="U10" s="1"/>
      <c r="V10" s="1"/>
      <c r="W10" s="1"/>
    </row>
    <row r="11" spans="1:23" s="238" customFormat="1" ht="13.5" customHeight="1">
      <c r="A11" s="1497"/>
      <c r="B11" s="1500"/>
      <c r="C11" s="416" t="s">
        <v>5105</v>
      </c>
      <c r="D11" s="416" t="s">
        <v>5106</v>
      </c>
      <c r="E11" s="395">
        <v>864</v>
      </c>
      <c r="F11" s="395">
        <v>50.4</v>
      </c>
      <c r="G11" s="395">
        <v>49.6</v>
      </c>
      <c r="H11" s="395">
        <v>48</v>
      </c>
      <c r="I11" s="1"/>
      <c r="J11" s="1"/>
      <c r="K11" s="1"/>
      <c r="L11" s="1"/>
      <c r="M11" s="1"/>
      <c r="N11" s="1"/>
      <c r="O11" s="1"/>
      <c r="P11" s="1"/>
      <c r="Q11" s="1"/>
      <c r="R11" s="1"/>
      <c r="S11" s="1"/>
      <c r="T11" s="1"/>
      <c r="U11" s="1"/>
      <c r="V11" s="1"/>
      <c r="W11" s="1"/>
    </row>
    <row r="12" spans="1:23" s="238" customFormat="1" ht="13.5" customHeight="1">
      <c r="A12" s="1498"/>
      <c r="B12" s="1501"/>
      <c r="C12" s="416" t="s">
        <v>5107</v>
      </c>
      <c r="D12" s="416" t="s">
        <v>5108</v>
      </c>
      <c r="E12" s="395">
        <v>800</v>
      </c>
      <c r="F12" s="395">
        <v>50.4</v>
      </c>
      <c r="G12" s="395">
        <v>49.6</v>
      </c>
      <c r="H12" s="395">
        <v>48</v>
      </c>
      <c r="I12" s="1"/>
      <c r="J12" s="1"/>
      <c r="K12" s="1"/>
      <c r="L12" s="1"/>
      <c r="M12" s="1"/>
      <c r="N12" s="1"/>
      <c r="O12" s="1"/>
      <c r="P12" s="1"/>
      <c r="Q12" s="1"/>
      <c r="R12" s="1"/>
      <c r="S12" s="1"/>
      <c r="T12" s="1"/>
      <c r="U12" s="1"/>
      <c r="V12" s="1"/>
      <c r="W12" s="1"/>
    </row>
    <row r="13" spans="1:23" s="238" customFormat="1" ht="13.5" customHeight="1">
      <c r="A13" s="1493">
        <v>2</v>
      </c>
      <c r="B13" s="1493" t="s">
        <v>5109</v>
      </c>
      <c r="C13" s="416" t="s">
        <v>1653</v>
      </c>
      <c r="D13" s="416" t="s">
        <v>5110</v>
      </c>
      <c r="E13" s="395">
        <v>2536</v>
      </c>
      <c r="F13" s="395">
        <v>1014.4</v>
      </c>
      <c r="G13" s="395">
        <v>634</v>
      </c>
      <c r="H13" s="395">
        <v>144</v>
      </c>
      <c r="I13" s="1"/>
      <c r="J13" s="1"/>
      <c r="K13" s="1"/>
      <c r="L13" s="1"/>
      <c r="M13" s="1"/>
      <c r="N13" s="1"/>
      <c r="O13" s="1"/>
      <c r="P13" s="1"/>
      <c r="Q13" s="1"/>
      <c r="R13" s="1"/>
      <c r="S13" s="1"/>
      <c r="T13" s="1"/>
      <c r="U13" s="1"/>
      <c r="V13" s="1"/>
      <c r="W13" s="1"/>
    </row>
    <row r="14" spans="1:23" s="238" customFormat="1" ht="13.5" customHeight="1">
      <c r="A14" s="1494"/>
      <c r="B14" s="1494"/>
      <c r="C14" s="416" t="s">
        <v>5110</v>
      </c>
      <c r="D14" s="416" t="s">
        <v>5111</v>
      </c>
      <c r="E14" s="395">
        <v>3348</v>
      </c>
      <c r="F14" s="395">
        <v>1339.2</v>
      </c>
      <c r="G14" s="395">
        <v>836</v>
      </c>
      <c r="H14" s="395">
        <v>144</v>
      </c>
      <c r="I14" s="1"/>
      <c r="J14" s="1"/>
      <c r="K14" s="1"/>
      <c r="L14" s="1"/>
      <c r="M14" s="1"/>
      <c r="N14" s="1"/>
      <c r="O14" s="1"/>
      <c r="P14" s="1"/>
      <c r="Q14" s="1"/>
      <c r="R14" s="1"/>
      <c r="S14" s="1"/>
      <c r="T14" s="1"/>
      <c r="U14" s="1"/>
      <c r="V14" s="1"/>
      <c r="W14" s="1"/>
    </row>
    <row r="15" spans="1:23" s="238" customFormat="1" ht="13.5" customHeight="1">
      <c r="A15" s="1494"/>
      <c r="B15" s="1494"/>
      <c r="C15" s="416" t="s">
        <v>5111</v>
      </c>
      <c r="D15" s="416" t="s">
        <v>5112</v>
      </c>
      <c r="E15" s="395">
        <v>4700</v>
      </c>
      <c r="F15" s="395">
        <v>1880</v>
      </c>
      <c r="G15" s="395">
        <v>1172</v>
      </c>
      <c r="H15" s="395">
        <v>144</v>
      </c>
      <c r="I15" s="1"/>
      <c r="J15" s="1"/>
      <c r="K15" s="1"/>
      <c r="L15" s="1"/>
      <c r="M15" s="1"/>
      <c r="N15" s="1"/>
      <c r="O15" s="1"/>
      <c r="P15" s="1"/>
      <c r="Q15" s="1"/>
      <c r="R15" s="1"/>
      <c r="S15" s="1"/>
      <c r="T15" s="1"/>
      <c r="U15" s="1"/>
      <c r="V15" s="1"/>
      <c r="W15" s="1"/>
    </row>
    <row r="16" spans="1:23" s="238" customFormat="1" ht="13.5" customHeight="1">
      <c r="A16" s="1494"/>
      <c r="B16" s="1494"/>
      <c r="C16" s="416" t="s">
        <v>5113</v>
      </c>
      <c r="D16" s="416" t="s">
        <v>5114</v>
      </c>
      <c r="E16" s="395">
        <v>3572</v>
      </c>
      <c r="F16" s="395">
        <v>1428.8</v>
      </c>
      <c r="G16" s="395">
        <v>892</v>
      </c>
      <c r="H16" s="395">
        <v>144</v>
      </c>
      <c r="I16" s="1"/>
      <c r="J16" s="1"/>
      <c r="K16" s="1"/>
      <c r="L16" s="1"/>
      <c r="M16" s="1"/>
      <c r="N16" s="1"/>
      <c r="O16" s="1"/>
      <c r="P16" s="1"/>
      <c r="Q16" s="1"/>
      <c r="R16" s="1"/>
      <c r="S16" s="1"/>
      <c r="T16" s="1"/>
      <c r="U16" s="1"/>
      <c r="V16" s="1"/>
      <c r="W16" s="1"/>
    </row>
    <row r="17" spans="1:23" s="238" customFormat="1" ht="13.5" customHeight="1">
      <c r="A17" s="1494"/>
      <c r="B17" s="1494"/>
      <c r="C17" s="416" t="s">
        <v>5114</v>
      </c>
      <c r="D17" s="416" t="s">
        <v>5115</v>
      </c>
      <c r="E17" s="395">
        <v>2724</v>
      </c>
      <c r="F17" s="395">
        <v>1089.5999999999999</v>
      </c>
      <c r="G17" s="395">
        <v>681</v>
      </c>
      <c r="H17" s="395">
        <v>144</v>
      </c>
      <c r="I17" s="1"/>
      <c r="J17" s="1"/>
      <c r="K17" s="1"/>
      <c r="L17" s="1"/>
      <c r="M17" s="1"/>
      <c r="N17" s="1"/>
      <c r="O17" s="1"/>
      <c r="P17" s="1"/>
      <c r="Q17" s="1"/>
      <c r="R17" s="1"/>
      <c r="S17" s="1"/>
      <c r="T17" s="1"/>
      <c r="U17" s="1"/>
      <c r="V17" s="1"/>
      <c r="W17" s="1"/>
    </row>
    <row r="18" spans="1:23" s="238" customFormat="1" ht="13.5" customHeight="1">
      <c r="A18" s="1495"/>
      <c r="B18" s="1495"/>
      <c r="C18" s="416" t="s">
        <v>1653</v>
      </c>
      <c r="D18" s="416" t="s">
        <v>5116</v>
      </c>
      <c r="E18" s="395">
        <v>1288</v>
      </c>
      <c r="F18" s="395">
        <v>56</v>
      </c>
      <c r="G18" s="395">
        <v>52</v>
      </c>
      <c r="H18" s="395">
        <v>48</v>
      </c>
      <c r="I18" s="1"/>
      <c r="J18" s="1"/>
      <c r="K18" s="1"/>
      <c r="L18" s="1"/>
      <c r="M18" s="1"/>
      <c r="N18" s="1"/>
      <c r="O18" s="1"/>
      <c r="P18" s="1"/>
      <c r="Q18" s="1"/>
      <c r="R18" s="1"/>
      <c r="S18" s="1"/>
      <c r="T18" s="1"/>
      <c r="U18" s="1"/>
      <c r="V18" s="1"/>
      <c r="W18" s="1"/>
    </row>
    <row r="19" spans="1:23" s="238" customFormat="1" ht="13.5" customHeight="1">
      <c r="A19" s="1493">
        <v>3</v>
      </c>
      <c r="B19" s="1493" t="s">
        <v>5117</v>
      </c>
      <c r="C19" s="416" t="s">
        <v>5115</v>
      </c>
      <c r="D19" s="416" t="s">
        <v>5118</v>
      </c>
      <c r="E19" s="395">
        <v>448</v>
      </c>
      <c r="F19" s="395">
        <v>56</v>
      </c>
      <c r="G19" s="395">
        <v>52</v>
      </c>
      <c r="H19" s="395">
        <v>48</v>
      </c>
      <c r="I19" s="1"/>
      <c r="J19" s="1"/>
      <c r="K19" s="1"/>
      <c r="L19" s="1"/>
      <c r="M19" s="1"/>
      <c r="N19" s="1"/>
      <c r="O19" s="1"/>
      <c r="P19" s="1"/>
      <c r="Q19" s="1"/>
      <c r="R19" s="1"/>
      <c r="S19" s="1"/>
      <c r="T19" s="1"/>
      <c r="U19" s="1"/>
      <c r="V19" s="1"/>
      <c r="W19" s="1"/>
    </row>
    <row r="20" spans="1:23" s="238" customFormat="1" ht="13.5" customHeight="1">
      <c r="A20" s="1494"/>
      <c r="B20" s="1494"/>
      <c r="C20" s="416" t="s">
        <v>5118</v>
      </c>
      <c r="D20" s="416" t="s">
        <v>5119</v>
      </c>
      <c r="E20" s="395">
        <v>312</v>
      </c>
      <c r="F20" s="395">
        <v>56</v>
      </c>
      <c r="G20" s="395">
        <v>52</v>
      </c>
      <c r="H20" s="395">
        <v>48</v>
      </c>
      <c r="I20" s="1"/>
      <c r="J20" s="1"/>
      <c r="K20" s="1"/>
      <c r="L20" s="1"/>
      <c r="M20" s="1"/>
      <c r="N20" s="1"/>
      <c r="O20" s="1"/>
      <c r="P20" s="1"/>
      <c r="Q20" s="1"/>
      <c r="R20" s="1"/>
      <c r="S20" s="1"/>
      <c r="T20" s="1"/>
      <c r="U20" s="1"/>
      <c r="V20" s="1"/>
      <c r="W20" s="1"/>
    </row>
    <row r="21" spans="1:23" s="238" customFormat="1" ht="13.5" customHeight="1">
      <c r="A21" s="1494"/>
      <c r="B21" s="1494"/>
      <c r="C21" s="416" t="s">
        <v>5119</v>
      </c>
      <c r="D21" s="416" t="s">
        <v>5120</v>
      </c>
      <c r="E21" s="395">
        <v>260</v>
      </c>
      <c r="F21" s="395">
        <v>56</v>
      </c>
      <c r="G21" s="395">
        <v>52</v>
      </c>
      <c r="H21" s="395">
        <v>48</v>
      </c>
      <c r="I21" s="1"/>
      <c r="J21" s="1"/>
      <c r="K21" s="1"/>
      <c r="L21" s="1"/>
      <c r="M21" s="1"/>
      <c r="N21" s="1"/>
      <c r="O21" s="1"/>
      <c r="P21" s="1"/>
      <c r="Q21" s="1"/>
      <c r="R21" s="1"/>
      <c r="S21" s="1"/>
      <c r="T21" s="1"/>
      <c r="U21" s="1"/>
      <c r="V21" s="1"/>
      <c r="W21" s="1"/>
    </row>
    <row r="22" spans="1:23" s="238" customFormat="1" ht="13.5" customHeight="1">
      <c r="A22" s="1494"/>
      <c r="B22" s="1494"/>
      <c r="C22" s="416" t="s">
        <v>5121</v>
      </c>
      <c r="D22" s="416" t="s">
        <v>5122</v>
      </c>
      <c r="E22" s="395">
        <v>364</v>
      </c>
      <c r="F22" s="395">
        <v>56</v>
      </c>
      <c r="G22" s="395">
        <v>52</v>
      </c>
      <c r="H22" s="395">
        <v>48</v>
      </c>
      <c r="I22" s="1"/>
      <c r="J22" s="1"/>
      <c r="K22" s="1"/>
      <c r="L22" s="1"/>
      <c r="M22" s="1"/>
      <c r="N22" s="1"/>
      <c r="O22" s="1"/>
      <c r="P22" s="1"/>
      <c r="Q22" s="1"/>
      <c r="R22" s="1"/>
      <c r="S22" s="1"/>
      <c r="T22" s="1"/>
      <c r="U22" s="1"/>
      <c r="V22" s="1"/>
      <c r="W22" s="1"/>
    </row>
    <row r="23" spans="1:23" s="238" customFormat="1" ht="13.5" customHeight="1">
      <c r="A23" s="1494"/>
      <c r="B23" s="1494"/>
      <c r="C23" s="416" t="s">
        <v>5122</v>
      </c>
      <c r="D23" s="416" t="s">
        <v>5123</v>
      </c>
      <c r="E23" s="395">
        <v>208</v>
      </c>
      <c r="F23" s="395">
        <v>56</v>
      </c>
      <c r="G23" s="395">
        <v>52</v>
      </c>
      <c r="H23" s="395">
        <v>48</v>
      </c>
      <c r="I23" s="1"/>
      <c r="J23" s="1"/>
      <c r="K23" s="1"/>
      <c r="L23" s="1"/>
      <c r="M23" s="1"/>
      <c r="N23" s="1"/>
      <c r="O23" s="1"/>
      <c r="P23" s="1"/>
      <c r="Q23" s="1"/>
      <c r="R23" s="1"/>
      <c r="S23" s="1"/>
      <c r="T23" s="1"/>
      <c r="U23" s="1"/>
      <c r="V23" s="1"/>
      <c r="W23" s="1"/>
    </row>
    <row r="24" spans="1:23" s="238" customFormat="1" ht="13.5" customHeight="1">
      <c r="A24" s="1494"/>
      <c r="B24" s="1494"/>
      <c r="C24" s="416" t="s">
        <v>5123</v>
      </c>
      <c r="D24" s="416" t="s">
        <v>5124</v>
      </c>
      <c r="E24" s="395">
        <v>416</v>
      </c>
      <c r="F24" s="395">
        <v>56</v>
      </c>
      <c r="G24" s="395">
        <v>52</v>
      </c>
      <c r="H24" s="395">
        <v>48</v>
      </c>
      <c r="I24" s="1"/>
      <c r="J24" s="1"/>
      <c r="K24" s="1"/>
      <c r="L24" s="1"/>
      <c r="M24" s="1"/>
      <c r="N24" s="1"/>
      <c r="O24" s="1"/>
      <c r="P24" s="1"/>
      <c r="Q24" s="1"/>
      <c r="R24" s="1"/>
      <c r="S24" s="1"/>
      <c r="T24" s="1"/>
      <c r="U24" s="1"/>
      <c r="V24" s="1"/>
      <c r="W24" s="1"/>
    </row>
    <row r="25" spans="1:23" s="238" customFormat="1" ht="13.5" customHeight="1">
      <c r="A25" s="1494"/>
      <c r="B25" s="1494"/>
      <c r="C25" s="416" t="s">
        <v>5125</v>
      </c>
      <c r="D25" s="416" t="s">
        <v>5126</v>
      </c>
      <c r="E25" s="395">
        <v>624</v>
      </c>
      <c r="F25" s="395">
        <v>56</v>
      </c>
      <c r="G25" s="395">
        <v>52</v>
      </c>
      <c r="H25" s="395">
        <v>48</v>
      </c>
      <c r="I25" s="1"/>
      <c r="J25" s="1"/>
      <c r="K25" s="1"/>
      <c r="L25" s="1"/>
      <c r="M25" s="1"/>
      <c r="N25" s="1"/>
      <c r="O25" s="1"/>
      <c r="P25" s="1"/>
      <c r="Q25" s="1"/>
      <c r="R25" s="1"/>
      <c r="S25" s="1"/>
      <c r="T25" s="1"/>
      <c r="U25" s="1"/>
      <c r="V25" s="1"/>
      <c r="W25" s="1"/>
    </row>
    <row r="26" spans="1:23" s="238" customFormat="1" ht="13.5" customHeight="1">
      <c r="A26" s="1494"/>
      <c r="B26" s="1494"/>
      <c r="C26" s="416" t="s">
        <v>5126</v>
      </c>
      <c r="D26" s="416" t="s">
        <v>5127</v>
      </c>
      <c r="E26" s="395">
        <v>432</v>
      </c>
      <c r="F26" s="395">
        <v>56</v>
      </c>
      <c r="G26" s="395">
        <v>52</v>
      </c>
      <c r="H26" s="395">
        <v>48</v>
      </c>
      <c r="I26" s="1"/>
      <c r="J26" s="1"/>
      <c r="K26" s="1"/>
      <c r="L26" s="1"/>
      <c r="M26" s="1"/>
      <c r="N26" s="1"/>
      <c r="O26" s="1"/>
      <c r="P26" s="1"/>
      <c r="Q26" s="1"/>
      <c r="R26" s="1"/>
      <c r="S26" s="1"/>
      <c r="T26" s="1"/>
      <c r="U26" s="1"/>
      <c r="V26" s="1"/>
      <c r="W26" s="1"/>
    </row>
    <row r="27" spans="1:23" s="238" customFormat="1" ht="13.5" customHeight="1">
      <c r="A27" s="1494"/>
      <c r="B27" s="1494"/>
      <c r="C27" s="416" t="s">
        <v>5127</v>
      </c>
      <c r="D27" s="416" t="s">
        <v>5128</v>
      </c>
      <c r="E27" s="395">
        <v>156</v>
      </c>
      <c r="F27" s="395">
        <v>56</v>
      </c>
      <c r="G27" s="395">
        <v>52</v>
      </c>
      <c r="H27" s="395">
        <v>48</v>
      </c>
      <c r="I27" s="1"/>
      <c r="J27" s="1"/>
      <c r="K27" s="1"/>
      <c r="L27" s="1"/>
      <c r="M27" s="1"/>
      <c r="N27" s="1"/>
      <c r="O27" s="1"/>
      <c r="P27" s="1"/>
      <c r="Q27" s="1"/>
      <c r="R27" s="1"/>
      <c r="S27" s="1"/>
      <c r="T27" s="1"/>
      <c r="U27" s="1"/>
      <c r="V27" s="1"/>
      <c r="W27" s="1"/>
    </row>
    <row r="28" spans="1:23" s="238" customFormat="1" ht="13.5" customHeight="1">
      <c r="A28" s="1495"/>
      <c r="B28" s="1495"/>
      <c r="C28" s="416" t="s">
        <v>5128</v>
      </c>
      <c r="D28" s="416" t="s">
        <v>5129</v>
      </c>
      <c r="E28" s="395">
        <v>192</v>
      </c>
      <c r="F28" s="395">
        <v>56</v>
      </c>
      <c r="G28" s="395">
        <v>52</v>
      </c>
      <c r="H28" s="395">
        <v>48</v>
      </c>
      <c r="I28" s="1"/>
      <c r="J28" s="1"/>
      <c r="K28" s="1"/>
      <c r="L28" s="1"/>
      <c r="M28" s="1"/>
      <c r="N28" s="1"/>
      <c r="O28" s="1"/>
      <c r="P28" s="1"/>
      <c r="Q28" s="1"/>
      <c r="R28" s="1"/>
      <c r="S28" s="1"/>
      <c r="T28" s="1"/>
      <c r="U28" s="1"/>
      <c r="V28" s="1"/>
      <c r="W28" s="1"/>
    </row>
    <row r="29" spans="1:23" s="238" customFormat="1" ht="13.5" customHeight="1">
      <c r="A29" s="1493">
        <v>4</v>
      </c>
      <c r="B29" s="1493" t="s">
        <v>2490</v>
      </c>
      <c r="C29" s="416" t="s">
        <v>1592</v>
      </c>
      <c r="D29" s="416" t="s">
        <v>1590</v>
      </c>
      <c r="E29" s="395">
        <v>4480</v>
      </c>
      <c r="F29" s="395">
        <v>1792</v>
      </c>
      <c r="G29" s="395">
        <v>1120</v>
      </c>
      <c r="H29" s="395">
        <v>144</v>
      </c>
      <c r="I29" s="1"/>
      <c r="J29" s="1"/>
      <c r="K29" s="1"/>
      <c r="L29" s="1"/>
      <c r="M29" s="1"/>
      <c r="N29" s="1"/>
      <c r="O29" s="1"/>
      <c r="P29" s="1"/>
      <c r="Q29" s="1"/>
      <c r="R29" s="1"/>
      <c r="S29" s="1"/>
      <c r="T29" s="1"/>
      <c r="U29" s="1"/>
      <c r="V29" s="1"/>
      <c r="W29" s="1"/>
    </row>
    <row r="30" spans="1:23" s="238" customFormat="1" ht="13.5" customHeight="1">
      <c r="A30" s="1494"/>
      <c r="B30" s="1494"/>
      <c r="C30" s="416" t="s">
        <v>1590</v>
      </c>
      <c r="D30" s="416" t="s">
        <v>1392</v>
      </c>
      <c r="E30" s="395">
        <v>3348</v>
      </c>
      <c r="F30" s="395">
        <v>1339.2</v>
      </c>
      <c r="G30" s="395">
        <v>836</v>
      </c>
      <c r="H30" s="395">
        <v>144</v>
      </c>
      <c r="I30" s="1"/>
      <c r="J30" s="1"/>
      <c r="K30" s="1"/>
      <c r="L30" s="1"/>
      <c r="M30" s="1"/>
      <c r="N30" s="1"/>
      <c r="O30" s="1"/>
      <c r="P30" s="1"/>
      <c r="Q30" s="1"/>
      <c r="R30" s="1"/>
      <c r="S30" s="1"/>
      <c r="T30" s="1"/>
      <c r="U30" s="1"/>
      <c r="V30" s="1"/>
      <c r="W30" s="1"/>
    </row>
    <row r="31" spans="1:23" s="238" customFormat="1" ht="13.5" customHeight="1">
      <c r="A31" s="1495"/>
      <c r="B31" s="1495"/>
      <c r="C31" s="416" t="s">
        <v>1392</v>
      </c>
      <c r="D31" s="416" t="s">
        <v>874</v>
      </c>
      <c r="E31" s="395">
        <v>2956</v>
      </c>
      <c r="F31" s="395">
        <v>1182.4000000000001</v>
      </c>
      <c r="G31" s="395">
        <v>740</v>
      </c>
      <c r="H31" s="395">
        <v>144</v>
      </c>
      <c r="I31" s="1"/>
      <c r="J31" s="1"/>
      <c r="K31" s="1"/>
      <c r="L31" s="1"/>
      <c r="M31" s="1"/>
      <c r="N31" s="1"/>
      <c r="O31" s="1"/>
      <c r="P31" s="1"/>
      <c r="Q31" s="1"/>
      <c r="R31" s="1"/>
      <c r="S31" s="1"/>
      <c r="T31" s="1"/>
      <c r="U31" s="1"/>
      <c r="V31" s="1"/>
      <c r="W31" s="1"/>
    </row>
    <row r="32" spans="1:23" s="238" customFormat="1" ht="13.5" customHeight="1">
      <c r="A32" s="1493">
        <v>5</v>
      </c>
      <c r="B32" s="1493" t="s">
        <v>1392</v>
      </c>
      <c r="C32" s="416" t="s">
        <v>1785</v>
      </c>
      <c r="D32" s="416" t="s">
        <v>2490</v>
      </c>
      <c r="E32" s="395">
        <v>1092</v>
      </c>
      <c r="F32" s="395">
        <v>436.8</v>
      </c>
      <c r="G32" s="395">
        <v>272</v>
      </c>
      <c r="H32" s="395">
        <v>144</v>
      </c>
      <c r="I32" s="1"/>
      <c r="J32" s="1"/>
      <c r="K32" s="1"/>
      <c r="L32" s="1"/>
      <c r="M32" s="1"/>
      <c r="N32" s="1"/>
      <c r="O32" s="1"/>
      <c r="P32" s="1"/>
      <c r="Q32" s="1"/>
      <c r="R32" s="1"/>
      <c r="S32" s="1"/>
      <c r="T32" s="1"/>
      <c r="U32" s="1"/>
      <c r="V32" s="1"/>
      <c r="W32" s="1"/>
    </row>
    <row r="33" spans="1:23" s="238" customFormat="1" ht="13.5" customHeight="1">
      <c r="A33" s="1495"/>
      <c r="B33" s="1495"/>
      <c r="C33" s="416" t="s">
        <v>2490</v>
      </c>
      <c r="D33" s="416" t="s">
        <v>1621</v>
      </c>
      <c r="E33" s="395">
        <v>1680</v>
      </c>
      <c r="F33" s="395">
        <v>672</v>
      </c>
      <c r="G33" s="395">
        <v>420</v>
      </c>
      <c r="H33" s="395">
        <v>144</v>
      </c>
      <c r="I33" s="1"/>
      <c r="J33" s="1"/>
      <c r="K33" s="1"/>
      <c r="L33" s="1"/>
      <c r="M33" s="1"/>
      <c r="N33" s="1"/>
      <c r="O33" s="1"/>
      <c r="P33" s="1"/>
      <c r="Q33" s="1"/>
      <c r="R33" s="1"/>
      <c r="S33" s="1"/>
      <c r="T33" s="1"/>
      <c r="U33" s="1"/>
      <c r="V33" s="1"/>
      <c r="W33" s="1"/>
    </row>
    <row r="34" spans="1:23" s="238" customFormat="1" ht="13.5" customHeight="1">
      <c r="A34" s="1493">
        <v>6</v>
      </c>
      <c r="B34" s="1493" t="s">
        <v>1621</v>
      </c>
      <c r="C34" s="416" t="s">
        <v>1592</v>
      </c>
      <c r="D34" s="416" t="s">
        <v>1392</v>
      </c>
      <c r="E34" s="395">
        <v>2072</v>
      </c>
      <c r="F34" s="395">
        <v>828.8</v>
      </c>
      <c r="G34" s="395">
        <v>518</v>
      </c>
      <c r="H34" s="395">
        <v>144</v>
      </c>
      <c r="I34" s="1"/>
      <c r="J34" s="1"/>
      <c r="K34" s="1"/>
      <c r="L34" s="1"/>
      <c r="M34" s="1"/>
      <c r="N34" s="1"/>
      <c r="O34" s="1"/>
      <c r="P34" s="1"/>
      <c r="Q34" s="1"/>
      <c r="R34" s="1"/>
      <c r="S34" s="1"/>
      <c r="T34" s="1"/>
      <c r="U34" s="1"/>
      <c r="V34" s="1"/>
      <c r="W34" s="1"/>
    </row>
    <row r="35" spans="1:23" s="238" customFormat="1" ht="13.5" customHeight="1">
      <c r="A35" s="1495"/>
      <c r="B35" s="1495"/>
      <c r="C35" s="416" t="s">
        <v>1392</v>
      </c>
      <c r="D35" s="416" t="s">
        <v>874</v>
      </c>
      <c r="E35" s="395">
        <v>1288</v>
      </c>
      <c r="F35" s="395">
        <v>515.20000000000005</v>
      </c>
      <c r="G35" s="395">
        <v>322</v>
      </c>
      <c r="H35" s="395">
        <v>144</v>
      </c>
      <c r="I35" s="1"/>
      <c r="J35" s="1"/>
      <c r="K35" s="1"/>
      <c r="L35" s="1"/>
      <c r="M35" s="1"/>
      <c r="N35" s="1"/>
      <c r="O35" s="1"/>
      <c r="P35" s="1"/>
      <c r="Q35" s="1"/>
      <c r="R35" s="1"/>
      <c r="S35" s="1"/>
      <c r="T35" s="1"/>
      <c r="U35" s="1"/>
      <c r="V35" s="1"/>
      <c r="W35" s="1"/>
    </row>
    <row r="36" spans="1:23" s="238" customFormat="1" ht="13.5" customHeight="1">
      <c r="A36" s="1493">
        <v>7</v>
      </c>
      <c r="B36" s="1493" t="s">
        <v>2489</v>
      </c>
      <c r="C36" s="416" t="s">
        <v>1592</v>
      </c>
      <c r="D36" s="416" t="s">
        <v>1593</v>
      </c>
      <c r="E36" s="395">
        <v>4700</v>
      </c>
      <c r="F36" s="395">
        <v>1880</v>
      </c>
      <c r="G36" s="395">
        <v>1160</v>
      </c>
      <c r="H36" s="395">
        <v>144</v>
      </c>
      <c r="I36" s="1"/>
      <c r="J36" s="1"/>
      <c r="K36" s="1"/>
      <c r="L36" s="1"/>
      <c r="M36" s="1"/>
      <c r="N36" s="1"/>
      <c r="O36" s="1"/>
      <c r="P36" s="1"/>
      <c r="Q36" s="1"/>
      <c r="R36" s="1"/>
      <c r="S36" s="1"/>
      <c r="T36" s="1"/>
      <c r="U36" s="1"/>
      <c r="V36" s="1"/>
      <c r="W36" s="1"/>
    </row>
    <row r="37" spans="1:23" s="238" customFormat="1" ht="13.5" customHeight="1">
      <c r="A37" s="1494"/>
      <c r="B37" s="1494"/>
      <c r="C37" s="416" t="s">
        <v>1593</v>
      </c>
      <c r="D37" s="416" t="s">
        <v>1623</v>
      </c>
      <c r="E37" s="395">
        <v>2872</v>
      </c>
      <c r="F37" s="395">
        <v>1148.8</v>
      </c>
      <c r="G37" s="395">
        <v>718</v>
      </c>
      <c r="H37" s="395">
        <v>144</v>
      </c>
      <c r="I37" s="1"/>
      <c r="J37" s="1"/>
      <c r="K37" s="1"/>
      <c r="L37" s="1"/>
      <c r="M37" s="1"/>
      <c r="N37" s="1"/>
      <c r="O37" s="1"/>
      <c r="P37" s="1"/>
      <c r="Q37" s="1"/>
      <c r="R37" s="1"/>
      <c r="S37" s="1"/>
      <c r="T37" s="1"/>
      <c r="U37" s="1"/>
      <c r="V37" s="1"/>
      <c r="W37" s="1"/>
    </row>
    <row r="38" spans="1:23" s="238" customFormat="1" ht="13.5" customHeight="1">
      <c r="A38" s="1495"/>
      <c r="B38" s="1495"/>
      <c r="C38" s="416" t="s">
        <v>1623</v>
      </c>
      <c r="D38" s="416" t="s">
        <v>5130</v>
      </c>
      <c r="E38" s="395">
        <v>1720</v>
      </c>
      <c r="F38" s="395">
        <v>688</v>
      </c>
      <c r="G38" s="395">
        <v>430</v>
      </c>
      <c r="H38" s="395">
        <v>144</v>
      </c>
      <c r="I38" s="1"/>
      <c r="J38" s="1"/>
      <c r="K38" s="1"/>
      <c r="L38" s="1"/>
      <c r="M38" s="1"/>
      <c r="N38" s="1"/>
      <c r="O38" s="1"/>
      <c r="P38" s="1"/>
      <c r="Q38" s="1"/>
      <c r="R38" s="1"/>
      <c r="S38" s="1"/>
      <c r="T38" s="1"/>
      <c r="U38" s="1"/>
      <c r="V38" s="1"/>
      <c r="W38" s="1"/>
    </row>
    <row r="39" spans="1:23" s="238" customFormat="1" ht="13.5" customHeight="1">
      <c r="A39" s="1493">
        <v>8</v>
      </c>
      <c r="B39" s="1493" t="s">
        <v>860</v>
      </c>
      <c r="C39" s="416" t="s">
        <v>2490</v>
      </c>
      <c r="D39" s="416" t="s">
        <v>1983</v>
      </c>
      <c r="E39" s="395">
        <v>1428</v>
      </c>
      <c r="F39" s="395">
        <v>571.20000000000005</v>
      </c>
      <c r="G39" s="395">
        <v>356</v>
      </c>
      <c r="H39" s="395">
        <v>144</v>
      </c>
      <c r="I39" s="1"/>
      <c r="J39" s="1"/>
      <c r="K39" s="1"/>
      <c r="L39" s="1"/>
      <c r="M39" s="1"/>
      <c r="N39" s="1"/>
      <c r="O39" s="1"/>
      <c r="P39" s="1"/>
      <c r="Q39" s="1"/>
      <c r="R39" s="1"/>
      <c r="S39" s="1"/>
      <c r="T39" s="1"/>
      <c r="U39" s="1"/>
      <c r="V39" s="1"/>
      <c r="W39" s="1"/>
    </row>
    <row r="40" spans="1:23" s="238" customFormat="1" ht="13.5" customHeight="1">
      <c r="A40" s="1495"/>
      <c r="B40" s="1495"/>
      <c r="C40" s="416" t="s">
        <v>1983</v>
      </c>
      <c r="D40" s="416" t="s">
        <v>1621</v>
      </c>
      <c r="E40" s="395">
        <v>1260</v>
      </c>
      <c r="F40" s="395">
        <v>504</v>
      </c>
      <c r="G40" s="395">
        <v>312</v>
      </c>
      <c r="H40" s="395">
        <v>144</v>
      </c>
      <c r="I40" s="1"/>
      <c r="J40" s="1"/>
      <c r="K40" s="1"/>
      <c r="L40" s="1"/>
      <c r="M40" s="1"/>
      <c r="N40" s="1"/>
      <c r="O40" s="1"/>
      <c r="P40" s="1"/>
      <c r="Q40" s="1"/>
      <c r="R40" s="1"/>
      <c r="S40" s="1"/>
      <c r="T40" s="1"/>
      <c r="U40" s="1"/>
      <c r="V40" s="1"/>
      <c r="W40" s="1"/>
    </row>
    <row r="41" spans="1:23" s="238" customFormat="1" ht="13.5" customHeight="1">
      <c r="A41" s="1493">
        <v>9</v>
      </c>
      <c r="B41" s="1493" t="s">
        <v>874</v>
      </c>
      <c r="C41" s="416" t="s">
        <v>1621</v>
      </c>
      <c r="D41" s="416" t="s">
        <v>2490</v>
      </c>
      <c r="E41" s="395">
        <v>988</v>
      </c>
      <c r="F41" s="395">
        <v>395.2</v>
      </c>
      <c r="G41" s="395">
        <v>248</v>
      </c>
      <c r="H41" s="395">
        <v>144</v>
      </c>
      <c r="I41" s="1"/>
      <c r="J41" s="1"/>
      <c r="K41" s="1"/>
      <c r="L41" s="1"/>
      <c r="M41" s="1"/>
      <c r="N41" s="1"/>
      <c r="O41" s="1"/>
      <c r="P41" s="1"/>
      <c r="Q41" s="1"/>
      <c r="R41" s="1"/>
      <c r="S41" s="1"/>
      <c r="T41" s="1"/>
      <c r="U41" s="1"/>
      <c r="V41" s="1"/>
      <c r="W41" s="1"/>
    </row>
    <row r="42" spans="1:23" s="238" customFormat="1" ht="13.5" customHeight="1">
      <c r="A42" s="1494"/>
      <c r="B42" s="1494"/>
      <c r="C42" s="416" t="s">
        <v>2490</v>
      </c>
      <c r="D42" s="416" t="s">
        <v>1648</v>
      </c>
      <c r="E42" s="395">
        <v>1512</v>
      </c>
      <c r="F42" s="395">
        <v>604.79999999999995</v>
      </c>
      <c r="G42" s="395">
        <v>378</v>
      </c>
      <c r="H42" s="395">
        <v>144</v>
      </c>
      <c r="I42" s="1"/>
      <c r="J42" s="1"/>
      <c r="K42" s="1"/>
      <c r="L42" s="1"/>
      <c r="M42" s="1"/>
      <c r="N42" s="1"/>
      <c r="O42" s="1"/>
      <c r="P42" s="1"/>
      <c r="Q42" s="1"/>
      <c r="R42" s="1"/>
      <c r="S42" s="1"/>
      <c r="T42" s="1"/>
      <c r="U42" s="1"/>
      <c r="V42" s="1"/>
      <c r="W42" s="1"/>
    </row>
    <row r="43" spans="1:23" s="238" customFormat="1" ht="13.5" customHeight="1">
      <c r="A43" s="1495"/>
      <c r="B43" s="1495"/>
      <c r="C43" s="416" t="s">
        <v>1648</v>
      </c>
      <c r="D43" s="416" t="s">
        <v>881</v>
      </c>
      <c r="E43" s="395">
        <v>1064</v>
      </c>
      <c r="F43" s="395">
        <v>425.6</v>
      </c>
      <c r="G43" s="395">
        <v>266</v>
      </c>
      <c r="H43" s="395">
        <v>144</v>
      </c>
      <c r="I43" s="1"/>
      <c r="J43" s="1"/>
      <c r="K43" s="1"/>
      <c r="L43" s="1"/>
      <c r="M43" s="1"/>
      <c r="N43" s="1"/>
      <c r="O43" s="1"/>
      <c r="P43" s="1"/>
      <c r="Q43" s="1"/>
      <c r="R43" s="1"/>
      <c r="S43" s="1"/>
      <c r="T43" s="1"/>
      <c r="U43" s="1"/>
      <c r="V43" s="1"/>
      <c r="W43" s="1"/>
    </row>
    <row r="44" spans="1:23" s="238" customFormat="1" ht="13.5" customHeight="1">
      <c r="A44" s="417">
        <v>10</v>
      </c>
      <c r="B44" s="416" t="s">
        <v>1103</v>
      </c>
      <c r="C44" s="416" t="s">
        <v>5131</v>
      </c>
      <c r="D44" s="416" t="s">
        <v>5132</v>
      </c>
      <c r="E44" s="395">
        <v>588</v>
      </c>
      <c r="F44" s="395">
        <v>235.2</v>
      </c>
      <c r="G44" s="395">
        <v>152</v>
      </c>
      <c r="H44" s="395">
        <v>144</v>
      </c>
      <c r="I44" s="1"/>
      <c r="J44" s="1"/>
      <c r="K44" s="1"/>
      <c r="L44" s="1"/>
      <c r="M44" s="1"/>
      <c r="N44" s="1"/>
      <c r="O44" s="1"/>
      <c r="P44" s="1"/>
      <c r="Q44" s="1"/>
      <c r="R44" s="1"/>
      <c r="S44" s="1"/>
      <c r="T44" s="1"/>
      <c r="U44" s="1"/>
      <c r="V44" s="1"/>
      <c r="W44" s="1"/>
    </row>
    <row r="45" spans="1:23" s="238" customFormat="1" ht="13.5" customHeight="1">
      <c r="A45" s="1493">
        <v>11</v>
      </c>
      <c r="B45" s="1493" t="s">
        <v>1983</v>
      </c>
      <c r="C45" s="416" t="s">
        <v>1592</v>
      </c>
      <c r="D45" s="416" t="s">
        <v>860</v>
      </c>
      <c r="E45" s="395">
        <v>1326</v>
      </c>
      <c r="F45" s="395">
        <v>530.4</v>
      </c>
      <c r="G45" s="395">
        <v>332</v>
      </c>
      <c r="H45" s="395">
        <v>144</v>
      </c>
      <c r="I45" s="1"/>
      <c r="J45" s="1"/>
      <c r="K45" s="1"/>
      <c r="L45" s="1"/>
      <c r="M45" s="1"/>
      <c r="N45" s="1"/>
      <c r="O45" s="1"/>
      <c r="P45" s="1"/>
      <c r="Q45" s="1"/>
      <c r="R45" s="1"/>
      <c r="S45" s="1"/>
      <c r="T45" s="1"/>
      <c r="U45" s="1"/>
      <c r="V45" s="1"/>
      <c r="W45" s="1"/>
    </row>
    <row r="46" spans="1:23" s="238" customFormat="1" ht="13.5" customHeight="1">
      <c r="A46" s="1494"/>
      <c r="B46" s="1494"/>
      <c r="C46" s="416" t="s">
        <v>860</v>
      </c>
      <c r="D46" s="416" t="s">
        <v>1590</v>
      </c>
      <c r="E46" s="395">
        <v>546</v>
      </c>
      <c r="F46" s="395">
        <v>218.4</v>
      </c>
      <c r="G46" s="395">
        <v>144</v>
      </c>
      <c r="H46" s="395">
        <v>120</v>
      </c>
      <c r="I46" s="1"/>
      <c r="J46" s="1"/>
      <c r="K46" s="1"/>
      <c r="L46" s="1"/>
      <c r="M46" s="1"/>
      <c r="N46" s="1"/>
      <c r="O46" s="1"/>
      <c r="P46" s="1"/>
      <c r="Q46" s="1"/>
      <c r="R46" s="1"/>
      <c r="S46" s="1"/>
      <c r="T46" s="1"/>
      <c r="U46" s="1"/>
      <c r="V46" s="1"/>
      <c r="W46" s="1"/>
    </row>
    <row r="47" spans="1:23" s="238" customFormat="1" ht="13.5" customHeight="1">
      <c r="A47" s="1495"/>
      <c r="B47" s="1495"/>
      <c r="C47" s="416" t="s">
        <v>1590</v>
      </c>
      <c r="D47" s="416" t="s">
        <v>1392</v>
      </c>
      <c r="E47" s="395">
        <v>780</v>
      </c>
      <c r="F47" s="395">
        <v>312</v>
      </c>
      <c r="G47" s="395">
        <v>192</v>
      </c>
      <c r="H47" s="395">
        <v>144</v>
      </c>
      <c r="I47" s="1"/>
      <c r="J47" s="1"/>
      <c r="K47" s="1"/>
      <c r="L47" s="1"/>
      <c r="M47" s="1"/>
      <c r="N47" s="1"/>
      <c r="O47" s="1"/>
      <c r="P47" s="1"/>
      <c r="Q47" s="1"/>
      <c r="R47" s="1"/>
      <c r="S47" s="1"/>
      <c r="T47" s="1"/>
      <c r="U47" s="1"/>
      <c r="V47" s="1"/>
      <c r="W47" s="1"/>
    </row>
    <row r="48" spans="1:23" s="238" customFormat="1" ht="13.5" customHeight="1">
      <c r="A48" s="417">
        <v>12</v>
      </c>
      <c r="B48" s="416" t="s">
        <v>4677</v>
      </c>
      <c r="C48" s="416" t="s">
        <v>1592</v>
      </c>
      <c r="D48" s="416" t="s">
        <v>1621</v>
      </c>
      <c r="E48" s="395">
        <v>754</v>
      </c>
      <c r="F48" s="395">
        <v>301.60000000000002</v>
      </c>
      <c r="G48" s="395">
        <v>188</v>
      </c>
      <c r="H48" s="395">
        <v>144</v>
      </c>
      <c r="I48" s="1"/>
      <c r="J48" s="1"/>
      <c r="K48" s="1"/>
      <c r="L48" s="1"/>
      <c r="M48" s="1"/>
      <c r="N48" s="1"/>
      <c r="O48" s="1"/>
      <c r="P48" s="1"/>
      <c r="Q48" s="1"/>
      <c r="R48" s="1"/>
      <c r="S48" s="1"/>
      <c r="T48" s="1"/>
      <c r="U48" s="1"/>
      <c r="V48" s="1"/>
      <c r="W48" s="1"/>
    </row>
    <row r="49" spans="1:23" s="238" customFormat="1" ht="13.5" customHeight="1">
      <c r="A49" s="417">
        <v>13</v>
      </c>
      <c r="B49" s="416" t="s">
        <v>5133</v>
      </c>
      <c r="C49" s="416" t="s">
        <v>1621</v>
      </c>
      <c r="D49" s="416" t="s">
        <v>1785</v>
      </c>
      <c r="E49" s="395">
        <v>910</v>
      </c>
      <c r="F49" s="395">
        <v>364</v>
      </c>
      <c r="G49" s="395">
        <v>224</v>
      </c>
      <c r="H49" s="395">
        <v>144</v>
      </c>
      <c r="I49" s="1"/>
      <c r="J49" s="1"/>
      <c r="K49" s="1"/>
      <c r="L49" s="1"/>
      <c r="M49" s="1"/>
      <c r="N49" s="1"/>
      <c r="O49" s="1"/>
      <c r="P49" s="1"/>
      <c r="Q49" s="1"/>
      <c r="R49" s="1"/>
      <c r="S49" s="1"/>
      <c r="T49" s="1"/>
      <c r="U49" s="1"/>
      <c r="V49" s="1"/>
      <c r="W49" s="1"/>
    </row>
    <row r="50" spans="1:23" s="238" customFormat="1" ht="13.5" customHeight="1">
      <c r="A50" s="1493">
        <v>14</v>
      </c>
      <c r="B50" s="1493" t="s">
        <v>1785</v>
      </c>
      <c r="C50" s="416" t="s">
        <v>1592</v>
      </c>
      <c r="D50" s="416" t="s">
        <v>1590</v>
      </c>
      <c r="E50" s="395">
        <v>1484</v>
      </c>
      <c r="F50" s="395">
        <v>593.6</v>
      </c>
      <c r="G50" s="395">
        <v>368</v>
      </c>
      <c r="H50" s="395">
        <v>144</v>
      </c>
      <c r="I50" s="1"/>
      <c r="J50" s="1"/>
      <c r="K50" s="1"/>
      <c r="L50" s="1"/>
      <c r="M50" s="1"/>
      <c r="N50" s="1"/>
      <c r="O50" s="1"/>
      <c r="P50" s="1"/>
      <c r="Q50" s="1"/>
      <c r="R50" s="1"/>
      <c r="S50" s="1"/>
      <c r="T50" s="1"/>
      <c r="U50" s="1"/>
      <c r="V50" s="1"/>
      <c r="W50" s="1"/>
    </row>
    <row r="51" spans="1:23" s="238" customFormat="1" ht="13.5" customHeight="1">
      <c r="A51" s="1495"/>
      <c r="B51" s="1495"/>
      <c r="C51" s="416" t="s">
        <v>1590</v>
      </c>
      <c r="D51" s="416" t="s">
        <v>874</v>
      </c>
      <c r="E51" s="395">
        <v>1092</v>
      </c>
      <c r="F51" s="395">
        <v>436.8</v>
      </c>
      <c r="G51" s="395">
        <v>272</v>
      </c>
      <c r="H51" s="395">
        <v>144</v>
      </c>
      <c r="I51" s="1"/>
      <c r="J51" s="1"/>
      <c r="K51" s="1"/>
      <c r="L51" s="1"/>
      <c r="M51" s="1"/>
      <c r="N51" s="1"/>
      <c r="O51" s="1"/>
      <c r="P51" s="1"/>
      <c r="Q51" s="1"/>
      <c r="R51" s="1"/>
      <c r="S51" s="1"/>
      <c r="T51" s="1"/>
      <c r="U51" s="1"/>
      <c r="V51" s="1"/>
      <c r="W51" s="1"/>
    </row>
    <row r="52" spans="1:23" s="238" customFormat="1" ht="13.5" customHeight="1">
      <c r="A52" s="1493">
        <v>15</v>
      </c>
      <c r="B52" s="1493" t="s">
        <v>1645</v>
      </c>
      <c r="C52" s="416" t="s">
        <v>2489</v>
      </c>
      <c r="D52" s="416" t="s">
        <v>885</v>
      </c>
      <c r="E52" s="395">
        <v>756</v>
      </c>
      <c r="F52" s="395">
        <v>302.39999999999998</v>
      </c>
      <c r="G52" s="395">
        <v>188</v>
      </c>
      <c r="H52" s="395">
        <v>144</v>
      </c>
      <c r="I52" s="1"/>
      <c r="J52" s="1"/>
      <c r="K52" s="1"/>
      <c r="L52" s="1"/>
      <c r="M52" s="1"/>
      <c r="N52" s="1"/>
      <c r="O52" s="1"/>
      <c r="P52" s="1"/>
      <c r="Q52" s="1"/>
      <c r="R52" s="1"/>
      <c r="S52" s="1"/>
      <c r="T52" s="1"/>
      <c r="U52" s="1"/>
      <c r="V52" s="1"/>
      <c r="W52" s="1"/>
    </row>
    <row r="53" spans="1:23" s="238" customFormat="1" ht="13.5" customHeight="1">
      <c r="A53" s="1495"/>
      <c r="B53" s="1495"/>
      <c r="C53" s="416" t="s">
        <v>885</v>
      </c>
      <c r="D53" s="416" t="s">
        <v>5134</v>
      </c>
      <c r="E53" s="395">
        <v>588</v>
      </c>
      <c r="F53" s="395">
        <v>235.2</v>
      </c>
      <c r="G53" s="395">
        <v>152</v>
      </c>
      <c r="H53" s="395">
        <v>144</v>
      </c>
      <c r="I53" s="1"/>
      <c r="J53" s="1"/>
      <c r="K53" s="1"/>
      <c r="L53" s="1"/>
      <c r="M53" s="1"/>
      <c r="N53" s="1"/>
      <c r="O53" s="1"/>
      <c r="P53" s="1"/>
      <c r="Q53" s="1"/>
      <c r="R53" s="1"/>
      <c r="S53" s="1"/>
      <c r="T53" s="1"/>
      <c r="U53" s="1"/>
      <c r="V53" s="1"/>
      <c r="W53" s="1"/>
    </row>
    <row r="54" spans="1:23" s="238" customFormat="1" ht="13.5" customHeight="1">
      <c r="A54" s="1493">
        <v>16</v>
      </c>
      <c r="B54" s="1493" t="s">
        <v>1612</v>
      </c>
      <c r="C54" s="416" t="s">
        <v>1609</v>
      </c>
      <c r="D54" s="416" t="s">
        <v>2489</v>
      </c>
      <c r="E54" s="395">
        <v>1176</v>
      </c>
      <c r="F54" s="395">
        <v>470.4</v>
      </c>
      <c r="G54" s="395">
        <v>294</v>
      </c>
      <c r="H54" s="395">
        <v>144</v>
      </c>
      <c r="I54" s="1"/>
      <c r="J54" s="1"/>
      <c r="K54" s="1"/>
      <c r="L54" s="1"/>
      <c r="M54" s="1"/>
      <c r="N54" s="1"/>
      <c r="O54" s="1"/>
      <c r="P54" s="1"/>
      <c r="Q54" s="1"/>
      <c r="R54" s="1"/>
      <c r="S54" s="1"/>
      <c r="T54" s="1"/>
      <c r="U54" s="1"/>
      <c r="V54" s="1"/>
      <c r="W54" s="1"/>
    </row>
    <row r="55" spans="1:23" s="238" customFormat="1" ht="13.5" customHeight="1">
      <c r="A55" s="1494"/>
      <c r="B55" s="1494"/>
      <c r="C55" s="416" t="s">
        <v>2489</v>
      </c>
      <c r="D55" s="416" t="s">
        <v>885</v>
      </c>
      <c r="E55" s="395">
        <v>980</v>
      </c>
      <c r="F55" s="395">
        <v>392</v>
      </c>
      <c r="G55" s="395">
        <v>244</v>
      </c>
      <c r="H55" s="395">
        <v>144</v>
      </c>
      <c r="I55" s="1"/>
      <c r="J55" s="1"/>
      <c r="K55" s="1"/>
      <c r="L55" s="1"/>
      <c r="M55" s="1"/>
      <c r="N55" s="1"/>
      <c r="O55" s="1"/>
      <c r="P55" s="1"/>
      <c r="Q55" s="1"/>
      <c r="R55" s="1"/>
      <c r="S55" s="1"/>
      <c r="T55" s="1"/>
      <c r="U55" s="1"/>
      <c r="V55" s="1"/>
      <c r="W55" s="1"/>
    </row>
    <row r="56" spans="1:23" s="238" customFormat="1" ht="13.5" customHeight="1">
      <c r="A56" s="1495"/>
      <c r="B56" s="1495"/>
      <c r="C56" s="416" t="s">
        <v>885</v>
      </c>
      <c r="D56" s="416" t="s">
        <v>5134</v>
      </c>
      <c r="E56" s="395">
        <v>754</v>
      </c>
      <c r="F56" s="395">
        <v>301.60000000000002</v>
      </c>
      <c r="G56" s="395">
        <v>188</v>
      </c>
      <c r="H56" s="395">
        <v>144</v>
      </c>
      <c r="I56" s="1"/>
      <c r="J56" s="1"/>
      <c r="K56" s="1"/>
      <c r="L56" s="1"/>
      <c r="M56" s="1"/>
      <c r="N56" s="1"/>
      <c r="O56" s="1"/>
      <c r="P56" s="1"/>
      <c r="Q56" s="1"/>
      <c r="R56" s="1"/>
      <c r="S56" s="1"/>
      <c r="T56" s="1"/>
      <c r="U56" s="1"/>
      <c r="V56" s="1"/>
      <c r="W56" s="1"/>
    </row>
    <row r="57" spans="1:23" s="238" customFormat="1" ht="13.5" customHeight="1">
      <c r="A57" s="1493">
        <v>17</v>
      </c>
      <c r="B57" s="1493" t="s">
        <v>1593</v>
      </c>
      <c r="C57" s="416" t="s">
        <v>1609</v>
      </c>
      <c r="D57" s="416" t="s">
        <v>2489</v>
      </c>
      <c r="E57" s="395">
        <v>980</v>
      </c>
      <c r="F57" s="395">
        <v>392</v>
      </c>
      <c r="G57" s="395">
        <v>240</v>
      </c>
      <c r="H57" s="395">
        <v>144</v>
      </c>
      <c r="I57" s="1"/>
      <c r="J57" s="1"/>
      <c r="K57" s="1"/>
      <c r="L57" s="1"/>
      <c r="M57" s="1"/>
      <c r="N57" s="1"/>
      <c r="O57" s="1"/>
      <c r="P57" s="1"/>
      <c r="Q57" s="1"/>
      <c r="R57" s="1"/>
      <c r="S57" s="1"/>
      <c r="T57" s="1"/>
      <c r="U57" s="1"/>
      <c r="V57" s="1"/>
      <c r="W57" s="1"/>
    </row>
    <row r="58" spans="1:23" s="238" customFormat="1" ht="13.5" customHeight="1">
      <c r="A58" s="1494"/>
      <c r="B58" s="1494"/>
      <c r="C58" s="416" t="s">
        <v>2489</v>
      </c>
      <c r="D58" s="416" t="s">
        <v>885</v>
      </c>
      <c r="E58" s="395">
        <v>812</v>
      </c>
      <c r="F58" s="395">
        <v>324.8</v>
      </c>
      <c r="G58" s="395">
        <v>200</v>
      </c>
      <c r="H58" s="395">
        <v>144</v>
      </c>
      <c r="I58" s="1"/>
      <c r="J58" s="1"/>
      <c r="K58" s="1"/>
      <c r="L58" s="1"/>
      <c r="M58" s="1"/>
      <c r="N58" s="1"/>
      <c r="O58" s="1"/>
      <c r="P58" s="1"/>
      <c r="Q58" s="1"/>
      <c r="R58" s="1"/>
      <c r="S58" s="1"/>
      <c r="T58" s="1"/>
      <c r="U58" s="1"/>
      <c r="V58" s="1"/>
      <c r="W58" s="1"/>
    </row>
    <row r="59" spans="1:23" s="238" customFormat="1" ht="13.5" customHeight="1">
      <c r="A59" s="1495"/>
      <c r="B59" s="1495"/>
      <c r="C59" s="416" t="s">
        <v>885</v>
      </c>
      <c r="D59" s="416" t="s">
        <v>5134</v>
      </c>
      <c r="E59" s="395">
        <v>624</v>
      </c>
      <c r="F59" s="395">
        <v>249.6</v>
      </c>
      <c r="G59" s="395">
        <v>156</v>
      </c>
      <c r="H59" s="395">
        <v>144</v>
      </c>
      <c r="I59" s="1"/>
      <c r="J59" s="1"/>
      <c r="K59" s="1"/>
      <c r="L59" s="1"/>
      <c r="M59" s="1"/>
      <c r="N59" s="1"/>
      <c r="O59" s="1"/>
      <c r="P59" s="1"/>
      <c r="Q59" s="1"/>
      <c r="R59" s="1"/>
      <c r="S59" s="1"/>
      <c r="T59" s="1"/>
      <c r="U59" s="1"/>
      <c r="V59" s="1"/>
      <c r="W59" s="1"/>
    </row>
    <row r="60" spans="1:23" s="238" customFormat="1" ht="13.5" customHeight="1">
      <c r="A60" s="417">
        <v>18</v>
      </c>
      <c r="B60" s="416" t="s">
        <v>1591</v>
      </c>
      <c r="C60" s="416" t="s">
        <v>1609</v>
      </c>
      <c r="D60" s="416" t="s">
        <v>5134</v>
      </c>
      <c r="E60" s="395">
        <v>754</v>
      </c>
      <c r="F60" s="395">
        <v>301.60000000000002</v>
      </c>
      <c r="G60" s="395">
        <v>144</v>
      </c>
      <c r="H60" s="395">
        <v>120</v>
      </c>
      <c r="I60" s="1"/>
      <c r="J60" s="1"/>
      <c r="K60" s="1"/>
      <c r="L60" s="1"/>
      <c r="M60" s="1"/>
      <c r="N60" s="1"/>
      <c r="O60" s="1"/>
      <c r="P60" s="1"/>
      <c r="Q60" s="1"/>
      <c r="R60" s="1"/>
      <c r="S60" s="1"/>
      <c r="T60" s="1"/>
      <c r="U60" s="1"/>
      <c r="V60" s="1"/>
      <c r="W60" s="1"/>
    </row>
    <row r="61" spans="1:23" s="238" customFormat="1" ht="13.5" customHeight="1">
      <c r="A61" s="417">
        <v>19</v>
      </c>
      <c r="B61" s="416" t="s">
        <v>4351</v>
      </c>
      <c r="C61" s="416" t="s">
        <v>1609</v>
      </c>
      <c r="D61" s="416" t="s">
        <v>5134</v>
      </c>
      <c r="E61" s="395">
        <v>546</v>
      </c>
      <c r="F61" s="395">
        <v>218.4</v>
      </c>
      <c r="G61" s="395">
        <v>144</v>
      </c>
      <c r="H61" s="395">
        <v>120</v>
      </c>
      <c r="I61" s="1"/>
      <c r="J61" s="1"/>
      <c r="K61" s="1"/>
      <c r="L61" s="1"/>
      <c r="M61" s="1"/>
      <c r="N61" s="1"/>
      <c r="O61" s="1"/>
      <c r="P61" s="1"/>
      <c r="Q61" s="1"/>
      <c r="R61" s="1"/>
      <c r="S61" s="1"/>
      <c r="T61" s="1"/>
      <c r="U61" s="1"/>
      <c r="V61" s="1"/>
      <c r="W61" s="1"/>
    </row>
    <row r="62" spans="1:23" s="238" customFormat="1" ht="13.5" customHeight="1">
      <c r="A62" s="417">
        <v>20</v>
      </c>
      <c r="B62" s="416" t="s">
        <v>1596</v>
      </c>
      <c r="C62" s="416" t="s">
        <v>1609</v>
      </c>
      <c r="D62" s="416" t="s">
        <v>5134</v>
      </c>
      <c r="E62" s="395">
        <v>546</v>
      </c>
      <c r="F62" s="395">
        <v>218.4</v>
      </c>
      <c r="G62" s="395">
        <v>144</v>
      </c>
      <c r="H62" s="395">
        <v>120</v>
      </c>
      <c r="I62" s="1"/>
      <c r="J62" s="1"/>
      <c r="K62" s="1"/>
      <c r="L62" s="1"/>
      <c r="M62" s="1"/>
      <c r="N62" s="1"/>
      <c r="O62" s="1"/>
      <c r="P62" s="1"/>
      <c r="Q62" s="1"/>
      <c r="R62" s="1"/>
      <c r="S62" s="1"/>
      <c r="T62" s="1"/>
      <c r="U62" s="1"/>
      <c r="V62" s="1"/>
      <c r="W62" s="1"/>
    </row>
    <row r="63" spans="1:23" s="238" customFormat="1" ht="13.5" customHeight="1">
      <c r="A63" s="417">
        <v>21</v>
      </c>
      <c r="B63" s="416" t="s">
        <v>1623</v>
      </c>
      <c r="C63" s="416" t="s">
        <v>1609</v>
      </c>
      <c r="D63" s="416" t="s">
        <v>5134</v>
      </c>
      <c r="E63" s="395">
        <v>546</v>
      </c>
      <c r="F63" s="395">
        <v>218.4</v>
      </c>
      <c r="G63" s="395">
        <v>144</v>
      </c>
      <c r="H63" s="395">
        <v>120</v>
      </c>
      <c r="I63" s="1"/>
      <c r="J63" s="1"/>
      <c r="K63" s="1"/>
      <c r="L63" s="1"/>
      <c r="M63" s="1"/>
      <c r="N63" s="1"/>
      <c r="O63" s="1"/>
      <c r="P63" s="1"/>
      <c r="Q63" s="1"/>
      <c r="R63" s="1"/>
      <c r="S63" s="1"/>
      <c r="T63" s="1"/>
      <c r="U63" s="1"/>
      <c r="V63" s="1"/>
      <c r="W63" s="1"/>
    </row>
    <row r="64" spans="1:23" s="238" customFormat="1" ht="13.5" customHeight="1">
      <c r="A64" s="1493">
        <v>22</v>
      </c>
      <c r="B64" s="1493" t="s">
        <v>2157</v>
      </c>
      <c r="C64" s="416" t="s">
        <v>1609</v>
      </c>
      <c r="D64" s="416" t="s">
        <v>2489</v>
      </c>
      <c r="E64" s="395">
        <v>468</v>
      </c>
      <c r="F64" s="395">
        <v>187.2</v>
      </c>
      <c r="G64" s="395">
        <v>144</v>
      </c>
      <c r="H64" s="395">
        <v>120</v>
      </c>
      <c r="I64" s="1"/>
      <c r="J64" s="1"/>
      <c r="K64" s="1"/>
      <c r="L64" s="1"/>
      <c r="M64" s="1"/>
      <c r="N64" s="1"/>
      <c r="O64" s="1"/>
      <c r="P64" s="1"/>
      <c r="Q64" s="1"/>
      <c r="R64" s="1"/>
      <c r="S64" s="1"/>
      <c r="T64" s="1"/>
      <c r="U64" s="1"/>
      <c r="V64" s="1"/>
      <c r="W64" s="1"/>
    </row>
    <row r="65" spans="1:23" s="238" customFormat="1" ht="13.5" customHeight="1">
      <c r="A65" s="1495"/>
      <c r="B65" s="1495"/>
      <c r="C65" s="416" t="s">
        <v>885</v>
      </c>
      <c r="D65" s="416" t="s">
        <v>5134</v>
      </c>
      <c r="E65" s="395">
        <v>468</v>
      </c>
      <c r="F65" s="395">
        <v>187.2</v>
      </c>
      <c r="G65" s="395">
        <v>144</v>
      </c>
      <c r="H65" s="395">
        <v>120</v>
      </c>
      <c r="I65" s="1"/>
      <c r="J65" s="1"/>
      <c r="K65" s="1"/>
      <c r="L65" s="1"/>
      <c r="M65" s="1"/>
      <c r="N65" s="1"/>
      <c r="O65" s="1"/>
      <c r="P65" s="1"/>
      <c r="Q65" s="1"/>
      <c r="R65" s="1"/>
      <c r="S65" s="1"/>
      <c r="T65" s="1"/>
      <c r="U65" s="1"/>
      <c r="V65" s="1"/>
      <c r="W65" s="1"/>
    </row>
    <row r="66" spans="1:23" s="238" customFormat="1" ht="13.5" customHeight="1">
      <c r="A66" s="417">
        <v>23</v>
      </c>
      <c r="B66" s="416" t="s">
        <v>2002</v>
      </c>
      <c r="C66" s="416" t="s">
        <v>1609</v>
      </c>
      <c r="D66" s="416" t="s">
        <v>5134</v>
      </c>
      <c r="E66" s="395">
        <v>468</v>
      </c>
      <c r="F66" s="395">
        <v>187.2</v>
      </c>
      <c r="G66" s="395">
        <v>144</v>
      </c>
      <c r="H66" s="395">
        <v>120</v>
      </c>
      <c r="I66" s="1"/>
      <c r="J66" s="1"/>
      <c r="K66" s="1"/>
      <c r="L66" s="1"/>
      <c r="M66" s="1"/>
      <c r="N66" s="1"/>
      <c r="O66" s="1"/>
      <c r="P66" s="1"/>
      <c r="Q66" s="1"/>
      <c r="R66" s="1"/>
      <c r="S66" s="1"/>
      <c r="T66" s="1"/>
      <c r="U66" s="1"/>
      <c r="V66" s="1"/>
      <c r="W66" s="1"/>
    </row>
    <row r="67" spans="1:23" s="238" customFormat="1" ht="13.5" customHeight="1">
      <c r="A67" s="417">
        <v>24</v>
      </c>
      <c r="B67" s="416" t="s">
        <v>868</v>
      </c>
      <c r="C67" s="416" t="s">
        <v>1609</v>
      </c>
      <c r="D67" s="416" t="s">
        <v>5134</v>
      </c>
      <c r="E67" s="395">
        <v>468</v>
      </c>
      <c r="F67" s="395">
        <v>187.2</v>
      </c>
      <c r="G67" s="395">
        <v>144</v>
      </c>
      <c r="H67" s="395">
        <v>120</v>
      </c>
      <c r="I67" s="1"/>
      <c r="J67" s="1"/>
      <c r="K67" s="1"/>
      <c r="L67" s="1"/>
      <c r="M67" s="1"/>
      <c r="N67" s="1"/>
      <c r="O67" s="1"/>
      <c r="P67" s="1"/>
      <c r="Q67" s="1"/>
      <c r="R67" s="1"/>
      <c r="S67" s="1"/>
      <c r="T67" s="1"/>
      <c r="U67" s="1"/>
      <c r="V67" s="1"/>
      <c r="W67" s="1"/>
    </row>
    <row r="68" spans="1:23" s="238" customFormat="1" ht="13.5" customHeight="1">
      <c r="A68" s="417">
        <v>25</v>
      </c>
      <c r="B68" s="416" t="s">
        <v>5135</v>
      </c>
      <c r="C68" s="416" t="s">
        <v>1609</v>
      </c>
      <c r="D68" s="416" t="s">
        <v>5134</v>
      </c>
      <c r="E68" s="395">
        <v>468</v>
      </c>
      <c r="F68" s="395">
        <v>187.2</v>
      </c>
      <c r="G68" s="395">
        <v>144</v>
      </c>
      <c r="H68" s="395">
        <v>120</v>
      </c>
      <c r="I68" s="1"/>
      <c r="J68" s="1"/>
      <c r="K68" s="1"/>
      <c r="L68" s="1"/>
      <c r="M68" s="1"/>
      <c r="N68" s="1"/>
      <c r="O68" s="1"/>
      <c r="P68" s="1"/>
      <c r="Q68" s="1"/>
      <c r="R68" s="1"/>
      <c r="S68" s="1"/>
      <c r="T68" s="1"/>
      <c r="U68" s="1"/>
      <c r="V68" s="1"/>
      <c r="W68" s="1"/>
    </row>
    <row r="69" spans="1:23" s="238" customFormat="1" ht="13.5" customHeight="1">
      <c r="A69" s="417">
        <v>26</v>
      </c>
      <c r="B69" s="416" t="s">
        <v>818</v>
      </c>
      <c r="C69" s="416" t="s">
        <v>1609</v>
      </c>
      <c r="D69" s="416" t="s">
        <v>5134</v>
      </c>
      <c r="E69" s="395">
        <v>468</v>
      </c>
      <c r="F69" s="395">
        <v>187.2</v>
      </c>
      <c r="G69" s="395">
        <v>144</v>
      </c>
      <c r="H69" s="395">
        <v>120</v>
      </c>
      <c r="I69" s="1"/>
      <c r="J69" s="1"/>
      <c r="K69" s="1"/>
      <c r="L69" s="1"/>
      <c r="M69" s="1"/>
      <c r="N69" s="1"/>
      <c r="O69" s="1"/>
      <c r="P69" s="1"/>
      <c r="Q69" s="1"/>
      <c r="R69" s="1"/>
      <c r="S69" s="1"/>
      <c r="T69" s="1"/>
      <c r="U69" s="1"/>
      <c r="V69" s="1"/>
      <c r="W69" s="1"/>
    </row>
    <row r="70" spans="1:23" s="238" customFormat="1" ht="13.5" customHeight="1">
      <c r="A70" s="417">
        <v>27</v>
      </c>
      <c r="B70" s="416" t="s">
        <v>5136</v>
      </c>
      <c r="C70" s="416" t="s">
        <v>1609</v>
      </c>
      <c r="D70" s="416" t="s">
        <v>5134</v>
      </c>
      <c r="E70" s="395">
        <v>468</v>
      </c>
      <c r="F70" s="395">
        <v>187.2</v>
      </c>
      <c r="G70" s="395">
        <v>144</v>
      </c>
      <c r="H70" s="395">
        <v>120</v>
      </c>
      <c r="I70" s="1"/>
      <c r="J70" s="1"/>
      <c r="K70" s="1"/>
      <c r="L70" s="1"/>
      <c r="M70" s="1"/>
      <c r="N70" s="1"/>
      <c r="O70" s="1"/>
      <c r="P70" s="1"/>
      <c r="Q70" s="1"/>
      <c r="R70" s="1"/>
      <c r="S70" s="1"/>
      <c r="T70" s="1"/>
      <c r="U70" s="1"/>
      <c r="V70" s="1"/>
      <c r="W70" s="1"/>
    </row>
    <row r="71" spans="1:23" s="238" customFormat="1" ht="13.5" customHeight="1">
      <c r="A71" s="1493">
        <v>28</v>
      </c>
      <c r="B71" s="1493" t="s">
        <v>1609</v>
      </c>
      <c r="C71" s="416" t="s">
        <v>1592</v>
      </c>
      <c r="D71" s="416" t="s">
        <v>1591</v>
      </c>
      <c r="E71" s="395">
        <v>952</v>
      </c>
      <c r="F71" s="395">
        <v>380.8</v>
      </c>
      <c r="G71" s="395">
        <v>238</v>
      </c>
      <c r="H71" s="395">
        <v>144</v>
      </c>
      <c r="I71" s="1"/>
      <c r="J71" s="1"/>
      <c r="K71" s="1"/>
      <c r="L71" s="1"/>
      <c r="M71" s="1"/>
      <c r="N71" s="1"/>
      <c r="O71" s="1"/>
      <c r="P71" s="1"/>
      <c r="Q71" s="1"/>
      <c r="R71" s="1"/>
      <c r="S71" s="1"/>
      <c r="T71" s="1"/>
      <c r="U71" s="1"/>
      <c r="V71" s="1"/>
      <c r="W71" s="1"/>
    </row>
    <row r="72" spans="1:23" s="238" customFormat="1" ht="13.5" customHeight="1">
      <c r="A72" s="1495"/>
      <c r="B72" s="1495"/>
      <c r="C72" s="416" t="s">
        <v>1591</v>
      </c>
      <c r="D72" s="416" t="s">
        <v>5136</v>
      </c>
      <c r="E72" s="395">
        <v>624</v>
      </c>
      <c r="F72" s="395">
        <v>249.6</v>
      </c>
      <c r="G72" s="395">
        <v>156</v>
      </c>
      <c r="H72" s="395">
        <v>144</v>
      </c>
      <c r="I72" s="1"/>
      <c r="J72" s="1"/>
      <c r="K72" s="1"/>
      <c r="L72" s="1"/>
      <c r="M72" s="1"/>
      <c r="N72" s="1"/>
      <c r="O72" s="1"/>
      <c r="P72" s="1"/>
      <c r="Q72" s="1"/>
      <c r="R72" s="1"/>
      <c r="S72" s="1"/>
      <c r="T72" s="1"/>
      <c r="U72" s="1"/>
      <c r="V72" s="1"/>
      <c r="W72" s="1"/>
    </row>
    <row r="73" spans="1:23" s="238" customFormat="1" ht="13.5" customHeight="1">
      <c r="A73" s="1493">
        <v>29</v>
      </c>
      <c r="B73" s="1493" t="s">
        <v>885</v>
      </c>
      <c r="C73" s="416" t="s">
        <v>1592</v>
      </c>
      <c r="D73" s="416" t="s">
        <v>1612</v>
      </c>
      <c r="E73" s="395">
        <v>1484</v>
      </c>
      <c r="F73" s="395">
        <v>593.6</v>
      </c>
      <c r="G73" s="395">
        <v>372</v>
      </c>
      <c r="H73" s="395">
        <v>144</v>
      </c>
      <c r="I73" s="1"/>
      <c r="J73" s="1"/>
      <c r="K73" s="1"/>
      <c r="L73" s="1"/>
      <c r="M73" s="1"/>
      <c r="N73" s="1"/>
      <c r="O73" s="1"/>
      <c r="P73" s="1"/>
      <c r="Q73" s="1"/>
      <c r="R73" s="1"/>
      <c r="S73" s="1"/>
      <c r="T73" s="1"/>
      <c r="U73" s="1"/>
      <c r="V73" s="1"/>
      <c r="W73" s="1"/>
    </row>
    <row r="74" spans="1:23" s="238" customFormat="1" ht="13.5" customHeight="1">
      <c r="A74" s="1495"/>
      <c r="B74" s="1495"/>
      <c r="C74" s="416" t="s">
        <v>1612</v>
      </c>
      <c r="D74" s="416" t="s">
        <v>5135</v>
      </c>
      <c r="E74" s="395">
        <v>812</v>
      </c>
      <c r="F74" s="395">
        <v>324.8</v>
      </c>
      <c r="G74" s="395">
        <v>203</v>
      </c>
      <c r="H74" s="395">
        <v>144</v>
      </c>
      <c r="I74" s="1"/>
      <c r="J74" s="1"/>
      <c r="K74" s="1"/>
      <c r="L74" s="1"/>
      <c r="M74" s="1"/>
      <c r="N74" s="1"/>
      <c r="O74" s="1"/>
      <c r="P74" s="1"/>
      <c r="Q74" s="1"/>
      <c r="R74" s="1"/>
      <c r="S74" s="1"/>
      <c r="T74" s="1"/>
      <c r="U74" s="1"/>
      <c r="V74" s="1"/>
      <c r="W74" s="1"/>
    </row>
    <row r="75" spans="1:23" s="238" customFormat="1" ht="13.5" customHeight="1">
      <c r="A75" s="417">
        <v>30</v>
      </c>
      <c r="B75" s="416" t="s">
        <v>1648</v>
      </c>
      <c r="C75" s="416" t="s">
        <v>874</v>
      </c>
      <c r="D75" s="416" t="s">
        <v>1581</v>
      </c>
      <c r="E75" s="395">
        <v>832</v>
      </c>
      <c r="F75" s="395">
        <v>332.8</v>
      </c>
      <c r="G75" s="395">
        <v>208</v>
      </c>
      <c r="H75" s="395">
        <v>144</v>
      </c>
      <c r="I75" s="1"/>
      <c r="J75" s="1"/>
      <c r="K75" s="1"/>
      <c r="L75" s="1"/>
      <c r="M75" s="1"/>
      <c r="N75" s="1"/>
      <c r="O75" s="1"/>
      <c r="P75" s="1"/>
      <c r="Q75" s="1"/>
      <c r="R75" s="1"/>
      <c r="S75" s="1"/>
      <c r="T75" s="1"/>
      <c r="U75" s="1"/>
      <c r="V75" s="1"/>
      <c r="W75" s="1"/>
    </row>
    <row r="76" spans="1:23" s="238" customFormat="1" ht="13.5" customHeight="1">
      <c r="A76" s="417">
        <v>31</v>
      </c>
      <c r="B76" s="416" t="s">
        <v>1581</v>
      </c>
      <c r="C76" s="416" t="s">
        <v>1592</v>
      </c>
      <c r="D76" s="416" t="s">
        <v>1648</v>
      </c>
      <c r="E76" s="395">
        <v>812</v>
      </c>
      <c r="F76" s="395">
        <v>324.8</v>
      </c>
      <c r="G76" s="395">
        <v>204</v>
      </c>
      <c r="H76" s="395">
        <v>144</v>
      </c>
      <c r="I76" s="1"/>
      <c r="J76" s="1"/>
      <c r="K76" s="1"/>
      <c r="L76" s="1"/>
      <c r="M76" s="1"/>
      <c r="N76" s="1"/>
      <c r="O76" s="1"/>
      <c r="P76" s="1"/>
      <c r="Q76" s="1"/>
      <c r="R76" s="1"/>
      <c r="S76" s="1"/>
      <c r="T76" s="1"/>
      <c r="U76" s="1"/>
      <c r="V76" s="1"/>
      <c r="W76" s="1"/>
    </row>
    <row r="77" spans="1:23" s="238" customFormat="1" ht="13.5" customHeight="1">
      <c r="A77" s="417">
        <v>32</v>
      </c>
      <c r="B77" s="416" t="s">
        <v>1320</v>
      </c>
      <c r="C77" s="416" t="s">
        <v>1581</v>
      </c>
      <c r="D77" s="416" t="s">
        <v>874</v>
      </c>
      <c r="E77" s="395">
        <v>812</v>
      </c>
      <c r="F77" s="395">
        <v>324.8</v>
      </c>
      <c r="G77" s="395">
        <v>204</v>
      </c>
      <c r="H77" s="395">
        <v>144</v>
      </c>
      <c r="I77" s="1"/>
      <c r="J77" s="1"/>
      <c r="K77" s="1"/>
      <c r="L77" s="1"/>
      <c r="M77" s="1"/>
      <c r="N77" s="1"/>
      <c r="O77" s="1"/>
      <c r="P77" s="1"/>
      <c r="Q77" s="1"/>
      <c r="R77" s="1"/>
      <c r="S77" s="1"/>
      <c r="T77" s="1"/>
      <c r="U77" s="1"/>
      <c r="V77" s="1"/>
      <c r="W77" s="1"/>
    </row>
    <row r="78" spans="1:23" s="238" customFormat="1" ht="13.5" customHeight="1">
      <c r="A78" s="417">
        <v>33</v>
      </c>
      <c r="B78" s="416" t="s">
        <v>1398</v>
      </c>
      <c r="C78" s="416" t="s">
        <v>1592</v>
      </c>
      <c r="D78" s="416" t="s">
        <v>874</v>
      </c>
      <c r="E78" s="395">
        <v>546</v>
      </c>
      <c r="F78" s="395">
        <v>218.4</v>
      </c>
      <c r="G78" s="395">
        <v>136</v>
      </c>
      <c r="H78" s="395">
        <v>120</v>
      </c>
      <c r="I78" s="1"/>
      <c r="J78" s="1"/>
      <c r="K78" s="1"/>
      <c r="L78" s="1"/>
      <c r="M78" s="1"/>
      <c r="N78" s="1"/>
      <c r="O78" s="1"/>
      <c r="P78" s="1"/>
      <c r="Q78" s="1"/>
      <c r="R78" s="1"/>
      <c r="S78" s="1"/>
      <c r="T78" s="1"/>
      <c r="U78" s="1"/>
      <c r="V78" s="1"/>
      <c r="W78" s="1"/>
    </row>
    <row r="79" spans="1:23" s="238" customFormat="1" ht="13.5" customHeight="1">
      <c r="A79" s="417">
        <v>34</v>
      </c>
      <c r="B79" s="416" t="s">
        <v>1653</v>
      </c>
      <c r="C79" s="416" t="s">
        <v>1592</v>
      </c>
      <c r="D79" s="416" t="s">
        <v>874</v>
      </c>
      <c r="E79" s="395">
        <v>546</v>
      </c>
      <c r="F79" s="395">
        <v>218.4</v>
      </c>
      <c r="G79" s="395">
        <v>136</v>
      </c>
      <c r="H79" s="395">
        <v>120</v>
      </c>
      <c r="I79" s="1"/>
      <c r="J79" s="1"/>
      <c r="K79" s="1"/>
      <c r="L79" s="1"/>
      <c r="M79" s="1"/>
      <c r="N79" s="1"/>
      <c r="O79" s="1"/>
      <c r="P79" s="1"/>
      <c r="Q79" s="1"/>
      <c r="R79" s="1"/>
      <c r="S79" s="1"/>
      <c r="T79" s="1"/>
      <c r="U79" s="1"/>
      <c r="V79" s="1"/>
      <c r="W79" s="1"/>
    </row>
    <row r="80" spans="1:23" s="238" customFormat="1" ht="13.5" customHeight="1">
      <c r="A80" s="1493">
        <v>35</v>
      </c>
      <c r="B80" s="1493" t="s">
        <v>1315</v>
      </c>
      <c r="C80" s="416" t="s">
        <v>1648</v>
      </c>
      <c r="D80" s="416" t="s">
        <v>1653</v>
      </c>
      <c r="E80" s="395">
        <v>546</v>
      </c>
      <c r="F80" s="395">
        <v>218.4</v>
      </c>
      <c r="G80" s="395">
        <v>136</v>
      </c>
      <c r="H80" s="395">
        <v>120</v>
      </c>
      <c r="I80" s="1"/>
      <c r="J80" s="1"/>
      <c r="K80" s="1"/>
      <c r="L80" s="1"/>
      <c r="M80" s="1"/>
      <c r="N80" s="1"/>
      <c r="O80" s="1"/>
      <c r="P80" s="1"/>
      <c r="Q80" s="1"/>
      <c r="R80" s="1"/>
      <c r="S80" s="1"/>
      <c r="T80" s="1"/>
      <c r="U80" s="1"/>
      <c r="V80" s="1"/>
      <c r="W80" s="1"/>
    </row>
    <row r="81" spans="1:23" s="238" customFormat="1" ht="13.5" customHeight="1">
      <c r="A81" s="1495"/>
      <c r="B81" s="1495"/>
      <c r="C81" s="416" t="s">
        <v>1653</v>
      </c>
      <c r="D81" s="416" t="s">
        <v>881</v>
      </c>
      <c r="E81" s="395">
        <v>364</v>
      </c>
      <c r="F81" s="395">
        <v>145.6</v>
      </c>
      <c r="G81" s="395">
        <v>144</v>
      </c>
      <c r="H81" s="395">
        <v>120</v>
      </c>
      <c r="I81" s="1"/>
      <c r="J81" s="1"/>
      <c r="K81" s="1"/>
      <c r="L81" s="1"/>
      <c r="M81" s="1"/>
      <c r="N81" s="1"/>
      <c r="O81" s="1"/>
      <c r="P81" s="1"/>
      <c r="Q81" s="1"/>
      <c r="R81" s="1"/>
      <c r="S81" s="1"/>
      <c r="T81" s="1"/>
      <c r="U81" s="1"/>
      <c r="V81" s="1"/>
      <c r="W81" s="1"/>
    </row>
    <row r="82" spans="1:23" s="238" customFormat="1" ht="13.5" customHeight="1">
      <c r="A82" s="1493">
        <v>36</v>
      </c>
      <c r="B82" s="1493" t="s">
        <v>5137</v>
      </c>
      <c r="C82" s="416" t="s">
        <v>1592</v>
      </c>
      <c r="D82" s="416" t="s">
        <v>1591</v>
      </c>
      <c r="E82" s="395">
        <v>910</v>
      </c>
      <c r="F82" s="395">
        <v>364</v>
      </c>
      <c r="G82" s="395">
        <v>228</v>
      </c>
      <c r="H82" s="395">
        <v>144</v>
      </c>
      <c r="I82" s="1"/>
      <c r="J82" s="1"/>
      <c r="K82" s="1"/>
      <c r="L82" s="1"/>
      <c r="M82" s="1"/>
      <c r="N82" s="1"/>
      <c r="O82" s="1"/>
      <c r="P82" s="1"/>
      <c r="Q82" s="1"/>
      <c r="R82" s="1"/>
      <c r="S82" s="1"/>
      <c r="T82" s="1"/>
      <c r="U82" s="1"/>
      <c r="V82" s="1"/>
      <c r="W82" s="1"/>
    </row>
    <row r="83" spans="1:23" s="238" customFormat="1" ht="13.5" customHeight="1">
      <c r="A83" s="1494"/>
      <c r="B83" s="1494"/>
      <c r="C83" s="416" t="s">
        <v>1591</v>
      </c>
      <c r="D83" s="416" t="s">
        <v>5138</v>
      </c>
      <c r="E83" s="395">
        <v>696</v>
      </c>
      <c r="F83" s="395">
        <v>278.39999999999998</v>
      </c>
      <c r="G83" s="395">
        <v>174</v>
      </c>
      <c r="H83" s="395">
        <v>144</v>
      </c>
      <c r="I83" s="1"/>
      <c r="J83" s="1"/>
      <c r="K83" s="1"/>
      <c r="L83" s="1"/>
      <c r="M83" s="1"/>
      <c r="N83" s="1"/>
      <c r="O83" s="1"/>
      <c r="P83" s="1"/>
      <c r="Q83" s="1"/>
      <c r="R83" s="1"/>
      <c r="S83" s="1"/>
      <c r="T83" s="1"/>
      <c r="U83" s="1"/>
      <c r="V83" s="1"/>
      <c r="W83" s="1"/>
    </row>
    <row r="84" spans="1:23" s="238" customFormat="1" ht="13.5" customHeight="1">
      <c r="A84" s="1495"/>
      <c r="B84" s="1495"/>
      <c r="C84" s="416" t="s">
        <v>5130</v>
      </c>
      <c r="D84" s="416" t="s">
        <v>5139</v>
      </c>
      <c r="E84" s="395">
        <v>336</v>
      </c>
      <c r="F84" s="395">
        <v>134.4</v>
      </c>
      <c r="G84" s="395">
        <v>144</v>
      </c>
      <c r="H84" s="395">
        <v>120</v>
      </c>
      <c r="I84" s="1"/>
      <c r="J84" s="1"/>
      <c r="K84" s="1"/>
      <c r="L84" s="1"/>
      <c r="M84" s="1"/>
      <c r="N84" s="1"/>
      <c r="O84" s="1"/>
      <c r="P84" s="1"/>
      <c r="Q84" s="1"/>
      <c r="R84" s="1"/>
      <c r="S84" s="1"/>
      <c r="T84" s="1"/>
      <c r="U84" s="1"/>
      <c r="V84" s="1"/>
      <c r="W84" s="1"/>
    </row>
    <row r="85" spans="1:23" s="238" customFormat="1" ht="13.5" customHeight="1">
      <c r="A85" s="1493">
        <v>37</v>
      </c>
      <c r="B85" s="1493" t="s">
        <v>5140</v>
      </c>
      <c r="C85" s="416" t="s">
        <v>1592</v>
      </c>
      <c r="D85" s="416" t="s">
        <v>4677</v>
      </c>
      <c r="E85" s="395">
        <v>702</v>
      </c>
      <c r="F85" s="395">
        <v>280.8</v>
      </c>
      <c r="G85" s="395">
        <v>176</v>
      </c>
      <c r="H85" s="395">
        <v>144</v>
      </c>
      <c r="I85" s="1"/>
      <c r="J85" s="1"/>
      <c r="K85" s="1"/>
      <c r="L85" s="1"/>
      <c r="M85" s="1"/>
      <c r="N85" s="1"/>
      <c r="O85" s="1"/>
      <c r="P85" s="1"/>
      <c r="Q85" s="1"/>
      <c r="R85" s="1"/>
      <c r="S85" s="1"/>
      <c r="T85" s="1"/>
      <c r="U85" s="1"/>
      <c r="V85" s="1"/>
      <c r="W85" s="1"/>
    </row>
    <row r="86" spans="1:23" s="238" customFormat="1" ht="13.5" customHeight="1">
      <c r="A86" s="1495"/>
      <c r="B86" s="1495"/>
      <c r="C86" s="416" t="s">
        <v>4677</v>
      </c>
      <c r="D86" s="416" t="s">
        <v>881</v>
      </c>
      <c r="E86" s="395">
        <v>432</v>
      </c>
      <c r="F86" s="395">
        <v>172.8</v>
      </c>
      <c r="G86" s="395">
        <v>144</v>
      </c>
      <c r="H86" s="395">
        <v>120</v>
      </c>
      <c r="I86" s="1"/>
      <c r="J86" s="1"/>
      <c r="K86" s="1"/>
      <c r="L86" s="1"/>
      <c r="M86" s="1"/>
      <c r="N86" s="1"/>
      <c r="O86" s="1"/>
      <c r="P86" s="1"/>
      <c r="Q86" s="1"/>
      <c r="R86" s="1"/>
      <c r="S86" s="1"/>
      <c r="T86" s="1"/>
      <c r="U86" s="1"/>
      <c r="V86" s="1"/>
      <c r="W86" s="1"/>
    </row>
    <row r="87" spans="1:23" s="238" customFormat="1" ht="13.5" customHeight="1">
      <c r="A87" s="1493">
        <v>38</v>
      </c>
      <c r="B87" s="1493" t="s">
        <v>5141</v>
      </c>
      <c r="C87" s="416" t="s">
        <v>874</v>
      </c>
      <c r="D87" s="416" t="s">
        <v>5142</v>
      </c>
      <c r="E87" s="395">
        <v>756</v>
      </c>
      <c r="F87" s="395">
        <v>302.39999999999998</v>
      </c>
      <c r="G87" s="395">
        <v>188</v>
      </c>
      <c r="H87" s="395">
        <v>144</v>
      </c>
      <c r="I87" s="1"/>
      <c r="J87" s="1"/>
      <c r="K87" s="1"/>
      <c r="L87" s="1"/>
      <c r="M87" s="1"/>
      <c r="N87" s="1"/>
      <c r="O87" s="1"/>
      <c r="P87" s="1"/>
      <c r="Q87" s="1"/>
      <c r="R87" s="1"/>
      <c r="S87" s="1"/>
      <c r="T87" s="1"/>
      <c r="U87" s="1"/>
      <c r="V87" s="1"/>
      <c r="W87" s="1"/>
    </row>
    <row r="88" spans="1:23" s="238" customFormat="1" ht="13.5" customHeight="1">
      <c r="A88" s="1494"/>
      <c r="B88" s="1494"/>
      <c r="C88" s="416" t="s">
        <v>5142</v>
      </c>
      <c r="D88" s="416" t="s">
        <v>5143</v>
      </c>
      <c r="E88" s="395">
        <v>588</v>
      </c>
      <c r="F88" s="395">
        <v>235.2</v>
      </c>
      <c r="G88" s="395">
        <v>148</v>
      </c>
      <c r="H88" s="395">
        <v>144</v>
      </c>
      <c r="I88" s="1"/>
      <c r="J88" s="1"/>
      <c r="K88" s="1"/>
      <c r="L88" s="1"/>
      <c r="M88" s="1"/>
      <c r="N88" s="1"/>
      <c r="O88" s="1"/>
      <c r="P88" s="1"/>
      <c r="Q88" s="1"/>
      <c r="R88" s="1"/>
      <c r="S88" s="1"/>
      <c r="T88" s="1"/>
      <c r="U88" s="1"/>
      <c r="V88" s="1"/>
      <c r="W88" s="1"/>
    </row>
    <row r="89" spans="1:23" s="238" customFormat="1" ht="13.5" customHeight="1">
      <c r="A89" s="1494"/>
      <c r="B89" s="1494"/>
      <c r="C89" s="416" t="s">
        <v>5143</v>
      </c>
      <c r="D89" s="416" t="s">
        <v>5144</v>
      </c>
      <c r="E89" s="395">
        <v>364</v>
      </c>
      <c r="F89" s="395">
        <v>145.6</v>
      </c>
      <c r="G89" s="395">
        <v>140</v>
      </c>
      <c r="H89" s="395">
        <v>120</v>
      </c>
      <c r="I89" s="1"/>
      <c r="J89" s="1"/>
      <c r="K89" s="1"/>
      <c r="L89" s="1"/>
      <c r="M89" s="1"/>
      <c r="N89" s="1"/>
      <c r="O89" s="1"/>
      <c r="P89" s="1"/>
      <c r="Q89" s="1"/>
      <c r="R89" s="1"/>
      <c r="S89" s="1"/>
      <c r="T89" s="1"/>
      <c r="U89" s="1"/>
      <c r="V89" s="1"/>
      <c r="W89" s="1"/>
    </row>
    <row r="90" spans="1:23" s="238" customFormat="1" ht="13.5" customHeight="1">
      <c r="A90" s="1494"/>
      <c r="B90" s="1494"/>
      <c r="C90" s="416" t="s">
        <v>5144</v>
      </c>
      <c r="D90" s="416" t="s">
        <v>5145</v>
      </c>
      <c r="E90" s="395">
        <v>288</v>
      </c>
      <c r="F90" s="395">
        <v>144</v>
      </c>
      <c r="G90" s="395">
        <v>128</v>
      </c>
      <c r="H90" s="395">
        <v>120</v>
      </c>
      <c r="I90" s="1"/>
      <c r="J90" s="1"/>
      <c r="K90" s="1"/>
      <c r="L90" s="1"/>
      <c r="M90" s="1"/>
      <c r="N90" s="1"/>
      <c r="O90" s="1"/>
      <c r="P90" s="1"/>
      <c r="Q90" s="1"/>
      <c r="R90" s="1"/>
      <c r="S90" s="1"/>
      <c r="T90" s="1"/>
      <c r="U90" s="1"/>
      <c r="V90" s="1"/>
      <c r="W90" s="1"/>
    </row>
    <row r="91" spans="1:23" s="238" customFormat="1" ht="13.5" customHeight="1">
      <c r="A91" s="1494"/>
      <c r="B91" s="1494"/>
      <c r="C91" s="416" t="s">
        <v>5146</v>
      </c>
      <c r="D91" s="416" t="s">
        <v>5147</v>
      </c>
      <c r="E91" s="395">
        <v>468</v>
      </c>
      <c r="F91" s="395">
        <v>50.4</v>
      </c>
      <c r="G91" s="395">
        <v>49.6</v>
      </c>
      <c r="H91" s="395">
        <v>48</v>
      </c>
      <c r="I91" s="1"/>
      <c r="J91" s="1"/>
      <c r="K91" s="1"/>
      <c r="L91" s="1"/>
      <c r="M91" s="1"/>
      <c r="N91" s="1"/>
      <c r="O91" s="1"/>
      <c r="P91" s="1"/>
      <c r="Q91" s="1"/>
      <c r="R91" s="1"/>
      <c r="S91" s="1"/>
      <c r="T91" s="1"/>
      <c r="U91" s="1"/>
      <c r="V91" s="1"/>
      <c r="W91" s="1"/>
    </row>
    <row r="92" spans="1:23" s="238" customFormat="1" ht="13.5" customHeight="1">
      <c r="A92" s="1495"/>
      <c r="B92" s="1495"/>
      <c r="C92" s="416" t="s">
        <v>5148</v>
      </c>
      <c r="D92" s="416" t="s">
        <v>5149</v>
      </c>
      <c r="E92" s="395">
        <v>200</v>
      </c>
      <c r="F92" s="395">
        <v>50.4</v>
      </c>
      <c r="G92" s="395">
        <v>49.6</v>
      </c>
      <c r="H92" s="395">
        <v>48</v>
      </c>
      <c r="I92" s="1"/>
      <c r="J92" s="1"/>
      <c r="K92" s="1"/>
      <c r="L92" s="1"/>
      <c r="M92" s="1"/>
      <c r="N92" s="1"/>
      <c r="O92" s="1"/>
      <c r="P92" s="1"/>
      <c r="Q92" s="1"/>
      <c r="R92" s="1"/>
      <c r="S92" s="1"/>
      <c r="T92" s="1"/>
      <c r="U92" s="1"/>
      <c r="V92" s="1"/>
      <c r="W92" s="1"/>
    </row>
    <row r="93" spans="1:23" s="238" customFormat="1" ht="13.5" customHeight="1">
      <c r="A93" s="417">
        <v>39</v>
      </c>
      <c r="B93" s="416" t="s">
        <v>5150</v>
      </c>
      <c r="C93" s="416" t="s">
        <v>5151</v>
      </c>
      <c r="D93" s="416" t="s">
        <v>5152</v>
      </c>
      <c r="E93" s="395">
        <v>390</v>
      </c>
      <c r="F93" s="395">
        <v>156</v>
      </c>
      <c r="G93" s="395">
        <v>97.5</v>
      </c>
      <c r="H93" s="395">
        <v>144</v>
      </c>
      <c r="I93" s="1"/>
      <c r="J93" s="1"/>
      <c r="K93" s="1"/>
      <c r="L93" s="1"/>
      <c r="M93" s="1"/>
      <c r="N93" s="1"/>
      <c r="O93" s="1"/>
      <c r="P93" s="1"/>
      <c r="Q93" s="1"/>
      <c r="R93" s="1"/>
      <c r="S93" s="1"/>
      <c r="T93" s="1"/>
      <c r="U93" s="1"/>
      <c r="V93" s="1"/>
      <c r="W93" s="1"/>
    </row>
    <row r="94" spans="1:23" s="238" customFormat="1" ht="13.5" customHeight="1">
      <c r="A94" s="417">
        <v>40</v>
      </c>
      <c r="B94" s="416" t="s">
        <v>5153</v>
      </c>
      <c r="C94" s="416" t="s">
        <v>5154</v>
      </c>
      <c r="D94" s="416" t="s">
        <v>5155</v>
      </c>
      <c r="E94" s="395">
        <v>144</v>
      </c>
      <c r="F94" s="395">
        <v>128</v>
      </c>
      <c r="G94" s="395">
        <v>124</v>
      </c>
      <c r="H94" s="395">
        <v>120</v>
      </c>
      <c r="I94" s="1"/>
      <c r="J94" s="1"/>
      <c r="K94" s="1"/>
      <c r="L94" s="1"/>
      <c r="M94" s="1"/>
      <c r="N94" s="1"/>
      <c r="O94" s="1"/>
      <c r="P94" s="1"/>
      <c r="Q94" s="1"/>
      <c r="R94" s="1"/>
      <c r="S94" s="1"/>
      <c r="T94" s="1"/>
      <c r="U94" s="1"/>
      <c r="V94" s="1"/>
      <c r="W94" s="1"/>
    </row>
    <row r="95" spans="1:23" s="238" customFormat="1" ht="13.5" customHeight="1">
      <c r="A95" s="417">
        <v>41</v>
      </c>
      <c r="B95" s="416" t="s">
        <v>4075</v>
      </c>
      <c r="C95" s="416" t="s">
        <v>5156</v>
      </c>
      <c r="D95" s="416" t="s">
        <v>5157</v>
      </c>
      <c r="E95" s="395">
        <v>264</v>
      </c>
      <c r="F95" s="395">
        <v>128</v>
      </c>
      <c r="G95" s="395">
        <v>124</v>
      </c>
      <c r="H95" s="395">
        <v>120</v>
      </c>
      <c r="I95" s="1"/>
      <c r="J95" s="1"/>
      <c r="K95" s="1"/>
      <c r="L95" s="1"/>
      <c r="M95" s="1"/>
      <c r="N95" s="1"/>
      <c r="O95" s="1"/>
      <c r="P95" s="1"/>
      <c r="Q95" s="1"/>
      <c r="R95" s="1"/>
      <c r="S95" s="1"/>
      <c r="T95" s="1"/>
      <c r="U95" s="1"/>
      <c r="V95" s="1"/>
      <c r="W95" s="1"/>
    </row>
    <row r="96" spans="1:23" s="238" customFormat="1" ht="13.5" customHeight="1">
      <c r="A96" s="417">
        <v>42</v>
      </c>
      <c r="B96" s="416" t="s">
        <v>5158</v>
      </c>
      <c r="C96" s="416" t="s">
        <v>874</v>
      </c>
      <c r="D96" s="416" t="s">
        <v>5159</v>
      </c>
      <c r="E96" s="395">
        <v>364</v>
      </c>
      <c r="F96" s="395">
        <v>145.6</v>
      </c>
      <c r="G96" s="395">
        <v>132</v>
      </c>
      <c r="H96" s="395">
        <v>120</v>
      </c>
      <c r="I96" s="1"/>
      <c r="J96" s="1"/>
      <c r="K96" s="1"/>
      <c r="L96" s="1"/>
      <c r="M96" s="1"/>
      <c r="N96" s="1"/>
      <c r="O96" s="1"/>
      <c r="P96" s="1"/>
      <c r="Q96" s="1"/>
      <c r="R96" s="1"/>
      <c r="S96" s="1"/>
      <c r="T96" s="1"/>
      <c r="U96" s="1"/>
      <c r="V96" s="1"/>
      <c r="W96" s="1"/>
    </row>
    <row r="97" spans="1:23" s="238" customFormat="1" ht="13.5" customHeight="1">
      <c r="A97" s="1493">
        <v>43</v>
      </c>
      <c r="B97" s="1493" t="s">
        <v>5160</v>
      </c>
      <c r="C97" s="416" t="s">
        <v>5161</v>
      </c>
      <c r="D97" s="416" t="s">
        <v>5162</v>
      </c>
      <c r="E97" s="395">
        <v>546</v>
      </c>
      <c r="F97" s="395">
        <v>218.4</v>
      </c>
      <c r="G97" s="395">
        <v>136</v>
      </c>
      <c r="H97" s="395">
        <v>120</v>
      </c>
      <c r="I97" s="1"/>
      <c r="J97" s="1"/>
      <c r="K97" s="1"/>
      <c r="L97" s="1"/>
      <c r="M97" s="1"/>
      <c r="N97" s="1"/>
      <c r="O97" s="1"/>
      <c r="P97" s="1"/>
      <c r="Q97" s="1"/>
      <c r="R97" s="1"/>
      <c r="S97" s="1"/>
      <c r="T97" s="1"/>
      <c r="U97" s="1"/>
      <c r="V97" s="1"/>
      <c r="W97" s="1"/>
    </row>
    <row r="98" spans="1:23" s="238" customFormat="1" ht="13.5" customHeight="1">
      <c r="A98" s="1495"/>
      <c r="B98" s="1495"/>
      <c r="C98" s="416" t="s">
        <v>5163</v>
      </c>
      <c r="D98" s="416" t="s">
        <v>5164</v>
      </c>
      <c r="E98" s="395">
        <v>546</v>
      </c>
      <c r="F98" s="395">
        <v>218.4</v>
      </c>
      <c r="G98" s="395">
        <v>136</v>
      </c>
      <c r="H98" s="395">
        <v>120</v>
      </c>
      <c r="I98" s="1"/>
      <c r="J98" s="1"/>
      <c r="K98" s="1"/>
      <c r="L98" s="1"/>
      <c r="M98" s="1"/>
      <c r="N98" s="1"/>
      <c r="O98" s="1"/>
      <c r="P98" s="1"/>
      <c r="Q98" s="1"/>
      <c r="R98" s="1"/>
      <c r="S98" s="1"/>
      <c r="T98" s="1"/>
      <c r="U98" s="1"/>
      <c r="V98" s="1"/>
      <c r="W98" s="1"/>
    </row>
    <row r="99" spans="1:23" s="238" customFormat="1" ht="13.5" customHeight="1">
      <c r="A99" s="1493">
        <v>44</v>
      </c>
      <c r="B99" s="1493" t="s">
        <v>5165</v>
      </c>
      <c r="C99" s="416" t="s">
        <v>5166</v>
      </c>
      <c r="D99" s="416" t="s">
        <v>5167</v>
      </c>
      <c r="E99" s="395">
        <v>374.4</v>
      </c>
      <c r="F99" s="395">
        <v>149.76</v>
      </c>
      <c r="G99" s="395">
        <v>144</v>
      </c>
      <c r="H99" s="395">
        <v>120</v>
      </c>
      <c r="I99" s="1"/>
      <c r="J99" s="1"/>
      <c r="K99" s="1"/>
      <c r="L99" s="1"/>
      <c r="M99" s="1"/>
      <c r="N99" s="1"/>
      <c r="O99" s="1"/>
      <c r="P99" s="1"/>
      <c r="Q99" s="1"/>
      <c r="R99" s="1"/>
      <c r="S99" s="1"/>
      <c r="T99" s="1"/>
      <c r="U99" s="1"/>
      <c r="V99" s="1"/>
      <c r="W99" s="1"/>
    </row>
    <row r="100" spans="1:23" s="238" customFormat="1" ht="13.5" customHeight="1">
      <c r="A100" s="1494"/>
      <c r="B100" s="1494"/>
      <c r="C100" s="416" t="s">
        <v>5167</v>
      </c>
      <c r="D100" s="416" t="s">
        <v>5168</v>
      </c>
      <c r="E100" s="395">
        <v>264</v>
      </c>
      <c r="F100" s="395">
        <v>132</v>
      </c>
      <c r="G100" s="395">
        <v>128</v>
      </c>
      <c r="H100" s="395">
        <v>120</v>
      </c>
      <c r="I100" s="1"/>
      <c r="J100" s="1"/>
      <c r="K100" s="1"/>
      <c r="L100" s="1"/>
      <c r="M100" s="1"/>
      <c r="N100" s="1"/>
      <c r="O100" s="1"/>
      <c r="P100" s="1"/>
      <c r="Q100" s="1"/>
      <c r="R100" s="1"/>
      <c r="S100" s="1"/>
      <c r="T100" s="1"/>
      <c r="U100" s="1"/>
      <c r="V100" s="1"/>
      <c r="W100" s="1"/>
    </row>
    <row r="101" spans="1:23" s="238" customFormat="1" ht="13.5" customHeight="1">
      <c r="A101" s="1494"/>
      <c r="B101" s="1494"/>
      <c r="C101" s="416" t="s">
        <v>5169</v>
      </c>
      <c r="D101" s="416" t="s">
        <v>5170</v>
      </c>
      <c r="E101" s="395">
        <v>72</v>
      </c>
      <c r="F101" s="395">
        <v>50.4</v>
      </c>
      <c r="G101" s="395">
        <v>49.6</v>
      </c>
      <c r="H101" s="395">
        <v>48</v>
      </c>
      <c r="I101" s="1"/>
      <c r="J101" s="1"/>
      <c r="K101" s="1"/>
      <c r="L101" s="1"/>
      <c r="M101" s="1"/>
      <c r="N101" s="1"/>
      <c r="O101" s="1"/>
      <c r="P101" s="1"/>
      <c r="Q101" s="1"/>
      <c r="R101" s="1"/>
      <c r="S101" s="1"/>
      <c r="T101" s="1"/>
      <c r="U101" s="1"/>
      <c r="V101" s="1"/>
      <c r="W101" s="1"/>
    </row>
    <row r="102" spans="1:23" s="238" customFormat="1" ht="13.5" customHeight="1">
      <c r="A102" s="1495"/>
      <c r="B102" s="1495"/>
      <c r="C102" s="416" t="s">
        <v>5171</v>
      </c>
      <c r="D102" s="416" t="s">
        <v>5172</v>
      </c>
      <c r="E102" s="395">
        <v>0</v>
      </c>
      <c r="F102" s="395">
        <v>144</v>
      </c>
      <c r="G102" s="395">
        <v>120</v>
      </c>
      <c r="H102" s="395">
        <v>0</v>
      </c>
      <c r="I102" s="1"/>
      <c r="J102" s="1"/>
      <c r="K102" s="1"/>
      <c r="L102" s="1"/>
      <c r="M102" s="1"/>
      <c r="N102" s="1"/>
      <c r="O102" s="1"/>
      <c r="P102" s="1"/>
      <c r="Q102" s="1"/>
      <c r="R102" s="1"/>
      <c r="S102" s="1"/>
      <c r="T102" s="1"/>
      <c r="U102" s="1"/>
      <c r="V102" s="1"/>
      <c r="W102" s="1"/>
    </row>
    <row r="103" spans="1:23" s="238" customFormat="1" ht="13.5" customHeight="1">
      <c r="A103" s="1493">
        <v>45</v>
      </c>
      <c r="B103" s="1493" t="s">
        <v>1103</v>
      </c>
      <c r="C103" s="416" t="s">
        <v>5173</v>
      </c>
      <c r="D103" s="416" t="s">
        <v>5174</v>
      </c>
      <c r="E103" s="395">
        <v>456</v>
      </c>
      <c r="F103" s="395">
        <v>50.4</v>
      </c>
      <c r="G103" s="395">
        <v>49.6</v>
      </c>
      <c r="H103" s="395">
        <v>48</v>
      </c>
      <c r="I103" s="1"/>
      <c r="J103" s="1"/>
      <c r="K103" s="1"/>
      <c r="L103" s="1"/>
      <c r="M103" s="1"/>
      <c r="N103" s="1"/>
      <c r="O103" s="1"/>
      <c r="P103" s="1"/>
      <c r="Q103" s="1"/>
      <c r="R103" s="1"/>
      <c r="S103" s="1"/>
      <c r="T103" s="1"/>
      <c r="U103" s="1"/>
      <c r="V103" s="1"/>
      <c r="W103" s="1"/>
    </row>
    <row r="104" spans="1:23" s="238" customFormat="1" ht="13.5" customHeight="1">
      <c r="A104" s="1494"/>
      <c r="B104" s="1494"/>
      <c r="C104" s="416" t="s">
        <v>5174</v>
      </c>
      <c r="D104" s="416" t="s">
        <v>5175</v>
      </c>
      <c r="E104" s="395">
        <v>312</v>
      </c>
      <c r="F104" s="395">
        <v>50.4</v>
      </c>
      <c r="G104" s="395">
        <v>49.6</v>
      </c>
      <c r="H104" s="395">
        <v>48</v>
      </c>
      <c r="I104" s="1"/>
      <c r="J104" s="1"/>
      <c r="K104" s="1"/>
      <c r="L104" s="1"/>
      <c r="M104" s="1"/>
      <c r="N104" s="1"/>
      <c r="O104" s="1"/>
      <c r="P104" s="1"/>
      <c r="Q104" s="1"/>
      <c r="R104" s="1"/>
      <c r="S104" s="1"/>
      <c r="T104" s="1"/>
      <c r="U104" s="1"/>
      <c r="V104" s="1"/>
      <c r="W104" s="1"/>
    </row>
    <row r="105" spans="1:23" s="238" customFormat="1" ht="13.5" customHeight="1">
      <c r="A105" s="1494"/>
      <c r="B105" s="1494"/>
      <c r="C105" s="416" t="s">
        <v>5175</v>
      </c>
      <c r="D105" s="416" t="s">
        <v>5148</v>
      </c>
      <c r="E105" s="395">
        <v>240</v>
      </c>
      <c r="F105" s="395">
        <v>50.4</v>
      </c>
      <c r="G105" s="395">
        <v>49.6</v>
      </c>
      <c r="H105" s="395">
        <v>48</v>
      </c>
      <c r="I105" s="1"/>
      <c r="J105" s="1"/>
      <c r="K105" s="1"/>
      <c r="L105" s="1"/>
      <c r="M105" s="1"/>
      <c r="N105" s="1"/>
      <c r="O105" s="1"/>
      <c r="P105" s="1"/>
      <c r="Q105" s="1"/>
      <c r="R105" s="1"/>
      <c r="S105" s="1"/>
      <c r="T105" s="1"/>
      <c r="U105" s="1"/>
      <c r="V105" s="1"/>
      <c r="W105" s="1"/>
    </row>
    <row r="106" spans="1:23" s="238" customFormat="1" ht="13.5" customHeight="1">
      <c r="A106" s="1495"/>
      <c r="B106" s="1495"/>
      <c r="C106" s="416" t="s">
        <v>5176</v>
      </c>
      <c r="D106" s="416" t="s">
        <v>5177</v>
      </c>
      <c r="E106" s="395">
        <v>80</v>
      </c>
      <c r="F106" s="395">
        <v>50.4</v>
      </c>
      <c r="G106" s="395">
        <v>49.6</v>
      </c>
      <c r="H106" s="395">
        <v>48</v>
      </c>
      <c r="I106" s="1"/>
      <c r="J106" s="1"/>
      <c r="K106" s="1"/>
      <c r="L106" s="1"/>
      <c r="M106" s="1"/>
      <c r="N106" s="1"/>
      <c r="O106" s="1"/>
      <c r="P106" s="1"/>
      <c r="Q106" s="1"/>
      <c r="R106" s="1"/>
      <c r="S106" s="1"/>
      <c r="T106" s="1"/>
      <c r="U106" s="1"/>
      <c r="V106" s="1"/>
      <c r="W106" s="1"/>
    </row>
    <row r="107" spans="1:23" s="238" customFormat="1" ht="13.5" customHeight="1">
      <c r="A107" s="417">
        <v>46</v>
      </c>
      <c r="B107" s="416" t="s">
        <v>5178</v>
      </c>
      <c r="C107" s="416" t="s">
        <v>5173</v>
      </c>
      <c r="D107" s="416" t="s">
        <v>5170</v>
      </c>
      <c r="E107" s="395">
        <v>384</v>
      </c>
      <c r="F107" s="395">
        <v>50.4</v>
      </c>
      <c r="G107" s="395">
        <v>49.6</v>
      </c>
      <c r="H107" s="395">
        <v>48</v>
      </c>
      <c r="I107" s="1"/>
      <c r="J107" s="1"/>
      <c r="K107" s="1"/>
      <c r="L107" s="1"/>
      <c r="M107" s="1"/>
      <c r="N107" s="1"/>
      <c r="O107" s="1"/>
      <c r="P107" s="1"/>
      <c r="Q107" s="1"/>
      <c r="R107" s="1"/>
      <c r="S107" s="1"/>
      <c r="T107" s="1"/>
      <c r="U107" s="1"/>
      <c r="V107" s="1"/>
      <c r="W107" s="1"/>
    </row>
    <row r="108" spans="1:23" s="238" customFormat="1" ht="13.5" customHeight="1">
      <c r="A108" s="417">
        <v>47</v>
      </c>
      <c r="B108" s="416" t="s">
        <v>5179</v>
      </c>
      <c r="C108" s="416" t="s">
        <v>3972</v>
      </c>
      <c r="D108" s="416" t="s">
        <v>5180</v>
      </c>
      <c r="E108" s="395">
        <v>66</v>
      </c>
      <c r="F108" s="395">
        <v>50.4</v>
      </c>
      <c r="G108" s="395">
        <v>49.6</v>
      </c>
      <c r="H108" s="395">
        <v>48</v>
      </c>
      <c r="I108" s="1"/>
      <c r="J108" s="1"/>
      <c r="K108" s="1"/>
      <c r="L108" s="1"/>
      <c r="M108" s="1"/>
      <c r="N108" s="1"/>
      <c r="O108" s="1"/>
      <c r="P108" s="1"/>
      <c r="Q108" s="1"/>
      <c r="R108" s="1"/>
      <c r="S108" s="1"/>
      <c r="T108" s="1"/>
      <c r="U108" s="1"/>
      <c r="V108" s="1"/>
      <c r="W108" s="1"/>
    </row>
    <row r="109" spans="1:23" s="238" customFormat="1" ht="13.5" customHeight="1">
      <c r="A109" s="1493">
        <v>48</v>
      </c>
      <c r="B109" s="1493" t="s">
        <v>5181</v>
      </c>
      <c r="C109" s="416" t="s">
        <v>5182</v>
      </c>
      <c r="D109" s="416" t="s">
        <v>5183</v>
      </c>
      <c r="E109" s="395">
        <v>364</v>
      </c>
      <c r="F109" s="395">
        <v>56</v>
      </c>
      <c r="G109" s="395">
        <v>52</v>
      </c>
      <c r="H109" s="395">
        <v>48</v>
      </c>
      <c r="I109" s="1"/>
      <c r="J109" s="1"/>
      <c r="K109" s="1"/>
      <c r="L109" s="1"/>
      <c r="M109" s="1"/>
      <c r="N109" s="1"/>
      <c r="O109" s="1"/>
      <c r="P109" s="1"/>
      <c r="Q109" s="1"/>
      <c r="R109" s="1"/>
      <c r="S109" s="1"/>
      <c r="T109" s="1"/>
      <c r="U109" s="1"/>
      <c r="V109" s="1"/>
      <c r="W109" s="1"/>
    </row>
    <row r="110" spans="1:23" s="238" customFormat="1" ht="13.5" customHeight="1">
      <c r="A110" s="1494"/>
      <c r="B110" s="1494"/>
      <c r="C110" s="416" t="s">
        <v>5184</v>
      </c>
      <c r="D110" s="416" t="s">
        <v>5152</v>
      </c>
      <c r="E110" s="395">
        <v>312</v>
      </c>
      <c r="F110" s="395">
        <v>56</v>
      </c>
      <c r="G110" s="395">
        <v>52</v>
      </c>
      <c r="H110" s="395">
        <v>48</v>
      </c>
      <c r="I110" s="1"/>
      <c r="J110" s="1"/>
      <c r="K110" s="1"/>
      <c r="L110" s="1"/>
      <c r="M110" s="1"/>
      <c r="N110" s="1"/>
      <c r="O110" s="1"/>
      <c r="P110" s="1"/>
      <c r="Q110" s="1"/>
      <c r="R110" s="1"/>
      <c r="S110" s="1"/>
      <c r="T110" s="1"/>
      <c r="U110" s="1"/>
      <c r="V110" s="1"/>
      <c r="W110" s="1"/>
    </row>
    <row r="111" spans="1:23" s="238" customFormat="1" ht="13.5" customHeight="1">
      <c r="A111" s="1494"/>
      <c r="B111" s="1494"/>
      <c r="C111" s="416" t="s">
        <v>5152</v>
      </c>
      <c r="D111" s="416" t="s">
        <v>5185</v>
      </c>
      <c r="E111" s="395">
        <v>192</v>
      </c>
      <c r="F111" s="395">
        <v>56</v>
      </c>
      <c r="G111" s="395">
        <v>52</v>
      </c>
      <c r="H111" s="395">
        <v>48</v>
      </c>
      <c r="I111" s="1"/>
      <c r="J111" s="1"/>
      <c r="K111" s="1"/>
      <c r="L111" s="1"/>
      <c r="M111" s="1"/>
      <c r="N111" s="1"/>
      <c r="O111" s="1"/>
      <c r="P111" s="1"/>
      <c r="Q111" s="1"/>
      <c r="R111" s="1"/>
      <c r="S111" s="1"/>
      <c r="T111" s="1"/>
      <c r="U111" s="1"/>
      <c r="V111" s="1"/>
      <c r="W111" s="1"/>
    </row>
    <row r="112" spans="1:23" s="238" customFormat="1" ht="13.5" customHeight="1">
      <c r="A112" s="1495"/>
      <c r="B112" s="1495"/>
      <c r="C112" s="416" t="s">
        <v>5186</v>
      </c>
      <c r="D112" s="416" t="s">
        <v>5187</v>
      </c>
      <c r="E112" s="395">
        <v>144</v>
      </c>
      <c r="F112" s="395">
        <v>56</v>
      </c>
      <c r="G112" s="395">
        <v>52</v>
      </c>
      <c r="H112" s="395">
        <v>48</v>
      </c>
      <c r="I112" s="1"/>
      <c r="J112" s="1"/>
      <c r="K112" s="1"/>
      <c r="L112" s="1"/>
      <c r="M112" s="1"/>
      <c r="N112" s="1"/>
      <c r="O112" s="1"/>
      <c r="P112" s="1"/>
      <c r="Q112" s="1"/>
      <c r="R112" s="1"/>
      <c r="S112" s="1"/>
      <c r="T112" s="1"/>
      <c r="U112" s="1"/>
      <c r="V112" s="1"/>
      <c r="W112" s="1"/>
    </row>
    <row r="113" spans="1:23" s="238" customFormat="1" ht="13.5" customHeight="1">
      <c r="A113" s="1493">
        <v>49</v>
      </c>
      <c r="B113" s="1493" t="s">
        <v>209</v>
      </c>
      <c r="C113" s="416" t="s">
        <v>5188</v>
      </c>
      <c r="D113" s="416" t="s">
        <v>5189</v>
      </c>
      <c r="E113" s="395">
        <v>72</v>
      </c>
      <c r="F113" s="395">
        <v>56</v>
      </c>
      <c r="G113" s="395">
        <v>52</v>
      </c>
      <c r="H113" s="395">
        <v>48</v>
      </c>
      <c r="I113" s="1"/>
      <c r="J113" s="1"/>
      <c r="K113" s="1"/>
      <c r="L113" s="1"/>
      <c r="M113" s="1"/>
      <c r="N113" s="1"/>
      <c r="O113" s="1"/>
      <c r="P113" s="1"/>
      <c r="Q113" s="1"/>
      <c r="R113" s="1"/>
      <c r="S113" s="1"/>
      <c r="T113" s="1"/>
      <c r="U113" s="1"/>
      <c r="V113" s="1"/>
      <c r="W113" s="1"/>
    </row>
    <row r="114" spans="1:23" s="238" customFormat="1" ht="13.5" customHeight="1">
      <c r="A114" s="1494"/>
      <c r="B114" s="1494"/>
      <c r="C114" s="416" t="s">
        <v>5190</v>
      </c>
      <c r="D114" s="416" t="s">
        <v>5191</v>
      </c>
      <c r="E114" s="395">
        <v>72</v>
      </c>
      <c r="F114" s="395">
        <v>56</v>
      </c>
      <c r="G114" s="395">
        <v>52</v>
      </c>
      <c r="H114" s="395">
        <v>48</v>
      </c>
      <c r="I114" s="1"/>
      <c r="J114" s="1"/>
      <c r="K114" s="1"/>
      <c r="L114" s="1"/>
      <c r="M114" s="1"/>
      <c r="N114" s="1"/>
      <c r="O114" s="1"/>
      <c r="P114" s="1"/>
      <c r="Q114" s="1"/>
      <c r="R114" s="1"/>
      <c r="S114" s="1"/>
      <c r="T114" s="1"/>
      <c r="U114" s="1"/>
      <c r="V114" s="1"/>
      <c r="W114" s="1"/>
    </row>
    <row r="115" spans="1:23" s="238" customFormat="1" ht="13.5" customHeight="1">
      <c r="A115" s="1494"/>
      <c r="B115" s="1494"/>
      <c r="C115" s="416" t="s">
        <v>5192</v>
      </c>
      <c r="D115" s="416" t="s">
        <v>5193</v>
      </c>
      <c r="E115" s="395">
        <v>72</v>
      </c>
      <c r="F115" s="395">
        <v>56</v>
      </c>
      <c r="G115" s="395">
        <v>52</v>
      </c>
      <c r="H115" s="395">
        <v>48</v>
      </c>
      <c r="I115" s="1"/>
      <c r="J115" s="1"/>
      <c r="K115" s="1"/>
      <c r="L115" s="1"/>
      <c r="M115" s="1"/>
      <c r="N115" s="1"/>
      <c r="O115" s="1"/>
      <c r="P115" s="1"/>
      <c r="Q115" s="1"/>
      <c r="R115" s="1"/>
      <c r="S115" s="1"/>
      <c r="T115" s="1"/>
      <c r="U115" s="1"/>
      <c r="V115" s="1"/>
      <c r="W115" s="1"/>
    </row>
    <row r="116" spans="1:23" s="238" customFormat="1" ht="13.5" customHeight="1">
      <c r="A116" s="1494"/>
      <c r="B116" s="1494"/>
      <c r="C116" s="416" t="s">
        <v>5194</v>
      </c>
      <c r="D116" s="416" t="s">
        <v>5195</v>
      </c>
      <c r="E116" s="395">
        <v>96</v>
      </c>
      <c r="F116" s="395">
        <v>56</v>
      </c>
      <c r="G116" s="395">
        <v>52</v>
      </c>
      <c r="H116" s="395">
        <v>48</v>
      </c>
      <c r="I116" s="1"/>
      <c r="J116" s="1"/>
      <c r="K116" s="1"/>
      <c r="L116" s="1"/>
      <c r="M116" s="1"/>
      <c r="N116" s="1"/>
      <c r="O116" s="1"/>
      <c r="P116" s="1"/>
      <c r="Q116" s="1"/>
      <c r="R116" s="1"/>
      <c r="S116" s="1"/>
      <c r="T116" s="1"/>
      <c r="U116" s="1"/>
      <c r="V116" s="1"/>
      <c r="W116" s="1"/>
    </row>
    <row r="117" spans="1:23" s="238" customFormat="1" ht="13.5" customHeight="1">
      <c r="A117" s="1494"/>
      <c r="B117" s="1494"/>
      <c r="C117" s="416" t="s">
        <v>5196</v>
      </c>
      <c r="D117" s="416" t="s">
        <v>5197</v>
      </c>
      <c r="E117" s="395">
        <v>72</v>
      </c>
      <c r="F117" s="395">
        <v>56</v>
      </c>
      <c r="G117" s="395">
        <v>52</v>
      </c>
      <c r="H117" s="395">
        <v>48</v>
      </c>
      <c r="I117" s="1"/>
      <c r="J117" s="1"/>
      <c r="K117" s="1"/>
      <c r="L117" s="1"/>
      <c r="M117" s="1"/>
      <c r="N117" s="1"/>
      <c r="O117" s="1"/>
      <c r="P117" s="1"/>
      <c r="Q117" s="1"/>
      <c r="R117" s="1"/>
      <c r="S117" s="1"/>
      <c r="T117" s="1"/>
      <c r="U117" s="1"/>
      <c r="V117" s="1"/>
      <c r="W117" s="1"/>
    </row>
    <row r="118" spans="1:23" s="238" customFormat="1" ht="13.5" customHeight="1">
      <c r="A118" s="1495"/>
      <c r="B118" s="1495"/>
      <c r="C118" s="416" t="s">
        <v>5198</v>
      </c>
      <c r="D118" s="416" t="s">
        <v>5199</v>
      </c>
      <c r="E118" s="395">
        <v>72</v>
      </c>
      <c r="F118" s="395">
        <v>56</v>
      </c>
      <c r="G118" s="395">
        <v>52</v>
      </c>
      <c r="H118" s="395">
        <v>48</v>
      </c>
      <c r="I118" s="1"/>
      <c r="J118" s="1"/>
      <c r="K118" s="1"/>
      <c r="L118" s="1"/>
      <c r="M118" s="1"/>
      <c r="N118" s="1"/>
      <c r="O118" s="1"/>
      <c r="P118" s="1"/>
      <c r="Q118" s="1"/>
      <c r="R118" s="1"/>
      <c r="S118" s="1"/>
      <c r="T118" s="1"/>
      <c r="U118" s="1"/>
      <c r="V118" s="1"/>
      <c r="W118" s="1"/>
    </row>
    <row r="119" spans="1:23" s="238" customFormat="1" ht="13.5" customHeight="1">
      <c r="A119" s="399">
        <v>50</v>
      </c>
      <c r="B119" s="418"/>
      <c r="C119" s="401" t="s">
        <v>208</v>
      </c>
      <c r="D119" s="399"/>
      <c r="E119" s="395">
        <v>0</v>
      </c>
      <c r="F119" s="395">
        <v>0</v>
      </c>
      <c r="G119" s="395">
        <v>0</v>
      </c>
      <c r="H119" s="395">
        <v>0</v>
      </c>
      <c r="I119" s="1"/>
      <c r="J119" s="1"/>
      <c r="K119" s="1"/>
      <c r="L119" s="1"/>
      <c r="M119" s="1"/>
      <c r="N119" s="1"/>
      <c r="O119" s="1"/>
      <c r="P119" s="1"/>
      <c r="Q119" s="1"/>
      <c r="R119" s="1"/>
      <c r="S119" s="1"/>
      <c r="T119" s="1"/>
      <c r="U119" s="1"/>
      <c r="V119" s="1"/>
      <c r="W119" s="1"/>
    </row>
    <row r="120" spans="1:23" s="238" customFormat="1" ht="13.5" customHeight="1">
      <c r="A120" s="399"/>
      <c r="B120" s="418"/>
      <c r="C120" s="401" t="s">
        <v>5200</v>
      </c>
      <c r="D120" s="399"/>
      <c r="E120" s="395">
        <v>0</v>
      </c>
      <c r="F120" s="395">
        <v>0</v>
      </c>
      <c r="G120" s="395">
        <v>0</v>
      </c>
      <c r="H120" s="395">
        <v>0</v>
      </c>
      <c r="I120" s="1"/>
      <c r="J120" s="1"/>
      <c r="K120" s="1"/>
      <c r="L120" s="1"/>
      <c r="M120" s="1"/>
      <c r="N120" s="1"/>
      <c r="O120" s="1"/>
      <c r="P120" s="1"/>
      <c r="Q120" s="1"/>
      <c r="R120" s="1"/>
      <c r="S120" s="1"/>
      <c r="T120" s="1"/>
      <c r="U120" s="1"/>
      <c r="V120" s="1"/>
      <c r="W120" s="1"/>
    </row>
    <row r="121" spans="1:23" s="238" customFormat="1" ht="13.5" customHeight="1">
      <c r="A121" s="399"/>
      <c r="B121" s="418"/>
      <c r="C121" s="402" t="s">
        <v>5201</v>
      </c>
      <c r="D121" s="399"/>
      <c r="E121" s="395">
        <v>144</v>
      </c>
      <c r="F121" s="395">
        <v>0</v>
      </c>
      <c r="G121" s="395">
        <v>0</v>
      </c>
      <c r="H121" s="395">
        <v>0</v>
      </c>
      <c r="I121" s="1"/>
      <c r="J121" s="1"/>
      <c r="K121" s="1"/>
      <c r="L121" s="1"/>
      <c r="M121" s="1"/>
      <c r="N121" s="1"/>
      <c r="O121" s="1"/>
      <c r="P121" s="1"/>
      <c r="Q121" s="1"/>
      <c r="R121" s="1"/>
      <c r="S121" s="1"/>
      <c r="T121" s="1"/>
      <c r="U121" s="1"/>
      <c r="V121" s="1"/>
      <c r="W121" s="1"/>
    </row>
    <row r="122" spans="1:23" s="238" customFormat="1" ht="13.5" customHeight="1">
      <c r="A122" s="399"/>
      <c r="B122" s="418"/>
      <c r="C122" s="402" t="s">
        <v>5202</v>
      </c>
      <c r="D122" s="399"/>
      <c r="E122" s="395">
        <v>120</v>
      </c>
      <c r="F122" s="395">
        <v>0</v>
      </c>
      <c r="G122" s="395">
        <v>0</v>
      </c>
      <c r="H122" s="395">
        <v>0</v>
      </c>
      <c r="I122" s="1"/>
      <c r="J122" s="1"/>
      <c r="K122" s="1"/>
      <c r="L122" s="1"/>
      <c r="M122" s="1"/>
      <c r="N122" s="1"/>
      <c r="O122" s="1"/>
      <c r="P122" s="1"/>
      <c r="Q122" s="1"/>
      <c r="R122" s="1"/>
      <c r="S122" s="1"/>
      <c r="T122" s="1"/>
      <c r="U122" s="1"/>
      <c r="V122" s="1"/>
      <c r="W122" s="1"/>
    </row>
    <row r="123" spans="1:23" s="238" customFormat="1" ht="13.5" customHeight="1">
      <c r="A123" s="399"/>
      <c r="B123" s="418"/>
      <c r="C123" s="401" t="s">
        <v>5203</v>
      </c>
      <c r="D123" s="399"/>
      <c r="E123" s="395">
        <v>0</v>
      </c>
      <c r="F123" s="395">
        <v>0</v>
      </c>
      <c r="G123" s="395">
        <v>0</v>
      </c>
      <c r="H123" s="395">
        <v>0</v>
      </c>
      <c r="I123" s="1"/>
      <c r="J123" s="1"/>
      <c r="K123" s="1"/>
      <c r="L123" s="1"/>
      <c r="M123" s="1"/>
      <c r="N123" s="1"/>
      <c r="O123" s="1"/>
      <c r="P123" s="1"/>
      <c r="Q123" s="1"/>
      <c r="R123" s="1"/>
      <c r="S123" s="1"/>
      <c r="T123" s="1"/>
      <c r="U123" s="1"/>
      <c r="V123" s="1"/>
      <c r="W123" s="1"/>
    </row>
    <row r="124" spans="1:23" s="238" customFormat="1" ht="13.5" customHeight="1">
      <c r="A124" s="399"/>
      <c r="B124" s="418"/>
      <c r="C124" s="402" t="s">
        <v>5201</v>
      </c>
      <c r="D124" s="399"/>
      <c r="E124" s="395">
        <v>48</v>
      </c>
      <c r="F124" s="395">
        <v>0</v>
      </c>
      <c r="G124" s="395">
        <v>0</v>
      </c>
      <c r="H124" s="395">
        <v>0</v>
      </c>
      <c r="I124" s="1"/>
      <c r="J124" s="1"/>
      <c r="K124" s="1"/>
      <c r="L124" s="1"/>
      <c r="M124" s="1"/>
      <c r="N124" s="1"/>
      <c r="O124" s="1"/>
      <c r="P124" s="1"/>
      <c r="Q124" s="1"/>
      <c r="R124" s="1"/>
      <c r="S124" s="1"/>
      <c r="T124" s="1"/>
      <c r="U124" s="1"/>
      <c r="V124" s="1"/>
      <c r="W124" s="1"/>
    </row>
    <row r="125" spans="1:23" s="238" customFormat="1" ht="13.5" customHeight="1">
      <c r="A125" s="399"/>
      <c r="B125" s="418"/>
      <c r="C125" s="401" t="s">
        <v>5204</v>
      </c>
      <c r="D125" s="399"/>
      <c r="E125" s="395">
        <v>0</v>
      </c>
      <c r="F125" s="395">
        <v>0</v>
      </c>
      <c r="G125" s="395">
        <v>0</v>
      </c>
      <c r="H125" s="395">
        <v>0</v>
      </c>
      <c r="I125" s="1"/>
      <c r="J125" s="1"/>
      <c r="K125" s="1"/>
      <c r="L125" s="1"/>
      <c r="M125" s="1"/>
      <c r="N125" s="1"/>
      <c r="O125" s="1"/>
      <c r="P125" s="1"/>
      <c r="Q125" s="1"/>
      <c r="R125" s="1"/>
      <c r="S125" s="1"/>
      <c r="T125" s="1"/>
      <c r="U125" s="1"/>
      <c r="V125" s="1"/>
      <c r="W125" s="1"/>
    </row>
    <row r="126" spans="1:23" s="238" customFormat="1" ht="13.5" customHeight="1">
      <c r="A126" s="399"/>
      <c r="B126" s="418"/>
      <c r="C126" s="402" t="s">
        <v>5201</v>
      </c>
      <c r="D126" s="399"/>
      <c r="E126" s="395">
        <v>44</v>
      </c>
      <c r="F126" s="395">
        <v>0</v>
      </c>
      <c r="G126" s="395">
        <v>0</v>
      </c>
      <c r="H126" s="395">
        <v>0</v>
      </c>
      <c r="I126" s="1"/>
      <c r="J126" s="1"/>
      <c r="K126" s="1"/>
      <c r="L126" s="1"/>
      <c r="M126" s="1"/>
      <c r="N126" s="1"/>
      <c r="O126" s="1"/>
      <c r="P126" s="1"/>
      <c r="Q126" s="1"/>
      <c r="R126" s="1"/>
      <c r="S126" s="1"/>
      <c r="T126" s="1"/>
      <c r="U126" s="1"/>
      <c r="V126" s="1"/>
      <c r="W126" s="1"/>
    </row>
    <row r="127" spans="1:23" s="238" customFormat="1" ht="13.5" customHeight="1">
      <c r="A127" s="399">
        <v>2</v>
      </c>
      <c r="B127" s="1502" t="s">
        <v>5205</v>
      </c>
      <c r="C127" s="1503"/>
      <c r="D127" s="1504"/>
      <c r="E127" s="419">
        <v>0</v>
      </c>
      <c r="F127" s="395">
        <v>0</v>
      </c>
      <c r="G127" s="395">
        <v>0</v>
      </c>
      <c r="H127" s="395">
        <v>0</v>
      </c>
      <c r="I127" s="1"/>
      <c r="J127" s="1"/>
      <c r="K127" s="1"/>
      <c r="L127" s="1"/>
      <c r="M127" s="1"/>
      <c r="N127" s="1"/>
      <c r="O127" s="1"/>
      <c r="P127" s="1"/>
      <c r="Q127" s="1"/>
      <c r="R127" s="1"/>
      <c r="S127" s="1"/>
      <c r="T127" s="1"/>
      <c r="U127" s="1"/>
      <c r="V127" s="1"/>
      <c r="W127" s="1"/>
    </row>
    <row r="128" spans="1:23" s="238" customFormat="1" ht="13.5" customHeight="1">
      <c r="A128" s="1496">
        <v>1</v>
      </c>
      <c r="B128" s="1499" t="s">
        <v>5206</v>
      </c>
      <c r="C128" s="416" t="s">
        <v>5207</v>
      </c>
      <c r="D128" s="416" t="s">
        <v>5208</v>
      </c>
      <c r="E128" s="395">
        <v>364</v>
      </c>
      <c r="F128" s="395">
        <v>145.6</v>
      </c>
      <c r="G128" s="395">
        <v>109.2</v>
      </c>
      <c r="H128" s="395">
        <v>52.8</v>
      </c>
      <c r="I128" s="1"/>
      <c r="J128" s="1"/>
      <c r="K128" s="1"/>
      <c r="L128" s="1"/>
      <c r="M128" s="1"/>
      <c r="N128" s="1"/>
      <c r="O128" s="1"/>
      <c r="P128" s="1"/>
      <c r="Q128" s="1"/>
      <c r="R128" s="1"/>
      <c r="S128" s="1"/>
      <c r="T128" s="1"/>
      <c r="U128" s="1"/>
      <c r="V128" s="1"/>
      <c r="W128" s="1"/>
    </row>
    <row r="129" spans="1:23" s="238" customFormat="1" ht="13.5" customHeight="1">
      <c r="A129" s="1497"/>
      <c r="B129" s="1500"/>
      <c r="C129" s="416" t="s">
        <v>5208</v>
      </c>
      <c r="D129" s="416" t="s">
        <v>5209</v>
      </c>
      <c r="E129" s="395">
        <v>400</v>
      </c>
      <c r="F129" s="395">
        <v>160</v>
      </c>
      <c r="G129" s="395">
        <v>120</v>
      </c>
      <c r="H129" s="395">
        <v>52.8</v>
      </c>
      <c r="I129" s="1"/>
      <c r="J129" s="1"/>
      <c r="K129" s="1"/>
      <c r="L129" s="1"/>
      <c r="M129" s="1"/>
      <c r="N129" s="1"/>
      <c r="O129" s="1"/>
      <c r="P129" s="1"/>
      <c r="Q129" s="1"/>
      <c r="R129" s="1"/>
      <c r="S129" s="1"/>
      <c r="T129" s="1"/>
      <c r="U129" s="1"/>
      <c r="V129" s="1"/>
      <c r="W129" s="1"/>
    </row>
    <row r="130" spans="1:23" s="238" customFormat="1" ht="13.5" customHeight="1">
      <c r="A130" s="1497"/>
      <c r="B130" s="1500"/>
      <c r="C130" s="416" t="s">
        <v>5210</v>
      </c>
      <c r="D130" s="416" t="s">
        <v>3572</v>
      </c>
      <c r="E130" s="395">
        <v>540</v>
      </c>
      <c r="F130" s="395">
        <v>216</v>
      </c>
      <c r="G130" s="395">
        <v>162</v>
      </c>
      <c r="H130" s="395">
        <v>52.8</v>
      </c>
      <c r="I130" s="1"/>
      <c r="J130" s="1"/>
      <c r="K130" s="1"/>
      <c r="L130" s="1"/>
      <c r="M130" s="1"/>
      <c r="N130" s="1"/>
      <c r="O130" s="1"/>
      <c r="P130" s="1"/>
      <c r="Q130" s="1"/>
      <c r="R130" s="1"/>
      <c r="S130" s="1"/>
      <c r="T130" s="1"/>
      <c r="U130" s="1"/>
      <c r="V130" s="1"/>
      <c r="W130" s="1"/>
    </row>
    <row r="131" spans="1:23" s="238" customFormat="1" ht="13.5" customHeight="1">
      <c r="A131" s="1497"/>
      <c r="B131" s="1500"/>
      <c r="C131" s="416" t="s">
        <v>3572</v>
      </c>
      <c r="D131" s="416" t="s">
        <v>5211</v>
      </c>
      <c r="E131" s="395">
        <v>2800</v>
      </c>
      <c r="F131" s="395">
        <v>1120</v>
      </c>
      <c r="G131" s="395">
        <v>840</v>
      </c>
      <c r="H131" s="395">
        <v>364</v>
      </c>
      <c r="I131" s="1"/>
      <c r="J131" s="1"/>
      <c r="K131" s="1"/>
      <c r="L131" s="1"/>
      <c r="M131" s="1"/>
      <c r="N131" s="1"/>
      <c r="O131" s="1"/>
      <c r="P131" s="1"/>
      <c r="Q131" s="1"/>
      <c r="R131" s="1"/>
      <c r="S131" s="1"/>
      <c r="T131" s="1"/>
      <c r="U131" s="1"/>
      <c r="V131" s="1"/>
      <c r="W131" s="1"/>
    </row>
    <row r="132" spans="1:23" s="238" customFormat="1" ht="13.5" customHeight="1">
      <c r="A132" s="1497"/>
      <c r="B132" s="1500"/>
      <c r="C132" s="416" t="s">
        <v>5211</v>
      </c>
      <c r="D132" s="416" t="s">
        <v>5212</v>
      </c>
      <c r="E132" s="395">
        <v>1920</v>
      </c>
      <c r="F132" s="395">
        <v>768</v>
      </c>
      <c r="G132" s="395">
        <v>576</v>
      </c>
      <c r="H132" s="395">
        <v>52.8</v>
      </c>
      <c r="I132" s="1"/>
      <c r="J132" s="1"/>
      <c r="K132" s="1"/>
      <c r="L132" s="1"/>
      <c r="M132" s="1"/>
      <c r="N132" s="1"/>
      <c r="O132" s="1"/>
      <c r="P132" s="1"/>
      <c r="Q132" s="1"/>
      <c r="R132" s="1"/>
      <c r="S132" s="1"/>
      <c r="T132" s="1"/>
      <c r="U132" s="1"/>
      <c r="V132" s="1"/>
      <c r="W132" s="1"/>
    </row>
    <row r="133" spans="1:23" s="238" customFormat="1" ht="13.5" customHeight="1">
      <c r="A133" s="1497"/>
      <c r="B133" s="1500"/>
      <c r="C133" s="416" t="s">
        <v>5213</v>
      </c>
      <c r="D133" s="416" t="s">
        <v>5214</v>
      </c>
      <c r="E133" s="395">
        <v>1000</v>
      </c>
      <c r="F133" s="395">
        <v>400</v>
      </c>
      <c r="G133" s="395">
        <v>300</v>
      </c>
      <c r="H133" s="395">
        <v>48</v>
      </c>
      <c r="I133" s="1"/>
      <c r="J133" s="1"/>
      <c r="K133" s="1"/>
      <c r="L133" s="1"/>
      <c r="M133" s="1"/>
      <c r="N133" s="1"/>
      <c r="O133" s="1"/>
      <c r="P133" s="1"/>
      <c r="Q133" s="1"/>
      <c r="R133" s="1"/>
      <c r="S133" s="1"/>
      <c r="T133" s="1"/>
      <c r="U133" s="1"/>
      <c r="V133" s="1"/>
      <c r="W133" s="1"/>
    </row>
    <row r="134" spans="1:23" s="238" customFormat="1" ht="13.5" customHeight="1">
      <c r="A134" s="1498"/>
      <c r="B134" s="1501"/>
      <c r="C134" s="416" t="s">
        <v>5215</v>
      </c>
      <c r="D134" s="416" t="s">
        <v>5216</v>
      </c>
      <c r="E134" s="395">
        <v>232</v>
      </c>
      <c r="F134" s="395">
        <v>92.8</v>
      </c>
      <c r="G134" s="395">
        <v>69.599999999999994</v>
      </c>
      <c r="H134" s="395">
        <v>48</v>
      </c>
      <c r="I134" s="1"/>
      <c r="J134" s="1"/>
      <c r="K134" s="1"/>
      <c r="L134" s="1"/>
      <c r="M134" s="1"/>
      <c r="N134" s="1"/>
      <c r="O134" s="1"/>
      <c r="P134" s="1"/>
      <c r="Q134" s="1"/>
      <c r="R134" s="1"/>
      <c r="S134" s="1"/>
      <c r="T134" s="1"/>
      <c r="U134" s="1"/>
      <c r="V134" s="1"/>
      <c r="W134" s="1"/>
    </row>
    <row r="135" spans="1:23" s="238" customFormat="1" ht="13.5" customHeight="1">
      <c r="A135" s="417">
        <v>2</v>
      </c>
      <c r="B135" s="416" t="s">
        <v>5217</v>
      </c>
      <c r="C135" s="416" t="s">
        <v>5218</v>
      </c>
      <c r="D135" s="416" t="s">
        <v>5219</v>
      </c>
      <c r="E135" s="395">
        <v>128</v>
      </c>
      <c r="F135" s="395">
        <v>60</v>
      </c>
      <c r="G135" s="395">
        <v>54</v>
      </c>
      <c r="H135" s="395">
        <v>48</v>
      </c>
      <c r="I135" s="1"/>
      <c r="J135" s="1"/>
      <c r="K135" s="1"/>
      <c r="L135" s="1"/>
      <c r="M135" s="1"/>
      <c r="N135" s="1"/>
      <c r="O135" s="1"/>
      <c r="P135" s="1"/>
      <c r="Q135" s="1"/>
      <c r="R135" s="1"/>
      <c r="S135" s="1"/>
      <c r="T135" s="1"/>
      <c r="U135" s="1"/>
      <c r="V135" s="1"/>
      <c r="W135" s="1"/>
    </row>
    <row r="136" spans="1:23" s="238" customFormat="1" ht="13.5" customHeight="1">
      <c r="A136" s="417">
        <v>3</v>
      </c>
      <c r="B136" s="1505" t="s">
        <v>5220</v>
      </c>
      <c r="C136" s="1506"/>
      <c r="D136" s="1507"/>
      <c r="E136" s="395">
        <v>396</v>
      </c>
      <c r="F136" s="395">
        <v>158.4</v>
      </c>
      <c r="G136" s="395">
        <v>118.8</v>
      </c>
      <c r="H136" s="395">
        <v>52.8</v>
      </c>
      <c r="I136" s="1"/>
      <c r="J136" s="1"/>
      <c r="K136" s="1"/>
      <c r="L136" s="1"/>
      <c r="M136" s="1"/>
      <c r="N136" s="1"/>
      <c r="O136" s="1"/>
      <c r="P136" s="1"/>
      <c r="Q136" s="1"/>
      <c r="R136" s="1"/>
      <c r="S136" s="1"/>
      <c r="T136" s="1"/>
      <c r="U136" s="1"/>
      <c r="V136" s="1"/>
      <c r="W136" s="1"/>
    </row>
    <row r="137" spans="1:23" s="238" customFormat="1" ht="13.5" customHeight="1">
      <c r="A137" s="1493">
        <v>4</v>
      </c>
      <c r="B137" s="1493" t="s">
        <v>5221</v>
      </c>
      <c r="C137" s="416" t="s">
        <v>5222</v>
      </c>
      <c r="D137" s="416" t="s">
        <v>5223</v>
      </c>
      <c r="E137" s="395">
        <v>304</v>
      </c>
      <c r="F137" s="395">
        <v>121.6</v>
      </c>
      <c r="G137" s="395">
        <v>91.2</v>
      </c>
      <c r="H137" s="395">
        <v>52.8</v>
      </c>
      <c r="I137" s="1"/>
      <c r="J137" s="1"/>
      <c r="K137" s="1"/>
      <c r="L137" s="1"/>
      <c r="M137" s="1"/>
      <c r="N137" s="1"/>
      <c r="O137" s="1"/>
      <c r="P137" s="1"/>
      <c r="Q137" s="1"/>
      <c r="R137" s="1"/>
      <c r="S137" s="1"/>
      <c r="T137" s="1"/>
      <c r="U137" s="1"/>
      <c r="V137" s="1"/>
      <c r="W137" s="1"/>
    </row>
    <row r="138" spans="1:23" s="238" customFormat="1" ht="13.5" customHeight="1">
      <c r="A138" s="1494"/>
      <c r="B138" s="1494"/>
      <c r="C138" s="416" t="s">
        <v>5224</v>
      </c>
      <c r="D138" s="416" t="s">
        <v>5225</v>
      </c>
      <c r="E138" s="395">
        <v>228</v>
      </c>
      <c r="F138" s="395">
        <v>91.2</v>
      </c>
      <c r="G138" s="395">
        <v>68.400000000000006</v>
      </c>
      <c r="H138" s="395">
        <v>52.8</v>
      </c>
      <c r="I138" s="1"/>
      <c r="J138" s="1"/>
      <c r="K138" s="1"/>
      <c r="L138" s="1"/>
      <c r="M138" s="1"/>
      <c r="N138" s="1"/>
      <c r="O138" s="1"/>
      <c r="P138" s="1"/>
      <c r="Q138" s="1"/>
      <c r="R138" s="1"/>
      <c r="S138" s="1"/>
      <c r="T138" s="1"/>
      <c r="U138" s="1"/>
      <c r="V138" s="1"/>
      <c r="W138" s="1"/>
    </row>
    <row r="139" spans="1:23" s="238" customFormat="1" ht="13.5" customHeight="1">
      <c r="A139" s="1495"/>
      <c r="B139" s="1495"/>
      <c r="C139" s="416" t="s">
        <v>5225</v>
      </c>
      <c r="D139" s="416" t="s">
        <v>5226</v>
      </c>
      <c r="E139" s="395">
        <v>168</v>
      </c>
      <c r="F139" s="395">
        <v>67.2</v>
      </c>
      <c r="G139" s="395">
        <v>56</v>
      </c>
      <c r="H139" s="395">
        <v>52.8</v>
      </c>
      <c r="I139" s="1"/>
      <c r="J139" s="1"/>
      <c r="K139" s="1"/>
      <c r="L139" s="1"/>
      <c r="M139" s="1"/>
      <c r="N139" s="1"/>
      <c r="O139" s="1"/>
      <c r="P139" s="1"/>
      <c r="Q139" s="1"/>
      <c r="R139" s="1"/>
      <c r="S139" s="1"/>
      <c r="T139" s="1"/>
      <c r="U139" s="1"/>
      <c r="V139" s="1"/>
      <c r="W139" s="1"/>
    </row>
    <row r="140" spans="1:23" s="238" customFormat="1" ht="13.5" customHeight="1">
      <c r="A140" s="1493">
        <v>5</v>
      </c>
      <c r="B140" s="1493" t="s">
        <v>5227</v>
      </c>
      <c r="C140" s="416" t="s">
        <v>5228</v>
      </c>
      <c r="D140" s="416" t="s">
        <v>5229</v>
      </c>
      <c r="E140" s="395">
        <v>252</v>
      </c>
      <c r="F140" s="395">
        <v>100.8</v>
      </c>
      <c r="G140" s="395">
        <v>75.599999999999994</v>
      </c>
      <c r="H140" s="395">
        <v>52.8</v>
      </c>
      <c r="I140" s="1"/>
      <c r="J140" s="1"/>
      <c r="K140" s="1"/>
      <c r="L140" s="1"/>
      <c r="M140" s="1"/>
      <c r="N140" s="1"/>
      <c r="O140" s="1"/>
      <c r="P140" s="1"/>
      <c r="Q140" s="1"/>
      <c r="R140" s="1"/>
      <c r="S140" s="1"/>
      <c r="T140" s="1"/>
      <c r="U140" s="1"/>
      <c r="V140" s="1"/>
      <c r="W140" s="1"/>
    </row>
    <row r="141" spans="1:23" s="238" customFormat="1" ht="13.5" customHeight="1">
      <c r="A141" s="1494"/>
      <c r="B141" s="1494"/>
      <c r="C141" s="416" t="s">
        <v>5229</v>
      </c>
      <c r="D141" s="416" t="s">
        <v>5230</v>
      </c>
      <c r="E141" s="395">
        <v>180</v>
      </c>
      <c r="F141" s="395">
        <v>72</v>
      </c>
      <c r="G141" s="395">
        <v>56</v>
      </c>
      <c r="H141" s="395">
        <v>52.8</v>
      </c>
      <c r="I141" s="1"/>
      <c r="J141" s="1"/>
      <c r="K141" s="1"/>
      <c r="L141" s="1"/>
      <c r="M141" s="1"/>
      <c r="N141" s="1"/>
      <c r="O141" s="1"/>
      <c r="P141" s="1"/>
      <c r="Q141" s="1"/>
      <c r="R141" s="1"/>
      <c r="S141" s="1"/>
      <c r="T141" s="1"/>
      <c r="U141" s="1"/>
      <c r="V141" s="1"/>
      <c r="W141" s="1"/>
    </row>
    <row r="142" spans="1:23" s="238" customFormat="1" ht="13.5" customHeight="1">
      <c r="A142" s="1495"/>
      <c r="B142" s="1495"/>
      <c r="C142" s="416" t="s">
        <v>5230</v>
      </c>
      <c r="D142" s="416" t="s">
        <v>5231</v>
      </c>
      <c r="E142" s="395">
        <v>156</v>
      </c>
      <c r="F142" s="395">
        <v>62.4</v>
      </c>
      <c r="G142" s="395">
        <v>56</v>
      </c>
      <c r="H142" s="395">
        <v>52.8</v>
      </c>
      <c r="I142" s="1"/>
      <c r="J142" s="1"/>
      <c r="K142" s="1"/>
      <c r="L142" s="1"/>
      <c r="M142" s="1"/>
      <c r="N142" s="1"/>
      <c r="O142" s="1"/>
      <c r="P142" s="1"/>
      <c r="Q142" s="1"/>
      <c r="R142" s="1"/>
      <c r="S142" s="1"/>
      <c r="T142" s="1"/>
      <c r="U142" s="1"/>
      <c r="V142" s="1"/>
      <c r="W142" s="1"/>
    </row>
    <row r="143" spans="1:23" s="238" customFormat="1" ht="13.5" customHeight="1">
      <c r="A143" s="1493">
        <v>6</v>
      </c>
      <c r="B143" s="1493" t="s">
        <v>5232</v>
      </c>
      <c r="C143" s="416" t="s">
        <v>5233</v>
      </c>
      <c r="D143" s="416" t="s">
        <v>5234</v>
      </c>
      <c r="E143" s="395">
        <v>112</v>
      </c>
      <c r="F143" s="395">
        <v>64</v>
      </c>
      <c r="G143" s="395">
        <v>56</v>
      </c>
      <c r="H143" s="395">
        <v>44.8</v>
      </c>
      <c r="I143" s="1"/>
      <c r="J143" s="1"/>
      <c r="K143" s="1"/>
      <c r="L143" s="1"/>
      <c r="M143" s="1"/>
      <c r="N143" s="1"/>
      <c r="O143" s="1"/>
      <c r="P143" s="1"/>
      <c r="Q143" s="1"/>
      <c r="R143" s="1"/>
      <c r="S143" s="1"/>
      <c r="T143" s="1"/>
      <c r="U143" s="1"/>
      <c r="V143" s="1"/>
      <c r="W143" s="1"/>
    </row>
    <row r="144" spans="1:23" s="238" customFormat="1" ht="13.5" customHeight="1">
      <c r="A144" s="1495"/>
      <c r="B144" s="1495"/>
      <c r="C144" s="416" t="s">
        <v>5234</v>
      </c>
      <c r="D144" s="416" t="s">
        <v>5235</v>
      </c>
      <c r="E144" s="395">
        <v>96</v>
      </c>
      <c r="F144" s="395">
        <v>64</v>
      </c>
      <c r="G144" s="395">
        <v>56</v>
      </c>
      <c r="H144" s="395">
        <v>52.8</v>
      </c>
      <c r="I144" s="1"/>
      <c r="J144" s="1"/>
      <c r="K144" s="1"/>
      <c r="L144" s="1"/>
      <c r="M144" s="1"/>
      <c r="N144" s="1"/>
      <c r="O144" s="1"/>
      <c r="P144" s="1"/>
      <c r="Q144" s="1"/>
      <c r="R144" s="1"/>
      <c r="S144" s="1"/>
      <c r="T144" s="1"/>
      <c r="U144" s="1"/>
      <c r="V144" s="1"/>
      <c r="W144" s="1"/>
    </row>
    <row r="145" spans="1:23" s="238" customFormat="1" ht="13.5" customHeight="1">
      <c r="A145" s="1493">
        <v>7</v>
      </c>
      <c r="B145" s="1493" t="s">
        <v>5137</v>
      </c>
      <c r="C145" s="416" t="s">
        <v>5236</v>
      </c>
      <c r="D145" s="327" t="s">
        <v>5237</v>
      </c>
      <c r="E145" s="395">
        <v>88</v>
      </c>
      <c r="F145" s="395">
        <v>72</v>
      </c>
      <c r="G145" s="395">
        <v>56</v>
      </c>
      <c r="H145" s="395">
        <v>52.8</v>
      </c>
      <c r="I145" s="1"/>
      <c r="J145" s="1"/>
      <c r="K145" s="1"/>
      <c r="L145" s="1"/>
      <c r="M145" s="1"/>
      <c r="N145" s="1"/>
      <c r="O145" s="1"/>
      <c r="P145" s="1"/>
      <c r="Q145" s="1"/>
      <c r="R145" s="1"/>
      <c r="S145" s="1"/>
      <c r="T145" s="1"/>
      <c r="U145" s="1"/>
      <c r="V145" s="1"/>
      <c r="W145" s="1"/>
    </row>
    <row r="146" spans="1:23" s="238" customFormat="1" ht="13.5" customHeight="1">
      <c r="A146" s="1495"/>
      <c r="B146" s="1495"/>
      <c r="C146" s="327" t="s">
        <v>5237</v>
      </c>
      <c r="D146" s="416" t="s">
        <v>5238</v>
      </c>
      <c r="E146" s="395">
        <v>72</v>
      </c>
      <c r="F146" s="395">
        <v>43.2</v>
      </c>
      <c r="G146" s="395">
        <v>56</v>
      </c>
      <c r="H146" s="395">
        <v>52.8</v>
      </c>
      <c r="I146" s="1"/>
      <c r="J146" s="1"/>
      <c r="K146" s="1"/>
      <c r="L146" s="1"/>
      <c r="M146" s="1"/>
      <c r="N146" s="1"/>
      <c r="O146" s="1"/>
      <c r="P146" s="1"/>
      <c r="Q146" s="1"/>
      <c r="R146" s="1"/>
      <c r="S146" s="1"/>
      <c r="T146" s="1"/>
      <c r="U146" s="1"/>
      <c r="V146" s="1"/>
      <c r="W146" s="1"/>
    </row>
    <row r="147" spans="1:23" s="238" customFormat="1" ht="13.5" customHeight="1">
      <c r="A147" s="1493">
        <v>8</v>
      </c>
      <c r="B147" s="1514" t="s">
        <v>5239</v>
      </c>
      <c r="C147" s="416" t="s">
        <v>4122</v>
      </c>
      <c r="D147" s="416" t="s">
        <v>5240</v>
      </c>
      <c r="E147" s="395">
        <v>124</v>
      </c>
      <c r="F147" s="395">
        <v>49.6</v>
      </c>
      <c r="G147" s="395">
        <v>62</v>
      </c>
      <c r="H147" s="395">
        <v>52.8</v>
      </c>
      <c r="I147" s="1"/>
      <c r="J147" s="1"/>
      <c r="K147" s="1"/>
      <c r="L147" s="1"/>
      <c r="M147" s="1"/>
      <c r="N147" s="1"/>
      <c r="O147" s="1"/>
      <c r="P147" s="1"/>
      <c r="Q147" s="1"/>
      <c r="R147" s="1"/>
      <c r="S147" s="1"/>
      <c r="T147" s="1"/>
      <c r="U147" s="1"/>
      <c r="V147" s="1"/>
      <c r="W147" s="1"/>
    </row>
    <row r="148" spans="1:23" s="238" customFormat="1" ht="13.5" customHeight="1">
      <c r="A148" s="1494"/>
      <c r="B148" s="1515"/>
      <c r="C148" s="416" t="s">
        <v>5241</v>
      </c>
      <c r="D148" s="416" t="s">
        <v>5242</v>
      </c>
      <c r="E148" s="395">
        <v>228</v>
      </c>
      <c r="F148" s="395">
        <v>91.2</v>
      </c>
      <c r="G148" s="395">
        <v>114</v>
      </c>
      <c r="H148" s="395">
        <v>52.8</v>
      </c>
      <c r="I148" s="1"/>
      <c r="J148" s="1"/>
      <c r="K148" s="1"/>
      <c r="L148" s="1"/>
      <c r="M148" s="1"/>
      <c r="N148" s="1"/>
      <c r="O148" s="1"/>
      <c r="P148" s="1"/>
      <c r="Q148" s="1"/>
      <c r="R148" s="1"/>
      <c r="S148" s="1"/>
      <c r="T148" s="1"/>
      <c r="U148" s="1"/>
      <c r="V148" s="1"/>
      <c r="W148" s="1"/>
    </row>
    <row r="149" spans="1:23" s="238" customFormat="1" ht="13.5" customHeight="1">
      <c r="A149" s="1494"/>
      <c r="B149" s="1515"/>
      <c r="C149" s="416" t="s">
        <v>5243</v>
      </c>
      <c r="D149" s="416" t="s">
        <v>5244</v>
      </c>
      <c r="E149" s="395">
        <v>124</v>
      </c>
      <c r="F149" s="395">
        <v>49.6</v>
      </c>
      <c r="G149" s="395">
        <v>62</v>
      </c>
      <c r="H149" s="395">
        <v>52.8</v>
      </c>
      <c r="I149" s="1"/>
      <c r="J149" s="1"/>
      <c r="K149" s="1"/>
      <c r="L149" s="1"/>
      <c r="M149" s="1"/>
      <c r="N149" s="1"/>
      <c r="O149" s="1"/>
      <c r="P149" s="1"/>
      <c r="Q149" s="1"/>
      <c r="R149" s="1"/>
      <c r="S149" s="1"/>
      <c r="T149" s="1"/>
      <c r="U149" s="1"/>
      <c r="V149" s="1"/>
      <c r="W149" s="1"/>
    </row>
    <row r="150" spans="1:23" s="238" customFormat="1" ht="13.5" customHeight="1">
      <c r="A150" s="1494"/>
      <c r="B150" s="1515"/>
      <c r="C150" s="416" t="s">
        <v>5245</v>
      </c>
      <c r="D150" s="416" t="s">
        <v>5246</v>
      </c>
      <c r="E150" s="395">
        <v>112</v>
      </c>
      <c r="F150" s="395">
        <v>67.2</v>
      </c>
      <c r="G150" s="395">
        <v>56</v>
      </c>
      <c r="H150" s="395">
        <v>52.8</v>
      </c>
      <c r="I150" s="1"/>
      <c r="J150" s="1"/>
      <c r="K150" s="1"/>
      <c r="L150" s="1"/>
      <c r="M150" s="1"/>
      <c r="N150" s="1"/>
      <c r="O150" s="1"/>
      <c r="P150" s="1"/>
      <c r="Q150" s="1"/>
      <c r="R150" s="1"/>
      <c r="S150" s="1"/>
      <c r="T150" s="1"/>
      <c r="U150" s="1"/>
      <c r="V150" s="1"/>
      <c r="W150" s="1"/>
    </row>
    <row r="151" spans="1:23" s="238" customFormat="1" ht="13.5" customHeight="1">
      <c r="A151" s="1494"/>
      <c r="B151" s="1515"/>
      <c r="C151" s="416" t="s">
        <v>5247</v>
      </c>
      <c r="D151" s="416" t="s">
        <v>5248</v>
      </c>
      <c r="E151" s="395">
        <v>80</v>
      </c>
      <c r="F151" s="395">
        <v>60</v>
      </c>
      <c r="G151" s="395">
        <v>56</v>
      </c>
      <c r="H151" s="395">
        <v>52.8</v>
      </c>
      <c r="I151" s="1"/>
      <c r="J151" s="1"/>
      <c r="K151" s="1"/>
      <c r="L151" s="1"/>
      <c r="M151" s="1"/>
      <c r="N151" s="1"/>
      <c r="O151" s="1"/>
      <c r="P151" s="1"/>
      <c r="Q151" s="1"/>
      <c r="R151" s="1"/>
      <c r="S151" s="1"/>
      <c r="T151" s="1"/>
      <c r="U151" s="1"/>
      <c r="V151" s="1"/>
      <c r="W151" s="1"/>
    </row>
    <row r="152" spans="1:23" s="238" customFormat="1" ht="13.5" customHeight="1">
      <c r="A152" s="1494"/>
      <c r="B152" s="1515"/>
      <c r="C152" s="416" t="s">
        <v>5249</v>
      </c>
      <c r="D152" s="416" t="s">
        <v>5250</v>
      </c>
      <c r="E152" s="395">
        <v>80</v>
      </c>
      <c r="F152" s="395">
        <v>60</v>
      </c>
      <c r="G152" s="395">
        <v>56</v>
      </c>
      <c r="H152" s="395">
        <v>52.8</v>
      </c>
      <c r="I152" s="1"/>
      <c r="J152" s="1"/>
      <c r="K152" s="1"/>
      <c r="L152" s="1"/>
      <c r="M152" s="1"/>
      <c r="N152" s="1"/>
      <c r="O152" s="1"/>
      <c r="P152" s="1"/>
      <c r="Q152" s="1"/>
      <c r="R152" s="1"/>
      <c r="S152" s="1"/>
      <c r="T152" s="1"/>
      <c r="U152" s="1"/>
      <c r="V152" s="1"/>
      <c r="W152" s="1"/>
    </row>
    <row r="153" spans="1:23" s="238" customFormat="1" ht="13.5" customHeight="1">
      <c r="A153" s="1494"/>
      <c r="B153" s="1515"/>
      <c r="C153" s="416" t="s">
        <v>5251</v>
      </c>
      <c r="D153" s="416" t="s">
        <v>5252</v>
      </c>
      <c r="E153" s="395">
        <v>88</v>
      </c>
      <c r="F153" s="395">
        <v>80</v>
      </c>
      <c r="G153" s="395">
        <v>60</v>
      </c>
      <c r="H153" s="395">
        <v>52.8</v>
      </c>
      <c r="I153" s="1"/>
      <c r="J153" s="1"/>
      <c r="K153" s="1"/>
      <c r="L153" s="1"/>
      <c r="M153" s="1"/>
      <c r="N153" s="1"/>
      <c r="O153" s="1"/>
      <c r="P153" s="1"/>
      <c r="Q153" s="1"/>
      <c r="R153" s="1"/>
      <c r="S153" s="1"/>
      <c r="T153" s="1"/>
      <c r="U153" s="1"/>
      <c r="V153" s="1"/>
      <c r="W153" s="1"/>
    </row>
    <row r="154" spans="1:23" s="238" customFormat="1" ht="13.5" customHeight="1">
      <c r="A154" s="1494"/>
      <c r="B154" s="1515"/>
      <c r="C154" s="416" t="s">
        <v>5253</v>
      </c>
      <c r="D154" s="416" t="s">
        <v>5254</v>
      </c>
      <c r="E154" s="395">
        <v>72</v>
      </c>
      <c r="F154" s="395">
        <v>60</v>
      </c>
      <c r="G154" s="395">
        <v>56</v>
      </c>
      <c r="H154" s="395">
        <v>52.8</v>
      </c>
      <c r="I154" s="1"/>
      <c r="J154" s="1"/>
      <c r="K154" s="1"/>
      <c r="L154" s="1"/>
      <c r="M154" s="1"/>
      <c r="N154" s="1"/>
      <c r="O154" s="1"/>
      <c r="P154" s="1"/>
      <c r="Q154" s="1"/>
      <c r="R154" s="1"/>
      <c r="S154" s="1"/>
      <c r="T154" s="1"/>
      <c r="U154" s="1"/>
      <c r="V154" s="1"/>
      <c r="W154" s="1"/>
    </row>
    <row r="155" spans="1:23" s="238" customFormat="1" ht="13.5" customHeight="1">
      <c r="A155" s="1495"/>
      <c r="B155" s="1516"/>
      <c r="C155" s="416" t="s">
        <v>5255</v>
      </c>
      <c r="D155" s="416" t="s">
        <v>5256</v>
      </c>
      <c r="E155" s="395">
        <v>72</v>
      </c>
      <c r="F155" s="395">
        <v>64</v>
      </c>
      <c r="G155" s="395">
        <v>56</v>
      </c>
      <c r="H155" s="395">
        <v>52.8</v>
      </c>
      <c r="I155" s="1"/>
      <c r="J155" s="1"/>
      <c r="K155" s="1"/>
      <c r="L155" s="1"/>
      <c r="M155" s="1"/>
      <c r="N155" s="1"/>
      <c r="O155" s="1"/>
      <c r="P155" s="1"/>
      <c r="Q155" s="1"/>
      <c r="R155" s="1"/>
      <c r="S155" s="1"/>
      <c r="T155" s="1"/>
      <c r="U155" s="1"/>
      <c r="V155" s="1"/>
      <c r="W155" s="1"/>
    </row>
    <row r="156" spans="1:23" s="238" customFormat="1" ht="13.5" customHeight="1">
      <c r="A156" s="417">
        <v>9</v>
      </c>
      <c r="B156" s="416" t="s">
        <v>5257</v>
      </c>
      <c r="C156" s="416" t="s">
        <v>5258</v>
      </c>
      <c r="D156" s="416"/>
      <c r="E156" s="395">
        <v>88</v>
      </c>
      <c r="F156" s="395">
        <v>64</v>
      </c>
      <c r="G156" s="395">
        <v>56</v>
      </c>
      <c r="H156" s="395">
        <v>52.8</v>
      </c>
      <c r="I156" s="1"/>
      <c r="J156" s="1"/>
      <c r="K156" s="1"/>
      <c r="L156" s="1"/>
      <c r="M156" s="1"/>
      <c r="N156" s="1"/>
      <c r="O156" s="1"/>
      <c r="P156" s="1"/>
      <c r="Q156" s="1"/>
      <c r="R156" s="1"/>
      <c r="S156" s="1"/>
      <c r="T156" s="1"/>
      <c r="U156" s="1"/>
      <c r="V156" s="1"/>
      <c r="W156" s="1"/>
    </row>
    <row r="157" spans="1:23" s="238" customFormat="1" ht="13.5" customHeight="1">
      <c r="A157" s="406">
        <v>10</v>
      </c>
      <c r="B157" s="406"/>
      <c r="C157" s="401" t="s">
        <v>208</v>
      </c>
      <c r="D157" s="416"/>
      <c r="E157" s="395">
        <v>0</v>
      </c>
      <c r="F157" s="395">
        <v>0</v>
      </c>
      <c r="G157" s="395">
        <v>0</v>
      </c>
      <c r="H157" s="395">
        <v>0</v>
      </c>
      <c r="I157" s="1"/>
      <c r="J157" s="1"/>
      <c r="K157" s="1"/>
      <c r="L157" s="1"/>
      <c r="M157" s="1"/>
      <c r="N157" s="1"/>
      <c r="O157" s="1"/>
      <c r="P157" s="1"/>
      <c r="Q157" s="1"/>
      <c r="R157" s="1"/>
      <c r="S157" s="1"/>
      <c r="T157" s="1"/>
      <c r="U157" s="1"/>
      <c r="V157" s="1"/>
      <c r="W157" s="1"/>
    </row>
    <row r="158" spans="1:23" s="238" customFormat="1" ht="13.5" customHeight="1">
      <c r="A158" s="406"/>
      <c r="B158" s="406"/>
      <c r="C158" s="401" t="s">
        <v>5259</v>
      </c>
      <c r="D158" s="416"/>
      <c r="E158" s="395">
        <v>0</v>
      </c>
      <c r="F158" s="395">
        <v>0</v>
      </c>
      <c r="G158" s="395">
        <v>0</v>
      </c>
      <c r="H158" s="395">
        <v>0</v>
      </c>
      <c r="I158" s="1"/>
      <c r="J158" s="1"/>
      <c r="K158" s="1"/>
      <c r="L158" s="1"/>
      <c r="M158" s="1"/>
      <c r="N158" s="1"/>
      <c r="O158" s="1"/>
      <c r="P158" s="1"/>
      <c r="Q158" s="1"/>
      <c r="R158" s="1"/>
      <c r="S158" s="1"/>
      <c r="T158" s="1"/>
      <c r="U158" s="1"/>
      <c r="V158" s="1"/>
      <c r="W158" s="1"/>
    </row>
    <row r="159" spans="1:23" s="238" customFormat="1" ht="13.5" customHeight="1">
      <c r="A159" s="406"/>
      <c r="B159" s="406"/>
      <c r="C159" s="402" t="s">
        <v>5201</v>
      </c>
      <c r="D159" s="416"/>
      <c r="E159" s="395">
        <v>54</v>
      </c>
      <c r="F159" s="395">
        <v>0</v>
      </c>
      <c r="G159" s="395">
        <v>0</v>
      </c>
      <c r="H159" s="395">
        <v>0</v>
      </c>
      <c r="I159" s="1"/>
      <c r="J159" s="1"/>
      <c r="K159" s="1"/>
      <c r="L159" s="1"/>
      <c r="M159" s="1"/>
      <c r="N159" s="1"/>
      <c r="O159" s="1"/>
      <c r="P159" s="1"/>
      <c r="Q159" s="1"/>
      <c r="R159" s="1"/>
      <c r="S159" s="1"/>
      <c r="T159" s="1"/>
      <c r="U159" s="1"/>
      <c r="V159" s="1"/>
      <c r="W159" s="1"/>
    </row>
    <row r="160" spans="1:23" s="238" customFormat="1" ht="13.5" customHeight="1">
      <c r="A160" s="406"/>
      <c r="B160" s="406"/>
      <c r="C160" s="401" t="s">
        <v>5260</v>
      </c>
      <c r="D160" s="416"/>
      <c r="E160" s="395">
        <v>0</v>
      </c>
      <c r="F160" s="395">
        <v>0</v>
      </c>
      <c r="G160" s="395">
        <v>0</v>
      </c>
      <c r="H160" s="395">
        <v>0</v>
      </c>
      <c r="I160" s="1"/>
      <c r="J160" s="1"/>
      <c r="K160" s="1"/>
      <c r="L160" s="1"/>
      <c r="M160" s="1"/>
      <c r="N160" s="1"/>
      <c r="O160" s="1"/>
      <c r="P160" s="1"/>
      <c r="Q160" s="1"/>
      <c r="R160" s="1"/>
      <c r="S160" s="1"/>
      <c r="T160" s="1"/>
      <c r="U160" s="1"/>
      <c r="V160" s="1"/>
      <c r="W160" s="1"/>
    </row>
    <row r="161" spans="1:23" s="238" customFormat="1" ht="13.5" customHeight="1">
      <c r="A161" s="406"/>
      <c r="B161" s="406"/>
      <c r="C161" s="402" t="s">
        <v>5201</v>
      </c>
      <c r="D161" s="416"/>
      <c r="E161" s="395">
        <v>48</v>
      </c>
      <c r="F161" s="395">
        <v>0</v>
      </c>
      <c r="G161" s="395">
        <v>0</v>
      </c>
      <c r="H161" s="395">
        <v>0</v>
      </c>
      <c r="I161" s="1"/>
      <c r="J161" s="1"/>
      <c r="K161" s="1"/>
      <c r="L161" s="1"/>
      <c r="M161" s="1"/>
      <c r="N161" s="1"/>
      <c r="O161" s="1"/>
      <c r="P161" s="1"/>
      <c r="Q161" s="1"/>
      <c r="R161" s="1"/>
      <c r="S161" s="1"/>
      <c r="T161" s="1"/>
      <c r="U161" s="1"/>
      <c r="V161" s="1"/>
      <c r="W161" s="1"/>
    </row>
    <row r="162" spans="1:23" s="238" customFormat="1" ht="13.5" customHeight="1">
      <c r="A162" s="406"/>
      <c r="B162" s="406"/>
      <c r="C162" s="401" t="s">
        <v>5261</v>
      </c>
      <c r="D162" s="416"/>
      <c r="E162" s="395">
        <v>0</v>
      </c>
      <c r="F162" s="395">
        <v>0</v>
      </c>
      <c r="G162" s="395">
        <v>0</v>
      </c>
      <c r="H162" s="395">
        <v>0</v>
      </c>
      <c r="I162" s="1"/>
      <c r="J162" s="1"/>
      <c r="K162" s="1"/>
      <c r="L162" s="1"/>
      <c r="M162" s="1"/>
      <c r="N162" s="1"/>
      <c r="O162" s="1"/>
      <c r="P162" s="1"/>
      <c r="Q162" s="1"/>
      <c r="R162" s="1"/>
      <c r="S162" s="1"/>
      <c r="T162" s="1"/>
      <c r="U162" s="1"/>
      <c r="V162" s="1"/>
      <c r="W162" s="1"/>
    </row>
    <row r="163" spans="1:23" s="238" customFormat="1" ht="13.5" customHeight="1">
      <c r="A163" s="406"/>
      <c r="B163" s="406"/>
      <c r="C163" s="402" t="s">
        <v>5201</v>
      </c>
      <c r="D163" s="416"/>
      <c r="E163" s="395">
        <v>44</v>
      </c>
      <c r="F163" s="395">
        <v>0</v>
      </c>
      <c r="G163" s="395">
        <v>0</v>
      </c>
      <c r="H163" s="395">
        <v>0</v>
      </c>
      <c r="I163" s="1"/>
      <c r="J163" s="1"/>
      <c r="K163" s="1"/>
      <c r="L163" s="1"/>
      <c r="M163" s="1"/>
      <c r="N163" s="1"/>
      <c r="O163" s="1"/>
      <c r="P163" s="1"/>
      <c r="Q163" s="1"/>
      <c r="R163" s="1"/>
      <c r="S163" s="1"/>
      <c r="T163" s="1"/>
      <c r="U163" s="1"/>
      <c r="V163" s="1"/>
      <c r="W163" s="1"/>
    </row>
    <row r="164" spans="1:23" s="238" customFormat="1" ht="13.5" customHeight="1">
      <c r="A164" s="420">
        <v>3</v>
      </c>
      <c r="B164" s="1505" t="s">
        <v>5262</v>
      </c>
      <c r="C164" s="1506"/>
      <c r="D164" s="1507"/>
      <c r="E164" s="395">
        <v>0</v>
      </c>
      <c r="F164" s="395">
        <v>0</v>
      </c>
      <c r="G164" s="395">
        <v>0</v>
      </c>
      <c r="H164" s="395">
        <v>0</v>
      </c>
      <c r="I164" s="1"/>
      <c r="J164" s="1"/>
      <c r="K164" s="1"/>
      <c r="L164" s="1"/>
      <c r="M164" s="1"/>
      <c r="N164" s="1"/>
      <c r="O164" s="1"/>
      <c r="P164" s="1"/>
      <c r="Q164" s="1"/>
      <c r="R164" s="1"/>
      <c r="S164" s="1"/>
      <c r="T164" s="1"/>
      <c r="U164" s="1"/>
      <c r="V164" s="1"/>
      <c r="W164" s="1"/>
    </row>
    <row r="165" spans="1:23" s="238" customFormat="1" ht="13.5" customHeight="1">
      <c r="A165" s="1496">
        <v>1</v>
      </c>
      <c r="B165" s="1499" t="s">
        <v>5263</v>
      </c>
      <c r="C165" s="421" t="s">
        <v>4122</v>
      </c>
      <c r="D165" s="421" t="s">
        <v>5264</v>
      </c>
      <c r="E165" s="395">
        <v>193.2</v>
      </c>
      <c r="F165" s="395">
        <v>144</v>
      </c>
      <c r="G165" s="395">
        <v>120</v>
      </c>
      <c r="H165" s="395">
        <v>48</v>
      </c>
      <c r="I165" s="1"/>
      <c r="J165" s="1"/>
      <c r="K165" s="1"/>
      <c r="L165" s="1"/>
      <c r="M165" s="1"/>
      <c r="N165" s="1"/>
      <c r="O165" s="1"/>
      <c r="P165" s="1"/>
      <c r="Q165" s="1"/>
      <c r="R165" s="1"/>
      <c r="S165" s="1"/>
      <c r="T165" s="1"/>
      <c r="U165" s="1"/>
      <c r="V165" s="1"/>
      <c r="W165" s="1"/>
    </row>
    <row r="166" spans="1:23" s="238" customFormat="1" ht="13.5" customHeight="1">
      <c r="A166" s="1497"/>
      <c r="B166" s="1500"/>
      <c r="C166" s="421" t="s">
        <v>5264</v>
      </c>
      <c r="D166" s="421" t="s">
        <v>5265</v>
      </c>
      <c r="E166" s="395">
        <v>300</v>
      </c>
      <c r="F166" s="395">
        <v>204</v>
      </c>
      <c r="G166" s="395">
        <v>170</v>
      </c>
      <c r="H166" s="395">
        <v>48</v>
      </c>
      <c r="I166" s="1"/>
      <c r="J166" s="1"/>
      <c r="K166" s="1"/>
      <c r="L166" s="1"/>
      <c r="M166" s="1"/>
      <c r="N166" s="1"/>
      <c r="O166" s="1"/>
      <c r="P166" s="1"/>
      <c r="Q166" s="1"/>
      <c r="R166" s="1"/>
      <c r="S166" s="1"/>
      <c r="T166" s="1"/>
      <c r="U166" s="1"/>
      <c r="V166" s="1"/>
      <c r="W166" s="1"/>
    </row>
    <row r="167" spans="1:23" s="238" customFormat="1" ht="13.5" customHeight="1">
      <c r="A167" s="1497"/>
      <c r="B167" s="1500"/>
      <c r="C167" s="421" t="s">
        <v>5265</v>
      </c>
      <c r="D167" s="421" t="s">
        <v>5266</v>
      </c>
      <c r="E167" s="395">
        <v>138</v>
      </c>
      <c r="F167" s="395">
        <v>120</v>
      </c>
      <c r="G167" s="395">
        <v>100</v>
      </c>
      <c r="H167" s="395">
        <v>44</v>
      </c>
      <c r="I167" s="1"/>
      <c r="J167" s="1"/>
      <c r="K167" s="1"/>
      <c r="L167" s="1"/>
      <c r="M167" s="1"/>
      <c r="N167" s="1"/>
      <c r="O167" s="1"/>
      <c r="P167" s="1"/>
      <c r="Q167" s="1"/>
      <c r="R167" s="1"/>
      <c r="S167" s="1"/>
      <c r="T167" s="1"/>
      <c r="U167" s="1"/>
      <c r="V167" s="1"/>
      <c r="W167" s="1"/>
    </row>
    <row r="168" spans="1:23" s="238" customFormat="1" ht="13.5" customHeight="1">
      <c r="A168" s="1497"/>
      <c r="B168" s="1500"/>
      <c r="C168" s="421" t="s">
        <v>5267</v>
      </c>
      <c r="D168" s="421" t="s">
        <v>5268</v>
      </c>
      <c r="E168" s="395">
        <v>120</v>
      </c>
      <c r="F168" s="395">
        <v>112.8</v>
      </c>
      <c r="G168" s="395">
        <v>94</v>
      </c>
      <c r="H168" s="395">
        <v>48</v>
      </c>
      <c r="I168" s="1"/>
      <c r="J168" s="1"/>
      <c r="K168" s="1"/>
      <c r="L168" s="1"/>
      <c r="M168" s="1"/>
      <c r="N168" s="1"/>
      <c r="O168" s="1"/>
      <c r="P168" s="1"/>
      <c r="Q168" s="1"/>
      <c r="R168" s="1"/>
      <c r="S168" s="1"/>
      <c r="T168" s="1"/>
      <c r="U168" s="1"/>
      <c r="V168" s="1"/>
      <c r="W168" s="1"/>
    </row>
    <row r="169" spans="1:23" s="238" customFormat="1" ht="13.5" customHeight="1">
      <c r="A169" s="1497"/>
      <c r="B169" s="1500"/>
      <c r="C169" s="421" t="s">
        <v>5268</v>
      </c>
      <c r="D169" s="421" t="s">
        <v>5269</v>
      </c>
      <c r="E169" s="395">
        <v>140</v>
      </c>
      <c r="F169" s="395">
        <v>108</v>
      </c>
      <c r="G169" s="395">
        <v>90</v>
      </c>
      <c r="H169" s="395">
        <v>72</v>
      </c>
      <c r="I169" s="1"/>
      <c r="J169" s="1"/>
      <c r="K169" s="1"/>
      <c r="L169" s="1"/>
      <c r="M169" s="1"/>
      <c r="N169" s="1"/>
      <c r="O169" s="1"/>
      <c r="P169" s="1"/>
      <c r="Q169" s="1"/>
      <c r="R169" s="1"/>
      <c r="S169" s="1"/>
      <c r="T169" s="1"/>
      <c r="U169" s="1"/>
      <c r="V169" s="1"/>
      <c r="W169" s="1"/>
    </row>
    <row r="170" spans="1:23" s="238" customFormat="1" ht="13.5" customHeight="1">
      <c r="A170" s="1498"/>
      <c r="B170" s="1501"/>
      <c r="C170" s="421" t="s">
        <v>5269</v>
      </c>
      <c r="D170" s="421" t="s">
        <v>5270</v>
      </c>
      <c r="E170" s="395">
        <v>180</v>
      </c>
      <c r="F170" s="395">
        <v>132</v>
      </c>
      <c r="G170" s="395">
        <v>110</v>
      </c>
      <c r="H170" s="395">
        <v>48</v>
      </c>
      <c r="I170" s="1"/>
      <c r="J170" s="1"/>
      <c r="K170" s="1"/>
      <c r="L170" s="1"/>
      <c r="M170" s="1"/>
      <c r="N170" s="1"/>
      <c r="O170" s="1"/>
      <c r="P170" s="1"/>
      <c r="Q170" s="1"/>
      <c r="R170" s="1"/>
      <c r="S170" s="1"/>
      <c r="T170" s="1"/>
      <c r="U170" s="1"/>
      <c r="V170" s="1"/>
      <c r="W170" s="1"/>
    </row>
    <row r="171" spans="1:23" s="238" customFormat="1" ht="13.5" customHeight="1">
      <c r="A171" s="1493">
        <v>2</v>
      </c>
      <c r="B171" s="1493" t="s">
        <v>5271</v>
      </c>
      <c r="C171" s="421" t="s">
        <v>5265</v>
      </c>
      <c r="D171" s="421" t="s">
        <v>5272</v>
      </c>
      <c r="E171" s="395">
        <v>128</v>
      </c>
      <c r="F171" s="395">
        <v>84</v>
      </c>
      <c r="G171" s="395">
        <v>70</v>
      </c>
      <c r="H171" s="395">
        <v>48</v>
      </c>
      <c r="I171" s="1"/>
      <c r="J171" s="1"/>
      <c r="K171" s="1"/>
      <c r="L171" s="1"/>
      <c r="M171" s="1"/>
      <c r="N171" s="1"/>
      <c r="O171" s="1"/>
      <c r="P171" s="1"/>
      <c r="Q171" s="1"/>
      <c r="R171" s="1"/>
      <c r="S171" s="1"/>
      <c r="T171" s="1"/>
      <c r="U171" s="1"/>
      <c r="V171" s="1"/>
      <c r="W171" s="1"/>
    </row>
    <row r="172" spans="1:23" s="238" customFormat="1" ht="13.5" customHeight="1">
      <c r="A172" s="1494"/>
      <c r="B172" s="1494"/>
      <c r="C172" s="421" t="s">
        <v>5272</v>
      </c>
      <c r="D172" s="421" t="s">
        <v>5273</v>
      </c>
      <c r="E172" s="395">
        <v>172</v>
      </c>
      <c r="F172" s="395">
        <v>153.6</v>
      </c>
      <c r="G172" s="395">
        <v>128</v>
      </c>
      <c r="H172" s="395">
        <v>48</v>
      </c>
      <c r="I172" s="1"/>
      <c r="J172" s="1"/>
      <c r="K172" s="1"/>
      <c r="L172" s="1"/>
      <c r="M172" s="1"/>
      <c r="N172" s="1"/>
      <c r="O172" s="1"/>
      <c r="P172" s="1"/>
      <c r="Q172" s="1"/>
      <c r="R172" s="1"/>
      <c r="S172" s="1"/>
      <c r="T172" s="1"/>
      <c r="U172" s="1"/>
      <c r="V172" s="1"/>
      <c r="W172" s="1"/>
    </row>
    <row r="173" spans="1:23" s="238" customFormat="1" ht="13.5" customHeight="1">
      <c r="A173" s="1494"/>
      <c r="B173" s="1494"/>
      <c r="C173" s="421" t="s">
        <v>5274</v>
      </c>
      <c r="D173" s="421" t="s">
        <v>5275</v>
      </c>
      <c r="E173" s="395">
        <v>280</v>
      </c>
      <c r="F173" s="395">
        <v>237.6</v>
      </c>
      <c r="G173" s="395">
        <v>198</v>
      </c>
      <c r="H173" s="395">
        <v>48</v>
      </c>
      <c r="I173" s="1"/>
      <c r="J173" s="1"/>
      <c r="K173" s="1"/>
      <c r="L173" s="1"/>
      <c r="M173" s="1"/>
      <c r="N173" s="1"/>
      <c r="O173" s="1"/>
      <c r="P173" s="1"/>
      <c r="Q173" s="1"/>
      <c r="R173" s="1"/>
      <c r="S173" s="1"/>
      <c r="T173" s="1"/>
      <c r="U173" s="1"/>
      <c r="V173" s="1"/>
      <c r="W173" s="1"/>
    </row>
    <row r="174" spans="1:23" s="238" customFormat="1" ht="13.5" customHeight="1">
      <c r="A174" s="1494"/>
      <c r="B174" s="1494"/>
      <c r="C174" s="421" t="s">
        <v>5276</v>
      </c>
      <c r="D174" s="421" t="s">
        <v>5277</v>
      </c>
      <c r="E174" s="395">
        <v>119.6</v>
      </c>
      <c r="F174" s="395">
        <v>91.2</v>
      </c>
      <c r="G174" s="395">
        <v>76</v>
      </c>
      <c r="H174" s="395">
        <v>44</v>
      </c>
      <c r="I174" s="1"/>
      <c r="J174" s="1"/>
      <c r="K174" s="1"/>
      <c r="L174" s="1"/>
      <c r="M174" s="1"/>
      <c r="N174" s="1"/>
      <c r="O174" s="1"/>
      <c r="P174" s="1"/>
      <c r="Q174" s="1"/>
      <c r="R174" s="1"/>
      <c r="S174" s="1"/>
      <c r="T174" s="1"/>
      <c r="U174" s="1"/>
      <c r="V174" s="1"/>
      <c r="W174" s="1"/>
    </row>
    <row r="175" spans="1:23" s="238" customFormat="1" ht="13.5" customHeight="1">
      <c r="A175" s="1494"/>
      <c r="B175" s="1494"/>
      <c r="C175" s="421" t="s">
        <v>5278</v>
      </c>
      <c r="D175" s="421" t="s">
        <v>5279</v>
      </c>
      <c r="E175" s="395">
        <v>60</v>
      </c>
      <c r="F175" s="395">
        <v>56</v>
      </c>
      <c r="G175" s="395">
        <v>48</v>
      </c>
      <c r="H175" s="395">
        <v>44</v>
      </c>
      <c r="I175" s="1"/>
      <c r="J175" s="1"/>
      <c r="K175" s="1"/>
      <c r="L175" s="1"/>
      <c r="M175" s="1"/>
      <c r="N175" s="1"/>
      <c r="O175" s="1"/>
      <c r="P175" s="1"/>
      <c r="Q175" s="1"/>
      <c r="R175" s="1"/>
      <c r="S175" s="1"/>
      <c r="T175" s="1"/>
      <c r="U175" s="1"/>
      <c r="V175" s="1"/>
      <c r="W175" s="1"/>
    </row>
    <row r="176" spans="1:23" s="238" customFormat="1" ht="13.5" customHeight="1">
      <c r="A176" s="1494"/>
      <c r="B176" s="1494"/>
      <c r="C176" s="421" t="s">
        <v>5280</v>
      </c>
      <c r="D176" s="421" t="s">
        <v>5281</v>
      </c>
      <c r="E176" s="395">
        <v>60</v>
      </c>
      <c r="F176" s="395">
        <v>56</v>
      </c>
      <c r="G176" s="395">
        <v>48</v>
      </c>
      <c r="H176" s="395">
        <v>44</v>
      </c>
      <c r="I176" s="1"/>
      <c r="J176" s="1"/>
      <c r="K176" s="1"/>
      <c r="L176" s="1"/>
      <c r="M176" s="1"/>
      <c r="N176" s="1"/>
      <c r="O176" s="1"/>
      <c r="P176" s="1"/>
      <c r="Q176" s="1"/>
      <c r="R176" s="1"/>
      <c r="S176" s="1"/>
      <c r="T176" s="1"/>
      <c r="U176" s="1"/>
      <c r="V176" s="1"/>
      <c r="W176" s="1"/>
    </row>
    <row r="177" spans="1:23" s="238" customFormat="1" ht="13.5" customHeight="1">
      <c r="A177" s="1495"/>
      <c r="B177" s="1495"/>
      <c r="C177" s="421" t="s">
        <v>5282</v>
      </c>
      <c r="D177" s="421" t="s">
        <v>5283</v>
      </c>
      <c r="E177" s="395">
        <v>60</v>
      </c>
      <c r="F177" s="395">
        <v>56</v>
      </c>
      <c r="G177" s="395">
        <v>48</v>
      </c>
      <c r="H177" s="395">
        <v>44</v>
      </c>
      <c r="I177" s="1"/>
      <c r="J177" s="1"/>
      <c r="K177" s="1"/>
      <c r="L177" s="1"/>
      <c r="M177" s="1"/>
      <c r="N177" s="1"/>
      <c r="O177" s="1"/>
      <c r="P177" s="1"/>
      <c r="Q177" s="1"/>
      <c r="R177" s="1"/>
      <c r="S177" s="1"/>
      <c r="T177" s="1"/>
      <c r="U177" s="1"/>
      <c r="V177" s="1"/>
      <c r="W177" s="1"/>
    </row>
    <row r="178" spans="1:23" s="238" customFormat="1" ht="13.5" customHeight="1">
      <c r="A178" s="417">
        <v>3</v>
      </c>
      <c r="B178" s="421" t="s">
        <v>5284</v>
      </c>
      <c r="C178" s="421" t="s">
        <v>5285</v>
      </c>
      <c r="D178" s="421" t="s">
        <v>5270</v>
      </c>
      <c r="E178" s="395">
        <v>136</v>
      </c>
      <c r="F178" s="395">
        <v>120</v>
      </c>
      <c r="G178" s="395">
        <v>100</v>
      </c>
      <c r="H178" s="395">
        <v>48</v>
      </c>
      <c r="I178" s="1"/>
      <c r="J178" s="1"/>
      <c r="K178" s="1"/>
      <c r="L178" s="1"/>
      <c r="M178" s="1"/>
      <c r="N178" s="1"/>
      <c r="O178" s="1"/>
      <c r="P178" s="1"/>
      <c r="Q178" s="1"/>
      <c r="R178" s="1"/>
      <c r="S178" s="1"/>
      <c r="T178" s="1"/>
      <c r="U178" s="1"/>
      <c r="V178" s="1"/>
      <c r="W178" s="1"/>
    </row>
    <row r="179" spans="1:23" s="238" customFormat="1" ht="13.5" customHeight="1">
      <c r="A179" s="417">
        <v>4</v>
      </c>
      <c r="B179" s="421" t="s">
        <v>5286</v>
      </c>
      <c r="C179" s="421" t="s">
        <v>5287</v>
      </c>
      <c r="D179" s="421" t="s">
        <v>5288</v>
      </c>
      <c r="E179" s="395">
        <v>100</v>
      </c>
      <c r="F179" s="395">
        <v>86.4</v>
      </c>
      <c r="G179" s="395">
        <v>72</v>
      </c>
      <c r="H179" s="395">
        <v>48</v>
      </c>
      <c r="I179" s="1"/>
      <c r="J179" s="1"/>
      <c r="K179" s="1"/>
      <c r="L179" s="1"/>
      <c r="M179" s="1"/>
      <c r="N179" s="1"/>
      <c r="O179" s="1"/>
      <c r="P179" s="1"/>
      <c r="Q179" s="1"/>
      <c r="R179" s="1"/>
      <c r="S179" s="1"/>
      <c r="T179" s="1"/>
      <c r="U179" s="1"/>
      <c r="V179" s="1"/>
      <c r="W179" s="1"/>
    </row>
    <row r="180" spans="1:23" s="238" customFormat="1" ht="13.5" customHeight="1">
      <c r="A180" s="1493">
        <v>5</v>
      </c>
      <c r="B180" s="1493" t="s">
        <v>5289</v>
      </c>
      <c r="C180" s="421" t="s">
        <v>5290</v>
      </c>
      <c r="D180" s="421" t="s">
        <v>5291</v>
      </c>
      <c r="E180" s="395">
        <v>72</v>
      </c>
      <c r="F180" s="395">
        <v>64.8</v>
      </c>
      <c r="G180" s="395">
        <v>54</v>
      </c>
      <c r="H180" s="395">
        <v>44</v>
      </c>
      <c r="I180" s="1"/>
      <c r="J180" s="1"/>
      <c r="K180" s="1"/>
      <c r="L180" s="1"/>
      <c r="M180" s="1"/>
      <c r="N180" s="1"/>
      <c r="O180" s="1"/>
      <c r="P180" s="1"/>
      <c r="Q180" s="1"/>
      <c r="R180" s="1"/>
      <c r="S180" s="1"/>
      <c r="T180" s="1"/>
      <c r="U180" s="1"/>
      <c r="V180" s="1"/>
      <c r="W180" s="1"/>
    </row>
    <row r="181" spans="1:23" s="238" customFormat="1" ht="13.5" customHeight="1">
      <c r="A181" s="1495"/>
      <c r="B181" s="1495"/>
      <c r="C181" s="421" t="s">
        <v>5292</v>
      </c>
      <c r="D181" s="421" t="s">
        <v>5293</v>
      </c>
      <c r="E181" s="395">
        <v>72</v>
      </c>
      <c r="F181" s="395">
        <v>64.8</v>
      </c>
      <c r="G181" s="395">
        <v>54</v>
      </c>
      <c r="H181" s="395">
        <v>44</v>
      </c>
      <c r="I181" s="1"/>
      <c r="J181" s="1"/>
      <c r="K181" s="1"/>
      <c r="L181" s="1"/>
      <c r="M181" s="1"/>
      <c r="N181" s="1"/>
      <c r="O181" s="1"/>
      <c r="P181" s="1"/>
      <c r="Q181" s="1"/>
      <c r="R181" s="1"/>
      <c r="S181" s="1"/>
      <c r="T181" s="1"/>
      <c r="U181" s="1"/>
      <c r="V181" s="1"/>
      <c r="W181" s="1"/>
    </row>
    <row r="182" spans="1:23" s="238" customFormat="1" ht="13.5" customHeight="1">
      <c r="A182" s="406">
        <v>6</v>
      </c>
      <c r="B182" s="406"/>
      <c r="C182" s="401" t="s">
        <v>208</v>
      </c>
      <c r="D182" s="416"/>
      <c r="E182" s="395">
        <v>0</v>
      </c>
      <c r="F182" s="422">
        <v>0</v>
      </c>
      <c r="G182" s="422">
        <v>0</v>
      </c>
      <c r="H182" s="422">
        <v>0</v>
      </c>
      <c r="I182" s="1"/>
      <c r="J182" s="1"/>
      <c r="K182" s="1"/>
      <c r="L182" s="1"/>
      <c r="M182" s="1"/>
      <c r="N182" s="1"/>
      <c r="O182" s="1"/>
      <c r="P182" s="1"/>
      <c r="Q182" s="1"/>
      <c r="R182" s="1"/>
      <c r="S182" s="1"/>
    </row>
    <row r="183" spans="1:23" s="238" customFormat="1" ht="13.5" customHeight="1">
      <c r="A183" s="406"/>
      <c r="B183" s="406"/>
      <c r="C183" s="401" t="s">
        <v>5294</v>
      </c>
      <c r="D183" s="416"/>
      <c r="E183" s="395">
        <v>0</v>
      </c>
      <c r="F183" s="422">
        <v>0</v>
      </c>
      <c r="G183" s="422">
        <v>0</v>
      </c>
      <c r="H183" s="422">
        <v>0</v>
      </c>
      <c r="I183" s="1"/>
      <c r="J183" s="1"/>
      <c r="K183" s="1"/>
      <c r="L183" s="1"/>
      <c r="M183" s="1"/>
      <c r="N183" s="1"/>
      <c r="O183" s="1"/>
      <c r="P183" s="1"/>
      <c r="Q183" s="1"/>
      <c r="R183" s="1"/>
      <c r="S183" s="1"/>
    </row>
    <row r="184" spans="1:23" s="238" customFormat="1" ht="13.5" customHeight="1">
      <c r="A184" s="406"/>
      <c r="B184" s="406"/>
      <c r="C184" s="402" t="s">
        <v>5295</v>
      </c>
      <c r="D184" s="416"/>
      <c r="E184" s="395">
        <v>44</v>
      </c>
      <c r="F184" s="422">
        <v>0</v>
      </c>
      <c r="G184" s="422">
        <v>0</v>
      </c>
      <c r="H184" s="422">
        <v>0</v>
      </c>
      <c r="I184" s="1"/>
      <c r="J184" s="1"/>
      <c r="K184" s="1"/>
      <c r="L184" s="1"/>
      <c r="M184" s="1"/>
      <c r="N184" s="1"/>
      <c r="O184" s="1"/>
      <c r="P184" s="1"/>
      <c r="Q184" s="1"/>
      <c r="R184" s="1"/>
      <c r="S184" s="1"/>
    </row>
    <row r="185" spans="1:23" s="238" customFormat="1" ht="13.5" customHeight="1">
      <c r="A185" s="406"/>
      <c r="B185" s="406"/>
      <c r="C185" s="402" t="s">
        <v>5296</v>
      </c>
      <c r="D185" s="416"/>
      <c r="E185" s="395">
        <v>40</v>
      </c>
      <c r="F185" s="422">
        <v>0</v>
      </c>
      <c r="G185" s="422">
        <v>0</v>
      </c>
      <c r="H185" s="422">
        <v>0</v>
      </c>
      <c r="I185" s="1"/>
      <c r="J185" s="1"/>
      <c r="K185" s="1"/>
      <c r="L185" s="1"/>
      <c r="M185" s="1"/>
      <c r="N185" s="1"/>
      <c r="O185" s="1"/>
      <c r="P185" s="1"/>
      <c r="Q185" s="1"/>
      <c r="R185" s="1"/>
      <c r="S185" s="1"/>
    </row>
    <row r="186" spans="1:23" s="238" customFormat="1" ht="13.5" customHeight="1">
      <c r="A186" s="406"/>
      <c r="B186" s="406"/>
      <c r="C186" s="401" t="s">
        <v>5297</v>
      </c>
      <c r="D186" s="416"/>
      <c r="E186" s="395">
        <v>0</v>
      </c>
      <c r="F186" s="422">
        <v>0</v>
      </c>
      <c r="G186" s="422">
        <v>0</v>
      </c>
      <c r="H186" s="422">
        <v>0</v>
      </c>
      <c r="I186" s="1"/>
      <c r="J186" s="1"/>
      <c r="K186" s="1"/>
      <c r="L186" s="1"/>
      <c r="M186" s="1"/>
      <c r="N186" s="1"/>
      <c r="O186" s="1"/>
      <c r="P186" s="1"/>
      <c r="Q186" s="1"/>
      <c r="R186" s="1"/>
      <c r="S186" s="1"/>
    </row>
    <row r="187" spans="1:23" s="238" customFormat="1" ht="13.5" customHeight="1">
      <c r="A187" s="406"/>
      <c r="B187" s="406"/>
      <c r="C187" s="402" t="s">
        <v>5201</v>
      </c>
      <c r="D187" s="416"/>
      <c r="E187" s="395">
        <v>44</v>
      </c>
      <c r="F187" s="422">
        <v>0</v>
      </c>
      <c r="G187" s="422">
        <v>0</v>
      </c>
      <c r="H187" s="422">
        <v>0</v>
      </c>
      <c r="I187" s="1"/>
      <c r="J187" s="1"/>
      <c r="K187" s="1"/>
      <c r="L187" s="1"/>
      <c r="M187" s="1"/>
      <c r="N187" s="1"/>
      <c r="O187" s="1"/>
      <c r="P187" s="1"/>
      <c r="Q187" s="1"/>
      <c r="R187" s="1"/>
      <c r="S187" s="1"/>
    </row>
    <row r="188" spans="1:23" s="238" customFormat="1" ht="13.5" customHeight="1">
      <c r="A188" s="420">
        <v>4</v>
      </c>
      <c r="B188" s="1505" t="s">
        <v>5298</v>
      </c>
      <c r="C188" s="1506"/>
      <c r="D188" s="1507"/>
      <c r="E188" s="422">
        <v>0</v>
      </c>
      <c r="F188" s="422">
        <v>0</v>
      </c>
      <c r="G188" s="422">
        <v>0</v>
      </c>
      <c r="H188" s="422">
        <v>0</v>
      </c>
      <c r="I188" s="1"/>
      <c r="J188" s="1"/>
      <c r="K188" s="1"/>
      <c r="L188" s="1"/>
      <c r="M188" s="1"/>
      <c r="N188" s="1"/>
      <c r="O188" s="1"/>
      <c r="P188" s="1"/>
      <c r="Q188" s="1"/>
      <c r="R188" s="1"/>
      <c r="S188" s="1"/>
    </row>
    <row r="189" spans="1:23" s="238" customFormat="1" ht="13.5" customHeight="1">
      <c r="A189" s="1496">
        <v>1</v>
      </c>
      <c r="B189" s="1499" t="s">
        <v>5299</v>
      </c>
      <c r="C189" s="416" t="s">
        <v>5300</v>
      </c>
      <c r="D189" s="416" t="s">
        <v>5301</v>
      </c>
      <c r="E189" s="395">
        <v>52</v>
      </c>
      <c r="F189" s="395">
        <v>48</v>
      </c>
      <c r="G189" s="395">
        <v>44</v>
      </c>
      <c r="H189" s="395">
        <v>42</v>
      </c>
      <c r="I189" s="1"/>
      <c r="J189" s="1"/>
      <c r="K189" s="1"/>
      <c r="L189" s="1"/>
      <c r="M189" s="1"/>
      <c r="N189" s="1"/>
      <c r="O189" s="1"/>
      <c r="P189" s="1"/>
      <c r="Q189" s="1"/>
      <c r="R189" s="1"/>
      <c r="S189" s="1"/>
      <c r="T189" s="1"/>
      <c r="U189" s="1"/>
      <c r="V189" s="1"/>
      <c r="W189" s="1"/>
    </row>
    <row r="190" spans="1:23" s="238" customFormat="1" ht="13.5" customHeight="1">
      <c r="A190" s="1497"/>
      <c r="B190" s="1500"/>
      <c r="C190" s="416" t="s">
        <v>5302</v>
      </c>
      <c r="D190" s="416" t="s">
        <v>5303</v>
      </c>
      <c r="E190" s="395">
        <v>81.599999999999994</v>
      </c>
      <c r="F190" s="395">
        <v>64.8</v>
      </c>
      <c r="G190" s="395">
        <v>54</v>
      </c>
      <c r="H190" s="395">
        <v>43.2</v>
      </c>
      <c r="I190" s="1"/>
      <c r="J190" s="1"/>
      <c r="K190" s="1"/>
      <c r="L190" s="1"/>
      <c r="M190" s="1"/>
      <c r="N190" s="1"/>
      <c r="O190" s="1"/>
      <c r="P190" s="1"/>
      <c r="Q190" s="1"/>
      <c r="R190" s="1"/>
      <c r="S190" s="1"/>
      <c r="T190" s="1"/>
      <c r="U190" s="1"/>
      <c r="V190" s="1"/>
      <c r="W190" s="1"/>
    </row>
    <row r="191" spans="1:23" s="238" customFormat="1" ht="13.5" customHeight="1">
      <c r="A191" s="1497"/>
      <c r="B191" s="1500"/>
      <c r="C191" s="416" t="s">
        <v>5303</v>
      </c>
      <c r="D191" s="416" t="s">
        <v>5304</v>
      </c>
      <c r="E191" s="395">
        <v>105.6</v>
      </c>
      <c r="F191" s="395">
        <v>76.8</v>
      </c>
      <c r="G191" s="395">
        <v>64</v>
      </c>
      <c r="H191" s="395">
        <v>48</v>
      </c>
      <c r="I191" s="1"/>
      <c r="J191" s="1"/>
      <c r="K191" s="1"/>
      <c r="L191" s="1"/>
      <c r="M191" s="1"/>
      <c r="N191" s="1"/>
      <c r="O191" s="1"/>
      <c r="P191" s="1"/>
      <c r="Q191" s="1"/>
      <c r="R191" s="1"/>
      <c r="S191" s="1"/>
      <c r="T191" s="1"/>
      <c r="U191" s="1"/>
      <c r="V191" s="1"/>
      <c r="W191" s="1"/>
    </row>
    <row r="192" spans="1:23" s="238" customFormat="1" ht="13.5" customHeight="1">
      <c r="A192" s="1497"/>
      <c r="B192" s="1500"/>
      <c r="C192" s="416" t="s">
        <v>5304</v>
      </c>
      <c r="D192" s="416" t="s">
        <v>5305</v>
      </c>
      <c r="E192" s="395">
        <v>67.2</v>
      </c>
      <c r="F192" s="395">
        <v>48</v>
      </c>
      <c r="G192" s="395">
        <v>44</v>
      </c>
      <c r="H192" s="395">
        <v>42</v>
      </c>
      <c r="I192" s="1"/>
      <c r="J192" s="1"/>
      <c r="K192" s="1"/>
      <c r="L192" s="1"/>
      <c r="M192" s="1"/>
      <c r="N192" s="1"/>
      <c r="O192" s="1"/>
      <c r="P192" s="1"/>
      <c r="Q192" s="1"/>
      <c r="R192" s="1"/>
      <c r="S192" s="1"/>
      <c r="T192" s="1"/>
      <c r="U192" s="1"/>
      <c r="V192" s="1"/>
      <c r="W192" s="1"/>
    </row>
    <row r="193" spans="1:23" s="238" customFormat="1" ht="13.5" customHeight="1">
      <c r="A193" s="1497"/>
      <c r="B193" s="1500"/>
      <c r="C193" s="416" t="s">
        <v>5305</v>
      </c>
      <c r="D193" s="416" t="s">
        <v>5306</v>
      </c>
      <c r="E193" s="395">
        <v>62.4</v>
      </c>
      <c r="F193" s="395">
        <v>45.6</v>
      </c>
      <c r="G193" s="395">
        <v>44</v>
      </c>
      <c r="H193" s="395">
        <v>42</v>
      </c>
      <c r="I193" s="1"/>
      <c r="J193" s="1"/>
      <c r="K193" s="1"/>
      <c r="L193" s="1"/>
      <c r="M193" s="1"/>
      <c r="N193" s="1"/>
      <c r="O193" s="1"/>
      <c r="P193" s="1"/>
      <c r="Q193" s="1"/>
      <c r="R193" s="1"/>
      <c r="S193" s="1"/>
      <c r="T193" s="1"/>
      <c r="U193" s="1"/>
      <c r="V193" s="1"/>
      <c r="W193" s="1"/>
    </row>
    <row r="194" spans="1:23" s="238" customFormat="1" ht="13.5" customHeight="1">
      <c r="A194" s="1498"/>
      <c r="B194" s="1501"/>
      <c r="C194" s="416" t="s">
        <v>5307</v>
      </c>
      <c r="D194" s="416" t="s">
        <v>5308</v>
      </c>
      <c r="E194" s="395">
        <v>57.6</v>
      </c>
      <c r="F194" s="395">
        <v>48</v>
      </c>
      <c r="G194" s="395">
        <v>44</v>
      </c>
      <c r="H194" s="395">
        <v>42</v>
      </c>
      <c r="I194" s="1"/>
      <c r="J194" s="1"/>
      <c r="K194" s="1"/>
      <c r="L194" s="1"/>
      <c r="M194" s="1"/>
      <c r="N194" s="1"/>
      <c r="O194" s="1"/>
      <c r="P194" s="1"/>
      <c r="Q194" s="1"/>
      <c r="R194" s="1"/>
      <c r="S194" s="1"/>
      <c r="T194" s="1"/>
      <c r="U194" s="1"/>
      <c r="V194" s="1"/>
      <c r="W194" s="1"/>
    </row>
    <row r="195" spans="1:23" s="238" customFormat="1" ht="13.5" customHeight="1">
      <c r="A195" s="417">
        <v>2</v>
      </c>
      <c r="B195" s="1511" t="s">
        <v>5309</v>
      </c>
      <c r="C195" s="1512"/>
      <c r="D195" s="1513"/>
      <c r="E195" s="395">
        <v>81.599999999999994</v>
      </c>
      <c r="F195" s="395">
        <v>60</v>
      </c>
      <c r="G195" s="395">
        <v>50</v>
      </c>
      <c r="H195" s="395">
        <v>42</v>
      </c>
      <c r="I195" s="1"/>
      <c r="J195" s="1"/>
      <c r="K195" s="1"/>
      <c r="L195" s="1"/>
      <c r="M195" s="1"/>
      <c r="N195" s="1"/>
      <c r="O195" s="1"/>
      <c r="P195" s="1"/>
      <c r="Q195" s="1"/>
      <c r="R195" s="1"/>
      <c r="S195" s="1"/>
      <c r="T195" s="1"/>
      <c r="U195" s="1"/>
      <c r="V195" s="1"/>
      <c r="W195" s="1"/>
    </row>
    <row r="196" spans="1:23" s="238" customFormat="1" ht="13.5" customHeight="1">
      <c r="A196" s="417">
        <v>3</v>
      </c>
      <c r="B196" s="1511" t="s">
        <v>5310</v>
      </c>
      <c r="C196" s="1512"/>
      <c r="D196" s="1513"/>
      <c r="E196" s="395">
        <v>76.8</v>
      </c>
      <c r="F196" s="395">
        <v>84</v>
      </c>
      <c r="G196" s="395">
        <v>70</v>
      </c>
      <c r="H196" s="395">
        <v>48</v>
      </c>
      <c r="I196" s="1"/>
      <c r="J196" s="1"/>
      <c r="K196" s="1"/>
      <c r="L196" s="1"/>
      <c r="M196" s="1"/>
      <c r="N196" s="1"/>
      <c r="O196" s="1"/>
      <c r="P196" s="1"/>
      <c r="Q196" s="1"/>
      <c r="R196" s="1"/>
      <c r="S196" s="1"/>
      <c r="T196" s="1"/>
      <c r="U196" s="1"/>
      <c r="V196" s="1"/>
      <c r="W196" s="1"/>
    </row>
    <row r="197" spans="1:23" s="238" customFormat="1" ht="13.5" customHeight="1">
      <c r="A197" s="417">
        <v>4</v>
      </c>
      <c r="B197" s="416" t="s">
        <v>5286</v>
      </c>
      <c r="C197" s="416" t="s">
        <v>5311</v>
      </c>
      <c r="D197" s="416" t="s">
        <v>5312</v>
      </c>
      <c r="E197" s="395">
        <v>86.4</v>
      </c>
      <c r="F197" s="395">
        <v>60</v>
      </c>
      <c r="G197" s="395">
        <v>50</v>
      </c>
      <c r="H197" s="395">
        <v>42</v>
      </c>
      <c r="I197" s="1"/>
      <c r="J197" s="1"/>
      <c r="K197" s="1"/>
      <c r="L197" s="1"/>
      <c r="M197" s="1"/>
      <c r="N197" s="1"/>
      <c r="O197" s="1"/>
      <c r="P197" s="1"/>
      <c r="Q197" s="1"/>
      <c r="R197" s="1"/>
      <c r="S197" s="1"/>
      <c r="T197" s="1"/>
      <c r="U197" s="1"/>
      <c r="V197" s="1"/>
      <c r="W197" s="1"/>
    </row>
    <row r="198" spans="1:23" s="238" customFormat="1" ht="13.5" customHeight="1">
      <c r="A198" s="417">
        <v>5</v>
      </c>
      <c r="B198" s="416" t="s">
        <v>5313</v>
      </c>
      <c r="C198" s="416" t="s">
        <v>5312</v>
      </c>
      <c r="D198" s="416" t="s">
        <v>5314</v>
      </c>
      <c r="E198" s="395">
        <v>62.4</v>
      </c>
      <c r="F198" s="395">
        <v>60</v>
      </c>
      <c r="G198" s="395">
        <v>50</v>
      </c>
      <c r="H198" s="395">
        <v>42</v>
      </c>
      <c r="I198" s="1"/>
      <c r="J198" s="1"/>
      <c r="K198" s="1"/>
      <c r="L198" s="1"/>
      <c r="M198" s="1"/>
      <c r="N198" s="1"/>
      <c r="O198" s="1"/>
      <c r="P198" s="1"/>
      <c r="Q198" s="1"/>
      <c r="R198" s="1"/>
      <c r="S198" s="1"/>
      <c r="T198" s="1"/>
      <c r="U198" s="1"/>
      <c r="V198" s="1"/>
      <c r="W198" s="1"/>
    </row>
    <row r="199" spans="1:23" s="238" customFormat="1" ht="13.5" customHeight="1">
      <c r="A199" s="417">
        <v>6</v>
      </c>
      <c r="B199" s="417"/>
      <c r="C199" s="416" t="s">
        <v>5315</v>
      </c>
      <c r="D199" s="416"/>
      <c r="E199" s="395">
        <v>42</v>
      </c>
      <c r="F199" s="395">
        <v>0</v>
      </c>
      <c r="G199" s="395">
        <v>0</v>
      </c>
      <c r="H199" s="395">
        <v>0</v>
      </c>
      <c r="I199" s="1"/>
      <c r="J199" s="1"/>
      <c r="K199" s="1"/>
      <c r="L199" s="1"/>
      <c r="M199" s="1"/>
      <c r="N199" s="1"/>
      <c r="O199" s="1"/>
      <c r="P199" s="1"/>
      <c r="Q199" s="1"/>
      <c r="R199" s="1"/>
      <c r="S199" s="1"/>
      <c r="T199" s="1"/>
      <c r="U199" s="1"/>
      <c r="V199" s="1"/>
      <c r="W199" s="1"/>
    </row>
    <row r="200" spans="1:23" s="238" customFormat="1" ht="13.5" customHeight="1">
      <c r="A200" s="406">
        <v>7</v>
      </c>
      <c r="B200" s="406"/>
      <c r="C200" s="401" t="s">
        <v>208</v>
      </c>
      <c r="D200" s="416"/>
      <c r="E200" s="395">
        <v>0</v>
      </c>
      <c r="F200" s="395">
        <v>0</v>
      </c>
      <c r="G200" s="395">
        <v>0</v>
      </c>
      <c r="H200" s="395">
        <v>0</v>
      </c>
      <c r="I200" s="1"/>
      <c r="J200" s="1"/>
      <c r="K200" s="1"/>
      <c r="L200" s="1"/>
      <c r="M200" s="1"/>
      <c r="N200" s="1"/>
      <c r="O200" s="1"/>
      <c r="P200" s="1"/>
      <c r="Q200" s="1"/>
      <c r="R200" s="1"/>
      <c r="S200" s="1"/>
      <c r="T200" s="1"/>
      <c r="U200" s="1"/>
      <c r="V200" s="1"/>
      <c r="W200" s="1"/>
    </row>
    <row r="201" spans="1:23" s="238" customFormat="1" ht="13.5" customHeight="1">
      <c r="A201" s="406"/>
      <c r="B201" s="406"/>
      <c r="C201" s="402" t="s">
        <v>5201</v>
      </c>
      <c r="D201" s="416"/>
      <c r="E201" s="395">
        <v>42</v>
      </c>
      <c r="F201" s="395">
        <v>0</v>
      </c>
      <c r="G201" s="395">
        <v>0</v>
      </c>
      <c r="H201" s="395">
        <v>0</v>
      </c>
      <c r="I201" s="1"/>
      <c r="J201" s="1"/>
      <c r="K201" s="1"/>
      <c r="L201" s="1"/>
      <c r="M201" s="1"/>
      <c r="N201" s="1"/>
      <c r="O201" s="1"/>
      <c r="P201" s="1"/>
      <c r="Q201" s="1"/>
      <c r="R201" s="1"/>
      <c r="S201" s="1"/>
      <c r="T201" s="1"/>
      <c r="U201" s="1"/>
      <c r="V201" s="1"/>
      <c r="W201" s="1"/>
    </row>
    <row r="202" spans="1:23" s="238" customFormat="1" ht="13.5" customHeight="1">
      <c r="A202" s="420">
        <v>5</v>
      </c>
      <c r="B202" s="1505" t="s">
        <v>5316</v>
      </c>
      <c r="C202" s="1506"/>
      <c r="D202" s="1507"/>
      <c r="E202" s="395">
        <v>0</v>
      </c>
      <c r="F202" s="395">
        <v>0</v>
      </c>
      <c r="G202" s="395">
        <v>0</v>
      </c>
      <c r="H202" s="395">
        <v>0</v>
      </c>
      <c r="I202" s="1"/>
      <c r="J202" s="1"/>
      <c r="K202" s="1"/>
      <c r="L202" s="1"/>
      <c r="M202" s="1"/>
      <c r="N202" s="1"/>
      <c r="O202" s="1"/>
      <c r="P202" s="1"/>
      <c r="Q202" s="1"/>
      <c r="R202" s="1"/>
      <c r="S202" s="1"/>
      <c r="T202" s="1"/>
      <c r="U202" s="1"/>
      <c r="V202" s="1"/>
      <c r="W202" s="1"/>
    </row>
    <row r="203" spans="1:23" s="238" customFormat="1" ht="13.5" customHeight="1">
      <c r="A203" s="423">
        <v>1</v>
      </c>
      <c r="B203" s="424" t="s">
        <v>5317</v>
      </c>
      <c r="C203" s="412" t="s">
        <v>5318</v>
      </c>
      <c r="D203" s="412" t="s">
        <v>5319</v>
      </c>
      <c r="E203" s="395">
        <v>68</v>
      </c>
      <c r="F203" s="395">
        <v>48</v>
      </c>
      <c r="G203" s="395">
        <v>0</v>
      </c>
      <c r="H203" s="395">
        <v>0</v>
      </c>
      <c r="I203" s="1"/>
      <c r="J203" s="1"/>
      <c r="K203" s="1"/>
      <c r="L203" s="1"/>
      <c r="M203" s="1"/>
      <c r="N203" s="1"/>
      <c r="O203" s="1"/>
      <c r="P203" s="1"/>
      <c r="Q203" s="1"/>
      <c r="R203" s="1"/>
      <c r="S203" s="1"/>
      <c r="T203" s="1"/>
      <c r="U203" s="1"/>
      <c r="V203" s="1"/>
      <c r="W203" s="1"/>
    </row>
    <row r="204" spans="1:23" s="238" customFormat="1" ht="13.5" customHeight="1">
      <c r="A204" s="1344">
        <v>2</v>
      </c>
      <c r="B204" s="1508" t="s">
        <v>5320</v>
      </c>
      <c r="C204" s="412" t="s">
        <v>5321</v>
      </c>
      <c r="D204" s="412" t="s">
        <v>5322</v>
      </c>
      <c r="E204" s="395">
        <v>116</v>
      </c>
      <c r="F204" s="395">
        <v>48</v>
      </c>
      <c r="G204" s="395">
        <v>0</v>
      </c>
      <c r="H204" s="395">
        <v>0</v>
      </c>
      <c r="I204" s="1"/>
      <c r="J204" s="1"/>
      <c r="K204" s="1"/>
      <c r="L204" s="1"/>
      <c r="M204" s="1"/>
      <c r="N204" s="1"/>
      <c r="O204" s="1"/>
      <c r="P204" s="1"/>
      <c r="Q204" s="1"/>
      <c r="R204" s="1"/>
      <c r="S204" s="1"/>
      <c r="T204" s="1"/>
      <c r="U204" s="1"/>
      <c r="V204" s="1"/>
      <c r="W204" s="1"/>
    </row>
    <row r="205" spans="1:23" s="238" customFormat="1" ht="13.5" customHeight="1">
      <c r="A205" s="1345"/>
      <c r="B205" s="1509"/>
      <c r="C205" s="412" t="s">
        <v>5323</v>
      </c>
      <c r="D205" s="412" t="s">
        <v>5324</v>
      </c>
      <c r="E205" s="395">
        <v>104</v>
      </c>
      <c r="F205" s="395">
        <v>48</v>
      </c>
      <c r="G205" s="395">
        <v>0</v>
      </c>
      <c r="H205" s="395">
        <v>0</v>
      </c>
      <c r="I205" s="1"/>
      <c r="J205" s="1"/>
      <c r="K205" s="1"/>
      <c r="L205" s="1"/>
      <c r="M205" s="1"/>
      <c r="N205" s="1"/>
      <c r="O205" s="1"/>
      <c r="P205" s="1"/>
      <c r="Q205" s="1"/>
      <c r="R205" s="1"/>
      <c r="S205" s="1"/>
      <c r="T205" s="1"/>
      <c r="U205" s="1"/>
      <c r="V205" s="1"/>
      <c r="W205" s="1"/>
    </row>
    <row r="206" spans="1:23" s="238" customFormat="1" ht="13.5" customHeight="1">
      <c r="A206" s="1345"/>
      <c r="B206" s="1509"/>
      <c r="C206" s="412" t="s">
        <v>5323</v>
      </c>
      <c r="D206" s="412" t="s">
        <v>5325</v>
      </c>
      <c r="E206" s="395">
        <v>80</v>
      </c>
      <c r="F206" s="395">
        <v>48</v>
      </c>
      <c r="G206" s="395">
        <v>0</v>
      </c>
      <c r="H206" s="395">
        <v>0</v>
      </c>
      <c r="I206" s="1"/>
      <c r="J206" s="1"/>
      <c r="K206" s="1"/>
      <c r="L206" s="1"/>
      <c r="M206" s="1"/>
      <c r="N206" s="1"/>
      <c r="O206" s="1"/>
      <c r="P206" s="1"/>
      <c r="Q206" s="1"/>
      <c r="R206" s="1"/>
      <c r="S206" s="1"/>
      <c r="T206" s="1"/>
      <c r="U206" s="1"/>
      <c r="V206" s="1"/>
      <c r="W206" s="1"/>
    </row>
    <row r="207" spans="1:23" s="238" customFormat="1" ht="13.5" customHeight="1">
      <c r="A207" s="1345"/>
      <c r="B207" s="1509"/>
      <c r="C207" s="412" t="s">
        <v>5323</v>
      </c>
      <c r="D207" s="412" t="s">
        <v>5326</v>
      </c>
      <c r="E207" s="395">
        <v>72</v>
      </c>
      <c r="F207" s="395">
        <v>48</v>
      </c>
      <c r="G207" s="395">
        <v>0</v>
      </c>
      <c r="H207" s="395">
        <v>0</v>
      </c>
      <c r="I207" s="1"/>
      <c r="J207" s="1"/>
      <c r="K207" s="1"/>
      <c r="L207" s="1"/>
      <c r="M207" s="1"/>
      <c r="N207" s="1"/>
      <c r="O207" s="1"/>
      <c r="P207" s="1"/>
      <c r="Q207" s="1"/>
      <c r="R207" s="1"/>
      <c r="S207" s="1"/>
      <c r="T207" s="1"/>
      <c r="U207" s="1"/>
      <c r="V207" s="1"/>
      <c r="W207" s="1"/>
    </row>
    <row r="208" spans="1:23" s="238" customFormat="1" ht="13.5" customHeight="1">
      <c r="A208" s="1345"/>
      <c r="B208" s="1509"/>
      <c r="C208" s="412" t="s">
        <v>5327</v>
      </c>
      <c r="D208" s="412" t="s">
        <v>5328</v>
      </c>
      <c r="E208" s="395">
        <v>68</v>
      </c>
      <c r="F208" s="395">
        <v>48</v>
      </c>
      <c r="G208" s="395">
        <v>0</v>
      </c>
      <c r="H208" s="395">
        <v>0</v>
      </c>
      <c r="I208" s="1"/>
      <c r="J208" s="1"/>
      <c r="K208" s="1"/>
      <c r="L208" s="1"/>
      <c r="M208" s="1"/>
      <c r="N208" s="1"/>
      <c r="O208" s="1"/>
      <c r="P208" s="1"/>
      <c r="Q208" s="1"/>
      <c r="R208" s="1"/>
      <c r="S208" s="1"/>
      <c r="T208" s="1"/>
      <c r="U208" s="1"/>
      <c r="V208" s="1"/>
      <c r="W208" s="1"/>
    </row>
    <row r="209" spans="1:23" s="238" customFormat="1" ht="13.5" customHeight="1">
      <c r="A209" s="1345"/>
      <c r="B209" s="1509"/>
      <c r="C209" s="412" t="s">
        <v>5304</v>
      </c>
      <c r="D209" s="412" t="s">
        <v>5329</v>
      </c>
      <c r="E209" s="395">
        <v>52</v>
      </c>
      <c r="F209" s="395">
        <v>48</v>
      </c>
      <c r="G209" s="395">
        <v>0</v>
      </c>
      <c r="H209" s="395">
        <v>0</v>
      </c>
      <c r="I209" s="1"/>
      <c r="J209" s="1"/>
      <c r="K209" s="1"/>
      <c r="L209" s="1"/>
      <c r="M209" s="1"/>
      <c r="N209" s="1"/>
      <c r="O209" s="1"/>
      <c r="P209" s="1"/>
      <c r="Q209" s="1"/>
      <c r="R209" s="1"/>
      <c r="S209" s="1"/>
      <c r="T209" s="1"/>
      <c r="U209" s="1"/>
      <c r="V209" s="1"/>
      <c r="W209" s="1"/>
    </row>
    <row r="210" spans="1:23" s="238" customFormat="1" ht="13.5" customHeight="1">
      <c r="A210" s="1345"/>
      <c r="B210" s="1509"/>
      <c r="C210" s="412" t="s">
        <v>5304</v>
      </c>
      <c r="D210" s="412" t="s">
        <v>5330</v>
      </c>
      <c r="E210" s="395">
        <v>72</v>
      </c>
      <c r="F210" s="395">
        <v>48</v>
      </c>
      <c r="G210" s="395">
        <v>0</v>
      </c>
      <c r="H210" s="395">
        <v>0</v>
      </c>
      <c r="I210" s="1"/>
      <c r="J210" s="1"/>
      <c r="K210" s="1"/>
      <c r="L210" s="1"/>
      <c r="M210" s="1"/>
      <c r="N210" s="1"/>
      <c r="O210" s="1"/>
      <c r="P210" s="1"/>
      <c r="Q210" s="1"/>
      <c r="R210" s="1"/>
      <c r="S210" s="1"/>
      <c r="T210" s="1"/>
      <c r="U210" s="1"/>
      <c r="V210" s="1"/>
      <c r="W210" s="1"/>
    </row>
    <row r="211" spans="1:23" s="238" customFormat="1" ht="13.5" customHeight="1">
      <c r="A211" s="1345"/>
      <c r="B211" s="1509"/>
      <c r="C211" s="412" t="s">
        <v>5331</v>
      </c>
      <c r="D211" s="412" t="s">
        <v>5332</v>
      </c>
      <c r="E211" s="395">
        <v>64</v>
      </c>
      <c r="F211" s="395">
        <v>48</v>
      </c>
      <c r="G211" s="395">
        <v>0</v>
      </c>
      <c r="H211" s="395">
        <v>0</v>
      </c>
      <c r="I211" s="1"/>
      <c r="J211" s="1"/>
      <c r="K211" s="1"/>
      <c r="L211" s="1"/>
      <c r="M211" s="1"/>
      <c r="N211" s="1"/>
      <c r="O211" s="1"/>
      <c r="P211" s="1"/>
      <c r="Q211" s="1"/>
      <c r="R211" s="1"/>
      <c r="S211" s="1"/>
      <c r="T211" s="1"/>
      <c r="U211" s="1"/>
      <c r="V211" s="1"/>
      <c r="W211" s="1"/>
    </row>
    <row r="212" spans="1:23" s="238" customFormat="1" ht="13.5" customHeight="1">
      <c r="A212" s="1345"/>
      <c r="B212" s="1509"/>
      <c r="C212" s="412" t="s">
        <v>5329</v>
      </c>
      <c r="D212" s="412" t="s">
        <v>5333</v>
      </c>
      <c r="E212" s="395">
        <v>56</v>
      </c>
      <c r="F212" s="395">
        <v>48</v>
      </c>
      <c r="G212" s="395">
        <v>0</v>
      </c>
      <c r="H212" s="395">
        <v>0</v>
      </c>
      <c r="I212" s="1"/>
      <c r="J212" s="1"/>
      <c r="K212" s="1"/>
      <c r="L212" s="1"/>
      <c r="M212" s="1"/>
      <c r="N212" s="1"/>
      <c r="O212" s="1"/>
      <c r="P212" s="1"/>
      <c r="Q212" s="1"/>
      <c r="R212" s="1"/>
      <c r="S212" s="1"/>
      <c r="T212" s="1"/>
      <c r="U212" s="1"/>
      <c r="V212" s="1"/>
      <c r="W212" s="1"/>
    </row>
    <row r="213" spans="1:23" s="238" customFormat="1" ht="13.5" customHeight="1">
      <c r="A213" s="1345"/>
      <c r="B213" s="1509"/>
      <c r="C213" s="412" t="s">
        <v>5334</v>
      </c>
      <c r="D213" s="412" t="s">
        <v>5335</v>
      </c>
      <c r="E213" s="395">
        <v>64</v>
      </c>
      <c r="F213" s="395">
        <v>48</v>
      </c>
      <c r="G213" s="395">
        <v>0</v>
      </c>
      <c r="H213" s="395">
        <v>0</v>
      </c>
      <c r="I213" s="1"/>
      <c r="J213" s="1"/>
      <c r="K213" s="1"/>
      <c r="L213" s="1"/>
      <c r="M213" s="1"/>
      <c r="N213" s="1"/>
      <c r="O213" s="1"/>
      <c r="P213" s="1"/>
      <c r="Q213" s="1"/>
      <c r="R213" s="1"/>
      <c r="S213" s="1"/>
      <c r="T213" s="1"/>
      <c r="U213" s="1"/>
      <c r="V213" s="1"/>
      <c r="W213" s="1"/>
    </row>
    <row r="214" spans="1:23" s="238" customFormat="1" ht="13.5" customHeight="1">
      <c r="A214" s="1345"/>
      <c r="B214" s="1509"/>
      <c r="C214" s="412" t="s">
        <v>5336</v>
      </c>
      <c r="D214" s="412" t="s">
        <v>5129</v>
      </c>
      <c r="E214" s="395">
        <v>52</v>
      </c>
      <c r="F214" s="395">
        <v>48</v>
      </c>
      <c r="G214" s="395">
        <v>0</v>
      </c>
      <c r="H214" s="395">
        <v>0</v>
      </c>
      <c r="I214" s="1"/>
      <c r="J214" s="1"/>
      <c r="K214" s="1"/>
      <c r="L214" s="1"/>
      <c r="M214" s="1"/>
      <c r="N214" s="1"/>
      <c r="O214" s="1"/>
      <c r="P214" s="1"/>
      <c r="Q214" s="1"/>
      <c r="R214" s="1"/>
      <c r="S214" s="1"/>
      <c r="T214" s="1"/>
      <c r="U214" s="1"/>
      <c r="V214" s="1"/>
      <c r="W214" s="1"/>
    </row>
    <row r="215" spans="1:23" s="238" customFormat="1" ht="13.5" customHeight="1">
      <c r="A215" s="1345"/>
      <c r="B215" s="1509"/>
      <c r="C215" s="412" t="s">
        <v>5325</v>
      </c>
      <c r="D215" s="412" t="s">
        <v>5337</v>
      </c>
      <c r="E215" s="395">
        <v>52</v>
      </c>
      <c r="F215" s="395">
        <v>48</v>
      </c>
      <c r="G215" s="395">
        <v>0</v>
      </c>
      <c r="H215" s="395">
        <v>0</v>
      </c>
      <c r="I215" s="1"/>
      <c r="J215" s="1"/>
      <c r="K215" s="1"/>
      <c r="L215" s="1"/>
      <c r="M215" s="1"/>
      <c r="N215" s="1"/>
      <c r="O215" s="1"/>
      <c r="P215" s="1"/>
      <c r="Q215" s="1"/>
      <c r="R215" s="1"/>
      <c r="S215" s="1"/>
      <c r="T215" s="1"/>
      <c r="U215" s="1"/>
      <c r="V215" s="1"/>
      <c r="W215" s="1"/>
    </row>
    <row r="216" spans="1:23" s="238" customFormat="1" ht="13.5" customHeight="1">
      <c r="A216" s="1345"/>
      <c r="B216" s="1509"/>
      <c r="C216" s="412" t="s">
        <v>5338</v>
      </c>
      <c r="D216" s="412" t="s">
        <v>5339</v>
      </c>
      <c r="E216" s="395">
        <v>52</v>
      </c>
      <c r="F216" s="395">
        <v>48</v>
      </c>
      <c r="G216" s="395">
        <v>0</v>
      </c>
      <c r="H216" s="395">
        <v>0</v>
      </c>
      <c r="I216" s="1"/>
      <c r="J216" s="1"/>
      <c r="K216" s="1"/>
      <c r="L216" s="1"/>
      <c r="M216" s="1"/>
      <c r="N216" s="1"/>
      <c r="O216" s="1"/>
      <c r="P216" s="1"/>
      <c r="Q216" s="1"/>
      <c r="R216" s="1"/>
      <c r="S216" s="1"/>
      <c r="T216" s="1"/>
      <c r="U216" s="1"/>
      <c r="V216" s="1"/>
      <c r="W216" s="1"/>
    </row>
    <row r="217" spans="1:23" s="238" customFormat="1" ht="13.5" customHeight="1">
      <c r="A217" s="1345"/>
      <c r="B217" s="1509"/>
      <c r="C217" s="412" t="s">
        <v>5328</v>
      </c>
      <c r="D217" s="412" t="s">
        <v>5340</v>
      </c>
      <c r="E217" s="395">
        <v>52</v>
      </c>
      <c r="F217" s="395">
        <v>48</v>
      </c>
      <c r="G217" s="395">
        <v>0</v>
      </c>
      <c r="H217" s="395">
        <v>0</v>
      </c>
      <c r="I217" s="1"/>
      <c r="J217" s="1"/>
      <c r="K217" s="1"/>
      <c r="L217" s="1"/>
      <c r="M217" s="1"/>
      <c r="N217" s="1"/>
      <c r="O217" s="1"/>
      <c r="P217" s="1"/>
      <c r="Q217" s="1"/>
      <c r="R217" s="1"/>
      <c r="S217" s="1"/>
      <c r="T217" s="1"/>
      <c r="U217" s="1"/>
      <c r="V217" s="1"/>
      <c r="W217" s="1"/>
    </row>
    <row r="218" spans="1:23" s="238" customFormat="1" ht="13.5" customHeight="1">
      <c r="A218" s="1346"/>
      <c r="B218" s="1510"/>
      <c r="C218" s="412" t="s">
        <v>5341</v>
      </c>
      <c r="D218" s="412" t="s">
        <v>5342</v>
      </c>
      <c r="E218" s="395">
        <v>52</v>
      </c>
      <c r="F218" s="395">
        <v>48</v>
      </c>
      <c r="G218" s="395">
        <v>0</v>
      </c>
      <c r="H218" s="395">
        <v>0</v>
      </c>
      <c r="I218" s="1"/>
      <c r="J218" s="1"/>
      <c r="K218" s="1"/>
      <c r="L218" s="1"/>
      <c r="M218" s="1"/>
      <c r="N218" s="1"/>
      <c r="O218" s="1"/>
      <c r="P218" s="1"/>
      <c r="Q218" s="1"/>
      <c r="R218" s="1"/>
      <c r="S218" s="1"/>
      <c r="T218" s="1"/>
      <c r="U218" s="1"/>
      <c r="V218" s="1"/>
      <c r="W218" s="1"/>
    </row>
    <row r="219" spans="1:23" s="238" customFormat="1" ht="13.5" customHeight="1">
      <c r="A219" s="1344">
        <v>3</v>
      </c>
      <c r="B219" s="1508" t="s">
        <v>5271</v>
      </c>
      <c r="C219" s="412" t="s">
        <v>5343</v>
      </c>
      <c r="D219" s="412" t="s">
        <v>5304</v>
      </c>
      <c r="E219" s="395">
        <v>56</v>
      </c>
      <c r="F219" s="395">
        <v>48</v>
      </c>
      <c r="G219" s="395">
        <v>0</v>
      </c>
      <c r="H219" s="395">
        <v>0</v>
      </c>
      <c r="I219" s="1"/>
      <c r="J219" s="1"/>
      <c r="K219" s="1"/>
      <c r="L219" s="1"/>
      <c r="M219" s="1"/>
      <c r="N219" s="1"/>
      <c r="O219" s="1"/>
      <c r="P219" s="1"/>
      <c r="Q219" s="1"/>
      <c r="R219" s="1"/>
      <c r="S219" s="1"/>
      <c r="T219" s="1"/>
      <c r="U219" s="1"/>
      <c r="V219" s="1"/>
      <c r="W219" s="1"/>
    </row>
    <row r="220" spans="1:23" s="238" customFormat="1" ht="13.5" customHeight="1">
      <c r="A220" s="1345"/>
      <c r="B220" s="1509"/>
      <c r="C220" s="412" t="s">
        <v>5344</v>
      </c>
      <c r="D220" s="412" t="s">
        <v>5345</v>
      </c>
      <c r="E220" s="395">
        <v>60</v>
      </c>
      <c r="F220" s="395">
        <v>48</v>
      </c>
      <c r="G220" s="395">
        <v>0</v>
      </c>
      <c r="H220" s="395">
        <v>0</v>
      </c>
      <c r="I220" s="1"/>
      <c r="J220" s="1"/>
      <c r="K220" s="1"/>
      <c r="L220" s="1"/>
      <c r="M220" s="1"/>
      <c r="N220" s="1"/>
      <c r="O220" s="1"/>
      <c r="P220" s="1"/>
      <c r="Q220" s="1"/>
      <c r="R220" s="1"/>
      <c r="S220" s="1"/>
      <c r="T220" s="1"/>
      <c r="U220" s="1"/>
      <c r="V220" s="1"/>
      <c r="W220" s="1"/>
    </row>
    <row r="221" spans="1:23" s="238" customFormat="1" ht="13.5" customHeight="1">
      <c r="A221" s="1346"/>
      <c r="B221" s="1510"/>
      <c r="C221" s="412" t="s">
        <v>5346</v>
      </c>
      <c r="D221" s="412" t="s">
        <v>5347</v>
      </c>
      <c r="E221" s="395">
        <v>56</v>
      </c>
      <c r="F221" s="395">
        <v>48</v>
      </c>
      <c r="G221" s="395">
        <v>0</v>
      </c>
      <c r="H221" s="395">
        <v>0</v>
      </c>
      <c r="I221" s="1"/>
      <c r="J221" s="1"/>
      <c r="K221" s="1"/>
      <c r="L221" s="1"/>
      <c r="M221" s="1"/>
      <c r="N221" s="1"/>
      <c r="O221" s="1"/>
      <c r="P221" s="1"/>
      <c r="Q221" s="1"/>
      <c r="R221" s="1"/>
      <c r="S221" s="1"/>
      <c r="T221" s="1"/>
      <c r="U221" s="1"/>
      <c r="V221" s="1"/>
      <c r="W221" s="1"/>
    </row>
    <row r="222" spans="1:23" s="238" customFormat="1" ht="13.5" customHeight="1">
      <c r="A222" s="406">
        <v>4</v>
      </c>
      <c r="B222" s="406"/>
      <c r="C222" s="401" t="s">
        <v>208</v>
      </c>
      <c r="D222" s="416"/>
      <c r="E222" s="395">
        <v>0</v>
      </c>
      <c r="F222" s="395">
        <v>0</v>
      </c>
      <c r="G222" s="395">
        <v>0</v>
      </c>
      <c r="H222" s="395">
        <v>0</v>
      </c>
      <c r="I222" s="1"/>
      <c r="J222" s="1"/>
      <c r="K222" s="1"/>
      <c r="L222" s="1"/>
      <c r="M222" s="1"/>
      <c r="N222" s="1"/>
      <c r="O222" s="1"/>
      <c r="P222" s="1"/>
      <c r="Q222" s="1"/>
      <c r="R222" s="1"/>
      <c r="S222" s="1"/>
      <c r="T222" s="1"/>
      <c r="U222" s="1"/>
      <c r="V222" s="1"/>
      <c r="W222" s="1"/>
    </row>
    <row r="223" spans="1:23" s="238" customFormat="1" ht="13.5" customHeight="1">
      <c r="A223" s="406"/>
      <c r="B223" s="406"/>
      <c r="C223" s="402" t="s">
        <v>5348</v>
      </c>
      <c r="D223" s="416"/>
      <c r="E223" s="395">
        <v>48</v>
      </c>
      <c r="F223" s="395">
        <v>0</v>
      </c>
      <c r="G223" s="395">
        <v>0</v>
      </c>
      <c r="H223" s="395">
        <v>0</v>
      </c>
      <c r="I223" s="1"/>
      <c r="J223" s="1"/>
      <c r="K223" s="1"/>
      <c r="L223" s="1"/>
      <c r="M223" s="1"/>
      <c r="N223" s="1"/>
      <c r="O223" s="1"/>
      <c r="P223" s="1"/>
      <c r="Q223" s="1"/>
      <c r="R223" s="1"/>
      <c r="S223" s="1"/>
      <c r="T223" s="1"/>
      <c r="U223" s="1"/>
      <c r="V223" s="1"/>
      <c r="W223" s="1"/>
    </row>
    <row r="224" spans="1:23" s="324" customFormat="1" ht="17.25">
      <c r="A224" s="322">
        <v>6</v>
      </c>
      <c r="B224" s="323" t="s">
        <v>3030</v>
      </c>
      <c r="C224" s="322"/>
      <c r="D224" s="322"/>
      <c r="E224" s="383"/>
      <c r="F224" s="383"/>
      <c r="G224" s="383"/>
      <c r="H224" s="383"/>
    </row>
    <row r="225" spans="1:8" s="324" customFormat="1" ht="31.5">
      <c r="A225" s="1223">
        <v>1</v>
      </c>
      <c r="B225" s="1191" t="s">
        <v>566</v>
      </c>
      <c r="C225" s="325" t="s">
        <v>3031</v>
      </c>
      <c r="D225" s="325" t="s">
        <v>3032</v>
      </c>
      <c r="E225" s="384">
        <v>1932</v>
      </c>
      <c r="F225" s="384">
        <v>1313.6</v>
      </c>
      <c r="G225" s="384">
        <v>985.2</v>
      </c>
      <c r="H225" s="384">
        <v>618.4</v>
      </c>
    </row>
    <row r="226" spans="1:8" s="324" customFormat="1" ht="31.5">
      <c r="A226" s="1223"/>
      <c r="B226" s="1191"/>
      <c r="C226" s="325" t="s">
        <v>3033</v>
      </c>
      <c r="D226" s="325" t="s">
        <v>3034</v>
      </c>
      <c r="E226" s="384">
        <v>637.6</v>
      </c>
      <c r="F226" s="384">
        <v>433.6</v>
      </c>
      <c r="G226" s="384">
        <v>325.2</v>
      </c>
      <c r="H226" s="384">
        <v>204</v>
      </c>
    </row>
    <row r="227" spans="1:8" s="324" customFormat="1" ht="31.5">
      <c r="A227" s="1223"/>
      <c r="B227" s="1191"/>
      <c r="C227" s="325" t="s">
        <v>3032</v>
      </c>
      <c r="D227" s="325" t="s">
        <v>3035</v>
      </c>
      <c r="E227" s="384">
        <v>708.4</v>
      </c>
      <c r="F227" s="384">
        <v>481.6</v>
      </c>
      <c r="G227" s="384">
        <v>361.2</v>
      </c>
      <c r="H227" s="384">
        <v>226.8</v>
      </c>
    </row>
    <row r="228" spans="1:8" s="324" customFormat="1" ht="31.5">
      <c r="A228" s="1223"/>
      <c r="B228" s="1191"/>
      <c r="C228" s="325" t="s">
        <v>3035</v>
      </c>
      <c r="D228" s="325" t="s">
        <v>3036</v>
      </c>
      <c r="E228" s="384">
        <v>496</v>
      </c>
      <c r="F228" s="384">
        <v>337.2</v>
      </c>
      <c r="G228" s="384">
        <v>252.8</v>
      </c>
      <c r="H228" s="384">
        <v>158.80000000000001</v>
      </c>
    </row>
    <row r="229" spans="1:8" s="324" customFormat="1" ht="17.25">
      <c r="A229" s="1223"/>
      <c r="B229" s="1191"/>
      <c r="C229" s="325" t="s">
        <v>3037</v>
      </c>
      <c r="D229" s="325" t="s">
        <v>3038</v>
      </c>
      <c r="E229" s="384">
        <v>496</v>
      </c>
      <c r="F229" s="384">
        <v>337.2</v>
      </c>
      <c r="G229" s="384">
        <v>252.8</v>
      </c>
      <c r="H229" s="384">
        <v>158.80000000000001</v>
      </c>
    </row>
    <row r="230" spans="1:8" s="324" customFormat="1" ht="17.25">
      <c r="A230" s="1223"/>
      <c r="B230" s="1191"/>
      <c r="C230" s="325" t="s">
        <v>3039</v>
      </c>
      <c r="D230" s="325" t="s">
        <v>3035</v>
      </c>
      <c r="E230" s="384">
        <v>566.79999999999995</v>
      </c>
      <c r="F230" s="384">
        <v>385.2</v>
      </c>
      <c r="G230" s="384">
        <v>289.2</v>
      </c>
      <c r="H230" s="384">
        <v>181.2</v>
      </c>
    </row>
    <row r="231" spans="1:8" s="324" customFormat="1" ht="17.25">
      <c r="A231" s="1223"/>
      <c r="B231" s="1191"/>
      <c r="C231" s="325" t="s">
        <v>3040</v>
      </c>
      <c r="D231" s="325" t="s">
        <v>3041</v>
      </c>
      <c r="E231" s="384">
        <v>1700</v>
      </c>
      <c r="F231" s="384">
        <v>1156</v>
      </c>
      <c r="G231" s="384">
        <v>867.2</v>
      </c>
      <c r="H231" s="384">
        <v>544</v>
      </c>
    </row>
    <row r="232" spans="1:8" s="324" customFormat="1" ht="17.25">
      <c r="A232" s="1223"/>
      <c r="B232" s="1191"/>
      <c r="C232" s="325" t="s">
        <v>3041</v>
      </c>
      <c r="D232" s="325" t="s">
        <v>3042</v>
      </c>
      <c r="E232" s="384">
        <v>850</v>
      </c>
      <c r="F232" s="384">
        <v>578</v>
      </c>
      <c r="G232" s="384">
        <v>433.6</v>
      </c>
      <c r="H232" s="384">
        <v>272</v>
      </c>
    </row>
    <row r="233" spans="1:8" s="324" customFormat="1" ht="31.5">
      <c r="A233" s="1223"/>
      <c r="B233" s="1191"/>
      <c r="C233" s="325" t="s">
        <v>3042</v>
      </c>
      <c r="D233" s="325" t="s">
        <v>3043</v>
      </c>
      <c r="E233" s="384">
        <v>460.4</v>
      </c>
      <c r="F233" s="384">
        <v>313.2</v>
      </c>
      <c r="G233" s="384">
        <v>234.8</v>
      </c>
      <c r="H233" s="384">
        <v>147.19999999999999</v>
      </c>
    </row>
    <row r="234" spans="1:8" s="324" customFormat="1" ht="31.5">
      <c r="A234" s="1223"/>
      <c r="B234" s="1191"/>
      <c r="C234" s="325" t="s">
        <v>3043</v>
      </c>
      <c r="D234" s="325" t="s">
        <v>3044</v>
      </c>
      <c r="E234" s="384">
        <v>474.8</v>
      </c>
      <c r="F234" s="384">
        <v>322.8</v>
      </c>
      <c r="G234" s="384">
        <v>242</v>
      </c>
      <c r="H234" s="384">
        <v>152</v>
      </c>
    </row>
    <row r="235" spans="1:8" s="324" customFormat="1" ht="31.5">
      <c r="A235" s="1223"/>
      <c r="B235" s="1191"/>
      <c r="C235" s="325" t="s">
        <v>3044</v>
      </c>
      <c r="D235" s="325" t="s">
        <v>3045</v>
      </c>
      <c r="E235" s="384">
        <v>403.6</v>
      </c>
      <c r="F235" s="384">
        <v>274.39999999999998</v>
      </c>
      <c r="G235" s="384">
        <v>206</v>
      </c>
      <c r="H235" s="384">
        <v>129.19999999999999</v>
      </c>
    </row>
    <row r="236" spans="1:8" s="324" customFormat="1" ht="17.25">
      <c r="A236" s="1223"/>
      <c r="B236" s="1191"/>
      <c r="C236" s="325" t="s">
        <v>3042</v>
      </c>
      <c r="D236" s="325" t="s">
        <v>3046</v>
      </c>
      <c r="E236" s="384">
        <v>354.4</v>
      </c>
      <c r="F236" s="384">
        <v>240.8</v>
      </c>
      <c r="G236" s="384">
        <v>180.8</v>
      </c>
      <c r="H236" s="384">
        <v>113.2</v>
      </c>
    </row>
    <row r="237" spans="1:8" s="324" customFormat="1" ht="31.5">
      <c r="A237" s="1223"/>
      <c r="B237" s="1191"/>
      <c r="C237" s="325" t="s">
        <v>3046</v>
      </c>
      <c r="D237" s="325" t="s">
        <v>3047</v>
      </c>
      <c r="E237" s="384">
        <v>637.6</v>
      </c>
      <c r="F237" s="384">
        <v>433.6</v>
      </c>
      <c r="G237" s="384">
        <v>325.2</v>
      </c>
      <c r="H237" s="384">
        <v>204</v>
      </c>
    </row>
    <row r="238" spans="1:8" s="324" customFormat="1" ht="31.5">
      <c r="A238" s="1223"/>
      <c r="B238" s="1191"/>
      <c r="C238" s="325" t="s">
        <v>3047</v>
      </c>
      <c r="D238" s="325" t="s">
        <v>3048</v>
      </c>
      <c r="E238" s="384">
        <v>354.4</v>
      </c>
      <c r="F238" s="384">
        <v>240.8</v>
      </c>
      <c r="G238" s="384">
        <v>180.8</v>
      </c>
      <c r="H238" s="384">
        <v>113.2</v>
      </c>
    </row>
    <row r="239" spans="1:8" s="324" customFormat="1" ht="17.25">
      <c r="A239" s="326">
        <v>2</v>
      </c>
      <c r="B239" s="325" t="s">
        <v>3049</v>
      </c>
      <c r="C239" s="1191" t="s">
        <v>3050</v>
      </c>
      <c r="D239" s="1191"/>
      <c r="E239" s="384">
        <v>1204.4000000000001</v>
      </c>
      <c r="F239" s="384">
        <v>818.8</v>
      </c>
      <c r="G239" s="384">
        <v>614</v>
      </c>
      <c r="H239" s="384">
        <v>385.2</v>
      </c>
    </row>
    <row r="240" spans="1:8" s="324" customFormat="1" ht="17.25">
      <c r="A240" s="1223">
        <v>3</v>
      </c>
      <c r="B240" s="1191" t="s">
        <v>566</v>
      </c>
      <c r="C240" s="325" t="s">
        <v>3051</v>
      </c>
      <c r="D240" s="325" t="s">
        <v>3052</v>
      </c>
      <c r="E240" s="384">
        <v>340</v>
      </c>
      <c r="F240" s="384">
        <v>231.2</v>
      </c>
      <c r="G240" s="384">
        <v>173.6</v>
      </c>
      <c r="H240" s="384">
        <v>108.8</v>
      </c>
    </row>
    <row r="241" spans="1:8" s="324" customFormat="1" ht="17.25">
      <c r="A241" s="1223"/>
      <c r="B241" s="1191"/>
      <c r="C241" s="325" t="s">
        <v>3052</v>
      </c>
      <c r="D241" s="325" t="s">
        <v>3053</v>
      </c>
      <c r="E241" s="384">
        <v>566.79999999999995</v>
      </c>
      <c r="F241" s="384">
        <v>385.2</v>
      </c>
      <c r="G241" s="384">
        <v>289.2</v>
      </c>
      <c r="H241" s="384">
        <v>181.2</v>
      </c>
    </row>
    <row r="242" spans="1:8" s="324" customFormat="1" ht="17.25">
      <c r="A242" s="1223"/>
      <c r="B242" s="1191"/>
      <c r="C242" s="325" t="s">
        <v>3053</v>
      </c>
      <c r="D242" s="325" t="s">
        <v>3054</v>
      </c>
      <c r="E242" s="384">
        <v>354.4</v>
      </c>
      <c r="F242" s="384">
        <v>240.8</v>
      </c>
      <c r="G242" s="384">
        <v>180.8</v>
      </c>
      <c r="H242" s="384">
        <v>113.2</v>
      </c>
    </row>
    <row r="243" spans="1:8" s="324" customFormat="1" ht="27.75" customHeight="1">
      <c r="A243" s="326">
        <v>4</v>
      </c>
      <c r="B243" s="325" t="s">
        <v>566</v>
      </c>
      <c r="C243" s="325" t="s">
        <v>3055</v>
      </c>
      <c r="D243" s="325" t="s">
        <v>3056</v>
      </c>
      <c r="E243" s="384">
        <v>425.2</v>
      </c>
      <c r="F243" s="384">
        <v>289.2</v>
      </c>
      <c r="G243" s="384">
        <v>216.8</v>
      </c>
      <c r="H243" s="384">
        <v>136</v>
      </c>
    </row>
    <row r="244" spans="1:8" s="324" customFormat="1" ht="17.25">
      <c r="A244" s="326">
        <v>5</v>
      </c>
      <c r="B244" s="325" t="s">
        <v>209</v>
      </c>
      <c r="C244" s="325" t="s">
        <v>3057</v>
      </c>
      <c r="D244" s="325" t="s">
        <v>3058</v>
      </c>
      <c r="E244" s="384">
        <v>177.2</v>
      </c>
      <c r="F244" s="384">
        <v>120.4</v>
      </c>
      <c r="G244" s="384">
        <v>90.4</v>
      </c>
      <c r="H244" s="384">
        <v>56.8</v>
      </c>
    </row>
    <row r="245" spans="1:8" s="324" customFormat="1" ht="31.5">
      <c r="A245" s="1223">
        <v>6</v>
      </c>
      <c r="B245" s="325" t="s">
        <v>3059</v>
      </c>
      <c r="C245" s="325" t="s">
        <v>3060</v>
      </c>
      <c r="D245" s="325" t="s">
        <v>3061</v>
      </c>
      <c r="E245" s="384">
        <v>212.4</v>
      </c>
      <c r="F245" s="384">
        <v>144.4</v>
      </c>
      <c r="G245" s="384">
        <v>108.4</v>
      </c>
      <c r="H245" s="384">
        <v>68</v>
      </c>
    </row>
    <row r="246" spans="1:8" s="324" customFormat="1" ht="31.5">
      <c r="A246" s="1223"/>
      <c r="B246" s="325" t="s">
        <v>3062</v>
      </c>
      <c r="C246" s="325" t="s">
        <v>3060</v>
      </c>
      <c r="D246" s="325" t="s">
        <v>3063</v>
      </c>
      <c r="E246" s="384">
        <v>212.4</v>
      </c>
      <c r="F246" s="384">
        <v>144.4</v>
      </c>
      <c r="G246" s="384">
        <v>108.4</v>
      </c>
      <c r="H246" s="384">
        <v>68</v>
      </c>
    </row>
    <row r="247" spans="1:8" s="324" customFormat="1" ht="17.25">
      <c r="A247" s="1223"/>
      <c r="B247" s="325" t="s">
        <v>3064</v>
      </c>
      <c r="C247" s="325" t="s">
        <v>3065</v>
      </c>
      <c r="D247" s="325" t="s">
        <v>3066</v>
      </c>
      <c r="E247" s="384">
        <v>177.2</v>
      </c>
      <c r="F247" s="384">
        <v>120.4</v>
      </c>
      <c r="G247" s="384">
        <v>90.4</v>
      </c>
      <c r="H247" s="384">
        <v>56.8</v>
      </c>
    </row>
    <row r="248" spans="1:8" s="324" customFormat="1" ht="31.5">
      <c r="A248" s="1223"/>
      <c r="B248" s="325" t="s">
        <v>3067</v>
      </c>
      <c r="C248" s="325" t="s">
        <v>3065</v>
      </c>
      <c r="D248" s="325" t="s">
        <v>3068</v>
      </c>
      <c r="E248" s="384">
        <v>177.2</v>
      </c>
      <c r="F248" s="384">
        <v>120.4</v>
      </c>
      <c r="G248" s="384">
        <v>90.4</v>
      </c>
      <c r="H248" s="384">
        <v>56.8</v>
      </c>
    </row>
    <row r="249" spans="1:8" s="324" customFormat="1" ht="31.5">
      <c r="A249" s="1223">
        <v>7</v>
      </c>
      <c r="B249" s="1191" t="s">
        <v>566</v>
      </c>
      <c r="C249" s="325" t="s">
        <v>3051</v>
      </c>
      <c r="D249" s="325" t="s">
        <v>3069</v>
      </c>
      <c r="E249" s="384">
        <v>425.2</v>
      </c>
      <c r="F249" s="384">
        <v>289.2</v>
      </c>
      <c r="G249" s="384">
        <v>216.8</v>
      </c>
      <c r="H249" s="384">
        <v>136</v>
      </c>
    </row>
    <row r="250" spans="1:8" s="324" customFormat="1" ht="31.5">
      <c r="A250" s="1223"/>
      <c r="B250" s="1191"/>
      <c r="C250" s="325" t="s">
        <v>3069</v>
      </c>
      <c r="D250" s="325" t="s">
        <v>3070</v>
      </c>
      <c r="E250" s="384">
        <v>496</v>
      </c>
      <c r="F250" s="384">
        <v>337.2</v>
      </c>
      <c r="G250" s="384">
        <v>252.8</v>
      </c>
      <c r="H250" s="384">
        <v>158.80000000000001</v>
      </c>
    </row>
    <row r="251" spans="1:8" s="324" customFormat="1" ht="17.25">
      <c r="A251" s="1223"/>
      <c r="B251" s="1191"/>
      <c r="C251" s="325" t="s">
        <v>3070</v>
      </c>
      <c r="D251" s="325" t="s">
        <v>3038</v>
      </c>
      <c r="E251" s="384">
        <v>354.4</v>
      </c>
      <c r="F251" s="384">
        <v>240.8</v>
      </c>
      <c r="G251" s="384">
        <v>180.8</v>
      </c>
      <c r="H251" s="384">
        <v>113.2</v>
      </c>
    </row>
    <row r="252" spans="1:8" s="324" customFormat="1" ht="31.5">
      <c r="A252" s="1223"/>
      <c r="B252" s="1191"/>
      <c r="C252" s="325" t="s">
        <v>3071</v>
      </c>
      <c r="D252" s="325" t="s">
        <v>3072</v>
      </c>
      <c r="E252" s="384">
        <v>566.79999999999995</v>
      </c>
      <c r="F252" s="384">
        <v>385.2</v>
      </c>
      <c r="G252" s="384">
        <v>289.2</v>
      </c>
      <c r="H252" s="384">
        <v>181.2</v>
      </c>
    </row>
    <row r="253" spans="1:8" s="324" customFormat="1" ht="17.25">
      <c r="A253" s="1223"/>
      <c r="B253" s="1191"/>
      <c r="C253" s="325" t="s">
        <v>3072</v>
      </c>
      <c r="D253" s="325" t="s">
        <v>3073</v>
      </c>
      <c r="E253" s="384">
        <v>386.4</v>
      </c>
      <c r="F253" s="384">
        <v>262.8</v>
      </c>
      <c r="G253" s="384">
        <v>197.2</v>
      </c>
      <c r="H253" s="384">
        <v>123.6</v>
      </c>
    </row>
    <row r="254" spans="1:8" s="324" customFormat="1" ht="31.5">
      <c r="A254" s="1223"/>
      <c r="B254" s="1191"/>
      <c r="C254" s="325" t="s">
        <v>3073</v>
      </c>
      <c r="D254" s="325" t="s">
        <v>3074</v>
      </c>
      <c r="E254" s="384">
        <v>386.4</v>
      </c>
      <c r="F254" s="384">
        <v>262.8</v>
      </c>
      <c r="G254" s="384">
        <v>197.2</v>
      </c>
      <c r="H254" s="384">
        <v>123.6</v>
      </c>
    </row>
    <row r="255" spans="1:8" s="324" customFormat="1" ht="31.5">
      <c r="A255" s="1223"/>
      <c r="B255" s="1191"/>
      <c r="C255" s="325" t="s">
        <v>3075</v>
      </c>
      <c r="D255" s="325" t="s">
        <v>3076</v>
      </c>
      <c r="E255" s="384">
        <v>318.8</v>
      </c>
      <c r="F255" s="384">
        <v>216.8</v>
      </c>
      <c r="G255" s="384">
        <v>162.4</v>
      </c>
      <c r="H255" s="384">
        <v>102</v>
      </c>
    </row>
    <row r="256" spans="1:8" s="324" customFormat="1" ht="31.5">
      <c r="A256" s="1223"/>
      <c r="B256" s="1191"/>
      <c r="C256" s="325" t="s">
        <v>3076</v>
      </c>
      <c r="D256" s="325" t="s">
        <v>3077</v>
      </c>
      <c r="E256" s="384">
        <v>354.4</v>
      </c>
      <c r="F256" s="384">
        <v>240.8</v>
      </c>
      <c r="G256" s="384">
        <v>180.8</v>
      </c>
      <c r="H256" s="384">
        <v>113.2</v>
      </c>
    </row>
    <row r="257" spans="1:8" s="324" customFormat="1" ht="17.25">
      <c r="A257" s="1223"/>
      <c r="B257" s="1191"/>
      <c r="C257" s="325" t="s">
        <v>3077</v>
      </c>
      <c r="D257" s="325" t="s">
        <v>3045</v>
      </c>
      <c r="E257" s="384">
        <v>347.6</v>
      </c>
      <c r="F257" s="384">
        <v>236.4</v>
      </c>
      <c r="G257" s="384">
        <v>177.2</v>
      </c>
      <c r="H257" s="384">
        <v>111.2</v>
      </c>
    </row>
    <row r="258" spans="1:8" s="324" customFormat="1" ht="17.25">
      <c r="A258" s="1223">
        <v>8</v>
      </c>
      <c r="B258" s="1191" t="s">
        <v>209</v>
      </c>
      <c r="C258" s="325" t="s">
        <v>3065</v>
      </c>
      <c r="D258" s="325" t="s">
        <v>3078</v>
      </c>
      <c r="E258" s="384">
        <v>425.2</v>
      </c>
      <c r="F258" s="384">
        <v>289.2</v>
      </c>
      <c r="G258" s="384">
        <v>216.8</v>
      </c>
      <c r="H258" s="384">
        <v>136</v>
      </c>
    </row>
    <row r="259" spans="1:8" s="324" customFormat="1" ht="17.25">
      <c r="A259" s="1223"/>
      <c r="B259" s="1191"/>
      <c r="C259" s="325" t="s">
        <v>3078</v>
      </c>
      <c r="D259" s="325" t="s">
        <v>3079</v>
      </c>
      <c r="E259" s="384">
        <v>208.8</v>
      </c>
      <c r="F259" s="384">
        <v>142</v>
      </c>
      <c r="G259" s="384">
        <v>106.4</v>
      </c>
      <c r="H259" s="384">
        <v>66.8</v>
      </c>
    </row>
    <row r="260" spans="1:8" s="324" customFormat="1" ht="17.25">
      <c r="A260" s="1223"/>
      <c r="B260" s="1191"/>
      <c r="C260" s="325" t="s">
        <v>2694</v>
      </c>
      <c r="D260" s="325" t="s">
        <v>3080</v>
      </c>
      <c r="E260" s="384">
        <v>193.2</v>
      </c>
      <c r="F260" s="384">
        <v>131.19999999999999</v>
      </c>
      <c r="G260" s="384">
        <v>98.4</v>
      </c>
      <c r="H260" s="384">
        <v>62</v>
      </c>
    </row>
    <row r="261" spans="1:8" s="324" customFormat="1" ht="17.25">
      <c r="A261" s="1223"/>
      <c r="B261" s="1191"/>
      <c r="C261" s="325" t="s">
        <v>3081</v>
      </c>
      <c r="D261" s="325" t="s">
        <v>3082</v>
      </c>
      <c r="E261" s="384">
        <v>177.2</v>
      </c>
      <c r="F261" s="384">
        <v>120.4</v>
      </c>
      <c r="G261" s="384">
        <v>90.4</v>
      </c>
      <c r="H261" s="384">
        <v>56.8</v>
      </c>
    </row>
    <row r="262" spans="1:8" s="324" customFormat="1" ht="31.5">
      <c r="A262" s="1223"/>
      <c r="B262" s="1191"/>
      <c r="C262" s="325" t="s">
        <v>3083</v>
      </c>
      <c r="D262" s="325" t="s">
        <v>3084</v>
      </c>
      <c r="E262" s="384">
        <v>106.4</v>
      </c>
      <c r="F262" s="384">
        <v>72.400000000000006</v>
      </c>
      <c r="G262" s="384">
        <v>54</v>
      </c>
      <c r="H262" s="384">
        <v>0</v>
      </c>
    </row>
    <row r="263" spans="1:8" s="324" customFormat="1" ht="31.5">
      <c r="A263" s="326">
        <v>9</v>
      </c>
      <c r="B263" s="325" t="s">
        <v>3085</v>
      </c>
      <c r="C263" s="325"/>
      <c r="D263" s="325"/>
      <c r="E263" s="384">
        <v>156</v>
      </c>
      <c r="F263" s="384">
        <v>0</v>
      </c>
      <c r="G263" s="384">
        <v>0</v>
      </c>
      <c r="H263" s="384">
        <v>0</v>
      </c>
    </row>
    <row r="264" spans="1:8" s="324" customFormat="1" ht="24" customHeight="1">
      <c r="A264" s="326">
        <v>10</v>
      </c>
      <c r="B264" s="325" t="s">
        <v>3086</v>
      </c>
      <c r="C264" s="325"/>
      <c r="D264" s="325"/>
      <c r="E264" s="384">
        <v>106.4</v>
      </c>
      <c r="F264" s="384">
        <v>0</v>
      </c>
      <c r="G264" s="384">
        <v>0</v>
      </c>
      <c r="H264" s="384">
        <v>0</v>
      </c>
    </row>
    <row r="265" spans="1:8" s="324" customFormat="1" ht="31.5">
      <c r="A265" s="326">
        <v>11</v>
      </c>
      <c r="B265" s="325" t="s">
        <v>3087</v>
      </c>
      <c r="C265" s="325"/>
      <c r="D265" s="325"/>
      <c r="E265" s="384">
        <v>92</v>
      </c>
      <c r="F265" s="384">
        <v>0</v>
      </c>
      <c r="G265" s="384">
        <v>0</v>
      </c>
      <c r="H265" s="384">
        <v>0</v>
      </c>
    </row>
    <row r="266" spans="1:8" s="324" customFormat="1" ht="17.25">
      <c r="A266" s="322">
        <v>7</v>
      </c>
      <c r="B266" s="323" t="s">
        <v>3088</v>
      </c>
      <c r="C266" s="322"/>
      <c r="D266" s="322"/>
      <c r="E266" s="384">
        <v>0</v>
      </c>
      <c r="F266" s="384">
        <v>0</v>
      </c>
      <c r="G266" s="384">
        <v>0</v>
      </c>
      <c r="H266" s="384">
        <v>0</v>
      </c>
    </row>
    <row r="267" spans="1:8" s="324" customFormat="1" ht="31.5">
      <c r="A267" s="1193">
        <v>1</v>
      </c>
      <c r="B267" s="1200" t="s">
        <v>3089</v>
      </c>
      <c r="C267" s="327" t="s">
        <v>3090</v>
      </c>
      <c r="D267" s="327" t="s">
        <v>3091</v>
      </c>
      <c r="E267" s="384">
        <v>1456</v>
      </c>
      <c r="F267" s="384">
        <v>742.4</v>
      </c>
      <c r="G267" s="384">
        <v>553.20000000000005</v>
      </c>
      <c r="H267" s="384">
        <v>334.8</v>
      </c>
    </row>
    <row r="268" spans="1:8" s="324" customFormat="1" ht="31.5">
      <c r="A268" s="1193"/>
      <c r="B268" s="1200"/>
      <c r="C268" s="327" t="s">
        <v>3091</v>
      </c>
      <c r="D268" s="327" t="s">
        <v>3092</v>
      </c>
      <c r="E268" s="384">
        <v>2548</v>
      </c>
      <c r="F268" s="384">
        <v>1299.5999999999999</v>
      </c>
      <c r="G268" s="384">
        <v>968.4</v>
      </c>
      <c r="H268" s="384">
        <v>586</v>
      </c>
    </row>
    <row r="269" spans="1:8" s="324" customFormat="1" ht="31.5">
      <c r="A269" s="1193"/>
      <c r="B269" s="1200"/>
      <c r="C269" s="327" t="s">
        <v>3092</v>
      </c>
      <c r="D269" s="327" t="s">
        <v>3093</v>
      </c>
      <c r="E269" s="384">
        <v>2340</v>
      </c>
      <c r="F269" s="384">
        <v>1193.5999999999999</v>
      </c>
      <c r="G269" s="384">
        <v>889.2</v>
      </c>
      <c r="H269" s="384">
        <v>538.4</v>
      </c>
    </row>
    <row r="270" spans="1:8" s="324" customFormat="1" ht="31.5">
      <c r="A270" s="1193"/>
      <c r="B270" s="1200"/>
      <c r="C270" s="327" t="s">
        <v>3094</v>
      </c>
      <c r="D270" s="327" t="s">
        <v>3095</v>
      </c>
      <c r="E270" s="384">
        <v>2160</v>
      </c>
      <c r="F270" s="384">
        <v>1101.5999999999999</v>
      </c>
      <c r="G270" s="384">
        <v>820.8</v>
      </c>
      <c r="H270" s="384">
        <v>496.8</v>
      </c>
    </row>
    <row r="271" spans="1:8" s="324" customFormat="1" ht="31.5">
      <c r="A271" s="1193"/>
      <c r="B271" s="1200"/>
      <c r="C271" s="327" t="s">
        <v>3095</v>
      </c>
      <c r="D271" s="327" t="s">
        <v>3096</v>
      </c>
      <c r="E271" s="384">
        <v>1080</v>
      </c>
      <c r="F271" s="384">
        <v>550.79999999999995</v>
      </c>
      <c r="G271" s="384">
        <v>410.4</v>
      </c>
      <c r="H271" s="384">
        <v>248.4</v>
      </c>
    </row>
    <row r="272" spans="1:8" s="324" customFormat="1" ht="17.25">
      <c r="A272" s="1193"/>
      <c r="B272" s="1200"/>
      <c r="C272" s="327" t="s">
        <v>3096</v>
      </c>
      <c r="D272" s="327" t="s">
        <v>3097</v>
      </c>
      <c r="E272" s="384">
        <v>462</v>
      </c>
      <c r="F272" s="384">
        <v>235.6</v>
      </c>
      <c r="G272" s="384">
        <v>175.6</v>
      </c>
      <c r="H272" s="384">
        <v>106.4</v>
      </c>
    </row>
    <row r="273" spans="1:8" s="324" customFormat="1" ht="17.25">
      <c r="A273" s="1193"/>
      <c r="B273" s="1200"/>
      <c r="C273" s="327" t="s">
        <v>3097</v>
      </c>
      <c r="D273" s="327" t="s">
        <v>3098</v>
      </c>
      <c r="E273" s="384">
        <v>506</v>
      </c>
      <c r="F273" s="384">
        <v>258</v>
      </c>
      <c r="G273" s="384">
        <v>192.4</v>
      </c>
      <c r="H273" s="384">
        <v>116.4</v>
      </c>
    </row>
    <row r="274" spans="1:8" s="324" customFormat="1" ht="17.25">
      <c r="A274" s="1193">
        <v>2</v>
      </c>
      <c r="B274" s="1200" t="s">
        <v>3099</v>
      </c>
      <c r="C274" s="327" t="s">
        <v>3100</v>
      </c>
      <c r="D274" s="327" t="s">
        <v>3101</v>
      </c>
      <c r="E274" s="384">
        <v>780</v>
      </c>
      <c r="F274" s="384">
        <v>398</v>
      </c>
      <c r="G274" s="384">
        <v>296.39999999999998</v>
      </c>
      <c r="H274" s="384">
        <v>179.6</v>
      </c>
    </row>
    <row r="275" spans="1:8" s="324" customFormat="1" ht="17.25">
      <c r="A275" s="1193"/>
      <c r="B275" s="1200"/>
      <c r="C275" s="327" t="s">
        <v>3101</v>
      </c>
      <c r="D275" s="327" t="s">
        <v>3102</v>
      </c>
      <c r="E275" s="384">
        <v>561.6</v>
      </c>
      <c r="F275" s="384">
        <v>286.39999999999998</v>
      </c>
      <c r="G275" s="384">
        <v>213.6</v>
      </c>
      <c r="H275" s="384">
        <v>129.19999999999999</v>
      </c>
    </row>
    <row r="276" spans="1:8" s="324" customFormat="1" ht="31.5">
      <c r="A276" s="1193"/>
      <c r="B276" s="1200"/>
      <c r="C276" s="327" t="s">
        <v>3102</v>
      </c>
      <c r="D276" s="327" t="s">
        <v>3103</v>
      </c>
      <c r="E276" s="384">
        <v>360</v>
      </c>
      <c r="F276" s="384">
        <v>183.6</v>
      </c>
      <c r="G276" s="384">
        <v>136.80000000000001</v>
      </c>
      <c r="H276" s="384">
        <v>82.8</v>
      </c>
    </row>
    <row r="277" spans="1:8" s="324" customFormat="1" ht="31.5">
      <c r="A277" s="1193"/>
      <c r="B277" s="1200"/>
      <c r="C277" s="327" t="s">
        <v>3103</v>
      </c>
      <c r="D277" s="327" t="s">
        <v>3104</v>
      </c>
      <c r="E277" s="384">
        <v>288</v>
      </c>
      <c r="F277" s="384">
        <v>146.80000000000001</v>
      </c>
      <c r="G277" s="384">
        <v>109.6</v>
      </c>
      <c r="H277" s="384">
        <v>66.400000000000006</v>
      </c>
    </row>
    <row r="278" spans="1:8" s="324" customFormat="1" ht="31.5">
      <c r="A278" s="1193">
        <v>3</v>
      </c>
      <c r="B278" s="1192" t="s">
        <v>3105</v>
      </c>
      <c r="C278" s="327" t="s">
        <v>3106</v>
      </c>
      <c r="D278" s="327" t="s">
        <v>3107</v>
      </c>
      <c r="E278" s="384">
        <v>140</v>
      </c>
      <c r="F278" s="384">
        <v>71.599999999999994</v>
      </c>
      <c r="G278" s="384">
        <v>53.2</v>
      </c>
      <c r="H278" s="384">
        <v>32.4</v>
      </c>
    </row>
    <row r="279" spans="1:8" s="324" customFormat="1" ht="31.5">
      <c r="A279" s="1193"/>
      <c r="B279" s="1192"/>
      <c r="C279" s="327" t="s">
        <v>3107</v>
      </c>
      <c r="D279" s="327" t="s">
        <v>3108</v>
      </c>
      <c r="E279" s="384">
        <v>100</v>
      </c>
      <c r="F279" s="384">
        <v>51.2</v>
      </c>
      <c r="G279" s="384">
        <v>38</v>
      </c>
      <c r="H279" s="384">
        <v>23.2</v>
      </c>
    </row>
    <row r="280" spans="1:8" s="324" customFormat="1" ht="17.25" customHeight="1">
      <c r="A280" s="1193">
        <v>4</v>
      </c>
      <c r="B280" s="1192" t="s">
        <v>3109</v>
      </c>
      <c r="C280" s="327" t="s">
        <v>3110</v>
      </c>
      <c r="D280" s="327" t="s">
        <v>3111</v>
      </c>
      <c r="E280" s="384">
        <v>1400</v>
      </c>
      <c r="F280" s="384">
        <v>0</v>
      </c>
      <c r="G280" s="384">
        <v>0</v>
      </c>
      <c r="H280" s="384">
        <v>0</v>
      </c>
    </row>
    <row r="281" spans="1:8" s="324" customFormat="1" ht="17.25">
      <c r="A281" s="1193"/>
      <c r="B281" s="1192"/>
      <c r="C281" s="327" t="s">
        <v>3112</v>
      </c>
      <c r="D281" s="327" t="s">
        <v>3113</v>
      </c>
      <c r="E281" s="384">
        <v>1680</v>
      </c>
      <c r="F281" s="384">
        <v>0</v>
      </c>
      <c r="G281" s="384">
        <v>0</v>
      </c>
      <c r="H281" s="384">
        <v>0</v>
      </c>
    </row>
    <row r="282" spans="1:8" s="324" customFormat="1" ht="47.25">
      <c r="A282" s="328">
        <v>5</v>
      </c>
      <c r="B282" s="329" t="s">
        <v>3114</v>
      </c>
      <c r="C282" s="327" t="s">
        <v>3115</v>
      </c>
      <c r="D282" s="327" t="s">
        <v>3116</v>
      </c>
      <c r="E282" s="384">
        <v>1400</v>
      </c>
      <c r="F282" s="384">
        <v>0</v>
      </c>
      <c r="G282" s="384">
        <v>0</v>
      </c>
      <c r="H282" s="384">
        <v>0</v>
      </c>
    </row>
    <row r="283" spans="1:8" s="324" customFormat="1" ht="47.25">
      <c r="A283" s="328">
        <v>6</v>
      </c>
      <c r="B283" s="329" t="s">
        <v>3117</v>
      </c>
      <c r="C283" s="327" t="s">
        <v>3118</v>
      </c>
      <c r="D283" s="327" t="s">
        <v>3119</v>
      </c>
      <c r="E283" s="384">
        <v>1400</v>
      </c>
      <c r="F283" s="384">
        <v>0</v>
      </c>
      <c r="G283" s="384">
        <v>0</v>
      </c>
      <c r="H283" s="384">
        <v>0</v>
      </c>
    </row>
    <row r="284" spans="1:8" s="324" customFormat="1" ht="47.25">
      <c r="A284" s="328">
        <v>7</v>
      </c>
      <c r="B284" s="328" t="s">
        <v>3120</v>
      </c>
      <c r="C284" s="327" t="s">
        <v>3121</v>
      </c>
      <c r="D284" s="327" t="s">
        <v>3119</v>
      </c>
      <c r="E284" s="384">
        <v>1400</v>
      </c>
      <c r="F284" s="384">
        <v>0</v>
      </c>
      <c r="G284" s="384">
        <v>0</v>
      </c>
      <c r="H284" s="384">
        <v>0</v>
      </c>
    </row>
    <row r="285" spans="1:8" s="324" customFormat="1" ht="63">
      <c r="A285" s="328">
        <v>8</v>
      </c>
      <c r="B285" s="329" t="s">
        <v>3122</v>
      </c>
      <c r="C285" s="327" t="s">
        <v>3118</v>
      </c>
      <c r="D285" s="327" t="s">
        <v>3123</v>
      </c>
      <c r="E285" s="384">
        <v>1680</v>
      </c>
      <c r="F285" s="384">
        <v>0</v>
      </c>
      <c r="G285" s="384">
        <v>0</v>
      </c>
      <c r="H285" s="384">
        <v>0</v>
      </c>
    </row>
    <row r="286" spans="1:8" s="324" customFormat="1" ht="79.5" customHeight="1">
      <c r="A286" s="1193">
        <v>9</v>
      </c>
      <c r="B286" s="1192" t="s">
        <v>3124</v>
      </c>
      <c r="C286" s="327" t="s">
        <v>3125</v>
      </c>
      <c r="D286" s="327" t="s">
        <v>3126</v>
      </c>
      <c r="E286" s="384">
        <v>1000</v>
      </c>
      <c r="F286" s="384">
        <v>0</v>
      </c>
      <c r="G286" s="384">
        <v>0</v>
      </c>
      <c r="H286" s="384">
        <v>0</v>
      </c>
    </row>
    <row r="287" spans="1:8" s="324" customFormat="1" ht="17.25">
      <c r="A287" s="1193"/>
      <c r="B287" s="1192"/>
      <c r="C287" s="327" t="s">
        <v>3118</v>
      </c>
      <c r="D287" s="327" t="s">
        <v>3119</v>
      </c>
      <c r="E287" s="384">
        <v>1680</v>
      </c>
      <c r="F287" s="384">
        <v>0</v>
      </c>
      <c r="G287" s="384">
        <v>0</v>
      </c>
      <c r="H287" s="384">
        <v>0</v>
      </c>
    </row>
    <row r="288" spans="1:8" s="324" customFormat="1" ht="17.25" customHeight="1">
      <c r="A288" s="328">
        <v>10</v>
      </c>
      <c r="B288" s="1194" t="s">
        <v>3127</v>
      </c>
      <c r="C288" s="1195"/>
      <c r="D288" s="1196"/>
      <c r="E288" s="384">
        <v>1680</v>
      </c>
      <c r="F288" s="384">
        <v>0</v>
      </c>
      <c r="G288" s="384">
        <v>0</v>
      </c>
      <c r="H288" s="384">
        <v>0</v>
      </c>
    </row>
    <row r="289" spans="1:8" s="324" customFormat="1" ht="17.25" customHeight="1">
      <c r="A289" s="1193">
        <v>11</v>
      </c>
      <c r="B289" s="1192" t="s">
        <v>3128</v>
      </c>
      <c r="C289" s="327" t="s">
        <v>3129</v>
      </c>
      <c r="D289" s="327" t="s">
        <v>3130</v>
      </c>
      <c r="E289" s="384">
        <v>1650</v>
      </c>
      <c r="F289" s="384">
        <v>841.6</v>
      </c>
      <c r="G289" s="384">
        <v>627.20000000000005</v>
      </c>
      <c r="H289" s="384">
        <v>379.6</v>
      </c>
    </row>
    <row r="290" spans="1:8" s="324" customFormat="1" ht="31.5">
      <c r="A290" s="1193"/>
      <c r="B290" s="1192"/>
      <c r="C290" s="327" t="s">
        <v>3131</v>
      </c>
      <c r="D290" s="327" t="s">
        <v>3130</v>
      </c>
      <c r="E290" s="384">
        <v>1728</v>
      </c>
      <c r="F290" s="384">
        <v>881.2</v>
      </c>
      <c r="G290" s="384">
        <v>656.8</v>
      </c>
      <c r="H290" s="384">
        <v>397.6</v>
      </c>
    </row>
    <row r="291" spans="1:8" s="324" customFormat="1" ht="17.25">
      <c r="A291" s="1193">
        <v>12</v>
      </c>
      <c r="B291" s="1192" t="s">
        <v>566</v>
      </c>
      <c r="C291" s="327" t="s">
        <v>3106</v>
      </c>
      <c r="D291" s="327" t="s">
        <v>3132</v>
      </c>
      <c r="E291" s="384">
        <v>360</v>
      </c>
      <c r="F291" s="384">
        <v>183.6</v>
      </c>
      <c r="G291" s="384">
        <v>136.80000000000001</v>
      </c>
      <c r="H291" s="384">
        <v>82.8</v>
      </c>
    </row>
    <row r="292" spans="1:8" s="324" customFormat="1" ht="17.25">
      <c r="A292" s="1193"/>
      <c r="B292" s="1192"/>
      <c r="C292" s="327" t="s">
        <v>3133</v>
      </c>
      <c r="D292" s="327" t="s">
        <v>3134</v>
      </c>
      <c r="E292" s="384">
        <v>138.6</v>
      </c>
      <c r="F292" s="384">
        <v>70.8</v>
      </c>
      <c r="G292" s="384">
        <v>52.8</v>
      </c>
      <c r="H292" s="384">
        <v>32</v>
      </c>
    </row>
    <row r="293" spans="1:8" s="324" customFormat="1" ht="17.25" customHeight="1">
      <c r="A293" s="1193">
        <v>13</v>
      </c>
      <c r="B293" s="1192" t="s">
        <v>3135</v>
      </c>
      <c r="C293" s="327" t="s">
        <v>3106</v>
      </c>
      <c r="D293" s="327" t="s">
        <v>3136</v>
      </c>
      <c r="E293" s="384">
        <v>1080</v>
      </c>
      <c r="F293" s="384">
        <v>550.79999999999995</v>
      </c>
      <c r="G293" s="384">
        <v>410.4</v>
      </c>
      <c r="H293" s="384">
        <v>248.4</v>
      </c>
    </row>
    <row r="294" spans="1:8" s="324" customFormat="1" ht="17.25">
      <c r="A294" s="1193"/>
      <c r="B294" s="1192"/>
      <c r="C294" s="327" t="s">
        <v>3136</v>
      </c>
      <c r="D294" s="327" t="s">
        <v>3137</v>
      </c>
      <c r="E294" s="384">
        <v>612</v>
      </c>
      <c r="F294" s="384">
        <v>312</v>
      </c>
      <c r="G294" s="384">
        <v>232.4</v>
      </c>
      <c r="H294" s="384">
        <v>140.80000000000001</v>
      </c>
    </row>
    <row r="295" spans="1:8" s="324" customFormat="1" ht="17.25">
      <c r="A295" s="1193"/>
      <c r="B295" s="1192"/>
      <c r="C295" s="327" t="s">
        <v>3137</v>
      </c>
      <c r="D295" s="327" t="s">
        <v>3138</v>
      </c>
      <c r="E295" s="384">
        <v>518.4</v>
      </c>
      <c r="F295" s="384">
        <v>264.39999999999998</v>
      </c>
      <c r="G295" s="384">
        <v>196.8</v>
      </c>
      <c r="H295" s="384">
        <v>119.2</v>
      </c>
    </row>
    <row r="296" spans="1:8" s="324" customFormat="1" ht="17.25">
      <c r="A296" s="1193"/>
      <c r="B296" s="1192"/>
      <c r="C296" s="327" t="s">
        <v>3137</v>
      </c>
      <c r="D296" s="327" t="s">
        <v>3139</v>
      </c>
      <c r="E296" s="384">
        <v>518.4</v>
      </c>
      <c r="F296" s="384">
        <v>264.39999999999998</v>
      </c>
      <c r="G296" s="384">
        <v>196.8</v>
      </c>
      <c r="H296" s="384">
        <v>119.2</v>
      </c>
    </row>
    <row r="297" spans="1:8" s="324" customFormat="1" ht="17.25">
      <c r="A297" s="1193"/>
      <c r="B297" s="1192"/>
      <c r="C297" s="327" t="s">
        <v>3139</v>
      </c>
      <c r="D297" s="327" t="s">
        <v>3051</v>
      </c>
      <c r="E297" s="384">
        <v>432</v>
      </c>
      <c r="F297" s="384">
        <v>220.4</v>
      </c>
      <c r="G297" s="384">
        <v>164</v>
      </c>
      <c r="H297" s="384">
        <v>99.2</v>
      </c>
    </row>
    <row r="298" spans="1:8" s="324" customFormat="1" ht="31.5">
      <c r="A298" s="1193"/>
      <c r="B298" s="1192"/>
      <c r="C298" s="327" t="s">
        <v>3100</v>
      </c>
      <c r="D298" s="327" t="s">
        <v>3140</v>
      </c>
      <c r="E298" s="384">
        <v>648</v>
      </c>
      <c r="F298" s="384">
        <v>330.4</v>
      </c>
      <c r="G298" s="384">
        <v>246.4</v>
      </c>
      <c r="H298" s="384">
        <v>149.19999999999999</v>
      </c>
    </row>
    <row r="299" spans="1:8" s="324" customFormat="1" ht="31.5">
      <c r="A299" s="1193"/>
      <c r="B299" s="1192"/>
      <c r="C299" s="327" t="s">
        <v>3140</v>
      </c>
      <c r="D299" s="327" t="s">
        <v>3141</v>
      </c>
      <c r="E299" s="384">
        <v>432</v>
      </c>
      <c r="F299" s="384">
        <v>220.4</v>
      </c>
      <c r="G299" s="384">
        <v>164</v>
      </c>
      <c r="H299" s="384">
        <v>99.2</v>
      </c>
    </row>
    <row r="300" spans="1:8" s="324" customFormat="1" ht="17.25">
      <c r="A300" s="1193"/>
      <c r="B300" s="1192"/>
      <c r="C300" s="327" t="s">
        <v>3141</v>
      </c>
      <c r="D300" s="327" t="s">
        <v>3142</v>
      </c>
      <c r="E300" s="384">
        <v>241.92</v>
      </c>
      <c r="F300" s="384">
        <v>123.2</v>
      </c>
      <c r="G300" s="384">
        <v>92</v>
      </c>
      <c r="H300" s="384">
        <v>55.6</v>
      </c>
    </row>
    <row r="301" spans="1:8" s="324" customFormat="1" ht="17.25" customHeight="1">
      <c r="A301" s="328">
        <v>14</v>
      </c>
      <c r="B301" s="1200" t="s">
        <v>3143</v>
      </c>
      <c r="C301" s="1200"/>
      <c r="D301" s="1200"/>
      <c r="E301" s="384">
        <v>369.6</v>
      </c>
      <c r="F301" s="384">
        <v>188.4</v>
      </c>
      <c r="G301" s="384">
        <v>140.4</v>
      </c>
      <c r="H301" s="384">
        <v>85.2</v>
      </c>
    </row>
    <row r="302" spans="1:8" s="324" customFormat="1" ht="17.25" customHeight="1">
      <c r="A302" s="328">
        <v>15</v>
      </c>
      <c r="B302" s="1200" t="s">
        <v>3144</v>
      </c>
      <c r="C302" s="1200"/>
      <c r="D302" s="1200"/>
      <c r="E302" s="384">
        <v>712.8</v>
      </c>
      <c r="F302" s="384">
        <v>363.6</v>
      </c>
      <c r="G302" s="384">
        <v>270.8</v>
      </c>
      <c r="H302" s="384">
        <v>164</v>
      </c>
    </row>
    <row r="303" spans="1:8" s="324" customFormat="1" ht="17.25" customHeight="1">
      <c r="A303" s="328">
        <v>16</v>
      </c>
      <c r="B303" s="1200" t="s">
        <v>3145</v>
      </c>
      <c r="C303" s="1200"/>
      <c r="D303" s="1200"/>
      <c r="E303" s="384">
        <v>528</v>
      </c>
      <c r="F303" s="384">
        <v>269.2</v>
      </c>
      <c r="G303" s="384">
        <v>200.8</v>
      </c>
      <c r="H303" s="384">
        <v>121.6</v>
      </c>
    </row>
    <row r="304" spans="1:8" s="324" customFormat="1" ht="17.25" customHeight="1">
      <c r="A304" s="328">
        <v>17</v>
      </c>
      <c r="B304" s="1200" t="s">
        <v>3146</v>
      </c>
      <c r="C304" s="1200"/>
      <c r="D304" s="1200"/>
      <c r="E304" s="384">
        <v>290.39999999999998</v>
      </c>
      <c r="F304" s="384">
        <v>148</v>
      </c>
      <c r="G304" s="384">
        <v>110.4</v>
      </c>
      <c r="H304" s="384">
        <v>66.8</v>
      </c>
    </row>
    <row r="305" spans="1:8" s="324" customFormat="1" ht="17.25" customHeight="1">
      <c r="A305" s="328">
        <v>18</v>
      </c>
      <c r="B305" s="1200" t="s">
        <v>3147</v>
      </c>
      <c r="C305" s="1200"/>
      <c r="D305" s="1200"/>
      <c r="E305" s="384">
        <v>140</v>
      </c>
      <c r="F305" s="384">
        <v>71.599999999999994</v>
      </c>
      <c r="G305" s="384">
        <v>53.2</v>
      </c>
      <c r="H305" s="384">
        <v>32.4</v>
      </c>
    </row>
    <row r="306" spans="1:8" s="324" customFormat="1" ht="17.25" customHeight="1">
      <c r="A306" s="1193">
        <v>19</v>
      </c>
      <c r="B306" s="1200" t="s">
        <v>3148</v>
      </c>
      <c r="C306" s="327" t="s">
        <v>3149</v>
      </c>
      <c r="D306" s="327" t="s">
        <v>3150</v>
      </c>
      <c r="E306" s="384">
        <v>324</v>
      </c>
      <c r="F306" s="384">
        <v>165.2</v>
      </c>
      <c r="G306" s="384">
        <v>123.2</v>
      </c>
      <c r="H306" s="384">
        <v>74.400000000000006</v>
      </c>
    </row>
    <row r="307" spans="1:8" s="324" customFormat="1" ht="17.25">
      <c r="A307" s="1193"/>
      <c r="B307" s="1200"/>
      <c r="C307" s="327" t="s">
        <v>3150</v>
      </c>
      <c r="D307" s="327" t="s">
        <v>3089</v>
      </c>
      <c r="E307" s="384">
        <v>324</v>
      </c>
      <c r="F307" s="384">
        <v>165.2</v>
      </c>
      <c r="G307" s="384">
        <v>123.2</v>
      </c>
      <c r="H307" s="384">
        <v>74.400000000000006</v>
      </c>
    </row>
    <row r="308" spans="1:8" s="324" customFormat="1" ht="17.25">
      <c r="A308" s="328">
        <v>20</v>
      </c>
      <c r="B308" s="327" t="s">
        <v>3151</v>
      </c>
      <c r="C308" s="1200" t="s">
        <v>3152</v>
      </c>
      <c r="D308" s="1200"/>
      <c r="E308" s="384">
        <v>2520</v>
      </c>
      <c r="F308" s="384">
        <v>1285.2</v>
      </c>
      <c r="G308" s="384">
        <v>957.6</v>
      </c>
      <c r="H308" s="384">
        <v>579.6</v>
      </c>
    </row>
    <row r="309" spans="1:8" s="324" customFormat="1" ht="47.25">
      <c r="A309" s="328">
        <v>21</v>
      </c>
      <c r="B309" s="327" t="s">
        <v>3153</v>
      </c>
      <c r="C309" s="327" t="s">
        <v>3154</v>
      </c>
      <c r="D309" s="327" t="s">
        <v>3094</v>
      </c>
      <c r="E309" s="384">
        <v>2100</v>
      </c>
      <c r="F309" s="384">
        <v>1071.2</v>
      </c>
      <c r="G309" s="384">
        <v>798</v>
      </c>
      <c r="H309" s="384">
        <v>483.2</v>
      </c>
    </row>
    <row r="310" spans="1:8" s="324" customFormat="1" ht="31.5">
      <c r="A310" s="328">
        <v>22</v>
      </c>
      <c r="B310" s="327" t="s">
        <v>3155</v>
      </c>
      <c r="C310" s="327" t="s">
        <v>3156</v>
      </c>
      <c r="D310" s="327" t="s">
        <v>3094</v>
      </c>
      <c r="E310" s="384">
        <v>216</v>
      </c>
      <c r="F310" s="384">
        <v>110</v>
      </c>
      <c r="G310" s="384">
        <v>82</v>
      </c>
      <c r="H310" s="384">
        <v>49.6</v>
      </c>
    </row>
    <row r="311" spans="1:8" s="324" customFormat="1" ht="17.25">
      <c r="A311" s="328">
        <v>23</v>
      </c>
      <c r="B311" s="327" t="s">
        <v>3157</v>
      </c>
      <c r="C311" s="327" t="s">
        <v>3106</v>
      </c>
      <c r="D311" s="327" t="s">
        <v>3065</v>
      </c>
      <c r="E311" s="384">
        <v>432</v>
      </c>
      <c r="F311" s="384">
        <v>220.4</v>
      </c>
      <c r="G311" s="384">
        <v>164</v>
      </c>
      <c r="H311" s="384">
        <v>99.2</v>
      </c>
    </row>
    <row r="312" spans="1:8" s="324" customFormat="1" ht="17.25">
      <c r="A312" s="1193">
        <v>24</v>
      </c>
      <c r="B312" s="1192" t="s">
        <v>3158</v>
      </c>
      <c r="C312" s="1200" t="s">
        <v>3159</v>
      </c>
      <c r="D312" s="1200"/>
      <c r="E312" s="384">
        <v>216</v>
      </c>
      <c r="F312" s="384">
        <v>110</v>
      </c>
      <c r="G312" s="384">
        <v>82</v>
      </c>
      <c r="H312" s="384">
        <v>49.6</v>
      </c>
    </row>
    <row r="313" spans="1:8" s="324" customFormat="1" ht="17.25">
      <c r="A313" s="1193"/>
      <c r="B313" s="1192"/>
      <c r="C313" s="1200" t="s">
        <v>3160</v>
      </c>
      <c r="D313" s="1200"/>
      <c r="E313" s="384">
        <v>151.19999999999999</v>
      </c>
      <c r="F313" s="384">
        <v>77.2</v>
      </c>
      <c r="G313" s="384">
        <v>57.6</v>
      </c>
      <c r="H313" s="384">
        <v>34.799999999999997</v>
      </c>
    </row>
    <row r="314" spans="1:8" s="324" customFormat="1" ht="17.25">
      <c r="A314" s="1193"/>
      <c r="B314" s="1192"/>
      <c r="C314" s="1200" t="s">
        <v>3161</v>
      </c>
      <c r="D314" s="1200"/>
      <c r="E314" s="384">
        <v>93.6</v>
      </c>
      <c r="F314" s="384">
        <v>47.6</v>
      </c>
      <c r="G314" s="384">
        <v>35.6</v>
      </c>
      <c r="H314" s="384">
        <v>21.6</v>
      </c>
    </row>
    <row r="315" spans="1:8" s="324" customFormat="1" ht="17.25">
      <c r="A315" s="1193"/>
      <c r="B315" s="1192"/>
      <c r="C315" s="1200" t="s">
        <v>3162</v>
      </c>
      <c r="D315" s="1200"/>
      <c r="E315" s="384">
        <v>286</v>
      </c>
      <c r="F315" s="384">
        <v>146</v>
      </c>
      <c r="G315" s="384">
        <v>108.8</v>
      </c>
      <c r="H315" s="384">
        <v>65.599999999999994</v>
      </c>
    </row>
    <row r="316" spans="1:8" s="324" customFormat="1" ht="17.25">
      <c r="A316" s="1193"/>
      <c r="B316" s="1192"/>
      <c r="C316" s="1200" t="s">
        <v>3163</v>
      </c>
      <c r="D316" s="1200"/>
      <c r="E316" s="384">
        <v>264</v>
      </c>
      <c r="F316" s="384">
        <v>134.80000000000001</v>
      </c>
      <c r="G316" s="384">
        <v>100.4</v>
      </c>
      <c r="H316" s="384">
        <v>60.8</v>
      </c>
    </row>
    <row r="317" spans="1:8" s="324" customFormat="1" ht="17.25">
      <c r="A317" s="1193"/>
      <c r="B317" s="1192"/>
      <c r="C317" s="1192" t="s">
        <v>3164</v>
      </c>
      <c r="D317" s="1192"/>
      <c r="E317" s="384">
        <v>252</v>
      </c>
      <c r="F317" s="384">
        <v>128.4</v>
      </c>
      <c r="G317" s="384">
        <v>95.6</v>
      </c>
      <c r="H317" s="384">
        <v>58</v>
      </c>
    </row>
    <row r="318" spans="1:8" s="324" customFormat="1" ht="17.25">
      <c r="A318" s="1193"/>
      <c r="B318" s="1192"/>
      <c r="C318" s="1192" t="s">
        <v>3165</v>
      </c>
      <c r="D318" s="1192"/>
      <c r="E318" s="384">
        <v>154.44</v>
      </c>
      <c r="F318" s="384">
        <v>78.8</v>
      </c>
      <c r="G318" s="384">
        <v>58.8</v>
      </c>
      <c r="H318" s="384">
        <v>35.6</v>
      </c>
    </row>
    <row r="319" spans="1:8" s="324" customFormat="1" ht="17.25" customHeight="1">
      <c r="A319" s="1193"/>
      <c r="B319" s="1192"/>
      <c r="C319" s="1192" t="s">
        <v>3166</v>
      </c>
      <c r="D319" s="1192"/>
      <c r="E319" s="384">
        <v>85.8</v>
      </c>
      <c r="F319" s="384">
        <v>43.6</v>
      </c>
      <c r="G319" s="384">
        <v>32.799999999999997</v>
      </c>
      <c r="H319" s="384">
        <v>19.600000000000001</v>
      </c>
    </row>
    <row r="320" spans="1:8" s="324" customFormat="1" ht="17.25">
      <c r="A320" s="322">
        <v>8</v>
      </c>
      <c r="B320" s="323" t="s">
        <v>3167</v>
      </c>
      <c r="C320" s="330"/>
      <c r="D320" s="330"/>
      <c r="E320" s="384">
        <v>0</v>
      </c>
      <c r="F320" s="384">
        <v>0</v>
      </c>
      <c r="G320" s="384">
        <v>0</v>
      </c>
      <c r="H320" s="384">
        <v>0</v>
      </c>
    </row>
    <row r="321" spans="1:8" s="324" customFormat="1" ht="31.5">
      <c r="A321" s="1193">
        <v>1</v>
      </c>
      <c r="B321" s="1203" t="s">
        <v>3089</v>
      </c>
      <c r="C321" s="331" t="s">
        <v>3168</v>
      </c>
      <c r="D321" s="331" t="s">
        <v>3169</v>
      </c>
      <c r="E321" s="384">
        <v>1536</v>
      </c>
      <c r="F321" s="384">
        <v>829.6</v>
      </c>
      <c r="G321" s="384">
        <v>583.6</v>
      </c>
      <c r="H321" s="384">
        <v>338</v>
      </c>
    </row>
    <row r="322" spans="1:8" s="324" customFormat="1" ht="31.5">
      <c r="A322" s="1193"/>
      <c r="B322" s="1203"/>
      <c r="C322" s="331" t="s">
        <v>3169</v>
      </c>
      <c r="D322" s="331" t="s">
        <v>3170</v>
      </c>
      <c r="E322" s="384">
        <v>1920</v>
      </c>
      <c r="F322" s="384">
        <v>1036.8</v>
      </c>
      <c r="G322" s="384">
        <v>729.6</v>
      </c>
      <c r="H322" s="384">
        <v>422.4</v>
      </c>
    </row>
    <row r="323" spans="1:8" s="324" customFormat="1" ht="31.5">
      <c r="A323" s="1193"/>
      <c r="B323" s="1230"/>
      <c r="C323" s="331" t="s">
        <v>3170</v>
      </c>
      <c r="D323" s="331" t="s">
        <v>3171</v>
      </c>
      <c r="E323" s="384">
        <v>2496</v>
      </c>
      <c r="F323" s="384">
        <v>1348</v>
      </c>
      <c r="G323" s="384">
        <v>948.4</v>
      </c>
      <c r="H323" s="384">
        <v>549.20000000000005</v>
      </c>
    </row>
    <row r="324" spans="1:8" s="324" customFormat="1" ht="31.5">
      <c r="A324" s="1193"/>
      <c r="B324" s="1230"/>
      <c r="C324" s="331" t="s">
        <v>3171</v>
      </c>
      <c r="D324" s="331" t="s">
        <v>3078</v>
      </c>
      <c r="E324" s="384">
        <v>4160</v>
      </c>
      <c r="F324" s="384">
        <v>2246.4</v>
      </c>
      <c r="G324" s="384">
        <v>1580.8</v>
      </c>
      <c r="H324" s="384">
        <v>915.2</v>
      </c>
    </row>
    <row r="325" spans="1:8" s="324" customFormat="1" ht="17.25">
      <c r="A325" s="1193"/>
      <c r="B325" s="1230"/>
      <c r="C325" s="331" t="s">
        <v>3078</v>
      </c>
      <c r="D325" s="331" t="s">
        <v>3172</v>
      </c>
      <c r="E325" s="384">
        <v>4576</v>
      </c>
      <c r="F325" s="384">
        <v>2471.1999999999998</v>
      </c>
      <c r="G325" s="384">
        <v>1738.8</v>
      </c>
      <c r="H325" s="384">
        <v>1006.8</v>
      </c>
    </row>
    <row r="326" spans="1:8" s="324" customFormat="1" ht="17.25">
      <c r="A326" s="1193"/>
      <c r="B326" s="1230"/>
      <c r="C326" s="331" t="s">
        <v>3172</v>
      </c>
      <c r="D326" s="331" t="s">
        <v>3173</v>
      </c>
      <c r="E326" s="384">
        <v>3744</v>
      </c>
      <c r="F326" s="384">
        <v>2021.6</v>
      </c>
      <c r="G326" s="384">
        <v>1422.8</v>
      </c>
      <c r="H326" s="384">
        <v>823.6</v>
      </c>
    </row>
    <row r="327" spans="1:8" s="324" customFormat="1" ht="31.5">
      <c r="A327" s="1193"/>
      <c r="B327" s="1230"/>
      <c r="C327" s="331" t="s">
        <v>3174</v>
      </c>
      <c r="D327" s="331" t="s">
        <v>3175</v>
      </c>
      <c r="E327" s="384">
        <v>2496</v>
      </c>
      <c r="F327" s="384">
        <v>1348</v>
      </c>
      <c r="G327" s="384">
        <v>948.4</v>
      </c>
      <c r="H327" s="384">
        <v>549.20000000000005</v>
      </c>
    </row>
    <row r="328" spans="1:8" s="324" customFormat="1" ht="31.5">
      <c r="A328" s="1193"/>
      <c r="B328" s="1230"/>
      <c r="C328" s="331" t="s">
        <v>3176</v>
      </c>
      <c r="D328" s="331" t="s">
        <v>3177</v>
      </c>
      <c r="E328" s="384">
        <v>2246.4</v>
      </c>
      <c r="F328" s="384">
        <v>1213.2</v>
      </c>
      <c r="G328" s="384">
        <v>853.6</v>
      </c>
      <c r="H328" s="384">
        <v>494.4</v>
      </c>
    </row>
    <row r="329" spans="1:8" s="324" customFormat="1" ht="31.5">
      <c r="A329" s="1193"/>
      <c r="B329" s="1230"/>
      <c r="C329" s="331" t="s">
        <v>3178</v>
      </c>
      <c r="D329" s="331" t="s">
        <v>3179</v>
      </c>
      <c r="E329" s="384">
        <v>1152</v>
      </c>
      <c r="F329" s="384">
        <v>622</v>
      </c>
      <c r="G329" s="384">
        <v>437.6</v>
      </c>
      <c r="H329" s="384">
        <v>253.6</v>
      </c>
    </row>
    <row r="330" spans="1:8" s="324" customFormat="1" ht="31.5">
      <c r="A330" s="1193"/>
      <c r="B330" s="1230"/>
      <c r="C330" s="331" t="s">
        <v>3180</v>
      </c>
      <c r="D330" s="331" t="s">
        <v>3181</v>
      </c>
      <c r="E330" s="384">
        <v>1344</v>
      </c>
      <c r="F330" s="384">
        <v>725.6</v>
      </c>
      <c r="G330" s="384">
        <v>510.8</v>
      </c>
      <c r="H330" s="384">
        <v>295.60000000000002</v>
      </c>
    </row>
    <row r="331" spans="1:8" s="324" customFormat="1" ht="31.5">
      <c r="A331" s="1193"/>
      <c r="B331" s="1203"/>
      <c r="C331" s="331" t="s">
        <v>3181</v>
      </c>
      <c r="D331" s="331" t="s">
        <v>3182</v>
      </c>
      <c r="E331" s="384">
        <v>1664</v>
      </c>
      <c r="F331" s="384">
        <v>898.4</v>
      </c>
      <c r="G331" s="384">
        <v>632.4</v>
      </c>
      <c r="H331" s="384">
        <v>366</v>
      </c>
    </row>
    <row r="332" spans="1:8" s="324" customFormat="1" ht="78.75">
      <c r="A332" s="1193">
        <v>2</v>
      </c>
      <c r="B332" s="1202" t="s">
        <v>3183</v>
      </c>
      <c r="C332" s="331" t="s">
        <v>3106</v>
      </c>
      <c r="D332" s="331" t="s">
        <v>3184</v>
      </c>
      <c r="E332" s="384">
        <v>720</v>
      </c>
      <c r="F332" s="384">
        <v>388.8</v>
      </c>
      <c r="G332" s="384">
        <v>273.60000000000002</v>
      </c>
      <c r="H332" s="384">
        <v>158.4</v>
      </c>
    </row>
    <row r="333" spans="1:8" s="324" customFormat="1" ht="31.5">
      <c r="A333" s="1193"/>
      <c r="B333" s="1202"/>
      <c r="C333" s="331" t="s">
        <v>3185</v>
      </c>
      <c r="D333" s="331" t="s">
        <v>3186</v>
      </c>
      <c r="E333" s="384">
        <v>432</v>
      </c>
      <c r="F333" s="384">
        <v>233.2</v>
      </c>
      <c r="G333" s="384">
        <v>164</v>
      </c>
      <c r="H333" s="384">
        <v>95.2</v>
      </c>
    </row>
    <row r="334" spans="1:8" s="324" customFormat="1" ht="17.25">
      <c r="A334" s="1193"/>
      <c r="B334" s="1202"/>
      <c r="C334" s="331" t="s">
        <v>3186</v>
      </c>
      <c r="D334" s="331" t="s">
        <v>3187</v>
      </c>
      <c r="E334" s="384">
        <v>302.39999999999998</v>
      </c>
      <c r="F334" s="384">
        <v>163.19999999999999</v>
      </c>
      <c r="G334" s="384">
        <v>114.8</v>
      </c>
      <c r="H334" s="384">
        <v>66.400000000000006</v>
      </c>
    </row>
    <row r="335" spans="1:8" s="324" customFormat="1" ht="17.25">
      <c r="A335" s="1193"/>
      <c r="B335" s="1202"/>
      <c r="C335" s="331" t="s">
        <v>3187</v>
      </c>
      <c r="D335" s="331" t="s">
        <v>3188</v>
      </c>
      <c r="E335" s="384">
        <v>504</v>
      </c>
      <c r="F335" s="384">
        <v>272</v>
      </c>
      <c r="G335" s="384">
        <v>191.6</v>
      </c>
      <c r="H335" s="384">
        <v>110.8</v>
      </c>
    </row>
    <row r="336" spans="1:8" s="324" customFormat="1" ht="47.25">
      <c r="A336" s="1193"/>
      <c r="B336" s="1202"/>
      <c r="C336" s="331" t="s">
        <v>3189</v>
      </c>
      <c r="D336" s="331" t="s">
        <v>3190</v>
      </c>
      <c r="E336" s="384">
        <v>432</v>
      </c>
      <c r="F336" s="384">
        <v>233.2</v>
      </c>
      <c r="G336" s="384">
        <v>164</v>
      </c>
      <c r="H336" s="384">
        <v>95.2</v>
      </c>
    </row>
    <row r="337" spans="1:8" s="324" customFormat="1" ht="31.5">
      <c r="A337" s="1193"/>
      <c r="B337" s="1202"/>
      <c r="C337" s="331" t="s">
        <v>3191</v>
      </c>
      <c r="D337" s="331" t="s">
        <v>3192</v>
      </c>
      <c r="E337" s="384">
        <v>396</v>
      </c>
      <c r="F337" s="384">
        <v>214</v>
      </c>
      <c r="G337" s="384">
        <v>150.4</v>
      </c>
      <c r="H337" s="384">
        <v>87.2</v>
      </c>
    </row>
    <row r="338" spans="1:8" s="324" customFormat="1" ht="17.25">
      <c r="A338" s="328">
        <v>3</v>
      </c>
      <c r="B338" s="331" t="s">
        <v>3193</v>
      </c>
      <c r="C338" s="1202" t="s">
        <v>3194</v>
      </c>
      <c r="D338" s="1202"/>
      <c r="E338" s="384">
        <v>2244</v>
      </c>
      <c r="F338" s="384">
        <v>1211.5999999999999</v>
      </c>
      <c r="G338" s="384">
        <v>852.8</v>
      </c>
      <c r="H338" s="384">
        <v>493.6</v>
      </c>
    </row>
    <row r="339" spans="1:8" s="324" customFormat="1" ht="31.5">
      <c r="A339" s="1193">
        <v>4</v>
      </c>
      <c r="B339" s="1202" t="s">
        <v>209</v>
      </c>
      <c r="C339" s="331" t="s">
        <v>3195</v>
      </c>
      <c r="D339" s="331" t="s">
        <v>3196</v>
      </c>
      <c r="E339" s="384">
        <v>628.79999999999995</v>
      </c>
      <c r="F339" s="384">
        <v>339.6</v>
      </c>
      <c r="G339" s="384">
        <v>238.8</v>
      </c>
      <c r="H339" s="384">
        <v>138.4</v>
      </c>
    </row>
    <row r="340" spans="1:8" s="324" customFormat="1" ht="31.5">
      <c r="A340" s="1193"/>
      <c r="B340" s="1202"/>
      <c r="C340" s="331" t="s">
        <v>3196</v>
      </c>
      <c r="D340" s="331" t="s">
        <v>3197</v>
      </c>
      <c r="E340" s="384">
        <v>419.2</v>
      </c>
      <c r="F340" s="384">
        <v>226.4</v>
      </c>
      <c r="G340" s="384">
        <v>159.19999999999999</v>
      </c>
      <c r="H340" s="384">
        <v>92.4</v>
      </c>
    </row>
    <row r="341" spans="1:8" s="324" customFormat="1" ht="17.25">
      <c r="A341" s="1193"/>
      <c r="B341" s="1202"/>
      <c r="C341" s="331" t="s">
        <v>3197</v>
      </c>
      <c r="D341" s="331" t="s">
        <v>3198</v>
      </c>
      <c r="E341" s="384">
        <v>307.60000000000002</v>
      </c>
      <c r="F341" s="384">
        <v>166</v>
      </c>
      <c r="G341" s="384">
        <v>116.8</v>
      </c>
      <c r="H341" s="384">
        <v>67.599999999999994</v>
      </c>
    </row>
    <row r="342" spans="1:8" s="324" customFormat="1" ht="17.25">
      <c r="A342" s="1193"/>
      <c r="B342" s="1202"/>
      <c r="C342" s="331" t="s">
        <v>3198</v>
      </c>
      <c r="D342" s="331" t="s">
        <v>3199</v>
      </c>
      <c r="E342" s="384">
        <v>269.2</v>
      </c>
      <c r="F342" s="384">
        <v>145.19999999999999</v>
      </c>
      <c r="G342" s="384">
        <v>102.4</v>
      </c>
      <c r="H342" s="384">
        <v>59.2</v>
      </c>
    </row>
    <row r="343" spans="1:8" s="324" customFormat="1" ht="17.25">
      <c r="A343" s="328">
        <v>5</v>
      </c>
      <c r="B343" s="331" t="s">
        <v>3200</v>
      </c>
      <c r="C343" s="331" t="s">
        <v>3201</v>
      </c>
      <c r="D343" s="331" t="s">
        <v>3082</v>
      </c>
      <c r="E343" s="384">
        <v>192</v>
      </c>
      <c r="F343" s="384">
        <v>103.6</v>
      </c>
      <c r="G343" s="384">
        <v>72.8</v>
      </c>
      <c r="H343" s="384">
        <v>42.4</v>
      </c>
    </row>
    <row r="344" spans="1:8" s="324" customFormat="1" ht="17.25" customHeight="1">
      <c r="A344" s="1193">
        <v>6</v>
      </c>
      <c r="B344" s="1203" t="s">
        <v>3202</v>
      </c>
      <c r="C344" s="331" t="s">
        <v>3106</v>
      </c>
      <c r="D344" s="331" t="s">
        <v>3203</v>
      </c>
      <c r="E344" s="384">
        <v>518.4</v>
      </c>
      <c r="F344" s="384">
        <v>280</v>
      </c>
      <c r="G344" s="384">
        <v>196.8</v>
      </c>
      <c r="H344" s="384">
        <v>114</v>
      </c>
    </row>
    <row r="345" spans="1:8" s="324" customFormat="1" ht="17.25">
      <c r="A345" s="1193"/>
      <c r="B345" s="1203"/>
      <c r="C345" s="331" t="s">
        <v>3203</v>
      </c>
      <c r="D345" s="331" t="s">
        <v>3204</v>
      </c>
      <c r="E345" s="384">
        <v>432</v>
      </c>
      <c r="F345" s="384">
        <v>233.2</v>
      </c>
      <c r="G345" s="384">
        <v>164</v>
      </c>
      <c r="H345" s="384">
        <v>95.2</v>
      </c>
    </row>
    <row r="346" spans="1:8" s="324" customFormat="1" ht="17.25">
      <c r="A346" s="1193"/>
      <c r="B346" s="1203"/>
      <c r="C346" s="331" t="s">
        <v>3204</v>
      </c>
      <c r="D346" s="331" t="s">
        <v>3199</v>
      </c>
      <c r="E346" s="384">
        <v>302.39999999999998</v>
      </c>
      <c r="F346" s="384">
        <v>163.19999999999999</v>
      </c>
      <c r="G346" s="384">
        <v>114.8</v>
      </c>
      <c r="H346" s="384">
        <v>66.400000000000006</v>
      </c>
    </row>
    <row r="347" spans="1:8" s="324" customFormat="1" ht="31.5">
      <c r="A347" s="1193"/>
      <c r="B347" s="1203"/>
      <c r="C347" s="331" t="s">
        <v>3199</v>
      </c>
      <c r="D347" s="331" t="s">
        <v>3205</v>
      </c>
      <c r="E347" s="384">
        <v>216</v>
      </c>
      <c r="F347" s="384">
        <v>116.8</v>
      </c>
      <c r="G347" s="384">
        <v>82</v>
      </c>
      <c r="H347" s="384">
        <v>47.6</v>
      </c>
    </row>
    <row r="348" spans="1:8" s="324" customFormat="1" ht="31.5">
      <c r="A348" s="1193"/>
      <c r="B348" s="1203"/>
      <c r="C348" s="331" t="s">
        <v>3205</v>
      </c>
      <c r="D348" s="331" t="s">
        <v>3206</v>
      </c>
      <c r="E348" s="384">
        <v>216</v>
      </c>
      <c r="F348" s="384">
        <v>116.8</v>
      </c>
      <c r="G348" s="384">
        <v>82</v>
      </c>
      <c r="H348" s="384">
        <v>47.6</v>
      </c>
    </row>
    <row r="349" spans="1:8" s="324" customFormat="1" ht="17.25">
      <c r="A349" s="1193"/>
      <c r="B349" s="1203"/>
      <c r="C349" s="331" t="s">
        <v>3206</v>
      </c>
      <c r="D349" s="331" t="s">
        <v>3207</v>
      </c>
      <c r="E349" s="384">
        <v>360</v>
      </c>
      <c r="F349" s="384">
        <v>194.4</v>
      </c>
      <c r="G349" s="384">
        <v>136.80000000000001</v>
      </c>
      <c r="H349" s="384">
        <v>79.2</v>
      </c>
    </row>
    <row r="350" spans="1:8" s="324" customFormat="1" ht="31.5">
      <c r="A350" s="1193">
        <v>7</v>
      </c>
      <c r="B350" s="1202" t="s">
        <v>3208</v>
      </c>
      <c r="C350" s="331" t="s">
        <v>3106</v>
      </c>
      <c r="D350" s="331" t="s">
        <v>3209</v>
      </c>
      <c r="E350" s="384">
        <v>1188</v>
      </c>
      <c r="F350" s="384">
        <v>641.6</v>
      </c>
      <c r="G350" s="384">
        <v>451.6</v>
      </c>
      <c r="H350" s="384">
        <v>261.2</v>
      </c>
    </row>
    <row r="351" spans="1:8" s="324" customFormat="1" ht="17.25">
      <c r="A351" s="1193"/>
      <c r="B351" s="1202"/>
      <c r="C351" s="331" t="s">
        <v>3210</v>
      </c>
      <c r="D351" s="331" t="s">
        <v>3211</v>
      </c>
      <c r="E351" s="384">
        <v>561.20000000000005</v>
      </c>
      <c r="F351" s="384">
        <v>303.2</v>
      </c>
      <c r="G351" s="384">
        <v>213.2</v>
      </c>
      <c r="H351" s="384">
        <v>123.6</v>
      </c>
    </row>
    <row r="352" spans="1:8" s="324" customFormat="1" ht="31.5">
      <c r="A352" s="1193"/>
      <c r="B352" s="1202"/>
      <c r="C352" s="331" t="s">
        <v>3211</v>
      </c>
      <c r="D352" s="331" t="s">
        <v>3212</v>
      </c>
      <c r="E352" s="384">
        <v>462</v>
      </c>
      <c r="F352" s="384">
        <v>249.6</v>
      </c>
      <c r="G352" s="384">
        <v>175.6</v>
      </c>
      <c r="H352" s="384">
        <v>101.6</v>
      </c>
    </row>
    <row r="353" spans="1:8" s="324" customFormat="1" ht="31.5">
      <c r="A353" s="1193"/>
      <c r="B353" s="1202"/>
      <c r="C353" s="331" t="s">
        <v>3212</v>
      </c>
      <c r="D353" s="331" t="s">
        <v>3213</v>
      </c>
      <c r="E353" s="384">
        <v>360</v>
      </c>
      <c r="F353" s="384">
        <v>194.4</v>
      </c>
      <c r="G353" s="384">
        <v>136.80000000000001</v>
      </c>
      <c r="H353" s="384">
        <v>79.2</v>
      </c>
    </row>
    <row r="354" spans="1:8" s="324" customFormat="1" ht="17.25">
      <c r="A354" s="1193"/>
      <c r="B354" s="1202"/>
      <c r="C354" s="331" t="s">
        <v>3214</v>
      </c>
      <c r="D354" s="331" t="s">
        <v>3215</v>
      </c>
      <c r="E354" s="384">
        <v>360</v>
      </c>
      <c r="F354" s="384">
        <v>194.4</v>
      </c>
      <c r="G354" s="384">
        <v>136.80000000000001</v>
      </c>
      <c r="H354" s="384">
        <v>79.2</v>
      </c>
    </row>
    <row r="355" spans="1:8" s="324" customFormat="1" ht="17.25">
      <c r="A355" s="328">
        <v>8</v>
      </c>
      <c r="B355" s="331" t="s">
        <v>209</v>
      </c>
      <c r="C355" s="331" t="s">
        <v>3106</v>
      </c>
      <c r="D355" s="331" t="s">
        <v>3216</v>
      </c>
      <c r="E355" s="384">
        <v>2016</v>
      </c>
      <c r="F355" s="384">
        <v>1088.8</v>
      </c>
      <c r="G355" s="384">
        <v>766</v>
      </c>
      <c r="H355" s="384">
        <v>443.6</v>
      </c>
    </row>
    <row r="356" spans="1:8" s="324" customFormat="1" ht="17.25">
      <c r="A356" s="1193">
        <v>9</v>
      </c>
      <c r="B356" s="1202" t="s">
        <v>3158</v>
      </c>
      <c r="C356" s="1202" t="s">
        <v>3217</v>
      </c>
      <c r="D356" s="1202"/>
      <c r="E356" s="384">
        <v>218.4</v>
      </c>
      <c r="F356" s="384">
        <v>0</v>
      </c>
      <c r="G356" s="384">
        <v>0</v>
      </c>
      <c r="H356" s="384">
        <v>0</v>
      </c>
    </row>
    <row r="357" spans="1:8" s="324" customFormat="1" ht="17.25" customHeight="1">
      <c r="A357" s="1193"/>
      <c r="B357" s="1202"/>
      <c r="C357" s="1203" t="s">
        <v>3218</v>
      </c>
      <c r="D357" s="1203"/>
      <c r="E357" s="384">
        <v>154.4</v>
      </c>
      <c r="F357" s="384">
        <v>0</v>
      </c>
      <c r="G357" s="384">
        <v>0</v>
      </c>
      <c r="H357" s="384">
        <v>0</v>
      </c>
    </row>
    <row r="358" spans="1:8" s="324" customFormat="1" ht="17.25">
      <c r="A358" s="1193"/>
      <c r="B358" s="1202"/>
      <c r="C358" s="1202" t="s">
        <v>3219</v>
      </c>
      <c r="D358" s="1202"/>
      <c r="E358" s="384">
        <v>120</v>
      </c>
      <c r="F358" s="384">
        <v>0</v>
      </c>
      <c r="G358" s="384">
        <v>0</v>
      </c>
      <c r="H358" s="384">
        <v>0</v>
      </c>
    </row>
    <row r="359" spans="1:8" s="509" customFormat="1" ht="15" customHeight="1">
      <c r="A359" s="697">
        <v>9</v>
      </c>
      <c r="B359" s="697" t="s">
        <v>6504</v>
      </c>
      <c r="C359" s="698"/>
      <c r="D359" s="698"/>
      <c r="E359" s="698"/>
      <c r="F359" s="698"/>
      <c r="G359" s="698"/>
      <c r="H359" s="698"/>
    </row>
    <row r="360" spans="1:8" s="509" customFormat="1" ht="15" customHeight="1">
      <c r="A360" s="612">
        <v>1</v>
      </c>
      <c r="B360" s="612" t="s">
        <v>2319</v>
      </c>
      <c r="C360" s="612" t="s">
        <v>6505</v>
      </c>
      <c r="D360" s="612"/>
      <c r="E360" s="699">
        <v>200</v>
      </c>
      <c r="F360" s="699">
        <v>140</v>
      </c>
      <c r="G360" s="699">
        <v>100</v>
      </c>
      <c r="H360" s="699">
        <v>80</v>
      </c>
    </row>
    <row r="361" spans="1:8" s="509" customFormat="1" ht="15" customHeight="1">
      <c r="A361" s="612">
        <v>2</v>
      </c>
      <c r="B361" s="612" t="s">
        <v>2319</v>
      </c>
      <c r="C361" s="612" t="s">
        <v>6506</v>
      </c>
      <c r="D361" s="612"/>
      <c r="E361" s="699">
        <v>268</v>
      </c>
      <c r="F361" s="699">
        <v>188</v>
      </c>
      <c r="G361" s="699">
        <v>134</v>
      </c>
      <c r="H361" s="699">
        <v>107</v>
      </c>
    </row>
    <row r="362" spans="1:8" s="509" customFormat="1" ht="15" customHeight="1">
      <c r="A362" s="612">
        <v>3</v>
      </c>
      <c r="B362" s="612" t="s">
        <v>6507</v>
      </c>
      <c r="C362" s="612" t="s">
        <v>6508</v>
      </c>
      <c r="D362" s="612"/>
      <c r="E362" s="699">
        <v>132</v>
      </c>
      <c r="F362" s="699">
        <v>92</v>
      </c>
      <c r="G362" s="699">
        <v>66</v>
      </c>
      <c r="H362" s="699">
        <v>53</v>
      </c>
    </row>
    <row r="363" spans="1:8" s="509" customFormat="1" ht="15" customHeight="1">
      <c r="A363" s="612">
        <v>4</v>
      </c>
      <c r="B363" s="612" t="s">
        <v>6507</v>
      </c>
      <c r="C363" s="612" t="s">
        <v>6509</v>
      </c>
      <c r="D363" s="612"/>
      <c r="E363" s="699">
        <v>188</v>
      </c>
      <c r="F363" s="699">
        <v>132</v>
      </c>
      <c r="G363" s="699">
        <v>94</v>
      </c>
      <c r="H363" s="699">
        <v>75</v>
      </c>
    </row>
    <row r="364" spans="1:8" s="509" customFormat="1" ht="15" customHeight="1">
      <c r="A364" s="612">
        <v>5</v>
      </c>
      <c r="B364" s="612" t="s">
        <v>6507</v>
      </c>
      <c r="C364" s="612" t="s">
        <v>6510</v>
      </c>
      <c r="D364" s="612"/>
      <c r="E364" s="699">
        <v>128</v>
      </c>
      <c r="F364" s="699">
        <v>90</v>
      </c>
      <c r="G364" s="699">
        <v>64</v>
      </c>
      <c r="H364" s="699">
        <v>51</v>
      </c>
    </row>
    <row r="365" spans="1:8" s="509" customFormat="1" ht="15" customHeight="1">
      <c r="A365" s="612">
        <v>6</v>
      </c>
      <c r="B365" s="612" t="s">
        <v>6511</v>
      </c>
      <c r="C365" s="612" t="s">
        <v>6512</v>
      </c>
      <c r="D365" s="612"/>
      <c r="E365" s="699">
        <v>100</v>
      </c>
      <c r="F365" s="699">
        <v>70</v>
      </c>
      <c r="G365" s="699">
        <v>50</v>
      </c>
      <c r="H365" s="699">
        <v>40</v>
      </c>
    </row>
    <row r="366" spans="1:8" s="509" customFormat="1" ht="15" customHeight="1">
      <c r="A366" s="612">
        <v>7</v>
      </c>
      <c r="B366" s="612" t="s">
        <v>6513</v>
      </c>
      <c r="C366" s="612" t="s">
        <v>6514</v>
      </c>
      <c r="D366" s="612"/>
      <c r="E366" s="699">
        <v>96</v>
      </c>
      <c r="F366" s="699">
        <v>67</v>
      </c>
      <c r="G366" s="699">
        <v>48</v>
      </c>
      <c r="H366" s="699">
        <v>0</v>
      </c>
    </row>
    <row r="367" spans="1:8" s="509" customFormat="1" ht="15" customHeight="1">
      <c r="A367" s="612">
        <v>8</v>
      </c>
      <c r="B367" s="612" t="s">
        <v>6515</v>
      </c>
      <c r="C367" s="612"/>
      <c r="D367" s="612"/>
      <c r="E367" s="699">
        <v>80</v>
      </c>
      <c r="F367" s="699">
        <v>56</v>
      </c>
      <c r="G367" s="699">
        <v>40</v>
      </c>
      <c r="H367" s="699">
        <v>0</v>
      </c>
    </row>
    <row r="368" spans="1:8" s="509" customFormat="1" ht="15" customHeight="1">
      <c r="A368" s="612">
        <v>9</v>
      </c>
      <c r="B368" s="612" t="s">
        <v>5881</v>
      </c>
      <c r="C368" s="612"/>
      <c r="D368" s="612"/>
      <c r="E368" s="699">
        <v>72</v>
      </c>
      <c r="F368" s="699">
        <v>50</v>
      </c>
      <c r="G368" s="699">
        <v>0</v>
      </c>
      <c r="H368" s="699">
        <v>0</v>
      </c>
    </row>
    <row r="369" spans="1:8" s="509" customFormat="1" ht="15" customHeight="1">
      <c r="A369" s="612">
        <v>10</v>
      </c>
      <c r="B369" s="612" t="s">
        <v>2319</v>
      </c>
      <c r="C369" s="612" t="s">
        <v>6516</v>
      </c>
      <c r="D369" s="612"/>
      <c r="E369" s="699">
        <v>340</v>
      </c>
      <c r="F369" s="699">
        <v>238</v>
      </c>
      <c r="G369" s="699">
        <v>170</v>
      </c>
      <c r="H369" s="699">
        <v>136</v>
      </c>
    </row>
    <row r="370" spans="1:8" s="509" customFormat="1" ht="15" customHeight="1">
      <c r="A370" s="612">
        <v>11</v>
      </c>
      <c r="B370" s="612" t="s">
        <v>2319</v>
      </c>
      <c r="C370" s="612" t="s">
        <v>6517</v>
      </c>
      <c r="D370" s="612"/>
      <c r="E370" s="699">
        <v>208</v>
      </c>
      <c r="F370" s="699">
        <v>146</v>
      </c>
      <c r="G370" s="699">
        <v>104</v>
      </c>
      <c r="H370" s="699">
        <v>83</v>
      </c>
    </row>
    <row r="371" spans="1:8" s="509" customFormat="1" ht="15" customHeight="1">
      <c r="A371" s="612">
        <v>12</v>
      </c>
      <c r="B371" s="612" t="s">
        <v>2319</v>
      </c>
      <c r="C371" s="612" t="s">
        <v>6518</v>
      </c>
      <c r="D371" s="612"/>
      <c r="E371" s="699">
        <v>184</v>
      </c>
      <c r="F371" s="699">
        <v>129</v>
      </c>
      <c r="G371" s="699">
        <v>92</v>
      </c>
      <c r="H371" s="699">
        <v>74</v>
      </c>
    </row>
    <row r="372" spans="1:8" s="509" customFormat="1" ht="15" customHeight="1">
      <c r="A372" s="612">
        <v>13</v>
      </c>
      <c r="B372" s="612" t="s">
        <v>2319</v>
      </c>
      <c r="C372" s="612" t="s">
        <v>6519</v>
      </c>
      <c r="D372" s="612"/>
      <c r="E372" s="699">
        <v>216</v>
      </c>
      <c r="F372" s="699">
        <v>151</v>
      </c>
      <c r="G372" s="699">
        <v>108</v>
      </c>
      <c r="H372" s="699">
        <v>86</v>
      </c>
    </row>
    <row r="373" spans="1:8" s="509" customFormat="1" ht="15" customHeight="1">
      <c r="A373" s="612">
        <v>14</v>
      </c>
      <c r="B373" s="612" t="s">
        <v>6520</v>
      </c>
      <c r="C373" s="612" t="s">
        <v>6521</v>
      </c>
      <c r="D373" s="612"/>
      <c r="E373" s="699">
        <v>256</v>
      </c>
      <c r="F373" s="699">
        <v>179</v>
      </c>
      <c r="G373" s="699">
        <v>128</v>
      </c>
      <c r="H373" s="699">
        <v>102</v>
      </c>
    </row>
    <row r="374" spans="1:8" s="509" customFormat="1" ht="15" customHeight="1">
      <c r="A374" s="612">
        <v>15</v>
      </c>
      <c r="B374" s="612" t="s">
        <v>6522</v>
      </c>
      <c r="C374" s="612"/>
      <c r="D374" s="612"/>
      <c r="E374" s="699">
        <v>80</v>
      </c>
      <c r="F374" s="699">
        <v>56</v>
      </c>
      <c r="G374" s="699">
        <v>40</v>
      </c>
      <c r="H374" s="699">
        <v>0</v>
      </c>
    </row>
    <row r="375" spans="1:8" s="509" customFormat="1" ht="15" customHeight="1">
      <c r="A375" s="612">
        <v>16</v>
      </c>
      <c r="B375" s="612" t="s">
        <v>1307</v>
      </c>
      <c r="C375" s="612"/>
      <c r="D375" s="612"/>
      <c r="E375" s="699">
        <v>72</v>
      </c>
      <c r="F375" s="699">
        <v>50</v>
      </c>
      <c r="G375" s="699">
        <v>0</v>
      </c>
      <c r="H375" s="699">
        <v>0</v>
      </c>
    </row>
    <row r="376" spans="1:8" s="509" customFormat="1" ht="15" customHeight="1">
      <c r="A376" s="612">
        <v>17</v>
      </c>
      <c r="B376" s="612" t="s">
        <v>868</v>
      </c>
      <c r="C376" s="612" t="s">
        <v>6523</v>
      </c>
      <c r="D376" s="612"/>
      <c r="E376" s="699">
        <v>6240</v>
      </c>
      <c r="F376" s="699">
        <v>0</v>
      </c>
      <c r="G376" s="699">
        <v>0</v>
      </c>
      <c r="H376" s="699">
        <v>0</v>
      </c>
    </row>
    <row r="377" spans="1:8" s="509" customFormat="1" ht="15" customHeight="1">
      <c r="A377" s="612">
        <v>18</v>
      </c>
      <c r="B377" s="612" t="s">
        <v>885</v>
      </c>
      <c r="C377" s="612" t="s">
        <v>6524</v>
      </c>
      <c r="D377" s="612"/>
      <c r="E377" s="699">
        <v>2632</v>
      </c>
      <c r="F377" s="699">
        <v>0</v>
      </c>
      <c r="G377" s="699">
        <v>0</v>
      </c>
      <c r="H377" s="699">
        <v>0</v>
      </c>
    </row>
    <row r="378" spans="1:8" s="509" customFormat="1" ht="15" customHeight="1">
      <c r="A378" s="612">
        <v>19</v>
      </c>
      <c r="B378" s="612" t="s">
        <v>885</v>
      </c>
      <c r="C378" s="612" t="s">
        <v>6525</v>
      </c>
      <c r="D378" s="612"/>
      <c r="E378" s="699">
        <v>676</v>
      </c>
      <c r="F378" s="699">
        <v>473</v>
      </c>
      <c r="G378" s="699">
        <v>338</v>
      </c>
      <c r="H378" s="699">
        <v>0</v>
      </c>
    </row>
    <row r="379" spans="1:8" s="509" customFormat="1" ht="15" customHeight="1">
      <c r="A379" s="612">
        <v>20</v>
      </c>
      <c r="B379" s="612" t="s">
        <v>885</v>
      </c>
      <c r="C379" s="612" t="s">
        <v>6526</v>
      </c>
      <c r="D379" s="612"/>
      <c r="E379" s="699">
        <v>416</v>
      </c>
      <c r="F379" s="699">
        <v>0</v>
      </c>
      <c r="G379" s="699">
        <v>0</v>
      </c>
      <c r="H379" s="699">
        <v>0</v>
      </c>
    </row>
    <row r="380" spans="1:8" s="509" customFormat="1" ht="15" customHeight="1">
      <c r="A380" s="612">
        <v>21</v>
      </c>
      <c r="B380" s="612" t="s">
        <v>1592</v>
      </c>
      <c r="C380" s="612" t="s">
        <v>6527</v>
      </c>
      <c r="D380" s="612"/>
      <c r="E380" s="699">
        <v>2912</v>
      </c>
      <c r="F380" s="699">
        <v>0</v>
      </c>
      <c r="G380" s="699">
        <v>0</v>
      </c>
      <c r="H380" s="699">
        <v>0</v>
      </c>
    </row>
    <row r="381" spans="1:8" s="509" customFormat="1" ht="15" customHeight="1">
      <c r="A381" s="612">
        <v>22</v>
      </c>
      <c r="B381" s="612" t="s">
        <v>1592</v>
      </c>
      <c r="C381" s="612" t="s">
        <v>6528</v>
      </c>
      <c r="D381" s="612"/>
      <c r="E381" s="699">
        <v>2352</v>
      </c>
      <c r="F381" s="699">
        <v>0</v>
      </c>
      <c r="G381" s="699">
        <v>0</v>
      </c>
      <c r="H381" s="699">
        <v>0</v>
      </c>
    </row>
    <row r="382" spans="1:8" s="509" customFormat="1" ht="15" customHeight="1">
      <c r="A382" s="612">
        <v>23</v>
      </c>
      <c r="B382" s="612" t="s">
        <v>1597</v>
      </c>
      <c r="C382" s="612" t="s">
        <v>6529</v>
      </c>
      <c r="D382" s="612"/>
      <c r="E382" s="699">
        <v>2912</v>
      </c>
      <c r="F382" s="699">
        <v>0</v>
      </c>
      <c r="G382" s="699">
        <v>0</v>
      </c>
      <c r="H382" s="699">
        <v>0</v>
      </c>
    </row>
    <row r="383" spans="1:8" s="509" customFormat="1" ht="15" customHeight="1">
      <c r="A383" s="612">
        <v>24</v>
      </c>
      <c r="B383" s="612" t="s">
        <v>1597</v>
      </c>
      <c r="C383" s="612" t="s">
        <v>6530</v>
      </c>
      <c r="D383" s="612"/>
      <c r="E383" s="699">
        <v>2240</v>
      </c>
      <c r="F383" s="699">
        <v>1568</v>
      </c>
      <c r="G383" s="699">
        <v>1120</v>
      </c>
      <c r="H383" s="699">
        <v>896</v>
      </c>
    </row>
    <row r="384" spans="1:8" s="509" customFormat="1" ht="15" customHeight="1">
      <c r="A384" s="612">
        <v>25</v>
      </c>
      <c r="B384" s="612" t="s">
        <v>1597</v>
      </c>
      <c r="C384" s="612" t="s">
        <v>6531</v>
      </c>
      <c r="D384" s="612"/>
      <c r="E384" s="699">
        <v>1120</v>
      </c>
      <c r="F384" s="699">
        <v>784</v>
      </c>
      <c r="G384" s="699">
        <v>560</v>
      </c>
      <c r="H384" s="699">
        <v>448</v>
      </c>
    </row>
    <row r="385" spans="1:8" s="509" customFormat="1" ht="15" customHeight="1">
      <c r="A385" s="612">
        <v>26</v>
      </c>
      <c r="B385" s="612" t="s">
        <v>1597</v>
      </c>
      <c r="C385" s="612" t="s">
        <v>6532</v>
      </c>
      <c r="D385" s="612"/>
      <c r="E385" s="699">
        <v>560</v>
      </c>
      <c r="F385" s="699">
        <v>392</v>
      </c>
      <c r="G385" s="699">
        <v>280</v>
      </c>
      <c r="H385" s="699">
        <v>224</v>
      </c>
    </row>
    <row r="386" spans="1:8" s="509" customFormat="1" ht="15" customHeight="1">
      <c r="A386" s="612">
        <v>27</v>
      </c>
      <c r="B386" s="612" t="s">
        <v>1597</v>
      </c>
      <c r="C386" s="612" t="s">
        <v>6533</v>
      </c>
      <c r="D386" s="612"/>
      <c r="E386" s="699">
        <v>364</v>
      </c>
      <c r="F386" s="699">
        <v>255</v>
      </c>
      <c r="G386" s="699">
        <v>182</v>
      </c>
      <c r="H386" s="699">
        <v>0</v>
      </c>
    </row>
    <row r="387" spans="1:8" s="509" customFormat="1" ht="15" customHeight="1">
      <c r="A387" s="612">
        <v>28</v>
      </c>
      <c r="B387" s="612" t="s">
        <v>1660</v>
      </c>
      <c r="C387" s="612" t="s">
        <v>6523</v>
      </c>
      <c r="D387" s="612"/>
      <c r="E387" s="699">
        <v>2340</v>
      </c>
      <c r="F387" s="699">
        <v>0</v>
      </c>
      <c r="G387" s="699">
        <v>0</v>
      </c>
      <c r="H387" s="699">
        <v>0</v>
      </c>
    </row>
    <row r="388" spans="1:8" s="509" customFormat="1" ht="15" customHeight="1">
      <c r="A388" s="612">
        <v>29</v>
      </c>
      <c r="B388" s="612" t="s">
        <v>1314</v>
      </c>
      <c r="C388" s="612" t="s">
        <v>6534</v>
      </c>
      <c r="D388" s="612"/>
      <c r="E388" s="699">
        <v>442</v>
      </c>
      <c r="F388" s="699">
        <v>309</v>
      </c>
      <c r="G388" s="699">
        <v>221</v>
      </c>
      <c r="H388" s="699">
        <v>0</v>
      </c>
    </row>
    <row r="389" spans="1:8" s="509" customFormat="1" ht="15" customHeight="1">
      <c r="A389" s="612">
        <v>30</v>
      </c>
      <c r="B389" s="612" t="s">
        <v>880</v>
      </c>
      <c r="C389" s="612" t="s">
        <v>6535</v>
      </c>
      <c r="D389" s="612"/>
      <c r="E389" s="699">
        <v>2700</v>
      </c>
      <c r="F389" s="699">
        <v>0</v>
      </c>
      <c r="G389" s="699">
        <v>0</v>
      </c>
      <c r="H389" s="699">
        <v>0</v>
      </c>
    </row>
    <row r="390" spans="1:8" s="509" customFormat="1" ht="15" customHeight="1">
      <c r="A390" s="612">
        <v>31</v>
      </c>
      <c r="B390" s="612" t="s">
        <v>880</v>
      </c>
      <c r="C390" s="612" t="s">
        <v>6536</v>
      </c>
      <c r="D390" s="612"/>
      <c r="E390" s="699">
        <v>2160</v>
      </c>
      <c r="F390" s="699">
        <v>1512</v>
      </c>
      <c r="G390" s="699">
        <v>1080</v>
      </c>
      <c r="H390" s="699">
        <v>864</v>
      </c>
    </row>
    <row r="391" spans="1:8" s="509" customFormat="1" ht="15" customHeight="1">
      <c r="A391" s="612">
        <v>32</v>
      </c>
      <c r="B391" s="612" t="s">
        <v>6537</v>
      </c>
      <c r="C391" s="612" t="s">
        <v>6538</v>
      </c>
      <c r="D391" s="612"/>
      <c r="E391" s="699">
        <v>256</v>
      </c>
      <c r="F391" s="699">
        <v>179</v>
      </c>
      <c r="G391" s="699">
        <v>128</v>
      </c>
      <c r="H391" s="699">
        <v>102</v>
      </c>
    </row>
    <row r="392" spans="1:8" s="509" customFormat="1" ht="15" customHeight="1">
      <c r="A392" s="612">
        <v>33</v>
      </c>
      <c r="B392" s="612" t="s">
        <v>1320</v>
      </c>
      <c r="C392" s="612" t="s">
        <v>6539</v>
      </c>
      <c r="D392" s="612"/>
      <c r="E392" s="699">
        <v>2240</v>
      </c>
      <c r="F392" s="699">
        <v>0</v>
      </c>
      <c r="G392" s="699">
        <v>0</v>
      </c>
      <c r="H392" s="699">
        <v>0</v>
      </c>
    </row>
    <row r="393" spans="1:8" s="509" customFormat="1" ht="15" customHeight="1">
      <c r="A393" s="612">
        <v>34</v>
      </c>
      <c r="B393" s="612" t="s">
        <v>6540</v>
      </c>
      <c r="C393" s="612" t="s">
        <v>6541</v>
      </c>
      <c r="D393" s="612"/>
      <c r="E393" s="699">
        <v>476</v>
      </c>
      <c r="F393" s="699">
        <v>333</v>
      </c>
      <c r="G393" s="699">
        <v>238</v>
      </c>
      <c r="H393" s="699">
        <v>0</v>
      </c>
    </row>
    <row r="394" spans="1:8" s="509" customFormat="1" ht="15" customHeight="1">
      <c r="A394" s="612">
        <v>35</v>
      </c>
      <c r="B394" s="612" t="s">
        <v>1312</v>
      </c>
      <c r="C394" s="612" t="s">
        <v>6535</v>
      </c>
      <c r="D394" s="612"/>
      <c r="E394" s="699">
        <v>1800</v>
      </c>
      <c r="F394" s="699">
        <v>0</v>
      </c>
      <c r="G394" s="699">
        <v>0</v>
      </c>
      <c r="H394" s="699">
        <v>0</v>
      </c>
    </row>
    <row r="395" spans="1:8" s="509" customFormat="1" ht="15" customHeight="1">
      <c r="A395" s="612">
        <v>36</v>
      </c>
      <c r="B395" s="612" t="s">
        <v>1312</v>
      </c>
      <c r="C395" s="612" t="s">
        <v>6542</v>
      </c>
      <c r="D395" s="612"/>
      <c r="E395" s="699">
        <v>600</v>
      </c>
      <c r="F395" s="699">
        <v>420</v>
      </c>
      <c r="G395" s="699">
        <v>300</v>
      </c>
      <c r="H395" s="699">
        <v>0</v>
      </c>
    </row>
    <row r="396" spans="1:8" s="509" customFormat="1" ht="15" customHeight="1">
      <c r="A396" s="612">
        <v>37</v>
      </c>
      <c r="B396" s="612" t="s">
        <v>1312</v>
      </c>
      <c r="C396" s="612" t="s">
        <v>6543</v>
      </c>
      <c r="D396" s="612"/>
      <c r="E396" s="699">
        <v>330</v>
      </c>
      <c r="F396" s="699">
        <v>231</v>
      </c>
      <c r="G396" s="699">
        <v>165</v>
      </c>
      <c r="H396" s="699">
        <v>132</v>
      </c>
    </row>
    <row r="397" spans="1:8" s="509" customFormat="1" ht="15" customHeight="1">
      <c r="A397" s="612">
        <v>38</v>
      </c>
      <c r="B397" s="441" t="s">
        <v>1785</v>
      </c>
      <c r="C397" s="441" t="s">
        <v>6544</v>
      </c>
      <c r="D397" s="441"/>
      <c r="E397" s="699">
        <v>2080</v>
      </c>
      <c r="F397" s="699">
        <v>0</v>
      </c>
      <c r="G397" s="699">
        <v>0</v>
      </c>
      <c r="H397" s="699">
        <v>0</v>
      </c>
    </row>
    <row r="398" spans="1:8" s="509" customFormat="1" ht="15" customHeight="1">
      <c r="A398" s="612">
        <v>39</v>
      </c>
      <c r="B398" s="441" t="s">
        <v>1785</v>
      </c>
      <c r="C398" s="441" t="s">
        <v>6545</v>
      </c>
      <c r="D398" s="441"/>
      <c r="E398" s="699">
        <v>1560</v>
      </c>
      <c r="F398" s="699">
        <v>0</v>
      </c>
      <c r="G398" s="699">
        <v>0</v>
      </c>
      <c r="H398" s="699">
        <v>0</v>
      </c>
    </row>
    <row r="399" spans="1:8" s="509" customFormat="1" ht="15" customHeight="1">
      <c r="A399" s="612">
        <v>40</v>
      </c>
      <c r="B399" s="441" t="s">
        <v>1785</v>
      </c>
      <c r="C399" s="441" t="s">
        <v>6546</v>
      </c>
      <c r="D399" s="441"/>
      <c r="E399" s="699">
        <v>520</v>
      </c>
      <c r="F399" s="699">
        <v>364</v>
      </c>
      <c r="G399" s="699">
        <v>260</v>
      </c>
      <c r="H399" s="699">
        <v>208</v>
      </c>
    </row>
    <row r="400" spans="1:8" s="509" customFormat="1" ht="15" customHeight="1">
      <c r="A400" s="612">
        <v>41</v>
      </c>
      <c r="B400" s="441" t="s">
        <v>1785</v>
      </c>
      <c r="C400" s="441" t="s">
        <v>6547</v>
      </c>
      <c r="D400" s="441"/>
      <c r="E400" s="699">
        <v>286</v>
      </c>
      <c r="F400" s="699">
        <v>200</v>
      </c>
      <c r="G400" s="699">
        <v>143</v>
      </c>
      <c r="H400" s="699">
        <v>114</v>
      </c>
    </row>
    <row r="401" spans="1:8" s="509" customFormat="1" ht="15" customHeight="1">
      <c r="A401" s="612">
        <v>42</v>
      </c>
      <c r="B401" s="441" t="s">
        <v>878</v>
      </c>
      <c r="C401" s="441" t="s">
        <v>6548</v>
      </c>
      <c r="D401" s="441"/>
      <c r="E401" s="699">
        <v>1960</v>
      </c>
      <c r="F401" s="699">
        <v>0</v>
      </c>
      <c r="G401" s="699">
        <v>0</v>
      </c>
      <c r="H401" s="699">
        <v>0</v>
      </c>
    </row>
    <row r="402" spans="1:8" s="509" customFormat="1" ht="15" customHeight="1">
      <c r="A402" s="612">
        <v>43</v>
      </c>
      <c r="B402" s="441" t="s">
        <v>878</v>
      </c>
      <c r="C402" s="441" t="s">
        <v>6549</v>
      </c>
      <c r="D402" s="441"/>
      <c r="E402" s="699">
        <v>1400</v>
      </c>
      <c r="F402" s="699">
        <v>0</v>
      </c>
      <c r="G402" s="699">
        <v>0</v>
      </c>
      <c r="H402" s="699">
        <v>0</v>
      </c>
    </row>
    <row r="403" spans="1:8" s="509" customFormat="1" ht="15" customHeight="1">
      <c r="A403" s="612">
        <v>44</v>
      </c>
      <c r="B403" s="441" t="s">
        <v>6550</v>
      </c>
      <c r="C403" s="441" t="s">
        <v>6551</v>
      </c>
      <c r="D403" s="441"/>
      <c r="E403" s="699">
        <v>520</v>
      </c>
      <c r="F403" s="699">
        <v>0</v>
      </c>
      <c r="G403" s="699">
        <v>0</v>
      </c>
      <c r="H403" s="699">
        <v>0</v>
      </c>
    </row>
    <row r="404" spans="1:8" s="509" customFormat="1" ht="15" customHeight="1">
      <c r="A404" s="612">
        <v>45</v>
      </c>
      <c r="B404" s="441" t="s">
        <v>6552</v>
      </c>
      <c r="C404" s="441" t="s">
        <v>6553</v>
      </c>
      <c r="D404" s="441"/>
      <c r="E404" s="699">
        <v>416</v>
      </c>
      <c r="F404" s="699">
        <v>0</v>
      </c>
      <c r="G404" s="699">
        <v>0</v>
      </c>
      <c r="H404" s="699">
        <v>0</v>
      </c>
    </row>
    <row r="405" spans="1:8" s="509" customFormat="1" ht="15" customHeight="1">
      <c r="A405" s="612">
        <v>46</v>
      </c>
      <c r="B405" s="441" t="s">
        <v>6554</v>
      </c>
      <c r="C405" s="441" t="s">
        <v>6555</v>
      </c>
      <c r="D405" s="441"/>
      <c r="E405" s="699">
        <v>930</v>
      </c>
      <c r="F405" s="699">
        <v>0</v>
      </c>
      <c r="G405" s="699">
        <v>0</v>
      </c>
      <c r="H405" s="699">
        <v>0</v>
      </c>
    </row>
    <row r="406" spans="1:8" s="509" customFormat="1" ht="15" customHeight="1">
      <c r="A406" s="612">
        <v>47</v>
      </c>
      <c r="B406" s="441" t="s">
        <v>6556</v>
      </c>
      <c r="C406" s="441" t="s">
        <v>6555</v>
      </c>
      <c r="D406" s="441"/>
      <c r="E406" s="699">
        <v>930</v>
      </c>
      <c r="F406" s="699">
        <v>0</v>
      </c>
      <c r="G406" s="699">
        <v>0</v>
      </c>
      <c r="H406" s="699">
        <v>0</v>
      </c>
    </row>
    <row r="407" spans="1:8" s="509" customFormat="1" ht="15" customHeight="1">
      <c r="A407" s="612">
        <v>48</v>
      </c>
      <c r="B407" s="441" t="s">
        <v>6557</v>
      </c>
      <c r="C407" s="441" t="s">
        <v>6555</v>
      </c>
      <c r="D407" s="441"/>
      <c r="E407" s="699">
        <v>930</v>
      </c>
      <c r="F407" s="699">
        <v>0</v>
      </c>
      <c r="G407" s="699">
        <v>0</v>
      </c>
      <c r="H407" s="699">
        <v>0</v>
      </c>
    </row>
    <row r="408" spans="1:8" s="509" customFormat="1" ht="15" customHeight="1">
      <c r="A408" s="612">
        <v>49</v>
      </c>
      <c r="B408" s="441" t="s">
        <v>6558</v>
      </c>
      <c r="C408" s="441" t="s">
        <v>6555</v>
      </c>
      <c r="D408" s="441"/>
      <c r="E408" s="699">
        <v>930</v>
      </c>
      <c r="F408" s="699">
        <v>0</v>
      </c>
      <c r="G408" s="699">
        <v>0</v>
      </c>
      <c r="H408" s="699">
        <v>0</v>
      </c>
    </row>
    <row r="409" spans="1:8" s="509" customFormat="1" ht="15" customHeight="1">
      <c r="A409" s="612">
        <v>50</v>
      </c>
      <c r="B409" s="441" t="s">
        <v>6559</v>
      </c>
      <c r="C409" s="441" t="s">
        <v>6560</v>
      </c>
      <c r="D409" s="441"/>
      <c r="E409" s="699">
        <v>870</v>
      </c>
      <c r="F409" s="699">
        <v>0</v>
      </c>
      <c r="G409" s="699">
        <v>0</v>
      </c>
      <c r="H409" s="699">
        <v>0</v>
      </c>
    </row>
    <row r="410" spans="1:8" s="509" customFormat="1" ht="15" customHeight="1">
      <c r="A410" s="612">
        <v>51</v>
      </c>
      <c r="B410" s="441" t="s">
        <v>6561</v>
      </c>
      <c r="C410" s="441" t="s">
        <v>6560</v>
      </c>
      <c r="D410" s="441"/>
      <c r="E410" s="699">
        <v>810</v>
      </c>
      <c r="F410" s="699">
        <v>0</v>
      </c>
      <c r="G410" s="699">
        <v>0</v>
      </c>
      <c r="H410" s="699">
        <v>0</v>
      </c>
    </row>
    <row r="411" spans="1:8" s="509" customFormat="1" ht="15" customHeight="1">
      <c r="A411" s="612">
        <v>52</v>
      </c>
      <c r="B411" s="441" t="s">
        <v>6562</v>
      </c>
      <c r="C411" s="441" t="s">
        <v>6555</v>
      </c>
      <c r="D411" s="441"/>
      <c r="E411" s="699">
        <v>750</v>
      </c>
      <c r="F411" s="699">
        <v>0</v>
      </c>
      <c r="G411" s="699">
        <v>0</v>
      </c>
      <c r="H411" s="699">
        <v>0</v>
      </c>
    </row>
    <row r="412" spans="1:8" s="509" customFormat="1" ht="15" customHeight="1">
      <c r="A412" s="612">
        <v>53</v>
      </c>
      <c r="B412" s="441" t="s">
        <v>6563</v>
      </c>
      <c r="C412" s="441" t="s">
        <v>6555</v>
      </c>
      <c r="D412" s="441"/>
      <c r="E412" s="699">
        <v>720</v>
      </c>
      <c r="F412" s="699">
        <v>0</v>
      </c>
      <c r="G412" s="699">
        <v>0</v>
      </c>
      <c r="H412" s="699">
        <v>0</v>
      </c>
    </row>
    <row r="413" spans="1:8" s="509" customFormat="1" ht="15" customHeight="1">
      <c r="A413" s="612">
        <v>54</v>
      </c>
      <c r="B413" s="441" t="s">
        <v>6564</v>
      </c>
      <c r="C413" s="441" t="s">
        <v>6565</v>
      </c>
      <c r="D413" s="441"/>
      <c r="E413" s="699">
        <v>930</v>
      </c>
      <c r="F413" s="699">
        <v>0</v>
      </c>
      <c r="G413" s="699">
        <v>0</v>
      </c>
      <c r="H413" s="699">
        <v>0</v>
      </c>
    </row>
    <row r="414" spans="1:8" s="509" customFormat="1" ht="15" customHeight="1">
      <c r="A414" s="612">
        <v>55</v>
      </c>
      <c r="B414" s="441"/>
      <c r="C414" s="441" t="s">
        <v>6566</v>
      </c>
      <c r="D414" s="441"/>
      <c r="E414" s="699">
        <v>720</v>
      </c>
      <c r="F414" s="699">
        <v>0</v>
      </c>
      <c r="G414" s="699">
        <v>0</v>
      </c>
      <c r="H414" s="699">
        <v>0</v>
      </c>
    </row>
    <row r="415" spans="1:8" s="509" customFormat="1" ht="15" customHeight="1">
      <c r="A415" s="612">
        <v>56</v>
      </c>
      <c r="B415" s="441" t="s">
        <v>6567</v>
      </c>
      <c r="C415" s="441" t="s">
        <v>6568</v>
      </c>
      <c r="D415" s="441"/>
      <c r="E415" s="699">
        <v>900</v>
      </c>
      <c r="F415" s="699">
        <v>0</v>
      </c>
      <c r="G415" s="699">
        <v>0</v>
      </c>
      <c r="H415" s="699">
        <v>0</v>
      </c>
    </row>
    <row r="416" spans="1:8" s="509" customFormat="1" ht="15" customHeight="1">
      <c r="A416" s="612">
        <v>57</v>
      </c>
      <c r="B416" s="441" t="s">
        <v>6567</v>
      </c>
      <c r="C416" s="441" t="s">
        <v>6569</v>
      </c>
      <c r="D416" s="441"/>
      <c r="E416" s="699">
        <v>870</v>
      </c>
      <c r="F416" s="699">
        <v>0</v>
      </c>
      <c r="G416" s="699">
        <v>0</v>
      </c>
      <c r="H416" s="699">
        <v>0</v>
      </c>
    </row>
    <row r="417" spans="1:8" s="509" customFormat="1" ht="15" customHeight="1">
      <c r="A417" s="612">
        <v>58</v>
      </c>
      <c r="B417" s="441" t="s">
        <v>6567</v>
      </c>
      <c r="C417" s="441" t="s">
        <v>6570</v>
      </c>
      <c r="D417" s="441"/>
      <c r="E417" s="699">
        <v>810</v>
      </c>
      <c r="F417" s="699">
        <v>0</v>
      </c>
      <c r="G417" s="699">
        <v>0</v>
      </c>
      <c r="H417" s="699">
        <v>0</v>
      </c>
    </row>
    <row r="418" spans="1:8" s="509" customFormat="1" ht="15" customHeight="1">
      <c r="A418" s="612">
        <v>59</v>
      </c>
      <c r="B418" s="441" t="s">
        <v>6567</v>
      </c>
      <c r="C418" s="441" t="s">
        <v>6571</v>
      </c>
      <c r="D418" s="441"/>
      <c r="E418" s="699">
        <v>750</v>
      </c>
      <c r="F418" s="699">
        <v>0</v>
      </c>
      <c r="G418" s="699">
        <v>0</v>
      </c>
      <c r="H418" s="699">
        <v>0</v>
      </c>
    </row>
    <row r="419" spans="1:8" s="509" customFormat="1" ht="15" customHeight="1">
      <c r="A419" s="612">
        <v>60</v>
      </c>
      <c r="B419" s="441" t="s">
        <v>6567</v>
      </c>
      <c r="C419" s="441" t="s">
        <v>6572</v>
      </c>
      <c r="D419" s="441"/>
      <c r="E419" s="699">
        <v>720</v>
      </c>
      <c r="F419" s="699">
        <v>0</v>
      </c>
      <c r="G419" s="699">
        <v>0</v>
      </c>
      <c r="H419" s="699">
        <v>0</v>
      </c>
    </row>
    <row r="420" spans="1:8" s="509" customFormat="1" ht="15" customHeight="1">
      <c r="A420" s="612">
        <v>61</v>
      </c>
      <c r="B420" s="441" t="s">
        <v>6573</v>
      </c>
      <c r="C420" s="441" t="s">
        <v>6568</v>
      </c>
      <c r="D420" s="441"/>
      <c r="E420" s="699">
        <v>900</v>
      </c>
      <c r="F420" s="699">
        <v>0</v>
      </c>
      <c r="G420" s="699">
        <v>0</v>
      </c>
      <c r="H420" s="699">
        <v>0</v>
      </c>
    </row>
    <row r="421" spans="1:8" s="509" customFormat="1" ht="15" customHeight="1">
      <c r="A421" s="612">
        <v>62</v>
      </c>
      <c r="B421" s="441" t="s">
        <v>6573</v>
      </c>
      <c r="C421" s="441" t="s">
        <v>6569</v>
      </c>
      <c r="D421" s="441"/>
      <c r="E421" s="699">
        <v>870</v>
      </c>
      <c r="F421" s="699">
        <v>0</v>
      </c>
      <c r="G421" s="699">
        <v>0</v>
      </c>
      <c r="H421" s="699">
        <v>0</v>
      </c>
    </row>
    <row r="422" spans="1:8" s="509" customFormat="1" ht="15" customHeight="1">
      <c r="A422" s="612">
        <v>63</v>
      </c>
      <c r="B422" s="441" t="s">
        <v>6573</v>
      </c>
      <c r="C422" s="441" t="s">
        <v>6570</v>
      </c>
      <c r="D422" s="441"/>
      <c r="E422" s="699">
        <v>810</v>
      </c>
      <c r="F422" s="699">
        <v>0</v>
      </c>
      <c r="G422" s="699">
        <v>0</v>
      </c>
      <c r="H422" s="699">
        <v>0</v>
      </c>
    </row>
    <row r="423" spans="1:8" s="509" customFormat="1" ht="15" customHeight="1">
      <c r="A423" s="612">
        <v>64</v>
      </c>
      <c r="B423" s="441" t="s">
        <v>6573</v>
      </c>
      <c r="C423" s="441" t="s">
        <v>6571</v>
      </c>
      <c r="D423" s="441"/>
      <c r="E423" s="699">
        <v>750</v>
      </c>
      <c r="F423" s="699">
        <v>0</v>
      </c>
      <c r="G423" s="699">
        <v>0</v>
      </c>
      <c r="H423" s="699">
        <v>0</v>
      </c>
    </row>
    <row r="424" spans="1:8" s="509" customFormat="1" ht="15" customHeight="1">
      <c r="A424" s="612">
        <v>65</v>
      </c>
      <c r="B424" s="441" t="s">
        <v>6573</v>
      </c>
      <c r="C424" s="441" t="s">
        <v>6572</v>
      </c>
      <c r="D424" s="441"/>
      <c r="E424" s="699">
        <v>720</v>
      </c>
      <c r="F424" s="699">
        <v>0</v>
      </c>
      <c r="G424" s="699">
        <v>0</v>
      </c>
      <c r="H424" s="699">
        <v>0</v>
      </c>
    </row>
    <row r="425" spans="1:8" s="509" customFormat="1" ht="15" customHeight="1">
      <c r="A425" s="612">
        <v>66</v>
      </c>
      <c r="B425" s="441" t="s">
        <v>1346</v>
      </c>
      <c r="C425" s="441" t="s">
        <v>6539</v>
      </c>
      <c r="D425" s="441"/>
      <c r="E425" s="699">
        <v>676</v>
      </c>
      <c r="F425" s="699">
        <v>0</v>
      </c>
      <c r="G425" s="699">
        <v>0</v>
      </c>
      <c r="H425" s="699">
        <v>0</v>
      </c>
    </row>
    <row r="426" spans="1:8" s="509" customFormat="1" ht="15" customHeight="1">
      <c r="A426" s="612">
        <v>67</v>
      </c>
      <c r="B426" s="441" t="s">
        <v>859</v>
      </c>
      <c r="C426" s="441" t="s">
        <v>6539</v>
      </c>
      <c r="D426" s="441"/>
      <c r="E426" s="699">
        <v>676</v>
      </c>
      <c r="F426" s="699">
        <v>0</v>
      </c>
      <c r="G426" s="699">
        <v>0</v>
      </c>
      <c r="H426" s="699">
        <v>0</v>
      </c>
    </row>
    <row r="427" spans="1:8" s="509" customFormat="1" ht="15" customHeight="1">
      <c r="A427" s="612">
        <v>68</v>
      </c>
      <c r="B427" s="441" t="s">
        <v>6273</v>
      </c>
      <c r="C427" s="441" t="s">
        <v>6539</v>
      </c>
      <c r="D427" s="441"/>
      <c r="E427" s="699">
        <v>676</v>
      </c>
      <c r="F427" s="699">
        <v>0</v>
      </c>
      <c r="G427" s="699">
        <v>0</v>
      </c>
      <c r="H427" s="699">
        <v>0</v>
      </c>
    </row>
    <row r="428" spans="1:8" s="509" customFormat="1" ht="15" customHeight="1">
      <c r="A428" s="612">
        <v>69</v>
      </c>
      <c r="B428" s="441" t="s">
        <v>874</v>
      </c>
      <c r="C428" s="441" t="s">
        <v>6539</v>
      </c>
      <c r="D428" s="441"/>
      <c r="E428" s="699">
        <v>676</v>
      </c>
      <c r="F428" s="699">
        <v>0</v>
      </c>
      <c r="G428" s="699">
        <v>0</v>
      </c>
      <c r="H428" s="699">
        <v>0</v>
      </c>
    </row>
    <row r="429" spans="1:8" s="509" customFormat="1" ht="15" customHeight="1">
      <c r="A429" s="612">
        <v>70</v>
      </c>
      <c r="B429" s="441" t="s">
        <v>1721</v>
      </c>
      <c r="C429" s="441" t="s">
        <v>6535</v>
      </c>
      <c r="D429" s="441"/>
      <c r="E429" s="699">
        <v>676</v>
      </c>
      <c r="F429" s="699">
        <v>0</v>
      </c>
      <c r="G429" s="699">
        <v>0</v>
      </c>
      <c r="H429" s="699">
        <v>0</v>
      </c>
    </row>
    <row r="430" spans="1:8" s="509" customFormat="1" ht="15" customHeight="1">
      <c r="A430" s="612">
        <v>71</v>
      </c>
      <c r="B430" s="441" t="s">
        <v>860</v>
      </c>
      <c r="C430" s="441" t="s">
        <v>6535</v>
      </c>
      <c r="D430" s="441"/>
      <c r="E430" s="699">
        <v>676</v>
      </c>
      <c r="F430" s="699">
        <v>0</v>
      </c>
      <c r="G430" s="699">
        <v>0</v>
      </c>
      <c r="H430" s="699">
        <v>0</v>
      </c>
    </row>
    <row r="431" spans="1:8" s="509" customFormat="1" ht="15" customHeight="1">
      <c r="A431" s="612">
        <v>72</v>
      </c>
      <c r="B431" s="441" t="s">
        <v>1590</v>
      </c>
      <c r="C431" s="441" t="s">
        <v>6574</v>
      </c>
      <c r="D431" s="441"/>
      <c r="E431" s="699">
        <v>676</v>
      </c>
      <c r="F431" s="699">
        <v>0</v>
      </c>
      <c r="G431" s="699">
        <v>0</v>
      </c>
      <c r="H431" s="699">
        <v>0</v>
      </c>
    </row>
    <row r="432" spans="1:8" s="509" customFormat="1" ht="15" customHeight="1">
      <c r="A432" s="612">
        <v>73</v>
      </c>
      <c r="B432" s="568" t="s">
        <v>866</v>
      </c>
      <c r="C432" s="568" t="s">
        <v>6575</v>
      </c>
      <c r="D432" s="568"/>
      <c r="E432" s="699">
        <v>676</v>
      </c>
      <c r="F432" s="699">
        <v>0</v>
      </c>
      <c r="G432" s="699">
        <v>0</v>
      </c>
      <c r="H432" s="699">
        <v>0</v>
      </c>
    </row>
    <row r="433" spans="1:8" s="509" customFormat="1" ht="15" customHeight="1">
      <c r="A433" s="612">
        <v>74</v>
      </c>
      <c r="B433" s="441" t="s">
        <v>1610</v>
      </c>
      <c r="C433" s="441" t="s">
        <v>6535</v>
      </c>
      <c r="D433" s="441"/>
      <c r="E433" s="699">
        <v>676</v>
      </c>
      <c r="F433" s="699">
        <v>0</v>
      </c>
      <c r="G433" s="699">
        <v>0</v>
      </c>
      <c r="H433" s="699">
        <v>0</v>
      </c>
    </row>
    <row r="434" spans="1:8" s="509" customFormat="1" ht="15" customHeight="1">
      <c r="A434" s="612">
        <v>75</v>
      </c>
      <c r="B434" s="441" t="s">
        <v>4358</v>
      </c>
      <c r="C434" s="441" t="s">
        <v>6576</v>
      </c>
      <c r="D434" s="441"/>
      <c r="E434" s="699">
        <v>676</v>
      </c>
      <c r="F434" s="699">
        <v>0</v>
      </c>
      <c r="G434" s="699">
        <v>0</v>
      </c>
      <c r="H434" s="699">
        <v>0</v>
      </c>
    </row>
    <row r="435" spans="1:8" s="509" customFormat="1" ht="15" customHeight="1">
      <c r="A435" s="612">
        <v>76</v>
      </c>
      <c r="B435" s="441" t="s">
        <v>870</v>
      </c>
      <c r="C435" s="441" t="s">
        <v>6535</v>
      </c>
      <c r="D435" s="441"/>
      <c r="E435" s="699">
        <v>560</v>
      </c>
      <c r="F435" s="699">
        <v>0</v>
      </c>
      <c r="G435" s="699">
        <v>0</v>
      </c>
      <c r="H435" s="699">
        <v>0</v>
      </c>
    </row>
    <row r="436" spans="1:8" s="509" customFormat="1" ht="15" customHeight="1">
      <c r="A436" s="612">
        <v>77</v>
      </c>
      <c r="B436" s="441" t="s">
        <v>870</v>
      </c>
      <c r="C436" s="441" t="s">
        <v>6544</v>
      </c>
      <c r="D436" s="441"/>
      <c r="E436" s="699">
        <v>442</v>
      </c>
      <c r="F436" s="699">
        <v>0</v>
      </c>
      <c r="G436" s="699">
        <v>0</v>
      </c>
      <c r="H436" s="699">
        <v>0</v>
      </c>
    </row>
    <row r="437" spans="1:8" s="509" customFormat="1" ht="15" customHeight="1">
      <c r="A437" s="612">
        <v>78</v>
      </c>
      <c r="B437" s="441" t="s">
        <v>870</v>
      </c>
      <c r="C437" s="441" t="s">
        <v>6577</v>
      </c>
      <c r="D437" s="441"/>
      <c r="E437" s="699">
        <v>364</v>
      </c>
      <c r="F437" s="699">
        <v>0</v>
      </c>
      <c r="G437" s="699">
        <v>0</v>
      </c>
      <c r="H437" s="699">
        <v>0</v>
      </c>
    </row>
    <row r="438" spans="1:8" s="509" customFormat="1" ht="15" customHeight="1">
      <c r="A438" s="612">
        <v>79</v>
      </c>
      <c r="B438" s="441" t="s">
        <v>1613</v>
      </c>
      <c r="C438" s="441" t="s">
        <v>6578</v>
      </c>
      <c r="D438" s="441"/>
      <c r="E438" s="699">
        <v>416</v>
      </c>
      <c r="F438" s="699">
        <v>291</v>
      </c>
      <c r="G438" s="699">
        <v>208</v>
      </c>
      <c r="H438" s="699">
        <v>0</v>
      </c>
    </row>
    <row r="439" spans="1:8" s="509" customFormat="1" ht="15" customHeight="1">
      <c r="A439" s="612">
        <v>80</v>
      </c>
      <c r="B439" s="441" t="s">
        <v>1613</v>
      </c>
      <c r="C439" s="441" t="s">
        <v>6579</v>
      </c>
      <c r="D439" s="441"/>
      <c r="E439" s="699">
        <v>338</v>
      </c>
      <c r="F439" s="699">
        <v>237</v>
      </c>
      <c r="G439" s="699">
        <v>169</v>
      </c>
      <c r="H439" s="699">
        <v>0</v>
      </c>
    </row>
    <row r="440" spans="1:8" s="509" customFormat="1" ht="15" customHeight="1">
      <c r="A440" s="612">
        <v>81</v>
      </c>
      <c r="B440" s="441" t="s">
        <v>1613</v>
      </c>
      <c r="C440" s="441" t="s">
        <v>6580</v>
      </c>
      <c r="D440" s="441"/>
      <c r="E440" s="699">
        <v>286</v>
      </c>
      <c r="F440" s="699">
        <v>200</v>
      </c>
      <c r="G440" s="699">
        <v>143</v>
      </c>
      <c r="H440" s="699">
        <v>0</v>
      </c>
    </row>
    <row r="441" spans="1:8" s="509" customFormat="1" ht="15" customHeight="1">
      <c r="A441" s="612">
        <v>82</v>
      </c>
      <c r="B441" s="441" t="s">
        <v>2006</v>
      </c>
      <c r="C441" s="441" t="s">
        <v>5930</v>
      </c>
      <c r="D441" s="441"/>
      <c r="E441" s="699">
        <v>416</v>
      </c>
      <c r="F441" s="699">
        <v>291</v>
      </c>
      <c r="G441" s="699">
        <v>208</v>
      </c>
      <c r="H441" s="699">
        <v>0</v>
      </c>
    </row>
    <row r="442" spans="1:8" s="509" customFormat="1" ht="15" customHeight="1">
      <c r="A442" s="612">
        <v>83</v>
      </c>
      <c r="B442" s="441" t="s">
        <v>1609</v>
      </c>
      <c r="C442" s="441" t="s">
        <v>5930</v>
      </c>
      <c r="D442" s="441"/>
      <c r="E442" s="699">
        <v>416</v>
      </c>
      <c r="F442" s="699">
        <v>291</v>
      </c>
      <c r="G442" s="699">
        <v>208</v>
      </c>
      <c r="H442" s="699">
        <v>0</v>
      </c>
    </row>
    <row r="443" spans="1:8" s="509" customFormat="1" ht="15" customHeight="1">
      <c r="A443" s="612">
        <v>84</v>
      </c>
      <c r="B443" s="441" t="s">
        <v>1398</v>
      </c>
      <c r="C443" s="441" t="s">
        <v>6581</v>
      </c>
      <c r="D443" s="441"/>
      <c r="E443" s="699">
        <v>624</v>
      </c>
      <c r="F443" s="699">
        <v>437</v>
      </c>
      <c r="G443" s="699">
        <v>312</v>
      </c>
      <c r="H443" s="699">
        <v>0</v>
      </c>
    </row>
    <row r="444" spans="1:8" s="509" customFormat="1" ht="15" customHeight="1">
      <c r="A444" s="612">
        <v>85</v>
      </c>
      <c r="B444" s="441" t="s">
        <v>1665</v>
      </c>
      <c r="C444" s="441" t="s">
        <v>5930</v>
      </c>
      <c r="D444" s="441"/>
      <c r="E444" s="699">
        <v>468</v>
      </c>
      <c r="F444" s="699">
        <v>0</v>
      </c>
      <c r="G444" s="699">
        <v>0</v>
      </c>
      <c r="H444" s="699">
        <v>0</v>
      </c>
    </row>
    <row r="445" spans="1:8" s="509" customFormat="1" ht="15" customHeight="1">
      <c r="A445" s="612">
        <v>86</v>
      </c>
      <c r="B445" s="441" t="s">
        <v>6582</v>
      </c>
      <c r="C445" s="441" t="s">
        <v>5930</v>
      </c>
      <c r="D445" s="441"/>
      <c r="E445" s="699">
        <v>416</v>
      </c>
      <c r="F445" s="699">
        <v>0</v>
      </c>
      <c r="G445" s="699">
        <v>0</v>
      </c>
      <c r="H445" s="699">
        <v>0</v>
      </c>
    </row>
    <row r="446" spans="1:8" s="509" customFormat="1" ht="15" customHeight="1">
      <c r="A446" s="612">
        <v>87</v>
      </c>
      <c r="B446" s="441" t="s">
        <v>1623</v>
      </c>
      <c r="C446" s="441" t="s">
        <v>5930</v>
      </c>
      <c r="D446" s="441"/>
      <c r="E446" s="699">
        <v>416</v>
      </c>
      <c r="F446" s="699">
        <v>0</v>
      </c>
      <c r="G446" s="699">
        <v>0</v>
      </c>
      <c r="H446" s="699">
        <v>0</v>
      </c>
    </row>
    <row r="447" spans="1:8" s="509" customFormat="1" ht="15" customHeight="1">
      <c r="A447" s="612">
        <v>88</v>
      </c>
      <c r="B447" s="441" t="s">
        <v>1388</v>
      </c>
      <c r="C447" s="441" t="s">
        <v>6583</v>
      </c>
      <c r="D447" s="441"/>
      <c r="E447" s="699">
        <v>444</v>
      </c>
      <c r="F447" s="699">
        <v>0</v>
      </c>
      <c r="G447" s="699">
        <v>0</v>
      </c>
      <c r="H447" s="699">
        <v>0</v>
      </c>
    </row>
    <row r="448" spans="1:8" s="509" customFormat="1" ht="15" customHeight="1">
      <c r="A448" s="612">
        <v>89</v>
      </c>
      <c r="B448" s="441" t="s">
        <v>6584</v>
      </c>
      <c r="C448" s="441" t="s">
        <v>6585</v>
      </c>
      <c r="D448" s="441"/>
      <c r="E448" s="699">
        <v>312</v>
      </c>
      <c r="F448" s="699">
        <v>0</v>
      </c>
      <c r="G448" s="699">
        <v>0</v>
      </c>
      <c r="H448" s="699">
        <v>0</v>
      </c>
    </row>
    <row r="449" spans="1:8" s="509" customFormat="1" ht="15" customHeight="1">
      <c r="A449" s="612">
        <v>90</v>
      </c>
      <c r="B449" s="441" t="s">
        <v>1645</v>
      </c>
      <c r="C449" s="441" t="s">
        <v>6586</v>
      </c>
      <c r="D449" s="441"/>
      <c r="E449" s="699">
        <v>416</v>
      </c>
      <c r="F449" s="699">
        <v>0</v>
      </c>
      <c r="G449" s="699">
        <v>0</v>
      </c>
      <c r="H449" s="699">
        <v>0</v>
      </c>
    </row>
    <row r="450" spans="1:8" s="509" customFormat="1" ht="15" customHeight="1">
      <c r="A450" s="612">
        <v>91</v>
      </c>
      <c r="B450" s="441" t="s">
        <v>1581</v>
      </c>
      <c r="C450" s="441" t="s">
        <v>6587</v>
      </c>
      <c r="D450" s="441"/>
      <c r="E450" s="699">
        <v>312</v>
      </c>
      <c r="F450" s="699">
        <v>0</v>
      </c>
      <c r="G450" s="699">
        <v>0</v>
      </c>
      <c r="H450" s="699">
        <v>0</v>
      </c>
    </row>
    <row r="451" spans="1:8" s="509" customFormat="1" ht="15" customHeight="1">
      <c r="A451" s="612">
        <v>92</v>
      </c>
      <c r="B451" s="441" t="s">
        <v>1315</v>
      </c>
      <c r="C451" s="441" t="s">
        <v>6588</v>
      </c>
      <c r="D451" s="441"/>
      <c r="E451" s="699">
        <v>392</v>
      </c>
      <c r="F451" s="699">
        <v>274</v>
      </c>
      <c r="G451" s="699">
        <v>196</v>
      </c>
      <c r="H451" s="699">
        <v>0</v>
      </c>
    </row>
    <row r="452" spans="1:8" s="509" customFormat="1" ht="15" customHeight="1">
      <c r="A452" s="612">
        <v>93</v>
      </c>
      <c r="B452" s="441" t="s">
        <v>1315</v>
      </c>
      <c r="C452" s="441" t="s">
        <v>6589</v>
      </c>
      <c r="D452" s="441"/>
      <c r="E452" s="699">
        <v>240</v>
      </c>
      <c r="F452" s="699">
        <v>168</v>
      </c>
      <c r="G452" s="699">
        <v>120</v>
      </c>
      <c r="H452" s="699">
        <v>0</v>
      </c>
    </row>
    <row r="453" spans="1:8" s="509" customFormat="1" ht="15" customHeight="1">
      <c r="A453" s="612">
        <v>94</v>
      </c>
      <c r="B453" s="441" t="s">
        <v>1340</v>
      </c>
      <c r="C453" s="441" t="s">
        <v>6590</v>
      </c>
      <c r="D453" s="441"/>
      <c r="E453" s="699">
        <v>600</v>
      </c>
      <c r="F453" s="699">
        <v>420</v>
      </c>
      <c r="G453" s="699">
        <v>300</v>
      </c>
      <c r="H453" s="699">
        <v>0</v>
      </c>
    </row>
    <row r="454" spans="1:8" s="509" customFormat="1" ht="15" customHeight="1">
      <c r="A454" s="612">
        <v>95</v>
      </c>
      <c r="B454" s="441" t="s">
        <v>1340</v>
      </c>
      <c r="C454" s="441" t="s">
        <v>6591</v>
      </c>
      <c r="D454" s="441"/>
      <c r="E454" s="699">
        <v>2340</v>
      </c>
      <c r="F454" s="699">
        <v>1638</v>
      </c>
      <c r="G454" s="699">
        <v>1170</v>
      </c>
      <c r="H454" s="699">
        <v>0</v>
      </c>
    </row>
    <row r="455" spans="1:8" s="509" customFormat="1" ht="15" customHeight="1">
      <c r="A455" s="612">
        <v>96</v>
      </c>
      <c r="B455" s="441" t="s">
        <v>1340</v>
      </c>
      <c r="C455" s="441" t="s">
        <v>6530</v>
      </c>
      <c r="D455" s="441"/>
      <c r="E455" s="699">
        <v>560</v>
      </c>
      <c r="F455" s="699">
        <v>392</v>
      </c>
      <c r="G455" s="699">
        <v>280</v>
      </c>
      <c r="H455" s="699">
        <v>0</v>
      </c>
    </row>
    <row r="456" spans="1:8" s="509" customFormat="1" ht="15" customHeight="1">
      <c r="A456" s="612">
        <v>97</v>
      </c>
      <c r="B456" s="441" t="s">
        <v>1593</v>
      </c>
      <c r="C456" s="441" t="s">
        <v>6592</v>
      </c>
      <c r="D456" s="441"/>
      <c r="E456" s="699">
        <v>208</v>
      </c>
      <c r="F456" s="699">
        <v>0</v>
      </c>
      <c r="G456" s="699">
        <v>0</v>
      </c>
      <c r="H456" s="699">
        <v>0</v>
      </c>
    </row>
    <row r="457" spans="1:8" s="509" customFormat="1" ht="15" customHeight="1">
      <c r="A457" s="612">
        <v>98</v>
      </c>
      <c r="B457" s="441" t="s">
        <v>1593</v>
      </c>
      <c r="C457" s="441" t="s">
        <v>6593</v>
      </c>
      <c r="D457" s="441"/>
      <c r="E457" s="699">
        <v>364</v>
      </c>
      <c r="F457" s="699">
        <v>0</v>
      </c>
      <c r="G457" s="699">
        <v>0</v>
      </c>
      <c r="H457" s="699">
        <v>0</v>
      </c>
    </row>
    <row r="458" spans="1:8" s="509" customFormat="1" ht="15" customHeight="1">
      <c r="A458" s="612">
        <v>99</v>
      </c>
      <c r="B458" s="441" t="s">
        <v>1696</v>
      </c>
      <c r="C458" s="441" t="s">
        <v>6594</v>
      </c>
      <c r="D458" s="441"/>
      <c r="E458" s="699">
        <v>520</v>
      </c>
      <c r="F458" s="699">
        <v>364</v>
      </c>
      <c r="G458" s="699">
        <v>0</v>
      </c>
      <c r="H458" s="699">
        <v>0</v>
      </c>
    </row>
    <row r="459" spans="1:8" s="509" customFormat="1" ht="15" customHeight="1">
      <c r="A459" s="612">
        <v>100</v>
      </c>
      <c r="B459" s="441" t="s">
        <v>1316</v>
      </c>
      <c r="C459" s="441" t="s">
        <v>6595</v>
      </c>
      <c r="D459" s="441"/>
      <c r="E459" s="699">
        <v>440</v>
      </c>
      <c r="F459" s="699">
        <v>308</v>
      </c>
      <c r="G459" s="699">
        <v>0</v>
      </c>
      <c r="H459" s="699">
        <v>0</v>
      </c>
    </row>
    <row r="460" spans="1:8" s="509" customFormat="1" ht="15" customHeight="1">
      <c r="A460" s="612">
        <v>101</v>
      </c>
      <c r="B460" s="441" t="s">
        <v>1611</v>
      </c>
      <c r="C460" s="441" t="s">
        <v>6595</v>
      </c>
      <c r="D460" s="441"/>
      <c r="E460" s="699">
        <v>374</v>
      </c>
      <c r="F460" s="699">
        <v>262</v>
      </c>
      <c r="G460" s="699">
        <v>0</v>
      </c>
      <c r="H460" s="699">
        <v>0</v>
      </c>
    </row>
    <row r="461" spans="1:8" s="509" customFormat="1" ht="15" customHeight="1">
      <c r="A461" s="612">
        <v>102</v>
      </c>
      <c r="B461" s="441" t="s">
        <v>1582</v>
      </c>
      <c r="C461" s="441" t="s">
        <v>6596</v>
      </c>
      <c r="D461" s="441"/>
      <c r="E461" s="699">
        <v>374</v>
      </c>
      <c r="F461" s="699">
        <v>262</v>
      </c>
      <c r="G461" s="699">
        <v>0</v>
      </c>
      <c r="H461" s="699">
        <v>0</v>
      </c>
    </row>
    <row r="462" spans="1:8" s="509" customFormat="1" ht="15" customHeight="1">
      <c r="A462" s="612">
        <v>103</v>
      </c>
      <c r="B462" s="441" t="s">
        <v>6597</v>
      </c>
      <c r="C462" s="441" t="s">
        <v>6598</v>
      </c>
      <c r="D462" s="441"/>
      <c r="E462" s="699">
        <v>312</v>
      </c>
      <c r="F462" s="699">
        <v>0</v>
      </c>
      <c r="G462" s="699">
        <v>0</v>
      </c>
      <c r="H462" s="699">
        <v>0</v>
      </c>
    </row>
    <row r="463" spans="1:8" s="509" customFormat="1" ht="15" customHeight="1">
      <c r="A463" s="612">
        <v>104</v>
      </c>
      <c r="B463" s="441" t="s">
        <v>6599</v>
      </c>
      <c r="C463" s="441" t="s">
        <v>6600</v>
      </c>
      <c r="D463" s="441"/>
      <c r="E463" s="699">
        <v>312</v>
      </c>
      <c r="F463" s="699">
        <v>0</v>
      </c>
      <c r="G463" s="699">
        <v>0</v>
      </c>
      <c r="H463" s="699">
        <v>0</v>
      </c>
    </row>
    <row r="464" spans="1:8" s="509" customFormat="1" ht="15" customHeight="1">
      <c r="A464" s="612">
        <v>105</v>
      </c>
      <c r="B464" s="441" t="s">
        <v>2319</v>
      </c>
      <c r="C464" s="441" t="s">
        <v>6601</v>
      </c>
      <c r="D464" s="441"/>
      <c r="E464" s="699">
        <v>470</v>
      </c>
      <c r="F464" s="699">
        <v>329</v>
      </c>
      <c r="G464" s="699">
        <v>235</v>
      </c>
      <c r="H464" s="699">
        <v>188</v>
      </c>
    </row>
    <row r="465" spans="1:8" s="509" customFormat="1" ht="15" customHeight="1">
      <c r="A465" s="612">
        <v>106</v>
      </c>
      <c r="B465" s="441" t="s">
        <v>2319</v>
      </c>
      <c r="C465" s="441" t="s">
        <v>6602</v>
      </c>
      <c r="D465" s="441"/>
      <c r="E465" s="699">
        <v>1120</v>
      </c>
      <c r="F465" s="699">
        <v>784</v>
      </c>
      <c r="G465" s="699">
        <v>560</v>
      </c>
      <c r="H465" s="699">
        <v>448</v>
      </c>
    </row>
    <row r="466" spans="1:8" s="509" customFormat="1" ht="15" customHeight="1">
      <c r="A466" s="612">
        <v>107</v>
      </c>
      <c r="B466" s="441" t="s">
        <v>6603</v>
      </c>
      <c r="C466" s="441" t="s">
        <v>6604</v>
      </c>
      <c r="D466" s="441"/>
      <c r="E466" s="699">
        <v>448</v>
      </c>
      <c r="F466" s="699">
        <v>314</v>
      </c>
      <c r="G466" s="699">
        <v>224</v>
      </c>
      <c r="H466" s="699">
        <v>179</v>
      </c>
    </row>
    <row r="467" spans="1:8" s="509" customFormat="1" ht="15" customHeight="1">
      <c r="A467" s="612">
        <v>108</v>
      </c>
      <c r="B467" s="441" t="s">
        <v>6603</v>
      </c>
      <c r="C467" s="441" t="s">
        <v>6605</v>
      </c>
      <c r="D467" s="441"/>
      <c r="E467" s="699">
        <v>308</v>
      </c>
      <c r="F467" s="699">
        <v>216</v>
      </c>
      <c r="G467" s="699">
        <v>154</v>
      </c>
      <c r="H467" s="699">
        <v>123</v>
      </c>
    </row>
    <row r="468" spans="1:8" s="509" customFormat="1" ht="15" customHeight="1">
      <c r="A468" s="612">
        <v>109</v>
      </c>
      <c r="B468" s="441" t="s">
        <v>6603</v>
      </c>
      <c r="C468" s="441" t="s">
        <v>6606</v>
      </c>
      <c r="D468" s="441"/>
      <c r="E468" s="699">
        <v>336</v>
      </c>
      <c r="F468" s="699">
        <v>235</v>
      </c>
      <c r="G468" s="699">
        <v>168</v>
      </c>
      <c r="H468" s="699">
        <v>134</v>
      </c>
    </row>
    <row r="469" spans="1:8" s="509" customFormat="1" ht="15" customHeight="1">
      <c r="A469" s="612">
        <v>110</v>
      </c>
      <c r="B469" s="441" t="s">
        <v>6607</v>
      </c>
      <c r="C469" s="441"/>
      <c r="D469" s="441"/>
      <c r="E469" s="699">
        <v>160</v>
      </c>
      <c r="F469" s="699">
        <v>112</v>
      </c>
      <c r="G469" s="699">
        <v>80</v>
      </c>
      <c r="H469" s="699">
        <v>0</v>
      </c>
    </row>
    <row r="470" spans="1:8" s="509" customFormat="1" ht="15" customHeight="1">
      <c r="A470" s="612">
        <v>111</v>
      </c>
      <c r="B470" s="441" t="s">
        <v>6608</v>
      </c>
      <c r="C470" s="441"/>
      <c r="D470" s="441"/>
      <c r="E470" s="699">
        <v>224</v>
      </c>
      <c r="F470" s="699">
        <v>157</v>
      </c>
      <c r="G470" s="699">
        <v>112</v>
      </c>
      <c r="H470" s="699">
        <v>0</v>
      </c>
    </row>
    <row r="471" spans="1:8" s="509" customFormat="1" ht="15" customHeight="1">
      <c r="A471" s="612">
        <v>112</v>
      </c>
      <c r="B471" s="441" t="s">
        <v>6609</v>
      </c>
      <c r="C471" s="441"/>
      <c r="D471" s="441"/>
      <c r="E471" s="699">
        <v>260</v>
      </c>
      <c r="F471" s="699">
        <v>182</v>
      </c>
      <c r="G471" s="699">
        <v>130</v>
      </c>
      <c r="H471" s="699">
        <v>0</v>
      </c>
    </row>
    <row r="472" spans="1:8" s="509" customFormat="1" ht="15" customHeight="1">
      <c r="A472" s="612">
        <v>113</v>
      </c>
      <c r="B472" s="441" t="s">
        <v>6610</v>
      </c>
      <c r="C472" s="441" t="s">
        <v>6529</v>
      </c>
      <c r="D472" s="441"/>
      <c r="E472" s="699">
        <v>1400</v>
      </c>
      <c r="F472" s="699">
        <v>0</v>
      </c>
      <c r="G472" s="699">
        <v>0</v>
      </c>
      <c r="H472" s="699">
        <v>0</v>
      </c>
    </row>
    <row r="473" spans="1:8" s="509" customFormat="1" ht="15" customHeight="1">
      <c r="A473" s="612">
        <v>114</v>
      </c>
      <c r="B473" s="441" t="s">
        <v>892</v>
      </c>
      <c r="C473" s="441" t="s">
        <v>6611</v>
      </c>
      <c r="D473" s="441"/>
      <c r="E473" s="699">
        <v>448</v>
      </c>
      <c r="F473" s="699">
        <v>314</v>
      </c>
      <c r="G473" s="699">
        <v>224</v>
      </c>
      <c r="H473" s="699">
        <v>0</v>
      </c>
    </row>
    <row r="474" spans="1:8" s="509" customFormat="1" ht="15" customHeight="1">
      <c r="A474" s="612">
        <v>115</v>
      </c>
      <c r="B474" s="441" t="s">
        <v>1695</v>
      </c>
      <c r="C474" s="441" t="s">
        <v>6612</v>
      </c>
      <c r="D474" s="441"/>
      <c r="E474" s="699">
        <v>312</v>
      </c>
      <c r="F474" s="699">
        <v>218</v>
      </c>
      <c r="G474" s="699">
        <v>156</v>
      </c>
      <c r="H474" s="699">
        <v>0</v>
      </c>
    </row>
    <row r="475" spans="1:8" s="509" customFormat="1" ht="15" customHeight="1">
      <c r="A475" s="612">
        <v>116</v>
      </c>
      <c r="B475" s="441" t="s">
        <v>818</v>
      </c>
      <c r="C475" s="441" t="s">
        <v>6613</v>
      </c>
      <c r="D475" s="441"/>
      <c r="E475" s="699">
        <v>312</v>
      </c>
      <c r="F475" s="699">
        <v>218</v>
      </c>
      <c r="G475" s="699">
        <v>156</v>
      </c>
      <c r="H475" s="699">
        <v>0</v>
      </c>
    </row>
    <row r="476" spans="1:8" s="509" customFormat="1" ht="15" customHeight="1">
      <c r="A476" s="612">
        <v>117</v>
      </c>
      <c r="B476" s="441" t="s">
        <v>1770</v>
      </c>
      <c r="C476" s="441" t="s">
        <v>6583</v>
      </c>
      <c r="D476" s="441"/>
      <c r="E476" s="699">
        <v>260</v>
      </c>
      <c r="F476" s="699">
        <v>182</v>
      </c>
      <c r="G476" s="699">
        <v>130</v>
      </c>
      <c r="H476" s="699">
        <v>0</v>
      </c>
    </row>
    <row r="477" spans="1:8" s="509" customFormat="1" ht="15" customHeight="1">
      <c r="A477" s="612">
        <v>118</v>
      </c>
      <c r="B477" s="441" t="s">
        <v>6614</v>
      </c>
      <c r="C477" s="441" t="s">
        <v>6524</v>
      </c>
      <c r="D477" s="441"/>
      <c r="E477" s="699">
        <v>364</v>
      </c>
      <c r="F477" s="699">
        <v>255</v>
      </c>
      <c r="G477" s="699">
        <v>182</v>
      </c>
      <c r="H477" s="699">
        <v>0</v>
      </c>
    </row>
    <row r="478" spans="1:8" s="509" customFormat="1" ht="15" customHeight="1">
      <c r="A478" s="612">
        <v>119</v>
      </c>
      <c r="B478" s="441" t="s">
        <v>1596</v>
      </c>
      <c r="C478" s="441" t="s">
        <v>6615</v>
      </c>
      <c r="D478" s="441"/>
      <c r="E478" s="699">
        <v>130</v>
      </c>
      <c r="F478" s="699">
        <v>91</v>
      </c>
      <c r="G478" s="699">
        <v>65</v>
      </c>
      <c r="H478" s="699">
        <v>0</v>
      </c>
    </row>
    <row r="479" spans="1:8" s="509" customFormat="1" ht="15" customHeight="1">
      <c r="A479" s="612">
        <v>120</v>
      </c>
      <c r="B479" s="441" t="s">
        <v>1698</v>
      </c>
      <c r="C479" s="441" t="s">
        <v>6615</v>
      </c>
      <c r="D479" s="441"/>
      <c r="E479" s="699">
        <v>130</v>
      </c>
      <c r="F479" s="699">
        <v>91</v>
      </c>
      <c r="G479" s="699">
        <v>65</v>
      </c>
      <c r="H479" s="699">
        <v>0</v>
      </c>
    </row>
    <row r="480" spans="1:8" s="509" customFormat="1" ht="15" customHeight="1">
      <c r="A480" s="612">
        <v>121</v>
      </c>
      <c r="B480" s="441" t="s">
        <v>1772</v>
      </c>
      <c r="C480" s="441" t="s">
        <v>6616</v>
      </c>
      <c r="D480" s="441"/>
      <c r="E480" s="699">
        <v>208</v>
      </c>
      <c r="F480" s="699">
        <v>146</v>
      </c>
      <c r="G480" s="699">
        <v>104</v>
      </c>
      <c r="H480" s="699">
        <v>0</v>
      </c>
    </row>
    <row r="481" spans="1:8" s="509" customFormat="1" ht="15" customHeight="1">
      <c r="A481" s="612">
        <v>122</v>
      </c>
      <c r="B481" s="441" t="s">
        <v>2155</v>
      </c>
      <c r="C481" s="441" t="s">
        <v>6617</v>
      </c>
      <c r="D481" s="441"/>
      <c r="E481" s="699">
        <v>208</v>
      </c>
      <c r="F481" s="699">
        <v>146</v>
      </c>
      <c r="G481" s="699">
        <v>104</v>
      </c>
      <c r="H481" s="699">
        <v>0</v>
      </c>
    </row>
    <row r="482" spans="1:8" s="509" customFormat="1" ht="15" customHeight="1">
      <c r="A482" s="612">
        <v>123</v>
      </c>
      <c r="B482" s="441" t="s">
        <v>1815</v>
      </c>
      <c r="C482" s="441" t="s">
        <v>6618</v>
      </c>
      <c r="D482" s="441"/>
      <c r="E482" s="699">
        <v>208</v>
      </c>
      <c r="F482" s="699">
        <v>146</v>
      </c>
      <c r="G482" s="699">
        <v>104</v>
      </c>
      <c r="H482" s="699">
        <v>0</v>
      </c>
    </row>
    <row r="483" spans="1:8" s="509" customFormat="1" ht="15" customHeight="1">
      <c r="A483" s="612">
        <v>124</v>
      </c>
      <c r="B483" s="441" t="s">
        <v>6619</v>
      </c>
      <c r="C483" s="441" t="s">
        <v>6617</v>
      </c>
      <c r="D483" s="441"/>
      <c r="E483" s="699">
        <v>208</v>
      </c>
      <c r="F483" s="699">
        <v>146</v>
      </c>
      <c r="G483" s="699">
        <v>104</v>
      </c>
      <c r="H483" s="699">
        <v>0</v>
      </c>
    </row>
    <row r="484" spans="1:8" s="509" customFormat="1" ht="15" customHeight="1">
      <c r="A484" s="612">
        <v>125</v>
      </c>
      <c r="B484" s="441" t="s">
        <v>6620</v>
      </c>
      <c r="C484" s="441" t="s">
        <v>6621</v>
      </c>
      <c r="D484" s="441"/>
      <c r="E484" s="699">
        <v>156</v>
      </c>
      <c r="F484" s="699">
        <v>109</v>
      </c>
      <c r="G484" s="699">
        <v>78</v>
      </c>
      <c r="H484" s="699">
        <v>0</v>
      </c>
    </row>
    <row r="485" spans="1:8" s="509" customFormat="1" ht="15" customHeight="1">
      <c r="A485" s="612">
        <v>126</v>
      </c>
      <c r="B485" s="441" t="s">
        <v>1630</v>
      </c>
      <c r="C485" s="441" t="s">
        <v>6621</v>
      </c>
      <c r="D485" s="441"/>
      <c r="E485" s="699">
        <v>156</v>
      </c>
      <c r="F485" s="699">
        <v>109</v>
      </c>
      <c r="G485" s="699">
        <v>78</v>
      </c>
      <c r="H485" s="699">
        <v>0</v>
      </c>
    </row>
    <row r="486" spans="1:8" s="509" customFormat="1" ht="15" customHeight="1">
      <c r="A486" s="612">
        <v>127</v>
      </c>
      <c r="B486" s="441" t="s">
        <v>1351</v>
      </c>
      <c r="C486" s="441" t="s">
        <v>6622</v>
      </c>
      <c r="D486" s="441"/>
      <c r="E486" s="699">
        <v>208</v>
      </c>
      <c r="F486" s="699">
        <v>146</v>
      </c>
      <c r="G486" s="699">
        <v>104</v>
      </c>
      <c r="H486" s="699">
        <v>0</v>
      </c>
    </row>
    <row r="487" spans="1:8" s="509" customFormat="1" ht="15" customHeight="1">
      <c r="A487" s="612">
        <v>128</v>
      </c>
      <c r="B487" s="441" t="s">
        <v>1962</v>
      </c>
      <c r="C487" s="441" t="s">
        <v>6622</v>
      </c>
      <c r="D487" s="441"/>
      <c r="E487" s="699">
        <v>208</v>
      </c>
      <c r="F487" s="699">
        <v>146</v>
      </c>
      <c r="G487" s="699">
        <v>104</v>
      </c>
      <c r="H487" s="699">
        <v>0</v>
      </c>
    </row>
    <row r="488" spans="1:8" s="509" customFormat="1" ht="15" customHeight="1">
      <c r="A488" s="612">
        <v>129</v>
      </c>
      <c r="B488" s="441" t="s">
        <v>6623</v>
      </c>
      <c r="C488" s="441" t="s">
        <v>6624</v>
      </c>
      <c r="D488" s="441"/>
      <c r="E488" s="699">
        <v>780</v>
      </c>
      <c r="F488" s="699">
        <v>0</v>
      </c>
      <c r="G488" s="699">
        <v>0</v>
      </c>
      <c r="H488" s="699">
        <v>0</v>
      </c>
    </row>
    <row r="489" spans="1:8" s="509" customFormat="1" ht="15" customHeight="1">
      <c r="A489" s="612">
        <v>130</v>
      </c>
      <c r="B489" s="441" t="s">
        <v>6625</v>
      </c>
      <c r="C489" s="441" t="s">
        <v>6624</v>
      </c>
      <c r="D489" s="441"/>
      <c r="E489" s="699">
        <v>780</v>
      </c>
      <c r="F489" s="699">
        <v>0</v>
      </c>
      <c r="G489" s="699">
        <v>0</v>
      </c>
      <c r="H489" s="699">
        <v>0</v>
      </c>
    </row>
    <row r="490" spans="1:8" s="509" customFormat="1" ht="15" customHeight="1">
      <c r="A490" s="612">
        <v>131</v>
      </c>
      <c r="B490" s="441" t="s">
        <v>6626</v>
      </c>
      <c r="C490" s="441" t="s">
        <v>6624</v>
      </c>
      <c r="D490" s="441"/>
      <c r="E490" s="699">
        <v>780</v>
      </c>
      <c r="F490" s="699">
        <v>0</v>
      </c>
      <c r="G490" s="699">
        <v>0</v>
      </c>
      <c r="H490" s="699">
        <v>0</v>
      </c>
    </row>
    <row r="491" spans="1:8" s="509" customFormat="1" ht="15" customHeight="1">
      <c r="A491" s="612">
        <v>132</v>
      </c>
      <c r="B491" s="441" t="s">
        <v>6627</v>
      </c>
      <c r="C491" s="441" t="s">
        <v>6624</v>
      </c>
      <c r="D491" s="441"/>
      <c r="E491" s="699">
        <v>780</v>
      </c>
      <c r="F491" s="699">
        <v>0</v>
      </c>
      <c r="G491" s="699">
        <v>0</v>
      </c>
      <c r="H491" s="699">
        <v>0</v>
      </c>
    </row>
    <row r="492" spans="1:8" s="509" customFormat="1" ht="15" customHeight="1">
      <c r="A492" s="612">
        <v>133</v>
      </c>
      <c r="B492" s="441" t="s">
        <v>6628</v>
      </c>
      <c r="C492" s="441" t="s">
        <v>6624</v>
      </c>
      <c r="D492" s="441"/>
      <c r="E492" s="699">
        <v>780</v>
      </c>
      <c r="F492" s="699">
        <v>0</v>
      </c>
      <c r="G492" s="699">
        <v>0</v>
      </c>
      <c r="H492" s="699">
        <v>0</v>
      </c>
    </row>
    <row r="493" spans="1:8" s="509" customFormat="1" ht="15" customHeight="1">
      <c r="A493" s="612">
        <v>134</v>
      </c>
      <c r="B493" s="441" t="s">
        <v>6629</v>
      </c>
      <c r="C493" s="441" t="s">
        <v>6624</v>
      </c>
      <c r="D493" s="441"/>
      <c r="E493" s="699">
        <v>780</v>
      </c>
      <c r="F493" s="699">
        <v>0</v>
      </c>
      <c r="G493" s="699">
        <v>0</v>
      </c>
      <c r="H493" s="699">
        <v>0</v>
      </c>
    </row>
    <row r="494" spans="1:8" s="509" customFormat="1" ht="15" customHeight="1">
      <c r="A494" s="612">
        <v>135</v>
      </c>
      <c r="B494" s="441" t="s">
        <v>6630</v>
      </c>
      <c r="C494" s="441" t="s">
        <v>6631</v>
      </c>
      <c r="D494" s="441"/>
      <c r="E494" s="699">
        <v>780</v>
      </c>
      <c r="F494" s="699">
        <v>0</v>
      </c>
      <c r="G494" s="699">
        <v>0</v>
      </c>
      <c r="H494" s="699">
        <v>0</v>
      </c>
    </row>
    <row r="495" spans="1:8" s="509" customFormat="1" ht="15" customHeight="1">
      <c r="A495" s="612">
        <v>136</v>
      </c>
      <c r="B495" s="441" t="s">
        <v>6632</v>
      </c>
      <c r="C495" s="441" t="s">
        <v>6633</v>
      </c>
      <c r="D495" s="441"/>
      <c r="E495" s="699">
        <v>676</v>
      </c>
      <c r="F495" s="699">
        <v>0</v>
      </c>
      <c r="G495" s="699">
        <v>0</v>
      </c>
      <c r="H495" s="699">
        <v>0</v>
      </c>
    </row>
    <row r="496" spans="1:8" s="509" customFormat="1" ht="15" customHeight="1">
      <c r="A496" s="612">
        <v>137</v>
      </c>
      <c r="B496" s="441" t="s">
        <v>6632</v>
      </c>
      <c r="C496" s="441" t="s">
        <v>6634</v>
      </c>
      <c r="D496" s="441"/>
      <c r="E496" s="699">
        <v>780</v>
      </c>
      <c r="F496" s="699">
        <v>0</v>
      </c>
      <c r="G496" s="699">
        <v>0</v>
      </c>
      <c r="H496" s="699">
        <v>0</v>
      </c>
    </row>
    <row r="497" spans="1:8" s="509" customFormat="1" ht="15" customHeight="1">
      <c r="A497" s="612">
        <v>138</v>
      </c>
      <c r="B497" s="441" t="s">
        <v>6635</v>
      </c>
      <c r="C497" s="441" t="s">
        <v>6636</v>
      </c>
      <c r="D497" s="441"/>
      <c r="E497" s="699">
        <v>780</v>
      </c>
      <c r="F497" s="699">
        <v>0</v>
      </c>
      <c r="G497" s="699">
        <v>0</v>
      </c>
      <c r="H497" s="699">
        <v>0</v>
      </c>
    </row>
    <row r="498" spans="1:8" s="509" customFormat="1" ht="15" customHeight="1">
      <c r="A498" s="612">
        <v>139</v>
      </c>
      <c r="B498" s="441" t="s">
        <v>6637</v>
      </c>
      <c r="C498" s="441" t="s">
        <v>6636</v>
      </c>
      <c r="D498" s="441"/>
      <c r="E498" s="699">
        <v>780</v>
      </c>
      <c r="F498" s="699">
        <v>0</v>
      </c>
      <c r="G498" s="699">
        <v>0</v>
      </c>
      <c r="H498" s="699">
        <v>0</v>
      </c>
    </row>
    <row r="499" spans="1:8" s="509" customFormat="1" ht="15" customHeight="1">
      <c r="A499" s="612">
        <v>140</v>
      </c>
      <c r="B499" s="441" t="s">
        <v>6638</v>
      </c>
      <c r="C499" s="441" t="s">
        <v>6639</v>
      </c>
      <c r="D499" s="441"/>
      <c r="E499" s="699">
        <v>320</v>
      </c>
      <c r="F499" s="699">
        <v>0</v>
      </c>
      <c r="G499" s="699">
        <v>0</v>
      </c>
      <c r="H499" s="699">
        <v>0</v>
      </c>
    </row>
    <row r="500" spans="1:8" s="509" customFormat="1" ht="15" customHeight="1">
      <c r="A500" s="612">
        <v>141</v>
      </c>
      <c r="B500" s="441" t="s">
        <v>6638</v>
      </c>
      <c r="C500" s="441" t="s">
        <v>6640</v>
      </c>
      <c r="D500" s="441"/>
      <c r="E500" s="699">
        <v>400</v>
      </c>
      <c r="F500" s="699">
        <v>0</v>
      </c>
      <c r="G500" s="699">
        <v>0</v>
      </c>
      <c r="H500" s="699">
        <v>0</v>
      </c>
    </row>
    <row r="501" spans="1:8" s="509" customFormat="1" ht="15" customHeight="1">
      <c r="A501" s="612">
        <v>142</v>
      </c>
      <c r="B501" s="441" t="s">
        <v>6641</v>
      </c>
      <c r="C501" s="441" t="s">
        <v>6642</v>
      </c>
      <c r="D501" s="441"/>
      <c r="E501" s="699">
        <v>320</v>
      </c>
      <c r="F501" s="699">
        <v>0</v>
      </c>
      <c r="G501" s="699">
        <v>0</v>
      </c>
      <c r="H501" s="699">
        <v>0</v>
      </c>
    </row>
    <row r="502" spans="1:8" s="509" customFormat="1" ht="15" customHeight="1">
      <c r="A502" s="612">
        <v>143</v>
      </c>
      <c r="B502" s="441" t="s">
        <v>6643</v>
      </c>
      <c r="C502" s="441" t="s">
        <v>6644</v>
      </c>
      <c r="D502" s="441"/>
      <c r="E502" s="699">
        <v>440</v>
      </c>
      <c r="F502" s="699">
        <v>0</v>
      </c>
      <c r="G502" s="699">
        <v>0</v>
      </c>
      <c r="H502" s="699">
        <v>0</v>
      </c>
    </row>
    <row r="503" spans="1:8" s="509" customFormat="1" ht="15" customHeight="1">
      <c r="A503" s="612">
        <v>144</v>
      </c>
      <c r="B503" s="441" t="s">
        <v>104</v>
      </c>
      <c r="C503" s="441" t="s">
        <v>6645</v>
      </c>
      <c r="D503" s="441"/>
      <c r="E503" s="699">
        <v>780</v>
      </c>
      <c r="F503" s="699">
        <v>0</v>
      </c>
      <c r="G503" s="699">
        <v>0</v>
      </c>
      <c r="H503" s="699">
        <v>0</v>
      </c>
    </row>
    <row r="504" spans="1:8" s="509" customFormat="1" ht="15" customHeight="1">
      <c r="A504" s="612">
        <v>145</v>
      </c>
      <c r="B504" s="441" t="s">
        <v>1462</v>
      </c>
      <c r="C504" s="441" t="s">
        <v>6646</v>
      </c>
      <c r="D504" s="441"/>
      <c r="E504" s="699">
        <v>780</v>
      </c>
      <c r="F504" s="699">
        <v>0</v>
      </c>
      <c r="G504" s="699">
        <v>0</v>
      </c>
      <c r="H504" s="699">
        <v>0</v>
      </c>
    </row>
    <row r="505" spans="1:8" s="509" customFormat="1" ht="15" customHeight="1">
      <c r="A505" s="612">
        <v>146</v>
      </c>
      <c r="B505" s="441" t="s">
        <v>1455</v>
      </c>
      <c r="C505" s="441" t="s">
        <v>6647</v>
      </c>
      <c r="D505" s="441"/>
      <c r="E505" s="699">
        <v>780</v>
      </c>
      <c r="F505" s="699">
        <v>0</v>
      </c>
      <c r="G505" s="699">
        <v>0</v>
      </c>
      <c r="H505" s="699">
        <v>0</v>
      </c>
    </row>
    <row r="506" spans="1:8" s="509" customFormat="1" ht="15" customHeight="1">
      <c r="A506" s="612">
        <v>147</v>
      </c>
      <c r="B506" s="441" t="s">
        <v>1481</v>
      </c>
      <c r="C506" s="441" t="s">
        <v>6648</v>
      </c>
      <c r="D506" s="441"/>
      <c r="E506" s="699">
        <v>780</v>
      </c>
      <c r="F506" s="699">
        <v>0</v>
      </c>
      <c r="G506" s="699">
        <v>0</v>
      </c>
      <c r="H506" s="699">
        <v>0</v>
      </c>
    </row>
    <row r="507" spans="1:8" s="509" customFormat="1" ht="15" customHeight="1">
      <c r="A507" s="612">
        <v>148</v>
      </c>
      <c r="B507" s="441" t="s">
        <v>1648</v>
      </c>
      <c r="C507" s="441" t="s">
        <v>6649</v>
      </c>
      <c r="D507" s="441"/>
      <c r="E507" s="699">
        <v>320</v>
      </c>
      <c r="F507" s="699">
        <v>224</v>
      </c>
      <c r="G507" s="699">
        <v>160</v>
      </c>
      <c r="H507" s="699">
        <v>0</v>
      </c>
    </row>
    <row r="508" spans="1:8" s="509" customFormat="1" ht="15" customHeight="1">
      <c r="A508" s="612">
        <v>149</v>
      </c>
      <c r="B508" s="441" t="s">
        <v>1798</v>
      </c>
      <c r="C508" s="441" t="s">
        <v>6650</v>
      </c>
      <c r="D508" s="441"/>
      <c r="E508" s="699">
        <v>400</v>
      </c>
      <c r="F508" s="699">
        <v>280</v>
      </c>
      <c r="G508" s="699">
        <v>200</v>
      </c>
      <c r="H508" s="699">
        <v>0</v>
      </c>
    </row>
    <row r="509" spans="1:8" s="509" customFormat="1" ht="15" customHeight="1">
      <c r="A509" s="684">
        <v>10</v>
      </c>
      <c r="B509" s="685" t="s">
        <v>6651</v>
      </c>
      <c r="C509" s="686"/>
      <c r="D509" s="686"/>
      <c r="E509" s="700"/>
      <c r="F509" s="700"/>
      <c r="G509" s="700"/>
      <c r="H509" s="700"/>
    </row>
    <row r="510" spans="1:8" s="509" customFormat="1" ht="15" customHeight="1">
      <c r="A510" s="687">
        <v>1</v>
      </c>
      <c r="B510" s="566" t="s">
        <v>6652</v>
      </c>
      <c r="C510" s="567" t="s">
        <v>6653</v>
      </c>
      <c r="D510" s="688"/>
      <c r="E510" s="699">
        <v>340</v>
      </c>
      <c r="F510" s="699">
        <v>204</v>
      </c>
      <c r="G510" s="699">
        <v>0</v>
      </c>
      <c r="H510" s="699">
        <v>0</v>
      </c>
    </row>
    <row r="511" spans="1:8" s="509" customFormat="1" ht="15" customHeight="1">
      <c r="A511" s="687">
        <v>2</v>
      </c>
      <c r="B511" s="566" t="s">
        <v>6652</v>
      </c>
      <c r="C511" s="567" t="s">
        <v>6654</v>
      </c>
      <c r="D511" s="688"/>
      <c r="E511" s="699">
        <v>220</v>
      </c>
      <c r="F511" s="699">
        <v>88</v>
      </c>
      <c r="G511" s="699">
        <v>0</v>
      </c>
      <c r="H511" s="699">
        <v>0</v>
      </c>
    </row>
    <row r="512" spans="1:8" s="509" customFormat="1" ht="15" customHeight="1">
      <c r="A512" s="687">
        <v>3</v>
      </c>
      <c r="B512" s="566" t="s">
        <v>6652</v>
      </c>
      <c r="C512" s="567" t="s">
        <v>6655</v>
      </c>
      <c r="D512" s="688"/>
      <c r="E512" s="699">
        <v>160</v>
      </c>
      <c r="F512" s="699">
        <v>96</v>
      </c>
      <c r="G512" s="699">
        <v>72</v>
      </c>
      <c r="H512" s="699">
        <v>48</v>
      </c>
    </row>
    <row r="513" spans="1:8" s="509" customFormat="1" ht="15" customHeight="1">
      <c r="A513" s="687">
        <v>4</v>
      </c>
      <c r="B513" s="566" t="s">
        <v>6656</v>
      </c>
      <c r="C513" s="567" t="s">
        <v>6657</v>
      </c>
      <c r="D513" s="688"/>
      <c r="E513" s="699">
        <v>400</v>
      </c>
      <c r="F513" s="699">
        <v>240</v>
      </c>
      <c r="G513" s="699">
        <v>0</v>
      </c>
      <c r="H513" s="699">
        <v>0</v>
      </c>
    </row>
    <row r="514" spans="1:8" s="509" customFormat="1" ht="15" customHeight="1">
      <c r="A514" s="687">
        <v>5</v>
      </c>
      <c r="B514" s="566" t="s">
        <v>6656</v>
      </c>
      <c r="C514" s="567" t="s">
        <v>6658</v>
      </c>
      <c r="D514" s="688"/>
      <c r="E514" s="699">
        <v>220</v>
      </c>
      <c r="F514" s="699">
        <v>120</v>
      </c>
      <c r="G514" s="699">
        <v>0</v>
      </c>
      <c r="H514" s="699">
        <v>0</v>
      </c>
    </row>
    <row r="515" spans="1:8" s="509" customFormat="1" ht="15" customHeight="1">
      <c r="A515" s="687">
        <v>6</v>
      </c>
      <c r="B515" s="566" t="s">
        <v>6656</v>
      </c>
      <c r="C515" s="567" t="s">
        <v>6659</v>
      </c>
      <c r="D515" s="688"/>
      <c r="E515" s="699">
        <v>220</v>
      </c>
      <c r="F515" s="699">
        <v>160</v>
      </c>
      <c r="G515" s="699">
        <v>0</v>
      </c>
      <c r="H515" s="699">
        <v>0</v>
      </c>
    </row>
    <row r="516" spans="1:8" s="509" customFormat="1" ht="15" customHeight="1">
      <c r="A516" s="687">
        <v>7</v>
      </c>
      <c r="B516" s="566" t="s">
        <v>6656</v>
      </c>
      <c r="C516" s="567" t="s">
        <v>6660</v>
      </c>
      <c r="D516" s="688"/>
      <c r="E516" s="699">
        <v>240</v>
      </c>
      <c r="F516" s="699">
        <v>200</v>
      </c>
      <c r="G516" s="699">
        <v>0</v>
      </c>
      <c r="H516" s="699">
        <v>0</v>
      </c>
    </row>
    <row r="517" spans="1:8" s="509" customFormat="1" ht="15" customHeight="1">
      <c r="A517" s="687">
        <v>8</v>
      </c>
      <c r="B517" s="566" t="s">
        <v>6656</v>
      </c>
      <c r="C517" s="567" t="s">
        <v>6661</v>
      </c>
      <c r="D517" s="688"/>
      <c r="E517" s="699">
        <v>160</v>
      </c>
      <c r="F517" s="699">
        <v>120</v>
      </c>
      <c r="G517" s="699">
        <v>0</v>
      </c>
      <c r="H517" s="699">
        <v>0</v>
      </c>
    </row>
    <row r="518" spans="1:8" s="509" customFormat="1" ht="15" customHeight="1">
      <c r="A518" s="687">
        <v>9</v>
      </c>
      <c r="B518" s="566" t="s">
        <v>6656</v>
      </c>
      <c r="C518" s="567" t="s">
        <v>6662</v>
      </c>
      <c r="D518" s="688"/>
      <c r="E518" s="699">
        <v>100</v>
      </c>
      <c r="F518" s="699">
        <v>0</v>
      </c>
      <c r="G518" s="699">
        <v>0</v>
      </c>
      <c r="H518" s="699">
        <v>0</v>
      </c>
    </row>
    <row r="519" spans="1:8" s="509" customFormat="1" ht="15" customHeight="1">
      <c r="A519" s="687">
        <v>10</v>
      </c>
      <c r="B519" s="567" t="s">
        <v>6656</v>
      </c>
      <c r="C519" s="567" t="s">
        <v>6663</v>
      </c>
      <c r="D519" s="688"/>
      <c r="E519" s="699">
        <v>148</v>
      </c>
      <c r="F519" s="699">
        <v>120</v>
      </c>
      <c r="G519" s="699">
        <v>0</v>
      </c>
      <c r="H519" s="699">
        <v>0</v>
      </c>
    </row>
    <row r="520" spans="1:8" s="509" customFormat="1" ht="15" customHeight="1">
      <c r="A520" s="687">
        <v>11</v>
      </c>
      <c r="B520" s="567" t="s">
        <v>6656</v>
      </c>
      <c r="C520" s="567" t="s">
        <v>6664</v>
      </c>
      <c r="D520" s="688"/>
      <c r="E520" s="699">
        <v>120</v>
      </c>
      <c r="F520" s="699">
        <v>112</v>
      </c>
      <c r="G520" s="699">
        <v>100</v>
      </c>
      <c r="H520" s="699">
        <v>0</v>
      </c>
    </row>
    <row r="521" spans="1:8" s="509" customFormat="1" ht="15" customHeight="1">
      <c r="A521" s="687">
        <v>12</v>
      </c>
      <c r="B521" s="566" t="s">
        <v>6665</v>
      </c>
      <c r="C521" s="567" t="s">
        <v>6666</v>
      </c>
      <c r="D521" s="688"/>
      <c r="E521" s="699">
        <v>92</v>
      </c>
      <c r="F521" s="699">
        <v>68</v>
      </c>
      <c r="G521" s="699">
        <v>60</v>
      </c>
      <c r="H521" s="699">
        <v>0</v>
      </c>
    </row>
    <row r="522" spans="1:8" s="509" customFormat="1" ht="15" customHeight="1">
      <c r="A522" s="687">
        <v>13</v>
      </c>
      <c r="B522" s="571" t="s">
        <v>6667</v>
      </c>
      <c r="C522" s="567" t="s">
        <v>6668</v>
      </c>
      <c r="D522" s="688"/>
      <c r="E522" s="699">
        <v>80</v>
      </c>
      <c r="F522" s="699">
        <v>72</v>
      </c>
      <c r="G522" s="699">
        <v>60</v>
      </c>
      <c r="H522" s="699">
        <v>0</v>
      </c>
    </row>
    <row r="523" spans="1:8" s="509" customFormat="1" ht="15" customHeight="1">
      <c r="A523" s="690">
        <v>11</v>
      </c>
      <c r="B523" s="690" t="s">
        <v>6669</v>
      </c>
      <c r="C523" s="613"/>
      <c r="D523" s="686"/>
      <c r="E523" s="700"/>
      <c r="F523" s="700"/>
      <c r="G523" s="700"/>
      <c r="H523" s="700"/>
    </row>
    <row r="524" spans="1:8" s="509" customFormat="1" ht="15" customHeight="1">
      <c r="A524" s="606">
        <v>1</v>
      </c>
      <c r="B524" s="701" t="s">
        <v>2319</v>
      </c>
      <c r="C524" s="573" t="s">
        <v>6670</v>
      </c>
      <c r="E524" s="699">
        <v>320</v>
      </c>
      <c r="F524" s="699">
        <v>224</v>
      </c>
      <c r="G524" s="699">
        <v>160</v>
      </c>
      <c r="H524" s="699">
        <v>64</v>
      </c>
    </row>
    <row r="525" spans="1:8" s="509" customFormat="1" ht="15" customHeight="1">
      <c r="A525" s="606">
        <v>2</v>
      </c>
      <c r="B525" s="701" t="s">
        <v>2319</v>
      </c>
      <c r="C525" s="573" t="s">
        <v>6671</v>
      </c>
      <c r="E525" s="699">
        <v>403</v>
      </c>
      <c r="F525" s="699">
        <v>282</v>
      </c>
      <c r="G525" s="699">
        <v>202</v>
      </c>
      <c r="H525" s="699">
        <v>81</v>
      </c>
    </row>
    <row r="526" spans="1:8" s="509" customFormat="1" ht="15" customHeight="1">
      <c r="A526" s="606">
        <v>3</v>
      </c>
      <c r="B526" s="701" t="s">
        <v>2319</v>
      </c>
      <c r="C526" s="573" t="s">
        <v>6672</v>
      </c>
      <c r="E526" s="699">
        <v>672</v>
      </c>
      <c r="F526" s="699">
        <v>470</v>
      </c>
      <c r="G526" s="699">
        <v>336</v>
      </c>
      <c r="H526" s="699">
        <v>134</v>
      </c>
    </row>
    <row r="527" spans="1:8" s="509" customFormat="1" ht="15" customHeight="1">
      <c r="A527" s="606">
        <v>4</v>
      </c>
      <c r="B527" s="701" t="s">
        <v>2319</v>
      </c>
      <c r="C527" s="573" t="s">
        <v>6673</v>
      </c>
      <c r="E527" s="699">
        <v>1160</v>
      </c>
      <c r="F527" s="699">
        <v>812</v>
      </c>
      <c r="G527" s="699">
        <v>580</v>
      </c>
      <c r="H527" s="699">
        <v>232</v>
      </c>
    </row>
    <row r="528" spans="1:8" s="509" customFormat="1" ht="15" customHeight="1">
      <c r="A528" s="606">
        <v>5</v>
      </c>
      <c r="B528" s="701" t="s">
        <v>2319</v>
      </c>
      <c r="C528" s="573" t="s">
        <v>6674</v>
      </c>
      <c r="E528" s="699">
        <v>2640</v>
      </c>
      <c r="F528" s="699">
        <v>1848</v>
      </c>
      <c r="G528" s="699">
        <v>1320</v>
      </c>
      <c r="H528" s="699">
        <v>528</v>
      </c>
    </row>
    <row r="529" spans="1:8" s="509" customFormat="1" ht="15" customHeight="1">
      <c r="A529" s="606">
        <v>6</v>
      </c>
      <c r="B529" s="701" t="s">
        <v>2319</v>
      </c>
      <c r="C529" s="573" t="s">
        <v>6675</v>
      </c>
      <c r="E529" s="699">
        <v>1392</v>
      </c>
      <c r="F529" s="699">
        <v>974</v>
      </c>
      <c r="G529" s="699">
        <v>696</v>
      </c>
      <c r="H529" s="699">
        <v>278</v>
      </c>
    </row>
    <row r="530" spans="1:8" s="509" customFormat="1" ht="15" customHeight="1">
      <c r="A530" s="606">
        <v>7</v>
      </c>
      <c r="B530" s="701" t="s">
        <v>2319</v>
      </c>
      <c r="C530" s="573" t="s">
        <v>6676</v>
      </c>
      <c r="E530" s="699">
        <v>920</v>
      </c>
      <c r="F530" s="699">
        <v>644</v>
      </c>
      <c r="G530" s="699">
        <v>460</v>
      </c>
      <c r="H530" s="699">
        <v>184</v>
      </c>
    </row>
    <row r="531" spans="1:8" s="509" customFormat="1" ht="15" customHeight="1">
      <c r="A531" s="606">
        <v>8</v>
      </c>
      <c r="B531" s="701" t="s">
        <v>2319</v>
      </c>
      <c r="C531" s="573" t="s">
        <v>6677</v>
      </c>
      <c r="E531" s="699">
        <v>720</v>
      </c>
      <c r="F531" s="699">
        <v>504</v>
      </c>
      <c r="G531" s="699">
        <v>360</v>
      </c>
      <c r="H531" s="699">
        <v>144</v>
      </c>
    </row>
    <row r="532" spans="1:8" s="509" customFormat="1" ht="15" customHeight="1">
      <c r="A532" s="606">
        <v>9</v>
      </c>
      <c r="B532" s="701" t="s">
        <v>2319</v>
      </c>
      <c r="C532" s="573" t="s">
        <v>6678</v>
      </c>
      <c r="E532" s="699">
        <v>560</v>
      </c>
      <c r="F532" s="699">
        <v>392</v>
      </c>
      <c r="G532" s="699">
        <v>280</v>
      </c>
      <c r="H532" s="699">
        <v>112</v>
      </c>
    </row>
    <row r="533" spans="1:8" s="509" customFormat="1" ht="15" customHeight="1">
      <c r="A533" s="606">
        <v>10</v>
      </c>
      <c r="B533" s="701" t="s">
        <v>2319</v>
      </c>
      <c r="C533" s="573" t="s">
        <v>6679</v>
      </c>
      <c r="E533" s="699">
        <v>540</v>
      </c>
      <c r="F533" s="699">
        <v>378</v>
      </c>
      <c r="G533" s="699">
        <v>270</v>
      </c>
      <c r="H533" s="699">
        <v>108</v>
      </c>
    </row>
    <row r="534" spans="1:8" s="509" customFormat="1" ht="15" customHeight="1">
      <c r="A534" s="606">
        <v>11</v>
      </c>
      <c r="B534" s="701" t="s">
        <v>2319</v>
      </c>
      <c r="C534" s="573" t="s">
        <v>6680</v>
      </c>
      <c r="E534" s="699">
        <v>780</v>
      </c>
      <c r="F534" s="699">
        <v>546</v>
      </c>
      <c r="G534" s="699">
        <v>390</v>
      </c>
      <c r="H534" s="699">
        <v>156</v>
      </c>
    </row>
    <row r="535" spans="1:8" s="509" customFormat="1" ht="15" customHeight="1">
      <c r="A535" s="606">
        <v>12</v>
      </c>
      <c r="B535" s="701" t="s">
        <v>2319</v>
      </c>
      <c r="C535" s="573" t="s">
        <v>6681</v>
      </c>
      <c r="E535" s="699">
        <v>640</v>
      </c>
      <c r="F535" s="699">
        <v>448</v>
      </c>
      <c r="G535" s="699">
        <v>320</v>
      </c>
      <c r="H535" s="699">
        <v>128</v>
      </c>
    </row>
    <row r="536" spans="1:8" s="509" customFormat="1" ht="15" customHeight="1">
      <c r="A536" s="606">
        <v>13</v>
      </c>
      <c r="B536" s="701" t="s">
        <v>2319</v>
      </c>
      <c r="C536" s="573" t="s">
        <v>6682</v>
      </c>
      <c r="E536" s="699">
        <v>424</v>
      </c>
      <c r="F536" s="699">
        <v>297</v>
      </c>
      <c r="G536" s="699">
        <v>212</v>
      </c>
      <c r="H536" s="699">
        <v>85</v>
      </c>
    </row>
    <row r="537" spans="1:8" s="509" customFormat="1" ht="15" customHeight="1">
      <c r="A537" s="606">
        <v>14</v>
      </c>
      <c r="B537" s="701" t="s">
        <v>2319</v>
      </c>
      <c r="C537" s="573" t="s">
        <v>6683</v>
      </c>
      <c r="E537" s="699">
        <v>480</v>
      </c>
      <c r="F537" s="699">
        <v>336</v>
      </c>
      <c r="G537" s="699">
        <v>240</v>
      </c>
      <c r="H537" s="699">
        <v>96</v>
      </c>
    </row>
    <row r="538" spans="1:8" s="509" customFormat="1" ht="15" customHeight="1">
      <c r="A538" s="606">
        <v>15</v>
      </c>
      <c r="B538" s="570" t="s">
        <v>3099</v>
      </c>
      <c r="C538" s="573" t="s">
        <v>6684</v>
      </c>
      <c r="E538" s="699">
        <v>224</v>
      </c>
      <c r="F538" s="699">
        <v>157</v>
      </c>
      <c r="G538" s="699">
        <v>112</v>
      </c>
      <c r="H538" s="699">
        <v>45</v>
      </c>
    </row>
    <row r="539" spans="1:8" s="509" customFormat="1" ht="15" customHeight="1">
      <c r="A539" s="606">
        <v>16</v>
      </c>
      <c r="B539" s="570" t="s">
        <v>3099</v>
      </c>
      <c r="C539" s="573" t="s">
        <v>6685</v>
      </c>
      <c r="E539" s="699">
        <v>180</v>
      </c>
      <c r="F539" s="699">
        <v>126</v>
      </c>
      <c r="G539" s="699">
        <v>90</v>
      </c>
      <c r="H539" s="699">
        <v>36</v>
      </c>
    </row>
    <row r="540" spans="1:8" s="509" customFormat="1" ht="15" customHeight="1">
      <c r="A540" s="606">
        <v>17</v>
      </c>
      <c r="B540" s="570" t="s">
        <v>3099</v>
      </c>
      <c r="C540" s="573" t="s">
        <v>6686</v>
      </c>
      <c r="E540" s="699">
        <v>180</v>
      </c>
      <c r="F540" s="699">
        <v>126</v>
      </c>
      <c r="G540" s="699">
        <v>90</v>
      </c>
      <c r="H540" s="699">
        <v>36</v>
      </c>
    </row>
    <row r="541" spans="1:8" s="509" customFormat="1" ht="15" customHeight="1">
      <c r="A541" s="606">
        <v>18</v>
      </c>
      <c r="B541" s="580" t="s">
        <v>209</v>
      </c>
      <c r="C541" s="573" t="s">
        <v>6687</v>
      </c>
      <c r="E541" s="699">
        <v>224</v>
      </c>
      <c r="F541" s="699">
        <v>157</v>
      </c>
      <c r="G541" s="699">
        <v>112</v>
      </c>
      <c r="H541" s="699">
        <v>45</v>
      </c>
    </row>
    <row r="542" spans="1:8" s="509" customFormat="1" ht="15" customHeight="1">
      <c r="A542" s="606">
        <v>19</v>
      </c>
      <c r="B542" s="580" t="s">
        <v>209</v>
      </c>
      <c r="C542" s="573" t="s">
        <v>6688</v>
      </c>
      <c r="E542" s="699">
        <v>144</v>
      </c>
      <c r="F542" s="699">
        <v>101</v>
      </c>
      <c r="G542" s="699">
        <v>72</v>
      </c>
      <c r="H542" s="699">
        <v>29</v>
      </c>
    </row>
    <row r="543" spans="1:8" s="509" customFormat="1" ht="15" customHeight="1">
      <c r="A543" s="606">
        <v>20</v>
      </c>
      <c r="B543" s="580" t="s">
        <v>209</v>
      </c>
      <c r="C543" s="573" t="s">
        <v>6689</v>
      </c>
      <c r="E543" s="699">
        <v>220</v>
      </c>
      <c r="F543" s="699">
        <v>154</v>
      </c>
      <c r="G543" s="699">
        <v>110</v>
      </c>
      <c r="H543" s="699">
        <v>44</v>
      </c>
    </row>
    <row r="544" spans="1:8" s="509" customFormat="1" ht="15" customHeight="1">
      <c r="A544" s="606">
        <v>21</v>
      </c>
      <c r="B544" s="580" t="s">
        <v>209</v>
      </c>
      <c r="C544" s="573" t="s">
        <v>6690</v>
      </c>
      <c r="E544" s="699">
        <v>132</v>
      </c>
      <c r="F544" s="699">
        <v>92</v>
      </c>
      <c r="G544" s="699">
        <v>66</v>
      </c>
      <c r="H544" s="699">
        <v>26</v>
      </c>
    </row>
    <row r="545" spans="1:8" s="509" customFormat="1" ht="15" customHeight="1">
      <c r="A545" s="606">
        <v>22</v>
      </c>
      <c r="B545" s="580" t="s">
        <v>209</v>
      </c>
      <c r="C545" s="573" t="s">
        <v>6691</v>
      </c>
      <c r="E545" s="699">
        <v>200</v>
      </c>
      <c r="F545" s="699">
        <v>140</v>
      </c>
      <c r="G545" s="699">
        <v>100</v>
      </c>
      <c r="H545" s="699">
        <v>40</v>
      </c>
    </row>
    <row r="546" spans="1:8" s="509" customFormat="1" ht="15" customHeight="1">
      <c r="A546" s="606">
        <v>23</v>
      </c>
      <c r="B546" s="580" t="s">
        <v>209</v>
      </c>
      <c r="C546" s="573" t="s">
        <v>6692</v>
      </c>
      <c r="E546" s="699">
        <v>184</v>
      </c>
      <c r="F546" s="699">
        <v>129</v>
      </c>
      <c r="G546" s="699">
        <v>92</v>
      </c>
      <c r="H546" s="699">
        <v>37</v>
      </c>
    </row>
    <row r="547" spans="1:8" s="509" customFormat="1" ht="15" customHeight="1">
      <c r="A547" s="606">
        <v>24</v>
      </c>
      <c r="B547" s="580" t="s">
        <v>209</v>
      </c>
      <c r="C547" s="573" t="s">
        <v>6693</v>
      </c>
      <c r="E547" s="699">
        <v>112</v>
      </c>
      <c r="F547" s="699">
        <v>78</v>
      </c>
      <c r="G547" s="699">
        <v>56</v>
      </c>
      <c r="H547" s="699">
        <v>22</v>
      </c>
    </row>
    <row r="548" spans="1:8" s="509" customFormat="1" ht="15" customHeight="1">
      <c r="A548" s="606">
        <v>25</v>
      </c>
      <c r="B548" s="580" t="s">
        <v>6694</v>
      </c>
      <c r="C548" s="573" t="s">
        <v>6695</v>
      </c>
      <c r="E548" s="699">
        <v>180</v>
      </c>
      <c r="F548" s="699">
        <v>126</v>
      </c>
      <c r="G548" s="699">
        <v>90</v>
      </c>
      <c r="H548" s="699">
        <v>36</v>
      </c>
    </row>
    <row r="549" spans="1:8" s="509" customFormat="1" ht="15" customHeight="1">
      <c r="A549" s="606">
        <v>26</v>
      </c>
      <c r="B549" s="580" t="s">
        <v>6696</v>
      </c>
      <c r="C549" s="573" t="s">
        <v>6697</v>
      </c>
      <c r="E549" s="699">
        <v>172</v>
      </c>
      <c r="F549" s="699">
        <v>120</v>
      </c>
      <c r="G549" s="699">
        <v>86</v>
      </c>
      <c r="H549" s="699">
        <v>34</v>
      </c>
    </row>
    <row r="550" spans="1:8" s="509" customFormat="1" ht="15" customHeight="1">
      <c r="A550" s="606">
        <v>27</v>
      </c>
      <c r="B550" s="580" t="s">
        <v>6698</v>
      </c>
      <c r="C550" s="573" t="s">
        <v>6699</v>
      </c>
      <c r="E550" s="699">
        <v>112</v>
      </c>
      <c r="F550" s="699">
        <v>78</v>
      </c>
      <c r="G550" s="699">
        <v>56</v>
      </c>
      <c r="H550" s="699">
        <v>22</v>
      </c>
    </row>
    <row r="551" spans="1:8" s="509" customFormat="1" ht="15" customHeight="1">
      <c r="A551" s="606">
        <v>28</v>
      </c>
      <c r="B551" s="563" t="s">
        <v>6700</v>
      </c>
      <c r="C551" s="573" t="s">
        <v>6701</v>
      </c>
      <c r="E551" s="699">
        <v>142</v>
      </c>
      <c r="F551" s="699">
        <v>99</v>
      </c>
      <c r="G551" s="699">
        <v>71</v>
      </c>
      <c r="H551" s="699">
        <v>28</v>
      </c>
    </row>
    <row r="552" spans="1:8" s="509" customFormat="1" ht="15" customHeight="1">
      <c r="A552" s="606">
        <v>29</v>
      </c>
      <c r="B552" s="702" t="s">
        <v>6702</v>
      </c>
      <c r="C552" s="573" t="s">
        <v>6703</v>
      </c>
      <c r="E552" s="699">
        <v>312</v>
      </c>
      <c r="F552" s="699">
        <v>218</v>
      </c>
      <c r="G552" s="699">
        <v>156</v>
      </c>
      <c r="H552" s="699">
        <v>62</v>
      </c>
    </row>
    <row r="553" spans="1:8" s="509" customFormat="1" ht="15" customHeight="1">
      <c r="A553" s="606">
        <v>30</v>
      </c>
      <c r="B553" s="702" t="s">
        <v>6702</v>
      </c>
      <c r="C553" s="573" t="s">
        <v>6704</v>
      </c>
      <c r="E553" s="699">
        <v>520</v>
      </c>
      <c r="F553" s="699">
        <v>364</v>
      </c>
      <c r="G553" s="699">
        <v>260</v>
      </c>
      <c r="H553" s="699">
        <v>104</v>
      </c>
    </row>
    <row r="554" spans="1:8" s="509" customFormat="1" ht="15" customHeight="1">
      <c r="A554" s="606">
        <v>31</v>
      </c>
      <c r="B554" s="563" t="s">
        <v>6705</v>
      </c>
      <c r="C554" s="573" t="s">
        <v>6705</v>
      </c>
      <c r="E554" s="699">
        <v>167</v>
      </c>
      <c r="F554" s="699">
        <v>117</v>
      </c>
      <c r="G554" s="699">
        <v>84</v>
      </c>
      <c r="H554" s="699">
        <v>33</v>
      </c>
    </row>
    <row r="555" spans="1:8" s="509" customFormat="1" ht="15" customHeight="1">
      <c r="A555" s="606">
        <v>32</v>
      </c>
      <c r="B555" s="563" t="s">
        <v>6706</v>
      </c>
      <c r="C555" s="573" t="s">
        <v>6706</v>
      </c>
      <c r="E555" s="699">
        <v>141</v>
      </c>
      <c r="F555" s="699">
        <v>99</v>
      </c>
      <c r="G555" s="699">
        <v>70</v>
      </c>
      <c r="H555" s="699">
        <v>28</v>
      </c>
    </row>
    <row r="556" spans="1:8" s="509" customFormat="1" ht="15" customHeight="1">
      <c r="A556" s="606">
        <v>33</v>
      </c>
      <c r="B556" s="563" t="s">
        <v>6707</v>
      </c>
      <c r="C556" s="573" t="s">
        <v>6707</v>
      </c>
      <c r="E556" s="699">
        <v>141</v>
      </c>
      <c r="F556" s="699">
        <v>99</v>
      </c>
      <c r="G556" s="699">
        <v>70</v>
      </c>
      <c r="H556" s="699">
        <v>28</v>
      </c>
    </row>
    <row r="557" spans="1:8" s="509" customFormat="1" ht="15" customHeight="1">
      <c r="A557" s="606">
        <v>34</v>
      </c>
      <c r="B557" s="563" t="s">
        <v>6708</v>
      </c>
      <c r="C557" s="573" t="s">
        <v>6708</v>
      </c>
      <c r="E557" s="699">
        <v>144</v>
      </c>
      <c r="F557" s="699">
        <v>101</v>
      </c>
      <c r="G557" s="699">
        <v>72</v>
      </c>
      <c r="H557" s="699">
        <v>29</v>
      </c>
    </row>
    <row r="558" spans="1:8" s="509" customFormat="1" ht="15" customHeight="1">
      <c r="A558" s="606">
        <v>35</v>
      </c>
      <c r="B558" s="386" t="s">
        <v>6709</v>
      </c>
      <c r="C558" s="411"/>
      <c r="E558" s="699">
        <v>88</v>
      </c>
      <c r="F558" s="699">
        <v>62</v>
      </c>
      <c r="G558" s="699">
        <v>44</v>
      </c>
      <c r="H558" s="699">
        <v>18</v>
      </c>
    </row>
    <row r="559" spans="1:8" s="509" customFormat="1" ht="15" customHeight="1">
      <c r="A559" s="606">
        <v>36</v>
      </c>
      <c r="B559" s="386" t="s">
        <v>6710</v>
      </c>
      <c r="C559" s="411"/>
      <c r="E559" s="699">
        <v>100</v>
      </c>
      <c r="F559" s="699">
        <v>70</v>
      </c>
      <c r="G559" s="699">
        <v>50</v>
      </c>
      <c r="H559" s="699">
        <v>0</v>
      </c>
    </row>
    <row r="560" spans="1:8" s="509" customFormat="1" ht="15" customHeight="1">
      <c r="A560" s="606">
        <v>37</v>
      </c>
      <c r="B560" s="386" t="s">
        <v>6711</v>
      </c>
      <c r="C560" s="411"/>
      <c r="E560" s="699">
        <v>80</v>
      </c>
      <c r="F560" s="699">
        <v>56</v>
      </c>
      <c r="G560" s="699">
        <v>40</v>
      </c>
      <c r="H560" s="699">
        <v>0</v>
      </c>
    </row>
    <row r="561" spans="1:8" s="509" customFormat="1" ht="15" customHeight="1">
      <c r="A561" s="606">
        <v>38</v>
      </c>
      <c r="B561" s="386" t="s">
        <v>6712</v>
      </c>
      <c r="C561" s="411"/>
      <c r="E561" s="699">
        <v>80</v>
      </c>
      <c r="F561" s="699">
        <v>56</v>
      </c>
      <c r="G561" s="699">
        <v>40</v>
      </c>
      <c r="H561" s="699">
        <v>0</v>
      </c>
    </row>
    <row r="562" spans="1:8" s="666" customFormat="1" ht="75">
      <c r="A562" s="648">
        <v>12</v>
      </c>
      <c r="B562" s="649" t="s">
        <v>6256</v>
      </c>
      <c r="C562" s="649"/>
      <c r="D562" s="649"/>
      <c r="E562" s="650"/>
      <c r="F562" s="650"/>
      <c r="G562" s="650"/>
      <c r="H562" s="650"/>
    </row>
    <row r="563" spans="1:8" s="509" customFormat="1" ht="37.5">
      <c r="A563" s="1356">
        <v>1</v>
      </c>
      <c r="B563" s="1236" t="s">
        <v>3089</v>
      </c>
      <c r="C563" s="652" t="s">
        <v>6257</v>
      </c>
      <c r="D563" s="652" t="s">
        <v>6258</v>
      </c>
      <c r="E563" s="667">
        <v>144</v>
      </c>
      <c r="F563" s="667">
        <v>80</v>
      </c>
      <c r="G563" s="667">
        <v>0</v>
      </c>
      <c r="H563" s="667">
        <v>0</v>
      </c>
    </row>
    <row r="564" spans="1:8" s="509" customFormat="1" ht="37.5">
      <c r="A564" s="1356"/>
      <c r="B564" s="1236"/>
      <c r="C564" s="652" t="s">
        <v>6258</v>
      </c>
      <c r="D564" s="652" t="s">
        <v>6259</v>
      </c>
      <c r="E564" s="667">
        <v>260</v>
      </c>
      <c r="F564" s="667">
        <v>200</v>
      </c>
      <c r="G564" s="667">
        <v>120</v>
      </c>
      <c r="H564" s="667">
        <v>0</v>
      </c>
    </row>
    <row r="565" spans="1:8" s="509" customFormat="1" ht="37.5">
      <c r="A565" s="1356"/>
      <c r="B565" s="1236"/>
      <c r="C565" s="652" t="s">
        <v>6259</v>
      </c>
      <c r="D565" s="652" t="s">
        <v>6260</v>
      </c>
      <c r="E565" s="667">
        <v>560</v>
      </c>
      <c r="F565" s="667">
        <v>320</v>
      </c>
      <c r="G565" s="667">
        <v>240</v>
      </c>
      <c r="H565" s="667">
        <v>80</v>
      </c>
    </row>
    <row r="566" spans="1:8" s="509" customFormat="1" ht="37.5">
      <c r="A566" s="1356"/>
      <c r="B566" s="1236"/>
      <c r="C566" s="652" t="s">
        <v>6260</v>
      </c>
      <c r="D566" s="652" t="s">
        <v>6261</v>
      </c>
      <c r="E566" s="667">
        <v>200</v>
      </c>
      <c r="F566" s="667">
        <v>140</v>
      </c>
      <c r="G566" s="667">
        <v>80</v>
      </c>
      <c r="H566" s="667">
        <v>40</v>
      </c>
    </row>
    <row r="567" spans="1:8" s="509" customFormat="1" ht="56.25">
      <c r="A567" s="1356"/>
      <c r="B567" s="1236"/>
      <c r="C567" s="652" t="s">
        <v>6262</v>
      </c>
      <c r="D567" s="652" t="s">
        <v>6263</v>
      </c>
      <c r="E567" s="667">
        <v>600</v>
      </c>
      <c r="F567" s="667">
        <v>380</v>
      </c>
      <c r="G567" s="667">
        <v>240</v>
      </c>
      <c r="H567" s="667">
        <v>80</v>
      </c>
    </row>
    <row r="568" spans="1:8" s="509" customFormat="1" ht="75">
      <c r="A568" s="1356"/>
      <c r="B568" s="1236"/>
      <c r="C568" s="652" t="s">
        <v>6263</v>
      </c>
      <c r="D568" s="652" t="s">
        <v>6264</v>
      </c>
      <c r="E568" s="667">
        <v>192</v>
      </c>
      <c r="F568" s="667">
        <v>140</v>
      </c>
      <c r="G568" s="667">
        <v>80</v>
      </c>
      <c r="H568" s="667">
        <v>40</v>
      </c>
    </row>
    <row r="569" spans="1:8" s="509" customFormat="1" ht="37.5">
      <c r="A569" s="1356"/>
      <c r="B569" s="1236"/>
      <c r="C569" s="652" t="s">
        <v>6265</v>
      </c>
      <c r="D569" s="652" t="s">
        <v>6266</v>
      </c>
      <c r="E569" s="667">
        <v>640</v>
      </c>
      <c r="F569" s="667">
        <v>400</v>
      </c>
      <c r="G569" s="667">
        <v>240</v>
      </c>
      <c r="H569" s="667">
        <v>80</v>
      </c>
    </row>
    <row r="570" spans="1:8" s="509" customFormat="1" ht="18.75">
      <c r="A570" s="1357">
        <v>2</v>
      </c>
      <c r="B570" s="1235" t="s">
        <v>880</v>
      </c>
      <c r="C570" s="652" t="s">
        <v>6267</v>
      </c>
      <c r="D570" s="652" t="s">
        <v>1581</v>
      </c>
      <c r="E570" s="667">
        <v>1120</v>
      </c>
      <c r="F570" s="667">
        <v>680</v>
      </c>
      <c r="G570" s="667">
        <v>440</v>
      </c>
      <c r="H570" s="667">
        <v>120</v>
      </c>
    </row>
    <row r="571" spans="1:8" s="509" customFormat="1" ht="18.75">
      <c r="A571" s="1357"/>
      <c r="B571" s="1235"/>
      <c r="C571" s="652" t="s">
        <v>1581</v>
      </c>
      <c r="D571" s="652" t="s">
        <v>1320</v>
      </c>
      <c r="E571" s="667">
        <v>1720</v>
      </c>
      <c r="F571" s="667">
        <v>1040</v>
      </c>
      <c r="G571" s="667">
        <v>680</v>
      </c>
      <c r="H571" s="667">
        <v>200</v>
      </c>
    </row>
    <row r="572" spans="1:8" s="509" customFormat="1" ht="18.75">
      <c r="A572" s="1357"/>
      <c r="B572" s="1235"/>
      <c r="C572" s="652" t="s">
        <v>1320</v>
      </c>
      <c r="D572" s="652" t="s">
        <v>2006</v>
      </c>
      <c r="E572" s="667">
        <v>2760</v>
      </c>
      <c r="F572" s="667">
        <v>1800</v>
      </c>
      <c r="G572" s="667">
        <v>1120</v>
      </c>
      <c r="H572" s="667">
        <v>320</v>
      </c>
    </row>
    <row r="573" spans="1:8" s="509" customFormat="1" ht="18.75">
      <c r="A573" s="1357"/>
      <c r="B573" s="1235"/>
      <c r="C573" s="652" t="s">
        <v>2006</v>
      </c>
      <c r="D573" s="652" t="s">
        <v>1645</v>
      </c>
      <c r="E573" s="667">
        <v>3800</v>
      </c>
      <c r="F573" s="667">
        <v>2400</v>
      </c>
      <c r="G573" s="667">
        <v>1520</v>
      </c>
      <c r="H573" s="667">
        <v>440</v>
      </c>
    </row>
    <row r="574" spans="1:8" s="509" customFormat="1" ht="18.75">
      <c r="A574" s="1357"/>
      <c r="B574" s="1235"/>
      <c r="C574" s="652" t="s">
        <v>1645</v>
      </c>
      <c r="D574" s="652" t="s">
        <v>6268</v>
      </c>
      <c r="E574" s="667">
        <v>4720</v>
      </c>
      <c r="F574" s="667">
        <v>3200</v>
      </c>
      <c r="G574" s="667">
        <v>1880</v>
      </c>
      <c r="H574" s="667">
        <v>560</v>
      </c>
    </row>
    <row r="575" spans="1:8" s="509" customFormat="1" ht="18.75">
      <c r="A575" s="1357"/>
      <c r="B575" s="1235"/>
      <c r="C575" s="652" t="s">
        <v>6268</v>
      </c>
      <c r="D575" s="652" t="s">
        <v>1315</v>
      </c>
      <c r="E575" s="667">
        <v>3440</v>
      </c>
      <c r="F575" s="667">
        <v>2000</v>
      </c>
      <c r="G575" s="667">
        <v>1360</v>
      </c>
      <c r="H575" s="667">
        <v>400</v>
      </c>
    </row>
    <row r="576" spans="1:8" s="509" customFormat="1" ht="18.75">
      <c r="A576" s="1357"/>
      <c r="B576" s="1235"/>
      <c r="C576" s="656" t="s">
        <v>1315</v>
      </c>
      <c r="D576" s="656" t="s">
        <v>6269</v>
      </c>
      <c r="E576" s="667">
        <v>2600</v>
      </c>
      <c r="F576" s="667">
        <v>1600</v>
      </c>
      <c r="G576" s="667">
        <v>1040</v>
      </c>
      <c r="H576" s="667">
        <v>320</v>
      </c>
    </row>
    <row r="577" spans="1:8" s="509" customFormat="1" ht="37.5">
      <c r="A577" s="1357">
        <v>2</v>
      </c>
      <c r="B577" s="1235" t="s">
        <v>1593</v>
      </c>
      <c r="C577" s="652" t="s">
        <v>6270</v>
      </c>
      <c r="D577" s="652" t="s">
        <v>1609</v>
      </c>
      <c r="E577" s="667">
        <v>3300</v>
      </c>
      <c r="F577" s="667">
        <v>2200</v>
      </c>
      <c r="G577" s="667">
        <v>1320</v>
      </c>
      <c r="H577" s="667">
        <v>400</v>
      </c>
    </row>
    <row r="578" spans="1:8" s="509" customFormat="1" ht="37.5">
      <c r="A578" s="1357"/>
      <c r="B578" s="1235"/>
      <c r="C578" s="652" t="s">
        <v>1609</v>
      </c>
      <c r="D578" s="652" t="s">
        <v>6271</v>
      </c>
      <c r="E578" s="667">
        <v>3400</v>
      </c>
      <c r="F578" s="667">
        <v>2240</v>
      </c>
      <c r="G578" s="667">
        <v>1480</v>
      </c>
      <c r="H578" s="667">
        <v>440</v>
      </c>
    </row>
    <row r="579" spans="1:8" s="509" customFormat="1" ht="37.5">
      <c r="A579" s="1357">
        <v>3</v>
      </c>
      <c r="B579" s="1235" t="s">
        <v>2489</v>
      </c>
      <c r="C579" s="652" t="s">
        <v>1593</v>
      </c>
      <c r="D579" s="652" t="s">
        <v>6272</v>
      </c>
      <c r="E579" s="667">
        <v>3000</v>
      </c>
      <c r="F579" s="667">
        <v>2000</v>
      </c>
      <c r="G579" s="667">
        <v>1200</v>
      </c>
      <c r="H579" s="667">
        <v>360</v>
      </c>
    </row>
    <row r="580" spans="1:8" s="509" customFormat="1" ht="37.5">
      <c r="A580" s="1357"/>
      <c r="B580" s="1235"/>
      <c r="C580" s="652" t="s">
        <v>6272</v>
      </c>
      <c r="D580" s="652" t="s">
        <v>6273</v>
      </c>
      <c r="E580" s="667">
        <v>1720</v>
      </c>
      <c r="F580" s="667">
        <v>1040</v>
      </c>
      <c r="G580" s="667">
        <v>680</v>
      </c>
      <c r="H580" s="667">
        <v>200</v>
      </c>
    </row>
    <row r="581" spans="1:8" s="509" customFormat="1" ht="18.75">
      <c r="A581" s="1357"/>
      <c r="B581" s="1235"/>
      <c r="C581" s="652" t="s">
        <v>6273</v>
      </c>
      <c r="D581" s="652" t="s">
        <v>2489</v>
      </c>
      <c r="E581" s="667">
        <v>2160</v>
      </c>
      <c r="F581" s="667">
        <v>1320</v>
      </c>
      <c r="G581" s="667">
        <v>880</v>
      </c>
      <c r="H581" s="667">
        <v>280</v>
      </c>
    </row>
    <row r="582" spans="1:8" s="509" customFormat="1" ht="37.5">
      <c r="A582" s="657">
        <v>4</v>
      </c>
      <c r="B582" s="658" t="s">
        <v>1609</v>
      </c>
      <c r="C582" s="652" t="s">
        <v>1593</v>
      </c>
      <c r="D582" s="652" t="s">
        <v>1623</v>
      </c>
      <c r="E582" s="667">
        <v>1600</v>
      </c>
      <c r="F582" s="667">
        <v>960</v>
      </c>
      <c r="G582" s="667">
        <v>640</v>
      </c>
      <c r="H582" s="667">
        <v>200</v>
      </c>
    </row>
    <row r="583" spans="1:8" s="509" customFormat="1" ht="18.75">
      <c r="A583" s="657">
        <v>5</v>
      </c>
      <c r="B583" s="658" t="s">
        <v>818</v>
      </c>
      <c r="C583" s="652" t="s">
        <v>880</v>
      </c>
      <c r="D583" s="652" t="s">
        <v>6274</v>
      </c>
      <c r="E583" s="667">
        <v>1280</v>
      </c>
      <c r="F583" s="667">
        <v>760</v>
      </c>
      <c r="G583" s="667">
        <v>520</v>
      </c>
      <c r="H583" s="667">
        <v>160</v>
      </c>
    </row>
    <row r="584" spans="1:8" s="509" customFormat="1" ht="18.75">
      <c r="A584" s="657">
        <v>6</v>
      </c>
      <c r="B584" s="658" t="s">
        <v>1392</v>
      </c>
      <c r="C584" s="652" t="s">
        <v>880</v>
      </c>
      <c r="D584" s="652" t="s">
        <v>6275</v>
      </c>
      <c r="E584" s="667">
        <v>440</v>
      </c>
      <c r="F584" s="667">
        <v>280</v>
      </c>
      <c r="G584" s="667">
        <v>160</v>
      </c>
      <c r="H584" s="667">
        <v>40</v>
      </c>
    </row>
    <row r="585" spans="1:8" s="509" customFormat="1" ht="18.75">
      <c r="A585" s="1357">
        <v>7</v>
      </c>
      <c r="B585" s="1235" t="s">
        <v>4677</v>
      </c>
      <c r="C585" s="652" t="s">
        <v>880</v>
      </c>
      <c r="D585" s="652" t="s">
        <v>6276</v>
      </c>
      <c r="E585" s="667">
        <v>1240</v>
      </c>
      <c r="F585" s="667">
        <v>760</v>
      </c>
      <c r="G585" s="667">
        <v>480</v>
      </c>
      <c r="H585" s="667">
        <v>160</v>
      </c>
    </row>
    <row r="586" spans="1:8" s="509" customFormat="1" ht="18.75">
      <c r="A586" s="1357"/>
      <c r="B586" s="1235"/>
      <c r="C586" s="652" t="s">
        <v>6276</v>
      </c>
      <c r="D586" s="652" t="s">
        <v>881</v>
      </c>
      <c r="E586" s="667">
        <v>1000</v>
      </c>
      <c r="F586" s="667">
        <v>600</v>
      </c>
      <c r="G586" s="667">
        <v>400</v>
      </c>
      <c r="H586" s="667">
        <v>120</v>
      </c>
    </row>
    <row r="587" spans="1:8" s="509" customFormat="1" ht="18.75">
      <c r="A587" s="1357">
        <v>8</v>
      </c>
      <c r="B587" s="1235" t="s">
        <v>1581</v>
      </c>
      <c r="C587" s="652" t="s">
        <v>880</v>
      </c>
      <c r="D587" s="652" t="s">
        <v>6277</v>
      </c>
      <c r="E587" s="667">
        <v>1600</v>
      </c>
      <c r="F587" s="667">
        <v>960</v>
      </c>
      <c r="G587" s="667">
        <v>640</v>
      </c>
      <c r="H587" s="667">
        <v>200</v>
      </c>
    </row>
    <row r="588" spans="1:8" s="509" customFormat="1" ht="18.75">
      <c r="A588" s="1357"/>
      <c r="B588" s="1235"/>
      <c r="C588" s="652" t="s">
        <v>6277</v>
      </c>
      <c r="D588" s="652" t="s">
        <v>888</v>
      </c>
      <c r="E588" s="667">
        <v>1080</v>
      </c>
      <c r="F588" s="667">
        <v>640</v>
      </c>
      <c r="G588" s="667">
        <v>440</v>
      </c>
      <c r="H588" s="667">
        <v>120</v>
      </c>
    </row>
    <row r="589" spans="1:8" s="509" customFormat="1" ht="18.75">
      <c r="A589" s="657">
        <v>9</v>
      </c>
      <c r="B589" s="658" t="s">
        <v>554</v>
      </c>
      <c r="C589" s="652" t="s">
        <v>1581</v>
      </c>
      <c r="D589" s="652" t="s">
        <v>881</v>
      </c>
      <c r="E589" s="667">
        <v>1600</v>
      </c>
      <c r="F589" s="667">
        <v>960</v>
      </c>
      <c r="G589" s="667">
        <v>640</v>
      </c>
      <c r="H589" s="667">
        <v>200</v>
      </c>
    </row>
    <row r="590" spans="1:8" s="509" customFormat="1" ht="18.75">
      <c r="A590" s="657">
        <v>10</v>
      </c>
      <c r="B590" s="658" t="s">
        <v>6278</v>
      </c>
      <c r="C590" s="652" t="s">
        <v>1581</v>
      </c>
      <c r="D590" s="652" t="s">
        <v>881</v>
      </c>
      <c r="E590" s="667">
        <v>1600</v>
      </c>
      <c r="F590" s="667">
        <v>960</v>
      </c>
      <c r="G590" s="667">
        <v>640</v>
      </c>
      <c r="H590" s="667">
        <v>200</v>
      </c>
    </row>
    <row r="591" spans="1:8" s="509" customFormat="1" ht="18.75">
      <c r="A591" s="1357">
        <v>11</v>
      </c>
      <c r="B591" s="1235" t="s">
        <v>1320</v>
      </c>
      <c r="C591" s="652" t="s">
        <v>880</v>
      </c>
      <c r="D591" s="652" t="s">
        <v>6279</v>
      </c>
      <c r="E591" s="667">
        <v>1400</v>
      </c>
      <c r="F591" s="667">
        <v>840</v>
      </c>
      <c r="G591" s="667">
        <v>560</v>
      </c>
      <c r="H591" s="667">
        <v>160</v>
      </c>
    </row>
    <row r="592" spans="1:8" s="509" customFormat="1" ht="18.75">
      <c r="A592" s="1357"/>
      <c r="B592" s="1235"/>
      <c r="C592" s="652" t="s">
        <v>880</v>
      </c>
      <c r="D592" s="652" t="s">
        <v>1597</v>
      </c>
      <c r="E592" s="667">
        <v>920</v>
      </c>
      <c r="F592" s="667">
        <v>560</v>
      </c>
      <c r="G592" s="667">
        <v>360</v>
      </c>
      <c r="H592" s="667">
        <v>120</v>
      </c>
    </row>
    <row r="593" spans="1:8" s="509" customFormat="1" ht="37.5">
      <c r="A593" s="657">
        <v>12</v>
      </c>
      <c r="B593" s="658" t="s">
        <v>1653</v>
      </c>
      <c r="C593" s="652" t="s">
        <v>880</v>
      </c>
      <c r="D593" s="652" t="s">
        <v>6280</v>
      </c>
      <c r="E593" s="667">
        <v>1080</v>
      </c>
      <c r="F593" s="667">
        <v>640</v>
      </c>
      <c r="G593" s="667">
        <v>440</v>
      </c>
      <c r="H593" s="667">
        <v>120</v>
      </c>
    </row>
    <row r="594" spans="1:8" s="509" customFormat="1" ht="18.75">
      <c r="A594" s="1357">
        <v>13</v>
      </c>
      <c r="B594" s="1235" t="s">
        <v>1597</v>
      </c>
      <c r="C594" s="652" t="s">
        <v>880</v>
      </c>
      <c r="D594" s="652" t="s">
        <v>1320</v>
      </c>
      <c r="E594" s="667">
        <v>1200</v>
      </c>
      <c r="F594" s="667">
        <v>720</v>
      </c>
      <c r="G594" s="667">
        <v>480</v>
      </c>
      <c r="H594" s="667">
        <v>160</v>
      </c>
    </row>
    <row r="595" spans="1:8" s="509" customFormat="1" ht="18.75">
      <c r="A595" s="1357"/>
      <c r="B595" s="1235"/>
      <c r="C595" s="652" t="s">
        <v>1320</v>
      </c>
      <c r="D595" s="652" t="s">
        <v>881</v>
      </c>
      <c r="E595" s="667">
        <v>840</v>
      </c>
      <c r="F595" s="667">
        <v>520</v>
      </c>
      <c r="G595" s="667">
        <v>320</v>
      </c>
      <c r="H595" s="667">
        <v>80</v>
      </c>
    </row>
    <row r="596" spans="1:8" s="509" customFormat="1" ht="16.5" customHeight="1">
      <c r="A596" s="657">
        <v>14</v>
      </c>
      <c r="B596" s="658" t="s">
        <v>2006</v>
      </c>
      <c r="C596" s="652" t="s">
        <v>880</v>
      </c>
      <c r="D596" s="652" t="s">
        <v>881</v>
      </c>
      <c r="E596" s="667">
        <v>1320</v>
      </c>
      <c r="F596" s="667">
        <v>800</v>
      </c>
      <c r="G596" s="667">
        <v>520</v>
      </c>
      <c r="H596" s="667">
        <v>160</v>
      </c>
    </row>
    <row r="597" spans="1:8" s="509" customFormat="1" ht="18.75">
      <c r="A597" s="657">
        <v>15</v>
      </c>
      <c r="B597" s="658" t="s">
        <v>1785</v>
      </c>
      <c r="C597" s="652" t="s">
        <v>880</v>
      </c>
      <c r="D597" s="652" t="s">
        <v>1593</v>
      </c>
      <c r="E597" s="667">
        <v>2000</v>
      </c>
      <c r="F597" s="667">
        <v>1200</v>
      </c>
      <c r="G597" s="667">
        <v>800</v>
      </c>
      <c r="H597" s="667">
        <v>240</v>
      </c>
    </row>
    <row r="598" spans="1:8" s="509" customFormat="1" ht="18.75">
      <c r="A598" s="657">
        <v>16</v>
      </c>
      <c r="B598" s="658" t="s">
        <v>859</v>
      </c>
      <c r="C598" s="652" t="s">
        <v>880</v>
      </c>
      <c r="D598" s="652" t="s">
        <v>1593</v>
      </c>
      <c r="E598" s="667">
        <v>2000</v>
      </c>
      <c r="F598" s="667">
        <v>1200</v>
      </c>
      <c r="G598" s="667">
        <v>800</v>
      </c>
      <c r="H598" s="667">
        <v>240</v>
      </c>
    </row>
    <row r="599" spans="1:8" s="509" customFormat="1" ht="18.75">
      <c r="A599" s="657">
        <v>17</v>
      </c>
      <c r="B599" s="658" t="s">
        <v>1648</v>
      </c>
      <c r="C599" s="652" t="s">
        <v>6281</v>
      </c>
      <c r="D599" s="652" t="s">
        <v>881</v>
      </c>
      <c r="E599" s="667">
        <v>760</v>
      </c>
      <c r="F599" s="667">
        <v>440</v>
      </c>
      <c r="G599" s="667">
        <v>320</v>
      </c>
      <c r="H599" s="667">
        <v>80</v>
      </c>
    </row>
    <row r="600" spans="1:8" s="509" customFormat="1" ht="16.5" customHeight="1">
      <c r="A600" s="657">
        <v>18</v>
      </c>
      <c r="B600" s="658" t="s">
        <v>1592</v>
      </c>
      <c r="C600" s="652" t="s">
        <v>1398</v>
      </c>
      <c r="D600" s="652" t="s">
        <v>6273</v>
      </c>
      <c r="E600" s="667">
        <v>2600</v>
      </c>
      <c r="F600" s="667">
        <v>1560</v>
      </c>
      <c r="G600" s="667">
        <v>1040</v>
      </c>
      <c r="H600" s="667">
        <v>320</v>
      </c>
    </row>
    <row r="601" spans="1:8" s="509" customFormat="1" ht="18.75">
      <c r="A601" s="657">
        <v>19</v>
      </c>
      <c r="B601" s="658" t="s">
        <v>860</v>
      </c>
      <c r="C601" s="652" t="s">
        <v>1398</v>
      </c>
      <c r="D601" s="652" t="s">
        <v>1609</v>
      </c>
      <c r="E601" s="667">
        <v>2600</v>
      </c>
      <c r="F601" s="667">
        <v>1560</v>
      </c>
      <c r="G601" s="667">
        <v>1040</v>
      </c>
      <c r="H601" s="667">
        <v>320</v>
      </c>
    </row>
    <row r="602" spans="1:8" s="509" customFormat="1" ht="37.5">
      <c r="A602" s="657">
        <v>20</v>
      </c>
      <c r="B602" s="658" t="s">
        <v>6282</v>
      </c>
      <c r="C602" s="652" t="s">
        <v>860</v>
      </c>
      <c r="D602" s="652" t="s">
        <v>1623</v>
      </c>
      <c r="E602" s="667">
        <v>1800</v>
      </c>
      <c r="F602" s="667">
        <v>1080</v>
      </c>
      <c r="G602" s="667">
        <v>720</v>
      </c>
      <c r="H602" s="667">
        <v>200</v>
      </c>
    </row>
    <row r="603" spans="1:8" s="509" customFormat="1" ht="66" customHeight="1">
      <c r="A603" s="657">
        <v>21</v>
      </c>
      <c r="B603" s="658" t="s">
        <v>1623</v>
      </c>
      <c r="C603" s="652" t="s">
        <v>2489</v>
      </c>
      <c r="D603" s="652" t="s">
        <v>1610</v>
      </c>
      <c r="E603" s="667">
        <v>2600</v>
      </c>
      <c r="F603" s="667">
        <v>1560</v>
      </c>
      <c r="G603" s="667">
        <v>1040</v>
      </c>
      <c r="H603" s="667">
        <v>320</v>
      </c>
    </row>
    <row r="604" spans="1:8" s="509" customFormat="1" ht="18.75">
      <c r="A604" s="657">
        <v>22</v>
      </c>
      <c r="B604" s="658" t="s">
        <v>1398</v>
      </c>
      <c r="C604" s="652" t="s">
        <v>1593</v>
      </c>
      <c r="D604" s="652" t="s">
        <v>1623</v>
      </c>
      <c r="E604" s="667">
        <v>2600</v>
      </c>
      <c r="F604" s="667">
        <v>1560</v>
      </c>
      <c r="G604" s="667">
        <v>1040</v>
      </c>
      <c r="H604" s="667">
        <v>320</v>
      </c>
    </row>
    <row r="605" spans="1:8" s="509" customFormat="1" ht="18.75">
      <c r="A605" s="657">
        <v>23</v>
      </c>
      <c r="B605" s="658" t="s">
        <v>1612</v>
      </c>
      <c r="C605" s="652" t="s">
        <v>1593</v>
      </c>
      <c r="D605" s="652" t="s">
        <v>1592</v>
      </c>
      <c r="E605" s="667">
        <v>2400</v>
      </c>
      <c r="F605" s="667">
        <v>1440</v>
      </c>
      <c r="G605" s="667">
        <v>960</v>
      </c>
      <c r="H605" s="667">
        <v>280</v>
      </c>
    </row>
    <row r="606" spans="1:8" s="509" customFormat="1" ht="18.75">
      <c r="A606" s="657">
        <v>24</v>
      </c>
      <c r="B606" s="658" t="s">
        <v>1645</v>
      </c>
      <c r="C606" s="652" t="s">
        <v>880</v>
      </c>
      <c r="D606" s="652" t="s">
        <v>868</v>
      </c>
      <c r="E606" s="667">
        <v>1200</v>
      </c>
      <c r="F606" s="667">
        <v>720</v>
      </c>
      <c r="G606" s="667">
        <v>480</v>
      </c>
      <c r="H606" s="667">
        <v>160</v>
      </c>
    </row>
    <row r="607" spans="1:8" s="509" customFormat="1" ht="18.75">
      <c r="A607" s="657">
        <v>25</v>
      </c>
      <c r="B607" s="658" t="s">
        <v>2490</v>
      </c>
      <c r="C607" s="652" t="s">
        <v>1398</v>
      </c>
      <c r="D607" s="652" t="s">
        <v>1613</v>
      </c>
      <c r="E607" s="667">
        <v>1200</v>
      </c>
      <c r="F607" s="667">
        <v>720</v>
      </c>
      <c r="G607" s="667">
        <v>480</v>
      </c>
      <c r="H607" s="667">
        <v>160</v>
      </c>
    </row>
    <row r="608" spans="1:8" s="509" customFormat="1" ht="18.75">
      <c r="A608" s="657">
        <v>26</v>
      </c>
      <c r="B608" s="658" t="s">
        <v>1590</v>
      </c>
      <c r="C608" s="652" t="s">
        <v>1398</v>
      </c>
      <c r="D608" s="652" t="s">
        <v>1610</v>
      </c>
      <c r="E608" s="667">
        <v>1880</v>
      </c>
      <c r="F608" s="667">
        <v>1120</v>
      </c>
      <c r="G608" s="667">
        <v>760</v>
      </c>
      <c r="H608" s="667">
        <v>240</v>
      </c>
    </row>
    <row r="609" spans="1:8" s="509" customFormat="1" ht="16.5" customHeight="1">
      <c r="A609" s="657">
        <v>27</v>
      </c>
      <c r="B609" s="658" t="s">
        <v>6283</v>
      </c>
      <c r="C609" s="652" t="s">
        <v>1398</v>
      </c>
      <c r="D609" s="652" t="s">
        <v>6284</v>
      </c>
      <c r="E609" s="667">
        <v>1200</v>
      </c>
      <c r="F609" s="667">
        <v>720</v>
      </c>
      <c r="G609" s="667">
        <v>480</v>
      </c>
      <c r="H609" s="667">
        <v>160</v>
      </c>
    </row>
    <row r="610" spans="1:8" s="509" customFormat="1" ht="37.5">
      <c r="A610" s="657">
        <v>28</v>
      </c>
      <c r="B610" s="658" t="s">
        <v>6285</v>
      </c>
      <c r="C610" s="652"/>
      <c r="D610" s="652"/>
      <c r="E610" s="667">
        <v>1200</v>
      </c>
      <c r="F610" s="667">
        <v>720</v>
      </c>
      <c r="G610" s="667">
        <v>480</v>
      </c>
      <c r="H610" s="667">
        <v>160</v>
      </c>
    </row>
    <row r="611" spans="1:8" s="509" customFormat="1" ht="18.75">
      <c r="A611" s="1357">
        <v>29</v>
      </c>
      <c r="B611" s="1235" t="s">
        <v>1610</v>
      </c>
      <c r="C611" s="652" t="s">
        <v>880</v>
      </c>
      <c r="D611" s="652" t="s">
        <v>1590</v>
      </c>
      <c r="E611" s="667">
        <v>3000</v>
      </c>
      <c r="F611" s="667">
        <v>1800</v>
      </c>
      <c r="G611" s="667">
        <v>1200</v>
      </c>
      <c r="H611" s="667">
        <v>360</v>
      </c>
    </row>
    <row r="612" spans="1:8" s="509" customFormat="1" ht="18.75">
      <c r="A612" s="1357"/>
      <c r="B612" s="1235"/>
      <c r="C612" s="652" t="s">
        <v>1590</v>
      </c>
      <c r="D612" s="652" t="s">
        <v>1623</v>
      </c>
      <c r="E612" s="667">
        <v>2600</v>
      </c>
      <c r="F612" s="667">
        <v>1560</v>
      </c>
      <c r="G612" s="667">
        <v>1040</v>
      </c>
      <c r="H612" s="667">
        <v>320</v>
      </c>
    </row>
    <row r="613" spans="1:8" s="509" customFormat="1" ht="18.75">
      <c r="A613" s="1357"/>
      <c r="B613" s="1235"/>
      <c r="C613" s="652" t="s">
        <v>1623</v>
      </c>
      <c r="D613" s="652" t="s">
        <v>6286</v>
      </c>
      <c r="E613" s="667">
        <v>3440</v>
      </c>
      <c r="F613" s="667">
        <v>2080</v>
      </c>
      <c r="G613" s="667">
        <v>1400</v>
      </c>
      <c r="H613" s="667">
        <v>440</v>
      </c>
    </row>
    <row r="614" spans="1:8" s="509" customFormat="1" ht="37.5">
      <c r="A614" s="657">
        <v>30</v>
      </c>
      <c r="B614" s="658" t="s">
        <v>6287</v>
      </c>
      <c r="C614" s="652" t="s">
        <v>6288</v>
      </c>
      <c r="D614" s="652" t="s">
        <v>6274</v>
      </c>
      <c r="E614" s="667">
        <v>3440</v>
      </c>
      <c r="F614" s="667">
        <v>2080</v>
      </c>
      <c r="G614" s="667">
        <v>1400</v>
      </c>
      <c r="H614" s="667">
        <v>440</v>
      </c>
    </row>
    <row r="615" spans="1:8" s="509" customFormat="1" ht="18.75">
      <c r="A615" s="657">
        <v>31</v>
      </c>
      <c r="B615" s="658" t="s">
        <v>1315</v>
      </c>
      <c r="C615" s="652" t="s">
        <v>880</v>
      </c>
      <c r="D615" s="652" t="s">
        <v>881</v>
      </c>
      <c r="E615" s="667">
        <v>920</v>
      </c>
      <c r="F615" s="667">
        <v>560</v>
      </c>
      <c r="G615" s="667">
        <v>360</v>
      </c>
      <c r="H615" s="667">
        <v>120</v>
      </c>
    </row>
    <row r="616" spans="1:8" s="509" customFormat="1" ht="18.75">
      <c r="A616" s="1357">
        <v>32</v>
      </c>
      <c r="B616" s="1235" t="s">
        <v>885</v>
      </c>
      <c r="C616" s="652" t="s">
        <v>880</v>
      </c>
      <c r="D616" s="652" t="s">
        <v>6289</v>
      </c>
      <c r="E616" s="667">
        <v>1840</v>
      </c>
      <c r="F616" s="667">
        <v>1120</v>
      </c>
      <c r="G616" s="667">
        <v>760</v>
      </c>
      <c r="H616" s="667">
        <v>240</v>
      </c>
    </row>
    <row r="617" spans="1:8" s="509" customFormat="1" ht="18.75">
      <c r="A617" s="1357"/>
      <c r="B617" s="1235"/>
      <c r="C617" s="652" t="s">
        <v>6289</v>
      </c>
      <c r="D617" s="652" t="s">
        <v>6290</v>
      </c>
      <c r="E617" s="667">
        <v>1400</v>
      </c>
      <c r="F617" s="667">
        <v>840</v>
      </c>
      <c r="G617" s="667">
        <v>560</v>
      </c>
      <c r="H617" s="667">
        <v>160</v>
      </c>
    </row>
    <row r="618" spans="1:8" s="509" customFormat="1" ht="16.5" customHeight="1">
      <c r="A618" s="657">
        <v>33</v>
      </c>
      <c r="B618" s="658" t="s">
        <v>2157</v>
      </c>
      <c r="C618" s="652" t="s">
        <v>880</v>
      </c>
      <c r="D618" s="652" t="s">
        <v>885</v>
      </c>
      <c r="E618" s="667">
        <v>2340</v>
      </c>
      <c r="F618" s="667">
        <v>1400</v>
      </c>
      <c r="G618" s="667">
        <v>920</v>
      </c>
      <c r="H618" s="667">
        <v>280</v>
      </c>
    </row>
    <row r="619" spans="1:8" s="509" customFormat="1" ht="18.75">
      <c r="A619" s="657">
        <v>34</v>
      </c>
      <c r="B619" s="658" t="s">
        <v>1596</v>
      </c>
      <c r="C619" s="652" t="s">
        <v>885</v>
      </c>
      <c r="D619" s="652" t="s">
        <v>1591</v>
      </c>
      <c r="E619" s="667">
        <v>1120</v>
      </c>
      <c r="F619" s="667">
        <v>680</v>
      </c>
      <c r="G619" s="667">
        <v>440</v>
      </c>
      <c r="H619" s="667">
        <v>120</v>
      </c>
    </row>
    <row r="620" spans="1:8" s="509" customFormat="1" ht="37.5">
      <c r="A620" s="1357">
        <v>35</v>
      </c>
      <c r="B620" s="1235" t="s">
        <v>1591</v>
      </c>
      <c r="C620" s="652" t="s">
        <v>885</v>
      </c>
      <c r="D620" s="652" t="s">
        <v>6291</v>
      </c>
      <c r="E620" s="667">
        <v>1120</v>
      </c>
      <c r="F620" s="667">
        <v>680</v>
      </c>
      <c r="G620" s="667">
        <v>440</v>
      </c>
      <c r="H620" s="667">
        <v>120</v>
      </c>
    </row>
    <row r="621" spans="1:8" s="509" customFormat="1" ht="18.75">
      <c r="A621" s="1357"/>
      <c r="B621" s="1235"/>
      <c r="C621" s="652" t="s">
        <v>6292</v>
      </c>
      <c r="D621" s="652" t="s">
        <v>881</v>
      </c>
      <c r="E621" s="667">
        <v>600</v>
      </c>
      <c r="F621" s="667">
        <v>360</v>
      </c>
      <c r="G621" s="667">
        <v>240</v>
      </c>
      <c r="H621" s="667">
        <v>80</v>
      </c>
    </row>
    <row r="622" spans="1:8" s="509" customFormat="1" ht="16.5" customHeight="1">
      <c r="A622" s="657">
        <v>36</v>
      </c>
      <c r="B622" s="658" t="s">
        <v>1621</v>
      </c>
      <c r="C622" s="652" t="s">
        <v>885</v>
      </c>
      <c r="D622" s="652" t="s">
        <v>6293</v>
      </c>
      <c r="E622" s="667">
        <v>720</v>
      </c>
      <c r="F622" s="667">
        <v>440</v>
      </c>
      <c r="G622" s="667">
        <v>280</v>
      </c>
      <c r="H622" s="667">
        <v>80</v>
      </c>
    </row>
    <row r="623" spans="1:8" s="509" customFormat="1" ht="37.5">
      <c r="A623" s="657">
        <v>37</v>
      </c>
      <c r="B623" s="658" t="s">
        <v>6294</v>
      </c>
      <c r="C623" s="652" t="s">
        <v>880</v>
      </c>
      <c r="D623" s="652" t="s">
        <v>6295</v>
      </c>
      <c r="E623" s="667">
        <v>600</v>
      </c>
      <c r="F623" s="667">
        <v>360</v>
      </c>
      <c r="G623" s="667">
        <v>240</v>
      </c>
      <c r="H623" s="667">
        <v>80</v>
      </c>
    </row>
    <row r="624" spans="1:8" s="509" customFormat="1" ht="18.75">
      <c r="A624" s="657">
        <v>38</v>
      </c>
      <c r="B624" s="658" t="s">
        <v>868</v>
      </c>
      <c r="C624" s="652" t="s">
        <v>880</v>
      </c>
      <c r="D624" s="652" t="s">
        <v>881</v>
      </c>
      <c r="E624" s="667">
        <v>1120</v>
      </c>
      <c r="F624" s="667">
        <v>680</v>
      </c>
      <c r="G624" s="667">
        <v>440</v>
      </c>
      <c r="H624" s="667">
        <v>120</v>
      </c>
    </row>
    <row r="625" spans="1:8" s="509" customFormat="1" ht="18.75">
      <c r="A625" s="1357">
        <v>39</v>
      </c>
      <c r="B625" s="1235" t="s">
        <v>870</v>
      </c>
      <c r="C625" s="652" t="s">
        <v>880</v>
      </c>
      <c r="D625" s="652" t="s">
        <v>1590</v>
      </c>
      <c r="E625" s="667">
        <v>1400</v>
      </c>
      <c r="F625" s="667">
        <v>840</v>
      </c>
      <c r="G625" s="667">
        <v>560</v>
      </c>
      <c r="H625" s="667">
        <v>160</v>
      </c>
    </row>
    <row r="626" spans="1:8" s="509" customFormat="1" ht="18.75">
      <c r="A626" s="1357"/>
      <c r="B626" s="1235"/>
      <c r="C626" s="652" t="s">
        <v>1590</v>
      </c>
      <c r="D626" s="652" t="s">
        <v>6296</v>
      </c>
      <c r="E626" s="667">
        <v>1120</v>
      </c>
      <c r="F626" s="667">
        <v>680</v>
      </c>
      <c r="G626" s="667">
        <v>440</v>
      </c>
      <c r="H626" s="667">
        <v>120</v>
      </c>
    </row>
    <row r="627" spans="1:8" s="509" customFormat="1" ht="37.5">
      <c r="A627" s="657">
        <v>40</v>
      </c>
      <c r="B627" s="658" t="s">
        <v>1613</v>
      </c>
      <c r="C627" s="652" t="s">
        <v>880</v>
      </c>
      <c r="D627" s="652" t="s">
        <v>6297</v>
      </c>
      <c r="E627" s="667">
        <v>2340</v>
      </c>
      <c r="F627" s="667">
        <v>1400</v>
      </c>
      <c r="G627" s="667">
        <v>920</v>
      </c>
      <c r="H627" s="667">
        <v>280</v>
      </c>
    </row>
    <row r="628" spans="1:8" s="509" customFormat="1" ht="37.5">
      <c r="A628" s="657">
        <v>41</v>
      </c>
      <c r="B628" s="658" t="s">
        <v>1589</v>
      </c>
      <c r="C628" s="652" t="s">
        <v>6298</v>
      </c>
      <c r="D628" s="652" t="s">
        <v>6299</v>
      </c>
      <c r="E628" s="667">
        <v>1120</v>
      </c>
      <c r="F628" s="667">
        <v>680</v>
      </c>
      <c r="G628" s="667">
        <v>440</v>
      </c>
      <c r="H628" s="667">
        <v>120</v>
      </c>
    </row>
    <row r="629" spans="1:8" s="509" customFormat="1" ht="18.75">
      <c r="A629" s="657">
        <v>42</v>
      </c>
      <c r="B629" s="658" t="s">
        <v>554</v>
      </c>
      <c r="C629" s="652" t="s">
        <v>1592</v>
      </c>
      <c r="D629" s="652" t="s">
        <v>881</v>
      </c>
      <c r="E629" s="667">
        <v>2340</v>
      </c>
      <c r="F629" s="667">
        <v>1400</v>
      </c>
      <c r="G629" s="667">
        <v>920</v>
      </c>
      <c r="H629" s="667">
        <v>280</v>
      </c>
    </row>
    <row r="630" spans="1:8" s="509" customFormat="1" ht="18.75">
      <c r="A630" s="657">
        <v>43</v>
      </c>
      <c r="B630" s="658" t="s">
        <v>553</v>
      </c>
      <c r="C630" s="652" t="s">
        <v>1592</v>
      </c>
      <c r="D630" s="652" t="s">
        <v>6300</v>
      </c>
      <c r="E630" s="667">
        <v>2340</v>
      </c>
      <c r="F630" s="667">
        <v>1400</v>
      </c>
      <c r="G630" s="667">
        <v>920</v>
      </c>
      <c r="H630" s="667">
        <v>280</v>
      </c>
    </row>
    <row r="631" spans="1:8" s="509" customFormat="1" ht="18.75">
      <c r="A631" s="657">
        <v>44</v>
      </c>
      <c r="B631" s="658" t="s">
        <v>127</v>
      </c>
      <c r="C631" s="652" t="s">
        <v>1592</v>
      </c>
      <c r="D631" s="652" t="s">
        <v>6300</v>
      </c>
      <c r="E631" s="667">
        <v>2340</v>
      </c>
      <c r="F631" s="667">
        <v>1400</v>
      </c>
      <c r="G631" s="667">
        <v>920</v>
      </c>
      <c r="H631" s="667">
        <v>280</v>
      </c>
    </row>
    <row r="632" spans="1:8" s="509" customFormat="1" ht="18.75">
      <c r="A632" s="657">
        <v>45</v>
      </c>
      <c r="B632" s="658" t="s">
        <v>283</v>
      </c>
      <c r="C632" s="652" t="s">
        <v>554</v>
      </c>
      <c r="D632" s="652" t="s">
        <v>553</v>
      </c>
      <c r="E632" s="667">
        <v>2340</v>
      </c>
      <c r="F632" s="667">
        <v>1400</v>
      </c>
      <c r="G632" s="667">
        <v>920</v>
      </c>
      <c r="H632" s="667">
        <v>280</v>
      </c>
    </row>
    <row r="633" spans="1:8" s="509" customFormat="1" ht="16.5" customHeight="1">
      <c r="A633" s="657">
        <v>46</v>
      </c>
      <c r="B633" s="658" t="s">
        <v>284</v>
      </c>
      <c r="C633" s="652" t="s">
        <v>554</v>
      </c>
      <c r="D633" s="652" t="s">
        <v>127</v>
      </c>
      <c r="E633" s="667">
        <v>2340</v>
      </c>
      <c r="F633" s="667">
        <v>1400</v>
      </c>
      <c r="G633" s="667">
        <v>920</v>
      </c>
      <c r="H633" s="667">
        <v>280</v>
      </c>
    </row>
    <row r="634" spans="1:8" s="509" customFormat="1" ht="18.75">
      <c r="A634" s="657">
        <v>47</v>
      </c>
      <c r="B634" s="658" t="s">
        <v>6273</v>
      </c>
      <c r="C634" s="652" t="s">
        <v>2489</v>
      </c>
      <c r="D634" s="652" t="s">
        <v>881</v>
      </c>
      <c r="E634" s="667">
        <v>1400</v>
      </c>
      <c r="F634" s="667">
        <v>840</v>
      </c>
      <c r="G634" s="667">
        <v>560</v>
      </c>
      <c r="H634" s="667">
        <v>160</v>
      </c>
    </row>
    <row r="635" spans="1:8" s="509" customFormat="1" ht="37.5">
      <c r="A635" s="657">
        <v>48</v>
      </c>
      <c r="B635" s="658" t="s">
        <v>6301</v>
      </c>
      <c r="C635" s="652" t="s">
        <v>3106</v>
      </c>
      <c r="D635" s="652" t="s">
        <v>6302</v>
      </c>
      <c r="E635" s="667">
        <v>192</v>
      </c>
      <c r="F635" s="667">
        <v>120</v>
      </c>
      <c r="G635" s="667">
        <v>0</v>
      </c>
      <c r="H635" s="667">
        <v>0</v>
      </c>
    </row>
    <row r="636" spans="1:8" s="509" customFormat="1" ht="37.5">
      <c r="A636" s="657">
        <v>49</v>
      </c>
      <c r="B636" s="658" t="s">
        <v>6303</v>
      </c>
      <c r="C636" s="652" t="s">
        <v>3106</v>
      </c>
      <c r="D636" s="652" t="s">
        <v>6304</v>
      </c>
      <c r="E636" s="667">
        <v>160</v>
      </c>
      <c r="F636" s="667">
        <v>120</v>
      </c>
      <c r="G636" s="667">
        <v>0</v>
      </c>
      <c r="H636" s="667">
        <v>0</v>
      </c>
    </row>
    <row r="637" spans="1:8" s="509" customFormat="1" ht="18.75">
      <c r="A637" s="657">
        <v>50</v>
      </c>
      <c r="B637" s="658" t="s">
        <v>6305</v>
      </c>
      <c r="C637" s="652" t="s">
        <v>6306</v>
      </c>
      <c r="D637" s="652" t="s">
        <v>6307</v>
      </c>
      <c r="E637" s="667">
        <v>144</v>
      </c>
      <c r="F637" s="667">
        <v>80</v>
      </c>
      <c r="G637" s="667">
        <v>0</v>
      </c>
      <c r="H637" s="667">
        <v>0</v>
      </c>
    </row>
    <row r="638" spans="1:8" s="509" customFormat="1" ht="56.25">
      <c r="A638" s="657">
        <v>51</v>
      </c>
      <c r="B638" s="658" t="s">
        <v>6308</v>
      </c>
      <c r="C638" s="652" t="s">
        <v>3106</v>
      </c>
      <c r="D638" s="652" t="s">
        <v>6309</v>
      </c>
      <c r="E638" s="667">
        <v>168</v>
      </c>
      <c r="F638" s="667">
        <v>120</v>
      </c>
      <c r="G638" s="667">
        <v>0</v>
      </c>
      <c r="H638" s="667">
        <v>0</v>
      </c>
    </row>
    <row r="639" spans="1:8" s="509" customFormat="1" ht="16.5" customHeight="1">
      <c r="A639" s="1357">
        <v>52</v>
      </c>
      <c r="B639" s="1235" t="s">
        <v>6310</v>
      </c>
      <c r="C639" s="652" t="s">
        <v>6311</v>
      </c>
      <c r="D639" s="652" t="s">
        <v>6312</v>
      </c>
      <c r="E639" s="667">
        <v>192</v>
      </c>
      <c r="F639" s="667">
        <v>120</v>
      </c>
      <c r="G639" s="667">
        <v>0</v>
      </c>
      <c r="H639" s="667">
        <v>0</v>
      </c>
    </row>
    <row r="640" spans="1:8" s="509" customFormat="1" ht="18.75">
      <c r="A640" s="1357"/>
      <c r="B640" s="1235"/>
      <c r="C640" s="652" t="s">
        <v>6312</v>
      </c>
      <c r="D640" s="652" t="s">
        <v>6313</v>
      </c>
      <c r="E640" s="667">
        <v>168</v>
      </c>
      <c r="F640" s="667">
        <v>120</v>
      </c>
      <c r="G640" s="667">
        <v>0</v>
      </c>
      <c r="H640" s="667">
        <v>0</v>
      </c>
    </row>
    <row r="641" spans="1:8" s="509" customFormat="1" ht="37.5">
      <c r="A641" s="1356">
        <v>53</v>
      </c>
      <c r="B641" s="1236" t="s">
        <v>6314</v>
      </c>
      <c r="C641" s="652" t="s">
        <v>6315</v>
      </c>
      <c r="D641" s="652" t="s">
        <v>6316</v>
      </c>
      <c r="E641" s="667">
        <v>144</v>
      </c>
      <c r="F641" s="667">
        <v>80</v>
      </c>
      <c r="G641" s="667">
        <v>0</v>
      </c>
      <c r="H641" s="667">
        <v>0</v>
      </c>
    </row>
    <row r="642" spans="1:8" s="509" customFormat="1" ht="37.5">
      <c r="A642" s="1356"/>
      <c r="B642" s="1236"/>
      <c r="C642" s="652" t="s">
        <v>6317</v>
      </c>
      <c r="D642" s="652" t="s">
        <v>6318</v>
      </c>
      <c r="E642" s="667">
        <v>144</v>
      </c>
      <c r="F642" s="667">
        <v>80</v>
      </c>
      <c r="G642" s="667">
        <v>0</v>
      </c>
      <c r="H642" s="667">
        <v>0</v>
      </c>
    </row>
    <row r="643" spans="1:8" s="509" customFormat="1" ht="16.5" customHeight="1">
      <c r="A643" s="657">
        <v>54</v>
      </c>
      <c r="B643" s="658" t="s">
        <v>6319</v>
      </c>
      <c r="C643" s="652" t="s">
        <v>6320</v>
      </c>
      <c r="D643" s="652" t="s">
        <v>6321</v>
      </c>
      <c r="E643" s="667">
        <v>144</v>
      </c>
      <c r="F643" s="667">
        <v>80</v>
      </c>
      <c r="G643" s="667">
        <v>0</v>
      </c>
      <c r="H643" s="667">
        <v>0</v>
      </c>
    </row>
    <row r="644" spans="1:8" s="509" customFormat="1" ht="45" customHeight="1">
      <c r="A644" s="657">
        <v>55</v>
      </c>
      <c r="B644" s="658" t="s">
        <v>6322</v>
      </c>
      <c r="C644" s="652" t="s">
        <v>6323</v>
      </c>
      <c r="D644" s="652" t="s">
        <v>6324</v>
      </c>
      <c r="E644" s="667">
        <v>144</v>
      </c>
      <c r="F644" s="667">
        <v>80</v>
      </c>
      <c r="G644" s="667">
        <v>0</v>
      </c>
      <c r="H644" s="667">
        <v>0</v>
      </c>
    </row>
    <row r="645" spans="1:8" s="509" customFormat="1" ht="18.75">
      <c r="A645" s="657">
        <v>56</v>
      </c>
      <c r="B645" s="658" t="s">
        <v>6325</v>
      </c>
      <c r="C645" s="652" t="s">
        <v>6326</v>
      </c>
      <c r="D645" s="652" t="s">
        <v>6327</v>
      </c>
      <c r="E645" s="667">
        <v>144</v>
      </c>
      <c r="F645" s="667">
        <v>80</v>
      </c>
      <c r="G645" s="667">
        <v>0</v>
      </c>
      <c r="H645" s="667">
        <v>0</v>
      </c>
    </row>
    <row r="646" spans="1:8" s="509" customFormat="1" ht="18.75">
      <c r="A646" s="659">
        <v>13</v>
      </c>
      <c r="B646" s="660" t="s">
        <v>6328</v>
      </c>
      <c r="C646" s="659"/>
      <c r="D646" s="659"/>
      <c r="E646" s="667">
        <v>0</v>
      </c>
      <c r="F646" s="667">
        <v>0</v>
      </c>
      <c r="G646" s="667">
        <v>0</v>
      </c>
      <c r="H646" s="667">
        <v>0</v>
      </c>
    </row>
    <row r="647" spans="1:8" s="509" customFormat="1" ht="47.25" customHeight="1">
      <c r="A647" s="1234">
        <v>1</v>
      </c>
      <c r="B647" s="1233" t="s">
        <v>3089</v>
      </c>
      <c r="C647" s="652" t="s">
        <v>6329</v>
      </c>
      <c r="D647" s="652" t="s">
        <v>6330</v>
      </c>
      <c r="E647" s="667">
        <v>1440</v>
      </c>
      <c r="F647" s="667">
        <v>864</v>
      </c>
      <c r="G647" s="667">
        <v>560</v>
      </c>
      <c r="H647" s="667">
        <v>172</v>
      </c>
    </row>
    <row r="648" spans="1:8" s="509" customFormat="1" ht="18.75">
      <c r="A648" s="1234"/>
      <c r="B648" s="1233"/>
      <c r="C648" s="652" t="s">
        <v>6330</v>
      </c>
      <c r="D648" s="652" t="s">
        <v>6331</v>
      </c>
      <c r="E648" s="667">
        <v>1480</v>
      </c>
      <c r="F648" s="667">
        <v>888</v>
      </c>
      <c r="G648" s="667">
        <v>600</v>
      </c>
      <c r="H648" s="667">
        <v>180</v>
      </c>
    </row>
    <row r="649" spans="1:8" s="509" customFormat="1" ht="18.75">
      <c r="A649" s="1234"/>
      <c r="B649" s="1233"/>
      <c r="C649" s="652" t="s">
        <v>6332</v>
      </c>
      <c r="D649" s="652" t="s">
        <v>6333</v>
      </c>
      <c r="E649" s="667">
        <v>960</v>
      </c>
      <c r="F649" s="667">
        <v>576</v>
      </c>
      <c r="G649" s="667">
        <v>380</v>
      </c>
      <c r="H649" s="667">
        <v>116</v>
      </c>
    </row>
    <row r="650" spans="1:8" s="509" customFormat="1" ht="16.5" customHeight="1">
      <c r="A650" s="1234"/>
      <c r="B650" s="1233"/>
      <c r="C650" s="652" t="s">
        <v>6333</v>
      </c>
      <c r="D650" s="652" t="s">
        <v>6334</v>
      </c>
      <c r="E650" s="667">
        <v>440</v>
      </c>
      <c r="F650" s="667">
        <v>264</v>
      </c>
      <c r="G650" s="667">
        <v>180</v>
      </c>
      <c r="H650" s="667">
        <v>52</v>
      </c>
    </row>
    <row r="651" spans="1:8" s="509" customFormat="1" ht="37.5" customHeight="1">
      <c r="A651" s="1234">
        <v>2</v>
      </c>
      <c r="B651" s="1233" t="s">
        <v>6335</v>
      </c>
      <c r="C651" s="652" t="s">
        <v>6336</v>
      </c>
      <c r="D651" s="652" t="s">
        <v>6337</v>
      </c>
      <c r="E651" s="667">
        <v>1000</v>
      </c>
      <c r="F651" s="667">
        <v>600</v>
      </c>
      <c r="G651" s="667">
        <v>440</v>
      </c>
      <c r="H651" s="667">
        <v>132</v>
      </c>
    </row>
    <row r="652" spans="1:8" s="509" customFormat="1" ht="18.75">
      <c r="A652" s="1234"/>
      <c r="B652" s="1233"/>
      <c r="C652" s="652" t="s">
        <v>6337</v>
      </c>
      <c r="D652" s="652" t="s">
        <v>6338</v>
      </c>
      <c r="E652" s="667">
        <v>880</v>
      </c>
      <c r="F652" s="667">
        <v>528</v>
      </c>
      <c r="G652" s="667">
        <v>340</v>
      </c>
      <c r="H652" s="667">
        <v>108</v>
      </c>
    </row>
    <row r="653" spans="1:8" s="509" customFormat="1" ht="39" customHeight="1">
      <c r="A653" s="1234"/>
      <c r="B653" s="1233"/>
      <c r="C653" s="652" t="s">
        <v>6338</v>
      </c>
      <c r="D653" s="652" t="s">
        <v>6339</v>
      </c>
      <c r="E653" s="667">
        <v>480</v>
      </c>
      <c r="F653" s="667">
        <v>288</v>
      </c>
      <c r="G653" s="667">
        <v>192</v>
      </c>
      <c r="H653" s="667">
        <v>60</v>
      </c>
    </row>
    <row r="654" spans="1:8" s="509" customFormat="1" ht="37.5">
      <c r="A654" s="1234"/>
      <c r="B654" s="1233"/>
      <c r="C654" s="652" t="s">
        <v>6339</v>
      </c>
      <c r="D654" s="652" t="s">
        <v>6340</v>
      </c>
      <c r="E654" s="667">
        <v>760</v>
      </c>
      <c r="F654" s="667">
        <v>456</v>
      </c>
      <c r="G654" s="667">
        <v>300</v>
      </c>
      <c r="H654" s="667">
        <v>92</v>
      </c>
    </row>
    <row r="655" spans="1:8" s="509" customFormat="1" ht="16.5" customHeight="1">
      <c r="A655" s="1234"/>
      <c r="B655" s="1233"/>
      <c r="C655" s="652" t="s">
        <v>6340</v>
      </c>
      <c r="D655" s="652" t="s">
        <v>6341</v>
      </c>
      <c r="E655" s="667">
        <v>560</v>
      </c>
      <c r="F655" s="667">
        <v>336</v>
      </c>
      <c r="G655" s="667">
        <v>220</v>
      </c>
      <c r="H655" s="667">
        <v>68</v>
      </c>
    </row>
    <row r="656" spans="1:8" s="509" customFormat="1" ht="37.5">
      <c r="A656" s="1234"/>
      <c r="B656" s="1233"/>
      <c r="C656" s="652" t="s">
        <v>6341</v>
      </c>
      <c r="D656" s="652" t="s">
        <v>6342</v>
      </c>
      <c r="E656" s="667">
        <v>260</v>
      </c>
      <c r="F656" s="667">
        <v>156</v>
      </c>
      <c r="G656" s="667">
        <v>104</v>
      </c>
      <c r="H656" s="667">
        <v>0</v>
      </c>
    </row>
    <row r="657" spans="1:8" s="509" customFormat="1" ht="36.75" customHeight="1">
      <c r="A657" s="1234"/>
      <c r="B657" s="1233"/>
      <c r="C657" s="652" t="s">
        <v>6342</v>
      </c>
      <c r="D657" s="652" t="s">
        <v>6343</v>
      </c>
      <c r="E657" s="667">
        <v>300</v>
      </c>
      <c r="F657" s="667">
        <v>180</v>
      </c>
      <c r="G657" s="667">
        <v>120</v>
      </c>
      <c r="H657" s="667">
        <v>0</v>
      </c>
    </row>
    <row r="658" spans="1:8" s="509" customFormat="1" ht="37.5">
      <c r="A658" s="1234"/>
      <c r="B658" s="1233"/>
      <c r="C658" s="652" t="s">
        <v>6343</v>
      </c>
      <c r="D658" s="652" t="s">
        <v>6344</v>
      </c>
      <c r="E658" s="667">
        <v>300</v>
      </c>
      <c r="F658" s="667">
        <v>180</v>
      </c>
      <c r="G658" s="667">
        <v>120</v>
      </c>
      <c r="H658" s="667">
        <v>0</v>
      </c>
    </row>
    <row r="659" spans="1:8" s="509" customFormat="1" ht="18.75">
      <c r="A659" s="1234"/>
      <c r="B659" s="1233"/>
      <c r="C659" s="652" t="s">
        <v>6345</v>
      </c>
      <c r="D659" s="652" t="s">
        <v>6346</v>
      </c>
      <c r="E659" s="667">
        <v>120</v>
      </c>
      <c r="F659" s="667">
        <v>72</v>
      </c>
      <c r="G659" s="667">
        <v>60</v>
      </c>
      <c r="H659" s="667">
        <v>0</v>
      </c>
    </row>
    <row r="660" spans="1:8" s="509" customFormat="1" ht="33" customHeight="1">
      <c r="A660" s="1234"/>
      <c r="B660" s="1233"/>
      <c r="C660" s="652" t="s">
        <v>6346</v>
      </c>
      <c r="D660" s="652" t="s">
        <v>6347</v>
      </c>
      <c r="E660" s="667">
        <v>100</v>
      </c>
      <c r="F660" s="667">
        <v>60</v>
      </c>
      <c r="G660" s="667">
        <v>40</v>
      </c>
      <c r="H660" s="667">
        <v>0</v>
      </c>
    </row>
    <row r="661" spans="1:8" s="509" customFormat="1" ht="41.25" customHeight="1">
      <c r="A661" s="1234">
        <v>3</v>
      </c>
      <c r="B661" s="1233" t="s">
        <v>6348</v>
      </c>
      <c r="C661" s="652" t="s">
        <v>6349</v>
      </c>
      <c r="D661" s="652" t="s">
        <v>6350</v>
      </c>
      <c r="E661" s="667">
        <v>480</v>
      </c>
      <c r="F661" s="667">
        <v>288</v>
      </c>
      <c r="G661" s="667">
        <v>192</v>
      </c>
      <c r="H661" s="667">
        <v>60</v>
      </c>
    </row>
    <row r="662" spans="1:8" s="509" customFormat="1" ht="37.5">
      <c r="A662" s="1234"/>
      <c r="B662" s="1233"/>
      <c r="C662" s="652" t="s">
        <v>6350</v>
      </c>
      <c r="D662" s="652" t="s">
        <v>6351</v>
      </c>
      <c r="E662" s="667">
        <v>240</v>
      </c>
      <c r="F662" s="667">
        <v>144</v>
      </c>
      <c r="G662" s="667">
        <v>100</v>
      </c>
      <c r="H662" s="667">
        <v>0</v>
      </c>
    </row>
    <row r="663" spans="1:8" s="509" customFormat="1" ht="33" customHeight="1">
      <c r="A663" s="663">
        <v>4</v>
      </c>
      <c r="B663" s="652" t="s">
        <v>6352</v>
      </c>
      <c r="C663" s="652" t="s">
        <v>3106</v>
      </c>
      <c r="D663" s="652" t="s">
        <v>6353</v>
      </c>
      <c r="E663" s="667">
        <v>240</v>
      </c>
      <c r="F663" s="667">
        <v>144</v>
      </c>
      <c r="G663" s="667">
        <v>96</v>
      </c>
      <c r="H663" s="667">
        <v>0</v>
      </c>
    </row>
    <row r="664" spans="1:8" s="509" customFormat="1" ht="37.5">
      <c r="A664" s="663">
        <v>5</v>
      </c>
      <c r="B664" s="652" t="s">
        <v>6354</v>
      </c>
      <c r="C664" s="652" t="s">
        <v>6355</v>
      </c>
      <c r="D664" s="652" t="s">
        <v>6356</v>
      </c>
      <c r="E664" s="667">
        <v>144</v>
      </c>
      <c r="F664" s="667">
        <v>86.4</v>
      </c>
      <c r="G664" s="667">
        <v>57.6</v>
      </c>
      <c r="H664" s="667">
        <v>0</v>
      </c>
    </row>
    <row r="665" spans="1:8" s="509" customFormat="1" ht="37.5">
      <c r="A665" s="663">
        <v>6</v>
      </c>
      <c r="B665" s="652" t="s">
        <v>6357</v>
      </c>
      <c r="C665" s="652" t="s">
        <v>6358</v>
      </c>
      <c r="D665" s="652" t="s">
        <v>6359</v>
      </c>
      <c r="E665" s="667">
        <v>200</v>
      </c>
      <c r="F665" s="667">
        <v>120</v>
      </c>
      <c r="G665" s="667">
        <v>80</v>
      </c>
      <c r="H665" s="667">
        <v>0</v>
      </c>
    </row>
    <row r="666" spans="1:8" s="509" customFormat="1" ht="37.5">
      <c r="A666" s="663">
        <v>7</v>
      </c>
      <c r="B666" s="652" t="s">
        <v>6360</v>
      </c>
      <c r="C666" s="652" t="s">
        <v>3106</v>
      </c>
      <c r="D666" s="652" t="s">
        <v>6361</v>
      </c>
      <c r="E666" s="667">
        <v>220</v>
      </c>
      <c r="F666" s="667">
        <v>132</v>
      </c>
      <c r="G666" s="667">
        <v>88</v>
      </c>
      <c r="H666" s="667">
        <v>0</v>
      </c>
    </row>
    <row r="667" spans="1:8" s="509" customFormat="1" ht="18" customHeight="1">
      <c r="A667" s="1234">
        <v>8</v>
      </c>
      <c r="B667" s="1233" t="s">
        <v>6362</v>
      </c>
      <c r="C667" s="652" t="s">
        <v>6363</v>
      </c>
      <c r="D667" s="652" t="s">
        <v>6364</v>
      </c>
      <c r="E667" s="667">
        <v>300</v>
      </c>
      <c r="F667" s="667">
        <v>180</v>
      </c>
      <c r="G667" s="667">
        <v>120</v>
      </c>
      <c r="H667" s="667">
        <v>0</v>
      </c>
    </row>
    <row r="668" spans="1:8" s="509" customFormat="1" ht="18.75">
      <c r="A668" s="1234"/>
      <c r="B668" s="1233"/>
      <c r="C668" s="652" t="s">
        <v>6364</v>
      </c>
      <c r="D668" s="652" t="s">
        <v>6365</v>
      </c>
      <c r="E668" s="667">
        <v>200</v>
      </c>
      <c r="F668" s="667">
        <v>120</v>
      </c>
      <c r="G668" s="667">
        <v>80</v>
      </c>
      <c r="H668" s="667">
        <v>0</v>
      </c>
    </row>
    <row r="669" spans="1:8" s="509" customFormat="1" ht="18.75">
      <c r="A669" s="1234"/>
      <c r="B669" s="1233"/>
      <c r="C669" s="652" t="s">
        <v>6365</v>
      </c>
      <c r="D669" s="652" t="s">
        <v>6366</v>
      </c>
      <c r="E669" s="667">
        <v>140</v>
      </c>
      <c r="F669" s="667">
        <v>84</v>
      </c>
      <c r="G669" s="667">
        <v>56</v>
      </c>
      <c r="H669" s="667">
        <v>0</v>
      </c>
    </row>
    <row r="670" spans="1:8" s="509" customFormat="1" ht="37.5">
      <c r="A670" s="1234"/>
      <c r="B670" s="1233"/>
      <c r="C670" s="652" t="s">
        <v>6366</v>
      </c>
      <c r="D670" s="652" t="s">
        <v>6367</v>
      </c>
      <c r="E670" s="667">
        <v>120</v>
      </c>
      <c r="F670" s="667">
        <v>72</v>
      </c>
      <c r="G670" s="667">
        <v>48</v>
      </c>
      <c r="H670" s="667">
        <v>0</v>
      </c>
    </row>
    <row r="671" spans="1:8" s="509" customFormat="1" ht="37.5">
      <c r="A671" s="1234"/>
      <c r="B671" s="1233"/>
      <c r="C671" s="652" t="s">
        <v>6367</v>
      </c>
      <c r="D671" s="652" t="s">
        <v>6368</v>
      </c>
      <c r="E671" s="667">
        <v>100</v>
      </c>
      <c r="F671" s="667">
        <v>60</v>
      </c>
      <c r="G671" s="667">
        <v>40</v>
      </c>
      <c r="H671" s="667">
        <v>0</v>
      </c>
    </row>
    <row r="672" spans="1:8" s="513" customFormat="1" ht="18" customHeight="1">
      <c r="A672" s="1234">
        <v>9</v>
      </c>
      <c r="B672" s="1233" t="s">
        <v>6369</v>
      </c>
      <c r="C672" s="652" t="s">
        <v>6370</v>
      </c>
      <c r="D672" s="652" t="s">
        <v>6371</v>
      </c>
      <c r="E672" s="667">
        <v>100</v>
      </c>
      <c r="F672" s="667">
        <v>60</v>
      </c>
      <c r="G672" s="667">
        <v>40</v>
      </c>
      <c r="H672" s="667">
        <v>0</v>
      </c>
    </row>
    <row r="673" spans="1:8" s="668" customFormat="1" ht="16.5" customHeight="1">
      <c r="A673" s="1234"/>
      <c r="B673" s="1233"/>
      <c r="C673" s="652" t="s">
        <v>6335</v>
      </c>
      <c r="D673" s="652" t="s">
        <v>6372</v>
      </c>
      <c r="E673" s="667">
        <v>120</v>
      </c>
      <c r="F673" s="667">
        <v>72</v>
      </c>
      <c r="G673" s="667">
        <v>48</v>
      </c>
      <c r="H673" s="667">
        <v>0</v>
      </c>
    </row>
    <row r="674" spans="1:8" s="668" customFormat="1" ht="18" customHeight="1">
      <c r="A674" s="1234">
        <v>10</v>
      </c>
      <c r="B674" s="1233" t="s">
        <v>6373</v>
      </c>
      <c r="C674" s="652" t="s">
        <v>6335</v>
      </c>
      <c r="D674" s="652" t="s">
        <v>6374</v>
      </c>
      <c r="E674" s="667">
        <v>120</v>
      </c>
      <c r="F674" s="667">
        <v>72</v>
      </c>
      <c r="G674" s="667">
        <v>48</v>
      </c>
      <c r="H674" s="667">
        <v>0</v>
      </c>
    </row>
    <row r="675" spans="1:8" s="668" customFormat="1" ht="18.75">
      <c r="A675" s="1234"/>
      <c r="B675" s="1233"/>
      <c r="C675" s="652" t="s">
        <v>6335</v>
      </c>
      <c r="D675" s="652" t="s">
        <v>6375</v>
      </c>
      <c r="E675" s="667">
        <v>120</v>
      </c>
      <c r="F675" s="667">
        <v>72</v>
      </c>
      <c r="G675" s="667">
        <v>48</v>
      </c>
      <c r="H675" s="667">
        <v>0</v>
      </c>
    </row>
    <row r="676" spans="1:8" s="668" customFormat="1" ht="18.75">
      <c r="A676" s="663">
        <v>11</v>
      </c>
      <c r="B676" s="652" t="s">
        <v>6376</v>
      </c>
      <c r="C676" s="652" t="s">
        <v>6335</v>
      </c>
      <c r="D676" s="652" t="s">
        <v>6377</v>
      </c>
      <c r="E676" s="667">
        <v>100</v>
      </c>
      <c r="F676" s="667">
        <v>60</v>
      </c>
      <c r="G676" s="667">
        <v>0</v>
      </c>
      <c r="H676" s="667">
        <v>0</v>
      </c>
    </row>
    <row r="677" spans="1:8" s="668" customFormat="1" ht="37.5">
      <c r="A677" s="663">
        <v>12</v>
      </c>
      <c r="B677" s="652" t="s">
        <v>6378</v>
      </c>
      <c r="C677" s="652" t="s">
        <v>6335</v>
      </c>
      <c r="D677" s="652" t="s">
        <v>6379</v>
      </c>
      <c r="E677" s="667">
        <v>80</v>
      </c>
      <c r="F677" s="667">
        <v>52</v>
      </c>
      <c r="G677" s="667">
        <v>0</v>
      </c>
      <c r="H677" s="667">
        <v>0</v>
      </c>
    </row>
    <row r="678" spans="1:8" s="668" customFormat="1" ht="37.5">
      <c r="A678" s="663">
        <v>13</v>
      </c>
      <c r="B678" s="652" t="s">
        <v>6380</v>
      </c>
      <c r="C678" s="652" t="s">
        <v>6335</v>
      </c>
      <c r="D678" s="652" t="s">
        <v>6381</v>
      </c>
      <c r="E678" s="667">
        <v>80</v>
      </c>
      <c r="F678" s="667">
        <v>52</v>
      </c>
      <c r="G678" s="667">
        <v>0</v>
      </c>
      <c r="H678" s="667">
        <v>0</v>
      </c>
    </row>
    <row r="679" spans="1:8" s="668" customFormat="1" ht="18" customHeight="1">
      <c r="A679" s="1234">
        <v>14</v>
      </c>
      <c r="B679" s="1233" t="s">
        <v>6382</v>
      </c>
      <c r="C679" s="652" t="s">
        <v>6335</v>
      </c>
      <c r="D679" s="652" t="s">
        <v>6383</v>
      </c>
      <c r="E679" s="667">
        <v>120</v>
      </c>
      <c r="F679" s="667">
        <v>72</v>
      </c>
      <c r="G679" s="667">
        <v>0</v>
      </c>
      <c r="H679" s="667">
        <v>0</v>
      </c>
    </row>
    <row r="680" spans="1:8" s="668" customFormat="1" ht="18.75">
      <c r="A680" s="1234"/>
      <c r="B680" s="1233"/>
      <c r="C680" s="652" t="s">
        <v>6384</v>
      </c>
      <c r="D680" s="652" t="s">
        <v>6383</v>
      </c>
      <c r="E680" s="667">
        <v>108</v>
      </c>
      <c r="F680" s="667">
        <v>64</v>
      </c>
      <c r="G680" s="667">
        <v>0</v>
      </c>
      <c r="H680" s="667">
        <v>0</v>
      </c>
    </row>
    <row r="681" spans="1:8" s="668" customFormat="1" ht="18.75">
      <c r="A681" s="1234"/>
      <c r="B681" s="1233"/>
      <c r="C681" s="652" t="s">
        <v>6385</v>
      </c>
      <c r="D681" s="652" t="s">
        <v>6386</v>
      </c>
      <c r="E681" s="667">
        <v>100</v>
      </c>
      <c r="F681" s="667">
        <v>80</v>
      </c>
      <c r="G681" s="667">
        <v>60</v>
      </c>
      <c r="H681" s="667">
        <v>0</v>
      </c>
    </row>
    <row r="682" spans="1:8" s="668" customFormat="1" ht="37.5">
      <c r="A682" s="1234">
        <v>15</v>
      </c>
      <c r="B682" s="1233" t="s">
        <v>6387</v>
      </c>
      <c r="C682" s="652" t="s">
        <v>6388</v>
      </c>
      <c r="D682" s="652" t="s">
        <v>6389</v>
      </c>
      <c r="E682" s="667">
        <v>120</v>
      </c>
      <c r="F682" s="667">
        <v>72</v>
      </c>
      <c r="G682" s="667">
        <v>52</v>
      </c>
      <c r="H682" s="667">
        <v>0</v>
      </c>
    </row>
    <row r="683" spans="1:8" s="668" customFormat="1" ht="18.75">
      <c r="A683" s="1234"/>
      <c r="B683" s="1233"/>
      <c r="C683" s="652" t="s">
        <v>6390</v>
      </c>
      <c r="D683" s="652" t="s">
        <v>6391</v>
      </c>
      <c r="E683" s="667">
        <v>100</v>
      </c>
      <c r="F683" s="667">
        <v>60</v>
      </c>
      <c r="G683" s="667">
        <v>0</v>
      </c>
      <c r="H683" s="667">
        <v>0</v>
      </c>
    </row>
    <row r="684" spans="1:8" s="668" customFormat="1" ht="37.5">
      <c r="A684" s="1234"/>
      <c r="B684" s="1233"/>
      <c r="C684" s="652" t="s">
        <v>6392</v>
      </c>
      <c r="D684" s="652" t="s">
        <v>6393</v>
      </c>
      <c r="E684" s="667">
        <v>120</v>
      </c>
      <c r="F684" s="667">
        <v>72</v>
      </c>
      <c r="G684" s="667">
        <v>52</v>
      </c>
      <c r="H684" s="667">
        <v>0</v>
      </c>
    </row>
    <row r="685" spans="1:8" s="668" customFormat="1" ht="37.5">
      <c r="A685" s="663">
        <v>16</v>
      </c>
      <c r="B685" s="652" t="s">
        <v>6373</v>
      </c>
      <c r="C685" s="652" t="s">
        <v>6335</v>
      </c>
      <c r="D685" s="652" t="s">
        <v>6394</v>
      </c>
      <c r="E685" s="667">
        <v>120</v>
      </c>
      <c r="F685" s="667">
        <v>72</v>
      </c>
      <c r="G685" s="667">
        <v>52</v>
      </c>
      <c r="H685" s="667">
        <v>0</v>
      </c>
    </row>
    <row r="686" spans="1:8" s="668" customFormat="1" ht="49.15" customHeight="1">
      <c r="A686" s="663">
        <v>17</v>
      </c>
      <c r="B686" s="652" t="s">
        <v>6395</v>
      </c>
      <c r="C686" s="652" t="s">
        <v>6396</v>
      </c>
      <c r="D686" s="652" t="s">
        <v>6397</v>
      </c>
      <c r="E686" s="667">
        <v>120</v>
      </c>
      <c r="F686" s="667">
        <v>72</v>
      </c>
      <c r="G686" s="667">
        <v>52</v>
      </c>
      <c r="H686" s="667">
        <v>0</v>
      </c>
    </row>
    <row r="687" spans="1:8" s="668" customFormat="1" ht="37.5">
      <c r="A687" s="663">
        <v>18</v>
      </c>
      <c r="B687" s="652" t="s">
        <v>6398</v>
      </c>
      <c r="C687" s="652" t="s">
        <v>6399</v>
      </c>
      <c r="D687" s="652" t="s">
        <v>6400</v>
      </c>
      <c r="E687" s="667">
        <v>60</v>
      </c>
      <c r="F687" s="667">
        <v>40</v>
      </c>
      <c r="G687" s="667">
        <v>0</v>
      </c>
      <c r="H687" s="667">
        <v>0</v>
      </c>
    </row>
    <row r="688" spans="1:8" s="668" customFormat="1" ht="37.5">
      <c r="A688" s="1234">
        <v>19</v>
      </c>
      <c r="B688" s="1233" t="s">
        <v>6401</v>
      </c>
      <c r="C688" s="652" t="s">
        <v>6402</v>
      </c>
      <c r="D688" s="652" t="s">
        <v>6403</v>
      </c>
      <c r="E688" s="667">
        <v>60</v>
      </c>
      <c r="F688" s="667">
        <v>40</v>
      </c>
      <c r="G688" s="667">
        <v>0</v>
      </c>
      <c r="H688" s="667">
        <v>0</v>
      </c>
    </row>
    <row r="689" spans="1:8" s="668" customFormat="1" ht="56.25">
      <c r="A689" s="1234"/>
      <c r="B689" s="1233"/>
      <c r="C689" s="652" t="s">
        <v>6403</v>
      </c>
      <c r="D689" s="652" t="s">
        <v>6404</v>
      </c>
      <c r="E689" s="667">
        <v>60</v>
      </c>
      <c r="F689" s="667">
        <v>40</v>
      </c>
      <c r="G689" s="667">
        <v>0</v>
      </c>
      <c r="H689" s="667">
        <v>0</v>
      </c>
    </row>
    <row r="690" spans="1:8" s="668" customFormat="1" ht="18.75">
      <c r="A690" s="659">
        <v>14</v>
      </c>
      <c r="B690" s="660" t="s">
        <v>6405</v>
      </c>
      <c r="C690" s="659"/>
      <c r="D690" s="659"/>
      <c r="E690" s="667">
        <v>0</v>
      </c>
      <c r="F690" s="667">
        <v>0</v>
      </c>
      <c r="G690" s="667">
        <v>0</v>
      </c>
      <c r="H690" s="667">
        <v>0</v>
      </c>
    </row>
    <row r="691" spans="1:8" s="668" customFormat="1" ht="73.5" customHeight="1">
      <c r="A691" s="652">
        <v>1</v>
      </c>
      <c r="B691" s="658" t="s">
        <v>3089</v>
      </c>
      <c r="C691" s="652" t="s">
        <v>6361</v>
      </c>
      <c r="D691" s="652" t="s">
        <v>6406</v>
      </c>
      <c r="E691" s="667">
        <v>88</v>
      </c>
      <c r="F691" s="667">
        <v>56</v>
      </c>
      <c r="G691" s="667">
        <v>0</v>
      </c>
      <c r="H691" s="667">
        <v>0</v>
      </c>
    </row>
    <row r="692" spans="1:8" s="668" customFormat="1" ht="18.75">
      <c r="A692" s="1233">
        <v>2</v>
      </c>
      <c r="B692" s="1235" t="s">
        <v>566</v>
      </c>
      <c r="C692" s="652" t="s">
        <v>6407</v>
      </c>
      <c r="D692" s="663" t="s">
        <v>6408</v>
      </c>
      <c r="E692" s="667">
        <v>88</v>
      </c>
      <c r="F692" s="667">
        <v>56</v>
      </c>
      <c r="G692" s="667">
        <v>0</v>
      </c>
      <c r="H692" s="667">
        <v>0</v>
      </c>
    </row>
    <row r="693" spans="1:8" s="668" customFormat="1" ht="74.25" customHeight="1">
      <c r="A693" s="1233"/>
      <c r="B693" s="1235"/>
      <c r="C693" s="663" t="s">
        <v>6409</v>
      </c>
      <c r="D693" s="663" t="s">
        <v>6410</v>
      </c>
      <c r="E693" s="667">
        <v>144</v>
      </c>
      <c r="F693" s="667">
        <v>88</v>
      </c>
      <c r="G693" s="667">
        <v>56</v>
      </c>
      <c r="H693" s="667">
        <v>48</v>
      </c>
    </row>
    <row r="694" spans="1:8" s="668" customFormat="1" ht="18.75">
      <c r="A694" s="1233"/>
      <c r="B694" s="1235"/>
      <c r="C694" s="663" t="s">
        <v>6411</v>
      </c>
      <c r="D694" s="663" t="s">
        <v>6412</v>
      </c>
      <c r="E694" s="667">
        <v>144</v>
      </c>
      <c r="F694" s="667">
        <v>88</v>
      </c>
      <c r="G694" s="667">
        <v>56</v>
      </c>
      <c r="H694" s="667">
        <v>48</v>
      </c>
    </row>
    <row r="695" spans="1:8" s="668" customFormat="1" ht="18.75">
      <c r="A695" s="1233"/>
      <c r="B695" s="1235"/>
      <c r="C695" s="663" t="s">
        <v>6413</v>
      </c>
      <c r="D695" s="663" t="s">
        <v>6414</v>
      </c>
      <c r="E695" s="667">
        <v>96</v>
      </c>
      <c r="F695" s="667">
        <v>56</v>
      </c>
      <c r="G695" s="667">
        <v>40</v>
      </c>
      <c r="H695" s="667">
        <v>0</v>
      </c>
    </row>
    <row r="696" spans="1:8" s="668" customFormat="1" ht="18.75">
      <c r="A696" s="1233"/>
      <c r="B696" s="1235"/>
      <c r="C696" s="663" t="s">
        <v>6415</v>
      </c>
      <c r="D696" s="663" t="s">
        <v>6416</v>
      </c>
      <c r="E696" s="667">
        <v>144</v>
      </c>
      <c r="F696" s="667">
        <v>88</v>
      </c>
      <c r="G696" s="667">
        <v>56</v>
      </c>
      <c r="H696" s="667">
        <v>48</v>
      </c>
    </row>
    <row r="697" spans="1:8" s="668" customFormat="1" ht="18.75">
      <c r="A697" s="1233"/>
      <c r="B697" s="1235"/>
      <c r="C697" s="663" t="s">
        <v>6417</v>
      </c>
      <c r="D697" s="652" t="s">
        <v>6418</v>
      </c>
      <c r="E697" s="667">
        <v>120</v>
      </c>
      <c r="F697" s="667">
        <v>72</v>
      </c>
      <c r="G697" s="667">
        <v>48</v>
      </c>
      <c r="H697" s="667">
        <v>40</v>
      </c>
    </row>
    <row r="698" spans="1:8" s="668" customFormat="1" ht="18.75">
      <c r="A698" s="1233">
        <v>3</v>
      </c>
      <c r="B698" s="1235" t="s">
        <v>6419</v>
      </c>
      <c r="C698" s="652" t="s">
        <v>6420</v>
      </c>
      <c r="D698" s="652" t="s">
        <v>6421</v>
      </c>
      <c r="E698" s="667">
        <v>56</v>
      </c>
      <c r="F698" s="667">
        <v>32</v>
      </c>
      <c r="G698" s="667">
        <v>0</v>
      </c>
      <c r="H698" s="667">
        <v>0</v>
      </c>
    </row>
    <row r="699" spans="1:8" s="668" customFormat="1" ht="18.75">
      <c r="A699" s="1233"/>
      <c r="B699" s="1235"/>
      <c r="C699" s="652" t="s">
        <v>6422</v>
      </c>
      <c r="D699" s="652" t="s">
        <v>6423</v>
      </c>
      <c r="E699" s="667">
        <v>80</v>
      </c>
      <c r="F699" s="667">
        <v>60</v>
      </c>
      <c r="G699" s="667">
        <v>40</v>
      </c>
      <c r="H699" s="667">
        <v>0</v>
      </c>
    </row>
    <row r="700" spans="1:8" s="668" customFormat="1" ht="66" customHeight="1">
      <c r="A700" s="652">
        <v>4</v>
      </c>
      <c r="B700" s="658" t="s">
        <v>6424</v>
      </c>
      <c r="C700" s="652" t="s">
        <v>6425</v>
      </c>
      <c r="D700" s="652" t="s">
        <v>6426</v>
      </c>
      <c r="E700" s="667">
        <v>96</v>
      </c>
      <c r="F700" s="667">
        <v>56</v>
      </c>
      <c r="G700" s="667">
        <v>0</v>
      </c>
      <c r="H700" s="667">
        <v>0</v>
      </c>
    </row>
    <row r="701" spans="1:8" s="668" customFormat="1" ht="18" customHeight="1">
      <c r="A701" s="652">
        <v>5</v>
      </c>
      <c r="B701" s="1236" t="s">
        <v>6427</v>
      </c>
      <c r="C701" s="1236"/>
      <c r="D701" s="1236"/>
      <c r="E701" s="667">
        <v>56</v>
      </c>
      <c r="F701" s="667">
        <v>40</v>
      </c>
      <c r="G701" s="667">
        <v>0</v>
      </c>
      <c r="H701" s="667">
        <v>0</v>
      </c>
    </row>
    <row r="702" spans="1:8" s="668" customFormat="1" ht="18.75">
      <c r="A702" s="659">
        <v>15</v>
      </c>
      <c r="B702" s="660" t="s">
        <v>6428</v>
      </c>
      <c r="C702" s="659"/>
      <c r="D702" s="659"/>
      <c r="E702" s="667">
        <v>0</v>
      </c>
      <c r="F702" s="667">
        <v>0</v>
      </c>
      <c r="G702" s="667">
        <v>0</v>
      </c>
      <c r="H702" s="667">
        <v>0</v>
      </c>
    </row>
    <row r="703" spans="1:8" s="668" customFormat="1" ht="18.75">
      <c r="A703" s="1234">
        <v>1</v>
      </c>
      <c r="B703" s="1233" t="s">
        <v>3089</v>
      </c>
      <c r="C703" s="652" t="s">
        <v>6290</v>
      </c>
      <c r="D703" s="652" t="s">
        <v>6429</v>
      </c>
      <c r="E703" s="667">
        <v>260</v>
      </c>
      <c r="F703" s="667">
        <v>156</v>
      </c>
      <c r="G703" s="667">
        <v>104</v>
      </c>
      <c r="H703" s="667">
        <v>80</v>
      </c>
    </row>
    <row r="704" spans="1:8" s="668" customFormat="1" ht="16.5" customHeight="1">
      <c r="A704" s="1234"/>
      <c r="B704" s="1233"/>
      <c r="C704" s="652" t="s">
        <v>6430</v>
      </c>
      <c r="D704" s="652" t="s">
        <v>6431</v>
      </c>
      <c r="E704" s="667">
        <v>380</v>
      </c>
      <c r="F704" s="667">
        <v>220</v>
      </c>
      <c r="G704" s="667">
        <v>152</v>
      </c>
      <c r="H704" s="667">
        <v>100</v>
      </c>
    </row>
    <row r="705" spans="1:8" s="668" customFormat="1" ht="18.75">
      <c r="A705" s="1234"/>
      <c r="B705" s="1233"/>
      <c r="C705" s="652" t="s">
        <v>6432</v>
      </c>
      <c r="D705" s="652" t="s">
        <v>6433</v>
      </c>
      <c r="E705" s="667">
        <v>280</v>
      </c>
      <c r="F705" s="667">
        <v>180</v>
      </c>
      <c r="G705" s="667">
        <v>104</v>
      </c>
      <c r="H705" s="667">
        <v>80</v>
      </c>
    </row>
    <row r="706" spans="1:8" s="668" customFormat="1" ht="18.75">
      <c r="A706" s="1234"/>
      <c r="B706" s="1233"/>
      <c r="C706" s="652" t="s">
        <v>6433</v>
      </c>
      <c r="D706" s="652" t="s">
        <v>6434</v>
      </c>
      <c r="E706" s="667">
        <v>200</v>
      </c>
      <c r="F706" s="667">
        <v>120</v>
      </c>
      <c r="G706" s="667">
        <v>80</v>
      </c>
      <c r="H706" s="667">
        <v>60</v>
      </c>
    </row>
    <row r="707" spans="1:8" s="668" customFormat="1" ht="18.75">
      <c r="A707" s="1234"/>
      <c r="B707" s="1233"/>
      <c r="C707" s="652" t="s">
        <v>6434</v>
      </c>
      <c r="D707" s="652" t="s">
        <v>6435</v>
      </c>
      <c r="E707" s="667">
        <v>160</v>
      </c>
      <c r="F707" s="667">
        <v>100</v>
      </c>
      <c r="G707" s="667">
        <v>60</v>
      </c>
      <c r="H707" s="667">
        <v>40</v>
      </c>
    </row>
    <row r="708" spans="1:8" s="668" customFormat="1" ht="18.75">
      <c r="A708" s="1234">
        <v>2</v>
      </c>
      <c r="B708" s="1233" t="s">
        <v>6436</v>
      </c>
      <c r="C708" s="652" t="s">
        <v>6290</v>
      </c>
      <c r="D708" s="652" t="s">
        <v>6437</v>
      </c>
      <c r="E708" s="667">
        <v>128</v>
      </c>
      <c r="F708" s="667">
        <v>80</v>
      </c>
      <c r="G708" s="667">
        <v>52</v>
      </c>
      <c r="H708" s="667">
        <v>40</v>
      </c>
    </row>
    <row r="709" spans="1:8" s="668" customFormat="1" ht="16.5" customHeight="1">
      <c r="A709" s="1234"/>
      <c r="B709" s="1233"/>
      <c r="C709" s="652" t="s">
        <v>6437</v>
      </c>
      <c r="D709" s="652" t="s">
        <v>6438</v>
      </c>
      <c r="E709" s="667">
        <v>260</v>
      </c>
      <c r="F709" s="667">
        <v>160</v>
      </c>
      <c r="G709" s="667">
        <v>104</v>
      </c>
      <c r="H709" s="667">
        <v>80</v>
      </c>
    </row>
    <row r="710" spans="1:8" s="668" customFormat="1" ht="37.5">
      <c r="A710" s="1234"/>
      <c r="B710" s="1233"/>
      <c r="C710" s="652" t="s">
        <v>6439</v>
      </c>
      <c r="D710" s="652" t="s">
        <v>6440</v>
      </c>
      <c r="E710" s="667">
        <v>160</v>
      </c>
      <c r="F710" s="667">
        <v>100</v>
      </c>
      <c r="G710" s="667">
        <v>76</v>
      </c>
      <c r="H710" s="667">
        <v>56</v>
      </c>
    </row>
    <row r="711" spans="1:8" s="668" customFormat="1" ht="37.5">
      <c r="A711" s="1234"/>
      <c r="B711" s="1233"/>
      <c r="C711" s="652" t="s">
        <v>6441</v>
      </c>
      <c r="D711" s="652" t="s">
        <v>6440</v>
      </c>
      <c r="E711" s="667">
        <v>180</v>
      </c>
      <c r="F711" s="667">
        <v>108</v>
      </c>
      <c r="G711" s="667">
        <v>76</v>
      </c>
      <c r="H711" s="667">
        <v>56</v>
      </c>
    </row>
    <row r="712" spans="1:8" s="668" customFormat="1" ht="56.25">
      <c r="A712" s="1234"/>
      <c r="B712" s="1233"/>
      <c r="C712" s="652" t="s">
        <v>6440</v>
      </c>
      <c r="D712" s="652" t="s">
        <v>6442</v>
      </c>
      <c r="E712" s="667">
        <v>120</v>
      </c>
      <c r="F712" s="667">
        <v>80</v>
      </c>
      <c r="G712" s="667">
        <v>48</v>
      </c>
      <c r="H712" s="667">
        <v>0</v>
      </c>
    </row>
    <row r="713" spans="1:8" s="668" customFormat="1" ht="56.25">
      <c r="A713" s="663">
        <v>3</v>
      </c>
      <c r="B713" s="652" t="s">
        <v>6443</v>
      </c>
      <c r="C713" s="652" t="s">
        <v>6444</v>
      </c>
      <c r="D713" s="652" t="s">
        <v>6445</v>
      </c>
      <c r="E713" s="667">
        <v>100</v>
      </c>
      <c r="F713" s="667">
        <v>60</v>
      </c>
      <c r="G713" s="667">
        <v>40</v>
      </c>
      <c r="H713" s="667">
        <v>0</v>
      </c>
    </row>
    <row r="714" spans="1:8" s="668" customFormat="1" ht="18" customHeight="1">
      <c r="A714" s="1234">
        <v>3</v>
      </c>
      <c r="B714" s="1233" t="s">
        <v>6446</v>
      </c>
      <c r="C714" s="652" t="s">
        <v>6438</v>
      </c>
      <c r="D714" s="652" t="s">
        <v>6447</v>
      </c>
      <c r="E714" s="667">
        <v>140</v>
      </c>
      <c r="F714" s="667">
        <v>100</v>
      </c>
      <c r="G714" s="667">
        <v>80</v>
      </c>
      <c r="H714" s="667">
        <v>56</v>
      </c>
    </row>
    <row r="715" spans="1:8" s="668" customFormat="1" ht="16.5" customHeight="1">
      <c r="A715" s="1234"/>
      <c r="B715" s="1233"/>
      <c r="C715" s="652" t="s">
        <v>6447</v>
      </c>
      <c r="D715" s="652" t="s">
        <v>6448</v>
      </c>
      <c r="E715" s="667">
        <v>120</v>
      </c>
      <c r="F715" s="667">
        <v>80</v>
      </c>
      <c r="G715" s="667">
        <v>60</v>
      </c>
      <c r="H715" s="667">
        <v>48</v>
      </c>
    </row>
    <row r="716" spans="1:8" s="669" customFormat="1" ht="18" customHeight="1">
      <c r="A716" s="1234">
        <v>4</v>
      </c>
      <c r="B716" s="1233" t="s">
        <v>6449</v>
      </c>
      <c r="C716" s="652" t="s">
        <v>4018</v>
      </c>
      <c r="D716" s="652" t="s">
        <v>6450</v>
      </c>
      <c r="E716" s="667">
        <v>220</v>
      </c>
      <c r="F716" s="667">
        <v>132</v>
      </c>
      <c r="G716" s="667">
        <v>88</v>
      </c>
      <c r="H716" s="667">
        <v>68</v>
      </c>
    </row>
    <row r="717" spans="1:8" s="670" customFormat="1" ht="18.75">
      <c r="A717" s="1234"/>
      <c r="B717" s="1233"/>
      <c r="C717" s="652" t="s">
        <v>6450</v>
      </c>
      <c r="D717" s="652" t="s">
        <v>6451</v>
      </c>
      <c r="E717" s="667">
        <v>120</v>
      </c>
      <c r="F717" s="667">
        <v>80</v>
      </c>
      <c r="G717" s="667">
        <v>48</v>
      </c>
      <c r="H717" s="667">
        <v>40</v>
      </c>
    </row>
    <row r="718" spans="1:8" s="670" customFormat="1" ht="33.75" customHeight="1">
      <c r="A718" s="663">
        <v>5</v>
      </c>
      <c r="B718" s="652" t="s">
        <v>6452</v>
      </c>
      <c r="C718" s="652" t="s">
        <v>6453</v>
      </c>
      <c r="D718" s="652" t="s">
        <v>6454</v>
      </c>
      <c r="E718" s="667">
        <v>120</v>
      </c>
      <c r="F718" s="667">
        <v>100</v>
      </c>
      <c r="G718" s="667">
        <v>80</v>
      </c>
      <c r="H718" s="667">
        <v>60</v>
      </c>
    </row>
    <row r="719" spans="1:8" s="670" customFormat="1" ht="37.5">
      <c r="A719" s="663">
        <v>6</v>
      </c>
      <c r="B719" s="652" t="s">
        <v>6455</v>
      </c>
      <c r="C719" s="652" t="s">
        <v>6456</v>
      </c>
      <c r="D719" s="652" t="s">
        <v>6457</v>
      </c>
      <c r="E719" s="667">
        <v>120</v>
      </c>
      <c r="F719" s="667">
        <v>100</v>
      </c>
      <c r="G719" s="667">
        <v>80</v>
      </c>
      <c r="H719" s="667">
        <v>60</v>
      </c>
    </row>
    <row r="720" spans="1:8" s="670" customFormat="1" ht="59.25" customHeight="1">
      <c r="A720" s="663">
        <v>5</v>
      </c>
      <c r="B720" s="652" t="s">
        <v>6458</v>
      </c>
      <c r="C720" s="652" t="s">
        <v>6459</v>
      </c>
      <c r="D720" s="652" t="s">
        <v>6460</v>
      </c>
      <c r="E720" s="667">
        <v>140</v>
      </c>
      <c r="F720" s="667">
        <v>100</v>
      </c>
      <c r="G720" s="667">
        <v>80</v>
      </c>
      <c r="H720" s="667">
        <v>60</v>
      </c>
    </row>
    <row r="721" spans="1:8" s="670" customFormat="1" ht="58.5" customHeight="1">
      <c r="A721" s="663">
        <v>6</v>
      </c>
      <c r="B721" s="652" t="s">
        <v>6461</v>
      </c>
      <c r="C721" s="652" t="s">
        <v>6462</v>
      </c>
      <c r="D721" s="652" t="s">
        <v>6463</v>
      </c>
      <c r="E721" s="667">
        <v>120</v>
      </c>
      <c r="F721" s="667">
        <v>72</v>
      </c>
      <c r="G721" s="667">
        <v>48</v>
      </c>
      <c r="H721" s="667">
        <v>0</v>
      </c>
    </row>
    <row r="722" spans="1:8" s="670" customFormat="1" ht="18" customHeight="1">
      <c r="A722" s="1234">
        <v>7</v>
      </c>
      <c r="B722" s="1233" t="s">
        <v>6464</v>
      </c>
      <c r="C722" s="652" t="s">
        <v>3106</v>
      </c>
      <c r="D722" s="652" t="s">
        <v>6465</v>
      </c>
      <c r="E722" s="667">
        <v>160</v>
      </c>
      <c r="F722" s="667">
        <v>120</v>
      </c>
      <c r="G722" s="667">
        <v>80</v>
      </c>
      <c r="H722" s="667">
        <v>0</v>
      </c>
    </row>
    <row r="723" spans="1:8" s="670" customFormat="1" ht="63" customHeight="1">
      <c r="A723" s="1234"/>
      <c r="B723" s="1233"/>
      <c r="C723" s="652" t="s">
        <v>6465</v>
      </c>
      <c r="D723" s="652" t="s">
        <v>6466</v>
      </c>
      <c r="E723" s="667">
        <v>140</v>
      </c>
      <c r="F723" s="667">
        <v>100</v>
      </c>
      <c r="G723" s="667">
        <v>80</v>
      </c>
      <c r="H723" s="667">
        <v>60</v>
      </c>
    </row>
    <row r="724" spans="1:8" s="670" customFormat="1" ht="18" customHeight="1">
      <c r="A724" s="1234">
        <v>8</v>
      </c>
      <c r="B724" s="1233" t="s">
        <v>6467</v>
      </c>
      <c r="C724" s="652" t="s">
        <v>3106</v>
      </c>
      <c r="D724" s="652" t="s">
        <v>6468</v>
      </c>
      <c r="E724" s="667">
        <v>160</v>
      </c>
      <c r="F724" s="667">
        <v>120</v>
      </c>
      <c r="G724" s="667">
        <v>80</v>
      </c>
      <c r="H724" s="667">
        <v>60</v>
      </c>
    </row>
    <row r="725" spans="1:8" s="670" customFormat="1" ht="18.75">
      <c r="A725" s="1234"/>
      <c r="B725" s="1233"/>
      <c r="C725" s="652" t="s">
        <v>6468</v>
      </c>
      <c r="D725" s="652" t="s">
        <v>6469</v>
      </c>
      <c r="E725" s="667">
        <v>120</v>
      </c>
      <c r="F725" s="667">
        <v>100</v>
      </c>
      <c r="G725" s="667">
        <v>60</v>
      </c>
      <c r="H725" s="667">
        <v>48</v>
      </c>
    </row>
    <row r="726" spans="1:8" s="670" customFormat="1" ht="24.6" customHeight="1">
      <c r="A726" s="663">
        <v>9</v>
      </c>
      <c r="B726" s="652" t="s">
        <v>6470</v>
      </c>
      <c r="C726" s="652" t="s">
        <v>3089</v>
      </c>
      <c r="D726" s="652" t="s">
        <v>6471</v>
      </c>
      <c r="E726" s="667">
        <v>132</v>
      </c>
      <c r="F726" s="667">
        <v>100</v>
      </c>
      <c r="G726" s="667">
        <v>60</v>
      </c>
      <c r="H726" s="667">
        <v>40</v>
      </c>
    </row>
    <row r="727" spans="1:8" s="670" customFormat="1" ht="58.5" customHeight="1">
      <c r="A727" s="663">
        <v>10</v>
      </c>
      <c r="B727" s="652" t="s">
        <v>6472</v>
      </c>
      <c r="C727" s="652" t="s">
        <v>6473</v>
      </c>
      <c r="D727" s="652" t="s">
        <v>6474</v>
      </c>
      <c r="E727" s="667">
        <v>72</v>
      </c>
      <c r="F727" s="667">
        <v>48</v>
      </c>
      <c r="G727" s="667">
        <v>0</v>
      </c>
      <c r="H727" s="667">
        <v>0</v>
      </c>
    </row>
    <row r="728" spans="1:8" s="670" customFormat="1" ht="45.75" customHeight="1">
      <c r="A728" s="659">
        <v>16</v>
      </c>
      <c r="B728" s="660" t="s">
        <v>6475</v>
      </c>
      <c r="C728" s="659"/>
      <c r="D728" s="659"/>
      <c r="E728" s="667">
        <v>0</v>
      </c>
      <c r="F728" s="667">
        <v>0</v>
      </c>
      <c r="G728" s="667">
        <v>0</v>
      </c>
      <c r="H728" s="667">
        <v>0</v>
      </c>
    </row>
    <row r="729" spans="1:8" s="670" customFormat="1" ht="18.75">
      <c r="A729" s="1233">
        <v>1</v>
      </c>
      <c r="B729" s="1235" t="s">
        <v>3089</v>
      </c>
      <c r="C729" s="652" t="s">
        <v>6435</v>
      </c>
      <c r="D729" s="652" t="s">
        <v>6476</v>
      </c>
      <c r="E729" s="667">
        <v>72</v>
      </c>
      <c r="F729" s="667">
        <v>43.2</v>
      </c>
      <c r="G729" s="667">
        <v>0</v>
      </c>
      <c r="H729" s="667">
        <v>0</v>
      </c>
    </row>
    <row r="730" spans="1:8" s="670" customFormat="1" ht="61.5" customHeight="1">
      <c r="A730" s="1233"/>
      <c r="B730" s="1235"/>
      <c r="C730" s="652" t="s">
        <v>6476</v>
      </c>
      <c r="D730" s="652" t="s">
        <v>6477</v>
      </c>
      <c r="E730" s="667">
        <v>220</v>
      </c>
      <c r="F730" s="667">
        <v>132</v>
      </c>
      <c r="G730" s="667">
        <v>88</v>
      </c>
      <c r="H730" s="667">
        <v>66</v>
      </c>
    </row>
    <row r="731" spans="1:8" s="670" customFormat="1" ht="18.75">
      <c r="A731" s="1233"/>
      <c r="B731" s="1235"/>
      <c r="C731" s="652" t="s">
        <v>6477</v>
      </c>
      <c r="D731" s="652" t="s">
        <v>6478</v>
      </c>
      <c r="E731" s="667">
        <v>232</v>
      </c>
      <c r="F731" s="667">
        <v>140</v>
      </c>
      <c r="G731" s="667">
        <v>92</v>
      </c>
      <c r="H731" s="667">
        <v>68</v>
      </c>
    </row>
    <row r="732" spans="1:8" s="670" customFormat="1" ht="37.5">
      <c r="A732" s="1233"/>
      <c r="B732" s="1235"/>
      <c r="C732" s="652" t="s">
        <v>6478</v>
      </c>
      <c r="D732" s="652" t="s">
        <v>6479</v>
      </c>
      <c r="E732" s="667">
        <v>440</v>
      </c>
      <c r="F732" s="667">
        <v>264</v>
      </c>
      <c r="G732" s="667">
        <v>176</v>
      </c>
      <c r="H732" s="667">
        <v>132</v>
      </c>
    </row>
    <row r="733" spans="1:8" s="670" customFormat="1" ht="37.5">
      <c r="A733" s="1233"/>
      <c r="B733" s="1235"/>
      <c r="C733" s="652" t="s">
        <v>6479</v>
      </c>
      <c r="D733" s="652" t="s">
        <v>6480</v>
      </c>
      <c r="E733" s="667">
        <v>880</v>
      </c>
      <c r="F733" s="667">
        <v>528</v>
      </c>
      <c r="G733" s="667">
        <v>352</v>
      </c>
      <c r="H733" s="667">
        <v>264</v>
      </c>
    </row>
    <row r="734" spans="1:8" s="670" customFormat="1" ht="18.75">
      <c r="A734" s="1233"/>
      <c r="B734" s="1235"/>
      <c r="C734" s="652" t="s">
        <v>6480</v>
      </c>
      <c r="D734" s="652" t="s">
        <v>6481</v>
      </c>
      <c r="E734" s="667">
        <v>1400</v>
      </c>
      <c r="F734" s="667">
        <v>840</v>
      </c>
      <c r="G734" s="667">
        <v>560</v>
      </c>
      <c r="H734" s="667">
        <v>400</v>
      </c>
    </row>
    <row r="735" spans="1:8" s="670" customFormat="1" ht="18" customHeight="1">
      <c r="A735" s="1233">
        <v>2</v>
      </c>
      <c r="B735" s="1235" t="s">
        <v>6482</v>
      </c>
      <c r="C735" s="652" t="s">
        <v>3106</v>
      </c>
      <c r="D735" s="652" t="s">
        <v>6483</v>
      </c>
      <c r="E735" s="667">
        <v>300</v>
      </c>
      <c r="F735" s="667">
        <v>180</v>
      </c>
      <c r="G735" s="667">
        <v>120</v>
      </c>
      <c r="H735" s="667">
        <v>90</v>
      </c>
    </row>
    <row r="736" spans="1:8" s="670" customFormat="1" ht="51" customHeight="1">
      <c r="A736" s="1233"/>
      <c r="B736" s="1235"/>
      <c r="C736" s="652" t="s">
        <v>6483</v>
      </c>
      <c r="D736" s="652" t="s">
        <v>6484</v>
      </c>
      <c r="E736" s="667">
        <v>160</v>
      </c>
      <c r="F736" s="667">
        <v>96</v>
      </c>
      <c r="G736" s="667">
        <v>64</v>
      </c>
      <c r="H736" s="667">
        <v>48</v>
      </c>
    </row>
    <row r="737" spans="1:8" s="670" customFormat="1" ht="18.75">
      <c r="A737" s="1233"/>
      <c r="B737" s="1235"/>
      <c r="C737" s="664" t="s">
        <v>6485</v>
      </c>
      <c r="D737" s="656" t="s">
        <v>6486</v>
      </c>
      <c r="E737" s="667">
        <v>100</v>
      </c>
      <c r="F737" s="667">
        <v>60</v>
      </c>
      <c r="G737" s="667">
        <v>40</v>
      </c>
      <c r="H737" s="667">
        <v>0</v>
      </c>
    </row>
    <row r="738" spans="1:8" s="670" customFormat="1" ht="37.5">
      <c r="A738" s="1233"/>
      <c r="B738" s="1235"/>
      <c r="C738" s="664" t="s">
        <v>6486</v>
      </c>
      <c r="D738" s="652" t="s">
        <v>6487</v>
      </c>
      <c r="E738" s="667">
        <v>80</v>
      </c>
      <c r="F738" s="667">
        <v>48</v>
      </c>
      <c r="G738" s="667">
        <v>32</v>
      </c>
      <c r="H738" s="667">
        <v>0</v>
      </c>
    </row>
    <row r="739" spans="1:8" s="670" customFormat="1" ht="38.25" customHeight="1">
      <c r="A739" s="652">
        <v>3</v>
      </c>
      <c r="B739" s="658" t="s">
        <v>6488</v>
      </c>
      <c r="C739" s="652" t="s">
        <v>6484</v>
      </c>
      <c r="D739" s="652" t="s">
        <v>6489</v>
      </c>
      <c r="E739" s="667">
        <v>100</v>
      </c>
      <c r="F739" s="667">
        <v>60</v>
      </c>
      <c r="G739" s="667">
        <v>40</v>
      </c>
      <c r="H739" s="667">
        <v>0</v>
      </c>
    </row>
    <row r="740" spans="1:8" s="670" customFormat="1" ht="56.25">
      <c r="A740" s="665">
        <v>4</v>
      </c>
      <c r="B740" s="658" t="s">
        <v>6490</v>
      </c>
      <c r="C740" s="658" t="s">
        <v>6491</v>
      </c>
      <c r="D740" s="658" t="s">
        <v>6492</v>
      </c>
      <c r="E740" s="667">
        <v>100</v>
      </c>
      <c r="F740" s="667">
        <v>60</v>
      </c>
      <c r="G740" s="667">
        <v>52</v>
      </c>
      <c r="H740" s="667">
        <v>40</v>
      </c>
    </row>
    <row r="741" spans="1:8" s="670" customFormat="1" ht="37.5">
      <c r="A741" s="665">
        <v>5</v>
      </c>
      <c r="B741" s="658" t="s">
        <v>6493</v>
      </c>
      <c r="C741" s="658" t="s">
        <v>6494</v>
      </c>
      <c r="D741" s="658" t="s">
        <v>6495</v>
      </c>
      <c r="E741" s="667">
        <v>60</v>
      </c>
      <c r="F741" s="667">
        <v>36</v>
      </c>
      <c r="G741" s="667">
        <v>0</v>
      </c>
      <c r="H741" s="667">
        <v>0</v>
      </c>
    </row>
    <row r="742" spans="1:8" s="670" customFormat="1" ht="37.5">
      <c r="A742" s="665">
        <v>6</v>
      </c>
      <c r="B742" s="658" t="s">
        <v>6496</v>
      </c>
      <c r="C742" s="658" t="s">
        <v>6497</v>
      </c>
      <c r="D742" s="658" t="s">
        <v>6498</v>
      </c>
      <c r="E742" s="667">
        <v>60</v>
      </c>
      <c r="F742" s="667">
        <v>40</v>
      </c>
      <c r="G742" s="667">
        <v>0</v>
      </c>
      <c r="H742" s="667">
        <v>0</v>
      </c>
    </row>
    <row r="743" spans="1:8" s="670" customFormat="1" ht="57" customHeight="1">
      <c r="A743" s="665">
        <v>7</v>
      </c>
      <c r="B743" s="658" t="s">
        <v>3158</v>
      </c>
      <c r="C743" s="1235" t="s">
        <v>6499</v>
      </c>
      <c r="D743" s="1235"/>
      <c r="E743" s="667">
        <v>48</v>
      </c>
      <c r="F743" s="667">
        <v>40</v>
      </c>
      <c r="G743" s="667">
        <v>0</v>
      </c>
      <c r="H743" s="667">
        <v>0</v>
      </c>
    </row>
    <row r="744" spans="1:8" s="311" customFormat="1" ht="15.75">
      <c r="A744" s="250">
        <v>17</v>
      </c>
      <c r="B744" s="250" t="s">
        <v>2274</v>
      </c>
      <c r="C744" s="250"/>
      <c r="D744" s="250"/>
      <c r="E744" s="251"/>
      <c r="F744" s="251"/>
      <c r="G744" s="251"/>
      <c r="H744" s="310"/>
    </row>
    <row r="745" spans="1:8" s="314" customFormat="1" ht="30">
      <c r="A745" s="1450">
        <v>1</v>
      </c>
      <c r="B745" s="1449" t="s">
        <v>3026</v>
      </c>
      <c r="C745" s="252" t="s">
        <v>2385</v>
      </c>
      <c r="D745" s="252" t="s">
        <v>2386</v>
      </c>
      <c r="E745" s="253">
        <v>240</v>
      </c>
      <c r="F745" s="254">
        <v>104</v>
      </c>
      <c r="G745" s="254">
        <v>88</v>
      </c>
      <c r="H745" s="254">
        <v>64</v>
      </c>
    </row>
    <row r="746" spans="1:8" s="314" customFormat="1" ht="30">
      <c r="A746" s="1450"/>
      <c r="B746" s="1449"/>
      <c r="C746" s="252" t="s">
        <v>2386</v>
      </c>
      <c r="D746" s="252" t="s">
        <v>2387</v>
      </c>
      <c r="E746" s="255">
        <v>100</v>
      </c>
      <c r="F746" s="254">
        <v>44</v>
      </c>
      <c r="G746" s="254">
        <v>0</v>
      </c>
      <c r="H746" s="254">
        <v>0</v>
      </c>
    </row>
    <row r="747" spans="1:8" s="314" customFormat="1" ht="30">
      <c r="A747" s="1450"/>
      <c r="B747" s="1449"/>
      <c r="C747" s="252" t="s">
        <v>2387</v>
      </c>
      <c r="D747" s="252" t="s">
        <v>2388</v>
      </c>
      <c r="E747" s="255">
        <v>160</v>
      </c>
      <c r="F747" s="254">
        <v>60</v>
      </c>
      <c r="G747" s="254">
        <v>40</v>
      </c>
      <c r="H747" s="254">
        <v>0</v>
      </c>
    </row>
    <row r="748" spans="1:8" s="314" customFormat="1" ht="30">
      <c r="A748" s="1450"/>
      <c r="B748" s="1449"/>
      <c r="C748" s="252" t="s">
        <v>2388</v>
      </c>
      <c r="D748" s="252" t="s">
        <v>2389</v>
      </c>
      <c r="E748" s="253">
        <v>400</v>
      </c>
      <c r="F748" s="253">
        <v>172</v>
      </c>
      <c r="G748" s="253">
        <v>148</v>
      </c>
      <c r="H748" s="253">
        <v>104</v>
      </c>
    </row>
    <row r="749" spans="1:8" s="314" customFormat="1" ht="30">
      <c r="A749" s="1450"/>
      <c r="B749" s="1449"/>
      <c r="C749" s="252" t="s">
        <v>2389</v>
      </c>
      <c r="D749" s="252" t="s">
        <v>2390</v>
      </c>
      <c r="E749" s="255">
        <v>800</v>
      </c>
      <c r="F749" s="254">
        <v>720</v>
      </c>
      <c r="G749" s="254">
        <v>680</v>
      </c>
      <c r="H749" s="254">
        <v>480</v>
      </c>
    </row>
    <row r="750" spans="1:8" s="314" customFormat="1" ht="30">
      <c r="A750" s="1450"/>
      <c r="B750" s="1449"/>
      <c r="C750" s="252" t="s">
        <v>2390</v>
      </c>
      <c r="D750" s="252" t="s">
        <v>2391</v>
      </c>
      <c r="E750" s="255">
        <v>280</v>
      </c>
      <c r="F750" s="254">
        <v>120</v>
      </c>
      <c r="G750" s="254">
        <v>104</v>
      </c>
      <c r="H750" s="254">
        <v>72</v>
      </c>
    </row>
    <row r="751" spans="1:8" s="314" customFormat="1" ht="30">
      <c r="A751" s="1450"/>
      <c r="B751" s="1449"/>
      <c r="C751" s="252" t="s">
        <v>2391</v>
      </c>
      <c r="D751" s="252" t="s">
        <v>2392</v>
      </c>
      <c r="E751" s="255">
        <v>120</v>
      </c>
      <c r="F751" s="254">
        <v>52</v>
      </c>
      <c r="G751" s="254">
        <v>44</v>
      </c>
      <c r="H751" s="254">
        <v>0</v>
      </c>
    </row>
    <row r="752" spans="1:8" s="314" customFormat="1" ht="30">
      <c r="A752" s="1461">
        <v>2</v>
      </c>
      <c r="B752" s="1449" t="s">
        <v>2693</v>
      </c>
      <c r="C752" s="252" t="s">
        <v>2393</v>
      </c>
      <c r="D752" s="252" t="s">
        <v>2394</v>
      </c>
      <c r="E752" s="255">
        <v>600</v>
      </c>
      <c r="F752" s="254">
        <v>260</v>
      </c>
      <c r="G752" s="254">
        <v>224</v>
      </c>
      <c r="H752" s="254">
        <v>156</v>
      </c>
    </row>
    <row r="753" spans="1:8" s="314" customFormat="1" ht="30">
      <c r="A753" s="1462"/>
      <c r="B753" s="1449"/>
      <c r="C753" s="252" t="s">
        <v>2394</v>
      </c>
      <c r="D753" s="252" t="s">
        <v>2395</v>
      </c>
      <c r="E753" s="255">
        <v>280</v>
      </c>
      <c r="F753" s="254">
        <v>120</v>
      </c>
      <c r="G753" s="254">
        <v>104</v>
      </c>
      <c r="H753" s="254">
        <v>72</v>
      </c>
    </row>
    <row r="754" spans="1:8" s="314" customFormat="1" ht="30">
      <c r="A754" s="1462"/>
      <c r="B754" s="1449"/>
      <c r="C754" s="252" t="s">
        <v>2395</v>
      </c>
      <c r="D754" s="252" t="s">
        <v>2396</v>
      </c>
      <c r="E754" s="253">
        <v>320</v>
      </c>
      <c r="F754" s="254">
        <v>136</v>
      </c>
      <c r="G754" s="254">
        <v>120</v>
      </c>
      <c r="H754" s="254">
        <v>84</v>
      </c>
    </row>
    <row r="755" spans="1:8" s="314" customFormat="1" ht="30">
      <c r="A755" s="1462"/>
      <c r="B755" s="1449"/>
      <c r="C755" s="252" t="s">
        <v>2396</v>
      </c>
      <c r="D755" s="252" t="s">
        <v>2397</v>
      </c>
      <c r="E755" s="253">
        <v>160</v>
      </c>
      <c r="F755" s="253">
        <v>68</v>
      </c>
      <c r="G755" s="253">
        <v>60</v>
      </c>
      <c r="H755" s="253">
        <v>40</v>
      </c>
    </row>
    <row r="756" spans="1:8" s="314" customFormat="1" ht="30">
      <c r="A756" s="1462"/>
      <c r="B756" s="1449"/>
      <c r="C756" s="252" t="s">
        <v>2397</v>
      </c>
      <c r="D756" s="252" t="s">
        <v>2398</v>
      </c>
      <c r="E756" s="255">
        <v>120</v>
      </c>
      <c r="F756" s="254">
        <v>52</v>
      </c>
      <c r="G756" s="254">
        <v>44</v>
      </c>
      <c r="H756" s="254">
        <v>0</v>
      </c>
    </row>
    <row r="757" spans="1:8" s="314" customFormat="1" ht="30">
      <c r="A757" s="1462"/>
      <c r="B757" s="1449"/>
      <c r="C757" s="252" t="s">
        <v>2398</v>
      </c>
      <c r="D757" s="252" t="s">
        <v>2399</v>
      </c>
      <c r="E757" s="253">
        <v>180</v>
      </c>
      <c r="F757" s="253">
        <v>76</v>
      </c>
      <c r="G757" s="253">
        <v>68</v>
      </c>
      <c r="H757" s="253">
        <v>48</v>
      </c>
    </row>
    <row r="758" spans="1:8" s="314" customFormat="1" ht="45">
      <c r="A758" s="1462"/>
      <c r="B758" s="1449"/>
      <c r="C758" s="252" t="s">
        <v>2399</v>
      </c>
      <c r="D758" s="252" t="s">
        <v>2400</v>
      </c>
      <c r="E758" s="255">
        <v>200</v>
      </c>
      <c r="F758" s="253">
        <v>88</v>
      </c>
      <c r="G758" s="253">
        <v>76</v>
      </c>
      <c r="H758" s="253">
        <v>52</v>
      </c>
    </row>
    <row r="759" spans="1:8" s="314" customFormat="1" ht="45">
      <c r="A759" s="1462"/>
      <c r="B759" s="1449"/>
      <c r="C759" s="252" t="s">
        <v>2400</v>
      </c>
      <c r="D759" s="252" t="s">
        <v>2401</v>
      </c>
      <c r="E759" s="255">
        <v>240</v>
      </c>
      <c r="F759" s="253">
        <v>104</v>
      </c>
      <c r="G759" s="253">
        <v>88</v>
      </c>
      <c r="H759" s="253">
        <v>64</v>
      </c>
    </row>
    <row r="760" spans="1:8" s="314" customFormat="1" ht="30">
      <c r="A760" s="1462"/>
      <c r="B760" s="1449"/>
      <c r="C760" s="252" t="s">
        <v>2401</v>
      </c>
      <c r="D760" s="252" t="s">
        <v>2402</v>
      </c>
      <c r="E760" s="255">
        <v>440</v>
      </c>
      <c r="F760" s="253">
        <v>188</v>
      </c>
      <c r="G760" s="253">
        <v>0</v>
      </c>
      <c r="H760" s="253">
        <v>0</v>
      </c>
    </row>
    <row r="761" spans="1:8" s="314" customFormat="1" ht="45">
      <c r="A761" s="1462"/>
      <c r="B761" s="1449"/>
      <c r="C761" s="252" t="s">
        <v>2402</v>
      </c>
      <c r="D761" s="252" t="s">
        <v>2403</v>
      </c>
      <c r="E761" s="255">
        <v>480</v>
      </c>
      <c r="F761" s="253">
        <v>208</v>
      </c>
      <c r="G761" s="253">
        <v>176</v>
      </c>
      <c r="H761" s="253">
        <v>124</v>
      </c>
    </row>
    <row r="762" spans="1:8" s="314" customFormat="1" ht="45">
      <c r="A762" s="1462"/>
      <c r="B762" s="1449"/>
      <c r="C762" s="252" t="s">
        <v>2403</v>
      </c>
      <c r="D762" s="252" t="s">
        <v>2404</v>
      </c>
      <c r="E762" s="255">
        <v>240</v>
      </c>
      <c r="F762" s="253">
        <v>104</v>
      </c>
      <c r="G762" s="253">
        <v>88</v>
      </c>
      <c r="H762" s="253">
        <v>64</v>
      </c>
    </row>
    <row r="763" spans="1:8" s="314" customFormat="1" ht="30">
      <c r="A763" s="1462"/>
      <c r="B763" s="1449"/>
      <c r="C763" s="252" t="s">
        <v>2404</v>
      </c>
      <c r="D763" s="252" t="s">
        <v>2405</v>
      </c>
      <c r="E763" s="255">
        <v>560</v>
      </c>
      <c r="F763" s="253">
        <v>240</v>
      </c>
      <c r="G763" s="253">
        <v>208</v>
      </c>
      <c r="H763" s="253">
        <v>148</v>
      </c>
    </row>
    <row r="764" spans="1:8" s="314" customFormat="1" ht="30">
      <c r="A764" s="1462"/>
      <c r="B764" s="1449"/>
      <c r="C764" s="252" t="s">
        <v>2406</v>
      </c>
      <c r="D764" s="252" t="s">
        <v>2407</v>
      </c>
      <c r="E764" s="255">
        <v>480</v>
      </c>
      <c r="F764" s="253">
        <v>208</v>
      </c>
      <c r="G764" s="253">
        <v>176</v>
      </c>
      <c r="H764" s="253">
        <v>124</v>
      </c>
    </row>
    <row r="765" spans="1:8" s="314" customFormat="1" ht="30">
      <c r="A765" s="1462"/>
      <c r="B765" s="1449"/>
      <c r="C765" s="252" t="s">
        <v>2407</v>
      </c>
      <c r="D765" s="252" t="s">
        <v>2408</v>
      </c>
      <c r="E765" s="255">
        <v>520</v>
      </c>
      <c r="F765" s="253">
        <v>224</v>
      </c>
      <c r="G765" s="253">
        <v>192</v>
      </c>
      <c r="H765" s="253">
        <v>136</v>
      </c>
    </row>
    <row r="766" spans="1:8" s="314" customFormat="1" ht="15.75">
      <c r="A766" s="1463"/>
      <c r="B766" s="1449"/>
      <c r="C766" s="252" t="s">
        <v>2408</v>
      </c>
      <c r="D766" s="252" t="s">
        <v>2409</v>
      </c>
      <c r="E766" s="255">
        <v>1000</v>
      </c>
      <c r="F766" s="254">
        <v>432</v>
      </c>
      <c r="G766" s="253">
        <v>372</v>
      </c>
      <c r="H766" s="253">
        <v>264</v>
      </c>
    </row>
    <row r="767" spans="1:8" s="314" customFormat="1" ht="15.75">
      <c r="A767" s="1461">
        <v>3</v>
      </c>
      <c r="B767" s="1449" t="s">
        <v>3027</v>
      </c>
      <c r="C767" s="252" t="s">
        <v>2410</v>
      </c>
      <c r="D767" s="252" t="s">
        <v>2411</v>
      </c>
      <c r="E767" s="255">
        <v>120</v>
      </c>
      <c r="F767" s="254">
        <v>52</v>
      </c>
      <c r="G767" s="254">
        <v>44</v>
      </c>
      <c r="H767" s="254">
        <v>0</v>
      </c>
    </row>
    <row r="768" spans="1:8" s="314" customFormat="1" ht="30">
      <c r="A768" s="1462"/>
      <c r="B768" s="1449"/>
      <c r="C768" s="252" t="s">
        <v>2411</v>
      </c>
      <c r="D768" s="252" t="s">
        <v>2412</v>
      </c>
      <c r="E768" s="255">
        <v>80</v>
      </c>
      <c r="F768" s="254">
        <v>0</v>
      </c>
      <c r="G768" s="254">
        <v>0</v>
      </c>
      <c r="H768" s="254">
        <v>0</v>
      </c>
    </row>
    <row r="769" spans="1:8" s="314" customFormat="1" ht="30">
      <c r="A769" s="1463"/>
      <c r="B769" s="1449"/>
      <c r="C769" s="252" t="s">
        <v>2412</v>
      </c>
      <c r="D769" s="252" t="s">
        <v>2413</v>
      </c>
      <c r="E769" s="255">
        <v>120</v>
      </c>
      <c r="F769" s="254">
        <v>52</v>
      </c>
      <c r="G769" s="254">
        <v>44</v>
      </c>
      <c r="H769" s="254">
        <v>0</v>
      </c>
    </row>
    <row r="770" spans="1:8" s="314" customFormat="1" ht="30">
      <c r="A770" s="1450">
        <v>4</v>
      </c>
      <c r="B770" s="1477" t="s">
        <v>3028</v>
      </c>
      <c r="C770" s="252" t="s">
        <v>2414</v>
      </c>
      <c r="D770" s="252" t="s">
        <v>2415</v>
      </c>
      <c r="E770" s="255">
        <v>240</v>
      </c>
      <c r="F770" s="254">
        <v>104</v>
      </c>
      <c r="G770" s="254">
        <v>88</v>
      </c>
      <c r="H770" s="254">
        <v>64</v>
      </c>
    </row>
    <row r="771" spans="1:8" s="314" customFormat="1" ht="15.75">
      <c r="A771" s="1450"/>
      <c r="B771" s="1478"/>
      <c r="C771" s="252" t="s">
        <v>2414</v>
      </c>
      <c r="D771" s="252" t="s">
        <v>2416</v>
      </c>
      <c r="E771" s="255">
        <v>280</v>
      </c>
      <c r="F771" s="254">
        <v>120</v>
      </c>
      <c r="G771" s="254">
        <v>104</v>
      </c>
      <c r="H771" s="254">
        <v>72</v>
      </c>
    </row>
    <row r="772" spans="1:8" s="314" customFormat="1" ht="45">
      <c r="A772" s="256">
        <v>5</v>
      </c>
      <c r="B772" s="252" t="s">
        <v>2417</v>
      </c>
      <c r="C772" s="252" t="s">
        <v>2418</v>
      </c>
      <c r="D772" s="252" t="s">
        <v>2419</v>
      </c>
      <c r="E772" s="255">
        <v>96</v>
      </c>
      <c r="F772" s="254">
        <v>40</v>
      </c>
      <c r="G772" s="254">
        <v>0</v>
      </c>
      <c r="H772" s="254">
        <v>0</v>
      </c>
    </row>
    <row r="773" spans="1:8" s="314" customFormat="1" ht="30">
      <c r="A773" s="256">
        <v>6</v>
      </c>
      <c r="B773" s="252" t="s">
        <v>2420</v>
      </c>
      <c r="C773" s="252" t="s">
        <v>2421</v>
      </c>
      <c r="D773" s="252" t="s">
        <v>2422</v>
      </c>
      <c r="E773" s="255">
        <v>120</v>
      </c>
      <c r="F773" s="254">
        <v>52</v>
      </c>
      <c r="G773" s="254">
        <v>44</v>
      </c>
      <c r="H773" s="254">
        <v>0</v>
      </c>
    </row>
    <row r="774" spans="1:8" s="314" customFormat="1" ht="30">
      <c r="A774" s="256">
        <v>7</v>
      </c>
      <c r="B774" s="252" t="s">
        <v>2423</v>
      </c>
      <c r="C774" s="252" t="s">
        <v>2424</v>
      </c>
      <c r="D774" s="252" t="s">
        <v>2425</v>
      </c>
      <c r="E774" s="255">
        <v>100</v>
      </c>
      <c r="F774" s="254">
        <v>44</v>
      </c>
      <c r="G774" s="254">
        <v>0</v>
      </c>
      <c r="H774" s="254">
        <v>0</v>
      </c>
    </row>
    <row r="775" spans="1:8" s="314" customFormat="1" ht="30">
      <c r="A775" s="256">
        <v>8</v>
      </c>
      <c r="B775" s="252" t="s">
        <v>2426</v>
      </c>
      <c r="C775" s="252" t="s">
        <v>2427</v>
      </c>
      <c r="D775" s="252" t="s">
        <v>2428</v>
      </c>
      <c r="E775" s="255">
        <v>80</v>
      </c>
      <c r="F775" s="254">
        <v>0</v>
      </c>
      <c r="G775" s="254">
        <v>0</v>
      </c>
      <c r="H775" s="254">
        <v>0</v>
      </c>
    </row>
    <row r="776" spans="1:8" s="314" customFormat="1" ht="45">
      <c r="A776" s="1479">
        <v>9</v>
      </c>
      <c r="B776" s="1449" t="s">
        <v>2429</v>
      </c>
      <c r="C776" s="252" t="s">
        <v>2430</v>
      </c>
      <c r="D776" s="252" t="s">
        <v>2431</v>
      </c>
      <c r="E776" s="255">
        <v>80</v>
      </c>
      <c r="F776" s="254">
        <v>0</v>
      </c>
      <c r="G776" s="254">
        <v>0</v>
      </c>
      <c r="H776" s="254">
        <v>0</v>
      </c>
    </row>
    <row r="777" spans="1:8" s="314" customFormat="1" ht="45">
      <c r="A777" s="1480"/>
      <c r="B777" s="1449"/>
      <c r="C777" s="252" t="s">
        <v>2431</v>
      </c>
      <c r="D777" s="252" t="s">
        <v>2432</v>
      </c>
      <c r="E777" s="255">
        <v>64</v>
      </c>
      <c r="F777" s="254">
        <v>0</v>
      </c>
      <c r="G777" s="254">
        <v>0</v>
      </c>
      <c r="H777" s="254">
        <v>0</v>
      </c>
    </row>
    <row r="778" spans="1:8" s="314" customFormat="1" ht="45">
      <c r="A778" s="260">
        <v>10</v>
      </c>
      <c r="B778" s="252" t="s">
        <v>2433</v>
      </c>
      <c r="C778" s="252" t="s">
        <v>2434</v>
      </c>
      <c r="D778" s="252" t="s">
        <v>2435</v>
      </c>
      <c r="E778" s="255">
        <v>64</v>
      </c>
      <c r="F778" s="254">
        <v>0</v>
      </c>
      <c r="G778" s="254">
        <v>0</v>
      </c>
      <c r="H778" s="254">
        <v>0</v>
      </c>
    </row>
    <row r="779" spans="1:8" s="314" customFormat="1" ht="15.75">
      <c r="A779" s="260">
        <v>11</v>
      </c>
      <c r="B779" s="1449" t="s">
        <v>2436</v>
      </c>
      <c r="C779" s="1449"/>
      <c r="D779" s="1449"/>
      <c r="E779" s="255">
        <v>52</v>
      </c>
      <c r="F779" s="254">
        <v>0</v>
      </c>
      <c r="G779" s="254">
        <v>0</v>
      </c>
      <c r="H779" s="254">
        <v>0</v>
      </c>
    </row>
    <row r="780" spans="1:8" s="314" customFormat="1" ht="15.75">
      <c r="A780" s="260">
        <v>12</v>
      </c>
      <c r="B780" s="1449" t="s">
        <v>2437</v>
      </c>
      <c r="C780" s="1449"/>
      <c r="D780" s="1449"/>
      <c r="E780" s="255">
        <v>60</v>
      </c>
      <c r="F780" s="254">
        <v>0</v>
      </c>
      <c r="G780" s="254">
        <v>0</v>
      </c>
      <c r="H780" s="254">
        <v>0</v>
      </c>
    </row>
    <row r="781" spans="1:8" s="314" customFormat="1" ht="15.75">
      <c r="A781" s="260">
        <v>13</v>
      </c>
      <c r="B781" s="1449" t="s">
        <v>2438</v>
      </c>
      <c r="C781" s="1449"/>
      <c r="D781" s="1449"/>
      <c r="E781" s="255">
        <v>80</v>
      </c>
      <c r="F781" s="254">
        <v>0</v>
      </c>
      <c r="G781" s="254">
        <v>0</v>
      </c>
      <c r="H781" s="254">
        <v>0</v>
      </c>
    </row>
    <row r="782" spans="1:8" s="314" customFormat="1" ht="60.75" customHeight="1">
      <c r="A782" s="260">
        <v>14</v>
      </c>
      <c r="B782" s="1464" t="s">
        <v>3029</v>
      </c>
      <c r="C782" s="1471"/>
      <c r="D782" s="1465"/>
      <c r="E782" s="255">
        <v>40</v>
      </c>
      <c r="F782" s="254">
        <v>0</v>
      </c>
      <c r="G782" s="254">
        <v>0</v>
      </c>
      <c r="H782" s="254">
        <v>0</v>
      </c>
    </row>
    <row r="783" spans="1:8" s="313" customFormat="1" ht="15.75">
      <c r="A783" s="250">
        <v>18</v>
      </c>
      <c r="B783" s="250" t="s">
        <v>2275</v>
      </c>
      <c r="C783" s="250"/>
      <c r="D783" s="250"/>
      <c r="E783" s="257">
        <v>0</v>
      </c>
      <c r="F783" s="257">
        <v>0</v>
      </c>
      <c r="G783" s="257">
        <v>0</v>
      </c>
      <c r="H783" s="312">
        <v>0</v>
      </c>
    </row>
    <row r="784" spans="1:8" s="238" customFormat="1" ht="33">
      <c r="A784" s="1472">
        <v>1</v>
      </c>
      <c r="B784" s="1472" t="s">
        <v>2758</v>
      </c>
      <c r="C784" s="231" t="s">
        <v>2328</v>
      </c>
      <c r="D784" s="231" t="s">
        <v>2329</v>
      </c>
      <c r="E784" s="135">
        <v>200</v>
      </c>
      <c r="F784" s="135">
        <v>88</v>
      </c>
      <c r="G784" s="135">
        <v>76</v>
      </c>
      <c r="H784" s="135">
        <v>52</v>
      </c>
    </row>
    <row r="785" spans="1:8" s="238" customFormat="1" ht="16.5">
      <c r="A785" s="1472"/>
      <c r="B785" s="1472"/>
      <c r="C785" s="231" t="s">
        <v>2330</v>
      </c>
      <c r="D785" s="231" t="s">
        <v>2331</v>
      </c>
      <c r="E785" s="135">
        <v>260</v>
      </c>
      <c r="F785" s="135">
        <v>112</v>
      </c>
      <c r="G785" s="135">
        <v>96</v>
      </c>
      <c r="H785" s="135">
        <v>68</v>
      </c>
    </row>
    <row r="786" spans="1:8" s="238" customFormat="1" ht="33">
      <c r="A786" s="1472"/>
      <c r="B786" s="1472"/>
      <c r="C786" s="231" t="s">
        <v>2331</v>
      </c>
      <c r="D786" s="231" t="s">
        <v>2332</v>
      </c>
      <c r="E786" s="135">
        <v>200</v>
      </c>
      <c r="F786" s="135">
        <v>88</v>
      </c>
      <c r="G786" s="135">
        <v>76</v>
      </c>
      <c r="H786" s="135">
        <v>52</v>
      </c>
    </row>
    <row r="787" spans="1:8" s="238" customFormat="1" ht="33">
      <c r="A787" s="1472"/>
      <c r="B787" s="1472"/>
      <c r="C787" s="231" t="s">
        <v>2332</v>
      </c>
      <c r="D787" s="231" t="s">
        <v>2333</v>
      </c>
      <c r="E787" s="135">
        <v>280</v>
      </c>
      <c r="F787" s="135">
        <v>120</v>
      </c>
      <c r="G787" s="135">
        <v>104</v>
      </c>
      <c r="H787" s="135">
        <v>72</v>
      </c>
    </row>
    <row r="788" spans="1:8" s="238" customFormat="1" ht="33">
      <c r="A788" s="1472">
        <v>2</v>
      </c>
      <c r="B788" s="1473" t="s">
        <v>2759</v>
      </c>
      <c r="C788" s="231" t="s">
        <v>2334</v>
      </c>
      <c r="D788" s="231" t="s">
        <v>2335</v>
      </c>
      <c r="E788" s="135">
        <v>100</v>
      </c>
      <c r="F788" s="135">
        <v>44</v>
      </c>
      <c r="G788" s="135">
        <v>0</v>
      </c>
      <c r="H788" s="135">
        <v>0</v>
      </c>
    </row>
    <row r="789" spans="1:8" s="238" customFormat="1" ht="33">
      <c r="A789" s="1472"/>
      <c r="B789" s="1473"/>
      <c r="C789" s="231" t="s">
        <v>2335</v>
      </c>
      <c r="D789" s="231" t="s">
        <v>2336</v>
      </c>
      <c r="E789" s="135">
        <v>60</v>
      </c>
      <c r="F789" s="135">
        <v>0</v>
      </c>
      <c r="G789" s="135">
        <v>0</v>
      </c>
      <c r="H789" s="135">
        <v>0</v>
      </c>
    </row>
    <row r="790" spans="1:8" s="238" customFormat="1" ht="16.5">
      <c r="A790" s="1472"/>
      <c r="B790" s="1473"/>
      <c r="C790" s="231" t="s">
        <v>2335</v>
      </c>
      <c r="D790" s="231" t="s">
        <v>2337</v>
      </c>
      <c r="E790" s="135">
        <v>52</v>
      </c>
      <c r="F790" s="135">
        <v>0</v>
      </c>
      <c r="G790" s="135">
        <v>0</v>
      </c>
      <c r="H790" s="135">
        <v>0</v>
      </c>
    </row>
    <row r="791" spans="1:8" s="238" customFormat="1" ht="33">
      <c r="A791" s="1472"/>
      <c r="B791" s="1473"/>
      <c r="C791" s="231" t="s">
        <v>2338</v>
      </c>
      <c r="D791" s="231" t="s">
        <v>2339</v>
      </c>
      <c r="E791" s="135">
        <v>80</v>
      </c>
      <c r="F791" s="135">
        <v>0</v>
      </c>
      <c r="G791" s="135">
        <v>0</v>
      </c>
      <c r="H791" s="135">
        <v>0</v>
      </c>
    </row>
    <row r="792" spans="1:8" s="238" customFormat="1" ht="33">
      <c r="A792" s="1472"/>
      <c r="B792" s="1473"/>
      <c r="C792" s="231" t="s">
        <v>2340</v>
      </c>
      <c r="D792" s="231" t="s">
        <v>2341</v>
      </c>
      <c r="E792" s="135">
        <v>80</v>
      </c>
      <c r="F792" s="135">
        <v>0</v>
      </c>
      <c r="G792" s="135">
        <v>0</v>
      </c>
      <c r="H792" s="135">
        <v>0</v>
      </c>
    </row>
    <row r="793" spans="1:8" s="238" customFormat="1" ht="33">
      <c r="A793" s="1472"/>
      <c r="B793" s="1473"/>
      <c r="C793" s="231" t="s">
        <v>2341</v>
      </c>
      <c r="D793" s="231" t="s">
        <v>2342</v>
      </c>
      <c r="E793" s="135">
        <v>60</v>
      </c>
      <c r="F793" s="135">
        <v>0</v>
      </c>
      <c r="G793" s="135">
        <v>0</v>
      </c>
      <c r="H793" s="135">
        <v>0</v>
      </c>
    </row>
    <row r="794" spans="1:8" s="238" customFormat="1" ht="16.5">
      <c r="A794" s="1472"/>
      <c r="B794" s="1473"/>
      <c r="C794" s="231" t="s">
        <v>2331</v>
      </c>
      <c r="D794" s="231" t="s">
        <v>2343</v>
      </c>
      <c r="E794" s="135">
        <v>80</v>
      </c>
      <c r="F794" s="135">
        <v>0</v>
      </c>
      <c r="G794" s="135">
        <v>0</v>
      </c>
      <c r="H794" s="135">
        <v>0</v>
      </c>
    </row>
    <row r="795" spans="1:8" s="238" customFormat="1" ht="16.5">
      <c r="A795" s="1472">
        <v>3</v>
      </c>
      <c r="B795" s="1472" t="s">
        <v>2759</v>
      </c>
      <c r="C795" s="231" t="s">
        <v>2344</v>
      </c>
      <c r="D795" s="231" t="s">
        <v>2345</v>
      </c>
      <c r="E795" s="135">
        <v>160</v>
      </c>
      <c r="F795" s="135">
        <v>68</v>
      </c>
      <c r="G795" s="135">
        <v>60</v>
      </c>
      <c r="H795" s="135">
        <v>40</v>
      </c>
    </row>
    <row r="796" spans="1:8" s="238" customFormat="1" ht="33">
      <c r="A796" s="1472"/>
      <c r="B796" s="1472"/>
      <c r="C796" s="231" t="s">
        <v>2346</v>
      </c>
      <c r="D796" s="231" t="s">
        <v>2347</v>
      </c>
      <c r="E796" s="135">
        <v>140</v>
      </c>
      <c r="F796" s="135">
        <v>60</v>
      </c>
      <c r="G796" s="135">
        <v>52</v>
      </c>
      <c r="H796" s="135">
        <v>0</v>
      </c>
    </row>
    <row r="797" spans="1:8" s="238" customFormat="1" ht="33">
      <c r="A797" s="1472"/>
      <c r="B797" s="1472"/>
      <c r="C797" s="231" t="s">
        <v>2347</v>
      </c>
      <c r="D797" s="231" t="s">
        <v>2348</v>
      </c>
      <c r="E797" s="135">
        <v>100</v>
      </c>
      <c r="F797" s="135">
        <v>44</v>
      </c>
      <c r="G797" s="135">
        <v>0</v>
      </c>
      <c r="H797" s="135">
        <v>0</v>
      </c>
    </row>
    <row r="798" spans="1:8" s="238" customFormat="1" ht="33">
      <c r="A798" s="1472"/>
      <c r="B798" s="1472"/>
      <c r="C798" s="231" t="s">
        <v>2349</v>
      </c>
      <c r="D798" s="231" t="s">
        <v>2350</v>
      </c>
      <c r="E798" s="135">
        <v>80</v>
      </c>
      <c r="F798" s="135">
        <v>0</v>
      </c>
      <c r="G798" s="135">
        <v>0</v>
      </c>
      <c r="H798" s="135">
        <v>0</v>
      </c>
    </row>
    <row r="799" spans="1:8" s="238" customFormat="1" ht="33">
      <c r="A799" s="1472"/>
      <c r="B799" s="1472"/>
      <c r="C799" s="231" t="s">
        <v>2351</v>
      </c>
      <c r="D799" s="231" t="s">
        <v>2352</v>
      </c>
      <c r="E799" s="135">
        <v>60</v>
      </c>
      <c r="F799" s="135">
        <v>0</v>
      </c>
      <c r="G799" s="135">
        <v>0</v>
      </c>
      <c r="H799" s="135">
        <v>0</v>
      </c>
    </row>
    <row r="800" spans="1:8" s="238" customFormat="1" ht="33">
      <c r="A800" s="1472"/>
      <c r="B800" s="1472"/>
      <c r="C800" s="231" t="s">
        <v>2353</v>
      </c>
      <c r="D800" s="231" t="s">
        <v>2354</v>
      </c>
      <c r="E800" s="135">
        <v>60</v>
      </c>
      <c r="F800" s="135">
        <v>0</v>
      </c>
      <c r="G800" s="135">
        <v>0</v>
      </c>
      <c r="H800" s="135">
        <v>0</v>
      </c>
    </row>
    <row r="801" spans="1:8" s="238" customFormat="1" ht="33">
      <c r="A801" s="1472"/>
      <c r="B801" s="1472"/>
      <c r="C801" s="231" t="s">
        <v>2355</v>
      </c>
      <c r="D801" s="231" t="s">
        <v>2356</v>
      </c>
      <c r="E801" s="135">
        <v>60</v>
      </c>
      <c r="F801" s="135">
        <v>0</v>
      </c>
      <c r="G801" s="135">
        <v>0</v>
      </c>
      <c r="H801" s="135">
        <v>0</v>
      </c>
    </row>
    <row r="802" spans="1:8" s="238" customFormat="1" ht="33">
      <c r="A802" s="1472"/>
      <c r="B802" s="1472"/>
      <c r="C802" s="231" t="s">
        <v>2357</v>
      </c>
      <c r="D802" s="231" t="s">
        <v>2358</v>
      </c>
      <c r="E802" s="135">
        <v>60</v>
      </c>
      <c r="F802" s="135">
        <v>0</v>
      </c>
      <c r="G802" s="135">
        <v>0</v>
      </c>
      <c r="H802" s="135">
        <v>0</v>
      </c>
    </row>
    <row r="803" spans="1:8" s="238" customFormat="1" ht="33">
      <c r="A803" s="1472"/>
      <c r="B803" s="1472"/>
      <c r="C803" s="231" t="s">
        <v>2359</v>
      </c>
      <c r="D803" s="231" t="s">
        <v>2360</v>
      </c>
      <c r="E803" s="135">
        <v>60</v>
      </c>
      <c r="F803" s="135">
        <v>0</v>
      </c>
      <c r="G803" s="135">
        <v>0</v>
      </c>
      <c r="H803" s="135">
        <v>0</v>
      </c>
    </row>
    <row r="804" spans="1:8" s="238" customFormat="1" ht="33">
      <c r="A804" s="1472"/>
      <c r="B804" s="1472"/>
      <c r="C804" s="231" t="s">
        <v>2361</v>
      </c>
      <c r="D804" s="231" t="s">
        <v>2362</v>
      </c>
      <c r="E804" s="135">
        <v>60</v>
      </c>
      <c r="F804" s="135">
        <v>0</v>
      </c>
      <c r="G804" s="135">
        <v>0</v>
      </c>
      <c r="H804" s="135">
        <v>0</v>
      </c>
    </row>
    <row r="805" spans="1:8" s="238" customFormat="1" ht="49.5">
      <c r="A805" s="1472"/>
      <c r="B805" s="1472"/>
      <c r="C805" s="231" t="s">
        <v>2363</v>
      </c>
      <c r="D805" s="231" t="s">
        <v>2364</v>
      </c>
      <c r="E805" s="135">
        <v>60</v>
      </c>
      <c r="F805" s="135">
        <v>0</v>
      </c>
      <c r="G805" s="135">
        <v>0</v>
      </c>
      <c r="H805" s="135">
        <v>0</v>
      </c>
    </row>
    <row r="806" spans="1:8" s="238" customFormat="1" ht="33">
      <c r="A806" s="1472"/>
      <c r="B806" s="1472"/>
      <c r="C806" s="231" t="s">
        <v>2365</v>
      </c>
      <c r="D806" s="231" t="s">
        <v>2366</v>
      </c>
      <c r="E806" s="135">
        <v>60</v>
      </c>
      <c r="F806" s="135">
        <v>0</v>
      </c>
      <c r="G806" s="135">
        <v>0</v>
      </c>
      <c r="H806" s="135">
        <v>0</v>
      </c>
    </row>
    <row r="807" spans="1:8" s="238" customFormat="1" ht="33">
      <c r="A807" s="1472"/>
      <c r="B807" s="1472"/>
      <c r="C807" s="231" t="s">
        <v>2367</v>
      </c>
      <c r="D807" s="231" t="s">
        <v>2368</v>
      </c>
      <c r="E807" s="135">
        <v>60</v>
      </c>
      <c r="F807" s="135">
        <v>0</v>
      </c>
      <c r="G807" s="135">
        <v>0</v>
      </c>
      <c r="H807" s="135">
        <v>0</v>
      </c>
    </row>
    <row r="808" spans="1:8" s="238" customFormat="1" ht="33">
      <c r="A808" s="1472"/>
      <c r="B808" s="1472"/>
      <c r="C808" s="231" t="s">
        <v>2332</v>
      </c>
      <c r="D808" s="231" t="s">
        <v>2369</v>
      </c>
      <c r="E808" s="135">
        <v>60</v>
      </c>
      <c r="F808" s="135">
        <v>0</v>
      </c>
      <c r="G808" s="135">
        <v>0</v>
      </c>
      <c r="H808" s="135">
        <v>0</v>
      </c>
    </row>
    <row r="809" spans="1:8" s="238" customFormat="1" ht="33">
      <c r="A809" s="1472"/>
      <c r="B809" s="1472"/>
      <c r="C809" s="231" t="s">
        <v>2370</v>
      </c>
      <c r="D809" s="231" t="s">
        <v>2371</v>
      </c>
      <c r="E809" s="135">
        <v>60</v>
      </c>
      <c r="F809" s="135">
        <v>0</v>
      </c>
      <c r="G809" s="135">
        <v>0</v>
      </c>
      <c r="H809" s="135">
        <v>0</v>
      </c>
    </row>
    <row r="810" spans="1:8" s="238" customFormat="1" ht="33">
      <c r="A810" s="1472"/>
      <c r="B810" s="1472"/>
      <c r="C810" s="231" t="s">
        <v>2372</v>
      </c>
      <c r="D810" s="231" t="s">
        <v>2373</v>
      </c>
      <c r="E810" s="135">
        <v>60</v>
      </c>
      <c r="F810" s="135">
        <v>0</v>
      </c>
      <c r="G810" s="135">
        <v>0</v>
      </c>
      <c r="H810" s="135">
        <v>0</v>
      </c>
    </row>
    <row r="811" spans="1:8" s="238" customFormat="1" ht="33">
      <c r="A811" s="1472"/>
      <c r="B811" s="1472"/>
      <c r="C811" s="231" t="s">
        <v>2328</v>
      </c>
      <c r="D811" s="231" t="s">
        <v>2374</v>
      </c>
      <c r="E811" s="135">
        <v>120</v>
      </c>
      <c r="F811" s="135">
        <v>52</v>
      </c>
      <c r="G811" s="135">
        <v>44</v>
      </c>
      <c r="H811" s="135">
        <v>0</v>
      </c>
    </row>
    <row r="812" spans="1:8" s="238" customFormat="1" ht="33">
      <c r="A812" s="1472"/>
      <c r="B812" s="1472"/>
      <c r="C812" s="231" t="s">
        <v>2375</v>
      </c>
      <c r="D812" s="231" t="s">
        <v>2376</v>
      </c>
      <c r="E812" s="135">
        <v>80</v>
      </c>
      <c r="F812" s="135">
        <v>0</v>
      </c>
      <c r="G812" s="135">
        <v>0</v>
      </c>
      <c r="H812" s="135">
        <v>0</v>
      </c>
    </row>
    <row r="813" spans="1:8" s="238" customFormat="1" ht="49.5">
      <c r="A813" s="1472"/>
      <c r="B813" s="1472"/>
      <c r="C813" s="231" t="s">
        <v>2377</v>
      </c>
      <c r="D813" s="231" t="s">
        <v>2378</v>
      </c>
      <c r="E813" s="135">
        <v>120</v>
      </c>
      <c r="F813" s="135">
        <v>52</v>
      </c>
      <c r="G813" s="135">
        <v>44</v>
      </c>
      <c r="H813" s="135">
        <v>0</v>
      </c>
    </row>
    <row r="814" spans="1:8" s="238" customFormat="1" ht="49.5">
      <c r="A814" s="1472"/>
      <c r="B814" s="1472"/>
      <c r="C814" s="231" t="s">
        <v>2379</v>
      </c>
      <c r="D814" s="231" t="s">
        <v>2380</v>
      </c>
      <c r="E814" s="135">
        <v>48</v>
      </c>
      <c r="F814" s="135">
        <v>0</v>
      </c>
      <c r="G814" s="135">
        <v>0</v>
      </c>
      <c r="H814" s="135">
        <v>0</v>
      </c>
    </row>
    <row r="815" spans="1:8" s="238" customFormat="1" ht="33">
      <c r="A815" s="1472"/>
      <c r="B815" s="1472"/>
      <c r="C815" s="231" t="s">
        <v>2381</v>
      </c>
      <c r="D815" s="231" t="s">
        <v>2382</v>
      </c>
      <c r="E815" s="135">
        <v>48</v>
      </c>
      <c r="F815" s="135">
        <v>0</v>
      </c>
      <c r="G815" s="135">
        <v>0</v>
      </c>
      <c r="H815" s="135">
        <v>0</v>
      </c>
    </row>
    <row r="816" spans="1:8" s="238" customFormat="1" ht="33">
      <c r="A816" s="1472"/>
      <c r="B816" s="1472"/>
      <c r="C816" s="231" t="s">
        <v>2383</v>
      </c>
      <c r="D816" s="126"/>
      <c r="E816" s="135">
        <v>48</v>
      </c>
      <c r="F816" s="135">
        <v>0</v>
      </c>
      <c r="G816" s="135">
        <v>0</v>
      </c>
      <c r="H816" s="135">
        <v>0</v>
      </c>
    </row>
    <row r="817" spans="1:8" s="238" customFormat="1" ht="33">
      <c r="A817" s="1472"/>
      <c r="B817" s="1472"/>
      <c r="C817" s="231" t="s">
        <v>2384</v>
      </c>
      <c r="D817" s="126"/>
      <c r="E817" s="135">
        <v>40</v>
      </c>
      <c r="F817" s="135">
        <v>0</v>
      </c>
      <c r="G817" s="135">
        <v>0</v>
      </c>
      <c r="H817" s="135">
        <v>0</v>
      </c>
    </row>
    <row r="818" spans="1:8" s="238" customFormat="1" ht="16.5">
      <c r="A818" s="225">
        <v>4</v>
      </c>
      <c r="B818" s="1481" t="s">
        <v>3029</v>
      </c>
      <c r="C818" s="1481"/>
      <c r="D818" s="1481"/>
      <c r="E818" s="135">
        <v>40</v>
      </c>
      <c r="F818" s="135">
        <v>0</v>
      </c>
      <c r="G818" s="135">
        <v>0</v>
      </c>
      <c r="H818" s="135">
        <v>0</v>
      </c>
    </row>
    <row r="819" spans="1:8" s="313" customFormat="1" ht="15.75">
      <c r="A819" s="250">
        <v>19</v>
      </c>
      <c r="B819" s="261" t="s">
        <v>2276</v>
      </c>
      <c r="C819" s="250"/>
      <c r="D819" s="250"/>
      <c r="E819" s="262">
        <v>0</v>
      </c>
      <c r="F819" s="262">
        <v>0</v>
      </c>
      <c r="G819" s="262">
        <v>0</v>
      </c>
      <c r="H819" s="262">
        <v>0</v>
      </c>
    </row>
    <row r="820" spans="1:8" s="707" customFormat="1" ht="30">
      <c r="A820" s="1450">
        <v>1</v>
      </c>
      <c r="B820" s="1452" t="s">
        <v>6713</v>
      </c>
      <c r="C820" s="578" t="s">
        <v>2760</v>
      </c>
      <c r="D820" s="578" t="s">
        <v>2761</v>
      </c>
      <c r="E820" s="706">
        <v>240</v>
      </c>
      <c r="F820" s="706">
        <v>96</v>
      </c>
      <c r="G820" s="706">
        <v>0</v>
      </c>
      <c r="H820" s="706">
        <v>0</v>
      </c>
    </row>
    <row r="821" spans="1:8" s="707" customFormat="1" ht="30">
      <c r="A821" s="1450"/>
      <c r="B821" s="1452"/>
      <c r="C821" s="578" t="s">
        <v>2761</v>
      </c>
      <c r="D821" s="578" t="s">
        <v>2762</v>
      </c>
      <c r="E821" s="706">
        <v>288</v>
      </c>
      <c r="F821" s="706">
        <v>116</v>
      </c>
      <c r="G821" s="706">
        <v>0</v>
      </c>
      <c r="H821" s="706">
        <v>0</v>
      </c>
    </row>
    <row r="822" spans="1:8" s="707" customFormat="1" ht="15.75">
      <c r="A822" s="1450"/>
      <c r="B822" s="1452"/>
      <c r="C822" s="578" t="s">
        <v>2762</v>
      </c>
      <c r="D822" s="578" t="s">
        <v>2763</v>
      </c>
      <c r="E822" s="706">
        <v>440</v>
      </c>
      <c r="F822" s="706">
        <v>380</v>
      </c>
      <c r="G822" s="706">
        <v>316</v>
      </c>
      <c r="H822" s="706">
        <v>200</v>
      </c>
    </row>
    <row r="823" spans="1:8" s="707" customFormat="1" ht="15.75">
      <c r="A823" s="1450"/>
      <c r="B823" s="1452"/>
      <c r="C823" s="578" t="s">
        <v>2763</v>
      </c>
      <c r="D823" s="578" t="s">
        <v>2764</v>
      </c>
      <c r="E823" s="706">
        <v>336</v>
      </c>
      <c r="F823" s="706">
        <v>136</v>
      </c>
      <c r="G823" s="706">
        <v>48</v>
      </c>
      <c r="H823" s="706">
        <v>0</v>
      </c>
    </row>
    <row r="824" spans="1:8" s="707" customFormat="1" ht="15.75">
      <c r="A824" s="1450"/>
      <c r="B824" s="1452"/>
      <c r="C824" s="578" t="s">
        <v>2764</v>
      </c>
      <c r="D824" s="578" t="s">
        <v>2765</v>
      </c>
      <c r="E824" s="706">
        <v>400</v>
      </c>
      <c r="F824" s="706">
        <v>348</v>
      </c>
      <c r="G824" s="706">
        <v>292</v>
      </c>
      <c r="H824" s="706">
        <v>192</v>
      </c>
    </row>
    <row r="825" spans="1:8" s="707" customFormat="1" ht="15.75">
      <c r="A825" s="1450">
        <v>2</v>
      </c>
      <c r="B825" s="1452" t="s">
        <v>6714</v>
      </c>
      <c r="C825" s="578" t="s">
        <v>2766</v>
      </c>
      <c r="D825" s="578" t="s">
        <v>2767</v>
      </c>
      <c r="E825" s="706">
        <v>780</v>
      </c>
      <c r="F825" s="706">
        <v>608</v>
      </c>
      <c r="G825" s="706">
        <v>440</v>
      </c>
      <c r="H825" s="706">
        <v>276</v>
      </c>
    </row>
    <row r="826" spans="1:8" s="707" customFormat="1" ht="30">
      <c r="A826" s="1450"/>
      <c r="B826" s="1452"/>
      <c r="C826" s="578" t="s">
        <v>2767</v>
      </c>
      <c r="D826" s="578" t="s">
        <v>2768</v>
      </c>
      <c r="E826" s="706">
        <v>1040</v>
      </c>
      <c r="F826" s="706">
        <v>584</v>
      </c>
      <c r="G826" s="706">
        <v>296</v>
      </c>
      <c r="H826" s="706">
        <v>136</v>
      </c>
    </row>
    <row r="827" spans="1:8" s="707" customFormat="1" ht="30">
      <c r="A827" s="1450"/>
      <c r="B827" s="1452"/>
      <c r="C827" s="578" t="s">
        <v>2768</v>
      </c>
      <c r="D827" s="578" t="s">
        <v>2769</v>
      </c>
      <c r="E827" s="706">
        <v>1300</v>
      </c>
      <c r="F827" s="706">
        <v>624</v>
      </c>
      <c r="G827" s="706">
        <v>268</v>
      </c>
      <c r="H827" s="706">
        <v>96</v>
      </c>
    </row>
    <row r="828" spans="1:8" s="707" customFormat="1" ht="30">
      <c r="A828" s="1450"/>
      <c r="B828" s="1452"/>
      <c r="C828" s="578" t="s">
        <v>2769</v>
      </c>
      <c r="D828" s="578" t="s">
        <v>2770</v>
      </c>
      <c r="E828" s="706">
        <v>1560</v>
      </c>
      <c r="F828" s="706">
        <v>704</v>
      </c>
      <c r="G828" s="706">
        <v>280</v>
      </c>
      <c r="H828" s="706">
        <v>88</v>
      </c>
    </row>
    <row r="829" spans="1:8" s="707" customFormat="1" ht="30">
      <c r="A829" s="1461">
        <v>3</v>
      </c>
      <c r="B829" s="1467" t="s">
        <v>6715</v>
      </c>
      <c r="C829" s="578" t="s">
        <v>2771</v>
      </c>
      <c r="D829" s="578" t="s">
        <v>2772</v>
      </c>
      <c r="E829" s="706">
        <v>1680</v>
      </c>
      <c r="F829" s="706">
        <v>740</v>
      </c>
      <c r="G829" s="706">
        <v>288</v>
      </c>
      <c r="H829" s="706">
        <v>80</v>
      </c>
    </row>
    <row r="830" spans="1:8" s="707" customFormat="1" ht="30">
      <c r="A830" s="1462"/>
      <c r="B830" s="1468"/>
      <c r="C830" s="578" t="s">
        <v>2772</v>
      </c>
      <c r="D830" s="578" t="s">
        <v>2773</v>
      </c>
      <c r="E830" s="706">
        <v>2400</v>
      </c>
      <c r="F830" s="706">
        <v>960</v>
      </c>
      <c r="G830" s="706">
        <v>336</v>
      </c>
      <c r="H830" s="706">
        <v>80</v>
      </c>
    </row>
    <row r="831" spans="1:8" s="707" customFormat="1" ht="30">
      <c r="A831" s="1462"/>
      <c r="B831" s="1468"/>
      <c r="C831" s="578" t="s">
        <v>2773</v>
      </c>
      <c r="D831" s="578" t="s">
        <v>2774</v>
      </c>
      <c r="E831" s="706">
        <v>2640</v>
      </c>
      <c r="F831" s="706">
        <v>1056</v>
      </c>
      <c r="G831" s="706">
        <v>368</v>
      </c>
      <c r="H831" s="706">
        <v>92</v>
      </c>
    </row>
    <row r="832" spans="1:8" s="707" customFormat="1" ht="30">
      <c r="A832" s="1462"/>
      <c r="B832" s="1468"/>
      <c r="C832" s="578" t="s">
        <v>2774</v>
      </c>
      <c r="D832" s="578" t="s">
        <v>2775</v>
      </c>
      <c r="E832" s="706">
        <v>2880</v>
      </c>
      <c r="F832" s="706">
        <v>720</v>
      </c>
      <c r="G832" s="706">
        <v>400</v>
      </c>
      <c r="H832" s="706">
        <v>100</v>
      </c>
    </row>
    <row r="833" spans="1:8" s="707" customFormat="1" ht="30">
      <c r="A833" s="1462"/>
      <c r="B833" s="1468"/>
      <c r="C833" s="578" t="s">
        <v>2776</v>
      </c>
      <c r="D833" s="578" t="s">
        <v>2777</v>
      </c>
      <c r="E833" s="706">
        <v>3360</v>
      </c>
      <c r="F833" s="706">
        <v>1344</v>
      </c>
      <c r="G833" s="706">
        <v>472</v>
      </c>
      <c r="H833" s="706">
        <v>120</v>
      </c>
    </row>
    <row r="834" spans="1:8" s="707" customFormat="1" ht="30">
      <c r="A834" s="1462"/>
      <c r="B834" s="1468"/>
      <c r="C834" s="578" t="s">
        <v>2777</v>
      </c>
      <c r="D834" s="578" t="s">
        <v>2778</v>
      </c>
      <c r="E834" s="706">
        <v>4800</v>
      </c>
      <c r="F834" s="706">
        <v>1920</v>
      </c>
      <c r="G834" s="706">
        <v>692</v>
      </c>
      <c r="H834" s="706">
        <v>168</v>
      </c>
    </row>
    <row r="835" spans="1:8" s="707" customFormat="1" ht="30">
      <c r="A835" s="1462"/>
      <c r="B835" s="1468"/>
      <c r="C835" s="578" t="s">
        <v>2778</v>
      </c>
      <c r="D835" s="578" t="s">
        <v>2770</v>
      </c>
      <c r="E835" s="706">
        <v>3360</v>
      </c>
      <c r="F835" s="706">
        <v>1344</v>
      </c>
      <c r="G835" s="706">
        <v>472</v>
      </c>
      <c r="H835" s="706">
        <v>120</v>
      </c>
    </row>
    <row r="836" spans="1:8" s="707" customFormat="1" ht="30">
      <c r="A836" s="1462"/>
      <c r="B836" s="1468"/>
      <c r="C836" s="578" t="s">
        <v>2770</v>
      </c>
      <c r="D836" s="578" t="s">
        <v>2779</v>
      </c>
      <c r="E836" s="706">
        <v>1440</v>
      </c>
      <c r="F836" s="706">
        <v>664</v>
      </c>
      <c r="G836" s="706">
        <v>272</v>
      </c>
      <c r="H836" s="706">
        <v>88</v>
      </c>
    </row>
    <row r="837" spans="1:8" s="707" customFormat="1" ht="15.75">
      <c r="A837" s="1463"/>
      <c r="B837" s="1469"/>
      <c r="C837" s="1449" t="s">
        <v>2780</v>
      </c>
      <c r="D837" s="1449"/>
      <c r="E837" s="706">
        <v>200</v>
      </c>
      <c r="F837" s="706">
        <v>80</v>
      </c>
      <c r="G837" s="706">
        <v>0</v>
      </c>
      <c r="H837" s="706">
        <v>0</v>
      </c>
    </row>
    <row r="838" spans="1:8" s="707" customFormat="1" ht="30">
      <c r="A838" s="1450">
        <v>4</v>
      </c>
      <c r="B838" s="1452" t="s">
        <v>6716</v>
      </c>
      <c r="C838" s="578" t="s">
        <v>2781</v>
      </c>
      <c r="D838" s="578" t="s">
        <v>2782</v>
      </c>
      <c r="E838" s="706">
        <v>320</v>
      </c>
      <c r="F838" s="706">
        <v>128</v>
      </c>
      <c r="G838" s="706">
        <v>0</v>
      </c>
      <c r="H838" s="706">
        <v>0</v>
      </c>
    </row>
    <row r="839" spans="1:8" s="707" customFormat="1" ht="30">
      <c r="A839" s="1450"/>
      <c r="B839" s="1452"/>
      <c r="C839" s="578" t="s">
        <v>2782</v>
      </c>
      <c r="D839" s="578" t="s">
        <v>2783</v>
      </c>
      <c r="E839" s="706">
        <v>152</v>
      </c>
      <c r="F839" s="706">
        <v>68</v>
      </c>
      <c r="G839" s="706">
        <v>0</v>
      </c>
      <c r="H839" s="706">
        <v>0</v>
      </c>
    </row>
    <row r="840" spans="1:8" s="707" customFormat="1" ht="15.75">
      <c r="A840" s="1450"/>
      <c r="B840" s="1452"/>
      <c r="C840" s="578" t="s">
        <v>2784</v>
      </c>
      <c r="D840" s="578" t="s">
        <v>2785</v>
      </c>
      <c r="E840" s="706">
        <v>160</v>
      </c>
      <c r="F840" s="706">
        <v>72</v>
      </c>
      <c r="G840" s="706">
        <v>0</v>
      </c>
      <c r="H840" s="706">
        <v>0</v>
      </c>
    </row>
    <row r="841" spans="1:8" s="707" customFormat="1" ht="30">
      <c r="A841" s="1450"/>
      <c r="B841" s="1452"/>
      <c r="C841" s="578" t="s">
        <v>2785</v>
      </c>
      <c r="D841" s="578" t="s">
        <v>2786</v>
      </c>
      <c r="E841" s="706">
        <v>140</v>
      </c>
      <c r="F841" s="706">
        <v>64</v>
      </c>
      <c r="G841" s="706">
        <v>0</v>
      </c>
      <c r="H841" s="706">
        <v>0</v>
      </c>
    </row>
    <row r="842" spans="1:8" s="707" customFormat="1" ht="30">
      <c r="A842" s="1450"/>
      <c r="B842" s="1452"/>
      <c r="C842" s="578" t="s">
        <v>2786</v>
      </c>
      <c r="D842" s="578" t="s">
        <v>2787</v>
      </c>
      <c r="E842" s="706">
        <v>200</v>
      </c>
      <c r="F842" s="706">
        <v>80</v>
      </c>
      <c r="G842" s="706">
        <v>0</v>
      </c>
      <c r="H842" s="706">
        <v>0</v>
      </c>
    </row>
    <row r="843" spans="1:8" s="707" customFormat="1" ht="15.75">
      <c r="A843" s="1450"/>
      <c r="B843" s="1452"/>
      <c r="C843" s="578" t="s">
        <v>2787</v>
      </c>
      <c r="D843" s="578" t="s">
        <v>2788</v>
      </c>
      <c r="E843" s="706">
        <v>120</v>
      </c>
      <c r="F843" s="706">
        <v>104</v>
      </c>
      <c r="G843" s="706">
        <v>88</v>
      </c>
      <c r="H843" s="706">
        <v>0</v>
      </c>
    </row>
    <row r="844" spans="1:8" s="707" customFormat="1" ht="30">
      <c r="A844" s="1450">
        <v>5</v>
      </c>
      <c r="B844" s="1452" t="s">
        <v>6717</v>
      </c>
      <c r="C844" s="578" t="s">
        <v>2789</v>
      </c>
      <c r="D844" s="578" t="s">
        <v>2790</v>
      </c>
      <c r="E844" s="706">
        <v>1440</v>
      </c>
      <c r="F844" s="706">
        <v>664</v>
      </c>
      <c r="G844" s="706">
        <v>272</v>
      </c>
      <c r="H844" s="706">
        <v>88</v>
      </c>
    </row>
    <row r="845" spans="1:8" s="707" customFormat="1" ht="30">
      <c r="A845" s="1450"/>
      <c r="B845" s="1452"/>
      <c r="C845" s="578" t="s">
        <v>2790</v>
      </c>
      <c r="D845" s="578" t="s">
        <v>2791</v>
      </c>
      <c r="E845" s="706">
        <v>960</v>
      </c>
      <c r="F845" s="706">
        <v>556</v>
      </c>
      <c r="G845" s="706">
        <v>296</v>
      </c>
      <c r="H845" s="706">
        <v>144</v>
      </c>
    </row>
    <row r="846" spans="1:8" s="707" customFormat="1" ht="30">
      <c r="A846" s="1450"/>
      <c r="B846" s="1452"/>
      <c r="C846" s="578" t="s">
        <v>2791</v>
      </c>
      <c r="D846" s="578" t="s">
        <v>2792</v>
      </c>
      <c r="E846" s="706">
        <v>840</v>
      </c>
      <c r="F846" s="706">
        <v>640</v>
      </c>
      <c r="G846" s="706">
        <v>460</v>
      </c>
      <c r="H846" s="706">
        <v>276</v>
      </c>
    </row>
    <row r="847" spans="1:8" s="707" customFormat="1" ht="45">
      <c r="A847" s="1450"/>
      <c r="B847" s="1452"/>
      <c r="C847" s="578" t="s">
        <v>2792</v>
      </c>
      <c r="D847" s="578" t="s">
        <v>2793</v>
      </c>
      <c r="E847" s="706">
        <v>720</v>
      </c>
      <c r="F847" s="706">
        <v>568</v>
      </c>
      <c r="G847" s="706">
        <v>400</v>
      </c>
      <c r="H847" s="706">
        <v>268</v>
      </c>
    </row>
    <row r="848" spans="1:8" s="707" customFormat="1" ht="30">
      <c r="A848" s="1450"/>
      <c r="B848" s="1452"/>
      <c r="C848" s="578" t="s">
        <v>2793</v>
      </c>
      <c r="D848" s="578" t="s">
        <v>2794</v>
      </c>
      <c r="E848" s="706">
        <v>480</v>
      </c>
      <c r="F848" s="706">
        <v>408</v>
      </c>
      <c r="G848" s="706">
        <v>336</v>
      </c>
      <c r="H848" s="706">
        <v>268</v>
      </c>
    </row>
    <row r="849" spans="1:8" s="707" customFormat="1" ht="15.75">
      <c r="A849" s="1450"/>
      <c r="B849" s="1452"/>
      <c r="C849" s="578" t="s">
        <v>2795</v>
      </c>
      <c r="D849" s="578" t="s">
        <v>2796</v>
      </c>
      <c r="E849" s="706">
        <v>960</v>
      </c>
      <c r="F849" s="706">
        <v>556</v>
      </c>
      <c r="G849" s="706">
        <v>296</v>
      </c>
      <c r="H849" s="706">
        <v>144</v>
      </c>
    </row>
    <row r="850" spans="1:8" s="707" customFormat="1" ht="15.75">
      <c r="A850" s="1450"/>
      <c r="B850" s="1452"/>
      <c r="C850" s="578" t="s">
        <v>2796</v>
      </c>
      <c r="D850" s="578" t="s">
        <v>2797</v>
      </c>
      <c r="E850" s="706">
        <v>840</v>
      </c>
      <c r="F850" s="706">
        <v>640</v>
      </c>
      <c r="G850" s="706">
        <v>460</v>
      </c>
      <c r="H850" s="706">
        <v>276</v>
      </c>
    </row>
    <row r="851" spans="1:8" s="707" customFormat="1" ht="30">
      <c r="A851" s="1450"/>
      <c r="B851" s="1452"/>
      <c r="C851" s="578" t="s">
        <v>2798</v>
      </c>
      <c r="D851" s="578" t="s">
        <v>2799</v>
      </c>
      <c r="E851" s="706">
        <v>480</v>
      </c>
      <c r="F851" s="706">
        <v>408</v>
      </c>
      <c r="G851" s="706">
        <v>336</v>
      </c>
      <c r="H851" s="706">
        <v>268</v>
      </c>
    </row>
    <row r="852" spans="1:8" s="707" customFormat="1" ht="30">
      <c r="A852" s="1450"/>
      <c r="B852" s="1452"/>
      <c r="C852" s="578" t="s">
        <v>2799</v>
      </c>
      <c r="D852" s="578" t="s">
        <v>2800</v>
      </c>
      <c r="E852" s="706">
        <v>336</v>
      </c>
      <c r="F852" s="706">
        <v>136</v>
      </c>
      <c r="G852" s="706">
        <v>48</v>
      </c>
      <c r="H852" s="706">
        <v>0</v>
      </c>
    </row>
    <row r="853" spans="1:8" s="707" customFormat="1" ht="15.75">
      <c r="A853" s="1450"/>
      <c r="B853" s="1452"/>
      <c r="C853" s="1449" t="s">
        <v>2801</v>
      </c>
      <c r="D853" s="1449"/>
      <c r="E853" s="706">
        <v>140</v>
      </c>
      <c r="F853" s="706">
        <v>64</v>
      </c>
      <c r="G853" s="706">
        <v>0</v>
      </c>
      <c r="H853" s="706">
        <v>0</v>
      </c>
    </row>
    <row r="854" spans="1:8" s="707" customFormat="1" ht="15.75">
      <c r="A854" s="1450">
        <v>6</v>
      </c>
      <c r="B854" s="1452" t="s">
        <v>6718</v>
      </c>
      <c r="C854" s="578" t="s">
        <v>2771</v>
      </c>
      <c r="D854" s="578" t="s">
        <v>2802</v>
      </c>
      <c r="E854" s="706">
        <v>180</v>
      </c>
      <c r="F854" s="706">
        <v>80</v>
      </c>
      <c r="G854" s="706">
        <v>0</v>
      </c>
      <c r="H854" s="706">
        <v>0</v>
      </c>
    </row>
    <row r="855" spans="1:8" s="707" customFormat="1" ht="15.75">
      <c r="A855" s="1450"/>
      <c r="B855" s="1452"/>
      <c r="C855" s="578" t="s">
        <v>2802</v>
      </c>
      <c r="D855" s="578" t="s">
        <v>2803</v>
      </c>
      <c r="E855" s="706">
        <v>204</v>
      </c>
      <c r="F855" s="706">
        <v>80</v>
      </c>
      <c r="G855" s="706">
        <v>0</v>
      </c>
      <c r="H855" s="706">
        <v>0</v>
      </c>
    </row>
    <row r="856" spans="1:8" s="707" customFormat="1" ht="30">
      <c r="A856" s="1450"/>
      <c r="B856" s="1452"/>
      <c r="C856" s="578" t="s">
        <v>2803</v>
      </c>
      <c r="D856" s="578" t="s">
        <v>2804</v>
      </c>
      <c r="E856" s="706">
        <v>180</v>
      </c>
      <c r="F856" s="706">
        <v>80</v>
      </c>
      <c r="G856" s="706">
        <v>0</v>
      </c>
      <c r="H856" s="706">
        <v>0</v>
      </c>
    </row>
    <row r="857" spans="1:8" s="707" customFormat="1" ht="60">
      <c r="A857" s="1450"/>
      <c r="B857" s="1452"/>
      <c r="C857" s="578" t="s">
        <v>2805</v>
      </c>
      <c r="D857" s="578" t="s">
        <v>2806</v>
      </c>
      <c r="E857" s="706">
        <v>200</v>
      </c>
      <c r="F857" s="706">
        <v>80</v>
      </c>
      <c r="G857" s="706">
        <v>0</v>
      </c>
      <c r="H857" s="706">
        <v>0</v>
      </c>
    </row>
    <row r="858" spans="1:8" s="707" customFormat="1" ht="60">
      <c r="A858" s="1450"/>
      <c r="B858" s="1452"/>
      <c r="C858" s="578" t="s">
        <v>2806</v>
      </c>
      <c r="D858" s="578" t="s">
        <v>2807</v>
      </c>
      <c r="E858" s="706">
        <v>180</v>
      </c>
      <c r="F858" s="706">
        <v>80</v>
      </c>
      <c r="G858" s="706">
        <v>0</v>
      </c>
      <c r="H858" s="706">
        <v>0</v>
      </c>
    </row>
    <row r="859" spans="1:8" s="707" customFormat="1" ht="30">
      <c r="A859" s="577">
        <v>7</v>
      </c>
      <c r="B859" s="578" t="s">
        <v>2808</v>
      </c>
      <c r="C859" s="578" t="s">
        <v>2809</v>
      </c>
      <c r="D859" s="578" t="s">
        <v>2810</v>
      </c>
      <c r="E859" s="706">
        <v>160</v>
      </c>
      <c r="F859" s="706">
        <v>72</v>
      </c>
      <c r="G859" s="706">
        <v>0</v>
      </c>
      <c r="H859" s="706">
        <v>0</v>
      </c>
    </row>
    <row r="860" spans="1:8" s="707" customFormat="1" ht="30">
      <c r="A860" s="1450">
        <v>8</v>
      </c>
      <c r="B860" s="1452" t="s">
        <v>1621</v>
      </c>
      <c r="C860" s="578" t="s">
        <v>2811</v>
      </c>
      <c r="D860" s="578" t="s">
        <v>2812</v>
      </c>
      <c r="E860" s="706">
        <v>720</v>
      </c>
      <c r="F860" s="258">
        <v>400</v>
      </c>
      <c r="G860" s="258">
        <v>260</v>
      </c>
      <c r="H860" s="258">
        <v>96</v>
      </c>
    </row>
    <row r="861" spans="1:8" s="707" customFormat="1" ht="30">
      <c r="A861" s="1450"/>
      <c r="B861" s="1452"/>
      <c r="C861" s="578" t="s">
        <v>2812</v>
      </c>
      <c r="D861" s="578" t="s">
        <v>2813</v>
      </c>
      <c r="E861" s="706">
        <v>400</v>
      </c>
      <c r="F861" s="258">
        <v>280</v>
      </c>
      <c r="G861" s="258">
        <v>196</v>
      </c>
      <c r="H861" s="258">
        <v>96</v>
      </c>
    </row>
    <row r="862" spans="1:8" s="707" customFormat="1" ht="30">
      <c r="A862" s="1450"/>
      <c r="B862" s="1452"/>
      <c r="C862" s="578" t="s">
        <v>2813</v>
      </c>
      <c r="D862" s="578" t="s">
        <v>2814</v>
      </c>
      <c r="E862" s="706">
        <v>240</v>
      </c>
      <c r="F862" s="706">
        <v>96</v>
      </c>
      <c r="G862" s="706">
        <v>0</v>
      </c>
      <c r="H862" s="706">
        <v>0</v>
      </c>
    </row>
    <row r="863" spans="1:8" s="707" customFormat="1" ht="30">
      <c r="A863" s="1450">
        <v>9</v>
      </c>
      <c r="B863" s="1452" t="s">
        <v>1983</v>
      </c>
      <c r="C863" s="578" t="s">
        <v>2815</v>
      </c>
      <c r="D863" s="578" t="s">
        <v>2816</v>
      </c>
      <c r="E863" s="706">
        <v>720</v>
      </c>
      <c r="F863" s="706">
        <v>568</v>
      </c>
      <c r="G863" s="258">
        <v>300</v>
      </c>
      <c r="H863" s="258">
        <v>200</v>
      </c>
    </row>
    <row r="864" spans="1:8" s="707" customFormat="1" ht="30">
      <c r="A864" s="1450"/>
      <c r="B864" s="1452"/>
      <c r="C864" s="578" t="s">
        <v>2816</v>
      </c>
      <c r="D864" s="578" t="s">
        <v>2817</v>
      </c>
      <c r="E864" s="706">
        <v>400</v>
      </c>
      <c r="F864" s="706">
        <v>348</v>
      </c>
      <c r="G864" s="706">
        <v>292</v>
      </c>
      <c r="H864" s="706">
        <v>192</v>
      </c>
    </row>
    <row r="865" spans="1:8" s="707" customFormat="1" ht="30">
      <c r="A865" s="577">
        <v>10</v>
      </c>
      <c r="B865" s="578" t="s">
        <v>1591</v>
      </c>
      <c r="C865" s="578" t="s">
        <v>2818</v>
      </c>
      <c r="D865" s="578" t="s">
        <v>2819</v>
      </c>
      <c r="E865" s="706">
        <v>480</v>
      </c>
      <c r="F865" s="706">
        <v>408</v>
      </c>
      <c r="G865" s="706">
        <v>336</v>
      </c>
      <c r="H865" s="706">
        <v>268</v>
      </c>
    </row>
    <row r="866" spans="1:8" s="707" customFormat="1" ht="30">
      <c r="A866" s="1461">
        <v>11</v>
      </c>
      <c r="B866" s="1467" t="s">
        <v>6719</v>
      </c>
      <c r="C866" s="578" t="s">
        <v>2820</v>
      </c>
      <c r="D866" s="578" t="s">
        <v>2821</v>
      </c>
      <c r="E866" s="706">
        <v>960</v>
      </c>
      <c r="F866" s="706">
        <v>556</v>
      </c>
      <c r="G866" s="706">
        <v>296</v>
      </c>
      <c r="H866" s="706">
        <v>144</v>
      </c>
    </row>
    <row r="867" spans="1:8" s="707" customFormat="1" ht="30">
      <c r="A867" s="1462"/>
      <c r="B867" s="1468"/>
      <c r="C867" s="578" t="s">
        <v>2821</v>
      </c>
      <c r="D867" s="578" t="s">
        <v>2822</v>
      </c>
      <c r="E867" s="706">
        <v>720</v>
      </c>
      <c r="F867" s="706">
        <v>568</v>
      </c>
      <c r="G867" s="706">
        <v>400</v>
      </c>
      <c r="H867" s="706">
        <v>268</v>
      </c>
    </row>
    <row r="868" spans="1:8" s="707" customFormat="1" ht="30">
      <c r="A868" s="1462"/>
      <c r="B868" s="1468"/>
      <c r="C868" s="578" t="s">
        <v>2822</v>
      </c>
      <c r="D868" s="578" t="s">
        <v>2823</v>
      </c>
      <c r="E868" s="706">
        <v>480</v>
      </c>
      <c r="F868" s="706">
        <v>408</v>
      </c>
      <c r="G868" s="706">
        <v>336</v>
      </c>
      <c r="H868" s="706">
        <v>268</v>
      </c>
    </row>
    <row r="869" spans="1:8" s="707" customFormat="1" ht="15.75">
      <c r="A869" s="1463"/>
      <c r="B869" s="1469"/>
      <c r="C869" s="578" t="s">
        <v>2824</v>
      </c>
      <c r="D869" s="578"/>
      <c r="E869" s="706">
        <v>140</v>
      </c>
      <c r="F869" s="706">
        <v>64</v>
      </c>
      <c r="G869" s="706">
        <v>0</v>
      </c>
      <c r="H869" s="706">
        <v>0</v>
      </c>
    </row>
    <row r="870" spans="1:8" s="707" customFormat="1" ht="30">
      <c r="A870" s="577">
        <v>12</v>
      </c>
      <c r="B870" s="578" t="s">
        <v>1649</v>
      </c>
      <c r="C870" s="578" t="s">
        <v>2825</v>
      </c>
      <c r="D870" s="578" t="s">
        <v>2826</v>
      </c>
      <c r="E870" s="706">
        <v>720</v>
      </c>
      <c r="F870" s="706">
        <v>568</v>
      </c>
      <c r="G870" s="706">
        <v>400</v>
      </c>
      <c r="H870" s="706">
        <v>268</v>
      </c>
    </row>
    <row r="871" spans="1:8" s="707" customFormat="1" ht="30">
      <c r="A871" s="1450">
        <v>13</v>
      </c>
      <c r="B871" s="1452" t="s">
        <v>1648</v>
      </c>
      <c r="C871" s="578" t="s">
        <v>2827</v>
      </c>
      <c r="D871" s="578" t="s">
        <v>2828</v>
      </c>
      <c r="E871" s="706">
        <v>300</v>
      </c>
      <c r="F871" s="706">
        <v>120</v>
      </c>
      <c r="G871" s="706">
        <v>0</v>
      </c>
      <c r="H871" s="706">
        <v>0</v>
      </c>
    </row>
    <row r="872" spans="1:8" s="707" customFormat="1" ht="30">
      <c r="A872" s="1450"/>
      <c r="B872" s="1452"/>
      <c r="C872" s="578" t="s">
        <v>2828</v>
      </c>
      <c r="D872" s="578" t="s">
        <v>2829</v>
      </c>
      <c r="E872" s="706">
        <v>480</v>
      </c>
      <c r="F872" s="706">
        <v>408</v>
      </c>
      <c r="G872" s="706">
        <v>336</v>
      </c>
      <c r="H872" s="706">
        <v>268</v>
      </c>
    </row>
    <row r="873" spans="1:8" s="707" customFormat="1" ht="30">
      <c r="A873" s="1450"/>
      <c r="B873" s="1452"/>
      <c r="C873" s="578" t="s">
        <v>2829</v>
      </c>
      <c r="D873" s="578" t="s">
        <v>2830</v>
      </c>
      <c r="E873" s="706">
        <v>400</v>
      </c>
      <c r="F873" s="706">
        <v>348</v>
      </c>
      <c r="G873" s="706">
        <v>292</v>
      </c>
      <c r="H873" s="706">
        <v>192</v>
      </c>
    </row>
    <row r="874" spans="1:8" s="707" customFormat="1" ht="30">
      <c r="A874" s="1450"/>
      <c r="B874" s="1452"/>
      <c r="C874" s="578" t="s">
        <v>2830</v>
      </c>
      <c r="D874" s="578" t="s">
        <v>2831</v>
      </c>
      <c r="E874" s="706">
        <v>440</v>
      </c>
      <c r="F874" s="706">
        <v>380</v>
      </c>
      <c r="G874" s="706">
        <v>316</v>
      </c>
      <c r="H874" s="706">
        <v>200</v>
      </c>
    </row>
    <row r="875" spans="1:8" s="707" customFormat="1" ht="30">
      <c r="A875" s="1450">
        <v>14</v>
      </c>
      <c r="B875" s="1452" t="s">
        <v>2490</v>
      </c>
      <c r="C875" s="578" t="s">
        <v>2832</v>
      </c>
      <c r="D875" s="578" t="s">
        <v>2833</v>
      </c>
      <c r="E875" s="706">
        <v>960</v>
      </c>
      <c r="F875" s="706">
        <v>556</v>
      </c>
      <c r="G875" s="706">
        <v>296</v>
      </c>
      <c r="H875" s="706">
        <v>144</v>
      </c>
    </row>
    <row r="876" spans="1:8" s="707" customFormat="1" ht="30">
      <c r="A876" s="1450"/>
      <c r="B876" s="1452"/>
      <c r="C876" s="578" t="s">
        <v>2832</v>
      </c>
      <c r="D876" s="578" t="s">
        <v>2834</v>
      </c>
      <c r="E876" s="706">
        <v>600</v>
      </c>
      <c r="F876" s="706">
        <v>492</v>
      </c>
      <c r="G876" s="706">
        <v>384</v>
      </c>
      <c r="H876" s="706">
        <v>252</v>
      </c>
    </row>
    <row r="877" spans="1:8" s="707" customFormat="1" ht="30">
      <c r="A877" s="577">
        <v>15</v>
      </c>
      <c r="B877" s="578" t="s">
        <v>1729</v>
      </c>
      <c r="C877" s="578" t="s">
        <v>2835</v>
      </c>
      <c r="D877" s="578" t="s">
        <v>2836</v>
      </c>
      <c r="E877" s="706">
        <v>720</v>
      </c>
      <c r="F877" s="706">
        <v>568</v>
      </c>
      <c r="G877" s="706">
        <v>400</v>
      </c>
      <c r="H877" s="706">
        <v>268</v>
      </c>
    </row>
    <row r="878" spans="1:8" s="707" customFormat="1" ht="30">
      <c r="A878" s="1450">
        <v>16</v>
      </c>
      <c r="B878" s="1452" t="s">
        <v>6720</v>
      </c>
      <c r="C878" s="578" t="s">
        <v>2837</v>
      </c>
      <c r="D878" s="578" t="s">
        <v>2838</v>
      </c>
      <c r="E878" s="706">
        <v>960</v>
      </c>
      <c r="F878" s="706">
        <v>556</v>
      </c>
      <c r="G878" s="706">
        <v>296</v>
      </c>
      <c r="H878" s="706">
        <v>144</v>
      </c>
    </row>
    <row r="879" spans="1:8" s="707" customFormat="1" ht="30">
      <c r="A879" s="1450"/>
      <c r="B879" s="1452"/>
      <c r="C879" s="578" t="s">
        <v>2838</v>
      </c>
      <c r="D879" s="578" t="s">
        <v>2839</v>
      </c>
      <c r="E879" s="706">
        <v>840</v>
      </c>
      <c r="F879" s="706">
        <v>640</v>
      </c>
      <c r="G879" s="706">
        <v>460</v>
      </c>
      <c r="H879" s="706">
        <v>276</v>
      </c>
    </row>
    <row r="880" spans="1:8" s="707" customFormat="1" ht="30">
      <c r="A880" s="1450"/>
      <c r="B880" s="1452"/>
      <c r="C880" s="578" t="s">
        <v>2839</v>
      </c>
      <c r="D880" s="578" t="s">
        <v>881</v>
      </c>
      <c r="E880" s="706">
        <v>600</v>
      </c>
      <c r="F880" s="706">
        <v>492</v>
      </c>
      <c r="G880" s="706">
        <v>384</v>
      </c>
      <c r="H880" s="706">
        <v>252</v>
      </c>
    </row>
    <row r="881" spans="1:8" s="707" customFormat="1" ht="30">
      <c r="A881" s="1450"/>
      <c r="B881" s="1452"/>
      <c r="C881" s="578" t="s">
        <v>2840</v>
      </c>
      <c r="D881" s="578"/>
      <c r="E881" s="706">
        <v>140</v>
      </c>
      <c r="F881" s="706">
        <v>64</v>
      </c>
      <c r="G881" s="706">
        <v>0</v>
      </c>
      <c r="H881" s="706">
        <v>0</v>
      </c>
    </row>
    <row r="882" spans="1:8" s="707" customFormat="1" ht="30">
      <c r="A882" s="1461">
        <v>17</v>
      </c>
      <c r="B882" s="1477" t="s">
        <v>2157</v>
      </c>
      <c r="C882" s="578" t="s">
        <v>2841</v>
      </c>
      <c r="D882" s="578" t="s">
        <v>2842</v>
      </c>
      <c r="E882" s="706">
        <v>1920</v>
      </c>
      <c r="F882" s="706">
        <v>788</v>
      </c>
      <c r="G882" s="706">
        <v>280</v>
      </c>
      <c r="H882" s="706">
        <v>72</v>
      </c>
    </row>
    <row r="883" spans="1:8" s="707" customFormat="1" ht="30">
      <c r="A883" s="1463"/>
      <c r="B883" s="1478"/>
      <c r="C883" s="578" t="s">
        <v>2842</v>
      </c>
      <c r="D883" s="578" t="s">
        <v>2843</v>
      </c>
      <c r="E883" s="706">
        <v>960</v>
      </c>
      <c r="F883" s="706">
        <v>556</v>
      </c>
      <c r="G883" s="706">
        <v>296</v>
      </c>
      <c r="H883" s="706">
        <v>144</v>
      </c>
    </row>
    <row r="884" spans="1:8" s="707" customFormat="1" ht="30">
      <c r="A884" s="577">
        <v>19</v>
      </c>
      <c r="B884" s="578" t="s">
        <v>1315</v>
      </c>
      <c r="C884" s="578" t="s">
        <v>2844</v>
      </c>
      <c r="D884" s="578" t="s">
        <v>2845</v>
      </c>
      <c r="E884" s="706">
        <v>1920</v>
      </c>
      <c r="F884" s="706">
        <v>788</v>
      </c>
      <c r="G884" s="706">
        <v>280</v>
      </c>
      <c r="H884" s="706">
        <v>72</v>
      </c>
    </row>
    <row r="885" spans="1:8" s="707" customFormat="1" ht="30">
      <c r="A885" s="577">
        <v>20</v>
      </c>
      <c r="B885" s="578" t="s">
        <v>885</v>
      </c>
      <c r="C885" s="578" t="s">
        <v>2846</v>
      </c>
      <c r="D885" s="578" t="s">
        <v>2847</v>
      </c>
      <c r="E885" s="706">
        <v>400</v>
      </c>
      <c r="F885" s="706">
        <v>348</v>
      </c>
      <c r="G885" s="706">
        <v>292</v>
      </c>
      <c r="H885" s="706">
        <v>192</v>
      </c>
    </row>
    <row r="886" spans="1:8" s="707" customFormat="1" ht="45">
      <c r="A886" s="1461">
        <v>21</v>
      </c>
      <c r="B886" s="1467" t="s">
        <v>6721</v>
      </c>
      <c r="C886" s="578" t="s">
        <v>2848</v>
      </c>
      <c r="D886" s="578" t="s">
        <v>2849</v>
      </c>
      <c r="E886" s="706">
        <v>600</v>
      </c>
      <c r="F886" s="706">
        <v>492</v>
      </c>
      <c r="G886" s="706">
        <v>384</v>
      </c>
      <c r="H886" s="706">
        <v>252</v>
      </c>
    </row>
    <row r="887" spans="1:8" s="707" customFormat="1" ht="15.75">
      <c r="A887" s="1463"/>
      <c r="B887" s="1469"/>
      <c r="C887" s="578" t="s">
        <v>2850</v>
      </c>
      <c r="D887" s="578"/>
      <c r="E887" s="706">
        <v>96</v>
      </c>
      <c r="F887" s="706">
        <v>84</v>
      </c>
      <c r="G887" s="706">
        <v>68</v>
      </c>
      <c r="H887" s="706">
        <v>0</v>
      </c>
    </row>
    <row r="888" spans="1:8" s="707" customFormat="1" ht="30">
      <c r="A888" s="1450">
        <v>22</v>
      </c>
      <c r="B888" s="1452" t="s">
        <v>2068</v>
      </c>
      <c r="C888" s="578" t="s">
        <v>2851</v>
      </c>
      <c r="D888" s="578" t="s">
        <v>2852</v>
      </c>
      <c r="E888" s="706">
        <v>1920</v>
      </c>
      <c r="F888" s="706">
        <v>788</v>
      </c>
      <c r="G888" s="706">
        <v>280</v>
      </c>
      <c r="H888" s="706">
        <v>72</v>
      </c>
    </row>
    <row r="889" spans="1:8" s="707" customFormat="1" ht="30">
      <c r="A889" s="1450"/>
      <c r="B889" s="1452"/>
      <c r="C889" s="578" t="s">
        <v>2852</v>
      </c>
      <c r="D889" s="578" t="s">
        <v>2853</v>
      </c>
      <c r="E889" s="706">
        <v>1000</v>
      </c>
      <c r="F889" s="706">
        <v>560</v>
      </c>
      <c r="G889" s="706">
        <v>280</v>
      </c>
      <c r="H889" s="706">
        <v>128</v>
      </c>
    </row>
    <row r="890" spans="1:8" s="707" customFormat="1" ht="30">
      <c r="A890" s="1450"/>
      <c r="B890" s="1452"/>
      <c r="C890" s="578" t="s">
        <v>2853</v>
      </c>
      <c r="D890" s="578" t="s">
        <v>2854</v>
      </c>
      <c r="E890" s="706">
        <v>600</v>
      </c>
      <c r="F890" s="706">
        <v>492</v>
      </c>
      <c r="G890" s="706">
        <v>384</v>
      </c>
      <c r="H890" s="706">
        <v>252</v>
      </c>
    </row>
    <row r="891" spans="1:8" s="707" customFormat="1" ht="30">
      <c r="A891" s="1450"/>
      <c r="B891" s="1452"/>
      <c r="C891" s="578" t="s">
        <v>2854</v>
      </c>
      <c r="D891" s="578" t="s">
        <v>2855</v>
      </c>
      <c r="E891" s="706">
        <v>200</v>
      </c>
      <c r="F891" s="706">
        <v>80</v>
      </c>
      <c r="G891" s="706">
        <v>0</v>
      </c>
      <c r="H891" s="706">
        <v>0</v>
      </c>
    </row>
    <row r="892" spans="1:8" s="707" customFormat="1" ht="30">
      <c r="A892" s="1450">
        <v>23</v>
      </c>
      <c r="B892" s="1452" t="s">
        <v>1589</v>
      </c>
      <c r="C892" s="578" t="s">
        <v>2856</v>
      </c>
      <c r="D892" s="578" t="s">
        <v>2857</v>
      </c>
      <c r="E892" s="706">
        <v>480</v>
      </c>
      <c r="F892" s="706">
        <v>408</v>
      </c>
      <c r="G892" s="706">
        <v>336</v>
      </c>
      <c r="H892" s="706">
        <v>268</v>
      </c>
    </row>
    <row r="893" spans="1:8" s="707" customFormat="1" ht="30">
      <c r="A893" s="1450"/>
      <c r="B893" s="1452"/>
      <c r="C893" s="578" t="s">
        <v>2857</v>
      </c>
      <c r="D893" s="578" t="s">
        <v>888</v>
      </c>
      <c r="E893" s="706">
        <v>384</v>
      </c>
      <c r="F893" s="706">
        <v>336</v>
      </c>
      <c r="G893" s="706">
        <v>280</v>
      </c>
      <c r="H893" s="706">
        <v>192</v>
      </c>
    </row>
    <row r="894" spans="1:8" s="707" customFormat="1" ht="30">
      <c r="A894" s="577">
        <v>24</v>
      </c>
      <c r="B894" s="578" t="s">
        <v>1659</v>
      </c>
      <c r="C894" s="578" t="s">
        <v>2858</v>
      </c>
      <c r="D894" s="578" t="s">
        <v>2859</v>
      </c>
      <c r="E894" s="706">
        <v>384</v>
      </c>
      <c r="F894" s="706">
        <v>336</v>
      </c>
      <c r="G894" s="706">
        <v>280</v>
      </c>
      <c r="H894" s="706">
        <v>192</v>
      </c>
    </row>
    <row r="895" spans="1:8" s="707" customFormat="1" ht="30">
      <c r="A895" s="1450">
        <v>25</v>
      </c>
      <c r="B895" s="1452" t="s">
        <v>6722</v>
      </c>
      <c r="C895" s="578" t="s">
        <v>2860</v>
      </c>
      <c r="D895" s="578" t="s">
        <v>2861</v>
      </c>
      <c r="E895" s="706">
        <v>720</v>
      </c>
      <c r="F895" s="706">
        <v>568</v>
      </c>
      <c r="G895" s="706">
        <v>400</v>
      </c>
      <c r="H895" s="706">
        <v>268</v>
      </c>
    </row>
    <row r="896" spans="1:8" s="707" customFormat="1" ht="30">
      <c r="A896" s="1450"/>
      <c r="B896" s="1452"/>
      <c r="C896" s="578" t="s">
        <v>2861</v>
      </c>
      <c r="D896" s="578" t="s">
        <v>2862</v>
      </c>
      <c r="E896" s="706">
        <v>240</v>
      </c>
      <c r="F896" s="706">
        <v>96</v>
      </c>
      <c r="G896" s="706">
        <v>0</v>
      </c>
      <c r="H896" s="706">
        <v>0</v>
      </c>
    </row>
    <row r="897" spans="1:8" s="707" customFormat="1" ht="15.75">
      <c r="A897" s="1450"/>
      <c r="B897" s="1452"/>
      <c r="C897" s="1464" t="s">
        <v>2863</v>
      </c>
      <c r="D897" s="1465"/>
      <c r="E897" s="706">
        <v>144</v>
      </c>
      <c r="F897" s="706">
        <v>64</v>
      </c>
      <c r="G897" s="706">
        <v>0</v>
      </c>
      <c r="H897" s="706">
        <v>0</v>
      </c>
    </row>
    <row r="898" spans="1:8" s="707" customFormat="1" ht="30">
      <c r="A898" s="577">
        <v>26</v>
      </c>
      <c r="B898" s="578" t="s">
        <v>1718</v>
      </c>
      <c r="C898" s="578" t="s">
        <v>2864</v>
      </c>
      <c r="D898" s="578" t="s">
        <v>2865</v>
      </c>
      <c r="E898" s="706">
        <v>600</v>
      </c>
      <c r="F898" s="706">
        <v>492</v>
      </c>
      <c r="G898" s="706">
        <v>384</v>
      </c>
      <c r="H898" s="706">
        <v>252</v>
      </c>
    </row>
    <row r="899" spans="1:8" s="707" customFormat="1" ht="30">
      <c r="A899" s="1450">
        <v>27</v>
      </c>
      <c r="B899" s="1452" t="s">
        <v>1334</v>
      </c>
      <c r="C899" s="578" t="s">
        <v>2770</v>
      </c>
      <c r="D899" s="578" t="s">
        <v>2866</v>
      </c>
      <c r="E899" s="706">
        <v>720</v>
      </c>
      <c r="F899" s="706">
        <v>568</v>
      </c>
      <c r="G899" s="706">
        <v>400</v>
      </c>
      <c r="H899" s="706">
        <v>268</v>
      </c>
    </row>
    <row r="900" spans="1:8" s="707" customFormat="1" ht="30">
      <c r="A900" s="1450"/>
      <c r="B900" s="1452"/>
      <c r="C900" s="578" t="s">
        <v>2866</v>
      </c>
      <c r="D900" s="578" t="s">
        <v>2867</v>
      </c>
      <c r="E900" s="706">
        <v>480</v>
      </c>
      <c r="F900" s="706">
        <v>408</v>
      </c>
      <c r="G900" s="706">
        <v>336</v>
      </c>
      <c r="H900" s="706">
        <v>268</v>
      </c>
    </row>
    <row r="901" spans="1:8" s="707" customFormat="1" ht="45">
      <c r="A901" s="577">
        <v>28</v>
      </c>
      <c r="B901" s="578" t="s">
        <v>1398</v>
      </c>
      <c r="C901" s="578" t="s">
        <v>2868</v>
      </c>
      <c r="D901" s="578" t="s">
        <v>2869</v>
      </c>
      <c r="E901" s="706">
        <v>120</v>
      </c>
      <c r="F901" s="706">
        <v>104</v>
      </c>
      <c r="G901" s="706">
        <v>88</v>
      </c>
      <c r="H901" s="706">
        <v>0</v>
      </c>
    </row>
    <row r="902" spans="1:8" s="707" customFormat="1" ht="30">
      <c r="A902" s="577">
        <v>29</v>
      </c>
      <c r="B902" s="578" t="s">
        <v>860</v>
      </c>
      <c r="C902" s="578" t="s">
        <v>2870</v>
      </c>
      <c r="D902" s="578" t="s">
        <v>2871</v>
      </c>
      <c r="E902" s="706">
        <v>384</v>
      </c>
      <c r="F902" s="706">
        <v>336</v>
      </c>
      <c r="G902" s="706">
        <v>280</v>
      </c>
      <c r="H902" s="706">
        <v>192</v>
      </c>
    </row>
    <row r="903" spans="1:8" s="707" customFormat="1" ht="30">
      <c r="A903" s="1450">
        <v>30</v>
      </c>
      <c r="B903" s="1452" t="s">
        <v>2200</v>
      </c>
      <c r="C903" s="578" t="s">
        <v>2872</v>
      </c>
      <c r="D903" s="578" t="s">
        <v>2873</v>
      </c>
      <c r="E903" s="706">
        <v>720</v>
      </c>
      <c r="F903" s="706">
        <v>568</v>
      </c>
      <c r="G903" s="706">
        <v>400</v>
      </c>
      <c r="H903" s="706">
        <v>268</v>
      </c>
    </row>
    <row r="904" spans="1:8" s="707" customFormat="1" ht="30">
      <c r="A904" s="1450"/>
      <c r="B904" s="1452"/>
      <c r="C904" s="578" t="s">
        <v>2873</v>
      </c>
      <c r="D904" s="578" t="s">
        <v>2874</v>
      </c>
      <c r="E904" s="706">
        <v>400</v>
      </c>
      <c r="F904" s="706">
        <v>348</v>
      </c>
      <c r="G904" s="706">
        <v>292</v>
      </c>
      <c r="H904" s="706">
        <v>192</v>
      </c>
    </row>
    <row r="905" spans="1:8" s="707" customFormat="1" ht="30">
      <c r="A905" s="577">
        <v>31</v>
      </c>
      <c r="B905" s="578" t="s">
        <v>1623</v>
      </c>
      <c r="C905" s="578" t="s">
        <v>2875</v>
      </c>
      <c r="D905" s="578" t="s">
        <v>2876</v>
      </c>
      <c r="E905" s="706">
        <v>600</v>
      </c>
      <c r="F905" s="706">
        <v>492</v>
      </c>
      <c r="G905" s="706">
        <v>384</v>
      </c>
      <c r="H905" s="706">
        <v>252</v>
      </c>
    </row>
    <row r="906" spans="1:8" s="707" customFormat="1" ht="15.75">
      <c r="A906" s="577">
        <v>32</v>
      </c>
      <c r="B906" s="578" t="s">
        <v>1610</v>
      </c>
      <c r="C906" s="578" t="s">
        <v>2877</v>
      </c>
      <c r="D906" s="578" t="s">
        <v>2878</v>
      </c>
      <c r="E906" s="706">
        <v>400</v>
      </c>
      <c r="F906" s="706">
        <v>348</v>
      </c>
      <c r="G906" s="706">
        <v>292</v>
      </c>
      <c r="H906" s="706">
        <v>192</v>
      </c>
    </row>
    <row r="907" spans="1:8" s="707" customFormat="1" ht="30">
      <c r="A907" s="1450">
        <v>33</v>
      </c>
      <c r="B907" s="1452" t="s">
        <v>1815</v>
      </c>
      <c r="C907" s="578" t="s">
        <v>2879</v>
      </c>
      <c r="D907" s="578" t="s">
        <v>2880</v>
      </c>
      <c r="E907" s="706">
        <v>600</v>
      </c>
      <c r="F907" s="706">
        <v>492</v>
      </c>
      <c r="G907" s="706">
        <v>384</v>
      </c>
      <c r="H907" s="706">
        <v>252</v>
      </c>
    </row>
    <row r="908" spans="1:8" s="707" customFormat="1" ht="30">
      <c r="A908" s="1450"/>
      <c r="B908" s="1452"/>
      <c r="C908" s="578" t="s">
        <v>2881</v>
      </c>
      <c r="D908" s="578" t="s">
        <v>2882</v>
      </c>
      <c r="E908" s="706">
        <v>140</v>
      </c>
      <c r="F908" s="706">
        <v>64</v>
      </c>
      <c r="G908" s="706">
        <v>0</v>
      </c>
      <c r="H908" s="706">
        <v>0</v>
      </c>
    </row>
    <row r="909" spans="1:8" s="707" customFormat="1" ht="30">
      <c r="A909" s="577">
        <v>34</v>
      </c>
      <c r="B909" s="578" t="s">
        <v>2883</v>
      </c>
      <c r="C909" s="578" t="s">
        <v>2884</v>
      </c>
      <c r="D909" s="578" t="s">
        <v>2885</v>
      </c>
      <c r="E909" s="706">
        <v>240</v>
      </c>
      <c r="F909" s="706">
        <v>96</v>
      </c>
      <c r="G909" s="706">
        <v>0</v>
      </c>
      <c r="H909" s="706">
        <v>0</v>
      </c>
    </row>
    <row r="910" spans="1:8" s="707" customFormat="1" ht="45">
      <c r="A910" s="577">
        <v>35</v>
      </c>
      <c r="B910" s="578" t="s">
        <v>2886</v>
      </c>
      <c r="C910" s="578" t="s">
        <v>2887</v>
      </c>
      <c r="D910" s="578" t="s">
        <v>2888</v>
      </c>
      <c r="E910" s="706">
        <v>1440</v>
      </c>
      <c r="F910" s="706">
        <v>664</v>
      </c>
      <c r="G910" s="706">
        <v>272</v>
      </c>
      <c r="H910" s="706">
        <v>88</v>
      </c>
    </row>
    <row r="911" spans="1:8" s="707" customFormat="1" ht="45">
      <c r="A911" s="577">
        <v>36</v>
      </c>
      <c r="B911" s="578" t="s">
        <v>2886</v>
      </c>
      <c r="C911" s="578" t="s">
        <v>2889</v>
      </c>
      <c r="D911" s="578" t="s">
        <v>2890</v>
      </c>
      <c r="E911" s="706">
        <v>1680</v>
      </c>
      <c r="F911" s="706">
        <v>740</v>
      </c>
      <c r="G911" s="706">
        <v>288</v>
      </c>
      <c r="H911" s="706">
        <v>80</v>
      </c>
    </row>
    <row r="912" spans="1:8" s="707" customFormat="1" ht="30">
      <c r="A912" s="1450">
        <v>37</v>
      </c>
      <c r="B912" s="1452" t="s">
        <v>6723</v>
      </c>
      <c r="C912" s="578" t="s">
        <v>2891</v>
      </c>
      <c r="D912" s="578" t="s">
        <v>2892</v>
      </c>
      <c r="E912" s="706">
        <v>960</v>
      </c>
      <c r="F912" s="706">
        <v>556</v>
      </c>
      <c r="G912" s="706">
        <v>296</v>
      </c>
      <c r="H912" s="706">
        <v>144</v>
      </c>
    </row>
    <row r="913" spans="1:8" s="707" customFormat="1" ht="30">
      <c r="A913" s="1450"/>
      <c r="B913" s="1452"/>
      <c r="C913" s="578" t="s">
        <v>2818</v>
      </c>
      <c r="D913" s="578" t="s">
        <v>2893</v>
      </c>
      <c r="E913" s="706">
        <v>192</v>
      </c>
      <c r="F913" s="706">
        <v>88</v>
      </c>
      <c r="G913" s="706">
        <v>0</v>
      </c>
      <c r="H913" s="706">
        <v>0</v>
      </c>
    </row>
    <row r="914" spans="1:8" s="707" customFormat="1" ht="30">
      <c r="A914" s="1450"/>
      <c r="B914" s="1452"/>
      <c r="C914" s="578" t="s">
        <v>2894</v>
      </c>
      <c r="D914" s="578" t="s">
        <v>2895</v>
      </c>
      <c r="E914" s="706">
        <v>216</v>
      </c>
      <c r="F914" s="706">
        <v>88</v>
      </c>
      <c r="G914" s="706">
        <v>0</v>
      </c>
      <c r="H914" s="706">
        <v>0</v>
      </c>
    </row>
    <row r="915" spans="1:8" s="707" customFormat="1" ht="30">
      <c r="A915" s="1450"/>
      <c r="B915" s="1452"/>
      <c r="C915" s="578" t="s">
        <v>2885</v>
      </c>
      <c r="D915" s="578" t="s">
        <v>2896</v>
      </c>
      <c r="E915" s="706">
        <v>192</v>
      </c>
      <c r="F915" s="706">
        <v>88</v>
      </c>
      <c r="G915" s="706">
        <v>0</v>
      </c>
      <c r="H915" s="706">
        <v>0</v>
      </c>
    </row>
    <row r="916" spans="1:8" s="707" customFormat="1" ht="30">
      <c r="A916" s="1450"/>
      <c r="B916" s="1452"/>
      <c r="C916" s="578" t="s">
        <v>2897</v>
      </c>
      <c r="D916" s="578" t="s">
        <v>2898</v>
      </c>
      <c r="E916" s="706">
        <v>168</v>
      </c>
      <c r="F916" s="706">
        <v>76</v>
      </c>
      <c r="G916" s="706">
        <v>0</v>
      </c>
      <c r="H916" s="706">
        <v>0</v>
      </c>
    </row>
    <row r="917" spans="1:8" s="707" customFormat="1" ht="30">
      <c r="A917" s="1450"/>
      <c r="B917" s="1452"/>
      <c r="C917" s="578" t="s">
        <v>2899</v>
      </c>
      <c r="D917" s="578" t="s">
        <v>2794</v>
      </c>
      <c r="E917" s="706">
        <v>240</v>
      </c>
      <c r="F917" s="706">
        <v>96</v>
      </c>
      <c r="G917" s="706">
        <v>0</v>
      </c>
      <c r="H917" s="706">
        <v>0</v>
      </c>
    </row>
    <row r="918" spans="1:8" s="707" customFormat="1" ht="30">
      <c r="A918" s="1450"/>
      <c r="B918" s="1452"/>
      <c r="C918" s="578" t="s">
        <v>2900</v>
      </c>
      <c r="D918" s="578" t="s">
        <v>2794</v>
      </c>
      <c r="E918" s="706">
        <v>120</v>
      </c>
      <c r="F918" s="706">
        <v>104</v>
      </c>
      <c r="G918" s="706">
        <v>88</v>
      </c>
      <c r="H918" s="706">
        <v>0</v>
      </c>
    </row>
    <row r="919" spans="1:8" s="707" customFormat="1" ht="30">
      <c r="A919" s="1450"/>
      <c r="B919" s="1452"/>
      <c r="C919" s="578" t="s">
        <v>2901</v>
      </c>
      <c r="D919" s="578" t="s">
        <v>2902</v>
      </c>
      <c r="E919" s="706">
        <v>180</v>
      </c>
      <c r="F919" s="706">
        <v>80</v>
      </c>
      <c r="G919" s="706">
        <v>0</v>
      </c>
      <c r="H919" s="706">
        <v>0</v>
      </c>
    </row>
    <row r="920" spans="1:8" s="707" customFormat="1" ht="45">
      <c r="A920" s="1450"/>
      <c r="B920" s="1452"/>
      <c r="C920" s="578" t="s">
        <v>2903</v>
      </c>
      <c r="D920" s="578" t="s">
        <v>2904</v>
      </c>
      <c r="E920" s="706">
        <v>240</v>
      </c>
      <c r="F920" s="706">
        <v>96</v>
      </c>
      <c r="G920" s="706">
        <v>0</v>
      </c>
      <c r="H920" s="706">
        <v>0</v>
      </c>
    </row>
    <row r="921" spans="1:8" s="707" customFormat="1" ht="15.75">
      <c r="A921" s="1461">
        <v>38</v>
      </c>
      <c r="B921" s="1461" t="s">
        <v>6724</v>
      </c>
      <c r="C921" s="578" t="s">
        <v>2905</v>
      </c>
      <c r="D921" s="578" t="s">
        <v>2906</v>
      </c>
      <c r="E921" s="706">
        <v>120</v>
      </c>
      <c r="F921" s="706">
        <v>104</v>
      </c>
      <c r="G921" s="706">
        <v>88</v>
      </c>
      <c r="H921" s="706">
        <v>0</v>
      </c>
    </row>
    <row r="922" spans="1:8" s="707" customFormat="1" ht="15.75">
      <c r="A922" s="1462"/>
      <c r="B922" s="1462"/>
      <c r="C922" s="578" t="s">
        <v>2907</v>
      </c>
      <c r="D922" s="578" t="s">
        <v>2908</v>
      </c>
      <c r="E922" s="706">
        <v>100</v>
      </c>
      <c r="F922" s="706">
        <v>88</v>
      </c>
      <c r="G922" s="706">
        <v>72</v>
      </c>
      <c r="H922" s="706">
        <v>0</v>
      </c>
    </row>
    <row r="923" spans="1:8" s="707" customFormat="1" ht="30">
      <c r="A923" s="1462"/>
      <c r="B923" s="1462"/>
      <c r="C923" s="578" t="s">
        <v>2909</v>
      </c>
      <c r="D923" s="578" t="s">
        <v>2910</v>
      </c>
      <c r="E923" s="706">
        <v>100</v>
      </c>
      <c r="F923" s="706">
        <v>88</v>
      </c>
      <c r="G923" s="706">
        <v>72</v>
      </c>
      <c r="H923" s="706">
        <v>0</v>
      </c>
    </row>
    <row r="924" spans="1:8" s="707" customFormat="1" ht="30">
      <c r="A924" s="1462"/>
      <c r="B924" s="1462"/>
      <c r="C924" s="578" t="s">
        <v>2910</v>
      </c>
      <c r="D924" s="578" t="s">
        <v>2911</v>
      </c>
      <c r="E924" s="706">
        <v>120</v>
      </c>
      <c r="F924" s="706">
        <v>104</v>
      </c>
      <c r="G924" s="706">
        <v>88</v>
      </c>
      <c r="H924" s="706">
        <v>0</v>
      </c>
    </row>
    <row r="925" spans="1:8" s="707" customFormat="1" ht="30">
      <c r="A925" s="1462"/>
      <c r="B925" s="1462"/>
      <c r="C925" s="578" t="s">
        <v>2912</v>
      </c>
      <c r="D925" s="578" t="s">
        <v>2913</v>
      </c>
      <c r="E925" s="706">
        <v>100</v>
      </c>
      <c r="F925" s="706">
        <v>88</v>
      </c>
      <c r="G925" s="706">
        <v>72</v>
      </c>
      <c r="H925" s="706">
        <v>0</v>
      </c>
    </row>
    <row r="926" spans="1:8" s="707" customFormat="1" ht="15.75">
      <c r="A926" s="1462"/>
      <c r="B926" s="1462"/>
      <c r="C926" s="1449" t="s">
        <v>2914</v>
      </c>
      <c r="D926" s="1449"/>
      <c r="E926" s="706">
        <v>60</v>
      </c>
      <c r="F926" s="706">
        <v>0</v>
      </c>
      <c r="G926" s="706">
        <v>0</v>
      </c>
      <c r="H926" s="706">
        <v>0</v>
      </c>
    </row>
    <row r="927" spans="1:8" s="707" customFormat="1" ht="15.75">
      <c r="A927" s="1462"/>
      <c r="B927" s="1462"/>
      <c r="C927" s="578" t="s">
        <v>2763</v>
      </c>
      <c r="D927" s="578" t="s">
        <v>2915</v>
      </c>
      <c r="E927" s="706">
        <v>152</v>
      </c>
      <c r="F927" s="706">
        <v>68</v>
      </c>
      <c r="G927" s="706">
        <v>0</v>
      </c>
      <c r="H927" s="706">
        <v>0</v>
      </c>
    </row>
    <row r="928" spans="1:8" s="707" customFormat="1" ht="15.75">
      <c r="A928" s="1462"/>
      <c r="B928" s="1462"/>
      <c r="C928" s="578" t="s">
        <v>2915</v>
      </c>
      <c r="D928" s="578" t="s">
        <v>2916</v>
      </c>
      <c r="E928" s="706">
        <v>128</v>
      </c>
      <c r="F928" s="706">
        <v>112</v>
      </c>
      <c r="G928" s="706">
        <v>92</v>
      </c>
      <c r="H928" s="706">
        <v>0</v>
      </c>
    </row>
    <row r="929" spans="1:8" s="707" customFormat="1" ht="30">
      <c r="A929" s="1462"/>
      <c r="B929" s="1462"/>
      <c r="C929" s="578" t="s">
        <v>2764</v>
      </c>
      <c r="D929" s="578" t="s">
        <v>2917</v>
      </c>
      <c r="E929" s="706">
        <v>80</v>
      </c>
      <c r="F929" s="706">
        <v>68</v>
      </c>
      <c r="G929" s="706">
        <v>56</v>
      </c>
      <c r="H929" s="706">
        <v>0</v>
      </c>
    </row>
    <row r="930" spans="1:8" s="707" customFormat="1" ht="30">
      <c r="A930" s="1462"/>
      <c r="B930" s="1462"/>
      <c r="C930" s="578" t="s">
        <v>2764</v>
      </c>
      <c r="D930" s="578" t="s">
        <v>2918</v>
      </c>
      <c r="E930" s="706">
        <v>80</v>
      </c>
      <c r="F930" s="706">
        <v>68</v>
      </c>
      <c r="G930" s="706">
        <v>56</v>
      </c>
      <c r="H930" s="706">
        <v>0</v>
      </c>
    </row>
    <row r="931" spans="1:8" s="707" customFormat="1" ht="30">
      <c r="A931" s="1462"/>
      <c r="B931" s="1462"/>
      <c r="C931" s="578" t="s">
        <v>2919</v>
      </c>
      <c r="D931" s="578" t="s">
        <v>2920</v>
      </c>
      <c r="E931" s="706">
        <v>80</v>
      </c>
      <c r="F931" s="706">
        <v>68</v>
      </c>
      <c r="G931" s="706">
        <v>56</v>
      </c>
      <c r="H931" s="706">
        <v>0</v>
      </c>
    </row>
    <row r="932" spans="1:8" s="707" customFormat="1" ht="30">
      <c r="A932" s="1462"/>
      <c r="B932" s="1462"/>
      <c r="C932" s="578" t="s">
        <v>2921</v>
      </c>
      <c r="D932" s="578" t="s">
        <v>2922</v>
      </c>
      <c r="E932" s="706">
        <v>80</v>
      </c>
      <c r="F932" s="706">
        <v>68</v>
      </c>
      <c r="G932" s="706">
        <v>56</v>
      </c>
      <c r="H932" s="706">
        <v>0</v>
      </c>
    </row>
    <row r="933" spans="1:8" s="707" customFormat="1" ht="30">
      <c r="A933" s="1462"/>
      <c r="B933" s="1462"/>
      <c r="C933" s="578" t="s">
        <v>2923</v>
      </c>
      <c r="D933" s="578" t="s">
        <v>2802</v>
      </c>
      <c r="E933" s="706">
        <v>80</v>
      </c>
      <c r="F933" s="706">
        <v>68</v>
      </c>
      <c r="G933" s="706">
        <v>56</v>
      </c>
      <c r="H933" s="706">
        <v>0</v>
      </c>
    </row>
    <row r="934" spans="1:8" s="707" customFormat="1" ht="15.75">
      <c r="A934" s="1462"/>
      <c r="B934" s="1462"/>
      <c r="C934" s="578" t="s">
        <v>2924</v>
      </c>
      <c r="D934" s="578" t="s">
        <v>2925</v>
      </c>
      <c r="E934" s="706">
        <v>76</v>
      </c>
      <c r="F934" s="706">
        <v>68</v>
      </c>
      <c r="G934" s="706">
        <v>56</v>
      </c>
      <c r="H934" s="706">
        <v>52</v>
      </c>
    </row>
    <row r="935" spans="1:8" s="707" customFormat="1" ht="30">
      <c r="A935" s="1462"/>
      <c r="B935" s="1462"/>
      <c r="C935" s="578" t="s">
        <v>2926</v>
      </c>
      <c r="D935" s="578" t="s">
        <v>2731</v>
      </c>
      <c r="E935" s="706">
        <v>68</v>
      </c>
      <c r="F935" s="706">
        <v>60</v>
      </c>
      <c r="G935" s="706">
        <v>48</v>
      </c>
      <c r="H935" s="706">
        <v>0</v>
      </c>
    </row>
    <row r="936" spans="1:8" s="707" customFormat="1" ht="30">
      <c r="A936" s="1462"/>
      <c r="B936" s="1462"/>
      <c r="C936" s="578" t="s">
        <v>2927</v>
      </c>
      <c r="D936" s="578" t="s">
        <v>2928</v>
      </c>
      <c r="E936" s="706">
        <v>68</v>
      </c>
      <c r="F936" s="706">
        <v>60</v>
      </c>
      <c r="G936" s="706">
        <v>48</v>
      </c>
      <c r="H936" s="706">
        <v>0</v>
      </c>
    </row>
    <row r="937" spans="1:8" s="707" customFormat="1" ht="30">
      <c r="A937" s="1462"/>
      <c r="B937" s="1462"/>
      <c r="C937" s="578" t="s">
        <v>2929</v>
      </c>
      <c r="D937" s="578" t="s">
        <v>2930</v>
      </c>
      <c r="E937" s="706">
        <v>80</v>
      </c>
      <c r="F937" s="706">
        <v>68</v>
      </c>
      <c r="G937" s="706">
        <v>56</v>
      </c>
      <c r="H937" s="706">
        <v>0</v>
      </c>
    </row>
    <row r="938" spans="1:8" s="707" customFormat="1" ht="30">
      <c r="A938" s="1462"/>
      <c r="B938" s="1462"/>
      <c r="C938" s="578" t="s">
        <v>2931</v>
      </c>
      <c r="D938" s="578" t="s">
        <v>2932</v>
      </c>
      <c r="E938" s="706">
        <v>68</v>
      </c>
      <c r="F938" s="706">
        <v>60</v>
      </c>
      <c r="G938" s="706">
        <v>48</v>
      </c>
      <c r="H938" s="706">
        <v>0</v>
      </c>
    </row>
    <row r="939" spans="1:8" s="707" customFormat="1" ht="15.75">
      <c r="A939" s="1462"/>
      <c r="B939" s="1462"/>
      <c r="C939" s="578" t="s">
        <v>2932</v>
      </c>
      <c r="D939" s="578" t="s">
        <v>881</v>
      </c>
      <c r="E939" s="706">
        <v>60</v>
      </c>
      <c r="F939" s="706">
        <v>0</v>
      </c>
      <c r="G939" s="706">
        <v>0</v>
      </c>
      <c r="H939" s="706">
        <v>0</v>
      </c>
    </row>
    <row r="940" spans="1:8" s="707" customFormat="1" ht="45">
      <c r="A940" s="1462"/>
      <c r="B940" s="1462"/>
      <c r="C940" s="578" t="s">
        <v>2933</v>
      </c>
      <c r="D940" s="578" t="s">
        <v>2934</v>
      </c>
      <c r="E940" s="706">
        <v>88</v>
      </c>
      <c r="F940" s="706">
        <v>76</v>
      </c>
      <c r="G940" s="706">
        <v>64</v>
      </c>
      <c r="H940" s="706">
        <v>0</v>
      </c>
    </row>
    <row r="941" spans="1:8" s="707" customFormat="1" ht="30">
      <c r="A941" s="1463"/>
      <c r="B941" s="1463"/>
      <c r="C941" s="578" t="s">
        <v>2935</v>
      </c>
      <c r="D941" s="578" t="s">
        <v>2936</v>
      </c>
      <c r="E941" s="706">
        <v>72</v>
      </c>
      <c r="F941" s="706">
        <v>64</v>
      </c>
      <c r="G941" s="706">
        <v>52</v>
      </c>
      <c r="H941" s="706">
        <v>48</v>
      </c>
    </row>
    <row r="942" spans="1:8" s="707" customFormat="1" ht="15.75">
      <c r="A942" s="263">
        <v>39</v>
      </c>
      <c r="B942" s="1449" t="s">
        <v>2937</v>
      </c>
      <c r="C942" s="1449"/>
      <c r="D942" s="708"/>
      <c r="E942" s="706">
        <v>96</v>
      </c>
      <c r="F942" s="706">
        <v>84</v>
      </c>
      <c r="G942" s="706">
        <v>68</v>
      </c>
      <c r="H942" s="706">
        <v>60</v>
      </c>
    </row>
    <row r="943" spans="1:8" s="707" customFormat="1" ht="15.75">
      <c r="A943" s="263">
        <v>40</v>
      </c>
      <c r="B943" s="1449" t="s">
        <v>2938</v>
      </c>
      <c r="C943" s="1449"/>
      <c r="D943" s="708"/>
      <c r="E943" s="706">
        <v>60</v>
      </c>
      <c r="F943" s="706">
        <v>0</v>
      </c>
      <c r="G943" s="706">
        <v>0</v>
      </c>
      <c r="H943" s="706">
        <v>0</v>
      </c>
    </row>
    <row r="944" spans="1:8" s="707" customFormat="1" ht="15.75">
      <c r="A944" s="263">
        <v>41</v>
      </c>
      <c r="B944" s="1449" t="s">
        <v>2939</v>
      </c>
      <c r="C944" s="1449"/>
      <c r="D944" s="708"/>
      <c r="E944" s="706">
        <v>60</v>
      </c>
      <c r="F944" s="706">
        <v>0</v>
      </c>
      <c r="G944" s="706">
        <v>0</v>
      </c>
      <c r="H944" s="706">
        <v>0</v>
      </c>
    </row>
    <row r="945" spans="1:8" s="707" customFormat="1" ht="15.75">
      <c r="A945" s="263">
        <v>42</v>
      </c>
      <c r="B945" s="1449" t="s">
        <v>2940</v>
      </c>
      <c r="C945" s="1449"/>
      <c r="D945" s="708"/>
      <c r="E945" s="706">
        <v>60</v>
      </c>
      <c r="F945" s="706">
        <v>0</v>
      </c>
      <c r="G945" s="706">
        <v>0</v>
      </c>
      <c r="H945" s="706">
        <v>0</v>
      </c>
    </row>
    <row r="946" spans="1:8" s="707" customFormat="1" ht="15.75">
      <c r="A946" s="709">
        <v>43</v>
      </c>
      <c r="B946" s="1466" t="s">
        <v>6725</v>
      </c>
      <c r="C946" s="1466"/>
      <c r="D946" s="708"/>
      <c r="E946" s="264">
        <v>60</v>
      </c>
      <c r="F946" s="706">
        <v>0</v>
      </c>
      <c r="G946" s="706">
        <v>0</v>
      </c>
      <c r="H946" s="706">
        <v>0</v>
      </c>
    </row>
    <row r="947" spans="1:8" s="707" customFormat="1" ht="78" customHeight="1">
      <c r="A947" s="263">
        <v>44</v>
      </c>
      <c r="B947" s="1449" t="s">
        <v>6726</v>
      </c>
      <c r="C947" s="1449"/>
      <c r="D947" s="1449"/>
      <c r="E947" s="264">
        <v>48</v>
      </c>
      <c r="F947" s="706">
        <v>0</v>
      </c>
      <c r="G947" s="706">
        <v>0</v>
      </c>
      <c r="H947" s="706">
        <v>0</v>
      </c>
    </row>
    <row r="948" spans="1:8" s="313" customFormat="1" ht="15.75">
      <c r="A948" s="250">
        <v>20</v>
      </c>
      <c r="B948" s="250" t="s">
        <v>2277</v>
      </c>
      <c r="C948" s="250"/>
      <c r="D948" s="250"/>
      <c r="E948" s="265">
        <v>0</v>
      </c>
      <c r="F948" s="265">
        <v>0</v>
      </c>
      <c r="G948" s="265">
        <v>0</v>
      </c>
      <c r="H948" s="265">
        <v>0</v>
      </c>
    </row>
    <row r="949" spans="1:8" s="314" customFormat="1" ht="15.75">
      <c r="A949" s="1450">
        <v>1</v>
      </c>
      <c r="B949" s="1450" t="s">
        <v>2941</v>
      </c>
      <c r="C949" s="252" t="s">
        <v>2788</v>
      </c>
      <c r="D949" s="252" t="s">
        <v>2942</v>
      </c>
      <c r="E949" s="266">
        <v>184</v>
      </c>
      <c r="F949" s="267">
        <v>60</v>
      </c>
      <c r="G949" s="267">
        <v>40</v>
      </c>
      <c r="H949" s="267">
        <v>0</v>
      </c>
    </row>
    <row r="950" spans="1:8" s="314" customFormat="1" ht="30">
      <c r="A950" s="1450"/>
      <c r="B950" s="1450"/>
      <c r="C950" s="252" t="s">
        <v>2942</v>
      </c>
      <c r="D950" s="252" t="s">
        <v>2943</v>
      </c>
      <c r="E950" s="266">
        <v>288</v>
      </c>
      <c r="F950" s="267">
        <v>80</v>
      </c>
      <c r="G950" s="267">
        <v>40</v>
      </c>
      <c r="H950" s="267">
        <v>0</v>
      </c>
    </row>
    <row r="951" spans="1:8" s="314" customFormat="1" ht="30">
      <c r="A951" s="1450"/>
      <c r="B951" s="1450"/>
      <c r="C951" s="252" t="s">
        <v>2943</v>
      </c>
      <c r="D951" s="252" t="s">
        <v>2944</v>
      </c>
      <c r="E951" s="266">
        <v>240</v>
      </c>
      <c r="F951" s="267">
        <v>64</v>
      </c>
      <c r="G951" s="267">
        <v>40</v>
      </c>
      <c r="H951" s="267">
        <v>0</v>
      </c>
    </row>
    <row r="952" spans="1:8" s="314" customFormat="1" ht="30">
      <c r="A952" s="1450"/>
      <c r="B952" s="1450"/>
      <c r="C952" s="252" t="s">
        <v>2944</v>
      </c>
      <c r="D952" s="252" t="s">
        <v>2945</v>
      </c>
      <c r="E952" s="266">
        <v>400</v>
      </c>
      <c r="F952" s="267">
        <v>108</v>
      </c>
      <c r="G952" s="267">
        <v>48</v>
      </c>
      <c r="H952" s="267">
        <v>0</v>
      </c>
    </row>
    <row r="953" spans="1:8" s="314" customFormat="1" ht="15.75">
      <c r="A953" s="1450"/>
      <c r="B953" s="1450"/>
      <c r="C953" s="252" t="s">
        <v>2945</v>
      </c>
      <c r="D953" s="252" t="s">
        <v>2946</v>
      </c>
      <c r="E953" s="266">
        <v>720</v>
      </c>
      <c r="F953" s="267">
        <v>0</v>
      </c>
      <c r="G953" s="267">
        <v>0</v>
      </c>
      <c r="H953" s="267">
        <v>0</v>
      </c>
    </row>
    <row r="954" spans="1:8" s="314" customFormat="1" ht="30">
      <c r="A954" s="1450">
        <v>2</v>
      </c>
      <c r="B954" s="1450" t="s">
        <v>2947</v>
      </c>
      <c r="C954" s="252" t="s">
        <v>2946</v>
      </c>
      <c r="D954" s="252" t="s">
        <v>2948</v>
      </c>
      <c r="E954" s="266">
        <v>640</v>
      </c>
      <c r="F954" s="267">
        <v>0</v>
      </c>
      <c r="G954" s="267">
        <v>0</v>
      </c>
      <c r="H954" s="267">
        <v>0</v>
      </c>
    </row>
    <row r="955" spans="1:8" s="314" customFormat="1" ht="30">
      <c r="A955" s="1450"/>
      <c r="B955" s="1450"/>
      <c r="C955" s="252" t="s">
        <v>2949</v>
      </c>
      <c r="D955" s="252" t="s">
        <v>2950</v>
      </c>
      <c r="E955" s="266">
        <v>120</v>
      </c>
      <c r="F955" s="267">
        <v>52</v>
      </c>
      <c r="G955" s="267">
        <v>40</v>
      </c>
      <c r="H955" s="267">
        <v>0</v>
      </c>
    </row>
    <row r="956" spans="1:8" s="314" customFormat="1" ht="45">
      <c r="A956" s="1450"/>
      <c r="B956" s="1450"/>
      <c r="C956" s="252" t="s">
        <v>2950</v>
      </c>
      <c r="D956" s="252" t="s">
        <v>2951</v>
      </c>
      <c r="E956" s="266">
        <v>120</v>
      </c>
      <c r="F956" s="267">
        <v>52</v>
      </c>
      <c r="G956" s="267">
        <v>40</v>
      </c>
      <c r="H956" s="267">
        <v>0</v>
      </c>
    </row>
    <row r="957" spans="1:8" s="314" customFormat="1" ht="30">
      <c r="A957" s="1450"/>
      <c r="B957" s="1450"/>
      <c r="C957" s="252" t="s">
        <v>2951</v>
      </c>
      <c r="D957" s="252" t="s">
        <v>2952</v>
      </c>
      <c r="E957" s="266">
        <v>80</v>
      </c>
      <c r="F957" s="267">
        <v>40</v>
      </c>
      <c r="G957" s="267">
        <v>0</v>
      </c>
      <c r="H957" s="267">
        <v>0</v>
      </c>
    </row>
    <row r="958" spans="1:8" s="314" customFormat="1" ht="30">
      <c r="A958" s="1450"/>
      <c r="B958" s="1450"/>
      <c r="C958" s="252" t="s">
        <v>2952</v>
      </c>
      <c r="D958" s="252" t="s">
        <v>2953</v>
      </c>
      <c r="E958" s="266">
        <v>80</v>
      </c>
      <c r="F958" s="267">
        <v>40</v>
      </c>
      <c r="G958" s="267">
        <v>0</v>
      </c>
      <c r="H958" s="267">
        <v>0</v>
      </c>
    </row>
    <row r="959" spans="1:8" s="314" customFormat="1" ht="30">
      <c r="A959" s="1450"/>
      <c r="B959" s="1450"/>
      <c r="C959" s="252" t="s">
        <v>2953</v>
      </c>
      <c r="D959" s="252" t="s">
        <v>2954</v>
      </c>
      <c r="E959" s="266">
        <v>64</v>
      </c>
      <c r="F959" s="267">
        <v>40</v>
      </c>
      <c r="G959" s="267">
        <v>0</v>
      </c>
      <c r="H959" s="267">
        <v>0</v>
      </c>
    </row>
    <row r="960" spans="1:8" s="314" customFormat="1" ht="30">
      <c r="A960" s="1450"/>
      <c r="B960" s="1450"/>
      <c r="C960" s="252" t="s">
        <v>2955</v>
      </c>
      <c r="D960" s="252" t="s">
        <v>2956</v>
      </c>
      <c r="E960" s="266">
        <v>120</v>
      </c>
      <c r="F960" s="267">
        <v>52</v>
      </c>
      <c r="G960" s="267">
        <v>40</v>
      </c>
      <c r="H960" s="267">
        <v>0</v>
      </c>
    </row>
    <row r="961" spans="1:8" s="314" customFormat="1" ht="30">
      <c r="A961" s="1450"/>
      <c r="B961" s="1450"/>
      <c r="C961" s="252" t="s">
        <v>2957</v>
      </c>
      <c r="D961" s="252" t="s">
        <v>2958</v>
      </c>
      <c r="E961" s="266">
        <v>100</v>
      </c>
      <c r="F961" s="267">
        <v>44</v>
      </c>
      <c r="G961" s="267">
        <v>40</v>
      </c>
      <c r="H961" s="267">
        <v>0</v>
      </c>
    </row>
    <row r="962" spans="1:8" s="314" customFormat="1" ht="30">
      <c r="A962" s="1450"/>
      <c r="B962" s="1450"/>
      <c r="C962" s="252" t="s">
        <v>2958</v>
      </c>
      <c r="D962" s="252" t="s">
        <v>2959</v>
      </c>
      <c r="E962" s="266">
        <v>60</v>
      </c>
      <c r="F962" s="267">
        <v>40</v>
      </c>
      <c r="G962" s="267">
        <v>0</v>
      </c>
      <c r="H962" s="267">
        <v>0</v>
      </c>
    </row>
    <row r="963" spans="1:8" s="314" customFormat="1" ht="45">
      <c r="A963" s="1450"/>
      <c r="B963" s="1450"/>
      <c r="C963" s="252" t="s">
        <v>2959</v>
      </c>
      <c r="D963" s="252" t="s">
        <v>2960</v>
      </c>
      <c r="E963" s="266">
        <v>48</v>
      </c>
      <c r="F963" s="267">
        <v>40</v>
      </c>
      <c r="G963" s="267">
        <v>0</v>
      </c>
      <c r="H963" s="267">
        <v>0</v>
      </c>
    </row>
    <row r="964" spans="1:8" s="314" customFormat="1" ht="15.75">
      <c r="A964" s="1450">
        <v>3</v>
      </c>
      <c r="B964" s="1450" t="s">
        <v>2961</v>
      </c>
      <c r="C964" s="252" t="s">
        <v>2946</v>
      </c>
      <c r="D964" s="252" t="s">
        <v>2962</v>
      </c>
      <c r="E964" s="266">
        <v>720</v>
      </c>
      <c r="F964" s="267">
        <v>0</v>
      </c>
      <c r="G964" s="267">
        <v>0</v>
      </c>
      <c r="H964" s="267">
        <v>0</v>
      </c>
    </row>
    <row r="965" spans="1:8" s="314" customFormat="1" ht="45">
      <c r="A965" s="1450"/>
      <c r="B965" s="1450"/>
      <c r="C965" s="252" t="s">
        <v>2962</v>
      </c>
      <c r="D965" s="252" t="s">
        <v>2963</v>
      </c>
      <c r="E965" s="266">
        <v>100</v>
      </c>
      <c r="F965" s="267">
        <v>44</v>
      </c>
      <c r="G965" s="267">
        <v>40</v>
      </c>
      <c r="H965" s="267">
        <v>0</v>
      </c>
    </row>
    <row r="966" spans="1:8" s="314" customFormat="1" ht="45">
      <c r="A966" s="1450"/>
      <c r="B966" s="1450"/>
      <c r="C966" s="252" t="s">
        <v>2963</v>
      </c>
      <c r="D966" s="252" t="s">
        <v>2964</v>
      </c>
      <c r="E966" s="266">
        <v>260</v>
      </c>
      <c r="F966" s="267">
        <v>80</v>
      </c>
      <c r="G966" s="267">
        <v>48</v>
      </c>
      <c r="H966" s="267">
        <v>0</v>
      </c>
    </row>
    <row r="967" spans="1:8" s="314" customFormat="1" ht="45">
      <c r="A967" s="1450"/>
      <c r="B967" s="1450"/>
      <c r="C967" s="252" t="s">
        <v>2964</v>
      </c>
      <c r="D967" s="252" t="s">
        <v>2965</v>
      </c>
      <c r="E967" s="264">
        <v>132</v>
      </c>
      <c r="F967" s="267">
        <v>56</v>
      </c>
      <c r="G967" s="267">
        <v>44</v>
      </c>
      <c r="H967" s="267">
        <v>0</v>
      </c>
    </row>
    <row r="968" spans="1:8" s="314" customFormat="1" ht="30">
      <c r="A968" s="1450"/>
      <c r="B968" s="1450"/>
      <c r="C968" s="252" t="s">
        <v>2965</v>
      </c>
      <c r="D968" s="252" t="s">
        <v>2966</v>
      </c>
      <c r="E968" s="266">
        <v>180</v>
      </c>
      <c r="F968" s="267">
        <v>60</v>
      </c>
      <c r="G968" s="267">
        <v>40</v>
      </c>
      <c r="H968" s="267">
        <v>0</v>
      </c>
    </row>
    <row r="969" spans="1:8" s="314" customFormat="1" ht="30">
      <c r="A969" s="1450"/>
      <c r="B969" s="1450"/>
      <c r="C969" s="252" t="s">
        <v>2966</v>
      </c>
      <c r="D969" s="252" t="s">
        <v>2967</v>
      </c>
      <c r="E969" s="266">
        <v>100</v>
      </c>
      <c r="F969" s="267">
        <v>44</v>
      </c>
      <c r="G969" s="267">
        <v>40</v>
      </c>
      <c r="H969" s="267">
        <v>0</v>
      </c>
    </row>
    <row r="970" spans="1:8" s="314" customFormat="1" ht="45">
      <c r="A970" s="1450">
        <v>4</v>
      </c>
      <c r="B970" s="1450" t="s">
        <v>2968</v>
      </c>
      <c r="C970" s="252" t="s">
        <v>2969</v>
      </c>
      <c r="D970" s="252" t="s">
        <v>2970</v>
      </c>
      <c r="E970" s="266">
        <v>80</v>
      </c>
      <c r="F970" s="267">
        <v>40</v>
      </c>
      <c r="G970" s="267">
        <v>0</v>
      </c>
      <c r="H970" s="267">
        <v>0</v>
      </c>
    </row>
    <row r="971" spans="1:8" s="314" customFormat="1" ht="30">
      <c r="A971" s="1450"/>
      <c r="B971" s="1450"/>
      <c r="C971" s="252" t="s">
        <v>2970</v>
      </c>
      <c r="D971" s="252" t="s">
        <v>2971</v>
      </c>
      <c r="E971" s="266">
        <v>80</v>
      </c>
      <c r="F971" s="267">
        <v>40</v>
      </c>
      <c r="G971" s="267">
        <v>0</v>
      </c>
      <c r="H971" s="267">
        <v>0</v>
      </c>
    </row>
    <row r="972" spans="1:8" s="314" customFormat="1" ht="30">
      <c r="A972" s="1450"/>
      <c r="B972" s="1450"/>
      <c r="C972" s="252" t="s">
        <v>2971</v>
      </c>
      <c r="D972" s="252" t="s">
        <v>2972</v>
      </c>
      <c r="E972" s="266">
        <v>52</v>
      </c>
      <c r="F972" s="267">
        <v>40</v>
      </c>
      <c r="G972" s="267">
        <v>0</v>
      </c>
      <c r="H972" s="267">
        <v>0</v>
      </c>
    </row>
    <row r="973" spans="1:8" s="314" customFormat="1" ht="15.75">
      <c r="A973" s="1450"/>
      <c r="B973" s="1450"/>
      <c r="C973" s="252" t="s">
        <v>2972</v>
      </c>
      <c r="D973" s="252" t="s">
        <v>2973</v>
      </c>
      <c r="E973" s="266">
        <v>80</v>
      </c>
      <c r="F973" s="267">
        <v>40</v>
      </c>
      <c r="G973" s="267">
        <v>0</v>
      </c>
      <c r="H973" s="267">
        <v>0</v>
      </c>
    </row>
    <row r="974" spans="1:8" s="314" customFormat="1" ht="90">
      <c r="A974" s="256">
        <v>5</v>
      </c>
      <c r="B974" s="252" t="s">
        <v>2974</v>
      </c>
      <c r="C974" s="252" t="s">
        <v>2410</v>
      </c>
      <c r="D974" s="252" t="s">
        <v>2975</v>
      </c>
      <c r="E974" s="266">
        <v>60</v>
      </c>
      <c r="F974" s="267">
        <v>40</v>
      </c>
      <c r="G974" s="267">
        <v>0</v>
      </c>
      <c r="H974" s="267">
        <v>0</v>
      </c>
    </row>
    <row r="975" spans="1:8" s="314" customFormat="1" ht="45">
      <c r="A975" s="1450">
        <v>6</v>
      </c>
      <c r="B975" s="1450" t="s">
        <v>2707</v>
      </c>
      <c r="C975" s="252" t="s">
        <v>2976</v>
      </c>
      <c r="D975" s="252" t="s">
        <v>2977</v>
      </c>
      <c r="E975" s="266">
        <v>100</v>
      </c>
      <c r="F975" s="267">
        <v>44</v>
      </c>
      <c r="G975" s="267">
        <v>40</v>
      </c>
      <c r="H975" s="267">
        <v>0</v>
      </c>
    </row>
    <row r="976" spans="1:8" s="314" customFormat="1" ht="45">
      <c r="A976" s="1450"/>
      <c r="B976" s="1450"/>
      <c r="C976" s="252" t="s">
        <v>2978</v>
      </c>
      <c r="D976" s="252" t="s">
        <v>2979</v>
      </c>
      <c r="E976" s="266">
        <v>100</v>
      </c>
      <c r="F976" s="267">
        <v>44</v>
      </c>
      <c r="G976" s="267">
        <v>40</v>
      </c>
      <c r="H976" s="267">
        <v>0</v>
      </c>
    </row>
    <row r="977" spans="1:8" s="314" customFormat="1" ht="60">
      <c r="A977" s="1450"/>
      <c r="B977" s="1450"/>
      <c r="C977" s="252" t="s">
        <v>2980</v>
      </c>
      <c r="D977" s="252" t="s">
        <v>2981</v>
      </c>
      <c r="E977" s="266">
        <v>100</v>
      </c>
      <c r="F977" s="267">
        <v>44</v>
      </c>
      <c r="G977" s="267">
        <v>40</v>
      </c>
      <c r="H977" s="267">
        <v>0</v>
      </c>
    </row>
    <row r="978" spans="1:8" s="314" customFormat="1" ht="60">
      <c r="A978" s="1450"/>
      <c r="B978" s="1450"/>
      <c r="C978" s="252" t="s">
        <v>2982</v>
      </c>
      <c r="D978" s="252" t="s">
        <v>2983</v>
      </c>
      <c r="E978" s="266">
        <v>108</v>
      </c>
      <c r="F978" s="267">
        <v>48</v>
      </c>
      <c r="G978" s="267">
        <v>40</v>
      </c>
      <c r="H978" s="267">
        <v>0</v>
      </c>
    </row>
    <row r="979" spans="1:8" s="314" customFormat="1" ht="30">
      <c r="A979" s="1450"/>
      <c r="B979" s="1450"/>
      <c r="C979" s="252" t="s">
        <v>2984</v>
      </c>
      <c r="D979" s="252" t="s">
        <v>2985</v>
      </c>
      <c r="E979" s="266">
        <v>108</v>
      </c>
      <c r="F979" s="267">
        <v>48</v>
      </c>
      <c r="G979" s="267">
        <v>40</v>
      </c>
      <c r="H979" s="267">
        <v>0</v>
      </c>
    </row>
    <row r="980" spans="1:8" s="314" customFormat="1" ht="45">
      <c r="A980" s="1450"/>
      <c r="B980" s="1450"/>
      <c r="C980" s="252" t="s">
        <v>2986</v>
      </c>
      <c r="D980" s="252" t="s">
        <v>2987</v>
      </c>
      <c r="E980" s="266">
        <v>108</v>
      </c>
      <c r="F980" s="267">
        <v>48</v>
      </c>
      <c r="G980" s="267">
        <v>40</v>
      </c>
      <c r="H980" s="267">
        <v>0</v>
      </c>
    </row>
    <row r="981" spans="1:8" s="314" customFormat="1" ht="45">
      <c r="A981" s="1450"/>
      <c r="B981" s="1450"/>
      <c r="C981" s="252" t="s">
        <v>2988</v>
      </c>
      <c r="D981" s="252" t="s">
        <v>2989</v>
      </c>
      <c r="E981" s="266">
        <v>108</v>
      </c>
      <c r="F981" s="267">
        <v>48</v>
      </c>
      <c r="G981" s="267">
        <v>40</v>
      </c>
      <c r="H981" s="267">
        <v>0</v>
      </c>
    </row>
    <row r="982" spans="1:8" s="314" customFormat="1" ht="45">
      <c r="A982" s="1450"/>
      <c r="B982" s="1450"/>
      <c r="C982" s="252" t="s">
        <v>2990</v>
      </c>
      <c r="D982" s="252" t="s">
        <v>2991</v>
      </c>
      <c r="E982" s="266">
        <v>140</v>
      </c>
      <c r="F982" s="267">
        <v>60</v>
      </c>
      <c r="G982" s="267">
        <v>48</v>
      </c>
      <c r="H982" s="267">
        <v>0</v>
      </c>
    </row>
    <row r="983" spans="1:8" s="314" customFormat="1" ht="30">
      <c r="A983" s="1450"/>
      <c r="B983" s="1450"/>
      <c r="C983" s="252" t="s">
        <v>2992</v>
      </c>
      <c r="D983" s="252" t="s">
        <v>2993</v>
      </c>
      <c r="E983" s="266">
        <v>100</v>
      </c>
      <c r="F983" s="267">
        <v>0</v>
      </c>
      <c r="G983" s="267">
        <v>0</v>
      </c>
      <c r="H983" s="267">
        <v>0</v>
      </c>
    </row>
    <row r="984" spans="1:8" s="314" customFormat="1" ht="30">
      <c r="A984" s="1450"/>
      <c r="B984" s="1450"/>
      <c r="C984" s="252" t="s">
        <v>2992</v>
      </c>
      <c r="D984" s="252" t="s">
        <v>2994</v>
      </c>
      <c r="E984" s="266">
        <v>100</v>
      </c>
      <c r="F984" s="267">
        <v>44</v>
      </c>
      <c r="G984" s="267">
        <v>0</v>
      </c>
      <c r="H984" s="267">
        <v>0</v>
      </c>
    </row>
    <row r="985" spans="1:8" s="314" customFormat="1" ht="15.75">
      <c r="A985" s="1450"/>
      <c r="B985" s="1450"/>
      <c r="C985" s="252" t="s">
        <v>2995</v>
      </c>
      <c r="D985" s="252" t="s">
        <v>2996</v>
      </c>
      <c r="E985" s="266">
        <v>80</v>
      </c>
      <c r="F985" s="267">
        <v>40</v>
      </c>
      <c r="G985" s="267">
        <v>40</v>
      </c>
      <c r="H985" s="267">
        <v>0</v>
      </c>
    </row>
    <row r="986" spans="1:8" s="314" customFormat="1" ht="45">
      <c r="A986" s="1450"/>
      <c r="B986" s="1450"/>
      <c r="C986" s="252" t="s">
        <v>2997</v>
      </c>
      <c r="D986" s="252" t="s">
        <v>2998</v>
      </c>
      <c r="E986" s="266">
        <v>80</v>
      </c>
      <c r="F986" s="267">
        <v>40</v>
      </c>
      <c r="G986" s="267">
        <v>40</v>
      </c>
      <c r="H986" s="267">
        <v>0</v>
      </c>
    </row>
    <row r="987" spans="1:8" s="314" customFormat="1" ht="30">
      <c r="A987" s="1450"/>
      <c r="B987" s="1450"/>
      <c r="C987" s="252" t="s">
        <v>2999</v>
      </c>
      <c r="D987" s="252" t="s">
        <v>3000</v>
      </c>
      <c r="E987" s="266">
        <v>80</v>
      </c>
      <c r="F987" s="267">
        <v>40</v>
      </c>
      <c r="G987" s="267">
        <v>40</v>
      </c>
      <c r="H987" s="267">
        <v>0</v>
      </c>
    </row>
    <row r="988" spans="1:8" s="314" customFormat="1" ht="30">
      <c r="A988" s="1450"/>
      <c r="B988" s="1450"/>
      <c r="C988" s="252" t="s">
        <v>2955</v>
      </c>
      <c r="D988" s="252" t="s">
        <v>3001</v>
      </c>
      <c r="E988" s="266">
        <v>60</v>
      </c>
      <c r="F988" s="267">
        <v>44</v>
      </c>
      <c r="G988" s="267">
        <v>40</v>
      </c>
      <c r="H988" s="267">
        <v>0</v>
      </c>
    </row>
    <row r="989" spans="1:8" s="314" customFormat="1" ht="45">
      <c r="A989" s="1450"/>
      <c r="B989" s="1450"/>
      <c r="C989" s="252" t="s">
        <v>3002</v>
      </c>
      <c r="D989" s="252" t="s">
        <v>3003</v>
      </c>
      <c r="E989" s="266">
        <v>60</v>
      </c>
      <c r="F989" s="267">
        <v>44</v>
      </c>
      <c r="G989" s="267">
        <v>40</v>
      </c>
      <c r="H989" s="267">
        <v>0</v>
      </c>
    </row>
    <row r="990" spans="1:8" s="314" customFormat="1" ht="45">
      <c r="A990" s="1450"/>
      <c r="B990" s="1450"/>
      <c r="C990" s="252" t="s">
        <v>3004</v>
      </c>
      <c r="D990" s="252"/>
      <c r="E990" s="266">
        <v>60</v>
      </c>
      <c r="F990" s="267">
        <v>44</v>
      </c>
      <c r="G990" s="267">
        <v>40</v>
      </c>
      <c r="H990" s="267">
        <v>0</v>
      </c>
    </row>
    <row r="991" spans="1:8" s="314" customFormat="1" ht="45">
      <c r="A991" s="1450">
        <v>7</v>
      </c>
      <c r="B991" s="1450" t="s">
        <v>3005</v>
      </c>
      <c r="C991" s="252" t="s">
        <v>3006</v>
      </c>
      <c r="D991" s="252" t="s">
        <v>3007</v>
      </c>
      <c r="E991" s="266">
        <v>60</v>
      </c>
      <c r="F991" s="267">
        <v>44</v>
      </c>
      <c r="G991" s="267">
        <v>40</v>
      </c>
      <c r="H991" s="267">
        <v>0</v>
      </c>
    </row>
    <row r="992" spans="1:8" s="314" customFormat="1" ht="45">
      <c r="A992" s="1450"/>
      <c r="B992" s="1450"/>
      <c r="C992" s="252" t="s">
        <v>3008</v>
      </c>
      <c r="D992" s="252" t="s">
        <v>3009</v>
      </c>
      <c r="E992" s="266">
        <v>60</v>
      </c>
      <c r="F992" s="267">
        <v>44</v>
      </c>
      <c r="G992" s="267">
        <v>40</v>
      </c>
      <c r="H992" s="267">
        <v>0</v>
      </c>
    </row>
    <row r="993" spans="1:8" s="314" customFormat="1" ht="30">
      <c r="A993" s="1450"/>
      <c r="B993" s="1450"/>
      <c r="C993" s="252" t="s">
        <v>3006</v>
      </c>
      <c r="D993" s="252" t="s">
        <v>3010</v>
      </c>
      <c r="E993" s="266">
        <v>60</v>
      </c>
      <c r="F993" s="267">
        <v>44</v>
      </c>
      <c r="G993" s="267">
        <v>40</v>
      </c>
      <c r="H993" s="267">
        <v>0</v>
      </c>
    </row>
    <row r="994" spans="1:8" s="314" customFormat="1" ht="45">
      <c r="A994" s="1450"/>
      <c r="B994" s="1450"/>
      <c r="C994" s="252" t="s">
        <v>3011</v>
      </c>
      <c r="D994" s="252" t="s">
        <v>3012</v>
      </c>
      <c r="E994" s="266">
        <v>60</v>
      </c>
      <c r="F994" s="267">
        <v>44</v>
      </c>
      <c r="G994" s="267">
        <v>40</v>
      </c>
      <c r="H994" s="267">
        <v>0</v>
      </c>
    </row>
    <row r="995" spans="1:8" s="314" customFormat="1" ht="15.75">
      <c r="A995" s="1450"/>
      <c r="B995" s="1450"/>
      <c r="C995" s="1449" t="s">
        <v>3013</v>
      </c>
      <c r="D995" s="1449"/>
      <c r="E995" s="266">
        <v>52</v>
      </c>
      <c r="F995" s="267">
        <v>44</v>
      </c>
      <c r="G995" s="267">
        <v>40</v>
      </c>
      <c r="H995" s="267">
        <v>0</v>
      </c>
    </row>
    <row r="996" spans="1:8" s="314" customFormat="1" ht="15.75">
      <c r="A996" s="256">
        <v>8</v>
      </c>
      <c r="B996" s="1452" t="s">
        <v>3014</v>
      </c>
      <c r="C996" s="1452"/>
      <c r="D996" s="1452"/>
      <c r="E996" s="266">
        <v>64</v>
      </c>
      <c r="F996" s="267">
        <v>0</v>
      </c>
      <c r="G996" s="267">
        <v>0</v>
      </c>
      <c r="H996" s="267">
        <v>0</v>
      </c>
    </row>
    <row r="997" spans="1:8" s="314" customFormat="1" ht="15.75">
      <c r="A997" s="256">
        <v>9</v>
      </c>
      <c r="B997" s="1452" t="s">
        <v>3015</v>
      </c>
      <c r="C997" s="1452"/>
      <c r="D997" s="1452"/>
      <c r="E997" s="266">
        <v>88</v>
      </c>
      <c r="F997" s="267">
        <v>0</v>
      </c>
      <c r="G997" s="267">
        <v>0</v>
      </c>
      <c r="H997" s="267">
        <v>0</v>
      </c>
    </row>
    <row r="998" spans="1:8" s="314" customFormat="1" ht="15.75">
      <c r="A998" s="256">
        <v>10</v>
      </c>
      <c r="B998" s="1452" t="s">
        <v>3016</v>
      </c>
      <c r="C998" s="1452"/>
      <c r="D998" s="1452"/>
      <c r="E998" s="266">
        <v>40</v>
      </c>
      <c r="F998" s="267">
        <v>0</v>
      </c>
      <c r="G998" s="267">
        <v>0</v>
      </c>
      <c r="H998" s="267">
        <v>0</v>
      </c>
    </row>
    <row r="999" spans="1:8" s="314" customFormat="1" ht="15.75">
      <c r="A999" s="256">
        <v>12</v>
      </c>
      <c r="B999" s="1452" t="s">
        <v>3017</v>
      </c>
      <c r="C999" s="1452"/>
      <c r="D999" s="1452"/>
      <c r="E999" s="266">
        <v>40</v>
      </c>
      <c r="F999" s="267">
        <v>0</v>
      </c>
      <c r="G999" s="267">
        <v>0</v>
      </c>
      <c r="H999" s="267">
        <v>0</v>
      </c>
    </row>
    <row r="1000" spans="1:8" s="314" customFormat="1" ht="15.75">
      <c r="A1000" s="256">
        <v>13</v>
      </c>
      <c r="B1000" s="1452" t="s">
        <v>3018</v>
      </c>
      <c r="C1000" s="1452"/>
      <c r="D1000" s="1452"/>
      <c r="E1000" s="266">
        <v>44</v>
      </c>
      <c r="F1000" s="267">
        <v>0</v>
      </c>
      <c r="G1000" s="267">
        <v>0</v>
      </c>
      <c r="H1000" s="267">
        <v>0</v>
      </c>
    </row>
    <row r="1001" spans="1:8" s="314" customFormat="1" ht="15.75">
      <c r="A1001" s="256">
        <v>14</v>
      </c>
      <c r="B1001" s="1452" t="s">
        <v>3019</v>
      </c>
      <c r="C1001" s="1452"/>
      <c r="D1001" s="1452"/>
      <c r="E1001" s="266">
        <v>44</v>
      </c>
      <c r="F1001" s="267">
        <v>0</v>
      </c>
      <c r="G1001" s="267">
        <v>0</v>
      </c>
      <c r="H1001" s="267">
        <v>0</v>
      </c>
    </row>
    <row r="1002" spans="1:8" s="314" customFormat="1" ht="15.75">
      <c r="A1002" s="256">
        <v>15</v>
      </c>
      <c r="B1002" s="1452" t="s">
        <v>3020</v>
      </c>
      <c r="C1002" s="1452"/>
      <c r="D1002" s="1452"/>
      <c r="E1002" s="266">
        <v>48</v>
      </c>
      <c r="F1002" s="267">
        <v>0</v>
      </c>
      <c r="G1002" s="267">
        <v>0</v>
      </c>
      <c r="H1002" s="267">
        <v>0</v>
      </c>
    </row>
    <row r="1003" spans="1:8" s="314" customFormat="1" ht="15.75">
      <c r="A1003" s="256">
        <v>16</v>
      </c>
      <c r="B1003" s="1455" t="s">
        <v>1307</v>
      </c>
      <c r="C1003" s="1456"/>
      <c r="D1003" s="1457"/>
      <c r="E1003" s="268">
        <v>0</v>
      </c>
      <c r="F1003" s="260">
        <v>0</v>
      </c>
      <c r="G1003" s="260">
        <v>0</v>
      </c>
      <c r="H1003" s="260">
        <v>0</v>
      </c>
    </row>
    <row r="1004" spans="1:8" s="315" customFormat="1" ht="15.75">
      <c r="A1004" s="269">
        <v>21</v>
      </c>
      <c r="B1004" s="269" t="s">
        <v>2278</v>
      </c>
      <c r="C1004" s="270"/>
      <c r="D1004" s="270"/>
      <c r="E1004" s="262">
        <v>0</v>
      </c>
      <c r="F1004" s="262">
        <v>0</v>
      </c>
      <c r="G1004" s="262">
        <v>0</v>
      </c>
      <c r="H1004" s="262">
        <v>0</v>
      </c>
    </row>
    <row r="1005" spans="1:8" s="295" customFormat="1">
      <c r="A1005" s="1458">
        <v>1</v>
      </c>
      <c r="B1005" s="1458" t="s">
        <v>2693</v>
      </c>
      <c r="C1005" s="271" t="s">
        <v>2409</v>
      </c>
      <c r="D1005" s="271" t="s">
        <v>2694</v>
      </c>
      <c r="E1005" s="272">
        <v>140</v>
      </c>
      <c r="F1005" s="272">
        <v>60</v>
      </c>
      <c r="G1005" s="272">
        <v>52</v>
      </c>
      <c r="H1005" s="272">
        <v>0</v>
      </c>
    </row>
    <row r="1006" spans="1:8" s="295" customFormat="1" ht="30">
      <c r="A1006" s="1459"/>
      <c r="B1006" s="1459"/>
      <c r="C1006" s="271" t="s">
        <v>2694</v>
      </c>
      <c r="D1006" s="271" t="s">
        <v>2695</v>
      </c>
      <c r="E1006" s="272">
        <v>288</v>
      </c>
      <c r="F1006" s="272">
        <v>124</v>
      </c>
      <c r="G1006" s="272">
        <v>108</v>
      </c>
      <c r="H1006" s="272">
        <v>0</v>
      </c>
    </row>
    <row r="1007" spans="1:8" s="295" customFormat="1" ht="30">
      <c r="A1007" s="1459"/>
      <c r="B1007" s="1459"/>
      <c r="C1007" s="271" t="s">
        <v>2695</v>
      </c>
      <c r="D1007" s="271" t="s">
        <v>2696</v>
      </c>
      <c r="E1007" s="272">
        <v>180</v>
      </c>
      <c r="F1007" s="272">
        <v>76</v>
      </c>
      <c r="G1007" s="272">
        <v>68</v>
      </c>
      <c r="H1007" s="272">
        <v>0</v>
      </c>
    </row>
    <row r="1008" spans="1:8" s="295" customFormat="1" ht="30">
      <c r="A1008" s="1459"/>
      <c r="B1008" s="1459"/>
      <c r="C1008" s="271" t="s">
        <v>2696</v>
      </c>
      <c r="D1008" s="271" t="s">
        <v>2697</v>
      </c>
      <c r="E1008" s="272">
        <v>120</v>
      </c>
      <c r="F1008" s="272">
        <v>52</v>
      </c>
      <c r="G1008" s="272">
        <v>44</v>
      </c>
      <c r="H1008" s="272">
        <v>0</v>
      </c>
    </row>
    <row r="1009" spans="1:8" s="295" customFormat="1" ht="45">
      <c r="A1009" s="1459"/>
      <c r="B1009" s="1459"/>
      <c r="C1009" s="271" t="s">
        <v>2697</v>
      </c>
      <c r="D1009" s="271" t="s">
        <v>2698</v>
      </c>
      <c r="E1009" s="272">
        <v>88</v>
      </c>
      <c r="F1009" s="272">
        <v>60</v>
      </c>
      <c r="G1009" s="272">
        <v>44</v>
      </c>
      <c r="H1009" s="272">
        <v>0</v>
      </c>
    </row>
    <row r="1010" spans="1:8" s="295" customFormat="1" ht="45">
      <c r="A1010" s="1459"/>
      <c r="B1010" s="1459"/>
      <c r="C1010" s="271" t="s">
        <v>2698</v>
      </c>
      <c r="D1010" s="271" t="s">
        <v>2699</v>
      </c>
      <c r="E1010" s="272">
        <v>120</v>
      </c>
      <c r="F1010" s="272">
        <v>48</v>
      </c>
      <c r="G1010" s="272">
        <v>44</v>
      </c>
      <c r="H1010" s="272">
        <v>0</v>
      </c>
    </row>
    <row r="1011" spans="1:8" s="295" customFormat="1" ht="30">
      <c r="A1011" s="1459"/>
      <c r="B1011" s="1459"/>
      <c r="C1011" s="271" t="s">
        <v>2699</v>
      </c>
      <c r="D1011" s="271" t="s">
        <v>2700</v>
      </c>
      <c r="E1011" s="272">
        <v>120</v>
      </c>
      <c r="F1011" s="272">
        <v>48</v>
      </c>
      <c r="G1011" s="272">
        <v>44</v>
      </c>
      <c r="H1011" s="272">
        <v>0</v>
      </c>
    </row>
    <row r="1012" spans="1:8" s="295" customFormat="1" ht="45">
      <c r="A1012" s="1459"/>
      <c r="B1012" s="1459"/>
      <c r="C1012" s="271" t="s">
        <v>2700</v>
      </c>
      <c r="D1012" s="271" t="s">
        <v>2701</v>
      </c>
      <c r="E1012" s="272">
        <v>128</v>
      </c>
      <c r="F1012" s="272">
        <v>56</v>
      </c>
      <c r="G1012" s="272">
        <v>48</v>
      </c>
      <c r="H1012" s="272">
        <v>0</v>
      </c>
    </row>
    <row r="1013" spans="1:8" s="295" customFormat="1" ht="60">
      <c r="A1013" s="1459"/>
      <c r="B1013" s="1459"/>
      <c r="C1013" s="271" t="s">
        <v>2701</v>
      </c>
      <c r="D1013" s="271" t="s">
        <v>2702</v>
      </c>
      <c r="E1013" s="272">
        <v>60</v>
      </c>
      <c r="F1013" s="272">
        <v>40</v>
      </c>
      <c r="G1013" s="272">
        <v>36</v>
      </c>
      <c r="H1013" s="272">
        <v>0</v>
      </c>
    </row>
    <row r="1014" spans="1:8" s="295" customFormat="1" ht="60">
      <c r="A1014" s="1459"/>
      <c r="B1014" s="1459"/>
      <c r="C1014" s="271" t="s">
        <v>2702</v>
      </c>
      <c r="D1014" s="271" t="s">
        <v>2703</v>
      </c>
      <c r="E1014" s="272">
        <v>192</v>
      </c>
      <c r="F1014" s="272">
        <v>48</v>
      </c>
      <c r="G1014" s="272">
        <v>40</v>
      </c>
      <c r="H1014" s="272">
        <v>0</v>
      </c>
    </row>
    <row r="1015" spans="1:8" s="295" customFormat="1" ht="45">
      <c r="A1015" s="1459"/>
      <c r="B1015" s="1459"/>
      <c r="C1015" s="271" t="s">
        <v>2703</v>
      </c>
      <c r="D1015" s="271" t="s">
        <v>2704</v>
      </c>
      <c r="E1015" s="272">
        <v>96</v>
      </c>
      <c r="F1015" s="272">
        <v>48</v>
      </c>
      <c r="G1015" s="272">
        <v>40</v>
      </c>
      <c r="H1015" s="272">
        <v>0</v>
      </c>
    </row>
    <row r="1016" spans="1:8" s="295" customFormat="1" ht="45">
      <c r="A1016" s="1459"/>
      <c r="B1016" s="1459"/>
      <c r="C1016" s="271" t="s">
        <v>2704</v>
      </c>
      <c r="D1016" s="271" t="s">
        <v>2705</v>
      </c>
      <c r="E1016" s="272">
        <v>180</v>
      </c>
      <c r="F1016" s="272">
        <v>72</v>
      </c>
      <c r="G1016" s="272">
        <v>60</v>
      </c>
      <c r="H1016" s="272">
        <v>0</v>
      </c>
    </row>
    <row r="1017" spans="1:8" s="295" customFormat="1">
      <c r="A1017" s="1460"/>
      <c r="B1017" s="1460"/>
      <c r="C1017" s="271" t="s">
        <v>2705</v>
      </c>
      <c r="D1017" s="271" t="s">
        <v>2706</v>
      </c>
      <c r="E1017" s="272">
        <v>260</v>
      </c>
      <c r="F1017" s="272">
        <v>112</v>
      </c>
      <c r="G1017" s="272">
        <v>80</v>
      </c>
      <c r="H1017" s="272">
        <v>0</v>
      </c>
    </row>
    <row r="1018" spans="1:8" s="295" customFormat="1" ht="30">
      <c r="A1018" s="1458">
        <v>2</v>
      </c>
      <c r="B1018" s="1458" t="s">
        <v>2707</v>
      </c>
      <c r="C1018" s="271" t="s">
        <v>2708</v>
      </c>
      <c r="D1018" s="271" t="s">
        <v>2709</v>
      </c>
      <c r="E1018" s="272">
        <v>72</v>
      </c>
      <c r="F1018" s="272">
        <v>52</v>
      </c>
      <c r="G1018" s="272">
        <v>44</v>
      </c>
      <c r="H1018" s="272">
        <v>0</v>
      </c>
    </row>
    <row r="1019" spans="1:8" s="295" customFormat="1" ht="30">
      <c r="A1019" s="1459"/>
      <c r="B1019" s="1459"/>
      <c r="C1019" s="271" t="s">
        <v>2709</v>
      </c>
      <c r="D1019" s="271" t="s">
        <v>2710</v>
      </c>
      <c r="E1019" s="272">
        <v>60</v>
      </c>
      <c r="F1019" s="272">
        <v>40</v>
      </c>
      <c r="G1019" s="272">
        <v>36</v>
      </c>
      <c r="H1019" s="272">
        <v>0</v>
      </c>
    </row>
    <row r="1020" spans="1:8" s="295" customFormat="1" ht="45">
      <c r="A1020" s="1459"/>
      <c r="B1020" s="1459"/>
      <c r="C1020" s="271" t="s">
        <v>2711</v>
      </c>
      <c r="D1020" s="271" t="s">
        <v>2712</v>
      </c>
      <c r="E1020" s="272">
        <v>68</v>
      </c>
      <c r="F1020" s="272">
        <v>48</v>
      </c>
      <c r="G1020" s="272">
        <v>44</v>
      </c>
      <c r="H1020" s="272">
        <v>0</v>
      </c>
    </row>
    <row r="1021" spans="1:8" s="295" customFormat="1" ht="45">
      <c r="A1021" s="1459"/>
      <c r="B1021" s="1459"/>
      <c r="C1021" s="271" t="s">
        <v>2713</v>
      </c>
      <c r="D1021" s="271" t="s">
        <v>2714</v>
      </c>
      <c r="E1021" s="272">
        <v>48</v>
      </c>
      <c r="F1021" s="272">
        <v>36</v>
      </c>
      <c r="G1021" s="272">
        <v>0</v>
      </c>
      <c r="H1021" s="272">
        <v>0</v>
      </c>
    </row>
    <row r="1022" spans="1:8" s="295" customFormat="1">
      <c r="A1022" s="1459"/>
      <c r="B1022" s="1459"/>
      <c r="C1022" s="271" t="s">
        <v>2714</v>
      </c>
      <c r="D1022" s="271" t="s">
        <v>2715</v>
      </c>
      <c r="E1022" s="272">
        <v>40</v>
      </c>
      <c r="F1022" s="272">
        <v>36</v>
      </c>
      <c r="G1022" s="272">
        <v>0</v>
      </c>
      <c r="H1022" s="272">
        <v>0</v>
      </c>
    </row>
    <row r="1023" spans="1:8" s="295" customFormat="1">
      <c r="A1023" s="1459"/>
      <c r="B1023" s="1459"/>
      <c r="C1023" s="271" t="s">
        <v>2715</v>
      </c>
      <c r="D1023" s="271" t="s">
        <v>2716</v>
      </c>
      <c r="E1023" s="272">
        <v>52</v>
      </c>
      <c r="F1023" s="272">
        <v>44</v>
      </c>
      <c r="G1023" s="272">
        <v>0</v>
      </c>
      <c r="H1023" s="272">
        <v>0</v>
      </c>
    </row>
    <row r="1024" spans="1:8" s="295" customFormat="1" ht="30">
      <c r="A1024" s="1459"/>
      <c r="B1024" s="1459"/>
      <c r="C1024" s="271" t="s">
        <v>2717</v>
      </c>
      <c r="D1024" s="271" t="s">
        <v>2718</v>
      </c>
      <c r="E1024" s="272">
        <v>52</v>
      </c>
      <c r="F1024" s="272">
        <v>40</v>
      </c>
      <c r="G1024" s="272">
        <v>0</v>
      </c>
      <c r="H1024" s="272">
        <v>0</v>
      </c>
    </row>
    <row r="1025" spans="1:8" s="295" customFormat="1" ht="30">
      <c r="A1025" s="1459"/>
      <c r="B1025" s="1459"/>
      <c r="C1025" s="271" t="s">
        <v>2718</v>
      </c>
      <c r="D1025" s="271" t="s">
        <v>2719</v>
      </c>
      <c r="E1025" s="272">
        <v>44</v>
      </c>
      <c r="F1025" s="272">
        <v>36</v>
      </c>
      <c r="G1025" s="272">
        <v>0</v>
      </c>
      <c r="H1025" s="272">
        <v>0</v>
      </c>
    </row>
    <row r="1026" spans="1:8" s="295" customFormat="1" ht="30">
      <c r="A1026" s="1459"/>
      <c r="B1026" s="1459"/>
      <c r="C1026" s="271" t="s">
        <v>2719</v>
      </c>
      <c r="D1026" s="271" t="s">
        <v>2720</v>
      </c>
      <c r="E1026" s="272">
        <v>40</v>
      </c>
      <c r="F1026" s="272">
        <v>36</v>
      </c>
      <c r="G1026" s="272">
        <v>0</v>
      </c>
      <c r="H1026" s="272">
        <v>0</v>
      </c>
    </row>
    <row r="1027" spans="1:8" s="295" customFormat="1" ht="30">
      <c r="A1027" s="1459"/>
      <c r="B1027" s="1459"/>
      <c r="C1027" s="271" t="s">
        <v>2720</v>
      </c>
      <c r="D1027" s="271" t="s">
        <v>2721</v>
      </c>
      <c r="E1027" s="272">
        <v>48</v>
      </c>
      <c r="F1027" s="272">
        <v>36</v>
      </c>
      <c r="G1027" s="272">
        <v>0</v>
      </c>
      <c r="H1027" s="272">
        <v>0</v>
      </c>
    </row>
    <row r="1028" spans="1:8" s="295" customFormat="1" ht="30">
      <c r="A1028" s="1459"/>
      <c r="B1028" s="1459"/>
      <c r="C1028" s="271" t="s">
        <v>2721</v>
      </c>
      <c r="D1028" s="271" t="s">
        <v>2722</v>
      </c>
      <c r="E1028" s="272">
        <v>52</v>
      </c>
      <c r="F1028" s="272">
        <v>40</v>
      </c>
      <c r="G1028" s="272">
        <v>0</v>
      </c>
      <c r="H1028" s="272">
        <v>0</v>
      </c>
    </row>
    <row r="1029" spans="1:8" s="295" customFormat="1" ht="30">
      <c r="A1029" s="1459"/>
      <c r="B1029" s="1459"/>
      <c r="C1029" s="271" t="s">
        <v>2721</v>
      </c>
      <c r="D1029" s="271" t="s">
        <v>2723</v>
      </c>
      <c r="E1029" s="272">
        <v>52</v>
      </c>
      <c r="F1029" s="272">
        <v>40</v>
      </c>
      <c r="G1029" s="272">
        <v>0</v>
      </c>
      <c r="H1029" s="272">
        <v>0</v>
      </c>
    </row>
    <row r="1030" spans="1:8" s="295" customFormat="1" ht="30">
      <c r="A1030" s="1459"/>
      <c r="B1030" s="1459"/>
      <c r="C1030" s="271" t="s">
        <v>2724</v>
      </c>
      <c r="D1030" s="271" t="s">
        <v>2725</v>
      </c>
      <c r="E1030" s="272">
        <v>60</v>
      </c>
      <c r="F1030" s="272">
        <v>48</v>
      </c>
      <c r="G1030" s="272">
        <v>40</v>
      </c>
      <c r="H1030" s="272">
        <v>0</v>
      </c>
    </row>
    <row r="1031" spans="1:8" s="295" customFormat="1" ht="30">
      <c r="A1031" s="1459"/>
      <c r="B1031" s="1459"/>
      <c r="C1031" s="271" t="s">
        <v>2726</v>
      </c>
      <c r="D1031" s="271" t="s">
        <v>881</v>
      </c>
      <c r="E1031" s="272">
        <v>48</v>
      </c>
      <c r="F1031" s="272">
        <v>38</v>
      </c>
      <c r="G1031" s="272">
        <v>0</v>
      </c>
      <c r="H1031" s="272">
        <v>0</v>
      </c>
    </row>
    <row r="1032" spans="1:8" s="295" customFormat="1" ht="30">
      <c r="A1032" s="1459"/>
      <c r="B1032" s="1459"/>
      <c r="C1032" s="271" t="s">
        <v>2727</v>
      </c>
      <c r="D1032" s="271" t="s">
        <v>2728</v>
      </c>
      <c r="E1032" s="272">
        <v>44</v>
      </c>
      <c r="F1032" s="272">
        <v>36</v>
      </c>
      <c r="G1032" s="272">
        <v>0</v>
      </c>
      <c r="H1032" s="272">
        <v>0</v>
      </c>
    </row>
    <row r="1033" spans="1:8" s="295" customFormat="1" ht="30">
      <c r="A1033" s="1459"/>
      <c r="B1033" s="1459"/>
      <c r="C1033" s="271" t="s">
        <v>2729</v>
      </c>
      <c r="D1033" s="271" t="s">
        <v>2730</v>
      </c>
      <c r="E1033" s="272">
        <v>144</v>
      </c>
      <c r="F1033" s="272">
        <v>60</v>
      </c>
      <c r="G1033" s="272">
        <v>52</v>
      </c>
      <c r="H1033" s="272">
        <v>0</v>
      </c>
    </row>
    <row r="1034" spans="1:8" s="295" customFormat="1">
      <c r="A1034" s="1459"/>
      <c r="B1034" s="1459"/>
      <c r="C1034" s="271" t="s">
        <v>2730</v>
      </c>
      <c r="D1034" s="271" t="s">
        <v>2731</v>
      </c>
      <c r="E1034" s="272">
        <v>60</v>
      </c>
      <c r="F1034" s="272">
        <v>44</v>
      </c>
      <c r="G1034" s="272">
        <v>40</v>
      </c>
      <c r="H1034" s="272">
        <v>0</v>
      </c>
    </row>
    <row r="1035" spans="1:8" s="295" customFormat="1" ht="30">
      <c r="A1035" s="1459"/>
      <c r="B1035" s="1459"/>
      <c r="C1035" s="271" t="s">
        <v>2732</v>
      </c>
      <c r="D1035" s="271" t="s">
        <v>2733</v>
      </c>
      <c r="E1035" s="272">
        <v>60</v>
      </c>
      <c r="F1035" s="272">
        <v>44</v>
      </c>
      <c r="G1035" s="272">
        <v>40</v>
      </c>
      <c r="H1035" s="272">
        <v>0</v>
      </c>
    </row>
    <row r="1036" spans="1:8" s="295" customFormat="1" ht="30">
      <c r="A1036" s="1459"/>
      <c r="B1036" s="1459"/>
      <c r="C1036" s="271" t="s">
        <v>2734</v>
      </c>
      <c r="D1036" s="271" t="s">
        <v>2731</v>
      </c>
      <c r="E1036" s="272">
        <v>60</v>
      </c>
      <c r="F1036" s="272">
        <v>44</v>
      </c>
      <c r="G1036" s="272">
        <v>40</v>
      </c>
      <c r="H1036" s="272">
        <v>0</v>
      </c>
    </row>
    <row r="1037" spans="1:8" s="295" customFormat="1" ht="30">
      <c r="A1037" s="1459"/>
      <c r="B1037" s="1459"/>
      <c r="C1037" s="271" t="s">
        <v>2735</v>
      </c>
      <c r="D1037" s="271" t="s">
        <v>2736</v>
      </c>
      <c r="E1037" s="272">
        <v>60</v>
      </c>
      <c r="F1037" s="272">
        <v>44</v>
      </c>
      <c r="G1037" s="272">
        <v>40</v>
      </c>
      <c r="H1037" s="272">
        <v>0</v>
      </c>
    </row>
    <row r="1038" spans="1:8" s="295" customFormat="1" ht="30">
      <c r="A1038" s="1459"/>
      <c r="B1038" s="1459"/>
      <c r="C1038" s="271" t="s">
        <v>2737</v>
      </c>
      <c r="D1038" s="271" t="s">
        <v>2731</v>
      </c>
      <c r="E1038" s="272">
        <v>60</v>
      </c>
      <c r="F1038" s="272">
        <v>44</v>
      </c>
      <c r="G1038" s="272">
        <v>40</v>
      </c>
      <c r="H1038" s="272">
        <v>0</v>
      </c>
    </row>
    <row r="1039" spans="1:8" s="295" customFormat="1" ht="30">
      <c r="A1039" s="1459"/>
      <c r="B1039" s="1459"/>
      <c r="C1039" s="271" t="s">
        <v>2738</v>
      </c>
      <c r="D1039" s="271" t="s">
        <v>2739</v>
      </c>
      <c r="E1039" s="272">
        <v>60</v>
      </c>
      <c r="F1039" s="272">
        <v>44</v>
      </c>
      <c r="G1039" s="272">
        <v>40</v>
      </c>
      <c r="H1039" s="272">
        <v>0</v>
      </c>
    </row>
    <row r="1040" spans="1:8" s="295" customFormat="1" ht="30">
      <c r="A1040" s="1459"/>
      <c r="B1040" s="1459"/>
      <c r="C1040" s="271" t="s">
        <v>2740</v>
      </c>
      <c r="D1040" s="271" t="s">
        <v>2741</v>
      </c>
      <c r="E1040" s="272">
        <v>60</v>
      </c>
      <c r="F1040" s="272">
        <v>44</v>
      </c>
      <c r="G1040" s="272">
        <v>40</v>
      </c>
      <c r="H1040" s="272">
        <v>0</v>
      </c>
    </row>
    <row r="1041" spans="1:14" s="295" customFormat="1" ht="30">
      <c r="A1041" s="1459"/>
      <c r="B1041" s="1459"/>
      <c r="C1041" s="271" t="s">
        <v>2742</v>
      </c>
      <c r="D1041" s="271" t="s">
        <v>2743</v>
      </c>
      <c r="E1041" s="272">
        <v>52</v>
      </c>
      <c r="F1041" s="272">
        <v>36</v>
      </c>
      <c r="G1041" s="272">
        <v>0</v>
      </c>
      <c r="H1041" s="272">
        <v>0</v>
      </c>
    </row>
    <row r="1042" spans="1:14" s="295" customFormat="1">
      <c r="A1042" s="1459"/>
      <c r="B1042" s="1459"/>
      <c r="C1042" s="271" t="s">
        <v>2744</v>
      </c>
      <c r="D1042" s="271" t="s">
        <v>2745</v>
      </c>
      <c r="E1042" s="272">
        <v>52</v>
      </c>
      <c r="F1042" s="272">
        <v>36</v>
      </c>
      <c r="G1042" s="272">
        <v>0</v>
      </c>
      <c r="H1042" s="272">
        <v>0</v>
      </c>
    </row>
    <row r="1043" spans="1:14" s="295" customFormat="1" ht="45">
      <c r="A1043" s="1459"/>
      <c r="B1043" s="1459"/>
      <c r="C1043" s="271" t="s">
        <v>2745</v>
      </c>
      <c r="D1043" s="271" t="s">
        <v>2746</v>
      </c>
      <c r="E1043" s="272">
        <v>72</v>
      </c>
      <c r="F1043" s="272">
        <v>52</v>
      </c>
      <c r="G1043" s="272">
        <v>44</v>
      </c>
      <c r="H1043" s="272">
        <v>0</v>
      </c>
    </row>
    <row r="1044" spans="1:14" s="295" customFormat="1" ht="45">
      <c r="A1044" s="1459"/>
      <c r="B1044" s="1459"/>
      <c r="C1044" s="271" t="s">
        <v>2746</v>
      </c>
      <c r="D1044" s="271" t="s">
        <v>2747</v>
      </c>
      <c r="E1044" s="272">
        <v>96</v>
      </c>
      <c r="F1044" s="272">
        <v>68</v>
      </c>
      <c r="G1044" s="272">
        <v>48</v>
      </c>
      <c r="H1044" s="272">
        <v>0</v>
      </c>
    </row>
    <row r="1045" spans="1:14" s="295" customFormat="1" ht="45">
      <c r="A1045" s="1459"/>
      <c r="B1045" s="1459"/>
      <c r="C1045" s="271" t="s">
        <v>2747</v>
      </c>
      <c r="D1045" s="271" t="s">
        <v>2748</v>
      </c>
      <c r="E1045" s="272">
        <v>60</v>
      </c>
      <c r="F1045" s="272">
        <v>44</v>
      </c>
      <c r="G1045" s="272">
        <v>40</v>
      </c>
      <c r="H1045" s="272">
        <v>0</v>
      </c>
    </row>
    <row r="1046" spans="1:14" s="295" customFormat="1" ht="30">
      <c r="A1046" s="1459"/>
      <c r="B1046" s="1459"/>
      <c r="C1046" s="271" t="s">
        <v>2749</v>
      </c>
      <c r="D1046" s="271" t="s">
        <v>2750</v>
      </c>
      <c r="E1046" s="272">
        <v>72</v>
      </c>
      <c r="F1046" s="272">
        <v>52</v>
      </c>
      <c r="G1046" s="272">
        <v>44</v>
      </c>
      <c r="H1046" s="272">
        <v>0</v>
      </c>
    </row>
    <row r="1047" spans="1:14" s="295" customFormat="1" ht="45">
      <c r="A1047" s="1459"/>
      <c r="B1047" s="1459"/>
      <c r="C1047" s="271" t="s">
        <v>2751</v>
      </c>
      <c r="D1047" s="271" t="s">
        <v>2730</v>
      </c>
      <c r="E1047" s="272">
        <v>48</v>
      </c>
      <c r="F1047" s="272">
        <v>40</v>
      </c>
      <c r="G1047" s="272">
        <v>0</v>
      </c>
      <c r="H1047" s="272">
        <v>0</v>
      </c>
    </row>
    <row r="1048" spans="1:14" s="295" customFormat="1" ht="30">
      <c r="A1048" s="1459"/>
      <c r="B1048" s="1459"/>
      <c r="C1048" s="271" t="s">
        <v>2752</v>
      </c>
      <c r="D1048" s="271" t="s">
        <v>2753</v>
      </c>
      <c r="E1048" s="272">
        <v>44</v>
      </c>
      <c r="F1048" s="272">
        <v>36</v>
      </c>
      <c r="G1048" s="272">
        <v>0</v>
      </c>
      <c r="H1048" s="272">
        <v>0</v>
      </c>
    </row>
    <row r="1049" spans="1:14" s="295" customFormat="1" ht="30">
      <c r="A1049" s="1459"/>
      <c r="B1049" s="1459"/>
      <c r="C1049" s="271" t="s">
        <v>2754</v>
      </c>
      <c r="D1049" s="271" t="s">
        <v>2755</v>
      </c>
      <c r="E1049" s="272">
        <v>44</v>
      </c>
      <c r="F1049" s="272">
        <v>36</v>
      </c>
      <c r="G1049" s="272">
        <v>0</v>
      </c>
      <c r="H1049" s="272">
        <v>0</v>
      </c>
    </row>
    <row r="1050" spans="1:14" s="295" customFormat="1" ht="30">
      <c r="A1050" s="1460"/>
      <c r="B1050" s="1460"/>
      <c r="C1050" s="271" t="s">
        <v>2756</v>
      </c>
      <c r="D1050" s="271" t="s">
        <v>2757</v>
      </c>
      <c r="E1050" s="272">
        <v>44</v>
      </c>
      <c r="F1050" s="272">
        <v>36</v>
      </c>
      <c r="G1050" s="272">
        <v>0</v>
      </c>
      <c r="H1050" s="272">
        <v>0</v>
      </c>
    </row>
    <row r="1051" spans="1:14" s="295" customFormat="1">
      <c r="A1051" s="273">
        <v>3</v>
      </c>
      <c r="B1051" s="274" t="s">
        <v>1307</v>
      </c>
      <c r="C1051" s="275"/>
      <c r="D1051" s="275"/>
      <c r="E1051" s="276">
        <v>36</v>
      </c>
      <c r="F1051" s="276">
        <v>0</v>
      </c>
      <c r="G1051" s="276">
        <v>0</v>
      </c>
      <c r="H1051" s="276">
        <v>0</v>
      </c>
    </row>
    <row r="1052" spans="1:14" ht="15" customHeight="1">
      <c r="A1052" s="811">
        <v>22</v>
      </c>
      <c r="B1052" s="720" t="s">
        <v>7688</v>
      </c>
      <c r="C1052" s="248"/>
      <c r="D1052" s="248"/>
      <c r="E1052" s="248"/>
      <c r="F1052" s="248"/>
      <c r="G1052" s="248"/>
      <c r="H1052" s="248"/>
      <c r="I1052" s="834"/>
      <c r="J1052" s="834"/>
      <c r="K1052" s="834"/>
      <c r="L1052" s="834"/>
    </row>
    <row r="1053" spans="1:14" ht="16.5">
      <c r="A1053" s="1210">
        <v>1</v>
      </c>
      <c r="B1053" s="1209" t="s">
        <v>7245</v>
      </c>
      <c r="C1053" s="804" t="s">
        <v>7246</v>
      </c>
      <c r="D1053" s="804" t="s">
        <v>870</v>
      </c>
      <c r="E1053" s="812">
        <v>11286</v>
      </c>
      <c r="F1053" s="812">
        <v>0</v>
      </c>
      <c r="G1053" s="812">
        <v>0</v>
      </c>
      <c r="H1053" s="812">
        <v>0</v>
      </c>
      <c r="I1053" s="835"/>
      <c r="J1053" s="835"/>
      <c r="K1053" s="835"/>
      <c r="L1053" s="835"/>
      <c r="M1053" s="836"/>
      <c r="N1053" s="837"/>
    </row>
    <row r="1054" spans="1:14" ht="16.5">
      <c r="A1054" s="1210"/>
      <c r="B1054" s="1209"/>
      <c r="C1054" s="804" t="s">
        <v>870</v>
      </c>
      <c r="D1054" s="804" t="s">
        <v>1346</v>
      </c>
      <c r="E1054" s="812">
        <v>3868.8</v>
      </c>
      <c r="F1054" s="812">
        <v>0</v>
      </c>
      <c r="G1054" s="812">
        <v>0</v>
      </c>
      <c r="H1054" s="812">
        <v>0</v>
      </c>
      <c r="I1054" s="835"/>
      <c r="J1054" s="835"/>
      <c r="K1054" s="835"/>
      <c r="L1054" s="835"/>
    </row>
    <row r="1055" spans="1:14" ht="16.5">
      <c r="A1055" s="1210"/>
      <c r="B1055" s="1209"/>
      <c r="C1055" s="804" t="s">
        <v>1346</v>
      </c>
      <c r="D1055" s="804" t="s">
        <v>7247</v>
      </c>
      <c r="E1055" s="812">
        <v>2496</v>
      </c>
      <c r="F1055" s="812">
        <v>0</v>
      </c>
      <c r="G1055" s="812">
        <v>0</v>
      </c>
      <c r="H1055" s="812">
        <v>0</v>
      </c>
      <c r="I1055" s="835"/>
      <c r="J1055" s="835"/>
      <c r="K1055" s="835"/>
      <c r="L1055" s="835"/>
    </row>
    <row r="1056" spans="1:14" ht="16.5">
      <c r="A1056" s="1210">
        <v>2</v>
      </c>
      <c r="B1056" s="1209" t="s">
        <v>7248</v>
      </c>
      <c r="C1056" s="804" t="s">
        <v>7246</v>
      </c>
      <c r="D1056" s="804" t="s">
        <v>2486</v>
      </c>
      <c r="E1056" s="812">
        <v>7020</v>
      </c>
      <c r="F1056" s="812">
        <v>0</v>
      </c>
      <c r="G1056" s="812">
        <v>0</v>
      </c>
      <c r="H1056" s="812">
        <v>0</v>
      </c>
      <c r="I1056" s="835"/>
      <c r="J1056" s="835"/>
      <c r="K1056" s="835"/>
      <c r="L1056" s="835"/>
    </row>
    <row r="1057" spans="1:12" ht="16.5">
      <c r="A1057" s="1210"/>
      <c r="B1057" s="1209"/>
      <c r="C1057" s="804" t="s">
        <v>2486</v>
      </c>
      <c r="D1057" s="804" t="s">
        <v>859</v>
      </c>
      <c r="E1057" s="812">
        <v>3546.4</v>
      </c>
      <c r="F1057" s="812">
        <v>2127.84</v>
      </c>
      <c r="G1057" s="812">
        <v>0</v>
      </c>
      <c r="H1057" s="812">
        <v>0</v>
      </c>
      <c r="I1057" s="835"/>
      <c r="J1057" s="835"/>
      <c r="K1057" s="835"/>
      <c r="L1057" s="835"/>
    </row>
    <row r="1058" spans="1:12" ht="16.5">
      <c r="A1058" s="1210"/>
      <c r="B1058" s="1209"/>
      <c r="C1058" s="804" t="s">
        <v>859</v>
      </c>
      <c r="D1058" s="804" t="s">
        <v>7249</v>
      </c>
      <c r="E1058" s="812">
        <v>2402.4</v>
      </c>
      <c r="F1058" s="812">
        <v>0</v>
      </c>
      <c r="G1058" s="812">
        <v>0</v>
      </c>
      <c r="H1058" s="812">
        <v>840.84</v>
      </c>
      <c r="I1058" s="835"/>
      <c r="J1058" s="835"/>
      <c r="K1058" s="835"/>
      <c r="L1058" s="835"/>
    </row>
    <row r="1059" spans="1:12" ht="16.5">
      <c r="A1059" s="1206">
        <v>3</v>
      </c>
      <c r="B1059" s="1206" t="s">
        <v>7250</v>
      </c>
      <c r="C1059" s="804" t="s">
        <v>7249</v>
      </c>
      <c r="D1059" s="804" t="s">
        <v>7251</v>
      </c>
      <c r="E1059" s="812">
        <v>1830.4</v>
      </c>
      <c r="F1059" s="812">
        <v>1098.24</v>
      </c>
      <c r="G1059" s="812">
        <v>0</v>
      </c>
      <c r="H1059" s="812">
        <v>0</v>
      </c>
      <c r="I1059" s="835"/>
      <c r="J1059" s="835"/>
      <c r="K1059" s="835"/>
      <c r="L1059" s="835"/>
    </row>
    <row r="1060" spans="1:12" ht="16.5">
      <c r="A1060" s="1207"/>
      <c r="B1060" s="1207"/>
      <c r="C1060" s="804" t="s">
        <v>7251</v>
      </c>
      <c r="D1060" s="804" t="s">
        <v>7252</v>
      </c>
      <c r="E1060" s="812">
        <v>1201.2</v>
      </c>
      <c r="F1060" s="812">
        <v>720.72</v>
      </c>
      <c r="G1060" s="812">
        <v>480.48</v>
      </c>
      <c r="H1060" s="812">
        <v>0</v>
      </c>
      <c r="I1060" s="835"/>
      <c r="J1060" s="835"/>
      <c r="K1060" s="835"/>
      <c r="L1060" s="835"/>
    </row>
    <row r="1061" spans="1:12" ht="25.5">
      <c r="A1061" s="1207"/>
      <c r="B1061" s="1207"/>
      <c r="C1061" s="804" t="s">
        <v>7253</v>
      </c>
      <c r="D1061" s="804" t="s">
        <v>7689</v>
      </c>
      <c r="E1061" s="812">
        <v>1086.8</v>
      </c>
      <c r="F1061" s="812">
        <v>652.08000000000004</v>
      </c>
      <c r="G1061" s="812">
        <v>434.72</v>
      </c>
      <c r="H1061" s="812">
        <v>0</v>
      </c>
      <c r="I1061" s="835"/>
      <c r="J1061" s="835"/>
      <c r="K1061" s="835"/>
      <c r="L1061" s="835"/>
    </row>
    <row r="1062" spans="1:12" ht="25.5">
      <c r="A1062" s="1207"/>
      <c r="B1062" s="1207"/>
      <c r="C1062" s="804" t="s">
        <v>7689</v>
      </c>
      <c r="D1062" s="804" t="s">
        <v>7254</v>
      </c>
      <c r="E1062" s="812">
        <v>1092</v>
      </c>
      <c r="F1062" s="812">
        <v>655.20000000000005</v>
      </c>
      <c r="G1062" s="812">
        <v>0</v>
      </c>
      <c r="H1062" s="812">
        <v>0</v>
      </c>
      <c r="I1062" s="835"/>
      <c r="J1062" s="835"/>
      <c r="K1062" s="835"/>
      <c r="L1062" s="835"/>
    </row>
    <row r="1063" spans="1:12" ht="25.5">
      <c r="A1063" s="1208"/>
      <c r="B1063" s="1208"/>
      <c r="C1063" s="804" t="s">
        <v>7254</v>
      </c>
      <c r="D1063" s="804" t="s">
        <v>7255</v>
      </c>
      <c r="E1063" s="812">
        <v>1200</v>
      </c>
      <c r="F1063" s="812">
        <v>720</v>
      </c>
      <c r="G1063" s="812">
        <v>0</v>
      </c>
      <c r="H1063" s="812">
        <v>0</v>
      </c>
      <c r="I1063" s="835"/>
      <c r="J1063" s="835"/>
      <c r="K1063" s="835"/>
      <c r="L1063" s="835"/>
    </row>
    <row r="1064" spans="1:12" ht="16.5">
      <c r="A1064" s="1210">
        <v>4</v>
      </c>
      <c r="B1064" s="1209" t="s">
        <v>7256</v>
      </c>
      <c r="C1064" s="804" t="s">
        <v>7257</v>
      </c>
      <c r="D1064" s="804" t="s">
        <v>1612</v>
      </c>
      <c r="E1064" s="812">
        <v>7200</v>
      </c>
      <c r="F1064" s="812">
        <v>0</v>
      </c>
      <c r="G1064" s="812">
        <v>0</v>
      </c>
      <c r="H1064" s="812">
        <v>0</v>
      </c>
      <c r="I1064" s="835"/>
      <c r="J1064" s="835"/>
      <c r="K1064" s="835"/>
      <c r="L1064" s="835"/>
    </row>
    <row r="1065" spans="1:12" ht="16.5">
      <c r="A1065" s="1210"/>
      <c r="B1065" s="1209"/>
      <c r="C1065" s="804" t="s">
        <v>1612</v>
      </c>
      <c r="D1065" s="804" t="s">
        <v>7258</v>
      </c>
      <c r="E1065" s="812">
        <v>4862</v>
      </c>
      <c r="F1065" s="812">
        <v>0</v>
      </c>
      <c r="G1065" s="812">
        <v>0</v>
      </c>
      <c r="H1065" s="812">
        <v>0</v>
      </c>
      <c r="I1065" s="835"/>
      <c r="J1065" s="835"/>
      <c r="K1065" s="835"/>
      <c r="L1065" s="835"/>
    </row>
    <row r="1066" spans="1:12" ht="25.5">
      <c r="A1066" s="1210"/>
      <c r="B1066" s="1209"/>
      <c r="C1066" s="804" t="s">
        <v>7258</v>
      </c>
      <c r="D1066" s="804" t="s">
        <v>7259</v>
      </c>
      <c r="E1066" s="812">
        <v>2366</v>
      </c>
      <c r="F1066" s="812">
        <v>1419.6000000000001</v>
      </c>
      <c r="G1066" s="812">
        <v>946.40000000000009</v>
      </c>
      <c r="H1066" s="812">
        <v>0</v>
      </c>
      <c r="I1066" s="835"/>
      <c r="J1066" s="835"/>
      <c r="K1066" s="835"/>
      <c r="L1066" s="835"/>
    </row>
    <row r="1067" spans="1:12" ht="25.5">
      <c r="A1067" s="1210"/>
      <c r="B1067" s="1209"/>
      <c r="C1067" s="804" t="s">
        <v>7259</v>
      </c>
      <c r="D1067" s="804" t="s">
        <v>7260</v>
      </c>
      <c r="E1067" s="812">
        <v>1560</v>
      </c>
      <c r="F1067" s="812">
        <v>936</v>
      </c>
      <c r="G1067" s="812">
        <v>0</v>
      </c>
      <c r="H1067" s="812">
        <v>0</v>
      </c>
      <c r="I1067" s="835"/>
      <c r="J1067" s="835"/>
      <c r="K1067" s="835"/>
      <c r="L1067" s="835"/>
    </row>
    <row r="1068" spans="1:12" ht="16.5">
      <c r="A1068" s="1210"/>
      <c r="B1068" s="1209"/>
      <c r="C1068" s="804" t="s">
        <v>7260</v>
      </c>
      <c r="D1068" s="804" t="s">
        <v>7261</v>
      </c>
      <c r="E1068" s="812">
        <v>766</v>
      </c>
      <c r="F1068" s="812">
        <v>459.6</v>
      </c>
      <c r="G1068" s="812">
        <v>0</v>
      </c>
      <c r="H1068" s="812">
        <v>268.10000000000002</v>
      </c>
      <c r="I1068" s="835"/>
      <c r="J1068" s="835"/>
      <c r="K1068" s="835"/>
      <c r="L1068" s="835"/>
    </row>
    <row r="1069" spans="1:12" ht="16.5">
      <c r="A1069" s="1210">
        <v>5</v>
      </c>
      <c r="B1069" s="1209" t="s">
        <v>7262</v>
      </c>
      <c r="C1069" s="804" t="s">
        <v>7257</v>
      </c>
      <c r="D1069" s="804" t="s">
        <v>878</v>
      </c>
      <c r="E1069" s="812">
        <v>15640</v>
      </c>
      <c r="F1069" s="812">
        <v>0</v>
      </c>
      <c r="G1069" s="812">
        <v>0</v>
      </c>
      <c r="H1069" s="812">
        <v>0</v>
      </c>
      <c r="I1069" s="835"/>
      <c r="J1069" s="835"/>
      <c r="K1069" s="835"/>
      <c r="L1069" s="835"/>
    </row>
    <row r="1070" spans="1:12" ht="16.5">
      <c r="A1070" s="1210"/>
      <c r="B1070" s="1209"/>
      <c r="C1070" s="804" t="s">
        <v>878</v>
      </c>
      <c r="D1070" s="804" t="s">
        <v>1334</v>
      </c>
      <c r="E1070" s="812">
        <v>15372</v>
      </c>
      <c r="F1070" s="812">
        <v>9223.2000000000007</v>
      </c>
      <c r="G1070" s="812">
        <v>0</v>
      </c>
      <c r="H1070" s="812">
        <v>0</v>
      </c>
      <c r="I1070" s="835"/>
      <c r="J1070" s="835"/>
      <c r="K1070" s="835"/>
      <c r="L1070" s="835"/>
    </row>
    <row r="1071" spans="1:12" ht="25.5">
      <c r="A1071" s="1210"/>
      <c r="B1071" s="1209"/>
      <c r="C1071" s="804" t="s">
        <v>1334</v>
      </c>
      <c r="D1071" s="804" t="s">
        <v>7263</v>
      </c>
      <c r="E1071" s="812">
        <v>4576</v>
      </c>
      <c r="F1071" s="812">
        <v>2745.6000000000004</v>
      </c>
      <c r="G1071" s="812">
        <v>0</v>
      </c>
      <c r="H1071" s="812">
        <v>0</v>
      </c>
      <c r="I1071" s="835"/>
      <c r="J1071" s="835"/>
      <c r="K1071" s="835"/>
      <c r="L1071" s="835"/>
    </row>
    <row r="1072" spans="1:12" ht="25.5">
      <c r="A1072" s="1210"/>
      <c r="B1072" s="1209"/>
      <c r="C1072" s="804" t="s">
        <v>7263</v>
      </c>
      <c r="D1072" s="804" t="s">
        <v>7264</v>
      </c>
      <c r="E1072" s="812">
        <v>2860</v>
      </c>
      <c r="F1072" s="812">
        <v>1716</v>
      </c>
      <c r="G1072" s="812">
        <v>0</v>
      </c>
      <c r="H1072" s="812">
        <v>0</v>
      </c>
      <c r="I1072" s="835"/>
      <c r="J1072" s="835"/>
      <c r="K1072" s="835"/>
      <c r="L1072" s="835"/>
    </row>
    <row r="1073" spans="1:12" ht="16.5">
      <c r="A1073" s="1210">
        <v>6</v>
      </c>
      <c r="B1073" s="1209" t="s">
        <v>1334</v>
      </c>
      <c r="C1073" s="804" t="s">
        <v>880</v>
      </c>
      <c r="D1073" s="804" t="s">
        <v>870</v>
      </c>
      <c r="E1073" s="812">
        <v>2345.2000000000003</v>
      </c>
      <c r="F1073" s="812">
        <v>0</v>
      </c>
      <c r="G1073" s="812">
        <v>0</v>
      </c>
      <c r="H1073" s="812">
        <v>0</v>
      </c>
      <c r="I1073" s="835"/>
      <c r="J1073" s="835"/>
      <c r="K1073" s="835"/>
      <c r="L1073" s="835"/>
    </row>
    <row r="1074" spans="1:12" ht="16.5">
      <c r="A1074" s="1210"/>
      <c r="B1074" s="1209"/>
      <c r="C1074" s="804" t="s">
        <v>870</v>
      </c>
      <c r="D1074" s="804" t="s">
        <v>1346</v>
      </c>
      <c r="E1074" s="812">
        <v>1573</v>
      </c>
      <c r="F1074" s="812">
        <v>943.80000000000007</v>
      </c>
      <c r="G1074" s="812">
        <v>0</v>
      </c>
      <c r="H1074" s="812">
        <v>0</v>
      </c>
      <c r="I1074" s="835"/>
      <c r="J1074" s="835"/>
      <c r="K1074" s="835"/>
      <c r="L1074" s="835"/>
    </row>
    <row r="1075" spans="1:12" ht="25.5">
      <c r="A1075" s="1210"/>
      <c r="B1075" s="1209"/>
      <c r="C1075" s="804" t="s">
        <v>7265</v>
      </c>
      <c r="D1075" s="804" t="s">
        <v>2006</v>
      </c>
      <c r="E1075" s="812">
        <v>972.40000000000009</v>
      </c>
      <c r="F1075" s="812">
        <v>0</v>
      </c>
      <c r="G1075" s="812">
        <v>0</v>
      </c>
      <c r="H1075" s="812">
        <v>0</v>
      </c>
      <c r="I1075" s="835"/>
      <c r="J1075" s="835"/>
      <c r="K1075" s="835"/>
      <c r="L1075" s="835"/>
    </row>
    <row r="1076" spans="1:12" ht="16.5">
      <c r="A1076" s="1210"/>
      <c r="B1076" s="1209"/>
      <c r="C1076" s="804" t="s">
        <v>7266</v>
      </c>
      <c r="D1076" s="814" t="s">
        <v>7690</v>
      </c>
      <c r="E1076" s="812">
        <v>600</v>
      </c>
      <c r="F1076" s="812">
        <v>0</v>
      </c>
      <c r="G1076" s="812">
        <v>0</v>
      </c>
      <c r="H1076" s="812">
        <v>0</v>
      </c>
      <c r="I1076" s="835"/>
      <c r="J1076" s="835"/>
      <c r="K1076" s="835"/>
      <c r="L1076" s="835"/>
    </row>
    <row r="1077" spans="1:12" ht="16.5">
      <c r="A1077" s="1210"/>
      <c r="B1077" s="1209"/>
      <c r="C1077" s="804" t="s">
        <v>880</v>
      </c>
      <c r="D1077" s="804" t="s">
        <v>2486</v>
      </c>
      <c r="E1077" s="812">
        <v>1315.6000000000001</v>
      </c>
      <c r="F1077" s="812">
        <v>0</v>
      </c>
      <c r="G1077" s="812">
        <v>0</v>
      </c>
      <c r="H1077" s="812">
        <v>0</v>
      </c>
      <c r="I1077" s="835"/>
      <c r="J1077" s="835"/>
      <c r="K1077" s="835"/>
      <c r="L1077" s="835"/>
    </row>
    <row r="1078" spans="1:12" ht="16.5">
      <c r="A1078" s="1210"/>
      <c r="B1078" s="1209"/>
      <c r="C1078" s="804" t="s">
        <v>2486</v>
      </c>
      <c r="D1078" s="804" t="s">
        <v>860</v>
      </c>
      <c r="E1078" s="812">
        <v>972.40000000000009</v>
      </c>
      <c r="F1078" s="812">
        <v>0</v>
      </c>
      <c r="G1078" s="812">
        <v>0</v>
      </c>
      <c r="H1078" s="812">
        <v>0</v>
      </c>
      <c r="I1078" s="835"/>
      <c r="J1078" s="835"/>
      <c r="K1078" s="835"/>
      <c r="L1078" s="835"/>
    </row>
    <row r="1079" spans="1:12" ht="16.5">
      <c r="A1079" s="803">
        <v>7</v>
      </c>
      <c r="B1079" s="804" t="s">
        <v>2006</v>
      </c>
      <c r="C1079" s="804" t="s">
        <v>1334</v>
      </c>
      <c r="D1079" s="804" t="s">
        <v>866</v>
      </c>
      <c r="E1079" s="812">
        <v>572</v>
      </c>
      <c r="F1079" s="812">
        <v>0</v>
      </c>
      <c r="G1079" s="812">
        <v>0</v>
      </c>
      <c r="H1079" s="812">
        <v>0</v>
      </c>
      <c r="I1079" s="835"/>
      <c r="J1079" s="835"/>
      <c r="K1079" s="835"/>
      <c r="L1079" s="835"/>
    </row>
    <row r="1080" spans="1:12" ht="16.5">
      <c r="A1080" s="1206">
        <v>8</v>
      </c>
      <c r="B1080" s="1332" t="s">
        <v>860</v>
      </c>
      <c r="C1080" s="804" t="s">
        <v>1334</v>
      </c>
      <c r="D1080" s="804" t="s">
        <v>7267</v>
      </c>
      <c r="E1080" s="812">
        <v>800.80000000000007</v>
      </c>
      <c r="F1080" s="812">
        <v>480.48</v>
      </c>
      <c r="G1080" s="812">
        <v>400.40000000000003</v>
      </c>
      <c r="H1080" s="812">
        <v>0</v>
      </c>
      <c r="I1080" s="835"/>
      <c r="J1080" s="835"/>
      <c r="K1080" s="835"/>
      <c r="L1080" s="835"/>
    </row>
    <row r="1081" spans="1:12" ht="16.5">
      <c r="A1081" s="1207"/>
      <c r="B1081" s="1333"/>
      <c r="C1081" s="815" t="s">
        <v>7691</v>
      </c>
      <c r="D1081" s="815" t="s">
        <v>7692</v>
      </c>
      <c r="E1081" s="812">
        <v>600</v>
      </c>
      <c r="F1081" s="812">
        <v>0</v>
      </c>
      <c r="G1081" s="812">
        <v>0</v>
      </c>
      <c r="H1081" s="812">
        <v>0</v>
      </c>
      <c r="I1081" s="835"/>
      <c r="J1081" s="835"/>
      <c r="K1081" s="835"/>
      <c r="L1081" s="835"/>
    </row>
    <row r="1082" spans="1:12" ht="16.5">
      <c r="A1082" s="1208"/>
      <c r="B1082" s="1334"/>
      <c r="C1082" s="815" t="s">
        <v>7268</v>
      </c>
      <c r="D1082" s="815" t="s">
        <v>7269</v>
      </c>
      <c r="E1082" s="812">
        <v>480</v>
      </c>
      <c r="F1082" s="812">
        <v>0</v>
      </c>
      <c r="G1082" s="812">
        <v>0</v>
      </c>
      <c r="H1082" s="812">
        <v>0</v>
      </c>
      <c r="I1082" s="835"/>
      <c r="J1082" s="835"/>
      <c r="K1082" s="835"/>
      <c r="L1082" s="835"/>
    </row>
    <row r="1083" spans="1:12" ht="16.5">
      <c r="A1083" s="1210">
        <v>9</v>
      </c>
      <c r="B1083" s="1209" t="s">
        <v>1346</v>
      </c>
      <c r="C1083" s="804" t="s">
        <v>1592</v>
      </c>
      <c r="D1083" s="804" t="s">
        <v>1334</v>
      </c>
      <c r="E1083" s="812">
        <v>1620</v>
      </c>
      <c r="F1083" s="812">
        <v>972</v>
      </c>
      <c r="G1083" s="812">
        <v>0</v>
      </c>
      <c r="H1083" s="812">
        <v>0</v>
      </c>
      <c r="I1083" s="835"/>
      <c r="J1083" s="835"/>
      <c r="K1083" s="835"/>
      <c r="L1083" s="835"/>
    </row>
    <row r="1084" spans="1:12" ht="25.5">
      <c r="A1084" s="1210"/>
      <c r="B1084" s="1209"/>
      <c r="C1084" s="804" t="s">
        <v>7270</v>
      </c>
      <c r="D1084" s="804" t="s">
        <v>7271</v>
      </c>
      <c r="E1084" s="812">
        <v>780</v>
      </c>
      <c r="F1084" s="812">
        <v>468</v>
      </c>
      <c r="G1084" s="812">
        <v>390</v>
      </c>
      <c r="H1084" s="812">
        <v>0</v>
      </c>
      <c r="I1084" s="835"/>
      <c r="J1084" s="835"/>
      <c r="K1084" s="835"/>
      <c r="L1084" s="835"/>
    </row>
    <row r="1085" spans="1:12" ht="25.5">
      <c r="A1085" s="1210"/>
      <c r="B1085" s="1209"/>
      <c r="C1085" s="804" t="s">
        <v>7271</v>
      </c>
      <c r="D1085" s="804" t="s">
        <v>7272</v>
      </c>
      <c r="E1085" s="812">
        <v>624</v>
      </c>
      <c r="F1085" s="812">
        <v>374.40000000000003</v>
      </c>
      <c r="G1085" s="812">
        <v>0</v>
      </c>
      <c r="H1085" s="812">
        <v>0</v>
      </c>
      <c r="I1085" s="835"/>
      <c r="J1085" s="835"/>
      <c r="K1085" s="835"/>
      <c r="L1085" s="835"/>
    </row>
    <row r="1086" spans="1:12" ht="16.5">
      <c r="A1086" s="1210"/>
      <c r="B1086" s="1209"/>
      <c r="C1086" s="804" t="s">
        <v>1592</v>
      </c>
      <c r="D1086" s="804" t="s">
        <v>1612</v>
      </c>
      <c r="E1086" s="812">
        <v>742.5</v>
      </c>
      <c r="F1086" s="812">
        <v>0</v>
      </c>
      <c r="G1086" s="812">
        <v>0</v>
      </c>
      <c r="H1086" s="812">
        <v>0</v>
      </c>
      <c r="I1086" s="835"/>
      <c r="J1086" s="835"/>
      <c r="K1086" s="835"/>
      <c r="L1086" s="835"/>
    </row>
    <row r="1087" spans="1:12" ht="16.5">
      <c r="A1087" s="1210"/>
      <c r="B1087" s="1209"/>
      <c r="C1087" s="804" t="s">
        <v>1612</v>
      </c>
      <c r="D1087" s="804" t="s">
        <v>881</v>
      </c>
      <c r="E1087" s="812">
        <v>429</v>
      </c>
      <c r="F1087" s="812">
        <v>0</v>
      </c>
      <c r="G1087" s="812">
        <v>0</v>
      </c>
      <c r="H1087" s="812">
        <v>0</v>
      </c>
      <c r="I1087" s="835"/>
      <c r="J1087" s="835"/>
      <c r="K1087" s="835"/>
      <c r="L1087" s="835"/>
    </row>
    <row r="1088" spans="1:12" ht="16.5">
      <c r="A1088" s="1210">
        <v>10</v>
      </c>
      <c r="B1088" s="1209" t="s">
        <v>866</v>
      </c>
      <c r="C1088" s="804" t="s">
        <v>880</v>
      </c>
      <c r="D1088" s="804" t="s">
        <v>860</v>
      </c>
      <c r="E1088" s="812">
        <v>2400</v>
      </c>
      <c r="F1088" s="812">
        <v>1440</v>
      </c>
      <c r="G1088" s="812">
        <v>0</v>
      </c>
      <c r="H1088" s="812">
        <v>0</v>
      </c>
      <c r="I1088" s="835"/>
      <c r="J1088" s="835"/>
      <c r="K1088" s="835"/>
      <c r="L1088" s="835"/>
    </row>
    <row r="1089" spans="1:12" ht="25.5">
      <c r="A1089" s="1210"/>
      <c r="B1089" s="1209"/>
      <c r="C1089" s="804" t="s">
        <v>860</v>
      </c>
      <c r="D1089" s="804" t="s">
        <v>7273</v>
      </c>
      <c r="E1089" s="812">
        <v>715</v>
      </c>
      <c r="F1089" s="812">
        <v>429</v>
      </c>
      <c r="G1089" s="812">
        <v>357.5</v>
      </c>
      <c r="H1089" s="812">
        <v>0</v>
      </c>
      <c r="I1089" s="835"/>
      <c r="J1089" s="835"/>
      <c r="K1089" s="835"/>
      <c r="L1089" s="835"/>
    </row>
    <row r="1090" spans="1:12" ht="25.5">
      <c r="A1090" s="1210"/>
      <c r="B1090" s="1209"/>
      <c r="C1090" s="804" t="s">
        <v>7273</v>
      </c>
      <c r="D1090" s="804" t="s">
        <v>7274</v>
      </c>
      <c r="E1090" s="812">
        <v>440</v>
      </c>
      <c r="F1090" s="812">
        <v>264</v>
      </c>
      <c r="G1090" s="812">
        <v>0</v>
      </c>
      <c r="H1090" s="812">
        <v>0</v>
      </c>
      <c r="I1090" s="835"/>
      <c r="J1090" s="835"/>
      <c r="K1090" s="835"/>
      <c r="L1090" s="835"/>
    </row>
    <row r="1091" spans="1:12" ht="16.5">
      <c r="A1091" s="1210"/>
      <c r="B1091" s="1209"/>
      <c r="C1091" s="804" t="s">
        <v>880</v>
      </c>
      <c r="D1091" s="804" t="s">
        <v>870</v>
      </c>
      <c r="E1091" s="812">
        <v>6400</v>
      </c>
      <c r="F1091" s="812">
        <v>0</v>
      </c>
      <c r="G1091" s="812">
        <v>0</v>
      </c>
      <c r="H1091" s="812">
        <v>0</v>
      </c>
      <c r="I1091" s="835"/>
      <c r="J1091" s="835"/>
      <c r="K1091" s="835"/>
      <c r="L1091" s="835"/>
    </row>
    <row r="1092" spans="1:12" ht="16.5">
      <c r="A1092" s="1210"/>
      <c r="B1092" s="1209"/>
      <c r="C1092" s="804" t="s">
        <v>870</v>
      </c>
      <c r="D1092" s="804" t="s">
        <v>1346</v>
      </c>
      <c r="E1092" s="812">
        <v>1830.4</v>
      </c>
      <c r="F1092" s="812">
        <v>0</v>
      </c>
      <c r="G1092" s="812">
        <v>0</v>
      </c>
      <c r="H1092" s="812">
        <v>0</v>
      </c>
      <c r="I1092" s="835"/>
      <c r="J1092" s="835"/>
      <c r="K1092" s="835"/>
      <c r="L1092" s="835"/>
    </row>
    <row r="1093" spans="1:12" ht="16.5">
      <c r="A1093" s="1210"/>
      <c r="B1093" s="1209"/>
      <c r="C1093" s="804" t="s">
        <v>1346</v>
      </c>
      <c r="D1093" s="804" t="s">
        <v>1573</v>
      </c>
      <c r="E1093" s="812">
        <v>1201.2</v>
      </c>
      <c r="F1093" s="812">
        <v>0</v>
      </c>
      <c r="G1093" s="812">
        <v>0</v>
      </c>
      <c r="H1093" s="812">
        <v>0</v>
      </c>
      <c r="I1093" s="835"/>
      <c r="J1093" s="835"/>
      <c r="K1093" s="835"/>
      <c r="L1093" s="835"/>
    </row>
    <row r="1094" spans="1:12" ht="16.5">
      <c r="A1094" s="1210"/>
      <c r="B1094" s="1209"/>
      <c r="C1094" s="804" t="s">
        <v>1573</v>
      </c>
      <c r="D1094" s="804" t="s">
        <v>881</v>
      </c>
      <c r="E1094" s="812">
        <v>800.80000000000007</v>
      </c>
      <c r="F1094" s="812">
        <v>0</v>
      </c>
      <c r="G1094" s="812">
        <v>0</v>
      </c>
      <c r="H1094" s="812">
        <v>0</v>
      </c>
      <c r="I1094" s="835"/>
      <c r="J1094" s="835"/>
      <c r="K1094" s="835"/>
      <c r="L1094" s="835"/>
    </row>
    <row r="1095" spans="1:12" ht="16.5">
      <c r="A1095" s="1210">
        <v>11</v>
      </c>
      <c r="B1095" s="1209" t="s">
        <v>2486</v>
      </c>
      <c r="C1095" s="804" t="s">
        <v>1592</v>
      </c>
      <c r="D1095" s="804" t="s">
        <v>866</v>
      </c>
      <c r="E1095" s="812">
        <v>1458.6000000000001</v>
      </c>
      <c r="F1095" s="812">
        <v>0</v>
      </c>
      <c r="G1095" s="812">
        <v>0</v>
      </c>
      <c r="H1095" s="812">
        <v>0</v>
      </c>
      <c r="I1095" s="835"/>
      <c r="J1095" s="835"/>
      <c r="K1095" s="835"/>
      <c r="L1095" s="835"/>
    </row>
    <row r="1096" spans="1:12" ht="16.5">
      <c r="A1096" s="1210"/>
      <c r="B1096" s="1209"/>
      <c r="C1096" s="804" t="s">
        <v>866</v>
      </c>
      <c r="D1096" s="804" t="s">
        <v>1334</v>
      </c>
      <c r="E1096" s="812">
        <v>1086.8</v>
      </c>
      <c r="F1096" s="812">
        <v>0</v>
      </c>
      <c r="G1096" s="812">
        <v>0</v>
      </c>
      <c r="H1096" s="812">
        <v>0</v>
      </c>
      <c r="I1096" s="835"/>
      <c r="J1096" s="835"/>
      <c r="K1096" s="835"/>
      <c r="L1096" s="835"/>
    </row>
    <row r="1097" spans="1:12" ht="25.5">
      <c r="A1097" s="803">
        <v>12</v>
      </c>
      <c r="B1097" s="804" t="s">
        <v>7275</v>
      </c>
      <c r="C1097" s="804" t="s">
        <v>1592</v>
      </c>
      <c r="D1097" s="804" t="s">
        <v>7276</v>
      </c>
      <c r="E1097" s="812">
        <v>371.8</v>
      </c>
      <c r="F1097" s="812">
        <v>0</v>
      </c>
      <c r="G1097" s="812">
        <v>0</v>
      </c>
      <c r="H1097" s="812">
        <v>0</v>
      </c>
      <c r="I1097" s="835"/>
      <c r="J1097" s="835"/>
      <c r="K1097" s="835"/>
      <c r="L1097" s="835"/>
    </row>
    <row r="1098" spans="1:12" ht="25.5">
      <c r="A1098" s="1210">
        <v>14</v>
      </c>
      <c r="B1098" s="1209" t="s">
        <v>7277</v>
      </c>
      <c r="C1098" s="804" t="s">
        <v>1693</v>
      </c>
      <c r="D1098" s="804" t="s">
        <v>7278</v>
      </c>
      <c r="E1098" s="812">
        <v>371.8</v>
      </c>
      <c r="F1098" s="812">
        <v>0</v>
      </c>
      <c r="G1098" s="812">
        <v>0</v>
      </c>
      <c r="H1098" s="812">
        <v>0</v>
      </c>
      <c r="I1098" s="835"/>
      <c r="J1098" s="835"/>
      <c r="K1098" s="835"/>
      <c r="L1098" s="835"/>
    </row>
    <row r="1099" spans="1:12" ht="16.5">
      <c r="A1099" s="1210"/>
      <c r="B1099" s="1209"/>
      <c r="C1099" s="804" t="s">
        <v>1592</v>
      </c>
      <c r="D1099" s="804" t="s">
        <v>7279</v>
      </c>
      <c r="E1099" s="812">
        <v>520</v>
      </c>
      <c r="F1099" s="812">
        <v>0</v>
      </c>
      <c r="G1099" s="812">
        <v>0</v>
      </c>
      <c r="H1099" s="812">
        <v>0</v>
      </c>
      <c r="I1099" s="835"/>
      <c r="J1099" s="835"/>
      <c r="K1099" s="835"/>
      <c r="L1099" s="835"/>
    </row>
    <row r="1100" spans="1:12" ht="16.5">
      <c r="A1100" s="1210">
        <v>14</v>
      </c>
      <c r="B1100" s="1209" t="s">
        <v>859</v>
      </c>
      <c r="C1100" s="804" t="s">
        <v>1592</v>
      </c>
      <c r="D1100" s="804" t="s">
        <v>866</v>
      </c>
      <c r="E1100" s="812">
        <v>1458.6000000000001</v>
      </c>
      <c r="F1100" s="812">
        <v>875.16000000000008</v>
      </c>
      <c r="G1100" s="812">
        <v>0</v>
      </c>
      <c r="H1100" s="812">
        <v>0</v>
      </c>
      <c r="I1100" s="835"/>
      <c r="J1100" s="835"/>
      <c r="K1100" s="835"/>
      <c r="L1100" s="835"/>
    </row>
    <row r="1101" spans="1:12" ht="16.5">
      <c r="A1101" s="1210"/>
      <c r="B1101" s="1209"/>
      <c r="C1101" s="804" t="s">
        <v>866</v>
      </c>
      <c r="D1101" s="804" t="s">
        <v>1334</v>
      </c>
      <c r="E1101" s="812">
        <v>972.40000000000009</v>
      </c>
      <c r="F1101" s="812">
        <v>583.43999999999994</v>
      </c>
      <c r="G1101" s="812">
        <v>0</v>
      </c>
      <c r="H1101" s="812">
        <v>0</v>
      </c>
      <c r="I1101" s="835"/>
      <c r="J1101" s="835"/>
      <c r="K1101" s="835"/>
      <c r="L1101" s="835"/>
    </row>
    <row r="1102" spans="1:12" ht="16.5">
      <c r="A1102" s="1210">
        <v>15</v>
      </c>
      <c r="B1102" s="1209" t="s">
        <v>1696</v>
      </c>
      <c r="C1102" s="804" t="s">
        <v>1592</v>
      </c>
      <c r="D1102" s="804" t="s">
        <v>878</v>
      </c>
      <c r="E1102" s="812">
        <v>5399.2000000000007</v>
      </c>
      <c r="F1102" s="812">
        <v>0</v>
      </c>
      <c r="G1102" s="812">
        <v>0</v>
      </c>
      <c r="H1102" s="812">
        <v>0</v>
      </c>
      <c r="I1102" s="835"/>
      <c r="J1102" s="835"/>
      <c r="K1102" s="835"/>
      <c r="L1102" s="835"/>
    </row>
    <row r="1103" spans="1:12" ht="16.5">
      <c r="A1103" s="1210"/>
      <c r="B1103" s="1209"/>
      <c r="C1103" s="804" t="s">
        <v>878</v>
      </c>
      <c r="D1103" s="804" t="s">
        <v>1334</v>
      </c>
      <c r="E1103" s="812">
        <v>1716</v>
      </c>
      <c r="F1103" s="812">
        <v>0</v>
      </c>
      <c r="G1103" s="812">
        <v>0</v>
      </c>
      <c r="H1103" s="812">
        <v>0</v>
      </c>
      <c r="I1103" s="835"/>
      <c r="J1103" s="835"/>
      <c r="K1103" s="835"/>
      <c r="L1103" s="835"/>
    </row>
    <row r="1104" spans="1:12" ht="16.5">
      <c r="A1104" s="1210"/>
      <c r="B1104" s="1209"/>
      <c r="C1104" s="804" t="s">
        <v>1592</v>
      </c>
      <c r="D1104" s="804" t="s">
        <v>1610</v>
      </c>
      <c r="E1104" s="812">
        <v>1820</v>
      </c>
      <c r="F1104" s="812">
        <v>0</v>
      </c>
      <c r="G1104" s="812">
        <v>0</v>
      </c>
      <c r="H1104" s="812">
        <v>0</v>
      </c>
      <c r="I1104" s="835"/>
      <c r="J1104" s="835"/>
      <c r="K1104" s="835"/>
      <c r="L1104" s="835"/>
    </row>
    <row r="1105" spans="1:12" ht="16.5">
      <c r="A1105" s="1210">
        <v>16</v>
      </c>
      <c r="B1105" s="1209" t="s">
        <v>2155</v>
      </c>
      <c r="C1105" s="804" t="s">
        <v>1592</v>
      </c>
      <c r="D1105" s="804" t="s">
        <v>866</v>
      </c>
      <c r="E1105" s="812">
        <v>1458.6000000000001</v>
      </c>
      <c r="F1105" s="812">
        <v>0</v>
      </c>
      <c r="G1105" s="812">
        <v>0</v>
      </c>
      <c r="H1105" s="812">
        <v>0</v>
      </c>
      <c r="I1105" s="835"/>
      <c r="J1105" s="835"/>
      <c r="K1105" s="835"/>
      <c r="L1105" s="835"/>
    </row>
    <row r="1106" spans="1:12" ht="16.5">
      <c r="A1106" s="1210"/>
      <c r="B1106" s="1209"/>
      <c r="C1106" s="804" t="s">
        <v>866</v>
      </c>
      <c r="D1106" s="804" t="s">
        <v>1334</v>
      </c>
      <c r="E1106" s="812">
        <v>972.40000000000009</v>
      </c>
      <c r="F1106" s="812">
        <v>0</v>
      </c>
      <c r="G1106" s="812">
        <v>0</v>
      </c>
      <c r="H1106" s="812">
        <v>0</v>
      </c>
      <c r="I1106" s="835"/>
      <c r="J1106" s="835"/>
      <c r="K1106" s="835"/>
      <c r="L1106" s="835"/>
    </row>
    <row r="1107" spans="1:12" ht="25.5">
      <c r="A1107" s="1210"/>
      <c r="B1107" s="1209"/>
      <c r="C1107" s="804" t="s">
        <v>1334</v>
      </c>
      <c r="D1107" s="804" t="s">
        <v>7693</v>
      </c>
      <c r="E1107" s="812">
        <v>800.80000000000007</v>
      </c>
      <c r="F1107" s="812">
        <v>0</v>
      </c>
      <c r="G1107" s="812">
        <v>0</v>
      </c>
      <c r="H1107" s="812">
        <v>0</v>
      </c>
      <c r="I1107" s="835"/>
      <c r="J1107" s="835"/>
      <c r="K1107" s="835"/>
      <c r="L1107" s="835"/>
    </row>
    <row r="1108" spans="1:12" ht="16.5">
      <c r="A1108" s="1210">
        <v>17</v>
      </c>
      <c r="B1108" s="1209" t="s">
        <v>870</v>
      </c>
      <c r="C1108" s="804" t="s">
        <v>1592</v>
      </c>
      <c r="D1108" s="804" t="s">
        <v>866</v>
      </c>
      <c r="E1108" s="812">
        <v>1458.6000000000001</v>
      </c>
      <c r="F1108" s="812">
        <v>0</v>
      </c>
      <c r="G1108" s="812">
        <v>0</v>
      </c>
      <c r="H1108" s="812">
        <v>0</v>
      </c>
      <c r="I1108" s="835"/>
      <c r="J1108" s="835"/>
      <c r="K1108" s="835"/>
      <c r="L1108" s="835"/>
    </row>
    <row r="1109" spans="1:12" ht="16.5">
      <c r="A1109" s="1210"/>
      <c r="B1109" s="1209"/>
      <c r="C1109" s="804" t="s">
        <v>866</v>
      </c>
      <c r="D1109" s="804" t="s">
        <v>1334</v>
      </c>
      <c r="E1109" s="812">
        <v>715</v>
      </c>
      <c r="F1109" s="812">
        <v>0</v>
      </c>
      <c r="G1109" s="812">
        <v>0</v>
      </c>
      <c r="H1109" s="812">
        <v>0</v>
      </c>
      <c r="I1109" s="835"/>
      <c r="J1109" s="835"/>
      <c r="K1109" s="835"/>
      <c r="L1109" s="835"/>
    </row>
    <row r="1110" spans="1:12" ht="16.5">
      <c r="A1110" s="1210"/>
      <c r="B1110" s="1209"/>
      <c r="C1110" s="804" t="s">
        <v>1334</v>
      </c>
      <c r="D1110" s="804" t="s">
        <v>7280</v>
      </c>
      <c r="E1110" s="812">
        <v>572</v>
      </c>
      <c r="F1110" s="812">
        <v>0</v>
      </c>
      <c r="G1110" s="812">
        <v>0</v>
      </c>
      <c r="H1110" s="812">
        <v>0</v>
      </c>
      <c r="I1110" s="835"/>
      <c r="J1110" s="835"/>
      <c r="K1110" s="835"/>
      <c r="L1110" s="835"/>
    </row>
    <row r="1111" spans="1:12" ht="16.5">
      <c r="A1111" s="1210"/>
      <c r="B1111" s="1209"/>
      <c r="C1111" s="804" t="s">
        <v>1592</v>
      </c>
      <c r="D1111" s="804" t="s">
        <v>1612</v>
      </c>
      <c r="E1111" s="812">
        <v>1458.6000000000001</v>
      </c>
      <c r="F1111" s="812">
        <v>0</v>
      </c>
      <c r="G1111" s="812">
        <v>0</v>
      </c>
      <c r="H1111" s="812">
        <v>0</v>
      </c>
      <c r="I1111" s="835"/>
      <c r="J1111" s="835"/>
      <c r="K1111" s="835"/>
      <c r="L1111" s="835"/>
    </row>
    <row r="1112" spans="1:12" ht="25.5">
      <c r="A1112" s="1210"/>
      <c r="B1112" s="1209"/>
      <c r="C1112" s="804" t="s">
        <v>1612</v>
      </c>
      <c r="D1112" s="804" t="s">
        <v>7281</v>
      </c>
      <c r="E1112" s="812">
        <v>715</v>
      </c>
      <c r="F1112" s="812">
        <v>429</v>
      </c>
      <c r="G1112" s="812">
        <v>0</v>
      </c>
      <c r="H1112" s="812">
        <v>0</v>
      </c>
      <c r="I1112" s="835"/>
      <c r="J1112" s="835"/>
      <c r="K1112" s="835"/>
      <c r="L1112" s="835"/>
    </row>
    <row r="1113" spans="1:12" ht="16.5">
      <c r="A1113" s="1210">
        <v>18</v>
      </c>
      <c r="B1113" s="1209" t="s">
        <v>1612</v>
      </c>
      <c r="C1113" s="804" t="s">
        <v>880</v>
      </c>
      <c r="D1113" s="804" t="s">
        <v>870</v>
      </c>
      <c r="E1113" s="812">
        <v>1201.2</v>
      </c>
      <c r="F1113" s="812">
        <v>0</v>
      </c>
      <c r="G1113" s="812">
        <v>0</v>
      </c>
      <c r="H1113" s="812">
        <v>0</v>
      </c>
      <c r="I1113" s="835"/>
      <c r="J1113" s="835"/>
      <c r="K1113" s="835"/>
      <c r="L1113" s="835"/>
    </row>
    <row r="1114" spans="1:12" ht="16.5">
      <c r="A1114" s="1210"/>
      <c r="B1114" s="1209"/>
      <c r="C1114" s="804" t="s">
        <v>870</v>
      </c>
      <c r="D1114" s="804" t="s">
        <v>1346</v>
      </c>
      <c r="E1114" s="812">
        <v>972.40000000000009</v>
      </c>
      <c r="F1114" s="812">
        <v>0</v>
      </c>
      <c r="G1114" s="812">
        <v>0</v>
      </c>
      <c r="H1114" s="812">
        <v>0</v>
      </c>
      <c r="I1114" s="835"/>
      <c r="J1114" s="835"/>
      <c r="K1114" s="835"/>
      <c r="L1114" s="835"/>
    </row>
    <row r="1115" spans="1:12" ht="25.5">
      <c r="A1115" s="1210"/>
      <c r="B1115" s="1209"/>
      <c r="C1115" s="804" t="s">
        <v>1346</v>
      </c>
      <c r="D1115" s="804" t="s">
        <v>7282</v>
      </c>
      <c r="E1115" s="812">
        <v>715</v>
      </c>
      <c r="F1115" s="812">
        <v>0</v>
      </c>
      <c r="G1115" s="812">
        <v>0</v>
      </c>
      <c r="H1115" s="812">
        <v>0</v>
      </c>
      <c r="I1115" s="835"/>
      <c r="J1115" s="835"/>
      <c r="K1115" s="835"/>
      <c r="L1115" s="835"/>
    </row>
    <row r="1116" spans="1:12" ht="25.5">
      <c r="A1116" s="1210"/>
      <c r="B1116" s="1209"/>
      <c r="C1116" s="804" t="s">
        <v>7282</v>
      </c>
      <c r="D1116" s="804" t="s">
        <v>881</v>
      </c>
      <c r="E1116" s="812">
        <v>486.20000000000005</v>
      </c>
      <c r="F1116" s="812">
        <v>0</v>
      </c>
      <c r="G1116" s="812">
        <v>0</v>
      </c>
      <c r="H1116" s="812">
        <v>0</v>
      </c>
      <c r="I1116" s="835"/>
      <c r="J1116" s="835"/>
      <c r="K1116" s="835"/>
      <c r="L1116" s="835"/>
    </row>
    <row r="1117" spans="1:12" ht="16.5">
      <c r="A1117" s="803">
        <v>19</v>
      </c>
      <c r="B1117" s="804" t="s">
        <v>1610</v>
      </c>
      <c r="C1117" s="804" t="s">
        <v>880</v>
      </c>
      <c r="D1117" s="804" t="s">
        <v>870</v>
      </c>
      <c r="E1117" s="812">
        <v>3200</v>
      </c>
      <c r="F1117" s="812">
        <v>0</v>
      </c>
      <c r="G1117" s="812">
        <v>0</v>
      </c>
      <c r="H1117" s="812">
        <v>0</v>
      </c>
      <c r="I1117" s="835"/>
      <c r="J1117" s="835"/>
      <c r="K1117" s="835"/>
      <c r="L1117" s="835"/>
    </row>
    <row r="1118" spans="1:12" ht="16.5">
      <c r="A1118" s="1210">
        <v>20</v>
      </c>
      <c r="B1118" s="804" t="s">
        <v>7283</v>
      </c>
      <c r="C1118" s="804" t="s">
        <v>7284</v>
      </c>
      <c r="D1118" s="804" t="s">
        <v>1610</v>
      </c>
      <c r="E1118" s="812">
        <v>6356</v>
      </c>
      <c r="F1118" s="812">
        <v>0</v>
      </c>
      <c r="G1118" s="812">
        <v>0</v>
      </c>
      <c r="H1118" s="812">
        <v>0</v>
      </c>
      <c r="I1118" s="835"/>
      <c r="J1118" s="835"/>
      <c r="K1118" s="835"/>
      <c r="L1118" s="835"/>
    </row>
    <row r="1119" spans="1:12" ht="25.5">
      <c r="A1119" s="1210"/>
      <c r="B1119" s="1209" t="s">
        <v>7285</v>
      </c>
      <c r="C1119" s="804" t="s">
        <v>7286</v>
      </c>
      <c r="D1119" s="804" t="s">
        <v>870</v>
      </c>
      <c r="E1119" s="812">
        <v>7600</v>
      </c>
      <c r="F1119" s="812">
        <v>0</v>
      </c>
      <c r="G1119" s="812">
        <v>0</v>
      </c>
      <c r="H1119" s="812">
        <v>0</v>
      </c>
      <c r="I1119" s="835"/>
      <c r="J1119" s="835"/>
      <c r="K1119" s="835"/>
      <c r="L1119" s="835"/>
    </row>
    <row r="1120" spans="1:12" ht="16.5">
      <c r="A1120" s="1210"/>
      <c r="B1120" s="1209"/>
      <c r="C1120" s="804" t="s">
        <v>870</v>
      </c>
      <c r="D1120" s="804" t="s">
        <v>1346</v>
      </c>
      <c r="E1120" s="812">
        <v>1820</v>
      </c>
      <c r="F1120" s="812">
        <v>0</v>
      </c>
      <c r="G1120" s="812">
        <v>0</v>
      </c>
      <c r="H1120" s="812">
        <v>0</v>
      </c>
      <c r="I1120" s="835"/>
      <c r="J1120" s="835"/>
      <c r="K1120" s="835"/>
      <c r="L1120" s="835"/>
    </row>
    <row r="1121" spans="1:12" ht="16.5">
      <c r="A1121" s="1210">
        <v>21</v>
      </c>
      <c r="B1121" s="1209" t="s">
        <v>1593</v>
      </c>
      <c r="C1121" s="804" t="s">
        <v>880</v>
      </c>
      <c r="D1121" s="804" t="s">
        <v>870</v>
      </c>
      <c r="E1121" s="812">
        <v>1944.8000000000002</v>
      </c>
      <c r="F1121" s="812">
        <v>0</v>
      </c>
      <c r="G1121" s="812">
        <v>0</v>
      </c>
      <c r="H1121" s="812">
        <v>0</v>
      </c>
      <c r="I1121" s="835"/>
      <c r="J1121" s="835"/>
      <c r="K1121" s="835"/>
      <c r="L1121" s="835"/>
    </row>
    <row r="1122" spans="1:12" ht="16.5">
      <c r="A1122" s="1210"/>
      <c r="B1122" s="1209"/>
      <c r="C1122" s="804" t="s">
        <v>870</v>
      </c>
      <c r="D1122" s="804" t="s">
        <v>1346</v>
      </c>
      <c r="E1122" s="812">
        <v>1372.8000000000002</v>
      </c>
      <c r="F1122" s="812">
        <v>0</v>
      </c>
      <c r="G1122" s="812">
        <v>0</v>
      </c>
      <c r="H1122" s="812">
        <v>0</v>
      </c>
      <c r="I1122" s="835"/>
      <c r="J1122" s="835"/>
      <c r="K1122" s="835"/>
      <c r="L1122" s="835"/>
    </row>
    <row r="1123" spans="1:12" ht="16.5">
      <c r="A1123" s="1210"/>
      <c r="B1123" s="1209"/>
      <c r="C1123" s="804" t="s">
        <v>880</v>
      </c>
      <c r="D1123" s="804" t="s">
        <v>2486</v>
      </c>
      <c r="E1123" s="812">
        <v>1430</v>
      </c>
      <c r="F1123" s="812">
        <v>0</v>
      </c>
      <c r="G1123" s="812">
        <v>0</v>
      </c>
      <c r="H1123" s="812">
        <v>0</v>
      </c>
      <c r="I1123" s="835"/>
      <c r="J1123" s="835"/>
      <c r="K1123" s="835"/>
      <c r="L1123" s="835"/>
    </row>
    <row r="1124" spans="1:12" ht="16.5">
      <c r="A1124" s="1210"/>
      <c r="B1124" s="1209"/>
      <c r="C1124" s="804" t="s">
        <v>7287</v>
      </c>
      <c r="D1124" s="804" t="s">
        <v>7288</v>
      </c>
      <c r="E1124" s="812">
        <v>1315.6000000000001</v>
      </c>
      <c r="F1124" s="812">
        <v>789.36000000000013</v>
      </c>
      <c r="G1124" s="812">
        <v>0</v>
      </c>
      <c r="H1124" s="812">
        <v>0</v>
      </c>
      <c r="I1124" s="835"/>
      <c r="J1124" s="835"/>
      <c r="K1124" s="835"/>
      <c r="L1124" s="835"/>
    </row>
    <row r="1125" spans="1:12" ht="25.5">
      <c r="A1125" s="1210">
        <v>22</v>
      </c>
      <c r="B1125" s="1209" t="s">
        <v>1693</v>
      </c>
      <c r="C1125" s="804" t="s">
        <v>880</v>
      </c>
      <c r="D1125" s="804" t="s">
        <v>7289</v>
      </c>
      <c r="E1125" s="812">
        <v>1092</v>
      </c>
      <c r="F1125" s="812">
        <v>764.4</v>
      </c>
      <c r="G1125" s="812">
        <v>0</v>
      </c>
      <c r="H1125" s="812">
        <v>0</v>
      </c>
      <c r="I1125" s="835"/>
      <c r="J1125" s="835"/>
      <c r="K1125" s="835"/>
      <c r="L1125" s="835"/>
    </row>
    <row r="1126" spans="1:12" ht="25.5">
      <c r="A1126" s="1210"/>
      <c r="B1126" s="1209"/>
      <c r="C1126" s="804" t="s">
        <v>7289</v>
      </c>
      <c r="D1126" s="804" t="s">
        <v>7290</v>
      </c>
      <c r="E1126" s="812">
        <v>650</v>
      </c>
      <c r="F1126" s="812">
        <v>455</v>
      </c>
      <c r="G1126" s="812">
        <v>0</v>
      </c>
      <c r="H1126" s="812">
        <v>0</v>
      </c>
      <c r="I1126" s="835"/>
      <c r="J1126" s="835"/>
      <c r="K1126" s="835"/>
      <c r="L1126" s="835"/>
    </row>
    <row r="1127" spans="1:12" ht="25.5">
      <c r="A1127" s="1210"/>
      <c r="B1127" s="1209"/>
      <c r="C1127" s="804" t="s">
        <v>7291</v>
      </c>
      <c r="D1127" s="804" t="s">
        <v>7292</v>
      </c>
      <c r="E1127" s="812">
        <v>500</v>
      </c>
      <c r="F1127" s="812">
        <v>0</v>
      </c>
      <c r="G1127" s="812">
        <v>0</v>
      </c>
      <c r="H1127" s="812">
        <v>0</v>
      </c>
      <c r="I1127" s="835"/>
      <c r="J1127" s="835"/>
      <c r="K1127" s="835"/>
      <c r="L1127" s="835"/>
    </row>
    <row r="1128" spans="1:12" ht="16.5">
      <c r="A1128" s="1210">
        <v>23</v>
      </c>
      <c r="B1128" s="1209" t="s">
        <v>878</v>
      </c>
      <c r="C1128" s="804" t="s">
        <v>880</v>
      </c>
      <c r="D1128" s="804" t="s">
        <v>2155</v>
      </c>
      <c r="E1128" s="812">
        <v>1458.6000000000001</v>
      </c>
      <c r="F1128" s="812">
        <v>0</v>
      </c>
      <c r="G1128" s="812">
        <v>0</v>
      </c>
      <c r="H1128" s="812">
        <v>0</v>
      </c>
      <c r="I1128" s="835"/>
      <c r="J1128" s="835"/>
      <c r="K1128" s="835"/>
      <c r="L1128" s="835"/>
    </row>
    <row r="1129" spans="1:12" ht="16.5">
      <c r="A1129" s="1210"/>
      <c r="B1129" s="1209"/>
      <c r="C1129" s="804" t="s">
        <v>880</v>
      </c>
      <c r="D1129" s="804" t="s">
        <v>859</v>
      </c>
      <c r="E1129" s="812">
        <v>1830.4</v>
      </c>
      <c r="F1129" s="812">
        <v>0</v>
      </c>
      <c r="G1129" s="812">
        <v>0</v>
      </c>
      <c r="H1129" s="812">
        <v>0</v>
      </c>
      <c r="I1129" s="835"/>
      <c r="J1129" s="835"/>
      <c r="K1129" s="835"/>
      <c r="L1129" s="835"/>
    </row>
    <row r="1130" spans="1:12" ht="16.5">
      <c r="A1130" s="1210"/>
      <c r="B1130" s="1209"/>
      <c r="C1130" s="804" t="s">
        <v>859</v>
      </c>
      <c r="D1130" s="804" t="s">
        <v>860</v>
      </c>
      <c r="E1130" s="812">
        <v>715</v>
      </c>
      <c r="F1130" s="812">
        <v>429</v>
      </c>
      <c r="G1130" s="812">
        <v>0</v>
      </c>
      <c r="H1130" s="812">
        <v>0</v>
      </c>
      <c r="I1130" s="835"/>
      <c r="J1130" s="835"/>
      <c r="K1130" s="835"/>
      <c r="L1130" s="835"/>
    </row>
    <row r="1131" spans="1:12" ht="16.5">
      <c r="A1131" s="1210">
        <v>24</v>
      </c>
      <c r="B1131" s="1209" t="s">
        <v>1785</v>
      </c>
      <c r="C1131" s="804" t="s">
        <v>1592</v>
      </c>
      <c r="D1131" s="804" t="s">
        <v>1593</v>
      </c>
      <c r="E1131" s="812">
        <v>972.40000000000009</v>
      </c>
      <c r="F1131" s="812">
        <v>0</v>
      </c>
      <c r="G1131" s="812">
        <v>0</v>
      </c>
      <c r="H1131" s="812">
        <v>0</v>
      </c>
      <c r="I1131" s="835"/>
      <c r="J1131" s="835"/>
      <c r="K1131" s="835"/>
      <c r="L1131" s="835"/>
    </row>
    <row r="1132" spans="1:12" ht="16.5">
      <c r="A1132" s="1210"/>
      <c r="B1132" s="1209"/>
      <c r="C1132" s="804" t="s">
        <v>7293</v>
      </c>
      <c r="D1132" s="804" t="s">
        <v>1334</v>
      </c>
      <c r="E1132" s="812">
        <v>572</v>
      </c>
      <c r="F1132" s="812">
        <v>0</v>
      </c>
      <c r="G1132" s="812">
        <v>0</v>
      </c>
      <c r="H1132" s="812">
        <v>0</v>
      </c>
      <c r="I1132" s="835"/>
      <c r="J1132" s="835"/>
      <c r="K1132" s="835"/>
      <c r="L1132" s="835"/>
    </row>
    <row r="1133" spans="1:12" ht="16.5">
      <c r="A1133" s="1210">
        <v>25</v>
      </c>
      <c r="B1133" s="1209" t="s">
        <v>1573</v>
      </c>
      <c r="C1133" s="804" t="s">
        <v>7294</v>
      </c>
      <c r="D1133" s="804" t="s">
        <v>7295</v>
      </c>
      <c r="E1133" s="812">
        <v>1201.2</v>
      </c>
      <c r="F1133" s="812">
        <v>720.72</v>
      </c>
      <c r="G1133" s="812">
        <v>0</v>
      </c>
      <c r="H1133" s="812">
        <v>480.48</v>
      </c>
      <c r="I1133" s="835"/>
      <c r="J1133" s="835"/>
      <c r="K1133" s="835"/>
      <c r="L1133" s="835"/>
    </row>
    <row r="1134" spans="1:12" ht="16.5">
      <c r="A1134" s="1210"/>
      <c r="B1134" s="1209"/>
      <c r="C1134" s="804" t="s">
        <v>7296</v>
      </c>
      <c r="D1134" s="804" t="s">
        <v>1612</v>
      </c>
      <c r="E1134" s="812">
        <v>972.40000000000009</v>
      </c>
      <c r="F1134" s="812">
        <v>0</v>
      </c>
      <c r="G1134" s="812">
        <v>0</v>
      </c>
      <c r="H1134" s="812">
        <v>0</v>
      </c>
      <c r="I1134" s="835"/>
      <c r="J1134" s="835"/>
      <c r="K1134" s="835"/>
      <c r="L1134" s="835"/>
    </row>
    <row r="1135" spans="1:12" ht="16.5">
      <c r="A1135" s="1210"/>
      <c r="B1135" s="1209"/>
      <c r="C1135" s="804" t="s">
        <v>1612</v>
      </c>
      <c r="D1135" s="804" t="s">
        <v>881</v>
      </c>
      <c r="E1135" s="812">
        <v>858</v>
      </c>
      <c r="F1135" s="812">
        <v>0</v>
      </c>
      <c r="G1135" s="812">
        <v>0</v>
      </c>
      <c r="H1135" s="812">
        <v>0</v>
      </c>
      <c r="I1135" s="835"/>
      <c r="J1135" s="835"/>
      <c r="K1135" s="835"/>
      <c r="L1135" s="835"/>
    </row>
    <row r="1136" spans="1:12" ht="16.5">
      <c r="A1136" s="1210">
        <v>26</v>
      </c>
      <c r="B1136" s="1209" t="s">
        <v>1388</v>
      </c>
      <c r="C1136" s="804" t="s">
        <v>7297</v>
      </c>
      <c r="D1136" s="804" t="s">
        <v>866</v>
      </c>
      <c r="E1136" s="812">
        <v>1128.6000000000001</v>
      </c>
      <c r="F1136" s="812">
        <v>0</v>
      </c>
      <c r="G1136" s="812">
        <v>0</v>
      </c>
      <c r="H1136" s="812">
        <v>395.01</v>
      </c>
      <c r="I1136" s="835"/>
      <c r="J1136" s="835"/>
      <c r="K1136" s="835"/>
      <c r="L1136" s="835"/>
    </row>
    <row r="1137" spans="1:12" ht="16.5">
      <c r="A1137" s="1210"/>
      <c r="B1137" s="1209"/>
      <c r="C1137" s="804" t="s">
        <v>866</v>
      </c>
      <c r="D1137" s="804" t="s">
        <v>1334</v>
      </c>
      <c r="E1137" s="812">
        <v>1009.8000000000001</v>
      </c>
      <c r="F1137" s="812">
        <v>0</v>
      </c>
      <c r="G1137" s="812">
        <v>0</v>
      </c>
      <c r="H1137" s="812">
        <v>0</v>
      </c>
      <c r="I1137" s="835"/>
      <c r="J1137" s="835"/>
      <c r="K1137" s="835"/>
      <c r="L1137" s="835"/>
    </row>
    <row r="1138" spans="1:12" ht="25.5">
      <c r="A1138" s="1210"/>
      <c r="B1138" s="1209"/>
      <c r="C1138" s="804" t="s">
        <v>7298</v>
      </c>
      <c r="D1138" s="804" t="s">
        <v>7299</v>
      </c>
      <c r="E1138" s="812">
        <v>980</v>
      </c>
      <c r="F1138" s="812">
        <v>0</v>
      </c>
      <c r="G1138" s="812">
        <v>0</v>
      </c>
      <c r="H1138" s="812">
        <v>0</v>
      </c>
      <c r="I1138" s="835"/>
      <c r="J1138" s="835"/>
      <c r="K1138" s="835"/>
      <c r="L1138" s="835"/>
    </row>
    <row r="1139" spans="1:12" ht="16.5">
      <c r="A1139" s="1210"/>
      <c r="B1139" s="1209"/>
      <c r="C1139" s="804" t="s">
        <v>7300</v>
      </c>
      <c r="D1139" s="804" t="s">
        <v>1612</v>
      </c>
      <c r="E1139" s="812">
        <v>972.40000000000009</v>
      </c>
      <c r="F1139" s="812">
        <v>583.43999999999994</v>
      </c>
      <c r="G1139" s="812">
        <v>388.96000000000004</v>
      </c>
      <c r="H1139" s="812">
        <v>0</v>
      </c>
      <c r="I1139" s="835"/>
      <c r="J1139" s="835"/>
      <c r="K1139" s="835"/>
      <c r="L1139" s="835"/>
    </row>
    <row r="1140" spans="1:12" ht="16.5">
      <c r="A1140" s="1210"/>
      <c r="B1140" s="1209"/>
      <c r="C1140" s="804" t="s">
        <v>1612</v>
      </c>
      <c r="D1140" s="804" t="s">
        <v>881</v>
      </c>
      <c r="E1140" s="812">
        <v>486.20000000000005</v>
      </c>
      <c r="F1140" s="812">
        <v>0</v>
      </c>
      <c r="G1140" s="812">
        <v>0</v>
      </c>
      <c r="H1140" s="812">
        <v>0</v>
      </c>
      <c r="I1140" s="835"/>
      <c r="J1140" s="835"/>
      <c r="K1140" s="835"/>
      <c r="L1140" s="835"/>
    </row>
    <row r="1141" spans="1:12" ht="25.5">
      <c r="A1141" s="1210">
        <v>27</v>
      </c>
      <c r="B1141" s="1209" t="s">
        <v>1661</v>
      </c>
      <c r="C1141" s="804" t="s">
        <v>2155</v>
      </c>
      <c r="D1141" s="804" t="s">
        <v>7301</v>
      </c>
      <c r="E1141" s="812">
        <v>486.20000000000005</v>
      </c>
      <c r="F1141" s="812">
        <v>0</v>
      </c>
      <c r="G1141" s="812">
        <v>0</v>
      </c>
      <c r="H1141" s="812">
        <v>0</v>
      </c>
      <c r="I1141" s="835"/>
      <c r="J1141" s="835"/>
      <c r="K1141" s="835"/>
      <c r="L1141" s="835"/>
    </row>
    <row r="1142" spans="1:12" ht="16.5">
      <c r="A1142" s="1210"/>
      <c r="B1142" s="1209"/>
      <c r="C1142" s="804" t="s">
        <v>7302</v>
      </c>
      <c r="D1142" s="804" t="s">
        <v>7303</v>
      </c>
      <c r="E1142" s="812">
        <v>442</v>
      </c>
      <c r="F1142" s="812">
        <v>0</v>
      </c>
      <c r="G1142" s="812">
        <v>0</v>
      </c>
      <c r="H1142" s="812">
        <v>0</v>
      </c>
      <c r="I1142" s="835"/>
      <c r="J1142" s="835"/>
      <c r="K1142" s="835"/>
      <c r="L1142" s="835"/>
    </row>
    <row r="1143" spans="1:12" ht="16.5">
      <c r="A1143" s="1210"/>
      <c r="B1143" s="1209"/>
      <c r="C1143" s="804" t="s">
        <v>880</v>
      </c>
      <c r="D1143" s="804" t="s">
        <v>3802</v>
      </c>
      <c r="E1143" s="812">
        <v>530.4</v>
      </c>
      <c r="F1143" s="812">
        <v>318.24</v>
      </c>
      <c r="G1143" s="812">
        <v>0</v>
      </c>
      <c r="H1143" s="812">
        <v>0</v>
      </c>
      <c r="I1143" s="835"/>
      <c r="J1143" s="835"/>
      <c r="K1143" s="835"/>
      <c r="L1143" s="835"/>
    </row>
    <row r="1144" spans="1:12" ht="25.5">
      <c r="A1144" s="1207">
        <v>28</v>
      </c>
      <c r="B1144" s="1207"/>
      <c r="C1144" s="804" t="s">
        <v>7304</v>
      </c>
      <c r="D1144" s="804" t="s">
        <v>7305</v>
      </c>
      <c r="E1144" s="812">
        <v>1591.2</v>
      </c>
      <c r="F1144" s="812">
        <v>0</v>
      </c>
      <c r="G1144" s="812">
        <v>0</v>
      </c>
      <c r="H1144" s="812">
        <v>0</v>
      </c>
      <c r="I1144" s="835"/>
      <c r="J1144" s="835"/>
      <c r="K1144" s="835"/>
      <c r="L1144" s="835"/>
    </row>
    <row r="1145" spans="1:12" ht="16.5">
      <c r="A1145" s="1207"/>
      <c r="B1145" s="1207"/>
      <c r="C1145" s="804" t="s">
        <v>7306</v>
      </c>
      <c r="D1145" s="804" t="s">
        <v>7307</v>
      </c>
      <c r="E1145" s="812">
        <v>1591.2</v>
      </c>
      <c r="F1145" s="812">
        <v>0</v>
      </c>
      <c r="G1145" s="812">
        <v>0</v>
      </c>
      <c r="H1145" s="812">
        <v>0</v>
      </c>
      <c r="I1145" s="835"/>
      <c r="J1145" s="835"/>
      <c r="K1145" s="835"/>
      <c r="L1145" s="835"/>
    </row>
    <row r="1146" spans="1:12" ht="25.5">
      <c r="A1146" s="1207"/>
      <c r="B1146" s="1207"/>
      <c r="C1146" s="804" t="s">
        <v>7308</v>
      </c>
      <c r="D1146" s="804" t="s">
        <v>7309</v>
      </c>
      <c r="E1146" s="812">
        <v>1497.6000000000001</v>
      </c>
      <c r="F1146" s="812">
        <v>0</v>
      </c>
      <c r="G1146" s="812">
        <v>0</v>
      </c>
      <c r="H1146" s="812">
        <v>0</v>
      </c>
      <c r="I1146" s="835"/>
      <c r="J1146" s="835"/>
      <c r="K1146" s="835"/>
      <c r="L1146" s="835"/>
    </row>
    <row r="1147" spans="1:12" ht="25.5">
      <c r="A1147" s="1207"/>
      <c r="B1147" s="1207"/>
      <c r="C1147" s="804" t="s">
        <v>7310</v>
      </c>
      <c r="D1147" s="804" t="s">
        <v>7311</v>
      </c>
      <c r="E1147" s="812">
        <v>3115.2000000000003</v>
      </c>
      <c r="F1147" s="812">
        <v>0</v>
      </c>
      <c r="G1147" s="812">
        <v>0</v>
      </c>
      <c r="H1147" s="812">
        <v>0</v>
      </c>
      <c r="I1147" s="835"/>
      <c r="J1147" s="835"/>
      <c r="K1147" s="835"/>
      <c r="L1147" s="835"/>
    </row>
    <row r="1148" spans="1:12" ht="25.5">
      <c r="A1148" s="1207"/>
      <c r="B1148" s="1207"/>
      <c r="C1148" s="804" t="s">
        <v>7312</v>
      </c>
      <c r="D1148" s="804" t="s">
        <v>7313</v>
      </c>
      <c r="E1148" s="812">
        <v>1310.4000000000001</v>
      </c>
      <c r="F1148" s="812">
        <v>0</v>
      </c>
      <c r="G1148" s="812">
        <v>0</v>
      </c>
      <c r="H1148" s="812">
        <v>0</v>
      </c>
      <c r="I1148" s="835"/>
      <c r="J1148" s="835"/>
      <c r="K1148" s="835"/>
      <c r="L1148" s="835"/>
    </row>
    <row r="1149" spans="1:12" ht="16.5">
      <c r="A1149" s="1207"/>
      <c r="B1149" s="1207"/>
      <c r="C1149" s="804" t="s">
        <v>7314</v>
      </c>
      <c r="D1149" s="804" t="s">
        <v>7315</v>
      </c>
      <c r="E1149" s="812">
        <v>1310.4000000000001</v>
      </c>
      <c r="F1149" s="812">
        <v>0</v>
      </c>
      <c r="G1149" s="812">
        <v>0</v>
      </c>
      <c r="H1149" s="812">
        <v>0</v>
      </c>
      <c r="I1149" s="835"/>
      <c r="J1149" s="835"/>
      <c r="K1149" s="835"/>
      <c r="L1149" s="835"/>
    </row>
    <row r="1150" spans="1:12" ht="25.5">
      <c r="A1150" s="1207"/>
      <c r="B1150" s="1207"/>
      <c r="C1150" s="804" t="s">
        <v>7316</v>
      </c>
      <c r="D1150" s="804" t="s">
        <v>7317</v>
      </c>
      <c r="E1150" s="812">
        <v>1305.6000000000001</v>
      </c>
      <c r="F1150" s="812">
        <v>0</v>
      </c>
      <c r="G1150" s="812">
        <v>0</v>
      </c>
      <c r="H1150" s="812">
        <v>0</v>
      </c>
      <c r="I1150" s="835"/>
      <c r="J1150" s="835"/>
      <c r="K1150" s="835"/>
      <c r="L1150" s="835"/>
    </row>
    <row r="1151" spans="1:12" ht="16.5">
      <c r="A1151" s="1207"/>
      <c r="B1151" s="1207"/>
      <c r="C1151" s="804" t="s">
        <v>7318</v>
      </c>
      <c r="D1151" s="804" t="s">
        <v>2486</v>
      </c>
      <c r="E1151" s="812">
        <v>1310.4000000000001</v>
      </c>
      <c r="F1151" s="812">
        <v>0</v>
      </c>
      <c r="G1151" s="812">
        <v>0</v>
      </c>
      <c r="H1151" s="812">
        <v>0</v>
      </c>
      <c r="I1151" s="835"/>
      <c r="J1151" s="835"/>
      <c r="K1151" s="835"/>
      <c r="L1151" s="835"/>
    </row>
    <row r="1152" spans="1:12" ht="25.5">
      <c r="A1152" s="1207"/>
      <c r="B1152" s="1207"/>
      <c r="C1152" s="804" t="s">
        <v>7319</v>
      </c>
      <c r="D1152" s="804" t="s">
        <v>7320</v>
      </c>
      <c r="E1152" s="812">
        <v>2973.6000000000004</v>
      </c>
      <c r="F1152" s="812">
        <v>0</v>
      </c>
      <c r="G1152" s="812">
        <v>0</v>
      </c>
      <c r="H1152" s="812">
        <v>0</v>
      </c>
      <c r="I1152" s="835"/>
      <c r="J1152" s="835"/>
      <c r="K1152" s="835"/>
      <c r="L1152" s="835"/>
    </row>
    <row r="1153" spans="1:12" ht="25.5">
      <c r="A1153" s="1207"/>
      <c r="B1153" s="1207"/>
      <c r="C1153" s="804" t="s">
        <v>7321</v>
      </c>
      <c r="D1153" s="804" t="s">
        <v>7322</v>
      </c>
      <c r="E1153" s="812">
        <v>624</v>
      </c>
      <c r="F1153" s="812">
        <v>374.40000000000003</v>
      </c>
      <c r="G1153" s="812">
        <v>0</v>
      </c>
      <c r="H1153" s="812">
        <v>0</v>
      </c>
      <c r="I1153" s="835"/>
      <c r="J1153" s="835"/>
      <c r="K1153" s="835"/>
      <c r="L1153" s="835"/>
    </row>
    <row r="1154" spans="1:12" ht="25.5">
      <c r="A1154" s="1207"/>
      <c r="B1154" s="1207"/>
      <c r="C1154" s="804" t="s">
        <v>7321</v>
      </c>
      <c r="D1154" s="804" t="s">
        <v>7323</v>
      </c>
      <c r="E1154" s="812">
        <v>624</v>
      </c>
      <c r="F1154" s="812">
        <v>374.40000000000003</v>
      </c>
      <c r="G1154" s="812">
        <v>0</v>
      </c>
      <c r="H1154" s="812">
        <v>0</v>
      </c>
      <c r="I1154" s="835"/>
      <c r="J1154" s="835"/>
      <c r="K1154" s="835"/>
      <c r="L1154" s="835"/>
    </row>
    <row r="1155" spans="1:12" ht="25.5">
      <c r="A1155" s="1207"/>
      <c r="B1155" s="1207"/>
      <c r="C1155" s="804" t="s">
        <v>7324</v>
      </c>
      <c r="D1155" s="804" t="s">
        <v>7325</v>
      </c>
      <c r="E1155" s="812">
        <v>336</v>
      </c>
      <c r="F1155" s="812">
        <v>0</v>
      </c>
      <c r="G1155" s="812">
        <v>0</v>
      </c>
      <c r="H1155" s="812">
        <v>0</v>
      </c>
      <c r="I1155" s="835"/>
      <c r="J1155" s="835"/>
      <c r="K1155" s="835"/>
      <c r="L1155" s="835"/>
    </row>
    <row r="1156" spans="1:12" ht="25.5">
      <c r="A1156" s="1208"/>
      <c r="B1156" s="1208"/>
      <c r="C1156" s="804" t="s">
        <v>7326</v>
      </c>
      <c r="D1156" s="804" t="s">
        <v>7327</v>
      </c>
      <c r="E1156" s="812">
        <v>528</v>
      </c>
      <c r="F1156" s="812">
        <v>316.8</v>
      </c>
      <c r="G1156" s="812">
        <v>211.20000000000002</v>
      </c>
      <c r="H1156" s="812">
        <v>0</v>
      </c>
      <c r="I1156" s="835"/>
      <c r="J1156" s="835"/>
      <c r="K1156" s="835"/>
      <c r="L1156" s="835"/>
    </row>
    <row r="1157" spans="1:12" ht="16.5">
      <c r="A1157" s="1210">
        <v>29</v>
      </c>
      <c r="B1157" s="1210" t="s">
        <v>7328</v>
      </c>
      <c r="C1157" s="804" t="s">
        <v>1334</v>
      </c>
      <c r="D1157" s="804" t="s">
        <v>7694</v>
      </c>
      <c r="E1157" s="812">
        <v>530.4</v>
      </c>
      <c r="F1157" s="812">
        <v>371.28</v>
      </c>
      <c r="G1157" s="812">
        <v>318.24</v>
      </c>
      <c r="H1157" s="812">
        <v>265.2</v>
      </c>
      <c r="I1157" s="835"/>
      <c r="J1157" s="835"/>
      <c r="K1157" s="835"/>
      <c r="L1157" s="835"/>
    </row>
    <row r="1158" spans="1:12" ht="25.5">
      <c r="A1158" s="1210"/>
      <c r="B1158" s="1210"/>
      <c r="C1158" s="804" t="s">
        <v>7329</v>
      </c>
      <c r="D1158" s="804" t="s">
        <v>7330</v>
      </c>
      <c r="E1158" s="812">
        <v>405.6</v>
      </c>
      <c r="F1158" s="812">
        <v>243.36</v>
      </c>
      <c r="G1158" s="812">
        <v>0</v>
      </c>
      <c r="H1158" s="812">
        <v>0</v>
      </c>
      <c r="I1158" s="835"/>
      <c r="J1158" s="835"/>
      <c r="K1158" s="835"/>
      <c r="L1158" s="835"/>
    </row>
    <row r="1159" spans="1:12" ht="25.5">
      <c r="A1159" s="1210"/>
      <c r="B1159" s="1210"/>
      <c r="C1159" s="804" t="s">
        <v>7331</v>
      </c>
      <c r="D1159" s="804" t="s">
        <v>7332</v>
      </c>
      <c r="E1159" s="812">
        <v>408</v>
      </c>
      <c r="F1159" s="812">
        <v>0</v>
      </c>
      <c r="G1159" s="812">
        <v>0</v>
      </c>
      <c r="H1159" s="812">
        <v>0</v>
      </c>
      <c r="I1159" s="835"/>
      <c r="J1159" s="835"/>
      <c r="K1159" s="835"/>
      <c r="L1159" s="835"/>
    </row>
    <row r="1160" spans="1:12" ht="25.5">
      <c r="A1160" s="803">
        <v>30</v>
      </c>
      <c r="B1160" s="804" t="s">
        <v>7333</v>
      </c>
      <c r="C1160" s="804" t="s">
        <v>1592</v>
      </c>
      <c r="D1160" s="804" t="s">
        <v>866</v>
      </c>
      <c r="E1160" s="812">
        <v>1996.8000000000002</v>
      </c>
      <c r="F1160" s="812">
        <v>0</v>
      </c>
      <c r="G1160" s="812">
        <v>0</v>
      </c>
      <c r="H1160" s="812">
        <v>0</v>
      </c>
      <c r="I1160" s="835"/>
      <c r="J1160" s="835"/>
      <c r="K1160" s="835"/>
      <c r="L1160" s="835"/>
    </row>
    <row r="1161" spans="1:12" ht="16.5">
      <c r="A1161" s="1368" t="s">
        <v>7334</v>
      </c>
      <c r="B1161" s="1204"/>
      <c r="C1161" s="1204"/>
      <c r="D1161" s="1205"/>
      <c r="E1161" s="812">
        <v>0</v>
      </c>
      <c r="F1161" s="812">
        <v>0</v>
      </c>
      <c r="G1161" s="812">
        <v>0</v>
      </c>
      <c r="H1161" s="812">
        <v>0</v>
      </c>
      <c r="I1161" s="835"/>
      <c r="J1161" s="835"/>
      <c r="K1161" s="835"/>
      <c r="L1161" s="835"/>
    </row>
    <row r="1162" spans="1:12" ht="25.5">
      <c r="A1162" s="1206">
        <v>31</v>
      </c>
      <c r="B1162" s="1206" t="s">
        <v>7335</v>
      </c>
      <c r="C1162" s="804" t="s">
        <v>7336</v>
      </c>
      <c r="D1162" s="804" t="s">
        <v>7337</v>
      </c>
      <c r="E1162" s="812">
        <v>449.28000000000003</v>
      </c>
      <c r="F1162" s="812">
        <v>269.56799999999998</v>
      </c>
      <c r="G1162" s="812">
        <v>224.64000000000001</v>
      </c>
      <c r="H1162" s="812">
        <v>179.71199999999999</v>
      </c>
      <c r="I1162" s="835"/>
      <c r="J1162" s="835"/>
      <c r="K1162" s="835"/>
      <c r="L1162" s="835"/>
    </row>
    <row r="1163" spans="1:12" ht="25.5">
      <c r="A1163" s="1207"/>
      <c r="B1163" s="1208"/>
      <c r="C1163" s="804" t="s">
        <v>7338</v>
      </c>
      <c r="D1163" s="804" t="s">
        <v>7339</v>
      </c>
      <c r="E1163" s="812">
        <v>449.28000000000003</v>
      </c>
      <c r="F1163" s="812">
        <v>269.56799999999998</v>
      </c>
      <c r="G1163" s="812">
        <v>0</v>
      </c>
      <c r="H1163" s="812">
        <v>0</v>
      </c>
      <c r="I1163" s="835"/>
      <c r="J1163" s="835"/>
      <c r="K1163" s="835"/>
      <c r="L1163" s="835"/>
    </row>
    <row r="1164" spans="1:12" ht="25.5">
      <c r="A1164" s="1207"/>
      <c r="B1164" s="1206" t="s">
        <v>811</v>
      </c>
      <c r="C1164" s="804" t="s">
        <v>7340</v>
      </c>
      <c r="D1164" s="804" t="s">
        <v>7341</v>
      </c>
      <c r="E1164" s="812">
        <v>449.28000000000003</v>
      </c>
      <c r="F1164" s="812">
        <v>0</v>
      </c>
      <c r="G1164" s="812">
        <v>0</v>
      </c>
      <c r="H1164" s="812">
        <v>0</v>
      </c>
      <c r="I1164" s="835"/>
      <c r="J1164" s="835"/>
      <c r="K1164" s="835"/>
      <c r="L1164" s="835"/>
    </row>
    <row r="1165" spans="1:12" ht="25.5">
      <c r="A1165" s="1207"/>
      <c r="B1165" s="1207"/>
      <c r="C1165" s="804" t="s">
        <v>7342</v>
      </c>
      <c r="D1165" s="804" t="s">
        <v>7343</v>
      </c>
      <c r="E1165" s="812">
        <v>449.28000000000003</v>
      </c>
      <c r="F1165" s="812">
        <v>0</v>
      </c>
      <c r="G1165" s="812">
        <v>0</v>
      </c>
      <c r="H1165" s="812">
        <v>0</v>
      </c>
      <c r="I1165" s="835"/>
      <c r="J1165" s="835"/>
      <c r="K1165" s="835"/>
      <c r="L1165" s="835"/>
    </row>
    <row r="1166" spans="1:12" ht="25.5">
      <c r="A1166" s="1208"/>
      <c r="B1166" s="1208"/>
      <c r="C1166" s="804" t="s">
        <v>7344</v>
      </c>
      <c r="D1166" s="804" t="s">
        <v>7345</v>
      </c>
      <c r="E1166" s="812">
        <v>449.28000000000003</v>
      </c>
      <c r="F1166" s="812">
        <v>0</v>
      </c>
      <c r="G1166" s="812">
        <v>0</v>
      </c>
      <c r="H1166" s="812">
        <v>0</v>
      </c>
      <c r="I1166" s="835"/>
      <c r="J1166" s="835"/>
      <c r="K1166" s="835"/>
      <c r="L1166" s="835"/>
    </row>
    <row r="1167" spans="1:12" ht="16.5">
      <c r="A1167" s="1204" t="s">
        <v>7346</v>
      </c>
      <c r="B1167" s="1204"/>
      <c r="C1167" s="1204"/>
      <c r="D1167" s="1205"/>
      <c r="E1167" s="812">
        <v>0</v>
      </c>
      <c r="F1167" s="812">
        <v>0</v>
      </c>
      <c r="G1167" s="812">
        <v>0</v>
      </c>
      <c r="H1167" s="812">
        <v>0</v>
      </c>
      <c r="I1167" s="835"/>
      <c r="J1167" s="835"/>
      <c r="K1167" s="835"/>
      <c r="L1167" s="835"/>
    </row>
    <row r="1168" spans="1:12" ht="25.5">
      <c r="A1168" s="1206">
        <v>32</v>
      </c>
      <c r="B1168" s="1206" t="s">
        <v>811</v>
      </c>
      <c r="C1168" s="804" t="s">
        <v>7347</v>
      </c>
      <c r="D1168" s="804" t="s">
        <v>7348</v>
      </c>
      <c r="E1168" s="812">
        <v>449.28000000000003</v>
      </c>
      <c r="F1168" s="812">
        <v>314.49600000000004</v>
      </c>
      <c r="G1168" s="812">
        <v>269.56799999999998</v>
      </c>
      <c r="H1168" s="812">
        <v>224.64000000000001</v>
      </c>
      <c r="I1168" s="835"/>
      <c r="J1168" s="835"/>
      <c r="K1168" s="835"/>
      <c r="L1168" s="835"/>
    </row>
    <row r="1169" spans="1:12" ht="25.5">
      <c r="A1169" s="1208"/>
      <c r="B1169" s="1208"/>
      <c r="C1169" s="804" t="s">
        <v>7349</v>
      </c>
      <c r="D1169" s="804" t="s">
        <v>7350</v>
      </c>
      <c r="E1169" s="812">
        <v>449.28000000000003</v>
      </c>
      <c r="F1169" s="812">
        <v>314.49600000000004</v>
      </c>
      <c r="G1169" s="812">
        <v>269.56799999999998</v>
      </c>
      <c r="H1169" s="812">
        <v>0</v>
      </c>
      <c r="I1169" s="835"/>
      <c r="J1169" s="835"/>
      <c r="K1169" s="835"/>
      <c r="L1169" s="835"/>
    </row>
    <row r="1170" spans="1:12" ht="16.5">
      <c r="A1170" s="1204" t="s">
        <v>7351</v>
      </c>
      <c r="B1170" s="1204"/>
      <c r="C1170" s="1204"/>
      <c r="D1170" s="1205"/>
      <c r="E1170" s="812">
        <v>0</v>
      </c>
      <c r="F1170" s="812">
        <v>0</v>
      </c>
      <c r="G1170" s="812">
        <v>0</v>
      </c>
      <c r="H1170" s="812">
        <v>0</v>
      </c>
      <c r="I1170" s="835"/>
      <c r="J1170" s="835"/>
      <c r="K1170" s="835"/>
      <c r="L1170" s="835"/>
    </row>
    <row r="1171" spans="1:12" ht="25.5">
      <c r="A1171" s="1206">
        <v>33</v>
      </c>
      <c r="B1171" s="1209" t="s">
        <v>7352</v>
      </c>
      <c r="C1171" s="804" t="s">
        <v>7353</v>
      </c>
      <c r="D1171" s="804" t="s">
        <v>7354</v>
      </c>
      <c r="E1171" s="812">
        <v>648</v>
      </c>
      <c r="F1171" s="812">
        <v>324</v>
      </c>
      <c r="G1171" s="812">
        <v>0</v>
      </c>
      <c r="H1171" s="812">
        <v>0</v>
      </c>
      <c r="I1171" s="835"/>
      <c r="J1171" s="835"/>
      <c r="K1171" s="835"/>
      <c r="L1171" s="835"/>
    </row>
    <row r="1172" spans="1:12" ht="25.5">
      <c r="A1172" s="1207"/>
      <c r="B1172" s="1209"/>
      <c r="C1172" s="804" t="s">
        <v>7353</v>
      </c>
      <c r="D1172" s="804" t="s">
        <v>7355</v>
      </c>
      <c r="E1172" s="812">
        <v>405.6</v>
      </c>
      <c r="F1172" s="812">
        <v>0</v>
      </c>
      <c r="G1172" s="812">
        <v>0</v>
      </c>
      <c r="H1172" s="812">
        <v>0</v>
      </c>
      <c r="I1172" s="835"/>
      <c r="J1172" s="835"/>
      <c r="K1172" s="835"/>
      <c r="L1172" s="835"/>
    </row>
    <row r="1173" spans="1:12" ht="25.5">
      <c r="A1173" s="1207"/>
      <c r="B1173" s="1209"/>
      <c r="C1173" s="804" t="s">
        <v>7356</v>
      </c>
      <c r="D1173" s="804" t="s">
        <v>7357</v>
      </c>
      <c r="E1173" s="812">
        <v>360</v>
      </c>
      <c r="F1173" s="812">
        <v>216</v>
      </c>
      <c r="G1173" s="812">
        <v>0</v>
      </c>
      <c r="H1173" s="812">
        <v>0</v>
      </c>
      <c r="I1173" s="835"/>
      <c r="J1173" s="835"/>
      <c r="K1173" s="835"/>
      <c r="L1173" s="835"/>
    </row>
    <row r="1174" spans="1:12" ht="25.5">
      <c r="A1174" s="1207"/>
      <c r="B1174" s="1209"/>
      <c r="C1174" s="804" t="s">
        <v>7358</v>
      </c>
      <c r="D1174" s="804" t="s">
        <v>7359</v>
      </c>
      <c r="E1174" s="812">
        <v>312</v>
      </c>
      <c r="F1174" s="812">
        <v>187.20000000000002</v>
      </c>
      <c r="G1174" s="812">
        <v>0</v>
      </c>
      <c r="H1174" s="812">
        <v>0</v>
      </c>
      <c r="I1174" s="835"/>
      <c r="J1174" s="835"/>
      <c r="K1174" s="835"/>
      <c r="L1174" s="835"/>
    </row>
    <row r="1175" spans="1:12" ht="25.5">
      <c r="A1175" s="1207"/>
      <c r="B1175" s="1209"/>
      <c r="C1175" s="804" t="s">
        <v>7360</v>
      </c>
      <c r="D1175" s="804" t="s">
        <v>7361</v>
      </c>
      <c r="E1175" s="812">
        <v>360</v>
      </c>
      <c r="F1175" s="812">
        <v>216</v>
      </c>
      <c r="G1175" s="812">
        <v>108</v>
      </c>
      <c r="H1175" s="812">
        <v>144</v>
      </c>
      <c r="I1175" s="835"/>
      <c r="J1175" s="835"/>
      <c r="K1175" s="835"/>
      <c r="L1175" s="835"/>
    </row>
    <row r="1176" spans="1:12" ht="25.5">
      <c r="A1176" s="1207"/>
      <c r="B1176" s="1206" t="s">
        <v>7362</v>
      </c>
      <c r="C1176" s="804" t="s">
        <v>7363</v>
      </c>
      <c r="D1176" s="804" t="s">
        <v>7364</v>
      </c>
      <c r="E1176" s="812">
        <v>405.6</v>
      </c>
      <c r="F1176" s="812">
        <v>283.92</v>
      </c>
      <c r="G1176" s="812">
        <v>243.36</v>
      </c>
      <c r="H1176" s="812">
        <v>202.8</v>
      </c>
      <c r="I1176" s="835"/>
      <c r="J1176" s="835"/>
      <c r="K1176" s="835"/>
      <c r="L1176" s="835"/>
    </row>
    <row r="1177" spans="1:12" ht="25.5">
      <c r="A1177" s="1207"/>
      <c r="B1177" s="1208"/>
      <c r="C1177" s="804" t="s">
        <v>7365</v>
      </c>
      <c r="D1177" s="804" t="s">
        <v>7366</v>
      </c>
      <c r="E1177" s="812">
        <v>312</v>
      </c>
      <c r="F1177" s="812">
        <v>187.20000000000002</v>
      </c>
      <c r="G1177" s="812">
        <v>0</v>
      </c>
      <c r="H1177" s="812">
        <v>0</v>
      </c>
      <c r="I1177" s="835"/>
      <c r="J1177" s="835"/>
      <c r="K1177" s="835"/>
      <c r="L1177" s="835"/>
    </row>
    <row r="1178" spans="1:12" ht="25.5">
      <c r="A1178" s="1208"/>
      <c r="B1178" s="804" t="s">
        <v>7367</v>
      </c>
      <c r="C1178" s="804" t="s">
        <v>7695</v>
      </c>
      <c r="D1178" s="804" t="s">
        <v>7368</v>
      </c>
      <c r="E1178" s="812">
        <v>343.20000000000005</v>
      </c>
      <c r="F1178" s="812">
        <v>240.24</v>
      </c>
      <c r="G1178" s="812">
        <v>0</v>
      </c>
      <c r="H1178" s="812">
        <v>0</v>
      </c>
      <c r="I1178" s="835"/>
      <c r="J1178" s="835"/>
      <c r="K1178" s="835"/>
      <c r="L1178" s="835"/>
    </row>
    <row r="1179" spans="1:12" ht="25.5">
      <c r="A1179" s="1210">
        <v>34</v>
      </c>
      <c r="B1179" s="1209" t="s">
        <v>7369</v>
      </c>
      <c r="C1179" s="804" t="s">
        <v>7370</v>
      </c>
      <c r="D1179" s="804" t="s">
        <v>7371</v>
      </c>
      <c r="E1179" s="812">
        <v>1355.2</v>
      </c>
      <c r="F1179" s="812">
        <v>0</v>
      </c>
      <c r="G1179" s="812">
        <v>0</v>
      </c>
      <c r="H1179" s="812">
        <v>0</v>
      </c>
      <c r="I1179" s="835"/>
      <c r="J1179" s="835"/>
      <c r="K1179" s="835"/>
      <c r="L1179" s="835"/>
    </row>
    <row r="1180" spans="1:12" ht="16.5">
      <c r="A1180" s="1210"/>
      <c r="B1180" s="1209"/>
      <c r="C1180" s="804" t="s">
        <v>7372</v>
      </c>
      <c r="D1180" s="804" t="s">
        <v>7373</v>
      </c>
      <c r="E1180" s="812">
        <v>1210</v>
      </c>
      <c r="F1180" s="812">
        <v>0</v>
      </c>
      <c r="G1180" s="812">
        <v>0</v>
      </c>
      <c r="H1180" s="812">
        <v>0</v>
      </c>
      <c r="I1180" s="835"/>
      <c r="J1180" s="835"/>
      <c r="K1180" s="835"/>
      <c r="L1180" s="835"/>
    </row>
    <row r="1181" spans="1:12" ht="25.5">
      <c r="A1181" s="1210"/>
      <c r="B1181" s="1209"/>
      <c r="C1181" s="804" t="s">
        <v>7374</v>
      </c>
      <c r="D1181" s="804" t="s">
        <v>7375</v>
      </c>
      <c r="E1181" s="812">
        <v>726</v>
      </c>
      <c r="F1181" s="812">
        <v>0</v>
      </c>
      <c r="G1181" s="812">
        <v>0</v>
      </c>
      <c r="H1181" s="812">
        <v>0</v>
      </c>
      <c r="I1181" s="835"/>
      <c r="J1181" s="835"/>
      <c r="K1181" s="835"/>
      <c r="L1181" s="835"/>
    </row>
    <row r="1182" spans="1:12" ht="25.5">
      <c r="A1182" s="1210"/>
      <c r="B1182" s="1209"/>
      <c r="C1182" s="804" t="s">
        <v>7376</v>
      </c>
      <c r="D1182" s="804" t="s">
        <v>7377</v>
      </c>
      <c r="E1182" s="812">
        <v>387.20000000000005</v>
      </c>
      <c r="F1182" s="812">
        <v>232.32</v>
      </c>
      <c r="G1182" s="812">
        <v>0</v>
      </c>
      <c r="H1182" s="812">
        <v>0</v>
      </c>
      <c r="I1182" s="835"/>
      <c r="J1182" s="835"/>
      <c r="K1182" s="835"/>
      <c r="L1182" s="835"/>
    </row>
    <row r="1183" spans="1:12" ht="16.5">
      <c r="A1183" s="1210"/>
      <c r="B1183" s="1209"/>
      <c r="C1183" s="804" t="s">
        <v>7378</v>
      </c>
      <c r="D1183" s="804" t="s">
        <v>7379</v>
      </c>
      <c r="E1183" s="812">
        <v>264</v>
      </c>
      <c r="F1183" s="812">
        <v>0</v>
      </c>
      <c r="G1183" s="812">
        <v>0</v>
      </c>
      <c r="H1183" s="812">
        <v>0</v>
      </c>
      <c r="I1183" s="835"/>
      <c r="J1183" s="835"/>
      <c r="K1183" s="835"/>
      <c r="L1183" s="835"/>
    </row>
    <row r="1184" spans="1:12" ht="25.5">
      <c r="A1184" s="1210"/>
      <c r="B1184" s="1209"/>
      <c r="C1184" s="804" t="s">
        <v>7379</v>
      </c>
      <c r="D1184" s="804" t="s">
        <v>7696</v>
      </c>
      <c r="E1184" s="812">
        <v>240</v>
      </c>
      <c r="F1184" s="812">
        <v>168</v>
      </c>
      <c r="G1184" s="812">
        <v>0</v>
      </c>
      <c r="H1184" s="812">
        <v>0</v>
      </c>
      <c r="I1184" s="835"/>
      <c r="J1184" s="835"/>
      <c r="K1184" s="835"/>
      <c r="L1184" s="835"/>
    </row>
    <row r="1185" spans="1:12" ht="25.5">
      <c r="A1185" s="1210"/>
      <c r="B1185" s="1209"/>
      <c r="C1185" s="804" t="s">
        <v>7380</v>
      </c>
      <c r="D1185" s="804" t="s">
        <v>7381</v>
      </c>
      <c r="E1185" s="812">
        <v>217.8</v>
      </c>
      <c r="F1185" s="812">
        <v>130.68</v>
      </c>
      <c r="G1185" s="812">
        <v>0</v>
      </c>
      <c r="H1185" s="812">
        <v>0</v>
      </c>
      <c r="I1185" s="835"/>
      <c r="J1185" s="835"/>
      <c r="K1185" s="835"/>
      <c r="L1185" s="835"/>
    </row>
    <row r="1186" spans="1:12" ht="25.5">
      <c r="A1186" s="1210"/>
      <c r="B1186" s="1209"/>
      <c r="C1186" s="804" t="s">
        <v>7382</v>
      </c>
      <c r="D1186" s="804" t="s">
        <v>7383</v>
      </c>
      <c r="E1186" s="812">
        <v>286</v>
      </c>
      <c r="F1186" s="812">
        <v>0</v>
      </c>
      <c r="G1186" s="812">
        <v>0</v>
      </c>
      <c r="H1186" s="812">
        <v>0</v>
      </c>
      <c r="I1186" s="835"/>
      <c r="J1186" s="835"/>
      <c r="K1186" s="835"/>
      <c r="L1186" s="835"/>
    </row>
    <row r="1187" spans="1:12" ht="25.5">
      <c r="A1187" s="1210"/>
      <c r="B1187" s="1209"/>
      <c r="C1187" s="804" t="s">
        <v>7384</v>
      </c>
      <c r="D1187" s="804" t="s">
        <v>7385</v>
      </c>
      <c r="E1187" s="812">
        <v>480</v>
      </c>
      <c r="F1187" s="812">
        <v>0</v>
      </c>
      <c r="G1187" s="812">
        <v>0</v>
      </c>
      <c r="H1187" s="812">
        <v>0</v>
      </c>
      <c r="I1187" s="835"/>
      <c r="J1187" s="835"/>
      <c r="K1187" s="835"/>
      <c r="L1187" s="835"/>
    </row>
    <row r="1188" spans="1:12" ht="25.5">
      <c r="A1188" s="1210"/>
      <c r="B1188" s="1209"/>
      <c r="C1188" s="804" t="s">
        <v>7386</v>
      </c>
      <c r="D1188" s="804" t="s">
        <v>7387</v>
      </c>
      <c r="E1188" s="812">
        <v>193.60000000000002</v>
      </c>
      <c r="F1188" s="812">
        <v>135.52000000000001</v>
      </c>
      <c r="G1188" s="812">
        <v>116.16</v>
      </c>
      <c r="H1188" s="812">
        <v>96.800000000000011</v>
      </c>
      <c r="I1188" s="835"/>
      <c r="J1188" s="835"/>
      <c r="K1188" s="835"/>
      <c r="L1188" s="835"/>
    </row>
    <row r="1189" spans="1:12" ht="16.5">
      <c r="A1189" s="1210"/>
      <c r="B1189" s="1209"/>
      <c r="C1189" s="1210" t="s">
        <v>7388</v>
      </c>
      <c r="D1189" s="1210"/>
      <c r="E1189" s="812">
        <v>264</v>
      </c>
      <c r="F1189" s="812">
        <v>184.79999999999998</v>
      </c>
      <c r="G1189" s="812">
        <v>0</v>
      </c>
      <c r="H1189" s="812">
        <v>0</v>
      </c>
      <c r="I1189" s="835"/>
      <c r="J1189" s="835"/>
      <c r="K1189" s="835"/>
      <c r="L1189" s="835"/>
    </row>
    <row r="1190" spans="1:12" ht="25.5">
      <c r="A1190" s="1210"/>
      <c r="B1190" s="1209"/>
      <c r="C1190" s="804" t="s">
        <v>7389</v>
      </c>
      <c r="D1190" s="804" t="s">
        <v>7390</v>
      </c>
      <c r="E1190" s="812">
        <v>338.8</v>
      </c>
      <c r="F1190" s="812">
        <v>237.16</v>
      </c>
      <c r="G1190" s="812">
        <v>0</v>
      </c>
      <c r="H1190" s="812">
        <v>0</v>
      </c>
      <c r="I1190" s="835"/>
      <c r="J1190" s="835"/>
      <c r="K1190" s="835"/>
      <c r="L1190" s="835"/>
    </row>
    <row r="1191" spans="1:12" ht="25.5">
      <c r="A1191" s="1210"/>
      <c r="B1191" s="1209"/>
      <c r="C1191" s="804" t="s">
        <v>7697</v>
      </c>
      <c r="D1191" s="804" t="s">
        <v>7698</v>
      </c>
      <c r="E1191" s="812">
        <v>290.40000000000003</v>
      </c>
      <c r="F1191" s="812">
        <v>232.32</v>
      </c>
      <c r="G1191" s="812">
        <v>203.27999999999997</v>
      </c>
      <c r="H1191" s="812">
        <v>0</v>
      </c>
      <c r="I1191" s="835"/>
      <c r="J1191" s="835"/>
      <c r="K1191" s="835"/>
      <c r="L1191" s="835"/>
    </row>
    <row r="1192" spans="1:12" ht="25.5">
      <c r="A1192" s="1210"/>
      <c r="B1192" s="1209"/>
      <c r="C1192" s="804" t="s">
        <v>7391</v>
      </c>
      <c r="D1192" s="804" t="s">
        <v>7392</v>
      </c>
      <c r="E1192" s="812">
        <v>369.6</v>
      </c>
      <c r="F1192" s="812">
        <v>295.68</v>
      </c>
      <c r="G1192" s="812">
        <v>258.71999999999997</v>
      </c>
      <c r="H1192" s="812">
        <v>184.8</v>
      </c>
      <c r="I1192" s="835"/>
      <c r="J1192" s="835"/>
      <c r="K1192" s="835"/>
      <c r="L1192" s="835"/>
    </row>
    <row r="1193" spans="1:12" ht="16.5">
      <c r="A1193" s="1210"/>
      <c r="B1193" s="1209"/>
      <c r="C1193" s="804" t="s">
        <v>7699</v>
      </c>
      <c r="D1193" s="804" t="s">
        <v>7393</v>
      </c>
      <c r="E1193" s="812">
        <v>240</v>
      </c>
      <c r="F1193" s="812">
        <v>168</v>
      </c>
      <c r="G1193" s="812">
        <v>144</v>
      </c>
      <c r="H1193" s="812">
        <v>120</v>
      </c>
      <c r="I1193" s="835"/>
      <c r="J1193" s="835"/>
      <c r="K1193" s="835"/>
      <c r="L1193" s="835"/>
    </row>
    <row r="1194" spans="1:12" ht="30">
      <c r="A1194" s="1210"/>
      <c r="B1194" s="1209"/>
      <c r="C1194" s="816" t="s">
        <v>7700</v>
      </c>
      <c r="D1194" s="804" t="s">
        <v>7394</v>
      </c>
      <c r="E1194" s="812">
        <v>145.20000000000002</v>
      </c>
      <c r="F1194" s="812">
        <v>0</v>
      </c>
      <c r="G1194" s="812">
        <v>0</v>
      </c>
      <c r="H1194" s="812">
        <v>0</v>
      </c>
      <c r="I1194" s="835"/>
      <c r="J1194" s="835"/>
      <c r="K1194" s="835"/>
      <c r="L1194" s="835"/>
    </row>
    <row r="1195" spans="1:12" ht="25.5">
      <c r="A1195" s="1210"/>
      <c r="B1195" s="1209"/>
      <c r="C1195" s="804" t="s">
        <v>7395</v>
      </c>
      <c r="D1195" s="804" t="s">
        <v>7701</v>
      </c>
      <c r="E1195" s="812">
        <v>145.20000000000002</v>
      </c>
      <c r="F1195" s="812">
        <v>116.16</v>
      </c>
      <c r="G1195" s="812">
        <v>101.63999999999999</v>
      </c>
      <c r="H1195" s="812">
        <v>0</v>
      </c>
      <c r="I1195" s="835"/>
      <c r="J1195" s="835"/>
      <c r="K1195" s="835"/>
      <c r="L1195" s="835"/>
    </row>
    <row r="1196" spans="1:12" ht="25.5">
      <c r="A1196" s="1210"/>
      <c r="B1196" s="1209"/>
      <c r="C1196" s="804" t="s">
        <v>7396</v>
      </c>
      <c r="D1196" s="804" t="s">
        <v>7397</v>
      </c>
      <c r="E1196" s="812">
        <v>271.04000000000002</v>
      </c>
      <c r="F1196" s="812">
        <v>216.83200000000002</v>
      </c>
      <c r="G1196" s="812">
        <v>0</v>
      </c>
      <c r="H1196" s="812">
        <v>0</v>
      </c>
      <c r="I1196" s="835"/>
      <c r="J1196" s="835"/>
      <c r="K1196" s="835"/>
      <c r="L1196" s="835"/>
    </row>
    <row r="1197" spans="1:12" ht="25.5">
      <c r="A1197" s="1210"/>
      <c r="B1197" s="1209"/>
      <c r="C1197" s="804" t="s">
        <v>7398</v>
      </c>
      <c r="D1197" s="804" t="s">
        <v>7399</v>
      </c>
      <c r="E1197" s="812">
        <v>271.04000000000002</v>
      </c>
      <c r="F1197" s="812">
        <v>216.83200000000002</v>
      </c>
      <c r="G1197" s="812">
        <v>0</v>
      </c>
      <c r="H1197" s="812">
        <v>0</v>
      </c>
      <c r="I1197" s="835"/>
      <c r="J1197" s="835"/>
      <c r="K1197" s="835"/>
      <c r="L1197" s="835"/>
    </row>
    <row r="1198" spans="1:12" ht="16.5">
      <c r="A1198" s="1210"/>
      <c r="B1198" s="1209"/>
      <c r="C1198" s="1210" t="s">
        <v>7400</v>
      </c>
      <c r="D1198" s="1210"/>
      <c r="E1198" s="812">
        <v>880</v>
      </c>
      <c r="F1198" s="812">
        <v>0</v>
      </c>
      <c r="G1198" s="812">
        <v>0</v>
      </c>
      <c r="H1198" s="812">
        <v>0</v>
      </c>
      <c r="I1198" s="835"/>
      <c r="J1198" s="835"/>
      <c r="K1198" s="835"/>
      <c r="L1198" s="835"/>
    </row>
    <row r="1199" spans="1:12" ht="30">
      <c r="A1199" s="1210"/>
      <c r="B1199" s="1209"/>
      <c r="C1199" s="817" t="s">
        <v>7702</v>
      </c>
      <c r="D1199" s="804" t="s">
        <v>7703</v>
      </c>
      <c r="E1199" s="812">
        <v>160</v>
      </c>
      <c r="F1199" s="812">
        <v>112</v>
      </c>
      <c r="G1199" s="812">
        <v>96</v>
      </c>
      <c r="H1199" s="812">
        <v>0</v>
      </c>
      <c r="I1199" s="835"/>
      <c r="J1199" s="835"/>
      <c r="K1199" s="835"/>
      <c r="L1199" s="835"/>
    </row>
    <row r="1200" spans="1:12" ht="25.5">
      <c r="A1200" s="1210"/>
      <c r="B1200" s="1209"/>
      <c r="C1200" s="804" t="s">
        <v>7401</v>
      </c>
      <c r="D1200" s="804" t="s">
        <v>7402</v>
      </c>
      <c r="E1200" s="812">
        <v>246.4</v>
      </c>
      <c r="F1200" s="812">
        <v>0</v>
      </c>
      <c r="G1200" s="812">
        <v>0</v>
      </c>
      <c r="H1200" s="812">
        <v>0</v>
      </c>
      <c r="I1200" s="835"/>
      <c r="J1200" s="835"/>
      <c r="K1200" s="835"/>
      <c r="L1200" s="835"/>
    </row>
    <row r="1201" spans="1:12" ht="25.5">
      <c r="A1201" s="1210"/>
      <c r="B1201" s="1209"/>
      <c r="C1201" s="818" t="s">
        <v>7403</v>
      </c>
      <c r="D1201" s="803" t="s">
        <v>7404</v>
      </c>
      <c r="E1201" s="812">
        <v>140</v>
      </c>
      <c r="F1201" s="812">
        <v>0</v>
      </c>
      <c r="G1201" s="812">
        <v>0</v>
      </c>
      <c r="H1201" s="812">
        <v>0</v>
      </c>
      <c r="I1201" s="835"/>
      <c r="J1201" s="835"/>
      <c r="K1201" s="835"/>
      <c r="L1201" s="835"/>
    </row>
    <row r="1202" spans="1:12" ht="25.5">
      <c r="A1202" s="1210"/>
      <c r="B1202" s="1209"/>
      <c r="C1202" s="804" t="s">
        <v>7405</v>
      </c>
      <c r="D1202" s="804" t="s">
        <v>7704</v>
      </c>
      <c r="E1202" s="812">
        <v>160</v>
      </c>
      <c r="F1202" s="812">
        <v>112</v>
      </c>
      <c r="G1202" s="812">
        <v>0</v>
      </c>
      <c r="H1202" s="812">
        <v>0</v>
      </c>
      <c r="I1202" s="835"/>
      <c r="J1202" s="835"/>
      <c r="K1202" s="835"/>
      <c r="L1202" s="835"/>
    </row>
    <row r="1203" spans="1:12" ht="16.5">
      <c r="A1203" s="803">
        <v>35</v>
      </c>
      <c r="B1203" s="804" t="s">
        <v>7406</v>
      </c>
      <c r="C1203" s="1211" t="s">
        <v>7407</v>
      </c>
      <c r="D1203" s="1212"/>
      <c r="E1203" s="812">
        <v>800</v>
      </c>
      <c r="F1203" s="812">
        <v>560</v>
      </c>
      <c r="G1203" s="812">
        <v>0</v>
      </c>
      <c r="H1203" s="812">
        <v>0</v>
      </c>
      <c r="I1203" s="835"/>
      <c r="J1203" s="835"/>
      <c r="K1203" s="835"/>
      <c r="L1203" s="835"/>
    </row>
    <row r="1204" spans="1:12" ht="25.5">
      <c r="A1204" s="1210">
        <v>36</v>
      </c>
      <c r="B1204" s="1210" t="s">
        <v>7583</v>
      </c>
      <c r="C1204" s="804" t="s">
        <v>7705</v>
      </c>
      <c r="D1204" s="804" t="s">
        <v>7408</v>
      </c>
      <c r="E1204" s="812">
        <v>1000</v>
      </c>
      <c r="F1204" s="812">
        <v>700</v>
      </c>
      <c r="G1204" s="812">
        <v>0</v>
      </c>
      <c r="H1204" s="812">
        <v>0</v>
      </c>
      <c r="I1204" s="835"/>
      <c r="J1204" s="835"/>
      <c r="K1204" s="835"/>
      <c r="L1204" s="835"/>
    </row>
    <row r="1205" spans="1:12" ht="25.5">
      <c r="A1205" s="1210"/>
      <c r="B1205" s="1210"/>
      <c r="C1205" s="804" t="s">
        <v>7408</v>
      </c>
      <c r="D1205" s="804" t="s">
        <v>7409</v>
      </c>
      <c r="E1205" s="812">
        <v>475.20000000000005</v>
      </c>
      <c r="F1205" s="812">
        <v>0</v>
      </c>
      <c r="G1205" s="812">
        <v>0</v>
      </c>
      <c r="H1205" s="812">
        <v>0</v>
      </c>
      <c r="I1205" s="835"/>
      <c r="J1205" s="835"/>
      <c r="K1205" s="835"/>
      <c r="L1205" s="835"/>
    </row>
    <row r="1206" spans="1:12" ht="25.5">
      <c r="A1206" s="1210"/>
      <c r="B1206" s="1210"/>
      <c r="C1206" s="804" t="s">
        <v>7410</v>
      </c>
      <c r="D1206" s="804" t="s">
        <v>7704</v>
      </c>
      <c r="E1206" s="812">
        <v>374.40000000000003</v>
      </c>
      <c r="F1206" s="812">
        <v>299.52</v>
      </c>
      <c r="G1206" s="812">
        <v>262.08000000000004</v>
      </c>
      <c r="H1206" s="812">
        <v>224.64000000000001</v>
      </c>
      <c r="I1206" s="835"/>
      <c r="J1206" s="835"/>
      <c r="K1206" s="835"/>
      <c r="L1206" s="835"/>
    </row>
    <row r="1207" spans="1:12" ht="25.5">
      <c r="A1207" s="1210"/>
      <c r="B1207" s="1210"/>
      <c r="C1207" s="804" t="s">
        <v>7411</v>
      </c>
      <c r="D1207" s="804" t="s">
        <v>7412</v>
      </c>
      <c r="E1207" s="812">
        <v>1584</v>
      </c>
      <c r="F1207" s="812">
        <v>1108.8</v>
      </c>
      <c r="G1207" s="812">
        <v>0</v>
      </c>
      <c r="H1207" s="812">
        <v>0</v>
      </c>
      <c r="I1207" s="835"/>
      <c r="J1207" s="835"/>
      <c r="K1207" s="835"/>
      <c r="L1207" s="835"/>
    </row>
    <row r="1208" spans="1:12" ht="25.5">
      <c r="A1208" s="1210">
        <v>37</v>
      </c>
      <c r="B1208" s="1210" t="s">
        <v>7413</v>
      </c>
      <c r="C1208" s="804" t="s">
        <v>7414</v>
      </c>
      <c r="D1208" s="804" t="s">
        <v>7415</v>
      </c>
      <c r="E1208" s="812">
        <v>1320</v>
      </c>
      <c r="F1208" s="812">
        <v>1056</v>
      </c>
      <c r="G1208" s="812">
        <v>924</v>
      </c>
      <c r="H1208" s="812">
        <v>792</v>
      </c>
      <c r="I1208" s="835"/>
      <c r="J1208" s="835"/>
      <c r="K1208" s="835"/>
      <c r="L1208" s="835"/>
    </row>
    <row r="1209" spans="1:12" ht="25.5">
      <c r="A1209" s="1210"/>
      <c r="B1209" s="1210"/>
      <c r="C1209" s="804" t="s">
        <v>7414</v>
      </c>
      <c r="D1209" s="804" t="s">
        <v>7706</v>
      </c>
      <c r="E1209" s="812">
        <v>792</v>
      </c>
      <c r="F1209" s="812">
        <v>633.6</v>
      </c>
      <c r="G1209" s="812">
        <v>554.4</v>
      </c>
      <c r="H1209" s="812">
        <v>475.20000000000005</v>
      </c>
      <c r="I1209" s="835"/>
      <c r="J1209" s="835"/>
      <c r="K1209" s="835"/>
      <c r="L1209" s="835"/>
    </row>
    <row r="1210" spans="1:12" ht="16.5">
      <c r="A1210" s="1210">
        <v>38</v>
      </c>
      <c r="B1210" s="1209" t="s">
        <v>7416</v>
      </c>
      <c r="C1210" s="804" t="s">
        <v>7707</v>
      </c>
      <c r="D1210" s="804" t="s">
        <v>7708</v>
      </c>
      <c r="E1210" s="812">
        <v>1000</v>
      </c>
      <c r="F1210" s="812">
        <v>800</v>
      </c>
      <c r="G1210" s="812">
        <v>700</v>
      </c>
      <c r="H1210" s="812">
        <v>600</v>
      </c>
      <c r="I1210" s="835"/>
      <c r="J1210" s="835"/>
      <c r="K1210" s="835"/>
      <c r="L1210" s="835"/>
    </row>
    <row r="1211" spans="1:12" ht="16.5">
      <c r="A1211" s="1210"/>
      <c r="B1211" s="1209"/>
      <c r="C1211" s="804" t="s">
        <v>7708</v>
      </c>
      <c r="D1211" s="804" t="s">
        <v>7417</v>
      </c>
      <c r="E1211" s="812">
        <v>1600</v>
      </c>
      <c r="F1211" s="812">
        <v>1280</v>
      </c>
      <c r="G1211" s="812">
        <v>1120</v>
      </c>
      <c r="H1211" s="812">
        <v>960</v>
      </c>
      <c r="I1211" s="835"/>
      <c r="J1211" s="835"/>
      <c r="K1211" s="835"/>
      <c r="L1211" s="835"/>
    </row>
    <row r="1212" spans="1:12" ht="16.5">
      <c r="A1212" s="1210"/>
      <c r="B1212" s="1209"/>
      <c r="C1212" s="804" t="s">
        <v>7417</v>
      </c>
      <c r="D1212" s="815" t="s">
        <v>7418</v>
      </c>
      <c r="E1212" s="812">
        <v>1320</v>
      </c>
      <c r="F1212" s="812">
        <v>1056</v>
      </c>
      <c r="G1212" s="812">
        <v>924</v>
      </c>
      <c r="H1212" s="812">
        <v>0</v>
      </c>
      <c r="I1212" s="835"/>
      <c r="J1212" s="835"/>
      <c r="K1212" s="835"/>
      <c r="L1212" s="835"/>
    </row>
    <row r="1213" spans="1:12" ht="25.5">
      <c r="A1213" s="803">
        <v>39</v>
      </c>
      <c r="B1213" s="804" t="s">
        <v>7419</v>
      </c>
      <c r="C1213" s="804" t="s">
        <v>7420</v>
      </c>
      <c r="D1213" s="814" t="s">
        <v>7421</v>
      </c>
      <c r="E1213" s="812">
        <v>448.8</v>
      </c>
      <c r="F1213" s="812">
        <v>0</v>
      </c>
      <c r="G1213" s="812">
        <v>0</v>
      </c>
      <c r="H1213" s="812">
        <v>0</v>
      </c>
      <c r="I1213" s="835"/>
      <c r="J1213" s="835"/>
      <c r="K1213" s="835"/>
      <c r="L1213" s="835"/>
    </row>
    <row r="1214" spans="1:12" ht="16.5">
      <c r="A1214" s="1210">
        <v>40</v>
      </c>
      <c r="B1214" s="1209" t="s">
        <v>7422</v>
      </c>
      <c r="C1214" s="804" t="s">
        <v>7423</v>
      </c>
      <c r="D1214" s="804" t="s">
        <v>7424</v>
      </c>
      <c r="E1214" s="812">
        <v>897.6</v>
      </c>
      <c r="F1214" s="812">
        <v>718.08</v>
      </c>
      <c r="G1214" s="812">
        <v>628.32000000000005</v>
      </c>
      <c r="H1214" s="812">
        <v>538.56000000000006</v>
      </c>
      <c r="I1214" s="835"/>
      <c r="J1214" s="835"/>
      <c r="K1214" s="835"/>
      <c r="L1214" s="835"/>
    </row>
    <row r="1215" spans="1:12" ht="16.5">
      <c r="A1215" s="1210"/>
      <c r="B1215" s="1209"/>
      <c r="C1215" s="804" t="s">
        <v>7424</v>
      </c>
      <c r="D1215" s="804" t="s">
        <v>7425</v>
      </c>
      <c r="E1215" s="812">
        <v>686.40000000000009</v>
      </c>
      <c r="F1215" s="812">
        <v>549.12</v>
      </c>
      <c r="G1215" s="812">
        <v>480.48</v>
      </c>
      <c r="H1215" s="812">
        <v>411.84</v>
      </c>
      <c r="I1215" s="835"/>
      <c r="J1215" s="835"/>
      <c r="K1215" s="835"/>
      <c r="L1215" s="835"/>
    </row>
    <row r="1216" spans="1:12" ht="16.5">
      <c r="A1216" s="1210"/>
      <c r="B1216" s="1209"/>
      <c r="C1216" s="804" t="s">
        <v>7426</v>
      </c>
      <c r="D1216" s="815" t="s">
        <v>7427</v>
      </c>
      <c r="E1216" s="812">
        <v>290.40000000000003</v>
      </c>
      <c r="F1216" s="812">
        <v>232.32</v>
      </c>
      <c r="G1216" s="812">
        <v>203.27999999999997</v>
      </c>
      <c r="H1216" s="812">
        <v>174.24</v>
      </c>
      <c r="I1216" s="835"/>
      <c r="J1216" s="835"/>
      <c r="K1216" s="835"/>
      <c r="L1216" s="835"/>
    </row>
    <row r="1217" spans="1:12" ht="16.5">
      <c r="A1217" s="1210">
        <v>41</v>
      </c>
      <c r="B1217" s="1209" t="s">
        <v>7428</v>
      </c>
      <c r="C1217" s="804" t="s">
        <v>7429</v>
      </c>
      <c r="D1217" s="804" t="s">
        <v>7430</v>
      </c>
      <c r="E1217" s="812">
        <v>686.40000000000009</v>
      </c>
      <c r="F1217" s="812">
        <v>549.12</v>
      </c>
      <c r="G1217" s="812">
        <v>0</v>
      </c>
      <c r="H1217" s="812">
        <v>0</v>
      </c>
      <c r="I1217" s="835"/>
      <c r="J1217" s="835"/>
      <c r="K1217" s="835"/>
      <c r="L1217" s="835"/>
    </row>
    <row r="1218" spans="1:12" ht="25.5">
      <c r="A1218" s="1210"/>
      <c r="B1218" s="1209"/>
      <c r="C1218" s="804" t="s">
        <v>7430</v>
      </c>
      <c r="D1218" s="814" t="s">
        <v>7431</v>
      </c>
      <c r="E1218" s="812">
        <v>290.40000000000003</v>
      </c>
      <c r="F1218" s="812">
        <v>232.32</v>
      </c>
      <c r="G1218" s="812">
        <v>174.24</v>
      </c>
      <c r="H1218" s="812">
        <v>0</v>
      </c>
      <c r="I1218" s="835"/>
      <c r="J1218" s="835"/>
      <c r="K1218" s="835"/>
      <c r="L1218" s="835"/>
    </row>
    <row r="1219" spans="1:12" ht="25.5">
      <c r="A1219" s="1210"/>
      <c r="B1219" s="1209"/>
      <c r="C1219" s="814" t="s">
        <v>7432</v>
      </c>
      <c r="D1219" s="804" t="s">
        <v>7433</v>
      </c>
      <c r="E1219" s="812">
        <v>184.8</v>
      </c>
      <c r="F1219" s="812">
        <v>147.84</v>
      </c>
      <c r="G1219" s="812">
        <v>0</v>
      </c>
      <c r="H1219" s="812">
        <v>0</v>
      </c>
      <c r="I1219" s="835"/>
      <c r="J1219" s="835"/>
      <c r="K1219" s="835"/>
      <c r="L1219" s="835"/>
    </row>
    <row r="1220" spans="1:12" ht="16.5">
      <c r="A1220" s="1206">
        <v>42</v>
      </c>
      <c r="B1220" s="1332" t="s">
        <v>7434</v>
      </c>
      <c r="C1220" s="804" t="s">
        <v>7435</v>
      </c>
      <c r="D1220" s="804" t="s">
        <v>7436</v>
      </c>
      <c r="E1220" s="812">
        <v>237.60000000000002</v>
      </c>
      <c r="F1220" s="812">
        <v>190.08</v>
      </c>
      <c r="G1220" s="812">
        <v>166.32000000000002</v>
      </c>
      <c r="H1220" s="812">
        <v>142.56</v>
      </c>
      <c r="I1220" s="835"/>
      <c r="J1220" s="835"/>
      <c r="K1220" s="835"/>
      <c r="L1220" s="835"/>
    </row>
    <row r="1221" spans="1:12" ht="25.5">
      <c r="A1221" s="1207"/>
      <c r="B1221" s="1333"/>
      <c r="C1221" s="804" t="s">
        <v>7436</v>
      </c>
      <c r="D1221" s="814" t="s">
        <v>7709</v>
      </c>
      <c r="E1221" s="812">
        <v>180</v>
      </c>
      <c r="F1221" s="812">
        <v>144</v>
      </c>
      <c r="G1221" s="812">
        <v>0</v>
      </c>
      <c r="H1221" s="812">
        <v>0</v>
      </c>
      <c r="I1221" s="835"/>
      <c r="J1221" s="835"/>
      <c r="K1221" s="835"/>
      <c r="L1221" s="835"/>
    </row>
    <row r="1222" spans="1:12" ht="16.5">
      <c r="A1222" s="1208"/>
      <c r="B1222" s="1334"/>
      <c r="C1222" s="804" t="s">
        <v>7437</v>
      </c>
      <c r="D1222" s="815" t="s">
        <v>7438</v>
      </c>
      <c r="E1222" s="812">
        <v>240</v>
      </c>
      <c r="F1222" s="812">
        <v>0</v>
      </c>
      <c r="G1222" s="812">
        <v>0</v>
      </c>
      <c r="H1222" s="812">
        <v>0</v>
      </c>
      <c r="I1222" s="835"/>
      <c r="J1222" s="835"/>
      <c r="K1222" s="835"/>
      <c r="L1222" s="835"/>
    </row>
    <row r="1223" spans="1:12" ht="16.5">
      <c r="A1223" s="1206">
        <v>43</v>
      </c>
      <c r="B1223" s="1206" t="s">
        <v>7439</v>
      </c>
      <c r="C1223" s="804" t="s">
        <v>7425</v>
      </c>
      <c r="D1223" s="804" t="s">
        <v>7440</v>
      </c>
      <c r="E1223" s="812">
        <v>237.60000000000002</v>
      </c>
      <c r="F1223" s="812">
        <v>190.08</v>
      </c>
      <c r="G1223" s="812">
        <v>166.32000000000002</v>
      </c>
      <c r="H1223" s="812">
        <v>142.56</v>
      </c>
      <c r="I1223" s="835"/>
      <c r="J1223" s="835"/>
      <c r="K1223" s="835"/>
      <c r="L1223" s="835"/>
    </row>
    <row r="1224" spans="1:12" ht="16.5">
      <c r="A1224" s="1208"/>
      <c r="B1224" s="1208"/>
      <c r="C1224" s="804" t="s">
        <v>7440</v>
      </c>
      <c r="D1224" s="804" t="s">
        <v>7441</v>
      </c>
      <c r="E1224" s="812">
        <v>216</v>
      </c>
      <c r="F1224" s="812">
        <v>172.8</v>
      </c>
      <c r="G1224" s="812">
        <v>151.20000000000002</v>
      </c>
      <c r="H1224" s="812">
        <v>129.6</v>
      </c>
      <c r="I1224" s="835"/>
      <c r="J1224" s="835"/>
      <c r="K1224" s="835"/>
      <c r="L1224" s="835"/>
    </row>
    <row r="1225" spans="1:12" ht="38.25">
      <c r="A1225" s="803">
        <v>44</v>
      </c>
      <c r="B1225" s="804" t="s">
        <v>7442</v>
      </c>
      <c r="C1225" s="804" t="s">
        <v>7443</v>
      </c>
      <c r="D1225" s="819" t="s">
        <v>7444</v>
      </c>
      <c r="E1225" s="812">
        <v>528</v>
      </c>
      <c r="F1225" s="812">
        <v>0</v>
      </c>
      <c r="G1225" s="812">
        <v>0</v>
      </c>
      <c r="H1225" s="812">
        <v>0</v>
      </c>
      <c r="I1225" s="835"/>
      <c r="J1225" s="835"/>
      <c r="K1225" s="835"/>
      <c r="L1225" s="835"/>
    </row>
    <row r="1226" spans="1:12" ht="25.5">
      <c r="A1226" s="803">
        <v>45</v>
      </c>
      <c r="B1226" s="804" t="s">
        <v>7445</v>
      </c>
      <c r="C1226" s="804" t="s">
        <v>7443</v>
      </c>
      <c r="D1226" s="815" t="s">
        <v>7446</v>
      </c>
      <c r="E1226" s="812">
        <v>264</v>
      </c>
      <c r="F1226" s="812">
        <v>211.20000000000002</v>
      </c>
      <c r="G1226" s="812">
        <v>184.79999999999998</v>
      </c>
      <c r="H1226" s="812">
        <v>158.4</v>
      </c>
      <c r="I1226" s="835"/>
      <c r="J1226" s="835"/>
      <c r="K1226" s="835"/>
      <c r="L1226" s="835"/>
    </row>
    <row r="1227" spans="1:12" ht="16.5">
      <c r="A1227" s="820">
        <v>23</v>
      </c>
      <c r="B1227" s="821" t="s">
        <v>7710</v>
      </c>
      <c r="C1227" s="248"/>
      <c r="D1227" s="248"/>
      <c r="E1227" s="248"/>
      <c r="F1227" s="248"/>
      <c r="G1227" s="248"/>
      <c r="H1227" s="248"/>
      <c r="I1227" s="835"/>
      <c r="J1227" s="835"/>
      <c r="K1227" s="835"/>
      <c r="L1227" s="835"/>
    </row>
    <row r="1228" spans="1:12" ht="30">
      <c r="A1228" s="1229">
        <v>1</v>
      </c>
      <c r="B1228" s="1370" t="s">
        <v>5001</v>
      </c>
      <c r="C1228" s="693" t="s">
        <v>7447</v>
      </c>
      <c r="D1228" s="693" t="s">
        <v>7448</v>
      </c>
      <c r="E1228" s="822">
        <v>1441.2</v>
      </c>
      <c r="F1228" s="806">
        <v>0</v>
      </c>
      <c r="G1228" s="806">
        <v>0</v>
      </c>
      <c r="H1228" s="806">
        <v>0</v>
      </c>
      <c r="I1228" s="835"/>
      <c r="J1228" s="835"/>
      <c r="K1228" s="835"/>
      <c r="L1228" s="835"/>
    </row>
    <row r="1229" spans="1:12" ht="30">
      <c r="A1229" s="1229"/>
      <c r="B1229" s="1370"/>
      <c r="C1229" s="693" t="s">
        <v>7447</v>
      </c>
      <c r="D1229" s="693" t="s">
        <v>7449</v>
      </c>
      <c r="E1229" s="822">
        <v>1634.8000000000002</v>
      </c>
      <c r="F1229" s="806">
        <v>0</v>
      </c>
      <c r="G1229" s="806">
        <v>0</v>
      </c>
      <c r="H1229" s="806">
        <v>0</v>
      </c>
      <c r="I1229" s="835"/>
      <c r="J1229" s="835"/>
      <c r="K1229" s="835"/>
      <c r="L1229" s="835"/>
    </row>
    <row r="1230" spans="1:12" ht="30">
      <c r="A1230" s="1229"/>
      <c r="B1230" s="1370"/>
      <c r="C1230" s="693" t="s">
        <v>7447</v>
      </c>
      <c r="D1230" s="693" t="s">
        <v>7450</v>
      </c>
      <c r="E1230" s="822">
        <v>1634.8000000000002</v>
      </c>
      <c r="F1230" s="806">
        <v>0</v>
      </c>
      <c r="G1230" s="806">
        <v>0</v>
      </c>
      <c r="H1230" s="806">
        <v>0</v>
      </c>
      <c r="I1230" s="835"/>
      <c r="J1230" s="835"/>
      <c r="K1230" s="835"/>
      <c r="L1230" s="835"/>
    </row>
    <row r="1231" spans="1:12" ht="30">
      <c r="A1231" s="1229"/>
      <c r="B1231" s="1370"/>
      <c r="C1231" s="693" t="s">
        <v>7447</v>
      </c>
      <c r="D1231" s="693" t="s">
        <v>7451</v>
      </c>
      <c r="E1231" s="822">
        <v>1509.2</v>
      </c>
      <c r="F1231" s="806">
        <v>0</v>
      </c>
      <c r="G1231" s="806">
        <v>0</v>
      </c>
      <c r="H1231" s="806">
        <v>0</v>
      </c>
      <c r="I1231" s="835"/>
      <c r="J1231" s="835"/>
      <c r="K1231" s="835"/>
      <c r="L1231" s="835"/>
    </row>
    <row r="1232" spans="1:12" ht="30">
      <c r="A1232" s="1229"/>
      <c r="B1232" s="1370"/>
      <c r="C1232" s="693" t="s">
        <v>7452</v>
      </c>
      <c r="D1232" s="693" t="s">
        <v>7453</v>
      </c>
      <c r="E1232" s="822">
        <v>1066.4000000000001</v>
      </c>
      <c r="F1232" s="806">
        <v>640</v>
      </c>
      <c r="G1232" s="806">
        <v>480</v>
      </c>
      <c r="H1232" s="806">
        <v>0</v>
      </c>
      <c r="I1232" s="835"/>
      <c r="J1232" s="835"/>
      <c r="K1232" s="835"/>
      <c r="L1232" s="835"/>
    </row>
    <row r="1233" spans="1:12" ht="45">
      <c r="A1233" s="1229"/>
      <c r="B1233" s="1370"/>
      <c r="C1233" s="693" t="s">
        <v>7453</v>
      </c>
      <c r="D1233" s="693" t="s">
        <v>7454</v>
      </c>
      <c r="E1233" s="822">
        <v>720.40000000000009</v>
      </c>
      <c r="F1233" s="806">
        <v>432.40000000000003</v>
      </c>
      <c r="G1233" s="806">
        <v>0</v>
      </c>
      <c r="H1233" s="806">
        <v>0</v>
      </c>
      <c r="I1233" s="835"/>
      <c r="J1233" s="835"/>
      <c r="K1233" s="835"/>
      <c r="L1233" s="835"/>
    </row>
    <row r="1234" spans="1:12" ht="16.5">
      <c r="A1234" s="1229"/>
      <c r="B1234" s="1370"/>
      <c r="C1234" s="693" t="s">
        <v>7455</v>
      </c>
      <c r="D1234" s="693" t="s">
        <v>7456</v>
      </c>
      <c r="E1234" s="822">
        <v>172.8</v>
      </c>
      <c r="F1234" s="806">
        <v>138.4</v>
      </c>
      <c r="G1234" s="806">
        <v>103.60000000000001</v>
      </c>
      <c r="H1234" s="806">
        <v>86.4</v>
      </c>
      <c r="I1234" s="835"/>
      <c r="J1234" s="835"/>
      <c r="K1234" s="835"/>
      <c r="L1234" s="835"/>
    </row>
    <row r="1235" spans="1:12" ht="30">
      <c r="A1235" s="1229"/>
      <c r="B1235" s="1370"/>
      <c r="C1235" s="693" t="s">
        <v>7448</v>
      </c>
      <c r="D1235" s="693" t="s">
        <v>7457</v>
      </c>
      <c r="E1235" s="822">
        <v>634</v>
      </c>
      <c r="F1235" s="806">
        <v>380.40000000000003</v>
      </c>
      <c r="G1235" s="806">
        <v>0</v>
      </c>
      <c r="H1235" s="806">
        <v>0</v>
      </c>
      <c r="I1235" s="835"/>
      <c r="J1235" s="835"/>
      <c r="K1235" s="835"/>
      <c r="L1235" s="835"/>
    </row>
    <row r="1236" spans="1:12" ht="30">
      <c r="A1236" s="1229"/>
      <c r="B1236" s="1370"/>
      <c r="C1236" s="693" t="s">
        <v>7458</v>
      </c>
      <c r="D1236" s="693" t="s">
        <v>7459</v>
      </c>
      <c r="E1236" s="822">
        <v>180</v>
      </c>
      <c r="F1236" s="806">
        <v>126</v>
      </c>
      <c r="G1236" s="806">
        <v>108</v>
      </c>
      <c r="H1236" s="806">
        <v>81.2</v>
      </c>
      <c r="I1236" s="835"/>
      <c r="J1236" s="835"/>
      <c r="K1236" s="835"/>
      <c r="L1236" s="835"/>
    </row>
    <row r="1237" spans="1:12" ht="30">
      <c r="A1237" s="1229"/>
      <c r="B1237" s="1370"/>
      <c r="C1237" s="693" t="s">
        <v>7459</v>
      </c>
      <c r="D1237" s="693" t="s">
        <v>7711</v>
      </c>
      <c r="E1237" s="822">
        <v>160</v>
      </c>
      <c r="F1237" s="806">
        <v>112</v>
      </c>
      <c r="G1237" s="806">
        <v>96</v>
      </c>
      <c r="H1237" s="806">
        <v>72</v>
      </c>
      <c r="I1237" s="835"/>
      <c r="J1237" s="835"/>
      <c r="K1237" s="835"/>
      <c r="L1237" s="835"/>
    </row>
    <row r="1238" spans="1:12" ht="16.5">
      <c r="A1238" s="1229"/>
      <c r="B1238" s="1370"/>
      <c r="C1238" s="693" t="s">
        <v>7450</v>
      </c>
      <c r="D1238" s="693" t="s">
        <v>7461</v>
      </c>
      <c r="E1238" s="822">
        <v>518.80000000000007</v>
      </c>
      <c r="F1238" s="806">
        <v>311.20000000000005</v>
      </c>
      <c r="G1238" s="806">
        <v>259.60000000000002</v>
      </c>
      <c r="H1238" s="806">
        <v>207.60000000000002</v>
      </c>
      <c r="I1238" s="835"/>
      <c r="J1238" s="835"/>
      <c r="K1238" s="835"/>
      <c r="L1238" s="835"/>
    </row>
    <row r="1239" spans="1:12" ht="45">
      <c r="A1239" s="1229"/>
      <c r="B1239" s="1370"/>
      <c r="C1239" s="693" t="s">
        <v>7450</v>
      </c>
      <c r="D1239" s="693" t="s">
        <v>7462</v>
      </c>
      <c r="E1239" s="822">
        <v>1181.6000000000001</v>
      </c>
      <c r="F1239" s="806">
        <v>708.80000000000007</v>
      </c>
      <c r="G1239" s="806">
        <v>472.8</v>
      </c>
      <c r="H1239" s="806">
        <v>0</v>
      </c>
      <c r="I1239" s="835"/>
      <c r="J1239" s="835"/>
      <c r="K1239" s="835"/>
      <c r="L1239" s="835"/>
    </row>
    <row r="1240" spans="1:12" ht="30">
      <c r="A1240" s="1229"/>
      <c r="B1240" s="1370"/>
      <c r="C1240" s="693" t="s">
        <v>7463</v>
      </c>
      <c r="D1240" s="693" t="s">
        <v>7464</v>
      </c>
      <c r="E1240" s="822">
        <v>864.80000000000007</v>
      </c>
      <c r="F1240" s="806">
        <v>518.80000000000007</v>
      </c>
      <c r="G1240" s="806">
        <v>346</v>
      </c>
      <c r="H1240" s="806">
        <v>0</v>
      </c>
      <c r="I1240" s="835"/>
      <c r="J1240" s="835"/>
      <c r="K1240" s="835"/>
      <c r="L1240" s="835"/>
    </row>
    <row r="1241" spans="1:12" ht="30">
      <c r="A1241" s="1229"/>
      <c r="B1241" s="1370"/>
      <c r="C1241" s="693" t="s">
        <v>7464</v>
      </c>
      <c r="D1241" s="824" t="s">
        <v>7465</v>
      </c>
      <c r="E1241" s="822">
        <v>696.80000000000007</v>
      </c>
      <c r="F1241" s="806">
        <v>418</v>
      </c>
      <c r="G1241" s="806">
        <v>278.8</v>
      </c>
      <c r="H1241" s="806">
        <v>244</v>
      </c>
      <c r="I1241" s="835"/>
      <c r="J1241" s="835"/>
      <c r="K1241" s="835"/>
      <c r="L1241" s="835"/>
    </row>
    <row r="1242" spans="1:12" ht="45">
      <c r="A1242" s="1229"/>
      <c r="B1242" s="1370"/>
      <c r="C1242" s="693" t="s">
        <v>7449</v>
      </c>
      <c r="D1242" s="693" t="s">
        <v>7462</v>
      </c>
      <c r="E1242" s="822">
        <v>628.80000000000007</v>
      </c>
      <c r="F1242" s="806">
        <v>377.20000000000005</v>
      </c>
      <c r="G1242" s="806">
        <v>251.60000000000002</v>
      </c>
      <c r="H1242" s="806">
        <v>220</v>
      </c>
      <c r="I1242" s="835"/>
      <c r="J1242" s="835"/>
      <c r="K1242" s="835"/>
      <c r="L1242" s="835"/>
    </row>
    <row r="1243" spans="1:12" ht="16.5">
      <c r="A1243" s="1229"/>
      <c r="B1243" s="1370"/>
      <c r="C1243" s="693" t="s">
        <v>7449</v>
      </c>
      <c r="D1243" s="824" t="s">
        <v>7466</v>
      </c>
      <c r="E1243" s="822">
        <v>911.6</v>
      </c>
      <c r="F1243" s="806">
        <v>0</v>
      </c>
      <c r="G1243" s="806">
        <v>0</v>
      </c>
      <c r="H1243" s="806">
        <v>0</v>
      </c>
      <c r="I1243" s="835"/>
      <c r="J1243" s="835"/>
      <c r="K1243" s="835"/>
      <c r="L1243" s="835"/>
    </row>
    <row r="1244" spans="1:12" ht="16.5">
      <c r="A1244" s="1229"/>
      <c r="B1244" s="1370"/>
      <c r="C1244" s="824" t="s">
        <v>7467</v>
      </c>
      <c r="D1244" s="824" t="s">
        <v>7468</v>
      </c>
      <c r="E1244" s="822">
        <v>835.6</v>
      </c>
      <c r="F1244" s="806">
        <v>501.20000000000005</v>
      </c>
      <c r="G1244" s="806">
        <v>334.40000000000003</v>
      </c>
      <c r="H1244" s="806">
        <v>0</v>
      </c>
      <c r="I1244" s="835"/>
      <c r="J1244" s="835"/>
      <c r="K1244" s="835"/>
      <c r="L1244" s="835"/>
    </row>
    <row r="1245" spans="1:12" ht="16.5">
      <c r="A1245" s="1229"/>
      <c r="B1245" s="1370"/>
      <c r="C1245" s="693" t="s">
        <v>7449</v>
      </c>
      <c r="D1245" s="693" t="s">
        <v>7469</v>
      </c>
      <c r="E1245" s="822">
        <v>160</v>
      </c>
      <c r="F1245" s="806">
        <v>96</v>
      </c>
      <c r="G1245" s="806">
        <v>0</v>
      </c>
      <c r="H1245" s="806">
        <v>0</v>
      </c>
      <c r="I1245" s="835"/>
      <c r="J1245" s="835"/>
      <c r="K1245" s="835"/>
      <c r="L1245" s="835"/>
    </row>
    <row r="1246" spans="1:12" ht="16.5">
      <c r="A1246" s="1229"/>
      <c r="B1246" s="1370"/>
      <c r="C1246" s="824" t="s">
        <v>7712</v>
      </c>
      <c r="D1246" s="824" t="s">
        <v>7470</v>
      </c>
      <c r="E1246" s="822">
        <v>314.40000000000003</v>
      </c>
      <c r="F1246" s="806">
        <v>188.8</v>
      </c>
      <c r="G1246" s="806">
        <v>0</v>
      </c>
      <c r="H1246" s="806">
        <v>0</v>
      </c>
      <c r="I1246" s="835"/>
      <c r="J1246" s="835"/>
      <c r="K1246" s="835"/>
      <c r="L1246" s="835"/>
    </row>
    <row r="1247" spans="1:12" ht="16.5">
      <c r="A1247" s="1229">
        <v>2</v>
      </c>
      <c r="B1247" s="1370" t="s">
        <v>7471</v>
      </c>
      <c r="C1247" s="693" t="s">
        <v>7472</v>
      </c>
      <c r="D1247" s="824" t="s">
        <v>7473</v>
      </c>
      <c r="E1247" s="822">
        <v>160</v>
      </c>
      <c r="F1247" s="806">
        <v>96</v>
      </c>
      <c r="G1247" s="806">
        <v>64</v>
      </c>
      <c r="H1247" s="806">
        <v>0</v>
      </c>
      <c r="I1247" s="835"/>
      <c r="J1247" s="835"/>
      <c r="K1247" s="835"/>
      <c r="L1247" s="835"/>
    </row>
    <row r="1248" spans="1:12" ht="16.5">
      <c r="A1248" s="1229"/>
      <c r="B1248" s="1370"/>
      <c r="C1248" s="824" t="s">
        <v>7474</v>
      </c>
      <c r="D1248" s="693" t="s">
        <v>7475</v>
      </c>
      <c r="E1248" s="822">
        <v>120</v>
      </c>
      <c r="F1248" s="806">
        <v>72</v>
      </c>
      <c r="G1248" s="806">
        <v>48</v>
      </c>
      <c r="H1248" s="806">
        <v>0</v>
      </c>
      <c r="I1248" s="835"/>
      <c r="J1248" s="835"/>
      <c r="K1248" s="835"/>
      <c r="L1248" s="835"/>
    </row>
    <row r="1249" spans="1:12" ht="16.5">
      <c r="A1249" s="1229"/>
      <c r="B1249" s="1370"/>
      <c r="C1249" s="693" t="s">
        <v>7472</v>
      </c>
      <c r="D1249" s="824" t="s">
        <v>7476</v>
      </c>
      <c r="E1249" s="822">
        <v>144</v>
      </c>
      <c r="F1249" s="806">
        <v>86.4</v>
      </c>
      <c r="G1249" s="806">
        <v>0</v>
      </c>
      <c r="H1249" s="806">
        <v>0</v>
      </c>
      <c r="I1249" s="835"/>
      <c r="J1249" s="835"/>
      <c r="K1249" s="835"/>
      <c r="L1249" s="835"/>
    </row>
    <row r="1250" spans="1:12" ht="16.5">
      <c r="A1250" s="1229"/>
      <c r="B1250" s="1370"/>
      <c r="C1250" s="824" t="s">
        <v>7476</v>
      </c>
      <c r="D1250" s="824" t="s">
        <v>7477</v>
      </c>
      <c r="E1250" s="822">
        <v>74.8</v>
      </c>
      <c r="F1250" s="806">
        <v>44.800000000000004</v>
      </c>
      <c r="G1250" s="806">
        <v>0</v>
      </c>
      <c r="H1250" s="806">
        <v>0</v>
      </c>
      <c r="I1250" s="835"/>
      <c r="J1250" s="835"/>
      <c r="K1250" s="835"/>
      <c r="L1250" s="835"/>
    </row>
    <row r="1251" spans="1:12" ht="16.5">
      <c r="A1251" s="1229"/>
      <c r="B1251" s="1370"/>
      <c r="C1251" s="693" t="s">
        <v>7472</v>
      </c>
      <c r="D1251" s="693" t="s">
        <v>7478</v>
      </c>
      <c r="E1251" s="822">
        <v>320</v>
      </c>
      <c r="F1251" s="806">
        <v>192</v>
      </c>
      <c r="G1251" s="806">
        <v>0</v>
      </c>
      <c r="H1251" s="806">
        <v>0</v>
      </c>
      <c r="I1251" s="835"/>
      <c r="J1251" s="835"/>
      <c r="K1251" s="835"/>
      <c r="L1251" s="835"/>
    </row>
    <row r="1252" spans="1:12" ht="16.5">
      <c r="A1252" s="1229"/>
      <c r="B1252" s="1370"/>
      <c r="C1252" s="693" t="s">
        <v>7472</v>
      </c>
      <c r="D1252" s="824" t="s">
        <v>7479</v>
      </c>
      <c r="E1252" s="822">
        <v>220</v>
      </c>
      <c r="F1252" s="806">
        <v>132</v>
      </c>
      <c r="G1252" s="806">
        <v>0</v>
      </c>
      <c r="H1252" s="806">
        <v>0</v>
      </c>
      <c r="I1252" s="835"/>
      <c r="J1252" s="835"/>
      <c r="K1252" s="835"/>
      <c r="L1252" s="835"/>
    </row>
    <row r="1253" spans="1:12" ht="16.5">
      <c r="A1253" s="1229">
        <v>3</v>
      </c>
      <c r="B1253" s="1370" t="s">
        <v>7480</v>
      </c>
      <c r="C1253" s="693" t="s">
        <v>7481</v>
      </c>
      <c r="D1253" s="824" t="s">
        <v>7482</v>
      </c>
      <c r="E1253" s="822">
        <v>346</v>
      </c>
      <c r="F1253" s="806">
        <v>207.60000000000002</v>
      </c>
      <c r="G1253" s="806">
        <v>138.4</v>
      </c>
      <c r="H1253" s="806">
        <v>0</v>
      </c>
      <c r="I1253" s="835"/>
      <c r="J1253" s="835"/>
      <c r="K1253" s="835"/>
      <c r="L1253" s="835"/>
    </row>
    <row r="1254" spans="1:12" ht="16.5">
      <c r="A1254" s="1229"/>
      <c r="B1254" s="1370"/>
      <c r="C1254" s="693" t="s">
        <v>7481</v>
      </c>
      <c r="D1254" s="693" t="s">
        <v>7483</v>
      </c>
      <c r="E1254" s="822">
        <v>200</v>
      </c>
      <c r="F1254" s="806">
        <v>120</v>
      </c>
      <c r="G1254" s="806">
        <v>80</v>
      </c>
      <c r="H1254" s="806">
        <v>0</v>
      </c>
      <c r="I1254" s="835"/>
      <c r="J1254" s="835"/>
      <c r="K1254" s="835"/>
      <c r="L1254" s="835"/>
    </row>
    <row r="1255" spans="1:12" ht="16.5">
      <c r="A1255" s="1229"/>
      <c r="B1255" s="1370"/>
      <c r="C1255" s="693" t="s">
        <v>7483</v>
      </c>
      <c r="D1255" s="693" t="s">
        <v>7484</v>
      </c>
      <c r="E1255" s="822">
        <v>120</v>
      </c>
      <c r="F1255" s="806">
        <v>96</v>
      </c>
      <c r="G1255" s="806">
        <v>84</v>
      </c>
      <c r="H1255" s="806">
        <v>0</v>
      </c>
      <c r="I1255" s="835"/>
      <c r="J1255" s="835"/>
      <c r="K1255" s="835"/>
      <c r="L1255" s="835"/>
    </row>
    <row r="1256" spans="1:12" ht="16.5">
      <c r="A1256" s="1229"/>
      <c r="B1256" s="1370"/>
      <c r="C1256" s="693" t="s">
        <v>7485</v>
      </c>
      <c r="D1256" s="824" t="s">
        <v>7486</v>
      </c>
      <c r="E1256" s="822">
        <v>120</v>
      </c>
      <c r="F1256" s="806">
        <v>96</v>
      </c>
      <c r="G1256" s="806">
        <v>84</v>
      </c>
      <c r="H1256" s="806">
        <v>0</v>
      </c>
      <c r="I1256" s="835"/>
      <c r="J1256" s="835"/>
      <c r="K1256" s="835"/>
      <c r="L1256" s="835"/>
    </row>
    <row r="1257" spans="1:12" ht="16.5">
      <c r="A1257" s="1229">
        <v>4</v>
      </c>
      <c r="B1257" s="1240" t="s">
        <v>7487</v>
      </c>
      <c r="C1257" s="824" t="s">
        <v>7488</v>
      </c>
      <c r="D1257" s="824" t="s">
        <v>7489</v>
      </c>
      <c r="E1257" s="822">
        <v>120</v>
      </c>
      <c r="F1257" s="806">
        <v>96</v>
      </c>
      <c r="G1257" s="806">
        <v>84</v>
      </c>
      <c r="H1257" s="806">
        <v>60</v>
      </c>
      <c r="I1257" s="835"/>
      <c r="J1257" s="835"/>
      <c r="K1257" s="835"/>
      <c r="L1257" s="835"/>
    </row>
    <row r="1258" spans="1:12" ht="16.5">
      <c r="A1258" s="1229"/>
      <c r="B1258" s="1241"/>
      <c r="C1258" s="824" t="s">
        <v>7488</v>
      </c>
      <c r="D1258" s="824" t="s">
        <v>7490</v>
      </c>
      <c r="E1258" s="822">
        <v>120</v>
      </c>
      <c r="F1258" s="806">
        <v>96</v>
      </c>
      <c r="G1258" s="806">
        <v>84</v>
      </c>
      <c r="H1258" s="806">
        <v>0</v>
      </c>
      <c r="I1258" s="835"/>
      <c r="J1258" s="835"/>
      <c r="K1258" s="835"/>
      <c r="L1258" s="835"/>
    </row>
    <row r="1259" spans="1:12" ht="30">
      <c r="A1259" s="825">
        <v>5</v>
      </c>
      <c r="B1259" s="826" t="s">
        <v>7491</v>
      </c>
      <c r="C1259" s="824" t="s">
        <v>7461</v>
      </c>
      <c r="D1259" s="824" t="s">
        <v>7460</v>
      </c>
      <c r="E1259" s="822">
        <v>120</v>
      </c>
      <c r="F1259" s="806">
        <v>96</v>
      </c>
      <c r="G1259" s="806">
        <v>84</v>
      </c>
      <c r="H1259" s="806">
        <v>0</v>
      </c>
      <c r="I1259" s="835"/>
      <c r="J1259" s="835"/>
      <c r="K1259" s="835"/>
      <c r="L1259" s="835"/>
    </row>
    <row r="1260" spans="1:12" ht="30">
      <c r="A1260" s="1229">
        <v>6</v>
      </c>
      <c r="B1260" s="1240" t="s">
        <v>7492</v>
      </c>
      <c r="C1260" s="693" t="s">
        <v>7493</v>
      </c>
      <c r="D1260" s="693" t="s">
        <v>7494</v>
      </c>
      <c r="E1260" s="822">
        <v>140</v>
      </c>
      <c r="F1260" s="806">
        <v>112</v>
      </c>
      <c r="G1260" s="806">
        <v>0</v>
      </c>
      <c r="H1260" s="806">
        <v>0</v>
      </c>
      <c r="I1260" s="835"/>
      <c r="J1260" s="835"/>
      <c r="K1260" s="835"/>
      <c r="L1260" s="835"/>
    </row>
    <row r="1261" spans="1:12" ht="30">
      <c r="A1261" s="1229"/>
      <c r="B1261" s="1241"/>
      <c r="C1261" s="693" t="s">
        <v>7494</v>
      </c>
      <c r="D1261" s="693" t="s">
        <v>7495</v>
      </c>
      <c r="E1261" s="822">
        <v>140</v>
      </c>
      <c r="F1261" s="806">
        <v>112</v>
      </c>
      <c r="G1261" s="806">
        <v>98</v>
      </c>
      <c r="H1261" s="806">
        <v>0</v>
      </c>
      <c r="I1261" s="835"/>
      <c r="J1261" s="835"/>
      <c r="K1261" s="835"/>
      <c r="L1261" s="835"/>
    </row>
    <row r="1262" spans="1:12" ht="16.5">
      <c r="A1262" s="1229">
        <v>7</v>
      </c>
      <c r="B1262" s="1239" t="s">
        <v>7496</v>
      </c>
      <c r="C1262" s="693" t="s">
        <v>7497</v>
      </c>
      <c r="D1262" s="693" t="s">
        <v>7498</v>
      </c>
      <c r="E1262" s="822">
        <v>3170.4</v>
      </c>
      <c r="F1262" s="806">
        <v>1902.4</v>
      </c>
      <c r="G1262" s="806">
        <v>1268</v>
      </c>
      <c r="H1262" s="806">
        <v>0</v>
      </c>
      <c r="I1262" s="835"/>
      <c r="J1262" s="835"/>
      <c r="K1262" s="835"/>
      <c r="L1262" s="835"/>
    </row>
    <row r="1263" spans="1:12" ht="16.5">
      <c r="A1263" s="1229"/>
      <c r="B1263" s="1239"/>
      <c r="C1263" s="693" t="s">
        <v>7498</v>
      </c>
      <c r="D1263" s="693" t="s">
        <v>7499</v>
      </c>
      <c r="E1263" s="822">
        <v>1800</v>
      </c>
      <c r="F1263" s="806">
        <v>1080</v>
      </c>
      <c r="G1263" s="806">
        <v>720</v>
      </c>
      <c r="H1263" s="806">
        <v>0</v>
      </c>
      <c r="I1263" s="835"/>
      <c r="J1263" s="835"/>
      <c r="K1263" s="835"/>
      <c r="L1263" s="835"/>
    </row>
    <row r="1264" spans="1:12" ht="30">
      <c r="A1264" s="1229"/>
      <c r="B1264" s="1239"/>
      <c r="C1264" s="693" t="s">
        <v>7500</v>
      </c>
      <c r="D1264" s="693" t="s">
        <v>7501</v>
      </c>
      <c r="E1264" s="822">
        <v>400</v>
      </c>
      <c r="F1264" s="806">
        <v>280</v>
      </c>
      <c r="G1264" s="806">
        <v>200</v>
      </c>
      <c r="H1264" s="806">
        <v>160</v>
      </c>
      <c r="I1264" s="835"/>
      <c r="J1264" s="835"/>
      <c r="K1264" s="835"/>
      <c r="L1264" s="835"/>
    </row>
    <row r="1265" spans="1:12" ht="30">
      <c r="A1265" s="1229"/>
      <c r="B1265" s="1239"/>
      <c r="C1265" s="693" t="s">
        <v>7501</v>
      </c>
      <c r="D1265" s="693" t="s">
        <v>7502</v>
      </c>
      <c r="E1265" s="822">
        <v>160</v>
      </c>
      <c r="F1265" s="806">
        <v>112</v>
      </c>
      <c r="G1265" s="806">
        <v>80</v>
      </c>
      <c r="H1265" s="806">
        <v>64</v>
      </c>
      <c r="I1265" s="835"/>
      <c r="J1265" s="835"/>
      <c r="K1265" s="835"/>
      <c r="L1265" s="835"/>
    </row>
    <row r="1266" spans="1:12" ht="30">
      <c r="A1266" s="1229"/>
      <c r="B1266" s="1239"/>
      <c r="C1266" s="693" t="s">
        <v>7500</v>
      </c>
      <c r="D1266" s="693" t="s">
        <v>7503</v>
      </c>
      <c r="E1266" s="822">
        <v>380</v>
      </c>
      <c r="F1266" s="806">
        <v>266</v>
      </c>
      <c r="G1266" s="806">
        <v>0</v>
      </c>
      <c r="H1266" s="806">
        <v>0</v>
      </c>
      <c r="I1266" s="835"/>
      <c r="J1266" s="835"/>
      <c r="K1266" s="835"/>
      <c r="L1266" s="835"/>
    </row>
    <row r="1267" spans="1:12" ht="16.5">
      <c r="A1267" s="1229">
        <v>8</v>
      </c>
      <c r="B1267" s="1239" t="s">
        <v>7504</v>
      </c>
      <c r="C1267" s="693" t="s">
        <v>7505</v>
      </c>
      <c r="D1267" s="693" t="s">
        <v>7506</v>
      </c>
      <c r="E1267" s="822">
        <v>3170.4</v>
      </c>
      <c r="F1267" s="806">
        <v>2219.2000000000003</v>
      </c>
      <c r="G1267" s="806">
        <v>0</v>
      </c>
      <c r="H1267" s="806">
        <v>0</v>
      </c>
      <c r="I1267" s="835"/>
      <c r="J1267" s="835"/>
      <c r="K1267" s="835"/>
      <c r="L1267" s="835"/>
    </row>
    <row r="1268" spans="1:12" ht="16.5">
      <c r="A1268" s="1229"/>
      <c r="B1268" s="1239"/>
      <c r="C1268" s="693" t="s">
        <v>7506</v>
      </c>
      <c r="D1268" s="693" t="s">
        <v>7507</v>
      </c>
      <c r="E1268" s="822">
        <v>1239.2</v>
      </c>
      <c r="F1268" s="806">
        <v>743.6</v>
      </c>
      <c r="G1268" s="806">
        <v>495.6</v>
      </c>
      <c r="H1268" s="806">
        <v>0</v>
      </c>
      <c r="I1268" s="835"/>
      <c r="J1268" s="835"/>
      <c r="K1268" s="835"/>
      <c r="L1268" s="835"/>
    </row>
    <row r="1269" spans="1:12" ht="16.5">
      <c r="A1269" s="1229"/>
      <c r="B1269" s="1239"/>
      <c r="C1269" s="693" t="s">
        <v>7507</v>
      </c>
      <c r="D1269" s="824" t="s">
        <v>7465</v>
      </c>
      <c r="E1269" s="822">
        <v>720.40000000000009</v>
      </c>
      <c r="F1269" s="806">
        <v>432.40000000000003</v>
      </c>
      <c r="G1269" s="806">
        <v>288</v>
      </c>
      <c r="H1269" s="806">
        <v>0</v>
      </c>
      <c r="I1269" s="835"/>
      <c r="J1269" s="835"/>
      <c r="K1269" s="835"/>
      <c r="L1269" s="835"/>
    </row>
    <row r="1270" spans="1:12" ht="30">
      <c r="A1270" s="825">
        <v>9</v>
      </c>
      <c r="B1270" s="826" t="s">
        <v>7713</v>
      </c>
      <c r="C1270" s="824" t="s">
        <v>7508</v>
      </c>
      <c r="D1270" s="824" t="s">
        <v>7509</v>
      </c>
      <c r="E1270" s="822">
        <v>2882</v>
      </c>
      <c r="F1270" s="806">
        <v>0</v>
      </c>
      <c r="G1270" s="806">
        <v>0</v>
      </c>
      <c r="H1270" s="806">
        <v>0</v>
      </c>
      <c r="I1270" s="835"/>
      <c r="J1270" s="835"/>
      <c r="K1270" s="835"/>
      <c r="L1270" s="835"/>
    </row>
    <row r="1271" spans="1:12" ht="30">
      <c r="A1271" s="1229">
        <v>10</v>
      </c>
      <c r="B1271" s="1370" t="s">
        <v>7510</v>
      </c>
      <c r="C1271" s="693" t="s">
        <v>7505</v>
      </c>
      <c r="D1271" s="693" t="s">
        <v>7511</v>
      </c>
      <c r="E1271" s="822">
        <v>1181.6000000000001</v>
      </c>
      <c r="F1271" s="806">
        <v>827.2</v>
      </c>
      <c r="G1271" s="806">
        <v>0</v>
      </c>
      <c r="H1271" s="806">
        <v>0</v>
      </c>
      <c r="I1271" s="835"/>
      <c r="J1271" s="835"/>
      <c r="K1271" s="835"/>
      <c r="L1271" s="835"/>
    </row>
    <row r="1272" spans="1:12" ht="30">
      <c r="A1272" s="1229"/>
      <c r="B1272" s="1370"/>
      <c r="C1272" s="693" t="s">
        <v>7511</v>
      </c>
      <c r="D1272" s="693" t="s">
        <v>7512</v>
      </c>
      <c r="E1272" s="822">
        <v>720.40000000000009</v>
      </c>
      <c r="F1272" s="806">
        <v>504.40000000000003</v>
      </c>
      <c r="G1272" s="806">
        <v>360.40000000000003</v>
      </c>
      <c r="H1272" s="806">
        <v>0</v>
      </c>
      <c r="I1272" s="835"/>
      <c r="J1272" s="835"/>
      <c r="K1272" s="835"/>
      <c r="L1272" s="835"/>
    </row>
    <row r="1273" spans="1:12" ht="16.5">
      <c r="A1273" s="1229">
        <v>11</v>
      </c>
      <c r="B1273" s="1370" t="s">
        <v>7513</v>
      </c>
      <c r="C1273" s="693" t="s">
        <v>7514</v>
      </c>
      <c r="D1273" s="693" t="s">
        <v>7515</v>
      </c>
      <c r="E1273" s="822">
        <v>1193.2</v>
      </c>
      <c r="F1273" s="806">
        <v>835.2</v>
      </c>
      <c r="G1273" s="806">
        <v>596.80000000000007</v>
      </c>
      <c r="H1273" s="806">
        <v>417.6</v>
      </c>
      <c r="I1273" s="835"/>
      <c r="J1273" s="835"/>
      <c r="K1273" s="835"/>
      <c r="L1273" s="835"/>
    </row>
    <row r="1274" spans="1:12" ht="16.5">
      <c r="A1274" s="1229"/>
      <c r="B1274" s="1370"/>
      <c r="C1274" s="693" t="s">
        <v>7515</v>
      </c>
      <c r="D1274" s="693" t="s">
        <v>7478</v>
      </c>
      <c r="E1274" s="822">
        <v>720.40000000000009</v>
      </c>
      <c r="F1274" s="806">
        <v>504.40000000000003</v>
      </c>
      <c r="G1274" s="806">
        <v>360.40000000000003</v>
      </c>
      <c r="H1274" s="806">
        <v>0</v>
      </c>
      <c r="I1274" s="835"/>
      <c r="J1274" s="835"/>
      <c r="K1274" s="835"/>
      <c r="L1274" s="835"/>
    </row>
    <row r="1275" spans="1:12" ht="30">
      <c r="A1275" s="1229"/>
      <c r="B1275" s="1370"/>
      <c r="C1275" s="693" t="s">
        <v>7516</v>
      </c>
      <c r="D1275" s="693" t="s">
        <v>7517</v>
      </c>
      <c r="E1275" s="822">
        <v>320</v>
      </c>
      <c r="F1275" s="806">
        <v>224</v>
      </c>
      <c r="G1275" s="806">
        <v>160</v>
      </c>
      <c r="H1275" s="806">
        <v>0</v>
      </c>
      <c r="I1275" s="835"/>
      <c r="J1275" s="835"/>
      <c r="K1275" s="835"/>
      <c r="L1275" s="835"/>
    </row>
    <row r="1276" spans="1:12" ht="16.5">
      <c r="A1276" s="1229">
        <v>12</v>
      </c>
      <c r="B1276" s="1240" t="s">
        <v>7518</v>
      </c>
      <c r="C1276" s="693" t="s">
        <v>7519</v>
      </c>
      <c r="D1276" s="693" t="s">
        <v>7520</v>
      </c>
      <c r="E1276" s="822">
        <v>1245.2</v>
      </c>
      <c r="F1276" s="806">
        <v>0</v>
      </c>
      <c r="G1276" s="806">
        <v>0</v>
      </c>
      <c r="H1276" s="806">
        <v>0</v>
      </c>
      <c r="I1276" s="835"/>
      <c r="J1276" s="835"/>
      <c r="K1276" s="835"/>
      <c r="L1276" s="835"/>
    </row>
    <row r="1277" spans="1:12" ht="16.5">
      <c r="A1277" s="1229"/>
      <c r="B1277" s="1369"/>
      <c r="C1277" s="693" t="s">
        <v>7520</v>
      </c>
      <c r="D1277" s="693" t="s">
        <v>7521</v>
      </c>
      <c r="E1277" s="822">
        <v>655.20000000000005</v>
      </c>
      <c r="F1277" s="806">
        <v>393.20000000000005</v>
      </c>
      <c r="G1277" s="806">
        <v>327.60000000000002</v>
      </c>
      <c r="H1277" s="806">
        <v>229.20000000000002</v>
      </c>
      <c r="I1277" s="835"/>
      <c r="J1277" s="835"/>
      <c r="K1277" s="835"/>
      <c r="L1277" s="835"/>
    </row>
    <row r="1278" spans="1:12" ht="16.5">
      <c r="A1278" s="1229"/>
      <c r="B1278" s="1369"/>
      <c r="C1278" s="693" t="s">
        <v>7522</v>
      </c>
      <c r="D1278" s="693" t="s">
        <v>7523</v>
      </c>
      <c r="E1278" s="822">
        <v>368.8</v>
      </c>
      <c r="F1278" s="806">
        <v>221.20000000000002</v>
      </c>
      <c r="G1278" s="806">
        <v>184.4</v>
      </c>
      <c r="H1278" s="806">
        <v>0</v>
      </c>
      <c r="I1278" s="835"/>
      <c r="J1278" s="835"/>
      <c r="K1278" s="835"/>
      <c r="L1278" s="835"/>
    </row>
    <row r="1279" spans="1:12" ht="16.5">
      <c r="A1279" s="1229"/>
      <c r="B1279" s="1369"/>
      <c r="C1279" s="693" t="s">
        <v>7523</v>
      </c>
      <c r="D1279" s="824" t="s">
        <v>7524</v>
      </c>
      <c r="E1279" s="822">
        <v>363.20000000000005</v>
      </c>
      <c r="F1279" s="806">
        <v>218</v>
      </c>
      <c r="G1279" s="806">
        <v>181.60000000000002</v>
      </c>
      <c r="H1279" s="806">
        <v>0</v>
      </c>
      <c r="I1279" s="835"/>
      <c r="J1279" s="835"/>
      <c r="K1279" s="835"/>
      <c r="L1279" s="835"/>
    </row>
    <row r="1280" spans="1:12" ht="30">
      <c r="A1280" s="1229"/>
      <c r="B1280" s="1369"/>
      <c r="C1280" s="693" t="s">
        <v>7525</v>
      </c>
      <c r="D1280" s="693" t="s">
        <v>7526</v>
      </c>
      <c r="E1280" s="822">
        <v>320</v>
      </c>
      <c r="F1280" s="806">
        <v>192</v>
      </c>
      <c r="G1280" s="806">
        <v>128</v>
      </c>
      <c r="H1280" s="806">
        <v>112</v>
      </c>
      <c r="I1280" s="835"/>
      <c r="J1280" s="835"/>
      <c r="K1280" s="835"/>
      <c r="L1280" s="835"/>
    </row>
    <row r="1281" spans="1:12" ht="16.5">
      <c r="A1281" s="1229"/>
      <c r="B1281" s="1369"/>
      <c r="C1281" s="693" t="s">
        <v>7526</v>
      </c>
      <c r="D1281" s="693" t="s">
        <v>7527</v>
      </c>
      <c r="E1281" s="822">
        <v>220</v>
      </c>
      <c r="F1281" s="806">
        <v>132</v>
      </c>
      <c r="G1281" s="806">
        <v>88</v>
      </c>
      <c r="H1281" s="806">
        <v>0</v>
      </c>
      <c r="I1281" s="835"/>
      <c r="J1281" s="835"/>
      <c r="K1281" s="835"/>
      <c r="L1281" s="835"/>
    </row>
    <row r="1282" spans="1:12" ht="16.5">
      <c r="A1282" s="1229"/>
      <c r="B1282" s="1241"/>
      <c r="C1282" s="693" t="s">
        <v>7527</v>
      </c>
      <c r="D1282" s="693" t="s">
        <v>7528</v>
      </c>
      <c r="E1282" s="822">
        <v>200</v>
      </c>
      <c r="F1282" s="806">
        <v>140</v>
      </c>
      <c r="G1282" s="806">
        <v>120</v>
      </c>
      <c r="H1282" s="806">
        <v>0</v>
      </c>
      <c r="I1282" s="835"/>
      <c r="J1282" s="835"/>
      <c r="K1282" s="835"/>
      <c r="L1282" s="835"/>
    </row>
    <row r="1283" spans="1:12" ht="16.5">
      <c r="A1283" s="1229">
        <v>13</v>
      </c>
      <c r="B1283" s="1240" t="s">
        <v>209</v>
      </c>
      <c r="C1283" s="824" t="s">
        <v>7529</v>
      </c>
      <c r="D1283" s="693" t="s">
        <v>7530</v>
      </c>
      <c r="E1283" s="822">
        <v>240</v>
      </c>
      <c r="F1283" s="806">
        <v>168</v>
      </c>
      <c r="G1283" s="806">
        <v>144</v>
      </c>
      <c r="H1283" s="806">
        <v>0</v>
      </c>
      <c r="I1283" s="835"/>
      <c r="J1283" s="835"/>
      <c r="K1283" s="835"/>
      <c r="L1283" s="835"/>
    </row>
    <row r="1284" spans="1:12" ht="30">
      <c r="A1284" s="1229"/>
      <c r="B1284" s="1369"/>
      <c r="C1284" s="693" t="s">
        <v>7531</v>
      </c>
      <c r="D1284" s="693" t="s">
        <v>7530</v>
      </c>
      <c r="E1284" s="822">
        <v>200</v>
      </c>
      <c r="F1284" s="806">
        <v>140</v>
      </c>
      <c r="G1284" s="806">
        <v>0</v>
      </c>
      <c r="H1284" s="806">
        <v>0</v>
      </c>
      <c r="I1284" s="835"/>
      <c r="J1284" s="835"/>
      <c r="K1284" s="835"/>
      <c r="L1284" s="835"/>
    </row>
    <row r="1285" spans="1:12" ht="16.5">
      <c r="A1285" s="1229"/>
      <c r="B1285" s="1369"/>
      <c r="C1285" s="693" t="s">
        <v>7498</v>
      </c>
      <c r="D1285" s="693" t="s">
        <v>7532</v>
      </c>
      <c r="E1285" s="822">
        <v>352</v>
      </c>
      <c r="F1285" s="806">
        <v>0</v>
      </c>
      <c r="G1285" s="806">
        <v>0</v>
      </c>
      <c r="H1285" s="806">
        <v>0</v>
      </c>
      <c r="I1285" s="835"/>
      <c r="J1285" s="835"/>
      <c r="K1285" s="835"/>
      <c r="L1285" s="835"/>
    </row>
    <row r="1286" spans="1:12" ht="16.5">
      <c r="A1286" s="1229"/>
      <c r="B1286" s="1241"/>
      <c r="C1286" s="693" t="s">
        <v>7532</v>
      </c>
      <c r="D1286" s="693" t="s">
        <v>7533</v>
      </c>
      <c r="E1286" s="822">
        <v>160</v>
      </c>
      <c r="F1286" s="806">
        <v>112</v>
      </c>
      <c r="G1286" s="806">
        <v>80</v>
      </c>
      <c r="H1286" s="806">
        <v>0</v>
      </c>
      <c r="I1286" s="835"/>
      <c r="J1286" s="835"/>
      <c r="K1286" s="835"/>
      <c r="L1286" s="835"/>
    </row>
    <row r="1287" spans="1:12" ht="16.5">
      <c r="A1287" s="1229">
        <v>14</v>
      </c>
      <c r="B1287" s="1240" t="s">
        <v>7534</v>
      </c>
      <c r="C1287" s="693" t="s">
        <v>7532</v>
      </c>
      <c r="D1287" s="693" t="s">
        <v>7535</v>
      </c>
      <c r="E1287" s="822">
        <v>220</v>
      </c>
      <c r="F1287" s="806">
        <v>154</v>
      </c>
      <c r="G1287" s="806">
        <v>110</v>
      </c>
      <c r="H1287" s="806">
        <v>0</v>
      </c>
      <c r="I1287" s="835"/>
      <c r="J1287" s="835"/>
      <c r="K1287" s="835"/>
      <c r="L1287" s="835"/>
    </row>
    <row r="1288" spans="1:12" ht="30">
      <c r="A1288" s="1229"/>
      <c r="B1288" s="1369"/>
      <c r="C1288" s="693" t="s">
        <v>7536</v>
      </c>
      <c r="D1288" s="693" t="s">
        <v>7537</v>
      </c>
      <c r="E1288" s="822">
        <v>1572</v>
      </c>
      <c r="F1288" s="806">
        <v>1100.4000000000001</v>
      </c>
      <c r="G1288" s="806">
        <v>0</v>
      </c>
      <c r="H1288" s="806">
        <v>0</v>
      </c>
      <c r="I1288" s="835"/>
      <c r="J1288" s="835"/>
      <c r="K1288" s="835"/>
      <c r="L1288" s="835"/>
    </row>
    <row r="1289" spans="1:12" ht="30">
      <c r="A1289" s="1229"/>
      <c r="B1289" s="1241"/>
      <c r="C1289" s="693" t="s">
        <v>7538</v>
      </c>
      <c r="D1289" s="693" t="s">
        <v>7539</v>
      </c>
      <c r="E1289" s="822">
        <v>280</v>
      </c>
      <c r="F1289" s="806">
        <v>196</v>
      </c>
      <c r="G1289" s="808">
        <v>112</v>
      </c>
      <c r="H1289" s="806">
        <v>0</v>
      </c>
      <c r="I1289" s="835"/>
      <c r="J1289" s="835"/>
      <c r="K1289" s="835"/>
      <c r="L1289" s="835"/>
    </row>
    <row r="1290" spans="1:12" ht="16.5">
      <c r="A1290" s="1229">
        <v>15</v>
      </c>
      <c r="B1290" s="1370" t="s">
        <v>5001</v>
      </c>
      <c r="C1290" s="824" t="s">
        <v>7540</v>
      </c>
      <c r="D1290" s="824" t="s">
        <v>7541</v>
      </c>
      <c r="E1290" s="822">
        <v>3269.6000000000004</v>
      </c>
      <c r="F1290" s="806">
        <v>2288.8000000000002</v>
      </c>
      <c r="G1290" s="808">
        <v>0</v>
      </c>
      <c r="H1290" s="807">
        <v>0</v>
      </c>
      <c r="I1290" s="835"/>
      <c r="J1290" s="835"/>
      <c r="K1290" s="835"/>
      <c r="L1290" s="835"/>
    </row>
    <row r="1291" spans="1:12" ht="16.5">
      <c r="A1291" s="1229"/>
      <c r="B1291" s="1370"/>
      <c r="C1291" s="824" t="s">
        <v>7541</v>
      </c>
      <c r="D1291" s="824" t="s">
        <v>7542</v>
      </c>
      <c r="E1291" s="822">
        <v>1907.2</v>
      </c>
      <c r="F1291" s="806">
        <v>1335.2</v>
      </c>
      <c r="G1291" s="808">
        <v>0</v>
      </c>
      <c r="H1291" s="807">
        <v>0</v>
      </c>
      <c r="I1291" s="835"/>
      <c r="J1291" s="835"/>
      <c r="K1291" s="835"/>
      <c r="L1291" s="835"/>
    </row>
    <row r="1292" spans="1:12" ht="16.5">
      <c r="A1292" s="1229"/>
      <c r="B1292" s="1370"/>
      <c r="C1292" s="824" t="s">
        <v>7542</v>
      </c>
      <c r="D1292" s="824" t="s">
        <v>7543</v>
      </c>
      <c r="E1292" s="822">
        <v>817.6</v>
      </c>
      <c r="F1292" s="806">
        <v>572.4</v>
      </c>
      <c r="G1292" s="808">
        <v>408.8</v>
      </c>
      <c r="H1292" s="807">
        <v>0</v>
      </c>
      <c r="I1292" s="835"/>
      <c r="J1292" s="835"/>
      <c r="K1292" s="835"/>
      <c r="L1292" s="835"/>
    </row>
    <row r="1293" spans="1:12" ht="16.5">
      <c r="A1293" s="1229"/>
      <c r="B1293" s="1370"/>
      <c r="C1293" s="824" t="s">
        <v>7544</v>
      </c>
      <c r="D1293" s="824" t="s">
        <v>7545</v>
      </c>
      <c r="E1293" s="822">
        <v>322.8</v>
      </c>
      <c r="F1293" s="808">
        <v>0</v>
      </c>
      <c r="G1293" s="808">
        <v>0</v>
      </c>
      <c r="H1293" s="807">
        <v>0</v>
      </c>
      <c r="I1293" s="835"/>
      <c r="J1293" s="835"/>
      <c r="K1293" s="835"/>
      <c r="L1293" s="835"/>
    </row>
    <row r="1294" spans="1:12" ht="16.5">
      <c r="A1294" s="1229"/>
      <c r="B1294" s="1370"/>
      <c r="C1294" s="824" t="s">
        <v>7545</v>
      </c>
      <c r="D1294" s="824" t="s">
        <v>7546</v>
      </c>
      <c r="E1294" s="822">
        <v>1965.2</v>
      </c>
      <c r="F1294" s="808">
        <v>0</v>
      </c>
      <c r="G1294" s="808">
        <v>0</v>
      </c>
      <c r="H1294" s="807">
        <v>0</v>
      </c>
      <c r="I1294" s="835"/>
      <c r="J1294" s="835"/>
      <c r="K1294" s="835"/>
      <c r="L1294" s="835"/>
    </row>
    <row r="1295" spans="1:12" ht="16.5">
      <c r="A1295" s="1229"/>
      <c r="B1295" s="1370"/>
      <c r="C1295" s="824" t="s">
        <v>7547</v>
      </c>
      <c r="D1295" s="824" t="s">
        <v>7548</v>
      </c>
      <c r="E1295" s="822">
        <v>1493.6000000000001</v>
      </c>
      <c r="F1295" s="808">
        <v>0</v>
      </c>
      <c r="G1295" s="808">
        <v>0</v>
      </c>
      <c r="H1295" s="807">
        <v>0</v>
      </c>
      <c r="I1295" s="835"/>
      <c r="J1295" s="835"/>
      <c r="K1295" s="835"/>
      <c r="L1295" s="835"/>
    </row>
    <row r="1296" spans="1:12" ht="16.5">
      <c r="A1296" s="1229"/>
      <c r="B1296" s="1370"/>
      <c r="C1296" s="824" t="s">
        <v>7549</v>
      </c>
      <c r="D1296" s="824" t="s">
        <v>7460</v>
      </c>
      <c r="E1296" s="822">
        <v>518.80000000000007</v>
      </c>
      <c r="F1296" s="808">
        <v>311.20000000000005</v>
      </c>
      <c r="G1296" s="808">
        <v>207.60000000000002</v>
      </c>
      <c r="H1296" s="807">
        <v>0</v>
      </c>
      <c r="I1296" s="835"/>
      <c r="J1296" s="835"/>
      <c r="K1296" s="835"/>
      <c r="L1296" s="835"/>
    </row>
    <row r="1297" spans="1:12" ht="16.5">
      <c r="A1297" s="1229"/>
      <c r="B1297" s="1370"/>
      <c r="C1297" s="824" t="s">
        <v>7540</v>
      </c>
      <c r="D1297" s="824" t="s">
        <v>7550</v>
      </c>
      <c r="E1297" s="822">
        <v>243.60000000000002</v>
      </c>
      <c r="F1297" s="808">
        <v>0</v>
      </c>
      <c r="G1297" s="808">
        <v>0</v>
      </c>
      <c r="H1297" s="807">
        <v>0</v>
      </c>
      <c r="I1297" s="835"/>
      <c r="J1297" s="835"/>
      <c r="K1297" s="835"/>
      <c r="L1297" s="835"/>
    </row>
    <row r="1298" spans="1:12" ht="16.5">
      <c r="A1298" s="1229"/>
      <c r="B1298" s="1370"/>
      <c r="C1298" s="824" t="s">
        <v>7551</v>
      </c>
      <c r="D1298" s="824" t="s">
        <v>7552</v>
      </c>
      <c r="E1298" s="822">
        <v>1742.8000000000002</v>
      </c>
      <c r="F1298" s="808">
        <v>1045.6000000000001</v>
      </c>
      <c r="G1298" s="808">
        <v>697.2</v>
      </c>
      <c r="H1298" s="807">
        <v>0</v>
      </c>
      <c r="I1298" s="835"/>
      <c r="J1298" s="835"/>
      <c r="K1298" s="835"/>
      <c r="L1298" s="835"/>
    </row>
    <row r="1299" spans="1:12" ht="16.5">
      <c r="A1299" s="1229"/>
      <c r="B1299" s="1370"/>
      <c r="C1299" s="824" t="s">
        <v>7553</v>
      </c>
      <c r="D1299" s="824" t="s">
        <v>7554</v>
      </c>
      <c r="E1299" s="822">
        <v>749.2</v>
      </c>
      <c r="F1299" s="808">
        <v>449.6</v>
      </c>
      <c r="G1299" s="808">
        <v>0</v>
      </c>
      <c r="H1299" s="807">
        <v>0</v>
      </c>
      <c r="I1299" s="835"/>
      <c r="J1299" s="835"/>
      <c r="K1299" s="835"/>
      <c r="L1299" s="835"/>
    </row>
    <row r="1300" spans="1:12" ht="16.5">
      <c r="A1300" s="1229"/>
      <c r="B1300" s="1370"/>
      <c r="C1300" s="824" t="s">
        <v>7551</v>
      </c>
      <c r="D1300" s="824" t="s">
        <v>7555</v>
      </c>
      <c r="E1300" s="822">
        <v>400</v>
      </c>
      <c r="F1300" s="808">
        <v>240</v>
      </c>
      <c r="G1300" s="808">
        <v>160</v>
      </c>
      <c r="H1300" s="807">
        <v>0</v>
      </c>
      <c r="I1300" s="835"/>
      <c r="J1300" s="835"/>
      <c r="K1300" s="835"/>
      <c r="L1300" s="835"/>
    </row>
    <row r="1301" spans="1:12" ht="16.5">
      <c r="A1301" s="1229"/>
      <c r="B1301" s="1370"/>
      <c r="C1301" s="824" t="s">
        <v>7556</v>
      </c>
      <c r="D1301" s="824" t="s">
        <v>7557</v>
      </c>
      <c r="E1301" s="822">
        <v>640</v>
      </c>
      <c r="F1301" s="808">
        <v>384</v>
      </c>
      <c r="G1301" s="808">
        <v>256</v>
      </c>
      <c r="H1301" s="807">
        <v>0</v>
      </c>
      <c r="I1301" s="835"/>
      <c r="J1301" s="835"/>
      <c r="K1301" s="835"/>
      <c r="L1301" s="835"/>
    </row>
    <row r="1302" spans="1:12" ht="16.5">
      <c r="A1302" s="1229"/>
      <c r="B1302" s="1370"/>
      <c r="C1302" s="824" t="s">
        <v>7558</v>
      </c>
      <c r="D1302" s="824" t="s">
        <v>7559</v>
      </c>
      <c r="E1302" s="822">
        <v>566</v>
      </c>
      <c r="F1302" s="808">
        <v>339.6</v>
      </c>
      <c r="G1302" s="808">
        <v>226.4</v>
      </c>
      <c r="H1302" s="807">
        <v>0</v>
      </c>
      <c r="I1302" s="835"/>
      <c r="J1302" s="835"/>
      <c r="K1302" s="835"/>
      <c r="L1302" s="835"/>
    </row>
    <row r="1303" spans="1:12" ht="16.5">
      <c r="A1303" s="1229"/>
      <c r="B1303" s="1370"/>
      <c r="C1303" s="824" t="s">
        <v>7560</v>
      </c>
      <c r="D1303" s="824" t="s">
        <v>7561</v>
      </c>
      <c r="E1303" s="822">
        <v>490.40000000000003</v>
      </c>
      <c r="F1303" s="808">
        <v>294.40000000000003</v>
      </c>
      <c r="G1303" s="808">
        <v>196</v>
      </c>
      <c r="H1303" s="807">
        <v>0</v>
      </c>
      <c r="I1303" s="835"/>
      <c r="J1303" s="835"/>
      <c r="K1303" s="835"/>
      <c r="L1303" s="835"/>
    </row>
    <row r="1304" spans="1:12" ht="16.5">
      <c r="A1304" s="1229"/>
      <c r="B1304" s="1370"/>
      <c r="C1304" s="824" t="s">
        <v>7562</v>
      </c>
      <c r="D1304" s="824" t="s">
        <v>7486</v>
      </c>
      <c r="E1304" s="822">
        <v>360</v>
      </c>
      <c r="F1304" s="808">
        <v>216</v>
      </c>
      <c r="G1304" s="808">
        <v>144</v>
      </c>
      <c r="H1304" s="807">
        <v>0</v>
      </c>
      <c r="I1304" s="835"/>
      <c r="J1304" s="835"/>
      <c r="K1304" s="835"/>
      <c r="L1304" s="835"/>
    </row>
    <row r="1305" spans="1:12" ht="16.5">
      <c r="A1305" s="1229"/>
      <c r="B1305" s="1370"/>
      <c r="C1305" s="824" t="s">
        <v>7563</v>
      </c>
      <c r="D1305" s="824" t="s">
        <v>7564</v>
      </c>
      <c r="E1305" s="822">
        <v>200</v>
      </c>
      <c r="F1305" s="808">
        <v>120</v>
      </c>
      <c r="G1305" s="808">
        <v>0</v>
      </c>
      <c r="H1305" s="807">
        <v>0</v>
      </c>
      <c r="I1305" s="835"/>
      <c r="J1305" s="835"/>
      <c r="K1305" s="835"/>
      <c r="L1305" s="835"/>
    </row>
    <row r="1306" spans="1:12" ht="16.5">
      <c r="A1306" s="1229"/>
      <c r="B1306" s="1370"/>
      <c r="C1306" s="824" t="s">
        <v>7565</v>
      </c>
      <c r="D1306" s="824" t="s">
        <v>7566</v>
      </c>
      <c r="E1306" s="822">
        <v>600</v>
      </c>
      <c r="F1306" s="808">
        <v>360</v>
      </c>
      <c r="G1306" s="808">
        <v>0</v>
      </c>
      <c r="H1306" s="807">
        <v>0</v>
      </c>
      <c r="I1306" s="835"/>
      <c r="J1306" s="835"/>
      <c r="K1306" s="835"/>
      <c r="L1306" s="835"/>
    </row>
    <row r="1307" spans="1:12" ht="16.5">
      <c r="A1307" s="825">
        <v>16</v>
      </c>
      <c r="B1307" s="826" t="s">
        <v>7567</v>
      </c>
      <c r="C1307" s="824" t="s">
        <v>7568</v>
      </c>
      <c r="D1307" s="824" t="s">
        <v>7569</v>
      </c>
      <c r="E1307" s="822">
        <v>400</v>
      </c>
      <c r="F1307" s="808">
        <v>240</v>
      </c>
      <c r="G1307" s="808">
        <v>160</v>
      </c>
      <c r="H1307" s="807">
        <v>0</v>
      </c>
      <c r="I1307" s="835"/>
      <c r="J1307" s="835"/>
      <c r="K1307" s="835"/>
      <c r="L1307" s="835"/>
    </row>
    <row r="1308" spans="1:12" ht="16.5">
      <c r="A1308" s="825">
        <v>17</v>
      </c>
      <c r="B1308" s="826" t="s">
        <v>7570</v>
      </c>
      <c r="C1308" s="824" t="s">
        <v>7571</v>
      </c>
      <c r="D1308" s="824" t="s">
        <v>7572</v>
      </c>
      <c r="E1308" s="822">
        <v>749.2</v>
      </c>
      <c r="F1308" s="808">
        <v>449.6</v>
      </c>
      <c r="G1308" s="808">
        <v>0</v>
      </c>
      <c r="H1308" s="807">
        <v>0</v>
      </c>
      <c r="I1308" s="835"/>
      <c r="J1308" s="835"/>
      <c r="K1308" s="835"/>
      <c r="L1308" s="835"/>
    </row>
    <row r="1309" spans="1:12" ht="16.5">
      <c r="A1309" s="825">
        <v>18</v>
      </c>
      <c r="B1309" s="826" t="s">
        <v>7573</v>
      </c>
      <c r="C1309" s="824" t="s">
        <v>7572</v>
      </c>
      <c r="D1309" s="824" t="s">
        <v>7574</v>
      </c>
      <c r="E1309" s="822">
        <v>749.2</v>
      </c>
      <c r="F1309" s="808">
        <v>449.6</v>
      </c>
      <c r="G1309" s="808">
        <v>299.60000000000002</v>
      </c>
      <c r="H1309" s="806">
        <v>262.40000000000003</v>
      </c>
      <c r="I1309" s="835"/>
      <c r="J1309" s="835"/>
      <c r="K1309" s="835"/>
      <c r="L1309" s="835"/>
    </row>
    <row r="1310" spans="1:12" ht="16.5">
      <c r="A1310" s="825">
        <v>19</v>
      </c>
      <c r="B1310" s="826" t="s">
        <v>5728</v>
      </c>
      <c r="C1310" s="824" t="s">
        <v>7571</v>
      </c>
      <c r="D1310" s="824" t="s">
        <v>7575</v>
      </c>
      <c r="E1310" s="822">
        <v>363.20000000000005</v>
      </c>
      <c r="F1310" s="808">
        <v>218</v>
      </c>
      <c r="G1310" s="808">
        <v>145.20000000000002</v>
      </c>
      <c r="H1310" s="807">
        <v>0</v>
      </c>
      <c r="I1310" s="835"/>
      <c r="J1310" s="835"/>
      <c r="K1310" s="835"/>
      <c r="L1310" s="835"/>
    </row>
    <row r="1311" spans="1:12" ht="30">
      <c r="A1311" s="825">
        <v>20</v>
      </c>
      <c r="B1311" s="826" t="s">
        <v>7576</v>
      </c>
      <c r="C1311" s="824" t="s">
        <v>7577</v>
      </c>
      <c r="D1311" s="824" t="s">
        <v>7575</v>
      </c>
      <c r="E1311" s="822">
        <v>120</v>
      </c>
      <c r="F1311" s="808">
        <v>84</v>
      </c>
      <c r="G1311" s="808">
        <v>72</v>
      </c>
      <c r="H1311" s="806">
        <v>60</v>
      </c>
      <c r="I1311" s="835"/>
      <c r="J1311" s="835"/>
      <c r="K1311" s="835"/>
      <c r="L1311" s="835"/>
    </row>
    <row r="1312" spans="1:12" ht="45">
      <c r="A1312" s="825">
        <v>21</v>
      </c>
      <c r="B1312" s="826" t="s">
        <v>7578</v>
      </c>
      <c r="C1312" s="824" t="s">
        <v>7579</v>
      </c>
      <c r="D1312" s="824" t="s">
        <v>7580</v>
      </c>
      <c r="E1312" s="822">
        <v>240</v>
      </c>
      <c r="F1312" s="808">
        <v>144</v>
      </c>
      <c r="G1312" s="808">
        <v>120</v>
      </c>
      <c r="H1312" s="807">
        <v>0</v>
      </c>
      <c r="I1312" s="835"/>
      <c r="J1312" s="835"/>
      <c r="K1312" s="835"/>
      <c r="L1312" s="835"/>
    </row>
    <row r="1313" spans="1:12" ht="16.5">
      <c r="A1313" s="1229">
        <v>22</v>
      </c>
      <c r="B1313" s="1239" t="s">
        <v>7581</v>
      </c>
      <c r="C1313" s="824" t="s">
        <v>7545</v>
      </c>
      <c r="D1313" s="824" t="s">
        <v>7582</v>
      </c>
      <c r="E1313" s="822">
        <v>160</v>
      </c>
      <c r="F1313" s="808">
        <v>112</v>
      </c>
      <c r="G1313" s="808">
        <v>96</v>
      </c>
      <c r="H1313" s="806">
        <v>80</v>
      </c>
      <c r="I1313" s="835"/>
      <c r="J1313" s="835"/>
      <c r="K1313" s="835"/>
      <c r="L1313" s="835"/>
    </row>
    <row r="1314" spans="1:12" ht="16.5">
      <c r="A1314" s="1229"/>
      <c r="B1314" s="1239"/>
      <c r="C1314" s="824" t="s">
        <v>7540</v>
      </c>
      <c r="D1314" s="824" t="s">
        <v>7564</v>
      </c>
      <c r="E1314" s="822">
        <v>400</v>
      </c>
      <c r="F1314" s="808">
        <v>0</v>
      </c>
      <c r="G1314" s="808">
        <v>0</v>
      </c>
      <c r="H1314" s="807">
        <v>0</v>
      </c>
      <c r="I1314" s="835"/>
      <c r="J1314" s="835"/>
      <c r="K1314" s="835"/>
      <c r="L1314" s="835"/>
    </row>
    <row r="1315" spans="1:12" ht="16.5">
      <c r="A1315" s="1229">
        <v>23</v>
      </c>
      <c r="B1315" s="1240" t="s">
        <v>7583</v>
      </c>
      <c r="C1315" s="824" t="s">
        <v>7584</v>
      </c>
      <c r="D1315" s="824" t="s">
        <v>7585</v>
      </c>
      <c r="E1315" s="822">
        <v>240</v>
      </c>
      <c r="F1315" s="808">
        <v>0</v>
      </c>
      <c r="G1315" s="808">
        <v>0</v>
      </c>
      <c r="H1315" s="807">
        <v>0</v>
      </c>
      <c r="I1315" s="835"/>
      <c r="J1315" s="835"/>
      <c r="K1315" s="835"/>
      <c r="L1315" s="835"/>
    </row>
    <row r="1316" spans="1:12" ht="16.5">
      <c r="A1316" s="1229"/>
      <c r="B1316" s="1241"/>
      <c r="C1316" s="824" t="s">
        <v>7541</v>
      </c>
      <c r="D1316" s="824" t="s">
        <v>7586</v>
      </c>
      <c r="E1316" s="822">
        <v>220</v>
      </c>
      <c r="F1316" s="808">
        <v>132</v>
      </c>
      <c r="G1316" s="808">
        <v>0</v>
      </c>
      <c r="H1316" s="807">
        <v>0</v>
      </c>
      <c r="I1316" s="835"/>
      <c r="J1316" s="835"/>
      <c r="K1316" s="835"/>
      <c r="L1316" s="835"/>
    </row>
    <row r="1317" spans="1:12" ht="30">
      <c r="A1317" s="641">
        <v>24</v>
      </c>
      <c r="B1317" s="827" t="s">
        <v>7587</v>
      </c>
      <c r="C1317" s="824" t="s">
        <v>7588</v>
      </c>
      <c r="D1317" s="824" t="s">
        <v>7589</v>
      </c>
      <c r="E1317" s="822">
        <v>280</v>
      </c>
      <c r="F1317" s="808">
        <v>168</v>
      </c>
      <c r="G1317" s="808">
        <v>112</v>
      </c>
      <c r="H1317" s="807">
        <v>0</v>
      </c>
      <c r="I1317" s="835"/>
      <c r="J1317" s="835"/>
      <c r="K1317" s="835"/>
      <c r="L1317" s="835"/>
    </row>
    <row r="1318" spans="1:12" ht="30">
      <c r="A1318" s="641">
        <v>25</v>
      </c>
      <c r="B1318" s="826" t="s">
        <v>7590</v>
      </c>
      <c r="C1318" s="824" t="s">
        <v>7591</v>
      </c>
      <c r="D1318" s="824" t="s">
        <v>7592</v>
      </c>
      <c r="E1318" s="822">
        <v>400</v>
      </c>
      <c r="F1318" s="808">
        <v>240</v>
      </c>
      <c r="G1318" s="808">
        <v>160</v>
      </c>
      <c r="H1318" s="807">
        <v>0</v>
      </c>
      <c r="I1318" s="835"/>
      <c r="J1318" s="835"/>
      <c r="K1318" s="835"/>
      <c r="L1318" s="835"/>
    </row>
    <row r="1319" spans="1:12" ht="16.5">
      <c r="A1319" s="820">
        <v>24</v>
      </c>
      <c r="B1319" s="828" t="s">
        <v>7714</v>
      </c>
      <c r="C1319" s="248"/>
      <c r="D1319" s="248"/>
      <c r="E1319" s="248"/>
      <c r="F1319" s="248"/>
      <c r="G1319" s="248"/>
      <c r="H1319" s="248"/>
      <c r="I1319" s="835"/>
      <c r="J1319" s="835"/>
      <c r="K1319" s="835"/>
      <c r="L1319" s="835"/>
    </row>
    <row r="1320" spans="1:12" ht="16.5">
      <c r="A1320" s="1242">
        <v>1</v>
      </c>
      <c r="B1320" s="1210" t="s">
        <v>7715</v>
      </c>
      <c r="C1320" s="817" t="s">
        <v>7593</v>
      </c>
      <c r="D1320" s="829" t="s">
        <v>7594</v>
      </c>
      <c r="E1320" s="788">
        <v>600</v>
      </c>
      <c r="F1320" s="788">
        <v>360</v>
      </c>
      <c r="G1320" s="788">
        <v>0</v>
      </c>
      <c r="H1320" s="788">
        <v>0</v>
      </c>
      <c r="I1320" s="835"/>
      <c r="J1320" s="835"/>
      <c r="K1320" s="835"/>
      <c r="L1320" s="835"/>
    </row>
    <row r="1321" spans="1:12" ht="25.5">
      <c r="A1321" s="1242"/>
      <c r="B1321" s="1210"/>
      <c r="C1321" s="829" t="s">
        <v>7594</v>
      </c>
      <c r="D1321" s="829" t="s">
        <v>7716</v>
      </c>
      <c r="E1321" s="788">
        <v>1000</v>
      </c>
      <c r="F1321" s="788">
        <v>0</v>
      </c>
      <c r="G1321" s="788">
        <v>0</v>
      </c>
      <c r="H1321" s="788">
        <v>0</v>
      </c>
      <c r="I1321" s="835"/>
      <c r="J1321" s="835"/>
      <c r="K1321" s="835"/>
      <c r="L1321" s="835"/>
    </row>
    <row r="1322" spans="1:12" ht="25.5">
      <c r="A1322" s="1242"/>
      <c r="B1322" s="1210"/>
      <c r="C1322" s="829" t="s">
        <v>7716</v>
      </c>
      <c r="D1322" s="829" t="s">
        <v>7717</v>
      </c>
      <c r="E1322" s="788">
        <v>1560</v>
      </c>
      <c r="F1322" s="788">
        <v>936</v>
      </c>
      <c r="G1322" s="788">
        <v>624</v>
      </c>
      <c r="H1322" s="788">
        <v>0</v>
      </c>
      <c r="I1322" s="835"/>
      <c r="J1322" s="835"/>
      <c r="K1322" s="835"/>
      <c r="L1322" s="835"/>
    </row>
    <row r="1323" spans="1:12" ht="25.5">
      <c r="A1323" s="1242"/>
      <c r="B1323" s="1210"/>
      <c r="C1323" s="829" t="s">
        <v>7717</v>
      </c>
      <c r="D1323" s="829" t="s">
        <v>7718</v>
      </c>
      <c r="E1323" s="788">
        <v>800</v>
      </c>
      <c r="F1323" s="788">
        <v>480</v>
      </c>
      <c r="G1323" s="788">
        <v>320</v>
      </c>
      <c r="H1323" s="788">
        <v>0</v>
      </c>
      <c r="I1323" s="835"/>
      <c r="J1323" s="835"/>
      <c r="K1323" s="835"/>
      <c r="L1323" s="835"/>
    </row>
    <row r="1324" spans="1:12" ht="25.5">
      <c r="A1324" s="1242"/>
      <c r="B1324" s="1210"/>
      <c r="C1324" s="829" t="s">
        <v>7718</v>
      </c>
      <c r="D1324" s="829" t="s">
        <v>7719</v>
      </c>
      <c r="E1324" s="788">
        <v>640</v>
      </c>
      <c r="F1324" s="788">
        <v>384</v>
      </c>
      <c r="G1324" s="788">
        <v>0</v>
      </c>
      <c r="H1324" s="788">
        <v>0</v>
      </c>
      <c r="I1324" s="835"/>
      <c r="J1324" s="835"/>
      <c r="K1324" s="835"/>
      <c r="L1324" s="835"/>
    </row>
    <row r="1325" spans="1:12" ht="45">
      <c r="A1325" s="1210">
        <v>2</v>
      </c>
      <c r="B1325" s="1210" t="s">
        <v>7720</v>
      </c>
      <c r="C1325" s="817" t="s">
        <v>7721</v>
      </c>
      <c r="D1325" s="817" t="s">
        <v>7722</v>
      </c>
      <c r="E1325" s="788">
        <v>1280</v>
      </c>
      <c r="F1325" s="788">
        <v>800</v>
      </c>
      <c r="G1325" s="788">
        <v>0</v>
      </c>
      <c r="H1325" s="788">
        <v>0</v>
      </c>
      <c r="I1325" s="835"/>
      <c r="J1325" s="835"/>
      <c r="K1325" s="835"/>
      <c r="L1325" s="835"/>
    </row>
    <row r="1326" spans="1:12" ht="30">
      <c r="A1326" s="1210"/>
      <c r="B1326" s="1210"/>
      <c r="C1326" s="817" t="s">
        <v>7722</v>
      </c>
      <c r="D1326" s="817" t="s">
        <v>7595</v>
      </c>
      <c r="E1326" s="788">
        <v>1080</v>
      </c>
      <c r="F1326" s="788">
        <v>680</v>
      </c>
      <c r="G1326" s="788">
        <v>0</v>
      </c>
      <c r="H1326" s="788">
        <v>0</v>
      </c>
      <c r="I1326" s="835"/>
      <c r="J1326" s="835"/>
      <c r="K1326" s="835"/>
      <c r="L1326" s="835"/>
    </row>
    <row r="1327" spans="1:12" ht="25.5">
      <c r="A1327" s="1210"/>
      <c r="B1327" s="1210"/>
      <c r="C1327" s="829" t="s">
        <v>7596</v>
      </c>
      <c r="D1327" s="829" t="s">
        <v>7597</v>
      </c>
      <c r="E1327" s="788">
        <v>880</v>
      </c>
      <c r="F1327" s="788">
        <v>560</v>
      </c>
      <c r="G1327" s="788">
        <v>0</v>
      </c>
      <c r="H1327" s="788">
        <v>0</v>
      </c>
      <c r="I1327" s="835"/>
      <c r="J1327" s="835"/>
      <c r="K1327" s="835"/>
      <c r="L1327" s="835"/>
    </row>
    <row r="1328" spans="1:12" ht="30">
      <c r="A1328" s="1210"/>
      <c r="B1328" s="1210"/>
      <c r="C1328" s="817" t="s">
        <v>7723</v>
      </c>
      <c r="D1328" s="817" t="s">
        <v>7724</v>
      </c>
      <c r="E1328" s="788">
        <v>880</v>
      </c>
      <c r="F1328" s="788">
        <v>560</v>
      </c>
      <c r="G1328" s="788">
        <v>352</v>
      </c>
      <c r="H1328" s="788">
        <v>0</v>
      </c>
      <c r="I1328" s="835"/>
      <c r="J1328" s="835"/>
      <c r="K1328" s="835"/>
      <c r="L1328" s="835"/>
    </row>
    <row r="1329" spans="1:12" ht="30">
      <c r="A1329" s="1210"/>
      <c r="B1329" s="1210"/>
      <c r="C1329" s="817" t="s">
        <v>7725</v>
      </c>
      <c r="D1329" s="817" t="s">
        <v>7598</v>
      </c>
      <c r="E1329" s="788">
        <v>680</v>
      </c>
      <c r="F1329" s="788">
        <v>408</v>
      </c>
      <c r="G1329" s="788">
        <v>272</v>
      </c>
      <c r="H1329" s="788">
        <v>0</v>
      </c>
      <c r="I1329" s="835"/>
      <c r="J1329" s="835"/>
      <c r="K1329" s="835"/>
      <c r="L1329" s="835"/>
    </row>
    <row r="1330" spans="1:12" ht="30">
      <c r="A1330" s="1210"/>
      <c r="B1330" s="1210"/>
      <c r="C1330" s="817" t="s">
        <v>7723</v>
      </c>
      <c r="D1330" s="817" t="s">
        <v>7726</v>
      </c>
      <c r="E1330" s="788">
        <v>1200</v>
      </c>
      <c r="F1330" s="788">
        <v>720</v>
      </c>
      <c r="G1330" s="788">
        <v>480</v>
      </c>
      <c r="H1330" s="788">
        <v>420</v>
      </c>
      <c r="I1330" s="835"/>
      <c r="J1330" s="835"/>
      <c r="K1330" s="835"/>
      <c r="L1330" s="835"/>
    </row>
    <row r="1331" spans="1:12" ht="30">
      <c r="A1331" s="1210"/>
      <c r="B1331" s="1210"/>
      <c r="C1331" s="817" t="s">
        <v>7723</v>
      </c>
      <c r="D1331" s="817" t="s">
        <v>7599</v>
      </c>
      <c r="E1331" s="788">
        <v>600</v>
      </c>
      <c r="F1331" s="788">
        <v>0</v>
      </c>
      <c r="G1331" s="788">
        <v>0</v>
      </c>
      <c r="H1331" s="788">
        <v>0</v>
      </c>
      <c r="I1331" s="835"/>
      <c r="J1331" s="835"/>
      <c r="K1331" s="835"/>
      <c r="L1331" s="835"/>
    </row>
    <row r="1332" spans="1:12" ht="30">
      <c r="A1332" s="1210"/>
      <c r="B1332" s="1210"/>
      <c r="C1332" s="817" t="s">
        <v>7727</v>
      </c>
      <c r="D1332" s="817" t="s">
        <v>7728</v>
      </c>
      <c r="E1332" s="788">
        <v>600</v>
      </c>
      <c r="F1332" s="788">
        <v>360</v>
      </c>
      <c r="G1332" s="788">
        <v>240</v>
      </c>
      <c r="H1332" s="788">
        <v>210</v>
      </c>
      <c r="I1332" s="835"/>
      <c r="J1332" s="835"/>
      <c r="K1332" s="835"/>
      <c r="L1332" s="835"/>
    </row>
    <row r="1333" spans="1:12" ht="25.5">
      <c r="A1333" s="1210"/>
      <c r="B1333" s="1210"/>
      <c r="C1333" s="804" t="s">
        <v>7729</v>
      </c>
      <c r="D1333" s="804" t="s">
        <v>7730</v>
      </c>
      <c r="E1333" s="788">
        <v>720</v>
      </c>
      <c r="F1333" s="788">
        <v>400</v>
      </c>
      <c r="G1333" s="788">
        <v>240</v>
      </c>
      <c r="H1333" s="788">
        <v>210</v>
      </c>
      <c r="I1333" s="835"/>
      <c r="J1333" s="835"/>
      <c r="K1333" s="835"/>
      <c r="L1333" s="835"/>
    </row>
    <row r="1334" spans="1:12" ht="25.5">
      <c r="A1334" s="1210"/>
      <c r="B1334" s="1210"/>
      <c r="C1334" s="829" t="s">
        <v>7600</v>
      </c>
      <c r="D1334" s="817" t="s">
        <v>7601</v>
      </c>
      <c r="E1334" s="788">
        <v>600</v>
      </c>
      <c r="F1334" s="788">
        <v>360</v>
      </c>
      <c r="G1334" s="788">
        <v>240</v>
      </c>
      <c r="H1334" s="788">
        <v>210</v>
      </c>
      <c r="I1334" s="835"/>
      <c r="J1334" s="835"/>
      <c r="K1334" s="835"/>
      <c r="L1334" s="835"/>
    </row>
    <row r="1335" spans="1:12" ht="25.5">
      <c r="A1335" s="1210"/>
      <c r="B1335" s="1210"/>
      <c r="C1335" s="817" t="s">
        <v>7601</v>
      </c>
      <c r="D1335" s="829" t="s">
        <v>7731</v>
      </c>
      <c r="E1335" s="788">
        <v>480</v>
      </c>
      <c r="F1335" s="788">
        <v>288</v>
      </c>
      <c r="G1335" s="788">
        <v>192</v>
      </c>
      <c r="H1335" s="788">
        <v>168</v>
      </c>
      <c r="I1335" s="835"/>
      <c r="J1335" s="835"/>
      <c r="K1335" s="835"/>
      <c r="L1335" s="835"/>
    </row>
    <row r="1336" spans="1:12" ht="30">
      <c r="A1336" s="1210"/>
      <c r="B1336" s="1210"/>
      <c r="C1336" s="829" t="s">
        <v>7731</v>
      </c>
      <c r="D1336" s="817" t="s">
        <v>7732</v>
      </c>
      <c r="E1336" s="788">
        <v>400</v>
      </c>
      <c r="F1336" s="788">
        <v>240</v>
      </c>
      <c r="G1336" s="788">
        <v>160</v>
      </c>
      <c r="H1336" s="788">
        <v>140</v>
      </c>
      <c r="I1336" s="835"/>
      <c r="J1336" s="835"/>
      <c r="K1336" s="835"/>
      <c r="L1336" s="835"/>
    </row>
    <row r="1337" spans="1:12" ht="25.5">
      <c r="A1337" s="1210"/>
      <c r="B1337" s="1210"/>
      <c r="C1337" s="829" t="s">
        <v>7602</v>
      </c>
      <c r="D1337" s="829" t="s">
        <v>7733</v>
      </c>
      <c r="E1337" s="788">
        <v>1200</v>
      </c>
      <c r="F1337" s="788">
        <v>720</v>
      </c>
      <c r="G1337" s="788">
        <v>0</v>
      </c>
      <c r="H1337" s="788">
        <v>0</v>
      </c>
      <c r="I1337" s="835"/>
      <c r="J1337" s="835"/>
      <c r="K1337" s="835"/>
      <c r="L1337" s="835"/>
    </row>
    <row r="1338" spans="1:12" ht="16.5">
      <c r="A1338" s="1210"/>
      <c r="B1338" s="1210"/>
      <c r="C1338" s="829" t="s">
        <v>7603</v>
      </c>
      <c r="D1338" s="817" t="s">
        <v>7734</v>
      </c>
      <c r="E1338" s="788">
        <v>800</v>
      </c>
      <c r="F1338" s="788">
        <v>0</v>
      </c>
      <c r="G1338" s="788">
        <v>0</v>
      </c>
      <c r="H1338" s="788">
        <v>0</v>
      </c>
      <c r="I1338" s="835"/>
      <c r="J1338" s="835"/>
      <c r="K1338" s="835"/>
      <c r="L1338" s="835"/>
    </row>
    <row r="1339" spans="1:12" ht="30">
      <c r="A1339" s="1210"/>
      <c r="B1339" s="1210"/>
      <c r="C1339" s="817" t="s">
        <v>7735</v>
      </c>
      <c r="D1339" s="817" t="s">
        <v>7736</v>
      </c>
      <c r="E1339" s="788">
        <v>800</v>
      </c>
      <c r="F1339" s="788">
        <v>480</v>
      </c>
      <c r="G1339" s="788">
        <v>320</v>
      </c>
      <c r="H1339" s="788">
        <v>280</v>
      </c>
      <c r="I1339" s="835"/>
      <c r="J1339" s="835"/>
      <c r="K1339" s="835"/>
      <c r="L1339" s="835"/>
    </row>
    <row r="1340" spans="1:12" ht="30">
      <c r="A1340" s="1210"/>
      <c r="B1340" s="1210"/>
      <c r="C1340" s="817" t="s">
        <v>7737</v>
      </c>
      <c r="D1340" s="817" t="s">
        <v>7738</v>
      </c>
      <c r="E1340" s="788">
        <v>600</v>
      </c>
      <c r="F1340" s="788">
        <v>400</v>
      </c>
      <c r="G1340" s="788">
        <v>0</v>
      </c>
      <c r="H1340" s="788">
        <v>0</v>
      </c>
      <c r="I1340" s="835"/>
      <c r="J1340" s="835"/>
      <c r="K1340" s="835"/>
      <c r="L1340" s="835"/>
    </row>
    <row r="1341" spans="1:12" ht="25.5">
      <c r="A1341" s="1210"/>
      <c r="B1341" s="1210"/>
      <c r="C1341" s="829" t="s">
        <v>7600</v>
      </c>
      <c r="D1341" s="817" t="s">
        <v>7739</v>
      </c>
      <c r="E1341" s="788">
        <v>720</v>
      </c>
      <c r="F1341" s="788">
        <v>400</v>
      </c>
      <c r="G1341" s="788">
        <v>0</v>
      </c>
      <c r="H1341" s="788">
        <v>0</v>
      </c>
      <c r="I1341" s="835"/>
      <c r="J1341" s="835"/>
      <c r="K1341" s="835"/>
      <c r="L1341" s="835"/>
    </row>
    <row r="1342" spans="1:12" ht="16.5">
      <c r="A1342" s="1210"/>
      <c r="B1342" s="1210"/>
      <c r="C1342" s="829" t="s">
        <v>7604</v>
      </c>
      <c r="D1342" s="817" t="s">
        <v>7739</v>
      </c>
      <c r="E1342" s="788">
        <v>520</v>
      </c>
      <c r="F1342" s="788">
        <v>0</v>
      </c>
      <c r="G1342" s="788">
        <v>0</v>
      </c>
      <c r="H1342" s="788">
        <v>0</v>
      </c>
      <c r="I1342" s="835"/>
      <c r="J1342" s="835"/>
      <c r="K1342" s="835"/>
      <c r="L1342" s="835"/>
    </row>
    <row r="1343" spans="1:12" ht="16.5">
      <c r="A1343" s="1210"/>
      <c r="B1343" s="1210"/>
      <c r="C1343" s="817" t="s">
        <v>7740</v>
      </c>
      <c r="D1343" s="817" t="s">
        <v>7739</v>
      </c>
      <c r="E1343" s="788">
        <v>480</v>
      </c>
      <c r="F1343" s="788">
        <v>288</v>
      </c>
      <c r="G1343" s="788">
        <v>0</v>
      </c>
      <c r="H1343" s="788">
        <v>0</v>
      </c>
      <c r="I1343" s="835"/>
      <c r="J1343" s="835"/>
      <c r="K1343" s="835"/>
      <c r="L1343" s="835"/>
    </row>
    <row r="1344" spans="1:12" ht="45">
      <c r="A1344" s="803">
        <v>3</v>
      </c>
      <c r="B1344" s="816" t="s">
        <v>7741</v>
      </c>
      <c r="C1344" s="829" t="s">
        <v>7742</v>
      </c>
      <c r="D1344" s="829" t="s">
        <v>7743</v>
      </c>
      <c r="E1344" s="788">
        <v>160</v>
      </c>
      <c r="F1344" s="788">
        <v>96</v>
      </c>
      <c r="G1344" s="788">
        <v>64</v>
      </c>
      <c r="H1344" s="788">
        <v>0</v>
      </c>
      <c r="I1344" s="835"/>
      <c r="J1344" s="835"/>
      <c r="K1344" s="835"/>
      <c r="L1344" s="835"/>
    </row>
    <row r="1345" spans="1:12" ht="25.5">
      <c r="A1345" s="1210">
        <v>4</v>
      </c>
      <c r="B1345" s="1210" t="s">
        <v>7744</v>
      </c>
      <c r="C1345" s="831" t="s">
        <v>7605</v>
      </c>
      <c r="D1345" s="831" t="s">
        <v>7606</v>
      </c>
      <c r="E1345" s="788">
        <v>1200</v>
      </c>
      <c r="F1345" s="788">
        <v>680</v>
      </c>
      <c r="G1345" s="788">
        <v>480</v>
      </c>
      <c r="H1345" s="788">
        <v>420</v>
      </c>
      <c r="I1345" s="835"/>
      <c r="J1345" s="835"/>
      <c r="K1345" s="835"/>
      <c r="L1345" s="835"/>
    </row>
    <row r="1346" spans="1:12" ht="25.5">
      <c r="A1346" s="1210"/>
      <c r="B1346" s="1210"/>
      <c r="C1346" s="831" t="s">
        <v>7745</v>
      </c>
      <c r="D1346" s="831" t="s">
        <v>7746</v>
      </c>
      <c r="E1346" s="788">
        <v>1400</v>
      </c>
      <c r="F1346" s="788">
        <v>720</v>
      </c>
      <c r="G1346" s="788">
        <v>0</v>
      </c>
      <c r="H1346" s="788">
        <v>0</v>
      </c>
      <c r="I1346" s="835"/>
      <c r="J1346" s="835"/>
      <c r="K1346" s="835"/>
      <c r="L1346" s="835"/>
    </row>
    <row r="1347" spans="1:12" ht="25.5">
      <c r="A1347" s="1210"/>
      <c r="B1347" s="1210"/>
      <c r="C1347" s="831" t="s">
        <v>7607</v>
      </c>
      <c r="D1347" s="831" t="s">
        <v>7747</v>
      </c>
      <c r="E1347" s="788">
        <v>1000</v>
      </c>
      <c r="F1347" s="788">
        <v>0</v>
      </c>
      <c r="G1347" s="788">
        <v>400</v>
      </c>
      <c r="H1347" s="788">
        <v>0</v>
      </c>
      <c r="I1347" s="835"/>
      <c r="J1347" s="835"/>
      <c r="K1347" s="835"/>
      <c r="L1347" s="835"/>
    </row>
    <row r="1348" spans="1:12" ht="25.5">
      <c r="A1348" s="1210"/>
      <c r="B1348" s="1210"/>
      <c r="C1348" s="831" t="s">
        <v>7608</v>
      </c>
      <c r="D1348" s="831" t="s">
        <v>7748</v>
      </c>
      <c r="E1348" s="788">
        <v>680</v>
      </c>
      <c r="F1348" s="788">
        <v>408</v>
      </c>
      <c r="G1348" s="788">
        <v>272</v>
      </c>
      <c r="H1348" s="788">
        <v>238</v>
      </c>
      <c r="I1348" s="835"/>
      <c r="J1348" s="835"/>
      <c r="K1348" s="835"/>
      <c r="L1348" s="835"/>
    </row>
    <row r="1349" spans="1:12" ht="25.5">
      <c r="A1349" s="1210"/>
      <c r="B1349" s="1210"/>
      <c r="C1349" s="831" t="s">
        <v>7609</v>
      </c>
      <c r="D1349" s="831" t="s">
        <v>7749</v>
      </c>
      <c r="E1349" s="788">
        <v>1120</v>
      </c>
      <c r="F1349" s="788">
        <v>600</v>
      </c>
      <c r="G1349" s="788">
        <v>400</v>
      </c>
      <c r="H1349" s="788">
        <v>392</v>
      </c>
      <c r="I1349" s="835"/>
      <c r="J1349" s="835"/>
      <c r="K1349" s="835"/>
      <c r="L1349" s="835"/>
    </row>
    <row r="1350" spans="1:12" ht="25.5">
      <c r="A1350" s="1210"/>
      <c r="B1350" s="1210"/>
      <c r="C1350" s="831" t="s">
        <v>7610</v>
      </c>
      <c r="D1350" s="831" t="s">
        <v>7750</v>
      </c>
      <c r="E1350" s="788">
        <v>680</v>
      </c>
      <c r="F1350" s="788">
        <v>280</v>
      </c>
      <c r="G1350" s="788">
        <v>200</v>
      </c>
      <c r="H1350" s="788">
        <v>120</v>
      </c>
      <c r="I1350" s="835"/>
      <c r="J1350" s="835"/>
      <c r="K1350" s="835"/>
      <c r="L1350" s="835"/>
    </row>
    <row r="1351" spans="1:12" ht="25.5">
      <c r="A1351" s="1210"/>
      <c r="B1351" s="1210"/>
      <c r="C1351" s="831" t="s">
        <v>7611</v>
      </c>
      <c r="D1351" s="831" t="s">
        <v>7751</v>
      </c>
      <c r="E1351" s="788">
        <v>280</v>
      </c>
      <c r="F1351" s="788">
        <v>168</v>
      </c>
      <c r="G1351" s="788">
        <v>112</v>
      </c>
      <c r="H1351" s="788">
        <v>98</v>
      </c>
      <c r="I1351" s="835"/>
      <c r="J1351" s="835"/>
      <c r="K1351" s="835"/>
      <c r="L1351" s="835"/>
    </row>
    <row r="1352" spans="1:12" ht="25.5">
      <c r="A1352" s="1210"/>
      <c r="B1352" s="1210"/>
      <c r="C1352" s="831" t="s">
        <v>7746</v>
      </c>
      <c r="D1352" s="831" t="s">
        <v>7752</v>
      </c>
      <c r="E1352" s="788">
        <v>720</v>
      </c>
      <c r="F1352" s="788">
        <v>480</v>
      </c>
      <c r="G1352" s="788">
        <v>320</v>
      </c>
      <c r="H1352" s="788">
        <v>240</v>
      </c>
      <c r="I1352" s="835"/>
      <c r="J1352" s="835"/>
      <c r="K1352" s="835"/>
      <c r="L1352" s="835"/>
    </row>
    <row r="1353" spans="1:12" ht="25.5">
      <c r="A1353" s="1210"/>
      <c r="B1353" s="1210"/>
      <c r="C1353" s="831" t="s">
        <v>7753</v>
      </c>
      <c r="D1353" s="831" t="s">
        <v>7754</v>
      </c>
      <c r="E1353" s="788">
        <v>400</v>
      </c>
      <c r="F1353" s="788">
        <v>320</v>
      </c>
      <c r="G1353" s="788">
        <v>240</v>
      </c>
      <c r="H1353" s="788">
        <v>160</v>
      </c>
      <c r="I1353" s="835"/>
      <c r="J1353" s="835"/>
      <c r="K1353" s="835"/>
      <c r="L1353" s="835"/>
    </row>
    <row r="1354" spans="1:12" ht="25.5">
      <c r="A1354" s="1210"/>
      <c r="B1354" s="1210"/>
      <c r="C1354" s="831" t="s">
        <v>7755</v>
      </c>
      <c r="D1354" s="831" t="s">
        <v>7612</v>
      </c>
      <c r="E1354" s="788">
        <v>320</v>
      </c>
      <c r="F1354" s="788">
        <v>192</v>
      </c>
      <c r="G1354" s="788">
        <v>128</v>
      </c>
      <c r="H1354" s="788">
        <v>0</v>
      </c>
      <c r="I1354" s="835"/>
      <c r="J1354" s="835"/>
      <c r="K1354" s="835"/>
      <c r="L1354" s="835"/>
    </row>
    <row r="1355" spans="1:12" ht="38.25">
      <c r="A1355" s="1210"/>
      <c r="B1355" s="1210"/>
      <c r="C1355" s="831" t="s">
        <v>7756</v>
      </c>
      <c r="D1355" s="831" t="s">
        <v>7757</v>
      </c>
      <c r="E1355" s="788">
        <v>880</v>
      </c>
      <c r="F1355" s="788">
        <v>0</v>
      </c>
      <c r="G1355" s="788">
        <v>0</v>
      </c>
      <c r="H1355" s="788">
        <v>0</v>
      </c>
      <c r="I1355" s="835"/>
      <c r="J1355" s="835"/>
      <c r="K1355" s="835"/>
      <c r="L1355" s="835"/>
    </row>
    <row r="1356" spans="1:12" ht="25.5">
      <c r="A1356" s="1210"/>
      <c r="B1356" s="1210"/>
      <c r="C1356" s="831" t="s">
        <v>7758</v>
      </c>
      <c r="D1356" s="831" t="s">
        <v>7759</v>
      </c>
      <c r="E1356" s="788">
        <v>400</v>
      </c>
      <c r="F1356" s="788">
        <v>240</v>
      </c>
      <c r="G1356" s="788">
        <v>0</v>
      </c>
      <c r="H1356" s="788">
        <v>0</v>
      </c>
      <c r="I1356" s="835"/>
      <c r="J1356" s="835"/>
      <c r="K1356" s="835"/>
      <c r="L1356" s="835"/>
    </row>
    <row r="1357" spans="1:12" ht="25.5">
      <c r="A1357" s="1210">
        <v>5</v>
      </c>
      <c r="B1357" s="1229" t="s">
        <v>7760</v>
      </c>
      <c r="C1357" s="829" t="s">
        <v>7761</v>
      </c>
      <c r="D1357" s="829" t="s">
        <v>7762</v>
      </c>
      <c r="E1357" s="788">
        <v>1000</v>
      </c>
      <c r="F1357" s="788">
        <v>0</v>
      </c>
      <c r="G1357" s="788">
        <v>400</v>
      </c>
      <c r="H1357" s="788">
        <v>0</v>
      </c>
      <c r="I1357" s="835"/>
      <c r="J1357" s="835"/>
      <c r="K1357" s="835"/>
      <c r="L1357" s="835"/>
    </row>
    <row r="1358" spans="1:12" ht="25.5">
      <c r="A1358" s="1210"/>
      <c r="B1358" s="1229"/>
      <c r="C1358" s="829" t="s">
        <v>7761</v>
      </c>
      <c r="D1358" s="829" t="s">
        <v>7763</v>
      </c>
      <c r="E1358" s="788">
        <v>1000</v>
      </c>
      <c r="F1358" s="788">
        <v>600</v>
      </c>
      <c r="G1358" s="788">
        <v>0</v>
      </c>
      <c r="H1358" s="788">
        <v>0</v>
      </c>
      <c r="I1358" s="835"/>
      <c r="J1358" s="835"/>
      <c r="K1358" s="835"/>
      <c r="L1358" s="835"/>
    </row>
    <row r="1359" spans="1:12" ht="25.5">
      <c r="A1359" s="1210"/>
      <c r="B1359" s="1229"/>
      <c r="C1359" s="829" t="s">
        <v>7761</v>
      </c>
      <c r="D1359" s="829" t="s">
        <v>7764</v>
      </c>
      <c r="E1359" s="788">
        <v>1200</v>
      </c>
      <c r="F1359" s="788">
        <v>720</v>
      </c>
      <c r="G1359" s="788">
        <v>480</v>
      </c>
      <c r="H1359" s="788">
        <v>0</v>
      </c>
      <c r="I1359" s="835"/>
      <c r="J1359" s="835"/>
      <c r="K1359" s="835"/>
      <c r="L1359" s="835"/>
    </row>
    <row r="1360" spans="1:12" ht="25.5">
      <c r="A1360" s="1210"/>
      <c r="B1360" s="1229"/>
      <c r="C1360" s="829" t="s">
        <v>7764</v>
      </c>
      <c r="D1360" s="829" t="s">
        <v>7765</v>
      </c>
      <c r="E1360" s="788">
        <v>800</v>
      </c>
      <c r="F1360" s="788">
        <v>480</v>
      </c>
      <c r="G1360" s="788">
        <v>0</v>
      </c>
      <c r="H1360" s="788">
        <v>0</v>
      </c>
      <c r="I1360" s="835"/>
      <c r="J1360" s="835"/>
      <c r="K1360" s="835"/>
      <c r="L1360" s="835"/>
    </row>
    <row r="1361" spans="1:12" ht="25.5">
      <c r="A1361" s="1210"/>
      <c r="B1361" s="1229"/>
      <c r="C1361" s="829" t="s">
        <v>7765</v>
      </c>
      <c r="D1361" s="829" t="s">
        <v>7613</v>
      </c>
      <c r="E1361" s="788">
        <v>600</v>
      </c>
      <c r="F1361" s="788">
        <v>0</v>
      </c>
      <c r="G1361" s="788">
        <v>240</v>
      </c>
      <c r="H1361" s="788">
        <v>210</v>
      </c>
      <c r="I1361" s="835"/>
      <c r="J1361" s="835"/>
      <c r="K1361" s="835"/>
      <c r="L1361" s="835"/>
    </row>
    <row r="1362" spans="1:12" ht="25.5">
      <c r="A1362" s="1210"/>
      <c r="B1362" s="1229"/>
      <c r="C1362" s="829" t="s">
        <v>7766</v>
      </c>
      <c r="D1362" s="829" t="s">
        <v>7767</v>
      </c>
      <c r="E1362" s="788">
        <v>320</v>
      </c>
      <c r="F1362" s="788">
        <v>192</v>
      </c>
      <c r="G1362" s="788">
        <v>115.2</v>
      </c>
      <c r="H1362" s="788">
        <v>0</v>
      </c>
      <c r="I1362" s="835"/>
      <c r="J1362" s="835"/>
      <c r="K1362" s="835"/>
      <c r="L1362" s="835"/>
    </row>
    <row r="1363" spans="1:12" ht="25.5">
      <c r="A1363" s="1210"/>
      <c r="B1363" s="1229"/>
      <c r="C1363" s="829" t="s">
        <v>7768</v>
      </c>
      <c r="D1363" s="829" t="s">
        <v>7769</v>
      </c>
      <c r="E1363" s="788">
        <v>240</v>
      </c>
      <c r="F1363" s="788">
        <v>144</v>
      </c>
      <c r="G1363" s="788">
        <v>84</v>
      </c>
      <c r="H1363" s="788">
        <v>0</v>
      </c>
      <c r="I1363" s="835"/>
      <c r="J1363" s="835"/>
      <c r="K1363" s="835"/>
      <c r="L1363" s="835"/>
    </row>
    <row r="1364" spans="1:12" ht="25.5">
      <c r="A1364" s="1210"/>
      <c r="B1364" s="1229"/>
      <c r="C1364" s="829" t="s">
        <v>7770</v>
      </c>
      <c r="D1364" s="829" t="s">
        <v>7771</v>
      </c>
      <c r="E1364" s="788">
        <v>160</v>
      </c>
      <c r="F1364" s="788">
        <v>96</v>
      </c>
      <c r="G1364" s="788">
        <v>64</v>
      </c>
      <c r="H1364" s="788">
        <v>0</v>
      </c>
      <c r="I1364" s="835"/>
      <c r="J1364" s="835"/>
      <c r="K1364" s="835"/>
      <c r="L1364" s="835"/>
    </row>
    <row r="1365" spans="1:12" ht="25.5">
      <c r="A1365" s="1210"/>
      <c r="B1365" s="1229"/>
      <c r="C1365" s="829" t="s">
        <v>7772</v>
      </c>
      <c r="D1365" s="829" t="s">
        <v>7773</v>
      </c>
      <c r="E1365" s="788">
        <v>160</v>
      </c>
      <c r="F1365" s="788">
        <v>96</v>
      </c>
      <c r="G1365" s="788">
        <v>64</v>
      </c>
      <c r="H1365" s="788">
        <v>56</v>
      </c>
      <c r="I1365" s="835"/>
      <c r="J1365" s="835"/>
      <c r="K1365" s="835"/>
      <c r="L1365" s="835"/>
    </row>
    <row r="1366" spans="1:12" ht="25.5">
      <c r="A1366" s="1210"/>
      <c r="B1366" s="1229"/>
      <c r="C1366" s="829" t="s">
        <v>7774</v>
      </c>
      <c r="D1366" s="829" t="s">
        <v>7775</v>
      </c>
      <c r="E1366" s="788">
        <v>160</v>
      </c>
      <c r="F1366" s="788">
        <v>96</v>
      </c>
      <c r="G1366" s="788">
        <v>64</v>
      </c>
      <c r="H1366" s="788">
        <v>56</v>
      </c>
      <c r="I1366" s="835"/>
      <c r="J1366" s="835"/>
      <c r="K1366" s="835"/>
      <c r="L1366" s="835"/>
    </row>
    <row r="1367" spans="1:12" ht="25.5">
      <c r="A1367" s="1210"/>
      <c r="B1367" s="1229"/>
      <c r="C1367" s="829" t="s">
        <v>7776</v>
      </c>
      <c r="D1367" s="829" t="s">
        <v>7777</v>
      </c>
      <c r="E1367" s="788">
        <v>160</v>
      </c>
      <c r="F1367" s="788">
        <v>96</v>
      </c>
      <c r="G1367" s="788">
        <v>64</v>
      </c>
      <c r="H1367" s="788">
        <v>0</v>
      </c>
      <c r="I1367" s="835"/>
      <c r="J1367" s="835"/>
      <c r="K1367" s="835"/>
      <c r="L1367" s="835"/>
    </row>
    <row r="1368" spans="1:12" ht="38.25">
      <c r="A1368" s="1210"/>
      <c r="B1368" s="1229"/>
      <c r="C1368" s="829" t="s">
        <v>7778</v>
      </c>
      <c r="D1368" s="829" t="s">
        <v>7779</v>
      </c>
      <c r="E1368" s="788">
        <v>600</v>
      </c>
      <c r="F1368" s="788">
        <v>360</v>
      </c>
      <c r="G1368" s="788">
        <v>240</v>
      </c>
      <c r="H1368" s="788">
        <v>0</v>
      </c>
      <c r="I1368" s="835"/>
      <c r="J1368" s="835"/>
      <c r="K1368" s="835"/>
      <c r="L1368" s="835"/>
    </row>
    <row r="1369" spans="1:12" ht="38.25">
      <c r="A1369" s="1210"/>
      <c r="B1369" s="1229"/>
      <c r="C1369" s="829" t="s">
        <v>7780</v>
      </c>
      <c r="D1369" s="829" t="s">
        <v>7781</v>
      </c>
      <c r="E1369" s="788">
        <v>240</v>
      </c>
      <c r="F1369" s="788">
        <v>160</v>
      </c>
      <c r="G1369" s="788">
        <v>0</v>
      </c>
      <c r="H1369" s="788">
        <v>0</v>
      </c>
      <c r="I1369" s="835"/>
      <c r="J1369" s="835"/>
      <c r="K1369" s="835"/>
      <c r="L1369" s="835"/>
    </row>
    <row r="1370" spans="1:12" ht="25.5">
      <c r="A1370" s="1210"/>
      <c r="B1370" s="1229"/>
      <c r="C1370" s="829" t="s">
        <v>7782</v>
      </c>
      <c r="D1370" s="829" t="s">
        <v>7783</v>
      </c>
      <c r="E1370" s="788">
        <v>240</v>
      </c>
      <c r="F1370" s="788">
        <v>160</v>
      </c>
      <c r="G1370" s="788">
        <v>80</v>
      </c>
      <c r="H1370" s="788">
        <v>0</v>
      </c>
      <c r="I1370" s="835"/>
      <c r="J1370" s="835"/>
      <c r="K1370" s="835"/>
      <c r="L1370" s="835"/>
    </row>
    <row r="1371" spans="1:12" ht="38.25">
      <c r="A1371" s="1210"/>
      <c r="B1371" s="1229"/>
      <c r="C1371" s="829" t="s">
        <v>7762</v>
      </c>
      <c r="D1371" s="829" t="s">
        <v>7784</v>
      </c>
      <c r="E1371" s="788">
        <v>800</v>
      </c>
      <c r="F1371" s="788">
        <v>480</v>
      </c>
      <c r="G1371" s="788">
        <v>320</v>
      </c>
      <c r="H1371" s="788">
        <v>280</v>
      </c>
      <c r="I1371" s="835"/>
      <c r="J1371" s="835"/>
      <c r="K1371" s="835"/>
      <c r="L1371" s="835"/>
    </row>
    <row r="1372" spans="1:12" ht="25.5">
      <c r="A1372" s="1210"/>
      <c r="B1372" s="1229"/>
      <c r="C1372" s="829" t="s">
        <v>7785</v>
      </c>
      <c r="D1372" s="829" t="s">
        <v>7786</v>
      </c>
      <c r="E1372" s="788">
        <v>320</v>
      </c>
      <c r="F1372" s="788">
        <v>192</v>
      </c>
      <c r="G1372" s="788">
        <v>128</v>
      </c>
      <c r="H1372" s="788">
        <v>112</v>
      </c>
      <c r="I1372" s="835"/>
      <c r="J1372" s="835"/>
      <c r="K1372" s="835"/>
      <c r="L1372" s="835"/>
    </row>
    <row r="1373" spans="1:12" ht="16.5">
      <c r="A1373" s="1210"/>
      <c r="B1373" s="1229"/>
      <c r="C1373" s="829" t="s">
        <v>7786</v>
      </c>
      <c r="D1373" s="829" t="s">
        <v>7614</v>
      </c>
      <c r="E1373" s="788">
        <v>160</v>
      </c>
      <c r="F1373" s="788">
        <v>120</v>
      </c>
      <c r="G1373" s="788">
        <v>80</v>
      </c>
      <c r="H1373" s="788">
        <v>70</v>
      </c>
      <c r="I1373" s="835"/>
      <c r="J1373" s="835"/>
      <c r="K1373" s="835"/>
      <c r="L1373" s="835"/>
    </row>
    <row r="1374" spans="1:12" ht="16.5">
      <c r="A1374" s="1210"/>
      <c r="B1374" s="1229"/>
      <c r="C1374" s="829" t="s">
        <v>7614</v>
      </c>
      <c r="D1374" s="829" t="s">
        <v>7615</v>
      </c>
      <c r="E1374" s="788">
        <v>140</v>
      </c>
      <c r="F1374" s="788">
        <v>84</v>
      </c>
      <c r="G1374" s="788">
        <v>56</v>
      </c>
      <c r="H1374" s="788">
        <v>49</v>
      </c>
      <c r="I1374" s="835"/>
      <c r="J1374" s="835"/>
      <c r="K1374" s="835"/>
      <c r="L1374" s="835"/>
    </row>
    <row r="1375" spans="1:12" ht="16.5">
      <c r="A1375" s="1210"/>
      <c r="B1375" s="1229"/>
      <c r="C1375" s="829" t="s">
        <v>7615</v>
      </c>
      <c r="D1375" s="829" t="s">
        <v>7616</v>
      </c>
      <c r="E1375" s="788">
        <v>140</v>
      </c>
      <c r="F1375" s="788">
        <v>84</v>
      </c>
      <c r="G1375" s="788">
        <v>56</v>
      </c>
      <c r="H1375" s="788">
        <v>49</v>
      </c>
      <c r="I1375" s="835"/>
      <c r="J1375" s="835"/>
      <c r="K1375" s="835"/>
      <c r="L1375" s="835"/>
    </row>
    <row r="1376" spans="1:12" ht="16.5">
      <c r="A1376" s="1210"/>
      <c r="B1376" s="1229"/>
      <c r="C1376" s="829" t="s">
        <v>7616</v>
      </c>
      <c r="D1376" s="829" t="s">
        <v>7787</v>
      </c>
      <c r="E1376" s="788">
        <v>140</v>
      </c>
      <c r="F1376" s="788">
        <v>84</v>
      </c>
      <c r="G1376" s="788">
        <v>56</v>
      </c>
      <c r="H1376" s="788">
        <v>49</v>
      </c>
      <c r="I1376" s="835"/>
      <c r="J1376" s="835"/>
      <c r="K1376" s="835"/>
      <c r="L1376" s="835"/>
    </row>
    <row r="1377" spans="1:12" ht="16.5">
      <c r="A1377" s="1210"/>
      <c r="B1377" s="1229"/>
      <c r="C1377" s="831" t="s">
        <v>7788</v>
      </c>
      <c r="D1377" s="831" t="s">
        <v>7789</v>
      </c>
      <c r="E1377" s="788">
        <v>200</v>
      </c>
      <c r="F1377" s="788">
        <v>120</v>
      </c>
      <c r="G1377" s="788">
        <v>80</v>
      </c>
      <c r="H1377" s="788">
        <v>70</v>
      </c>
      <c r="I1377" s="835"/>
      <c r="J1377" s="835"/>
      <c r="K1377" s="835"/>
      <c r="L1377" s="835"/>
    </row>
    <row r="1378" spans="1:12" ht="25.5">
      <c r="A1378" s="1210"/>
      <c r="B1378" s="1229"/>
      <c r="C1378" s="829" t="s">
        <v>7790</v>
      </c>
      <c r="D1378" s="829" t="s">
        <v>7791</v>
      </c>
      <c r="E1378" s="788">
        <v>160</v>
      </c>
      <c r="F1378" s="788">
        <v>120</v>
      </c>
      <c r="G1378" s="788">
        <v>80</v>
      </c>
      <c r="H1378" s="788">
        <v>70</v>
      </c>
      <c r="I1378" s="835"/>
      <c r="J1378" s="835"/>
      <c r="K1378" s="835"/>
      <c r="L1378" s="835"/>
    </row>
    <row r="1379" spans="1:12" ht="38.25">
      <c r="A1379" s="1210"/>
      <c r="B1379" s="1229"/>
      <c r="C1379" s="829" t="s">
        <v>7792</v>
      </c>
      <c r="D1379" s="829" t="s">
        <v>7793</v>
      </c>
      <c r="E1379" s="788">
        <v>240</v>
      </c>
      <c r="F1379" s="788">
        <v>144</v>
      </c>
      <c r="G1379" s="788">
        <v>0</v>
      </c>
      <c r="H1379" s="788">
        <v>0</v>
      </c>
      <c r="I1379" s="835"/>
      <c r="J1379" s="835"/>
      <c r="K1379" s="835"/>
      <c r="L1379" s="835"/>
    </row>
    <row r="1380" spans="1:12" ht="16.5">
      <c r="A1380" s="820">
        <v>25</v>
      </c>
      <c r="B1380" s="821" t="s">
        <v>7794</v>
      </c>
      <c r="C1380" s="129"/>
      <c r="D1380" s="129"/>
      <c r="E1380" s="129"/>
      <c r="F1380" s="129"/>
      <c r="G1380" s="129"/>
      <c r="H1380" s="129"/>
      <c r="I1380" s="835"/>
      <c r="J1380" s="835"/>
      <c r="K1380" s="835"/>
      <c r="L1380" s="835"/>
    </row>
    <row r="1381" spans="1:12" ht="45">
      <c r="A1381" s="1226">
        <v>1</v>
      </c>
      <c r="B1381" s="1226" t="s">
        <v>4087</v>
      </c>
      <c r="C1381" s="693" t="s">
        <v>7617</v>
      </c>
      <c r="D1381" s="693" t="s">
        <v>7618</v>
      </c>
      <c r="E1381" s="809">
        <v>520</v>
      </c>
      <c r="F1381" s="805">
        <v>400</v>
      </c>
      <c r="G1381" s="805">
        <v>320</v>
      </c>
      <c r="H1381" s="805">
        <v>280</v>
      </c>
      <c r="I1381" s="835"/>
      <c r="J1381" s="835"/>
      <c r="K1381" s="835"/>
      <c r="L1381" s="835"/>
    </row>
    <row r="1382" spans="1:12" ht="30">
      <c r="A1382" s="1227"/>
      <c r="B1382" s="1227"/>
      <c r="C1382" s="693" t="s">
        <v>7618</v>
      </c>
      <c r="D1382" s="693" t="s">
        <v>7619</v>
      </c>
      <c r="E1382" s="809">
        <v>728</v>
      </c>
      <c r="F1382" s="805">
        <v>0</v>
      </c>
      <c r="G1382" s="805">
        <v>0</v>
      </c>
      <c r="H1382" s="805">
        <v>364</v>
      </c>
      <c r="I1382" s="835"/>
      <c r="J1382" s="835"/>
      <c r="K1382" s="835"/>
      <c r="L1382" s="835"/>
    </row>
    <row r="1383" spans="1:12" ht="30">
      <c r="A1383" s="1227"/>
      <c r="B1383" s="1227"/>
      <c r="C1383" s="693" t="s">
        <v>7619</v>
      </c>
      <c r="D1383" s="693" t="s">
        <v>7620</v>
      </c>
      <c r="E1383" s="809">
        <v>1040</v>
      </c>
      <c r="F1383" s="805">
        <v>0</v>
      </c>
      <c r="G1383" s="805">
        <v>624</v>
      </c>
      <c r="H1383" s="805">
        <v>520</v>
      </c>
      <c r="I1383" s="835"/>
      <c r="J1383" s="835"/>
      <c r="K1383" s="835"/>
      <c r="L1383" s="835"/>
    </row>
    <row r="1384" spans="1:12" ht="30">
      <c r="A1384" s="1227"/>
      <c r="B1384" s="1227"/>
      <c r="C1384" s="693" t="s">
        <v>7620</v>
      </c>
      <c r="D1384" s="693" t="s">
        <v>7621</v>
      </c>
      <c r="E1384" s="809">
        <v>728</v>
      </c>
      <c r="F1384" s="805">
        <v>582.4</v>
      </c>
      <c r="G1384" s="805">
        <v>436.8</v>
      </c>
      <c r="H1384" s="805">
        <v>0</v>
      </c>
      <c r="I1384" s="835"/>
      <c r="J1384" s="835"/>
      <c r="K1384" s="835"/>
      <c r="L1384" s="835"/>
    </row>
    <row r="1385" spans="1:12" ht="30">
      <c r="A1385" s="1228"/>
      <c r="B1385" s="1228"/>
      <c r="C1385" s="693" t="s">
        <v>7621</v>
      </c>
      <c r="D1385" s="693" t="s">
        <v>7622</v>
      </c>
      <c r="E1385" s="809">
        <v>520</v>
      </c>
      <c r="F1385" s="805">
        <v>416</v>
      </c>
      <c r="G1385" s="805">
        <v>312</v>
      </c>
      <c r="H1385" s="805">
        <v>260</v>
      </c>
      <c r="I1385" s="835"/>
      <c r="J1385" s="835"/>
      <c r="K1385" s="835"/>
      <c r="L1385" s="835"/>
    </row>
    <row r="1386" spans="1:12" ht="30">
      <c r="A1386" s="1226">
        <v>2</v>
      </c>
      <c r="B1386" s="1226" t="s">
        <v>7623</v>
      </c>
      <c r="C1386" s="693" t="s">
        <v>7624</v>
      </c>
      <c r="D1386" s="693" t="s">
        <v>7625</v>
      </c>
      <c r="E1386" s="809">
        <v>560</v>
      </c>
      <c r="F1386" s="805">
        <v>448</v>
      </c>
      <c r="G1386" s="805">
        <v>336</v>
      </c>
      <c r="H1386" s="805">
        <v>0</v>
      </c>
      <c r="I1386" s="835"/>
      <c r="J1386" s="835"/>
      <c r="K1386" s="835"/>
      <c r="L1386" s="835"/>
    </row>
    <row r="1387" spans="1:12" ht="30">
      <c r="A1387" s="1227"/>
      <c r="B1387" s="1227"/>
      <c r="C1387" s="693" t="s">
        <v>7625</v>
      </c>
      <c r="D1387" s="693" t="s">
        <v>7626</v>
      </c>
      <c r="E1387" s="809">
        <v>960</v>
      </c>
      <c r="F1387" s="805">
        <v>768</v>
      </c>
      <c r="G1387" s="805">
        <v>576</v>
      </c>
      <c r="H1387" s="805">
        <v>480</v>
      </c>
      <c r="I1387" s="835"/>
      <c r="J1387" s="835"/>
      <c r="K1387" s="835"/>
      <c r="L1387" s="835"/>
    </row>
    <row r="1388" spans="1:12" ht="30">
      <c r="A1388" s="1227"/>
      <c r="B1388" s="1227"/>
      <c r="C1388" s="693" t="s">
        <v>7626</v>
      </c>
      <c r="D1388" s="693" t="s">
        <v>7627</v>
      </c>
      <c r="E1388" s="809">
        <v>2600</v>
      </c>
      <c r="F1388" s="805">
        <v>2080</v>
      </c>
      <c r="G1388" s="805">
        <v>1800</v>
      </c>
      <c r="H1388" s="805">
        <v>1600</v>
      </c>
      <c r="I1388" s="835"/>
      <c r="J1388" s="835"/>
      <c r="K1388" s="835"/>
      <c r="L1388" s="835"/>
    </row>
    <row r="1389" spans="1:12" ht="30">
      <c r="A1389" s="1227"/>
      <c r="B1389" s="1227"/>
      <c r="C1389" s="693" t="s">
        <v>7627</v>
      </c>
      <c r="D1389" s="693" t="s">
        <v>7628</v>
      </c>
      <c r="E1389" s="809">
        <v>780</v>
      </c>
      <c r="F1389" s="805">
        <v>624</v>
      </c>
      <c r="G1389" s="805">
        <v>468</v>
      </c>
      <c r="H1389" s="805">
        <v>0</v>
      </c>
      <c r="I1389" s="835"/>
      <c r="J1389" s="835"/>
      <c r="K1389" s="835"/>
      <c r="L1389" s="835"/>
    </row>
    <row r="1390" spans="1:12" ht="30">
      <c r="A1390" s="1227"/>
      <c r="B1390" s="1227"/>
      <c r="C1390" s="693" t="s">
        <v>7628</v>
      </c>
      <c r="D1390" s="693" t="s">
        <v>7629</v>
      </c>
      <c r="E1390" s="809">
        <v>960</v>
      </c>
      <c r="F1390" s="805">
        <v>768</v>
      </c>
      <c r="G1390" s="805">
        <v>0</v>
      </c>
      <c r="H1390" s="805">
        <v>0</v>
      </c>
      <c r="I1390" s="835"/>
      <c r="J1390" s="835"/>
      <c r="K1390" s="835"/>
      <c r="L1390" s="835"/>
    </row>
    <row r="1391" spans="1:12" ht="45">
      <c r="A1391" s="1227"/>
      <c r="B1391" s="1227"/>
      <c r="C1391" s="693" t="s">
        <v>7629</v>
      </c>
      <c r="D1391" s="693" t="s">
        <v>7630</v>
      </c>
      <c r="E1391" s="809">
        <v>1000</v>
      </c>
      <c r="F1391" s="805">
        <v>800</v>
      </c>
      <c r="G1391" s="805">
        <v>600</v>
      </c>
      <c r="H1391" s="805">
        <v>0</v>
      </c>
      <c r="I1391" s="835"/>
      <c r="J1391" s="835"/>
      <c r="K1391" s="835"/>
      <c r="L1391" s="835"/>
    </row>
    <row r="1392" spans="1:12" ht="45">
      <c r="A1392" s="1227"/>
      <c r="B1392" s="1227"/>
      <c r="C1392" s="693" t="s">
        <v>7630</v>
      </c>
      <c r="D1392" s="693" t="s">
        <v>7631</v>
      </c>
      <c r="E1392" s="809">
        <v>2640</v>
      </c>
      <c r="F1392" s="805">
        <v>2112</v>
      </c>
      <c r="G1392" s="805">
        <v>0</v>
      </c>
      <c r="H1392" s="805">
        <v>1320</v>
      </c>
      <c r="I1392" s="835"/>
      <c r="J1392" s="835"/>
      <c r="K1392" s="835"/>
      <c r="L1392" s="835"/>
    </row>
    <row r="1393" spans="1:12" ht="30">
      <c r="A1393" s="1227"/>
      <c r="B1393" s="1227"/>
      <c r="C1393" s="693" t="s">
        <v>7631</v>
      </c>
      <c r="D1393" s="693" t="s">
        <v>7632</v>
      </c>
      <c r="E1393" s="809">
        <v>1000</v>
      </c>
      <c r="F1393" s="805">
        <v>800</v>
      </c>
      <c r="G1393" s="805">
        <v>600</v>
      </c>
      <c r="H1393" s="805">
        <v>500</v>
      </c>
      <c r="I1393" s="835"/>
      <c r="J1393" s="835"/>
      <c r="K1393" s="835"/>
      <c r="L1393" s="835"/>
    </row>
    <row r="1394" spans="1:12" ht="30">
      <c r="A1394" s="1227"/>
      <c r="B1394" s="1227"/>
      <c r="C1394" s="693" t="s">
        <v>7633</v>
      </c>
      <c r="D1394" s="693" t="s">
        <v>7634</v>
      </c>
      <c r="E1394" s="809">
        <v>1320</v>
      </c>
      <c r="F1394" s="805">
        <v>0</v>
      </c>
      <c r="G1394" s="805">
        <v>0</v>
      </c>
      <c r="H1394" s="805">
        <v>0</v>
      </c>
      <c r="I1394" s="835"/>
      <c r="J1394" s="835"/>
      <c r="K1394" s="835"/>
      <c r="L1394" s="835"/>
    </row>
    <row r="1395" spans="1:12" ht="30">
      <c r="A1395" s="1227"/>
      <c r="B1395" s="1227"/>
      <c r="C1395" s="693" t="s">
        <v>7634</v>
      </c>
      <c r="D1395" s="693" t="s">
        <v>7635</v>
      </c>
      <c r="E1395" s="809">
        <v>600</v>
      </c>
      <c r="F1395" s="805">
        <v>480</v>
      </c>
      <c r="G1395" s="805">
        <v>360</v>
      </c>
      <c r="H1395" s="805">
        <v>300</v>
      </c>
      <c r="I1395" s="835"/>
      <c r="J1395" s="835"/>
      <c r="K1395" s="835"/>
      <c r="L1395" s="835"/>
    </row>
    <row r="1396" spans="1:12" ht="30">
      <c r="A1396" s="1228"/>
      <c r="B1396" s="1228"/>
      <c r="C1396" s="693" t="s">
        <v>7635</v>
      </c>
      <c r="D1396" s="693" t="s">
        <v>7636</v>
      </c>
      <c r="E1396" s="809">
        <v>1000</v>
      </c>
      <c r="F1396" s="805">
        <v>800</v>
      </c>
      <c r="G1396" s="805">
        <v>0</v>
      </c>
      <c r="H1396" s="805">
        <v>500</v>
      </c>
      <c r="I1396" s="835"/>
      <c r="J1396" s="835"/>
      <c r="K1396" s="835"/>
      <c r="L1396" s="835"/>
    </row>
    <row r="1397" spans="1:12" ht="30">
      <c r="A1397" s="1226">
        <v>3</v>
      </c>
      <c r="B1397" s="1226" t="s">
        <v>7637</v>
      </c>
      <c r="C1397" s="693" t="s">
        <v>7638</v>
      </c>
      <c r="D1397" s="693" t="s">
        <v>7639</v>
      </c>
      <c r="E1397" s="809">
        <v>476</v>
      </c>
      <c r="F1397" s="805">
        <v>380.8</v>
      </c>
      <c r="G1397" s="805">
        <v>285.60000000000002</v>
      </c>
      <c r="H1397" s="805">
        <v>0</v>
      </c>
      <c r="I1397" s="835"/>
      <c r="J1397" s="835"/>
      <c r="K1397" s="835"/>
      <c r="L1397" s="835"/>
    </row>
    <row r="1398" spans="1:12" ht="30">
      <c r="A1398" s="1227"/>
      <c r="B1398" s="1227"/>
      <c r="C1398" s="693" t="s">
        <v>7639</v>
      </c>
      <c r="D1398" s="693" t="s">
        <v>7640</v>
      </c>
      <c r="E1398" s="809">
        <v>420</v>
      </c>
      <c r="F1398" s="805">
        <v>336</v>
      </c>
      <c r="G1398" s="805">
        <v>252</v>
      </c>
      <c r="H1398" s="805">
        <v>210</v>
      </c>
      <c r="I1398" s="835"/>
      <c r="J1398" s="835"/>
      <c r="K1398" s="835"/>
      <c r="L1398" s="835"/>
    </row>
    <row r="1399" spans="1:12" ht="30">
      <c r="A1399" s="1227"/>
      <c r="B1399" s="1227"/>
      <c r="C1399" s="693" t="s">
        <v>7640</v>
      </c>
      <c r="D1399" s="693" t="s">
        <v>7641</v>
      </c>
      <c r="E1399" s="809">
        <v>364</v>
      </c>
      <c r="F1399" s="805">
        <v>291.2</v>
      </c>
      <c r="G1399" s="805">
        <v>0</v>
      </c>
      <c r="H1399" s="805">
        <v>182</v>
      </c>
      <c r="I1399" s="835"/>
      <c r="J1399" s="835"/>
      <c r="K1399" s="835"/>
      <c r="L1399" s="835"/>
    </row>
    <row r="1400" spans="1:12" ht="30">
      <c r="A1400" s="1227"/>
      <c r="B1400" s="1227"/>
      <c r="C1400" s="693" t="s">
        <v>7642</v>
      </c>
      <c r="D1400" s="693" t="s">
        <v>7643</v>
      </c>
      <c r="E1400" s="809">
        <v>364</v>
      </c>
      <c r="F1400" s="805">
        <v>0</v>
      </c>
      <c r="G1400" s="805">
        <v>0</v>
      </c>
      <c r="H1400" s="805">
        <v>0</v>
      </c>
      <c r="I1400" s="835"/>
      <c r="J1400" s="835"/>
      <c r="K1400" s="835"/>
      <c r="L1400" s="835"/>
    </row>
    <row r="1401" spans="1:12" ht="45">
      <c r="A1401" s="1227"/>
      <c r="B1401" s="1227"/>
      <c r="C1401" s="693" t="s">
        <v>7644</v>
      </c>
      <c r="D1401" s="693" t="s">
        <v>7645</v>
      </c>
      <c r="E1401" s="809">
        <v>600</v>
      </c>
      <c r="F1401" s="805">
        <v>480</v>
      </c>
      <c r="G1401" s="805">
        <v>360</v>
      </c>
      <c r="H1401" s="805">
        <v>300</v>
      </c>
      <c r="I1401" s="835"/>
      <c r="J1401" s="835"/>
      <c r="K1401" s="835"/>
      <c r="L1401" s="835"/>
    </row>
    <row r="1402" spans="1:12" ht="30">
      <c r="A1402" s="1227"/>
      <c r="B1402" s="1227"/>
      <c r="C1402" s="693" t="s">
        <v>7646</v>
      </c>
      <c r="D1402" s="693" t="s">
        <v>7647</v>
      </c>
      <c r="E1402" s="809">
        <v>476</v>
      </c>
      <c r="F1402" s="805">
        <v>380.8</v>
      </c>
      <c r="G1402" s="805">
        <v>0</v>
      </c>
      <c r="H1402" s="805">
        <v>238</v>
      </c>
      <c r="I1402" s="835"/>
      <c r="J1402" s="835"/>
      <c r="K1402" s="835"/>
      <c r="L1402" s="835"/>
    </row>
    <row r="1403" spans="1:12" ht="30">
      <c r="A1403" s="1227"/>
      <c r="B1403" s="1227"/>
      <c r="C1403" s="693" t="s">
        <v>7647</v>
      </c>
      <c r="D1403" s="693" t="s">
        <v>7648</v>
      </c>
      <c r="E1403" s="809">
        <v>420</v>
      </c>
      <c r="F1403" s="805">
        <v>336</v>
      </c>
      <c r="G1403" s="805">
        <v>252</v>
      </c>
      <c r="H1403" s="805">
        <v>210</v>
      </c>
      <c r="I1403" s="835"/>
      <c r="J1403" s="835"/>
      <c r="K1403" s="835"/>
      <c r="L1403" s="835"/>
    </row>
    <row r="1404" spans="1:12" ht="30">
      <c r="A1404" s="1227"/>
      <c r="B1404" s="1227"/>
      <c r="C1404" s="693" t="s">
        <v>7648</v>
      </c>
      <c r="D1404" s="693" t="s">
        <v>7649</v>
      </c>
      <c r="E1404" s="809">
        <v>364</v>
      </c>
      <c r="F1404" s="805">
        <v>291.2</v>
      </c>
      <c r="G1404" s="805">
        <v>0</v>
      </c>
      <c r="H1404" s="805">
        <v>0</v>
      </c>
      <c r="I1404" s="835"/>
      <c r="J1404" s="835"/>
      <c r="K1404" s="835"/>
      <c r="L1404" s="835"/>
    </row>
    <row r="1405" spans="1:12" ht="45">
      <c r="A1405" s="1227"/>
      <c r="B1405" s="1227"/>
      <c r="C1405" s="693" t="s">
        <v>7650</v>
      </c>
      <c r="D1405" s="693" t="s">
        <v>7651</v>
      </c>
      <c r="E1405" s="809">
        <v>364</v>
      </c>
      <c r="F1405" s="805">
        <v>291.2</v>
      </c>
      <c r="G1405" s="805">
        <v>218.4</v>
      </c>
      <c r="H1405" s="805">
        <v>182</v>
      </c>
      <c r="I1405" s="835"/>
      <c r="J1405" s="835"/>
      <c r="K1405" s="835"/>
      <c r="L1405" s="835"/>
    </row>
    <row r="1406" spans="1:12" ht="45">
      <c r="A1406" s="1227"/>
      <c r="B1406" s="1227"/>
      <c r="C1406" s="693" t="s">
        <v>7651</v>
      </c>
      <c r="D1406" s="693" t="s">
        <v>7652</v>
      </c>
      <c r="E1406" s="810">
        <v>476</v>
      </c>
      <c r="F1406" s="805">
        <v>380.8</v>
      </c>
      <c r="G1406" s="805">
        <v>285.60000000000002</v>
      </c>
      <c r="H1406" s="805">
        <v>0</v>
      </c>
      <c r="I1406" s="835"/>
      <c r="J1406" s="835"/>
      <c r="K1406" s="835"/>
      <c r="L1406" s="835"/>
    </row>
    <row r="1407" spans="1:12" ht="30">
      <c r="A1407" s="1227"/>
      <c r="B1407" s="1227"/>
      <c r="C1407" s="693" t="s">
        <v>7653</v>
      </c>
      <c r="D1407" s="693" t="s">
        <v>7652</v>
      </c>
      <c r="E1407" s="810">
        <v>1820</v>
      </c>
      <c r="F1407" s="805">
        <v>1456</v>
      </c>
      <c r="G1407" s="805">
        <v>1092</v>
      </c>
      <c r="H1407" s="805">
        <v>910</v>
      </c>
      <c r="I1407" s="835"/>
      <c r="J1407" s="835"/>
      <c r="K1407" s="835"/>
      <c r="L1407" s="835"/>
    </row>
    <row r="1408" spans="1:12" ht="30">
      <c r="A1408" s="1227"/>
      <c r="B1408" s="1227"/>
      <c r="C1408" s="693" t="s">
        <v>7652</v>
      </c>
      <c r="D1408" s="693" t="s">
        <v>7654</v>
      </c>
      <c r="E1408" s="810">
        <v>420</v>
      </c>
      <c r="F1408" s="805">
        <v>336</v>
      </c>
      <c r="G1408" s="805">
        <v>252</v>
      </c>
      <c r="H1408" s="805">
        <v>210</v>
      </c>
      <c r="I1408" s="835"/>
      <c r="J1408" s="835"/>
      <c r="K1408" s="835"/>
      <c r="L1408" s="835"/>
    </row>
    <row r="1409" spans="1:12" ht="30">
      <c r="A1409" s="1227"/>
      <c r="B1409" s="1227"/>
      <c r="C1409" s="693" t="s">
        <v>7655</v>
      </c>
      <c r="D1409" s="693" t="s">
        <v>7656</v>
      </c>
      <c r="E1409" s="810">
        <v>364</v>
      </c>
      <c r="F1409" s="805">
        <v>291.2</v>
      </c>
      <c r="G1409" s="805">
        <v>218.4</v>
      </c>
      <c r="H1409" s="805">
        <v>182</v>
      </c>
      <c r="I1409" s="835"/>
      <c r="J1409" s="835"/>
      <c r="K1409" s="835"/>
      <c r="L1409" s="835"/>
    </row>
    <row r="1410" spans="1:12" ht="30">
      <c r="A1410" s="1227"/>
      <c r="B1410" s="1227"/>
      <c r="C1410" s="693" t="s">
        <v>7656</v>
      </c>
      <c r="D1410" s="693" t="s">
        <v>7657</v>
      </c>
      <c r="E1410" s="809">
        <v>400</v>
      </c>
      <c r="F1410" s="805">
        <v>320</v>
      </c>
      <c r="G1410" s="805">
        <v>240</v>
      </c>
      <c r="H1410" s="805">
        <v>200</v>
      </c>
      <c r="I1410" s="835"/>
      <c r="J1410" s="835"/>
      <c r="K1410" s="835"/>
      <c r="L1410" s="835"/>
    </row>
    <row r="1411" spans="1:12" ht="30">
      <c r="A1411" s="1227"/>
      <c r="B1411" s="1227"/>
      <c r="C1411" s="693" t="s">
        <v>7657</v>
      </c>
      <c r="D1411" s="693" t="s">
        <v>7658</v>
      </c>
      <c r="E1411" s="809">
        <v>1000</v>
      </c>
      <c r="F1411" s="805">
        <v>800</v>
      </c>
      <c r="G1411" s="805">
        <v>600</v>
      </c>
      <c r="H1411" s="805">
        <v>500</v>
      </c>
      <c r="I1411" s="835"/>
      <c r="J1411" s="835"/>
      <c r="K1411" s="835"/>
      <c r="L1411" s="835"/>
    </row>
    <row r="1412" spans="1:12" ht="30">
      <c r="A1412" s="1227"/>
      <c r="B1412" s="1227"/>
      <c r="C1412" s="693" t="s">
        <v>7658</v>
      </c>
      <c r="D1412" s="693" t="s">
        <v>7659</v>
      </c>
      <c r="E1412" s="809">
        <v>300</v>
      </c>
      <c r="F1412" s="805">
        <v>240</v>
      </c>
      <c r="G1412" s="805">
        <v>180</v>
      </c>
      <c r="H1412" s="805">
        <v>150</v>
      </c>
      <c r="I1412" s="835"/>
      <c r="J1412" s="835"/>
      <c r="K1412" s="835"/>
      <c r="L1412" s="835"/>
    </row>
    <row r="1413" spans="1:12" ht="30">
      <c r="A1413" s="1227"/>
      <c r="B1413" s="1227"/>
      <c r="C1413" s="693" t="s">
        <v>7659</v>
      </c>
      <c r="D1413" s="693" t="s">
        <v>7660</v>
      </c>
      <c r="E1413" s="809">
        <v>720</v>
      </c>
      <c r="F1413" s="805">
        <v>576</v>
      </c>
      <c r="G1413" s="805">
        <v>432</v>
      </c>
      <c r="H1413" s="805">
        <v>360</v>
      </c>
      <c r="I1413" s="835"/>
      <c r="J1413" s="835"/>
      <c r="K1413" s="835"/>
      <c r="L1413" s="835"/>
    </row>
    <row r="1414" spans="1:12" ht="30">
      <c r="A1414" s="1227"/>
      <c r="B1414" s="1227"/>
      <c r="C1414" s="693" t="s">
        <v>7660</v>
      </c>
      <c r="D1414" s="693" t="s">
        <v>7661</v>
      </c>
      <c r="E1414" s="809">
        <v>800</v>
      </c>
      <c r="F1414" s="805">
        <v>640</v>
      </c>
      <c r="G1414" s="805">
        <v>480</v>
      </c>
      <c r="H1414" s="805">
        <v>400</v>
      </c>
      <c r="I1414" s="835"/>
      <c r="J1414" s="835"/>
      <c r="K1414" s="835"/>
      <c r="L1414" s="835"/>
    </row>
    <row r="1415" spans="1:12" ht="30">
      <c r="A1415" s="1227"/>
      <c r="B1415" s="1227"/>
      <c r="C1415" s="693" t="s">
        <v>7661</v>
      </c>
      <c r="D1415" s="693" t="s">
        <v>7662</v>
      </c>
      <c r="E1415" s="809">
        <v>240</v>
      </c>
      <c r="F1415" s="805">
        <v>192</v>
      </c>
      <c r="G1415" s="805">
        <v>144</v>
      </c>
      <c r="H1415" s="805">
        <v>0</v>
      </c>
      <c r="I1415" s="835"/>
      <c r="J1415" s="835"/>
      <c r="K1415" s="835"/>
      <c r="L1415" s="835"/>
    </row>
    <row r="1416" spans="1:12" ht="45">
      <c r="A1416" s="1227"/>
      <c r="B1416" s="1227"/>
      <c r="C1416" s="693" t="s">
        <v>7660</v>
      </c>
      <c r="D1416" s="693" t="s">
        <v>7663</v>
      </c>
      <c r="E1416" s="809">
        <v>240</v>
      </c>
      <c r="F1416" s="805">
        <v>192</v>
      </c>
      <c r="G1416" s="805">
        <v>144</v>
      </c>
      <c r="H1416" s="805">
        <v>120</v>
      </c>
      <c r="I1416" s="835"/>
      <c r="J1416" s="835"/>
      <c r="K1416" s="835"/>
      <c r="L1416" s="835"/>
    </row>
    <row r="1417" spans="1:12" ht="45">
      <c r="A1417" s="1227"/>
      <c r="B1417" s="1227"/>
      <c r="C1417" s="693" t="s">
        <v>7663</v>
      </c>
      <c r="D1417" s="693" t="s">
        <v>7664</v>
      </c>
      <c r="E1417" s="810">
        <v>220</v>
      </c>
      <c r="F1417" s="805">
        <v>176</v>
      </c>
      <c r="G1417" s="805">
        <v>132</v>
      </c>
      <c r="H1417" s="805">
        <v>110</v>
      </c>
      <c r="I1417" s="835"/>
      <c r="J1417" s="835"/>
      <c r="K1417" s="835"/>
      <c r="L1417" s="835"/>
    </row>
    <row r="1418" spans="1:12" ht="30">
      <c r="A1418" s="1227"/>
      <c r="B1418" s="1227"/>
      <c r="C1418" s="693" t="s">
        <v>7664</v>
      </c>
      <c r="D1418" s="693" t="s">
        <v>7665</v>
      </c>
      <c r="E1418" s="809">
        <v>240</v>
      </c>
      <c r="F1418" s="805">
        <v>192</v>
      </c>
      <c r="G1418" s="805">
        <v>144</v>
      </c>
      <c r="H1418" s="805">
        <v>0</v>
      </c>
      <c r="I1418" s="835"/>
      <c r="J1418" s="835"/>
      <c r="K1418" s="835"/>
      <c r="L1418" s="835"/>
    </row>
    <row r="1419" spans="1:12" ht="30">
      <c r="A1419" s="1227"/>
      <c r="B1419" s="1227"/>
      <c r="C1419" s="693" t="s">
        <v>7665</v>
      </c>
      <c r="D1419" s="693" t="s">
        <v>7666</v>
      </c>
      <c r="E1419" s="809">
        <v>440</v>
      </c>
      <c r="F1419" s="805">
        <v>352</v>
      </c>
      <c r="G1419" s="805">
        <v>264</v>
      </c>
      <c r="H1419" s="805">
        <v>220</v>
      </c>
      <c r="I1419" s="835"/>
      <c r="J1419" s="835"/>
      <c r="K1419" s="835"/>
      <c r="L1419" s="835"/>
    </row>
    <row r="1420" spans="1:12" ht="30">
      <c r="A1420" s="1227"/>
      <c r="B1420" s="1227"/>
      <c r="C1420" s="825" t="s">
        <v>7667</v>
      </c>
      <c r="D1420" s="825" t="s">
        <v>7668</v>
      </c>
      <c r="E1420" s="810">
        <v>256</v>
      </c>
      <c r="F1420" s="805">
        <v>220</v>
      </c>
      <c r="G1420" s="805">
        <v>168</v>
      </c>
      <c r="H1420" s="805">
        <v>140</v>
      </c>
      <c r="I1420" s="835"/>
      <c r="J1420" s="835"/>
      <c r="K1420" s="835"/>
      <c r="L1420" s="835"/>
    </row>
    <row r="1421" spans="1:12" ht="30">
      <c r="A1421" s="1227"/>
      <c r="B1421" s="1227"/>
      <c r="C1421" s="825" t="s">
        <v>7668</v>
      </c>
      <c r="D1421" s="825" t="s">
        <v>7669</v>
      </c>
      <c r="E1421" s="809">
        <v>2640</v>
      </c>
      <c r="F1421" s="805">
        <v>2112</v>
      </c>
      <c r="G1421" s="805">
        <v>1584</v>
      </c>
      <c r="H1421" s="805">
        <v>1320</v>
      </c>
      <c r="I1421" s="835"/>
      <c r="J1421" s="835"/>
      <c r="K1421" s="835"/>
      <c r="L1421" s="835"/>
    </row>
    <row r="1422" spans="1:12" ht="30">
      <c r="A1422" s="1227"/>
      <c r="B1422" s="1227"/>
      <c r="C1422" s="825" t="s">
        <v>7669</v>
      </c>
      <c r="D1422" s="825" t="s">
        <v>7670</v>
      </c>
      <c r="E1422" s="809">
        <v>1320</v>
      </c>
      <c r="F1422" s="805">
        <v>1056</v>
      </c>
      <c r="G1422" s="805">
        <v>792</v>
      </c>
      <c r="H1422" s="805">
        <v>660</v>
      </c>
      <c r="I1422" s="835"/>
      <c r="J1422" s="835"/>
      <c r="K1422" s="835"/>
      <c r="L1422" s="835"/>
    </row>
    <row r="1423" spans="1:12" ht="30">
      <c r="A1423" s="1227"/>
      <c r="B1423" s="1227"/>
      <c r="C1423" s="825" t="s">
        <v>7670</v>
      </c>
      <c r="D1423" s="825" t="s">
        <v>7671</v>
      </c>
      <c r="E1423" s="809">
        <v>2600</v>
      </c>
      <c r="F1423" s="805">
        <v>2080</v>
      </c>
      <c r="G1423" s="805">
        <v>0</v>
      </c>
      <c r="H1423" s="805">
        <v>0</v>
      </c>
      <c r="I1423" s="835"/>
      <c r="J1423" s="835"/>
      <c r="K1423" s="835"/>
      <c r="L1423" s="835"/>
    </row>
    <row r="1424" spans="1:12" ht="30">
      <c r="A1424" s="1227"/>
      <c r="B1424" s="1227"/>
      <c r="C1424" s="825" t="s">
        <v>7669</v>
      </c>
      <c r="D1424" s="825" t="s">
        <v>7672</v>
      </c>
      <c r="E1424" s="809">
        <v>2000</v>
      </c>
      <c r="F1424" s="805">
        <v>1600</v>
      </c>
      <c r="G1424" s="805">
        <v>1200</v>
      </c>
      <c r="H1424" s="805">
        <v>1000</v>
      </c>
      <c r="I1424" s="835"/>
      <c r="J1424" s="835"/>
      <c r="K1424" s="835"/>
      <c r="L1424" s="835"/>
    </row>
    <row r="1425" spans="1:12" ht="30">
      <c r="A1425" s="1227"/>
      <c r="B1425" s="1227"/>
      <c r="C1425" s="825" t="s">
        <v>7672</v>
      </c>
      <c r="D1425" s="693" t="s">
        <v>7673</v>
      </c>
      <c r="E1425" s="809">
        <v>1640</v>
      </c>
      <c r="F1425" s="805">
        <v>1312</v>
      </c>
      <c r="G1425" s="805">
        <v>984</v>
      </c>
      <c r="H1425" s="805">
        <v>820</v>
      </c>
      <c r="I1425" s="835"/>
      <c r="J1425" s="835"/>
      <c r="K1425" s="835"/>
      <c r="L1425" s="835"/>
    </row>
    <row r="1426" spans="1:12" ht="30">
      <c r="A1426" s="1227"/>
      <c r="B1426" s="1227"/>
      <c r="C1426" s="693" t="s">
        <v>7673</v>
      </c>
      <c r="D1426" s="825" t="s">
        <v>7674</v>
      </c>
      <c r="E1426" s="809">
        <v>492</v>
      </c>
      <c r="F1426" s="805">
        <v>393.6</v>
      </c>
      <c r="G1426" s="805">
        <v>295.2</v>
      </c>
      <c r="H1426" s="805">
        <v>246</v>
      </c>
      <c r="I1426" s="835"/>
      <c r="J1426" s="835"/>
      <c r="K1426" s="835"/>
      <c r="L1426" s="835"/>
    </row>
    <row r="1427" spans="1:12" ht="30">
      <c r="A1427" s="1228"/>
      <c r="B1427" s="1228"/>
      <c r="C1427" s="825" t="s">
        <v>7674</v>
      </c>
      <c r="D1427" s="825" t="s">
        <v>7675</v>
      </c>
      <c r="E1427" s="809">
        <v>300</v>
      </c>
      <c r="F1427" s="805">
        <v>240</v>
      </c>
      <c r="G1427" s="805">
        <v>180</v>
      </c>
      <c r="H1427" s="805">
        <v>150</v>
      </c>
      <c r="I1427" s="835"/>
      <c r="J1427" s="835"/>
      <c r="K1427" s="835"/>
      <c r="L1427" s="835"/>
    </row>
    <row r="1428" spans="1:12" ht="16.5">
      <c r="A1428" s="1226">
        <v>4</v>
      </c>
      <c r="B1428" s="1226" t="s">
        <v>209</v>
      </c>
      <c r="C1428" s="693" t="s">
        <v>7676</v>
      </c>
      <c r="D1428" s="838" t="s">
        <v>7677</v>
      </c>
      <c r="E1428" s="809">
        <v>640</v>
      </c>
      <c r="F1428" s="805">
        <v>512</v>
      </c>
      <c r="G1428" s="805">
        <v>384</v>
      </c>
      <c r="H1428" s="805">
        <v>320</v>
      </c>
      <c r="I1428" s="835"/>
      <c r="J1428" s="835"/>
      <c r="K1428" s="835"/>
      <c r="L1428" s="835"/>
    </row>
    <row r="1429" spans="1:12" ht="30">
      <c r="A1429" s="1227"/>
      <c r="B1429" s="1227"/>
      <c r="C1429" s="693" t="s">
        <v>7678</v>
      </c>
      <c r="D1429" s="693" t="s">
        <v>7679</v>
      </c>
      <c r="E1429" s="809">
        <v>240</v>
      </c>
      <c r="F1429" s="805">
        <v>192</v>
      </c>
      <c r="G1429" s="805">
        <v>144</v>
      </c>
      <c r="H1429" s="805">
        <v>120</v>
      </c>
      <c r="I1429" s="835"/>
      <c r="J1429" s="835"/>
      <c r="K1429" s="835"/>
      <c r="L1429" s="835"/>
    </row>
    <row r="1430" spans="1:12" ht="30">
      <c r="A1430" s="1227"/>
      <c r="B1430" s="1227"/>
      <c r="C1430" s="693" t="s">
        <v>7680</v>
      </c>
      <c r="D1430" s="693" t="s">
        <v>7681</v>
      </c>
      <c r="E1430" s="809">
        <v>240</v>
      </c>
      <c r="F1430" s="805">
        <v>192</v>
      </c>
      <c r="G1430" s="805">
        <v>144</v>
      </c>
      <c r="H1430" s="805">
        <v>120</v>
      </c>
      <c r="I1430" s="835"/>
      <c r="J1430" s="835"/>
      <c r="K1430" s="835"/>
      <c r="L1430" s="835"/>
    </row>
    <row r="1431" spans="1:12" ht="30">
      <c r="A1431" s="1227"/>
      <c r="B1431" s="1227"/>
      <c r="C1431" s="693" t="s">
        <v>7682</v>
      </c>
      <c r="D1431" s="693" t="s">
        <v>7683</v>
      </c>
      <c r="E1431" s="809">
        <v>240</v>
      </c>
      <c r="F1431" s="805">
        <v>192</v>
      </c>
      <c r="G1431" s="805">
        <v>144</v>
      </c>
      <c r="H1431" s="805">
        <v>120</v>
      </c>
      <c r="I1431" s="835"/>
      <c r="J1431" s="835"/>
      <c r="K1431" s="835"/>
      <c r="L1431" s="835"/>
    </row>
    <row r="1432" spans="1:12" ht="45">
      <c r="A1432" s="1227"/>
      <c r="B1432" s="1227"/>
      <c r="C1432" s="825" t="s">
        <v>7684</v>
      </c>
      <c r="D1432" s="825" t="s">
        <v>7685</v>
      </c>
      <c r="E1432" s="809">
        <v>640</v>
      </c>
      <c r="F1432" s="805">
        <v>512</v>
      </c>
      <c r="G1432" s="805">
        <v>384</v>
      </c>
      <c r="H1432" s="805">
        <v>320</v>
      </c>
      <c r="I1432" s="835"/>
      <c r="J1432" s="835"/>
      <c r="K1432" s="835"/>
      <c r="L1432" s="835"/>
    </row>
    <row r="1433" spans="1:12" ht="30">
      <c r="A1433" s="1228"/>
      <c r="B1433" s="1228"/>
      <c r="C1433" s="693" t="s">
        <v>7686</v>
      </c>
      <c r="D1433" s="693" t="s">
        <v>7687</v>
      </c>
      <c r="E1433" s="809">
        <v>780</v>
      </c>
      <c r="F1433" s="805">
        <v>624</v>
      </c>
      <c r="G1433" s="805">
        <v>468</v>
      </c>
      <c r="H1433" s="805">
        <v>390</v>
      </c>
      <c r="I1433" s="835"/>
      <c r="J1433" s="835"/>
      <c r="K1433" s="835"/>
      <c r="L1433" s="835"/>
    </row>
    <row r="1434" spans="1:12" ht="16.5">
      <c r="A1434" s="833" t="s">
        <v>295</v>
      </c>
      <c r="B1434" s="1523" t="s">
        <v>7795</v>
      </c>
      <c r="C1434" s="1523"/>
      <c r="D1434" s="1523"/>
      <c r="E1434" s="1523"/>
      <c r="F1434" s="1523"/>
      <c r="G1434" s="1523"/>
      <c r="H1434" s="1523"/>
      <c r="I1434" s="835"/>
      <c r="J1434" s="835"/>
      <c r="K1434" s="835"/>
      <c r="L1434" s="835"/>
    </row>
    <row r="1435" spans="1:12" ht="45">
      <c r="A1435" s="1229">
        <v>5</v>
      </c>
      <c r="B1435" s="1229" t="s">
        <v>7796</v>
      </c>
      <c r="C1435" s="693" t="s">
        <v>7797</v>
      </c>
      <c r="D1435" s="693" t="s">
        <v>7798</v>
      </c>
      <c r="E1435" s="810">
        <v>660</v>
      </c>
      <c r="F1435" s="693"/>
      <c r="G1435" s="693"/>
      <c r="H1435" s="693"/>
      <c r="I1435" s="835"/>
      <c r="J1435" s="835"/>
      <c r="K1435" s="835"/>
      <c r="L1435" s="835"/>
    </row>
    <row r="1436" spans="1:12" ht="45">
      <c r="A1436" s="1229"/>
      <c r="B1436" s="1229"/>
      <c r="C1436" s="693" t="s">
        <v>7799</v>
      </c>
      <c r="D1436" s="693" t="s">
        <v>7800</v>
      </c>
      <c r="E1436" s="810">
        <v>508</v>
      </c>
      <c r="F1436" s="693"/>
      <c r="G1436" s="693"/>
      <c r="H1436" s="693"/>
      <c r="I1436" s="835"/>
      <c r="J1436" s="835"/>
      <c r="K1436" s="835"/>
      <c r="L1436" s="835"/>
    </row>
    <row r="1437" spans="1:12" ht="45">
      <c r="A1437" s="1229"/>
      <c r="B1437" s="1229"/>
      <c r="C1437" s="693" t="s">
        <v>7801</v>
      </c>
      <c r="D1437" s="693" t="s">
        <v>7802</v>
      </c>
      <c r="E1437" s="810">
        <v>408</v>
      </c>
      <c r="F1437" s="693"/>
      <c r="G1437" s="693"/>
      <c r="H1437" s="693"/>
      <c r="I1437" s="835"/>
      <c r="J1437" s="835"/>
      <c r="K1437" s="835"/>
      <c r="L1437" s="835"/>
    </row>
    <row r="1438" spans="1:12" ht="45">
      <c r="A1438" s="1229"/>
      <c r="B1438" s="1229"/>
      <c r="C1438" s="693" t="s">
        <v>7803</v>
      </c>
      <c r="D1438" s="693" t="s">
        <v>7804</v>
      </c>
      <c r="E1438" s="810">
        <v>304</v>
      </c>
      <c r="F1438" s="693"/>
      <c r="G1438" s="693"/>
      <c r="H1438" s="693"/>
      <c r="I1438" s="835"/>
      <c r="J1438" s="835"/>
      <c r="K1438" s="835"/>
      <c r="L1438" s="835"/>
    </row>
    <row r="1439" spans="1:12" s="238" customFormat="1" ht="13.5" customHeight="1">
      <c r="A1439" s="392">
        <v>26</v>
      </c>
      <c r="B1439" s="1482" t="s">
        <v>8063</v>
      </c>
      <c r="C1439" s="1482"/>
      <c r="D1439" s="1482"/>
      <c r="E1439" s="383"/>
      <c r="F1439" s="951"/>
      <c r="G1439" s="951"/>
      <c r="H1439" s="951"/>
      <c r="I1439" s="1"/>
      <c r="J1439" s="1"/>
      <c r="K1439" s="1"/>
    </row>
    <row r="1440" spans="1:12" s="238" customFormat="1" ht="15" customHeight="1">
      <c r="A1440" s="1483">
        <v>1</v>
      </c>
      <c r="B1440" s="1486" t="s">
        <v>4972</v>
      </c>
      <c r="C1440" s="946" t="s">
        <v>4973</v>
      </c>
      <c r="D1440" s="946" t="s">
        <v>4974</v>
      </c>
      <c r="E1440" s="947">
        <v>260</v>
      </c>
      <c r="F1440" s="947">
        <v>196</v>
      </c>
      <c r="G1440" s="947"/>
      <c r="H1440" s="947">
        <v>184</v>
      </c>
    </row>
    <row r="1441" spans="1:8" s="238" customFormat="1" ht="15" customHeight="1">
      <c r="A1441" s="1484"/>
      <c r="B1441" s="1487"/>
      <c r="C1441" s="946" t="s">
        <v>4974</v>
      </c>
      <c r="D1441" s="946" t="s">
        <v>4975</v>
      </c>
      <c r="E1441" s="947">
        <v>200</v>
      </c>
      <c r="F1441" s="947">
        <v>144</v>
      </c>
      <c r="G1441" s="947">
        <v>136</v>
      </c>
      <c r="H1441" s="947">
        <v>132</v>
      </c>
    </row>
    <row r="1442" spans="1:8" s="238" customFormat="1" ht="15" customHeight="1">
      <c r="A1442" s="1484"/>
      <c r="B1442" s="1487"/>
      <c r="C1442" s="946" t="s">
        <v>4975</v>
      </c>
      <c r="D1442" s="946" t="s">
        <v>4976</v>
      </c>
      <c r="E1442" s="947">
        <v>180</v>
      </c>
      <c r="F1442" s="947">
        <v>140</v>
      </c>
      <c r="G1442" s="947">
        <v>136</v>
      </c>
      <c r="H1442" s="947">
        <v>128</v>
      </c>
    </row>
    <row r="1443" spans="1:8" s="238" customFormat="1" ht="15" customHeight="1">
      <c r="A1443" s="1484"/>
      <c r="B1443" s="1487"/>
      <c r="C1443" s="946" t="s">
        <v>4976</v>
      </c>
      <c r="D1443" s="946" t="s">
        <v>4977</v>
      </c>
      <c r="E1443" s="947">
        <v>160</v>
      </c>
      <c r="F1443" s="947">
        <v>152</v>
      </c>
      <c r="G1443" s="947">
        <v>144</v>
      </c>
      <c r="H1443" s="947">
        <v>136</v>
      </c>
    </row>
    <row r="1444" spans="1:8" s="238" customFormat="1" ht="15" customHeight="1">
      <c r="A1444" s="1484"/>
      <c r="B1444" s="1487"/>
      <c r="C1444" s="946" t="s">
        <v>4977</v>
      </c>
      <c r="D1444" s="946" t="s">
        <v>4978</v>
      </c>
      <c r="E1444" s="947">
        <v>220</v>
      </c>
      <c r="F1444" s="947">
        <v>136</v>
      </c>
      <c r="G1444" s="947">
        <v>128</v>
      </c>
      <c r="H1444" s="947">
        <v>120</v>
      </c>
    </row>
    <row r="1445" spans="1:8" s="238" customFormat="1" ht="15" customHeight="1">
      <c r="A1445" s="1484"/>
      <c r="B1445" s="1487"/>
      <c r="C1445" s="946" t="s">
        <v>4973</v>
      </c>
      <c r="D1445" s="946" t="s">
        <v>4979</v>
      </c>
      <c r="E1445" s="947">
        <v>260</v>
      </c>
      <c r="F1445" s="947">
        <v>132</v>
      </c>
      <c r="G1445" s="947">
        <v>120</v>
      </c>
      <c r="H1445" s="947">
        <v>108</v>
      </c>
    </row>
    <row r="1446" spans="1:8" s="238" customFormat="1" ht="15" customHeight="1">
      <c r="A1446" s="1484"/>
      <c r="B1446" s="1487"/>
      <c r="C1446" s="946" t="s">
        <v>4979</v>
      </c>
      <c r="D1446" s="946" t="s">
        <v>4980</v>
      </c>
      <c r="E1446" s="947">
        <v>240</v>
      </c>
      <c r="F1446" s="947">
        <v>192</v>
      </c>
      <c r="G1446" s="947">
        <v>184</v>
      </c>
      <c r="H1446" s="947">
        <v>176</v>
      </c>
    </row>
    <row r="1447" spans="1:8" s="238" customFormat="1" ht="15" customHeight="1">
      <c r="A1447" s="1484"/>
      <c r="B1447" s="1487"/>
      <c r="C1447" s="946" t="s">
        <v>4973</v>
      </c>
      <c r="D1447" s="946" t="s">
        <v>4981</v>
      </c>
      <c r="E1447" s="947">
        <v>200</v>
      </c>
      <c r="F1447" s="947">
        <v>172</v>
      </c>
      <c r="G1447" s="947"/>
      <c r="H1447" s="947">
        <v>164</v>
      </c>
    </row>
    <row r="1448" spans="1:8" s="238" customFormat="1" ht="15" customHeight="1">
      <c r="A1448" s="1485"/>
      <c r="B1448" s="1488"/>
      <c r="C1448" s="946" t="s">
        <v>4981</v>
      </c>
      <c r="D1448" s="946" t="s">
        <v>4982</v>
      </c>
      <c r="E1448" s="947">
        <v>180</v>
      </c>
      <c r="F1448" s="947">
        <v>136</v>
      </c>
      <c r="G1448" s="947">
        <v>128</v>
      </c>
      <c r="H1448" s="947">
        <v>124</v>
      </c>
    </row>
    <row r="1449" spans="1:8" s="238" customFormat="1" ht="15" customHeight="1">
      <c r="A1449" s="948">
        <v>2</v>
      </c>
      <c r="B1449" s="946" t="s">
        <v>4983</v>
      </c>
      <c r="C1449" s="946" t="s">
        <v>4984</v>
      </c>
      <c r="D1449" s="946" t="s">
        <v>4985</v>
      </c>
      <c r="E1449" s="947">
        <v>140</v>
      </c>
      <c r="F1449" s="947">
        <v>132</v>
      </c>
      <c r="G1449" s="947">
        <v>128</v>
      </c>
      <c r="H1449" s="947">
        <v>120</v>
      </c>
    </row>
    <row r="1450" spans="1:8" s="238" customFormat="1" ht="15" customHeight="1">
      <c r="A1450" s="948">
        <v>3</v>
      </c>
      <c r="B1450" s="946" t="s">
        <v>4986</v>
      </c>
      <c r="C1450" s="946" t="s">
        <v>4987</v>
      </c>
      <c r="D1450" s="946" t="s">
        <v>4988</v>
      </c>
      <c r="E1450" s="947">
        <v>160</v>
      </c>
      <c r="F1450" s="947">
        <v>132</v>
      </c>
      <c r="G1450" s="947">
        <v>128</v>
      </c>
      <c r="H1450" s="947">
        <v>120</v>
      </c>
    </row>
    <row r="1451" spans="1:8" s="238" customFormat="1" ht="15" customHeight="1">
      <c r="A1451" s="948">
        <v>4</v>
      </c>
      <c r="B1451" s="946" t="s">
        <v>4989</v>
      </c>
      <c r="C1451" s="946" t="s">
        <v>4990</v>
      </c>
      <c r="D1451" s="946" t="s">
        <v>4991</v>
      </c>
      <c r="E1451" s="947">
        <v>152</v>
      </c>
      <c r="F1451" s="947">
        <v>136</v>
      </c>
      <c r="G1451" s="947">
        <v>132</v>
      </c>
      <c r="H1451" s="947">
        <v>124</v>
      </c>
    </row>
    <row r="1452" spans="1:8" s="238" customFormat="1" ht="15" customHeight="1">
      <c r="A1452" s="948">
        <v>5</v>
      </c>
      <c r="B1452" s="946" t="s">
        <v>4992</v>
      </c>
      <c r="C1452" s="946" t="s">
        <v>4993</v>
      </c>
      <c r="D1452" s="946" t="s">
        <v>4994</v>
      </c>
      <c r="E1452" s="947">
        <v>140</v>
      </c>
      <c r="F1452" s="947">
        <v>132</v>
      </c>
      <c r="G1452" s="947">
        <v>128</v>
      </c>
      <c r="H1452" s="947">
        <v>120</v>
      </c>
    </row>
    <row r="1453" spans="1:8" s="238" customFormat="1" ht="15" customHeight="1">
      <c r="A1453" s="1483">
        <v>6</v>
      </c>
      <c r="B1453" s="1486" t="s">
        <v>3389</v>
      </c>
      <c r="C1453" s="946" t="s">
        <v>4995</v>
      </c>
      <c r="D1453" s="946" t="s">
        <v>4996</v>
      </c>
      <c r="E1453" s="947">
        <v>140</v>
      </c>
      <c r="F1453" s="947">
        <v>116</v>
      </c>
      <c r="G1453" s="947">
        <v>112</v>
      </c>
      <c r="H1453" s="947">
        <v>104</v>
      </c>
    </row>
    <row r="1454" spans="1:8" s="238" customFormat="1" ht="15" customHeight="1">
      <c r="A1454" s="1485"/>
      <c r="B1454" s="1488"/>
      <c r="C1454" s="946" t="s">
        <v>4997</v>
      </c>
      <c r="D1454" s="946" t="s">
        <v>4998</v>
      </c>
      <c r="E1454" s="947">
        <v>120</v>
      </c>
      <c r="F1454" s="947">
        <v>116</v>
      </c>
      <c r="G1454" s="947">
        <v>108</v>
      </c>
      <c r="H1454" s="947">
        <v>104</v>
      </c>
    </row>
    <row r="1455" spans="1:8" s="238" customFormat="1" ht="15" customHeight="1">
      <c r="A1455" s="1483">
        <v>7</v>
      </c>
      <c r="B1455" s="1231" t="s">
        <v>4214</v>
      </c>
      <c r="C1455" s="946" t="s">
        <v>4996</v>
      </c>
      <c r="D1455" s="946" t="s">
        <v>4999</v>
      </c>
      <c r="E1455" s="947">
        <v>120</v>
      </c>
      <c r="F1455" s="947">
        <v>116</v>
      </c>
      <c r="G1455" s="947">
        <v>108</v>
      </c>
      <c r="H1455" s="947">
        <v>104</v>
      </c>
    </row>
    <row r="1456" spans="1:8" s="238" customFormat="1" ht="15" customHeight="1">
      <c r="A1456" s="1485"/>
      <c r="B1456" s="1231"/>
      <c r="C1456" s="946" t="s">
        <v>4999</v>
      </c>
      <c r="D1456" s="946" t="s">
        <v>5000</v>
      </c>
      <c r="E1456" s="947">
        <v>100</v>
      </c>
      <c r="F1456" s="947">
        <v>96</v>
      </c>
      <c r="G1456" s="947">
        <v>92</v>
      </c>
      <c r="H1456" s="947">
        <v>84</v>
      </c>
    </row>
    <row r="1457" spans="1:8" s="238" customFormat="1" ht="15" customHeight="1">
      <c r="A1457" s="1483">
        <v>8</v>
      </c>
      <c r="B1457" s="1486" t="s">
        <v>5001</v>
      </c>
      <c r="C1457" s="946" t="s">
        <v>5002</v>
      </c>
      <c r="D1457" s="946" t="s">
        <v>5003</v>
      </c>
      <c r="E1457" s="947">
        <v>400</v>
      </c>
      <c r="F1457" s="947">
        <v>192</v>
      </c>
      <c r="G1457" s="947"/>
      <c r="H1457" s="947"/>
    </row>
    <row r="1458" spans="1:8" s="238" customFormat="1" ht="15" customHeight="1">
      <c r="A1458" s="1484"/>
      <c r="B1458" s="1487"/>
      <c r="C1458" s="946" t="s">
        <v>5003</v>
      </c>
      <c r="D1458" s="946" t="s">
        <v>5004</v>
      </c>
      <c r="E1458" s="947">
        <v>800</v>
      </c>
      <c r="F1458" s="947">
        <v>440</v>
      </c>
      <c r="G1458" s="947"/>
      <c r="H1458" s="947"/>
    </row>
    <row r="1459" spans="1:8" s="238" customFormat="1" ht="15" customHeight="1">
      <c r="A1459" s="1484"/>
      <c r="B1459" s="1487"/>
      <c r="C1459" s="946" t="s">
        <v>5004</v>
      </c>
      <c r="D1459" s="946" t="s">
        <v>5005</v>
      </c>
      <c r="E1459" s="947">
        <v>600</v>
      </c>
      <c r="F1459" s="947">
        <v>176</v>
      </c>
      <c r="G1459" s="947">
        <v>156</v>
      </c>
      <c r="H1459" s="947">
        <v>140</v>
      </c>
    </row>
    <row r="1460" spans="1:8" s="238" customFormat="1" ht="15" customHeight="1">
      <c r="A1460" s="1484"/>
      <c r="B1460" s="1487"/>
      <c r="C1460" s="946" t="s">
        <v>5005</v>
      </c>
      <c r="D1460" s="946" t="s">
        <v>5006</v>
      </c>
      <c r="E1460" s="947">
        <v>180</v>
      </c>
      <c r="F1460" s="947">
        <v>164</v>
      </c>
      <c r="G1460" s="947">
        <v>152</v>
      </c>
      <c r="H1460" s="947"/>
    </row>
    <row r="1461" spans="1:8" s="238" customFormat="1" ht="15" customHeight="1">
      <c r="A1461" s="1484"/>
      <c r="B1461" s="1487"/>
      <c r="C1461" s="946" t="s">
        <v>5006</v>
      </c>
      <c r="D1461" s="946" t="s">
        <v>5007</v>
      </c>
      <c r="E1461" s="947">
        <v>212</v>
      </c>
      <c r="F1461" s="947">
        <v>156</v>
      </c>
      <c r="G1461" s="947">
        <v>148</v>
      </c>
      <c r="H1461" s="947">
        <v>144</v>
      </c>
    </row>
    <row r="1462" spans="1:8" s="238" customFormat="1" ht="15" customHeight="1">
      <c r="A1462" s="1484"/>
      <c r="B1462" s="1487"/>
      <c r="C1462" s="946" t="s">
        <v>5008</v>
      </c>
      <c r="D1462" s="946" t="s">
        <v>5009</v>
      </c>
      <c r="E1462" s="947">
        <v>600</v>
      </c>
      <c r="F1462" s="947"/>
      <c r="G1462" s="947"/>
      <c r="H1462" s="947"/>
    </row>
    <row r="1463" spans="1:8" s="238" customFormat="1" ht="15" customHeight="1">
      <c r="A1463" s="1485"/>
      <c r="B1463" s="1488"/>
      <c r="C1463" s="946" t="s">
        <v>5009</v>
      </c>
      <c r="D1463" s="946" t="s">
        <v>5010</v>
      </c>
      <c r="E1463" s="947">
        <v>280</v>
      </c>
      <c r="F1463" s="947">
        <v>192</v>
      </c>
      <c r="G1463" s="947">
        <v>184</v>
      </c>
      <c r="H1463" s="947">
        <v>172</v>
      </c>
    </row>
    <row r="1464" spans="1:8" s="238" customFormat="1" ht="15" customHeight="1">
      <c r="A1464" s="948">
        <v>9</v>
      </c>
      <c r="B1464" s="946" t="s">
        <v>4332</v>
      </c>
      <c r="C1464" s="946" t="s">
        <v>5011</v>
      </c>
      <c r="D1464" s="946"/>
      <c r="E1464" s="947">
        <v>480</v>
      </c>
      <c r="F1464" s="947"/>
      <c r="G1464" s="947"/>
      <c r="H1464" s="947"/>
    </row>
    <row r="1465" spans="1:8" s="238" customFormat="1" ht="15" customHeight="1">
      <c r="A1465" s="948">
        <v>10</v>
      </c>
      <c r="B1465" s="946" t="s">
        <v>5012</v>
      </c>
      <c r="C1465" s="946" t="s">
        <v>5013</v>
      </c>
      <c r="D1465" s="946" t="s">
        <v>5014</v>
      </c>
      <c r="E1465" s="947">
        <v>260</v>
      </c>
      <c r="F1465" s="947">
        <v>192</v>
      </c>
      <c r="G1465" s="947">
        <v>184</v>
      </c>
      <c r="H1465" s="947"/>
    </row>
    <row r="1466" spans="1:8" s="238" customFormat="1" ht="15" customHeight="1">
      <c r="A1466" s="1232">
        <v>11</v>
      </c>
      <c r="B1466" s="1486" t="s">
        <v>5015</v>
      </c>
      <c r="C1466" s="946" t="s">
        <v>5016</v>
      </c>
      <c r="D1466" s="946" t="s">
        <v>5017</v>
      </c>
      <c r="E1466" s="947">
        <v>1040</v>
      </c>
      <c r="F1466" s="947">
        <v>436</v>
      </c>
      <c r="G1466" s="947"/>
      <c r="H1466" s="947"/>
    </row>
    <row r="1467" spans="1:8" s="238" customFormat="1" ht="15" customHeight="1">
      <c r="A1467" s="1232"/>
      <c r="B1467" s="1488"/>
      <c r="C1467" s="946" t="s">
        <v>5017</v>
      </c>
      <c r="D1467" s="946" t="s">
        <v>5018</v>
      </c>
      <c r="E1467" s="947">
        <v>880</v>
      </c>
      <c r="F1467" s="947">
        <v>396</v>
      </c>
      <c r="G1467" s="947"/>
      <c r="H1467" s="947"/>
    </row>
    <row r="1468" spans="1:8" s="238" customFormat="1" ht="15" customHeight="1">
      <c r="A1468" s="1483">
        <v>12</v>
      </c>
      <c r="B1468" s="1486" t="s">
        <v>5019</v>
      </c>
      <c r="C1468" s="952" t="s">
        <v>5020</v>
      </c>
      <c r="D1468" s="952" t="s">
        <v>5021</v>
      </c>
      <c r="E1468" s="947">
        <v>160</v>
      </c>
      <c r="F1468" s="947">
        <v>152</v>
      </c>
      <c r="G1468" s="947">
        <v>144</v>
      </c>
      <c r="H1468" s="947">
        <v>136</v>
      </c>
    </row>
    <row r="1469" spans="1:8" s="238" customFormat="1" ht="15" customHeight="1">
      <c r="A1469" s="1484"/>
      <c r="B1469" s="1487"/>
      <c r="C1469" s="946" t="s">
        <v>5022</v>
      </c>
      <c r="D1469" s="946" t="s">
        <v>5023</v>
      </c>
      <c r="E1469" s="947">
        <v>160</v>
      </c>
      <c r="F1469" s="947"/>
      <c r="G1469" s="947">
        <v>144</v>
      </c>
      <c r="H1469" s="947"/>
    </row>
    <row r="1470" spans="1:8" s="238" customFormat="1" ht="15" customHeight="1">
      <c r="A1470" s="1485"/>
      <c r="B1470" s="1488"/>
      <c r="C1470" s="946" t="s">
        <v>5024</v>
      </c>
      <c r="D1470" s="946" t="s">
        <v>5025</v>
      </c>
      <c r="E1470" s="947">
        <v>160</v>
      </c>
      <c r="F1470" s="947">
        <v>152</v>
      </c>
      <c r="G1470" s="947">
        <v>144</v>
      </c>
      <c r="H1470" s="947">
        <v>136</v>
      </c>
    </row>
    <row r="1471" spans="1:8" s="238" customFormat="1" ht="15" customHeight="1">
      <c r="A1471" s="948">
        <v>13</v>
      </c>
      <c r="B1471" s="946" t="s">
        <v>5026</v>
      </c>
      <c r="C1471" s="946" t="s">
        <v>5027</v>
      </c>
      <c r="D1471" s="946" t="s">
        <v>5028</v>
      </c>
      <c r="E1471" s="947">
        <v>172</v>
      </c>
      <c r="F1471" s="947"/>
      <c r="G1471" s="947"/>
      <c r="H1471" s="947"/>
    </row>
    <row r="1472" spans="1:8" s="238" customFormat="1" ht="15" customHeight="1">
      <c r="A1472" s="1232">
        <v>14</v>
      </c>
      <c r="B1472" s="1231" t="s">
        <v>5029</v>
      </c>
      <c r="C1472" s="946" t="s">
        <v>5030</v>
      </c>
      <c r="D1472" s="946" t="s">
        <v>5031</v>
      </c>
      <c r="E1472" s="947">
        <v>240</v>
      </c>
      <c r="F1472" s="947">
        <v>172</v>
      </c>
      <c r="G1472" s="947">
        <v>164</v>
      </c>
      <c r="H1472" s="947"/>
    </row>
    <row r="1473" spans="1:8" s="238" customFormat="1" ht="15" customHeight="1">
      <c r="A1473" s="1232"/>
      <c r="B1473" s="1231"/>
      <c r="C1473" s="946" t="s">
        <v>5032</v>
      </c>
      <c r="D1473" s="946" t="s">
        <v>5033</v>
      </c>
      <c r="E1473" s="947">
        <v>200</v>
      </c>
      <c r="F1473" s="947">
        <v>172</v>
      </c>
      <c r="G1473" s="947">
        <v>164</v>
      </c>
      <c r="H1473" s="947"/>
    </row>
    <row r="1474" spans="1:8" s="238" customFormat="1" ht="15" customHeight="1">
      <c r="A1474" s="1232"/>
      <c r="B1474" s="1231"/>
      <c r="C1474" s="946" t="s">
        <v>5034</v>
      </c>
      <c r="D1474" s="946" t="s">
        <v>5035</v>
      </c>
      <c r="E1474" s="947">
        <v>200</v>
      </c>
      <c r="F1474" s="947">
        <v>172</v>
      </c>
      <c r="G1474" s="947">
        <v>164</v>
      </c>
      <c r="H1474" s="947"/>
    </row>
    <row r="1475" spans="1:8" s="238" customFormat="1" ht="15" customHeight="1">
      <c r="A1475" s="1232"/>
      <c r="B1475" s="1231"/>
      <c r="C1475" s="946" t="s">
        <v>5036</v>
      </c>
      <c r="D1475" s="946" t="s">
        <v>5037</v>
      </c>
      <c r="E1475" s="947">
        <v>160</v>
      </c>
      <c r="F1475" s="947">
        <v>152</v>
      </c>
      <c r="G1475" s="947">
        <v>144</v>
      </c>
      <c r="H1475" s="947"/>
    </row>
    <row r="1476" spans="1:8" s="238" customFormat="1" ht="15" customHeight="1">
      <c r="A1476" s="1232"/>
      <c r="B1476" s="1231"/>
      <c r="C1476" s="946" t="s">
        <v>5038</v>
      </c>
      <c r="D1476" s="946" t="s">
        <v>5039</v>
      </c>
      <c r="E1476" s="947">
        <v>180</v>
      </c>
      <c r="F1476" s="947"/>
      <c r="G1476" s="947"/>
      <c r="H1476" s="947"/>
    </row>
    <row r="1477" spans="1:8" s="238" customFormat="1" ht="15" customHeight="1">
      <c r="A1477" s="1483">
        <v>15</v>
      </c>
      <c r="B1477" s="1486" t="s">
        <v>5040</v>
      </c>
      <c r="C1477" s="946" t="s">
        <v>5041</v>
      </c>
      <c r="D1477" s="946" t="s">
        <v>5042</v>
      </c>
      <c r="E1477" s="947">
        <v>240</v>
      </c>
      <c r="F1477" s="947"/>
      <c r="G1477" s="947"/>
      <c r="H1477" s="947"/>
    </row>
    <row r="1478" spans="1:8" s="238" customFormat="1" ht="15" customHeight="1">
      <c r="A1478" s="1484"/>
      <c r="B1478" s="1487"/>
      <c r="C1478" s="946" t="s">
        <v>5043</v>
      </c>
      <c r="D1478" s="946" t="s">
        <v>5044</v>
      </c>
      <c r="E1478" s="947">
        <v>200</v>
      </c>
      <c r="F1478" s="947"/>
      <c r="G1478" s="947">
        <v>180</v>
      </c>
      <c r="H1478" s="947"/>
    </row>
    <row r="1479" spans="1:8" s="238" customFormat="1" ht="15" customHeight="1">
      <c r="A1479" s="1484"/>
      <c r="B1479" s="1487"/>
      <c r="C1479" s="946" t="s">
        <v>5045</v>
      </c>
      <c r="D1479" s="946" t="s">
        <v>5046</v>
      </c>
      <c r="E1479" s="947">
        <v>220</v>
      </c>
      <c r="F1479" s="947">
        <v>200</v>
      </c>
      <c r="G1479" s="947"/>
      <c r="H1479" s="947"/>
    </row>
    <row r="1480" spans="1:8" s="238" customFormat="1" ht="15" customHeight="1">
      <c r="A1480" s="1484"/>
      <c r="B1480" s="1487"/>
      <c r="C1480" s="946" t="s">
        <v>5047</v>
      </c>
      <c r="D1480" s="946" t="s">
        <v>5048</v>
      </c>
      <c r="E1480" s="947">
        <v>220</v>
      </c>
      <c r="F1480" s="947">
        <v>176</v>
      </c>
      <c r="G1480" s="947"/>
      <c r="H1480" s="947"/>
    </row>
    <row r="1481" spans="1:8" s="238" customFormat="1" ht="15" customHeight="1">
      <c r="A1481" s="1485"/>
      <c r="B1481" s="1488"/>
      <c r="C1481" s="946" t="s">
        <v>5047</v>
      </c>
      <c r="D1481" s="946" t="s">
        <v>5049</v>
      </c>
      <c r="E1481" s="947">
        <v>180</v>
      </c>
      <c r="F1481" s="947"/>
      <c r="G1481" s="947"/>
      <c r="H1481" s="947"/>
    </row>
    <row r="1482" spans="1:8" s="238" customFormat="1" ht="15" customHeight="1">
      <c r="A1482" s="1232">
        <v>16</v>
      </c>
      <c r="B1482" s="1486" t="s">
        <v>5050</v>
      </c>
      <c r="C1482" s="946" t="s">
        <v>5051</v>
      </c>
      <c r="D1482" s="946" t="s">
        <v>5052</v>
      </c>
      <c r="E1482" s="947">
        <v>200</v>
      </c>
      <c r="F1482" s="947">
        <v>188</v>
      </c>
      <c r="G1482" s="947">
        <v>180</v>
      </c>
      <c r="H1482" s="947">
        <v>172</v>
      </c>
    </row>
    <row r="1483" spans="1:8" s="238" customFormat="1" ht="15" customHeight="1">
      <c r="A1483" s="1232"/>
      <c r="B1483" s="1488"/>
      <c r="C1483" s="946" t="s">
        <v>5053</v>
      </c>
      <c r="D1483" s="946" t="s">
        <v>5054</v>
      </c>
      <c r="E1483" s="947">
        <v>200</v>
      </c>
      <c r="F1483" s="947"/>
      <c r="G1483" s="947"/>
      <c r="H1483" s="947"/>
    </row>
    <row r="1484" spans="1:8" s="238" customFormat="1" ht="15" customHeight="1">
      <c r="A1484" s="1483">
        <v>17</v>
      </c>
      <c r="B1484" s="1231" t="s">
        <v>5055</v>
      </c>
      <c r="C1484" s="946" t="s">
        <v>5056</v>
      </c>
      <c r="D1484" s="946" t="s">
        <v>5057</v>
      </c>
      <c r="E1484" s="947">
        <v>200</v>
      </c>
      <c r="F1484" s="947">
        <v>112</v>
      </c>
      <c r="G1484" s="947"/>
      <c r="H1484" s="947"/>
    </row>
    <row r="1485" spans="1:8" s="238" customFormat="1" ht="15" customHeight="1">
      <c r="A1485" s="1485"/>
      <c r="B1485" s="1231"/>
      <c r="C1485" s="946" t="s">
        <v>5057</v>
      </c>
      <c r="D1485" s="946" t="s">
        <v>5057</v>
      </c>
      <c r="E1485" s="947">
        <v>120</v>
      </c>
      <c r="F1485" s="947">
        <v>108</v>
      </c>
      <c r="G1485" s="947"/>
      <c r="H1485" s="947"/>
    </row>
    <row r="1486" spans="1:8" s="238" customFormat="1" ht="15" customHeight="1">
      <c r="A1486" s="1483">
        <v>18</v>
      </c>
      <c r="B1486" s="1486" t="s">
        <v>5058</v>
      </c>
      <c r="C1486" s="946" t="s">
        <v>5059</v>
      </c>
      <c r="D1486" s="946" t="s">
        <v>5060</v>
      </c>
      <c r="E1486" s="947">
        <v>340</v>
      </c>
      <c r="F1486" s="947">
        <v>156</v>
      </c>
      <c r="G1486" s="947">
        <v>144</v>
      </c>
      <c r="H1486" s="947">
        <v>136</v>
      </c>
    </row>
    <row r="1487" spans="1:8" s="238" customFormat="1" ht="15" customHeight="1">
      <c r="A1487" s="1485"/>
      <c r="B1487" s="1488"/>
      <c r="C1487" s="946" t="s">
        <v>5061</v>
      </c>
      <c r="D1487" s="946" t="s">
        <v>5062</v>
      </c>
      <c r="E1487" s="947">
        <v>280</v>
      </c>
      <c r="F1487" s="947"/>
      <c r="G1487" s="947"/>
      <c r="H1487" s="947"/>
    </row>
    <row r="1488" spans="1:8" s="238" customFormat="1" ht="15" customHeight="1">
      <c r="A1488" s="1483">
        <v>19</v>
      </c>
      <c r="B1488" s="1486" t="s">
        <v>5063</v>
      </c>
      <c r="C1488" s="946" t="s">
        <v>5062</v>
      </c>
      <c r="D1488" s="946" t="s">
        <v>5064</v>
      </c>
      <c r="E1488" s="947">
        <v>160</v>
      </c>
      <c r="F1488" s="947">
        <v>132</v>
      </c>
      <c r="G1488" s="947">
        <v>128</v>
      </c>
      <c r="H1488" s="947">
        <v>120</v>
      </c>
    </row>
    <row r="1489" spans="1:8" s="238" customFormat="1" ht="15" customHeight="1">
      <c r="A1489" s="1485"/>
      <c r="B1489" s="1488"/>
      <c r="C1489" s="946" t="s">
        <v>5065</v>
      </c>
      <c r="D1489" s="946" t="s">
        <v>5066</v>
      </c>
      <c r="E1489" s="947">
        <v>140</v>
      </c>
      <c r="F1489" s="947">
        <v>132</v>
      </c>
      <c r="G1489" s="947">
        <v>128</v>
      </c>
      <c r="H1489" s="947">
        <v>120</v>
      </c>
    </row>
    <row r="1490" spans="1:8" s="238" customFormat="1" ht="15" customHeight="1">
      <c r="A1490" s="1483">
        <v>20</v>
      </c>
      <c r="B1490" s="1486" t="s">
        <v>5067</v>
      </c>
      <c r="C1490" s="946" t="s">
        <v>5068</v>
      </c>
      <c r="D1490" s="946" t="s">
        <v>5069</v>
      </c>
      <c r="E1490" s="947">
        <v>160</v>
      </c>
      <c r="F1490" s="947">
        <v>136</v>
      </c>
      <c r="G1490" s="947"/>
      <c r="H1490" s="947"/>
    </row>
    <row r="1491" spans="1:8" s="238" customFormat="1" ht="15" customHeight="1">
      <c r="A1491" s="1484"/>
      <c r="B1491" s="1487"/>
      <c r="C1491" s="946" t="s">
        <v>5070</v>
      </c>
      <c r="D1491" s="946"/>
      <c r="E1491" s="947">
        <v>280</v>
      </c>
      <c r="F1491" s="947">
        <v>192</v>
      </c>
      <c r="G1491" s="947"/>
      <c r="H1491" s="947"/>
    </row>
    <row r="1492" spans="1:8" s="238" customFormat="1" ht="15" customHeight="1">
      <c r="A1492" s="1485"/>
      <c r="B1492" s="1488"/>
      <c r="C1492" s="946" t="s">
        <v>5061</v>
      </c>
      <c r="D1492" s="946" t="s">
        <v>5071</v>
      </c>
      <c r="E1492" s="947">
        <v>200</v>
      </c>
      <c r="F1492" s="947">
        <v>188</v>
      </c>
      <c r="G1492" s="947"/>
      <c r="H1492" s="947"/>
    </row>
    <row r="1493" spans="1:8" s="238" customFormat="1" ht="15" customHeight="1">
      <c r="A1493" s="1483">
        <v>21</v>
      </c>
      <c r="B1493" s="1486" t="s">
        <v>5072</v>
      </c>
      <c r="C1493" s="946" t="s">
        <v>5073</v>
      </c>
      <c r="D1493" s="946" t="s">
        <v>5074</v>
      </c>
      <c r="E1493" s="947">
        <v>220</v>
      </c>
      <c r="F1493" s="947">
        <v>156</v>
      </c>
      <c r="G1493" s="947">
        <v>148</v>
      </c>
      <c r="H1493" s="947">
        <v>140</v>
      </c>
    </row>
    <row r="1494" spans="1:8" s="238" customFormat="1" ht="15" customHeight="1">
      <c r="A1494" s="1485"/>
      <c r="B1494" s="1488"/>
      <c r="C1494" s="946" t="s">
        <v>5075</v>
      </c>
      <c r="D1494" s="946" t="s">
        <v>5076</v>
      </c>
      <c r="E1494" s="947">
        <v>200</v>
      </c>
      <c r="F1494" s="947">
        <v>192</v>
      </c>
      <c r="G1494" s="947">
        <v>180</v>
      </c>
      <c r="H1494" s="947">
        <v>172</v>
      </c>
    </row>
    <row r="1495" spans="1:8" s="238" customFormat="1" ht="15" customHeight="1">
      <c r="A1495" s="1483">
        <v>22</v>
      </c>
      <c r="B1495" s="1486" t="s">
        <v>5077</v>
      </c>
      <c r="C1495" s="946" t="s">
        <v>5060</v>
      </c>
      <c r="D1495" s="946" t="s">
        <v>5078</v>
      </c>
      <c r="E1495" s="947">
        <v>280</v>
      </c>
      <c r="F1495" s="947">
        <v>212</v>
      </c>
      <c r="G1495" s="947">
        <v>200</v>
      </c>
      <c r="H1495" s="947">
        <v>192</v>
      </c>
    </row>
    <row r="1496" spans="1:8" s="238" customFormat="1" ht="15" customHeight="1">
      <c r="A1496" s="1484"/>
      <c r="B1496" s="1487"/>
      <c r="C1496" s="946" t="s">
        <v>5078</v>
      </c>
      <c r="D1496" s="946" t="s">
        <v>5079</v>
      </c>
      <c r="E1496" s="947">
        <v>220</v>
      </c>
      <c r="F1496" s="947">
        <v>156</v>
      </c>
      <c r="G1496" s="947">
        <v>148</v>
      </c>
      <c r="H1496" s="947">
        <v>140</v>
      </c>
    </row>
    <row r="1497" spans="1:8" s="238" customFormat="1" ht="15" customHeight="1">
      <c r="A1497" s="1485"/>
      <c r="B1497" s="1488"/>
      <c r="C1497" s="946" t="s">
        <v>5080</v>
      </c>
      <c r="D1497" s="946" t="s">
        <v>5081</v>
      </c>
      <c r="E1497" s="947">
        <v>160</v>
      </c>
      <c r="F1497" s="947">
        <v>148</v>
      </c>
      <c r="G1497" s="947">
        <v>144</v>
      </c>
      <c r="H1497" s="947">
        <v>136</v>
      </c>
    </row>
    <row r="1498" spans="1:8" s="238" customFormat="1" ht="15" customHeight="1">
      <c r="A1498" s="948">
        <v>23</v>
      </c>
      <c r="B1498" s="946" t="s">
        <v>5082</v>
      </c>
      <c r="C1498" s="946" t="s">
        <v>5083</v>
      </c>
      <c r="D1498" s="946" t="s">
        <v>5084</v>
      </c>
      <c r="E1498" s="947">
        <v>160</v>
      </c>
      <c r="F1498" s="947">
        <v>148</v>
      </c>
      <c r="G1498" s="947">
        <v>144</v>
      </c>
      <c r="H1498" s="947">
        <v>136</v>
      </c>
    </row>
    <row r="1499" spans="1:8" s="238" customFormat="1" ht="15" customHeight="1">
      <c r="A1499" s="948">
        <v>24</v>
      </c>
      <c r="B1499" s="946" t="s">
        <v>5085</v>
      </c>
      <c r="C1499" s="946" t="s">
        <v>5086</v>
      </c>
      <c r="D1499" s="946" t="s">
        <v>5087</v>
      </c>
      <c r="E1499" s="947">
        <v>144</v>
      </c>
      <c r="F1499" s="947">
        <v>124</v>
      </c>
      <c r="G1499" s="947">
        <v>116</v>
      </c>
      <c r="H1499" s="947">
        <v>112</v>
      </c>
    </row>
    <row r="1500" spans="1:8" s="238" customFormat="1" ht="15" customHeight="1">
      <c r="A1500" s="1483">
        <v>25</v>
      </c>
      <c r="B1500" s="1486" t="s">
        <v>5088</v>
      </c>
      <c r="C1500" s="946" t="s">
        <v>5089</v>
      </c>
      <c r="D1500" s="946" t="s">
        <v>5090</v>
      </c>
      <c r="E1500" s="947">
        <v>128</v>
      </c>
      <c r="F1500" s="947">
        <v>120</v>
      </c>
      <c r="G1500" s="947">
        <v>112</v>
      </c>
      <c r="H1500" s="947">
        <v>108</v>
      </c>
    </row>
    <row r="1501" spans="1:8" s="238" customFormat="1" ht="15" customHeight="1">
      <c r="A1501" s="1485"/>
      <c r="B1501" s="1488"/>
      <c r="C1501" s="946" t="s">
        <v>5089</v>
      </c>
      <c r="D1501" s="946" t="s">
        <v>5091</v>
      </c>
      <c r="E1501" s="947">
        <v>136</v>
      </c>
      <c r="F1501" s="947">
        <v>124</v>
      </c>
      <c r="G1501" s="947">
        <v>116</v>
      </c>
      <c r="H1501" s="947">
        <v>112</v>
      </c>
    </row>
    <row r="1502" spans="1:8" s="238" customFormat="1" ht="15" customHeight="1">
      <c r="A1502" s="953">
        <v>26</v>
      </c>
      <c r="B1502" s="952" t="s">
        <v>5092</v>
      </c>
      <c r="C1502" s="946" t="s">
        <v>5069</v>
      </c>
      <c r="D1502" s="946" t="s">
        <v>5093</v>
      </c>
      <c r="E1502" s="947">
        <v>144</v>
      </c>
      <c r="F1502" s="947">
        <v>136</v>
      </c>
      <c r="G1502" s="947">
        <v>128</v>
      </c>
      <c r="H1502" s="947">
        <v>124</v>
      </c>
    </row>
    <row r="1503" spans="1:8" s="238" customFormat="1" ht="15" customHeight="1">
      <c r="A1503" s="1483">
        <v>27</v>
      </c>
      <c r="B1503" s="1486" t="s">
        <v>5094</v>
      </c>
      <c r="C1503" s="946" t="s">
        <v>5095</v>
      </c>
      <c r="D1503" s="946" t="s">
        <v>5096</v>
      </c>
      <c r="E1503" s="947">
        <v>160</v>
      </c>
      <c r="F1503" s="947">
        <v>132</v>
      </c>
      <c r="G1503" s="947">
        <v>128</v>
      </c>
      <c r="H1503" s="947">
        <v>120</v>
      </c>
    </row>
    <row r="1504" spans="1:8" s="238" customFormat="1" ht="15" customHeight="1">
      <c r="A1504" s="1484"/>
      <c r="B1504" s="1487"/>
      <c r="C1504" s="946" t="s">
        <v>5097</v>
      </c>
      <c r="D1504" s="946" t="s">
        <v>5098</v>
      </c>
      <c r="E1504" s="947">
        <v>120</v>
      </c>
      <c r="F1504" s="947">
        <v>116</v>
      </c>
      <c r="G1504" s="947">
        <v>108</v>
      </c>
      <c r="H1504" s="947">
        <v>104</v>
      </c>
    </row>
    <row r="1505" spans="1:8" s="238" customFormat="1" ht="15" customHeight="1">
      <c r="A1505" s="1484"/>
      <c r="B1505" s="1487"/>
      <c r="C1505" s="946" t="s">
        <v>5096</v>
      </c>
      <c r="D1505" s="946" t="s">
        <v>5099</v>
      </c>
      <c r="E1505" s="947">
        <v>140</v>
      </c>
      <c r="F1505" s="947">
        <v>116</v>
      </c>
      <c r="G1505" s="947">
        <v>112</v>
      </c>
      <c r="H1505" s="947">
        <v>108</v>
      </c>
    </row>
    <row r="1506" spans="1:8" s="238" customFormat="1" ht="15" customHeight="1">
      <c r="A1506" s="1484"/>
      <c r="B1506" s="1487"/>
      <c r="C1506" s="952" t="s">
        <v>5000</v>
      </c>
      <c r="D1506" s="952" t="s">
        <v>5100</v>
      </c>
      <c r="E1506" s="947">
        <v>120</v>
      </c>
      <c r="F1506" s="947">
        <v>116</v>
      </c>
      <c r="G1506" s="947"/>
      <c r="H1506" s="947">
        <v>108</v>
      </c>
    </row>
    <row r="1507" spans="1:8" s="238" customFormat="1" ht="15" customHeight="1">
      <c r="A1507" s="1483">
        <v>28</v>
      </c>
      <c r="B1507" s="949" t="s">
        <v>208</v>
      </c>
      <c r="C1507" s="948"/>
      <c r="D1507" s="948"/>
      <c r="E1507" s="947"/>
      <c r="F1507" s="947"/>
      <c r="G1507" s="947"/>
      <c r="H1507" s="947"/>
    </row>
    <row r="1508" spans="1:8" s="238" customFormat="1" ht="15" customHeight="1">
      <c r="A1508" s="1484"/>
      <c r="B1508" s="949" t="s">
        <v>5201</v>
      </c>
      <c r="C1508" s="948"/>
      <c r="D1508" s="948"/>
      <c r="E1508" s="947">
        <v>92</v>
      </c>
      <c r="F1508" s="947"/>
      <c r="G1508" s="947"/>
      <c r="H1508" s="947"/>
    </row>
    <row r="1509" spans="1:8" s="238" customFormat="1" ht="15" customHeight="1">
      <c r="A1509" s="1485"/>
      <c r="B1509" s="949" t="s">
        <v>5202</v>
      </c>
      <c r="C1509" s="949"/>
      <c r="D1509" s="950"/>
      <c r="E1509" s="947">
        <v>88</v>
      </c>
      <c r="F1509" s="947"/>
      <c r="G1509" s="947"/>
      <c r="H1509" s="947"/>
    </row>
    <row r="1510" spans="1:8" s="238" customFormat="1" ht="15" customHeight="1">
      <c r="A1510" s="387">
        <v>27</v>
      </c>
      <c r="B1510" s="1163" t="s">
        <v>8035</v>
      </c>
      <c r="C1510" s="1163"/>
      <c r="D1510" s="1163"/>
      <c r="E1510" s="383"/>
      <c r="F1510" s="383"/>
      <c r="G1510" s="383"/>
      <c r="H1510" s="383"/>
    </row>
    <row r="1511" spans="1:8" s="238" customFormat="1" ht="15" customHeight="1">
      <c r="A1511" s="1489">
        <v>1</v>
      </c>
      <c r="B1511" s="1491" t="s">
        <v>1592</v>
      </c>
      <c r="C1511" s="927" t="s">
        <v>1830</v>
      </c>
      <c r="D1511" s="927" t="s">
        <v>1967</v>
      </c>
      <c r="E1511" s="928">
        <v>3750</v>
      </c>
      <c r="F1511" s="928"/>
      <c r="G1511" s="928"/>
      <c r="H1511" s="928">
        <v>565</v>
      </c>
    </row>
    <row r="1512" spans="1:8" s="238" customFormat="1" ht="15" customHeight="1">
      <c r="A1512" s="1489"/>
      <c r="B1512" s="1491"/>
      <c r="C1512" s="927" t="s">
        <v>1967</v>
      </c>
      <c r="D1512" s="927" t="s">
        <v>4638</v>
      </c>
      <c r="E1512" s="928">
        <v>5000</v>
      </c>
      <c r="F1512" s="928">
        <v>1000</v>
      </c>
      <c r="G1512" s="928"/>
      <c r="H1512" s="928">
        <v>750</v>
      </c>
    </row>
    <row r="1513" spans="1:8" s="238" customFormat="1" ht="15" customHeight="1">
      <c r="A1513" s="1490"/>
      <c r="B1513" s="1491"/>
      <c r="C1513" s="927" t="s">
        <v>4638</v>
      </c>
      <c r="D1513" s="927" t="s">
        <v>1315</v>
      </c>
      <c r="E1513" s="928">
        <v>8000</v>
      </c>
      <c r="F1513" s="928"/>
      <c r="G1513" s="928"/>
      <c r="H1513" s="928"/>
    </row>
    <row r="1514" spans="1:8" s="238" customFormat="1" ht="15" customHeight="1">
      <c r="A1514" s="1490"/>
      <c r="B1514" s="1491"/>
      <c r="C1514" s="927" t="s">
        <v>1315</v>
      </c>
      <c r="D1514" s="927" t="s">
        <v>4639</v>
      </c>
      <c r="E1514" s="928">
        <v>15000</v>
      </c>
      <c r="F1514" s="928"/>
      <c r="G1514" s="928"/>
      <c r="H1514" s="928"/>
    </row>
    <row r="1515" spans="1:8" s="238" customFormat="1" ht="15" customHeight="1">
      <c r="A1515" s="1490"/>
      <c r="B1515" s="1491"/>
      <c r="C1515" s="927" t="s">
        <v>4639</v>
      </c>
      <c r="D1515" s="927" t="s">
        <v>4640</v>
      </c>
      <c r="E1515" s="928">
        <v>9000</v>
      </c>
      <c r="F1515" s="928">
        <v>1800</v>
      </c>
      <c r="G1515" s="928">
        <v>1350</v>
      </c>
      <c r="H1515" s="928"/>
    </row>
    <row r="1516" spans="1:8" s="238" customFormat="1" ht="15" customHeight="1">
      <c r="A1516" s="1490"/>
      <c r="B1516" s="1491"/>
      <c r="C1516" s="927" t="s">
        <v>4640</v>
      </c>
      <c r="D1516" s="927" t="s">
        <v>1722</v>
      </c>
      <c r="E1516" s="928">
        <v>6000</v>
      </c>
      <c r="F1516" s="928">
        <v>1260</v>
      </c>
      <c r="G1516" s="928">
        <v>1000</v>
      </c>
      <c r="H1516" s="928"/>
    </row>
    <row r="1517" spans="1:8" s="238" customFormat="1" ht="15" customHeight="1">
      <c r="A1517" s="1490"/>
      <c r="B1517" s="1491"/>
      <c r="C1517" s="927" t="s">
        <v>1722</v>
      </c>
      <c r="D1517" s="927" t="s">
        <v>4641</v>
      </c>
      <c r="E1517" s="928">
        <v>4500</v>
      </c>
      <c r="F1517" s="928">
        <v>1125</v>
      </c>
      <c r="G1517" s="928">
        <v>900</v>
      </c>
      <c r="H1517" s="928">
        <v>675</v>
      </c>
    </row>
    <row r="1518" spans="1:8" s="238" customFormat="1" ht="15" customHeight="1">
      <c r="A1518" s="1490"/>
      <c r="B1518" s="1491"/>
      <c r="C1518" s="927" t="s">
        <v>4641</v>
      </c>
      <c r="D1518" s="954" t="s">
        <v>1362</v>
      </c>
      <c r="E1518" s="928">
        <v>3000</v>
      </c>
      <c r="F1518" s="928">
        <v>750</v>
      </c>
      <c r="G1518" s="928">
        <v>600</v>
      </c>
      <c r="H1518" s="928">
        <v>450</v>
      </c>
    </row>
    <row r="1519" spans="1:8" s="238" customFormat="1" ht="15" customHeight="1">
      <c r="A1519" s="1490"/>
      <c r="B1519" s="1491"/>
      <c r="C1519" s="955" t="s">
        <v>1362</v>
      </c>
      <c r="D1519" s="927" t="s">
        <v>8036</v>
      </c>
      <c r="E1519" s="928">
        <v>2000</v>
      </c>
      <c r="F1519" s="928">
        <v>500</v>
      </c>
      <c r="G1519" s="928">
        <v>450</v>
      </c>
      <c r="H1519" s="928">
        <v>350</v>
      </c>
    </row>
    <row r="1520" spans="1:8" s="238" customFormat="1" ht="15" customHeight="1">
      <c r="A1520" s="1490"/>
      <c r="B1520" s="1491"/>
      <c r="C1520" s="927" t="s">
        <v>8036</v>
      </c>
      <c r="D1520" s="927" t="s">
        <v>1338</v>
      </c>
      <c r="E1520" s="928">
        <v>3000</v>
      </c>
      <c r="F1520" s="928">
        <v>750</v>
      </c>
      <c r="G1520" s="928">
        <v>600</v>
      </c>
      <c r="H1520" s="928">
        <v>450</v>
      </c>
    </row>
    <row r="1521" spans="1:8" s="238" customFormat="1" ht="15" customHeight="1">
      <c r="A1521" s="1490"/>
      <c r="B1521" s="1491"/>
      <c r="C1521" s="927" t="s">
        <v>1338</v>
      </c>
      <c r="D1521" s="927" t="s">
        <v>4642</v>
      </c>
      <c r="E1521" s="928">
        <v>2400</v>
      </c>
      <c r="F1521" s="928">
        <v>600</v>
      </c>
      <c r="G1521" s="928">
        <v>480</v>
      </c>
      <c r="H1521" s="928">
        <v>400</v>
      </c>
    </row>
    <row r="1522" spans="1:8" s="238" customFormat="1" ht="15" customHeight="1">
      <c r="A1522" s="1489">
        <v>2</v>
      </c>
      <c r="B1522" s="1491" t="s">
        <v>866</v>
      </c>
      <c r="C1522" s="927" t="s">
        <v>1592</v>
      </c>
      <c r="D1522" s="927" t="s">
        <v>4643</v>
      </c>
      <c r="E1522" s="928">
        <v>16000</v>
      </c>
      <c r="F1522" s="928">
        <v>4000</v>
      </c>
      <c r="G1522" s="928">
        <v>3200</v>
      </c>
      <c r="H1522" s="928">
        <v>2400</v>
      </c>
    </row>
    <row r="1523" spans="1:8" s="238" customFormat="1" ht="15" customHeight="1">
      <c r="A1523" s="1490"/>
      <c r="B1523" s="1491"/>
      <c r="C1523" s="927" t="s">
        <v>4643</v>
      </c>
      <c r="D1523" s="927" t="s">
        <v>1709</v>
      </c>
      <c r="E1523" s="928">
        <v>11000</v>
      </c>
      <c r="F1523" s="928">
        <v>2145</v>
      </c>
      <c r="G1523" s="928">
        <v>1650</v>
      </c>
      <c r="H1523" s="928"/>
    </row>
    <row r="1524" spans="1:8" s="238" customFormat="1" ht="15" customHeight="1">
      <c r="A1524" s="1490"/>
      <c r="B1524" s="1491"/>
      <c r="C1524" s="927" t="s">
        <v>1709</v>
      </c>
      <c r="D1524" s="927" t="s">
        <v>1400</v>
      </c>
      <c r="E1524" s="928">
        <v>9000</v>
      </c>
      <c r="F1524" s="928">
        <v>1800</v>
      </c>
      <c r="G1524" s="928">
        <v>1350</v>
      </c>
      <c r="H1524" s="928"/>
    </row>
    <row r="1525" spans="1:8" s="238" customFormat="1" ht="15" customHeight="1">
      <c r="A1525" s="1490"/>
      <c r="B1525" s="1491"/>
      <c r="C1525" s="927" t="s">
        <v>1400</v>
      </c>
      <c r="D1525" s="927" t="s">
        <v>1967</v>
      </c>
      <c r="E1525" s="928">
        <v>4000</v>
      </c>
      <c r="F1525" s="928">
        <v>1000</v>
      </c>
      <c r="G1525" s="928"/>
      <c r="H1525" s="928"/>
    </row>
    <row r="1526" spans="1:8" s="238" customFormat="1" ht="15" customHeight="1">
      <c r="A1526" s="1490"/>
      <c r="B1526" s="1491"/>
      <c r="C1526" s="927" t="s">
        <v>1967</v>
      </c>
      <c r="D1526" s="927" t="s">
        <v>4644</v>
      </c>
      <c r="E1526" s="928">
        <v>2500</v>
      </c>
      <c r="F1526" s="928">
        <v>625</v>
      </c>
      <c r="G1526" s="928">
        <v>500</v>
      </c>
      <c r="H1526" s="928"/>
    </row>
    <row r="1527" spans="1:8" s="238" customFormat="1" ht="15" customHeight="1">
      <c r="A1527" s="928">
        <v>3</v>
      </c>
      <c r="B1527" s="932" t="s">
        <v>2006</v>
      </c>
      <c r="C1527" s="927" t="s">
        <v>1592</v>
      </c>
      <c r="D1527" s="927" t="s">
        <v>866</v>
      </c>
      <c r="E1527" s="928">
        <v>7500</v>
      </c>
      <c r="F1527" s="928"/>
      <c r="G1527" s="928"/>
      <c r="H1527" s="928"/>
    </row>
    <row r="1528" spans="1:8" s="238" customFormat="1" ht="15" customHeight="1">
      <c r="A1528" s="1489">
        <v>4</v>
      </c>
      <c r="B1528" s="1491" t="s">
        <v>1581</v>
      </c>
      <c r="C1528" s="927" t="s">
        <v>1592</v>
      </c>
      <c r="D1528" s="927" t="s">
        <v>859</v>
      </c>
      <c r="E1528" s="928">
        <v>7500</v>
      </c>
      <c r="F1528" s="928"/>
      <c r="G1528" s="928"/>
      <c r="H1528" s="928"/>
    </row>
    <row r="1529" spans="1:8" s="238" customFormat="1" ht="15" customHeight="1">
      <c r="A1529" s="1490"/>
      <c r="B1529" s="1491"/>
      <c r="C1529" s="927" t="s">
        <v>859</v>
      </c>
      <c r="D1529" s="927" t="s">
        <v>881</v>
      </c>
      <c r="E1529" s="928">
        <v>5000</v>
      </c>
      <c r="F1529" s="928">
        <v>1250</v>
      </c>
      <c r="G1529" s="928"/>
      <c r="H1529" s="928">
        <v>750</v>
      </c>
    </row>
    <row r="1530" spans="1:8" s="238" customFormat="1" ht="15" customHeight="1">
      <c r="A1530" s="928">
        <v>5</v>
      </c>
      <c r="B1530" s="932" t="s">
        <v>1399</v>
      </c>
      <c r="C1530" s="927" t="s">
        <v>1592</v>
      </c>
      <c r="D1530" s="927" t="s">
        <v>1806</v>
      </c>
      <c r="E1530" s="928">
        <v>3500</v>
      </c>
      <c r="F1530" s="928"/>
      <c r="G1530" s="928"/>
      <c r="H1530" s="928"/>
    </row>
    <row r="1531" spans="1:8" s="238" customFormat="1" ht="15" customHeight="1">
      <c r="A1531" s="928">
        <v>6</v>
      </c>
      <c r="B1531" s="932" t="s">
        <v>1630</v>
      </c>
      <c r="C1531" s="927" t="s">
        <v>1592</v>
      </c>
      <c r="D1531" s="927" t="s">
        <v>881</v>
      </c>
      <c r="E1531" s="928">
        <v>3500</v>
      </c>
      <c r="F1531" s="928"/>
      <c r="G1531" s="928"/>
      <c r="H1531" s="928"/>
    </row>
    <row r="1532" spans="1:8" s="238" customFormat="1" ht="15" customHeight="1">
      <c r="A1532" s="928">
        <v>7</v>
      </c>
      <c r="B1532" s="932" t="s">
        <v>1785</v>
      </c>
      <c r="C1532" s="927" t="s">
        <v>1592</v>
      </c>
      <c r="D1532" s="927" t="s">
        <v>1810</v>
      </c>
      <c r="E1532" s="928">
        <v>3500</v>
      </c>
      <c r="F1532" s="928"/>
      <c r="G1532" s="928"/>
      <c r="H1532" s="928"/>
    </row>
    <row r="1533" spans="1:8" s="238" customFormat="1" ht="15" customHeight="1">
      <c r="A1533" s="928">
        <v>8</v>
      </c>
      <c r="B1533" s="932" t="s">
        <v>4903</v>
      </c>
      <c r="C1533" s="927" t="s">
        <v>1592</v>
      </c>
      <c r="D1533" s="927" t="s">
        <v>1355</v>
      </c>
      <c r="E1533" s="928">
        <v>1500</v>
      </c>
      <c r="F1533" s="928"/>
      <c r="G1533" s="928"/>
      <c r="H1533" s="928"/>
    </row>
    <row r="1534" spans="1:8" s="238" customFormat="1" ht="15" customHeight="1">
      <c r="A1534" s="928">
        <v>9</v>
      </c>
      <c r="B1534" s="932" t="s">
        <v>1981</v>
      </c>
      <c r="C1534" s="927" t="s">
        <v>1592</v>
      </c>
      <c r="D1534" s="927" t="s">
        <v>4645</v>
      </c>
      <c r="E1534" s="928">
        <v>1500</v>
      </c>
      <c r="F1534" s="928">
        <v>825</v>
      </c>
      <c r="G1534" s="928">
        <v>675</v>
      </c>
      <c r="H1534" s="928"/>
    </row>
    <row r="1535" spans="1:8" s="238" customFormat="1" ht="15" customHeight="1">
      <c r="A1535" s="928">
        <v>10</v>
      </c>
      <c r="B1535" s="932" t="s">
        <v>2012</v>
      </c>
      <c r="C1535" s="927" t="s">
        <v>1592</v>
      </c>
      <c r="D1535" s="927" t="s">
        <v>4646</v>
      </c>
      <c r="E1535" s="928">
        <v>1500</v>
      </c>
      <c r="F1535" s="928"/>
      <c r="G1535" s="928"/>
      <c r="H1535" s="928"/>
    </row>
    <row r="1536" spans="1:8" s="238" customFormat="1" ht="15" customHeight="1">
      <c r="A1536" s="928">
        <v>11</v>
      </c>
      <c r="B1536" s="932" t="s">
        <v>4904</v>
      </c>
      <c r="C1536" s="927" t="s">
        <v>2012</v>
      </c>
      <c r="D1536" s="927" t="s">
        <v>1967</v>
      </c>
      <c r="E1536" s="928">
        <v>500</v>
      </c>
      <c r="F1536" s="928"/>
      <c r="G1536" s="928"/>
      <c r="H1536" s="928"/>
    </row>
    <row r="1537" spans="1:8" s="238" customFormat="1" ht="15" customHeight="1">
      <c r="A1537" s="1489">
        <v>12</v>
      </c>
      <c r="B1537" s="1491" t="s">
        <v>1967</v>
      </c>
      <c r="C1537" s="927" t="s">
        <v>1592</v>
      </c>
      <c r="D1537" s="927" t="s">
        <v>2259</v>
      </c>
      <c r="E1537" s="928">
        <v>2000</v>
      </c>
      <c r="F1537" s="928">
        <v>600</v>
      </c>
      <c r="G1537" s="928"/>
      <c r="H1537" s="928">
        <v>500</v>
      </c>
    </row>
    <row r="1538" spans="1:8" s="238" customFormat="1" ht="15" customHeight="1">
      <c r="A1538" s="1490"/>
      <c r="B1538" s="1491"/>
      <c r="C1538" s="927" t="s">
        <v>2259</v>
      </c>
      <c r="D1538" s="927" t="s">
        <v>1814</v>
      </c>
      <c r="E1538" s="928">
        <v>1250</v>
      </c>
      <c r="F1538" s="928"/>
      <c r="G1538" s="928"/>
      <c r="H1538" s="928"/>
    </row>
    <row r="1539" spans="1:8" s="238" customFormat="1" ht="15" customHeight="1">
      <c r="A1539" s="1490"/>
      <c r="B1539" s="1491"/>
      <c r="C1539" s="927" t="s">
        <v>1814</v>
      </c>
      <c r="D1539" s="927" t="s">
        <v>4647</v>
      </c>
      <c r="E1539" s="928">
        <v>1000</v>
      </c>
      <c r="F1539" s="928">
        <v>500</v>
      </c>
      <c r="G1539" s="928">
        <v>450</v>
      </c>
      <c r="H1539" s="928">
        <v>400</v>
      </c>
    </row>
    <row r="1540" spans="1:8" s="238" customFormat="1" ht="15" customHeight="1">
      <c r="A1540" s="1490"/>
      <c r="B1540" s="1491"/>
      <c r="C1540" s="927" t="s">
        <v>4647</v>
      </c>
      <c r="D1540" s="927" t="s">
        <v>866</v>
      </c>
      <c r="E1540" s="928">
        <v>1500</v>
      </c>
      <c r="F1540" s="928">
        <v>600</v>
      </c>
      <c r="G1540" s="928">
        <v>525</v>
      </c>
      <c r="H1540" s="928">
        <v>450</v>
      </c>
    </row>
    <row r="1541" spans="1:8" s="238" customFormat="1" ht="15" customHeight="1">
      <c r="A1541" s="928">
        <v>13</v>
      </c>
      <c r="B1541" s="932" t="s">
        <v>4905</v>
      </c>
      <c r="C1541" s="927" t="s">
        <v>1592</v>
      </c>
      <c r="D1541" s="927" t="s">
        <v>4648</v>
      </c>
      <c r="E1541" s="928">
        <v>1000</v>
      </c>
      <c r="F1541" s="928"/>
      <c r="G1541" s="928"/>
      <c r="H1541" s="928"/>
    </row>
    <row r="1542" spans="1:8" s="238" customFormat="1" ht="15" customHeight="1">
      <c r="A1542" s="1489">
        <v>14</v>
      </c>
      <c r="B1542" s="1491" t="s">
        <v>4906</v>
      </c>
      <c r="C1542" s="927" t="s">
        <v>1592</v>
      </c>
      <c r="D1542" s="927" t="s">
        <v>4649</v>
      </c>
      <c r="E1542" s="928">
        <v>1000</v>
      </c>
      <c r="F1542" s="928"/>
      <c r="G1542" s="928"/>
      <c r="H1542" s="928"/>
    </row>
    <row r="1543" spans="1:8" s="238" customFormat="1" ht="15" customHeight="1">
      <c r="A1543" s="1490"/>
      <c r="B1543" s="1491"/>
      <c r="C1543" s="927" t="s">
        <v>4649</v>
      </c>
      <c r="D1543" s="927" t="s">
        <v>881</v>
      </c>
      <c r="E1543" s="928">
        <v>450</v>
      </c>
      <c r="F1543" s="928">
        <v>405</v>
      </c>
      <c r="G1543" s="928">
        <v>385</v>
      </c>
      <c r="H1543" s="928">
        <v>360</v>
      </c>
    </row>
    <row r="1544" spans="1:8" s="238" customFormat="1" ht="15" customHeight="1">
      <c r="A1544" s="1145">
        <v>15</v>
      </c>
      <c r="B1544" s="1147" t="s">
        <v>1830</v>
      </c>
      <c r="C1544" s="927" t="s">
        <v>1592</v>
      </c>
      <c r="D1544" s="927" t="s">
        <v>4650</v>
      </c>
      <c r="E1544" s="928">
        <v>1000</v>
      </c>
      <c r="F1544" s="928">
        <v>400</v>
      </c>
      <c r="G1544" s="928">
        <v>350</v>
      </c>
      <c r="H1544" s="928"/>
    </row>
    <row r="1545" spans="1:8" s="238" customFormat="1" ht="15" customHeight="1">
      <c r="A1545" s="1146"/>
      <c r="B1545" s="1148"/>
      <c r="C1545" s="927" t="s">
        <v>4650</v>
      </c>
      <c r="D1545" s="927" t="s">
        <v>881</v>
      </c>
      <c r="E1545" s="928">
        <v>400</v>
      </c>
      <c r="F1545" s="928"/>
      <c r="G1545" s="928"/>
      <c r="H1545" s="928"/>
    </row>
    <row r="1546" spans="1:8" s="238" customFormat="1" ht="15" customHeight="1">
      <c r="A1546" s="1489">
        <v>16</v>
      </c>
      <c r="B1546" s="1491" t="s">
        <v>859</v>
      </c>
      <c r="C1546" s="927" t="s">
        <v>866</v>
      </c>
      <c r="D1546" s="927" t="s">
        <v>1581</v>
      </c>
      <c r="E1546" s="928">
        <v>10000</v>
      </c>
      <c r="F1546" s="928"/>
      <c r="G1546" s="928"/>
      <c r="H1546" s="928"/>
    </row>
    <row r="1547" spans="1:8" s="238" customFormat="1" ht="15" customHeight="1">
      <c r="A1547" s="1490"/>
      <c r="B1547" s="1491"/>
      <c r="C1547" s="927" t="s">
        <v>1581</v>
      </c>
      <c r="D1547" s="927" t="s">
        <v>1785</v>
      </c>
      <c r="E1547" s="928">
        <v>3500</v>
      </c>
      <c r="F1547" s="928"/>
      <c r="G1547" s="928"/>
      <c r="H1547" s="928"/>
    </row>
    <row r="1548" spans="1:8" s="238" customFormat="1" ht="15" customHeight="1">
      <c r="A1548" s="1489">
        <v>17</v>
      </c>
      <c r="B1548" s="1491" t="s">
        <v>1661</v>
      </c>
      <c r="C1548" s="927" t="s">
        <v>2012</v>
      </c>
      <c r="D1548" s="927" t="s">
        <v>1785</v>
      </c>
      <c r="E1548" s="928">
        <v>1250</v>
      </c>
      <c r="F1548" s="928">
        <v>500</v>
      </c>
      <c r="G1548" s="928"/>
      <c r="H1548" s="928"/>
    </row>
    <row r="1549" spans="1:8" s="238" customFormat="1" ht="15" customHeight="1">
      <c r="A1549" s="1490"/>
      <c r="B1549" s="1491"/>
      <c r="C1549" s="927" t="s">
        <v>1785</v>
      </c>
      <c r="D1549" s="927" t="s">
        <v>1581</v>
      </c>
      <c r="E1549" s="928">
        <v>2500</v>
      </c>
      <c r="F1549" s="928"/>
      <c r="G1549" s="928"/>
      <c r="H1549" s="928"/>
    </row>
    <row r="1550" spans="1:8" s="238" customFormat="1" ht="15" customHeight="1">
      <c r="A1550" s="928">
        <v>18</v>
      </c>
      <c r="B1550" s="932" t="s">
        <v>1612</v>
      </c>
      <c r="C1550" s="927" t="s">
        <v>1581</v>
      </c>
      <c r="D1550" s="927" t="s">
        <v>1785</v>
      </c>
      <c r="E1550" s="928">
        <v>2000</v>
      </c>
      <c r="F1550" s="928"/>
      <c r="G1550" s="928"/>
      <c r="H1550" s="928"/>
    </row>
    <row r="1551" spans="1:8" s="238" customFormat="1" ht="15" customHeight="1">
      <c r="A1551" s="928">
        <v>19</v>
      </c>
      <c r="B1551" s="932" t="s">
        <v>1810</v>
      </c>
      <c r="C1551" s="927" t="s">
        <v>1581</v>
      </c>
      <c r="D1551" s="927" t="s">
        <v>881</v>
      </c>
      <c r="E1551" s="928">
        <v>2000</v>
      </c>
      <c r="F1551" s="928"/>
      <c r="G1551" s="928"/>
      <c r="H1551" s="928"/>
    </row>
    <row r="1552" spans="1:8" s="238" customFormat="1" ht="15" customHeight="1">
      <c r="A1552" s="928">
        <v>20</v>
      </c>
      <c r="B1552" s="932" t="s">
        <v>1806</v>
      </c>
      <c r="C1552" s="927" t="s">
        <v>1581</v>
      </c>
      <c r="D1552" s="927" t="s">
        <v>1630</v>
      </c>
      <c r="E1552" s="928">
        <v>2000</v>
      </c>
      <c r="F1552" s="928"/>
      <c r="G1552" s="928"/>
      <c r="H1552" s="928"/>
    </row>
    <row r="1553" spans="1:8" s="238" customFormat="1" ht="15" customHeight="1">
      <c r="A1553" s="928">
        <v>21</v>
      </c>
      <c r="B1553" s="932" t="s">
        <v>1378</v>
      </c>
      <c r="C1553" s="927" t="s">
        <v>1581</v>
      </c>
      <c r="D1553" s="927" t="s">
        <v>881</v>
      </c>
      <c r="E1553" s="928">
        <v>1750</v>
      </c>
      <c r="F1553" s="928"/>
      <c r="G1553" s="928"/>
      <c r="H1553" s="928"/>
    </row>
    <row r="1554" spans="1:8" s="238" customFormat="1" ht="15" customHeight="1">
      <c r="A1554" s="928">
        <v>22</v>
      </c>
      <c r="B1554" s="932" t="s">
        <v>2061</v>
      </c>
      <c r="C1554" s="927" t="s">
        <v>1581</v>
      </c>
      <c r="D1554" s="927" t="s">
        <v>881</v>
      </c>
      <c r="E1554" s="928">
        <v>1750</v>
      </c>
      <c r="F1554" s="928">
        <v>800</v>
      </c>
      <c r="G1554" s="928">
        <v>700</v>
      </c>
      <c r="H1554" s="928">
        <v>600</v>
      </c>
    </row>
    <row r="1555" spans="1:8" s="238" customFormat="1" ht="15" customHeight="1">
      <c r="A1555" s="928">
        <v>23</v>
      </c>
      <c r="B1555" s="932" t="s">
        <v>2253</v>
      </c>
      <c r="C1555" s="927" t="s">
        <v>1416</v>
      </c>
      <c r="D1555" s="927" t="s">
        <v>881</v>
      </c>
      <c r="E1555" s="928">
        <v>1500</v>
      </c>
      <c r="F1555" s="928"/>
      <c r="G1555" s="928"/>
      <c r="H1555" s="928"/>
    </row>
    <row r="1556" spans="1:8" s="238" customFormat="1" ht="15" customHeight="1">
      <c r="A1556" s="1489">
        <v>24</v>
      </c>
      <c r="B1556" s="1491" t="s">
        <v>1664</v>
      </c>
      <c r="C1556" s="927" t="s">
        <v>866</v>
      </c>
      <c r="D1556" s="927" t="s">
        <v>4651</v>
      </c>
      <c r="E1556" s="928">
        <v>4000</v>
      </c>
      <c r="F1556" s="928"/>
      <c r="G1556" s="928"/>
      <c r="H1556" s="928"/>
    </row>
    <row r="1557" spans="1:8" s="238" customFormat="1" ht="15" customHeight="1">
      <c r="A1557" s="1490"/>
      <c r="B1557" s="1491"/>
      <c r="C1557" s="927" t="s">
        <v>4651</v>
      </c>
      <c r="D1557" s="927" t="s">
        <v>881</v>
      </c>
      <c r="E1557" s="928">
        <v>2500</v>
      </c>
      <c r="F1557" s="928"/>
      <c r="G1557" s="928"/>
      <c r="H1557" s="928"/>
    </row>
    <row r="1558" spans="1:8" s="238" customFormat="1" ht="15" customHeight="1">
      <c r="A1558" s="928">
        <v>25</v>
      </c>
      <c r="B1558" s="932" t="s">
        <v>1434</v>
      </c>
      <c r="C1558" s="927" t="s">
        <v>2253</v>
      </c>
      <c r="D1558" s="927" t="s">
        <v>1664</v>
      </c>
      <c r="E1558" s="928">
        <v>2000</v>
      </c>
      <c r="F1558" s="928"/>
      <c r="G1558" s="928"/>
      <c r="H1558" s="928"/>
    </row>
    <row r="1559" spans="1:8" s="238" customFormat="1" ht="15" customHeight="1">
      <c r="A1559" s="928">
        <v>26</v>
      </c>
      <c r="B1559" s="932" t="s">
        <v>2014</v>
      </c>
      <c r="C1559" s="927" t="s">
        <v>2253</v>
      </c>
      <c r="D1559" s="927" t="s">
        <v>1664</v>
      </c>
      <c r="E1559" s="928">
        <v>2000</v>
      </c>
      <c r="F1559" s="928"/>
      <c r="G1559" s="928"/>
      <c r="H1559" s="928"/>
    </row>
    <row r="1560" spans="1:8" s="238" customFormat="1" ht="15" customHeight="1">
      <c r="A1560" s="928">
        <v>27</v>
      </c>
      <c r="B1560" s="932" t="s">
        <v>2065</v>
      </c>
      <c r="C1560" s="927" t="s">
        <v>2253</v>
      </c>
      <c r="D1560" s="927" t="s">
        <v>1664</v>
      </c>
      <c r="E1560" s="928">
        <v>2000</v>
      </c>
      <c r="F1560" s="928"/>
      <c r="G1560" s="928"/>
      <c r="H1560" s="928"/>
    </row>
    <row r="1561" spans="1:8" s="238" customFormat="1" ht="15" customHeight="1">
      <c r="A1561" s="928">
        <v>28</v>
      </c>
      <c r="B1561" s="932" t="s">
        <v>1416</v>
      </c>
      <c r="C1561" s="927" t="s">
        <v>2253</v>
      </c>
      <c r="D1561" s="927" t="s">
        <v>1664</v>
      </c>
      <c r="E1561" s="928">
        <v>2000</v>
      </c>
      <c r="F1561" s="928"/>
      <c r="G1561" s="928"/>
      <c r="H1561" s="928"/>
    </row>
    <row r="1562" spans="1:8" s="238" customFormat="1" ht="15" customHeight="1">
      <c r="A1562" s="928">
        <v>29</v>
      </c>
      <c r="B1562" s="932" t="s">
        <v>2079</v>
      </c>
      <c r="C1562" s="927" t="s">
        <v>2253</v>
      </c>
      <c r="D1562" s="927" t="s">
        <v>1664</v>
      </c>
      <c r="E1562" s="928">
        <v>2000</v>
      </c>
      <c r="F1562" s="928"/>
      <c r="G1562" s="928"/>
      <c r="H1562" s="928"/>
    </row>
    <row r="1563" spans="1:8" s="238" customFormat="1" ht="15" customHeight="1">
      <c r="A1563" s="1489">
        <v>30</v>
      </c>
      <c r="B1563" s="1491" t="s">
        <v>4651</v>
      </c>
      <c r="C1563" s="927" t="s">
        <v>2253</v>
      </c>
      <c r="D1563" s="927" t="s">
        <v>1664</v>
      </c>
      <c r="E1563" s="928">
        <v>2000</v>
      </c>
      <c r="F1563" s="928"/>
      <c r="G1563" s="928"/>
      <c r="H1563" s="928"/>
    </row>
    <row r="1564" spans="1:8" s="238" customFormat="1" ht="15" customHeight="1">
      <c r="A1564" s="1490"/>
      <c r="B1564" s="1491"/>
      <c r="C1564" s="927" t="s">
        <v>1664</v>
      </c>
      <c r="D1564" s="927" t="s">
        <v>4652</v>
      </c>
      <c r="E1564" s="928">
        <v>2000</v>
      </c>
      <c r="F1564" s="928"/>
      <c r="G1564" s="928"/>
      <c r="H1564" s="928"/>
    </row>
    <row r="1565" spans="1:8" s="238" customFormat="1" ht="15" customHeight="1">
      <c r="A1565" s="928">
        <v>31</v>
      </c>
      <c r="B1565" s="932" t="s">
        <v>1727</v>
      </c>
      <c r="C1565" s="927" t="s">
        <v>1661</v>
      </c>
      <c r="D1565" s="927" t="s">
        <v>1814</v>
      </c>
      <c r="E1565" s="928">
        <v>1250</v>
      </c>
      <c r="F1565" s="928">
        <v>625</v>
      </c>
      <c r="G1565" s="928"/>
      <c r="H1565" s="928">
        <v>550</v>
      </c>
    </row>
    <row r="1566" spans="1:8" s="238" customFormat="1" ht="15" customHeight="1">
      <c r="A1566" s="928">
        <v>32</v>
      </c>
      <c r="B1566" s="932" t="s">
        <v>1355</v>
      </c>
      <c r="C1566" s="927" t="s">
        <v>1814</v>
      </c>
      <c r="D1566" s="927" t="s">
        <v>4653</v>
      </c>
      <c r="E1566" s="928">
        <v>750</v>
      </c>
      <c r="F1566" s="928">
        <v>525</v>
      </c>
      <c r="G1566" s="928">
        <v>450</v>
      </c>
      <c r="H1566" s="928">
        <v>375</v>
      </c>
    </row>
    <row r="1567" spans="1:8" s="238" customFormat="1" ht="15" customHeight="1">
      <c r="A1567" s="928">
        <v>33</v>
      </c>
      <c r="B1567" s="932" t="s">
        <v>1814</v>
      </c>
      <c r="C1567" s="927" t="s">
        <v>1967</v>
      </c>
      <c r="D1567" s="927" t="s">
        <v>4654</v>
      </c>
      <c r="E1567" s="928">
        <v>1500</v>
      </c>
      <c r="F1567" s="928">
        <v>500</v>
      </c>
      <c r="G1567" s="928"/>
      <c r="H1567" s="928"/>
    </row>
    <row r="1568" spans="1:8" s="238" customFormat="1" ht="15" customHeight="1">
      <c r="A1568" s="928">
        <v>34</v>
      </c>
      <c r="B1568" s="932" t="s">
        <v>1589</v>
      </c>
      <c r="C1568" s="927" t="s">
        <v>2012</v>
      </c>
      <c r="D1568" s="927" t="s">
        <v>1967</v>
      </c>
      <c r="E1568" s="928">
        <v>750</v>
      </c>
      <c r="F1568" s="928">
        <v>565</v>
      </c>
      <c r="G1568" s="928">
        <v>525</v>
      </c>
      <c r="H1568" s="928"/>
    </row>
    <row r="1569" spans="1:8" s="238" customFormat="1" ht="15" customHeight="1">
      <c r="A1569" s="928">
        <v>35</v>
      </c>
      <c r="B1569" s="932" t="s">
        <v>2259</v>
      </c>
      <c r="C1569" s="927" t="s">
        <v>2012</v>
      </c>
      <c r="D1569" s="927" t="s">
        <v>1731</v>
      </c>
      <c r="E1569" s="928">
        <v>500</v>
      </c>
      <c r="F1569" s="928">
        <v>375</v>
      </c>
      <c r="G1569" s="928">
        <v>350</v>
      </c>
      <c r="H1569" s="928"/>
    </row>
    <row r="1570" spans="1:8" s="238" customFormat="1" ht="15" customHeight="1">
      <c r="A1570" s="928">
        <v>36</v>
      </c>
      <c r="B1570" s="932" t="s">
        <v>2263</v>
      </c>
      <c r="C1570" s="927" t="s">
        <v>1830</v>
      </c>
      <c r="D1570" s="927" t="s">
        <v>4655</v>
      </c>
      <c r="E1570" s="928">
        <v>400</v>
      </c>
      <c r="F1570" s="928"/>
      <c r="G1570" s="928"/>
      <c r="H1570" s="928"/>
    </row>
    <row r="1571" spans="1:8" s="238" customFormat="1" ht="15" customHeight="1">
      <c r="A1571" s="928">
        <v>37</v>
      </c>
      <c r="B1571" s="932" t="s">
        <v>2044</v>
      </c>
      <c r="C1571" s="927" t="s">
        <v>1731</v>
      </c>
      <c r="D1571" s="927" t="s">
        <v>1830</v>
      </c>
      <c r="E1571" s="928">
        <v>400</v>
      </c>
      <c r="F1571" s="928"/>
      <c r="G1571" s="928"/>
      <c r="H1571" s="928"/>
    </row>
    <row r="1572" spans="1:8" s="238" customFormat="1" ht="15" customHeight="1">
      <c r="A1572" s="928">
        <v>38</v>
      </c>
      <c r="B1572" s="932" t="s">
        <v>1751</v>
      </c>
      <c r="C1572" s="927" t="s">
        <v>1731</v>
      </c>
      <c r="D1572" s="927" t="s">
        <v>1830</v>
      </c>
      <c r="E1572" s="928">
        <v>400</v>
      </c>
      <c r="F1572" s="928"/>
      <c r="G1572" s="928"/>
      <c r="H1572" s="928"/>
    </row>
    <row r="1573" spans="1:8" s="238" customFormat="1" ht="15" customHeight="1">
      <c r="A1573" s="1489">
        <v>39</v>
      </c>
      <c r="B1573" s="1491" t="s">
        <v>4907</v>
      </c>
      <c r="C1573" s="927" t="s">
        <v>1592</v>
      </c>
      <c r="D1573" s="927" t="s">
        <v>4656</v>
      </c>
      <c r="E1573" s="928">
        <v>1000</v>
      </c>
      <c r="F1573" s="928">
        <v>750</v>
      </c>
      <c r="G1573" s="928">
        <v>700</v>
      </c>
      <c r="H1573" s="928"/>
    </row>
    <row r="1574" spans="1:8" s="238" customFormat="1" ht="15" customHeight="1">
      <c r="A1574" s="1490"/>
      <c r="B1574" s="1491"/>
      <c r="C1574" s="927" t="s">
        <v>4656</v>
      </c>
      <c r="D1574" s="927" t="s">
        <v>1654</v>
      </c>
      <c r="E1574" s="928">
        <v>750</v>
      </c>
      <c r="F1574" s="928">
        <v>565</v>
      </c>
      <c r="G1574" s="928"/>
      <c r="H1574" s="928"/>
    </row>
    <row r="1575" spans="1:8" s="238" customFormat="1" ht="15" customHeight="1">
      <c r="A1575" s="928">
        <v>40</v>
      </c>
      <c r="B1575" s="932" t="s">
        <v>4908</v>
      </c>
      <c r="C1575" s="927" t="s">
        <v>4657</v>
      </c>
      <c r="D1575" s="927" t="s">
        <v>881</v>
      </c>
      <c r="E1575" s="928">
        <v>400</v>
      </c>
      <c r="F1575" s="928">
        <v>360</v>
      </c>
      <c r="G1575" s="928">
        <v>340</v>
      </c>
      <c r="H1575" s="928"/>
    </row>
    <row r="1576" spans="1:8" s="238" customFormat="1" ht="15" customHeight="1">
      <c r="A1576" s="928">
        <v>41</v>
      </c>
      <c r="B1576" s="932" t="s">
        <v>4909</v>
      </c>
      <c r="C1576" s="927" t="s">
        <v>4658</v>
      </c>
      <c r="D1576" s="927" t="s">
        <v>4659</v>
      </c>
      <c r="E1576" s="928">
        <v>400</v>
      </c>
      <c r="F1576" s="928">
        <v>360</v>
      </c>
      <c r="G1576" s="928">
        <v>340</v>
      </c>
      <c r="H1576" s="928">
        <v>330</v>
      </c>
    </row>
    <row r="1577" spans="1:8" s="238" customFormat="1" ht="15" customHeight="1">
      <c r="A1577" s="1489">
        <v>42</v>
      </c>
      <c r="B1577" s="1491" t="s">
        <v>4656</v>
      </c>
      <c r="C1577" s="927" t="s">
        <v>1592</v>
      </c>
      <c r="D1577" s="927" t="s">
        <v>4660</v>
      </c>
      <c r="E1577" s="928">
        <v>1400</v>
      </c>
      <c r="F1577" s="928">
        <v>980</v>
      </c>
      <c r="G1577" s="928"/>
      <c r="H1577" s="928"/>
    </row>
    <row r="1578" spans="1:8" s="238" customFormat="1" ht="15" customHeight="1">
      <c r="A1578" s="1490"/>
      <c r="B1578" s="1491"/>
      <c r="C1578" s="927" t="s">
        <v>4660</v>
      </c>
      <c r="D1578" s="927" t="s">
        <v>881</v>
      </c>
      <c r="E1578" s="928">
        <v>600</v>
      </c>
      <c r="F1578" s="928">
        <v>510</v>
      </c>
      <c r="G1578" s="928">
        <v>420</v>
      </c>
      <c r="H1578" s="928">
        <v>390</v>
      </c>
    </row>
    <row r="1579" spans="1:8" s="238" customFormat="1" ht="15" customHeight="1">
      <c r="A1579" s="928">
        <v>43</v>
      </c>
      <c r="B1579" s="932" t="s">
        <v>2256</v>
      </c>
      <c r="C1579" s="927" t="s">
        <v>4656</v>
      </c>
      <c r="D1579" s="927" t="s">
        <v>881</v>
      </c>
      <c r="E1579" s="928">
        <v>450</v>
      </c>
      <c r="F1579" s="928">
        <v>405</v>
      </c>
      <c r="G1579" s="928">
        <v>385</v>
      </c>
      <c r="H1579" s="928"/>
    </row>
    <row r="1580" spans="1:8" s="238" customFormat="1" ht="15" customHeight="1">
      <c r="A1580" s="928">
        <v>44</v>
      </c>
      <c r="B1580" s="932" t="s">
        <v>4910</v>
      </c>
      <c r="C1580" s="927" t="s">
        <v>4661</v>
      </c>
      <c r="D1580" s="927" t="s">
        <v>881</v>
      </c>
      <c r="E1580" s="928">
        <v>450</v>
      </c>
      <c r="F1580" s="928">
        <v>405</v>
      </c>
      <c r="G1580" s="928"/>
      <c r="H1580" s="928"/>
    </row>
    <row r="1581" spans="1:8" s="238" customFormat="1" ht="15" customHeight="1">
      <c r="A1581" s="928">
        <v>45</v>
      </c>
      <c r="B1581" s="932" t="s">
        <v>1654</v>
      </c>
      <c r="C1581" s="927" t="s">
        <v>4661</v>
      </c>
      <c r="D1581" s="927" t="s">
        <v>4662</v>
      </c>
      <c r="E1581" s="928">
        <v>500</v>
      </c>
      <c r="F1581" s="928">
        <v>425</v>
      </c>
      <c r="G1581" s="928"/>
      <c r="H1581" s="928">
        <v>375</v>
      </c>
    </row>
    <row r="1582" spans="1:8" s="238" customFormat="1" ht="15" customHeight="1">
      <c r="A1582" s="928">
        <v>46</v>
      </c>
      <c r="B1582" s="932" t="s">
        <v>4661</v>
      </c>
      <c r="C1582" s="927" t="s">
        <v>4663</v>
      </c>
      <c r="D1582" s="927" t="s">
        <v>881</v>
      </c>
      <c r="E1582" s="928">
        <v>450</v>
      </c>
      <c r="F1582" s="928">
        <v>405</v>
      </c>
      <c r="G1582" s="928">
        <v>385</v>
      </c>
      <c r="H1582" s="928">
        <v>360</v>
      </c>
    </row>
    <row r="1583" spans="1:8" s="238" customFormat="1" ht="15" customHeight="1">
      <c r="A1583" s="928">
        <v>47</v>
      </c>
      <c r="B1583" s="932" t="s">
        <v>1714</v>
      </c>
      <c r="C1583" s="927" t="s">
        <v>4664</v>
      </c>
      <c r="D1583" s="927" t="s">
        <v>881</v>
      </c>
      <c r="E1583" s="928">
        <v>465</v>
      </c>
      <c r="F1583" s="928">
        <v>420</v>
      </c>
      <c r="G1583" s="928">
        <v>395</v>
      </c>
      <c r="H1583" s="928"/>
    </row>
    <row r="1584" spans="1:8" s="238" customFormat="1" ht="15" customHeight="1">
      <c r="A1584" s="928">
        <v>48</v>
      </c>
      <c r="B1584" s="932" t="s">
        <v>2139</v>
      </c>
      <c r="C1584" s="927" t="s">
        <v>4656</v>
      </c>
      <c r="D1584" s="927" t="s">
        <v>4662</v>
      </c>
      <c r="E1584" s="928">
        <v>750</v>
      </c>
      <c r="F1584" s="928"/>
      <c r="G1584" s="928"/>
      <c r="H1584" s="928"/>
    </row>
    <row r="1585" spans="1:8" s="238" customFormat="1" ht="15" customHeight="1">
      <c r="A1585" s="1489">
        <v>49</v>
      </c>
      <c r="B1585" s="1491" t="s">
        <v>1584</v>
      </c>
      <c r="C1585" s="927" t="s">
        <v>1592</v>
      </c>
      <c r="D1585" s="927" t="s">
        <v>4665</v>
      </c>
      <c r="E1585" s="928">
        <v>1500</v>
      </c>
      <c r="F1585" s="928"/>
      <c r="G1585" s="928"/>
      <c r="H1585" s="928"/>
    </row>
    <row r="1586" spans="1:8" s="238" customFormat="1" ht="15" customHeight="1">
      <c r="A1586" s="1490"/>
      <c r="B1586" s="1491"/>
      <c r="C1586" s="927" t="s">
        <v>4665</v>
      </c>
      <c r="D1586" s="927" t="s">
        <v>881</v>
      </c>
      <c r="E1586" s="928">
        <v>500</v>
      </c>
      <c r="F1586" s="928">
        <v>425</v>
      </c>
      <c r="G1586" s="928">
        <v>400</v>
      </c>
      <c r="H1586" s="928">
        <v>375</v>
      </c>
    </row>
    <row r="1587" spans="1:8" s="238" customFormat="1" ht="15" customHeight="1">
      <c r="A1587" s="1489">
        <v>50</v>
      </c>
      <c r="B1587" s="1491" t="s">
        <v>1342</v>
      </c>
      <c r="C1587" s="927" t="s">
        <v>4666</v>
      </c>
      <c r="D1587" s="927" t="s">
        <v>1312</v>
      </c>
      <c r="E1587" s="928">
        <v>750</v>
      </c>
      <c r="F1587" s="928">
        <v>525</v>
      </c>
      <c r="G1587" s="928">
        <v>450</v>
      </c>
      <c r="H1587" s="928"/>
    </row>
    <row r="1588" spans="1:8" s="238" customFormat="1" ht="15" customHeight="1">
      <c r="A1588" s="1490"/>
      <c r="B1588" s="1491"/>
      <c r="C1588" s="927" t="s">
        <v>1312</v>
      </c>
      <c r="D1588" s="927" t="s">
        <v>1592</v>
      </c>
      <c r="E1588" s="928">
        <v>3000</v>
      </c>
      <c r="F1588" s="928"/>
      <c r="G1588" s="928"/>
      <c r="H1588" s="928"/>
    </row>
    <row r="1589" spans="1:8" s="238" customFormat="1" ht="15" customHeight="1">
      <c r="A1589" s="928">
        <v>51</v>
      </c>
      <c r="B1589" s="932" t="s">
        <v>4665</v>
      </c>
      <c r="C1589" s="927" t="s">
        <v>4667</v>
      </c>
      <c r="D1589" s="927" t="s">
        <v>4656</v>
      </c>
      <c r="E1589" s="928">
        <v>750</v>
      </c>
      <c r="F1589" s="928">
        <v>525</v>
      </c>
      <c r="G1589" s="928">
        <v>450</v>
      </c>
      <c r="H1589" s="928">
        <v>375</v>
      </c>
    </row>
    <row r="1590" spans="1:8" s="238" customFormat="1" ht="15" customHeight="1">
      <c r="A1590" s="1489">
        <v>52</v>
      </c>
      <c r="B1590" s="1491" t="s">
        <v>4667</v>
      </c>
      <c r="C1590" s="927" t="s">
        <v>1592</v>
      </c>
      <c r="D1590" s="927" t="s">
        <v>4668</v>
      </c>
      <c r="E1590" s="928">
        <v>1250</v>
      </c>
      <c r="F1590" s="928">
        <v>875</v>
      </c>
      <c r="G1590" s="928">
        <v>750</v>
      </c>
      <c r="H1590" s="928"/>
    </row>
    <row r="1591" spans="1:8" s="238" customFormat="1" ht="15" customHeight="1">
      <c r="A1591" s="1490"/>
      <c r="B1591" s="1491"/>
      <c r="C1591" s="927" t="s">
        <v>4668</v>
      </c>
      <c r="D1591" s="927" t="s">
        <v>881</v>
      </c>
      <c r="E1591" s="928">
        <v>600</v>
      </c>
      <c r="F1591" s="928">
        <v>450</v>
      </c>
      <c r="G1591" s="928">
        <v>420</v>
      </c>
      <c r="H1591" s="928">
        <v>390</v>
      </c>
    </row>
    <row r="1592" spans="1:8" s="238" customFormat="1" ht="15" customHeight="1">
      <c r="A1592" s="928">
        <v>53</v>
      </c>
      <c r="B1592" s="932" t="s">
        <v>1820</v>
      </c>
      <c r="C1592" s="927" t="s">
        <v>1592</v>
      </c>
      <c r="D1592" s="927" t="s">
        <v>1653</v>
      </c>
      <c r="E1592" s="928">
        <v>1000</v>
      </c>
      <c r="F1592" s="928"/>
      <c r="G1592" s="928"/>
      <c r="H1592" s="928"/>
    </row>
    <row r="1593" spans="1:8" s="238" customFormat="1" ht="15" customHeight="1">
      <c r="A1593" s="1489">
        <v>54</v>
      </c>
      <c r="B1593" s="1491" t="s">
        <v>1653</v>
      </c>
      <c r="C1593" s="927" t="s">
        <v>1592</v>
      </c>
      <c r="D1593" s="927" t="s">
        <v>4669</v>
      </c>
      <c r="E1593" s="928">
        <v>2000</v>
      </c>
      <c r="F1593" s="928">
        <v>600</v>
      </c>
      <c r="G1593" s="928">
        <v>500</v>
      </c>
      <c r="H1593" s="928">
        <v>400</v>
      </c>
    </row>
    <row r="1594" spans="1:8" s="238" customFormat="1" ht="15" customHeight="1">
      <c r="A1594" s="1490"/>
      <c r="B1594" s="1491"/>
      <c r="C1594" s="927" t="s">
        <v>4670</v>
      </c>
      <c r="D1594" s="927" t="s">
        <v>881</v>
      </c>
      <c r="E1594" s="928">
        <v>750</v>
      </c>
      <c r="F1594" s="928">
        <v>450</v>
      </c>
      <c r="G1594" s="928">
        <v>375</v>
      </c>
      <c r="H1594" s="928"/>
    </row>
    <row r="1595" spans="1:8" s="238" customFormat="1" ht="15" customHeight="1">
      <c r="A1595" s="1489">
        <v>55</v>
      </c>
      <c r="B1595" s="1491" t="s">
        <v>1793</v>
      </c>
      <c r="C1595" s="927" t="s">
        <v>1592</v>
      </c>
      <c r="D1595" s="927" t="s">
        <v>1705</v>
      </c>
      <c r="E1595" s="928">
        <v>1000</v>
      </c>
      <c r="F1595" s="928">
        <v>600</v>
      </c>
      <c r="G1595" s="928"/>
      <c r="H1595" s="928">
        <v>450</v>
      </c>
    </row>
    <row r="1596" spans="1:8" s="238" customFormat="1" ht="15" customHeight="1">
      <c r="A1596" s="1490"/>
      <c r="B1596" s="1491"/>
      <c r="C1596" s="927" t="s">
        <v>1705</v>
      </c>
      <c r="D1596" s="927" t="s">
        <v>881</v>
      </c>
      <c r="E1596" s="928">
        <v>600</v>
      </c>
      <c r="F1596" s="928">
        <v>420</v>
      </c>
      <c r="G1596" s="928">
        <v>390</v>
      </c>
      <c r="H1596" s="928">
        <v>360</v>
      </c>
    </row>
    <row r="1597" spans="1:8" s="238" customFormat="1" ht="15" customHeight="1">
      <c r="A1597" s="928">
        <v>56</v>
      </c>
      <c r="B1597" s="932" t="s">
        <v>1705</v>
      </c>
      <c r="C1597" s="927" t="s">
        <v>1793</v>
      </c>
      <c r="D1597" s="927" t="s">
        <v>1820</v>
      </c>
      <c r="E1597" s="928">
        <v>500</v>
      </c>
      <c r="F1597" s="928"/>
      <c r="G1597" s="928"/>
      <c r="H1597" s="928"/>
    </row>
    <row r="1598" spans="1:8" s="238" customFormat="1" ht="15" customHeight="1">
      <c r="A1598" s="928">
        <v>57</v>
      </c>
      <c r="B1598" s="932" t="s">
        <v>4911</v>
      </c>
      <c r="C1598" s="927" t="s">
        <v>1592</v>
      </c>
      <c r="D1598" s="927" t="s">
        <v>1312</v>
      </c>
      <c r="E1598" s="928">
        <v>2000</v>
      </c>
      <c r="F1598" s="928"/>
      <c r="G1598" s="928"/>
      <c r="H1598" s="928"/>
    </row>
    <row r="1599" spans="1:8" s="238" customFormat="1" ht="15" customHeight="1">
      <c r="A1599" s="928">
        <v>58</v>
      </c>
      <c r="B1599" s="932" t="s">
        <v>1813</v>
      </c>
      <c r="C1599" s="927" t="s">
        <v>1609</v>
      </c>
      <c r="D1599" s="927" t="s">
        <v>4671</v>
      </c>
      <c r="E1599" s="928">
        <v>1500</v>
      </c>
      <c r="F1599" s="928"/>
      <c r="G1599" s="928"/>
      <c r="H1599" s="928"/>
    </row>
    <row r="1600" spans="1:8" s="238" customFormat="1" ht="15" customHeight="1">
      <c r="A1600" s="1489">
        <v>59</v>
      </c>
      <c r="B1600" s="1491" t="s">
        <v>1609</v>
      </c>
      <c r="C1600" s="927" t="s">
        <v>1592</v>
      </c>
      <c r="D1600" s="927" t="s">
        <v>4672</v>
      </c>
      <c r="E1600" s="928">
        <v>2300</v>
      </c>
      <c r="F1600" s="928">
        <v>700</v>
      </c>
      <c r="G1600" s="928">
        <v>600</v>
      </c>
      <c r="H1600" s="928">
        <v>500</v>
      </c>
    </row>
    <row r="1601" spans="1:8" s="238" customFormat="1" ht="15" customHeight="1">
      <c r="A1601" s="1490"/>
      <c r="B1601" s="1491"/>
      <c r="C1601" s="927" t="s">
        <v>4672</v>
      </c>
      <c r="D1601" s="927" t="s">
        <v>4673</v>
      </c>
      <c r="E1601" s="928">
        <v>1250</v>
      </c>
      <c r="F1601" s="928">
        <v>750</v>
      </c>
      <c r="G1601" s="928">
        <v>625</v>
      </c>
      <c r="H1601" s="928">
        <v>500</v>
      </c>
    </row>
    <row r="1602" spans="1:8" s="238" customFormat="1" ht="15" customHeight="1">
      <c r="A1602" s="1490"/>
      <c r="B1602" s="1491"/>
      <c r="C1602" s="927" t="s">
        <v>4673</v>
      </c>
      <c r="D1602" s="927" t="s">
        <v>881</v>
      </c>
      <c r="E1602" s="928">
        <v>750</v>
      </c>
      <c r="F1602" s="928">
        <v>525</v>
      </c>
      <c r="G1602" s="928"/>
      <c r="H1602" s="928">
        <v>450</v>
      </c>
    </row>
    <row r="1603" spans="1:8" s="238" customFormat="1" ht="15" customHeight="1">
      <c r="A1603" s="1489">
        <v>60</v>
      </c>
      <c r="B1603" s="1491" t="s">
        <v>1644</v>
      </c>
      <c r="C1603" s="927" t="s">
        <v>1592</v>
      </c>
      <c r="D1603" s="927" t="s">
        <v>1659</v>
      </c>
      <c r="E1603" s="928">
        <v>3000</v>
      </c>
      <c r="F1603" s="928"/>
      <c r="G1603" s="928"/>
      <c r="H1603" s="928"/>
    </row>
    <row r="1604" spans="1:8" s="238" customFormat="1" ht="15" customHeight="1">
      <c r="A1604" s="1490"/>
      <c r="B1604" s="1491"/>
      <c r="C1604" s="927" t="s">
        <v>1659</v>
      </c>
      <c r="D1604" s="927" t="s">
        <v>4674</v>
      </c>
      <c r="E1604" s="928">
        <v>1750</v>
      </c>
      <c r="F1604" s="928">
        <v>600</v>
      </c>
      <c r="G1604" s="928">
        <v>500</v>
      </c>
      <c r="H1604" s="928">
        <v>450</v>
      </c>
    </row>
    <row r="1605" spans="1:8" s="238" customFormat="1" ht="15" customHeight="1">
      <c r="A1605" s="1489">
        <v>61</v>
      </c>
      <c r="B1605" s="1491" t="s">
        <v>1312</v>
      </c>
      <c r="C1605" s="927" t="s">
        <v>4675</v>
      </c>
      <c r="D1605" s="927" t="s">
        <v>4676</v>
      </c>
      <c r="E1605" s="928">
        <v>1000</v>
      </c>
      <c r="F1605" s="928">
        <v>500</v>
      </c>
      <c r="G1605" s="928"/>
      <c r="H1605" s="928"/>
    </row>
    <row r="1606" spans="1:8" s="238" customFormat="1" ht="15" customHeight="1">
      <c r="A1606" s="1490"/>
      <c r="B1606" s="1491"/>
      <c r="C1606" s="927" t="s">
        <v>4676</v>
      </c>
      <c r="D1606" s="927" t="s">
        <v>1644</v>
      </c>
      <c r="E1606" s="928">
        <v>3500</v>
      </c>
      <c r="F1606" s="928"/>
      <c r="G1606" s="928"/>
      <c r="H1606" s="928"/>
    </row>
    <row r="1607" spans="1:8" s="238" customFormat="1" ht="15" customHeight="1">
      <c r="A1607" s="1490"/>
      <c r="B1607" s="1491"/>
      <c r="C1607" s="927" t="s">
        <v>1644</v>
      </c>
      <c r="D1607" s="927" t="s">
        <v>4677</v>
      </c>
      <c r="E1607" s="928">
        <v>7500</v>
      </c>
      <c r="F1607" s="928"/>
      <c r="G1607" s="928"/>
      <c r="H1607" s="928"/>
    </row>
    <row r="1608" spans="1:8" s="238" customFormat="1" ht="15" customHeight="1">
      <c r="A1608" s="1490"/>
      <c r="B1608" s="1491"/>
      <c r="C1608" s="927" t="s">
        <v>4677</v>
      </c>
      <c r="D1608" s="927" t="s">
        <v>818</v>
      </c>
      <c r="E1608" s="928">
        <v>14000</v>
      </c>
      <c r="F1608" s="928"/>
      <c r="G1608" s="928"/>
      <c r="H1608" s="928"/>
    </row>
    <row r="1609" spans="1:8" s="238" customFormat="1" ht="15" customHeight="1">
      <c r="A1609" s="1145">
        <v>62</v>
      </c>
      <c r="B1609" s="1147" t="s">
        <v>1315</v>
      </c>
      <c r="C1609" s="927" t="s">
        <v>1592</v>
      </c>
      <c r="D1609" s="927" t="s">
        <v>880</v>
      </c>
      <c r="E1609" s="928">
        <v>7500</v>
      </c>
      <c r="F1609" s="928"/>
      <c r="G1609" s="928"/>
      <c r="H1609" s="928"/>
    </row>
    <row r="1610" spans="1:8" s="238" customFormat="1" ht="15" customHeight="1">
      <c r="A1610" s="1165"/>
      <c r="B1610" s="1166"/>
      <c r="C1610" s="927" t="s">
        <v>880</v>
      </c>
      <c r="D1610" s="927" t="s">
        <v>4678</v>
      </c>
      <c r="E1610" s="928">
        <v>3500</v>
      </c>
      <c r="F1610" s="928">
        <v>1400</v>
      </c>
      <c r="G1610" s="928">
        <v>1225</v>
      </c>
      <c r="H1610" s="928">
        <v>1050</v>
      </c>
    </row>
    <row r="1611" spans="1:8" s="238" customFormat="1" ht="15" customHeight="1">
      <c r="A1611" s="1165"/>
      <c r="B1611" s="1166"/>
      <c r="C1611" s="927" t="s">
        <v>4678</v>
      </c>
      <c r="D1611" s="927" t="s">
        <v>4679</v>
      </c>
      <c r="E1611" s="928">
        <v>1500</v>
      </c>
      <c r="F1611" s="928">
        <v>600</v>
      </c>
      <c r="G1611" s="928">
        <v>525</v>
      </c>
      <c r="H1611" s="928">
        <v>450</v>
      </c>
    </row>
    <row r="1612" spans="1:8" s="238" customFormat="1" ht="15" customHeight="1">
      <c r="A1612" s="1146"/>
      <c r="B1612" s="1148"/>
      <c r="C1612" s="927" t="s">
        <v>4679</v>
      </c>
      <c r="D1612" s="927" t="s">
        <v>881</v>
      </c>
      <c r="E1612" s="928">
        <v>600</v>
      </c>
      <c r="F1612" s="928">
        <v>420</v>
      </c>
      <c r="G1612" s="928">
        <v>390</v>
      </c>
      <c r="H1612" s="928">
        <v>360</v>
      </c>
    </row>
    <row r="1613" spans="1:8" s="238" customFormat="1" ht="15" customHeight="1">
      <c r="A1613" s="928">
        <v>63</v>
      </c>
      <c r="B1613" s="932" t="s">
        <v>1659</v>
      </c>
      <c r="C1613" s="927" t="s">
        <v>1315</v>
      </c>
      <c r="D1613" s="927" t="s">
        <v>1644</v>
      </c>
      <c r="E1613" s="928">
        <v>2500</v>
      </c>
      <c r="F1613" s="928"/>
      <c r="G1613" s="928"/>
      <c r="H1613" s="928"/>
    </row>
    <row r="1614" spans="1:8" s="238" customFormat="1" ht="15" customHeight="1">
      <c r="A1614" s="928">
        <v>64</v>
      </c>
      <c r="B1614" s="932" t="s">
        <v>4677</v>
      </c>
      <c r="C1614" s="927" t="s">
        <v>1592</v>
      </c>
      <c r="D1614" s="927" t="s">
        <v>1312</v>
      </c>
      <c r="E1614" s="928">
        <v>6000</v>
      </c>
      <c r="F1614" s="928"/>
      <c r="G1614" s="928"/>
      <c r="H1614" s="928"/>
    </row>
    <row r="1615" spans="1:8" s="238" customFormat="1" ht="15" customHeight="1">
      <c r="A1615" s="928">
        <v>65</v>
      </c>
      <c r="B1615" s="932" t="s">
        <v>1345</v>
      </c>
      <c r="C1615" s="927" t="s">
        <v>880</v>
      </c>
      <c r="D1615" s="927" t="s">
        <v>1312</v>
      </c>
      <c r="E1615" s="928">
        <v>5000</v>
      </c>
      <c r="F1615" s="928"/>
      <c r="G1615" s="928"/>
      <c r="H1615" s="928"/>
    </row>
    <row r="1616" spans="1:8" s="238" customFormat="1" ht="15" customHeight="1">
      <c r="A1616" s="928">
        <v>66</v>
      </c>
      <c r="B1616" s="932" t="s">
        <v>4358</v>
      </c>
      <c r="C1616" s="927" t="s">
        <v>1312</v>
      </c>
      <c r="D1616" s="927" t="s">
        <v>880</v>
      </c>
      <c r="E1616" s="928">
        <v>6000</v>
      </c>
      <c r="F1616" s="928"/>
      <c r="G1616" s="928"/>
      <c r="H1616" s="928"/>
    </row>
    <row r="1617" spans="1:8" s="238" customFormat="1" ht="15" customHeight="1">
      <c r="A1617" s="928">
        <v>67</v>
      </c>
      <c r="B1617" s="932" t="s">
        <v>1611</v>
      </c>
      <c r="C1617" s="927" t="s">
        <v>1592</v>
      </c>
      <c r="D1617" s="927" t="s">
        <v>1312</v>
      </c>
      <c r="E1617" s="928">
        <v>10000</v>
      </c>
      <c r="F1617" s="928"/>
      <c r="G1617" s="928"/>
      <c r="H1617" s="928"/>
    </row>
    <row r="1618" spans="1:8" s="238" customFormat="1" ht="15" customHeight="1">
      <c r="A1618" s="928">
        <v>68</v>
      </c>
      <c r="B1618" s="932" t="s">
        <v>870</v>
      </c>
      <c r="C1618" s="927" t="s">
        <v>880</v>
      </c>
      <c r="D1618" s="927" t="s">
        <v>1312</v>
      </c>
      <c r="E1618" s="928">
        <v>9000</v>
      </c>
      <c r="F1618" s="928"/>
      <c r="G1618" s="928"/>
      <c r="H1618" s="928"/>
    </row>
    <row r="1619" spans="1:8" s="238" customFormat="1" ht="15" customHeight="1">
      <c r="A1619" s="928">
        <v>69</v>
      </c>
      <c r="B1619" s="932" t="s">
        <v>4912</v>
      </c>
      <c r="C1619" s="927" t="s">
        <v>892</v>
      </c>
      <c r="D1619" s="927" t="s">
        <v>2463</v>
      </c>
      <c r="E1619" s="928">
        <v>3500</v>
      </c>
      <c r="F1619" s="928">
        <v>1575</v>
      </c>
      <c r="G1619" s="928">
        <v>1225</v>
      </c>
      <c r="H1619" s="928"/>
    </row>
    <row r="1620" spans="1:8" s="238" customFormat="1" ht="15" customHeight="1">
      <c r="A1620" s="928">
        <v>70</v>
      </c>
      <c r="B1620" s="932" t="s">
        <v>2463</v>
      </c>
      <c r="C1620" s="927" t="s">
        <v>880</v>
      </c>
      <c r="D1620" s="927" t="s">
        <v>881</v>
      </c>
      <c r="E1620" s="928">
        <v>2500</v>
      </c>
      <c r="F1620" s="928">
        <v>1000</v>
      </c>
      <c r="G1620" s="928"/>
      <c r="H1620" s="928">
        <v>750</v>
      </c>
    </row>
    <row r="1621" spans="1:8" s="238" customFormat="1" ht="15" customHeight="1">
      <c r="A1621" s="1489">
        <v>71</v>
      </c>
      <c r="B1621" s="1491" t="s">
        <v>892</v>
      </c>
      <c r="C1621" s="927" t="s">
        <v>1592</v>
      </c>
      <c r="D1621" s="927" t="s">
        <v>880</v>
      </c>
      <c r="E1621" s="928">
        <v>15000</v>
      </c>
      <c r="F1621" s="928"/>
      <c r="G1621" s="928"/>
      <c r="H1621" s="928"/>
    </row>
    <row r="1622" spans="1:8" s="238" customFormat="1" ht="15" customHeight="1">
      <c r="A1622" s="1490"/>
      <c r="B1622" s="1491"/>
      <c r="C1622" s="927" t="s">
        <v>880</v>
      </c>
      <c r="D1622" s="927" t="s">
        <v>4680</v>
      </c>
      <c r="E1622" s="928">
        <v>9000</v>
      </c>
      <c r="F1622" s="928">
        <v>3150</v>
      </c>
      <c r="G1622" s="928"/>
      <c r="H1622" s="928"/>
    </row>
    <row r="1623" spans="1:8" s="238" customFormat="1" ht="15" customHeight="1">
      <c r="A1623" s="1490"/>
      <c r="B1623" s="1491"/>
      <c r="C1623" s="927" t="s">
        <v>4680</v>
      </c>
      <c r="D1623" s="927" t="s">
        <v>4681</v>
      </c>
      <c r="E1623" s="928">
        <v>2500</v>
      </c>
      <c r="F1623" s="928">
        <v>1000</v>
      </c>
      <c r="G1623" s="928">
        <v>875</v>
      </c>
      <c r="H1623" s="928"/>
    </row>
    <row r="1624" spans="1:8" s="238" customFormat="1" ht="15" customHeight="1">
      <c r="A1624" s="1490"/>
      <c r="B1624" s="1491"/>
      <c r="C1624" s="927" t="s">
        <v>4681</v>
      </c>
      <c r="D1624" s="927" t="s">
        <v>881</v>
      </c>
      <c r="E1624" s="928">
        <v>900</v>
      </c>
      <c r="F1624" s="928">
        <v>450</v>
      </c>
      <c r="G1624" s="928">
        <v>400</v>
      </c>
      <c r="H1624" s="928">
        <v>350</v>
      </c>
    </row>
    <row r="1625" spans="1:8" s="238" customFormat="1" ht="15" customHeight="1">
      <c r="A1625" s="1489">
        <v>72</v>
      </c>
      <c r="B1625" s="1491" t="s">
        <v>1591</v>
      </c>
      <c r="C1625" s="927" t="s">
        <v>880</v>
      </c>
      <c r="D1625" s="927" t="s">
        <v>1573</v>
      </c>
      <c r="E1625" s="928">
        <v>5000</v>
      </c>
      <c r="F1625" s="928">
        <v>1500</v>
      </c>
      <c r="G1625" s="928"/>
      <c r="H1625" s="928"/>
    </row>
    <row r="1626" spans="1:8" s="238" customFormat="1" ht="15" customHeight="1">
      <c r="A1626" s="1490"/>
      <c r="B1626" s="1491"/>
      <c r="C1626" s="927" t="s">
        <v>1573</v>
      </c>
      <c r="D1626" s="927" t="s">
        <v>881</v>
      </c>
      <c r="E1626" s="928">
        <v>2000</v>
      </c>
      <c r="F1626" s="928">
        <v>1000</v>
      </c>
      <c r="G1626" s="928">
        <v>750</v>
      </c>
      <c r="H1626" s="928"/>
    </row>
    <row r="1627" spans="1:8" s="238" customFormat="1" ht="15" customHeight="1">
      <c r="A1627" s="928">
        <v>73</v>
      </c>
      <c r="B1627" s="932" t="s">
        <v>1721</v>
      </c>
      <c r="C1627" s="927" t="s">
        <v>880</v>
      </c>
      <c r="D1627" s="927" t="s">
        <v>881</v>
      </c>
      <c r="E1627" s="928">
        <v>5000</v>
      </c>
      <c r="F1627" s="928">
        <v>1250</v>
      </c>
      <c r="G1627" s="928"/>
      <c r="H1627" s="928"/>
    </row>
    <row r="1628" spans="1:8" s="238" customFormat="1" ht="15" customHeight="1">
      <c r="A1628" s="1145">
        <v>74</v>
      </c>
      <c r="B1628" s="1147" t="s">
        <v>855</v>
      </c>
      <c r="C1628" s="927" t="s">
        <v>1592</v>
      </c>
      <c r="D1628" s="927" t="s">
        <v>880</v>
      </c>
      <c r="E1628" s="928">
        <v>6000</v>
      </c>
      <c r="F1628" s="928"/>
      <c r="G1628" s="928"/>
      <c r="H1628" s="928"/>
    </row>
    <row r="1629" spans="1:8" s="238" customFormat="1" ht="15" customHeight="1">
      <c r="A1629" s="1165"/>
      <c r="B1629" s="1166"/>
      <c r="C1629" s="927" t="s">
        <v>880</v>
      </c>
      <c r="D1629" s="927" t="s">
        <v>4682</v>
      </c>
      <c r="E1629" s="928">
        <v>2500</v>
      </c>
      <c r="F1629" s="928">
        <v>1000</v>
      </c>
      <c r="G1629" s="928">
        <v>750</v>
      </c>
      <c r="H1629" s="928"/>
    </row>
    <row r="1630" spans="1:8" s="238" customFormat="1" ht="15" customHeight="1">
      <c r="A1630" s="1146"/>
      <c r="B1630" s="1148"/>
      <c r="C1630" s="927" t="s">
        <v>4682</v>
      </c>
      <c r="D1630" s="927" t="s">
        <v>2489</v>
      </c>
      <c r="E1630" s="928">
        <v>600</v>
      </c>
      <c r="F1630" s="928">
        <v>450</v>
      </c>
      <c r="G1630" s="928">
        <v>420</v>
      </c>
      <c r="H1630" s="928"/>
    </row>
    <row r="1631" spans="1:8" s="238" customFormat="1" ht="15" customHeight="1">
      <c r="A1631" s="1489">
        <v>75</v>
      </c>
      <c r="B1631" s="1491" t="s">
        <v>860</v>
      </c>
      <c r="C1631" s="927" t="s">
        <v>1320</v>
      </c>
      <c r="D1631" s="927" t="s">
        <v>892</v>
      </c>
      <c r="E1631" s="928">
        <v>5000</v>
      </c>
      <c r="F1631" s="928"/>
      <c r="G1631" s="928"/>
      <c r="H1631" s="928"/>
    </row>
    <row r="1632" spans="1:8" s="238" customFormat="1" ht="15" customHeight="1">
      <c r="A1632" s="1490"/>
      <c r="B1632" s="1491"/>
      <c r="C1632" s="927" t="s">
        <v>892</v>
      </c>
      <c r="D1632" s="927" t="s">
        <v>1611</v>
      </c>
      <c r="E1632" s="928">
        <v>7000</v>
      </c>
      <c r="F1632" s="928"/>
      <c r="G1632" s="928"/>
      <c r="H1632" s="928"/>
    </row>
    <row r="1633" spans="1:8" s="238" customFormat="1" ht="15" customHeight="1">
      <c r="A1633" s="1489">
        <v>76</v>
      </c>
      <c r="B1633" s="1491" t="s">
        <v>880</v>
      </c>
      <c r="C1633" s="927" t="s">
        <v>1315</v>
      </c>
      <c r="D1633" s="927" t="s">
        <v>874</v>
      </c>
      <c r="E1633" s="928">
        <v>9000</v>
      </c>
      <c r="F1633" s="928">
        <v>2700</v>
      </c>
      <c r="G1633" s="928">
        <v>2250</v>
      </c>
      <c r="H1633" s="928">
        <v>1710</v>
      </c>
    </row>
    <row r="1634" spans="1:8" s="238" customFormat="1" ht="15" customHeight="1">
      <c r="A1634" s="1490"/>
      <c r="B1634" s="1491"/>
      <c r="C1634" s="927" t="s">
        <v>874</v>
      </c>
      <c r="D1634" s="927" t="s">
        <v>857</v>
      </c>
      <c r="E1634" s="928">
        <v>5000</v>
      </c>
      <c r="F1634" s="928">
        <v>1000</v>
      </c>
      <c r="G1634" s="928">
        <v>750</v>
      </c>
      <c r="H1634" s="928">
        <v>500</v>
      </c>
    </row>
    <row r="1635" spans="1:8" s="238" customFormat="1" ht="15" customHeight="1">
      <c r="A1635" s="1490"/>
      <c r="B1635" s="1491"/>
      <c r="C1635" s="927" t="s">
        <v>857</v>
      </c>
      <c r="D1635" s="927" t="s">
        <v>4683</v>
      </c>
      <c r="E1635" s="928">
        <v>1000</v>
      </c>
      <c r="F1635" s="928">
        <v>450</v>
      </c>
      <c r="G1635" s="928">
        <v>400</v>
      </c>
      <c r="H1635" s="928">
        <v>350</v>
      </c>
    </row>
    <row r="1636" spans="1:8" s="238" customFormat="1" ht="15" customHeight="1">
      <c r="A1636" s="1489">
        <v>77</v>
      </c>
      <c r="B1636" s="1491" t="s">
        <v>1573</v>
      </c>
      <c r="C1636" s="927" t="s">
        <v>874</v>
      </c>
      <c r="D1636" s="927" t="s">
        <v>855</v>
      </c>
      <c r="E1636" s="928">
        <v>4000</v>
      </c>
      <c r="F1636" s="928">
        <v>1200</v>
      </c>
      <c r="G1636" s="928"/>
      <c r="H1636" s="928"/>
    </row>
    <row r="1637" spans="1:8" s="238" customFormat="1" ht="15" customHeight="1">
      <c r="A1637" s="1490"/>
      <c r="B1637" s="1491"/>
      <c r="C1637" s="927" t="s">
        <v>855</v>
      </c>
      <c r="D1637" s="927" t="s">
        <v>1591</v>
      </c>
      <c r="E1637" s="928">
        <v>2250</v>
      </c>
      <c r="F1637" s="928"/>
      <c r="G1637" s="928"/>
      <c r="H1637" s="928"/>
    </row>
    <row r="1638" spans="1:8" s="238" customFormat="1" ht="15" customHeight="1">
      <c r="A1638" s="1489">
        <v>78</v>
      </c>
      <c r="B1638" s="1491" t="s">
        <v>874</v>
      </c>
      <c r="C1638" s="927" t="s">
        <v>1592</v>
      </c>
      <c r="D1638" s="927" t="s">
        <v>2518</v>
      </c>
      <c r="E1638" s="928">
        <v>6000</v>
      </c>
      <c r="F1638" s="928">
        <v>1800</v>
      </c>
      <c r="G1638" s="928">
        <v>1500</v>
      </c>
      <c r="H1638" s="928">
        <v>1200</v>
      </c>
    </row>
    <row r="1639" spans="1:8" s="238" customFormat="1" ht="15" customHeight="1">
      <c r="A1639" s="1490"/>
      <c r="B1639" s="1491"/>
      <c r="C1639" s="927" t="s">
        <v>2518</v>
      </c>
      <c r="D1639" s="927" t="s">
        <v>2489</v>
      </c>
      <c r="E1639" s="928">
        <v>2250</v>
      </c>
      <c r="F1639" s="928">
        <v>750</v>
      </c>
      <c r="G1639" s="928">
        <v>600</v>
      </c>
      <c r="H1639" s="928">
        <v>500</v>
      </c>
    </row>
    <row r="1640" spans="1:8" s="238" customFormat="1" ht="15" customHeight="1">
      <c r="A1640" s="928">
        <v>79</v>
      </c>
      <c r="B1640" s="932" t="s">
        <v>818</v>
      </c>
      <c r="C1640" s="927" t="s">
        <v>880</v>
      </c>
      <c r="D1640" s="927" t="s">
        <v>860</v>
      </c>
      <c r="E1640" s="928">
        <v>5000</v>
      </c>
      <c r="F1640" s="928"/>
      <c r="G1640" s="928"/>
      <c r="H1640" s="928"/>
    </row>
    <row r="1641" spans="1:8" s="238" customFormat="1" ht="15" customHeight="1">
      <c r="A1641" s="928">
        <v>80</v>
      </c>
      <c r="B1641" s="932" t="s">
        <v>1388</v>
      </c>
      <c r="C1641" s="927" t="s">
        <v>1320</v>
      </c>
      <c r="D1641" s="927" t="s">
        <v>855</v>
      </c>
      <c r="E1641" s="928">
        <v>4000</v>
      </c>
      <c r="F1641" s="928"/>
      <c r="G1641" s="928"/>
      <c r="H1641" s="928"/>
    </row>
    <row r="1642" spans="1:8" s="238" customFormat="1" ht="15" customHeight="1">
      <c r="A1642" s="928">
        <v>81</v>
      </c>
      <c r="B1642" s="932" t="s">
        <v>1320</v>
      </c>
      <c r="C1642" s="927" t="s">
        <v>1592</v>
      </c>
      <c r="D1642" s="927" t="s">
        <v>880</v>
      </c>
      <c r="E1642" s="928">
        <v>5000</v>
      </c>
      <c r="F1642" s="928">
        <v>2000</v>
      </c>
      <c r="G1642" s="928"/>
      <c r="H1642" s="928"/>
    </row>
    <row r="1643" spans="1:8" s="238" customFormat="1" ht="15" customHeight="1">
      <c r="A1643" s="928">
        <v>82</v>
      </c>
      <c r="B1643" s="932" t="s">
        <v>1699</v>
      </c>
      <c r="C1643" s="927" t="s">
        <v>874</v>
      </c>
      <c r="D1643" s="927" t="s">
        <v>1610</v>
      </c>
      <c r="E1643" s="928">
        <v>3500</v>
      </c>
      <c r="F1643" s="928"/>
      <c r="G1643" s="928"/>
      <c r="H1643" s="928"/>
    </row>
    <row r="1644" spans="1:8" s="238" customFormat="1" ht="15" customHeight="1">
      <c r="A1644" s="928">
        <v>83</v>
      </c>
      <c r="B1644" s="932" t="s">
        <v>2157</v>
      </c>
      <c r="C1644" s="927" t="s">
        <v>874</v>
      </c>
      <c r="D1644" s="927" t="s">
        <v>1610</v>
      </c>
      <c r="E1644" s="928">
        <v>3500</v>
      </c>
      <c r="F1644" s="928"/>
      <c r="G1644" s="928"/>
      <c r="H1644" s="928"/>
    </row>
    <row r="1645" spans="1:8" s="238" customFormat="1" ht="15" customHeight="1">
      <c r="A1645" s="928">
        <v>84</v>
      </c>
      <c r="B1645" s="932" t="s">
        <v>4913</v>
      </c>
      <c r="C1645" s="927" t="s">
        <v>880</v>
      </c>
      <c r="D1645" s="927" t="s">
        <v>881</v>
      </c>
      <c r="E1645" s="928">
        <v>3500</v>
      </c>
      <c r="F1645" s="928">
        <v>1400</v>
      </c>
      <c r="G1645" s="928"/>
      <c r="H1645" s="928"/>
    </row>
    <row r="1646" spans="1:8" s="238" customFormat="1" ht="15" customHeight="1">
      <c r="A1646" s="928">
        <v>85</v>
      </c>
      <c r="B1646" s="932" t="s">
        <v>1656</v>
      </c>
      <c r="C1646" s="927" t="s">
        <v>1573</v>
      </c>
      <c r="D1646" s="927" t="s">
        <v>881</v>
      </c>
      <c r="E1646" s="928">
        <v>2000</v>
      </c>
      <c r="F1646" s="928">
        <v>700</v>
      </c>
      <c r="G1646" s="928">
        <v>600</v>
      </c>
      <c r="H1646" s="928"/>
    </row>
    <row r="1647" spans="1:8" s="238" customFormat="1" ht="15" customHeight="1">
      <c r="A1647" s="928">
        <v>86</v>
      </c>
      <c r="B1647" s="932" t="s">
        <v>4914</v>
      </c>
      <c r="C1647" s="927" t="s">
        <v>1592</v>
      </c>
      <c r="D1647" s="927" t="s">
        <v>4684</v>
      </c>
      <c r="E1647" s="928">
        <v>1500</v>
      </c>
      <c r="F1647" s="928">
        <v>1000</v>
      </c>
      <c r="G1647" s="928"/>
      <c r="H1647" s="928">
        <v>750</v>
      </c>
    </row>
    <row r="1648" spans="1:8" s="238" customFormat="1" ht="15" customHeight="1">
      <c r="A1648" s="1489">
        <v>87</v>
      </c>
      <c r="B1648" s="1491" t="s">
        <v>1617</v>
      </c>
      <c r="C1648" s="927" t="s">
        <v>1592</v>
      </c>
      <c r="D1648" s="927" t="s">
        <v>880</v>
      </c>
      <c r="E1648" s="928">
        <v>2000</v>
      </c>
      <c r="F1648" s="928">
        <v>1000</v>
      </c>
      <c r="G1648" s="928"/>
      <c r="H1648" s="928">
        <v>750</v>
      </c>
    </row>
    <row r="1649" spans="1:8" s="238" customFormat="1" ht="15" customHeight="1">
      <c r="A1649" s="1490"/>
      <c r="B1649" s="1491"/>
      <c r="C1649" s="927" t="s">
        <v>880</v>
      </c>
      <c r="D1649" s="927" t="s">
        <v>881</v>
      </c>
      <c r="E1649" s="928">
        <v>750</v>
      </c>
      <c r="F1649" s="928"/>
      <c r="G1649" s="928"/>
      <c r="H1649" s="928"/>
    </row>
    <row r="1650" spans="1:8" s="238" customFormat="1" ht="15" customHeight="1">
      <c r="A1650" s="1489">
        <v>88</v>
      </c>
      <c r="B1650" s="1491" t="s">
        <v>2518</v>
      </c>
      <c r="C1650" s="927" t="s">
        <v>874</v>
      </c>
      <c r="D1650" s="927" t="s">
        <v>8037</v>
      </c>
      <c r="E1650" s="928">
        <v>2000</v>
      </c>
      <c r="F1650" s="928">
        <v>600</v>
      </c>
      <c r="G1650" s="928">
        <v>500</v>
      </c>
      <c r="H1650" s="928"/>
    </row>
    <row r="1651" spans="1:8" s="238" customFormat="1" ht="15" customHeight="1">
      <c r="A1651" s="1490"/>
      <c r="B1651" s="1491"/>
      <c r="C1651" s="927" t="s">
        <v>4685</v>
      </c>
      <c r="D1651" s="927" t="s">
        <v>857</v>
      </c>
      <c r="E1651" s="928">
        <v>750</v>
      </c>
      <c r="F1651" s="928">
        <v>375</v>
      </c>
      <c r="G1651" s="928"/>
      <c r="H1651" s="928"/>
    </row>
    <row r="1652" spans="1:8" s="238" customFormat="1" ht="15" customHeight="1">
      <c r="A1652" s="1490"/>
      <c r="B1652" s="1491"/>
      <c r="C1652" s="927" t="s">
        <v>857</v>
      </c>
      <c r="D1652" s="927" t="s">
        <v>2489</v>
      </c>
      <c r="E1652" s="928">
        <v>1500</v>
      </c>
      <c r="F1652" s="928">
        <v>850</v>
      </c>
      <c r="G1652" s="928">
        <v>600</v>
      </c>
      <c r="H1652" s="928">
        <v>525</v>
      </c>
    </row>
    <row r="1653" spans="1:8" s="238" customFormat="1" ht="15" customHeight="1">
      <c r="A1653" s="1145">
        <v>89</v>
      </c>
      <c r="B1653" s="1147" t="s">
        <v>868</v>
      </c>
      <c r="C1653" s="927" t="s">
        <v>874</v>
      </c>
      <c r="D1653" s="927" t="s">
        <v>2518</v>
      </c>
      <c r="E1653" s="928">
        <v>1000</v>
      </c>
      <c r="F1653" s="928">
        <v>450</v>
      </c>
      <c r="G1653" s="928"/>
      <c r="H1653" s="928">
        <v>350</v>
      </c>
    </row>
    <row r="1654" spans="1:8" s="238" customFormat="1" ht="15" customHeight="1">
      <c r="A1654" s="1146"/>
      <c r="B1654" s="1148"/>
      <c r="C1654" s="927" t="s">
        <v>2518</v>
      </c>
      <c r="D1654" s="927" t="s">
        <v>857</v>
      </c>
      <c r="E1654" s="928">
        <v>1250</v>
      </c>
      <c r="F1654" s="928">
        <v>600</v>
      </c>
      <c r="G1654" s="928"/>
      <c r="H1654" s="928"/>
    </row>
    <row r="1655" spans="1:8" s="238" customFormat="1" ht="15" customHeight="1">
      <c r="A1655" s="1145">
        <v>90</v>
      </c>
      <c r="B1655" s="1147" t="s">
        <v>4915</v>
      </c>
      <c r="C1655" s="927" t="s">
        <v>4686</v>
      </c>
      <c r="D1655" s="927" t="s">
        <v>874</v>
      </c>
      <c r="E1655" s="928">
        <v>1250</v>
      </c>
      <c r="F1655" s="928">
        <v>575</v>
      </c>
      <c r="G1655" s="928">
        <v>500</v>
      </c>
      <c r="H1655" s="928">
        <v>425</v>
      </c>
    </row>
    <row r="1656" spans="1:8" s="238" customFormat="1" ht="15" customHeight="1">
      <c r="A1656" s="1165"/>
      <c r="B1656" s="1166"/>
      <c r="C1656" s="927" t="s">
        <v>874</v>
      </c>
      <c r="D1656" s="927" t="s">
        <v>857</v>
      </c>
      <c r="E1656" s="928">
        <v>1000</v>
      </c>
      <c r="F1656" s="928">
        <v>450</v>
      </c>
      <c r="G1656" s="928">
        <v>400</v>
      </c>
      <c r="H1656" s="928">
        <v>350</v>
      </c>
    </row>
    <row r="1657" spans="1:8" s="238" customFormat="1" ht="15" customHeight="1">
      <c r="A1657" s="1146"/>
      <c r="B1657" s="1148"/>
      <c r="C1657" s="927" t="s">
        <v>857</v>
      </c>
      <c r="D1657" s="927" t="s">
        <v>2518</v>
      </c>
      <c r="E1657" s="928">
        <v>750</v>
      </c>
      <c r="F1657" s="928">
        <v>425</v>
      </c>
      <c r="G1657" s="928">
        <v>350</v>
      </c>
      <c r="H1657" s="928"/>
    </row>
    <row r="1658" spans="1:8" s="238" customFormat="1" ht="15" customHeight="1">
      <c r="A1658" s="1489">
        <v>91</v>
      </c>
      <c r="B1658" s="1491" t="s">
        <v>2489</v>
      </c>
      <c r="C1658" s="927" t="s">
        <v>4687</v>
      </c>
      <c r="D1658" s="927" t="s">
        <v>4688</v>
      </c>
      <c r="E1658" s="928">
        <v>1000</v>
      </c>
      <c r="F1658" s="928">
        <v>500</v>
      </c>
      <c r="G1658" s="928">
        <v>450</v>
      </c>
      <c r="H1658" s="928"/>
    </row>
    <row r="1659" spans="1:8" s="238" customFormat="1" ht="15" customHeight="1">
      <c r="A1659" s="1490"/>
      <c r="B1659" s="1491"/>
      <c r="C1659" s="927" t="s">
        <v>4688</v>
      </c>
      <c r="D1659" s="927" t="s">
        <v>4689</v>
      </c>
      <c r="E1659" s="928">
        <v>1500</v>
      </c>
      <c r="F1659" s="928">
        <v>500</v>
      </c>
      <c r="G1659" s="928">
        <v>450</v>
      </c>
      <c r="H1659" s="928">
        <v>400</v>
      </c>
    </row>
    <row r="1660" spans="1:8" s="238" customFormat="1" ht="15" customHeight="1">
      <c r="A1660" s="1145">
        <v>92</v>
      </c>
      <c r="B1660" s="1147" t="s">
        <v>857</v>
      </c>
      <c r="C1660" s="927" t="s">
        <v>1592</v>
      </c>
      <c r="D1660" s="927" t="s">
        <v>880</v>
      </c>
      <c r="E1660" s="928">
        <v>2500</v>
      </c>
      <c r="F1660" s="928"/>
      <c r="G1660" s="928"/>
      <c r="H1660" s="928"/>
    </row>
    <row r="1661" spans="1:8" s="238" customFormat="1" ht="15" customHeight="1">
      <c r="A1661" s="1146"/>
      <c r="B1661" s="1148"/>
      <c r="C1661" s="927" t="s">
        <v>880</v>
      </c>
      <c r="D1661" s="927" t="s">
        <v>2489</v>
      </c>
      <c r="E1661" s="928">
        <v>1500</v>
      </c>
      <c r="F1661" s="928">
        <v>700</v>
      </c>
      <c r="G1661" s="928">
        <v>450</v>
      </c>
      <c r="H1661" s="928">
        <v>400</v>
      </c>
    </row>
    <row r="1662" spans="1:8" s="238" customFormat="1" ht="15" customHeight="1">
      <c r="A1662" s="928">
        <v>93</v>
      </c>
      <c r="B1662" s="932" t="s">
        <v>2165</v>
      </c>
      <c r="C1662" s="927" t="s">
        <v>857</v>
      </c>
      <c r="D1662" s="927" t="s">
        <v>2489</v>
      </c>
      <c r="E1662" s="928">
        <v>1000</v>
      </c>
      <c r="F1662" s="928">
        <v>500</v>
      </c>
      <c r="G1662" s="928">
        <v>450</v>
      </c>
      <c r="H1662" s="928">
        <v>375</v>
      </c>
    </row>
    <row r="1663" spans="1:8" s="238" customFormat="1" ht="15" customHeight="1">
      <c r="A1663" s="928">
        <v>94</v>
      </c>
      <c r="B1663" s="932" t="s">
        <v>1648</v>
      </c>
      <c r="C1663" s="927" t="s">
        <v>2489</v>
      </c>
      <c r="D1663" s="927" t="s">
        <v>881</v>
      </c>
      <c r="E1663" s="928">
        <v>500</v>
      </c>
      <c r="F1663" s="928">
        <v>425</v>
      </c>
      <c r="G1663" s="928">
        <v>400</v>
      </c>
      <c r="H1663" s="928">
        <v>375</v>
      </c>
    </row>
    <row r="1664" spans="1:8" s="238" customFormat="1" ht="15" customHeight="1">
      <c r="A1664" s="928">
        <v>95</v>
      </c>
      <c r="B1664" s="932" t="s">
        <v>2223</v>
      </c>
      <c r="C1664" s="927" t="s">
        <v>2489</v>
      </c>
      <c r="D1664" s="927" t="s">
        <v>4690</v>
      </c>
      <c r="E1664" s="928">
        <v>600</v>
      </c>
      <c r="F1664" s="928">
        <v>450</v>
      </c>
      <c r="G1664" s="928">
        <v>400</v>
      </c>
      <c r="H1664" s="928"/>
    </row>
    <row r="1665" spans="1:8" s="238" customFormat="1" ht="15" customHeight="1">
      <c r="A1665" s="1489">
        <v>96</v>
      </c>
      <c r="B1665" s="1491" t="s">
        <v>4690</v>
      </c>
      <c r="C1665" s="927" t="s">
        <v>2223</v>
      </c>
      <c r="D1665" s="927" t="s">
        <v>4691</v>
      </c>
      <c r="E1665" s="928">
        <v>550</v>
      </c>
      <c r="F1665" s="928">
        <v>470</v>
      </c>
      <c r="G1665" s="928"/>
      <c r="H1665" s="928"/>
    </row>
    <row r="1666" spans="1:8" s="238" customFormat="1" ht="15" customHeight="1">
      <c r="A1666" s="1490"/>
      <c r="B1666" s="1491"/>
      <c r="C1666" s="927" t="s">
        <v>2223</v>
      </c>
      <c r="D1666" s="927" t="s">
        <v>1375</v>
      </c>
      <c r="E1666" s="928">
        <v>500</v>
      </c>
      <c r="F1666" s="928">
        <v>450</v>
      </c>
      <c r="G1666" s="928">
        <v>425</v>
      </c>
      <c r="H1666" s="928">
        <v>400</v>
      </c>
    </row>
    <row r="1667" spans="1:8" s="238" customFormat="1" ht="15" customHeight="1">
      <c r="A1667" s="928">
        <v>97</v>
      </c>
      <c r="B1667" s="932" t="s">
        <v>1843</v>
      </c>
      <c r="C1667" s="927" t="s">
        <v>1648</v>
      </c>
      <c r="D1667" s="927" t="s">
        <v>4690</v>
      </c>
      <c r="E1667" s="928">
        <v>450</v>
      </c>
      <c r="F1667" s="928">
        <v>405</v>
      </c>
      <c r="G1667" s="928">
        <v>350</v>
      </c>
      <c r="H1667" s="928"/>
    </row>
    <row r="1668" spans="1:8" s="238" customFormat="1" ht="15" customHeight="1">
      <c r="A1668" s="1489">
        <v>98</v>
      </c>
      <c r="B1668" s="1491" t="s">
        <v>4641</v>
      </c>
      <c r="C1668" s="927" t="s">
        <v>1592</v>
      </c>
      <c r="D1668" s="927" t="s">
        <v>4692</v>
      </c>
      <c r="E1668" s="928">
        <v>1500</v>
      </c>
      <c r="F1668" s="928">
        <v>675</v>
      </c>
      <c r="G1668" s="928">
        <v>525</v>
      </c>
      <c r="H1668" s="928">
        <v>450</v>
      </c>
    </row>
    <row r="1669" spans="1:8" s="238" customFormat="1" ht="15" customHeight="1">
      <c r="A1669" s="1490"/>
      <c r="B1669" s="1491"/>
      <c r="C1669" s="927" t="s">
        <v>4692</v>
      </c>
      <c r="D1669" s="927" t="s">
        <v>4693</v>
      </c>
      <c r="E1669" s="928">
        <v>1000</v>
      </c>
      <c r="F1669" s="928">
        <v>650</v>
      </c>
      <c r="G1669" s="928">
        <v>600</v>
      </c>
      <c r="H1669" s="928">
        <v>550</v>
      </c>
    </row>
    <row r="1670" spans="1:8" s="238" customFormat="1" ht="15" customHeight="1">
      <c r="A1670" s="1490"/>
      <c r="B1670" s="1491"/>
      <c r="C1670" s="927" t="s">
        <v>4693</v>
      </c>
      <c r="D1670" s="927" t="s">
        <v>881</v>
      </c>
      <c r="E1670" s="928">
        <v>500</v>
      </c>
      <c r="F1670" s="928">
        <v>450</v>
      </c>
      <c r="G1670" s="928">
        <v>425</v>
      </c>
      <c r="H1670" s="928">
        <v>400</v>
      </c>
    </row>
    <row r="1671" spans="1:8" s="238" customFormat="1" ht="15" customHeight="1">
      <c r="A1671" s="928">
        <v>99</v>
      </c>
      <c r="B1671" s="932" t="s">
        <v>1375</v>
      </c>
      <c r="C1671" s="927" t="s">
        <v>4694</v>
      </c>
      <c r="D1671" s="927" t="s">
        <v>881</v>
      </c>
      <c r="E1671" s="928">
        <v>500</v>
      </c>
      <c r="F1671" s="928">
        <v>450</v>
      </c>
      <c r="G1671" s="928">
        <v>400</v>
      </c>
      <c r="H1671" s="928">
        <v>375</v>
      </c>
    </row>
    <row r="1672" spans="1:8" s="238" customFormat="1" ht="15" customHeight="1">
      <c r="A1672" s="928">
        <v>100</v>
      </c>
      <c r="B1672" s="932" t="s">
        <v>2027</v>
      </c>
      <c r="C1672" s="927" t="s">
        <v>1375</v>
      </c>
      <c r="D1672" s="927" t="s">
        <v>881</v>
      </c>
      <c r="E1672" s="928">
        <v>500</v>
      </c>
      <c r="F1672" s="928">
        <v>450</v>
      </c>
      <c r="G1672" s="928">
        <v>425</v>
      </c>
      <c r="H1672" s="928"/>
    </row>
    <row r="1673" spans="1:8" s="238" customFormat="1" ht="15" customHeight="1">
      <c r="A1673" s="928">
        <v>101</v>
      </c>
      <c r="B1673" s="932" t="s">
        <v>1380</v>
      </c>
      <c r="C1673" s="927" t="s">
        <v>1592</v>
      </c>
      <c r="D1673" s="927" t="s">
        <v>880</v>
      </c>
      <c r="E1673" s="928">
        <v>800</v>
      </c>
      <c r="F1673" s="928"/>
      <c r="G1673" s="928"/>
      <c r="H1673" s="928"/>
    </row>
    <row r="1674" spans="1:8" s="238" customFormat="1" ht="15" customHeight="1">
      <c r="A1674" s="928">
        <v>102</v>
      </c>
      <c r="B1674" s="932" t="s">
        <v>1694</v>
      </c>
      <c r="C1674" s="927" t="s">
        <v>1592</v>
      </c>
      <c r="D1674" s="927" t="s">
        <v>881</v>
      </c>
      <c r="E1674" s="928">
        <v>650</v>
      </c>
      <c r="F1674" s="928"/>
      <c r="G1674" s="928"/>
      <c r="H1674" s="928"/>
    </row>
    <row r="1675" spans="1:8" s="238" customFormat="1" ht="15" customHeight="1">
      <c r="A1675" s="928">
        <v>103</v>
      </c>
      <c r="B1675" s="932" t="s">
        <v>4683</v>
      </c>
      <c r="C1675" s="927" t="s">
        <v>1592</v>
      </c>
      <c r="D1675" s="927" t="s">
        <v>881</v>
      </c>
      <c r="E1675" s="928">
        <v>650</v>
      </c>
      <c r="F1675" s="928"/>
      <c r="G1675" s="928"/>
      <c r="H1675" s="928"/>
    </row>
    <row r="1676" spans="1:8" s="238" customFormat="1" ht="15" customHeight="1">
      <c r="A1676" s="928">
        <v>104</v>
      </c>
      <c r="B1676" s="932" t="s">
        <v>1362</v>
      </c>
      <c r="C1676" s="927" t="s">
        <v>1592</v>
      </c>
      <c r="D1676" s="927" t="s">
        <v>881</v>
      </c>
      <c r="E1676" s="928">
        <v>1000</v>
      </c>
      <c r="F1676" s="928">
        <v>700</v>
      </c>
      <c r="G1676" s="928">
        <v>600</v>
      </c>
      <c r="H1676" s="928"/>
    </row>
    <row r="1677" spans="1:8" s="238" customFormat="1" ht="15" customHeight="1">
      <c r="A1677" s="1489">
        <v>105</v>
      </c>
      <c r="B1677" s="1491" t="s">
        <v>1807</v>
      </c>
      <c r="C1677" s="927" t="s">
        <v>1592</v>
      </c>
      <c r="D1677" s="927" t="s">
        <v>1794</v>
      </c>
      <c r="E1677" s="928">
        <v>600</v>
      </c>
      <c r="F1677" s="928"/>
      <c r="G1677" s="928"/>
      <c r="H1677" s="928"/>
    </row>
    <row r="1678" spans="1:8" s="238" customFormat="1" ht="15" customHeight="1">
      <c r="A1678" s="1490"/>
      <c r="B1678" s="1491"/>
      <c r="C1678" s="927" t="s">
        <v>1794</v>
      </c>
      <c r="D1678" s="927" t="s">
        <v>881</v>
      </c>
      <c r="E1678" s="928">
        <v>400</v>
      </c>
      <c r="F1678" s="928">
        <v>360</v>
      </c>
      <c r="G1678" s="928">
        <v>340</v>
      </c>
      <c r="H1678" s="928"/>
    </row>
    <row r="1679" spans="1:8" s="238" customFormat="1" ht="15" customHeight="1">
      <c r="A1679" s="956">
        <v>106</v>
      </c>
      <c r="B1679" s="957" t="s">
        <v>2493</v>
      </c>
      <c r="C1679" s="927" t="s">
        <v>1592</v>
      </c>
      <c r="D1679" s="927" t="s">
        <v>881</v>
      </c>
      <c r="E1679" s="928">
        <v>600</v>
      </c>
      <c r="F1679" s="928">
        <v>450</v>
      </c>
      <c r="G1679" s="928">
        <v>420</v>
      </c>
      <c r="H1679" s="928"/>
    </row>
    <row r="1680" spans="1:8" s="238" customFormat="1" ht="15" customHeight="1">
      <c r="A1680" s="928">
        <v>107</v>
      </c>
      <c r="B1680" s="932" t="s">
        <v>1794</v>
      </c>
      <c r="C1680" s="927" t="s">
        <v>4695</v>
      </c>
      <c r="D1680" s="927" t="s">
        <v>881</v>
      </c>
      <c r="E1680" s="928">
        <v>450</v>
      </c>
      <c r="F1680" s="928"/>
      <c r="G1680" s="928"/>
      <c r="H1680" s="928"/>
    </row>
    <row r="1681" spans="1:8" s="238" customFormat="1" ht="15" customHeight="1">
      <c r="A1681" s="928">
        <v>108</v>
      </c>
      <c r="B1681" s="932" t="s">
        <v>4916</v>
      </c>
      <c r="C1681" s="927" t="s">
        <v>4696</v>
      </c>
      <c r="D1681" s="927" t="s">
        <v>1807</v>
      </c>
      <c r="E1681" s="928">
        <v>400</v>
      </c>
      <c r="F1681" s="928">
        <v>360</v>
      </c>
      <c r="G1681" s="928">
        <v>340</v>
      </c>
      <c r="H1681" s="928">
        <v>330</v>
      </c>
    </row>
    <row r="1682" spans="1:8" s="238" customFormat="1" ht="15" customHeight="1">
      <c r="A1682" s="1489">
        <v>109</v>
      </c>
      <c r="B1682" s="1491" t="s">
        <v>4917</v>
      </c>
      <c r="C1682" s="927" t="s">
        <v>1592</v>
      </c>
      <c r="D1682" s="927" t="s">
        <v>4697</v>
      </c>
      <c r="E1682" s="928">
        <v>600</v>
      </c>
      <c r="F1682" s="928">
        <v>450</v>
      </c>
      <c r="G1682" s="928"/>
      <c r="H1682" s="928"/>
    </row>
    <row r="1683" spans="1:8" s="238" customFormat="1" ht="15" customHeight="1">
      <c r="A1683" s="1490"/>
      <c r="B1683" s="1491"/>
      <c r="C1683" s="927" t="s">
        <v>4697</v>
      </c>
      <c r="D1683" s="927" t="s">
        <v>4698</v>
      </c>
      <c r="E1683" s="928">
        <v>450</v>
      </c>
      <c r="F1683" s="928">
        <v>385</v>
      </c>
      <c r="G1683" s="928">
        <v>340</v>
      </c>
      <c r="H1683" s="928"/>
    </row>
    <row r="1684" spans="1:8" s="238" customFormat="1" ht="15" customHeight="1">
      <c r="A1684" s="928">
        <v>110</v>
      </c>
      <c r="B1684" s="932" t="s">
        <v>4696</v>
      </c>
      <c r="C1684" s="927" t="s">
        <v>1592</v>
      </c>
      <c r="D1684" s="927" t="s">
        <v>881</v>
      </c>
      <c r="E1684" s="928">
        <v>600</v>
      </c>
      <c r="F1684" s="928">
        <v>450</v>
      </c>
      <c r="G1684" s="928">
        <v>420</v>
      </c>
      <c r="H1684" s="928"/>
    </row>
    <row r="1685" spans="1:8" s="238" customFormat="1" ht="15" customHeight="1">
      <c r="A1685" s="1489">
        <v>111</v>
      </c>
      <c r="B1685" s="1491" t="s">
        <v>4918</v>
      </c>
      <c r="C1685" s="927" t="s">
        <v>1592</v>
      </c>
      <c r="D1685" s="927" t="s">
        <v>4699</v>
      </c>
      <c r="E1685" s="928">
        <v>900</v>
      </c>
      <c r="F1685" s="928">
        <v>585</v>
      </c>
      <c r="G1685" s="928">
        <v>495</v>
      </c>
      <c r="H1685" s="928"/>
    </row>
    <row r="1686" spans="1:8" s="238" customFormat="1" ht="15" customHeight="1">
      <c r="A1686" s="1490"/>
      <c r="B1686" s="1491"/>
      <c r="C1686" s="927" t="s">
        <v>4700</v>
      </c>
      <c r="D1686" s="927" t="s">
        <v>881</v>
      </c>
      <c r="E1686" s="928">
        <v>600</v>
      </c>
      <c r="F1686" s="928"/>
      <c r="G1686" s="928"/>
      <c r="H1686" s="928"/>
    </row>
    <row r="1687" spans="1:8" s="238" customFormat="1" ht="15" customHeight="1">
      <c r="A1687" s="928">
        <v>112</v>
      </c>
      <c r="B1687" s="932" t="s">
        <v>1674</v>
      </c>
      <c r="C1687" s="927" t="s">
        <v>4701</v>
      </c>
      <c r="D1687" s="927" t="s">
        <v>2068</v>
      </c>
      <c r="E1687" s="928">
        <v>450</v>
      </c>
      <c r="F1687" s="928">
        <v>405</v>
      </c>
      <c r="G1687" s="928">
        <v>385</v>
      </c>
      <c r="H1687" s="928"/>
    </row>
    <row r="1688" spans="1:8" s="238" customFormat="1" ht="15" customHeight="1">
      <c r="A1688" s="928">
        <v>113</v>
      </c>
      <c r="B1688" s="932" t="s">
        <v>1330</v>
      </c>
      <c r="C1688" s="927" t="s">
        <v>1592</v>
      </c>
      <c r="D1688" s="927" t="s">
        <v>4702</v>
      </c>
      <c r="E1688" s="928">
        <v>600</v>
      </c>
      <c r="F1688" s="928"/>
      <c r="G1688" s="928"/>
      <c r="H1688" s="928"/>
    </row>
    <row r="1689" spans="1:8" s="238" customFormat="1" ht="15" customHeight="1">
      <c r="A1689" s="928">
        <v>114</v>
      </c>
      <c r="B1689" s="932" t="s">
        <v>2172</v>
      </c>
      <c r="C1689" s="927" t="s">
        <v>1592</v>
      </c>
      <c r="D1689" s="927" t="s">
        <v>1674</v>
      </c>
      <c r="E1689" s="928">
        <v>600</v>
      </c>
      <c r="F1689" s="928">
        <v>450</v>
      </c>
      <c r="G1689" s="928"/>
      <c r="H1689" s="928"/>
    </row>
    <row r="1690" spans="1:8" s="238" customFormat="1" ht="15" customHeight="1">
      <c r="A1690" s="928">
        <v>115</v>
      </c>
      <c r="B1690" s="932" t="s">
        <v>1657</v>
      </c>
      <c r="C1690" s="927" t="s">
        <v>1592</v>
      </c>
      <c r="D1690" s="927" t="s">
        <v>4703</v>
      </c>
      <c r="E1690" s="928">
        <v>500</v>
      </c>
      <c r="F1690" s="928">
        <v>425</v>
      </c>
      <c r="G1690" s="928"/>
      <c r="H1690" s="928"/>
    </row>
    <row r="1691" spans="1:8" s="238" customFormat="1" ht="15" customHeight="1">
      <c r="A1691" s="928">
        <v>116</v>
      </c>
      <c r="B1691" s="932" t="s">
        <v>1336</v>
      </c>
      <c r="C1691" s="927" t="s">
        <v>1592</v>
      </c>
      <c r="D1691" s="927" t="s">
        <v>1674</v>
      </c>
      <c r="E1691" s="928">
        <v>600</v>
      </c>
      <c r="F1691" s="928">
        <v>480</v>
      </c>
      <c r="G1691" s="928">
        <v>420</v>
      </c>
      <c r="H1691" s="928"/>
    </row>
    <row r="1692" spans="1:8" s="238" customFormat="1" ht="15" customHeight="1">
      <c r="A1692" s="928">
        <v>117</v>
      </c>
      <c r="B1692" s="932" t="s">
        <v>4919</v>
      </c>
      <c r="C1692" s="927" t="s">
        <v>1592</v>
      </c>
      <c r="D1692" s="927" t="s">
        <v>4704</v>
      </c>
      <c r="E1692" s="928">
        <v>500</v>
      </c>
      <c r="F1692" s="928">
        <v>425</v>
      </c>
      <c r="G1692" s="928">
        <v>400</v>
      </c>
      <c r="H1692" s="928"/>
    </row>
    <row r="1693" spans="1:8" s="238" customFormat="1" ht="15" customHeight="1">
      <c r="A1693" s="1489">
        <v>118</v>
      </c>
      <c r="B1693" s="1491" t="s">
        <v>4920</v>
      </c>
      <c r="C1693" s="927" t="s">
        <v>1592</v>
      </c>
      <c r="D1693" s="927" t="s">
        <v>4705</v>
      </c>
      <c r="E1693" s="928">
        <v>600</v>
      </c>
      <c r="F1693" s="928">
        <v>450</v>
      </c>
      <c r="G1693" s="928">
        <v>420</v>
      </c>
      <c r="H1693" s="928">
        <v>390</v>
      </c>
    </row>
    <row r="1694" spans="1:8" s="238" customFormat="1" ht="15" customHeight="1">
      <c r="A1694" s="1490"/>
      <c r="B1694" s="1491"/>
      <c r="C1694" s="927" t="s">
        <v>4705</v>
      </c>
      <c r="D1694" s="927" t="s">
        <v>2172</v>
      </c>
      <c r="E1694" s="928">
        <v>400</v>
      </c>
      <c r="F1694" s="928"/>
      <c r="G1694" s="928"/>
      <c r="H1694" s="928"/>
    </row>
    <row r="1695" spans="1:8" s="238" customFormat="1" ht="15" customHeight="1">
      <c r="A1695" s="1490"/>
      <c r="B1695" s="1491"/>
      <c r="C1695" s="927" t="s">
        <v>2172</v>
      </c>
      <c r="D1695" s="927" t="s">
        <v>4702</v>
      </c>
      <c r="E1695" s="928">
        <v>450</v>
      </c>
      <c r="F1695" s="928">
        <v>405</v>
      </c>
      <c r="G1695" s="928">
        <v>385</v>
      </c>
      <c r="H1695" s="928"/>
    </row>
    <row r="1696" spans="1:8" s="238" customFormat="1" ht="15" customHeight="1">
      <c r="A1696" s="928">
        <v>119</v>
      </c>
      <c r="B1696" s="932" t="s">
        <v>4921</v>
      </c>
      <c r="C1696" s="927" t="s">
        <v>1592</v>
      </c>
      <c r="D1696" s="927" t="s">
        <v>2068</v>
      </c>
      <c r="E1696" s="928">
        <v>650</v>
      </c>
      <c r="F1696" s="928">
        <v>490</v>
      </c>
      <c r="G1696" s="928"/>
      <c r="H1696" s="928"/>
    </row>
    <row r="1697" spans="1:8" s="238" customFormat="1" ht="15" customHeight="1">
      <c r="A1697" s="928">
        <v>120</v>
      </c>
      <c r="B1697" s="932" t="s">
        <v>1718</v>
      </c>
      <c r="C1697" s="927" t="s">
        <v>1592</v>
      </c>
      <c r="D1697" s="927" t="s">
        <v>4706</v>
      </c>
      <c r="E1697" s="928">
        <v>500</v>
      </c>
      <c r="F1697" s="928">
        <v>425</v>
      </c>
      <c r="G1697" s="928">
        <v>400</v>
      </c>
      <c r="H1697" s="928"/>
    </row>
    <row r="1698" spans="1:8" s="238" customFormat="1" ht="15" customHeight="1">
      <c r="A1698" s="928">
        <v>121</v>
      </c>
      <c r="B1698" s="932" t="s">
        <v>1582</v>
      </c>
      <c r="C1698" s="927" t="s">
        <v>1592</v>
      </c>
      <c r="D1698" s="927" t="s">
        <v>4707</v>
      </c>
      <c r="E1698" s="928">
        <v>500</v>
      </c>
      <c r="F1698" s="928">
        <v>425</v>
      </c>
      <c r="G1698" s="928">
        <v>400</v>
      </c>
      <c r="H1698" s="928"/>
    </row>
    <row r="1699" spans="1:8" s="238" customFormat="1" ht="15" customHeight="1">
      <c r="A1699" s="928">
        <v>122</v>
      </c>
      <c r="B1699" s="932" t="s">
        <v>1444</v>
      </c>
      <c r="C1699" s="927" t="s">
        <v>1592</v>
      </c>
      <c r="D1699" s="927" t="s">
        <v>881</v>
      </c>
      <c r="E1699" s="928">
        <v>600</v>
      </c>
      <c r="F1699" s="928">
        <v>510</v>
      </c>
      <c r="G1699" s="928">
        <v>420</v>
      </c>
      <c r="H1699" s="928"/>
    </row>
    <row r="1700" spans="1:8" s="238" customFormat="1" ht="15" customHeight="1">
      <c r="A1700" s="928">
        <v>123</v>
      </c>
      <c r="B1700" s="932" t="s">
        <v>1839</v>
      </c>
      <c r="C1700" s="927" t="s">
        <v>1592</v>
      </c>
      <c r="D1700" s="927" t="s">
        <v>4708</v>
      </c>
      <c r="E1700" s="928">
        <v>500</v>
      </c>
      <c r="F1700" s="928">
        <v>425</v>
      </c>
      <c r="G1700" s="928">
        <v>400</v>
      </c>
      <c r="H1700" s="928"/>
    </row>
    <row r="1701" spans="1:8" s="238" customFormat="1" ht="15" customHeight="1">
      <c r="A1701" s="928">
        <v>124</v>
      </c>
      <c r="B1701" s="932" t="s">
        <v>1748</v>
      </c>
      <c r="C1701" s="927" t="s">
        <v>1592</v>
      </c>
      <c r="D1701" s="927" t="s">
        <v>4709</v>
      </c>
      <c r="E1701" s="928">
        <v>750</v>
      </c>
      <c r="F1701" s="928">
        <v>490</v>
      </c>
      <c r="G1701" s="928"/>
      <c r="H1701" s="928"/>
    </row>
    <row r="1702" spans="1:8" s="238" customFormat="1" ht="15" customHeight="1">
      <c r="A1702" s="928">
        <v>125</v>
      </c>
      <c r="B1702" s="932" t="s">
        <v>4708</v>
      </c>
      <c r="C1702" s="927" t="s">
        <v>1748</v>
      </c>
      <c r="D1702" s="927" t="s">
        <v>4710</v>
      </c>
      <c r="E1702" s="928">
        <v>400</v>
      </c>
      <c r="F1702" s="928">
        <v>360</v>
      </c>
      <c r="G1702" s="928"/>
      <c r="H1702" s="928">
        <v>330</v>
      </c>
    </row>
    <row r="1703" spans="1:8" s="238" customFormat="1" ht="15" customHeight="1">
      <c r="A1703" s="928">
        <v>126</v>
      </c>
      <c r="B1703" s="932" t="s">
        <v>2068</v>
      </c>
      <c r="C1703" s="927" t="s">
        <v>4711</v>
      </c>
      <c r="D1703" s="927" t="s">
        <v>4712</v>
      </c>
      <c r="E1703" s="928">
        <v>400</v>
      </c>
      <c r="F1703" s="928">
        <v>360</v>
      </c>
      <c r="G1703" s="928">
        <v>340</v>
      </c>
      <c r="H1703" s="928"/>
    </row>
    <row r="1704" spans="1:8" s="238" customFormat="1" ht="15" customHeight="1">
      <c r="A1704" s="1489">
        <v>127</v>
      </c>
      <c r="B1704" s="1491" t="s">
        <v>1338</v>
      </c>
      <c r="C1704" s="927" t="s">
        <v>1592</v>
      </c>
      <c r="D1704" s="927" t="s">
        <v>2081</v>
      </c>
      <c r="E1704" s="928">
        <v>900</v>
      </c>
      <c r="F1704" s="928">
        <v>585</v>
      </c>
      <c r="G1704" s="928">
        <v>495</v>
      </c>
      <c r="H1704" s="928"/>
    </row>
    <row r="1705" spans="1:8" s="238" customFormat="1" ht="15" customHeight="1">
      <c r="A1705" s="1490"/>
      <c r="B1705" s="1491"/>
      <c r="C1705" s="927" t="s">
        <v>2081</v>
      </c>
      <c r="D1705" s="927" t="s">
        <v>4713</v>
      </c>
      <c r="E1705" s="928">
        <v>500</v>
      </c>
      <c r="F1705" s="928">
        <v>425</v>
      </c>
      <c r="G1705" s="928">
        <v>400</v>
      </c>
      <c r="H1705" s="928"/>
    </row>
    <row r="1706" spans="1:8" s="238" customFormat="1" ht="15" customHeight="1">
      <c r="A1706" s="1490"/>
      <c r="B1706" s="1491"/>
      <c r="C1706" s="927" t="s">
        <v>4713</v>
      </c>
      <c r="D1706" s="927" t="s">
        <v>4714</v>
      </c>
      <c r="E1706" s="928">
        <v>450</v>
      </c>
      <c r="F1706" s="928"/>
      <c r="G1706" s="928"/>
      <c r="H1706" s="928"/>
    </row>
    <row r="1707" spans="1:8" s="238" customFormat="1" ht="15" customHeight="1">
      <c r="A1707" s="928">
        <v>128</v>
      </c>
      <c r="B1707" s="932" t="s">
        <v>1655</v>
      </c>
      <c r="C1707" s="927" t="s">
        <v>4715</v>
      </c>
      <c r="D1707" s="927" t="s">
        <v>4716</v>
      </c>
      <c r="E1707" s="928">
        <v>450</v>
      </c>
      <c r="F1707" s="928">
        <v>405</v>
      </c>
      <c r="G1707" s="928"/>
      <c r="H1707" s="928"/>
    </row>
    <row r="1708" spans="1:8" s="238" customFormat="1" ht="15" customHeight="1">
      <c r="A1708" s="928">
        <v>129</v>
      </c>
      <c r="B1708" s="932" t="s">
        <v>4922</v>
      </c>
      <c r="C1708" s="927" t="s">
        <v>4717</v>
      </c>
      <c r="D1708" s="927" t="s">
        <v>4718</v>
      </c>
      <c r="E1708" s="928">
        <v>400</v>
      </c>
      <c r="F1708" s="928"/>
      <c r="G1708" s="928"/>
      <c r="H1708" s="928"/>
    </row>
    <row r="1709" spans="1:8" s="238" customFormat="1" ht="15" customHeight="1">
      <c r="A1709" s="928">
        <v>130</v>
      </c>
      <c r="B1709" s="932" t="s">
        <v>4923</v>
      </c>
      <c r="C1709" s="927" t="s">
        <v>1338</v>
      </c>
      <c r="D1709" s="927" t="s">
        <v>2149</v>
      </c>
      <c r="E1709" s="928">
        <v>500</v>
      </c>
      <c r="F1709" s="928"/>
      <c r="G1709" s="928"/>
      <c r="H1709" s="928"/>
    </row>
    <row r="1710" spans="1:8" s="238" customFormat="1" ht="15" customHeight="1">
      <c r="A1710" s="928">
        <v>131</v>
      </c>
      <c r="B1710" s="932" t="s">
        <v>4924</v>
      </c>
      <c r="C1710" s="927" t="s">
        <v>1715</v>
      </c>
      <c r="D1710" s="927" t="s">
        <v>881</v>
      </c>
      <c r="E1710" s="928">
        <v>400</v>
      </c>
      <c r="F1710" s="928"/>
      <c r="G1710" s="928"/>
      <c r="H1710" s="928"/>
    </row>
    <row r="1711" spans="1:8" s="238" customFormat="1" ht="15" customHeight="1">
      <c r="A1711" s="928">
        <v>132</v>
      </c>
      <c r="B1711" s="932" t="s">
        <v>4925</v>
      </c>
      <c r="C1711" s="927" t="s">
        <v>1338</v>
      </c>
      <c r="D1711" s="927" t="s">
        <v>881</v>
      </c>
      <c r="E1711" s="928">
        <v>400</v>
      </c>
      <c r="F1711" s="928"/>
      <c r="G1711" s="928"/>
      <c r="H1711" s="928"/>
    </row>
    <row r="1712" spans="1:8" s="238" customFormat="1" ht="15" customHeight="1">
      <c r="A1712" s="928">
        <v>133</v>
      </c>
      <c r="B1712" s="932" t="s">
        <v>4348</v>
      </c>
      <c r="C1712" s="927" t="s">
        <v>1338</v>
      </c>
      <c r="D1712" s="927" t="s">
        <v>881</v>
      </c>
      <c r="E1712" s="928">
        <v>400</v>
      </c>
      <c r="F1712" s="928"/>
      <c r="G1712" s="928"/>
      <c r="H1712" s="928"/>
    </row>
    <row r="1713" spans="1:8" s="238" customFormat="1" ht="15" customHeight="1">
      <c r="A1713" s="928">
        <v>134</v>
      </c>
      <c r="B1713" s="932" t="s">
        <v>4351</v>
      </c>
      <c r="C1713" s="927" t="s">
        <v>1338</v>
      </c>
      <c r="D1713" s="927" t="s">
        <v>4719</v>
      </c>
      <c r="E1713" s="928">
        <v>400</v>
      </c>
      <c r="F1713" s="928"/>
      <c r="G1713" s="928"/>
      <c r="H1713" s="928"/>
    </row>
    <row r="1714" spans="1:8" s="238" customFormat="1" ht="15" customHeight="1">
      <c r="A1714" s="928">
        <v>135</v>
      </c>
      <c r="B1714" s="932" t="s">
        <v>4926</v>
      </c>
      <c r="C1714" s="927" t="s">
        <v>1338</v>
      </c>
      <c r="D1714" s="927" t="s">
        <v>4719</v>
      </c>
      <c r="E1714" s="928">
        <v>400</v>
      </c>
      <c r="F1714" s="928">
        <v>360</v>
      </c>
      <c r="G1714" s="928">
        <v>340</v>
      </c>
      <c r="H1714" s="928"/>
    </row>
    <row r="1715" spans="1:8" s="238" customFormat="1" ht="15" customHeight="1">
      <c r="A1715" s="928">
        <v>136</v>
      </c>
      <c r="B1715" s="932" t="s">
        <v>1711</v>
      </c>
      <c r="C1715" s="927" t="s">
        <v>1338</v>
      </c>
      <c r="D1715" s="927" t="s">
        <v>4719</v>
      </c>
      <c r="E1715" s="928">
        <v>400</v>
      </c>
      <c r="F1715" s="928">
        <v>360</v>
      </c>
      <c r="G1715" s="928">
        <v>340</v>
      </c>
      <c r="H1715" s="928"/>
    </row>
    <row r="1716" spans="1:8" s="238" customFormat="1" ht="15" customHeight="1">
      <c r="A1716" s="928">
        <v>137</v>
      </c>
      <c r="B1716" s="932" t="s">
        <v>2194</v>
      </c>
      <c r="C1716" s="927" t="s">
        <v>1641</v>
      </c>
      <c r="D1716" s="927" t="s">
        <v>881</v>
      </c>
      <c r="E1716" s="928">
        <v>400</v>
      </c>
      <c r="F1716" s="928"/>
      <c r="G1716" s="928"/>
      <c r="H1716" s="928"/>
    </row>
    <row r="1717" spans="1:8" s="238" customFormat="1" ht="15" customHeight="1">
      <c r="A1717" s="928">
        <v>138</v>
      </c>
      <c r="B1717" s="932" t="s">
        <v>1641</v>
      </c>
      <c r="C1717" s="927" t="s">
        <v>4720</v>
      </c>
      <c r="D1717" s="927" t="s">
        <v>4721</v>
      </c>
      <c r="E1717" s="928">
        <v>400</v>
      </c>
      <c r="F1717" s="928"/>
      <c r="G1717" s="928"/>
      <c r="H1717" s="928"/>
    </row>
    <row r="1718" spans="1:8" s="238" customFormat="1" ht="15" customHeight="1">
      <c r="A1718" s="928">
        <v>139</v>
      </c>
      <c r="B1718" s="932" t="s">
        <v>1529</v>
      </c>
      <c r="C1718" s="927" t="s">
        <v>4722</v>
      </c>
      <c r="D1718" s="927" t="s">
        <v>4723</v>
      </c>
      <c r="E1718" s="928">
        <v>400</v>
      </c>
      <c r="F1718" s="928"/>
      <c r="G1718" s="928"/>
      <c r="H1718" s="928"/>
    </row>
    <row r="1719" spans="1:8" s="238" customFormat="1" ht="15" customHeight="1">
      <c r="A1719" s="928">
        <v>140</v>
      </c>
      <c r="B1719" s="932" t="s">
        <v>1349</v>
      </c>
      <c r="C1719" s="927" t="s">
        <v>4351</v>
      </c>
      <c r="D1719" s="927" t="s">
        <v>4724</v>
      </c>
      <c r="E1719" s="928">
        <v>400</v>
      </c>
      <c r="F1719" s="928"/>
      <c r="G1719" s="928"/>
      <c r="H1719" s="928"/>
    </row>
    <row r="1720" spans="1:8" s="238" customFormat="1" ht="15" customHeight="1">
      <c r="A1720" s="928">
        <v>141</v>
      </c>
      <c r="B1720" s="932" t="s">
        <v>1701</v>
      </c>
      <c r="C1720" s="927" t="s">
        <v>1592</v>
      </c>
      <c r="D1720" s="927" t="s">
        <v>881</v>
      </c>
      <c r="E1720" s="928">
        <v>500</v>
      </c>
      <c r="F1720" s="928">
        <v>450</v>
      </c>
      <c r="G1720" s="928">
        <v>400</v>
      </c>
      <c r="H1720" s="928"/>
    </row>
    <row r="1721" spans="1:8" s="238" customFormat="1" ht="15" customHeight="1">
      <c r="A1721" s="928">
        <v>142</v>
      </c>
      <c r="B1721" s="932" t="s">
        <v>1729</v>
      </c>
      <c r="C1721" s="927" t="s">
        <v>1592</v>
      </c>
      <c r="D1721" s="927" t="s">
        <v>2081</v>
      </c>
      <c r="E1721" s="928">
        <v>650</v>
      </c>
      <c r="F1721" s="928">
        <v>490</v>
      </c>
      <c r="G1721" s="928"/>
      <c r="H1721" s="928"/>
    </row>
    <row r="1722" spans="1:8" s="238" customFormat="1" ht="15" customHeight="1">
      <c r="A1722" s="1489">
        <v>143</v>
      </c>
      <c r="B1722" s="1491" t="s">
        <v>2149</v>
      </c>
      <c r="C1722" s="927" t="s">
        <v>1592</v>
      </c>
      <c r="D1722" s="927" t="s">
        <v>2500</v>
      </c>
      <c r="E1722" s="928">
        <v>650</v>
      </c>
      <c r="F1722" s="928">
        <v>490</v>
      </c>
      <c r="G1722" s="928">
        <v>455</v>
      </c>
      <c r="H1722" s="928">
        <v>425</v>
      </c>
    </row>
    <row r="1723" spans="1:8" s="238" customFormat="1" ht="15" customHeight="1">
      <c r="A1723" s="1490"/>
      <c r="B1723" s="1491"/>
      <c r="C1723" s="927" t="s">
        <v>2500</v>
      </c>
      <c r="D1723" s="927" t="s">
        <v>4725</v>
      </c>
      <c r="E1723" s="928">
        <v>450</v>
      </c>
      <c r="F1723" s="928">
        <v>400</v>
      </c>
      <c r="G1723" s="928">
        <v>375</v>
      </c>
      <c r="H1723" s="928">
        <v>350</v>
      </c>
    </row>
    <row r="1724" spans="1:8" s="238" customFormat="1" ht="15" customHeight="1">
      <c r="A1724" s="928">
        <v>144</v>
      </c>
      <c r="B1724" s="932" t="s">
        <v>4927</v>
      </c>
      <c r="C1724" s="927" t="s">
        <v>1592</v>
      </c>
      <c r="D1724" s="927" t="s">
        <v>2500</v>
      </c>
      <c r="E1724" s="928">
        <v>650</v>
      </c>
      <c r="F1724" s="928">
        <v>490</v>
      </c>
      <c r="G1724" s="928">
        <v>455</v>
      </c>
      <c r="H1724" s="928"/>
    </row>
    <row r="1725" spans="1:8" s="238" customFormat="1" ht="15" customHeight="1">
      <c r="A1725" s="928">
        <v>145</v>
      </c>
      <c r="B1725" s="932" t="s">
        <v>2478</v>
      </c>
      <c r="C1725" s="927" t="s">
        <v>1592</v>
      </c>
      <c r="D1725" s="927" t="s">
        <v>2485</v>
      </c>
      <c r="E1725" s="928">
        <v>650</v>
      </c>
      <c r="F1725" s="928">
        <v>490</v>
      </c>
      <c r="G1725" s="928">
        <v>455</v>
      </c>
      <c r="H1725" s="928"/>
    </row>
    <row r="1726" spans="1:8" s="238" customFormat="1" ht="15" customHeight="1">
      <c r="A1726" s="928">
        <v>146</v>
      </c>
      <c r="B1726" s="932" t="s">
        <v>1318</v>
      </c>
      <c r="C1726" s="927" t="s">
        <v>1592</v>
      </c>
      <c r="D1726" s="927" t="s">
        <v>2485</v>
      </c>
      <c r="E1726" s="928">
        <v>600</v>
      </c>
      <c r="F1726" s="928">
        <v>450</v>
      </c>
      <c r="G1726" s="928">
        <v>420</v>
      </c>
      <c r="H1726" s="928"/>
    </row>
    <row r="1727" spans="1:8" s="238" customFormat="1" ht="15" customHeight="1">
      <c r="A1727" s="928">
        <v>147</v>
      </c>
      <c r="B1727" s="932" t="s">
        <v>1719</v>
      </c>
      <c r="C1727" s="927" t="s">
        <v>1592</v>
      </c>
      <c r="D1727" s="927" t="s">
        <v>4726</v>
      </c>
      <c r="E1727" s="928">
        <v>500</v>
      </c>
      <c r="F1727" s="928">
        <v>425</v>
      </c>
      <c r="G1727" s="928">
        <v>400</v>
      </c>
      <c r="H1727" s="928"/>
    </row>
    <row r="1728" spans="1:8" s="238" customFormat="1" ht="15" customHeight="1">
      <c r="A1728" s="928">
        <v>148</v>
      </c>
      <c r="B1728" s="932" t="s">
        <v>2164</v>
      </c>
      <c r="C1728" s="927" t="s">
        <v>1592</v>
      </c>
      <c r="D1728" s="927" t="s">
        <v>4727</v>
      </c>
      <c r="E1728" s="928">
        <v>500</v>
      </c>
      <c r="F1728" s="928">
        <v>425</v>
      </c>
      <c r="G1728" s="928">
        <v>400</v>
      </c>
      <c r="H1728" s="928"/>
    </row>
    <row r="1729" spans="1:8" s="238" customFormat="1" ht="15" customHeight="1">
      <c r="A1729" s="1489">
        <v>149</v>
      </c>
      <c r="B1729" s="1491" t="s">
        <v>1715</v>
      </c>
      <c r="C1729" s="927" t="s">
        <v>1592</v>
      </c>
      <c r="D1729" s="927" t="s">
        <v>2485</v>
      </c>
      <c r="E1729" s="928">
        <v>650</v>
      </c>
      <c r="F1729" s="928">
        <v>490</v>
      </c>
      <c r="G1729" s="928">
        <v>455</v>
      </c>
      <c r="H1729" s="928"/>
    </row>
    <row r="1730" spans="1:8" s="238" customFormat="1" ht="15" customHeight="1">
      <c r="A1730" s="1490"/>
      <c r="B1730" s="1491"/>
      <c r="C1730" s="927" t="s">
        <v>2485</v>
      </c>
      <c r="D1730" s="927" t="s">
        <v>4728</v>
      </c>
      <c r="E1730" s="928">
        <v>450</v>
      </c>
      <c r="F1730" s="928">
        <v>405</v>
      </c>
      <c r="G1730" s="928">
        <v>385</v>
      </c>
      <c r="H1730" s="928"/>
    </row>
    <row r="1731" spans="1:8" s="238" customFormat="1" ht="15" customHeight="1">
      <c r="A1731" s="1490"/>
      <c r="B1731" s="1491"/>
      <c r="C1731" s="927" t="s">
        <v>4728</v>
      </c>
      <c r="D1731" s="927" t="s">
        <v>881</v>
      </c>
      <c r="E1731" s="928">
        <v>400</v>
      </c>
      <c r="F1731" s="928"/>
      <c r="G1731" s="928"/>
      <c r="H1731" s="928"/>
    </row>
    <row r="1732" spans="1:8" s="238" customFormat="1" ht="15" customHeight="1">
      <c r="A1732" s="928">
        <v>150</v>
      </c>
      <c r="B1732" s="932" t="s">
        <v>2485</v>
      </c>
      <c r="C1732" s="927" t="s">
        <v>4729</v>
      </c>
      <c r="D1732" s="927" t="s">
        <v>4730</v>
      </c>
      <c r="E1732" s="928">
        <v>450</v>
      </c>
      <c r="F1732" s="928">
        <v>405</v>
      </c>
      <c r="G1732" s="928">
        <v>385</v>
      </c>
      <c r="H1732" s="928">
        <v>360</v>
      </c>
    </row>
    <row r="1733" spans="1:8" s="238" customFormat="1" ht="15" customHeight="1">
      <c r="A1733" s="928">
        <v>151</v>
      </c>
      <c r="B1733" s="932" t="s">
        <v>4928</v>
      </c>
      <c r="C1733" s="927" t="s">
        <v>1715</v>
      </c>
      <c r="D1733" s="927" t="s">
        <v>2149</v>
      </c>
      <c r="E1733" s="928">
        <v>450</v>
      </c>
      <c r="F1733" s="928"/>
      <c r="G1733" s="928"/>
      <c r="H1733" s="928"/>
    </row>
    <row r="1734" spans="1:8" s="238" customFormat="1" ht="15" customHeight="1">
      <c r="A1734" s="928">
        <v>152</v>
      </c>
      <c r="B1734" s="932" t="s">
        <v>1992</v>
      </c>
      <c r="C1734" s="927" t="s">
        <v>2485</v>
      </c>
      <c r="D1734" s="927" t="s">
        <v>881</v>
      </c>
      <c r="E1734" s="928">
        <v>450</v>
      </c>
      <c r="F1734" s="928">
        <v>405</v>
      </c>
      <c r="G1734" s="928">
        <v>385</v>
      </c>
      <c r="H1734" s="928">
        <v>360</v>
      </c>
    </row>
    <row r="1735" spans="1:8" s="238" customFormat="1" ht="15" customHeight="1">
      <c r="A1735" s="928">
        <v>153</v>
      </c>
      <c r="B1735" s="932" t="s">
        <v>2509</v>
      </c>
      <c r="C1735" s="927" t="s">
        <v>1592</v>
      </c>
      <c r="D1735" s="927" t="s">
        <v>1646</v>
      </c>
      <c r="E1735" s="928">
        <v>500</v>
      </c>
      <c r="F1735" s="928">
        <v>450</v>
      </c>
      <c r="G1735" s="928">
        <v>400</v>
      </c>
      <c r="H1735" s="928"/>
    </row>
    <row r="1736" spans="1:8" s="238" customFormat="1" ht="15" customHeight="1">
      <c r="A1736" s="928">
        <v>154</v>
      </c>
      <c r="B1736" s="932" t="s">
        <v>4929</v>
      </c>
      <c r="C1736" s="927" t="s">
        <v>1592</v>
      </c>
      <c r="D1736" s="927" t="s">
        <v>881</v>
      </c>
      <c r="E1736" s="928">
        <v>450</v>
      </c>
      <c r="F1736" s="928">
        <v>405</v>
      </c>
      <c r="G1736" s="928">
        <v>385</v>
      </c>
      <c r="H1736" s="928"/>
    </row>
    <row r="1737" spans="1:8" s="238" customFormat="1" ht="15" customHeight="1">
      <c r="A1737" s="956">
        <v>155</v>
      </c>
      <c r="B1737" s="932" t="s">
        <v>1646</v>
      </c>
      <c r="C1737" s="927" t="s">
        <v>1592</v>
      </c>
      <c r="D1737" s="927" t="s">
        <v>2485</v>
      </c>
      <c r="E1737" s="928">
        <v>600</v>
      </c>
      <c r="F1737" s="928">
        <v>450</v>
      </c>
      <c r="G1737" s="928">
        <v>420</v>
      </c>
      <c r="H1737" s="928"/>
    </row>
    <row r="1738" spans="1:8" s="238" customFormat="1" ht="15" customHeight="1">
      <c r="A1738" s="1489">
        <v>156</v>
      </c>
      <c r="B1738" s="1491" t="s">
        <v>1373</v>
      </c>
      <c r="C1738" s="927" t="s">
        <v>1592</v>
      </c>
      <c r="D1738" s="927" t="s">
        <v>4731</v>
      </c>
      <c r="E1738" s="928">
        <v>600</v>
      </c>
      <c r="F1738" s="928"/>
      <c r="G1738" s="928"/>
      <c r="H1738" s="928"/>
    </row>
    <row r="1739" spans="1:8" s="238" customFormat="1" ht="15" customHeight="1">
      <c r="A1739" s="1490"/>
      <c r="B1739" s="1491"/>
      <c r="C1739" s="927" t="s">
        <v>4731</v>
      </c>
      <c r="D1739" s="927" t="s">
        <v>881</v>
      </c>
      <c r="E1739" s="928">
        <v>450</v>
      </c>
      <c r="F1739" s="928">
        <v>405</v>
      </c>
      <c r="G1739" s="928"/>
      <c r="H1739" s="928"/>
    </row>
    <row r="1740" spans="1:8" s="238" customFormat="1" ht="15" customHeight="1">
      <c r="A1740" s="1489">
        <v>157</v>
      </c>
      <c r="B1740" s="1491" t="s">
        <v>1791</v>
      </c>
      <c r="C1740" s="927" t="s">
        <v>1592</v>
      </c>
      <c r="D1740" s="927" t="s">
        <v>1973</v>
      </c>
      <c r="E1740" s="928">
        <v>600</v>
      </c>
      <c r="F1740" s="928">
        <v>450</v>
      </c>
      <c r="G1740" s="928">
        <v>420</v>
      </c>
      <c r="H1740" s="928"/>
    </row>
    <row r="1741" spans="1:8" s="238" customFormat="1" ht="15" customHeight="1">
      <c r="A1741" s="1490"/>
      <c r="B1741" s="1491"/>
      <c r="C1741" s="927" t="s">
        <v>1973</v>
      </c>
      <c r="D1741" s="927" t="s">
        <v>881</v>
      </c>
      <c r="E1741" s="928">
        <v>450</v>
      </c>
      <c r="F1741" s="928">
        <v>405</v>
      </c>
      <c r="G1741" s="928"/>
      <c r="H1741" s="928"/>
    </row>
    <row r="1742" spans="1:8" s="238" customFormat="1" ht="15" customHeight="1">
      <c r="A1742" s="928">
        <v>158</v>
      </c>
      <c r="B1742" s="932" t="s">
        <v>1724</v>
      </c>
      <c r="C1742" s="927" t="s">
        <v>1802</v>
      </c>
      <c r="D1742" s="927" t="s">
        <v>1646</v>
      </c>
      <c r="E1742" s="928">
        <v>450</v>
      </c>
      <c r="F1742" s="928">
        <v>405</v>
      </c>
      <c r="G1742" s="928"/>
      <c r="H1742" s="928"/>
    </row>
    <row r="1743" spans="1:8" s="238" customFormat="1" ht="15" customHeight="1">
      <c r="A1743" s="928">
        <v>159</v>
      </c>
      <c r="B1743" s="932" t="s">
        <v>4930</v>
      </c>
      <c r="C1743" s="927" t="s">
        <v>1802</v>
      </c>
      <c r="D1743" s="927" t="s">
        <v>1373</v>
      </c>
      <c r="E1743" s="928">
        <v>400</v>
      </c>
      <c r="F1743" s="928">
        <v>360</v>
      </c>
      <c r="G1743" s="928"/>
      <c r="H1743" s="928"/>
    </row>
    <row r="1744" spans="1:8" s="238" customFormat="1" ht="15" customHeight="1">
      <c r="A1744" s="928">
        <v>160</v>
      </c>
      <c r="B1744" s="932" t="s">
        <v>1973</v>
      </c>
      <c r="C1744" s="927" t="s">
        <v>1690</v>
      </c>
      <c r="D1744" s="927" t="s">
        <v>1373</v>
      </c>
      <c r="E1744" s="928">
        <v>400</v>
      </c>
      <c r="F1744" s="928">
        <v>360</v>
      </c>
      <c r="G1744" s="928"/>
      <c r="H1744" s="928"/>
    </row>
    <row r="1745" spans="1:8" s="238" customFormat="1" ht="15" customHeight="1">
      <c r="A1745" s="1489">
        <v>161</v>
      </c>
      <c r="B1745" s="1491" t="s">
        <v>1802</v>
      </c>
      <c r="C1745" s="927" t="s">
        <v>1592</v>
      </c>
      <c r="D1745" s="927" t="s">
        <v>4732</v>
      </c>
      <c r="E1745" s="928">
        <v>600</v>
      </c>
      <c r="F1745" s="928"/>
      <c r="G1745" s="928"/>
      <c r="H1745" s="928"/>
    </row>
    <row r="1746" spans="1:8" s="238" customFormat="1" ht="15" customHeight="1">
      <c r="A1746" s="1490"/>
      <c r="B1746" s="1491"/>
      <c r="C1746" s="927" t="s">
        <v>4732</v>
      </c>
      <c r="D1746" s="927" t="s">
        <v>1791</v>
      </c>
      <c r="E1746" s="928">
        <v>400</v>
      </c>
      <c r="F1746" s="928">
        <v>360</v>
      </c>
      <c r="G1746" s="928">
        <v>340</v>
      </c>
      <c r="H1746" s="928"/>
    </row>
    <row r="1747" spans="1:8" s="238" customFormat="1" ht="15" customHeight="1">
      <c r="A1747" s="928">
        <v>162</v>
      </c>
      <c r="B1747" s="932" t="s">
        <v>1690</v>
      </c>
      <c r="C1747" s="927" t="s">
        <v>4733</v>
      </c>
      <c r="D1747" s="927" t="s">
        <v>881</v>
      </c>
      <c r="E1747" s="928">
        <v>400</v>
      </c>
      <c r="F1747" s="928">
        <v>360</v>
      </c>
      <c r="G1747" s="928"/>
      <c r="H1747" s="928"/>
    </row>
    <row r="1748" spans="1:8" s="238" customFormat="1" ht="15" customHeight="1">
      <c r="A1748" s="1489">
        <v>163</v>
      </c>
      <c r="B1748" s="1491" t="s">
        <v>2232</v>
      </c>
      <c r="C1748" s="927" t="s">
        <v>1592</v>
      </c>
      <c r="D1748" s="927" t="s">
        <v>4734</v>
      </c>
      <c r="E1748" s="928">
        <v>600</v>
      </c>
      <c r="F1748" s="928">
        <v>450</v>
      </c>
      <c r="G1748" s="928">
        <v>420</v>
      </c>
      <c r="H1748" s="928"/>
    </row>
    <row r="1749" spans="1:8" s="238" customFormat="1" ht="15" customHeight="1">
      <c r="A1749" s="1490"/>
      <c r="B1749" s="1491"/>
      <c r="C1749" s="927" t="s">
        <v>4734</v>
      </c>
      <c r="D1749" s="927" t="s">
        <v>881</v>
      </c>
      <c r="E1749" s="928">
        <v>400</v>
      </c>
      <c r="F1749" s="928">
        <v>360</v>
      </c>
      <c r="G1749" s="928"/>
      <c r="H1749" s="928"/>
    </row>
    <row r="1750" spans="1:8" s="238" customFormat="1" ht="15" customHeight="1">
      <c r="A1750" s="928">
        <v>164</v>
      </c>
      <c r="B1750" s="932" t="s">
        <v>4931</v>
      </c>
      <c r="C1750" s="927" t="s">
        <v>1592</v>
      </c>
      <c r="D1750" s="927" t="s">
        <v>1797</v>
      </c>
      <c r="E1750" s="928">
        <v>600</v>
      </c>
      <c r="F1750" s="928">
        <v>510</v>
      </c>
      <c r="G1750" s="928">
        <v>420</v>
      </c>
      <c r="H1750" s="928"/>
    </row>
    <row r="1751" spans="1:8" s="238" customFormat="1" ht="15" customHeight="1">
      <c r="A1751" s="928">
        <v>165</v>
      </c>
      <c r="B1751" s="932" t="s">
        <v>2510</v>
      </c>
      <c r="C1751" s="927" t="s">
        <v>1592</v>
      </c>
      <c r="D1751" s="927" t="s">
        <v>4735</v>
      </c>
      <c r="E1751" s="928">
        <v>600</v>
      </c>
      <c r="F1751" s="928">
        <v>510</v>
      </c>
      <c r="G1751" s="928">
        <v>420</v>
      </c>
      <c r="H1751" s="928"/>
    </row>
    <row r="1752" spans="1:8" s="238" customFormat="1" ht="15" customHeight="1">
      <c r="A1752" s="928">
        <v>166</v>
      </c>
      <c r="B1752" s="932" t="s">
        <v>2511</v>
      </c>
      <c r="C1752" s="927" t="s">
        <v>1592</v>
      </c>
      <c r="D1752" s="927" t="s">
        <v>1797</v>
      </c>
      <c r="E1752" s="928">
        <v>600</v>
      </c>
      <c r="F1752" s="928">
        <v>510</v>
      </c>
      <c r="G1752" s="928">
        <v>420</v>
      </c>
      <c r="H1752" s="928"/>
    </row>
    <row r="1753" spans="1:8" s="238" customFormat="1" ht="15" customHeight="1">
      <c r="A1753" s="928">
        <v>167</v>
      </c>
      <c r="B1753" s="932" t="s">
        <v>1797</v>
      </c>
      <c r="C1753" s="927" t="s">
        <v>2232</v>
      </c>
      <c r="D1753" s="927" t="s">
        <v>881</v>
      </c>
      <c r="E1753" s="928">
        <v>450</v>
      </c>
      <c r="F1753" s="928">
        <v>385</v>
      </c>
      <c r="G1753" s="928"/>
      <c r="H1753" s="928">
        <v>360</v>
      </c>
    </row>
    <row r="1754" spans="1:8" s="238" customFormat="1" ht="15" customHeight="1">
      <c r="A1754" s="928">
        <v>168</v>
      </c>
      <c r="B1754" s="932" t="s">
        <v>1770</v>
      </c>
      <c r="C1754" s="927" t="s">
        <v>1592</v>
      </c>
      <c r="D1754" s="927" t="s">
        <v>881</v>
      </c>
      <c r="E1754" s="928">
        <v>750</v>
      </c>
      <c r="F1754" s="928">
        <v>565</v>
      </c>
      <c r="G1754" s="928">
        <v>490</v>
      </c>
      <c r="H1754" s="928"/>
    </row>
    <row r="1755" spans="1:8" s="238" customFormat="1" ht="15" customHeight="1">
      <c r="A1755" s="928">
        <v>169</v>
      </c>
      <c r="B1755" s="932" t="s">
        <v>1795</v>
      </c>
      <c r="C1755" s="927" t="s">
        <v>1592</v>
      </c>
      <c r="D1755" s="927" t="s">
        <v>881</v>
      </c>
      <c r="E1755" s="928">
        <v>750</v>
      </c>
      <c r="F1755" s="928">
        <v>565</v>
      </c>
      <c r="G1755" s="928">
        <v>490</v>
      </c>
      <c r="H1755" s="928">
        <v>415</v>
      </c>
    </row>
    <row r="1756" spans="1:8" s="238" customFormat="1" ht="15" customHeight="1">
      <c r="A1756" s="928">
        <v>170</v>
      </c>
      <c r="B1756" s="932" t="s">
        <v>1702</v>
      </c>
      <c r="C1756" s="927" t="s">
        <v>1592</v>
      </c>
      <c r="D1756" s="927" t="s">
        <v>881</v>
      </c>
      <c r="E1756" s="928">
        <v>750</v>
      </c>
      <c r="F1756" s="928">
        <v>425</v>
      </c>
      <c r="G1756" s="928"/>
      <c r="H1756" s="928"/>
    </row>
    <row r="1757" spans="1:8" s="238" customFormat="1" ht="15" customHeight="1">
      <c r="A1757" s="928">
        <v>171</v>
      </c>
      <c r="B1757" s="932" t="s">
        <v>2000</v>
      </c>
      <c r="C1757" s="927" t="s">
        <v>1592</v>
      </c>
      <c r="D1757" s="927" t="s">
        <v>881</v>
      </c>
      <c r="E1757" s="928">
        <v>500</v>
      </c>
      <c r="F1757" s="928">
        <v>400</v>
      </c>
      <c r="G1757" s="928">
        <v>375</v>
      </c>
      <c r="H1757" s="928"/>
    </row>
    <row r="1758" spans="1:8" s="238" customFormat="1" ht="15" customHeight="1">
      <c r="A1758" s="928">
        <v>172</v>
      </c>
      <c r="B1758" s="932" t="s">
        <v>1717</v>
      </c>
      <c r="C1758" s="927" t="s">
        <v>1592</v>
      </c>
      <c r="D1758" s="927" t="s">
        <v>881</v>
      </c>
      <c r="E1758" s="928">
        <v>600</v>
      </c>
      <c r="F1758" s="928">
        <v>450</v>
      </c>
      <c r="G1758" s="928">
        <v>420</v>
      </c>
      <c r="H1758" s="928"/>
    </row>
    <row r="1759" spans="1:8" s="238" customFormat="1" ht="15" customHeight="1">
      <c r="A1759" s="928">
        <v>173</v>
      </c>
      <c r="B1759" s="932" t="s">
        <v>1720</v>
      </c>
      <c r="C1759" s="927" t="s">
        <v>1592</v>
      </c>
      <c r="D1759" s="927" t="s">
        <v>881</v>
      </c>
      <c r="E1759" s="928">
        <v>600</v>
      </c>
      <c r="F1759" s="928">
        <v>450</v>
      </c>
      <c r="G1759" s="928">
        <v>420</v>
      </c>
      <c r="H1759" s="928"/>
    </row>
    <row r="1760" spans="1:8" s="238" customFormat="1" ht="15" customHeight="1">
      <c r="A1760" s="928">
        <v>174</v>
      </c>
      <c r="B1760" s="932" t="s">
        <v>1663</v>
      </c>
      <c r="C1760" s="927" t="s">
        <v>1592</v>
      </c>
      <c r="D1760" s="927" t="s">
        <v>881</v>
      </c>
      <c r="E1760" s="928">
        <v>1000</v>
      </c>
      <c r="F1760" s="928"/>
      <c r="G1760" s="928"/>
      <c r="H1760" s="928"/>
    </row>
    <row r="1761" spans="1:8" s="238" customFormat="1" ht="15" customHeight="1">
      <c r="A1761" s="1489">
        <v>175</v>
      </c>
      <c r="B1761" s="1491" t="s">
        <v>1605</v>
      </c>
      <c r="C1761" s="927" t="s">
        <v>1592</v>
      </c>
      <c r="D1761" s="927" t="s">
        <v>4736</v>
      </c>
      <c r="E1761" s="928">
        <v>1000</v>
      </c>
      <c r="F1761" s="928">
        <v>700</v>
      </c>
      <c r="G1761" s="928">
        <v>650</v>
      </c>
      <c r="H1761" s="928"/>
    </row>
    <row r="1762" spans="1:8" s="238" customFormat="1" ht="15" customHeight="1">
      <c r="A1762" s="1490"/>
      <c r="B1762" s="1491"/>
      <c r="C1762" s="927" t="s">
        <v>4736</v>
      </c>
      <c r="D1762" s="927" t="s">
        <v>881</v>
      </c>
      <c r="E1762" s="928">
        <v>450</v>
      </c>
      <c r="F1762" s="928"/>
      <c r="G1762" s="928"/>
      <c r="H1762" s="928"/>
    </row>
    <row r="1763" spans="1:8" s="238" customFormat="1" ht="15" customHeight="1">
      <c r="A1763" s="928">
        <v>176</v>
      </c>
      <c r="B1763" s="932" t="s">
        <v>1818</v>
      </c>
      <c r="C1763" s="927" t="s">
        <v>1592</v>
      </c>
      <c r="D1763" s="927" t="s">
        <v>1728</v>
      </c>
      <c r="E1763" s="928">
        <v>1500</v>
      </c>
      <c r="F1763" s="928"/>
      <c r="G1763" s="928"/>
      <c r="H1763" s="928"/>
    </row>
    <row r="1764" spans="1:8" s="238" customFormat="1" ht="15" customHeight="1">
      <c r="A1764" s="928">
        <v>177</v>
      </c>
      <c r="B1764" s="932" t="s">
        <v>1333</v>
      </c>
      <c r="C1764" s="927" t="s">
        <v>1592</v>
      </c>
      <c r="D1764" s="927" t="s">
        <v>1511</v>
      </c>
      <c r="E1764" s="928">
        <v>1000</v>
      </c>
      <c r="F1764" s="928">
        <v>550</v>
      </c>
      <c r="G1764" s="928">
        <v>450</v>
      </c>
      <c r="H1764" s="928">
        <v>400</v>
      </c>
    </row>
    <row r="1765" spans="1:8" s="238" customFormat="1" ht="15" customHeight="1">
      <c r="A1765" s="1489">
        <v>178</v>
      </c>
      <c r="B1765" s="1491" t="s">
        <v>1722</v>
      </c>
      <c r="C1765" s="927" t="s">
        <v>1592</v>
      </c>
      <c r="D1765" s="927" t="s">
        <v>1351</v>
      </c>
      <c r="E1765" s="928">
        <v>2000</v>
      </c>
      <c r="F1765" s="928">
        <v>1100</v>
      </c>
      <c r="G1765" s="928">
        <v>500</v>
      </c>
      <c r="H1765" s="928"/>
    </row>
    <row r="1766" spans="1:8" s="238" customFormat="1" ht="15" customHeight="1">
      <c r="A1766" s="1490"/>
      <c r="B1766" s="1491"/>
      <c r="C1766" s="927" t="s">
        <v>1351</v>
      </c>
      <c r="D1766" s="927" t="s">
        <v>1660</v>
      </c>
      <c r="E1766" s="928">
        <v>750</v>
      </c>
      <c r="F1766" s="928">
        <v>525</v>
      </c>
      <c r="G1766" s="928">
        <v>490</v>
      </c>
      <c r="H1766" s="928"/>
    </row>
    <row r="1767" spans="1:8" s="238" customFormat="1" ht="15" customHeight="1">
      <c r="A1767" s="928">
        <v>179</v>
      </c>
      <c r="B1767" s="932" t="s">
        <v>1728</v>
      </c>
      <c r="C1767" s="927" t="s">
        <v>1592</v>
      </c>
      <c r="D1767" s="927" t="s">
        <v>1818</v>
      </c>
      <c r="E1767" s="928">
        <v>1000</v>
      </c>
      <c r="F1767" s="928">
        <v>550</v>
      </c>
      <c r="G1767" s="928">
        <v>400</v>
      </c>
      <c r="H1767" s="928">
        <v>350</v>
      </c>
    </row>
    <row r="1768" spans="1:8" s="238" customFormat="1" ht="15" customHeight="1">
      <c r="A1768" s="1489">
        <v>180</v>
      </c>
      <c r="B1768" s="1491" t="s">
        <v>1645</v>
      </c>
      <c r="C1768" s="927" t="s">
        <v>1571</v>
      </c>
      <c r="D1768" s="927" t="s">
        <v>1722</v>
      </c>
      <c r="E1768" s="928">
        <v>1500</v>
      </c>
      <c r="F1768" s="928">
        <v>825</v>
      </c>
      <c r="G1768" s="928">
        <v>525</v>
      </c>
      <c r="H1768" s="928">
        <v>450</v>
      </c>
    </row>
    <row r="1769" spans="1:8" s="238" customFormat="1" ht="15" customHeight="1">
      <c r="A1769" s="1490"/>
      <c r="B1769" s="1491"/>
      <c r="C1769" s="927" t="s">
        <v>1722</v>
      </c>
      <c r="D1769" s="927" t="s">
        <v>881</v>
      </c>
      <c r="E1769" s="928">
        <v>750</v>
      </c>
      <c r="F1769" s="928">
        <v>415</v>
      </c>
      <c r="G1769" s="928">
        <v>375</v>
      </c>
      <c r="H1769" s="928"/>
    </row>
    <row r="1770" spans="1:8" s="238" customFormat="1" ht="15" customHeight="1">
      <c r="A1770" s="1489">
        <v>181</v>
      </c>
      <c r="B1770" s="1491" t="s">
        <v>1836</v>
      </c>
      <c r="C1770" s="927" t="s">
        <v>1592</v>
      </c>
      <c r="D1770" s="927" t="s">
        <v>1645</v>
      </c>
      <c r="E1770" s="928">
        <v>1000</v>
      </c>
      <c r="F1770" s="928"/>
      <c r="G1770" s="928"/>
      <c r="H1770" s="928"/>
    </row>
    <row r="1771" spans="1:8" s="238" customFormat="1" ht="15" customHeight="1">
      <c r="A1771" s="1490"/>
      <c r="B1771" s="1491"/>
      <c r="C1771" s="927" t="s">
        <v>1645</v>
      </c>
      <c r="D1771" s="927" t="s">
        <v>1660</v>
      </c>
      <c r="E1771" s="928">
        <v>450</v>
      </c>
      <c r="F1771" s="928"/>
      <c r="G1771" s="928"/>
      <c r="H1771" s="928"/>
    </row>
    <row r="1772" spans="1:8" s="238" customFormat="1" ht="15" customHeight="1">
      <c r="A1772" s="1489">
        <v>182</v>
      </c>
      <c r="B1772" s="1491" t="s">
        <v>1351</v>
      </c>
      <c r="C1772" s="927" t="s">
        <v>1593</v>
      </c>
      <c r="D1772" s="927" t="s">
        <v>1660</v>
      </c>
      <c r="E1772" s="928">
        <v>2000</v>
      </c>
      <c r="F1772" s="928">
        <v>1400</v>
      </c>
      <c r="G1772" s="928">
        <v>1200</v>
      </c>
      <c r="H1772" s="928">
        <v>1000</v>
      </c>
    </row>
    <row r="1773" spans="1:8" s="238" customFormat="1" ht="15" customHeight="1">
      <c r="A1773" s="1490"/>
      <c r="B1773" s="1491"/>
      <c r="C1773" s="927" t="s">
        <v>1660</v>
      </c>
      <c r="D1773" s="927" t="s">
        <v>1722</v>
      </c>
      <c r="E1773" s="928">
        <v>600</v>
      </c>
      <c r="F1773" s="928">
        <v>450</v>
      </c>
      <c r="G1773" s="928">
        <v>420</v>
      </c>
      <c r="H1773" s="928"/>
    </row>
    <row r="1774" spans="1:8" s="238" customFormat="1" ht="15" customHeight="1">
      <c r="A1774" s="928">
        <v>183</v>
      </c>
      <c r="B1774" s="932" t="s">
        <v>1511</v>
      </c>
      <c r="C1774" s="927" t="s">
        <v>1722</v>
      </c>
      <c r="D1774" s="927" t="s">
        <v>1660</v>
      </c>
      <c r="E1774" s="928">
        <v>600</v>
      </c>
      <c r="F1774" s="928">
        <v>450</v>
      </c>
      <c r="G1774" s="928">
        <v>420</v>
      </c>
      <c r="H1774" s="928">
        <v>390</v>
      </c>
    </row>
    <row r="1775" spans="1:8" s="238" customFormat="1" ht="15" customHeight="1">
      <c r="A1775" s="928">
        <v>184</v>
      </c>
      <c r="B1775" s="932" t="s">
        <v>1660</v>
      </c>
      <c r="C1775" s="927" t="s">
        <v>1351</v>
      </c>
      <c r="D1775" s="927" t="s">
        <v>1511</v>
      </c>
      <c r="E1775" s="928">
        <v>500</v>
      </c>
      <c r="F1775" s="928">
        <v>425</v>
      </c>
      <c r="G1775" s="928">
        <v>400</v>
      </c>
      <c r="H1775" s="928">
        <v>375</v>
      </c>
    </row>
    <row r="1776" spans="1:8" s="238" customFormat="1" ht="15" customHeight="1">
      <c r="A1776" s="1489">
        <v>185</v>
      </c>
      <c r="B1776" s="1491" t="s">
        <v>2155</v>
      </c>
      <c r="C1776" s="927" t="s">
        <v>1592</v>
      </c>
      <c r="D1776" s="927" t="s">
        <v>1645</v>
      </c>
      <c r="E1776" s="928">
        <v>1000</v>
      </c>
      <c r="F1776" s="928"/>
      <c r="G1776" s="928"/>
      <c r="H1776" s="928"/>
    </row>
    <row r="1777" spans="1:8" s="238" customFormat="1" ht="15" customHeight="1">
      <c r="A1777" s="1490"/>
      <c r="B1777" s="1491"/>
      <c r="C1777" s="927" t="s">
        <v>1645</v>
      </c>
      <c r="D1777" s="927" t="s">
        <v>1351</v>
      </c>
      <c r="E1777" s="928">
        <v>450</v>
      </c>
      <c r="F1777" s="928">
        <v>385</v>
      </c>
      <c r="G1777" s="928">
        <v>340</v>
      </c>
      <c r="H1777" s="928"/>
    </row>
    <row r="1778" spans="1:8" s="238" customFormat="1" ht="15" customHeight="1">
      <c r="A1778" s="1489">
        <v>186</v>
      </c>
      <c r="B1778" s="1491" t="s">
        <v>1571</v>
      </c>
      <c r="C1778" s="927" t="s">
        <v>1592</v>
      </c>
      <c r="D1778" s="927" t="s">
        <v>1351</v>
      </c>
      <c r="E1778" s="928">
        <v>2500</v>
      </c>
      <c r="F1778" s="928">
        <v>750</v>
      </c>
      <c r="G1778" s="928">
        <v>500</v>
      </c>
      <c r="H1778" s="928"/>
    </row>
    <row r="1779" spans="1:8" s="238" customFormat="1" ht="15" customHeight="1">
      <c r="A1779" s="1490"/>
      <c r="B1779" s="1491"/>
      <c r="C1779" s="927" t="s">
        <v>1351</v>
      </c>
      <c r="D1779" s="927" t="s">
        <v>1616</v>
      </c>
      <c r="E1779" s="928">
        <v>1000</v>
      </c>
      <c r="F1779" s="928">
        <v>400</v>
      </c>
      <c r="G1779" s="928">
        <v>350</v>
      </c>
      <c r="H1779" s="928"/>
    </row>
    <row r="1780" spans="1:8" s="238" customFormat="1" ht="15" customHeight="1">
      <c r="A1780" s="928">
        <v>187</v>
      </c>
      <c r="B1780" s="932" t="s">
        <v>1651</v>
      </c>
      <c r="C1780" s="927" t="s">
        <v>1696</v>
      </c>
      <c r="D1780" s="927" t="s">
        <v>1351</v>
      </c>
      <c r="E1780" s="928">
        <v>1000</v>
      </c>
      <c r="F1780" s="928">
        <v>450</v>
      </c>
      <c r="G1780" s="928">
        <v>400</v>
      </c>
      <c r="H1780" s="928">
        <v>350</v>
      </c>
    </row>
    <row r="1781" spans="1:8" s="238" customFormat="1" ht="15" customHeight="1">
      <c r="A1781" s="928">
        <v>188</v>
      </c>
      <c r="B1781" s="932" t="s">
        <v>1696</v>
      </c>
      <c r="C1781" s="927" t="s">
        <v>2155</v>
      </c>
      <c r="D1781" s="927" t="s">
        <v>1693</v>
      </c>
      <c r="E1781" s="928">
        <v>1500</v>
      </c>
      <c r="F1781" s="928"/>
      <c r="G1781" s="928"/>
      <c r="H1781" s="928"/>
    </row>
    <row r="1782" spans="1:8" s="238" customFormat="1" ht="15" customHeight="1">
      <c r="A1782" s="1489">
        <v>189</v>
      </c>
      <c r="B1782" s="1491" t="s">
        <v>1693</v>
      </c>
      <c r="C1782" s="927" t="s">
        <v>1592</v>
      </c>
      <c r="D1782" s="927" t="s">
        <v>1696</v>
      </c>
      <c r="E1782" s="928">
        <v>2500</v>
      </c>
      <c r="F1782" s="928"/>
      <c r="G1782" s="928"/>
      <c r="H1782" s="928"/>
    </row>
    <row r="1783" spans="1:8" s="238" customFormat="1" ht="15" customHeight="1">
      <c r="A1783" s="1490"/>
      <c r="B1783" s="1491"/>
      <c r="C1783" s="927" t="s">
        <v>1696</v>
      </c>
      <c r="D1783" s="927" t="s">
        <v>1351</v>
      </c>
      <c r="E1783" s="928">
        <v>1000</v>
      </c>
      <c r="F1783" s="928"/>
      <c r="G1783" s="928"/>
      <c r="H1783" s="928"/>
    </row>
    <row r="1784" spans="1:8" s="238" customFormat="1" ht="15" customHeight="1">
      <c r="A1784" s="1489">
        <v>190</v>
      </c>
      <c r="B1784" s="1491" t="s">
        <v>1593</v>
      </c>
      <c r="C1784" s="927" t="s">
        <v>1592</v>
      </c>
      <c r="D1784" s="927" t="s">
        <v>1351</v>
      </c>
      <c r="E1784" s="928">
        <v>10000</v>
      </c>
      <c r="F1784" s="928">
        <v>1750</v>
      </c>
      <c r="G1784" s="928">
        <v>1250</v>
      </c>
      <c r="H1784" s="928"/>
    </row>
    <row r="1785" spans="1:8" s="238" customFormat="1" ht="15" customHeight="1">
      <c r="A1785" s="1490"/>
      <c r="B1785" s="1491"/>
      <c r="C1785" s="927" t="s">
        <v>1351</v>
      </c>
      <c r="D1785" s="927" t="s">
        <v>1691</v>
      </c>
      <c r="E1785" s="928">
        <v>5000</v>
      </c>
      <c r="F1785" s="928">
        <v>1000</v>
      </c>
      <c r="G1785" s="928">
        <v>500</v>
      </c>
      <c r="H1785" s="928"/>
    </row>
    <row r="1786" spans="1:8" s="238" customFormat="1" ht="15" customHeight="1">
      <c r="A1786" s="1490"/>
      <c r="B1786" s="1491"/>
      <c r="C1786" s="927" t="s">
        <v>1691</v>
      </c>
      <c r="D1786" s="927" t="s">
        <v>4737</v>
      </c>
      <c r="E1786" s="928">
        <v>2500</v>
      </c>
      <c r="F1786" s="928">
        <v>750</v>
      </c>
      <c r="G1786" s="928">
        <v>500</v>
      </c>
      <c r="H1786" s="928"/>
    </row>
    <row r="1787" spans="1:8" s="238" customFormat="1" ht="15" customHeight="1">
      <c r="A1787" s="1490"/>
      <c r="B1787" s="1491"/>
      <c r="C1787" s="927" t="s">
        <v>4737</v>
      </c>
      <c r="D1787" s="927" t="s">
        <v>4738</v>
      </c>
      <c r="E1787" s="928">
        <v>1750</v>
      </c>
      <c r="F1787" s="928">
        <v>525</v>
      </c>
      <c r="G1787" s="928">
        <v>440</v>
      </c>
      <c r="H1787" s="928"/>
    </row>
    <row r="1788" spans="1:8" s="238" customFormat="1" ht="15" customHeight="1">
      <c r="A1788" s="1489">
        <v>191</v>
      </c>
      <c r="B1788" s="1491" t="s">
        <v>4739</v>
      </c>
      <c r="C1788" s="927" t="s">
        <v>1351</v>
      </c>
      <c r="D1788" s="927" t="s">
        <v>1983</v>
      </c>
      <c r="E1788" s="928">
        <v>900</v>
      </c>
      <c r="F1788" s="928">
        <v>540</v>
      </c>
      <c r="G1788" s="928">
        <v>495</v>
      </c>
      <c r="H1788" s="928"/>
    </row>
    <row r="1789" spans="1:8" s="238" customFormat="1" ht="15" customHeight="1">
      <c r="A1789" s="1490"/>
      <c r="B1789" s="1491"/>
      <c r="C1789" s="927" t="s">
        <v>1983</v>
      </c>
      <c r="D1789" s="927" t="s">
        <v>881</v>
      </c>
      <c r="E1789" s="928">
        <v>600</v>
      </c>
      <c r="F1789" s="928">
        <v>450</v>
      </c>
      <c r="G1789" s="928"/>
      <c r="H1789" s="928"/>
    </row>
    <row r="1790" spans="1:8" s="238" customFormat="1" ht="15" customHeight="1">
      <c r="A1790" s="928">
        <v>192</v>
      </c>
      <c r="B1790" s="932" t="s">
        <v>2488</v>
      </c>
      <c r="C1790" s="927" t="s">
        <v>1351</v>
      </c>
      <c r="D1790" s="927" t="s">
        <v>881</v>
      </c>
      <c r="E1790" s="928">
        <v>600</v>
      </c>
      <c r="F1790" s="928">
        <v>510</v>
      </c>
      <c r="G1790" s="928">
        <v>480</v>
      </c>
      <c r="H1790" s="928"/>
    </row>
    <row r="1791" spans="1:8" s="238" customFormat="1" ht="15" customHeight="1">
      <c r="A1791" s="928">
        <v>193</v>
      </c>
      <c r="B1791" s="932" t="s">
        <v>4932</v>
      </c>
      <c r="C1791" s="927" t="s">
        <v>1351</v>
      </c>
      <c r="D1791" s="927" t="s">
        <v>881</v>
      </c>
      <c r="E1791" s="928">
        <v>600</v>
      </c>
      <c r="F1791" s="928">
        <v>510</v>
      </c>
      <c r="G1791" s="928">
        <v>480</v>
      </c>
      <c r="H1791" s="928"/>
    </row>
    <row r="1792" spans="1:8" s="238" customFormat="1" ht="15" customHeight="1">
      <c r="A1792" s="928">
        <v>194</v>
      </c>
      <c r="B1792" s="932" t="s">
        <v>1780</v>
      </c>
      <c r="C1792" s="927" t="s">
        <v>1593</v>
      </c>
      <c r="D1792" s="927" t="s">
        <v>881</v>
      </c>
      <c r="E1792" s="928">
        <v>600</v>
      </c>
      <c r="F1792" s="928">
        <v>510</v>
      </c>
      <c r="G1792" s="928"/>
      <c r="H1792" s="928"/>
    </row>
    <row r="1793" spans="1:8" s="238" customFormat="1" ht="15" customHeight="1">
      <c r="A1793" s="928">
        <v>195</v>
      </c>
      <c r="B1793" s="932" t="s">
        <v>4933</v>
      </c>
      <c r="C1793" s="927" t="s">
        <v>1593</v>
      </c>
      <c r="D1793" s="927" t="s">
        <v>881</v>
      </c>
      <c r="E1793" s="928">
        <v>600</v>
      </c>
      <c r="F1793" s="928">
        <v>510</v>
      </c>
      <c r="G1793" s="928"/>
      <c r="H1793" s="928"/>
    </row>
    <row r="1794" spans="1:8" s="238" customFormat="1" ht="15" customHeight="1">
      <c r="A1794" s="928">
        <v>196</v>
      </c>
      <c r="B1794" s="932" t="s">
        <v>1616</v>
      </c>
      <c r="C1794" s="927" t="s">
        <v>1593</v>
      </c>
      <c r="D1794" s="927" t="s">
        <v>881</v>
      </c>
      <c r="E1794" s="928">
        <v>1000</v>
      </c>
      <c r="F1794" s="928">
        <v>400</v>
      </c>
      <c r="G1794" s="928">
        <v>350</v>
      </c>
      <c r="H1794" s="928"/>
    </row>
    <row r="1795" spans="1:8" s="238" customFormat="1" ht="15" customHeight="1">
      <c r="A1795" s="1145">
        <v>197</v>
      </c>
      <c r="B1795" s="1147" t="s">
        <v>4742</v>
      </c>
      <c r="C1795" s="927" t="s">
        <v>1593</v>
      </c>
      <c r="D1795" s="927" t="s">
        <v>4739</v>
      </c>
      <c r="E1795" s="928">
        <v>1000</v>
      </c>
      <c r="F1795" s="928">
        <v>400</v>
      </c>
      <c r="G1795" s="928">
        <v>350</v>
      </c>
      <c r="H1795" s="928"/>
    </row>
    <row r="1796" spans="1:8" s="238" customFormat="1" ht="15" customHeight="1">
      <c r="A1796" s="1146"/>
      <c r="B1796" s="1148"/>
      <c r="C1796" s="927" t="s">
        <v>4739</v>
      </c>
      <c r="D1796" s="927" t="s">
        <v>881</v>
      </c>
      <c r="E1796" s="928">
        <v>600</v>
      </c>
      <c r="F1796" s="928">
        <v>510</v>
      </c>
      <c r="G1796" s="928">
        <v>480</v>
      </c>
      <c r="H1796" s="928"/>
    </row>
    <row r="1797" spans="1:8" s="238" customFormat="1" ht="15" customHeight="1">
      <c r="A1797" s="1145">
        <v>198</v>
      </c>
      <c r="B1797" s="1147" t="s">
        <v>1803</v>
      </c>
      <c r="C1797" s="927" t="s">
        <v>1593</v>
      </c>
      <c r="D1797" s="927" t="s">
        <v>4739</v>
      </c>
      <c r="E1797" s="928">
        <v>1000</v>
      </c>
      <c r="F1797" s="928">
        <v>450</v>
      </c>
      <c r="G1797" s="928"/>
      <c r="H1797" s="928"/>
    </row>
    <row r="1798" spans="1:8" s="238" customFormat="1" ht="15" customHeight="1">
      <c r="A1798" s="1146"/>
      <c r="B1798" s="1148"/>
      <c r="C1798" s="927" t="s">
        <v>4739</v>
      </c>
      <c r="D1798" s="927" t="s">
        <v>881</v>
      </c>
      <c r="E1798" s="928">
        <v>600</v>
      </c>
      <c r="F1798" s="928">
        <v>510</v>
      </c>
      <c r="G1798" s="928">
        <v>480</v>
      </c>
      <c r="H1798" s="928"/>
    </row>
    <row r="1799" spans="1:8" s="238" customFormat="1" ht="15" customHeight="1">
      <c r="A1799" s="1489">
        <v>199</v>
      </c>
      <c r="B1799" s="1491" t="s">
        <v>1726</v>
      </c>
      <c r="C1799" s="927" t="s">
        <v>1593</v>
      </c>
      <c r="D1799" s="927" t="s">
        <v>4739</v>
      </c>
      <c r="E1799" s="928">
        <v>650</v>
      </c>
      <c r="F1799" s="928">
        <v>490</v>
      </c>
      <c r="G1799" s="928"/>
      <c r="H1799" s="928"/>
    </row>
    <row r="1800" spans="1:8" s="238" customFormat="1" ht="15" customHeight="1">
      <c r="A1800" s="1490"/>
      <c r="B1800" s="1491"/>
      <c r="C1800" s="927" t="s">
        <v>4739</v>
      </c>
      <c r="D1800" s="927" t="s">
        <v>881</v>
      </c>
      <c r="E1800" s="928">
        <v>600</v>
      </c>
      <c r="F1800" s="928"/>
      <c r="G1800" s="928"/>
      <c r="H1800" s="928"/>
    </row>
    <row r="1801" spans="1:8" s="238" customFormat="1" ht="15" customHeight="1">
      <c r="A1801" s="928">
        <v>200</v>
      </c>
      <c r="B1801" s="932" t="s">
        <v>2171</v>
      </c>
      <c r="C1801" s="927" t="s">
        <v>1593</v>
      </c>
      <c r="D1801" s="927" t="s">
        <v>881</v>
      </c>
      <c r="E1801" s="928">
        <v>600</v>
      </c>
      <c r="F1801" s="928">
        <v>480</v>
      </c>
      <c r="G1801" s="928">
        <v>420</v>
      </c>
      <c r="H1801" s="928"/>
    </row>
    <row r="1802" spans="1:8" s="238" customFormat="1" ht="15" customHeight="1">
      <c r="A1802" s="928">
        <v>201</v>
      </c>
      <c r="B1802" s="932" t="s">
        <v>1691</v>
      </c>
      <c r="C1802" s="927" t="s">
        <v>1593</v>
      </c>
      <c r="D1802" s="927" t="s">
        <v>881</v>
      </c>
      <c r="E1802" s="928">
        <v>600</v>
      </c>
      <c r="F1802" s="928">
        <v>510</v>
      </c>
      <c r="G1802" s="928"/>
      <c r="H1802" s="928"/>
    </row>
    <row r="1803" spans="1:8" s="238" customFormat="1" ht="15" customHeight="1">
      <c r="A1803" s="1489">
        <v>202</v>
      </c>
      <c r="B1803" s="1491" t="s">
        <v>1675</v>
      </c>
      <c r="C1803" s="927" t="s">
        <v>1593</v>
      </c>
      <c r="D1803" s="927" t="s">
        <v>4739</v>
      </c>
      <c r="E1803" s="928">
        <v>750</v>
      </c>
      <c r="F1803" s="928">
        <v>565</v>
      </c>
      <c r="G1803" s="928"/>
      <c r="H1803" s="928"/>
    </row>
    <row r="1804" spans="1:8" s="238" customFormat="1" ht="15" customHeight="1">
      <c r="A1804" s="1490"/>
      <c r="B1804" s="1491"/>
      <c r="C1804" s="927" t="s">
        <v>4739</v>
      </c>
      <c r="D1804" s="927" t="s">
        <v>881</v>
      </c>
      <c r="E1804" s="928">
        <v>600</v>
      </c>
      <c r="F1804" s="928">
        <v>480</v>
      </c>
      <c r="G1804" s="928">
        <v>450</v>
      </c>
      <c r="H1804" s="928"/>
    </row>
    <row r="1805" spans="1:8" s="238" customFormat="1" ht="15" customHeight="1">
      <c r="A1805" s="1489">
        <v>203</v>
      </c>
      <c r="B1805" s="1491" t="s">
        <v>1983</v>
      </c>
      <c r="C1805" s="927" t="s">
        <v>1593</v>
      </c>
      <c r="D1805" s="927" t="s">
        <v>2488</v>
      </c>
      <c r="E1805" s="928">
        <v>750</v>
      </c>
      <c r="F1805" s="928">
        <v>425</v>
      </c>
      <c r="G1805" s="928"/>
      <c r="H1805" s="928"/>
    </row>
    <row r="1806" spans="1:8" s="238" customFormat="1" ht="15" customHeight="1">
      <c r="A1806" s="1490"/>
      <c r="B1806" s="1491"/>
      <c r="C1806" s="927" t="s">
        <v>2488</v>
      </c>
      <c r="D1806" s="927" t="s">
        <v>881</v>
      </c>
      <c r="E1806" s="928">
        <v>600</v>
      </c>
      <c r="F1806" s="928">
        <v>510</v>
      </c>
      <c r="G1806" s="928">
        <v>480</v>
      </c>
      <c r="H1806" s="928">
        <v>450</v>
      </c>
    </row>
    <row r="1807" spans="1:8" s="238" customFormat="1" ht="15" customHeight="1">
      <c r="A1807" s="928">
        <v>204</v>
      </c>
      <c r="B1807" s="932" t="s">
        <v>4737</v>
      </c>
      <c r="C1807" s="927" t="s">
        <v>1593</v>
      </c>
      <c r="D1807" s="927" t="s">
        <v>881</v>
      </c>
      <c r="E1807" s="928">
        <v>600</v>
      </c>
      <c r="F1807" s="928">
        <v>510</v>
      </c>
      <c r="G1807" s="928">
        <v>480</v>
      </c>
      <c r="H1807" s="928"/>
    </row>
    <row r="1808" spans="1:8" s="238" customFormat="1" ht="15" customHeight="1">
      <c r="A1808" s="1492">
        <v>205</v>
      </c>
      <c r="B1808" s="1491" t="s">
        <v>4934</v>
      </c>
      <c r="C1808" s="933" t="s">
        <v>4740</v>
      </c>
      <c r="D1808" s="929" t="s">
        <v>881</v>
      </c>
      <c r="E1808" s="928">
        <v>500</v>
      </c>
      <c r="F1808" s="928">
        <v>450</v>
      </c>
      <c r="G1808" s="928">
        <v>425</v>
      </c>
      <c r="H1808" s="928"/>
    </row>
    <row r="1809" spans="1:8" s="238" customFormat="1" ht="15" customHeight="1">
      <c r="A1809" s="1492"/>
      <c r="B1809" s="1491"/>
      <c r="C1809" s="933" t="s">
        <v>4741</v>
      </c>
      <c r="D1809" s="931" t="s">
        <v>881</v>
      </c>
      <c r="E1809" s="928">
        <v>500</v>
      </c>
      <c r="F1809" s="928">
        <v>450</v>
      </c>
      <c r="G1809" s="928">
        <v>425</v>
      </c>
      <c r="H1809" s="928"/>
    </row>
    <row r="1810" spans="1:8" s="238" customFormat="1" ht="15" customHeight="1">
      <c r="A1810" s="928">
        <v>206</v>
      </c>
      <c r="B1810" s="932" t="s">
        <v>4935</v>
      </c>
      <c r="C1810" s="927" t="s">
        <v>4742</v>
      </c>
      <c r="D1810" s="927" t="s">
        <v>1593</v>
      </c>
      <c r="E1810" s="928">
        <v>450</v>
      </c>
      <c r="F1810" s="928">
        <v>405</v>
      </c>
      <c r="G1810" s="928">
        <v>385</v>
      </c>
      <c r="H1810" s="928">
        <v>360</v>
      </c>
    </row>
    <row r="1811" spans="1:8" s="238" customFormat="1" ht="15" customHeight="1">
      <c r="A1811" s="928">
        <v>207</v>
      </c>
      <c r="B1811" s="932" t="s">
        <v>1398</v>
      </c>
      <c r="C1811" s="927" t="s">
        <v>1592</v>
      </c>
      <c r="D1811" s="927" t="s">
        <v>1613</v>
      </c>
      <c r="E1811" s="928">
        <v>6000</v>
      </c>
      <c r="F1811" s="928"/>
      <c r="G1811" s="928"/>
      <c r="H1811" s="928"/>
    </row>
    <row r="1812" spans="1:8" s="238" customFormat="1" ht="15" customHeight="1">
      <c r="A1812" s="928">
        <v>208</v>
      </c>
      <c r="B1812" s="932" t="s">
        <v>1772</v>
      </c>
      <c r="C1812" s="927" t="s">
        <v>1592</v>
      </c>
      <c r="D1812" s="927" t="s">
        <v>1613</v>
      </c>
      <c r="E1812" s="928">
        <v>5500</v>
      </c>
      <c r="F1812" s="928"/>
      <c r="G1812" s="928"/>
      <c r="H1812" s="928"/>
    </row>
    <row r="1813" spans="1:8" s="238" customFormat="1" ht="15" customHeight="1">
      <c r="A1813" s="928">
        <v>209</v>
      </c>
      <c r="B1813" s="932" t="s">
        <v>1590</v>
      </c>
      <c r="C1813" s="927" t="s">
        <v>1592</v>
      </c>
      <c r="D1813" s="927" t="s">
        <v>878</v>
      </c>
      <c r="E1813" s="928">
        <v>7500</v>
      </c>
      <c r="F1813" s="928"/>
      <c r="G1813" s="928"/>
      <c r="H1813" s="928"/>
    </row>
    <row r="1814" spans="1:8" s="238" customFormat="1" ht="15" customHeight="1">
      <c r="A1814" s="928">
        <v>210</v>
      </c>
      <c r="B1814" s="932" t="s">
        <v>878</v>
      </c>
      <c r="C1814" s="927" t="s">
        <v>1398</v>
      </c>
      <c r="D1814" s="927" t="s">
        <v>881</v>
      </c>
      <c r="E1814" s="928">
        <v>7000</v>
      </c>
      <c r="F1814" s="928">
        <v>2450</v>
      </c>
      <c r="G1814" s="928"/>
      <c r="H1814" s="928">
        <v>1750</v>
      </c>
    </row>
    <row r="1815" spans="1:8" s="238" customFormat="1" ht="15" customHeight="1">
      <c r="A1815" s="928">
        <v>211</v>
      </c>
      <c r="B1815" s="932" t="s">
        <v>1613</v>
      </c>
      <c r="C1815" s="927" t="s">
        <v>866</v>
      </c>
      <c r="D1815" s="927" t="s">
        <v>1593</v>
      </c>
      <c r="E1815" s="928">
        <v>8000</v>
      </c>
      <c r="F1815" s="928">
        <v>2800</v>
      </c>
      <c r="G1815" s="928"/>
      <c r="H1815" s="928">
        <v>2000</v>
      </c>
    </row>
    <row r="1816" spans="1:8" s="238" customFormat="1" ht="15" customHeight="1">
      <c r="A1816" s="928">
        <v>212</v>
      </c>
      <c r="B1816" s="932" t="s">
        <v>1341</v>
      </c>
      <c r="C1816" s="927" t="s">
        <v>866</v>
      </c>
      <c r="D1816" s="927" t="s">
        <v>878</v>
      </c>
      <c r="E1816" s="928">
        <v>9000</v>
      </c>
      <c r="F1816" s="928">
        <v>2700</v>
      </c>
      <c r="G1816" s="928">
        <v>2250</v>
      </c>
      <c r="H1816" s="928">
        <v>1800</v>
      </c>
    </row>
    <row r="1817" spans="1:8" s="238" customFormat="1" ht="15" customHeight="1">
      <c r="A1817" s="928">
        <v>213</v>
      </c>
      <c r="B1817" s="932" t="s">
        <v>1942</v>
      </c>
      <c r="C1817" s="927" t="s">
        <v>878</v>
      </c>
      <c r="D1817" s="927" t="s">
        <v>1593</v>
      </c>
      <c r="E1817" s="928">
        <v>7000</v>
      </c>
      <c r="F1817" s="928"/>
      <c r="G1817" s="928"/>
      <c r="H1817" s="928"/>
    </row>
    <row r="1818" spans="1:8" s="238" customFormat="1" ht="15" customHeight="1">
      <c r="A1818" s="928">
        <v>214</v>
      </c>
      <c r="B1818" s="932" t="s">
        <v>1735</v>
      </c>
      <c r="C1818" s="927" t="s">
        <v>866</v>
      </c>
      <c r="D1818" s="927" t="s">
        <v>1771</v>
      </c>
      <c r="E1818" s="928">
        <v>6000</v>
      </c>
      <c r="F1818" s="928"/>
      <c r="G1818" s="928"/>
      <c r="H1818" s="928"/>
    </row>
    <row r="1819" spans="1:8" s="238" customFormat="1" ht="15" customHeight="1">
      <c r="A1819" s="928">
        <v>215</v>
      </c>
      <c r="B1819" s="932" t="s">
        <v>1533</v>
      </c>
      <c r="C1819" s="927" t="s">
        <v>1760</v>
      </c>
      <c r="D1819" s="927" t="s">
        <v>4743</v>
      </c>
      <c r="E1819" s="928">
        <v>3000</v>
      </c>
      <c r="F1819" s="928"/>
      <c r="G1819" s="928"/>
      <c r="H1819" s="928"/>
    </row>
    <row r="1820" spans="1:8" s="238" customFormat="1" ht="15" customHeight="1">
      <c r="A1820" s="1489">
        <v>216</v>
      </c>
      <c r="B1820" s="1491" t="s">
        <v>2808</v>
      </c>
      <c r="C1820" s="927" t="s">
        <v>866</v>
      </c>
      <c r="D1820" s="927" t="s">
        <v>4744</v>
      </c>
      <c r="E1820" s="928">
        <v>4000</v>
      </c>
      <c r="F1820" s="928"/>
      <c r="G1820" s="928"/>
      <c r="H1820" s="928"/>
    </row>
    <row r="1821" spans="1:8" s="238" customFormat="1" ht="15" customHeight="1">
      <c r="A1821" s="1490"/>
      <c r="B1821" s="1491"/>
      <c r="C1821" s="927" t="s">
        <v>4744</v>
      </c>
      <c r="D1821" s="927" t="s">
        <v>1771</v>
      </c>
      <c r="E1821" s="928">
        <v>3500</v>
      </c>
      <c r="F1821" s="928"/>
      <c r="G1821" s="928"/>
      <c r="H1821" s="928"/>
    </row>
    <row r="1822" spans="1:8" s="238" customFormat="1" ht="15" customHeight="1">
      <c r="A1822" s="928">
        <v>217</v>
      </c>
      <c r="B1822" s="932" t="s">
        <v>1313</v>
      </c>
      <c r="C1822" s="927" t="s">
        <v>4744</v>
      </c>
      <c r="D1822" s="927" t="s">
        <v>1771</v>
      </c>
      <c r="E1822" s="928">
        <v>3500</v>
      </c>
      <c r="F1822" s="928"/>
      <c r="G1822" s="928"/>
      <c r="H1822" s="928"/>
    </row>
    <row r="1823" spans="1:8" s="238" customFormat="1" ht="15" customHeight="1">
      <c r="A1823" s="928">
        <v>218</v>
      </c>
      <c r="B1823" s="932" t="s">
        <v>1760</v>
      </c>
      <c r="C1823" s="927" t="s">
        <v>1735</v>
      </c>
      <c r="D1823" s="927" t="s">
        <v>881</v>
      </c>
      <c r="E1823" s="928">
        <v>4000</v>
      </c>
      <c r="F1823" s="928"/>
      <c r="G1823" s="928"/>
      <c r="H1823" s="928"/>
    </row>
    <row r="1824" spans="1:8" s="238" customFormat="1" ht="15" customHeight="1">
      <c r="A1824" s="1145">
        <v>219</v>
      </c>
      <c r="B1824" s="1147" t="s">
        <v>1331</v>
      </c>
      <c r="C1824" s="927" t="s">
        <v>1735</v>
      </c>
      <c r="D1824" s="927" t="s">
        <v>1400</v>
      </c>
      <c r="E1824" s="928">
        <v>6000</v>
      </c>
      <c r="F1824" s="928">
        <v>1800</v>
      </c>
      <c r="G1824" s="928"/>
      <c r="H1824" s="928"/>
    </row>
    <row r="1825" spans="1:8" s="238" customFormat="1" ht="15" customHeight="1">
      <c r="A1825" s="1146"/>
      <c r="B1825" s="1148"/>
      <c r="C1825" s="927" t="s">
        <v>1400</v>
      </c>
      <c r="D1825" s="927" t="s">
        <v>881</v>
      </c>
      <c r="E1825" s="928">
        <v>2000</v>
      </c>
      <c r="F1825" s="928"/>
      <c r="G1825" s="928"/>
      <c r="H1825" s="928"/>
    </row>
    <row r="1826" spans="1:8" s="238" customFormat="1" ht="15" customHeight="1">
      <c r="A1826" s="928">
        <v>220</v>
      </c>
      <c r="B1826" s="932" t="s">
        <v>4744</v>
      </c>
      <c r="C1826" s="927" t="s">
        <v>2808</v>
      </c>
      <c r="D1826" s="927" t="s">
        <v>1313</v>
      </c>
      <c r="E1826" s="928">
        <v>3500</v>
      </c>
      <c r="F1826" s="928">
        <v>1575</v>
      </c>
      <c r="G1826" s="928">
        <v>1225</v>
      </c>
      <c r="H1826" s="928"/>
    </row>
    <row r="1827" spans="1:8" s="238" customFormat="1" ht="15" customHeight="1">
      <c r="A1827" s="928">
        <v>221</v>
      </c>
      <c r="B1827" s="932" t="s">
        <v>4743</v>
      </c>
      <c r="C1827" s="927" t="s">
        <v>1735</v>
      </c>
      <c r="D1827" s="927" t="s">
        <v>1313</v>
      </c>
      <c r="E1827" s="928">
        <v>3500</v>
      </c>
      <c r="F1827" s="928"/>
      <c r="G1827" s="928"/>
      <c r="H1827" s="928"/>
    </row>
    <row r="1828" spans="1:8" s="238" customFormat="1" ht="15" customHeight="1">
      <c r="A1828" s="928">
        <v>222</v>
      </c>
      <c r="B1828" s="932" t="s">
        <v>4936</v>
      </c>
      <c r="C1828" s="927" t="s">
        <v>1735</v>
      </c>
      <c r="D1828" s="927" t="s">
        <v>1313</v>
      </c>
      <c r="E1828" s="928">
        <v>3500</v>
      </c>
      <c r="F1828" s="928"/>
      <c r="G1828" s="928"/>
      <c r="H1828" s="928"/>
    </row>
    <row r="1829" spans="1:8" s="238" customFormat="1" ht="15" customHeight="1">
      <c r="A1829" s="928">
        <v>223</v>
      </c>
      <c r="B1829" s="932" t="s">
        <v>2015</v>
      </c>
      <c r="C1829" s="927" t="s">
        <v>1735</v>
      </c>
      <c r="D1829" s="927" t="s">
        <v>1313</v>
      </c>
      <c r="E1829" s="928">
        <v>3500</v>
      </c>
      <c r="F1829" s="928"/>
      <c r="G1829" s="928"/>
      <c r="H1829" s="928"/>
    </row>
    <row r="1830" spans="1:8" s="238" customFormat="1" ht="15" customHeight="1">
      <c r="A1830" s="928">
        <v>224</v>
      </c>
      <c r="B1830" s="932" t="s">
        <v>1758</v>
      </c>
      <c r="C1830" s="927" t="s">
        <v>1735</v>
      </c>
      <c r="D1830" s="927" t="s">
        <v>1313</v>
      </c>
      <c r="E1830" s="928">
        <v>3500</v>
      </c>
      <c r="F1830" s="928"/>
      <c r="G1830" s="928"/>
      <c r="H1830" s="928"/>
    </row>
    <row r="1831" spans="1:8" s="238" customFormat="1" ht="15" customHeight="1">
      <c r="A1831" s="928">
        <v>225</v>
      </c>
      <c r="B1831" s="932" t="s">
        <v>1512</v>
      </c>
      <c r="C1831" s="927" t="s">
        <v>1771</v>
      </c>
      <c r="D1831" s="927" t="s">
        <v>1735</v>
      </c>
      <c r="E1831" s="928">
        <v>3500</v>
      </c>
      <c r="F1831" s="928"/>
      <c r="G1831" s="928"/>
      <c r="H1831" s="928"/>
    </row>
    <row r="1832" spans="1:8" s="238" customFormat="1" ht="15" customHeight="1">
      <c r="A1832" s="1145">
        <v>226</v>
      </c>
      <c r="B1832" s="1147" t="s">
        <v>1771</v>
      </c>
      <c r="C1832" s="927" t="s">
        <v>866</v>
      </c>
      <c r="D1832" s="927" t="s">
        <v>1313</v>
      </c>
      <c r="E1832" s="928">
        <v>750</v>
      </c>
      <c r="F1832" s="928">
        <v>600</v>
      </c>
      <c r="G1832" s="928">
        <v>500</v>
      </c>
      <c r="H1832" s="928">
        <v>450</v>
      </c>
    </row>
    <row r="1833" spans="1:8" s="238" customFormat="1" ht="15" customHeight="1">
      <c r="A1833" s="1165"/>
      <c r="B1833" s="1166"/>
      <c r="C1833" s="927" t="s">
        <v>1313</v>
      </c>
      <c r="D1833" s="927" t="s">
        <v>1735</v>
      </c>
      <c r="E1833" s="928">
        <v>5000</v>
      </c>
      <c r="F1833" s="928">
        <v>1000</v>
      </c>
      <c r="G1833" s="928"/>
      <c r="H1833" s="928"/>
    </row>
    <row r="1834" spans="1:8" s="238" customFormat="1" ht="15" customHeight="1">
      <c r="A1834" s="1146"/>
      <c r="B1834" s="1148"/>
      <c r="C1834" s="927" t="s">
        <v>1735</v>
      </c>
      <c r="D1834" s="927" t="s">
        <v>4745</v>
      </c>
      <c r="E1834" s="928">
        <v>500</v>
      </c>
      <c r="F1834" s="928">
        <v>450</v>
      </c>
      <c r="G1834" s="928"/>
      <c r="H1834" s="928"/>
    </row>
    <row r="1835" spans="1:8" s="238" customFormat="1" ht="15" customHeight="1">
      <c r="A1835" s="928">
        <v>227</v>
      </c>
      <c r="B1835" s="932" t="s">
        <v>2036</v>
      </c>
      <c r="C1835" s="927" t="s">
        <v>1760</v>
      </c>
      <c r="D1835" s="927" t="s">
        <v>1771</v>
      </c>
      <c r="E1835" s="928">
        <v>2500</v>
      </c>
      <c r="F1835" s="928">
        <v>750</v>
      </c>
      <c r="G1835" s="928"/>
      <c r="H1835" s="928"/>
    </row>
    <row r="1836" spans="1:8" s="238" customFormat="1" ht="15" customHeight="1">
      <c r="A1836" s="928">
        <v>228</v>
      </c>
      <c r="B1836" s="932" t="s">
        <v>1400</v>
      </c>
      <c r="C1836" s="927" t="s">
        <v>866</v>
      </c>
      <c r="D1836" s="927" t="s">
        <v>1771</v>
      </c>
      <c r="E1836" s="928">
        <v>2500</v>
      </c>
      <c r="F1836" s="928"/>
      <c r="G1836" s="928"/>
      <c r="H1836" s="928"/>
    </row>
    <row r="1837" spans="1:8" s="238" customFormat="1" ht="15" customHeight="1">
      <c r="A1837" s="928">
        <v>229</v>
      </c>
      <c r="B1837" s="932" t="s">
        <v>4937</v>
      </c>
      <c r="C1837" s="927"/>
      <c r="D1837" s="927"/>
      <c r="E1837" s="928">
        <v>1500</v>
      </c>
      <c r="F1837" s="928"/>
      <c r="G1837" s="928"/>
      <c r="H1837" s="928"/>
    </row>
    <row r="1838" spans="1:8" s="238" customFormat="1" ht="15" customHeight="1">
      <c r="A1838" s="928">
        <v>230</v>
      </c>
      <c r="B1838" s="932" t="s">
        <v>4938</v>
      </c>
      <c r="C1838" s="927"/>
      <c r="D1838" s="927"/>
      <c r="E1838" s="928">
        <v>1500</v>
      </c>
      <c r="F1838" s="928"/>
      <c r="G1838" s="928"/>
      <c r="H1838" s="928"/>
    </row>
    <row r="1839" spans="1:8" s="238" customFormat="1" ht="15" customHeight="1">
      <c r="A1839" s="928">
        <v>231</v>
      </c>
      <c r="B1839" s="932" t="s">
        <v>4939</v>
      </c>
      <c r="C1839" s="927"/>
      <c r="D1839" s="927"/>
      <c r="E1839" s="928">
        <v>1500</v>
      </c>
      <c r="F1839" s="928"/>
      <c r="G1839" s="928"/>
      <c r="H1839" s="928"/>
    </row>
    <row r="1840" spans="1:8" s="238" customFormat="1" ht="15" customHeight="1">
      <c r="A1840" s="928">
        <v>232</v>
      </c>
      <c r="B1840" s="932" t="s">
        <v>4940</v>
      </c>
      <c r="C1840" s="927"/>
      <c r="D1840" s="927"/>
      <c r="E1840" s="928">
        <v>1500</v>
      </c>
      <c r="F1840" s="928">
        <v>675</v>
      </c>
      <c r="G1840" s="928"/>
      <c r="H1840" s="928"/>
    </row>
    <row r="1841" spans="1:8" s="238" customFormat="1" ht="15" customHeight="1">
      <c r="A1841" s="928">
        <v>233</v>
      </c>
      <c r="B1841" s="932" t="s">
        <v>4941</v>
      </c>
      <c r="C1841" s="927" t="s">
        <v>866</v>
      </c>
      <c r="D1841" s="927" t="s">
        <v>1643</v>
      </c>
      <c r="E1841" s="928">
        <v>750</v>
      </c>
      <c r="F1841" s="928">
        <v>490</v>
      </c>
      <c r="G1841" s="928">
        <v>415</v>
      </c>
      <c r="H1841" s="928"/>
    </row>
    <row r="1842" spans="1:8" s="238" customFormat="1" ht="15" customHeight="1">
      <c r="A1842" s="1145">
        <v>234</v>
      </c>
      <c r="B1842" s="1147" t="s">
        <v>4746</v>
      </c>
      <c r="C1842" s="927" t="s">
        <v>866</v>
      </c>
      <c r="D1842" s="927" t="s">
        <v>1392</v>
      </c>
      <c r="E1842" s="928">
        <v>1000</v>
      </c>
      <c r="F1842" s="928">
        <v>600</v>
      </c>
      <c r="G1842" s="928">
        <v>550</v>
      </c>
      <c r="H1842" s="928">
        <v>500</v>
      </c>
    </row>
    <row r="1843" spans="1:8" s="238" customFormat="1" ht="15" customHeight="1">
      <c r="A1843" s="1146"/>
      <c r="B1843" s="1148"/>
      <c r="C1843" s="927" t="s">
        <v>1392</v>
      </c>
      <c r="D1843" s="927" t="s">
        <v>1643</v>
      </c>
      <c r="E1843" s="928">
        <v>500</v>
      </c>
      <c r="F1843" s="928">
        <v>450</v>
      </c>
      <c r="G1843" s="928">
        <v>400</v>
      </c>
      <c r="H1843" s="928"/>
    </row>
    <row r="1844" spans="1:8" s="238" customFormat="1" ht="15" customHeight="1">
      <c r="A1844" s="928">
        <v>235</v>
      </c>
      <c r="B1844" s="932" t="s">
        <v>1392</v>
      </c>
      <c r="C1844" s="927" t="s">
        <v>4746</v>
      </c>
      <c r="D1844" s="927" t="s">
        <v>1771</v>
      </c>
      <c r="E1844" s="928">
        <v>500</v>
      </c>
      <c r="F1844" s="928">
        <v>450</v>
      </c>
      <c r="G1844" s="928">
        <v>400</v>
      </c>
      <c r="H1844" s="928">
        <v>375</v>
      </c>
    </row>
    <row r="1845" spans="1:8" s="238" customFormat="1" ht="15" customHeight="1">
      <c r="A1845" s="1145">
        <v>236</v>
      </c>
      <c r="B1845" s="1147" t="s">
        <v>4942</v>
      </c>
      <c r="C1845" s="927" t="s">
        <v>4747</v>
      </c>
      <c r="D1845" s="927" t="s">
        <v>4748</v>
      </c>
      <c r="E1845" s="928">
        <v>500</v>
      </c>
      <c r="F1845" s="928">
        <v>450</v>
      </c>
      <c r="G1845" s="928">
        <v>400</v>
      </c>
      <c r="H1845" s="928"/>
    </row>
    <row r="1846" spans="1:8" s="238" customFormat="1" ht="15" customHeight="1">
      <c r="A1846" s="1146"/>
      <c r="B1846" s="1148"/>
      <c r="C1846" s="927" t="s">
        <v>4749</v>
      </c>
      <c r="D1846" s="927" t="s">
        <v>4750</v>
      </c>
      <c r="E1846" s="928">
        <v>500</v>
      </c>
      <c r="F1846" s="928">
        <v>450</v>
      </c>
      <c r="G1846" s="928">
        <v>400</v>
      </c>
      <c r="H1846" s="928">
        <v>375</v>
      </c>
    </row>
    <row r="1847" spans="1:8" s="238" customFormat="1" ht="15" customHeight="1">
      <c r="A1847" s="934">
        <v>237</v>
      </c>
      <c r="B1847" s="932" t="s">
        <v>8038</v>
      </c>
      <c r="C1847" s="927" t="s">
        <v>1315</v>
      </c>
      <c r="D1847" s="931" t="s">
        <v>4641</v>
      </c>
      <c r="E1847" s="928">
        <v>750</v>
      </c>
      <c r="F1847" s="928">
        <v>525</v>
      </c>
      <c r="G1847" s="928">
        <v>490</v>
      </c>
      <c r="H1847" s="928">
        <v>450</v>
      </c>
    </row>
    <row r="1848" spans="1:8" s="238" customFormat="1" ht="15" customHeight="1">
      <c r="A1848" s="934">
        <v>238</v>
      </c>
      <c r="B1848" s="932" t="s">
        <v>8039</v>
      </c>
      <c r="C1848" s="927" t="s">
        <v>8040</v>
      </c>
      <c r="D1848" s="927" t="s">
        <v>8041</v>
      </c>
      <c r="E1848" s="928">
        <v>450</v>
      </c>
      <c r="F1848" s="928">
        <v>400</v>
      </c>
      <c r="G1848" s="928">
        <v>350</v>
      </c>
      <c r="H1848" s="928"/>
    </row>
    <row r="1849" spans="1:8" s="238" customFormat="1" ht="15" customHeight="1">
      <c r="A1849" s="935">
        <v>28</v>
      </c>
      <c r="B1849" s="1520" t="s">
        <v>8042</v>
      </c>
      <c r="C1849" s="1520"/>
      <c r="D1849" s="1520"/>
      <c r="E1849" s="1520"/>
      <c r="F1849" s="1520"/>
      <c r="G1849" s="1520"/>
      <c r="H1849" s="1520"/>
    </row>
    <row r="1850" spans="1:8" s="238" customFormat="1" ht="15" customHeight="1">
      <c r="A1850" s="1156">
        <v>1</v>
      </c>
      <c r="B1850" s="1151" t="s">
        <v>1592</v>
      </c>
      <c r="C1850" s="936" t="s">
        <v>4751</v>
      </c>
      <c r="D1850" s="936" t="s">
        <v>1670</v>
      </c>
      <c r="E1850" s="937">
        <v>2200</v>
      </c>
      <c r="F1850" s="937">
        <v>395</v>
      </c>
      <c r="G1850" s="937">
        <v>330</v>
      </c>
      <c r="H1850" s="937"/>
    </row>
    <row r="1851" spans="1:8" s="238" customFormat="1" ht="15" customHeight="1">
      <c r="A1851" s="1157"/>
      <c r="B1851" s="1152"/>
      <c r="C1851" s="936" t="s">
        <v>1670</v>
      </c>
      <c r="D1851" s="936" t="s">
        <v>1822</v>
      </c>
      <c r="E1851" s="937">
        <v>1900</v>
      </c>
      <c r="F1851" s="937"/>
      <c r="G1851" s="937"/>
      <c r="H1851" s="937">
        <v>285</v>
      </c>
    </row>
    <row r="1852" spans="1:8" s="238" customFormat="1" ht="15" customHeight="1">
      <c r="A1852" s="1157"/>
      <c r="B1852" s="1152"/>
      <c r="C1852" s="936" t="s">
        <v>1822</v>
      </c>
      <c r="D1852" s="936" t="s">
        <v>4752</v>
      </c>
      <c r="E1852" s="937">
        <v>1650</v>
      </c>
      <c r="F1852" s="937"/>
      <c r="G1852" s="937">
        <v>365</v>
      </c>
      <c r="H1852" s="937"/>
    </row>
    <row r="1853" spans="1:8" s="238" customFormat="1" ht="15" customHeight="1">
      <c r="A1853" s="1158"/>
      <c r="B1853" s="1153"/>
      <c r="C1853" s="936" t="s">
        <v>4752</v>
      </c>
      <c r="D1853" s="936" t="s">
        <v>4753</v>
      </c>
      <c r="E1853" s="937">
        <v>1100</v>
      </c>
      <c r="F1853" s="937">
        <v>440</v>
      </c>
      <c r="G1853" s="937">
        <v>385</v>
      </c>
      <c r="H1853" s="937"/>
    </row>
    <row r="1854" spans="1:8" s="238" customFormat="1" ht="15" customHeight="1">
      <c r="A1854" s="1156">
        <v>2</v>
      </c>
      <c r="B1854" s="1151" t="s">
        <v>1430</v>
      </c>
      <c r="C1854" s="936" t="s">
        <v>4753</v>
      </c>
      <c r="D1854" s="936" t="s">
        <v>4754</v>
      </c>
      <c r="E1854" s="937">
        <v>1000</v>
      </c>
      <c r="F1854" s="937">
        <v>300</v>
      </c>
      <c r="G1854" s="937">
        <v>280</v>
      </c>
      <c r="H1854" s="937">
        <v>250</v>
      </c>
    </row>
    <row r="1855" spans="1:8" s="238" customFormat="1" ht="15" customHeight="1">
      <c r="A1855" s="1157"/>
      <c r="B1855" s="1152"/>
      <c r="C1855" s="936" t="s">
        <v>4754</v>
      </c>
      <c r="D1855" s="936" t="s">
        <v>4755</v>
      </c>
      <c r="E1855" s="937">
        <v>1750</v>
      </c>
      <c r="F1855" s="937">
        <v>440</v>
      </c>
      <c r="G1855" s="937">
        <v>385</v>
      </c>
      <c r="H1855" s="937"/>
    </row>
    <row r="1856" spans="1:8" s="238" customFormat="1" ht="15" customHeight="1">
      <c r="A1856" s="1157"/>
      <c r="B1856" s="1152"/>
      <c r="C1856" s="936" t="s">
        <v>4755</v>
      </c>
      <c r="D1856" s="936" t="s">
        <v>4756</v>
      </c>
      <c r="E1856" s="937">
        <v>2000</v>
      </c>
      <c r="F1856" s="937"/>
      <c r="G1856" s="937"/>
      <c r="H1856" s="937"/>
    </row>
    <row r="1857" spans="1:8" s="238" customFormat="1" ht="15" customHeight="1">
      <c r="A1857" s="1156">
        <v>3</v>
      </c>
      <c r="B1857" s="1151" t="s">
        <v>4943</v>
      </c>
      <c r="C1857" s="936" t="s">
        <v>1592</v>
      </c>
      <c r="D1857" s="936" t="s">
        <v>4757</v>
      </c>
      <c r="E1857" s="937">
        <v>1100</v>
      </c>
      <c r="F1857" s="937"/>
      <c r="G1857" s="937"/>
      <c r="H1857" s="937"/>
    </row>
    <row r="1858" spans="1:8" s="238" customFormat="1" ht="15" customHeight="1">
      <c r="A1858" s="1157"/>
      <c r="B1858" s="1152"/>
      <c r="C1858" s="936" t="s">
        <v>4757</v>
      </c>
      <c r="D1858" s="936" t="s">
        <v>1798</v>
      </c>
      <c r="E1858" s="937">
        <v>750</v>
      </c>
      <c r="F1858" s="937">
        <v>200</v>
      </c>
      <c r="G1858" s="937"/>
      <c r="H1858" s="937"/>
    </row>
    <row r="1859" spans="1:8" s="238" customFormat="1" ht="15" customHeight="1">
      <c r="A1859" s="1158"/>
      <c r="B1859" s="1153"/>
      <c r="C1859" s="936" t="s">
        <v>1798</v>
      </c>
      <c r="D1859" s="936" t="s">
        <v>881</v>
      </c>
      <c r="E1859" s="937">
        <v>300</v>
      </c>
      <c r="F1859" s="937">
        <v>215</v>
      </c>
      <c r="G1859" s="937">
        <v>205</v>
      </c>
      <c r="H1859" s="937">
        <v>190</v>
      </c>
    </row>
    <row r="1860" spans="1:8" s="238" customFormat="1" ht="15" customHeight="1">
      <c r="A1860" s="1156">
        <v>4</v>
      </c>
      <c r="B1860" s="1151" t="s">
        <v>1798</v>
      </c>
      <c r="C1860" s="936" t="s">
        <v>1640</v>
      </c>
      <c r="D1860" s="936" t="s">
        <v>4943</v>
      </c>
      <c r="E1860" s="937">
        <v>300</v>
      </c>
      <c r="F1860" s="937"/>
      <c r="G1860" s="937">
        <v>215</v>
      </c>
      <c r="H1860" s="937"/>
    </row>
    <row r="1861" spans="1:8" s="238" customFormat="1" ht="15" customHeight="1">
      <c r="A1861" s="1158"/>
      <c r="B1861" s="1153"/>
      <c r="C1861" s="936" t="s">
        <v>4943</v>
      </c>
      <c r="D1861" s="936" t="s">
        <v>4758</v>
      </c>
      <c r="E1861" s="937">
        <v>250</v>
      </c>
      <c r="F1861" s="937"/>
      <c r="G1861" s="937">
        <v>215</v>
      </c>
      <c r="H1861" s="937"/>
    </row>
    <row r="1862" spans="1:8" s="238" customFormat="1" ht="15" customHeight="1">
      <c r="A1862" s="1156">
        <v>5</v>
      </c>
      <c r="B1862" s="1151" t="s">
        <v>4944</v>
      </c>
      <c r="C1862" s="936" t="s">
        <v>1592</v>
      </c>
      <c r="D1862" s="936" t="s">
        <v>4759</v>
      </c>
      <c r="E1862" s="937">
        <v>800</v>
      </c>
      <c r="F1862" s="937">
        <v>320</v>
      </c>
      <c r="G1862" s="937"/>
      <c r="H1862" s="937">
        <v>255</v>
      </c>
    </row>
    <row r="1863" spans="1:8" s="238" customFormat="1" ht="15" customHeight="1">
      <c r="A1863" s="1157"/>
      <c r="B1863" s="1152"/>
      <c r="C1863" s="936" t="s">
        <v>4759</v>
      </c>
      <c r="D1863" s="936" t="s">
        <v>4760</v>
      </c>
      <c r="E1863" s="937">
        <v>650</v>
      </c>
      <c r="F1863" s="937"/>
      <c r="G1863" s="937">
        <v>240</v>
      </c>
      <c r="H1863" s="937"/>
    </row>
    <row r="1864" spans="1:8" s="238" customFormat="1" ht="15" customHeight="1">
      <c r="A1864" s="1157"/>
      <c r="B1864" s="1152"/>
      <c r="C1864" s="936" t="s">
        <v>4760</v>
      </c>
      <c r="D1864" s="936" t="s">
        <v>4761</v>
      </c>
      <c r="E1864" s="937">
        <v>400</v>
      </c>
      <c r="F1864" s="937"/>
      <c r="G1864" s="937"/>
      <c r="H1864" s="937"/>
    </row>
    <row r="1865" spans="1:8" s="238" customFormat="1" ht="15" customHeight="1">
      <c r="A1865" s="1158"/>
      <c r="B1865" s="1153"/>
      <c r="C1865" s="936" t="s">
        <v>4761</v>
      </c>
      <c r="D1865" s="936" t="s">
        <v>4762</v>
      </c>
      <c r="E1865" s="937">
        <v>225</v>
      </c>
      <c r="F1865" s="937">
        <v>205</v>
      </c>
      <c r="G1865" s="937">
        <v>190</v>
      </c>
      <c r="H1865" s="937">
        <v>180</v>
      </c>
    </row>
    <row r="1866" spans="1:8" s="238" customFormat="1" ht="15" customHeight="1">
      <c r="A1866" s="938">
        <v>6</v>
      </c>
      <c r="B1866" s="939" t="s">
        <v>2173</v>
      </c>
      <c r="C1866" s="936" t="s">
        <v>1592</v>
      </c>
      <c r="D1866" s="936" t="s">
        <v>1643</v>
      </c>
      <c r="E1866" s="937">
        <v>600</v>
      </c>
      <c r="F1866" s="937"/>
      <c r="G1866" s="937"/>
      <c r="H1866" s="937"/>
    </row>
    <row r="1867" spans="1:8" s="238" customFormat="1" ht="15" customHeight="1">
      <c r="A1867" s="1156">
        <v>7</v>
      </c>
      <c r="B1867" s="1151" t="s">
        <v>4775</v>
      </c>
      <c r="C1867" s="936" t="s">
        <v>1592</v>
      </c>
      <c r="D1867" s="936" t="s">
        <v>1649</v>
      </c>
      <c r="E1867" s="937">
        <v>600</v>
      </c>
      <c r="F1867" s="937"/>
      <c r="G1867" s="937"/>
      <c r="H1867" s="937"/>
    </row>
    <row r="1868" spans="1:8" s="238" customFormat="1" ht="15" customHeight="1">
      <c r="A1868" s="1158"/>
      <c r="B1868" s="1153"/>
      <c r="C1868" s="936" t="s">
        <v>1649</v>
      </c>
      <c r="D1868" s="936" t="s">
        <v>1643</v>
      </c>
      <c r="E1868" s="937">
        <v>300</v>
      </c>
      <c r="F1868" s="937"/>
      <c r="G1868" s="937"/>
      <c r="H1868" s="937"/>
    </row>
    <row r="1869" spans="1:8" s="238" customFormat="1" ht="15" customHeight="1">
      <c r="A1869" s="1156">
        <v>8</v>
      </c>
      <c r="B1869" s="1151" t="s">
        <v>1508</v>
      </c>
      <c r="C1869" s="936" t="s">
        <v>1592</v>
      </c>
      <c r="D1869" s="936" t="s">
        <v>1640</v>
      </c>
      <c r="E1869" s="937">
        <v>600</v>
      </c>
      <c r="F1869" s="937"/>
      <c r="G1869" s="937"/>
      <c r="H1869" s="937"/>
    </row>
    <row r="1870" spans="1:8" s="238" customFormat="1" ht="15" customHeight="1">
      <c r="A1870" s="1158"/>
      <c r="B1870" s="1153"/>
      <c r="C1870" s="936" t="s">
        <v>4763</v>
      </c>
      <c r="D1870" s="936" t="s">
        <v>4764</v>
      </c>
      <c r="E1870" s="937">
        <v>450</v>
      </c>
      <c r="F1870" s="937">
        <v>360</v>
      </c>
      <c r="G1870" s="937"/>
      <c r="H1870" s="937"/>
    </row>
    <row r="1871" spans="1:8" s="238" customFormat="1" ht="15" customHeight="1">
      <c r="A1871" s="938">
        <v>9</v>
      </c>
      <c r="B1871" s="939" t="s">
        <v>4764</v>
      </c>
      <c r="C1871" s="936" t="s">
        <v>1592</v>
      </c>
      <c r="D1871" s="936" t="s">
        <v>1643</v>
      </c>
      <c r="E1871" s="937">
        <v>600</v>
      </c>
      <c r="F1871" s="937"/>
      <c r="G1871" s="937">
        <v>330</v>
      </c>
      <c r="H1871" s="937"/>
    </row>
    <row r="1872" spans="1:8" s="238" customFormat="1" ht="15" customHeight="1">
      <c r="A1872" s="1156">
        <v>10</v>
      </c>
      <c r="B1872" s="1151" t="s">
        <v>2163</v>
      </c>
      <c r="C1872" s="936" t="s">
        <v>1592</v>
      </c>
      <c r="D1872" s="936" t="s">
        <v>4765</v>
      </c>
      <c r="E1872" s="937">
        <v>450</v>
      </c>
      <c r="F1872" s="937"/>
      <c r="G1872" s="937">
        <v>240</v>
      </c>
      <c r="H1872" s="937"/>
    </row>
    <row r="1873" spans="1:8" s="238" customFormat="1" ht="15" customHeight="1">
      <c r="A1873" s="1158"/>
      <c r="B1873" s="1153"/>
      <c r="C1873" s="936" t="s">
        <v>4765</v>
      </c>
      <c r="D1873" s="936" t="s">
        <v>4766</v>
      </c>
      <c r="E1873" s="937">
        <v>300</v>
      </c>
      <c r="F1873" s="937">
        <v>240</v>
      </c>
      <c r="G1873" s="937">
        <v>225</v>
      </c>
      <c r="H1873" s="937"/>
    </row>
    <row r="1874" spans="1:8" s="238" customFormat="1" ht="15" customHeight="1">
      <c r="A1874" s="938">
        <v>11</v>
      </c>
      <c r="B1874" s="939" t="s">
        <v>4765</v>
      </c>
      <c r="C1874" s="936" t="s">
        <v>1670</v>
      </c>
      <c r="D1874" s="936" t="s">
        <v>1643</v>
      </c>
      <c r="E1874" s="937">
        <v>250</v>
      </c>
      <c r="F1874" s="937"/>
      <c r="G1874" s="937">
        <v>210</v>
      </c>
      <c r="H1874" s="937"/>
    </row>
    <row r="1875" spans="1:8" s="238" customFormat="1" ht="15" customHeight="1">
      <c r="A1875" s="1156">
        <v>12</v>
      </c>
      <c r="B1875" s="1151" t="s">
        <v>1670</v>
      </c>
      <c r="C1875" s="936" t="s">
        <v>1592</v>
      </c>
      <c r="D1875" s="936" t="s">
        <v>4765</v>
      </c>
      <c r="E1875" s="937">
        <v>600</v>
      </c>
      <c r="F1875" s="937"/>
      <c r="G1875" s="937"/>
      <c r="H1875" s="937"/>
    </row>
    <row r="1876" spans="1:8" s="238" customFormat="1" ht="15" customHeight="1">
      <c r="A1876" s="1157"/>
      <c r="B1876" s="1152"/>
      <c r="C1876" s="936" t="s">
        <v>4765</v>
      </c>
      <c r="D1876" s="936" t="s">
        <v>4767</v>
      </c>
      <c r="E1876" s="937">
        <v>400</v>
      </c>
      <c r="F1876" s="937">
        <v>240</v>
      </c>
      <c r="G1876" s="937">
        <v>220</v>
      </c>
      <c r="H1876" s="937">
        <v>200</v>
      </c>
    </row>
    <row r="1877" spans="1:8" s="238" customFormat="1" ht="15" customHeight="1">
      <c r="A1877" s="1158"/>
      <c r="B1877" s="1153"/>
      <c r="C1877" s="936" t="s">
        <v>4767</v>
      </c>
      <c r="D1877" s="936" t="s">
        <v>1592</v>
      </c>
      <c r="E1877" s="937">
        <v>400</v>
      </c>
      <c r="F1877" s="937"/>
      <c r="G1877" s="937"/>
      <c r="H1877" s="937"/>
    </row>
    <row r="1878" spans="1:8" s="238" customFormat="1" ht="15" customHeight="1">
      <c r="A1878" s="938">
        <v>13</v>
      </c>
      <c r="B1878" s="939" t="s">
        <v>1697</v>
      </c>
      <c r="C1878" s="936" t="s">
        <v>1592</v>
      </c>
      <c r="D1878" s="936" t="s">
        <v>1670</v>
      </c>
      <c r="E1878" s="937">
        <v>300</v>
      </c>
      <c r="F1878" s="937">
        <v>240</v>
      </c>
      <c r="G1878" s="937"/>
      <c r="H1878" s="937"/>
    </row>
    <row r="1879" spans="1:8" s="238" customFormat="1" ht="15" customHeight="1">
      <c r="A1879" s="1156">
        <v>14</v>
      </c>
      <c r="B1879" s="1151" t="s">
        <v>2064</v>
      </c>
      <c r="C1879" s="936" t="s">
        <v>1592</v>
      </c>
      <c r="D1879" s="936" t="s">
        <v>1649</v>
      </c>
      <c r="E1879" s="937">
        <v>600</v>
      </c>
      <c r="F1879" s="937"/>
      <c r="G1879" s="937"/>
      <c r="H1879" s="937"/>
    </row>
    <row r="1880" spans="1:8" s="238" customFormat="1" ht="15" customHeight="1">
      <c r="A1880" s="1158"/>
      <c r="B1880" s="1153"/>
      <c r="C1880" s="936" t="s">
        <v>1649</v>
      </c>
      <c r="D1880" s="936" t="s">
        <v>1631</v>
      </c>
      <c r="E1880" s="937">
        <v>300</v>
      </c>
      <c r="F1880" s="937"/>
      <c r="G1880" s="937">
        <v>240</v>
      </c>
      <c r="H1880" s="937"/>
    </row>
    <row r="1881" spans="1:8" s="238" customFormat="1" ht="15" customHeight="1">
      <c r="A1881" s="938">
        <v>15</v>
      </c>
      <c r="B1881" s="939" t="s">
        <v>1840</v>
      </c>
      <c r="C1881" s="936" t="s">
        <v>1592</v>
      </c>
      <c r="D1881" s="936" t="s">
        <v>1631</v>
      </c>
      <c r="E1881" s="937">
        <v>500</v>
      </c>
      <c r="F1881" s="937"/>
      <c r="G1881" s="937"/>
      <c r="H1881" s="937"/>
    </row>
    <row r="1882" spans="1:8" s="238" customFormat="1" ht="15" customHeight="1">
      <c r="A1882" s="938">
        <v>16</v>
      </c>
      <c r="B1882" s="939" t="s">
        <v>4945</v>
      </c>
      <c r="C1882" s="936" t="s">
        <v>1592</v>
      </c>
      <c r="D1882" s="936" t="s">
        <v>1631</v>
      </c>
      <c r="E1882" s="937">
        <v>500</v>
      </c>
      <c r="F1882" s="937"/>
      <c r="G1882" s="937"/>
      <c r="H1882" s="937"/>
    </row>
    <row r="1883" spans="1:8" s="238" customFormat="1" ht="15" customHeight="1">
      <c r="A1883" s="1156">
        <v>17</v>
      </c>
      <c r="B1883" s="1151" t="s">
        <v>4772</v>
      </c>
      <c r="C1883" s="936" t="s">
        <v>1592</v>
      </c>
      <c r="D1883" s="936" t="s">
        <v>1340</v>
      </c>
      <c r="E1883" s="937">
        <v>500</v>
      </c>
      <c r="F1883" s="937"/>
      <c r="G1883" s="937"/>
      <c r="H1883" s="937"/>
    </row>
    <row r="1884" spans="1:8" s="238" customFormat="1" ht="15" customHeight="1">
      <c r="A1884" s="1158"/>
      <c r="B1884" s="1153"/>
      <c r="C1884" s="936" t="s">
        <v>1340</v>
      </c>
      <c r="D1884" s="936" t="s">
        <v>1631</v>
      </c>
      <c r="E1884" s="937">
        <v>300</v>
      </c>
      <c r="F1884" s="937"/>
      <c r="G1884" s="937">
        <v>240</v>
      </c>
      <c r="H1884" s="937"/>
    </row>
    <row r="1885" spans="1:8" s="238" customFormat="1" ht="15" customHeight="1">
      <c r="A1885" s="1156">
        <v>18</v>
      </c>
      <c r="B1885" s="1151" t="s">
        <v>2216</v>
      </c>
      <c r="C1885" s="936" t="s">
        <v>1592</v>
      </c>
      <c r="D1885" s="936" t="s">
        <v>1340</v>
      </c>
      <c r="E1885" s="937">
        <v>500</v>
      </c>
      <c r="F1885" s="937"/>
      <c r="G1885" s="937"/>
      <c r="H1885" s="937"/>
    </row>
    <row r="1886" spans="1:8" s="238" customFormat="1" ht="15" customHeight="1">
      <c r="A1886" s="1157"/>
      <c r="B1886" s="1152"/>
      <c r="C1886" s="936" t="s">
        <v>1340</v>
      </c>
      <c r="D1886" s="936" t="s">
        <v>1631</v>
      </c>
      <c r="E1886" s="937">
        <v>300</v>
      </c>
      <c r="F1886" s="937"/>
      <c r="G1886" s="937"/>
      <c r="H1886" s="937"/>
    </row>
    <row r="1887" spans="1:8" s="238" customFormat="1" ht="15" customHeight="1">
      <c r="A1887" s="1158"/>
      <c r="B1887" s="1153"/>
      <c r="C1887" s="936" t="s">
        <v>1631</v>
      </c>
      <c r="D1887" s="936" t="s">
        <v>4768</v>
      </c>
      <c r="E1887" s="937">
        <v>250</v>
      </c>
      <c r="F1887" s="937">
        <v>220</v>
      </c>
      <c r="G1887" s="937"/>
      <c r="H1887" s="937"/>
    </row>
    <row r="1888" spans="1:8" s="238" customFormat="1" ht="15" customHeight="1">
      <c r="A1888" s="1156">
        <v>19</v>
      </c>
      <c r="B1888" s="1151" t="s">
        <v>3469</v>
      </c>
      <c r="C1888" s="936" t="s">
        <v>1592</v>
      </c>
      <c r="D1888" s="936" t="s">
        <v>1340</v>
      </c>
      <c r="E1888" s="937">
        <v>500</v>
      </c>
      <c r="F1888" s="937"/>
      <c r="G1888" s="937"/>
      <c r="H1888" s="937"/>
    </row>
    <row r="1889" spans="1:8" s="238" customFormat="1" ht="15" customHeight="1">
      <c r="A1889" s="1158"/>
      <c r="B1889" s="1153"/>
      <c r="C1889" s="936" t="s">
        <v>1340</v>
      </c>
      <c r="D1889" s="936" t="s">
        <v>1631</v>
      </c>
      <c r="E1889" s="937">
        <v>300</v>
      </c>
      <c r="F1889" s="937"/>
      <c r="G1889" s="937"/>
      <c r="H1889" s="937"/>
    </row>
    <row r="1890" spans="1:8" s="238" customFormat="1" ht="15" customHeight="1">
      <c r="A1890" s="1156">
        <v>20</v>
      </c>
      <c r="B1890" s="1151" t="s">
        <v>4946</v>
      </c>
      <c r="C1890" s="936" t="s">
        <v>1592</v>
      </c>
      <c r="D1890" s="936" t="s">
        <v>1340</v>
      </c>
      <c r="E1890" s="937">
        <v>500</v>
      </c>
      <c r="F1890" s="937"/>
      <c r="G1890" s="937"/>
      <c r="H1890" s="937"/>
    </row>
    <row r="1891" spans="1:8" s="238" customFormat="1" ht="15" customHeight="1">
      <c r="A1891" s="1158"/>
      <c r="B1891" s="1153"/>
      <c r="C1891" s="936" t="s">
        <v>1340</v>
      </c>
      <c r="D1891" s="936" t="s">
        <v>1631</v>
      </c>
      <c r="E1891" s="937">
        <v>300</v>
      </c>
      <c r="F1891" s="937"/>
      <c r="G1891" s="937"/>
      <c r="H1891" s="937"/>
    </row>
    <row r="1892" spans="1:8" s="238" customFormat="1" ht="15" customHeight="1">
      <c r="A1892" s="1156">
        <v>21</v>
      </c>
      <c r="B1892" s="1151" t="s">
        <v>4773</v>
      </c>
      <c r="C1892" s="936" t="s">
        <v>1592</v>
      </c>
      <c r="D1892" s="936" t="s">
        <v>1340</v>
      </c>
      <c r="E1892" s="937">
        <v>500</v>
      </c>
      <c r="F1892" s="937"/>
      <c r="G1892" s="937"/>
      <c r="H1892" s="937"/>
    </row>
    <row r="1893" spans="1:8" s="238" customFormat="1" ht="15" customHeight="1">
      <c r="A1893" s="1158"/>
      <c r="B1893" s="1153"/>
      <c r="C1893" s="936" t="s">
        <v>1340</v>
      </c>
      <c r="D1893" s="936" t="s">
        <v>1631</v>
      </c>
      <c r="E1893" s="937">
        <v>300</v>
      </c>
      <c r="F1893" s="937"/>
      <c r="G1893" s="937">
        <v>240</v>
      </c>
      <c r="H1893" s="937"/>
    </row>
    <row r="1894" spans="1:8" s="238" customFormat="1" ht="15" customHeight="1">
      <c r="A1894" s="1156">
        <v>22</v>
      </c>
      <c r="B1894" s="1151" t="s">
        <v>2234</v>
      </c>
      <c r="C1894" s="936" t="s">
        <v>1592</v>
      </c>
      <c r="D1894" s="936" t="s">
        <v>1340</v>
      </c>
      <c r="E1894" s="937">
        <v>500</v>
      </c>
      <c r="F1894" s="937">
        <v>250</v>
      </c>
      <c r="G1894" s="937">
        <v>225</v>
      </c>
      <c r="H1894" s="937"/>
    </row>
    <row r="1895" spans="1:8" s="238" customFormat="1" ht="15" customHeight="1">
      <c r="A1895" s="1158"/>
      <c r="B1895" s="1153"/>
      <c r="C1895" s="936" t="s">
        <v>1340</v>
      </c>
      <c r="D1895" s="936" t="s">
        <v>1631</v>
      </c>
      <c r="E1895" s="937">
        <v>300</v>
      </c>
      <c r="F1895" s="937">
        <v>240</v>
      </c>
      <c r="G1895" s="937">
        <v>225</v>
      </c>
      <c r="H1895" s="937"/>
    </row>
    <row r="1896" spans="1:8" s="238" customFormat="1" ht="15" customHeight="1">
      <c r="A1896" s="1156">
        <v>23</v>
      </c>
      <c r="B1896" s="1151" t="s">
        <v>4947</v>
      </c>
      <c r="C1896" s="936" t="s">
        <v>1592</v>
      </c>
      <c r="D1896" s="936" t="s">
        <v>1340</v>
      </c>
      <c r="E1896" s="937">
        <v>500</v>
      </c>
      <c r="F1896" s="937"/>
      <c r="G1896" s="937"/>
      <c r="H1896" s="937"/>
    </row>
    <row r="1897" spans="1:8" s="238" customFormat="1" ht="15" customHeight="1">
      <c r="A1897" s="1158"/>
      <c r="B1897" s="1153"/>
      <c r="C1897" s="936" t="s">
        <v>1340</v>
      </c>
      <c r="D1897" s="936" t="s">
        <v>1631</v>
      </c>
      <c r="E1897" s="937">
        <v>300</v>
      </c>
      <c r="F1897" s="937"/>
      <c r="G1897" s="937">
        <v>240</v>
      </c>
      <c r="H1897" s="937"/>
    </row>
    <row r="1898" spans="1:8" s="238" customFormat="1" ht="15" customHeight="1">
      <c r="A1898" s="1156">
        <v>24</v>
      </c>
      <c r="B1898" s="1151" t="s">
        <v>1615</v>
      </c>
      <c r="C1898" s="936" t="s">
        <v>1592</v>
      </c>
      <c r="D1898" s="936" t="s">
        <v>1340</v>
      </c>
      <c r="E1898" s="937">
        <v>500</v>
      </c>
      <c r="F1898" s="937"/>
      <c r="G1898" s="937"/>
      <c r="H1898" s="937"/>
    </row>
    <row r="1899" spans="1:8" s="238" customFormat="1" ht="15" customHeight="1">
      <c r="A1899" s="1158"/>
      <c r="B1899" s="1153"/>
      <c r="C1899" s="936" t="s">
        <v>1340</v>
      </c>
      <c r="D1899" s="936" t="s">
        <v>1631</v>
      </c>
      <c r="E1899" s="937">
        <v>300</v>
      </c>
      <c r="F1899" s="937">
        <v>240</v>
      </c>
      <c r="G1899" s="937">
        <v>225</v>
      </c>
      <c r="H1899" s="937"/>
    </row>
    <row r="1900" spans="1:8" s="238" customFormat="1" ht="15" customHeight="1">
      <c r="A1900" s="1156">
        <v>25</v>
      </c>
      <c r="B1900" s="1151" t="s">
        <v>4771</v>
      </c>
      <c r="C1900" s="936" t="s">
        <v>1592</v>
      </c>
      <c r="D1900" s="936" t="s">
        <v>1340</v>
      </c>
      <c r="E1900" s="937">
        <v>500</v>
      </c>
      <c r="F1900" s="937">
        <v>250</v>
      </c>
      <c r="G1900" s="937">
        <v>225</v>
      </c>
      <c r="H1900" s="937">
        <v>200</v>
      </c>
    </row>
    <row r="1901" spans="1:8" s="238" customFormat="1" ht="15" customHeight="1">
      <c r="A1901" s="1158"/>
      <c r="B1901" s="1153"/>
      <c r="C1901" s="936" t="s">
        <v>1340</v>
      </c>
      <c r="D1901" s="936" t="s">
        <v>1631</v>
      </c>
      <c r="E1901" s="937">
        <v>300</v>
      </c>
      <c r="F1901" s="937">
        <v>240</v>
      </c>
      <c r="G1901" s="937"/>
      <c r="H1901" s="937"/>
    </row>
    <row r="1902" spans="1:8" s="238" customFormat="1" ht="15" customHeight="1">
      <c r="A1902" s="1156">
        <v>26</v>
      </c>
      <c r="B1902" s="1151" t="s">
        <v>1695</v>
      </c>
      <c r="C1902" s="936" t="s">
        <v>1592</v>
      </c>
      <c r="D1902" s="936" t="s">
        <v>4769</v>
      </c>
      <c r="E1902" s="937">
        <v>500</v>
      </c>
      <c r="F1902" s="937"/>
      <c r="G1902" s="937">
        <v>250</v>
      </c>
      <c r="H1902" s="937"/>
    </row>
    <row r="1903" spans="1:8" s="238" customFormat="1" ht="15" customHeight="1">
      <c r="A1903" s="1158"/>
      <c r="B1903" s="1153"/>
      <c r="C1903" s="936" t="s">
        <v>4769</v>
      </c>
      <c r="D1903" s="936" t="s">
        <v>881</v>
      </c>
      <c r="E1903" s="937">
        <v>300</v>
      </c>
      <c r="F1903" s="937"/>
      <c r="G1903" s="937">
        <v>240</v>
      </c>
      <c r="H1903" s="937">
        <v>225</v>
      </c>
    </row>
    <row r="1904" spans="1:8" s="238" customFormat="1" ht="15" customHeight="1">
      <c r="A1904" s="938">
        <v>27</v>
      </c>
      <c r="B1904" s="939" t="s">
        <v>4948</v>
      </c>
      <c r="C1904" s="936" t="s">
        <v>1592</v>
      </c>
      <c r="D1904" s="936" t="s">
        <v>1649</v>
      </c>
      <c r="E1904" s="937">
        <v>500</v>
      </c>
      <c r="F1904" s="937"/>
      <c r="G1904" s="937"/>
      <c r="H1904" s="937"/>
    </row>
    <row r="1905" spans="1:8" s="238" customFormat="1" ht="15" customHeight="1">
      <c r="A1905" s="938">
        <v>28</v>
      </c>
      <c r="B1905" s="939" t="s">
        <v>4949</v>
      </c>
      <c r="C1905" s="936" t="s">
        <v>1670</v>
      </c>
      <c r="D1905" s="936" t="s">
        <v>881</v>
      </c>
      <c r="E1905" s="937">
        <v>250</v>
      </c>
      <c r="F1905" s="937">
        <v>220</v>
      </c>
      <c r="G1905" s="937">
        <v>210</v>
      </c>
      <c r="H1905" s="937"/>
    </row>
    <row r="1906" spans="1:8" s="238" customFormat="1" ht="15" customHeight="1">
      <c r="A1906" s="938">
        <v>29</v>
      </c>
      <c r="B1906" s="939" t="s">
        <v>1822</v>
      </c>
      <c r="C1906" s="936" t="s">
        <v>1592</v>
      </c>
      <c r="D1906" s="936" t="s">
        <v>1670</v>
      </c>
      <c r="E1906" s="937">
        <v>500</v>
      </c>
      <c r="F1906" s="937"/>
      <c r="G1906" s="937"/>
      <c r="H1906" s="937"/>
    </row>
    <row r="1907" spans="1:8" s="238" customFormat="1" ht="15" customHeight="1">
      <c r="A1907" s="938">
        <v>30</v>
      </c>
      <c r="B1907" s="939" t="s">
        <v>1665</v>
      </c>
      <c r="C1907" s="936" t="s">
        <v>1822</v>
      </c>
      <c r="D1907" s="936" t="s">
        <v>1643</v>
      </c>
      <c r="E1907" s="937">
        <v>400</v>
      </c>
      <c r="F1907" s="937"/>
      <c r="G1907" s="937">
        <v>220</v>
      </c>
      <c r="H1907" s="937"/>
    </row>
    <row r="1908" spans="1:8" s="238" customFormat="1" ht="15" customHeight="1">
      <c r="A1908" s="938">
        <v>31</v>
      </c>
      <c r="B1908" s="939" t="s">
        <v>1782</v>
      </c>
      <c r="C1908" s="936" t="s">
        <v>1592</v>
      </c>
      <c r="D1908" s="936" t="s">
        <v>881</v>
      </c>
      <c r="E1908" s="937">
        <v>400</v>
      </c>
      <c r="F1908" s="937"/>
      <c r="G1908" s="937">
        <v>220</v>
      </c>
      <c r="H1908" s="937"/>
    </row>
    <row r="1909" spans="1:8" s="238" customFormat="1" ht="15" customHeight="1">
      <c r="A1909" s="938">
        <v>32</v>
      </c>
      <c r="B1909" s="939" t="s">
        <v>4950</v>
      </c>
      <c r="C1909" s="936" t="s">
        <v>1592</v>
      </c>
      <c r="D1909" s="936" t="s">
        <v>1665</v>
      </c>
      <c r="E1909" s="937">
        <v>400</v>
      </c>
      <c r="F1909" s="937"/>
      <c r="G1909" s="937"/>
      <c r="H1909" s="937"/>
    </row>
    <row r="1910" spans="1:8" s="238" customFormat="1" ht="15" customHeight="1">
      <c r="A1910" s="938">
        <v>33</v>
      </c>
      <c r="B1910" s="939" t="s">
        <v>4951</v>
      </c>
      <c r="C1910" s="936" t="s">
        <v>1592</v>
      </c>
      <c r="D1910" s="936" t="s">
        <v>4770</v>
      </c>
      <c r="E1910" s="937">
        <v>400</v>
      </c>
      <c r="F1910" s="937"/>
      <c r="G1910" s="937"/>
      <c r="H1910" s="937"/>
    </row>
    <row r="1911" spans="1:8" s="238" customFormat="1" ht="15" customHeight="1">
      <c r="A1911" s="938">
        <v>34</v>
      </c>
      <c r="B1911" s="939" t="s">
        <v>1631</v>
      </c>
      <c r="C1911" s="936" t="s">
        <v>1649</v>
      </c>
      <c r="D1911" s="936" t="s">
        <v>4771</v>
      </c>
      <c r="E1911" s="937">
        <v>300</v>
      </c>
      <c r="F1911" s="937">
        <v>240</v>
      </c>
      <c r="G1911" s="937">
        <v>225</v>
      </c>
      <c r="H1911" s="937">
        <v>210</v>
      </c>
    </row>
    <row r="1912" spans="1:8" s="238" customFormat="1" ht="15" customHeight="1">
      <c r="A1912" s="938">
        <v>35</v>
      </c>
      <c r="B1912" s="939" t="s">
        <v>1340</v>
      </c>
      <c r="C1912" s="936" t="s">
        <v>1631</v>
      </c>
      <c r="D1912" s="936" t="s">
        <v>4771</v>
      </c>
      <c r="E1912" s="937">
        <v>400</v>
      </c>
      <c r="F1912" s="937"/>
      <c r="G1912" s="937">
        <v>220</v>
      </c>
      <c r="H1912" s="937"/>
    </row>
    <row r="1913" spans="1:8" s="238" customFormat="1" ht="15" customHeight="1">
      <c r="A1913" s="938">
        <v>36</v>
      </c>
      <c r="B1913" s="939" t="s">
        <v>4952</v>
      </c>
      <c r="C1913" s="936" t="s">
        <v>4772</v>
      </c>
      <c r="D1913" s="936" t="s">
        <v>4773</v>
      </c>
      <c r="E1913" s="937">
        <v>250</v>
      </c>
      <c r="F1913" s="937">
        <v>220</v>
      </c>
      <c r="G1913" s="937"/>
      <c r="H1913" s="937"/>
    </row>
    <row r="1914" spans="1:8" s="238" customFormat="1" ht="15" customHeight="1">
      <c r="A1914" s="938">
        <v>37</v>
      </c>
      <c r="B1914" s="939" t="s">
        <v>1377</v>
      </c>
      <c r="C1914" s="936" t="s">
        <v>2216</v>
      </c>
      <c r="D1914" s="936" t="s">
        <v>4774</v>
      </c>
      <c r="E1914" s="937">
        <v>250</v>
      </c>
      <c r="F1914" s="937"/>
      <c r="G1914" s="937">
        <v>210</v>
      </c>
      <c r="H1914" s="937"/>
    </row>
    <row r="1915" spans="1:8" s="238" customFormat="1" ht="15" customHeight="1">
      <c r="A1915" s="1154">
        <v>38</v>
      </c>
      <c r="B1915" s="1155" t="s">
        <v>1649</v>
      </c>
      <c r="C1915" s="936" t="s">
        <v>4775</v>
      </c>
      <c r="D1915" s="936" t="s">
        <v>2216</v>
      </c>
      <c r="E1915" s="937">
        <v>300</v>
      </c>
      <c r="F1915" s="937"/>
      <c r="G1915" s="937"/>
      <c r="H1915" s="937"/>
    </row>
    <row r="1916" spans="1:8" s="238" customFormat="1" ht="15" customHeight="1">
      <c r="A1916" s="1154"/>
      <c r="B1916" s="1155"/>
      <c r="C1916" s="936" t="s">
        <v>3469</v>
      </c>
      <c r="D1916" s="936" t="s">
        <v>1643</v>
      </c>
      <c r="E1916" s="937">
        <v>300</v>
      </c>
      <c r="F1916" s="937"/>
      <c r="G1916" s="937"/>
      <c r="H1916" s="937"/>
    </row>
    <row r="1917" spans="1:8" s="238" customFormat="1" ht="15" customHeight="1">
      <c r="A1917" s="938">
        <v>39</v>
      </c>
      <c r="B1917" s="939" t="s">
        <v>4774</v>
      </c>
      <c r="C1917" s="936" t="s">
        <v>4773</v>
      </c>
      <c r="D1917" s="936" t="s">
        <v>881</v>
      </c>
      <c r="E1917" s="937">
        <v>250</v>
      </c>
      <c r="F1917" s="937">
        <v>220</v>
      </c>
      <c r="G1917" s="937">
        <v>210</v>
      </c>
      <c r="H1917" s="937"/>
    </row>
    <row r="1918" spans="1:8" s="238" customFormat="1" ht="15" customHeight="1">
      <c r="A1918" s="938">
        <v>40</v>
      </c>
      <c r="B1918" s="939" t="s">
        <v>4953</v>
      </c>
      <c r="C1918" s="936" t="s">
        <v>1340</v>
      </c>
      <c r="D1918" s="936" t="s">
        <v>1631</v>
      </c>
      <c r="E1918" s="937">
        <v>250</v>
      </c>
      <c r="F1918" s="937"/>
      <c r="G1918" s="937"/>
      <c r="H1918" s="937"/>
    </row>
    <row r="1919" spans="1:8" s="238" customFormat="1" ht="15" customHeight="1">
      <c r="A1919" s="938">
        <v>41</v>
      </c>
      <c r="B1919" s="939" t="s">
        <v>1314</v>
      </c>
      <c r="C1919" s="936" t="s">
        <v>1340</v>
      </c>
      <c r="D1919" s="936" t="s">
        <v>1631</v>
      </c>
      <c r="E1919" s="937">
        <v>250</v>
      </c>
      <c r="F1919" s="937"/>
      <c r="G1919" s="937">
        <v>210</v>
      </c>
      <c r="H1919" s="937"/>
    </row>
    <row r="1920" spans="1:8" s="238" customFormat="1" ht="15" customHeight="1">
      <c r="A1920" s="938">
        <v>42</v>
      </c>
      <c r="B1920" s="939" t="s">
        <v>4770</v>
      </c>
      <c r="C1920" s="936" t="s">
        <v>1782</v>
      </c>
      <c r="D1920" s="936" t="s">
        <v>881</v>
      </c>
      <c r="E1920" s="937">
        <v>250</v>
      </c>
      <c r="F1920" s="937"/>
      <c r="G1920" s="937">
        <v>210</v>
      </c>
      <c r="H1920" s="937">
        <v>195</v>
      </c>
    </row>
    <row r="1921" spans="1:8" s="238" customFormat="1" ht="15" customHeight="1">
      <c r="A1921" s="1156">
        <v>43</v>
      </c>
      <c r="B1921" s="1151" t="s">
        <v>4954</v>
      </c>
      <c r="C1921" s="936" t="s">
        <v>1430</v>
      </c>
      <c r="D1921" s="936" t="s">
        <v>4776</v>
      </c>
      <c r="E1921" s="937">
        <v>650</v>
      </c>
      <c r="F1921" s="937">
        <v>235</v>
      </c>
      <c r="G1921" s="937">
        <v>210</v>
      </c>
      <c r="H1921" s="937">
        <v>185</v>
      </c>
    </row>
    <row r="1922" spans="1:8" s="238" customFormat="1" ht="15" customHeight="1">
      <c r="A1922" s="1157"/>
      <c r="B1922" s="1152"/>
      <c r="C1922" s="936" t="s">
        <v>4776</v>
      </c>
      <c r="D1922" s="936" t="s">
        <v>4777</v>
      </c>
      <c r="E1922" s="937">
        <v>750</v>
      </c>
      <c r="F1922" s="937">
        <v>225</v>
      </c>
      <c r="G1922" s="937">
        <v>205</v>
      </c>
      <c r="H1922" s="937">
        <v>190</v>
      </c>
    </row>
    <row r="1923" spans="1:8" s="238" customFormat="1" ht="15" customHeight="1">
      <c r="A1923" s="1157"/>
      <c r="B1923" s="1152"/>
      <c r="C1923" s="936" t="s">
        <v>4778</v>
      </c>
      <c r="D1923" s="936" t="s">
        <v>4779</v>
      </c>
      <c r="E1923" s="937">
        <v>250</v>
      </c>
      <c r="F1923" s="937">
        <v>220</v>
      </c>
      <c r="G1923" s="937">
        <v>210</v>
      </c>
      <c r="H1923" s="937">
        <v>195</v>
      </c>
    </row>
    <row r="1924" spans="1:8" s="238" customFormat="1" ht="15" customHeight="1">
      <c r="A1924" s="1157"/>
      <c r="B1924" s="1152"/>
      <c r="C1924" s="936" t="s">
        <v>4780</v>
      </c>
      <c r="D1924" s="936" t="s">
        <v>4781</v>
      </c>
      <c r="E1924" s="937">
        <v>250</v>
      </c>
      <c r="F1924" s="937">
        <v>220</v>
      </c>
      <c r="G1924" s="937"/>
      <c r="H1924" s="937">
        <v>195</v>
      </c>
    </row>
    <row r="1925" spans="1:8" s="238" customFormat="1" ht="15" customHeight="1">
      <c r="A1925" s="1157"/>
      <c r="B1925" s="1152"/>
      <c r="C1925" s="936" t="s">
        <v>4782</v>
      </c>
      <c r="D1925" s="936" t="s">
        <v>4783</v>
      </c>
      <c r="E1925" s="937">
        <v>250</v>
      </c>
      <c r="F1925" s="937">
        <v>220</v>
      </c>
      <c r="G1925" s="937">
        <v>210</v>
      </c>
      <c r="H1925" s="937"/>
    </row>
    <row r="1926" spans="1:8" s="238" customFormat="1" ht="15" customHeight="1">
      <c r="A1926" s="1157"/>
      <c r="B1926" s="1152"/>
      <c r="C1926" s="936" t="s">
        <v>4784</v>
      </c>
      <c r="D1926" s="936" t="s">
        <v>4785</v>
      </c>
      <c r="E1926" s="937">
        <v>250</v>
      </c>
      <c r="F1926" s="937">
        <v>220</v>
      </c>
      <c r="G1926" s="937"/>
      <c r="H1926" s="937"/>
    </row>
    <row r="1927" spans="1:8" s="238" customFormat="1" ht="15" customHeight="1">
      <c r="A1927" s="1157"/>
      <c r="B1927" s="1152"/>
      <c r="C1927" s="936" t="s">
        <v>4786</v>
      </c>
      <c r="D1927" s="936" t="s">
        <v>881</v>
      </c>
      <c r="E1927" s="937">
        <v>250</v>
      </c>
      <c r="F1927" s="937">
        <v>220</v>
      </c>
      <c r="G1927" s="937">
        <v>210</v>
      </c>
      <c r="H1927" s="937">
        <v>195</v>
      </c>
    </row>
    <row r="1928" spans="1:8" s="238" customFormat="1" ht="15" customHeight="1">
      <c r="A1928" s="1158"/>
      <c r="B1928" s="1153"/>
      <c r="C1928" s="936" t="s">
        <v>4787</v>
      </c>
      <c r="D1928" s="936" t="s">
        <v>4788</v>
      </c>
      <c r="E1928" s="937">
        <v>250</v>
      </c>
      <c r="F1928" s="937">
        <v>220</v>
      </c>
      <c r="G1928" s="937">
        <v>210</v>
      </c>
      <c r="H1928" s="937"/>
    </row>
    <row r="1929" spans="1:8" s="238" customFormat="1" ht="15" customHeight="1">
      <c r="A1929" s="1156">
        <v>44</v>
      </c>
      <c r="B1929" s="1151" t="s">
        <v>4955</v>
      </c>
      <c r="C1929" s="936" t="s">
        <v>4789</v>
      </c>
      <c r="D1929" s="936" t="s">
        <v>4790</v>
      </c>
      <c r="E1929" s="937">
        <v>500</v>
      </c>
      <c r="F1929" s="937">
        <v>300</v>
      </c>
      <c r="G1929" s="937"/>
      <c r="H1929" s="937">
        <v>250</v>
      </c>
    </row>
    <row r="1930" spans="1:8" s="238" customFormat="1" ht="15" customHeight="1">
      <c r="A1930" s="1157"/>
      <c r="B1930" s="1152"/>
      <c r="C1930" s="936" t="s">
        <v>4790</v>
      </c>
      <c r="D1930" s="936" t="s">
        <v>4791</v>
      </c>
      <c r="E1930" s="937">
        <v>375</v>
      </c>
      <c r="F1930" s="937">
        <v>245</v>
      </c>
      <c r="G1930" s="937"/>
      <c r="H1930" s="937">
        <v>220</v>
      </c>
    </row>
    <row r="1931" spans="1:8" s="238" customFormat="1" ht="15" customHeight="1">
      <c r="A1931" s="1157"/>
      <c r="B1931" s="1152"/>
      <c r="C1931" s="936" t="s">
        <v>4792</v>
      </c>
      <c r="D1931" s="936" t="s">
        <v>4793</v>
      </c>
      <c r="E1931" s="937">
        <v>400</v>
      </c>
      <c r="F1931" s="937">
        <v>240</v>
      </c>
      <c r="G1931" s="937">
        <v>220</v>
      </c>
      <c r="H1931" s="937">
        <v>200</v>
      </c>
    </row>
    <row r="1932" spans="1:8" s="238" customFormat="1" ht="15" customHeight="1">
      <c r="A1932" s="1157"/>
      <c r="B1932" s="1152"/>
      <c r="C1932" s="936" t="s">
        <v>4793</v>
      </c>
      <c r="D1932" s="936" t="s">
        <v>4794</v>
      </c>
      <c r="E1932" s="937">
        <v>250</v>
      </c>
      <c r="F1932" s="937">
        <v>220</v>
      </c>
      <c r="G1932" s="937">
        <v>210</v>
      </c>
      <c r="H1932" s="937">
        <v>195</v>
      </c>
    </row>
    <row r="1933" spans="1:8" s="238" customFormat="1" ht="15" customHeight="1">
      <c r="A1933" s="1157"/>
      <c r="B1933" s="1152"/>
      <c r="C1933" s="936" t="s">
        <v>4795</v>
      </c>
      <c r="D1933" s="936" t="s">
        <v>4796</v>
      </c>
      <c r="E1933" s="937">
        <v>250</v>
      </c>
      <c r="F1933" s="937">
        <v>220</v>
      </c>
      <c r="G1933" s="937"/>
      <c r="H1933" s="937">
        <v>195</v>
      </c>
    </row>
    <row r="1934" spans="1:8" s="238" customFormat="1" ht="15" customHeight="1">
      <c r="A1934" s="1157"/>
      <c r="B1934" s="1152"/>
      <c r="C1934" s="936" t="s">
        <v>4797</v>
      </c>
      <c r="D1934" s="936" t="s">
        <v>4798</v>
      </c>
      <c r="E1934" s="937">
        <v>250</v>
      </c>
      <c r="F1934" s="937">
        <v>220</v>
      </c>
      <c r="G1934" s="937">
        <v>210</v>
      </c>
      <c r="H1934" s="937">
        <v>195</v>
      </c>
    </row>
    <row r="1935" spans="1:8" s="238" customFormat="1" ht="15" customHeight="1">
      <c r="A1935" s="1157"/>
      <c r="B1935" s="1152"/>
      <c r="C1935" s="936" t="s">
        <v>4799</v>
      </c>
      <c r="D1935" s="936" t="s">
        <v>4800</v>
      </c>
      <c r="E1935" s="937">
        <v>250</v>
      </c>
      <c r="F1935" s="937">
        <v>220</v>
      </c>
      <c r="G1935" s="937"/>
      <c r="H1935" s="937">
        <v>195</v>
      </c>
    </row>
    <row r="1936" spans="1:8" s="238" customFormat="1" ht="15" customHeight="1">
      <c r="A1936" s="1156">
        <v>45</v>
      </c>
      <c r="B1936" s="1151" t="s">
        <v>4956</v>
      </c>
      <c r="C1936" s="936" t="s">
        <v>4801</v>
      </c>
      <c r="D1936" s="936" t="s">
        <v>881</v>
      </c>
      <c r="E1936" s="937">
        <v>250</v>
      </c>
      <c r="F1936" s="937">
        <v>220</v>
      </c>
      <c r="G1936" s="937">
        <v>210</v>
      </c>
      <c r="H1936" s="937"/>
    </row>
    <row r="1937" spans="1:8" s="238" customFormat="1" ht="15" customHeight="1">
      <c r="A1937" s="1157"/>
      <c r="B1937" s="1152"/>
      <c r="C1937" s="936" t="s">
        <v>4802</v>
      </c>
      <c r="D1937" s="936" t="s">
        <v>881</v>
      </c>
      <c r="E1937" s="937">
        <v>250</v>
      </c>
      <c r="F1937" s="937">
        <v>220</v>
      </c>
      <c r="G1937" s="937">
        <v>210</v>
      </c>
      <c r="H1937" s="937"/>
    </row>
    <row r="1938" spans="1:8" s="238" customFormat="1" ht="15" customHeight="1">
      <c r="A1938" s="1157"/>
      <c r="B1938" s="1152"/>
      <c r="C1938" s="936" t="s">
        <v>4803</v>
      </c>
      <c r="D1938" s="936" t="s">
        <v>881</v>
      </c>
      <c r="E1938" s="937">
        <v>250</v>
      </c>
      <c r="F1938" s="937">
        <v>220</v>
      </c>
      <c r="G1938" s="937">
        <v>210</v>
      </c>
      <c r="H1938" s="937"/>
    </row>
    <row r="1939" spans="1:8" s="238" customFormat="1" ht="15" customHeight="1">
      <c r="A1939" s="1157"/>
      <c r="B1939" s="1152"/>
      <c r="C1939" s="936" t="s">
        <v>4804</v>
      </c>
      <c r="D1939" s="936" t="s">
        <v>881</v>
      </c>
      <c r="E1939" s="937">
        <v>300</v>
      </c>
      <c r="F1939" s="937">
        <v>240</v>
      </c>
      <c r="G1939" s="937">
        <v>225</v>
      </c>
      <c r="H1939" s="937"/>
    </row>
    <row r="1940" spans="1:8" s="238" customFormat="1" ht="15" customHeight="1">
      <c r="A1940" s="1157"/>
      <c r="B1940" s="1152"/>
      <c r="C1940" s="936" t="s">
        <v>4805</v>
      </c>
      <c r="D1940" s="936" t="s">
        <v>881</v>
      </c>
      <c r="E1940" s="937">
        <v>250</v>
      </c>
      <c r="F1940" s="937">
        <v>220</v>
      </c>
      <c r="G1940" s="937">
        <v>210</v>
      </c>
      <c r="H1940" s="937"/>
    </row>
    <row r="1941" spans="1:8" s="238" customFormat="1" ht="15" customHeight="1">
      <c r="A1941" s="1157"/>
      <c r="B1941" s="1152"/>
      <c r="C1941" s="936" t="s">
        <v>4806</v>
      </c>
      <c r="D1941" s="936" t="s">
        <v>881</v>
      </c>
      <c r="E1941" s="937">
        <v>250</v>
      </c>
      <c r="F1941" s="937">
        <v>220</v>
      </c>
      <c r="G1941" s="937">
        <v>210</v>
      </c>
      <c r="H1941" s="937"/>
    </row>
    <row r="1942" spans="1:8" s="238" customFormat="1" ht="15" customHeight="1">
      <c r="A1942" s="1158"/>
      <c r="B1942" s="1153"/>
      <c r="C1942" s="936" t="s">
        <v>4807</v>
      </c>
      <c r="D1942" s="936" t="s">
        <v>881</v>
      </c>
      <c r="E1942" s="937">
        <v>250</v>
      </c>
      <c r="F1942" s="937">
        <v>220</v>
      </c>
      <c r="G1942" s="937">
        <v>210</v>
      </c>
      <c r="H1942" s="937">
        <v>195</v>
      </c>
    </row>
    <row r="1943" spans="1:8" s="238" customFormat="1" ht="15" customHeight="1">
      <c r="A1943" s="1156">
        <v>46</v>
      </c>
      <c r="B1943" s="1151" t="s">
        <v>4957</v>
      </c>
      <c r="C1943" s="936" t="s">
        <v>4808</v>
      </c>
      <c r="D1943" s="936" t="s">
        <v>4809</v>
      </c>
      <c r="E1943" s="937">
        <v>250</v>
      </c>
      <c r="F1943" s="937">
        <v>220</v>
      </c>
      <c r="G1943" s="937">
        <v>210</v>
      </c>
      <c r="H1943" s="937">
        <v>195</v>
      </c>
    </row>
    <row r="1944" spans="1:8" s="238" customFormat="1" ht="15" customHeight="1">
      <c r="A1944" s="1157"/>
      <c r="B1944" s="1152"/>
      <c r="C1944" s="936" t="s">
        <v>4810</v>
      </c>
      <c r="D1944" s="936" t="s">
        <v>881</v>
      </c>
      <c r="E1944" s="937">
        <v>250</v>
      </c>
      <c r="F1944" s="937">
        <v>220</v>
      </c>
      <c r="G1944" s="937"/>
      <c r="H1944" s="937"/>
    </row>
    <row r="1945" spans="1:8" s="238" customFormat="1" ht="15" customHeight="1">
      <c r="A1945" s="1157"/>
      <c r="B1945" s="1152"/>
      <c r="C1945" s="936" t="s">
        <v>4811</v>
      </c>
      <c r="D1945" s="936" t="s">
        <v>4812</v>
      </c>
      <c r="E1945" s="937">
        <v>250</v>
      </c>
      <c r="F1945" s="937">
        <v>220</v>
      </c>
      <c r="G1945" s="937"/>
      <c r="H1945" s="937">
        <v>195</v>
      </c>
    </row>
    <row r="1946" spans="1:8" s="238" customFormat="1" ht="15" customHeight="1">
      <c r="A1946" s="1157"/>
      <c r="B1946" s="1152"/>
      <c r="C1946" s="936" t="s">
        <v>8043</v>
      </c>
      <c r="D1946" s="936" t="s">
        <v>881</v>
      </c>
      <c r="E1946" s="937">
        <v>250</v>
      </c>
      <c r="F1946" s="937">
        <v>220</v>
      </c>
      <c r="G1946" s="937">
        <v>210</v>
      </c>
      <c r="H1946" s="937"/>
    </row>
    <row r="1947" spans="1:8" s="238" customFormat="1" ht="15" customHeight="1">
      <c r="A1947" s="1157"/>
      <c r="B1947" s="1152"/>
      <c r="C1947" s="936" t="s">
        <v>8044</v>
      </c>
      <c r="D1947" s="936" t="s">
        <v>881</v>
      </c>
      <c r="E1947" s="937">
        <v>250</v>
      </c>
      <c r="F1947" s="937"/>
      <c r="G1947" s="937"/>
      <c r="H1947" s="937"/>
    </row>
    <row r="1948" spans="1:8" s="238" customFormat="1" ht="15" customHeight="1">
      <c r="A1948" s="1157"/>
      <c r="B1948" s="1152"/>
      <c r="C1948" s="936" t="s">
        <v>8045</v>
      </c>
      <c r="D1948" s="936" t="s">
        <v>881</v>
      </c>
      <c r="E1948" s="937">
        <v>250</v>
      </c>
      <c r="F1948" s="937">
        <v>220</v>
      </c>
      <c r="G1948" s="937">
        <v>210</v>
      </c>
      <c r="H1948" s="937">
        <v>195</v>
      </c>
    </row>
    <row r="1949" spans="1:8" s="238" customFormat="1" ht="15" customHeight="1">
      <c r="A1949" s="1158"/>
      <c r="B1949" s="1153"/>
      <c r="C1949" s="936" t="s">
        <v>8046</v>
      </c>
      <c r="D1949" s="936" t="s">
        <v>881</v>
      </c>
      <c r="E1949" s="937">
        <v>250</v>
      </c>
      <c r="F1949" s="937">
        <v>220</v>
      </c>
      <c r="G1949" s="937">
        <v>210</v>
      </c>
      <c r="H1949" s="937"/>
    </row>
    <row r="1950" spans="1:8" s="238" customFormat="1" ht="15" customHeight="1">
      <c r="A1950" s="1154">
        <v>47</v>
      </c>
      <c r="B1950" s="1155" t="s">
        <v>4958</v>
      </c>
      <c r="C1950" s="936" t="s">
        <v>4777</v>
      </c>
      <c r="D1950" s="936" t="s">
        <v>4813</v>
      </c>
      <c r="E1950" s="937">
        <v>500</v>
      </c>
      <c r="F1950" s="937">
        <v>235</v>
      </c>
      <c r="G1950" s="937">
        <v>225</v>
      </c>
      <c r="H1950" s="937">
        <v>215</v>
      </c>
    </row>
    <row r="1951" spans="1:8" s="238" customFormat="1" ht="15" customHeight="1">
      <c r="A1951" s="1154"/>
      <c r="B1951" s="1155"/>
      <c r="C1951" s="936" t="s">
        <v>4813</v>
      </c>
      <c r="D1951" s="936" t="s">
        <v>4814</v>
      </c>
      <c r="E1951" s="937">
        <v>250</v>
      </c>
      <c r="F1951" s="937">
        <v>195</v>
      </c>
      <c r="G1951" s="937">
        <v>185</v>
      </c>
      <c r="H1951" s="937">
        <v>175</v>
      </c>
    </row>
    <row r="1952" spans="1:8" s="238" customFormat="1" ht="15" customHeight="1">
      <c r="A1952" s="1154"/>
      <c r="B1952" s="1155"/>
      <c r="C1952" s="936" t="s">
        <v>4814</v>
      </c>
      <c r="D1952" s="936" t="s">
        <v>4815</v>
      </c>
      <c r="E1952" s="937">
        <v>300</v>
      </c>
      <c r="F1952" s="937">
        <v>195</v>
      </c>
      <c r="G1952" s="937">
        <v>180</v>
      </c>
      <c r="H1952" s="937">
        <v>150</v>
      </c>
    </row>
    <row r="1953" spans="1:8" s="238" customFormat="1" ht="15" customHeight="1">
      <c r="A1953" s="1154"/>
      <c r="B1953" s="1155"/>
      <c r="C1953" s="936" t="s">
        <v>4777</v>
      </c>
      <c r="D1953" s="936" t="s">
        <v>4816</v>
      </c>
      <c r="E1953" s="937">
        <v>500</v>
      </c>
      <c r="F1953" s="937">
        <v>235</v>
      </c>
      <c r="G1953" s="937">
        <v>225</v>
      </c>
      <c r="H1953" s="937">
        <v>215</v>
      </c>
    </row>
    <row r="1954" spans="1:8" s="238" customFormat="1" ht="15" customHeight="1">
      <c r="A1954" s="1154"/>
      <c r="B1954" s="1155"/>
      <c r="C1954" s="936" t="s">
        <v>4816</v>
      </c>
      <c r="D1954" s="936" t="s">
        <v>881</v>
      </c>
      <c r="E1954" s="937">
        <v>250</v>
      </c>
      <c r="F1954" s="937">
        <v>195</v>
      </c>
      <c r="G1954" s="937">
        <v>185</v>
      </c>
      <c r="H1954" s="937">
        <v>175</v>
      </c>
    </row>
    <row r="1955" spans="1:8" s="238" customFormat="1" ht="15" customHeight="1">
      <c r="A1955" s="1154"/>
      <c r="B1955" s="1155"/>
      <c r="C1955" s="936" t="s">
        <v>4777</v>
      </c>
      <c r="D1955" s="936" t="s">
        <v>4817</v>
      </c>
      <c r="E1955" s="937">
        <v>350</v>
      </c>
      <c r="F1955" s="937">
        <v>240</v>
      </c>
      <c r="G1955" s="937">
        <v>220</v>
      </c>
      <c r="H1955" s="937">
        <v>205</v>
      </c>
    </row>
    <row r="1956" spans="1:8" s="238" customFormat="1" ht="15" customHeight="1">
      <c r="A1956" s="1154"/>
      <c r="B1956" s="1155"/>
      <c r="C1956" s="936" t="s">
        <v>4818</v>
      </c>
      <c r="D1956" s="936" t="s">
        <v>4819</v>
      </c>
      <c r="E1956" s="937">
        <v>250</v>
      </c>
      <c r="F1956" s="937">
        <v>195</v>
      </c>
      <c r="G1956" s="937"/>
      <c r="H1956" s="937"/>
    </row>
    <row r="1957" spans="1:8" s="238" customFormat="1" ht="15" customHeight="1">
      <c r="A1957" s="1154"/>
      <c r="B1957" s="1155"/>
      <c r="C1957" s="936" t="s">
        <v>4820</v>
      </c>
      <c r="D1957" s="936" t="s">
        <v>4821</v>
      </c>
      <c r="E1957" s="937">
        <v>250</v>
      </c>
      <c r="F1957" s="937">
        <v>195</v>
      </c>
      <c r="G1957" s="937">
        <v>185</v>
      </c>
      <c r="H1957" s="937"/>
    </row>
    <row r="1958" spans="1:8" s="238" customFormat="1" ht="15" customHeight="1">
      <c r="A1958" s="1154"/>
      <c r="B1958" s="1155"/>
      <c r="C1958" s="936" t="s">
        <v>4822</v>
      </c>
      <c r="D1958" s="936" t="s">
        <v>4823</v>
      </c>
      <c r="E1958" s="937">
        <v>250</v>
      </c>
      <c r="F1958" s="937">
        <v>195</v>
      </c>
      <c r="G1958" s="937">
        <v>185</v>
      </c>
      <c r="H1958" s="937"/>
    </row>
    <row r="1959" spans="1:8" s="238" customFormat="1" ht="15" customHeight="1">
      <c r="A1959" s="1154"/>
      <c r="B1959" s="1155"/>
      <c r="C1959" s="936" t="s">
        <v>4824</v>
      </c>
      <c r="D1959" s="936" t="s">
        <v>4825</v>
      </c>
      <c r="E1959" s="937">
        <v>250</v>
      </c>
      <c r="F1959" s="937">
        <v>195</v>
      </c>
      <c r="G1959" s="937">
        <v>185</v>
      </c>
      <c r="H1959" s="937">
        <v>175</v>
      </c>
    </row>
    <row r="1960" spans="1:8" s="238" customFormat="1" ht="15" customHeight="1">
      <c r="A1960" s="1154"/>
      <c r="B1960" s="1155"/>
      <c r="C1960" s="936" t="s">
        <v>4826</v>
      </c>
      <c r="D1960" s="936" t="s">
        <v>4827</v>
      </c>
      <c r="E1960" s="937">
        <v>250</v>
      </c>
      <c r="F1960" s="937">
        <v>195</v>
      </c>
      <c r="G1960" s="937">
        <v>185</v>
      </c>
      <c r="H1960" s="937"/>
    </row>
    <row r="1961" spans="1:8" s="238" customFormat="1" ht="15" customHeight="1">
      <c r="A1961" s="1154"/>
      <c r="B1961" s="1155"/>
      <c r="C1961" s="936" t="s">
        <v>4828</v>
      </c>
      <c r="D1961" s="936" t="s">
        <v>4829</v>
      </c>
      <c r="E1961" s="937">
        <v>200</v>
      </c>
      <c r="F1961" s="937">
        <v>190</v>
      </c>
      <c r="G1961" s="937">
        <v>180</v>
      </c>
      <c r="H1961" s="937"/>
    </row>
    <row r="1962" spans="1:8" s="238" customFormat="1" ht="15" customHeight="1">
      <c r="A1962" s="1154"/>
      <c r="B1962" s="1155"/>
      <c r="C1962" s="936" t="s">
        <v>4830</v>
      </c>
      <c r="D1962" s="936" t="s">
        <v>4831</v>
      </c>
      <c r="E1962" s="937">
        <v>250</v>
      </c>
      <c r="F1962" s="937">
        <v>195</v>
      </c>
      <c r="G1962" s="937">
        <v>185</v>
      </c>
      <c r="H1962" s="937">
        <v>175</v>
      </c>
    </row>
    <row r="1963" spans="1:8" s="238" customFormat="1" ht="15" customHeight="1">
      <c r="A1963" s="1154"/>
      <c r="B1963" s="1155"/>
      <c r="C1963" s="936" t="s">
        <v>4832</v>
      </c>
      <c r="D1963" s="936" t="s">
        <v>4833</v>
      </c>
      <c r="E1963" s="937">
        <v>200</v>
      </c>
      <c r="F1963" s="937">
        <v>190</v>
      </c>
      <c r="G1963" s="937">
        <v>180</v>
      </c>
      <c r="H1963" s="937"/>
    </row>
    <row r="1964" spans="1:8" s="238" customFormat="1" ht="15" customHeight="1">
      <c r="A1964" s="1154"/>
      <c r="B1964" s="1155"/>
      <c r="C1964" s="936" t="s">
        <v>4834</v>
      </c>
      <c r="D1964" s="936" t="s">
        <v>4835</v>
      </c>
      <c r="E1964" s="937">
        <v>250</v>
      </c>
      <c r="F1964" s="937">
        <v>195</v>
      </c>
      <c r="G1964" s="937">
        <v>185</v>
      </c>
      <c r="H1964" s="937"/>
    </row>
    <row r="1965" spans="1:8" s="238" customFormat="1" ht="15" customHeight="1">
      <c r="A1965" s="1154"/>
      <c r="B1965" s="1155"/>
      <c r="C1965" s="936" t="s">
        <v>4836</v>
      </c>
      <c r="D1965" s="936" t="s">
        <v>4837</v>
      </c>
      <c r="E1965" s="937">
        <v>200</v>
      </c>
      <c r="F1965" s="937">
        <v>190</v>
      </c>
      <c r="G1965" s="937">
        <v>180</v>
      </c>
      <c r="H1965" s="937">
        <v>170</v>
      </c>
    </row>
    <row r="1966" spans="1:8" s="238" customFormat="1" ht="15" customHeight="1">
      <c r="A1966" s="1154"/>
      <c r="B1966" s="1155"/>
      <c r="C1966" s="936" t="s">
        <v>4838</v>
      </c>
      <c r="D1966" s="936" t="s">
        <v>4839</v>
      </c>
      <c r="E1966" s="937">
        <v>250</v>
      </c>
      <c r="F1966" s="937">
        <v>195</v>
      </c>
      <c r="G1966" s="937">
        <v>185</v>
      </c>
      <c r="H1966" s="937">
        <v>175</v>
      </c>
    </row>
    <row r="1967" spans="1:8" s="238" customFormat="1" ht="15" customHeight="1">
      <c r="A1967" s="1154"/>
      <c r="B1967" s="1155"/>
      <c r="C1967" s="936" t="s">
        <v>8047</v>
      </c>
      <c r="D1967" s="936" t="s">
        <v>8048</v>
      </c>
      <c r="E1967" s="937">
        <v>200</v>
      </c>
      <c r="F1967" s="937">
        <v>190</v>
      </c>
      <c r="G1967" s="937">
        <v>180</v>
      </c>
      <c r="H1967" s="937">
        <v>170</v>
      </c>
    </row>
    <row r="1968" spans="1:8" s="238" customFormat="1" ht="15" customHeight="1">
      <c r="A1968" s="1154"/>
      <c r="B1968" s="1155"/>
      <c r="C1968" s="936" t="s">
        <v>4840</v>
      </c>
      <c r="D1968" s="936" t="s">
        <v>4841</v>
      </c>
      <c r="E1968" s="937">
        <v>200</v>
      </c>
      <c r="F1968" s="937">
        <v>190</v>
      </c>
      <c r="G1968" s="937">
        <v>180</v>
      </c>
      <c r="H1968" s="937">
        <v>170</v>
      </c>
    </row>
    <row r="1969" spans="1:8" s="238" customFormat="1" ht="15" customHeight="1">
      <c r="A1969" s="1154"/>
      <c r="B1969" s="1155"/>
      <c r="C1969" s="936" t="s">
        <v>4842</v>
      </c>
      <c r="D1969" s="936" t="s">
        <v>4843</v>
      </c>
      <c r="E1969" s="937">
        <v>200</v>
      </c>
      <c r="F1969" s="937">
        <v>190</v>
      </c>
      <c r="G1969" s="937">
        <v>180</v>
      </c>
      <c r="H1969" s="937">
        <v>170</v>
      </c>
    </row>
    <row r="1970" spans="1:8" s="238" customFormat="1" ht="15" customHeight="1">
      <c r="A1970" s="1154"/>
      <c r="B1970" s="1155"/>
      <c r="C1970" s="936" t="s">
        <v>4844</v>
      </c>
      <c r="D1970" s="936" t="s">
        <v>4845</v>
      </c>
      <c r="E1970" s="937">
        <v>200</v>
      </c>
      <c r="F1970" s="937">
        <v>190</v>
      </c>
      <c r="G1970" s="937">
        <v>180</v>
      </c>
      <c r="H1970" s="937"/>
    </row>
    <row r="1971" spans="1:8" s="238" customFormat="1" ht="15" customHeight="1">
      <c r="A1971" s="1154"/>
      <c r="B1971" s="1155"/>
      <c r="C1971" s="936" t="s">
        <v>4846</v>
      </c>
      <c r="D1971" s="936" t="s">
        <v>4847</v>
      </c>
      <c r="E1971" s="937">
        <v>200</v>
      </c>
      <c r="F1971" s="937">
        <v>190</v>
      </c>
      <c r="G1971" s="937"/>
      <c r="H1971" s="937"/>
    </row>
    <row r="1972" spans="1:8" s="238" customFormat="1" ht="15" customHeight="1">
      <c r="A1972" s="1154"/>
      <c r="B1972" s="1155"/>
      <c r="C1972" s="936" t="s">
        <v>4848</v>
      </c>
      <c r="D1972" s="936" t="s">
        <v>4849</v>
      </c>
      <c r="E1972" s="937">
        <v>200</v>
      </c>
      <c r="F1972" s="937">
        <v>190</v>
      </c>
      <c r="G1972" s="937">
        <v>180</v>
      </c>
      <c r="H1972" s="937"/>
    </row>
    <row r="1973" spans="1:8" s="238" customFormat="1" ht="15" customHeight="1">
      <c r="A1973" s="1156">
        <v>48</v>
      </c>
      <c r="B1973" s="1151" t="s">
        <v>4959</v>
      </c>
      <c r="C1973" s="936" t="s">
        <v>4850</v>
      </c>
      <c r="D1973" s="936" t="s">
        <v>4851</v>
      </c>
      <c r="E1973" s="937">
        <v>175</v>
      </c>
      <c r="F1973" s="937">
        <v>145</v>
      </c>
      <c r="G1973" s="937">
        <v>140</v>
      </c>
      <c r="H1973" s="937">
        <v>135</v>
      </c>
    </row>
    <row r="1974" spans="1:8" s="238" customFormat="1" ht="15" customHeight="1">
      <c r="A1974" s="1157"/>
      <c r="B1974" s="1152"/>
      <c r="C1974" s="936" t="s">
        <v>4852</v>
      </c>
      <c r="D1974" s="936" t="s">
        <v>4853</v>
      </c>
      <c r="E1974" s="937">
        <v>150</v>
      </c>
      <c r="F1974" s="937"/>
      <c r="G1974" s="937">
        <v>130</v>
      </c>
      <c r="H1974" s="937">
        <v>120</v>
      </c>
    </row>
    <row r="1975" spans="1:8" s="238" customFormat="1" ht="15" customHeight="1">
      <c r="A1975" s="1157"/>
      <c r="B1975" s="1152"/>
      <c r="C1975" s="936" t="s">
        <v>8049</v>
      </c>
      <c r="D1975" s="936" t="s">
        <v>8050</v>
      </c>
      <c r="E1975" s="937">
        <v>150</v>
      </c>
      <c r="F1975" s="937"/>
      <c r="G1975" s="937">
        <v>130</v>
      </c>
      <c r="H1975" s="937"/>
    </row>
    <row r="1976" spans="1:8" s="238" customFormat="1" ht="15" customHeight="1">
      <c r="A1976" s="1157"/>
      <c r="B1976" s="1153"/>
      <c r="C1976" s="936" t="s">
        <v>8051</v>
      </c>
      <c r="D1976" s="936" t="s">
        <v>8052</v>
      </c>
      <c r="E1976" s="937">
        <v>150</v>
      </c>
      <c r="F1976" s="937"/>
      <c r="G1976" s="937">
        <v>130</v>
      </c>
      <c r="H1976" s="937"/>
    </row>
    <row r="1977" spans="1:8" s="238" customFormat="1" ht="15" customHeight="1">
      <c r="A1977" s="1157">
        <v>49</v>
      </c>
      <c r="B1977" s="1151" t="s">
        <v>4960</v>
      </c>
      <c r="C1977" s="936" t="s">
        <v>4854</v>
      </c>
      <c r="D1977" s="936" t="s">
        <v>4855</v>
      </c>
      <c r="E1977" s="937">
        <v>150</v>
      </c>
      <c r="F1977" s="937">
        <v>135</v>
      </c>
      <c r="G1977" s="937">
        <v>130</v>
      </c>
      <c r="H1977" s="937">
        <v>120</v>
      </c>
    </row>
    <row r="1978" spans="1:8" s="238" customFormat="1" ht="15" customHeight="1">
      <c r="A1978" s="1157"/>
      <c r="B1978" s="1153"/>
      <c r="C1978" s="936" t="s">
        <v>8053</v>
      </c>
      <c r="D1978" s="936" t="s">
        <v>8054</v>
      </c>
      <c r="E1978" s="937">
        <v>150</v>
      </c>
      <c r="F1978" s="937">
        <v>135</v>
      </c>
      <c r="G1978" s="937">
        <v>130</v>
      </c>
      <c r="H1978" s="937">
        <v>120</v>
      </c>
    </row>
    <row r="1979" spans="1:8" s="238" customFormat="1" ht="15" customHeight="1">
      <c r="A1979" s="1157">
        <v>50</v>
      </c>
      <c r="B1979" s="1151" t="s">
        <v>4961</v>
      </c>
      <c r="C1979" s="936" t="s">
        <v>4856</v>
      </c>
      <c r="D1979" s="936" t="s">
        <v>4857</v>
      </c>
      <c r="E1979" s="937">
        <v>200</v>
      </c>
      <c r="F1979" s="937">
        <v>190</v>
      </c>
      <c r="G1979" s="937">
        <v>180</v>
      </c>
      <c r="H1979" s="937">
        <v>170</v>
      </c>
    </row>
    <row r="1980" spans="1:8" s="238" customFormat="1" ht="15" customHeight="1">
      <c r="A1980" s="1157"/>
      <c r="B1980" s="1152"/>
      <c r="C1980" s="936" t="s">
        <v>4858</v>
      </c>
      <c r="D1980" s="936" t="s">
        <v>4859</v>
      </c>
      <c r="E1980" s="937">
        <v>200</v>
      </c>
      <c r="F1980" s="937">
        <v>190</v>
      </c>
      <c r="G1980" s="937">
        <v>180</v>
      </c>
      <c r="H1980" s="937">
        <v>170</v>
      </c>
    </row>
    <row r="1981" spans="1:8" s="238" customFormat="1" ht="15" customHeight="1">
      <c r="A1981" s="1157"/>
      <c r="B1981" s="1153"/>
      <c r="C1981" s="936" t="s">
        <v>8055</v>
      </c>
      <c r="D1981" s="936" t="s">
        <v>8056</v>
      </c>
      <c r="E1981" s="937">
        <v>150</v>
      </c>
      <c r="F1981" s="937">
        <v>135</v>
      </c>
      <c r="G1981" s="937">
        <v>130</v>
      </c>
      <c r="H1981" s="937">
        <v>120</v>
      </c>
    </row>
    <row r="1982" spans="1:8" s="238" customFormat="1" ht="15" customHeight="1">
      <c r="A1982" s="1157">
        <v>51</v>
      </c>
      <c r="B1982" s="1151" t="s">
        <v>4962</v>
      </c>
      <c r="C1982" s="936" t="s">
        <v>4860</v>
      </c>
      <c r="D1982" s="936" t="s">
        <v>4861</v>
      </c>
      <c r="E1982" s="937">
        <v>150</v>
      </c>
      <c r="F1982" s="937">
        <v>135</v>
      </c>
      <c r="G1982" s="937">
        <v>130</v>
      </c>
      <c r="H1982" s="937">
        <v>120</v>
      </c>
    </row>
    <row r="1983" spans="1:8" s="238" customFormat="1" ht="15" customHeight="1">
      <c r="A1983" s="1157"/>
      <c r="B1983" s="1152"/>
      <c r="C1983" s="936" t="s">
        <v>4862</v>
      </c>
      <c r="D1983" s="936" t="s">
        <v>4863</v>
      </c>
      <c r="E1983" s="937">
        <v>150</v>
      </c>
      <c r="F1983" s="937"/>
      <c r="G1983" s="937">
        <v>130</v>
      </c>
      <c r="H1983" s="937">
        <v>120</v>
      </c>
    </row>
    <row r="1984" spans="1:8" s="238" customFormat="1" ht="15" customHeight="1">
      <c r="A1984" s="1158"/>
      <c r="B1984" s="1153"/>
      <c r="C1984" s="936" t="s">
        <v>4864</v>
      </c>
      <c r="D1984" s="936" t="s">
        <v>4865</v>
      </c>
      <c r="E1984" s="937">
        <v>150</v>
      </c>
      <c r="F1984" s="937"/>
      <c r="G1984" s="937">
        <v>130</v>
      </c>
      <c r="H1984" s="937">
        <v>120</v>
      </c>
    </row>
    <row r="1985" spans="1:8" s="238" customFormat="1" ht="15" customHeight="1">
      <c r="A1985" s="1156">
        <v>52</v>
      </c>
      <c r="B1985" s="1151" t="s">
        <v>4963</v>
      </c>
      <c r="C1985" s="936" t="s">
        <v>4866</v>
      </c>
      <c r="D1985" s="936" t="s">
        <v>4867</v>
      </c>
      <c r="E1985" s="937">
        <v>500</v>
      </c>
      <c r="F1985" s="937">
        <v>285</v>
      </c>
      <c r="G1985" s="937">
        <v>260</v>
      </c>
      <c r="H1985" s="937"/>
    </row>
    <row r="1986" spans="1:8" s="238" customFormat="1" ht="15" customHeight="1">
      <c r="A1986" s="1157"/>
      <c r="B1986" s="1152"/>
      <c r="C1986" s="936" t="s">
        <v>4867</v>
      </c>
      <c r="D1986" s="936" t="s">
        <v>4868</v>
      </c>
      <c r="E1986" s="937">
        <v>300</v>
      </c>
      <c r="F1986" s="937">
        <v>240</v>
      </c>
      <c r="G1986" s="937"/>
      <c r="H1986" s="937">
        <v>210</v>
      </c>
    </row>
    <row r="1987" spans="1:8" s="238" customFormat="1" ht="15" customHeight="1">
      <c r="A1987" s="1157"/>
      <c r="B1987" s="1152"/>
      <c r="C1987" s="936" t="s">
        <v>4869</v>
      </c>
      <c r="D1987" s="936" t="s">
        <v>4870</v>
      </c>
      <c r="E1987" s="937">
        <v>300</v>
      </c>
      <c r="F1987" s="937">
        <v>240</v>
      </c>
      <c r="G1987" s="937"/>
      <c r="H1987" s="937">
        <v>210</v>
      </c>
    </row>
    <row r="1988" spans="1:8" s="238" customFormat="1" ht="15" customHeight="1">
      <c r="A1988" s="1157"/>
      <c r="B1988" s="1152"/>
      <c r="C1988" s="936" t="s">
        <v>4871</v>
      </c>
      <c r="D1988" s="936" t="s">
        <v>4872</v>
      </c>
      <c r="E1988" s="937">
        <v>300</v>
      </c>
      <c r="F1988" s="937">
        <v>240</v>
      </c>
      <c r="G1988" s="937"/>
      <c r="H1988" s="937">
        <v>210</v>
      </c>
    </row>
    <row r="1989" spans="1:8" s="238" customFormat="1" ht="15" customHeight="1">
      <c r="A1989" s="1157"/>
      <c r="B1989" s="1152"/>
      <c r="C1989" s="936" t="s">
        <v>8057</v>
      </c>
      <c r="D1989" s="936" t="s">
        <v>881</v>
      </c>
      <c r="E1989" s="937">
        <v>250</v>
      </c>
      <c r="F1989" s="937">
        <v>220</v>
      </c>
      <c r="G1989" s="937">
        <v>210</v>
      </c>
      <c r="H1989" s="937"/>
    </row>
    <row r="1990" spans="1:8" s="238" customFormat="1" ht="15" customHeight="1">
      <c r="A1990" s="1157"/>
      <c r="B1990" s="1152"/>
      <c r="C1990" s="936" t="s">
        <v>8058</v>
      </c>
      <c r="D1990" s="936" t="s">
        <v>881</v>
      </c>
      <c r="E1990" s="937">
        <v>250</v>
      </c>
      <c r="F1990" s="937">
        <v>220</v>
      </c>
      <c r="G1990" s="937">
        <v>210</v>
      </c>
      <c r="H1990" s="937">
        <v>195</v>
      </c>
    </row>
    <row r="1991" spans="1:8" s="238" customFormat="1" ht="15" customHeight="1">
      <c r="A1991" s="1158"/>
      <c r="B1991" s="1153"/>
      <c r="C1991" s="936" t="s">
        <v>8059</v>
      </c>
      <c r="D1991" s="936" t="s">
        <v>4756</v>
      </c>
      <c r="E1991" s="937">
        <v>350</v>
      </c>
      <c r="F1991" s="937"/>
      <c r="G1991" s="937"/>
      <c r="H1991" s="937"/>
    </row>
    <row r="1992" spans="1:8" s="238" customFormat="1" ht="15" customHeight="1">
      <c r="A1992" s="1156">
        <v>53</v>
      </c>
      <c r="B1992" s="1151" t="s">
        <v>4964</v>
      </c>
      <c r="C1992" s="936" t="s">
        <v>4873</v>
      </c>
      <c r="D1992" s="936" t="s">
        <v>4874</v>
      </c>
      <c r="E1992" s="937">
        <v>325</v>
      </c>
      <c r="F1992" s="937">
        <v>220</v>
      </c>
      <c r="G1992" s="937">
        <v>200</v>
      </c>
      <c r="H1992" s="937">
        <v>190</v>
      </c>
    </row>
    <row r="1993" spans="1:8" s="238" customFormat="1" ht="15" customHeight="1">
      <c r="A1993" s="1157"/>
      <c r="B1993" s="1152"/>
      <c r="C1993" s="936" t="s">
        <v>4874</v>
      </c>
      <c r="D1993" s="936" t="s">
        <v>4875</v>
      </c>
      <c r="E1993" s="937">
        <v>225</v>
      </c>
      <c r="F1993" s="937">
        <v>195</v>
      </c>
      <c r="G1993" s="937">
        <v>185</v>
      </c>
      <c r="H1993" s="937"/>
    </row>
    <row r="1994" spans="1:8" s="238" customFormat="1" ht="15" customHeight="1">
      <c r="A1994" s="1158"/>
      <c r="B1994" s="1153"/>
      <c r="C1994" s="936" t="s">
        <v>4875</v>
      </c>
      <c r="D1994" s="936" t="s">
        <v>4876</v>
      </c>
      <c r="E1994" s="937">
        <v>250</v>
      </c>
      <c r="F1994" s="937">
        <v>195</v>
      </c>
      <c r="G1994" s="937">
        <v>185</v>
      </c>
      <c r="H1994" s="937">
        <v>175</v>
      </c>
    </row>
    <row r="1995" spans="1:8" s="238" customFormat="1" ht="15" customHeight="1">
      <c r="A1995" s="1156">
        <v>54</v>
      </c>
      <c r="B1995" s="1151" t="s">
        <v>4965</v>
      </c>
      <c r="C1995" s="936" t="s">
        <v>4877</v>
      </c>
      <c r="D1995" s="936" t="s">
        <v>4878</v>
      </c>
      <c r="E1995" s="937">
        <v>750</v>
      </c>
      <c r="F1995" s="937">
        <v>340</v>
      </c>
      <c r="G1995" s="937">
        <v>300</v>
      </c>
      <c r="H1995" s="937">
        <v>265</v>
      </c>
    </row>
    <row r="1996" spans="1:8" s="238" customFormat="1" ht="15" customHeight="1">
      <c r="A1996" s="1157"/>
      <c r="B1996" s="1152"/>
      <c r="C1996" s="936" t="s">
        <v>4878</v>
      </c>
      <c r="D1996" s="936" t="s">
        <v>4879</v>
      </c>
      <c r="E1996" s="937">
        <v>450</v>
      </c>
      <c r="F1996" s="937">
        <v>245</v>
      </c>
      <c r="G1996" s="937">
        <v>225</v>
      </c>
      <c r="H1996" s="937">
        <v>205</v>
      </c>
    </row>
    <row r="1997" spans="1:8" s="238" customFormat="1" ht="15" customHeight="1">
      <c r="A1997" s="1157"/>
      <c r="B1997" s="1152"/>
      <c r="C1997" s="936" t="s">
        <v>4879</v>
      </c>
      <c r="D1997" s="936" t="s">
        <v>4880</v>
      </c>
      <c r="E1997" s="937">
        <v>300</v>
      </c>
      <c r="F1997" s="937">
        <v>210</v>
      </c>
      <c r="G1997" s="937">
        <v>195</v>
      </c>
      <c r="H1997" s="937">
        <v>180</v>
      </c>
    </row>
    <row r="1998" spans="1:8" s="238" customFormat="1" ht="15" customHeight="1">
      <c r="A1998" s="1157"/>
      <c r="B1998" s="1152"/>
      <c r="C1998" s="936" t="s">
        <v>4880</v>
      </c>
      <c r="D1998" s="936" t="s">
        <v>4881</v>
      </c>
      <c r="E1998" s="937">
        <v>225</v>
      </c>
      <c r="F1998" s="937">
        <v>195</v>
      </c>
      <c r="G1998" s="937">
        <v>185</v>
      </c>
      <c r="H1998" s="937">
        <v>175</v>
      </c>
    </row>
    <row r="1999" spans="1:8" s="238" customFormat="1" ht="15" customHeight="1">
      <c r="A1999" s="1158"/>
      <c r="B1999" s="1153"/>
      <c r="C1999" s="936" t="s">
        <v>4881</v>
      </c>
      <c r="D1999" s="936" t="s">
        <v>4882</v>
      </c>
      <c r="E1999" s="937">
        <v>200</v>
      </c>
      <c r="F1999" s="937">
        <v>190</v>
      </c>
      <c r="G1999" s="937">
        <v>180</v>
      </c>
      <c r="H1999" s="937">
        <v>160</v>
      </c>
    </row>
    <row r="2000" spans="1:8" s="238" customFormat="1" ht="15" customHeight="1">
      <c r="A2000" s="938">
        <v>55</v>
      </c>
      <c r="B2000" s="939" t="s">
        <v>4966</v>
      </c>
      <c r="C2000" s="936" t="s">
        <v>4883</v>
      </c>
      <c r="D2000" s="936" t="s">
        <v>4884</v>
      </c>
      <c r="E2000" s="937">
        <v>750</v>
      </c>
      <c r="F2000" s="937">
        <v>340</v>
      </c>
      <c r="G2000" s="937"/>
      <c r="H2000" s="937"/>
    </row>
    <row r="2001" spans="1:8" s="238" customFormat="1" ht="15" customHeight="1">
      <c r="A2001" s="1156">
        <v>56</v>
      </c>
      <c r="B2001" s="1151" t="s">
        <v>4967</v>
      </c>
      <c r="C2001" s="936" t="s">
        <v>4885</v>
      </c>
      <c r="D2001" s="936" t="s">
        <v>4886</v>
      </c>
      <c r="E2001" s="937">
        <v>500</v>
      </c>
      <c r="F2001" s="937">
        <v>400</v>
      </c>
      <c r="G2001" s="937">
        <v>375</v>
      </c>
      <c r="H2001" s="937"/>
    </row>
    <row r="2002" spans="1:8" s="238" customFormat="1" ht="15" customHeight="1">
      <c r="A2002" s="1157"/>
      <c r="B2002" s="1152"/>
      <c r="C2002" s="936" t="s">
        <v>4886</v>
      </c>
      <c r="D2002" s="936" t="s">
        <v>4887</v>
      </c>
      <c r="E2002" s="937">
        <v>400</v>
      </c>
      <c r="F2002" s="937">
        <v>240</v>
      </c>
      <c r="G2002" s="937">
        <v>220</v>
      </c>
      <c r="H2002" s="937">
        <v>200</v>
      </c>
    </row>
    <row r="2003" spans="1:8" s="238" customFormat="1" ht="15" customHeight="1">
      <c r="A2003" s="1157"/>
      <c r="B2003" s="1152"/>
      <c r="C2003" s="936" t="s">
        <v>4887</v>
      </c>
      <c r="D2003" s="936" t="s">
        <v>4888</v>
      </c>
      <c r="E2003" s="937">
        <v>250</v>
      </c>
      <c r="F2003" s="937">
        <v>195</v>
      </c>
      <c r="G2003" s="937">
        <v>185</v>
      </c>
      <c r="H2003" s="937">
        <v>175</v>
      </c>
    </row>
    <row r="2004" spans="1:8" s="238" customFormat="1" ht="15" customHeight="1">
      <c r="A2004" s="1157"/>
      <c r="B2004" s="1152"/>
      <c r="C2004" s="936" t="s">
        <v>4889</v>
      </c>
      <c r="D2004" s="936" t="s">
        <v>4890</v>
      </c>
      <c r="E2004" s="937">
        <v>250</v>
      </c>
      <c r="F2004" s="937">
        <v>195</v>
      </c>
      <c r="G2004" s="937">
        <v>185</v>
      </c>
      <c r="H2004" s="937">
        <v>175</v>
      </c>
    </row>
    <row r="2005" spans="1:8" s="238" customFormat="1" ht="15" customHeight="1">
      <c r="A2005" s="1158"/>
      <c r="B2005" s="1153"/>
      <c r="C2005" s="936" t="s">
        <v>4891</v>
      </c>
      <c r="D2005" s="936" t="s">
        <v>4892</v>
      </c>
      <c r="E2005" s="937">
        <v>200</v>
      </c>
      <c r="F2005" s="937">
        <v>175</v>
      </c>
      <c r="G2005" s="937">
        <v>165</v>
      </c>
      <c r="H2005" s="937">
        <v>155</v>
      </c>
    </row>
    <row r="2006" spans="1:8" s="238" customFormat="1" ht="15" customHeight="1">
      <c r="A2006" s="941">
        <v>57</v>
      </c>
      <c r="B2006" s="942" t="s">
        <v>3393</v>
      </c>
      <c r="C2006" s="936" t="s">
        <v>4893</v>
      </c>
      <c r="D2006" s="936"/>
      <c r="E2006" s="937">
        <v>400</v>
      </c>
      <c r="F2006" s="937">
        <v>240</v>
      </c>
      <c r="G2006" s="937"/>
      <c r="H2006" s="937"/>
    </row>
    <row r="2007" spans="1:8" s="238" customFormat="1" ht="15" customHeight="1">
      <c r="A2007" s="1156">
        <v>58</v>
      </c>
      <c r="B2007" s="1151" t="s">
        <v>4968</v>
      </c>
      <c r="C2007" s="936" t="s">
        <v>1430</v>
      </c>
      <c r="D2007" s="936" t="s">
        <v>4893</v>
      </c>
      <c r="E2007" s="937">
        <v>500</v>
      </c>
      <c r="F2007" s="937">
        <v>325</v>
      </c>
      <c r="G2007" s="937"/>
      <c r="H2007" s="937"/>
    </row>
    <row r="2008" spans="1:8" s="238" customFormat="1" ht="15" customHeight="1">
      <c r="A2008" s="1158"/>
      <c r="B2008" s="1153"/>
      <c r="C2008" s="936" t="s">
        <v>4893</v>
      </c>
      <c r="D2008" s="936" t="s">
        <v>4894</v>
      </c>
      <c r="E2008" s="937">
        <v>450</v>
      </c>
      <c r="F2008" s="937">
        <v>245</v>
      </c>
      <c r="G2008" s="937">
        <v>230</v>
      </c>
      <c r="H2008" s="937"/>
    </row>
    <row r="2009" spans="1:8" s="238" customFormat="1" ht="15" customHeight="1">
      <c r="A2009" s="938">
        <v>59</v>
      </c>
      <c r="B2009" s="1155" t="s">
        <v>4969</v>
      </c>
      <c r="C2009" s="1155"/>
      <c r="D2009" s="1155"/>
      <c r="E2009" s="937">
        <v>750</v>
      </c>
      <c r="F2009" s="937"/>
      <c r="G2009" s="937"/>
      <c r="H2009" s="937"/>
    </row>
    <row r="2010" spans="1:8" s="238" customFormat="1" ht="15" customHeight="1">
      <c r="A2010" s="938">
        <v>60</v>
      </c>
      <c r="B2010" s="939" t="s">
        <v>4970</v>
      </c>
      <c r="C2010" s="936" t="s">
        <v>4895</v>
      </c>
      <c r="D2010" s="936" t="s">
        <v>4896</v>
      </c>
      <c r="E2010" s="937">
        <v>325</v>
      </c>
      <c r="F2010" s="937"/>
      <c r="G2010" s="937"/>
      <c r="H2010" s="937"/>
    </row>
    <row r="2011" spans="1:8" s="238" customFormat="1" ht="15" customHeight="1">
      <c r="A2011" s="1154">
        <v>61</v>
      </c>
      <c r="B2011" s="1155" t="s">
        <v>4971</v>
      </c>
      <c r="C2011" s="936" t="s">
        <v>4897</v>
      </c>
      <c r="D2011" s="936" t="s">
        <v>4898</v>
      </c>
      <c r="E2011" s="937">
        <v>500</v>
      </c>
      <c r="F2011" s="937">
        <v>225</v>
      </c>
      <c r="G2011" s="937"/>
      <c r="H2011" s="937"/>
    </row>
    <row r="2012" spans="1:8" s="238" customFormat="1" ht="15" customHeight="1">
      <c r="A2012" s="1154"/>
      <c r="B2012" s="1155"/>
      <c r="C2012" s="936" t="s">
        <v>4898</v>
      </c>
      <c r="D2012" s="936" t="s">
        <v>4899</v>
      </c>
      <c r="E2012" s="937">
        <v>250</v>
      </c>
      <c r="F2012" s="937"/>
      <c r="G2012" s="937">
        <v>190</v>
      </c>
      <c r="H2012" s="937"/>
    </row>
    <row r="2013" spans="1:8" s="238" customFormat="1" ht="15" customHeight="1">
      <c r="A2013" s="1154"/>
      <c r="B2013" s="1155"/>
      <c r="C2013" s="936" t="s">
        <v>4899</v>
      </c>
      <c r="D2013" s="936" t="s">
        <v>4900</v>
      </c>
      <c r="E2013" s="937">
        <v>225</v>
      </c>
      <c r="F2013" s="937">
        <v>205</v>
      </c>
      <c r="G2013" s="937">
        <v>190</v>
      </c>
      <c r="H2013" s="937">
        <v>180</v>
      </c>
    </row>
    <row r="2014" spans="1:8" s="238" customFormat="1" ht="15" customHeight="1">
      <c r="A2014" s="1154"/>
      <c r="B2014" s="1155"/>
      <c r="C2014" s="936" t="s">
        <v>4899</v>
      </c>
      <c r="D2014" s="936" t="s">
        <v>8060</v>
      </c>
      <c r="E2014" s="937">
        <v>210</v>
      </c>
      <c r="F2014" s="937">
        <v>195</v>
      </c>
      <c r="G2014" s="937">
        <v>185</v>
      </c>
      <c r="H2014" s="937">
        <v>175</v>
      </c>
    </row>
    <row r="2015" spans="1:8" s="238" customFormat="1" ht="15" customHeight="1">
      <c r="A2015" s="1154"/>
      <c r="B2015" s="1155"/>
      <c r="C2015" s="936" t="s">
        <v>4901</v>
      </c>
      <c r="D2015" s="936" t="s">
        <v>4902</v>
      </c>
      <c r="E2015" s="937">
        <v>225</v>
      </c>
      <c r="F2015" s="937">
        <v>205</v>
      </c>
      <c r="G2015" s="937">
        <v>190</v>
      </c>
      <c r="H2015" s="937">
        <v>180</v>
      </c>
    </row>
    <row r="2016" spans="1:8" s="238" customFormat="1" ht="15" customHeight="1">
      <c r="A2016" s="943">
        <v>62</v>
      </c>
      <c r="B2016" s="1178" t="s">
        <v>8061</v>
      </c>
      <c r="C2016" s="1178"/>
      <c r="D2016" s="1178"/>
      <c r="E2016" s="937">
        <v>150</v>
      </c>
      <c r="F2016" s="937"/>
      <c r="G2016" s="937"/>
      <c r="H2016" s="937"/>
    </row>
    <row r="2017" spans="1:8" s="780" customFormat="1" ht="15.75">
      <c r="A2017" s="608">
        <v>29</v>
      </c>
      <c r="B2017" s="610" t="s">
        <v>6903</v>
      </c>
      <c r="C2017" s="601"/>
      <c r="D2017" s="601"/>
      <c r="E2017" s="601"/>
      <c r="F2017" s="601"/>
      <c r="G2017" s="601"/>
      <c r="H2017" s="601"/>
    </row>
    <row r="2018" spans="1:8" s="780" customFormat="1" ht="15.75">
      <c r="A2018" s="464">
        <v>1</v>
      </c>
      <c r="B2018" s="1248" t="s">
        <v>880</v>
      </c>
      <c r="C2018" s="781" t="s">
        <v>1830</v>
      </c>
      <c r="D2018" s="781" t="s">
        <v>852</v>
      </c>
      <c r="E2018" s="604">
        <v>2600</v>
      </c>
      <c r="F2018" s="604">
        <v>0</v>
      </c>
      <c r="G2018" s="604">
        <v>0</v>
      </c>
      <c r="H2018" s="604">
        <v>0</v>
      </c>
    </row>
    <row r="2019" spans="1:8" s="780" customFormat="1" ht="15.75">
      <c r="A2019" s="464">
        <v>2</v>
      </c>
      <c r="B2019" s="1248"/>
      <c r="C2019" s="781" t="s">
        <v>852</v>
      </c>
      <c r="D2019" s="781" t="s">
        <v>2211</v>
      </c>
      <c r="E2019" s="604">
        <v>2960</v>
      </c>
      <c r="F2019" s="604">
        <v>0</v>
      </c>
      <c r="G2019" s="604">
        <v>0</v>
      </c>
      <c r="H2019" s="604">
        <v>0</v>
      </c>
    </row>
    <row r="2020" spans="1:8" s="780" customFormat="1" ht="15.75">
      <c r="A2020" s="464">
        <v>3</v>
      </c>
      <c r="B2020" s="1248"/>
      <c r="C2020" s="781" t="s">
        <v>2211</v>
      </c>
      <c r="D2020" s="781" t="s">
        <v>1771</v>
      </c>
      <c r="E2020" s="604">
        <v>4400</v>
      </c>
      <c r="F2020" s="604">
        <v>0</v>
      </c>
      <c r="G2020" s="604">
        <v>0</v>
      </c>
      <c r="H2020" s="604">
        <v>0</v>
      </c>
    </row>
    <row r="2021" spans="1:8" s="780" customFormat="1" ht="15.75">
      <c r="A2021" s="464">
        <v>4</v>
      </c>
      <c r="B2021" s="1248"/>
      <c r="C2021" s="782" t="s">
        <v>1771</v>
      </c>
      <c r="D2021" s="782" t="s">
        <v>1316</v>
      </c>
      <c r="E2021" s="604">
        <v>2560</v>
      </c>
      <c r="F2021" s="604">
        <v>1800</v>
      </c>
      <c r="G2021" s="604">
        <v>0</v>
      </c>
      <c r="H2021" s="604">
        <v>0</v>
      </c>
    </row>
    <row r="2022" spans="1:8" s="780" customFormat="1" ht="15.75">
      <c r="A2022" s="464">
        <v>5</v>
      </c>
      <c r="B2022" s="1248"/>
      <c r="C2022" s="782" t="s">
        <v>1316</v>
      </c>
      <c r="D2022" s="781" t="s">
        <v>859</v>
      </c>
      <c r="E2022" s="604">
        <v>3000</v>
      </c>
      <c r="F2022" s="604">
        <v>2080</v>
      </c>
      <c r="G2022" s="604">
        <v>0</v>
      </c>
      <c r="H2022" s="604">
        <v>0</v>
      </c>
    </row>
    <row r="2023" spans="1:8" s="780" customFormat="1" ht="15.75">
      <c r="A2023" s="464">
        <v>6</v>
      </c>
      <c r="B2023" s="1248"/>
      <c r="C2023" s="781" t="s">
        <v>2158</v>
      </c>
      <c r="D2023" s="782" t="s">
        <v>1785</v>
      </c>
      <c r="E2023" s="604">
        <v>3040</v>
      </c>
      <c r="F2023" s="604">
        <v>0</v>
      </c>
      <c r="G2023" s="604">
        <v>0</v>
      </c>
      <c r="H2023" s="604">
        <v>0</v>
      </c>
    </row>
    <row r="2024" spans="1:8" s="780" customFormat="1" ht="15.75">
      <c r="A2024" s="464">
        <v>7</v>
      </c>
      <c r="B2024" s="1248"/>
      <c r="C2024" s="782" t="s">
        <v>1785</v>
      </c>
      <c r="D2024" s="782" t="s">
        <v>6904</v>
      </c>
      <c r="E2024" s="604">
        <v>1320</v>
      </c>
      <c r="F2024" s="604">
        <v>0</v>
      </c>
      <c r="G2024" s="604">
        <v>0</v>
      </c>
      <c r="H2024" s="604">
        <v>0</v>
      </c>
    </row>
    <row r="2025" spans="1:8" s="780" customFormat="1" ht="15.75">
      <c r="A2025" s="464">
        <v>8</v>
      </c>
      <c r="B2025" s="1248"/>
      <c r="C2025" s="782" t="s">
        <v>6904</v>
      </c>
      <c r="D2025" s="782" t="s">
        <v>6905</v>
      </c>
      <c r="E2025" s="604">
        <v>880</v>
      </c>
      <c r="F2025" s="604">
        <v>0</v>
      </c>
      <c r="G2025" s="604">
        <v>0</v>
      </c>
      <c r="H2025" s="604">
        <v>0</v>
      </c>
    </row>
    <row r="2026" spans="1:8" s="780" customFormat="1" ht="15.75">
      <c r="A2026" s="464">
        <v>9</v>
      </c>
      <c r="B2026" s="1249" t="s">
        <v>1771</v>
      </c>
      <c r="C2026" s="782" t="s">
        <v>880</v>
      </c>
      <c r="D2026" s="783" t="s">
        <v>1721</v>
      </c>
      <c r="E2026" s="604">
        <v>2040</v>
      </c>
      <c r="F2026" s="604">
        <v>0</v>
      </c>
      <c r="G2026" s="604">
        <v>0</v>
      </c>
      <c r="H2026" s="604">
        <v>0</v>
      </c>
    </row>
    <row r="2027" spans="1:8" s="780" customFormat="1" ht="15.75">
      <c r="A2027" s="464">
        <v>10</v>
      </c>
      <c r="B2027" s="1249"/>
      <c r="C2027" s="783" t="s">
        <v>1721</v>
      </c>
      <c r="D2027" s="783" t="s">
        <v>1320</v>
      </c>
      <c r="E2027" s="604">
        <v>1360</v>
      </c>
      <c r="F2027" s="604">
        <v>0</v>
      </c>
      <c r="G2027" s="604">
        <v>0</v>
      </c>
      <c r="H2027" s="604">
        <v>0</v>
      </c>
    </row>
    <row r="2028" spans="1:8" s="780" customFormat="1" ht="15.75">
      <c r="A2028" s="464">
        <v>11</v>
      </c>
      <c r="B2028" s="1249"/>
      <c r="C2028" s="783" t="s">
        <v>1320</v>
      </c>
      <c r="D2028" s="783" t="s">
        <v>860</v>
      </c>
      <c r="E2028" s="604">
        <v>880</v>
      </c>
      <c r="F2028" s="604">
        <v>616</v>
      </c>
      <c r="G2028" s="604">
        <v>0</v>
      </c>
      <c r="H2028" s="604">
        <v>0</v>
      </c>
    </row>
    <row r="2029" spans="1:8" s="780" customFormat="1" ht="15.75">
      <c r="A2029" s="464">
        <v>12</v>
      </c>
      <c r="B2029" s="1249"/>
      <c r="C2029" s="783" t="s">
        <v>860</v>
      </c>
      <c r="D2029" s="782" t="s">
        <v>1399</v>
      </c>
      <c r="E2029" s="604">
        <v>600</v>
      </c>
      <c r="F2029" s="604">
        <v>0</v>
      </c>
      <c r="G2029" s="604">
        <v>0</v>
      </c>
      <c r="H2029" s="604">
        <v>0</v>
      </c>
    </row>
    <row r="2030" spans="1:8" s="780" customFormat="1" ht="15.75">
      <c r="A2030" s="464">
        <v>13</v>
      </c>
      <c r="B2030" s="1249"/>
      <c r="C2030" s="782" t="s">
        <v>1399</v>
      </c>
      <c r="D2030" s="782" t="s">
        <v>2808</v>
      </c>
      <c r="E2030" s="604">
        <v>480</v>
      </c>
      <c r="F2030" s="604">
        <v>336</v>
      </c>
      <c r="G2030" s="604">
        <v>0</v>
      </c>
      <c r="H2030" s="604">
        <v>0</v>
      </c>
    </row>
    <row r="2031" spans="1:8" s="780" customFormat="1" ht="15.75">
      <c r="A2031" s="464">
        <v>14</v>
      </c>
      <c r="B2031" s="1249"/>
      <c r="C2031" s="782" t="s">
        <v>2808</v>
      </c>
      <c r="D2031" s="782" t="s">
        <v>6906</v>
      </c>
      <c r="E2031" s="604">
        <v>312</v>
      </c>
      <c r="F2031" s="604">
        <v>220</v>
      </c>
      <c r="G2031" s="604">
        <v>0</v>
      </c>
      <c r="H2031" s="604">
        <v>0</v>
      </c>
    </row>
    <row r="2032" spans="1:8" s="780" customFormat="1" ht="15.75">
      <c r="A2032" s="464">
        <v>15</v>
      </c>
      <c r="B2032" s="573" t="s">
        <v>1942</v>
      </c>
      <c r="C2032" s="582" t="s">
        <v>880</v>
      </c>
      <c r="D2032" s="582" t="s">
        <v>6907</v>
      </c>
      <c r="E2032" s="604">
        <v>560</v>
      </c>
      <c r="F2032" s="604">
        <v>392</v>
      </c>
      <c r="G2032" s="604">
        <v>0</v>
      </c>
      <c r="H2032" s="604">
        <v>0</v>
      </c>
    </row>
    <row r="2033" spans="1:8" s="780" customFormat="1" ht="31.5">
      <c r="A2033" s="464">
        <v>16</v>
      </c>
      <c r="B2033" s="1249" t="s">
        <v>277</v>
      </c>
      <c r="C2033" s="782" t="s">
        <v>6908</v>
      </c>
      <c r="D2033" s="782" t="s">
        <v>6909</v>
      </c>
      <c r="E2033" s="604">
        <v>400</v>
      </c>
      <c r="F2033" s="604">
        <v>280</v>
      </c>
      <c r="G2033" s="604">
        <v>168</v>
      </c>
      <c r="H2033" s="604">
        <v>0</v>
      </c>
    </row>
    <row r="2034" spans="1:8" s="780" customFormat="1" ht="31.5">
      <c r="A2034" s="464">
        <v>17</v>
      </c>
      <c r="B2034" s="1249"/>
      <c r="C2034" s="782" t="s">
        <v>6909</v>
      </c>
      <c r="D2034" s="782" t="s">
        <v>6910</v>
      </c>
      <c r="E2034" s="604">
        <v>300</v>
      </c>
      <c r="F2034" s="604">
        <v>208</v>
      </c>
      <c r="G2034" s="604">
        <v>120</v>
      </c>
      <c r="H2034" s="604">
        <v>0</v>
      </c>
    </row>
    <row r="2035" spans="1:8" s="780" customFormat="1" ht="31.5">
      <c r="A2035" s="464">
        <v>18</v>
      </c>
      <c r="B2035" s="1249" t="s">
        <v>277</v>
      </c>
      <c r="C2035" s="782" t="s">
        <v>6911</v>
      </c>
      <c r="D2035" s="782" t="s">
        <v>6912</v>
      </c>
      <c r="E2035" s="604">
        <v>1040</v>
      </c>
      <c r="F2035" s="604">
        <v>400</v>
      </c>
      <c r="G2035" s="604">
        <v>0</v>
      </c>
      <c r="H2035" s="604">
        <v>0</v>
      </c>
    </row>
    <row r="2036" spans="1:8" s="780" customFormat="1" ht="47.25">
      <c r="A2036" s="464">
        <v>19</v>
      </c>
      <c r="B2036" s="1249"/>
      <c r="C2036" s="782" t="s">
        <v>6912</v>
      </c>
      <c r="D2036" s="782" t="s">
        <v>6913</v>
      </c>
      <c r="E2036" s="604">
        <v>800</v>
      </c>
      <c r="F2036" s="604">
        <v>320</v>
      </c>
      <c r="G2036" s="604">
        <v>96</v>
      </c>
      <c r="H2036" s="604">
        <v>0</v>
      </c>
    </row>
    <row r="2037" spans="1:8" s="780" customFormat="1" ht="15.75">
      <c r="A2037" s="464">
        <v>20</v>
      </c>
      <c r="B2037" s="1249"/>
      <c r="C2037" s="782" t="s">
        <v>6913</v>
      </c>
      <c r="D2037" s="782" t="s">
        <v>6914</v>
      </c>
      <c r="E2037" s="604">
        <v>960</v>
      </c>
      <c r="F2037" s="604">
        <v>384</v>
      </c>
      <c r="G2037" s="604">
        <v>152</v>
      </c>
      <c r="H2037" s="604">
        <v>60</v>
      </c>
    </row>
    <row r="2038" spans="1:8" s="780" customFormat="1" ht="15.75">
      <c r="A2038" s="464">
        <v>21</v>
      </c>
      <c r="B2038" s="573" t="s">
        <v>6915</v>
      </c>
      <c r="C2038" s="782" t="s">
        <v>6916</v>
      </c>
      <c r="D2038" s="782" t="s">
        <v>6917</v>
      </c>
      <c r="E2038" s="604">
        <v>340</v>
      </c>
      <c r="F2038" s="604">
        <v>200</v>
      </c>
      <c r="G2038" s="604">
        <v>0</v>
      </c>
      <c r="H2038" s="604">
        <v>0</v>
      </c>
    </row>
    <row r="2039" spans="1:8" s="780" customFormat="1" ht="15.75">
      <c r="A2039" s="464">
        <v>22</v>
      </c>
      <c r="B2039" s="1249" t="s">
        <v>1830</v>
      </c>
      <c r="C2039" s="782" t="s">
        <v>880</v>
      </c>
      <c r="D2039" s="782" t="s">
        <v>1614</v>
      </c>
      <c r="E2039" s="604">
        <v>380</v>
      </c>
      <c r="F2039" s="604">
        <v>0</v>
      </c>
      <c r="G2039" s="604">
        <v>0</v>
      </c>
      <c r="H2039" s="604">
        <v>0</v>
      </c>
    </row>
    <row r="2040" spans="1:8" s="780" customFormat="1" ht="15.75">
      <c r="A2040" s="464">
        <v>23</v>
      </c>
      <c r="B2040" s="1249"/>
      <c r="C2040" s="782" t="s">
        <v>1614</v>
      </c>
      <c r="D2040" s="782" t="s">
        <v>6918</v>
      </c>
      <c r="E2040" s="604">
        <v>264</v>
      </c>
      <c r="F2040" s="604">
        <v>0</v>
      </c>
      <c r="G2040" s="604">
        <v>0</v>
      </c>
      <c r="H2040" s="604">
        <v>0</v>
      </c>
    </row>
    <row r="2041" spans="1:8" s="780" customFormat="1" ht="31.5">
      <c r="A2041" s="464">
        <v>24</v>
      </c>
      <c r="B2041" s="1249"/>
      <c r="C2041" s="782" t="s">
        <v>6918</v>
      </c>
      <c r="D2041" s="782" t="s">
        <v>6919</v>
      </c>
      <c r="E2041" s="604">
        <v>188</v>
      </c>
      <c r="F2041" s="604">
        <v>0</v>
      </c>
      <c r="G2041" s="604">
        <v>0</v>
      </c>
      <c r="H2041" s="604">
        <v>0</v>
      </c>
    </row>
    <row r="2042" spans="1:8" s="780" customFormat="1" ht="31.5">
      <c r="A2042" s="464">
        <v>25</v>
      </c>
      <c r="B2042" s="1249"/>
      <c r="C2042" s="782" t="s">
        <v>6919</v>
      </c>
      <c r="D2042" s="782" t="s">
        <v>6920</v>
      </c>
      <c r="E2042" s="604">
        <v>160</v>
      </c>
      <c r="F2042" s="604">
        <v>112</v>
      </c>
      <c r="G2042" s="604">
        <v>0</v>
      </c>
      <c r="H2042" s="604">
        <v>0</v>
      </c>
    </row>
    <row r="2043" spans="1:8" s="780" customFormat="1" ht="15.75">
      <c r="A2043" s="464">
        <v>26</v>
      </c>
      <c r="B2043" s="1249" t="s">
        <v>1589</v>
      </c>
      <c r="C2043" s="782" t="s">
        <v>880</v>
      </c>
      <c r="D2043" s="782" t="s">
        <v>1614</v>
      </c>
      <c r="E2043" s="604">
        <v>380</v>
      </c>
      <c r="F2043" s="604">
        <v>0</v>
      </c>
      <c r="G2043" s="604">
        <v>0</v>
      </c>
      <c r="H2043" s="604">
        <v>0</v>
      </c>
    </row>
    <row r="2044" spans="1:8" s="780" customFormat="1" ht="15.75">
      <c r="A2044" s="464">
        <v>27</v>
      </c>
      <c r="B2044" s="1249"/>
      <c r="C2044" s="782" t="s">
        <v>1614</v>
      </c>
      <c r="D2044" s="782" t="s">
        <v>1700</v>
      </c>
      <c r="E2044" s="604">
        <v>280</v>
      </c>
      <c r="F2044" s="604">
        <v>0</v>
      </c>
      <c r="G2044" s="604">
        <v>0</v>
      </c>
      <c r="H2044" s="604">
        <v>0</v>
      </c>
    </row>
    <row r="2045" spans="1:8" s="780" customFormat="1" ht="15.75">
      <c r="A2045" s="464">
        <v>28</v>
      </c>
      <c r="B2045" s="1249" t="s">
        <v>6921</v>
      </c>
      <c r="C2045" s="782" t="s">
        <v>880</v>
      </c>
      <c r="D2045" s="782" t="s">
        <v>1614</v>
      </c>
      <c r="E2045" s="604">
        <v>380</v>
      </c>
      <c r="F2045" s="604">
        <v>0</v>
      </c>
      <c r="G2045" s="604">
        <v>0</v>
      </c>
      <c r="H2045" s="604">
        <v>0</v>
      </c>
    </row>
    <row r="2046" spans="1:8" s="780" customFormat="1" ht="15.75">
      <c r="A2046" s="464">
        <v>29</v>
      </c>
      <c r="B2046" s="1249"/>
      <c r="C2046" s="782" t="s">
        <v>1614</v>
      </c>
      <c r="D2046" s="782" t="s">
        <v>1700</v>
      </c>
      <c r="E2046" s="604">
        <v>280</v>
      </c>
      <c r="F2046" s="604">
        <v>168</v>
      </c>
      <c r="G2046" s="604">
        <v>0</v>
      </c>
      <c r="H2046" s="604">
        <v>0</v>
      </c>
    </row>
    <row r="2047" spans="1:8" s="780" customFormat="1" ht="15.75">
      <c r="A2047" s="464">
        <v>30</v>
      </c>
      <c r="B2047" s="1249"/>
      <c r="C2047" s="782" t="s">
        <v>1700</v>
      </c>
      <c r="D2047" s="782" t="s">
        <v>4641</v>
      </c>
      <c r="E2047" s="604">
        <v>200</v>
      </c>
      <c r="F2047" s="604">
        <v>140</v>
      </c>
      <c r="G2047" s="604">
        <v>0</v>
      </c>
      <c r="H2047" s="604">
        <v>0</v>
      </c>
    </row>
    <row r="2048" spans="1:8" s="780" customFormat="1" ht="15.75">
      <c r="A2048" s="464">
        <v>31</v>
      </c>
      <c r="B2048" s="1249" t="s">
        <v>6922</v>
      </c>
      <c r="C2048" s="782" t="s">
        <v>880</v>
      </c>
      <c r="D2048" s="782" t="s">
        <v>1614</v>
      </c>
      <c r="E2048" s="604">
        <v>400</v>
      </c>
      <c r="F2048" s="604">
        <v>0</v>
      </c>
      <c r="G2048" s="604">
        <v>0</v>
      </c>
      <c r="H2048" s="604">
        <v>0</v>
      </c>
    </row>
    <row r="2049" spans="1:8" s="780" customFormat="1" ht="15.75">
      <c r="A2049" s="464">
        <v>32</v>
      </c>
      <c r="B2049" s="1249"/>
      <c r="C2049" s="782" t="s">
        <v>1614</v>
      </c>
      <c r="D2049" s="782" t="s">
        <v>4742</v>
      </c>
      <c r="E2049" s="604">
        <v>288</v>
      </c>
      <c r="F2049" s="604">
        <v>0</v>
      </c>
      <c r="G2049" s="604">
        <v>0</v>
      </c>
      <c r="H2049" s="604">
        <v>0</v>
      </c>
    </row>
    <row r="2050" spans="1:8" s="780" customFormat="1" ht="31.5">
      <c r="A2050" s="464">
        <v>33</v>
      </c>
      <c r="B2050" s="1249"/>
      <c r="C2050" s="782" t="s">
        <v>4742</v>
      </c>
      <c r="D2050" s="782" t="s">
        <v>6923</v>
      </c>
      <c r="E2050" s="604">
        <v>200</v>
      </c>
      <c r="F2050" s="604">
        <v>140</v>
      </c>
      <c r="G2050" s="604">
        <v>100</v>
      </c>
      <c r="H2050" s="604">
        <v>0</v>
      </c>
    </row>
    <row r="2051" spans="1:8" s="780" customFormat="1" ht="15.75">
      <c r="A2051" s="464">
        <v>34</v>
      </c>
      <c r="B2051" s="1249" t="s">
        <v>6924</v>
      </c>
      <c r="C2051" s="782" t="s">
        <v>880</v>
      </c>
      <c r="D2051" s="784" t="s">
        <v>1334</v>
      </c>
      <c r="E2051" s="604">
        <v>400</v>
      </c>
      <c r="F2051" s="604">
        <v>0</v>
      </c>
      <c r="G2051" s="604">
        <v>0</v>
      </c>
      <c r="H2051" s="604">
        <v>0</v>
      </c>
    </row>
    <row r="2052" spans="1:8" s="780" customFormat="1" ht="31.5">
      <c r="A2052" s="464">
        <v>35</v>
      </c>
      <c r="B2052" s="1249"/>
      <c r="C2052" s="784" t="s">
        <v>1334</v>
      </c>
      <c r="D2052" s="784" t="s">
        <v>6925</v>
      </c>
      <c r="E2052" s="604">
        <v>288</v>
      </c>
      <c r="F2052" s="604">
        <v>200</v>
      </c>
      <c r="G2052" s="604">
        <v>0</v>
      </c>
      <c r="H2052" s="604">
        <v>0</v>
      </c>
    </row>
    <row r="2053" spans="1:8" s="780" customFormat="1" ht="15.75">
      <c r="A2053" s="464">
        <v>36</v>
      </c>
      <c r="B2053" s="1249" t="s">
        <v>2216</v>
      </c>
      <c r="C2053" s="782" t="s">
        <v>880</v>
      </c>
      <c r="D2053" s="784" t="s">
        <v>1334</v>
      </c>
      <c r="E2053" s="604">
        <v>400</v>
      </c>
      <c r="F2053" s="604">
        <v>0</v>
      </c>
      <c r="G2053" s="604">
        <v>0</v>
      </c>
      <c r="H2053" s="604">
        <v>0</v>
      </c>
    </row>
    <row r="2054" spans="1:8" s="780" customFormat="1" ht="31.5">
      <c r="A2054" s="464">
        <v>37</v>
      </c>
      <c r="B2054" s="1249"/>
      <c r="C2054" s="784" t="s">
        <v>1334</v>
      </c>
      <c r="D2054" s="784" t="s">
        <v>6926</v>
      </c>
      <c r="E2054" s="604">
        <v>288</v>
      </c>
      <c r="F2054" s="604">
        <v>200</v>
      </c>
      <c r="G2054" s="604">
        <v>0</v>
      </c>
      <c r="H2054" s="604">
        <v>0</v>
      </c>
    </row>
    <row r="2055" spans="1:8" s="780" customFormat="1" ht="15.75">
      <c r="A2055" s="464">
        <v>38</v>
      </c>
      <c r="B2055" s="1249" t="s">
        <v>1675</v>
      </c>
      <c r="C2055" s="782" t="s">
        <v>880</v>
      </c>
      <c r="D2055" s="784" t="s">
        <v>1334</v>
      </c>
      <c r="E2055" s="604">
        <v>400</v>
      </c>
      <c r="F2055" s="604">
        <v>0</v>
      </c>
      <c r="G2055" s="604">
        <v>0</v>
      </c>
      <c r="H2055" s="604">
        <v>0</v>
      </c>
    </row>
    <row r="2056" spans="1:8" s="780" customFormat="1" ht="31.5">
      <c r="A2056" s="464">
        <v>39</v>
      </c>
      <c r="B2056" s="1249"/>
      <c r="C2056" s="784" t="s">
        <v>1334</v>
      </c>
      <c r="D2056" s="784" t="s">
        <v>6927</v>
      </c>
      <c r="E2056" s="604">
        <v>288</v>
      </c>
      <c r="F2056" s="604">
        <v>200</v>
      </c>
      <c r="G2056" s="604">
        <v>0</v>
      </c>
      <c r="H2056" s="604">
        <v>0</v>
      </c>
    </row>
    <row r="2057" spans="1:8" s="780" customFormat="1" ht="15.75">
      <c r="A2057" s="464">
        <v>40</v>
      </c>
      <c r="B2057" s="1249" t="s">
        <v>6928</v>
      </c>
      <c r="C2057" s="782" t="s">
        <v>880</v>
      </c>
      <c r="D2057" s="784" t="s">
        <v>1334</v>
      </c>
      <c r="E2057" s="604">
        <v>400</v>
      </c>
      <c r="F2057" s="604">
        <v>0</v>
      </c>
      <c r="G2057" s="604">
        <v>0</v>
      </c>
      <c r="H2057" s="604">
        <v>0</v>
      </c>
    </row>
    <row r="2058" spans="1:8" s="780" customFormat="1" ht="31.5">
      <c r="A2058" s="464">
        <v>41</v>
      </c>
      <c r="B2058" s="1249"/>
      <c r="C2058" s="784" t="s">
        <v>1334</v>
      </c>
      <c r="D2058" s="784" t="s">
        <v>6929</v>
      </c>
      <c r="E2058" s="604">
        <v>288</v>
      </c>
      <c r="F2058" s="604">
        <v>200</v>
      </c>
      <c r="G2058" s="604">
        <v>0</v>
      </c>
      <c r="H2058" s="604">
        <v>0</v>
      </c>
    </row>
    <row r="2059" spans="1:8" s="780" customFormat="1" ht="15.75">
      <c r="A2059" s="464">
        <v>42</v>
      </c>
      <c r="B2059" s="1249" t="s">
        <v>1351</v>
      </c>
      <c r="C2059" s="782" t="s">
        <v>880</v>
      </c>
      <c r="D2059" s="781" t="s">
        <v>1614</v>
      </c>
      <c r="E2059" s="604">
        <v>520</v>
      </c>
      <c r="F2059" s="604">
        <v>0</v>
      </c>
      <c r="G2059" s="604">
        <v>0</v>
      </c>
      <c r="H2059" s="604">
        <v>0</v>
      </c>
    </row>
    <row r="2060" spans="1:8" s="780" customFormat="1" ht="15.75">
      <c r="A2060" s="464">
        <v>43</v>
      </c>
      <c r="B2060" s="1249"/>
      <c r="C2060" s="781" t="s">
        <v>1614</v>
      </c>
      <c r="D2060" s="781" t="s">
        <v>6930</v>
      </c>
      <c r="E2060" s="604">
        <v>400</v>
      </c>
      <c r="F2060" s="604">
        <v>0</v>
      </c>
      <c r="G2060" s="604">
        <v>0</v>
      </c>
      <c r="H2060" s="604">
        <v>0</v>
      </c>
    </row>
    <row r="2061" spans="1:8" s="780" customFormat="1" ht="15.75">
      <c r="A2061" s="464">
        <v>44</v>
      </c>
      <c r="B2061" s="1249" t="s">
        <v>2211</v>
      </c>
      <c r="C2061" s="781" t="s">
        <v>2211</v>
      </c>
      <c r="D2061" s="784" t="s">
        <v>1331</v>
      </c>
      <c r="E2061" s="604">
        <v>520</v>
      </c>
      <c r="F2061" s="604">
        <v>0</v>
      </c>
      <c r="G2061" s="604">
        <v>0</v>
      </c>
      <c r="H2061" s="604">
        <v>0</v>
      </c>
    </row>
    <row r="2062" spans="1:8" s="780" customFormat="1" ht="31.5">
      <c r="A2062" s="464">
        <v>45</v>
      </c>
      <c r="B2062" s="1249"/>
      <c r="C2062" s="784" t="s">
        <v>1331</v>
      </c>
      <c r="D2062" s="784" t="s">
        <v>6931</v>
      </c>
      <c r="E2062" s="604">
        <v>400</v>
      </c>
      <c r="F2062" s="604">
        <v>0</v>
      </c>
      <c r="G2062" s="604">
        <v>0</v>
      </c>
      <c r="H2062" s="604">
        <v>0</v>
      </c>
    </row>
    <row r="2063" spans="1:8" s="780" customFormat="1" ht="47.25">
      <c r="A2063" s="464">
        <v>46</v>
      </c>
      <c r="B2063" s="1249"/>
      <c r="C2063" s="784" t="s">
        <v>6931</v>
      </c>
      <c r="D2063" s="784" t="s">
        <v>881</v>
      </c>
      <c r="E2063" s="604">
        <v>160000</v>
      </c>
      <c r="F2063" s="604">
        <v>112</v>
      </c>
      <c r="G2063" s="604">
        <v>0</v>
      </c>
      <c r="H2063" s="604">
        <v>0</v>
      </c>
    </row>
    <row r="2064" spans="1:8" s="780" customFormat="1" ht="15.75">
      <c r="A2064" s="464">
        <v>47</v>
      </c>
      <c r="B2064" s="1249" t="s">
        <v>1349</v>
      </c>
      <c r="C2064" s="782" t="s">
        <v>880</v>
      </c>
      <c r="D2064" s="781" t="s">
        <v>4347</v>
      </c>
      <c r="E2064" s="604">
        <v>680</v>
      </c>
      <c r="F2064" s="604">
        <v>0</v>
      </c>
      <c r="G2064" s="604">
        <v>0</v>
      </c>
      <c r="H2064" s="604">
        <v>0</v>
      </c>
    </row>
    <row r="2065" spans="1:8" s="780" customFormat="1" ht="31.5">
      <c r="A2065" s="464">
        <v>48</v>
      </c>
      <c r="B2065" s="1249"/>
      <c r="C2065" s="781" t="s">
        <v>4347</v>
      </c>
      <c r="D2065" s="784" t="s">
        <v>6932</v>
      </c>
      <c r="E2065" s="604">
        <v>480</v>
      </c>
      <c r="F2065" s="604">
        <v>0</v>
      </c>
      <c r="G2065" s="604">
        <v>0</v>
      </c>
      <c r="H2065" s="604">
        <v>0</v>
      </c>
    </row>
    <row r="2066" spans="1:8" s="780" customFormat="1" ht="31.5">
      <c r="A2066" s="464">
        <v>49</v>
      </c>
      <c r="B2066" s="1249"/>
      <c r="C2066" s="784" t="s">
        <v>6932</v>
      </c>
      <c r="D2066" s="781" t="s">
        <v>6933</v>
      </c>
      <c r="E2066" s="604">
        <v>320</v>
      </c>
      <c r="F2066" s="604">
        <v>128</v>
      </c>
      <c r="G2066" s="604">
        <v>0</v>
      </c>
      <c r="H2066" s="604">
        <v>0</v>
      </c>
    </row>
    <row r="2067" spans="1:8" s="780" customFormat="1" ht="15.75">
      <c r="A2067" s="464">
        <v>50</v>
      </c>
      <c r="B2067" s="1249" t="s">
        <v>1595</v>
      </c>
      <c r="C2067" s="782" t="s">
        <v>880</v>
      </c>
      <c r="D2067" s="785" t="s">
        <v>1572</v>
      </c>
      <c r="E2067" s="604">
        <v>680</v>
      </c>
      <c r="F2067" s="604">
        <v>0</v>
      </c>
      <c r="G2067" s="604">
        <v>0</v>
      </c>
      <c r="H2067" s="604">
        <v>0</v>
      </c>
    </row>
    <row r="2068" spans="1:8" s="780" customFormat="1" ht="15.75">
      <c r="A2068" s="464">
        <v>51</v>
      </c>
      <c r="B2068" s="1249"/>
      <c r="C2068" s="785" t="s">
        <v>1572</v>
      </c>
      <c r="D2068" s="784" t="s">
        <v>874</v>
      </c>
      <c r="E2068" s="604">
        <v>480</v>
      </c>
      <c r="F2068" s="604">
        <v>0</v>
      </c>
      <c r="G2068" s="604">
        <v>0</v>
      </c>
      <c r="H2068" s="604">
        <v>0</v>
      </c>
    </row>
    <row r="2069" spans="1:8" s="780" customFormat="1" ht="15.75">
      <c r="A2069" s="464">
        <v>52</v>
      </c>
      <c r="B2069" s="1249"/>
      <c r="C2069" s="784" t="s">
        <v>874</v>
      </c>
      <c r="D2069" s="784" t="s">
        <v>4742</v>
      </c>
      <c r="E2069" s="604">
        <v>320</v>
      </c>
      <c r="F2069" s="604">
        <v>0</v>
      </c>
      <c r="G2069" s="604">
        <v>0</v>
      </c>
      <c r="H2069" s="604">
        <v>0</v>
      </c>
    </row>
    <row r="2070" spans="1:8" s="780" customFormat="1" ht="31.5">
      <c r="A2070" s="464">
        <v>53</v>
      </c>
      <c r="B2070" s="1249"/>
      <c r="C2070" s="784" t="s">
        <v>4742</v>
      </c>
      <c r="D2070" s="784" t="s">
        <v>6934</v>
      </c>
      <c r="E2070" s="604">
        <v>200</v>
      </c>
      <c r="F2070" s="604">
        <v>120</v>
      </c>
      <c r="G2070" s="604">
        <v>0</v>
      </c>
      <c r="H2070" s="604">
        <v>0</v>
      </c>
    </row>
    <row r="2071" spans="1:8" s="780" customFormat="1" ht="15.75">
      <c r="A2071" s="464">
        <v>54</v>
      </c>
      <c r="B2071" s="1249" t="s">
        <v>1590</v>
      </c>
      <c r="C2071" s="782" t="s">
        <v>880</v>
      </c>
      <c r="D2071" s="784" t="s">
        <v>1721</v>
      </c>
      <c r="E2071" s="604">
        <v>560</v>
      </c>
      <c r="F2071" s="604">
        <v>0</v>
      </c>
      <c r="G2071" s="604">
        <v>0</v>
      </c>
      <c r="H2071" s="604">
        <v>0</v>
      </c>
    </row>
    <row r="2072" spans="1:8" s="780" customFormat="1" ht="15.75">
      <c r="A2072" s="464">
        <v>55</v>
      </c>
      <c r="B2072" s="1249"/>
      <c r="C2072" s="784" t="s">
        <v>1721</v>
      </c>
      <c r="D2072" s="784" t="s">
        <v>860</v>
      </c>
      <c r="E2072" s="604">
        <v>400</v>
      </c>
      <c r="F2072" s="604">
        <v>280</v>
      </c>
      <c r="G2072" s="604">
        <v>140</v>
      </c>
      <c r="H2072" s="604">
        <v>0</v>
      </c>
    </row>
    <row r="2073" spans="1:8" s="780" customFormat="1" ht="15.75">
      <c r="A2073" s="464">
        <v>56</v>
      </c>
      <c r="B2073" s="1249"/>
      <c r="C2073" s="784" t="s">
        <v>860</v>
      </c>
      <c r="D2073" s="785" t="s">
        <v>2200</v>
      </c>
      <c r="E2073" s="604">
        <v>280</v>
      </c>
      <c r="F2073" s="604">
        <v>200</v>
      </c>
      <c r="G2073" s="604">
        <v>120</v>
      </c>
      <c r="H2073" s="604">
        <v>0</v>
      </c>
    </row>
    <row r="2074" spans="1:8" s="780" customFormat="1" ht="31.5">
      <c r="A2074" s="464">
        <v>57</v>
      </c>
      <c r="B2074" s="1249"/>
      <c r="C2074" s="785" t="s">
        <v>2200</v>
      </c>
      <c r="D2074" s="781" t="s">
        <v>6935</v>
      </c>
      <c r="E2074" s="604">
        <v>160</v>
      </c>
      <c r="F2074" s="604">
        <v>112</v>
      </c>
      <c r="G2074" s="604">
        <v>100</v>
      </c>
      <c r="H2074" s="604">
        <v>0</v>
      </c>
    </row>
    <row r="2075" spans="1:8" s="780" customFormat="1" ht="15.75">
      <c r="A2075" s="464">
        <v>58</v>
      </c>
      <c r="B2075" s="1249" t="s">
        <v>1660</v>
      </c>
      <c r="C2075" s="785" t="s">
        <v>880</v>
      </c>
      <c r="D2075" s="785" t="s">
        <v>1572</v>
      </c>
      <c r="E2075" s="604">
        <v>560</v>
      </c>
      <c r="F2075" s="604">
        <v>0</v>
      </c>
      <c r="G2075" s="604">
        <v>0</v>
      </c>
      <c r="H2075" s="604">
        <v>0</v>
      </c>
    </row>
    <row r="2076" spans="1:8" s="780" customFormat="1" ht="15.75">
      <c r="A2076" s="464">
        <v>59</v>
      </c>
      <c r="B2076" s="1249"/>
      <c r="C2076" s="785" t="s">
        <v>1572</v>
      </c>
      <c r="D2076" s="785" t="s">
        <v>881</v>
      </c>
      <c r="E2076" s="604">
        <v>400</v>
      </c>
      <c r="F2076" s="604">
        <v>160</v>
      </c>
      <c r="G2076" s="604">
        <v>0</v>
      </c>
      <c r="H2076" s="604">
        <v>0</v>
      </c>
    </row>
    <row r="2077" spans="1:8" s="780" customFormat="1" ht="15.75">
      <c r="A2077" s="464">
        <v>60</v>
      </c>
      <c r="B2077" s="1249" t="s">
        <v>1581</v>
      </c>
      <c r="C2077" s="785" t="s">
        <v>880</v>
      </c>
      <c r="D2077" s="785" t="s">
        <v>1572</v>
      </c>
      <c r="E2077" s="604">
        <v>560</v>
      </c>
      <c r="F2077" s="604">
        <v>0</v>
      </c>
      <c r="G2077" s="604">
        <v>0</v>
      </c>
      <c r="H2077" s="604">
        <v>0</v>
      </c>
    </row>
    <row r="2078" spans="1:8" s="780" customFormat="1" ht="15.75">
      <c r="A2078" s="464">
        <v>61</v>
      </c>
      <c r="B2078" s="1249"/>
      <c r="C2078" s="785" t="s">
        <v>1572</v>
      </c>
      <c r="D2078" s="784" t="s">
        <v>881</v>
      </c>
      <c r="E2078" s="604">
        <v>400</v>
      </c>
      <c r="F2078" s="604">
        <v>160</v>
      </c>
      <c r="G2078" s="604">
        <v>0</v>
      </c>
      <c r="H2078" s="604">
        <v>0</v>
      </c>
    </row>
    <row r="2079" spans="1:8" s="780" customFormat="1" ht="15.75">
      <c r="A2079" s="464">
        <v>62</v>
      </c>
      <c r="B2079" s="1249" t="s">
        <v>1316</v>
      </c>
      <c r="C2079" s="782" t="s">
        <v>880</v>
      </c>
      <c r="D2079" s="784" t="s">
        <v>1349</v>
      </c>
      <c r="E2079" s="604">
        <v>560</v>
      </c>
      <c r="F2079" s="604">
        <v>0</v>
      </c>
      <c r="G2079" s="604">
        <v>0</v>
      </c>
      <c r="H2079" s="604">
        <v>0</v>
      </c>
    </row>
    <row r="2080" spans="1:8" s="780" customFormat="1" ht="15.75">
      <c r="A2080" s="464">
        <v>63</v>
      </c>
      <c r="B2080" s="1249"/>
      <c r="C2080" s="784" t="s">
        <v>1349</v>
      </c>
      <c r="D2080" s="784" t="s">
        <v>860</v>
      </c>
      <c r="E2080" s="604">
        <v>400</v>
      </c>
      <c r="F2080" s="604">
        <v>0</v>
      </c>
      <c r="G2080" s="604">
        <v>0</v>
      </c>
      <c r="H2080" s="604">
        <v>0</v>
      </c>
    </row>
    <row r="2081" spans="1:8" s="780" customFormat="1" ht="15.75">
      <c r="A2081" s="464">
        <v>64</v>
      </c>
      <c r="B2081" s="1249"/>
      <c r="C2081" s="784" t="s">
        <v>860</v>
      </c>
      <c r="D2081" s="784" t="s">
        <v>1661</v>
      </c>
      <c r="E2081" s="604">
        <v>280</v>
      </c>
      <c r="F2081" s="604">
        <v>120</v>
      </c>
      <c r="G2081" s="604">
        <v>0</v>
      </c>
      <c r="H2081" s="604">
        <v>0</v>
      </c>
    </row>
    <row r="2082" spans="1:8" s="780" customFormat="1" ht="15.75">
      <c r="A2082" s="464">
        <v>65</v>
      </c>
      <c r="B2082" s="1249" t="s">
        <v>1427</v>
      </c>
      <c r="C2082" s="785" t="s">
        <v>880</v>
      </c>
      <c r="D2082" s="784" t="s">
        <v>1572</v>
      </c>
      <c r="E2082" s="604">
        <v>400</v>
      </c>
      <c r="F2082" s="604">
        <v>0</v>
      </c>
      <c r="G2082" s="604">
        <v>0</v>
      </c>
      <c r="H2082" s="604">
        <v>0</v>
      </c>
    </row>
    <row r="2083" spans="1:8" s="780" customFormat="1" ht="31.5">
      <c r="A2083" s="464">
        <v>66</v>
      </c>
      <c r="B2083" s="1249"/>
      <c r="C2083" s="784" t="s">
        <v>1572</v>
      </c>
      <c r="D2083" s="784" t="s">
        <v>6936</v>
      </c>
      <c r="E2083" s="604">
        <v>280</v>
      </c>
      <c r="F2083" s="604">
        <v>200000</v>
      </c>
      <c r="G2083" s="604">
        <v>0</v>
      </c>
      <c r="H2083" s="604">
        <v>0</v>
      </c>
    </row>
    <row r="2084" spans="1:8" s="780" customFormat="1" ht="47.25">
      <c r="A2084" s="464">
        <v>67</v>
      </c>
      <c r="B2084" s="1249"/>
      <c r="C2084" s="784" t="s">
        <v>6936</v>
      </c>
      <c r="D2084" s="784" t="s">
        <v>881</v>
      </c>
      <c r="E2084" s="604">
        <v>180</v>
      </c>
      <c r="F2084" s="604">
        <v>120</v>
      </c>
      <c r="G2084" s="604">
        <v>0</v>
      </c>
      <c r="H2084" s="604">
        <v>0</v>
      </c>
    </row>
    <row r="2085" spans="1:8" s="780" customFormat="1" ht="31.5">
      <c r="A2085" s="464">
        <v>68</v>
      </c>
      <c r="B2085" s="1249" t="s">
        <v>1653</v>
      </c>
      <c r="C2085" s="785" t="s">
        <v>880</v>
      </c>
      <c r="D2085" s="784" t="s">
        <v>6937</v>
      </c>
      <c r="E2085" s="604">
        <v>400</v>
      </c>
      <c r="F2085" s="604">
        <v>0</v>
      </c>
      <c r="G2085" s="604">
        <v>0</v>
      </c>
      <c r="H2085" s="604">
        <v>0</v>
      </c>
    </row>
    <row r="2086" spans="1:8" s="780" customFormat="1" ht="47.25">
      <c r="A2086" s="464">
        <v>69</v>
      </c>
      <c r="B2086" s="1249"/>
      <c r="C2086" s="784" t="s">
        <v>6937</v>
      </c>
      <c r="D2086" s="784" t="s">
        <v>6938</v>
      </c>
      <c r="E2086" s="604">
        <v>280</v>
      </c>
      <c r="F2086" s="604">
        <v>0</v>
      </c>
      <c r="G2086" s="604">
        <v>0</v>
      </c>
      <c r="H2086" s="604">
        <v>0</v>
      </c>
    </row>
    <row r="2087" spans="1:8" s="780" customFormat="1" ht="31.5">
      <c r="A2087" s="464">
        <v>70</v>
      </c>
      <c r="B2087" s="1249"/>
      <c r="C2087" s="784" t="s">
        <v>6938</v>
      </c>
      <c r="D2087" s="784" t="s">
        <v>6939</v>
      </c>
      <c r="E2087" s="604">
        <v>180</v>
      </c>
      <c r="F2087" s="604">
        <v>120</v>
      </c>
      <c r="G2087" s="604">
        <v>0</v>
      </c>
      <c r="H2087" s="604">
        <v>0</v>
      </c>
    </row>
    <row r="2088" spans="1:8" s="780" customFormat="1" ht="31.5">
      <c r="A2088" s="464">
        <v>71</v>
      </c>
      <c r="B2088" s="1249" t="s">
        <v>1573</v>
      </c>
      <c r="C2088" s="782" t="s">
        <v>880</v>
      </c>
      <c r="D2088" s="784" t="s">
        <v>6940</v>
      </c>
      <c r="E2088" s="604">
        <v>400</v>
      </c>
      <c r="F2088" s="604">
        <v>280</v>
      </c>
      <c r="G2088" s="604">
        <v>0</v>
      </c>
      <c r="H2088" s="604">
        <v>0</v>
      </c>
    </row>
    <row r="2089" spans="1:8" s="780" customFormat="1" ht="31.5">
      <c r="A2089" s="464">
        <v>72</v>
      </c>
      <c r="B2089" s="1249"/>
      <c r="C2089" s="784" t="s">
        <v>6940</v>
      </c>
      <c r="D2089" s="784" t="s">
        <v>6941</v>
      </c>
      <c r="E2089" s="604">
        <v>280</v>
      </c>
      <c r="F2089" s="604">
        <v>180</v>
      </c>
      <c r="G2089" s="604">
        <v>0</v>
      </c>
      <c r="H2089" s="604">
        <v>0</v>
      </c>
    </row>
    <row r="2090" spans="1:8" s="780" customFormat="1" ht="31.5">
      <c r="A2090" s="464">
        <v>73</v>
      </c>
      <c r="B2090" s="1249"/>
      <c r="C2090" s="784" t="s">
        <v>6941</v>
      </c>
      <c r="D2090" s="784" t="s">
        <v>6942</v>
      </c>
      <c r="E2090" s="604">
        <v>160</v>
      </c>
      <c r="F2090" s="604">
        <v>0</v>
      </c>
      <c r="G2090" s="604">
        <v>0</v>
      </c>
      <c r="H2090" s="604">
        <v>0</v>
      </c>
    </row>
    <row r="2091" spans="1:8" s="780" customFormat="1" ht="15.75">
      <c r="A2091" s="464">
        <v>74</v>
      </c>
      <c r="B2091" s="1249" t="s">
        <v>2155</v>
      </c>
      <c r="C2091" s="785" t="s">
        <v>880</v>
      </c>
      <c r="D2091" s="784" t="s">
        <v>4918</v>
      </c>
      <c r="E2091" s="604">
        <v>480</v>
      </c>
      <c r="F2091" s="604">
        <v>336</v>
      </c>
      <c r="G2091" s="604">
        <v>0</v>
      </c>
      <c r="H2091" s="604">
        <v>0</v>
      </c>
    </row>
    <row r="2092" spans="1:8" s="780" customFormat="1" ht="31.5">
      <c r="A2092" s="464">
        <v>75</v>
      </c>
      <c r="B2092" s="1249"/>
      <c r="C2092" s="784" t="s">
        <v>4918</v>
      </c>
      <c r="D2092" s="784" t="s">
        <v>6943</v>
      </c>
      <c r="E2092" s="604">
        <v>240</v>
      </c>
      <c r="F2092" s="604">
        <v>0</v>
      </c>
      <c r="G2092" s="604">
        <v>0</v>
      </c>
      <c r="H2092" s="604">
        <v>0</v>
      </c>
    </row>
    <row r="2093" spans="1:8" s="780" customFormat="1" ht="47.25">
      <c r="A2093" s="464">
        <v>76</v>
      </c>
      <c r="B2093" s="1249"/>
      <c r="C2093" s="784" t="s">
        <v>6943</v>
      </c>
      <c r="D2093" s="784" t="s">
        <v>881</v>
      </c>
      <c r="E2093" s="604">
        <v>180</v>
      </c>
      <c r="F2093" s="604">
        <v>120</v>
      </c>
      <c r="G2093" s="604">
        <v>0</v>
      </c>
      <c r="H2093" s="604">
        <v>0</v>
      </c>
    </row>
    <row r="2094" spans="1:8" s="780" customFormat="1" ht="15.75">
      <c r="A2094" s="464">
        <v>77</v>
      </c>
      <c r="B2094" s="1249" t="s">
        <v>1770</v>
      </c>
      <c r="C2094" s="785" t="s">
        <v>880</v>
      </c>
      <c r="D2094" s="784" t="s">
        <v>4918</v>
      </c>
      <c r="E2094" s="604">
        <v>480</v>
      </c>
      <c r="F2094" s="604">
        <v>0</v>
      </c>
      <c r="G2094" s="604">
        <v>0</v>
      </c>
      <c r="H2094" s="604">
        <v>0</v>
      </c>
    </row>
    <row r="2095" spans="1:8" s="780" customFormat="1" ht="15.75">
      <c r="A2095" s="464">
        <v>78</v>
      </c>
      <c r="B2095" s="1249"/>
      <c r="C2095" s="784" t="s">
        <v>4918</v>
      </c>
      <c r="D2095" s="785" t="s">
        <v>881</v>
      </c>
      <c r="E2095" s="604">
        <v>240</v>
      </c>
      <c r="F2095" s="604">
        <v>168</v>
      </c>
      <c r="G2095" s="604">
        <v>0</v>
      </c>
      <c r="H2095" s="604">
        <v>0</v>
      </c>
    </row>
    <row r="2096" spans="1:8" s="780" customFormat="1" ht="31.5">
      <c r="A2096" s="464">
        <v>79</v>
      </c>
      <c r="B2096" s="1249" t="s">
        <v>1609</v>
      </c>
      <c r="C2096" s="785" t="s">
        <v>880</v>
      </c>
      <c r="D2096" s="784" t="s">
        <v>6944</v>
      </c>
      <c r="E2096" s="604">
        <v>480</v>
      </c>
      <c r="F2096" s="604">
        <v>0</v>
      </c>
      <c r="G2096" s="604">
        <v>0</v>
      </c>
      <c r="H2096" s="604">
        <v>0</v>
      </c>
    </row>
    <row r="2097" spans="1:8" s="780" customFormat="1" ht="47.25">
      <c r="A2097" s="464">
        <v>80</v>
      </c>
      <c r="B2097" s="1249"/>
      <c r="C2097" s="784" t="s">
        <v>6944</v>
      </c>
      <c r="D2097" s="784" t="s">
        <v>6945</v>
      </c>
      <c r="E2097" s="604">
        <v>240</v>
      </c>
      <c r="F2097" s="604">
        <v>0</v>
      </c>
      <c r="G2097" s="604">
        <v>0</v>
      </c>
      <c r="H2097" s="604">
        <v>0</v>
      </c>
    </row>
    <row r="2098" spans="1:8" s="780" customFormat="1" ht="47.25">
      <c r="A2098" s="464">
        <v>81</v>
      </c>
      <c r="B2098" s="1249"/>
      <c r="C2098" s="784" t="s">
        <v>6945</v>
      </c>
      <c r="D2098" s="784" t="s">
        <v>6946</v>
      </c>
      <c r="E2098" s="604">
        <v>180</v>
      </c>
      <c r="F2098" s="604">
        <v>0</v>
      </c>
      <c r="G2098" s="604">
        <v>0</v>
      </c>
      <c r="H2098" s="604">
        <v>0</v>
      </c>
    </row>
    <row r="2099" spans="1:8" s="780" customFormat="1" ht="47.25">
      <c r="A2099" s="464">
        <v>82</v>
      </c>
      <c r="B2099" s="1249"/>
      <c r="C2099" s="784" t="s">
        <v>6946</v>
      </c>
      <c r="D2099" s="785" t="s">
        <v>1340</v>
      </c>
      <c r="E2099" s="604">
        <v>120</v>
      </c>
      <c r="F2099" s="604">
        <v>0</v>
      </c>
      <c r="G2099" s="604">
        <v>0</v>
      </c>
      <c r="H2099" s="604">
        <v>0</v>
      </c>
    </row>
    <row r="2100" spans="1:8" s="780" customFormat="1" ht="31.5">
      <c r="A2100" s="464">
        <v>83</v>
      </c>
      <c r="B2100" s="1249" t="s">
        <v>1312</v>
      </c>
      <c r="C2100" s="785" t="s">
        <v>880</v>
      </c>
      <c r="D2100" s="784" t="s">
        <v>6947</v>
      </c>
      <c r="E2100" s="604">
        <v>480</v>
      </c>
      <c r="F2100" s="604">
        <v>336</v>
      </c>
      <c r="G2100" s="604">
        <v>0</v>
      </c>
      <c r="H2100" s="604">
        <v>0</v>
      </c>
    </row>
    <row r="2101" spans="1:8" s="780" customFormat="1" ht="31.5">
      <c r="A2101" s="464">
        <v>84</v>
      </c>
      <c r="B2101" s="1249"/>
      <c r="C2101" s="784" t="s">
        <v>6947</v>
      </c>
      <c r="D2101" s="784" t="s">
        <v>6948</v>
      </c>
      <c r="E2101" s="604">
        <v>240</v>
      </c>
      <c r="F2101" s="604">
        <v>168</v>
      </c>
      <c r="G2101" s="604">
        <v>0</v>
      </c>
      <c r="H2101" s="604">
        <v>0</v>
      </c>
    </row>
    <row r="2102" spans="1:8" s="780" customFormat="1" ht="31.5">
      <c r="A2102" s="464">
        <v>85</v>
      </c>
      <c r="B2102" s="1249"/>
      <c r="C2102" s="784" t="s">
        <v>6948</v>
      </c>
      <c r="D2102" s="784" t="s">
        <v>6949</v>
      </c>
      <c r="E2102" s="604">
        <v>180</v>
      </c>
      <c r="F2102" s="604">
        <v>120</v>
      </c>
      <c r="G2102" s="604">
        <v>0</v>
      </c>
      <c r="H2102" s="604">
        <v>0</v>
      </c>
    </row>
    <row r="2103" spans="1:8" s="780" customFormat="1" ht="47.25">
      <c r="A2103" s="464">
        <v>86</v>
      </c>
      <c r="B2103" s="1249"/>
      <c r="C2103" s="784" t="s">
        <v>6949</v>
      </c>
      <c r="D2103" s="785" t="s">
        <v>881</v>
      </c>
      <c r="E2103" s="604">
        <v>120</v>
      </c>
      <c r="F2103" s="604">
        <v>100</v>
      </c>
      <c r="G2103" s="604">
        <v>0</v>
      </c>
      <c r="H2103" s="604">
        <v>0</v>
      </c>
    </row>
    <row r="2104" spans="1:8" s="780" customFormat="1" ht="31.5">
      <c r="A2104" s="464">
        <v>87</v>
      </c>
      <c r="B2104" s="1249" t="s">
        <v>1388</v>
      </c>
      <c r="C2104" s="785" t="s">
        <v>880</v>
      </c>
      <c r="D2104" s="784" t="s">
        <v>6950</v>
      </c>
      <c r="E2104" s="604">
        <v>400</v>
      </c>
      <c r="F2104" s="604">
        <v>0</v>
      </c>
      <c r="G2104" s="604">
        <v>0</v>
      </c>
      <c r="H2104" s="604">
        <v>0</v>
      </c>
    </row>
    <row r="2105" spans="1:8" s="780" customFormat="1" ht="31.5">
      <c r="A2105" s="464">
        <v>88</v>
      </c>
      <c r="B2105" s="1249"/>
      <c r="C2105" s="784" t="s">
        <v>6950</v>
      </c>
      <c r="D2105" s="784" t="s">
        <v>6951</v>
      </c>
      <c r="E2105" s="604">
        <v>216</v>
      </c>
      <c r="F2105" s="604">
        <v>128</v>
      </c>
      <c r="G2105" s="604">
        <v>0</v>
      </c>
      <c r="H2105" s="604">
        <v>0</v>
      </c>
    </row>
    <row r="2106" spans="1:8" s="780" customFormat="1" ht="15.75">
      <c r="A2106" s="464">
        <v>89</v>
      </c>
      <c r="B2106" s="1249" t="s">
        <v>859</v>
      </c>
      <c r="C2106" s="785" t="s">
        <v>880</v>
      </c>
      <c r="D2106" s="784" t="s">
        <v>868</v>
      </c>
      <c r="E2106" s="604">
        <v>400</v>
      </c>
      <c r="F2106" s="604">
        <v>280</v>
      </c>
      <c r="G2106" s="604">
        <v>0</v>
      </c>
      <c r="H2106" s="604">
        <v>0</v>
      </c>
    </row>
    <row r="2107" spans="1:8" s="780" customFormat="1" ht="15.75">
      <c r="A2107" s="464">
        <v>90</v>
      </c>
      <c r="B2107" s="1249"/>
      <c r="C2107" s="784" t="s">
        <v>868</v>
      </c>
      <c r="D2107" s="785" t="s">
        <v>881</v>
      </c>
      <c r="E2107" s="604">
        <v>280</v>
      </c>
      <c r="F2107" s="604">
        <v>180</v>
      </c>
      <c r="G2107" s="604">
        <v>120</v>
      </c>
      <c r="H2107" s="604">
        <v>0</v>
      </c>
    </row>
    <row r="2108" spans="1:8" s="780" customFormat="1" ht="15.75">
      <c r="A2108" s="464">
        <v>91</v>
      </c>
      <c r="B2108" s="1249" t="s">
        <v>1695</v>
      </c>
      <c r="C2108" s="785" t="s">
        <v>880</v>
      </c>
      <c r="D2108" s="785" t="s">
        <v>878</v>
      </c>
      <c r="E2108" s="604">
        <v>400</v>
      </c>
      <c r="F2108" s="604">
        <v>0</v>
      </c>
      <c r="G2108" s="604">
        <v>0</v>
      </c>
      <c r="H2108" s="604">
        <v>0</v>
      </c>
    </row>
    <row r="2109" spans="1:8" s="780" customFormat="1" ht="15.75">
      <c r="A2109" s="464">
        <v>92</v>
      </c>
      <c r="B2109" s="1249"/>
      <c r="C2109" s="785" t="s">
        <v>878</v>
      </c>
      <c r="D2109" s="784" t="s">
        <v>860</v>
      </c>
      <c r="E2109" s="604">
        <v>216</v>
      </c>
      <c r="F2109" s="604">
        <v>152</v>
      </c>
      <c r="G2109" s="604">
        <v>0</v>
      </c>
      <c r="H2109" s="604">
        <v>0</v>
      </c>
    </row>
    <row r="2110" spans="1:8" s="780" customFormat="1" ht="31.5">
      <c r="A2110" s="464">
        <v>93</v>
      </c>
      <c r="B2110" s="1249"/>
      <c r="C2110" s="785" t="s">
        <v>860</v>
      </c>
      <c r="D2110" s="781" t="s">
        <v>6952</v>
      </c>
      <c r="E2110" s="604">
        <v>180</v>
      </c>
      <c r="F2110" s="604">
        <v>120</v>
      </c>
      <c r="G2110" s="604">
        <v>0</v>
      </c>
      <c r="H2110" s="604">
        <v>0</v>
      </c>
    </row>
    <row r="2111" spans="1:8" s="780" customFormat="1" ht="15.75">
      <c r="A2111" s="464">
        <v>94</v>
      </c>
      <c r="B2111" s="1249" t="s">
        <v>1661</v>
      </c>
      <c r="C2111" s="785" t="s">
        <v>880</v>
      </c>
      <c r="D2111" s="784" t="s">
        <v>878</v>
      </c>
      <c r="E2111" s="604">
        <v>400</v>
      </c>
      <c r="F2111" s="604">
        <v>0</v>
      </c>
      <c r="G2111" s="604">
        <v>0</v>
      </c>
      <c r="H2111" s="604">
        <v>0</v>
      </c>
    </row>
    <row r="2112" spans="1:8" s="780" customFormat="1" ht="15.75">
      <c r="A2112" s="464">
        <v>95</v>
      </c>
      <c r="B2112" s="1249"/>
      <c r="C2112" s="784" t="s">
        <v>878</v>
      </c>
      <c r="D2112" s="784" t="s">
        <v>860</v>
      </c>
      <c r="E2112" s="604">
        <v>216</v>
      </c>
      <c r="F2112" s="604">
        <v>0</v>
      </c>
      <c r="G2112" s="604">
        <v>0</v>
      </c>
      <c r="H2112" s="604">
        <v>0</v>
      </c>
    </row>
    <row r="2113" spans="1:8" s="780" customFormat="1" ht="15.75">
      <c r="A2113" s="464">
        <v>96</v>
      </c>
      <c r="B2113" s="1249"/>
      <c r="C2113" s="784" t="s">
        <v>860</v>
      </c>
      <c r="D2113" s="785" t="s">
        <v>1661</v>
      </c>
      <c r="E2113" s="604">
        <v>180</v>
      </c>
      <c r="F2113" s="604">
        <v>120</v>
      </c>
      <c r="G2113" s="604">
        <v>0</v>
      </c>
      <c r="H2113" s="604">
        <v>0</v>
      </c>
    </row>
    <row r="2114" spans="1:8" s="780" customFormat="1" ht="15.75">
      <c r="A2114" s="464">
        <v>97</v>
      </c>
      <c r="B2114" s="573" t="s">
        <v>2523</v>
      </c>
      <c r="C2114" s="784" t="s">
        <v>880</v>
      </c>
      <c r="D2114" s="784" t="s">
        <v>878</v>
      </c>
      <c r="E2114" s="604">
        <v>288</v>
      </c>
      <c r="F2114" s="604">
        <v>0</v>
      </c>
      <c r="G2114" s="604">
        <v>0</v>
      </c>
      <c r="H2114" s="604">
        <v>0</v>
      </c>
    </row>
    <row r="2115" spans="1:8" s="780" customFormat="1" ht="15.75">
      <c r="A2115" s="464">
        <v>98</v>
      </c>
      <c r="B2115" s="1249" t="s">
        <v>1613</v>
      </c>
      <c r="C2115" s="784" t="s">
        <v>880</v>
      </c>
      <c r="D2115" s="784" t="s">
        <v>878</v>
      </c>
      <c r="E2115" s="604">
        <v>332</v>
      </c>
      <c r="F2115" s="604">
        <v>232</v>
      </c>
      <c r="G2115" s="604">
        <v>0</v>
      </c>
      <c r="H2115" s="604">
        <v>0</v>
      </c>
    </row>
    <row r="2116" spans="1:8" s="780" customFormat="1" ht="15.75">
      <c r="A2116" s="464">
        <v>99</v>
      </c>
      <c r="B2116" s="1249"/>
      <c r="C2116" s="784" t="s">
        <v>878</v>
      </c>
      <c r="D2116" s="784" t="s">
        <v>860</v>
      </c>
      <c r="E2116" s="604">
        <v>220</v>
      </c>
      <c r="F2116" s="604">
        <v>0</v>
      </c>
      <c r="G2116" s="604">
        <v>0</v>
      </c>
      <c r="H2116" s="604">
        <v>0</v>
      </c>
    </row>
    <row r="2117" spans="1:8" s="780" customFormat="1" ht="15.75">
      <c r="A2117" s="464">
        <v>100</v>
      </c>
      <c r="B2117" s="1249" t="s">
        <v>1315</v>
      </c>
      <c r="C2117" s="785" t="s">
        <v>880</v>
      </c>
      <c r="D2117" s="784" t="s">
        <v>1659</v>
      </c>
      <c r="E2117" s="604">
        <v>332</v>
      </c>
      <c r="F2117" s="604">
        <v>0</v>
      </c>
      <c r="G2117" s="604">
        <v>0</v>
      </c>
      <c r="H2117" s="604">
        <v>0</v>
      </c>
    </row>
    <row r="2118" spans="1:8" s="780" customFormat="1" ht="15.75">
      <c r="A2118" s="464">
        <v>101</v>
      </c>
      <c r="B2118" s="1249"/>
      <c r="C2118" s="784" t="s">
        <v>1659</v>
      </c>
      <c r="D2118" s="784" t="s">
        <v>878</v>
      </c>
      <c r="E2118" s="604">
        <v>220</v>
      </c>
      <c r="F2118" s="604">
        <v>0</v>
      </c>
      <c r="G2118" s="604">
        <v>0</v>
      </c>
      <c r="H2118" s="604">
        <v>0</v>
      </c>
    </row>
    <row r="2119" spans="1:8" s="780" customFormat="1" ht="15.75">
      <c r="A2119" s="464">
        <v>102</v>
      </c>
      <c r="B2119" s="1249" t="s">
        <v>855</v>
      </c>
      <c r="C2119" s="785" t="s">
        <v>880</v>
      </c>
      <c r="D2119" s="784" t="s">
        <v>1659</v>
      </c>
      <c r="E2119" s="604">
        <v>312</v>
      </c>
      <c r="F2119" s="604">
        <v>0</v>
      </c>
      <c r="G2119" s="604">
        <v>0</v>
      </c>
      <c r="H2119" s="604">
        <v>0</v>
      </c>
    </row>
    <row r="2120" spans="1:8" s="780" customFormat="1" ht="15.75">
      <c r="A2120" s="464">
        <v>103</v>
      </c>
      <c r="B2120" s="1249"/>
      <c r="C2120" s="784" t="s">
        <v>1659</v>
      </c>
      <c r="D2120" s="784" t="s">
        <v>878</v>
      </c>
      <c r="E2120" s="604">
        <v>216</v>
      </c>
      <c r="F2120" s="604">
        <v>0</v>
      </c>
      <c r="G2120" s="604">
        <v>0</v>
      </c>
      <c r="H2120" s="604">
        <v>0</v>
      </c>
    </row>
    <row r="2121" spans="1:8" s="780" customFormat="1" ht="15.75">
      <c r="A2121" s="464">
        <v>104</v>
      </c>
      <c r="B2121" s="1249"/>
      <c r="C2121" s="784" t="s">
        <v>878</v>
      </c>
      <c r="D2121" s="784" t="s">
        <v>860</v>
      </c>
      <c r="E2121" s="604">
        <v>180</v>
      </c>
      <c r="F2121" s="604">
        <v>0</v>
      </c>
      <c r="G2121" s="604">
        <v>0</v>
      </c>
      <c r="H2121" s="604">
        <v>0</v>
      </c>
    </row>
    <row r="2122" spans="1:8" s="780" customFormat="1" ht="15.75">
      <c r="A2122" s="464">
        <v>105</v>
      </c>
      <c r="B2122" s="1249" t="s">
        <v>1582</v>
      </c>
      <c r="C2122" s="785" t="s">
        <v>880</v>
      </c>
      <c r="D2122" s="784" t="s">
        <v>868</v>
      </c>
      <c r="E2122" s="604">
        <v>384</v>
      </c>
      <c r="F2122" s="604">
        <v>0</v>
      </c>
      <c r="G2122" s="604">
        <v>0</v>
      </c>
      <c r="H2122" s="604">
        <v>0</v>
      </c>
    </row>
    <row r="2123" spans="1:8" s="780" customFormat="1" ht="15.75">
      <c r="A2123" s="464">
        <v>106</v>
      </c>
      <c r="B2123" s="1249"/>
      <c r="C2123" s="784" t="s">
        <v>868</v>
      </c>
      <c r="D2123" s="784" t="s">
        <v>1696</v>
      </c>
      <c r="E2123" s="604">
        <v>312</v>
      </c>
      <c r="F2123" s="604">
        <v>0</v>
      </c>
      <c r="G2123" s="604">
        <v>0</v>
      </c>
      <c r="H2123" s="604">
        <v>0</v>
      </c>
    </row>
    <row r="2124" spans="1:8" s="780" customFormat="1" ht="15.75">
      <c r="A2124" s="464">
        <v>107</v>
      </c>
      <c r="B2124" s="1249" t="s">
        <v>1319</v>
      </c>
      <c r="C2124" s="785" t="s">
        <v>880</v>
      </c>
      <c r="D2124" s="784" t="s">
        <v>868</v>
      </c>
      <c r="E2124" s="604">
        <v>384</v>
      </c>
      <c r="F2124" s="604">
        <v>0</v>
      </c>
      <c r="G2124" s="604">
        <v>0</v>
      </c>
      <c r="H2124" s="604">
        <v>0</v>
      </c>
    </row>
    <row r="2125" spans="1:8" s="780" customFormat="1" ht="15.75">
      <c r="A2125" s="464">
        <v>108</v>
      </c>
      <c r="B2125" s="1249"/>
      <c r="C2125" s="784" t="s">
        <v>868</v>
      </c>
      <c r="D2125" s="784" t="s">
        <v>1313</v>
      </c>
      <c r="E2125" s="604">
        <v>312</v>
      </c>
      <c r="F2125" s="604">
        <v>0</v>
      </c>
      <c r="G2125" s="604">
        <v>0</v>
      </c>
      <c r="H2125" s="604">
        <v>0</v>
      </c>
    </row>
    <row r="2126" spans="1:8" s="780" customFormat="1" ht="15.75">
      <c r="A2126" s="464">
        <v>109</v>
      </c>
      <c r="B2126" s="1249"/>
      <c r="C2126" s="784" t="s">
        <v>1313</v>
      </c>
      <c r="D2126" s="784" t="s">
        <v>1731</v>
      </c>
      <c r="E2126" s="604">
        <v>216</v>
      </c>
      <c r="F2126" s="604">
        <v>0</v>
      </c>
      <c r="G2126" s="604">
        <v>0</v>
      </c>
      <c r="H2126" s="604">
        <v>0</v>
      </c>
    </row>
    <row r="2127" spans="1:8" s="780" customFormat="1" ht="15.75">
      <c r="A2127" s="464">
        <v>110</v>
      </c>
      <c r="B2127" s="1249" t="s">
        <v>1644</v>
      </c>
      <c r="C2127" s="785" t="s">
        <v>880</v>
      </c>
      <c r="D2127" s="784" t="s">
        <v>868</v>
      </c>
      <c r="E2127" s="604">
        <v>384</v>
      </c>
      <c r="F2127" s="604">
        <v>0</v>
      </c>
      <c r="G2127" s="604">
        <v>0</v>
      </c>
      <c r="H2127" s="604">
        <v>0</v>
      </c>
    </row>
    <row r="2128" spans="1:8" s="780" customFormat="1" ht="15.75">
      <c r="A2128" s="464">
        <v>111</v>
      </c>
      <c r="B2128" s="1249"/>
      <c r="C2128" s="784" t="s">
        <v>868</v>
      </c>
      <c r="D2128" s="784" t="s">
        <v>1696</v>
      </c>
      <c r="E2128" s="604">
        <v>312</v>
      </c>
      <c r="F2128" s="604">
        <v>0</v>
      </c>
      <c r="G2128" s="604">
        <v>0</v>
      </c>
      <c r="H2128" s="604">
        <v>0</v>
      </c>
    </row>
    <row r="2129" spans="1:8" s="780" customFormat="1" ht="15.75">
      <c r="A2129" s="464">
        <v>112</v>
      </c>
      <c r="B2129" s="1249" t="s">
        <v>1795</v>
      </c>
      <c r="C2129" s="785" t="s">
        <v>880</v>
      </c>
      <c r="D2129" s="784" t="s">
        <v>868</v>
      </c>
      <c r="E2129" s="604">
        <v>384</v>
      </c>
      <c r="F2129" s="604">
        <v>0</v>
      </c>
      <c r="G2129" s="604">
        <v>0</v>
      </c>
      <c r="H2129" s="604">
        <v>0</v>
      </c>
    </row>
    <row r="2130" spans="1:8" s="780" customFormat="1" ht="15.75">
      <c r="A2130" s="464">
        <v>113</v>
      </c>
      <c r="B2130" s="1249"/>
      <c r="C2130" s="784" t="s">
        <v>868</v>
      </c>
      <c r="D2130" s="784" t="s">
        <v>1313</v>
      </c>
      <c r="E2130" s="604">
        <v>312</v>
      </c>
      <c r="F2130" s="604">
        <v>200</v>
      </c>
      <c r="G2130" s="604">
        <v>0</v>
      </c>
      <c r="H2130" s="604">
        <v>0</v>
      </c>
    </row>
    <row r="2131" spans="1:8" s="780" customFormat="1" ht="15.75">
      <c r="A2131" s="464">
        <v>114</v>
      </c>
      <c r="B2131" s="1249" t="s">
        <v>1785</v>
      </c>
      <c r="C2131" s="785" t="s">
        <v>880</v>
      </c>
      <c r="D2131" s="784" t="s">
        <v>868</v>
      </c>
      <c r="E2131" s="604">
        <v>384</v>
      </c>
      <c r="F2131" s="604">
        <v>0</v>
      </c>
      <c r="G2131" s="604">
        <v>0</v>
      </c>
      <c r="H2131" s="604">
        <v>0</v>
      </c>
    </row>
    <row r="2132" spans="1:8" s="780" customFormat="1" ht="15.75">
      <c r="A2132" s="464">
        <v>115</v>
      </c>
      <c r="B2132" s="1249"/>
      <c r="C2132" s="784" t="s">
        <v>868</v>
      </c>
      <c r="D2132" s="784" t="s">
        <v>881</v>
      </c>
      <c r="E2132" s="604">
        <v>312</v>
      </c>
      <c r="F2132" s="604">
        <v>180</v>
      </c>
      <c r="G2132" s="604">
        <v>0</v>
      </c>
      <c r="H2132" s="604">
        <v>0</v>
      </c>
    </row>
    <row r="2133" spans="1:8" s="780" customFormat="1" ht="15.75">
      <c r="A2133" s="464">
        <v>116</v>
      </c>
      <c r="B2133" s="1249" t="s">
        <v>1571</v>
      </c>
      <c r="C2133" s="785" t="s">
        <v>880</v>
      </c>
      <c r="D2133" s="784" t="s">
        <v>1841</v>
      </c>
      <c r="E2133" s="604">
        <v>560</v>
      </c>
      <c r="F2133" s="604">
        <v>0</v>
      </c>
      <c r="G2133" s="604">
        <v>0</v>
      </c>
      <c r="H2133" s="604">
        <v>0</v>
      </c>
    </row>
    <row r="2134" spans="1:8" s="780" customFormat="1" ht="15.75">
      <c r="A2134" s="464">
        <v>117</v>
      </c>
      <c r="B2134" s="1249"/>
      <c r="C2134" s="784" t="s">
        <v>1841</v>
      </c>
      <c r="D2134" s="784" t="s">
        <v>881</v>
      </c>
      <c r="E2134" s="604">
        <v>280</v>
      </c>
      <c r="F2134" s="604">
        <v>0</v>
      </c>
      <c r="G2134" s="604">
        <v>0</v>
      </c>
      <c r="H2134" s="604">
        <v>0</v>
      </c>
    </row>
    <row r="2135" spans="1:8" s="780" customFormat="1" ht="15.75">
      <c r="A2135" s="464">
        <v>118</v>
      </c>
      <c r="B2135" s="1249" t="s">
        <v>2490</v>
      </c>
      <c r="C2135" s="785" t="s">
        <v>880</v>
      </c>
      <c r="D2135" s="784" t="s">
        <v>1841</v>
      </c>
      <c r="E2135" s="604">
        <v>560</v>
      </c>
      <c r="F2135" s="604">
        <v>0</v>
      </c>
      <c r="G2135" s="604">
        <v>0</v>
      </c>
      <c r="H2135" s="604">
        <v>0</v>
      </c>
    </row>
    <row r="2136" spans="1:8" s="780" customFormat="1" ht="15.75">
      <c r="A2136" s="464">
        <v>119</v>
      </c>
      <c r="B2136" s="1249"/>
      <c r="C2136" s="784" t="s">
        <v>1841</v>
      </c>
      <c r="D2136" s="784" t="s">
        <v>881</v>
      </c>
      <c r="E2136" s="604">
        <v>280</v>
      </c>
      <c r="F2136" s="604">
        <v>0</v>
      </c>
      <c r="G2136" s="604">
        <v>0</v>
      </c>
      <c r="H2136" s="604">
        <v>0</v>
      </c>
    </row>
    <row r="2137" spans="1:8" s="780" customFormat="1" ht="15.75">
      <c r="A2137" s="464">
        <v>120</v>
      </c>
      <c r="B2137" s="573" t="s">
        <v>6953</v>
      </c>
      <c r="C2137" s="785" t="s">
        <v>880</v>
      </c>
      <c r="D2137" s="784" t="s">
        <v>6954</v>
      </c>
      <c r="E2137" s="604">
        <v>140</v>
      </c>
      <c r="F2137" s="604">
        <v>0</v>
      </c>
      <c r="G2137" s="604">
        <v>0</v>
      </c>
      <c r="H2137" s="604">
        <v>0</v>
      </c>
    </row>
    <row r="2138" spans="1:8" s="780" customFormat="1" ht="15.75">
      <c r="A2138" s="464">
        <v>121</v>
      </c>
      <c r="B2138" s="781" t="s">
        <v>870</v>
      </c>
      <c r="C2138" s="784" t="s">
        <v>1830</v>
      </c>
      <c r="D2138" s="784" t="s">
        <v>852</v>
      </c>
      <c r="E2138" s="604">
        <v>300</v>
      </c>
      <c r="F2138" s="604">
        <v>180</v>
      </c>
      <c r="G2138" s="604">
        <v>0</v>
      </c>
      <c r="H2138" s="604">
        <v>0</v>
      </c>
    </row>
    <row r="2139" spans="1:8" s="780" customFormat="1" ht="15.75">
      <c r="A2139" s="464">
        <v>122</v>
      </c>
      <c r="B2139" s="781" t="s">
        <v>1614</v>
      </c>
      <c r="C2139" s="784" t="s">
        <v>1830</v>
      </c>
      <c r="D2139" s="784" t="s">
        <v>852</v>
      </c>
      <c r="E2139" s="604">
        <v>248</v>
      </c>
      <c r="F2139" s="604">
        <v>0</v>
      </c>
      <c r="G2139" s="604">
        <v>0</v>
      </c>
      <c r="H2139" s="604">
        <v>0</v>
      </c>
    </row>
    <row r="2140" spans="1:8" s="780" customFormat="1" ht="15.75">
      <c r="A2140" s="464">
        <v>123</v>
      </c>
      <c r="B2140" s="781" t="s">
        <v>1648</v>
      </c>
      <c r="C2140" s="784" t="s">
        <v>1830</v>
      </c>
      <c r="D2140" s="784" t="s">
        <v>6921</v>
      </c>
      <c r="E2140" s="604">
        <v>160</v>
      </c>
      <c r="F2140" s="604">
        <v>0</v>
      </c>
      <c r="G2140" s="604">
        <v>0</v>
      </c>
      <c r="H2140" s="604">
        <v>0</v>
      </c>
    </row>
    <row r="2141" spans="1:8" s="780" customFormat="1" ht="15.75">
      <c r="A2141" s="464">
        <v>124</v>
      </c>
      <c r="B2141" s="781" t="s">
        <v>1612</v>
      </c>
      <c r="C2141" s="784" t="s">
        <v>1830</v>
      </c>
      <c r="D2141" s="784" t="s">
        <v>6921</v>
      </c>
      <c r="E2141" s="604">
        <v>140</v>
      </c>
      <c r="F2141" s="604">
        <v>0</v>
      </c>
      <c r="G2141" s="604">
        <v>0</v>
      </c>
      <c r="H2141" s="604">
        <v>0</v>
      </c>
    </row>
    <row r="2142" spans="1:8" s="780" customFormat="1" ht="15.75">
      <c r="A2142" s="464">
        <v>125</v>
      </c>
      <c r="B2142" s="781" t="s">
        <v>1700</v>
      </c>
      <c r="C2142" s="784" t="s">
        <v>1830</v>
      </c>
      <c r="D2142" s="784" t="s">
        <v>6921</v>
      </c>
      <c r="E2142" s="604">
        <v>120</v>
      </c>
      <c r="F2142" s="604">
        <v>0</v>
      </c>
      <c r="G2142" s="604">
        <v>0</v>
      </c>
      <c r="H2142" s="604">
        <v>0</v>
      </c>
    </row>
    <row r="2143" spans="1:8" s="780" customFormat="1" ht="15.75">
      <c r="A2143" s="464">
        <v>126</v>
      </c>
      <c r="B2143" s="781" t="s">
        <v>4641</v>
      </c>
      <c r="C2143" s="784" t="s">
        <v>1830</v>
      </c>
      <c r="D2143" s="784" t="s">
        <v>6921</v>
      </c>
      <c r="E2143" s="604">
        <v>100</v>
      </c>
      <c r="F2143" s="604">
        <v>0</v>
      </c>
      <c r="G2143" s="604">
        <v>0</v>
      </c>
      <c r="H2143" s="604">
        <v>0</v>
      </c>
    </row>
    <row r="2144" spans="1:8" s="780" customFormat="1" ht="15.75">
      <c r="A2144" s="464">
        <v>127</v>
      </c>
      <c r="B2144" s="781" t="s">
        <v>1331</v>
      </c>
      <c r="C2144" s="784" t="s">
        <v>6924</v>
      </c>
      <c r="D2144" s="784" t="s">
        <v>2211</v>
      </c>
      <c r="E2144" s="604">
        <v>300</v>
      </c>
      <c r="F2144" s="604">
        <v>0</v>
      </c>
      <c r="G2144" s="604">
        <v>0</v>
      </c>
      <c r="H2144" s="604">
        <v>0</v>
      </c>
    </row>
    <row r="2145" spans="1:8" s="780" customFormat="1" ht="15.75">
      <c r="A2145" s="464">
        <v>128</v>
      </c>
      <c r="B2145" s="781" t="s">
        <v>1334</v>
      </c>
      <c r="C2145" s="784" t="s">
        <v>6924</v>
      </c>
      <c r="D2145" s="784" t="s">
        <v>6928</v>
      </c>
      <c r="E2145" s="604">
        <v>248</v>
      </c>
      <c r="F2145" s="604">
        <v>0</v>
      </c>
      <c r="G2145" s="604">
        <v>0</v>
      </c>
      <c r="H2145" s="604">
        <v>0</v>
      </c>
    </row>
    <row r="2146" spans="1:8" s="780" customFormat="1" ht="15.75">
      <c r="A2146" s="464">
        <v>129</v>
      </c>
      <c r="B2146" s="781" t="s">
        <v>1398</v>
      </c>
      <c r="C2146" s="784" t="s">
        <v>6928</v>
      </c>
      <c r="D2146" s="784" t="s">
        <v>1331</v>
      </c>
      <c r="E2146" s="604">
        <v>228</v>
      </c>
      <c r="F2146" s="604">
        <v>0</v>
      </c>
      <c r="G2146" s="604">
        <v>0</v>
      </c>
      <c r="H2146" s="604">
        <v>0</v>
      </c>
    </row>
    <row r="2147" spans="1:8" s="780" customFormat="1" ht="15.75">
      <c r="A2147" s="464">
        <v>130</v>
      </c>
      <c r="B2147" s="781" t="s">
        <v>874</v>
      </c>
      <c r="C2147" s="784" t="s">
        <v>1351</v>
      </c>
      <c r="D2147" s="784" t="s">
        <v>1595</v>
      </c>
      <c r="E2147" s="604">
        <v>208</v>
      </c>
      <c r="F2147" s="604">
        <v>120</v>
      </c>
      <c r="G2147" s="604">
        <v>0</v>
      </c>
      <c r="H2147" s="604">
        <v>0</v>
      </c>
    </row>
    <row r="2148" spans="1:8" s="780" customFormat="1" ht="31.5">
      <c r="A2148" s="464">
        <v>131</v>
      </c>
      <c r="B2148" s="781" t="s">
        <v>4742</v>
      </c>
      <c r="C2148" s="784" t="s">
        <v>852</v>
      </c>
      <c r="D2148" s="784" t="s">
        <v>6955</v>
      </c>
      <c r="E2148" s="604">
        <v>160</v>
      </c>
      <c r="F2148" s="604">
        <v>112</v>
      </c>
      <c r="G2148" s="604">
        <v>0</v>
      </c>
      <c r="H2148" s="604">
        <v>0</v>
      </c>
    </row>
    <row r="2149" spans="1:8" s="780" customFormat="1" ht="15.75">
      <c r="A2149" s="464">
        <v>132</v>
      </c>
      <c r="B2149" s="781" t="s">
        <v>4347</v>
      </c>
      <c r="C2149" s="784" t="s">
        <v>1349</v>
      </c>
      <c r="D2149" s="784" t="s">
        <v>881</v>
      </c>
      <c r="E2149" s="604">
        <v>600</v>
      </c>
      <c r="F2149" s="604">
        <v>0</v>
      </c>
      <c r="G2149" s="604">
        <v>0</v>
      </c>
      <c r="H2149" s="604">
        <v>0</v>
      </c>
    </row>
    <row r="2150" spans="1:8" s="780" customFormat="1" ht="15.75">
      <c r="A2150" s="464">
        <v>133</v>
      </c>
      <c r="B2150" s="781" t="s">
        <v>1756</v>
      </c>
      <c r="C2150" s="784" t="s">
        <v>1349</v>
      </c>
      <c r="D2150" s="784" t="s">
        <v>881</v>
      </c>
      <c r="E2150" s="604">
        <v>440</v>
      </c>
      <c r="F2150" s="604">
        <v>260</v>
      </c>
      <c r="G2150" s="604">
        <v>0</v>
      </c>
      <c r="H2150" s="604">
        <v>0</v>
      </c>
    </row>
    <row r="2151" spans="1:8" s="780" customFormat="1" ht="31.5">
      <c r="A2151" s="464">
        <v>134</v>
      </c>
      <c r="B2151" s="781" t="s">
        <v>1320</v>
      </c>
      <c r="C2151" s="784" t="s">
        <v>1771</v>
      </c>
      <c r="D2151" s="784" t="s">
        <v>6956</v>
      </c>
      <c r="E2151" s="604">
        <v>380</v>
      </c>
      <c r="F2151" s="604">
        <v>200</v>
      </c>
      <c r="G2151" s="604">
        <v>0</v>
      </c>
      <c r="H2151" s="604">
        <v>0</v>
      </c>
    </row>
    <row r="2152" spans="1:8" s="780" customFormat="1" ht="15.75">
      <c r="A2152" s="464">
        <v>135</v>
      </c>
      <c r="B2152" s="781" t="s">
        <v>1721</v>
      </c>
      <c r="C2152" s="784" t="s">
        <v>1771</v>
      </c>
      <c r="D2152" s="784" t="s">
        <v>1316</v>
      </c>
      <c r="E2152" s="604">
        <v>400</v>
      </c>
      <c r="F2152" s="604">
        <v>0</v>
      </c>
      <c r="G2152" s="604">
        <v>0</v>
      </c>
      <c r="H2152" s="604">
        <v>0</v>
      </c>
    </row>
    <row r="2153" spans="1:8" s="780" customFormat="1" ht="15.75">
      <c r="A2153" s="464">
        <v>136</v>
      </c>
      <c r="B2153" s="1249" t="s">
        <v>860</v>
      </c>
      <c r="C2153" s="784" t="s">
        <v>1771</v>
      </c>
      <c r="D2153" s="784" t="s">
        <v>1590</v>
      </c>
      <c r="E2153" s="604">
        <v>320</v>
      </c>
      <c r="F2153" s="604">
        <v>0</v>
      </c>
      <c r="G2153" s="604">
        <v>0</v>
      </c>
      <c r="H2153" s="604">
        <v>0</v>
      </c>
    </row>
    <row r="2154" spans="1:8" s="780" customFormat="1" ht="15.75">
      <c r="A2154" s="464">
        <v>137</v>
      </c>
      <c r="B2154" s="1249"/>
      <c r="C2154" s="784" t="s">
        <v>1590</v>
      </c>
      <c r="D2154" s="784" t="s">
        <v>1316</v>
      </c>
      <c r="E2154" s="604">
        <v>228</v>
      </c>
      <c r="F2154" s="604">
        <v>0</v>
      </c>
      <c r="G2154" s="604">
        <v>0</v>
      </c>
      <c r="H2154" s="604">
        <v>0</v>
      </c>
    </row>
    <row r="2155" spans="1:8" s="780" customFormat="1" ht="15.75">
      <c r="A2155" s="464">
        <v>138</v>
      </c>
      <c r="B2155" s="1249"/>
      <c r="C2155" s="784" t="s">
        <v>1316</v>
      </c>
      <c r="D2155" s="784" t="s">
        <v>1695</v>
      </c>
      <c r="E2155" s="604">
        <v>160</v>
      </c>
      <c r="F2155" s="604">
        <v>0</v>
      </c>
      <c r="G2155" s="604">
        <v>0</v>
      </c>
      <c r="H2155" s="604">
        <v>0</v>
      </c>
    </row>
    <row r="2156" spans="1:8" s="780" customFormat="1" ht="31.5">
      <c r="A2156" s="464">
        <v>139</v>
      </c>
      <c r="B2156" s="1249"/>
      <c r="C2156" s="784" t="s">
        <v>1695</v>
      </c>
      <c r="D2156" s="784" t="s">
        <v>6957</v>
      </c>
      <c r="E2156" s="604">
        <v>120</v>
      </c>
      <c r="F2156" s="604">
        <v>0</v>
      </c>
      <c r="G2156" s="604">
        <v>0</v>
      </c>
      <c r="H2156" s="604">
        <v>0</v>
      </c>
    </row>
    <row r="2157" spans="1:8" s="780" customFormat="1" ht="15.75">
      <c r="A2157" s="464">
        <v>140</v>
      </c>
      <c r="B2157" s="781" t="s">
        <v>2489</v>
      </c>
      <c r="C2157" s="784" t="s">
        <v>866</v>
      </c>
      <c r="D2157" s="784" t="s">
        <v>1316</v>
      </c>
      <c r="E2157" s="604">
        <v>160</v>
      </c>
      <c r="F2157" s="604">
        <v>0</v>
      </c>
      <c r="G2157" s="604">
        <v>0</v>
      </c>
      <c r="H2157" s="604">
        <v>0</v>
      </c>
    </row>
    <row r="2158" spans="1:8" s="780" customFormat="1" ht="15.75">
      <c r="A2158" s="464">
        <v>141</v>
      </c>
      <c r="B2158" s="781" t="s">
        <v>2200</v>
      </c>
      <c r="C2158" s="784" t="s">
        <v>1771</v>
      </c>
      <c r="D2158" s="784" t="s">
        <v>1316</v>
      </c>
      <c r="E2158" s="604">
        <v>160</v>
      </c>
      <c r="F2158" s="604">
        <v>0</v>
      </c>
      <c r="G2158" s="604">
        <v>0</v>
      </c>
      <c r="H2158" s="604">
        <v>0</v>
      </c>
    </row>
    <row r="2159" spans="1:8" s="780" customFormat="1" ht="15.75">
      <c r="A2159" s="464">
        <v>142</v>
      </c>
      <c r="B2159" s="781" t="s">
        <v>1399</v>
      </c>
      <c r="C2159" s="784" t="s">
        <v>1771</v>
      </c>
      <c r="D2159" s="784" t="s">
        <v>866</v>
      </c>
      <c r="E2159" s="604">
        <v>160</v>
      </c>
      <c r="F2159" s="604">
        <v>128</v>
      </c>
      <c r="G2159" s="604">
        <v>100</v>
      </c>
      <c r="H2159" s="604">
        <v>0</v>
      </c>
    </row>
    <row r="2160" spans="1:8" s="780" customFormat="1" ht="15.75">
      <c r="A2160" s="464">
        <v>143</v>
      </c>
      <c r="B2160" s="781" t="s">
        <v>1659</v>
      </c>
      <c r="C2160" s="784" t="s">
        <v>855</v>
      </c>
      <c r="D2160" s="784" t="s">
        <v>1613</v>
      </c>
      <c r="E2160" s="604">
        <v>200</v>
      </c>
      <c r="F2160" s="604">
        <v>0</v>
      </c>
      <c r="G2160" s="604">
        <v>0</v>
      </c>
      <c r="H2160" s="604">
        <v>0</v>
      </c>
    </row>
    <row r="2161" spans="1:8" s="780" customFormat="1" ht="31.5">
      <c r="A2161" s="464">
        <v>144</v>
      </c>
      <c r="B2161" s="781" t="s">
        <v>878</v>
      </c>
      <c r="C2161" s="784" t="s">
        <v>1571</v>
      </c>
      <c r="D2161" s="784" t="s">
        <v>6958</v>
      </c>
      <c r="E2161" s="604">
        <v>160</v>
      </c>
      <c r="F2161" s="604">
        <v>0</v>
      </c>
      <c r="G2161" s="604">
        <v>0</v>
      </c>
      <c r="H2161" s="604">
        <v>0</v>
      </c>
    </row>
    <row r="2162" spans="1:8" s="780" customFormat="1" ht="31.5">
      <c r="A2162" s="464">
        <v>145</v>
      </c>
      <c r="B2162" s="781" t="s">
        <v>4918</v>
      </c>
      <c r="C2162" s="784" t="s">
        <v>2155</v>
      </c>
      <c r="D2162" s="784" t="s">
        <v>6959</v>
      </c>
      <c r="E2162" s="604">
        <v>200</v>
      </c>
      <c r="F2162" s="604">
        <v>140</v>
      </c>
      <c r="G2162" s="604">
        <v>0</v>
      </c>
      <c r="H2162" s="604">
        <v>0</v>
      </c>
    </row>
    <row r="2163" spans="1:8" s="780" customFormat="1" ht="15.75">
      <c r="A2163" s="464">
        <v>146</v>
      </c>
      <c r="B2163" s="781" t="s">
        <v>868</v>
      </c>
      <c r="C2163" s="784" t="s">
        <v>859</v>
      </c>
      <c r="D2163" s="784" t="s">
        <v>1795</v>
      </c>
      <c r="E2163" s="604">
        <v>360</v>
      </c>
      <c r="F2163" s="604">
        <v>0</v>
      </c>
      <c r="G2163" s="604">
        <v>0</v>
      </c>
      <c r="H2163" s="604">
        <v>0</v>
      </c>
    </row>
    <row r="2164" spans="1:8" s="780" customFormat="1" ht="15.75">
      <c r="A2164" s="464">
        <v>147</v>
      </c>
      <c r="B2164" s="781" t="s">
        <v>1696</v>
      </c>
      <c r="C2164" s="784" t="s">
        <v>1654</v>
      </c>
      <c r="D2164" s="784" t="s">
        <v>1795</v>
      </c>
      <c r="E2164" s="604">
        <v>260</v>
      </c>
      <c r="F2164" s="604">
        <v>160</v>
      </c>
      <c r="G2164" s="604">
        <v>0</v>
      </c>
      <c r="H2164" s="604">
        <v>0</v>
      </c>
    </row>
    <row r="2165" spans="1:8" s="780" customFormat="1" ht="15.75">
      <c r="A2165" s="464">
        <v>148</v>
      </c>
      <c r="B2165" s="781" t="s">
        <v>1840</v>
      </c>
      <c r="C2165" s="784" t="s">
        <v>1795</v>
      </c>
      <c r="D2165" s="784" t="s">
        <v>1785</v>
      </c>
      <c r="E2165" s="604">
        <v>360</v>
      </c>
      <c r="F2165" s="604">
        <v>0</v>
      </c>
      <c r="G2165" s="604">
        <v>0</v>
      </c>
      <c r="H2165" s="604">
        <v>0</v>
      </c>
    </row>
    <row r="2166" spans="1:8" s="780" customFormat="1" ht="15.75">
      <c r="A2166" s="464">
        <v>149</v>
      </c>
      <c r="B2166" s="781" t="s">
        <v>1722</v>
      </c>
      <c r="C2166" s="784" t="s">
        <v>1795</v>
      </c>
      <c r="D2166" s="784" t="s">
        <v>1785</v>
      </c>
      <c r="E2166" s="604">
        <v>260</v>
      </c>
      <c r="F2166" s="604">
        <v>0</v>
      </c>
      <c r="G2166" s="604">
        <v>0</v>
      </c>
      <c r="H2166" s="604">
        <v>0</v>
      </c>
    </row>
    <row r="2167" spans="1:8" s="780" customFormat="1" ht="15.75">
      <c r="A2167" s="464">
        <v>150</v>
      </c>
      <c r="B2167" s="1249" t="s">
        <v>1967</v>
      </c>
      <c r="C2167" s="784" t="s">
        <v>1571</v>
      </c>
      <c r="D2167" s="784" t="s">
        <v>2490</v>
      </c>
      <c r="E2167" s="604">
        <v>440</v>
      </c>
      <c r="F2167" s="604">
        <v>0</v>
      </c>
      <c r="G2167" s="604">
        <v>0</v>
      </c>
      <c r="H2167" s="604">
        <v>0</v>
      </c>
    </row>
    <row r="2168" spans="1:8" s="780" customFormat="1" ht="15.75">
      <c r="A2168" s="464">
        <v>151</v>
      </c>
      <c r="B2168" s="1249"/>
      <c r="C2168" s="784" t="s">
        <v>2490</v>
      </c>
      <c r="D2168" s="784" t="s">
        <v>1942</v>
      </c>
      <c r="E2168" s="604">
        <v>360</v>
      </c>
      <c r="F2168" s="604">
        <v>0</v>
      </c>
      <c r="G2168" s="604">
        <v>0</v>
      </c>
      <c r="H2168" s="604">
        <v>0</v>
      </c>
    </row>
    <row r="2169" spans="1:8" s="780" customFormat="1" ht="15.75">
      <c r="A2169" s="464">
        <v>152</v>
      </c>
      <c r="B2169" s="781" t="s">
        <v>1694</v>
      </c>
      <c r="C2169" s="784" t="s">
        <v>1571</v>
      </c>
      <c r="D2169" s="784" t="s">
        <v>2490</v>
      </c>
      <c r="E2169" s="604">
        <v>340</v>
      </c>
      <c r="F2169" s="604">
        <v>0</v>
      </c>
      <c r="G2169" s="604">
        <v>0</v>
      </c>
      <c r="H2169" s="604">
        <v>0</v>
      </c>
    </row>
    <row r="2170" spans="1:8" s="780" customFormat="1" ht="15.75">
      <c r="A2170" s="464">
        <v>153</v>
      </c>
      <c r="B2170" s="1521" t="s">
        <v>1841</v>
      </c>
      <c r="C2170" s="784" t="s">
        <v>1571</v>
      </c>
      <c r="D2170" s="784" t="s">
        <v>2490</v>
      </c>
      <c r="E2170" s="604">
        <v>320</v>
      </c>
      <c r="F2170" s="604">
        <v>0</v>
      </c>
      <c r="G2170" s="604">
        <v>0</v>
      </c>
      <c r="H2170" s="604">
        <v>0</v>
      </c>
    </row>
    <row r="2171" spans="1:8" s="780" customFormat="1" ht="15.75">
      <c r="A2171" s="464">
        <v>154</v>
      </c>
      <c r="B2171" s="1521"/>
      <c r="C2171" s="784" t="s">
        <v>2490</v>
      </c>
      <c r="D2171" s="784" t="s">
        <v>1942</v>
      </c>
      <c r="E2171" s="604">
        <v>256</v>
      </c>
      <c r="F2171" s="604">
        <v>0</v>
      </c>
      <c r="G2171" s="604">
        <v>0</v>
      </c>
      <c r="H2171" s="604">
        <v>0</v>
      </c>
    </row>
    <row r="2172" spans="1:8" s="780" customFormat="1" ht="15.75">
      <c r="A2172" s="464">
        <v>155</v>
      </c>
      <c r="B2172" s="781" t="s">
        <v>6960</v>
      </c>
      <c r="C2172" s="784" t="s">
        <v>1967</v>
      </c>
      <c r="D2172" s="784" t="s">
        <v>1841</v>
      </c>
      <c r="E2172" s="604">
        <v>400</v>
      </c>
      <c r="F2172" s="604">
        <v>0</v>
      </c>
      <c r="G2172" s="604">
        <v>0</v>
      </c>
      <c r="H2172" s="604">
        <v>0</v>
      </c>
    </row>
    <row r="2173" spans="1:8" s="780" customFormat="1" ht="15.75">
      <c r="A2173" s="464">
        <v>156</v>
      </c>
      <c r="B2173" s="781" t="s">
        <v>1341</v>
      </c>
      <c r="C2173" s="784" t="s">
        <v>2490</v>
      </c>
      <c r="D2173" s="784" t="s">
        <v>1942</v>
      </c>
      <c r="E2173" s="604">
        <v>160</v>
      </c>
      <c r="F2173" s="604">
        <v>0</v>
      </c>
      <c r="G2173" s="604">
        <v>0</v>
      </c>
      <c r="H2173" s="604">
        <v>0</v>
      </c>
    </row>
    <row r="2174" spans="1:8" s="780" customFormat="1" ht="15.75">
      <c r="A2174" s="464">
        <v>157</v>
      </c>
      <c r="B2174" s="781" t="s">
        <v>1313</v>
      </c>
      <c r="C2174" s="784" t="s">
        <v>1795</v>
      </c>
      <c r="D2174" s="784" t="s">
        <v>1674</v>
      </c>
      <c r="E2174" s="604">
        <v>160</v>
      </c>
      <c r="F2174" s="604">
        <v>112</v>
      </c>
      <c r="G2174" s="604">
        <v>0</v>
      </c>
      <c r="H2174" s="604">
        <v>0</v>
      </c>
    </row>
    <row r="2175" spans="1:8" s="780" customFormat="1" ht="15.75">
      <c r="A2175" s="464">
        <v>158</v>
      </c>
      <c r="B2175" s="781" t="s">
        <v>1674</v>
      </c>
      <c r="C2175" s="784" t="s">
        <v>1696</v>
      </c>
      <c r="D2175" s="784" t="s">
        <v>1731</v>
      </c>
      <c r="E2175" s="604">
        <v>160</v>
      </c>
      <c r="F2175" s="604">
        <v>0</v>
      </c>
      <c r="G2175" s="604">
        <v>0</v>
      </c>
      <c r="H2175" s="604">
        <v>0</v>
      </c>
    </row>
    <row r="2176" spans="1:8" s="780" customFormat="1" ht="15.75">
      <c r="A2176" s="464">
        <v>159</v>
      </c>
      <c r="B2176" s="781" t="s">
        <v>1654</v>
      </c>
      <c r="C2176" s="784" t="s">
        <v>868</v>
      </c>
      <c r="D2176" s="784" t="s">
        <v>1731</v>
      </c>
      <c r="E2176" s="604">
        <v>160</v>
      </c>
      <c r="F2176" s="604">
        <v>128</v>
      </c>
      <c r="G2176" s="604">
        <v>112</v>
      </c>
      <c r="H2176" s="604">
        <v>0</v>
      </c>
    </row>
    <row r="2177" spans="1:8" s="780" customFormat="1" ht="15.75">
      <c r="A2177" s="464">
        <v>160</v>
      </c>
      <c r="B2177" s="1249" t="s">
        <v>866</v>
      </c>
      <c r="C2177" s="784" t="s">
        <v>1771</v>
      </c>
      <c r="D2177" s="784" t="s">
        <v>860</v>
      </c>
      <c r="E2177" s="604">
        <v>380</v>
      </c>
      <c r="F2177" s="604">
        <v>240</v>
      </c>
      <c r="G2177" s="604">
        <v>0</v>
      </c>
      <c r="H2177" s="604">
        <v>0</v>
      </c>
    </row>
    <row r="2178" spans="1:8" s="780" customFormat="1" ht="15.75">
      <c r="A2178" s="464">
        <v>161</v>
      </c>
      <c r="B2178" s="1249"/>
      <c r="C2178" s="784" t="s">
        <v>860</v>
      </c>
      <c r="D2178" s="784" t="s">
        <v>2200</v>
      </c>
      <c r="E2178" s="604">
        <v>280</v>
      </c>
      <c r="F2178" s="604">
        <v>160</v>
      </c>
      <c r="G2178" s="604">
        <v>0</v>
      </c>
      <c r="H2178" s="604">
        <v>0</v>
      </c>
    </row>
    <row r="2179" spans="1:8" s="780" customFormat="1" ht="15.75">
      <c r="A2179" s="464">
        <v>162</v>
      </c>
      <c r="B2179" s="1249"/>
      <c r="C2179" s="784" t="s">
        <v>2200</v>
      </c>
      <c r="D2179" s="784" t="s">
        <v>6961</v>
      </c>
      <c r="E2179" s="604">
        <v>200</v>
      </c>
      <c r="F2179" s="604">
        <v>140</v>
      </c>
      <c r="G2179" s="604">
        <v>112</v>
      </c>
      <c r="H2179" s="604">
        <v>0</v>
      </c>
    </row>
    <row r="2180" spans="1:8" s="780" customFormat="1" ht="31.5">
      <c r="A2180" s="464">
        <v>163</v>
      </c>
      <c r="B2180" s="1249" t="s">
        <v>1669</v>
      </c>
      <c r="C2180" s="784" t="s">
        <v>6962</v>
      </c>
      <c r="D2180" s="784" t="s">
        <v>6963</v>
      </c>
      <c r="E2180" s="604">
        <v>228</v>
      </c>
      <c r="F2180" s="604">
        <v>160</v>
      </c>
      <c r="G2180" s="604">
        <v>0</v>
      </c>
      <c r="H2180" s="604">
        <v>0</v>
      </c>
    </row>
    <row r="2181" spans="1:8" s="780" customFormat="1" ht="31.5">
      <c r="A2181" s="464">
        <v>164</v>
      </c>
      <c r="B2181" s="1249"/>
      <c r="C2181" s="784" t="s">
        <v>6963</v>
      </c>
      <c r="D2181" s="784" t="s">
        <v>1661</v>
      </c>
      <c r="E2181" s="604">
        <v>160</v>
      </c>
      <c r="F2181" s="604">
        <v>112</v>
      </c>
      <c r="G2181" s="604">
        <v>0</v>
      </c>
      <c r="H2181" s="604">
        <v>0</v>
      </c>
    </row>
    <row r="2182" spans="1:8" s="780" customFormat="1" ht="15.75">
      <c r="A2182" s="464">
        <v>165</v>
      </c>
      <c r="B2182" s="781" t="s">
        <v>4358</v>
      </c>
      <c r="C2182" s="784" t="s">
        <v>6964</v>
      </c>
      <c r="D2182" s="784" t="s">
        <v>1661</v>
      </c>
      <c r="E2182" s="604">
        <v>160</v>
      </c>
      <c r="F2182" s="604">
        <v>112</v>
      </c>
      <c r="G2182" s="604">
        <v>0</v>
      </c>
      <c r="H2182" s="604">
        <v>0</v>
      </c>
    </row>
    <row r="2183" spans="1:8" s="780" customFormat="1" ht="31.5">
      <c r="A2183" s="464">
        <v>166</v>
      </c>
      <c r="B2183" s="781" t="s">
        <v>6965</v>
      </c>
      <c r="C2183" s="784" t="s">
        <v>6966</v>
      </c>
      <c r="D2183" s="784" t="s">
        <v>6967</v>
      </c>
      <c r="E2183" s="604">
        <v>160</v>
      </c>
      <c r="F2183" s="604">
        <v>112</v>
      </c>
      <c r="G2183" s="604">
        <v>0</v>
      </c>
      <c r="H2183" s="604">
        <v>0</v>
      </c>
    </row>
    <row r="2184" spans="1:8" s="780" customFormat="1" ht="15.75">
      <c r="A2184" s="464">
        <v>167</v>
      </c>
      <c r="B2184" s="781" t="s">
        <v>1597</v>
      </c>
      <c r="C2184" s="784" t="s">
        <v>1771</v>
      </c>
      <c r="D2184" s="784" t="s">
        <v>2200</v>
      </c>
      <c r="E2184" s="604">
        <v>160</v>
      </c>
      <c r="F2184" s="604">
        <v>112</v>
      </c>
      <c r="G2184" s="604">
        <v>0</v>
      </c>
      <c r="H2184" s="604">
        <v>0</v>
      </c>
    </row>
    <row r="2185" spans="1:8" s="780" customFormat="1" ht="31.5">
      <c r="A2185" s="464">
        <v>168</v>
      </c>
      <c r="B2185" s="781" t="s">
        <v>1656</v>
      </c>
      <c r="C2185" s="784" t="s">
        <v>1771</v>
      </c>
      <c r="D2185" s="784" t="s">
        <v>6968</v>
      </c>
      <c r="E2185" s="604">
        <v>200</v>
      </c>
      <c r="F2185" s="604">
        <v>140</v>
      </c>
      <c r="G2185" s="604">
        <v>112</v>
      </c>
      <c r="H2185" s="604">
        <v>0</v>
      </c>
    </row>
    <row r="2186" spans="1:8" s="780" customFormat="1" ht="15.75">
      <c r="A2186" s="464">
        <v>169</v>
      </c>
      <c r="B2186" s="781" t="s">
        <v>1731</v>
      </c>
      <c r="C2186" s="784" t="s">
        <v>1654</v>
      </c>
      <c r="D2186" s="784" t="s">
        <v>881</v>
      </c>
      <c r="E2186" s="604">
        <v>160</v>
      </c>
      <c r="F2186" s="604">
        <v>112</v>
      </c>
      <c r="G2186" s="604">
        <v>0</v>
      </c>
      <c r="H2186" s="604">
        <v>0</v>
      </c>
    </row>
    <row r="2187" spans="1:8" s="780" customFormat="1" ht="31.5">
      <c r="A2187" s="464">
        <v>170</v>
      </c>
      <c r="B2187" s="781" t="s">
        <v>857</v>
      </c>
      <c r="C2187" s="784" t="s">
        <v>1654</v>
      </c>
      <c r="D2187" s="784" t="s">
        <v>6969</v>
      </c>
      <c r="E2187" s="604">
        <v>120</v>
      </c>
      <c r="F2187" s="604">
        <v>0</v>
      </c>
      <c r="G2187" s="604">
        <v>0</v>
      </c>
      <c r="H2187" s="604">
        <v>0</v>
      </c>
    </row>
    <row r="2188" spans="1:8" s="780" customFormat="1" ht="15.75">
      <c r="A2188" s="464">
        <v>171</v>
      </c>
      <c r="B2188" s="781" t="s">
        <v>1340</v>
      </c>
      <c r="C2188" s="784" t="s">
        <v>1312</v>
      </c>
      <c r="D2188" s="784" t="s">
        <v>881</v>
      </c>
      <c r="E2188" s="604">
        <v>120</v>
      </c>
      <c r="F2188" s="604">
        <v>100</v>
      </c>
      <c r="G2188" s="604">
        <v>0</v>
      </c>
      <c r="H2188" s="604">
        <v>0</v>
      </c>
    </row>
    <row r="2189" spans="1:8" s="780" customFormat="1" ht="31.5">
      <c r="A2189" s="464">
        <v>172</v>
      </c>
      <c r="B2189" s="781" t="s">
        <v>2165</v>
      </c>
      <c r="C2189" s="784" t="s">
        <v>4918</v>
      </c>
      <c r="D2189" s="784" t="s">
        <v>6970</v>
      </c>
      <c r="E2189" s="604">
        <v>160</v>
      </c>
      <c r="F2189" s="604">
        <v>112</v>
      </c>
      <c r="G2189" s="604">
        <v>0</v>
      </c>
      <c r="H2189" s="604">
        <v>0</v>
      </c>
    </row>
    <row r="2190" spans="1:8" s="780" customFormat="1" ht="31.5">
      <c r="A2190" s="464">
        <v>173</v>
      </c>
      <c r="B2190" s="781" t="s">
        <v>1417</v>
      </c>
      <c r="C2190" s="784" t="s">
        <v>1661</v>
      </c>
      <c r="D2190" s="784" t="s">
        <v>6971</v>
      </c>
      <c r="E2190" s="604">
        <v>160</v>
      </c>
      <c r="F2190" s="604">
        <v>112</v>
      </c>
      <c r="G2190" s="604">
        <v>100</v>
      </c>
      <c r="H2190" s="604">
        <v>0</v>
      </c>
    </row>
    <row r="2191" spans="1:8" s="780" customFormat="1" ht="31.5">
      <c r="A2191" s="464">
        <v>174</v>
      </c>
      <c r="B2191" s="781" t="s">
        <v>1591</v>
      </c>
      <c r="C2191" s="784" t="s">
        <v>1942</v>
      </c>
      <c r="D2191" s="784" t="s">
        <v>6972</v>
      </c>
      <c r="E2191" s="604">
        <v>160</v>
      </c>
      <c r="F2191" s="604">
        <v>112</v>
      </c>
      <c r="G2191" s="604">
        <v>0</v>
      </c>
      <c r="H2191" s="604">
        <v>0</v>
      </c>
    </row>
    <row r="2192" spans="1:8" s="780" customFormat="1" ht="31.5">
      <c r="A2192" s="464">
        <v>175</v>
      </c>
      <c r="B2192" s="781" t="s">
        <v>1314</v>
      </c>
      <c r="C2192" s="784" t="s">
        <v>4742</v>
      </c>
      <c r="D2192" s="784" t="s">
        <v>6973</v>
      </c>
      <c r="E2192" s="604">
        <v>160</v>
      </c>
      <c r="F2192" s="604">
        <v>112</v>
      </c>
      <c r="G2192" s="604">
        <v>100</v>
      </c>
      <c r="H2192" s="604">
        <v>0</v>
      </c>
    </row>
    <row r="2193" spans="1:8" s="780" customFormat="1" ht="31.5">
      <c r="A2193" s="464">
        <v>176</v>
      </c>
      <c r="B2193" s="781" t="s">
        <v>6974</v>
      </c>
      <c r="C2193" s="784" t="s">
        <v>4742</v>
      </c>
      <c r="D2193" s="784" t="s">
        <v>6975</v>
      </c>
      <c r="E2193" s="604">
        <v>160</v>
      </c>
      <c r="F2193" s="604">
        <v>112</v>
      </c>
      <c r="G2193" s="604">
        <v>100</v>
      </c>
      <c r="H2193" s="604">
        <v>0</v>
      </c>
    </row>
    <row r="2194" spans="1:8" s="780" customFormat="1" ht="31.5">
      <c r="A2194" s="464">
        <v>177</v>
      </c>
      <c r="B2194" s="781" t="s">
        <v>6976</v>
      </c>
      <c r="C2194" s="784" t="s">
        <v>4742</v>
      </c>
      <c r="D2194" s="784" t="s">
        <v>6977</v>
      </c>
      <c r="E2194" s="604">
        <v>160</v>
      </c>
      <c r="F2194" s="604">
        <v>112</v>
      </c>
      <c r="G2194" s="604">
        <v>100</v>
      </c>
      <c r="H2194" s="604">
        <v>0</v>
      </c>
    </row>
    <row r="2195" spans="1:8" s="780" customFormat="1" ht="15.75">
      <c r="A2195" s="464">
        <v>178</v>
      </c>
      <c r="B2195" s="781" t="s">
        <v>1584</v>
      </c>
      <c r="C2195" s="784" t="s">
        <v>1399</v>
      </c>
      <c r="D2195" s="784" t="s">
        <v>4351</v>
      </c>
      <c r="E2195" s="604">
        <v>160</v>
      </c>
      <c r="F2195" s="604">
        <v>112</v>
      </c>
      <c r="G2195" s="604">
        <v>100</v>
      </c>
      <c r="H2195" s="604">
        <v>0</v>
      </c>
    </row>
    <row r="2196" spans="1:8" s="780" customFormat="1" ht="15.75">
      <c r="A2196" s="464">
        <v>179</v>
      </c>
      <c r="B2196" s="781" t="s">
        <v>4351</v>
      </c>
      <c r="C2196" s="784" t="s">
        <v>1771</v>
      </c>
      <c r="D2196" s="784" t="s">
        <v>2006</v>
      </c>
      <c r="E2196" s="604">
        <v>160</v>
      </c>
      <c r="F2196" s="604">
        <v>112</v>
      </c>
      <c r="G2196" s="604">
        <v>0</v>
      </c>
      <c r="H2196" s="604">
        <v>0</v>
      </c>
    </row>
    <row r="2197" spans="1:8" s="780" customFormat="1" ht="31.5">
      <c r="A2197" s="464">
        <v>180</v>
      </c>
      <c r="B2197" s="781" t="s">
        <v>2808</v>
      </c>
      <c r="C2197" s="784" t="s">
        <v>1771</v>
      </c>
      <c r="D2197" s="784" t="s">
        <v>6978</v>
      </c>
      <c r="E2197" s="604">
        <v>160</v>
      </c>
      <c r="F2197" s="604">
        <v>112</v>
      </c>
      <c r="G2197" s="604">
        <v>100</v>
      </c>
      <c r="H2197" s="604">
        <v>0</v>
      </c>
    </row>
    <row r="2198" spans="1:8" s="780" customFormat="1" ht="15.75">
      <c r="A2198" s="464">
        <v>181</v>
      </c>
      <c r="B2198" s="781" t="s">
        <v>2006</v>
      </c>
      <c r="C2198" s="784" t="s">
        <v>2006</v>
      </c>
      <c r="D2198" s="784" t="s">
        <v>1348</v>
      </c>
      <c r="E2198" s="604">
        <v>120</v>
      </c>
      <c r="F2198" s="604">
        <v>100</v>
      </c>
      <c r="G2198" s="604">
        <v>0</v>
      </c>
      <c r="H2198" s="604">
        <v>0</v>
      </c>
    </row>
    <row r="2199" spans="1:8" s="780" customFormat="1" ht="15.75">
      <c r="A2199" s="464">
        <v>182</v>
      </c>
      <c r="B2199" s="781" t="s">
        <v>1348</v>
      </c>
      <c r="C2199" s="784" t="s">
        <v>2808</v>
      </c>
      <c r="D2199" s="784" t="s">
        <v>2006</v>
      </c>
      <c r="E2199" s="604">
        <v>120</v>
      </c>
      <c r="F2199" s="604">
        <v>100</v>
      </c>
      <c r="G2199" s="604">
        <v>0</v>
      </c>
      <c r="H2199" s="604">
        <v>0</v>
      </c>
    </row>
    <row r="2200" spans="1:8" s="780" customFormat="1" ht="15.75">
      <c r="A2200" s="464">
        <v>183</v>
      </c>
      <c r="B2200" s="781" t="s">
        <v>2492</v>
      </c>
      <c r="C2200" s="784" t="s">
        <v>2808</v>
      </c>
      <c r="D2200" s="784" t="s">
        <v>1378</v>
      </c>
      <c r="E2200" s="604">
        <v>120</v>
      </c>
      <c r="F2200" s="604">
        <v>100</v>
      </c>
      <c r="G2200" s="604">
        <v>0</v>
      </c>
      <c r="H2200" s="604">
        <v>0</v>
      </c>
    </row>
    <row r="2201" spans="1:8" s="780" customFormat="1" ht="31.5">
      <c r="A2201" s="464">
        <v>184</v>
      </c>
      <c r="B2201" s="781" t="s">
        <v>6979</v>
      </c>
      <c r="C2201" s="784" t="s">
        <v>2492</v>
      </c>
      <c r="D2201" s="784" t="s">
        <v>6980</v>
      </c>
      <c r="E2201" s="604">
        <v>120</v>
      </c>
      <c r="F2201" s="604">
        <v>100</v>
      </c>
      <c r="G2201" s="604">
        <v>0</v>
      </c>
      <c r="H2201" s="604">
        <v>0</v>
      </c>
    </row>
    <row r="2202" spans="1:8" s="780" customFormat="1" ht="31.5">
      <c r="A2202" s="464">
        <v>185</v>
      </c>
      <c r="B2202" s="781" t="s">
        <v>1378</v>
      </c>
      <c r="C2202" s="784" t="s">
        <v>6981</v>
      </c>
      <c r="D2202" s="784" t="s">
        <v>6982</v>
      </c>
      <c r="E2202" s="604">
        <v>120</v>
      </c>
      <c r="F2202" s="604">
        <v>100</v>
      </c>
      <c r="G2202" s="604">
        <v>0</v>
      </c>
      <c r="H2202" s="604">
        <v>0</v>
      </c>
    </row>
    <row r="2203" spans="1:8" s="780" customFormat="1" ht="31.5">
      <c r="A2203" s="464">
        <v>186</v>
      </c>
      <c r="B2203" s="781" t="s">
        <v>6983</v>
      </c>
      <c r="C2203" s="784" t="s">
        <v>1771</v>
      </c>
      <c r="D2203" s="784" t="s">
        <v>6982</v>
      </c>
      <c r="E2203" s="604">
        <v>120</v>
      </c>
      <c r="F2203" s="604">
        <v>100</v>
      </c>
      <c r="G2203" s="604">
        <v>0</v>
      </c>
      <c r="H2203" s="604">
        <v>0</v>
      </c>
    </row>
    <row r="2204" spans="1:8" s="780" customFormat="1" ht="31.5">
      <c r="A2204" s="464">
        <v>187</v>
      </c>
      <c r="B2204" s="781" t="s">
        <v>892</v>
      </c>
      <c r="C2204" s="784" t="s">
        <v>6983</v>
      </c>
      <c r="D2204" s="784" t="s">
        <v>6984</v>
      </c>
      <c r="E2204" s="604">
        <v>160</v>
      </c>
      <c r="F2204" s="604">
        <v>112</v>
      </c>
      <c r="G2204" s="604">
        <v>100</v>
      </c>
      <c r="H2204" s="604">
        <v>0</v>
      </c>
    </row>
    <row r="2205" spans="1:8" s="780" customFormat="1" ht="31.5">
      <c r="A2205" s="464">
        <v>188</v>
      </c>
      <c r="B2205" s="781" t="s">
        <v>6985</v>
      </c>
      <c r="C2205" s="784" t="s">
        <v>1771</v>
      </c>
      <c r="D2205" s="784" t="s">
        <v>6986</v>
      </c>
      <c r="E2205" s="604">
        <v>160</v>
      </c>
      <c r="F2205" s="604">
        <v>112</v>
      </c>
      <c r="G2205" s="604">
        <v>100</v>
      </c>
      <c r="H2205" s="604">
        <v>0</v>
      </c>
    </row>
    <row r="2206" spans="1:8" s="780" customFormat="1" ht="31.5">
      <c r="A2206" s="464">
        <v>189</v>
      </c>
      <c r="B2206" s="781" t="s">
        <v>6987</v>
      </c>
      <c r="C2206" s="784" t="s">
        <v>1771</v>
      </c>
      <c r="D2206" s="784" t="s">
        <v>6988</v>
      </c>
      <c r="E2206" s="604">
        <v>160</v>
      </c>
      <c r="F2206" s="604">
        <v>112</v>
      </c>
      <c r="G2206" s="604">
        <v>100</v>
      </c>
      <c r="H2206" s="604">
        <v>0</v>
      </c>
    </row>
    <row r="2207" spans="1:8" s="780" customFormat="1" ht="47.25">
      <c r="A2207" s="464">
        <v>190</v>
      </c>
      <c r="B2207" s="1249" t="s">
        <v>209</v>
      </c>
      <c r="C2207" s="784" t="s">
        <v>6989</v>
      </c>
      <c r="D2207" s="784" t="s">
        <v>6990</v>
      </c>
      <c r="E2207" s="604">
        <v>200</v>
      </c>
      <c r="F2207" s="604">
        <v>140</v>
      </c>
      <c r="G2207" s="604">
        <v>80</v>
      </c>
      <c r="H2207" s="604">
        <v>0</v>
      </c>
    </row>
    <row r="2208" spans="1:8" s="780" customFormat="1" ht="47.25">
      <c r="A2208" s="464">
        <v>191</v>
      </c>
      <c r="B2208" s="1249"/>
      <c r="C2208" s="784" t="s">
        <v>6990</v>
      </c>
      <c r="D2208" s="784" t="s">
        <v>6991</v>
      </c>
      <c r="E2208" s="604">
        <v>152</v>
      </c>
      <c r="F2208" s="604">
        <v>120</v>
      </c>
      <c r="G2208" s="604">
        <v>72</v>
      </c>
      <c r="H2208" s="604">
        <v>0</v>
      </c>
    </row>
    <row r="2209" spans="1:8" s="780" customFormat="1" ht="31.5">
      <c r="A2209" s="464">
        <v>192</v>
      </c>
      <c r="B2209" s="1249"/>
      <c r="C2209" s="784" t="s">
        <v>6991</v>
      </c>
      <c r="D2209" s="784" t="s">
        <v>6992</v>
      </c>
      <c r="E2209" s="604">
        <v>160</v>
      </c>
      <c r="F2209" s="604">
        <v>140</v>
      </c>
      <c r="G2209" s="604">
        <v>80</v>
      </c>
      <c r="H2209" s="604">
        <v>0</v>
      </c>
    </row>
    <row r="2210" spans="1:8" s="780" customFormat="1" ht="47.25">
      <c r="A2210" s="464">
        <v>193</v>
      </c>
      <c r="B2210" s="1249"/>
      <c r="C2210" s="784" t="s">
        <v>6993</v>
      </c>
      <c r="D2210" s="784" t="s">
        <v>6994</v>
      </c>
      <c r="E2210" s="604">
        <v>120</v>
      </c>
      <c r="F2210" s="604">
        <v>80</v>
      </c>
      <c r="G2210" s="604">
        <v>72</v>
      </c>
      <c r="H2210" s="604">
        <v>0</v>
      </c>
    </row>
    <row r="2211" spans="1:8" s="780" customFormat="1" ht="47.25">
      <c r="A2211" s="464">
        <v>194</v>
      </c>
      <c r="B2211" s="1249"/>
      <c r="C2211" s="784" t="s">
        <v>6995</v>
      </c>
      <c r="D2211" s="784" t="s">
        <v>6996</v>
      </c>
      <c r="E2211" s="604">
        <v>120</v>
      </c>
      <c r="F2211" s="604">
        <v>80</v>
      </c>
      <c r="G2211" s="604">
        <v>72</v>
      </c>
      <c r="H2211" s="604">
        <v>0</v>
      </c>
    </row>
    <row r="2212" spans="1:8" s="780" customFormat="1" ht="47.25">
      <c r="A2212" s="464">
        <v>195</v>
      </c>
      <c r="B2212" s="573" t="s">
        <v>209</v>
      </c>
      <c r="C2212" s="784" t="s">
        <v>6997</v>
      </c>
      <c r="D2212" s="784" t="s">
        <v>6998</v>
      </c>
      <c r="E2212" s="604">
        <v>168</v>
      </c>
      <c r="F2212" s="604">
        <v>100</v>
      </c>
      <c r="G2212" s="604">
        <v>80</v>
      </c>
      <c r="H2212" s="604">
        <v>0</v>
      </c>
    </row>
    <row r="2213" spans="1:8" s="780" customFormat="1" ht="15.75">
      <c r="A2213" s="464">
        <v>196</v>
      </c>
      <c r="B2213" s="781" t="s">
        <v>209</v>
      </c>
      <c r="C2213" s="784" t="s">
        <v>6999</v>
      </c>
      <c r="D2213" s="784" t="s">
        <v>7000</v>
      </c>
      <c r="E2213" s="604">
        <v>160</v>
      </c>
      <c r="F2213" s="604">
        <v>112</v>
      </c>
      <c r="G2213" s="604">
        <v>80</v>
      </c>
      <c r="H2213" s="604">
        <v>0</v>
      </c>
    </row>
    <row r="2214" spans="1:8" s="780" customFormat="1" ht="15.75">
      <c r="A2214" s="464">
        <v>197</v>
      </c>
      <c r="B2214" s="781" t="s">
        <v>209</v>
      </c>
      <c r="C2214" s="784" t="s">
        <v>7000</v>
      </c>
      <c r="D2214" s="784" t="s">
        <v>7001</v>
      </c>
      <c r="E2214" s="604">
        <v>140</v>
      </c>
      <c r="F2214" s="604">
        <v>100</v>
      </c>
      <c r="G2214" s="604">
        <v>72</v>
      </c>
      <c r="H2214" s="604">
        <v>0</v>
      </c>
    </row>
    <row r="2215" spans="1:8" s="780" customFormat="1" ht="31.5">
      <c r="A2215" s="464">
        <v>198</v>
      </c>
      <c r="B2215" s="781" t="s">
        <v>7002</v>
      </c>
      <c r="C2215" s="1522" t="s">
        <v>7002</v>
      </c>
      <c r="D2215" s="1522"/>
      <c r="E2215" s="604">
        <v>280</v>
      </c>
      <c r="F2215" s="604">
        <v>0</v>
      </c>
      <c r="G2215" s="604">
        <v>0</v>
      </c>
      <c r="H2215" s="604">
        <v>0</v>
      </c>
    </row>
    <row r="2216" spans="1:8" s="668" customFormat="1" ht="15" customHeight="1">
      <c r="A2216" s="786">
        <v>30</v>
      </c>
      <c r="B2216" s="786" t="s">
        <v>7154</v>
      </c>
      <c r="C2216" s="787"/>
      <c r="D2216" s="462"/>
      <c r="E2216" s="462"/>
      <c r="F2216" s="462"/>
      <c r="G2216" s="462"/>
      <c r="H2216" s="462"/>
    </row>
    <row r="2217" spans="1:8" s="668" customFormat="1" ht="15" customHeight="1">
      <c r="A2217" s="464">
        <v>1</v>
      </c>
      <c r="B2217" s="461" t="s">
        <v>7155</v>
      </c>
      <c r="C2217" s="462" t="s">
        <v>7156</v>
      </c>
      <c r="D2217" s="462"/>
      <c r="E2217" s="788">
        <v>480</v>
      </c>
      <c r="F2217" s="788">
        <v>288</v>
      </c>
      <c r="G2217" s="788">
        <v>0</v>
      </c>
      <c r="H2217" s="788">
        <v>0</v>
      </c>
    </row>
    <row r="2218" spans="1:8" s="668" customFormat="1" ht="15" customHeight="1">
      <c r="A2218" s="464">
        <v>2</v>
      </c>
      <c r="B2218" s="461" t="s">
        <v>7155</v>
      </c>
      <c r="C2218" s="462" t="s">
        <v>7157</v>
      </c>
      <c r="D2218" s="462"/>
      <c r="E2218" s="788">
        <v>600</v>
      </c>
      <c r="F2218" s="788">
        <v>296</v>
      </c>
      <c r="G2218" s="788">
        <v>140</v>
      </c>
      <c r="H2218" s="788">
        <v>112</v>
      </c>
    </row>
    <row r="2219" spans="1:8" s="668" customFormat="1" ht="15" customHeight="1">
      <c r="A2219" s="464">
        <v>3</v>
      </c>
      <c r="B2219" s="461" t="s">
        <v>7155</v>
      </c>
      <c r="C2219" s="462" t="s">
        <v>7158</v>
      </c>
      <c r="D2219" s="462"/>
      <c r="E2219" s="788">
        <v>680</v>
      </c>
      <c r="F2219" s="788">
        <v>336</v>
      </c>
      <c r="G2219" s="788">
        <v>240</v>
      </c>
      <c r="H2219" s="788">
        <v>120</v>
      </c>
    </row>
    <row r="2220" spans="1:8" s="668" customFormat="1" ht="15" customHeight="1">
      <c r="A2220" s="464">
        <v>4</v>
      </c>
      <c r="B2220" s="461" t="s">
        <v>7155</v>
      </c>
      <c r="C2220" s="462" t="s">
        <v>7159</v>
      </c>
      <c r="D2220" s="462"/>
      <c r="E2220" s="788">
        <v>600</v>
      </c>
      <c r="F2220" s="788">
        <v>360</v>
      </c>
      <c r="G2220" s="788">
        <v>288</v>
      </c>
      <c r="H2220" s="788">
        <v>0</v>
      </c>
    </row>
    <row r="2221" spans="1:8" s="668" customFormat="1" ht="15" customHeight="1">
      <c r="A2221" s="464">
        <v>5</v>
      </c>
      <c r="B2221" s="461" t="s">
        <v>7155</v>
      </c>
      <c r="C2221" s="462" t="s">
        <v>7160</v>
      </c>
      <c r="D2221" s="462"/>
      <c r="E2221" s="788">
        <v>560</v>
      </c>
      <c r="F2221" s="788">
        <v>320</v>
      </c>
      <c r="G2221" s="788">
        <v>180</v>
      </c>
      <c r="H2221" s="788">
        <v>0</v>
      </c>
    </row>
    <row r="2222" spans="1:8" s="668" customFormat="1" ht="15" customHeight="1">
      <c r="A2222" s="464">
        <v>6</v>
      </c>
      <c r="B2222" s="461" t="s">
        <v>7155</v>
      </c>
      <c r="C2222" s="462" t="s">
        <v>7161</v>
      </c>
      <c r="D2222" s="462"/>
      <c r="E2222" s="788">
        <v>640</v>
      </c>
      <c r="F2222" s="788">
        <v>340</v>
      </c>
      <c r="G2222" s="788">
        <v>0</v>
      </c>
      <c r="H2222" s="788">
        <v>0</v>
      </c>
    </row>
    <row r="2223" spans="1:8" s="668" customFormat="1" ht="15" customHeight="1">
      <c r="A2223" s="464">
        <v>7</v>
      </c>
      <c r="B2223" s="461" t="s">
        <v>7155</v>
      </c>
      <c r="C2223" s="462" t="s">
        <v>7162</v>
      </c>
      <c r="D2223" s="462"/>
      <c r="E2223" s="788">
        <v>520</v>
      </c>
      <c r="F2223" s="788">
        <v>0</v>
      </c>
      <c r="G2223" s="788">
        <v>0</v>
      </c>
      <c r="H2223" s="788">
        <v>0</v>
      </c>
    </row>
    <row r="2224" spans="1:8" s="668" customFormat="1" ht="15" customHeight="1">
      <c r="A2224" s="464">
        <v>8</v>
      </c>
      <c r="B2224" s="461" t="s">
        <v>7163</v>
      </c>
      <c r="C2224" s="462" t="s">
        <v>7164</v>
      </c>
      <c r="D2224" s="462"/>
      <c r="E2224" s="788">
        <v>168</v>
      </c>
      <c r="F2224" s="788">
        <v>140</v>
      </c>
      <c r="G2224" s="788">
        <v>120</v>
      </c>
      <c r="H2224" s="788">
        <v>104</v>
      </c>
    </row>
    <row r="2225" spans="1:8" s="668" customFormat="1" ht="15" customHeight="1">
      <c r="A2225" s="464">
        <v>9</v>
      </c>
      <c r="B2225" s="461" t="s">
        <v>7165</v>
      </c>
      <c r="C2225" s="462" t="s">
        <v>7166</v>
      </c>
      <c r="D2225" s="462"/>
      <c r="E2225" s="788">
        <v>136</v>
      </c>
      <c r="F2225" s="788">
        <v>112</v>
      </c>
      <c r="G2225" s="788">
        <v>100</v>
      </c>
      <c r="H2225" s="788">
        <v>88</v>
      </c>
    </row>
    <row r="2226" spans="1:8" s="668" customFormat="1" ht="15" customHeight="1">
      <c r="A2226" s="464">
        <v>10</v>
      </c>
      <c r="B2226" s="461" t="s">
        <v>7167</v>
      </c>
      <c r="C2226" s="462" t="s">
        <v>7168</v>
      </c>
      <c r="D2226" s="462"/>
      <c r="E2226" s="788">
        <v>160</v>
      </c>
      <c r="F2226" s="788">
        <v>128</v>
      </c>
      <c r="G2226" s="788">
        <v>112</v>
      </c>
      <c r="H2226" s="788">
        <v>100</v>
      </c>
    </row>
    <row r="2227" spans="1:8" s="668" customFormat="1" ht="15" customHeight="1">
      <c r="A2227" s="464">
        <v>11</v>
      </c>
      <c r="B2227" s="461" t="s">
        <v>7169</v>
      </c>
      <c r="C2227" s="462" t="s">
        <v>7170</v>
      </c>
      <c r="D2227" s="462"/>
      <c r="E2227" s="788">
        <v>120</v>
      </c>
      <c r="F2227" s="788">
        <v>104</v>
      </c>
      <c r="G2227" s="788">
        <v>0</v>
      </c>
      <c r="H2227" s="788">
        <v>0</v>
      </c>
    </row>
    <row r="2228" spans="1:8" s="668" customFormat="1" ht="15" customHeight="1">
      <c r="A2228" s="464">
        <v>12</v>
      </c>
      <c r="B2228" s="461" t="s">
        <v>7169</v>
      </c>
      <c r="C2228" s="462" t="s">
        <v>7171</v>
      </c>
      <c r="D2228" s="462"/>
      <c r="E2228" s="788">
        <v>104</v>
      </c>
      <c r="F2228" s="788">
        <v>88</v>
      </c>
      <c r="G2228" s="788">
        <v>72</v>
      </c>
      <c r="H2228" s="788">
        <v>56</v>
      </c>
    </row>
    <row r="2229" spans="1:8" s="668" customFormat="1" ht="15" customHeight="1">
      <c r="A2229" s="464">
        <v>13</v>
      </c>
      <c r="B2229" s="461" t="s">
        <v>7172</v>
      </c>
      <c r="C2229" s="462" t="s">
        <v>7173</v>
      </c>
      <c r="D2229" s="462"/>
      <c r="E2229" s="788">
        <v>104</v>
      </c>
      <c r="F2229" s="788">
        <v>88</v>
      </c>
      <c r="G2229" s="788">
        <v>72</v>
      </c>
      <c r="H2229" s="788">
        <v>56</v>
      </c>
    </row>
    <row r="2230" spans="1:8" s="668" customFormat="1" ht="15" customHeight="1">
      <c r="A2230" s="464">
        <v>14</v>
      </c>
      <c r="B2230" s="461" t="s">
        <v>7174</v>
      </c>
      <c r="C2230" s="462" t="s">
        <v>7175</v>
      </c>
      <c r="D2230" s="462"/>
      <c r="E2230" s="788">
        <v>240</v>
      </c>
      <c r="F2230" s="788">
        <v>192</v>
      </c>
      <c r="G2230" s="788">
        <v>112</v>
      </c>
      <c r="H2230" s="788">
        <v>48</v>
      </c>
    </row>
    <row r="2231" spans="1:8" s="668" customFormat="1" ht="15" customHeight="1">
      <c r="A2231" s="464">
        <v>15</v>
      </c>
      <c r="B2231" s="461" t="s">
        <v>7176</v>
      </c>
      <c r="C2231" s="462" t="s">
        <v>7177</v>
      </c>
      <c r="D2231" s="462"/>
      <c r="E2231" s="788">
        <v>400</v>
      </c>
      <c r="F2231" s="788">
        <v>320</v>
      </c>
      <c r="G2231" s="788">
        <v>0</v>
      </c>
      <c r="H2231" s="788">
        <v>0</v>
      </c>
    </row>
    <row r="2232" spans="1:8" s="668" customFormat="1" ht="15" customHeight="1">
      <c r="A2232" s="464">
        <v>16</v>
      </c>
      <c r="B2232" s="461" t="s">
        <v>7176</v>
      </c>
      <c r="C2232" s="462" t="s">
        <v>7178</v>
      </c>
      <c r="D2232" s="462"/>
      <c r="E2232" s="788">
        <v>208</v>
      </c>
      <c r="F2232" s="788">
        <v>160</v>
      </c>
      <c r="G2232" s="788">
        <v>0</v>
      </c>
      <c r="H2232" s="788">
        <v>0</v>
      </c>
    </row>
    <row r="2233" spans="1:8" s="668" customFormat="1" ht="15" customHeight="1">
      <c r="A2233" s="464">
        <v>17</v>
      </c>
      <c r="B2233" s="461" t="s">
        <v>7179</v>
      </c>
      <c r="C2233" s="462" t="s">
        <v>7180</v>
      </c>
      <c r="D2233" s="462"/>
      <c r="E2233" s="788">
        <v>192</v>
      </c>
      <c r="F2233" s="788">
        <v>0</v>
      </c>
      <c r="G2233" s="788">
        <v>0</v>
      </c>
      <c r="H2233" s="788">
        <v>0</v>
      </c>
    </row>
    <row r="2234" spans="1:8" s="668" customFormat="1" ht="15" customHeight="1">
      <c r="A2234" s="464">
        <v>18</v>
      </c>
      <c r="B2234" s="461" t="s">
        <v>7179</v>
      </c>
      <c r="C2234" s="462" t="s">
        <v>7181</v>
      </c>
      <c r="D2234" s="462"/>
      <c r="E2234" s="788">
        <v>96</v>
      </c>
      <c r="F2234" s="788">
        <v>96</v>
      </c>
      <c r="G2234" s="788">
        <v>72</v>
      </c>
      <c r="H2234" s="788">
        <v>0</v>
      </c>
    </row>
    <row r="2235" spans="1:8" s="668" customFormat="1" ht="15" customHeight="1">
      <c r="A2235" s="464">
        <v>19</v>
      </c>
      <c r="B2235" s="461" t="s">
        <v>7182</v>
      </c>
      <c r="C2235" s="462" t="s">
        <v>7183</v>
      </c>
      <c r="D2235" s="462"/>
      <c r="E2235" s="788">
        <v>128</v>
      </c>
      <c r="F2235" s="788">
        <v>0</v>
      </c>
      <c r="G2235" s="788">
        <v>0</v>
      </c>
      <c r="H2235" s="788">
        <v>0</v>
      </c>
    </row>
    <row r="2236" spans="1:8" s="668" customFormat="1" ht="15" customHeight="1">
      <c r="A2236" s="464">
        <v>20</v>
      </c>
      <c r="B2236" s="461" t="s">
        <v>7184</v>
      </c>
      <c r="C2236" s="462" t="s">
        <v>7185</v>
      </c>
      <c r="D2236" s="462"/>
      <c r="E2236" s="788">
        <v>96</v>
      </c>
      <c r="F2236" s="788">
        <v>80</v>
      </c>
      <c r="G2236" s="788">
        <v>0</v>
      </c>
      <c r="H2236" s="788">
        <v>0</v>
      </c>
    </row>
    <row r="2237" spans="1:8" s="668" customFormat="1" ht="15" customHeight="1">
      <c r="A2237" s="464">
        <v>21</v>
      </c>
      <c r="B2237" s="461" t="s">
        <v>7184</v>
      </c>
      <c r="C2237" s="462" t="s">
        <v>7186</v>
      </c>
      <c r="D2237" s="462"/>
      <c r="E2237" s="788">
        <v>96</v>
      </c>
      <c r="F2237" s="788">
        <v>72</v>
      </c>
      <c r="G2237" s="788">
        <v>48</v>
      </c>
      <c r="H2237" s="788">
        <v>0</v>
      </c>
    </row>
    <row r="2238" spans="1:8" s="668" customFormat="1" ht="15" customHeight="1">
      <c r="A2238" s="464">
        <v>22</v>
      </c>
      <c r="B2238" s="461" t="s">
        <v>7187</v>
      </c>
      <c r="C2238" s="462" t="s">
        <v>7188</v>
      </c>
      <c r="D2238" s="462"/>
      <c r="E2238" s="788">
        <v>120</v>
      </c>
      <c r="F2238" s="788">
        <v>96</v>
      </c>
      <c r="G2238" s="788">
        <v>0</v>
      </c>
      <c r="H2238" s="788">
        <v>0</v>
      </c>
    </row>
    <row r="2239" spans="1:8" s="668" customFormat="1" ht="15" customHeight="1">
      <c r="A2239" s="464">
        <v>23</v>
      </c>
      <c r="B2239" s="461" t="s">
        <v>7187</v>
      </c>
      <c r="C2239" s="462" t="s">
        <v>7189</v>
      </c>
      <c r="D2239" s="462"/>
      <c r="E2239" s="788">
        <v>120</v>
      </c>
      <c r="F2239" s="788">
        <v>96</v>
      </c>
      <c r="G2239" s="788">
        <v>56</v>
      </c>
      <c r="H2239" s="788">
        <v>0</v>
      </c>
    </row>
    <row r="2240" spans="1:8" s="668" customFormat="1" ht="15" customHeight="1">
      <c r="A2240" s="464">
        <v>24</v>
      </c>
      <c r="B2240" s="461" t="s">
        <v>7190</v>
      </c>
      <c r="C2240" s="462" t="s">
        <v>7191</v>
      </c>
      <c r="D2240" s="462"/>
      <c r="E2240" s="788">
        <v>208</v>
      </c>
      <c r="F2240" s="788">
        <v>0</v>
      </c>
      <c r="G2240" s="788">
        <v>0</v>
      </c>
      <c r="H2240" s="788">
        <v>0</v>
      </c>
    </row>
    <row r="2241" spans="1:8" s="668" customFormat="1" ht="15" customHeight="1">
      <c r="A2241" s="464">
        <v>25</v>
      </c>
      <c r="B2241" s="461" t="s">
        <v>7192</v>
      </c>
      <c r="C2241" s="462" t="s">
        <v>7193</v>
      </c>
      <c r="D2241" s="462"/>
      <c r="E2241" s="788">
        <v>140</v>
      </c>
      <c r="F2241" s="788">
        <v>112</v>
      </c>
      <c r="G2241" s="788">
        <v>0</v>
      </c>
      <c r="H2241" s="788">
        <v>0</v>
      </c>
    </row>
    <row r="2242" spans="1:8" s="668" customFormat="1" ht="15" customHeight="1">
      <c r="A2242" s="464">
        <v>26</v>
      </c>
      <c r="B2242" s="461" t="s">
        <v>7194</v>
      </c>
      <c r="C2242" s="462" t="s">
        <v>7195</v>
      </c>
      <c r="D2242" s="462"/>
      <c r="E2242" s="788">
        <v>140</v>
      </c>
      <c r="F2242" s="788">
        <v>112</v>
      </c>
      <c r="G2242" s="788">
        <v>80</v>
      </c>
      <c r="H2242" s="788">
        <v>48</v>
      </c>
    </row>
    <row r="2243" spans="1:8" s="668" customFormat="1" ht="15" customHeight="1">
      <c r="A2243" s="464">
        <v>27</v>
      </c>
      <c r="B2243" s="461" t="s">
        <v>7196</v>
      </c>
      <c r="C2243" s="462" t="s">
        <v>7197</v>
      </c>
      <c r="D2243" s="462"/>
      <c r="E2243" s="788">
        <v>240</v>
      </c>
      <c r="F2243" s="788">
        <v>0</v>
      </c>
      <c r="G2243" s="788">
        <v>0</v>
      </c>
      <c r="H2243" s="788">
        <v>0</v>
      </c>
    </row>
    <row r="2244" spans="1:8" s="668" customFormat="1" ht="15" customHeight="1">
      <c r="A2244" s="464">
        <v>28</v>
      </c>
      <c r="B2244" s="461" t="s">
        <v>7198</v>
      </c>
      <c r="C2244" s="462" t="s">
        <v>7199</v>
      </c>
      <c r="D2244" s="462"/>
      <c r="E2244" s="788">
        <v>96</v>
      </c>
      <c r="F2244" s="788">
        <v>80</v>
      </c>
      <c r="G2244" s="788">
        <v>64</v>
      </c>
      <c r="H2244" s="788">
        <v>60</v>
      </c>
    </row>
    <row r="2245" spans="1:8" s="668" customFormat="1" ht="15" customHeight="1">
      <c r="A2245" s="464">
        <v>29</v>
      </c>
      <c r="B2245" s="461" t="s">
        <v>7200</v>
      </c>
      <c r="C2245" s="462" t="s">
        <v>7201</v>
      </c>
      <c r="D2245" s="462"/>
      <c r="E2245" s="788">
        <v>128</v>
      </c>
      <c r="F2245" s="788">
        <v>112</v>
      </c>
      <c r="G2245" s="788">
        <v>100</v>
      </c>
      <c r="H2245" s="788">
        <v>0</v>
      </c>
    </row>
    <row r="2246" spans="1:8" s="668" customFormat="1" ht="15" customHeight="1">
      <c r="A2246" s="464">
        <v>30</v>
      </c>
      <c r="B2246" s="461" t="s">
        <v>7202</v>
      </c>
      <c r="C2246" s="462" t="s">
        <v>7203</v>
      </c>
      <c r="D2246" s="462"/>
      <c r="E2246" s="788">
        <v>300</v>
      </c>
      <c r="F2246" s="788">
        <v>180</v>
      </c>
      <c r="G2246" s="788">
        <v>120</v>
      </c>
      <c r="H2246" s="788">
        <v>100</v>
      </c>
    </row>
    <row r="2247" spans="1:8" s="668" customFormat="1" ht="15" customHeight="1">
      <c r="A2247" s="464">
        <v>31</v>
      </c>
      <c r="B2247" s="461" t="s">
        <v>7202</v>
      </c>
      <c r="C2247" s="462" t="s">
        <v>7204</v>
      </c>
      <c r="D2247" s="462"/>
      <c r="E2247" s="788">
        <v>300</v>
      </c>
      <c r="F2247" s="788">
        <v>180</v>
      </c>
      <c r="G2247" s="788">
        <v>120</v>
      </c>
      <c r="H2247" s="788">
        <v>100</v>
      </c>
    </row>
    <row r="2248" spans="1:8" s="668" customFormat="1" ht="15" customHeight="1">
      <c r="A2248" s="464">
        <v>32</v>
      </c>
      <c r="B2248" s="461" t="s">
        <v>7205</v>
      </c>
      <c r="C2248" s="462" t="s">
        <v>7206</v>
      </c>
      <c r="D2248" s="462"/>
      <c r="E2248" s="788">
        <v>240</v>
      </c>
      <c r="F2248" s="788">
        <v>160</v>
      </c>
      <c r="G2248" s="788">
        <v>112</v>
      </c>
      <c r="H2248" s="788">
        <v>100</v>
      </c>
    </row>
    <row r="2249" spans="1:8" s="668" customFormat="1" ht="15" customHeight="1">
      <c r="A2249" s="464">
        <v>33</v>
      </c>
      <c r="B2249" s="461" t="s">
        <v>7207</v>
      </c>
      <c r="C2249" s="462" t="s">
        <v>7208</v>
      </c>
      <c r="D2249" s="462"/>
      <c r="E2249" s="788">
        <v>200</v>
      </c>
      <c r="F2249" s="788">
        <v>144</v>
      </c>
      <c r="G2249" s="788">
        <v>112</v>
      </c>
      <c r="H2249" s="788">
        <v>100</v>
      </c>
    </row>
    <row r="2250" spans="1:8" s="668" customFormat="1" ht="15" customHeight="1">
      <c r="A2250" s="464">
        <v>34</v>
      </c>
      <c r="B2250" s="461" t="s">
        <v>7207</v>
      </c>
      <c r="C2250" s="462" t="s">
        <v>7209</v>
      </c>
      <c r="D2250" s="462"/>
      <c r="E2250" s="788">
        <v>200</v>
      </c>
      <c r="F2250" s="788">
        <v>136</v>
      </c>
      <c r="G2250" s="788">
        <v>0</v>
      </c>
      <c r="H2250" s="788">
        <v>0</v>
      </c>
    </row>
    <row r="2251" spans="1:8" s="668" customFormat="1" ht="15" customHeight="1">
      <c r="A2251" s="464">
        <v>35</v>
      </c>
      <c r="B2251" s="461" t="s">
        <v>7207</v>
      </c>
      <c r="C2251" s="462" t="s">
        <v>7210</v>
      </c>
      <c r="D2251" s="462"/>
      <c r="E2251" s="788">
        <v>200</v>
      </c>
      <c r="F2251" s="788">
        <v>136</v>
      </c>
      <c r="G2251" s="788">
        <v>0</v>
      </c>
      <c r="H2251" s="788">
        <v>0</v>
      </c>
    </row>
    <row r="2252" spans="1:8" s="668" customFormat="1" ht="15" customHeight="1">
      <c r="A2252" s="464">
        <v>36</v>
      </c>
      <c r="B2252" s="461" t="s">
        <v>7211</v>
      </c>
      <c r="C2252" s="462" t="s">
        <v>7212</v>
      </c>
      <c r="D2252" s="462"/>
      <c r="E2252" s="788">
        <v>200</v>
      </c>
      <c r="F2252" s="788">
        <v>136</v>
      </c>
      <c r="G2252" s="788">
        <v>96</v>
      </c>
      <c r="H2252" s="788">
        <v>80</v>
      </c>
    </row>
    <row r="2253" spans="1:8" s="668" customFormat="1" ht="15" customHeight="1">
      <c r="A2253" s="464">
        <v>37</v>
      </c>
      <c r="B2253" s="461" t="s">
        <v>7213</v>
      </c>
      <c r="C2253" s="462" t="s">
        <v>7214</v>
      </c>
      <c r="D2253" s="462"/>
      <c r="E2253" s="788">
        <v>216</v>
      </c>
      <c r="F2253" s="788">
        <v>160</v>
      </c>
      <c r="G2253" s="788">
        <v>0</v>
      </c>
      <c r="H2253" s="788">
        <v>0</v>
      </c>
    </row>
    <row r="2254" spans="1:8" s="668" customFormat="1" ht="15" customHeight="1">
      <c r="A2254" s="464">
        <v>38</v>
      </c>
      <c r="B2254" s="461" t="s">
        <v>7215</v>
      </c>
      <c r="C2254" s="462"/>
      <c r="D2254" s="462"/>
      <c r="E2254" s="788">
        <v>240</v>
      </c>
      <c r="F2254" s="788">
        <v>0</v>
      </c>
      <c r="G2254" s="788">
        <v>0</v>
      </c>
      <c r="H2254" s="788">
        <v>0</v>
      </c>
    </row>
    <row r="2255" spans="1:8" s="668" customFormat="1" ht="15" customHeight="1">
      <c r="A2255" s="601">
        <v>31</v>
      </c>
      <c r="B2255" s="602" t="s">
        <v>7216</v>
      </c>
      <c r="C2255" s="602"/>
      <c r="D2255" s="613"/>
      <c r="E2255" s="613"/>
      <c r="F2255" s="613"/>
      <c r="G2255" s="613"/>
      <c r="H2255" s="613"/>
    </row>
    <row r="2256" spans="1:8" s="668" customFormat="1" ht="15" customHeight="1">
      <c r="A2256" s="464">
        <v>1</v>
      </c>
      <c r="B2256" s="570" t="s">
        <v>7217</v>
      </c>
      <c r="C2256" s="570" t="s">
        <v>7218</v>
      </c>
      <c r="D2256" s="462"/>
      <c r="E2256" s="788">
        <v>320</v>
      </c>
      <c r="F2256" s="788">
        <v>128</v>
      </c>
      <c r="G2256" s="788">
        <v>0</v>
      </c>
      <c r="H2256" s="788">
        <v>0</v>
      </c>
    </row>
    <row r="2257" spans="1:8" s="668" customFormat="1" ht="15" customHeight="1">
      <c r="A2257" s="464">
        <v>2</v>
      </c>
      <c r="B2257" s="570" t="s">
        <v>7217</v>
      </c>
      <c r="C2257" s="570" t="s">
        <v>7219</v>
      </c>
      <c r="D2257" s="462"/>
      <c r="E2257" s="788">
        <v>164</v>
      </c>
      <c r="F2257" s="788">
        <v>96</v>
      </c>
      <c r="G2257" s="788">
        <v>0</v>
      </c>
      <c r="H2257" s="788">
        <v>0</v>
      </c>
    </row>
    <row r="2258" spans="1:8" s="668" customFormat="1" ht="15" customHeight="1">
      <c r="A2258" s="464">
        <v>3</v>
      </c>
      <c r="B2258" s="570" t="s">
        <v>7217</v>
      </c>
      <c r="C2258" s="570" t="s">
        <v>7220</v>
      </c>
      <c r="D2258" s="462"/>
      <c r="E2258" s="788">
        <v>248</v>
      </c>
      <c r="F2258" s="788">
        <v>144</v>
      </c>
      <c r="G2258" s="788">
        <v>104</v>
      </c>
      <c r="H2258" s="788">
        <v>0</v>
      </c>
    </row>
    <row r="2259" spans="1:8" s="668" customFormat="1" ht="15" customHeight="1">
      <c r="A2259" s="464">
        <v>4</v>
      </c>
      <c r="B2259" s="570" t="s">
        <v>7217</v>
      </c>
      <c r="C2259" s="570" t="s">
        <v>7221</v>
      </c>
      <c r="D2259" s="462"/>
      <c r="E2259" s="788">
        <v>184</v>
      </c>
      <c r="F2259" s="788">
        <v>92</v>
      </c>
      <c r="G2259" s="788">
        <v>80</v>
      </c>
      <c r="H2259" s="788">
        <v>0</v>
      </c>
    </row>
    <row r="2260" spans="1:8" s="668" customFormat="1" ht="15" customHeight="1">
      <c r="A2260" s="464">
        <v>5</v>
      </c>
      <c r="B2260" s="570" t="s">
        <v>7217</v>
      </c>
      <c r="C2260" s="570" t="s">
        <v>7222</v>
      </c>
      <c r="D2260" s="462"/>
      <c r="E2260" s="788">
        <v>256</v>
      </c>
      <c r="F2260" s="788">
        <v>152</v>
      </c>
      <c r="G2260" s="788">
        <v>96</v>
      </c>
      <c r="H2260" s="788">
        <v>0</v>
      </c>
    </row>
    <row r="2261" spans="1:8" s="668" customFormat="1" ht="15" customHeight="1">
      <c r="A2261" s="464">
        <v>6</v>
      </c>
      <c r="B2261" s="570" t="s">
        <v>7217</v>
      </c>
      <c r="C2261" s="570" t="s">
        <v>7223</v>
      </c>
      <c r="D2261" s="462"/>
      <c r="E2261" s="788">
        <v>280</v>
      </c>
      <c r="F2261" s="788">
        <v>168</v>
      </c>
      <c r="G2261" s="788">
        <v>112</v>
      </c>
      <c r="H2261" s="788">
        <v>0</v>
      </c>
    </row>
    <row r="2262" spans="1:8" s="668" customFormat="1" ht="15" customHeight="1">
      <c r="A2262" s="464">
        <v>7</v>
      </c>
      <c r="B2262" s="570" t="s">
        <v>7217</v>
      </c>
      <c r="C2262" s="570" t="s">
        <v>7224</v>
      </c>
      <c r="D2262" s="462"/>
      <c r="E2262" s="788">
        <v>112</v>
      </c>
      <c r="F2262" s="788">
        <v>88</v>
      </c>
      <c r="G2262" s="788">
        <v>72</v>
      </c>
      <c r="H2262" s="788">
        <v>0</v>
      </c>
    </row>
    <row r="2263" spans="1:8" s="668" customFormat="1" ht="15" customHeight="1">
      <c r="A2263" s="464">
        <v>8</v>
      </c>
      <c r="B2263" s="570" t="s">
        <v>7217</v>
      </c>
      <c r="C2263" s="570" t="s">
        <v>7225</v>
      </c>
      <c r="D2263" s="462"/>
      <c r="E2263" s="788">
        <v>168</v>
      </c>
      <c r="F2263" s="788">
        <v>120</v>
      </c>
      <c r="G2263" s="788">
        <v>88</v>
      </c>
      <c r="H2263" s="788">
        <v>0</v>
      </c>
    </row>
    <row r="2264" spans="1:8" s="668" customFormat="1" ht="15" customHeight="1">
      <c r="A2264" s="464">
        <v>9</v>
      </c>
      <c r="B2264" s="570" t="s">
        <v>7217</v>
      </c>
      <c r="C2264" s="570" t="s">
        <v>7226</v>
      </c>
      <c r="D2264" s="462"/>
      <c r="E2264" s="788">
        <v>480</v>
      </c>
      <c r="F2264" s="788">
        <v>188</v>
      </c>
      <c r="G2264" s="788">
        <v>104</v>
      </c>
      <c r="H2264" s="788">
        <v>0</v>
      </c>
    </row>
    <row r="2265" spans="1:8" s="668" customFormat="1" ht="15" customHeight="1">
      <c r="A2265" s="464">
        <v>10</v>
      </c>
      <c r="B2265" s="570" t="s">
        <v>7217</v>
      </c>
      <c r="C2265" s="570" t="s">
        <v>7227</v>
      </c>
      <c r="D2265" s="462"/>
      <c r="E2265" s="788">
        <v>200</v>
      </c>
      <c r="F2265" s="788">
        <v>168</v>
      </c>
      <c r="G2265" s="788">
        <v>0</v>
      </c>
      <c r="H2265" s="788">
        <v>0</v>
      </c>
    </row>
    <row r="2266" spans="1:8" s="668" customFormat="1" ht="15" customHeight="1">
      <c r="A2266" s="464">
        <v>11</v>
      </c>
      <c r="B2266" s="571" t="s">
        <v>7228</v>
      </c>
      <c r="C2266" s="570" t="s">
        <v>7229</v>
      </c>
      <c r="D2266" s="462"/>
      <c r="E2266" s="788">
        <v>112</v>
      </c>
      <c r="F2266" s="788">
        <v>0</v>
      </c>
      <c r="G2266" s="788">
        <v>0</v>
      </c>
      <c r="H2266" s="788">
        <v>0</v>
      </c>
    </row>
    <row r="2267" spans="1:8" s="668" customFormat="1" ht="15" customHeight="1">
      <c r="A2267" s="464">
        <v>12</v>
      </c>
      <c r="B2267" s="570" t="s">
        <v>7230</v>
      </c>
      <c r="C2267" s="570" t="s">
        <v>7231</v>
      </c>
      <c r="D2267" s="462"/>
      <c r="E2267" s="788">
        <v>280</v>
      </c>
      <c r="F2267" s="788">
        <v>0</v>
      </c>
      <c r="G2267" s="788">
        <v>0</v>
      </c>
      <c r="H2267" s="788">
        <v>0</v>
      </c>
    </row>
    <row r="2268" spans="1:8" s="668" customFormat="1" ht="15" customHeight="1">
      <c r="A2268" s="464">
        <v>13</v>
      </c>
      <c r="B2268" s="570" t="s">
        <v>7230</v>
      </c>
      <c r="C2268" s="570" t="s">
        <v>7232</v>
      </c>
      <c r="D2268" s="462"/>
      <c r="E2268" s="788">
        <v>240</v>
      </c>
      <c r="F2268" s="788">
        <v>0</v>
      </c>
      <c r="G2268" s="788">
        <v>0</v>
      </c>
      <c r="H2268" s="788">
        <v>0</v>
      </c>
    </row>
    <row r="2269" spans="1:8" s="668" customFormat="1" ht="15" customHeight="1">
      <c r="A2269" s="464">
        <v>14</v>
      </c>
      <c r="B2269" s="570" t="s">
        <v>7230</v>
      </c>
      <c r="C2269" s="570" t="s">
        <v>7233</v>
      </c>
      <c r="D2269" s="462"/>
      <c r="E2269" s="788">
        <v>152</v>
      </c>
      <c r="F2269" s="788">
        <v>104</v>
      </c>
      <c r="G2269" s="788">
        <v>80</v>
      </c>
      <c r="H2269" s="788">
        <v>0</v>
      </c>
    </row>
    <row r="2270" spans="1:8" s="668" customFormat="1" ht="15" customHeight="1">
      <c r="A2270" s="464">
        <v>15</v>
      </c>
      <c r="B2270" s="570" t="s">
        <v>7230</v>
      </c>
      <c r="C2270" s="570" t="s">
        <v>7234</v>
      </c>
      <c r="D2270" s="462"/>
      <c r="E2270" s="788">
        <v>216</v>
      </c>
      <c r="F2270" s="788">
        <v>88</v>
      </c>
      <c r="G2270" s="788">
        <v>64</v>
      </c>
      <c r="H2270" s="788">
        <v>0</v>
      </c>
    </row>
    <row r="2271" spans="1:8" s="668" customFormat="1" ht="15" customHeight="1">
      <c r="A2271" s="464">
        <v>16</v>
      </c>
      <c r="B2271" s="570" t="s">
        <v>7235</v>
      </c>
      <c r="C2271" s="570" t="s">
        <v>7236</v>
      </c>
      <c r="D2271" s="462"/>
      <c r="E2271" s="788">
        <v>880</v>
      </c>
      <c r="F2271" s="788">
        <v>188</v>
      </c>
      <c r="G2271" s="788">
        <v>112</v>
      </c>
      <c r="H2271" s="788">
        <v>0</v>
      </c>
    </row>
    <row r="2272" spans="1:8" s="668" customFormat="1" ht="15" customHeight="1">
      <c r="A2272" s="464">
        <v>17</v>
      </c>
      <c r="B2272" s="570" t="s">
        <v>7235</v>
      </c>
      <c r="C2272" s="570" t="s">
        <v>7237</v>
      </c>
      <c r="D2272" s="462"/>
      <c r="E2272" s="788">
        <v>204</v>
      </c>
      <c r="F2272" s="788">
        <v>152</v>
      </c>
      <c r="G2272" s="788">
        <v>0</v>
      </c>
      <c r="H2272" s="788">
        <v>0</v>
      </c>
    </row>
    <row r="2273" spans="1:8" s="668" customFormat="1" ht="15" customHeight="1">
      <c r="A2273" s="464">
        <v>18</v>
      </c>
      <c r="B2273" s="570" t="s">
        <v>7235</v>
      </c>
      <c r="C2273" s="570" t="s">
        <v>7238</v>
      </c>
      <c r="D2273" s="462"/>
      <c r="E2273" s="788">
        <v>96</v>
      </c>
      <c r="F2273" s="788">
        <v>0</v>
      </c>
      <c r="G2273" s="788">
        <v>0</v>
      </c>
      <c r="H2273" s="788">
        <v>0</v>
      </c>
    </row>
    <row r="2274" spans="1:8" s="668" customFormat="1" ht="15" customHeight="1">
      <c r="A2274" s="464">
        <v>19</v>
      </c>
      <c r="B2274" s="570" t="s">
        <v>6656</v>
      </c>
      <c r="C2274" s="570" t="s">
        <v>7239</v>
      </c>
      <c r="D2274" s="462"/>
      <c r="E2274" s="788">
        <v>112</v>
      </c>
      <c r="F2274" s="788">
        <v>0</v>
      </c>
      <c r="G2274" s="788">
        <v>0</v>
      </c>
      <c r="H2274" s="788">
        <v>0</v>
      </c>
    </row>
    <row r="2275" spans="1:8" s="668" customFormat="1" ht="15" customHeight="1">
      <c r="A2275" s="464">
        <v>20</v>
      </c>
      <c r="B2275" s="570" t="s">
        <v>6656</v>
      </c>
      <c r="C2275" s="570" t="s">
        <v>7240</v>
      </c>
      <c r="D2275" s="462"/>
      <c r="E2275" s="788">
        <v>96</v>
      </c>
      <c r="F2275" s="788">
        <v>0</v>
      </c>
      <c r="G2275" s="788">
        <v>0</v>
      </c>
      <c r="H2275" s="788">
        <v>0</v>
      </c>
    </row>
    <row r="2276" spans="1:8" s="668" customFormat="1" ht="15" customHeight="1">
      <c r="A2276" s="464">
        <v>21</v>
      </c>
      <c r="B2276" s="570" t="s">
        <v>7241</v>
      </c>
      <c r="C2276" s="570" t="s">
        <v>7242</v>
      </c>
      <c r="D2276" s="462"/>
      <c r="E2276" s="788">
        <v>96</v>
      </c>
      <c r="F2276" s="788">
        <v>80</v>
      </c>
      <c r="G2276" s="788">
        <v>0</v>
      </c>
      <c r="H2276" s="788">
        <v>0</v>
      </c>
    </row>
    <row r="2277" spans="1:8" s="668" customFormat="1" ht="15" customHeight="1">
      <c r="A2277" s="464">
        <v>22</v>
      </c>
      <c r="B2277" s="571" t="s">
        <v>6656</v>
      </c>
      <c r="C2277" s="570" t="s">
        <v>7243</v>
      </c>
      <c r="D2277" s="462"/>
      <c r="E2277" s="788">
        <v>112</v>
      </c>
      <c r="F2277" s="788">
        <v>88</v>
      </c>
      <c r="G2277" s="788">
        <v>0</v>
      </c>
      <c r="H2277" s="788">
        <v>0</v>
      </c>
    </row>
    <row r="2278" spans="1:8" s="668" customFormat="1" ht="15" customHeight="1">
      <c r="A2278" s="464">
        <v>23</v>
      </c>
      <c r="B2278" s="570" t="s">
        <v>7241</v>
      </c>
      <c r="C2278" s="570" t="s">
        <v>7244</v>
      </c>
      <c r="D2278" s="462"/>
      <c r="E2278" s="788">
        <v>112</v>
      </c>
      <c r="F2278" s="788">
        <v>72</v>
      </c>
      <c r="G2278" s="788">
        <v>56</v>
      </c>
      <c r="H2278" s="788">
        <v>0</v>
      </c>
    </row>
    <row r="2279" spans="1:8" s="324" customFormat="1" ht="17.25">
      <c r="A2279" s="322">
        <v>32</v>
      </c>
      <c r="B2279" s="323" t="s">
        <v>3220</v>
      </c>
      <c r="C2279" s="330"/>
      <c r="D2279" s="330"/>
      <c r="E2279" s="384">
        <v>0</v>
      </c>
      <c r="F2279" s="384">
        <v>0</v>
      </c>
      <c r="G2279" s="384">
        <v>0</v>
      </c>
      <c r="H2279" s="384">
        <v>0</v>
      </c>
    </row>
    <row r="2280" spans="1:8" s="324" customFormat="1" ht="63">
      <c r="A2280" s="1224">
        <v>1</v>
      </c>
      <c r="B2280" s="1225" t="s">
        <v>1430</v>
      </c>
      <c r="C2280" s="332" t="s">
        <v>3221</v>
      </c>
      <c r="D2280" s="332" t="s">
        <v>3222</v>
      </c>
      <c r="E2280" s="384">
        <v>677.6</v>
      </c>
      <c r="F2280" s="384">
        <v>386.4</v>
      </c>
      <c r="G2280" s="384">
        <v>264.39999999999998</v>
      </c>
      <c r="H2280" s="384">
        <v>142.4</v>
      </c>
    </row>
    <row r="2281" spans="1:8" s="324" customFormat="1" ht="63">
      <c r="A2281" s="1224"/>
      <c r="B2281" s="1225"/>
      <c r="C2281" s="332" t="s">
        <v>3222</v>
      </c>
      <c r="D2281" s="332" t="s">
        <v>3223</v>
      </c>
      <c r="E2281" s="384">
        <v>629.20000000000005</v>
      </c>
      <c r="F2281" s="384">
        <v>358.8</v>
      </c>
      <c r="G2281" s="384">
        <v>245.2</v>
      </c>
      <c r="H2281" s="384">
        <v>132</v>
      </c>
    </row>
    <row r="2282" spans="1:8" s="324" customFormat="1" ht="31.5">
      <c r="A2282" s="1224">
        <v>2</v>
      </c>
      <c r="B2282" s="1225" t="s">
        <v>566</v>
      </c>
      <c r="C2282" s="332" t="s">
        <v>3224</v>
      </c>
      <c r="D2282" s="332" t="s">
        <v>3225</v>
      </c>
      <c r="E2282" s="384">
        <v>774.4</v>
      </c>
      <c r="F2282" s="384">
        <v>441.6</v>
      </c>
      <c r="G2282" s="384">
        <v>302</v>
      </c>
      <c r="H2282" s="384">
        <v>162.80000000000001</v>
      </c>
    </row>
    <row r="2283" spans="1:8" s="324" customFormat="1" ht="31.5">
      <c r="A2283" s="1224"/>
      <c r="B2283" s="1225"/>
      <c r="C2283" s="332" t="s">
        <v>3226</v>
      </c>
      <c r="D2283" s="332" t="s">
        <v>3227</v>
      </c>
      <c r="E2283" s="384">
        <v>460</v>
      </c>
      <c r="F2283" s="384">
        <v>262.39999999999998</v>
      </c>
      <c r="G2283" s="384">
        <v>179.6</v>
      </c>
      <c r="H2283" s="384">
        <v>96.8</v>
      </c>
    </row>
    <row r="2284" spans="1:8" s="324" customFormat="1" ht="31.5">
      <c r="A2284" s="1224"/>
      <c r="B2284" s="1225"/>
      <c r="C2284" s="332" t="s">
        <v>3228</v>
      </c>
      <c r="D2284" s="332" t="s">
        <v>3229</v>
      </c>
      <c r="E2284" s="384">
        <v>352</v>
      </c>
      <c r="F2284" s="384">
        <v>200.8</v>
      </c>
      <c r="G2284" s="384">
        <v>137.19999999999999</v>
      </c>
      <c r="H2284" s="384">
        <v>74</v>
      </c>
    </row>
    <row r="2285" spans="1:8" s="324" customFormat="1" ht="31.5">
      <c r="A2285" s="1224"/>
      <c r="B2285" s="1225"/>
      <c r="C2285" s="332" t="s">
        <v>3230</v>
      </c>
      <c r="D2285" s="332" t="s">
        <v>3231</v>
      </c>
      <c r="E2285" s="384">
        <v>140.80000000000001</v>
      </c>
      <c r="F2285" s="384">
        <v>80.400000000000006</v>
      </c>
      <c r="G2285" s="384">
        <v>54.8</v>
      </c>
      <c r="H2285" s="384">
        <v>29.6</v>
      </c>
    </row>
    <row r="2286" spans="1:8" s="324" customFormat="1" ht="31.5">
      <c r="A2286" s="1224"/>
      <c r="B2286" s="1225"/>
      <c r="C2286" s="332" t="s">
        <v>3232</v>
      </c>
      <c r="D2286" s="332" t="s">
        <v>3233</v>
      </c>
      <c r="E2286" s="384">
        <v>88</v>
      </c>
      <c r="F2286" s="384">
        <v>50</v>
      </c>
      <c r="G2286" s="384">
        <v>34.4</v>
      </c>
      <c r="H2286" s="384">
        <v>18.399999999999999</v>
      </c>
    </row>
    <row r="2287" spans="1:8" s="324" customFormat="1" ht="31.5">
      <c r="A2287" s="1224"/>
      <c r="B2287" s="1225"/>
      <c r="C2287" s="332" t="s">
        <v>3234</v>
      </c>
      <c r="D2287" s="332" t="s">
        <v>3235</v>
      </c>
      <c r="E2287" s="384">
        <v>88</v>
      </c>
      <c r="F2287" s="384">
        <v>50</v>
      </c>
      <c r="G2287" s="384">
        <v>34.4</v>
      </c>
      <c r="H2287" s="384">
        <v>18.399999999999999</v>
      </c>
    </row>
    <row r="2288" spans="1:8" s="324" customFormat="1" ht="31.5">
      <c r="A2288" s="1224"/>
      <c r="B2288" s="1225"/>
      <c r="C2288" s="332" t="s">
        <v>3236</v>
      </c>
      <c r="D2288" s="332" t="s">
        <v>3237</v>
      </c>
      <c r="E2288" s="384">
        <v>184.8</v>
      </c>
      <c r="F2288" s="384">
        <v>105.2</v>
      </c>
      <c r="G2288" s="384">
        <v>72</v>
      </c>
      <c r="H2288" s="384">
        <v>38.799999999999997</v>
      </c>
    </row>
    <row r="2289" spans="1:8" s="324" customFormat="1" ht="31.5">
      <c r="A2289" s="1224"/>
      <c r="B2289" s="1225"/>
      <c r="C2289" s="332" t="s">
        <v>3238</v>
      </c>
      <c r="D2289" s="332" t="s">
        <v>3239</v>
      </c>
      <c r="E2289" s="384">
        <v>338.8</v>
      </c>
      <c r="F2289" s="384">
        <v>193.2</v>
      </c>
      <c r="G2289" s="384">
        <v>132</v>
      </c>
      <c r="H2289" s="384">
        <v>71.2</v>
      </c>
    </row>
    <row r="2290" spans="1:8" s="324" customFormat="1" ht="31.5">
      <c r="A2290" s="1224"/>
      <c r="B2290" s="1225"/>
      <c r="C2290" s="332" t="s">
        <v>3240</v>
      </c>
      <c r="D2290" s="332" t="s">
        <v>3241</v>
      </c>
      <c r="E2290" s="384">
        <v>266.39999999999998</v>
      </c>
      <c r="F2290" s="384">
        <v>152</v>
      </c>
      <c r="G2290" s="384">
        <v>104</v>
      </c>
      <c r="H2290" s="384">
        <v>56</v>
      </c>
    </row>
    <row r="2291" spans="1:8" s="324" customFormat="1" ht="31.5">
      <c r="A2291" s="1224"/>
      <c r="B2291" s="1225"/>
      <c r="C2291" s="332" t="s">
        <v>3242</v>
      </c>
      <c r="D2291" s="332" t="s">
        <v>3243</v>
      </c>
      <c r="E2291" s="384">
        <v>193.6</v>
      </c>
      <c r="F2291" s="384">
        <v>110.4</v>
      </c>
      <c r="G2291" s="384">
        <v>75.599999999999994</v>
      </c>
      <c r="H2291" s="384">
        <v>40.799999999999997</v>
      </c>
    </row>
    <row r="2292" spans="1:8" s="324" customFormat="1" ht="31.5">
      <c r="A2292" s="1224"/>
      <c r="B2292" s="1225"/>
      <c r="C2292" s="332" t="s">
        <v>3244</v>
      </c>
      <c r="D2292" s="332" t="s">
        <v>3245</v>
      </c>
      <c r="E2292" s="384">
        <v>220</v>
      </c>
      <c r="F2292" s="384">
        <v>125.6</v>
      </c>
      <c r="G2292" s="384">
        <v>86</v>
      </c>
      <c r="H2292" s="384">
        <v>46.4</v>
      </c>
    </row>
    <row r="2293" spans="1:8" s="324" customFormat="1" ht="31.5">
      <c r="A2293" s="1224"/>
      <c r="B2293" s="1225"/>
      <c r="C2293" s="332" t="s">
        <v>3246</v>
      </c>
      <c r="D2293" s="332" t="s">
        <v>3247</v>
      </c>
      <c r="E2293" s="384">
        <v>140.80000000000001</v>
      </c>
      <c r="F2293" s="384">
        <v>80.400000000000006</v>
      </c>
      <c r="G2293" s="384">
        <v>54.8</v>
      </c>
      <c r="H2293" s="384">
        <v>29.6</v>
      </c>
    </row>
    <row r="2294" spans="1:8" s="324" customFormat="1" ht="47.25">
      <c r="A2294" s="1224"/>
      <c r="B2294" s="1225"/>
      <c r="C2294" s="332" t="s">
        <v>3248</v>
      </c>
      <c r="D2294" s="332" t="s">
        <v>3249</v>
      </c>
      <c r="E2294" s="384">
        <v>242</v>
      </c>
      <c r="F2294" s="384">
        <v>138</v>
      </c>
      <c r="G2294" s="384">
        <v>94.4</v>
      </c>
      <c r="H2294" s="384">
        <v>50.8</v>
      </c>
    </row>
    <row r="2295" spans="1:8" s="324" customFormat="1" ht="31.5">
      <c r="A2295" s="1224"/>
      <c r="B2295" s="1225"/>
      <c r="C2295" s="332" t="s">
        <v>3250</v>
      </c>
      <c r="D2295" s="332" t="s">
        <v>3251</v>
      </c>
      <c r="E2295" s="384">
        <v>140.80000000000001</v>
      </c>
      <c r="F2295" s="384">
        <v>80.400000000000006</v>
      </c>
      <c r="G2295" s="384">
        <v>54.8</v>
      </c>
      <c r="H2295" s="384">
        <v>29.6</v>
      </c>
    </row>
    <row r="2296" spans="1:8" s="324" customFormat="1" ht="31.5">
      <c r="A2296" s="1224"/>
      <c r="B2296" s="1225"/>
      <c r="C2296" s="332" t="s">
        <v>3252</v>
      </c>
      <c r="D2296" s="332" t="s">
        <v>3253</v>
      </c>
      <c r="E2296" s="384">
        <v>220</v>
      </c>
      <c r="F2296" s="384">
        <v>125.6</v>
      </c>
      <c r="G2296" s="384">
        <v>86</v>
      </c>
      <c r="H2296" s="384">
        <v>46.4</v>
      </c>
    </row>
    <row r="2297" spans="1:8" s="324" customFormat="1" ht="17.25">
      <c r="A2297" s="1224"/>
      <c r="B2297" s="1225"/>
      <c r="C2297" s="1201" t="s">
        <v>3254</v>
      </c>
      <c r="D2297" s="1201"/>
      <c r="E2297" s="384">
        <v>176</v>
      </c>
      <c r="F2297" s="384">
        <v>100.4</v>
      </c>
      <c r="G2297" s="384">
        <v>68.8</v>
      </c>
      <c r="H2297" s="384">
        <v>36.799999999999997</v>
      </c>
    </row>
    <row r="2298" spans="1:8" s="324" customFormat="1" ht="47.25">
      <c r="A2298" s="1224">
        <v>3</v>
      </c>
      <c r="B2298" s="1225" t="s">
        <v>3255</v>
      </c>
      <c r="C2298" s="332" t="s">
        <v>3256</v>
      </c>
      <c r="D2298" s="332" t="s">
        <v>3257</v>
      </c>
      <c r="E2298" s="384">
        <v>418</v>
      </c>
      <c r="F2298" s="384">
        <v>238.4</v>
      </c>
      <c r="G2298" s="384">
        <v>163.19999999999999</v>
      </c>
      <c r="H2298" s="384">
        <v>87.6</v>
      </c>
    </row>
    <row r="2299" spans="1:8" s="324" customFormat="1" ht="47.25">
      <c r="A2299" s="1224"/>
      <c r="B2299" s="1225"/>
      <c r="C2299" s="332" t="s">
        <v>3258</v>
      </c>
      <c r="D2299" s="332" t="s">
        <v>3259</v>
      </c>
      <c r="E2299" s="384">
        <v>418</v>
      </c>
      <c r="F2299" s="384">
        <v>238.4</v>
      </c>
      <c r="G2299" s="384">
        <v>163.19999999999999</v>
      </c>
      <c r="H2299" s="384">
        <v>87.6</v>
      </c>
    </row>
    <row r="2300" spans="1:8" s="324" customFormat="1" ht="31.5">
      <c r="A2300" s="1224"/>
      <c r="B2300" s="1225"/>
      <c r="C2300" s="332" t="s">
        <v>3260</v>
      </c>
      <c r="D2300" s="332" t="s">
        <v>3261</v>
      </c>
      <c r="E2300" s="384">
        <v>176</v>
      </c>
      <c r="F2300" s="384">
        <v>100.4</v>
      </c>
      <c r="G2300" s="384">
        <v>68.8</v>
      </c>
      <c r="H2300" s="384">
        <v>36.799999999999997</v>
      </c>
    </row>
    <row r="2301" spans="1:8" s="324" customFormat="1" ht="47.25">
      <c r="A2301" s="1224"/>
      <c r="B2301" s="1225"/>
      <c r="C2301" s="332" t="s">
        <v>3262</v>
      </c>
      <c r="D2301" s="332" t="s">
        <v>3263</v>
      </c>
      <c r="E2301" s="384">
        <v>418</v>
      </c>
      <c r="F2301" s="384">
        <v>238.4</v>
      </c>
      <c r="G2301" s="384">
        <v>163.19999999999999</v>
      </c>
      <c r="H2301" s="384">
        <v>87.6</v>
      </c>
    </row>
    <row r="2302" spans="1:8" s="324" customFormat="1" ht="31.5">
      <c r="A2302" s="1224">
        <v>4</v>
      </c>
      <c r="B2302" s="1225" t="s">
        <v>209</v>
      </c>
      <c r="C2302" s="332" t="s">
        <v>3264</v>
      </c>
      <c r="D2302" s="332" t="s">
        <v>3265</v>
      </c>
      <c r="E2302" s="384">
        <v>264</v>
      </c>
      <c r="F2302" s="384">
        <v>150.4</v>
      </c>
      <c r="G2302" s="384">
        <v>102.8</v>
      </c>
      <c r="H2302" s="384">
        <v>55.6</v>
      </c>
    </row>
    <row r="2303" spans="1:8" s="324" customFormat="1" ht="31.5">
      <c r="A2303" s="1224"/>
      <c r="B2303" s="1225"/>
      <c r="C2303" s="332" t="s">
        <v>3266</v>
      </c>
      <c r="D2303" s="332" t="s">
        <v>3267</v>
      </c>
      <c r="E2303" s="384">
        <v>140.80000000000001</v>
      </c>
      <c r="F2303" s="384">
        <v>80.400000000000006</v>
      </c>
      <c r="G2303" s="384">
        <v>54.8</v>
      </c>
      <c r="H2303" s="384">
        <v>29.6</v>
      </c>
    </row>
    <row r="2304" spans="1:8" s="324" customFormat="1" ht="31.5">
      <c r="A2304" s="1224"/>
      <c r="B2304" s="1225"/>
      <c r="C2304" s="332" t="s">
        <v>3268</v>
      </c>
      <c r="D2304" s="332" t="s">
        <v>3269</v>
      </c>
      <c r="E2304" s="384">
        <v>110</v>
      </c>
      <c r="F2304" s="384">
        <v>62.8</v>
      </c>
      <c r="G2304" s="384">
        <v>42.8</v>
      </c>
      <c r="H2304" s="384">
        <v>23.2</v>
      </c>
    </row>
    <row r="2305" spans="1:8" s="324" customFormat="1" ht="31.5">
      <c r="A2305" s="1224"/>
      <c r="B2305" s="1225"/>
      <c r="C2305" s="332" t="s">
        <v>3270</v>
      </c>
      <c r="D2305" s="332" t="s">
        <v>3271</v>
      </c>
      <c r="E2305" s="384">
        <v>220</v>
      </c>
      <c r="F2305" s="384">
        <v>125.6</v>
      </c>
      <c r="G2305" s="384">
        <v>86</v>
      </c>
      <c r="H2305" s="384">
        <v>46.4</v>
      </c>
    </row>
    <row r="2306" spans="1:8" s="324" customFormat="1" ht="31.5">
      <c r="A2306" s="1224"/>
      <c r="B2306" s="1225"/>
      <c r="C2306" s="332" t="s">
        <v>3272</v>
      </c>
      <c r="D2306" s="332" t="s">
        <v>3273</v>
      </c>
      <c r="E2306" s="384">
        <v>110</v>
      </c>
      <c r="F2306" s="384">
        <v>62.8</v>
      </c>
      <c r="G2306" s="384">
        <v>42.8</v>
      </c>
      <c r="H2306" s="384">
        <v>23.2</v>
      </c>
    </row>
    <row r="2307" spans="1:8" s="324" customFormat="1" ht="31.5">
      <c r="A2307" s="1224"/>
      <c r="B2307" s="1225"/>
      <c r="C2307" s="332" t="s">
        <v>3274</v>
      </c>
      <c r="D2307" s="332" t="s">
        <v>3275</v>
      </c>
      <c r="E2307" s="384">
        <v>140.80000000000001</v>
      </c>
      <c r="F2307" s="384">
        <v>80.400000000000006</v>
      </c>
      <c r="G2307" s="384">
        <v>54.8</v>
      </c>
      <c r="H2307" s="384">
        <v>29.6</v>
      </c>
    </row>
    <row r="2308" spans="1:8" s="324" customFormat="1" ht="31.5">
      <c r="A2308" s="1224"/>
      <c r="B2308" s="1225"/>
      <c r="C2308" s="332" t="s">
        <v>3276</v>
      </c>
      <c r="D2308" s="332" t="s">
        <v>3277</v>
      </c>
      <c r="E2308" s="384">
        <v>110</v>
      </c>
      <c r="F2308" s="384">
        <v>62.8</v>
      </c>
      <c r="G2308" s="384">
        <v>42.8</v>
      </c>
      <c r="H2308" s="384">
        <v>23.2</v>
      </c>
    </row>
    <row r="2309" spans="1:8" s="324" customFormat="1" ht="31.5">
      <c r="A2309" s="1224">
        <v>5</v>
      </c>
      <c r="B2309" s="1201" t="s">
        <v>3278</v>
      </c>
      <c r="C2309" s="332" t="s">
        <v>3279</v>
      </c>
      <c r="D2309" s="332" t="s">
        <v>3280</v>
      </c>
      <c r="E2309" s="384">
        <v>110</v>
      </c>
      <c r="F2309" s="384">
        <v>62.8</v>
      </c>
      <c r="G2309" s="384">
        <v>42.8</v>
      </c>
      <c r="H2309" s="384">
        <v>23.2</v>
      </c>
    </row>
    <row r="2310" spans="1:8" s="324" customFormat="1" ht="31.5">
      <c r="A2310" s="1224"/>
      <c r="B2310" s="1201"/>
      <c r="C2310" s="332" t="s">
        <v>3281</v>
      </c>
      <c r="D2310" s="332" t="s">
        <v>3282</v>
      </c>
      <c r="E2310" s="384">
        <v>300.39999999999998</v>
      </c>
      <c r="F2310" s="384">
        <v>171.2</v>
      </c>
      <c r="G2310" s="384">
        <v>117.2</v>
      </c>
      <c r="H2310" s="384">
        <v>63.2</v>
      </c>
    </row>
    <row r="2311" spans="1:8" s="324" customFormat="1" ht="31.5">
      <c r="A2311" s="1224"/>
      <c r="B2311" s="1201"/>
      <c r="C2311" s="332" t="s">
        <v>3283</v>
      </c>
      <c r="D2311" s="332" t="s">
        <v>3284</v>
      </c>
      <c r="E2311" s="384">
        <v>300.39999999999998</v>
      </c>
      <c r="F2311" s="384">
        <v>171.2</v>
      </c>
      <c r="G2311" s="384">
        <v>117.2</v>
      </c>
      <c r="H2311" s="384">
        <v>63.2</v>
      </c>
    </row>
    <row r="2312" spans="1:8" s="324" customFormat="1" ht="31.5">
      <c r="A2312" s="1224"/>
      <c r="B2312" s="1201"/>
      <c r="C2312" s="332" t="s">
        <v>3285</v>
      </c>
      <c r="D2312" s="332" t="s">
        <v>3286</v>
      </c>
      <c r="E2312" s="384">
        <v>242</v>
      </c>
      <c r="F2312" s="384">
        <v>138</v>
      </c>
      <c r="G2312" s="384">
        <v>94.4</v>
      </c>
      <c r="H2312" s="384">
        <v>50.8</v>
      </c>
    </row>
    <row r="2313" spans="1:8" s="324" customFormat="1" ht="31.5">
      <c r="A2313" s="1224"/>
      <c r="B2313" s="1201"/>
      <c r="C2313" s="332" t="s">
        <v>3287</v>
      </c>
      <c r="D2313" s="332" t="s">
        <v>3288</v>
      </c>
      <c r="E2313" s="384">
        <v>242</v>
      </c>
      <c r="F2313" s="384">
        <v>138</v>
      </c>
      <c r="G2313" s="384">
        <v>94.4</v>
      </c>
      <c r="H2313" s="384">
        <v>50.8</v>
      </c>
    </row>
    <row r="2314" spans="1:8" s="324" customFormat="1" ht="31.5">
      <c r="A2314" s="1224"/>
      <c r="B2314" s="1201"/>
      <c r="C2314" s="332" t="s">
        <v>3289</v>
      </c>
      <c r="D2314" s="332" t="s">
        <v>3290</v>
      </c>
      <c r="E2314" s="384">
        <v>242</v>
      </c>
      <c r="F2314" s="384">
        <v>138</v>
      </c>
      <c r="G2314" s="384">
        <v>94.4</v>
      </c>
      <c r="H2314" s="384">
        <v>50.8</v>
      </c>
    </row>
    <row r="2315" spans="1:8" s="324" customFormat="1" ht="31.5">
      <c r="A2315" s="1224"/>
      <c r="B2315" s="1201"/>
      <c r="C2315" s="332" t="s">
        <v>3291</v>
      </c>
      <c r="D2315" s="332" t="s">
        <v>3292</v>
      </c>
      <c r="E2315" s="384">
        <v>286</v>
      </c>
      <c r="F2315" s="384">
        <v>163.19999999999999</v>
      </c>
      <c r="G2315" s="384">
        <v>111.6</v>
      </c>
      <c r="H2315" s="384">
        <v>60</v>
      </c>
    </row>
    <row r="2316" spans="1:8" s="324" customFormat="1" ht="31.5">
      <c r="A2316" s="1224"/>
      <c r="B2316" s="1201"/>
      <c r="C2316" s="332" t="s">
        <v>3293</v>
      </c>
      <c r="D2316" s="332" t="s">
        <v>3294</v>
      </c>
      <c r="E2316" s="384">
        <v>220</v>
      </c>
      <c r="F2316" s="384">
        <v>125.6</v>
      </c>
      <c r="G2316" s="384">
        <v>86</v>
      </c>
      <c r="H2316" s="384">
        <v>46.4</v>
      </c>
    </row>
    <row r="2317" spans="1:8" s="324" customFormat="1" ht="31.5">
      <c r="A2317" s="1224"/>
      <c r="B2317" s="1201"/>
      <c r="C2317" s="332" t="s">
        <v>3295</v>
      </c>
      <c r="D2317" s="332" t="s">
        <v>3296</v>
      </c>
      <c r="E2317" s="384">
        <v>220</v>
      </c>
      <c r="F2317" s="384">
        <v>125.6</v>
      </c>
      <c r="G2317" s="384">
        <v>86</v>
      </c>
      <c r="H2317" s="384">
        <v>46.4</v>
      </c>
    </row>
    <row r="2318" spans="1:8" s="324" customFormat="1" ht="31.5">
      <c r="A2318" s="1224"/>
      <c r="B2318" s="1201"/>
      <c r="C2318" s="332" t="s">
        <v>3297</v>
      </c>
      <c r="D2318" s="332" t="s">
        <v>3298</v>
      </c>
      <c r="E2318" s="384">
        <v>242</v>
      </c>
      <c r="F2318" s="384">
        <v>138</v>
      </c>
      <c r="G2318" s="384">
        <v>94.4</v>
      </c>
      <c r="H2318" s="384">
        <v>50.8</v>
      </c>
    </row>
    <row r="2319" spans="1:8" s="324" customFormat="1" ht="31.5">
      <c r="A2319" s="1224"/>
      <c r="B2319" s="1201"/>
      <c r="C2319" s="332" t="s">
        <v>3299</v>
      </c>
      <c r="D2319" s="332" t="s">
        <v>3282</v>
      </c>
      <c r="E2319" s="384">
        <v>321.2</v>
      </c>
      <c r="F2319" s="384">
        <v>183.2</v>
      </c>
      <c r="G2319" s="384">
        <v>125.2</v>
      </c>
      <c r="H2319" s="384">
        <v>67.599999999999994</v>
      </c>
    </row>
    <row r="2320" spans="1:8" s="324" customFormat="1" ht="31.5">
      <c r="A2320" s="1224"/>
      <c r="B2320" s="1201"/>
      <c r="C2320" s="332" t="s">
        <v>3300</v>
      </c>
      <c r="D2320" s="332" t="s">
        <v>3301</v>
      </c>
      <c r="E2320" s="384">
        <v>308</v>
      </c>
      <c r="F2320" s="384">
        <v>175.6</v>
      </c>
      <c r="G2320" s="384">
        <v>120</v>
      </c>
      <c r="H2320" s="384">
        <v>64.8</v>
      </c>
    </row>
    <row r="2321" spans="1:8" s="324" customFormat="1" ht="31.5">
      <c r="A2321" s="1224"/>
      <c r="B2321" s="1201"/>
      <c r="C2321" s="332" t="s">
        <v>3302</v>
      </c>
      <c r="D2321" s="332" t="s">
        <v>3303</v>
      </c>
      <c r="E2321" s="384">
        <v>220</v>
      </c>
      <c r="F2321" s="384">
        <v>125.6</v>
      </c>
      <c r="G2321" s="384">
        <v>86</v>
      </c>
      <c r="H2321" s="384">
        <v>46.4</v>
      </c>
    </row>
    <row r="2322" spans="1:8" s="324" customFormat="1" ht="31.5">
      <c r="A2322" s="1224"/>
      <c r="B2322" s="1201"/>
      <c r="C2322" s="332" t="s">
        <v>3304</v>
      </c>
      <c r="D2322" s="332" t="s">
        <v>3305</v>
      </c>
      <c r="E2322" s="384">
        <v>264</v>
      </c>
      <c r="F2322" s="384">
        <v>150.4</v>
      </c>
      <c r="G2322" s="384">
        <v>102.8</v>
      </c>
      <c r="H2322" s="384">
        <v>55.6</v>
      </c>
    </row>
    <row r="2323" spans="1:8" s="324" customFormat="1" ht="31.5">
      <c r="A2323" s="1224"/>
      <c r="B2323" s="1201"/>
      <c r="C2323" s="332" t="s">
        <v>3306</v>
      </c>
      <c r="D2323" s="332" t="s">
        <v>3307</v>
      </c>
      <c r="E2323" s="384">
        <v>308</v>
      </c>
      <c r="F2323" s="384">
        <v>175.6</v>
      </c>
      <c r="G2323" s="384">
        <v>120</v>
      </c>
      <c r="H2323" s="384">
        <v>64.8</v>
      </c>
    </row>
    <row r="2324" spans="1:8" s="324" customFormat="1" ht="31.5">
      <c r="A2324" s="1224"/>
      <c r="B2324" s="1201"/>
      <c r="C2324" s="332" t="s">
        <v>3308</v>
      </c>
      <c r="D2324" s="332" t="s">
        <v>3309</v>
      </c>
      <c r="E2324" s="384">
        <v>308</v>
      </c>
      <c r="F2324" s="384">
        <v>175.6</v>
      </c>
      <c r="G2324" s="384">
        <v>120</v>
      </c>
      <c r="H2324" s="384">
        <v>64.8</v>
      </c>
    </row>
    <row r="2325" spans="1:8" s="324" customFormat="1" ht="31.5">
      <c r="A2325" s="1224"/>
      <c r="B2325" s="1201"/>
      <c r="C2325" s="332" t="s">
        <v>3310</v>
      </c>
      <c r="D2325" s="332" t="s">
        <v>3311</v>
      </c>
      <c r="E2325" s="384">
        <v>308</v>
      </c>
      <c r="F2325" s="384">
        <v>175.6</v>
      </c>
      <c r="G2325" s="384">
        <v>120</v>
      </c>
      <c r="H2325" s="384">
        <v>64.8</v>
      </c>
    </row>
    <row r="2326" spans="1:8" s="324" customFormat="1" ht="31.5">
      <c r="A2326" s="1224">
        <v>6</v>
      </c>
      <c r="B2326" s="1225" t="s">
        <v>3312</v>
      </c>
      <c r="C2326" s="332" t="s">
        <v>3313</v>
      </c>
      <c r="D2326" s="332" t="s">
        <v>3314</v>
      </c>
      <c r="E2326" s="384">
        <v>264</v>
      </c>
      <c r="F2326" s="384">
        <v>150.4</v>
      </c>
      <c r="G2326" s="384">
        <v>102.8</v>
      </c>
      <c r="H2326" s="384">
        <v>55.6</v>
      </c>
    </row>
    <row r="2327" spans="1:8" s="324" customFormat="1" ht="31.5">
      <c r="A2327" s="1224"/>
      <c r="B2327" s="1225"/>
      <c r="C2327" s="332" t="s">
        <v>3315</v>
      </c>
      <c r="D2327" s="332" t="s">
        <v>3316</v>
      </c>
      <c r="E2327" s="384">
        <v>220</v>
      </c>
      <c r="F2327" s="384">
        <v>125.6</v>
      </c>
      <c r="G2327" s="384">
        <v>86</v>
      </c>
      <c r="H2327" s="384">
        <v>46.4</v>
      </c>
    </row>
    <row r="2328" spans="1:8" s="324" customFormat="1" ht="31.5">
      <c r="A2328" s="1243">
        <v>7</v>
      </c>
      <c r="B2328" s="1225" t="s">
        <v>3317</v>
      </c>
      <c r="C2328" s="332" t="s">
        <v>3318</v>
      </c>
      <c r="D2328" s="332" t="s">
        <v>3319</v>
      </c>
      <c r="E2328" s="384">
        <v>154</v>
      </c>
      <c r="F2328" s="384">
        <v>87.6</v>
      </c>
      <c r="G2328" s="384">
        <v>60</v>
      </c>
      <c r="H2328" s="384">
        <v>32.4</v>
      </c>
    </row>
    <row r="2329" spans="1:8" s="324" customFormat="1" ht="31.5">
      <c r="A2329" s="1243"/>
      <c r="B2329" s="1225"/>
      <c r="C2329" s="332" t="s">
        <v>3320</v>
      </c>
      <c r="D2329" s="332" t="s">
        <v>3321</v>
      </c>
      <c r="E2329" s="384">
        <v>132</v>
      </c>
      <c r="F2329" s="384">
        <v>75.2</v>
      </c>
      <c r="G2329" s="384">
        <v>51.6</v>
      </c>
      <c r="H2329" s="384">
        <v>27.6</v>
      </c>
    </row>
    <row r="2330" spans="1:8" s="324" customFormat="1" ht="31.5">
      <c r="A2330" s="333">
        <v>8</v>
      </c>
      <c r="B2330" s="334" t="s">
        <v>3322</v>
      </c>
      <c r="C2330" s="332" t="s">
        <v>3323</v>
      </c>
      <c r="D2330" s="332" t="s">
        <v>3324</v>
      </c>
      <c r="E2330" s="384">
        <v>220</v>
      </c>
      <c r="F2330" s="384">
        <v>125.6</v>
      </c>
      <c r="G2330" s="384">
        <v>86</v>
      </c>
      <c r="H2330" s="384">
        <v>46.4</v>
      </c>
    </row>
    <row r="2331" spans="1:8" s="324" customFormat="1" ht="17.25" customHeight="1">
      <c r="A2331" s="335">
        <v>9</v>
      </c>
      <c r="B2331" s="1201" t="s">
        <v>3325</v>
      </c>
      <c r="C2331" s="1201"/>
      <c r="D2331" s="1201"/>
      <c r="E2331" s="384">
        <v>277.2</v>
      </c>
      <c r="F2331" s="384">
        <v>158</v>
      </c>
      <c r="G2331" s="384">
        <v>108</v>
      </c>
      <c r="H2331" s="384">
        <v>58.4</v>
      </c>
    </row>
    <row r="2332" spans="1:8" s="324" customFormat="1" ht="31.5">
      <c r="A2332" s="335">
        <v>10</v>
      </c>
      <c r="B2332" s="332" t="s">
        <v>566</v>
      </c>
      <c r="C2332" s="332" t="s">
        <v>3326</v>
      </c>
      <c r="D2332" s="332" t="s">
        <v>3327</v>
      </c>
      <c r="E2332" s="384">
        <v>105.6</v>
      </c>
      <c r="F2332" s="384">
        <v>60</v>
      </c>
      <c r="G2332" s="384">
        <v>41.2</v>
      </c>
      <c r="H2332" s="384">
        <v>22</v>
      </c>
    </row>
    <row r="2333" spans="1:8" s="324" customFormat="1" ht="31.5">
      <c r="A2333" s="335">
        <v>11</v>
      </c>
      <c r="B2333" s="332" t="s">
        <v>209</v>
      </c>
      <c r="C2333" s="332" t="s">
        <v>3328</v>
      </c>
      <c r="D2333" s="332" t="s">
        <v>3329</v>
      </c>
      <c r="E2333" s="384">
        <v>79.2</v>
      </c>
      <c r="F2333" s="384">
        <v>45.2</v>
      </c>
      <c r="G2333" s="384">
        <v>30.8</v>
      </c>
      <c r="H2333" s="384">
        <v>16.8</v>
      </c>
    </row>
    <row r="2334" spans="1:8" s="324" customFormat="1" ht="31.5">
      <c r="A2334" s="335">
        <v>12</v>
      </c>
      <c r="B2334" s="332" t="s">
        <v>566</v>
      </c>
      <c r="C2334" s="332" t="s">
        <v>3330</v>
      </c>
      <c r="D2334" s="332" t="s">
        <v>3331</v>
      </c>
      <c r="E2334" s="384">
        <v>105.6</v>
      </c>
      <c r="F2334" s="384">
        <v>60</v>
      </c>
      <c r="G2334" s="384">
        <v>41.2</v>
      </c>
      <c r="H2334" s="384">
        <v>22</v>
      </c>
    </row>
    <row r="2335" spans="1:8" s="324" customFormat="1" ht="31.5">
      <c r="A2335" s="335">
        <v>13</v>
      </c>
      <c r="B2335" s="332" t="s">
        <v>566</v>
      </c>
      <c r="C2335" s="332" t="s">
        <v>3332</v>
      </c>
      <c r="D2335" s="332" t="s">
        <v>3333</v>
      </c>
      <c r="E2335" s="384">
        <v>105.6</v>
      </c>
      <c r="F2335" s="384">
        <v>60</v>
      </c>
      <c r="G2335" s="384">
        <v>41.2</v>
      </c>
      <c r="H2335" s="384">
        <v>22</v>
      </c>
    </row>
    <row r="2336" spans="1:8" s="324" customFormat="1" ht="31.5">
      <c r="A2336" s="335">
        <v>14</v>
      </c>
      <c r="B2336" s="332" t="s">
        <v>209</v>
      </c>
      <c r="C2336" s="332" t="s">
        <v>3334</v>
      </c>
      <c r="D2336" s="332" t="s">
        <v>3335</v>
      </c>
      <c r="E2336" s="384">
        <v>105.6</v>
      </c>
      <c r="F2336" s="384">
        <v>60</v>
      </c>
      <c r="G2336" s="384">
        <v>41.2</v>
      </c>
      <c r="H2336" s="384">
        <v>22</v>
      </c>
    </row>
    <row r="2337" spans="1:8" s="324" customFormat="1" ht="31.5">
      <c r="A2337" s="335">
        <v>15</v>
      </c>
      <c r="B2337" s="332" t="s">
        <v>566</v>
      </c>
      <c r="C2337" s="332" t="s">
        <v>3336</v>
      </c>
      <c r="D2337" s="332" t="s">
        <v>3337</v>
      </c>
      <c r="E2337" s="384">
        <v>105.6</v>
      </c>
      <c r="F2337" s="384">
        <v>60</v>
      </c>
      <c r="G2337" s="384">
        <v>41.2</v>
      </c>
      <c r="H2337" s="384">
        <v>22</v>
      </c>
    </row>
    <row r="2338" spans="1:8" s="324" customFormat="1" ht="31.5">
      <c r="A2338" s="335">
        <v>16</v>
      </c>
      <c r="B2338" s="332" t="s">
        <v>566</v>
      </c>
      <c r="C2338" s="332" t="s">
        <v>3337</v>
      </c>
      <c r="D2338" s="332" t="s">
        <v>3338</v>
      </c>
      <c r="E2338" s="384">
        <v>167.2</v>
      </c>
      <c r="F2338" s="384">
        <v>95.2</v>
      </c>
      <c r="G2338" s="384">
        <v>65.2</v>
      </c>
      <c r="H2338" s="384">
        <v>35.200000000000003</v>
      </c>
    </row>
    <row r="2339" spans="1:8" s="324" customFormat="1" ht="31.5">
      <c r="A2339" s="335">
        <v>17</v>
      </c>
      <c r="B2339" s="332" t="s">
        <v>566</v>
      </c>
      <c r="C2339" s="332" t="s">
        <v>3338</v>
      </c>
      <c r="D2339" s="332" t="s">
        <v>3339</v>
      </c>
      <c r="E2339" s="384">
        <v>132</v>
      </c>
      <c r="F2339" s="384">
        <v>75.2</v>
      </c>
      <c r="G2339" s="384">
        <v>51.6</v>
      </c>
      <c r="H2339" s="384">
        <v>27.6</v>
      </c>
    </row>
    <row r="2340" spans="1:8" s="324" customFormat="1" ht="31.5">
      <c r="A2340" s="335">
        <v>18</v>
      </c>
      <c r="B2340" s="336" t="s">
        <v>566</v>
      </c>
      <c r="C2340" s="332" t="s">
        <v>3340</v>
      </c>
      <c r="D2340" s="332" t="s">
        <v>3341</v>
      </c>
      <c r="E2340" s="384">
        <v>105.6</v>
      </c>
      <c r="F2340" s="384">
        <v>60</v>
      </c>
      <c r="G2340" s="384">
        <v>41.2</v>
      </c>
      <c r="H2340" s="384">
        <v>22</v>
      </c>
    </row>
    <row r="2341" spans="1:8" s="324" customFormat="1" ht="17.25" customHeight="1">
      <c r="A2341" s="1224">
        <v>19</v>
      </c>
      <c r="B2341" s="1201" t="s">
        <v>3342</v>
      </c>
      <c r="C2341" s="332" t="s">
        <v>3343</v>
      </c>
      <c r="D2341" s="332" t="s">
        <v>3344</v>
      </c>
      <c r="E2341" s="384">
        <v>79.2</v>
      </c>
      <c r="F2341" s="384">
        <v>45.2</v>
      </c>
      <c r="G2341" s="384">
        <v>30.8</v>
      </c>
      <c r="H2341" s="384">
        <v>16.8</v>
      </c>
    </row>
    <row r="2342" spans="1:8" s="324" customFormat="1" ht="31.5">
      <c r="A2342" s="1224"/>
      <c r="B2342" s="1225"/>
      <c r="C2342" s="332" t="s">
        <v>3344</v>
      </c>
      <c r="D2342" s="332" t="s">
        <v>3345</v>
      </c>
      <c r="E2342" s="384">
        <v>105.6</v>
      </c>
      <c r="F2342" s="384">
        <v>60</v>
      </c>
      <c r="G2342" s="384">
        <v>41.2</v>
      </c>
      <c r="H2342" s="384">
        <v>22</v>
      </c>
    </row>
    <row r="2343" spans="1:8" s="324" customFormat="1" ht="31.5">
      <c r="A2343" s="1224"/>
      <c r="B2343" s="1225"/>
      <c r="C2343" s="332" t="s">
        <v>3346</v>
      </c>
      <c r="D2343" s="332" t="s">
        <v>3347</v>
      </c>
      <c r="E2343" s="384">
        <v>79.2</v>
      </c>
      <c r="F2343" s="384">
        <v>45.2</v>
      </c>
      <c r="G2343" s="384">
        <v>30.8</v>
      </c>
      <c r="H2343" s="384">
        <v>16.8</v>
      </c>
    </row>
    <row r="2344" spans="1:8" s="324" customFormat="1" ht="31.5">
      <c r="A2344" s="335">
        <v>20</v>
      </c>
      <c r="B2344" s="336" t="s">
        <v>209</v>
      </c>
      <c r="C2344" s="332" t="s">
        <v>3345</v>
      </c>
      <c r="D2344" s="332" t="s">
        <v>3348</v>
      </c>
      <c r="E2344" s="384">
        <v>66</v>
      </c>
      <c r="F2344" s="384">
        <v>37.6</v>
      </c>
      <c r="G2344" s="384">
        <v>25.6</v>
      </c>
      <c r="H2344" s="384">
        <v>14</v>
      </c>
    </row>
    <row r="2345" spans="1:8" s="324" customFormat="1" ht="31.5">
      <c r="A2345" s="1224">
        <v>21</v>
      </c>
      <c r="B2345" s="1225" t="s">
        <v>1430</v>
      </c>
      <c r="C2345" s="332" t="s">
        <v>3349</v>
      </c>
      <c r="D2345" s="332" t="s">
        <v>3350</v>
      </c>
      <c r="E2345" s="384">
        <v>2200</v>
      </c>
      <c r="F2345" s="384">
        <v>1254</v>
      </c>
      <c r="G2345" s="384">
        <v>858</v>
      </c>
      <c r="H2345" s="384">
        <v>462</v>
      </c>
    </row>
    <row r="2346" spans="1:8" s="324" customFormat="1" ht="31.5">
      <c r="A2346" s="1224"/>
      <c r="B2346" s="1225"/>
      <c r="C2346" s="332" t="s">
        <v>3350</v>
      </c>
      <c r="D2346" s="332" t="s">
        <v>3351</v>
      </c>
      <c r="E2346" s="384">
        <v>660</v>
      </c>
      <c r="F2346" s="384">
        <v>376.4</v>
      </c>
      <c r="G2346" s="384">
        <v>257.60000000000002</v>
      </c>
      <c r="H2346" s="384">
        <v>138.80000000000001</v>
      </c>
    </row>
    <row r="2347" spans="1:8" s="324" customFormat="1" ht="31.5">
      <c r="A2347" s="1224"/>
      <c r="B2347" s="1225"/>
      <c r="C2347" s="332" t="s">
        <v>3352</v>
      </c>
      <c r="D2347" s="332" t="s">
        <v>3353</v>
      </c>
      <c r="E2347" s="384">
        <v>660</v>
      </c>
      <c r="F2347" s="384">
        <v>376.4</v>
      </c>
      <c r="G2347" s="384">
        <v>257.60000000000002</v>
      </c>
      <c r="H2347" s="384">
        <v>138.80000000000001</v>
      </c>
    </row>
    <row r="2348" spans="1:8" s="324" customFormat="1" ht="31.5">
      <c r="A2348" s="1224"/>
      <c r="B2348" s="1225"/>
      <c r="C2348" s="332" t="s">
        <v>3354</v>
      </c>
      <c r="D2348" s="332" t="s">
        <v>3355</v>
      </c>
      <c r="E2348" s="384">
        <v>440</v>
      </c>
      <c r="F2348" s="384">
        <v>250.8</v>
      </c>
      <c r="G2348" s="384">
        <v>171.6</v>
      </c>
      <c r="H2348" s="384">
        <v>92.4</v>
      </c>
    </row>
    <row r="2349" spans="1:8" s="324" customFormat="1" ht="33" customHeight="1">
      <c r="A2349" s="1224">
        <v>22</v>
      </c>
      <c r="B2349" s="1201" t="s">
        <v>3356</v>
      </c>
      <c r="C2349" s="332" t="s">
        <v>3357</v>
      </c>
      <c r="D2349" s="332" t="s">
        <v>3358</v>
      </c>
      <c r="E2349" s="384">
        <v>1267.2</v>
      </c>
      <c r="F2349" s="384">
        <v>722.4</v>
      </c>
      <c r="G2349" s="384">
        <v>494.4</v>
      </c>
      <c r="H2349" s="384">
        <v>266</v>
      </c>
    </row>
    <row r="2350" spans="1:8" s="324" customFormat="1" ht="31.5">
      <c r="A2350" s="1224"/>
      <c r="B2350" s="1225"/>
      <c r="C2350" s="332" t="s">
        <v>3358</v>
      </c>
      <c r="D2350" s="332" t="s">
        <v>3359</v>
      </c>
      <c r="E2350" s="384">
        <v>1056</v>
      </c>
      <c r="F2350" s="384">
        <v>602</v>
      </c>
      <c r="G2350" s="384">
        <v>412</v>
      </c>
      <c r="H2350" s="384">
        <v>221.6</v>
      </c>
    </row>
    <row r="2351" spans="1:8" s="324" customFormat="1" ht="33" customHeight="1">
      <c r="A2351" s="1224">
        <v>23</v>
      </c>
      <c r="B2351" s="1201" t="s">
        <v>3360</v>
      </c>
      <c r="C2351" s="332" t="s">
        <v>3361</v>
      </c>
      <c r="D2351" s="332" t="s">
        <v>3362</v>
      </c>
      <c r="E2351" s="384">
        <v>1267.2</v>
      </c>
      <c r="F2351" s="384">
        <v>722.4</v>
      </c>
      <c r="G2351" s="384">
        <v>494.4</v>
      </c>
      <c r="H2351" s="384">
        <v>266</v>
      </c>
    </row>
    <row r="2352" spans="1:8" s="324" customFormat="1" ht="31.5">
      <c r="A2352" s="1224"/>
      <c r="B2352" s="1225"/>
      <c r="C2352" s="332" t="s">
        <v>3362</v>
      </c>
      <c r="D2352" s="332" t="s">
        <v>3363</v>
      </c>
      <c r="E2352" s="384">
        <v>1056</v>
      </c>
      <c r="F2352" s="384">
        <v>602</v>
      </c>
      <c r="G2352" s="384">
        <v>412</v>
      </c>
      <c r="H2352" s="384">
        <v>221.6</v>
      </c>
    </row>
    <row r="2353" spans="1:8" s="324" customFormat="1" ht="47.25">
      <c r="A2353" s="333">
        <v>24</v>
      </c>
      <c r="B2353" s="332" t="s">
        <v>3364</v>
      </c>
      <c r="C2353" s="332" t="s">
        <v>3365</v>
      </c>
      <c r="D2353" s="332" t="s">
        <v>3366</v>
      </c>
      <c r="E2353" s="384">
        <v>1029.5999999999999</v>
      </c>
      <c r="F2353" s="384">
        <v>586.79999999999995</v>
      </c>
      <c r="G2353" s="384">
        <v>401.6</v>
      </c>
      <c r="H2353" s="384">
        <v>216.4</v>
      </c>
    </row>
    <row r="2354" spans="1:8" s="324" customFormat="1" ht="31.5">
      <c r="A2354" s="333">
        <v>25</v>
      </c>
      <c r="B2354" s="332" t="s">
        <v>3367</v>
      </c>
      <c r="C2354" s="332" t="s">
        <v>3368</v>
      </c>
      <c r="D2354" s="332" t="s">
        <v>3369</v>
      </c>
      <c r="E2354" s="384">
        <v>220</v>
      </c>
      <c r="F2354" s="384">
        <v>125.6</v>
      </c>
      <c r="G2354" s="384">
        <v>86</v>
      </c>
      <c r="H2354" s="384">
        <v>46.4</v>
      </c>
    </row>
    <row r="2355" spans="1:8" s="324" customFormat="1" ht="31.5">
      <c r="A2355" s="337">
        <v>26</v>
      </c>
      <c r="B2355" s="332" t="s">
        <v>3370</v>
      </c>
      <c r="C2355" s="332" t="s">
        <v>3371</v>
      </c>
      <c r="D2355" s="332" t="s">
        <v>3372</v>
      </c>
      <c r="E2355" s="384">
        <v>175.6</v>
      </c>
      <c r="F2355" s="384">
        <v>100</v>
      </c>
      <c r="G2355" s="384">
        <v>68.400000000000006</v>
      </c>
      <c r="H2355" s="384">
        <v>36.799999999999997</v>
      </c>
    </row>
    <row r="2356" spans="1:8" s="324" customFormat="1" ht="47.25">
      <c r="A2356" s="1224">
        <v>27</v>
      </c>
      <c r="B2356" s="1225" t="s">
        <v>3373</v>
      </c>
      <c r="C2356" s="332" t="s">
        <v>3374</v>
      </c>
      <c r="D2356" s="332" t="s">
        <v>3375</v>
      </c>
      <c r="E2356" s="384">
        <v>208</v>
      </c>
      <c r="F2356" s="384">
        <v>118.4</v>
      </c>
      <c r="G2356" s="384">
        <v>81.2</v>
      </c>
      <c r="H2356" s="384">
        <v>43.6</v>
      </c>
    </row>
    <row r="2357" spans="1:8" s="324" customFormat="1" ht="31.5">
      <c r="A2357" s="1224"/>
      <c r="B2357" s="1225"/>
      <c r="C2357" s="332" t="s">
        <v>3375</v>
      </c>
      <c r="D2357" s="332" t="s">
        <v>3376</v>
      </c>
      <c r="E2357" s="384">
        <v>161.6</v>
      </c>
      <c r="F2357" s="384">
        <v>92</v>
      </c>
      <c r="G2357" s="384">
        <v>63.2</v>
      </c>
      <c r="H2357" s="384">
        <v>34</v>
      </c>
    </row>
    <row r="2358" spans="1:8" s="324" customFormat="1" ht="47.25">
      <c r="A2358" s="1224"/>
      <c r="B2358" s="1225"/>
      <c r="C2358" s="332" t="s">
        <v>3377</v>
      </c>
      <c r="D2358" s="332" t="s">
        <v>3378</v>
      </c>
      <c r="E2358" s="384">
        <v>123.2</v>
      </c>
      <c r="F2358" s="384">
        <v>70.400000000000006</v>
      </c>
      <c r="G2358" s="384">
        <v>48</v>
      </c>
      <c r="H2358" s="384">
        <v>26</v>
      </c>
    </row>
    <row r="2359" spans="1:8" s="324" customFormat="1" ht="31.5">
      <c r="A2359" s="1224">
        <v>28</v>
      </c>
      <c r="B2359" s="1225" t="s">
        <v>3379</v>
      </c>
      <c r="C2359" s="332" t="s">
        <v>3380</v>
      </c>
      <c r="D2359" s="332" t="s">
        <v>3381</v>
      </c>
      <c r="E2359" s="384">
        <v>580.79999999999995</v>
      </c>
      <c r="F2359" s="384">
        <v>331.2</v>
      </c>
      <c r="G2359" s="384">
        <v>226.4</v>
      </c>
      <c r="H2359" s="384">
        <v>122</v>
      </c>
    </row>
    <row r="2360" spans="1:8" s="324" customFormat="1" ht="31.5">
      <c r="A2360" s="1224"/>
      <c r="B2360" s="1225"/>
      <c r="C2360" s="332" t="s">
        <v>3381</v>
      </c>
      <c r="D2360" s="332" t="s">
        <v>3382</v>
      </c>
      <c r="E2360" s="384">
        <v>264</v>
      </c>
      <c r="F2360" s="384">
        <v>150.4</v>
      </c>
      <c r="G2360" s="384">
        <v>102.8</v>
      </c>
      <c r="H2360" s="384">
        <v>55.6</v>
      </c>
    </row>
    <row r="2361" spans="1:8" s="324" customFormat="1" ht="31.5">
      <c r="A2361" s="1224"/>
      <c r="B2361" s="1225"/>
      <c r="C2361" s="332" t="s">
        <v>3382</v>
      </c>
      <c r="D2361" s="332" t="s">
        <v>3383</v>
      </c>
      <c r="E2361" s="384">
        <v>369.6</v>
      </c>
      <c r="F2361" s="384">
        <v>210.8</v>
      </c>
      <c r="G2361" s="384">
        <v>144</v>
      </c>
      <c r="H2361" s="384">
        <v>77.599999999999994</v>
      </c>
    </row>
    <row r="2362" spans="1:8" s="324" customFormat="1" ht="31.5">
      <c r="A2362" s="1224"/>
      <c r="B2362" s="1225"/>
      <c r="C2362" s="332" t="s">
        <v>3383</v>
      </c>
      <c r="D2362" s="332" t="s">
        <v>3384</v>
      </c>
      <c r="E2362" s="384">
        <v>171.6</v>
      </c>
      <c r="F2362" s="384">
        <v>98</v>
      </c>
      <c r="G2362" s="384">
        <v>66.8</v>
      </c>
      <c r="H2362" s="384">
        <v>36</v>
      </c>
    </row>
    <row r="2363" spans="1:8" s="324" customFormat="1" ht="31.5">
      <c r="A2363" s="1224">
        <v>29</v>
      </c>
      <c r="B2363" s="1225" t="s">
        <v>3385</v>
      </c>
      <c r="C2363" s="332" t="s">
        <v>3386</v>
      </c>
      <c r="D2363" s="332" t="s">
        <v>3387</v>
      </c>
      <c r="E2363" s="384">
        <v>154</v>
      </c>
      <c r="F2363" s="384">
        <v>87.6</v>
      </c>
      <c r="G2363" s="384">
        <v>60</v>
      </c>
      <c r="H2363" s="384">
        <v>32.4</v>
      </c>
    </row>
    <row r="2364" spans="1:8" s="324" customFormat="1" ht="31.5">
      <c r="A2364" s="1224"/>
      <c r="B2364" s="1225"/>
      <c r="C2364" s="332" t="s">
        <v>3387</v>
      </c>
      <c r="D2364" s="332" t="s">
        <v>3388</v>
      </c>
      <c r="E2364" s="384">
        <v>153.19999999999999</v>
      </c>
      <c r="F2364" s="384">
        <v>87.2</v>
      </c>
      <c r="G2364" s="384">
        <v>59.6</v>
      </c>
      <c r="H2364" s="384">
        <v>32</v>
      </c>
    </row>
    <row r="2365" spans="1:8" s="324" customFormat="1" ht="31.5">
      <c r="A2365" s="1224">
        <v>30</v>
      </c>
      <c r="B2365" s="1225" t="s">
        <v>3389</v>
      </c>
      <c r="C2365" s="332" t="s">
        <v>3384</v>
      </c>
      <c r="D2365" s="332" t="s">
        <v>3390</v>
      </c>
      <c r="E2365" s="384">
        <v>154</v>
      </c>
      <c r="F2365" s="384">
        <v>87.6</v>
      </c>
      <c r="G2365" s="384">
        <v>60</v>
      </c>
      <c r="H2365" s="384">
        <v>32.4</v>
      </c>
    </row>
    <row r="2366" spans="1:8" s="324" customFormat="1" ht="31.5">
      <c r="A2366" s="1224"/>
      <c r="B2366" s="1225"/>
      <c r="C2366" s="332" t="s">
        <v>3391</v>
      </c>
      <c r="D2366" s="332" t="s">
        <v>3392</v>
      </c>
      <c r="E2366" s="384">
        <v>145.19999999999999</v>
      </c>
      <c r="F2366" s="384">
        <v>82.8</v>
      </c>
      <c r="G2366" s="384">
        <v>56.8</v>
      </c>
      <c r="H2366" s="384">
        <v>30.4</v>
      </c>
    </row>
    <row r="2367" spans="1:8" s="324" customFormat="1" ht="47.25">
      <c r="A2367" s="337">
        <v>31</v>
      </c>
      <c r="B2367" s="332" t="s">
        <v>3393</v>
      </c>
      <c r="C2367" s="332" t="s">
        <v>3394</v>
      </c>
      <c r="D2367" s="332" t="s">
        <v>3395</v>
      </c>
      <c r="E2367" s="384">
        <v>242</v>
      </c>
      <c r="F2367" s="384">
        <v>138</v>
      </c>
      <c r="G2367" s="384">
        <v>94.4</v>
      </c>
      <c r="H2367" s="384">
        <v>50.8</v>
      </c>
    </row>
    <row r="2368" spans="1:8" s="324" customFormat="1" ht="47.25">
      <c r="A2368" s="1224">
        <v>32</v>
      </c>
      <c r="B2368" s="332" t="s">
        <v>3396</v>
      </c>
      <c r="C2368" s="332" t="s">
        <v>3397</v>
      </c>
      <c r="D2368" s="332" t="s">
        <v>3398</v>
      </c>
      <c r="E2368" s="384">
        <v>88</v>
      </c>
      <c r="F2368" s="384">
        <v>50</v>
      </c>
      <c r="G2368" s="384">
        <v>34.4</v>
      </c>
      <c r="H2368" s="384">
        <v>18.399999999999999</v>
      </c>
    </row>
    <row r="2369" spans="1:8" s="324" customFormat="1" ht="31.5">
      <c r="A2369" s="1224"/>
      <c r="B2369" s="332" t="s">
        <v>3399</v>
      </c>
      <c r="C2369" s="332" t="s">
        <v>3400</v>
      </c>
      <c r="D2369" s="332" t="s">
        <v>3401</v>
      </c>
      <c r="E2369" s="384">
        <v>123.2</v>
      </c>
      <c r="F2369" s="384">
        <v>70.400000000000006</v>
      </c>
      <c r="G2369" s="384">
        <v>48</v>
      </c>
      <c r="H2369" s="384">
        <v>26</v>
      </c>
    </row>
    <row r="2370" spans="1:8" s="324" customFormat="1" ht="47.25">
      <c r="A2370" s="337">
        <v>33</v>
      </c>
      <c r="B2370" s="332" t="s">
        <v>3402</v>
      </c>
      <c r="C2370" s="332" t="s">
        <v>3403</v>
      </c>
      <c r="D2370" s="332" t="s">
        <v>881</v>
      </c>
      <c r="E2370" s="384">
        <v>193.6</v>
      </c>
      <c r="F2370" s="384">
        <v>110.4</v>
      </c>
      <c r="G2370" s="384">
        <v>75.599999999999994</v>
      </c>
      <c r="H2370" s="384">
        <v>40.799999999999997</v>
      </c>
    </row>
    <row r="2371" spans="1:8" s="324" customFormat="1" ht="17.25">
      <c r="A2371" s="322">
        <v>33</v>
      </c>
      <c r="B2371" s="323" t="s">
        <v>3404</v>
      </c>
      <c r="C2371" s="338"/>
      <c r="D2371" s="338"/>
      <c r="E2371" s="384">
        <v>0</v>
      </c>
      <c r="F2371" s="384">
        <v>0</v>
      </c>
      <c r="G2371" s="384">
        <v>0</v>
      </c>
      <c r="H2371" s="384">
        <v>0</v>
      </c>
    </row>
    <row r="2372" spans="1:8" s="324" customFormat="1" ht="17.25">
      <c r="A2372" s="1223">
        <v>1</v>
      </c>
      <c r="B2372" s="1191" t="s">
        <v>1772</v>
      </c>
      <c r="C2372" s="325" t="s">
        <v>1621</v>
      </c>
      <c r="D2372" s="325" t="s">
        <v>1572</v>
      </c>
      <c r="E2372" s="384">
        <v>440</v>
      </c>
      <c r="F2372" s="384">
        <v>220</v>
      </c>
      <c r="G2372" s="384">
        <v>156</v>
      </c>
      <c r="H2372" s="384">
        <v>88</v>
      </c>
    </row>
    <row r="2373" spans="1:8" s="324" customFormat="1" ht="17.25">
      <c r="A2373" s="1223"/>
      <c r="B2373" s="1191"/>
      <c r="C2373" s="325" t="s">
        <v>1572</v>
      </c>
      <c r="D2373" s="325" t="s">
        <v>1312</v>
      </c>
      <c r="E2373" s="384">
        <v>520</v>
      </c>
      <c r="F2373" s="384">
        <v>260</v>
      </c>
      <c r="G2373" s="384">
        <v>184</v>
      </c>
      <c r="H2373" s="384">
        <v>104</v>
      </c>
    </row>
    <row r="2374" spans="1:8" s="324" customFormat="1" ht="17.25">
      <c r="A2374" s="1223"/>
      <c r="B2374" s="1191"/>
      <c r="C2374" s="325" t="s">
        <v>1312</v>
      </c>
      <c r="D2374" s="325" t="s">
        <v>852</v>
      </c>
      <c r="E2374" s="384">
        <v>480</v>
      </c>
      <c r="F2374" s="384">
        <v>240</v>
      </c>
      <c r="G2374" s="384">
        <v>168</v>
      </c>
      <c r="H2374" s="384">
        <v>96</v>
      </c>
    </row>
    <row r="2375" spans="1:8" s="324" customFormat="1" ht="17.25">
      <c r="A2375" s="1223">
        <v>2</v>
      </c>
      <c r="B2375" s="1191" t="s">
        <v>3405</v>
      </c>
      <c r="C2375" s="325" t="s">
        <v>852</v>
      </c>
      <c r="D2375" s="325" t="s">
        <v>3406</v>
      </c>
      <c r="E2375" s="384">
        <v>2640</v>
      </c>
      <c r="F2375" s="384">
        <v>1320</v>
      </c>
      <c r="G2375" s="384">
        <v>924</v>
      </c>
      <c r="H2375" s="384">
        <v>528</v>
      </c>
    </row>
    <row r="2376" spans="1:8" s="324" customFormat="1" ht="17.25">
      <c r="A2376" s="1223"/>
      <c r="B2376" s="1191"/>
      <c r="C2376" s="325" t="s">
        <v>3406</v>
      </c>
      <c r="D2376" s="325" t="s">
        <v>874</v>
      </c>
      <c r="E2376" s="384">
        <v>3680</v>
      </c>
      <c r="F2376" s="384">
        <v>1840</v>
      </c>
      <c r="G2376" s="384">
        <v>1288</v>
      </c>
      <c r="H2376" s="384">
        <v>736</v>
      </c>
    </row>
    <row r="2377" spans="1:8" s="324" customFormat="1" ht="31.5">
      <c r="A2377" s="1223"/>
      <c r="B2377" s="1191"/>
      <c r="C2377" s="325" t="s">
        <v>3407</v>
      </c>
      <c r="D2377" s="325" t="s">
        <v>3408</v>
      </c>
      <c r="E2377" s="384">
        <v>2120</v>
      </c>
      <c r="F2377" s="384">
        <v>1060</v>
      </c>
      <c r="G2377" s="384">
        <v>744</v>
      </c>
      <c r="H2377" s="384">
        <v>424</v>
      </c>
    </row>
    <row r="2378" spans="1:8" s="324" customFormat="1" ht="31.5">
      <c r="A2378" s="1223"/>
      <c r="B2378" s="1191"/>
      <c r="C2378" s="325" t="s">
        <v>3408</v>
      </c>
      <c r="D2378" s="325" t="s">
        <v>3409</v>
      </c>
      <c r="E2378" s="384">
        <v>1600</v>
      </c>
      <c r="F2378" s="384">
        <v>800</v>
      </c>
      <c r="G2378" s="384">
        <v>560</v>
      </c>
      <c r="H2378" s="384">
        <v>320</v>
      </c>
    </row>
    <row r="2379" spans="1:8" s="324" customFormat="1" ht="31.5">
      <c r="A2379" s="1223"/>
      <c r="B2379" s="1191"/>
      <c r="C2379" s="325" t="s">
        <v>3409</v>
      </c>
      <c r="D2379" s="325" t="s">
        <v>3410</v>
      </c>
      <c r="E2379" s="384">
        <v>1160</v>
      </c>
      <c r="F2379" s="384">
        <v>580</v>
      </c>
      <c r="G2379" s="384">
        <v>408</v>
      </c>
      <c r="H2379" s="384">
        <v>232</v>
      </c>
    </row>
    <row r="2380" spans="1:8" s="324" customFormat="1" ht="17.25">
      <c r="A2380" s="1223">
        <v>3</v>
      </c>
      <c r="B2380" s="1191" t="s">
        <v>852</v>
      </c>
      <c r="C2380" s="325" t="s">
        <v>3411</v>
      </c>
      <c r="D2380" s="325" t="s">
        <v>3412</v>
      </c>
      <c r="E2380" s="384">
        <v>720</v>
      </c>
      <c r="F2380" s="384">
        <v>360</v>
      </c>
      <c r="G2380" s="384">
        <v>252</v>
      </c>
      <c r="H2380" s="384">
        <v>144</v>
      </c>
    </row>
    <row r="2381" spans="1:8" s="324" customFormat="1" ht="63">
      <c r="A2381" s="1223"/>
      <c r="B2381" s="1191"/>
      <c r="C2381" s="325" t="s">
        <v>3412</v>
      </c>
      <c r="D2381" s="325" t="s">
        <v>3413</v>
      </c>
      <c r="E2381" s="384">
        <v>720</v>
      </c>
      <c r="F2381" s="384">
        <v>360</v>
      </c>
      <c r="G2381" s="384">
        <v>252</v>
      </c>
      <c r="H2381" s="384">
        <v>144</v>
      </c>
    </row>
    <row r="2382" spans="1:8" s="324" customFormat="1" ht="78.75">
      <c r="A2382" s="1223"/>
      <c r="B2382" s="1191"/>
      <c r="C2382" s="325" t="s">
        <v>3413</v>
      </c>
      <c r="D2382" s="325" t="s">
        <v>3414</v>
      </c>
      <c r="E2382" s="384">
        <v>1160</v>
      </c>
      <c r="F2382" s="384">
        <v>580</v>
      </c>
      <c r="G2382" s="384">
        <v>408</v>
      </c>
      <c r="H2382" s="384">
        <v>232</v>
      </c>
    </row>
    <row r="2383" spans="1:8" s="324" customFormat="1" ht="63">
      <c r="A2383" s="1223"/>
      <c r="B2383" s="1191"/>
      <c r="C2383" s="325" t="s">
        <v>3414</v>
      </c>
      <c r="D2383" s="325" t="s">
        <v>3415</v>
      </c>
      <c r="E2383" s="384">
        <v>1440</v>
      </c>
      <c r="F2383" s="384">
        <v>720</v>
      </c>
      <c r="G2383" s="384">
        <v>504</v>
      </c>
      <c r="H2383" s="384">
        <v>288</v>
      </c>
    </row>
    <row r="2384" spans="1:8" s="324" customFormat="1" ht="17.25">
      <c r="A2384" s="1223"/>
      <c r="B2384" s="1191"/>
      <c r="C2384" s="325" t="s">
        <v>3415</v>
      </c>
      <c r="D2384" s="325" t="s">
        <v>3416</v>
      </c>
      <c r="E2384" s="384">
        <v>1760</v>
      </c>
      <c r="F2384" s="384">
        <v>880</v>
      </c>
      <c r="G2384" s="384">
        <v>616</v>
      </c>
      <c r="H2384" s="384">
        <v>352</v>
      </c>
    </row>
    <row r="2385" spans="1:8" s="324" customFormat="1" ht="17.25">
      <c r="A2385" s="1223"/>
      <c r="B2385" s="1191"/>
      <c r="C2385" s="325" t="s">
        <v>3415</v>
      </c>
      <c r="D2385" s="325" t="s">
        <v>3417</v>
      </c>
      <c r="E2385" s="384">
        <v>1760</v>
      </c>
      <c r="F2385" s="384">
        <v>880</v>
      </c>
      <c r="G2385" s="384">
        <v>616</v>
      </c>
      <c r="H2385" s="384">
        <v>352</v>
      </c>
    </row>
    <row r="2386" spans="1:8" s="324" customFormat="1" ht="17.25">
      <c r="A2386" s="1223"/>
      <c r="B2386" s="1191"/>
      <c r="C2386" s="325" t="s">
        <v>3416</v>
      </c>
      <c r="D2386" s="325" t="s">
        <v>3418</v>
      </c>
      <c r="E2386" s="384">
        <v>2520</v>
      </c>
      <c r="F2386" s="384">
        <v>1260</v>
      </c>
      <c r="G2386" s="384">
        <v>884</v>
      </c>
      <c r="H2386" s="384">
        <v>504</v>
      </c>
    </row>
    <row r="2387" spans="1:8" s="324" customFormat="1" ht="47.25">
      <c r="A2387" s="1223"/>
      <c r="B2387" s="1191"/>
      <c r="C2387" s="325" t="s">
        <v>3417</v>
      </c>
      <c r="D2387" s="325" t="s">
        <v>3419</v>
      </c>
      <c r="E2387" s="384">
        <v>2520</v>
      </c>
      <c r="F2387" s="384">
        <v>1260</v>
      </c>
      <c r="G2387" s="384">
        <v>884</v>
      </c>
      <c r="H2387" s="384">
        <v>504</v>
      </c>
    </row>
    <row r="2388" spans="1:8" s="324" customFormat="1" ht="47.25">
      <c r="A2388" s="1223"/>
      <c r="B2388" s="1191"/>
      <c r="C2388" s="325" t="s">
        <v>3419</v>
      </c>
      <c r="D2388" s="325" t="s">
        <v>3420</v>
      </c>
      <c r="E2388" s="384">
        <v>4280</v>
      </c>
      <c r="F2388" s="384">
        <v>2140</v>
      </c>
      <c r="G2388" s="384">
        <v>1500</v>
      </c>
      <c r="H2388" s="384">
        <v>856</v>
      </c>
    </row>
    <row r="2389" spans="1:8" s="324" customFormat="1" ht="17.25">
      <c r="A2389" s="1223"/>
      <c r="B2389" s="1191"/>
      <c r="C2389" s="325" t="s">
        <v>3418</v>
      </c>
      <c r="D2389" s="325" t="s">
        <v>3421</v>
      </c>
      <c r="E2389" s="384">
        <v>4280</v>
      </c>
      <c r="F2389" s="384">
        <v>2140</v>
      </c>
      <c r="G2389" s="384">
        <v>1500</v>
      </c>
      <c r="H2389" s="384">
        <v>856</v>
      </c>
    </row>
    <row r="2390" spans="1:8" s="324" customFormat="1" ht="31.5">
      <c r="A2390" s="1223"/>
      <c r="B2390" s="1191"/>
      <c r="C2390" s="325" t="s">
        <v>3420</v>
      </c>
      <c r="D2390" s="325" t="s">
        <v>3422</v>
      </c>
      <c r="E2390" s="384">
        <v>7160</v>
      </c>
      <c r="F2390" s="384">
        <v>3580</v>
      </c>
      <c r="G2390" s="384">
        <v>2508</v>
      </c>
      <c r="H2390" s="384">
        <v>1432</v>
      </c>
    </row>
    <row r="2391" spans="1:8" s="324" customFormat="1" ht="17.25">
      <c r="A2391" s="1223"/>
      <c r="B2391" s="1191"/>
      <c r="C2391" s="325" t="s">
        <v>3421</v>
      </c>
      <c r="D2391" s="325" t="s">
        <v>3423</v>
      </c>
      <c r="E2391" s="384">
        <v>7160</v>
      </c>
      <c r="F2391" s="384">
        <v>3580</v>
      </c>
      <c r="G2391" s="384">
        <v>2508</v>
      </c>
      <c r="H2391" s="384">
        <v>1432</v>
      </c>
    </row>
    <row r="2392" spans="1:8" s="324" customFormat="1" ht="31.5">
      <c r="A2392" s="1223"/>
      <c r="B2392" s="1191"/>
      <c r="C2392" s="325" t="s">
        <v>3422</v>
      </c>
      <c r="D2392" s="325" t="s">
        <v>3424</v>
      </c>
      <c r="E2392" s="384">
        <v>4880</v>
      </c>
      <c r="F2392" s="384">
        <v>2440</v>
      </c>
      <c r="G2392" s="384">
        <v>1708</v>
      </c>
      <c r="H2392" s="384">
        <v>976</v>
      </c>
    </row>
    <row r="2393" spans="1:8" s="324" customFormat="1" ht="17.25">
      <c r="A2393" s="1223"/>
      <c r="B2393" s="1191"/>
      <c r="C2393" s="325" t="s">
        <v>3423</v>
      </c>
      <c r="D2393" s="325" t="s">
        <v>3425</v>
      </c>
      <c r="E2393" s="384">
        <v>4880</v>
      </c>
      <c r="F2393" s="384">
        <v>2440</v>
      </c>
      <c r="G2393" s="384">
        <v>1708</v>
      </c>
      <c r="H2393" s="384">
        <v>976</v>
      </c>
    </row>
    <row r="2394" spans="1:8" s="324" customFormat="1" ht="17.25">
      <c r="A2394" s="1223"/>
      <c r="B2394" s="1191"/>
      <c r="C2394" s="325" t="s">
        <v>3424</v>
      </c>
      <c r="D2394" s="325" t="s">
        <v>3426</v>
      </c>
      <c r="E2394" s="384">
        <v>4120</v>
      </c>
      <c r="F2394" s="384">
        <v>2060</v>
      </c>
      <c r="G2394" s="384">
        <v>1444</v>
      </c>
      <c r="H2394" s="384">
        <v>824</v>
      </c>
    </row>
    <row r="2395" spans="1:8" s="324" customFormat="1" ht="31.5">
      <c r="A2395" s="1223"/>
      <c r="B2395" s="1191"/>
      <c r="C2395" s="325" t="s">
        <v>3425</v>
      </c>
      <c r="D2395" s="325" t="s">
        <v>3427</v>
      </c>
      <c r="E2395" s="384">
        <v>4120</v>
      </c>
      <c r="F2395" s="384">
        <v>2060</v>
      </c>
      <c r="G2395" s="384">
        <v>1444</v>
      </c>
      <c r="H2395" s="384">
        <v>824</v>
      </c>
    </row>
    <row r="2396" spans="1:8" s="324" customFormat="1" ht="47.25">
      <c r="A2396" s="1223"/>
      <c r="B2396" s="1191"/>
      <c r="C2396" s="325" t="s">
        <v>3426</v>
      </c>
      <c r="D2396" s="325" t="s">
        <v>3428</v>
      </c>
      <c r="E2396" s="384">
        <v>2520</v>
      </c>
      <c r="F2396" s="384">
        <v>1260</v>
      </c>
      <c r="G2396" s="384">
        <v>884</v>
      </c>
      <c r="H2396" s="384">
        <v>504</v>
      </c>
    </row>
    <row r="2397" spans="1:8" s="324" customFormat="1" ht="31.5">
      <c r="A2397" s="1223"/>
      <c r="B2397" s="1191"/>
      <c r="C2397" s="325" t="s">
        <v>3427</v>
      </c>
      <c r="D2397" s="325" t="s">
        <v>3429</v>
      </c>
      <c r="E2397" s="384">
        <v>2520</v>
      </c>
      <c r="F2397" s="384">
        <v>1260</v>
      </c>
      <c r="G2397" s="384">
        <v>884</v>
      </c>
      <c r="H2397" s="384">
        <v>504</v>
      </c>
    </row>
    <row r="2398" spans="1:8" s="324" customFormat="1" ht="63">
      <c r="A2398" s="1223"/>
      <c r="B2398" s="1191"/>
      <c r="C2398" s="325" t="s">
        <v>3430</v>
      </c>
      <c r="D2398" s="325" t="s">
        <v>3431</v>
      </c>
      <c r="E2398" s="384">
        <v>1800</v>
      </c>
      <c r="F2398" s="384">
        <v>900</v>
      </c>
      <c r="G2398" s="384">
        <v>632</v>
      </c>
      <c r="H2398" s="384">
        <v>360</v>
      </c>
    </row>
    <row r="2399" spans="1:8" s="324" customFormat="1" ht="31.5">
      <c r="A2399" s="1223"/>
      <c r="B2399" s="1191"/>
      <c r="C2399" s="325" t="s">
        <v>3431</v>
      </c>
      <c r="D2399" s="325" t="s">
        <v>3432</v>
      </c>
      <c r="E2399" s="384">
        <v>2000</v>
      </c>
      <c r="F2399" s="384">
        <v>1000</v>
      </c>
      <c r="G2399" s="384">
        <v>700</v>
      </c>
      <c r="H2399" s="384">
        <v>400</v>
      </c>
    </row>
    <row r="2400" spans="1:8" s="324" customFormat="1" ht="47.25">
      <c r="A2400" s="1223"/>
      <c r="B2400" s="1191"/>
      <c r="C2400" s="325" t="s">
        <v>3432</v>
      </c>
      <c r="D2400" s="325" t="s">
        <v>3433</v>
      </c>
      <c r="E2400" s="384">
        <v>1800</v>
      </c>
      <c r="F2400" s="384">
        <v>900</v>
      </c>
      <c r="G2400" s="384">
        <v>632</v>
      </c>
      <c r="H2400" s="384">
        <v>360</v>
      </c>
    </row>
    <row r="2401" spans="1:8" s="324" customFormat="1" ht="17.25">
      <c r="A2401" s="326">
        <v>4</v>
      </c>
      <c r="B2401" s="325" t="s">
        <v>878</v>
      </c>
      <c r="C2401" s="325" t="s">
        <v>852</v>
      </c>
      <c r="D2401" s="325" t="s">
        <v>855</v>
      </c>
      <c r="E2401" s="384">
        <v>1440</v>
      </c>
      <c r="F2401" s="384">
        <v>720</v>
      </c>
      <c r="G2401" s="384">
        <v>504</v>
      </c>
      <c r="H2401" s="384">
        <v>288</v>
      </c>
    </row>
    <row r="2402" spans="1:8" s="324" customFormat="1" ht="17.25">
      <c r="A2402" s="326">
        <v>5</v>
      </c>
      <c r="B2402" s="325" t="s">
        <v>1345</v>
      </c>
      <c r="C2402" s="325" t="s">
        <v>852</v>
      </c>
      <c r="D2402" s="325" t="s">
        <v>860</v>
      </c>
      <c r="E2402" s="384">
        <v>3160</v>
      </c>
      <c r="F2402" s="384">
        <v>1580</v>
      </c>
      <c r="G2402" s="384">
        <v>1108</v>
      </c>
      <c r="H2402" s="384">
        <v>632</v>
      </c>
    </row>
    <row r="2403" spans="1:8" s="324" customFormat="1" ht="17.25">
      <c r="A2403" s="1223">
        <v>6</v>
      </c>
      <c r="B2403" s="1191" t="s">
        <v>1351</v>
      </c>
      <c r="C2403" s="325" t="s">
        <v>3434</v>
      </c>
      <c r="D2403" s="325" t="s">
        <v>1593</v>
      </c>
      <c r="E2403" s="384">
        <v>1960</v>
      </c>
      <c r="F2403" s="384">
        <v>980</v>
      </c>
      <c r="G2403" s="384">
        <v>688</v>
      </c>
      <c r="H2403" s="384">
        <v>392</v>
      </c>
    </row>
    <row r="2404" spans="1:8" s="324" customFormat="1" ht="17.25">
      <c r="A2404" s="1223"/>
      <c r="B2404" s="1191"/>
      <c r="C2404" s="325" t="s">
        <v>1593</v>
      </c>
      <c r="D2404" s="325" t="s">
        <v>1312</v>
      </c>
      <c r="E2404" s="384">
        <v>1560</v>
      </c>
      <c r="F2404" s="384">
        <v>780</v>
      </c>
      <c r="G2404" s="384">
        <v>548</v>
      </c>
      <c r="H2404" s="384">
        <v>312</v>
      </c>
    </row>
    <row r="2405" spans="1:8" s="324" customFormat="1" ht="31.5">
      <c r="A2405" s="1223"/>
      <c r="B2405" s="1191"/>
      <c r="C2405" s="325" t="s">
        <v>1312</v>
      </c>
      <c r="D2405" s="325" t="s">
        <v>3435</v>
      </c>
      <c r="E2405" s="384">
        <v>1240</v>
      </c>
      <c r="F2405" s="384">
        <v>620</v>
      </c>
      <c r="G2405" s="384">
        <v>436</v>
      </c>
      <c r="H2405" s="384">
        <v>248</v>
      </c>
    </row>
    <row r="2406" spans="1:8" s="324" customFormat="1" ht="47.25">
      <c r="A2406" s="1223"/>
      <c r="B2406" s="1191"/>
      <c r="C2406" s="325" t="s">
        <v>3435</v>
      </c>
      <c r="D2406" s="325" t="s">
        <v>852</v>
      </c>
      <c r="E2406" s="384">
        <v>1160</v>
      </c>
      <c r="F2406" s="384">
        <v>580</v>
      </c>
      <c r="G2406" s="384">
        <v>408</v>
      </c>
      <c r="H2406" s="384">
        <v>232</v>
      </c>
    </row>
    <row r="2407" spans="1:8" s="324" customFormat="1" ht="17.25">
      <c r="A2407" s="326">
        <v>7</v>
      </c>
      <c r="B2407" s="325" t="s">
        <v>885</v>
      </c>
      <c r="C2407" s="325" t="s">
        <v>1621</v>
      </c>
      <c r="D2407" s="325" t="s">
        <v>855</v>
      </c>
      <c r="E2407" s="384">
        <v>2440</v>
      </c>
      <c r="F2407" s="384">
        <v>1220</v>
      </c>
      <c r="G2407" s="384">
        <v>856</v>
      </c>
      <c r="H2407" s="384">
        <v>488</v>
      </c>
    </row>
    <row r="2408" spans="1:8" s="324" customFormat="1" ht="17.25">
      <c r="A2408" s="326">
        <v>8</v>
      </c>
      <c r="B2408" s="325" t="s">
        <v>1628</v>
      </c>
      <c r="C2408" s="325" t="s">
        <v>852</v>
      </c>
      <c r="D2408" s="325" t="s">
        <v>1312</v>
      </c>
      <c r="E2408" s="384">
        <v>1320</v>
      </c>
      <c r="F2408" s="384">
        <v>660</v>
      </c>
      <c r="G2408" s="384">
        <v>464</v>
      </c>
      <c r="H2408" s="384">
        <v>264</v>
      </c>
    </row>
    <row r="2409" spans="1:8" s="324" customFormat="1" ht="17.25">
      <c r="A2409" s="1223">
        <v>9</v>
      </c>
      <c r="B2409" s="1191" t="s">
        <v>1319</v>
      </c>
      <c r="C2409" s="325" t="s">
        <v>852</v>
      </c>
      <c r="D2409" s="325" t="s">
        <v>1610</v>
      </c>
      <c r="E2409" s="384">
        <v>1320</v>
      </c>
      <c r="F2409" s="384">
        <v>660</v>
      </c>
      <c r="G2409" s="384">
        <v>464</v>
      </c>
      <c r="H2409" s="384">
        <v>264</v>
      </c>
    </row>
    <row r="2410" spans="1:8" s="324" customFormat="1" ht="47.25">
      <c r="A2410" s="1223"/>
      <c r="B2410" s="1191"/>
      <c r="C2410" s="325" t="s">
        <v>1610</v>
      </c>
      <c r="D2410" s="325" t="s">
        <v>3436</v>
      </c>
      <c r="E2410" s="384">
        <v>960</v>
      </c>
      <c r="F2410" s="384">
        <v>480</v>
      </c>
      <c r="G2410" s="384">
        <v>336</v>
      </c>
      <c r="H2410" s="384">
        <v>192</v>
      </c>
    </row>
    <row r="2411" spans="1:8" s="324" customFormat="1" ht="47.25">
      <c r="A2411" s="1223"/>
      <c r="B2411" s="1191"/>
      <c r="C2411" s="325" t="s">
        <v>3436</v>
      </c>
      <c r="D2411" s="325" t="s">
        <v>3437</v>
      </c>
      <c r="E2411" s="384">
        <v>800</v>
      </c>
      <c r="F2411" s="384">
        <v>400</v>
      </c>
      <c r="G2411" s="384">
        <v>280</v>
      </c>
      <c r="H2411" s="384">
        <v>160</v>
      </c>
    </row>
    <row r="2412" spans="1:8" s="324" customFormat="1" ht="17.25">
      <c r="A2412" s="1223">
        <v>10</v>
      </c>
      <c r="B2412" s="1191" t="s">
        <v>1312</v>
      </c>
      <c r="C2412" s="325" t="s">
        <v>1609</v>
      </c>
      <c r="D2412" s="325" t="s">
        <v>1593</v>
      </c>
      <c r="E2412" s="384">
        <v>2640</v>
      </c>
      <c r="F2412" s="384">
        <v>1320</v>
      </c>
      <c r="G2412" s="384">
        <v>924</v>
      </c>
      <c r="H2412" s="384">
        <v>528</v>
      </c>
    </row>
    <row r="2413" spans="1:8" s="324" customFormat="1" ht="17.25">
      <c r="A2413" s="1223"/>
      <c r="B2413" s="1191"/>
      <c r="C2413" s="325" t="s">
        <v>1593</v>
      </c>
      <c r="D2413" s="325" t="s">
        <v>1351</v>
      </c>
      <c r="E2413" s="384">
        <v>2040</v>
      </c>
      <c r="F2413" s="384">
        <v>1020</v>
      </c>
      <c r="G2413" s="384">
        <v>716</v>
      </c>
      <c r="H2413" s="384">
        <v>408</v>
      </c>
    </row>
    <row r="2414" spans="1:8" s="324" customFormat="1" ht="17.25">
      <c r="A2414" s="1223"/>
      <c r="B2414" s="1191"/>
      <c r="C2414" s="325" t="s">
        <v>1351</v>
      </c>
      <c r="D2414" s="325" t="s">
        <v>1772</v>
      </c>
      <c r="E2414" s="384">
        <v>1160</v>
      </c>
      <c r="F2414" s="384">
        <v>580</v>
      </c>
      <c r="G2414" s="384">
        <v>408</v>
      </c>
      <c r="H2414" s="384">
        <v>232</v>
      </c>
    </row>
    <row r="2415" spans="1:8" s="324" customFormat="1" ht="17.25">
      <c r="A2415" s="326">
        <v>11</v>
      </c>
      <c r="B2415" s="325" t="s">
        <v>1609</v>
      </c>
      <c r="C2415" s="325" t="s">
        <v>852</v>
      </c>
      <c r="D2415" s="325" t="s">
        <v>860</v>
      </c>
      <c r="E2415" s="384">
        <v>4000</v>
      </c>
      <c r="F2415" s="384">
        <v>2000</v>
      </c>
      <c r="G2415" s="384">
        <v>1400</v>
      </c>
      <c r="H2415" s="384">
        <v>800</v>
      </c>
    </row>
    <row r="2416" spans="1:8" s="324" customFormat="1" ht="17.25">
      <c r="A2416" s="326">
        <v>12</v>
      </c>
      <c r="B2416" s="325" t="s">
        <v>874</v>
      </c>
      <c r="C2416" s="325" t="s">
        <v>1621</v>
      </c>
      <c r="D2416" s="325" t="s">
        <v>881</v>
      </c>
      <c r="E2416" s="384">
        <v>1320</v>
      </c>
      <c r="F2416" s="384">
        <v>660</v>
      </c>
      <c r="G2416" s="384">
        <v>464</v>
      </c>
      <c r="H2416" s="384">
        <v>264</v>
      </c>
    </row>
    <row r="2417" spans="1:8" s="324" customFormat="1" ht="17.25">
      <c r="A2417" s="326">
        <v>13</v>
      </c>
      <c r="B2417" s="325" t="s">
        <v>1612</v>
      </c>
      <c r="C2417" s="325" t="s">
        <v>852</v>
      </c>
      <c r="D2417" s="325" t="s">
        <v>3351</v>
      </c>
      <c r="E2417" s="384">
        <v>920</v>
      </c>
      <c r="F2417" s="384">
        <v>460</v>
      </c>
      <c r="G2417" s="384">
        <v>324</v>
      </c>
      <c r="H2417" s="384">
        <v>184</v>
      </c>
    </row>
    <row r="2418" spans="1:8" s="324" customFormat="1" ht="17.25">
      <c r="A2418" s="1223">
        <v>14</v>
      </c>
      <c r="B2418" s="1191" t="s">
        <v>1571</v>
      </c>
      <c r="C2418" s="325" t="s">
        <v>1595</v>
      </c>
      <c r="D2418" s="325" t="s">
        <v>1573</v>
      </c>
      <c r="E2418" s="384">
        <v>1480</v>
      </c>
      <c r="F2418" s="384">
        <v>740</v>
      </c>
      <c r="G2418" s="384">
        <v>520</v>
      </c>
      <c r="H2418" s="384">
        <v>296</v>
      </c>
    </row>
    <row r="2419" spans="1:8" s="324" customFormat="1" ht="31.5">
      <c r="A2419" s="1223"/>
      <c r="B2419" s="1191"/>
      <c r="C2419" s="325" t="s">
        <v>1573</v>
      </c>
      <c r="D2419" s="325" t="s">
        <v>3438</v>
      </c>
      <c r="E2419" s="384">
        <v>1000</v>
      </c>
      <c r="F2419" s="384">
        <v>500</v>
      </c>
      <c r="G2419" s="384">
        <v>352</v>
      </c>
      <c r="H2419" s="384">
        <v>200</v>
      </c>
    </row>
    <row r="2420" spans="1:8" s="324" customFormat="1" ht="17.25">
      <c r="A2420" s="326">
        <v>15</v>
      </c>
      <c r="B2420" s="325" t="s">
        <v>1593</v>
      </c>
      <c r="C2420" s="325" t="s">
        <v>852</v>
      </c>
      <c r="D2420" s="325" t="s">
        <v>1572</v>
      </c>
      <c r="E2420" s="384">
        <v>2120</v>
      </c>
      <c r="F2420" s="384">
        <v>1060</v>
      </c>
      <c r="G2420" s="384">
        <v>744</v>
      </c>
      <c r="H2420" s="384">
        <v>424</v>
      </c>
    </row>
    <row r="2421" spans="1:8" s="324" customFormat="1" ht="17.25">
      <c r="A2421" s="326">
        <v>16</v>
      </c>
      <c r="B2421" s="325" t="s">
        <v>1770</v>
      </c>
      <c r="C2421" s="325" t="s">
        <v>852</v>
      </c>
      <c r="D2421" s="325" t="s">
        <v>1571</v>
      </c>
      <c r="E2421" s="384">
        <v>520</v>
      </c>
      <c r="F2421" s="384">
        <v>260</v>
      </c>
      <c r="G2421" s="384">
        <v>184</v>
      </c>
      <c r="H2421" s="384">
        <v>104</v>
      </c>
    </row>
    <row r="2422" spans="1:8" s="324" customFormat="1" ht="17.25">
      <c r="A2422" s="326">
        <v>17</v>
      </c>
      <c r="B2422" s="325" t="s">
        <v>1573</v>
      </c>
      <c r="C2422" s="325" t="s">
        <v>852</v>
      </c>
      <c r="D2422" s="325" t="s">
        <v>1571</v>
      </c>
      <c r="E2422" s="384">
        <v>1040</v>
      </c>
      <c r="F2422" s="384">
        <v>520</v>
      </c>
      <c r="G2422" s="384">
        <v>364</v>
      </c>
      <c r="H2422" s="384">
        <v>208</v>
      </c>
    </row>
    <row r="2423" spans="1:8" s="324" customFormat="1" ht="31.5">
      <c r="A2423" s="1223">
        <v>18</v>
      </c>
      <c r="B2423" s="1191" t="s">
        <v>855</v>
      </c>
      <c r="C2423" s="325" t="s">
        <v>1593</v>
      </c>
      <c r="D2423" s="325" t="s">
        <v>3439</v>
      </c>
      <c r="E2423" s="384">
        <v>2120</v>
      </c>
      <c r="F2423" s="384">
        <v>1060</v>
      </c>
      <c r="G2423" s="384">
        <v>744</v>
      </c>
      <c r="H2423" s="384">
        <v>424</v>
      </c>
    </row>
    <row r="2424" spans="1:8" s="324" customFormat="1" ht="31.5">
      <c r="A2424" s="1223"/>
      <c r="B2424" s="1191"/>
      <c r="C2424" s="325" t="s">
        <v>3439</v>
      </c>
      <c r="D2424" s="325" t="s">
        <v>860</v>
      </c>
      <c r="E2424" s="384">
        <v>1840</v>
      </c>
      <c r="F2424" s="384">
        <v>920</v>
      </c>
      <c r="G2424" s="384">
        <v>644</v>
      </c>
      <c r="H2424" s="384">
        <v>368</v>
      </c>
    </row>
    <row r="2425" spans="1:8" s="324" customFormat="1" ht="17.25">
      <c r="A2425" s="1223"/>
      <c r="B2425" s="1191"/>
      <c r="C2425" s="325" t="s">
        <v>860</v>
      </c>
      <c r="D2425" s="325" t="s">
        <v>1699</v>
      </c>
      <c r="E2425" s="384">
        <v>1040</v>
      </c>
      <c r="F2425" s="384">
        <v>520</v>
      </c>
      <c r="G2425" s="384">
        <v>364</v>
      </c>
      <c r="H2425" s="384">
        <v>208</v>
      </c>
    </row>
    <row r="2426" spans="1:8" s="324" customFormat="1" ht="47.25">
      <c r="A2426" s="1223">
        <v>19</v>
      </c>
      <c r="B2426" s="1191" t="s">
        <v>860</v>
      </c>
      <c r="C2426" s="325" t="s">
        <v>1621</v>
      </c>
      <c r="D2426" s="325" t="s">
        <v>3440</v>
      </c>
      <c r="E2426" s="384">
        <v>4480</v>
      </c>
      <c r="F2426" s="384">
        <v>2240</v>
      </c>
      <c r="G2426" s="384">
        <v>1568</v>
      </c>
      <c r="H2426" s="384">
        <v>896</v>
      </c>
    </row>
    <row r="2427" spans="1:8" s="324" customFormat="1" ht="47.25">
      <c r="A2427" s="1223"/>
      <c r="B2427" s="1191"/>
      <c r="C2427" s="325" t="s">
        <v>3440</v>
      </c>
      <c r="D2427" s="325" t="s">
        <v>1345</v>
      </c>
      <c r="E2427" s="384">
        <v>3400</v>
      </c>
      <c r="F2427" s="384">
        <v>1700</v>
      </c>
      <c r="G2427" s="384">
        <v>1192</v>
      </c>
      <c r="H2427" s="384">
        <v>680</v>
      </c>
    </row>
    <row r="2428" spans="1:8" s="324" customFormat="1" ht="17.25">
      <c r="A2428" s="1223"/>
      <c r="B2428" s="1191"/>
      <c r="C2428" s="325" t="s">
        <v>1345</v>
      </c>
      <c r="D2428" s="325" t="s">
        <v>852</v>
      </c>
      <c r="E2428" s="384">
        <v>1320</v>
      </c>
      <c r="F2428" s="384">
        <v>660</v>
      </c>
      <c r="G2428" s="384">
        <v>464</v>
      </c>
      <c r="H2428" s="384">
        <v>264</v>
      </c>
    </row>
    <row r="2429" spans="1:8" s="324" customFormat="1" ht="47.25">
      <c r="A2429" s="1223">
        <v>20</v>
      </c>
      <c r="B2429" s="1191" t="s">
        <v>1699</v>
      </c>
      <c r="C2429" s="325" t="s">
        <v>1621</v>
      </c>
      <c r="D2429" s="325" t="s">
        <v>3441</v>
      </c>
      <c r="E2429" s="384">
        <v>2120</v>
      </c>
      <c r="F2429" s="384">
        <v>1060</v>
      </c>
      <c r="G2429" s="384">
        <v>744</v>
      </c>
      <c r="H2429" s="384">
        <v>424</v>
      </c>
    </row>
    <row r="2430" spans="1:8" s="324" customFormat="1" ht="47.25">
      <c r="A2430" s="1223"/>
      <c r="B2430" s="1191"/>
      <c r="C2430" s="325" t="s">
        <v>3441</v>
      </c>
      <c r="D2430" s="325" t="s">
        <v>852</v>
      </c>
      <c r="E2430" s="384">
        <v>2360</v>
      </c>
      <c r="F2430" s="384">
        <v>1180</v>
      </c>
      <c r="G2430" s="384">
        <v>828</v>
      </c>
      <c r="H2430" s="384">
        <v>472</v>
      </c>
    </row>
    <row r="2431" spans="1:8" s="324" customFormat="1" ht="17.25">
      <c r="A2431" s="1223">
        <v>21</v>
      </c>
      <c r="B2431" s="1191" t="s">
        <v>1572</v>
      </c>
      <c r="C2431" s="325" t="s">
        <v>1621</v>
      </c>
      <c r="D2431" s="325" t="s">
        <v>1593</v>
      </c>
      <c r="E2431" s="384">
        <v>2200</v>
      </c>
      <c r="F2431" s="384">
        <v>1100</v>
      </c>
      <c r="G2431" s="384">
        <v>772</v>
      </c>
      <c r="H2431" s="384">
        <v>440</v>
      </c>
    </row>
    <row r="2432" spans="1:8" s="324" customFormat="1" ht="17.25">
      <c r="A2432" s="1223"/>
      <c r="B2432" s="1191"/>
      <c r="C2432" s="325" t="s">
        <v>1593</v>
      </c>
      <c r="D2432" s="325" t="s">
        <v>1772</v>
      </c>
      <c r="E2432" s="384">
        <v>1120</v>
      </c>
      <c r="F2432" s="384">
        <v>560</v>
      </c>
      <c r="G2432" s="384">
        <v>392</v>
      </c>
      <c r="H2432" s="384">
        <v>224</v>
      </c>
    </row>
    <row r="2433" spans="1:8" s="324" customFormat="1" ht="17.25">
      <c r="A2433" s="1223"/>
      <c r="B2433" s="1191"/>
      <c r="C2433" s="325" t="s">
        <v>1772</v>
      </c>
      <c r="D2433" s="325" t="s">
        <v>881</v>
      </c>
      <c r="E2433" s="384">
        <v>480</v>
      </c>
      <c r="F2433" s="384">
        <v>240</v>
      </c>
      <c r="G2433" s="384">
        <v>168</v>
      </c>
      <c r="H2433" s="384">
        <v>96</v>
      </c>
    </row>
    <row r="2434" spans="1:8" s="324" customFormat="1" ht="31.5">
      <c r="A2434" s="326">
        <v>22</v>
      </c>
      <c r="B2434" s="325" t="s">
        <v>1595</v>
      </c>
      <c r="C2434" s="325" t="s">
        <v>852</v>
      </c>
      <c r="D2434" s="325" t="s">
        <v>3442</v>
      </c>
      <c r="E2434" s="384">
        <v>2120</v>
      </c>
      <c r="F2434" s="384">
        <v>1060</v>
      </c>
      <c r="G2434" s="384">
        <v>744</v>
      </c>
      <c r="H2434" s="384">
        <v>424</v>
      </c>
    </row>
    <row r="2435" spans="1:8" s="324" customFormat="1" ht="17.25">
      <c r="A2435" s="326">
        <v>23</v>
      </c>
      <c r="B2435" s="325" t="s">
        <v>1610</v>
      </c>
      <c r="C2435" s="325" t="s">
        <v>1595</v>
      </c>
      <c r="D2435" s="325" t="s">
        <v>881</v>
      </c>
      <c r="E2435" s="384">
        <v>1160</v>
      </c>
      <c r="F2435" s="384">
        <v>580</v>
      </c>
      <c r="G2435" s="384">
        <v>408</v>
      </c>
      <c r="H2435" s="384">
        <v>232</v>
      </c>
    </row>
    <row r="2436" spans="1:8" s="324" customFormat="1" ht="17.25">
      <c r="A2436" s="326">
        <v>24</v>
      </c>
      <c r="B2436" s="325" t="s">
        <v>3443</v>
      </c>
      <c r="C2436" s="325" t="s">
        <v>3444</v>
      </c>
      <c r="D2436" s="325" t="s">
        <v>3445</v>
      </c>
      <c r="E2436" s="384">
        <v>1600</v>
      </c>
      <c r="F2436" s="384">
        <v>800</v>
      </c>
      <c r="G2436" s="384">
        <v>560</v>
      </c>
      <c r="H2436" s="384">
        <v>320</v>
      </c>
    </row>
    <row r="2437" spans="1:8" s="324" customFormat="1" ht="17.25">
      <c r="A2437" s="326">
        <v>25</v>
      </c>
      <c r="B2437" s="325" t="s">
        <v>3446</v>
      </c>
      <c r="C2437" s="325" t="s">
        <v>1571</v>
      </c>
      <c r="D2437" s="325" t="s">
        <v>3447</v>
      </c>
      <c r="E2437" s="384">
        <v>1160</v>
      </c>
      <c r="F2437" s="384">
        <v>580</v>
      </c>
      <c r="G2437" s="384">
        <v>408</v>
      </c>
      <c r="H2437" s="384">
        <v>232</v>
      </c>
    </row>
    <row r="2438" spans="1:8" s="324" customFormat="1" ht="31.5">
      <c r="A2438" s="326">
        <v>26</v>
      </c>
      <c r="B2438" s="325" t="s">
        <v>3448</v>
      </c>
      <c r="C2438" s="325" t="s">
        <v>852</v>
      </c>
      <c r="D2438" s="325" t="s">
        <v>860</v>
      </c>
      <c r="E2438" s="384">
        <v>4760</v>
      </c>
      <c r="F2438" s="384">
        <v>2380</v>
      </c>
      <c r="G2438" s="384">
        <v>1668</v>
      </c>
      <c r="H2438" s="384">
        <v>952</v>
      </c>
    </row>
    <row r="2439" spans="1:8" s="324" customFormat="1" ht="17.25">
      <c r="A2439" s="326">
        <v>27</v>
      </c>
      <c r="B2439" s="325" t="s">
        <v>3449</v>
      </c>
      <c r="C2439" s="325" t="s">
        <v>852</v>
      </c>
      <c r="D2439" s="325" t="s">
        <v>881</v>
      </c>
      <c r="E2439" s="384">
        <v>640</v>
      </c>
      <c r="F2439" s="384">
        <v>320</v>
      </c>
      <c r="G2439" s="384">
        <v>224</v>
      </c>
      <c r="H2439" s="384">
        <v>128</v>
      </c>
    </row>
    <row r="2440" spans="1:8" s="324" customFormat="1" ht="31.5">
      <c r="A2440" s="326">
        <v>28</v>
      </c>
      <c r="B2440" s="325" t="s">
        <v>3312</v>
      </c>
      <c r="C2440" s="325" t="s">
        <v>852</v>
      </c>
      <c r="D2440" s="325" t="s">
        <v>881</v>
      </c>
      <c r="E2440" s="384">
        <v>280</v>
      </c>
      <c r="F2440" s="384">
        <v>140</v>
      </c>
      <c r="G2440" s="384">
        <v>100</v>
      </c>
      <c r="H2440" s="384">
        <v>56</v>
      </c>
    </row>
    <row r="2441" spans="1:8" s="324" customFormat="1" ht="31.5">
      <c r="A2441" s="326">
        <v>29</v>
      </c>
      <c r="B2441" s="325" t="s">
        <v>3317</v>
      </c>
      <c r="C2441" s="325" t="s">
        <v>852</v>
      </c>
      <c r="D2441" s="325" t="s">
        <v>881</v>
      </c>
      <c r="E2441" s="384">
        <v>200</v>
      </c>
      <c r="F2441" s="384">
        <v>100</v>
      </c>
      <c r="G2441" s="384">
        <v>72</v>
      </c>
      <c r="H2441" s="384">
        <v>40</v>
      </c>
    </row>
    <row r="2442" spans="1:8" s="324" customFormat="1" ht="31.5">
      <c r="A2442" s="1223">
        <v>30</v>
      </c>
      <c r="B2442" s="1191" t="s">
        <v>3450</v>
      </c>
      <c r="C2442" s="325" t="s">
        <v>3451</v>
      </c>
      <c r="D2442" s="325" t="s">
        <v>3452</v>
      </c>
      <c r="E2442" s="384">
        <v>440</v>
      </c>
      <c r="F2442" s="384">
        <v>220</v>
      </c>
      <c r="G2442" s="384">
        <v>156</v>
      </c>
      <c r="H2442" s="384">
        <v>88</v>
      </c>
    </row>
    <row r="2443" spans="1:8" s="324" customFormat="1" ht="47.25">
      <c r="A2443" s="1223"/>
      <c r="B2443" s="1191"/>
      <c r="C2443" s="325" t="s">
        <v>3453</v>
      </c>
      <c r="D2443" s="325" t="s">
        <v>3454</v>
      </c>
      <c r="E2443" s="384">
        <v>960</v>
      </c>
      <c r="F2443" s="384">
        <v>480</v>
      </c>
      <c r="G2443" s="384">
        <v>336</v>
      </c>
      <c r="H2443" s="384">
        <v>192</v>
      </c>
    </row>
    <row r="2444" spans="1:8" s="324" customFormat="1" ht="47.25">
      <c r="A2444" s="1223"/>
      <c r="B2444" s="1191"/>
      <c r="C2444" s="325" t="s">
        <v>3455</v>
      </c>
      <c r="D2444" s="325" t="s">
        <v>3456</v>
      </c>
      <c r="E2444" s="384">
        <v>640</v>
      </c>
      <c r="F2444" s="384">
        <v>320</v>
      </c>
      <c r="G2444" s="384">
        <v>224</v>
      </c>
      <c r="H2444" s="384">
        <v>128</v>
      </c>
    </row>
    <row r="2445" spans="1:8" s="324" customFormat="1" ht="47.25">
      <c r="A2445" s="1223"/>
      <c r="B2445" s="1191"/>
      <c r="C2445" s="325" t="s">
        <v>3456</v>
      </c>
      <c r="D2445" s="325" t="s">
        <v>3457</v>
      </c>
      <c r="E2445" s="384">
        <v>800</v>
      </c>
      <c r="F2445" s="384">
        <v>400</v>
      </c>
      <c r="G2445" s="384">
        <v>280</v>
      </c>
      <c r="H2445" s="384">
        <v>160</v>
      </c>
    </row>
    <row r="2446" spans="1:8" s="324" customFormat="1" ht="63">
      <c r="A2446" s="1223"/>
      <c r="B2446" s="1191"/>
      <c r="C2446" s="325" t="s">
        <v>3458</v>
      </c>
      <c r="D2446" s="325" t="s">
        <v>3459</v>
      </c>
      <c r="E2446" s="384">
        <v>400</v>
      </c>
      <c r="F2446" s="384">
        <v>200</v>
      </c>
      <c r="G2446" s="384">
        <v>140</v>
      </c>
      <c r="H2446" s="384">
        <v>80</v>
      </c>
    </row>
    <row r="2447" spans="1:8" s="324" customFormat="1" ht="31.5">
      <c r="A2447" s="326">
        <v>31</v>
      </c>
      <c r="B2447" s="325" t="s">
        <v>3460</v>
      </c>
      <c r="C2447" s="325" t="s">
        <v>3461</v>
      </c>
      <c r="D2447" s="325" t="s">
        <v>3462</v>
      </c>
      <c r="E2447" s="384">
        <v>400</v>
      </c>
      <c r="F2447" s="384">
        <v>200</v>
      </c>
      <c r="G2447" s="384">
        <v>140</v>
      </c>
      <c r="H2447" s="384">
        <v>80</v>
      </c>
    </row>
    <row r="2448" spans="1:8" s="324" customFormat="1" ht="17.25">
      <c r="A2448" s="1223">
        <v>32</v>
      </c>
      <c r="B2448" s="1191" t="s">
        <v>3463</v>
      </c>
      <c r="C2448" s="325" t="s">
        <v>1595</v>
      </c>
      <c r="D2448" s="325" t="s">
        <v>1319</v>
      </c>
      <c r="E2448" s="384">
        <v>920</v>
      </c>
      <c r="F2448" s="384">
        <v>460</v>
      </c>
      <c r="G2448" s="384">
        <v>324</v>
      </c>
      <c r="H2448" s="384">
        <v>184</v>
      </c>
    </row>
    <row r="2449" spans="1:8" s="324" customFormat="1" ht="17.25">
      <c r="A2449" s="1223"/>
      <c r="B2449" s="1191"/>
      <c r="C2449" s="325" t="s">
        <v>1319</v>
      </c>
      <c r="D2449" s="325" t="s">
        <v>3449</v>
      </c>
      <c r="E2449" s="384">
        <v>560</v>
      </c>
      <c r="F2449" s="384">
        <v>280</v>
      </c>
      <c r="G2449" s="384">
        <v>196</v>
      </c>
      <c r="H2449" s="384">
        <v>112</v>
      </c>
    </row>
    <row r="2450" spans="1:8" s="324" customFormat="1" ht="31.5">
      <c r="A2450" s="1223"/>
      <c r="B2450" s="1191"/>
      <c r="C2450" s="325" t="s">
        <v>3464</v>
      </c>
      <c r="D2450" s="325" t="s">
        <v>3465</v>
      </c>
      <c r="E2450" s="384">
        <v>440</v>
      </c>
      <c r="F2450" s="384">
        <v>220</v>
      </c>
      <c r="G2450" s="384">
        <v>156</v>
      </c>
      <c r="H2450" s="384">
        <v>88</v>
      </c>
    </row>
    <row r="2451" spans="1:8" s="324" customFormat="1" ht="31.5">
      <c r="A2451" s="326">
        <v>33</v>
      </c>
      <c r="B2451" s="325" t="s">
        <v>3466</v>
      </c>
      <c r="C2451" s="325" t="s">
        <v>1351</v>
      </c>
      <c r="D2451" s="325" t="s">
        <v>3467</v>
      </c>
      <c r="E2451" s="384">
        <v>400</v>
      </c>
      <c r="F2451" s="384">
        <v>200</v>
      </c>
      <c r="G2451" s="384">
        <v>140</v>
      </c>
      <c r="H2451" s="384">
        <v>80</v>
      </c>
    </row>
    <row r="2452" spans="1:8" s="324" customFormat="1" ht="31.5">
      <c r="A2452" s="326">
        <v>34</v>
      </c>
      <c r="B2452" s="325" t="s">
        <v>1665</v>
      </c>
      <c r="C2452" s="325" t="s">
        <v>1822</v>
      </c>
      <c r="D2452" s="325" t="s">
        <v>3468</v>
      </c>
      <c r="E2452" s="384">
        <v>120</v>
      </c>
      <c r="F2452" s="384">
        <v>60</v>
      </c>
      <c r="G2452" s="384">
        <v>44</v>
      </c>
      <c r="H2452" s="384">
        <v>24</v>
      </c>
    </row>
    <row r="2453" spans="1:8" s="324" customFormat="1" ht="31.5">
      <c r="A2453" s="326">
        <v>35</v>
      </c>
      <c r="B2453" s="325" t="s">
        <v>1649</v>
      </c>
      <c r="C2453" s="325" t="s">
        <v>3469</v>
      </c>
      <c r="D2453" s="325" t="s">
        <v>3470</v>
      </c>
      <c r="E2453" s="384">
        <v>160</v>
      </c>
      <c r="F2453" s="384">
        <v>80</v>
      </c>
      <c r="G2453" s="384">
        <v>56</v>
      </c>
      <c r="H2453" s="384">
        <v>32</v>
      </c>
    </row>
    <row r="2454" spans="1:8" s="339" customFormat="1" ht="17.25">
      <c r="A2454" s="322">
        <v>34</v>
      </c>
      <c r="B2454" s="323" t="s">
        <v>3471</v>
      </c>
      <c r="C2454" s="338"/>
      <c r="D2454" s="338"/>
      <c r="E2454" s="384">
        <v>0</v>
      </c>
      <c r="F2454" s="384">
        <v>0</v>
      </c>
      <c r="G2454" s="384">
        <v>0</v>
      </c>
      <c r="H2454" s="384">
        <v>0</v>
      </c>
    </row>
    <row r="2455" spans="1:8" s="324" customFormat="1" ht="31.5">
      <c r="A2455" s="1223">
        <v>1</v>
      </c>
      <c r="B2455" s="1191" t="s">
        <v>3472</v>
      </c>
      <c r="C2455" s="325" t="s">
        <v>3473</v>
      </c>
      <c r="D2455" s="325" t="s">
        <v>3474</v>
      </c>
      <c r="E2455" s="384">
        <v>1452</v>
      </c>
      <c r="F2455" s="384">
        <v>798.8</v>
      </c>
      <c r="G2455" s="384">
        <v>653.6</v>
      </c>
      <c r="H2455" s="384">
        <v>508.4</v>
      </c>
    </row>
    <row r="2456" spans="1:8" s="324" customFormat="1" ht="31.5">
      <c r="A2456" s="1223"/>
      <c r="B2456" s="1191"/>
      <c r="C2456" s="325" t="s">
        <v>3475</v>
      </c>
      <c r="D2456" s="325" t="s">
        <v>3476</v>
      </c>
      <c r="E2456" s="384">
        <v>1161.5999999999999</v>
      </c>
      <c r="F2456" s="384">
        <v>302.28480000000002</v>
      </c>
      <c r="G2456" s="384">
        <v>522.79999999999995</v>
      </c>
      <c r="H2456" s="384">
        <v>406.4</v>
      </c>
    </row>
    <row r="2457" spans="1:8" s="324" customFormat="1" ht="31.5">
      <c r="A2457" s="1223"/>
      <c r="B2457" s="1191"/>
      <c r="C2457" s="325" t="s">
        <v>3477</v>
      </c>
      <c r="D2457" s="325" t="s">
        <v>3478</v>
      </c>
      <c r="E2457" s="384">
        <v>580.79999999999995</v>
      </c>
      <c r="F2457" s="384">
        <v>302.28480000000002</v>
      </c>
      <c r="G2457" s="384">
        <v>261.2</v>
      </c>
      <c r="H2457" s="384">
        <v>203.2</v>
      </c>
    </row>
    <row r="2458" spans="1:8" s="324" customFormat="1" ht="31.5">
      <c r="A2458" s="1223"/>
      <c r="B2458" s="1191"/>
      <c r="C2458" s="325" t="s">
        <v>3479</v>
      </c>
      <c r="D2458" s="325" t="s">
        <v>3480</v>
      </c>
      <c r="E2458" s="384">
        <v>774.4</v>
      </c>
      <c r="F2458" s="384">
        <v>302.28480000000002</v>
      </c>
      <c r="G2458" s="384">
        <v>348.4</v>
      </c>
      <c r="H2458" s="384">
        <v>271.2</v>
      </c>
    </row>
    <row r="2459" spans="1:8" s="324" customFormat="1" ht="31.5">
      <c r="A2459" s="1223">
        <v>2</v>
      </c>
      <c r="B2459" s="1191" t="s">
        <v>566</v>
      </c>
      <c r="C2459" s="325" t="s">
        <v>3481</v>
      </c>
      <c r="D2459" s="325" t="s">
        <v>3482</v>
      </c>
      <c r="E2459" s="384">
        <v>387.2</v>
      </c>
      <c r="F2459" s="384">
        <v>302.28480000000002</v>
      </c>
      <c r="G2459" s="384">
        <v>174.4</v>
      </c>
      <c r="H2459" s="384">
        <v>135.6</v>
      </c>
    </row>
    <row r="2460" spans="1:8" s="324" customFormat="1" ht="31.5">
      <c r="A2460" s="1223"/>
      <c r="B2460" s="1191"/>
      <c r="C2460" s="325" t="s">
        <v>3482</v>
      </c>
      <c r="D2460" s="325" t="s">
        <v>3483</v>
      </c>
      <c r="E2460" s="384">
        <v>242</v>
      </c>
      <c r="F2460" s="384">
        <v>302.28480000000002</v>
      </c>
      <c r="G2460" s="384">
        <v>108.8</v>
      </c>
      <c r="H2460" s="384">
        <v>84.8</v>
      </c>
    </row>
    <row r="2461" spans="1:8" s="324" customFormat="1" ht="31.5">
      <c r="A2461" s="1223"/>
      <c r="B2461" s="1191"/>
      <c r="C2461" s="325" t="s">
        <v>3484</v>
      </c>
      <c r="D2461" s="325" t="s">
        <v>3478</v>
      </c>
      <c r="E2461" s="384">
        <v>220</v>
      </c>
      <c r="F2461" s="384">
        <v>302.28480000000002</v>
      </c>
      <c r="G2461" s="384">
        <v>99.2</v>
      </c>
      <c r="H2461" s="384">
        <v>77.2</v>
      </c>
    </row>
    <row r="2462" spans="1:8" s="324" customFormat="1" ht="31.5">
      <c r="A2462" s="1223">
        <v>3</v>
      </c>
      <c r="B2462" s="1191" t="s">
        <v>209</v>
      </c>
      <c r="C2462" s="325" t="s">
        <v>3485</v>
      </c>
      <c r="D2462" s="325" t="s">
        <v>3486</v>
      </c>
      <c r="E2462" s="384">
        <v>1452</v>
      </c>
      <c r="F2462" s="384">
        <v>302.28480000000002</v>
      </c>
      <c r="G2462" s="384">
        <v>653.6</v>
      </c>
      <c r="H2462" s="384">
        <v>508.4</v>
      </c>
    </row>
    <row r="2463" spans="1:8" s="324" customFormat="1" ht="47.25">
      <c r="A2463" s="1223"/>
      <c r="B2463" s="1191"/>
      <c r="C2463" s="325" t="s">
        <v>3486</v>
      </c>
      <c r="D2463" s="325" t="s">
        <v>3487</v>
      </c>
      <c r="E2463" s="384">
        <v>1258.4000000000001</v>
      </c>
      <c r="F2463" s="384">
        <v>302.28480000000002</v>
      </c>
      <c r="G2463" s="384">
        <v>566.4</v>
      </c>
      <c r="H2463" s="384">
        <v>440.4</v>
      </c>
    </row>
    <row r="2464" spans="1:8" s="324" customFormat="1" ht="31.5">
      <c r="A2464" s="1223"/>
      <c r="B2464" s="1191"/>
      <c r="C2464" s="325" t="s">
        <v>3487</v>
      </c>
      <c r="D2464" s="325" t="s">
        <v>3488</v>
      </c>
      <c r="E2464" s="384">
        <v>871.2</v>
      </c>
      <c r="F2464" s="384">
        <v>302.28480000000002</v>
      </c>
      <c r="G2464" s="384">
        <v>392</v>
      </c>
      <c r="H2464" s="384">
        <v>304.8</v>
      </c>
    </row>
    <row r="2465" spans="1:8" s="324" customFormat="1" ht="31.5">
      <c r="A2465" s="1223"/>
      <c r="B2465" s="1191"/>
      <c r="C2465" s="325" t="s">
        <v>3489</v>
      </c>
      <c r="D2465" s="325" t="s">
        <v>3490</v>
      </c>
      <c r="E2465" s="384">
        <v>338.8</v>
      </c>
      <c r="F2465" s="384">
        <v>302.28480000000002</v>
      </c>
      <c r="G2465" s="384">
        <v>152.4</v>
      </c>
      <c r="H2465" s="384">
        <v>118.4</v>
      </c>
    </row>
    <row r="2466" spans="1:8" s="324" customFormat="1" ht="31.5">
      <c r="A2466" s="1223"/>
      <c r="B2466" s="1191"/>
      <c r="C2466" s="325" t="s">
        <v>3490</v>
      </c>
      <c r="D2466" s="325" t="s">
        <v>3491</v>
      </c>
      <c r="E2466" s="384">
        <v>242</v>
      </c>
      <c r="F2466" s="384">
        <v>302.28480000000002</v>
      </c>
      <c r="G2466" s="384">
        <v>108.8</v>
      </c>
      <c r="H2466" s="384">
        <v>84.8</v>
      </c>
    </row>
    <row r="2467" spans="1:8" s="324" customFormat="1" ht="31.5">
      <c r="A2467" s="1223"/>
      <c r="B2467" s="1191"/>
      <c r="C2467" s="325" t="s">
        <v>3491</v>
      </c>
      <c r="D2467" s="325" t="s">
        <v>3492</v>
      </c>
      <c r="E2467" s="384">
        <v>145.19999999999999</v>
      </c>
      <c r="F2467" s="384">
        <v>302.28480000000002</v>
      </c>
      <c r="G2467" s="384">
        <v>65.2</v>
      </c>
      <c r="H2467" s="384">
        <v>50.8</v>
      </c>
    </row>
    <row r="2468" spans="1:8" s="324" customFormat="1" ht="31.5">
      <c r="A2468" s="1223"/>
      <c r="B2468" s="1191"/>
      <c r="C2468" s="325" t="s">
        <v>3493</v>
      </c>
      <c r="D2468" s="325" t="s">
        <v>3494</v>
      </c>
      <c r="E2468" s="384">
        <v>193.6</v>
      </c>
      <c r="F2468" s="384">
        <v>302.28480000000002</v>
      </c>
      <c r="G2468" s="384">
        <v>87.2</v>
      </c>
      <c r="H2468" s="384">
        <v>67.599999999999994</v>
      </c>
    </row>
    <row r="2469" spans="1:8" s="324" customFormat="1" ht="17.25">
      <c r="A2469" s="1223"/>
      <c r="B2469" s="1191"/>
      <c r="C2469" s="325" t="s">
        <v>3495</v>
      </c>
      <c r="D2469" s="325" t="s">
        <v>3496</v>
      </c>
      <c r="E2469" s="384">
        <v>121.2</v>
      </c>
      <c r="F2469" s="384">
        <v>302.28480000000002</v>
      </c>
      <c r="G2469" s="384">
        <v>54.4</v>
      </c>
      <c r="H2469" s="384">
        <v>42.4</v>
      </c>
    </row>
    <row r="2470" spans="1:8" s="324" customFormat="1" ht="31.5">
      <c r="A2470" s="1223"/>
      <c r="B2470" s="1191"/>
      <c r="C2470" s="325" t="s">
        <v>3497</v>
      </c>
      <c r="D2470" s="325" t="s">
        <v>3498</v>
      </c>
      <c r="E2470" s="384">
        <v>169.6</v>
      </c>
      <c r="F2470" s="384">
        <v>302.28480000000002</v>
      </c>
      <c r="G2470" s="384">
        <v>76.400000000000006</v>
      </c>
      <c r="H2470" s="384">
        <v>59.2</v>
      </c>
    </row>
    <row r="2471" spans="1:8" s="324" customFormat="1" ht="31.5">
      <c r="A2471" s="1223"/>
      <c r="B2471" s="1191"/>
      <c r="C2471" s="325" t="s">
        <v>3499</v>
      </c>
      <c r="D2471" s="325" t="s">
        <v>3500</v>
      </c>
      <c r="E2471" s="384">
        <v>121.2</v>
      </c>
      <c r="F2471" s="384">
        <v>302.28480000000002</v>
      </c>
      <c r="G2471" s="384">
        <v>54.4</v>
      </c>
      <c r="H2471" s="384">
        <v>42.4</v>
      </c>
    </row>
    <row r="2472" spans="1:8" s="324" customFormat="1" ht="31.5">
      <c r="A2472" s="1223"/>
      <c r="B2472" s="1191"/>
      <c r="C2472" s="325" t="s">
        <v>3501</v>
      </c>
      <c r="D2472" s="325" t="s">
        <v>3502</v>
      </c>
      <c r="E2472" s="384">
        <v>484</v>
      </c>
      <c r="F2472" s="384">
        <v>302.28480000000002</v>
      </c>
      <c r="G2472" s="384">
        <v>218</v>
      </c>
      <c r="H2472" s="384">
        <v>169.6</v>
      </c>
    </row>
    <row r="2473" spans="1:8" s="324" customFormat="1" ht="31.5">
      <c r="A2473" s="1223"/>
      <c r="B2473" s="1191"/>
      <c r="C2473" s="325" t="s">
        <v>3503</v>
      </c>
      <c r="D2473" s="325" t="s">
        <v>3504</v>
      </c>
      <c r="E2473" s="384">
        <v>396</v>
      </c>
      <c r="F2473" s="384">
        <v>302.28480000000002</v>
      </c>
      <c r="G2473" s="384">
        <v>178.4</v>
      </c>
      <c r="H2473" s="384">
        <v>138.80000000000001</v>
      </c>
    </row>
    <row r="2474" spans="1:8" s="324" customFormat="1" ht="31.5">
      <c r="A2474" s="1223"/>
      <c r="B2474" s="1191"/>
      <c r="C2474" s="325" t="s">
        <v>3505</v>
      </c>
      <c r="D2474" s="325" t="s">
        <v>3506</v>
      </c>
      <c r="E2474" s="384">
        <v>110</v>
      </c>
      <c r="F2474" s="384">
        <v>302.28480000000002</v>
      </c>
      <c r="G2474" s="384">
        <v>49.6</v>
      </c>
      <c r="H2474" s="384">
        <v>38.4</v>
      </c>
    </row>
    <row r="2475" spans="1:8" s="324" customFormat="1" ht="31.5">
      <c r="A2475" s="1244">
        <v>4</v>
      </c>
      <c r="B2475" s="1244" t="s">
        <v>3507</v>
      </c>
      <c r="C2475" s="325" t="s">
        <v>3508</v>
      </c>
      <c r="D2475" s="325" t="s">
        <v>3509</v>
      </c>
      <c r="E2475" s="384">
        <v>154</v>
      </c>
      <c r="F2475" s="384">
        <v>302.28480000000002</v>
      </c>
      <c r="G2475" s="384">
        <v>69.2</v>
      </c>
      <c r="H2475" s="384">
        <v>54</v>
      </c>
    </row>
    <row r="2476" spans="1:8" s="324" customFormat="1" ht="31.5">
      <c r="A2476" s="1245"/>
      <c r="B2476" s="1245"/>
      <c r="C2476" s="325" t="s">
        <v>3510</v>
      </c>
      <c r="D2476" s="325" t="s">
        <v>3511</v>
      </c>
      <c r="E2476" s="384">
        <v>154</v>
      </c>
      <c r="F2476" s="384">
        <v>302.28480000000002</v>
      </c>
      <c r="G2476" s="384">
        <v>69.2</v>
      </c>
      <c r="H2476" s="384">
        <v>54</v>
      </c>
    </row>
    <row r="2477" spans="1:8" s="324" customFormat="1" ht="31.5">
      <c r="A2477" s="1245"/>
      <c r="B2477" s="1245"/>
      <c r="C2477" s="325" t="s">
        <v>3512</v>
      </c>
      <c r="D2477" s="325" t="s">
        <v>3513</v>
      </c>
      <c r="E2477" s="384">
        <v>154</v>
      </c>
      <c r="F2477" s="384">
        <v>302.28480000000002</v>
      </c>
      <c r="G2477" s="384">
        <v>69.2</v>
      </c>
      <c r="H2477" s="384">
        <v>54</v>
      </c>
    </row>
    <row r="2478" spans="1:8" s="324" customFormat="1" ht="31.5">
      <c r="A2478" s="1245"/>
      <c r="B2478" s="1245"/>
      <c r="C2478" s="325" t="s">
        <v>3514</v>
      </c>
      <c r="D2478" s="325" t="s">
        <v>3512</v>
      </c>
      <c r="E2478" s="384">
        <v>154</v>
      </c>
      <c r="F2478" s="384">
        <v>302.28480000000002</v>
      </c>
      <c r="G2478" s="384">
        <v>69.2</v>
      </c>
      <c r="H2478" s="384">
        <v>54</v>
      </c>
    </row>
    <row r="2479" spans="1:8" s="324" customFormat="1" ht="17.25">
      <c r="A2479" s="1245"/>
      <c r="B2479" s="1245"/>
      <c r="C2479" s="325" t="s">
        <v>3515</v>
      </c>
      <c r="D2479" s="325" t="s">
        <v>3516</v>
      </c>
      <c r="E2479" s="384">
        <v>121.2</v>
      </c>
      <c r="F2479" s="384">
        <v>302.28480000000002</v>
      </c>
      <c r="G2479" s="384">
        <v>54.4</v>
      </c>
      <c r="H2479" s="384">
        <v>42.4</v>
      </c>
    </row>
    <row r="2480" spans="1:8" s="324" customFormat="1" ht="31.5">
      <c r="A2480" s="1245"/>
      <c r="B2480" s="1245"/>
      <c r="C2480" s="325" t="s">
        <v>3517</v>
      </c>
      <c r="D2480" s="325" t="s">
        <v>3518</v>
      </c>
      <c r="E2480" s="384">
        <v>132</v>
      </c>
      <c r="F2480" s="384">
        <v>302.28480000000002</v>
      </c>
      <c r="G2480" s="384">
        <v>59.6</v>
      </c>
      <c r="H2480" s="384">
        <v>46.4</v>
      </c>
    </row>
    <row r="2481" spans="1:8" s="324" customFormat="1" ht="47.25">
      <c r="A2481" s="1246"/>
      <c r="B2481" s="1246"/>
      <c r="C2481" s="325" t="s">
        <v>3519</v>
      </c>
      <c r="D2481" s="325" t="s">
        <v>3520</v>
      </c>
      <c r="E2481" s="384">
        <v>132</v>
      </c>
      <c r="F2481" s="384">
        <v>302.28480000000002</v>
      </c>
      <c r="G2481" s="384">
        <v>59.6</v>
      </c>
      <c r="H2481" s="384">
        <v>46.4</v>
      </c>
    </row>
    <row r="2482" spans="1:8" s="324" customFormat="1" ht="31.5">
      <c r="A2482" s="1223">
        <v>5</v>
      </c>
      <c r="B2482" s="1191" t="s">
        <v>3472</v>
      </c>
      <c r="C2482" s="325" t="s">
        <v>3521</v>
      </c>
      <c r="D2482" s="325" t="s">
        <v>3522</v>
      </c>
      <c r="E2482" s="384">
        <v>406.4</v>
      </c>
      <c r="F2482" s="384">
        <v>302.28480000000002</v>
      </c>
      <c r="G2482" s="384">
        <v>182.8</v>
      </c>
      <c r="H2482" s="384">
        <v>142.4</v>
      </c>
    </row>
    <row r="2483" spans="1:8" s="324" customFormat="1" ht="47.25">
      <c r="A2483" s="1223"/>
      <c r="B2483" s="1191"/>
      <c r="C2483" s="325" t="s">
        <v>3523</v>
      </c>
      <c r="D2483" s="325" t="s">
        <v>3524</v>
      </c>
      <c r="E2483" s="384">
        <v>348.4</v>
      </c>
      <c r="F2483" s="384">
        <v>302.28480000000002</v>
      </c>
      <c r="G2483" s="384">
        <v>156.80000000000001</v>
      </c>
      <c r="H2483" s="384">
        <v>122</v>
      </c>
    </row>
    <row r="2484" spans="1:8" s="324" customFormat="1" ht="31.5">
      <c r="A2484" s="1223"/>
      <c r="B2484" s="1191"/>
      <c r="C2484" s="325" t="s">
        <v>3524</v>
      </c>
      <c r="D2484" s="325" t="s">
        <v>3480</v>
      </c>
      <c r="E2484" s="384">
        <v>377.6</v>
      </c>
      <c r="F2484" s="384">
        <v>302.28480000000002</v>
      </c>
      <c r="G2484" s="384">
        <v>170</v>
      </c>
      <c r="H2484" s="384">
        <v>132</v>
      </c>
    </row>
    <row r="2485" spans="1:8" s="324" customFormat="1" ht="31.5">
      <c r="A2485" s="1223"/>
      <c r="B2485" s="1191"/>
      <c r="C2485" s="325" t="s">
        <v>3525</v>
      </c>
      <c r="D2485" s="325" t="s">
        <v>3526</v>
      </c>
      <c r="E2485" s="384">
        <v>348.4</v>
      </c>
      <c r="F2485" s="384">
        <v>302.28480000000002</v>
      </c>
      <c r="G2485" s="384">
        <v>156.80000000000001</v>
      </c>
      <c r="H2485" s="384">
        <v>122</v>
      </c>
    </row>
    <row r="2486" spans="1:8" s="324" customFormat="1" ht="31.5">
      <c r="A2486" s="1223"/>
      <c r="B2486" s="1191"/>
      <c r="C2486" s="325" t="s">
        <v>3527</v>
      </c>
      <c r="D2486" s="325" t="s">
        <v>3528</v>
      </c>
      <c r="E2486" s="384">
        <v>179.2</v>
      </c>
      <c r="F2486" s="384">
        <v>302.28480000000002</v>
      </c>
      <c r="G2486" s="384">
        <v>80.8</v>
      </c>
      <c r="H2486" s="384">
        <v>62.8</v>
      </c>
    </row>
    <row r="2487" spans="1:8" s="324" customFormat="1" ht="17.25">
      <c r="A2487" s="1223">
        <v>6</v>
      </c>
      <c r="B2487" s="1191" t="s">
        <v>566</v>
      </c>
      <c r="C2487" s="325" t="s">
        <v>3483</v>
      </c>
      <c r="D2487" s="325" t="s">
        <v>3529</v>
      </c>
      <c r="E2487" s="384">
        <v>150</v>
      </c>
      <c r="F2487" s="384">
        <v>302.28480000000002</v>
      </c>
      <c r="G2487" s="384">
        <v>67.599999999999994</v>
      </c>
      <c r="H2487" s="384">
        <v>52.4</v>
      </c>
    </row>
    <row r="2488" spans="1:8" s="324" customFormat="1" ht="17.25">
      <c r="A2488" s="1223"/>
      <c r="B2488" s="1191"/>
      <c r="C2488" s="325" t="s">
        <v>3530</v>
      </c>
      <c r="D2488" s="325" t="s">
        <v>3478</v>
      </c>
      <c r="E2488" s="384">
        <v>83.6</v>
      </c>
      <c r="F2488" s="384">
        <v>302.28480000000002</v>
      </c>
      <c r="G2488" s="384">
        <v>37.6</v>
      </c>
      <c r="H2488" s="384">
        <v>29.2</v>
      </c>
    </row>
    <row r="2489" spans="1:8" s="324" customFormat="1" ht="17.25">
      <c r="A2489" s="1223"/>
      <c r="B2489" s="1191"/>
      <c r="C2489" s="325" t="s">
        <v>3531</v>
      </c>
      <c r="D2489" s="325" t="s">
        <v>3532</v>
      </c>
      <c r="E2489" s="384">
        <v>92</v>
      </c>
      <c r="F2489" s="384">
        <v>302.28480000000002</v>
      </c>
      <c r="G2489" s="384">
        <v>41.6</v>
      </c>
      <c r="H2489" s="384">
        <v>32.4</v>
      </c>
    </row>
    <row r="2490" spans="1:8" s="324" customFormat="1" ht="17.25">
      <c r="A2490" s="1223"/>
      <c r="B2490" s="1191"/>
      <c r="C2490" s="325" t="s">
        <v>3532</v>
      </c>
      <c r="D2490" s="325" t="s">
        <v>3533</v>
      </c>
      <c r="E2490" s="384">
        <v>101.6</v>
      </c>
      <c r="F2490" s="384">
        <v>302.28480000000002</v>
      </c>
      <c r="G2490" s="384">
        <v>45.6</v>
      </c>
      <c r="H2490" s="384">
        <v>35.6</v>
      </c>
    </row>
    <row r="2491" spans="1:8" s="324" customFormat="1" ht="31.5">
      <c r="A2491" s="1223"/>
      <c r="B2491" s="1191"/>
      <c r="C2491" s="325" t="s">
        <v>3534</v>
      </c>
      <c r="D2491" s="325" t="s">
        <v>3535</v>
      </c>
      <c r="E2491" s="384">
        <v>83.6</v>
      </c>
      <c r="F2491" s="384">
        <v>302.28480000000002</v>
      </c>
      <c r="G2491" s="384">
        <v>37.6</v>
      </c>
      <c r="H2491" s="384">
        <v>29.2</v>
      </c>
    </row>
    <row r="2492" spans="1:8" s="324" customFormat="1" ht="31.5">
      <c r="A2492" s="1223"/>
      <c r="B2492" s="1191"/>
      <c r="C2492" s="325" t="s">
        <v>3532</v>
      </c>
      <c r="D2492" s="325" t="s">
        <v>3536</v>
      </c>
      <c r="E2492" s="384">
        <v>101.6</v>
      </c>
      <c r="F2492" s="384">
        <v>302.28480000000002</v>
      </c>
      <c r="G2492" s="384">
        <v>45.6</v>
      </c>
      <c r="H2492" s="384">
        <v>35.6</v>
      </c>
    </row>
    <row r="2493" spans="1:8" s="324" customFormat="1" ht="31.5">
      <c r="A2493" s="1223"/>
      <c r="B2493" s="1191"/>
      <c r="C2493" s="325" t="s">
        <v>3537</v>
      </c>
      <c r="D2493" s="325" t="s">
        <v>3538</v>
      </c>
      <c r="E2493" s="384">
        <v>92</v>
      </c>
      <c r="F2493" s="384">
        <v>302.28480000000002</v>
      </c>
      <c r="G2493" s="384">
        <v>41.6</v>
      </c>
      <c r="H2493" s="384">
        <v>32.4</v>
      </c>
    </row>
    <row r="2494" spans="1:8" s="324" customFormat="1" ht="17.25">
      <c r="A2494" s="1223"/>
      <c r="B2494" s="1191"/>
      <c r="C2494" s="325" t="s">
        <v>3538</v>
      </c>
      <c r="D2494" s="325" t="s">
        <v>3539</v>
      </c>
      <c r="E2494" s="384">
        <v>70.400000000000006</v>
      </c>
      <c r="F2494" s="384">
        <v>302.28480000000002</v>
      </c>
      <c r="G2494" s="384">
        <v>31.6</v>
      </c>
      <c r="H2494" s="384">
        <v>24.8</v>
      </c>
    </row>
    <row r="2495" spans="1:8" s="324" customFormat="1" ht="47.25">
      <c r="A2495" s="1223">
        <v>7</v>
      </c>
      <c r="B2495" s="1191" t="s">
        <v>209</v>
      </c>
      <c r="C2495" s="325" t="s">
        <v>3540</v>
      </c>
      <c r="D2495" s="325" t="s">
        <v>881</v>
      </c>
      <c r="E2495" s="384">
        <v>74.8</v>
      </c>
      <c r="F2495" s="384">
        <v>302.28480000000002</v>
      </c>
      <c r="G2495" s="384">
        <v>33.6</v>
      </c>
      <c r="H2495" s="384">
        <v>26</v>
      </c>
    </row>
    <row r="2496" spans="1:8" s="324" customFormat="1" ht="31.5">
      <c r="A2496" s="1223"/>
      <c r="B2496" s="1191"/>
      <c r="C2496" s="325" t="s">
        <v>3541</v>
      </c>
      <c r="D2496" s="325" t="s">
        <v>881</v>
      </c>
      <c r="E2496" s="384">
        <v>70.400000000000006</v>
      </c>
      <c r="F2496" s="384">
        <v>302.28480000000002</v>
      </c>
      <c r="G2496" s="384">
        <v>31.6</v>
      </c>
      <c r="H2496" s="384">
        <v>24.8</v>
      </c>
    </row>
    <row r="2497" spans="1:8" s="324" customFormat="1" ht="31.5">
      <c r="A2497" s="1223"/>
      <c r="B2497" s="1191"/>
      <c r="C2497" s="325" t="s">
        <v>3542</v>
      </c>
      <c r="D2497" s="325" t="s">
        <v>3543</v>
      </c>
      <c r="E2497" s="384">
        <v>70.400000000000006</v>
      </c>
      <c r="F2497" s="384">
        <v>302.28480000000002</v>
      </c>
      <c r="G2497" s="384">
        <v>31.6</v>
      </c>
      <c r="H2497" s="384">
        <v>24.8</v>
      </c>
    </row>
    <row r="2498" spans="1:8" s="324" customFormat="1" ht="31.5">
      <c r="A2498" s="1223"/>
      <c r="B2498" s="1191"/>
      <c r="C2498" s="325" t="s">
        <v>3544</v>
      </c>
      <c r="D2498" s="325" t="s">
        <v>3545</v>
      </c>
      <c r="E2498" s="384">
        <v>74.8</v>
      </c>
      <c r="F2498" s="384">
        <v>302.28480000000002</v>
      </c>
      <c r="G2498" s="384">
        <v>33.6</v>
      </c>
      <c r="H2498" s="384">
        <v>26</v>
      </c>
    </row>
    <row r="2499" spans="1:8" s="324" customFormat="1" ht="47.25">
      <c r="A2499" s="1223"/>
      <c r="B2499" s="1191"/>
      <c r="C2499" s="325" t="s">
        <v>3546</v>
      </c>
      <c r="D2499" s="325" t="s">
        <v>3547</v>
      </c>
      <c r="E2499" s="384">
        <v>74.8</v>
      </c>
      <c r="F2499" s="384">
        <v>302.28480000000002</v>
      </c>
      <c r="G2499" s="384">
        <v>33.6</v>
      </c>
      <c r="H2499" s="384">
        <v>26</v>
      </c>
    </row>
    <row r="2500" spans="1:8" s="324" customFormat="1" ht="47.25">
      <c r="A2500" s="1223"/>
      <c r="B2500" s="1191"/>
      <c r="C2500" s="325" t="s">
        <v>3548</v>
      </c>
      <c r="D2500" s="325" t="s">
        <v>3549</v>
      </c>
      <c r="E2500" s="384">
        <v>70.400000000000006</v>
      </c>
      <c r="F2500" s="384">
        <v>302.28480000000002</v>
      </c>
      <c r="G2500" s="384">
        <v>31.6</v>
      </c>
      <c r="H2500" s="384">
        <v>24.8</v>
      </c>
    </row>
    <row r="2501" spans="1:8" s="324" customFormat="1" ht="17.25" customHeight="1">
      <c r="A2501" s="1223">
        <v>8</v>
      </c>
      <c r="B2501" s="1191" t="s">
        <v>3472</v>
      </c>
      <c r="C2501" s="325" t="s">
        <v>3550</v>
      </c>
      <c r="D2501" s="325" t="s">
        <v>3551</v>
      </c>
      <c r="E2501" s="384">
        <v>323.60000000000002</v>
      </c>
      <c r="F2501" s="384">
        <v>302.28480000000002</v>
      </c>
      <c r="G2501" s="384">
        <v>145.6</v>
      </c>
      <c r="H2501" s="384">
        <v>113.2</v>
      </c>
    </row>
    <row r="2502" spans="1:8" s="324" customFormat="1" ht="17.25">
      <c r="A2502" s="1223"/>
      <c r="B2502" s="1191"/>
      <c r="C2502" s="325" t="s">
        <v>3551</v>
      </c>
      <c r="D2502" s="325" t="s">
        <v>3552</v>
      </c>
      <c r="E2502" s="384">
        <v>221.6</v>
      </c>
      <c r="F2502" s="384">
        <v>302.28480000000002</v>
      </c>
      <c r="G2502" s="384">
        <v>99.6</v>
      </c>
      <c r="H2502" s="384">
        <v>77.599999999999994</v>
      </c>
    </row>
    <row r="2503" spans="1:8" s="324" customFormat="1" ht="31.5">
      <c r="A2503" s="1223"/>
      <c r="B2503" s="1191"/>
      <c r="C2503" s="325" t="s">
        <v>3553</v>
      </c>
      <c r="D2503" s="325" t="s">
        <v>3554</v>
      </c>
      <c r="E2503" s="384">
        <v>508.4</v>
      </c>
      <c r="F2503" s="384">
        <v>302.28480000000002</v>
      </c>
      <c r="G2503" s="384">
        <v>228.8</v>
      </c>
      <c r="H2503" s="384">
        <v>178</v>
      </c>
    </row>
    <row r="2504" spans="1:8" s="324" customFormat="1" ht="47.25">
      <c r="A2504" s="1223"/>
      <c r="B2504" s="1191"/>
      <c r="C2504" s="325" t="s">
        <v>3555</v>
      </c>
      <c r="D2504" s="325" t="s">
        <v>3556</v>
      </c>
      <c r="E2504" s="384">
        <v>323.60000000000002</v>
      </c>
      <c r="F2504" s="384">
        <v>302.28480000000002</v>
      </c>
      <c r="G2504" s="384">
        <v>145.6</v>
      </c>
      <c r="H2504" s="384">
        <v>113.2</v>
      </c>
    </row>
    <row r="2505" spans="1:8" s="324" customFormat="1" ht="33" customHeight="1">
      <c r="A2505" s="1245">
        <v>9</v>
      </c>
      <c r="B2505" s="1251" t="s">
        <v>3557</v>
      </c>
      <c r="C2505" s="325" t="s">
        <v>3555</v>
      </c>
      <c r="D2505" s="325" t="s">
        <v>3558</v>
      </c>
      <c r="E2505" s="384">
        <v>220</v>
      </c>
      <c r="F2505" s="384">
        <v>302.28480000000002</v>
      </c>
      <c r="G2505" s="384">
        <v>99.2</v>
      </c>
      <c r="H2505" s="384">
        <v>77.2</v>
      </c>
    </row>
    <row r="2506" spans="1:8" s="324" customFormat="1" ht="31.5">
      <c r="A2506" s="1245"/>
      <c r="B2506" s="1252"/>
      <c r="C2506" s="325" t="s">
        <v>3559</v>
      </c>
      <c r="D2506" s="325" t="s">
        <v>3560</v>
      </c>
      <c r="E2506" s="384">
        <v>154</v>
      </c>
      <c r="F2506" s="384">
        <v>302.28480000000002</v>
      </c>
      <c r="G2506" s="384">
        <v>69.2</v>
      </c>
      <c r="H2506" s="384">
        <v>54</v>
      </c>
    </row>
    <row r="2507" spans="1:8" s="324" customFormat="1" ht="31.5">
      <c r="A2507" s="1245"/>
      <c r="B2507" s="1253"/>
      <c r="C2507" s="325" t="s">
        <v>3561</v>
      </c>
      <c r="D2507" s="325" t="s">
        <v>3562</v>
      </c>
      <c r="E2507" s="384">
        <v>132</v>
      </c>
      <c r="F2507" s="384">
        <v>302.28480000000002</v>
      </c>
      <c r="G2507" s="384">
        <v>59.6</v>
      </c>
      <c r="H2507" s="384">
        <v>46.4</v>
      </c>
    </row>
    <row r="2508" spans="1:8" s="324" customFormat="1" ht="17.25" customHeight="1">
      <c r="A2508" s="1245"/>
      <c r="B2508" s="1251" t="s">
        <v>3563</v>
      </c>
      <c r="C2508" s="325" t="s">
        <v>3564</v>
      </c>
      <c r="D2508" s="325" t="s">
        <v>3565</v>
      </c>
      <c r="E2508" s="384">
        <v>154</v>
      </c>
      <c r="F2508" s="384">
        <v>302.28480000000002</v>
      </c>
      <c r="G2508" s="384">
        <v>69.2</v>
      </c>
      <c r="H2508" s="384">
        <v>54</v>
      </c>
    </row>
    <row r="2509" spans="1:8" s="324" customFormat="1" ht="17.25">
      <c r="A2509" s="1245"/>
      <c r="B2509" s="1253"/>
      <c r="C2509" s="325" t="s">
        <v>3565</v>
      </c>
      <c r="D2509" s="325" t="s">
        <v>3556</v>
      </c>
      <c r="E2509" s="384">
        <v>110</v>
      </c>
      <c r="F2509" s="384">
        <v>302.28480000000002</v>
      </c>
      <c r="G2509" s="384">
        <v>49.6</v>
      </c>
      <c r="H2509" s="384">
        <v>38.4</v>
      </c>
    </row>
    <row r="2510" spans="1:8" s="324" customFormat="1" ht="31.5">
      <c r="A2510" s="1246"/>
      <c r="B2510" s="325" t="s">
        <v>3566</v>
      </c>
      <c r="C2510" s="325" t="s">
        <v>3567</v>
      </c>
      <c r="D2510" s="325" t="s">
        <v>3568</v>
      </c>
      <c r="E2510" s="384">
        <v>79.2</v>
      </c>
      <c r="F2510" s="384">
        <v>302.28480000000002</v>
      </c>
      <c r="G2510" s="384">
        <v>35.6</v>
      </c>
      <c r="H2510" s="384">
        <v>27.6</v>
      </c>
    </row>
    <row r="2511" spans="1:8" s="324" customFormat="1" ht="31.5">
      <c r="A2511" s="1223">
        <v>10</v>
      </c>
      <c r="B2511" s="1191" t="s">
        <v>209</v>
      </c>
      <c r="C2511" s="325" t="s">
        <v>3569</v>
      </c>
      <c r="D2511" s="325" t="s">
        <v>3570</v>
      </c>
      <c r="E2511" s="384">
        <v>176</v>
      </c>
      <c r="F2511" s="384">
        <v>302.28480000000002</v>
      </c>
      <c r="G2511" s="384">
        <v>79.2</v>
      </c>
      <c r="H2511" s="384">
        <v>61.6</v>
      </c>
    </row>
    <row r="2512" spans="1:8" s="324" customFormat="1" ht="31.5">
      <c r="A2512" s="1223"/>
      <c r="B2512" s="1191"/>
      <c r="C2512" s="325" t="s">
        <v>3571</v>
      </c>
      <c r="D2512" s="325" t="s">
        <v>3572</v>
      </c>
      <c r="E2512" s="384">
        <v>88</v>
      </c>
      <c r="F2512" s="384">
        <v>302.28480000000002</v>
      </c>
      <c r="G2512" s="384">
        <v>39.6</v>
      </c>
      <c r="H2512" s="384">
        <v>30.8</v>
      </c>
    </row>
    <row r="2513" spans="1:8" s="324" customFormat="1" ht="31.5">
      <c r="A2513" s="1223"/>
      <c r="B2513" s="1191"/>
      <c r="C2513" s="325" t="s">
        <v>3573</v>
      </c>
      <c r="D2513" s="325" t="s">
        <v>3574</v>
      </c>
      <c r="E2513" s="384">
        <v>88</v>
      </c>
      <c r="F2513" s="384">
        <v>302.28480000000002</v>
      </c>
      <c r="G2513" s="384">
        <v>39.6</v>
      </c>
      <c r="H2513" s="384">
        <v>30.8</v>
      </c>
    </row>
    <row r="2514" spans="1:8" s="324" customFormat="1" ht="31.5">
      <c r="A2514" s="1223"/>
      <c r="B2514" s="1191"/>
      <c r="C2514" s="325" t="s">
        <v>3575</v>
      </c>
      <c r="D2514" s="325" t="s">
        <v>3576</v>
      </c>
      <c r="E2514" s="384">
        <v>88</v>
      </c>
      <c r="F2514" s="384">
        <v>302.28480000000002</v>
      </c>
      <c r="G2514" s="384">
        <v>39.6</v>
      </c>
      <c r="H2514" s="384">
        <v>30.8</v>
      </c>
    </row>
    <row r="2515" spans="1:8" s="324" customFormat="1" ht="31.5">
      <c r="A2515" s="1223"/>
      <c r="B2515" s="1191"/>
      <c r="C2515" s="325" t="s">
        <v>3577</v>
      </c>
      <c r="D2515" s="325" t="s">
        <v>3578</v>
      </c>
      <c r="E2515" s="384">
        <v>88</v>
      </c>
      <c r="F2515" s="384">
        <v>302.28480000000002</v>
      </c>
      <c r="G2515" s="384">
        <v>39.6</v>
      </c>
      <c r="H2515" s="384">
        <v>30.8</v>
      </c>
    </row>
    <row r="2516" spans="1:8" s="324" customFormat="1" ht="31.5">
      <c r="A2516" s="1223"/>
      <c r="B2516" s="1191"/>
      <c r="C2516" s="325" t="s">
        <v>3579</v>
      </c>
      <c r="D2516" s="325" t="s">
        <v>3580</v>
      </c>
      <c r="E2516" s="384">
        <v>88</v>
      </c>
      <c r="F2516" s="384">
        <v>302.28480000000002</v>
      </c>
      <c r="G2516" s="384">
        <v>39.6</v>
      </c>
      <c r="H2516" s="384">
        <v>30.8</v>
      </c>
    </row>
    <row r="2517" spans="1:8" s="324" customFormat="1" ht="31.5">
      <c r="A2517" s="1223"/>
      <c r="B2517" s="1191"/>
      <c r="C2517" s="325" t="s">
        <v>3580</v>
      </c>
      <c r="D2517" s="325" t="s">
        <v>3581</v>
      </c>
      <c r="E2517" s="384">
        <v>132</v>
      </c>
      <c r="F2517" s="384">
        <v>302.28480000000002</v>
      </c>
      <c r="G2517" s="384">
        <v>59.6</v>
      </c>
      <c r="H2517" s="384">
        <v>46.4</v>
      </c>
    </row>
    <row r="2518" spans="1:8" s="324" customFormat="1" ht="17.25">
      <c r="A2518" s="322">
        <v>35</v>
      </c>
      <c r="B2518" s="323" t="s">
        <v>3582</v>
      </c>
      <c r="C2518" s="338"/>
      <c r="D2518" s="338"/>
      <c r="E2518" s="384">
        <v>0</v>
      </c>
      <c r="F2518" s="384">
        <v>0</v>
      </c>
      <c r="G2518" s="384">
        <v>0</v>
      </c>
      <c r="H2518" s="384">
        <v>0</v>
      </c>
    </row>
    <row r="2519" spans="1:8" s="324" customFormat="1" ht="63">
      <c r="A2519" s="1248">
        <v>1</v>
      </c>
      <c r="B2519" s="1249" t="s">
        <v>1430</v>
      </c>
      <c r="C2519" s="325" t="s">
        <v>3583</v>
      </c>
      <c r="D2519" s="325" t="s">
        <v>3584</v>
      </c>
      <c r="E2519" s="384">
        <v>720</v>
      </c>
      <c r="F2519" s="384">
        <v>376</v>
      </c>
      <c r="G2519" s="384">
        <v>252</v>
      </c>
      <c r="H2519" s="384">
        <v>180</v>
      </c>
    </row>
    <row r="2520" spans="1:8" s="324" customFormat="1" ht="63">
      <c r="A2520" s="1248"/>
      <c r="B2520" s="1249"/>
      <c r="C2520" s="325" t="s">
        <v>3584</v>
      </c>
      <c r="D2520" s="325" t="s">
        <v>3585</v>
      </c>
      <c r="E2520" s="384">
        <v>560</v>
      </c>
      <c r="F2520" s="384">
        <v>292</v>
      </c>
      <c r="G2520" s="384">
        <v>196</v>
      </c>
      <c r="H2520" s="384">
        <v>140</v>
      </c>
    </row>
    <row r="2521" spans="1:8" s="324" customFormat="1" ht="78.75">
      <c r="A2521" s="1248"/>
      <c r="B2521" s="1249"/>
      <c r="C2521" s="325" t="s">
        <v>3585</v>
      </c>
      <c r="D2521" s="325" t="s">
        <v>3586</v>
      </c>
      <c r="E2521" s="384">
        <v>680</v>
      </c>
      <c r="F2521" s="384">
        <v>352</v>
      </c>
      <c r="G2521" s="384">
        <v>240</v>
      </c>
      <c r="H2521" s="384">
        <v>172</v>
      </c>
    </row>
    <row r="2522" spans="1:8" s="324" customFormat="1" ht="63">
      <c r="A2522" s="1248"/>
      <c r="B2522" s="1249"/>
      <c r="C2522" s="325" t="s">
        <v>3586</v>
      </c>
      <c r="D2522" s="325" t="s">
        <v>3587</v>
      </c>
      <c r="E2522" s="384">
        <v>440</v>
      </c>
      <c r="F2522" s="384">
        <v>228</v>
      </c>
      <c r="G2522" s="384">
        <v>156</v>
      </c>
      <c r="H2522" s="384">
        <v>112</v>
      </c>
    </row>
    <row r="2523" spans="1:8" s="324" customFormat="1" ht="63">
      <c r="A2523" s="1248"/>
      <c r="B2523" s="1249"/>
      <c r="C2523" s="325" t="s">
        <v>3588</v>
      </c>
      <c r="D2523" s="325" t="s">
        <v>3589</v>
      </c>
      <c r="E2523" s="384">
        <v>1200</v>
      </c>
      <c r="F2523" s="384">
        <v>624</v>
      </c>
      <c r="G2523" s="384">
        <v>420</v>
      </c>
      <c r="H2523" s="384">
        <v>300</v>
      </c>
    </row>
    <row r="2524" spans="1:8" s="324" customFormat="1" ht="63">
      <c r="A2524" s="1248"/>
      <c r="B2524" s="1249"/>
      <c r="C2524" s="325" t="s">
        <v>3589</v>
      </c>
      <c r="D2524" s="325" t="s">
        <v>3590</v>
      </c>
      <c r="E2524" s="384">
        <v>1560</v>
      </c>
      <c r="F2524" s="384">
        <v>812</v>
      </c>
      <c r="G2524" s="384">
        <v>548</v>
      </c>
      <c r="H2524" s="384">
        <v>392</v>
      </c>
    </row>
    <row r="2525" spans="1:8" s="324" customFormat="1" ht="63">
      <c r="A2525" s="1248"/>
      <c r="B2525" s="1249"/>
      <c r="C2525" s="325" t="s">
        <v>3590</v>
      </c>
      <c r="D2525" s="325" t="s">
        <v>3591</v>
      </c>
      <c r="E2525" s="384">
        <v>720</v>
      </c>
      <c r="F2525" s="384">
        <v>376</v>
      </c>
      <c r="G2525" s="384">
        <v>252</v>
      </c>
      <c r="H2525" s="384">
        <v>180</v>
      </c>
    </row>
    <row r="2526" spans="1:8" s="324" customFormat="1" ht="47.25">
      <c r="A2526" s="1248"/>
      <c r="B2526" s="1249"/>
      <c r="C2526" s="325" t="s">
        <v>3591</v>
      </c>
      <c r="D2526" s="325" t="s">
        <v>3592</v>
      </c>
      <c r="E2526" s="384">
        <v>520</v>
      </c>
      <c r="F2526" s="384">
        <v>272</v>
      </c>
      <c r="G2526" s="384">
        <v>184</v>
      </c>
      <c r="H2526" s="384">
        <v>132</v>
      </c>
    </row>
    <row r="2527" spans="1:8" s="324" customFormat="1" ht="63">
      <c r="A2527" s="1248"/>
      <c r="B2527" s="1249"/>
      <c r="C2527" s="325" t="s">
        <v>3592</v>
      </c>
      <c r="D2527" s="325" t="s">
        <v>3593</v>
      </c>
      <c r="E2527" s="384">
        <v>280</v>
      </c>
      <c r="F2527" s="384">
        <v>144</v>
      </c>
      <c r="G2527" s="384">
        <v>100</v>
      </c>
      <c r="H2527" s="384">
        <v>72</v>
      </c>
    </row>
    <row r="2528" spans="1:8" s="324" customFormat="1" ht="63">
      <c r="A2528" s="1248"/>
      <c r="B2528" s="1249"/>
      <c r="C2528" s="325" t="s">
        <v>3593</v>
      </c>
      <c r="D2528" s="325" t="s">
        <v>3594</v>
      </c>
      <c r="E2528" s="384">
        <v>320</v>
      </c>
      <c r="F2528" s="384">
        <v>168</v>
      </c>
      <c r="G2528" s="384">
        <v>112</v>
      </c>
      <c r="H2528" s="384">
        <v>80</v>
      </c>
    </row>
    <row r="2529" spans="1:8" s="324" customFormat="1" ht="31.5">
      <c r="A2529" s="340">
        <v>2</v>
      </c>
      <c r="B2529" s="341" t="s">
        <v>3595</v>
      </c>
      <c r="C2529" s="325" t="s">
        <v>3596</v>
      </c>
      <c r="D2529" s="325" t="s">
        <v>3597</v>
      </c>
      <c r="E2529" s="384">
        <v>120</v>
      </c>
      <c r="F2529" s="384">
        <v>64</v>
      </c>
      <c r="G2529" s="384">
        <v>44</v>
      </c>
      <c r="H2529" s="384">
        <v>32</v>
      </c>
    </row>
    <row r="2530" spans="1:8" s="324" customFormat="1" ht="31.5">
      <c r="A2530" s="1248">
        <v>3</v>
      </c>
      <c r="B2530" s="1249" t="s">
        <v>3598</v>
      </c>
      <c r="C2530" s="325" t="s">
        <v>3599</v>
      </c>
      <c r="D2530" s="325" t="s">
        <v>3600</v>
      </c>
      <c r="E2530" s="384">
        <v>120</v>
      </c>
      <c r="F2530" s="384">
        <v>64</v>
      </c>
      <c r="G2530" s="384">
        <v>44</v>
      </c>
      <c r="H2530" s="384">
        <v>32</v>
      </c>
    </row>
    <row r="2531" spans="1:8" s="324" customFormat="1" ht="31.5">
      <c r="A2531" s="1248"/>
      <c r="B2531" s="1249"/>
      <c r="C2531" s="325" t="s">
        <v>3601</v>
      </c>
      <c r="D2531" s="325" t="s">
        <v>3602</v>
      </c>
      <c r="E2531" s="384">
        <v>120</v>
      </c>
      <c r="F2531" s="384">
        <v>64</v>
      </c>
      <c r="G2531" s="384">
        <v>44</v>
      </c>
      <c r="H2531" s="384">
        <v>32</v>
      </c>
    </row>
    <row r="2532" spans="1:8" s="324" customFormat="1" ht="31.5">
      <c r="A2532" s="1248"/>
      <c r="B2532" s="1249"/>
      <c r="C2532" s="325" t="s">
        <v>3603</v>
      </c>
      <c r="D2532" s="325" t="s">
        <v>3604</v>
      </c>
      <c r="E2532" s="384">
        <v>120</v>
      </c>
      <c r="F2532" s="384">
        <v>64</v>
      </c>
      <c r="G2532" s="384">
        <v>44</v>
      </c>
      <c r="H2532" s="384">
        <v>32</v>
      </c>
    </row>
    <row r="2533" spans="1:8" s="324" customFormat="1" ht="31.5">
      <c r="A2533" s="1248">
        <v>4</v>
      </c>
      <c r="B2533" s="1250" t="s">
        <v>3605</v>
      </c>
      <c r="C2533" s="325" t="s">
        <v>3606</v>
      </c>
      <c r="D2533" s="325" t="s">
        <v>3607</v>
      </c>
      <c r="E2533" s="384">
        <v>120</v>
      </c>
      <c r="F2533" s="384">
        <v>64</v>
      </c>
      <c r="G2533" s="384">
        <v>44</v>
      </c>
      <c r="H2533" s="384">
        <v>32</v>
      </c>
    </row>
    <row r="2534" spans="1:8" s="324" customFormat="1" ht="31.5">
      <c r="A2534" s="1248"/>
      <c r="B2534" s="1249"/>
      <c r="C2534" s="325" t="s">
        <v>3608</v>
      </c>
      <c r="D2534" s="325" t="s">
        <v>3609</v>
      </c>
      <c r="E2534" s="384">
        <v>120</v>
      </c>
      <c r="F2534" s="384">
        <v>64</v>
      </c>
      <c r="G2534" s="384">
        <v>44</v>
      </c>
      <c r="H2534" s="384">
        <v>32</v>
      </c>
    </row>
    <row r="2535" spans="1:8" s="324" customFormat="1" ht="31.5">
      <c r="A2535" s="338">
        <v>5</v>
      </c>
      <c r="B2535" s="342" t="s">
        <v>3610</v>
      </c>
      <c r="C2535" s="325" t="s">
        <v>3611</v>
      </c>
      <c r="D2535" s="325" t="s">
        <v>3612</v>
      </c>
      <c r="E2535" s="384">
        <v>120</v>
      </c>
      <c r="F2535" s="384">
        <v>64</v>
      </c>
      <c r="G2535" s="384">
        <v>44</v>
      </c>
      <c r="H2535" s="384">
        <v>32</v>
      </c>
    </row>
    <row r="2536" spans="1:8" s="324" customFormat="1" ht="31.5">
      <c r="A2536" s="1248">
        <v>6</v>
      </c>
      <c r="B2536" s="1249" t="s">
        <v>3613</v>
      </c>
      <c r="C2536" s="325" t="s">
        <v>3612</v>
      </c>
      <c r="D2536" s="325" t="s">
        <v>3614</v>
      </c>
      <c r="E2536" s="384">
        <v>120</v>
      </c>
      <c r="F2536" s="384">
        <v>64</v>
      </c>
      <c r="G2536" s="384">
        <v>44</v>
      </c>
      <c r="H2536" s="384">
        <v>32</v>
      </c>
    </row>
    <row r="2537" spans="1:8" s="324" customFormat="1" ht="31.5">
      <c r="A2537" s="1248"/>
      <c r="B2537" s="1249"/>
      <c r="C2537" s="325" t="s">
        <v>3615</v>
      </c>
      <c r="D2537" s="325" t="s">
        <v>3616</v>
      </c>
      <c r="E2537" s="384">
        <v>160</v>
      </c>
      <c r="F2537" s="384">
        <v>84</v>
      </c>
      <c r="G2537" s="384">
        <v>56</v>
      </c>
      <c r="H2537" s="384">
        <v>40</v>
      </c>
    </row>
    <row r="2538" spans="1:8" s="324" customFormat="1" ht="31.5">
      <c r="A2538" s="1248"/>
      <c r="B2538" s="1249"/>
      <c r="C2538" s="325" t="s">
        <v>3617</v>
      </c>
      <c r="D2538" s="325" t="s">
        <v>3618</v>
      </c>
      <c r="E2538" s="384">
        <v>120</v>
      </c>
      <c r="F2538" s="384">
        <v>64</v>
      </c>
      <c r="G2538" s="384">
        <v>44</v>
      </c>
      <c r="H2538" s="384">
        <v>32</v>
      </c>
    </row>
    <row r="2539" spans="1:8" s="324" customFormat="1" ht="31.5">
      <c r="A2539" s="1248"/>
      <c r="B2539" s="1249"/>
      <c r="C2539" s="325" t="s">
        <v>3618</v>
      </c>
      <c r="D2539" s="325" t="s">
        <v>3619</v>
      </c>
      <c r="E2539" s="384">
        <v>120</v>
      </c>
      <c r="F2539" s="384">
        <v>64</v>
      </c>
      <c r="G2539" s="384">
        <v>44</v>
      </c>
      <c r="H2539" s="384">
        <v>32</v>
      </c>
    </row>
    <row r="2540" spans="1:8" s="324" customFormat="1" ht="31.5">
      <c r="A2540" s="338">
        <v>7</v>
      </c>
      <c r="B2540" s="343" t="s">
        <v>3620</v>
      </c>
      <c r="C2540" s="325" t="s">
        <v>3621</v>
      </c>
      <c r="D2540" s="325" t="s">
        <v>3622</v>
      </c>
      <c r="E2540" s="384">
        <v>160</v>
      </c>
      <c r="F2540" s="384">
        <v>84</v>
      </c>
      <c r="G2540" s="384">
        <v>56</v>
      </c>
      <c r="H2540" s="384">
        <v>40</v>
      </c>
    </row>
    <row r="2541" spans="1:8" s="324" customFormat="1" ht="31.5">
      <c r="A2541" s="1248">
        <v>8</v>
      </c>
      <c r="B2541" s="1249" t="s">
        <v>3623</v>
      </c>
      <c r="C2541" s="325" t="s">
        <v>3624</v>
      </c>
      <c r="D2541" s="325" t="s">
        <v>3625</v>
      </c>
      <c r="E2541" s="384">
        <v>120</v>
      </c>
      <c r="F2541" s="384">
        <v>64</v>
      </c>
      <c r="G2541" s="384">
        <v>44</v>
      </c>
      <c r="H2541" s="384">
        <v>32</v>
      </c>
    </row>
    <row r="2542" spans="1:8" s="324" customFormat="1" ht="31.5">
      <c r="A2542" s="1248"/>
      <c r="B2542" s="1249"/>
      <c r="C2542" s="325" t="s">
        <v>3626</v>
      </c>
      <c r="D2542" s="325" t="s">
        <v>3627</v>
      </c>
      <c r="E2542" s="384">
        <v>240</v>
      </c>
      <c r="F2542" s="384">
        <v>124</v>
      </c>
      <c r="G2542" s="384">
        <v>84</v>
      </c>
      <c r="H2542" s="384">
        <v>60</v>
      </c>
    </row>
    <row r="2543" spans="1:8" s="324" customFormat="1" ht="31.5">
      <c r="A2543" s="340">
        <v>9</v>
      </c>
      <c r="B2543" s="341" t="s">
        <v>3628</v>
      </c>
      <c r="C2543" s="325" t="s">
        <v>3629</v>
      </c>
      <c r="D2543" s="325" t="s">
        <v>3630</v>
      </c>
      <c r="E2543" s="384">
        <v>160</v>
      </c>
      <c r="F2543" s="384">
        <v>84</v>
      </c>
      <c r="G2543" s="384">
        <v>56</v>
      </c>
      <c r="H2543" s="384">
        <v>40</v>
      </c>
    </row>
    <row r="2544" spans="1:8" s="324" customFormat="1" ht="31.5">
      <c r="A2544" s="1248">
        <v>10</v>
      </c>
      <c r="B2544" s="1249" t="s">
        <v>3631</v>
      </c>
      <c r="C2544" s="325" t="s">
        <v>3632</v>
      </c>
      <c r="D2544" s="325" t="s">
        <v>3633</v>
      </c>
      <c r="E2544" s="384">
        <v>160</v>
      </c>
      <c r="F2544" s="384">
        <v>84</v>
      </c>
      <c r="G2544" s="384">
        <v>56</v>
      </c>
      <c r="H2544" s="384">
        <v>40</v>
      </c>
    </row>
    <row r="2545" spans="1:8" s="324" customFormat="1" ht="31.5">
      <c r="A2545" s="1248"/>
      <c r="B2545" s="1249"/>
      <c r="C2545" s="325" t="s">
        <v>3634</v>
      </c>
      <c r="D2545" s="325" t="s">
        <v>3635</v>
      </c>
      <c r="E2545" s="384">
        <v>120</v>
      </c>
      <c r="F2545" s="384">
        <v>64</v>
      </c>
      <c r="G2545" s="384">
        <v>44</v>
      </c>
      <c r="H2545" s="384">
        <v>32</v>
      </c>
    </row>
    <row r="2546" spans="1:8" s="324" customFormat="1" ht="31.5">
      <c r="A2546" s="1248"/>
      <c r="B2546" s="1249"/>
      <c r="C2546" s="325" t="s">
        <v>3636</v>
      </c>
      <c r="D2546" s="325" t="s">
        <v>3637</v>
      </c>
      <c r="E2546" s="384">
        <v>160</v>
      </c>
      <c r="F2546" s="384">
        <v>84</v>
      </c>
      <c r="G2546" s="384">
        <v>56</v>
      </c>
      <c r="H2546" s="384">
        <v>40</v>
      </c>
    </row>
    <row r="2547" spans="1:8" s="324" customFormat="1" ht="31.5">
      <c r="A2547" s="340">
        <v>11</v>
      </c>
      <c r="B2547" s="341" t="s">
        <v>3638</v>
      </c>
      <c r="C2547" s="325" t="s">
        <v>3637</v>
      </c>
      <c r="D2547" s="325" t="s">
        <v>3639</v>
      </c>
      <c r="E2547" s="384">
        <v>120</v>
      </c>
      <c r="F2547" s="384">
        <v>64</v>
      </c>
      <c r="G2547" s="384">
        <v>44</v>
      </c>
      <c r="H2547" s="384">
        <v>32</v>
      </c>
    </row>
    <row r="2548" spans="1:8" s="324" customFormat="1" ht="47.25">
      <c r="A2548" s="340">
        <v>12</v>
      </c>
      <c r="B2548" s="341" t="s">
        <v>3640</v>
      </c>
      <c r="C2548" s="325" t="s">
        <v>3641</v>
      </c>
      <c r="D2548" s="325" t="s">
        <v>3642</v>
      </c>
      <c r="E2548" s="384">
        <v>160</v>
      </c>
      <c r="F2548" s="384">
        <v>84</v>
      </c>
      <c r="G2548" s="384">
        <v>56</v>
      </c>
      <c r="H2548" s="384">
        <v>40</v>
      </c>
    </row>
    <row r="2549" spans="1:8" s="324" customFormat="1" ht="31.5">
      <c r="A2549" s="340">
        <v>13</v>
      </c>
      <c r="B2549" s="341" t="s">
        <v>3643</v>
      </c>
      <c r="C2549" s="325" t="s">
        <v>3644</v>
      </c>
      <c r="D2549" s="325" t="s">
        <v>3645</v>
      </c>
      <c r="E2549" s="384">
        <v>160</v>
      </c>
      <c r="F2549" s="384">
        <v>84</v>
      </c>
      <c r="G2549" s="384">
        <v>56</v>
      </c>
      <c r="H2549" s="384">
        <v>40</v>
      </c>
    </row>
    <row r="2550" spans="1:8" s="324" customFormat="1" ht="31.5">
      <c r="A2550" s="1248">
        <v>14</v>
      </c>
      <c r="B2550" s="1250" t="s">
        <v>3646</v>
      </c>
      <c r="C2550" s="325" t="s">
        <v>3647</v>
      </c>
      <c r="D2550" s="325" t="s">
        <v>3648</v>
      </c>
      <c r="E2550" s="384">
        <v>120</v>
      </c>
      <c r="F2550" s="384">
        <v>64</v>
      </c>
      <c r="G2550" s="384">
        <v>44</v>
      </c>
      <c r="H2550" s="384">
        <v>32</v>
      </c>
    </row>
    <row r="2551" spans="1:8" s="324" customFormat="1" ht="31.5">
      <c r="A2551" s="1248"/>
      <c r="B2551" s="1249"/>
      <c r="C2551" s="325" t="s">
        <v>3649</v>
      </c>
      <c r="D2551" s="325" t="s">
        <v>3650</v>
      </c>
      <c r="E2551" s="384">
        <v>160</v>
      </c>
      <c r="F2551" s="384">
        <v>84</v>
      </c>
      <c r="G2551" s="384">
        <v>56</v>
      </c>
      <c r="H2551" s="384">
        <v>40</v>
      </c>
    </row>
    <row r="2552" spans="1:8" s="324" customFormat="1" ht="31.5">
      <c r="A2552" s="340">
        <v>15</v>
      </c>
      <c r="B2552" s="343" t="s">
        <v>3651</v>
      </c>
      <c r="C2552" s="325" t="s">
        <v>3652</v>
      </c>
      <c r="D2552" s="325" t="s">
        <v>3653</v>
      </c>
      <c r="E2552" s="384">
        <v>160</v>
      </c>
      <c r="F2552" s="384">
        <v>84</v>
      </c>
      <c r="G2552" s="384">
        <v>56</v>
      </c>
      <c r="H2552" s="384">
        <v>40</v>
      </c>
    </row>
    <row r="2553" spans="1:8" s="324" customFormat="1" ht="17.25">
      <c r="A2553" s="322">
        <v>36</v>
      </c>
      <c r="B2553" s="323" t="s">
        <v>3654</v>
      </c>
      <c r="C2553" s="330"/>
      <c r="D2553" s="330"/>
      <c r="E2553" s="384">
        <v>0</v>
      </c>
      <c r="F2553" s="384">
        <v>0</v>
      </c>
      <c r="G2553" s="384">
        <v>0</v>
      </c>
      <c r="H2553" s="384">
        <v>0</v>
      </c>
    </row>
    <row r="2554" spans="1:8" s="324" customFormat="1" ht="31.5">
      <c r="A2554" s="1224">
        <v>1</v>
      </c>
      <c r="B2554" s="1255" t="s">
        <v>3444</v>
      </c>
      <c r="C2554" s="344" t="s">
        <v>3655</v>
      </c>
      <c r="D2554" s="344" t="s">
        <v>3656</v>
      </c>
      <c r="E2554" s="384">
        <v>726</v>
      </c>
      <c r="F2554" s="384">
        <v>421.2</v>
      </c>
      <c r="G2554" s="384">
        <v>297.60000000000002</v>
      </c>
      <c r="H2554" s="384">
        <v>166.8</v>
      </c>
    </row>
    <row r="2555" spans="1:8" s="324" customFormat="1" ht="47.25">
      <c r="A2555" s="1224"/>
      <c r="B2555" s="1256"/>
      <c r="C2555" s="344" t="s">
        <v>3657</v>
      </c>
      <c r="D2555" s="344" t="s">
        <v>3658</v>
      </c>
      <c r="E2555" s="384">
        <v>871.2</v>
      </c>
      <c r="F2555" s="384">
        <v>505.2</v>
      </c>
      <c r="G2555" s="384">
        <v>357.2</v>
      </c>
      <c r="H2555" s="384">
        <v>200.4</v>
      </c>
    </row>
    <row r="2556" spans="1:8" s="324" customFormat="1" ht="63">
      <c r="A2556" s="1224"/>
      <c r="B2556" s="1256"/>
      <c r="C2556" s="344" t="s">
        <v>3658</v>
      </c>
      <c r="D2556" s="344" t="s">
        <v>3659</v>
      </c>
      <c r="E2556" s="384">
        <v>532.4</v>
      </c>
      <c r="F2556" s="384">
        <v>308.8</v>
      </c>
      <c r="G2556" s="384">
        <v>218.4</v>
      </c>
      <c r="H2556" s="384">
        <v>122.4</v>
      </c>
    </row>
    <row r="2557" spans="1:8" s="324" customFormat="1" ht="63">
      <c r="A2557" s="1224"/>
      <c r="B2557" s="1256"/>
      <c r="C2557" s="344" t="s">
        <v>3659</v>
      </c>
      <c r="D2557" s="344" t="s">
        <v>3660</v>
      </c>
      <c r="E2557" s="384">
        <v>277.2</v>
      </c>
      <c r="F2557" s="384">
        <v>160.80000000000001</v>
      </c>
      <c r="G2557" s="384">
        <v>113.6</v>
      </c>
      <c r="H2557" s="384">
        <v>63.6</v>
      </c>
    </row>
    <row r="2558" spans="1:8" s="324" customFormat="1" ht="63">
      <c r="A2558" s="1224"/>
      <c r="B2558" s="1256"/>
      <c r="C2558" s="344" t="s">
        <v>3660</v>
      </c>
      <c r="D2558" s="344" t="s">
        <v>3661</v>
      </c>
      <c r="E2558" s="384">
        <v>221.6</v>
      </c>
      <c r="F2558" s="384">
        <v>128.4</v>
      </c>
      <c r="G2558" s="384">
        <v>90.8</v>
      </c>
      <c r="H2558" s="384">
        <v>50.8</v>
      </c>
    </row>
    <row r="2559" spans="1:8" s="324" customFormat="1" ht="31.5">
      <c r="A2559" s="1224"/>
      <c r="B2559" s="1256"/>
      <c r="C2559" s="344" t="s">
        <v>3662</v>
      </c>
      <c r="D2559" s="344" t="s">
        <v>3663</v>
      </c>
      <c r="E2559" s="384">
        <v>554.4</v>
      </c>
      <c r="F2559" s="384">
        <v>321.60000000000002</v>
      </c>
      <c r="G2559" s="384">
        <v>227.2</v>
      </c>
      <c r="H2559" s="384">
        <v>127.6</v>
      </c>
    </row>
    <row r="2560" spans="1:8" s="324" customFormat="1" ht="31.5">
      <c r="A2560" s="1224"/>
      <c r="B2560" s="1256"/>
      <c r="C2560" s="344" t="s">
        <v>3663</v>
      </c>
      <c r="D2560" s="344" t="s">
        <v>3664</v>
      </c>
      <c r="E2560" s="384">
        <v>508.4</v>
      </c>
      <c r="F2560" s="384">
        <v>294.8</v>
      </c>
      <c r="G2560" s="384">
        <v>208.4</v>
      </c>
      <c r="H2560" s="384">
        <v>116.8</v>
      </c>
    </row>
    <row r="2561" spans="1:8" s="324" customFormat="1" ht="47.25">
      <c r="A2561" s="1224"/>
      <c r="B2561" s="1256"/>
      <c r="C2561" s="344" t="s">
        <v>3664</v>
      </c>
      <c r="D2561" s="344" t="s">
        <v>3665</v>
      </c>
      <c r="E2561" s="384">
        <v>332.8</v>
      </c>
      <c r="F2561" s="384">
        <v>193.2</v>
      </c>
      <c r="G2561" s="384">
        <v>136.4</v>
      </c>
      <c r="H2561" s="384">
        <v>76.400000000000006</v>
      </c>
    </row>
    <row r="2562" spans="1:8" s="324" customFormat="1" ht="47.25">
      <c r="A2562" s="1224"/>
      <c r="B2562" s="1256"/>
      <c r="C2562" s="344" t="s">
        <v>3665</v>
      </c>
      <c r="D2562" s="344" t="s">
        <v>3666</v>
      </c>
      <c r="E2562" s="384">
        <v>290.39999999999998</v>
      </c>
      <c r="F2562" s="384">
        <v>168.4</v>
      </c>
      <c r="G2562" s="384">
        <v>119.2</v>
      </c>
      <c r="H2562" s="384">
        <v>66.8</v>
      </c>
    </row>
    <row r="2563" spans="1:8" s="324" customFormat="1" ht="17.25">
      <c r="A2563" s="1224"/>
      <c r="B2563" s="1257"/>
      <c r="C2563" s="1247" t="s">
        <v>3667</v>
      </c>
      <c r="D2563" s="1247"/>
      <c r="E2563" s="384">
        <v>184.8</v>
      </c>
      <c r="F2563" s="384">
        <v>107.2</v>
      </c>
      <c r="G2563" s="384">
        <v>75.599999999999994</v>
      </c>
      <c r="H2563" s="384">
        <v>42.4</v>
      </c>
    </row>
    <row r="2564" spans="1:8" s="324" customFormat="1" ht="31.5">
      <c r="A2564" s="1224">
        <v>2</v>
      </c>
      <c r="B2564" s="1247" t="s">
        <v>566</v>
      </c>
      <c r="C2564" s="344" t="s">
        <v>3668</v>
      </c>
      <c r="D2564" s="344" t="s">
        <v>3669</v>
      </c>
      <c r="E2564" s="384">
        <v>272.8</v>
      </c>
      <c r="F2564" s="384">
        <v>158.4</v>
      </c>
      <c r="G2564" s="384">
        <v>112</v>
      </c>
      <c r="H2564" s="384">
        <v>62.8</v>
      </c>
    </row>
    <row r="2565" spans="1:8" s="324" customFormat="1" ht="31.5">
      <c r="A2565" s="1224"/>
      <c r="B2565" s="1247"/>
      <c r="C2565" s="344" t="s">
        <v>3669</v>
      </c>
      <c r="D2565" s="344" t="s">
        <v>3670</v>
      </c>
      <c r="E2565" s="384">
        <v>184.8</v>
      </c>
      <c r="F2565" s="384">
        <v>107.2</v>
      </c>
      <c r="G2565" s="384">
        <v>75.599999999999994</v>
      </c>
      <c r="H2565" s="384">
        <v>42.4</v>
      </c>
    </row>
    <row r="2566" spans="1:8" s="324" customFormat="1" ht="31.5">
      <c r="A2566" s="1224"/>
      <c r="B2566" s="1247"/>
      <c r="C2566" s="344" t="s">
        <v>3670</v>
      </c>
      <c r="D2566" s="344" t="s">
        <v>3671</v>
      </c>
      <c r="E2566" s="384">
        <v>132</v>
      </c>
      <c r="F2566" s="384">
        <v>76.400000000000006</v>
      </c>
      <c r="G2566" s="384">
        <v>54</v>
      </c>
      <c r="H2566" s="384">
        <v>30.4</v>
      </c>
    </row>
    <row r="2567" spans="1:8" s="324" customFormat="1" ht="47.25">
      <c r="A2567" s="1224"/>
      <c r="B2567" s="1247"/>
      <c r="C2567" s="344" t="s">
        <v>3672</v>
      </c>
      <c r="D2567" s="344" t="s">
        <v>3673</v>
      </c>
      <c r="E2567" s="384">
        <v>96.8</v>
      </c>
      <c r="F2567" s="384">
        <v>56</v>
      </c>
      <c r="G2567" s="384">
        <v>39.6</v>
      </c>
      <c r="H2567" s="384">
        <v>22.4</v>
      </c>
    </row>
    <row r="2568" spans="1:8" s="324" customFormat="1" ht="31.5">
      <c r="A2568" s="345">
        <v>3</v>
      </c>
      <c r="B2568" s="344" t="s">
        <v>3674</v>
      </c>
      <c r="C2568" s="344" t="s">
        <v>3675</v>
      </c>
      <c r="D2568" s="344" t="s">
        <v>3676</v>
      </c>
      <c r="E2568" s="384">
        <v>96.8</v>
      </c>
      <c r="F2568" s="384">
        <v>56</v>
      </c>
      <c r="G2568" s="384">
        <v>39.6</v>
      </c>
      <c r="H2568" s="384">
        <v>22.4</v>
      </c>
    </row>
    <row r="2569" spans="1:8" s="324" customFormat="1" ht="47.25">
      <c r="A2569" s="1224">
        <v>4</v>
      </c>
      <c r="B2569" s="1247" t="s">
        <v>209</v>
      </c>
      <c r="C2569" s="344" t="s">
        <v>3677</v>
      </c>
      <c r="D2569" s="344" t="s">
        <v>3678</v>
      </c>
      <c r="E2569" s="384">
        <v>176</v>
      </c>
      <c r="F2569" s="384">
        <v>102</v>
      </c>
      <c r="G2569" s="384">
        <v>72</v>
      </c>
      <c r="H2569" s="384">
        <v>40.4</v>
      </c>
    </row>
    <row r="2570" spans="1:8" s="324" customFormat="1" ht="31.5">
      <c r="A2570" s="1224"/>
      <c r="B2570" s="1247"/>
      <c r="C2570" s="344" t="s">
        <v>3678</v>
      </c>
      <c r="D2570" s="344" t="s">
        <v>3679</v>
      </c>
      <c r="E2570" s="384">
        <v>96.8</v>
      </c>
      <c r="F2570" s="384">
        <v>56</v>
      </c>
      <c r="G2570" s="384">
        <v>39.6</v>
      </c>
      <c r="H2570" s="384">
        <v>22.4</v>
      </c>
    </row>
    <row r="2571" spans="1:8" s="324" customFormat="1" ht="31.5">
      <c r="A2571" s="1224"/>
      <c r="B2571" s="1247"/>
      <c r="C2571" s="344" t="s">
        <v>3680</v>
      </c>
      <c r="D2571" s="344" t="s">
        <v>3681</v>
      </c>
      <c r="E2571" s="384">
        <v>110</v>
      </c>
      <c r="F2571" s="384">
        <v>64</v>
      </c>
      <c r="G2571" s="384">
        <v>45.2</v>
      </c>
      <c r="H2571" s="384">
        <v>25.2</v>
      </c>
    </row>
    <row r="2572" spans="1:8" s="324" customFormat="1" ht="47.25">
      <c r="A2572" s="1224"/>
      <c r="B2572" s="1247"/>
      <c r="C2572" s="344" t="s">
        <v>3682</v>
      </c>
      <c r="D2572" s="344" t="s">
        <v>3683</v>
      </c>
      <c r="E2572" s="384">
        <v>96.8</v>
      </c>
      <c r="F2572" s="384">
        <v>56</v>
      </c>
      <c r="G2572" s="384">
        <v>39.6</v>
      </c>
      <c r="H2572" s="384">
        <v>22.4</v>
      </c>
    </row>
    <row r="2573" spans="1:8" s="324" customFormat="1" ht="47.25">
      <c r="A2573" s="1224"/>
      <c r="B2573" s="1247"/>
      <c r="C2573" s="344" t="s">
        <v>3683</v>
      </c>
      <c r="D2573" s="344" t="s">
        <v>3684</v>
      </c>
      <c r="E2573" s="384">
        <v>96.8</v>
      </c>
      <c r="F2573" s="384">
        <v>56</v>
      </c>
      <c r="G2573" s="384">
        <v>39.6</v>
      </c>
      <c r="H2573" s="384">
        <v>22.4</v>
      </c>
    </row>
    <row r="2574" spans="1:8" s="324" customFormat="1" ht="47.25">
      <c r="A2574" s="1224">
        <v>5</v>
      </c>
      <c r="B2574" s="1201" t="s">
        <v>3685</v>
      </c>
      <c r="C2574" s="344" t="s">
        <v>3686</v>
      </c>
      <c r="D2574" s="344" t="s">
        <v>3687</v>
      </c>
      <c r="E2574" s="384">
        <v>96.8</v>
      </c>
      <c r="F2574" s="384">
        <v>56</v>
      </c>
      <c r="G2574" s="384">
        <v>39.6</v>
      </c>
      <c r="H2574" s="384">
        <v>22.4</v>
      </c>
    </row>
    <row r="2575" spans="1:8" s="324" customFormat="1" ht="47.25">
      <c r="A2575" s="1224"/>
      <c r="B2575" s="1201"/>
      <c r="C2575" s="344" t="s">
        <v>3688</v>
      </c>
      <c r="D2575" s="344" t="s">
        <v>3689</v>
      </c>
      <c r="E2575" s="384">
        <v>66</v>
      </c>
      <c r="F2575" s="384">
        <v>38.4</v>
      </c>
      <c r="G2575" s="384">
        <v>27.2</v>
      </c>
      <c r="H2575" s="384">
        <v>15.2</v>
      </c>
    </row>
    <row r="2576" spans="1:8" s="324" customFormat="1" ht="31.5">
      <c r="A2576" s="1254">
        <v>6</v>
      </c>
      <c r="B2576" s="1247" t="s">
        <v>3690</v>
      </c>
      <c r="C2576" s="344" t="s">
        <v>3691</v>
      </c>
      <c r="D2576" s="344" t="s">
        <v>3692</v>
      </c>
      <c r="E2576" s="384">
        <v>726</v>
      </c>
      <c r="F2576" s="384">
        <v>421.2</v>
      </c>
      <c r="G2576" s="384">
        <v>297.60000000000002</v>
      </c>
      <c r="H2576" s="384">
        <v>166.8</v>
      </c>
    </row>
    <row r="2577" spans="1:8" s="324" customFormat="1" ht="31.5">
      <c r="A2577" s="1254"/>
      <c r="B2577" s="1247"/>
      <c r="C2577" s="344" t="s">
        <v>3693</v>
      </c>
      <c r="D2577" s="344" t="s">
        <v>3694</v>
      </c>
      <c r="E2577" s="384">
        <v>677.6</v>
      </c>
      <c r="F2577" s="384">
        <v>393.2</v>
      </c>
      <c r="G2577" s="384">
        <v>278</v>
      </c>
      <c r="H2577" s="384">
        <v>156</v>
      </c>
    </row>
    <row r="2578" spans="1:8" s="324" customFormat="1" ht="31.5">
      <c r="A2578" s="1254"/>
      <c r="B2578" s="1247"/>
      <c r="C2578" s="344" t="s">
        <v>3695</v>
      </c>
      <c r="D2578" s="344" t="s">
        <v>3696</v>
      </c>
      <c r="E2578" s="384">
        <v>629.20000000000005</v>
      </c>
      <c r="F2578" s="384">
        <v>364.8</v>
      </c>
      <c r="G2578" s="384">
        <v>258</v>
      </c>
      <c r="H2578" s="384">
        <v>144.80000000000001</v>
      </c>
    </row>
    <row r="2579" spans="1:8" s="324" customFormat="1" ht="31.5">
      <c r="A2579" s="1254"/>
      <c r="B2579" s="1247"/>
      <c r="C2579" s="344" t="s">
        <v>3697</v>
      </c>
      <c r="D2579" s="344" t="s">
        <v>3698</v>
      </c>
      <c r="E2579" s="384">
        <v>580.79999999999995</v>
      </c>
      <c r="F2579" s="384">
        <v>336.8</v>
      </c>
      <c r="G2579" s="384">
        <v>238</v>
      </c>
      <c r="H2579" s="384">
        <v>133.6</v>
      </c>
    </row>
    <row r="2580" spans="1:8" s="324" customFormat="1" ht="47.25">
      <c r="A2580" s="1254">
        <v>7</v>
      </c>
      <c r="B2580" s="1247" t="s">
        <v>3699</v>
      </c>
      <c r="C2580" s="344" t="s">
        <v>3694</v>
      </c>
      <c r="D2580" s="344" t="s">
        <v>3700</v>
      </c>
      <c r="E2580" s="384">
        <v>484</v>
      </c>
      <c r="F2580" s="384">
        <v>280.8</v>
      </c>
      <c r="G2580" s="384">
        <v>198.4</v>
      </c>
      <c r="H2580" s="384">
        <v>111.2</v>
      </c>
    </row>
    <row r="2581" spans="1:8" s="324" customFormat="1" ht="31.5">
      <c r="A2581" s="1254"/>
      <c r="B2581" s="1247"/>
      <c r="C2581" s="344" t="s">
        <v>3700</v>
      </c>
      <c r="D2581" s="344" t="s">
        <v>3701</v>
      </c>
      <c r="E2581" s="384">
        <v>308</v>
      </c>
      <c r="F2581" s="384">
        <v>178.8</v>
      </c>
      <c r="G2581" s="384">
        <v>126.4</v>
      </c>
      <c r="H2581" s="384">
        <v>70.8</v>
      </c>
    </row>
    <row r="2582" spans="1:8" s="324" customFormat="1" ht="31.5">
      <c r="A2582" s="1254"/>
      <c r="B2582" s="1247"/>
      <c r="C2582" s="344" t="s">
        <v>3701</v>
      </c>
      <c r="D2582" s="344" t="s">
        <v>3702</v>
      </c>
      <c r="E2582" s="384">
        <v>154</v>
      </c>
      <c r="F2582" s="384">
        <v>89.2</v>
      </c>
      <c r="G2582" s="384">
        <v>63.2</v>
      </c>
      <c r="H2582" s="384">
        <v>35.6</v>
      </c>
    </row>
    <row r="2583" spans="1:8" s="324" customFormat="1" ht="31.5">
      <c r="A2583" s="1254"/>
      <c r="B2583" s="1247"/>
      <c r="C2583" s="344" t="s">
        <v>3703</v>
      </c>
      <c r="D2583" s="344" t="s">
        <v>3704</v>
      </c>
      <c r="E2583" s="384">
        <v>110</v>
      </c>
      <c r="F2583" s="384">
        <v>64</v>
      </c>
      <c r="G2583" s="384">
        <v>45.2</v>
      </c>
      <c r="H2583" s="384">
        <v>25.2</v>
      </c>
    </row>
    <row r="2584" spans="1:8" s="324" customFormat="1" ht="31.5">
      <c r="A2584" s="337">
        <v>8</v>
      </c>
      <c r="B2584" s="344" t="s">
        <v>3705</v>
      </c>
      <c r="C2584" s="344" t="s">
        <v>3706</v>
      </c>
      <c r="D2584" s="344" t="s">
        <v>3707</v>
      </c>
      <c r="E2584" s="384">
        <v>220</v>
      </c>
      <c r="F2584" s="384">
        <v>127.6</v>
      </c>
      <c r="G2584" s="384">
        <v>90.4</v>
      </c>
      <c r="H2584" s="384">
        <v>50.8</v>
      </c>
    </row>
    <row r="2585" spans="1:8" s="324" customFormat="1" ht="31.5">
      <c r="A2585" s="337">
        <v>9</v>
      </c>
      <c r="B2585" s="344" t="s">
        <v>3708</v>
      </c>
      <c r="C2585" s="344" t="s">
        <v>3709</v>
      </c>
      <c r="D2585" s="344" t="s">
        <v>3710</v>
      </c>
      <c r="E2585" s="384">
        <v>220</v>
      </c>
      <c r="F2585" s="384">
        <v>127.6</v>
      </c>
      <c r="G2585" s="384">
        <v>90.4</v>
      </c>
      <c r="H2585" s="384">
        <v>50.8</v>
      </c>
    </row>
    <row r="2586" spans="1:8" s="324" customFormat="1" ht="31.5">
      <c r="A2586" s="337">
        <v>10</v>
      </c>
      <c r="B2586" s="344" t="s">
        <v>3711</v>
      </c>
      <c r="C2586" s="344" t="s">
        <v>3712</v>
      </c>
      <c r="D2586" s="344" t="s">
        <v>3713</v>
      </c>
      <c r="E2586" s="384">
        <v>88</v>
      </c>
      <c r="F2586" s="384">
        <v>51.2</v>
      </c>
      <c r="G2586" s="384">
        <v>36</v>
      </c>
      <c r="H2586" s="384">
        <v>20.399999999999999</v>
      </c>
    </row>
    <row r="2587" spans="1:8" s="324" customFormat="1" ht="63">
      <c r="A2587" s="337">
        <v>11</v>
      </c>
      <c r="B2587" s="344" t="s">
        <v>3714</v>
      </c>
      <c r="C2587" s="344" t="s">
        <v>3710</v>
      </c>
      <c r="D2587" s="344" t="s">
        <v>3715</v>
      </c>
      <c r="E2587" s="384">
        <v>198</v>
      </c>
      <c r="F2587" s="384">
        <v>114.8</v>
      </c>
      <c r="G2587" s="384">
        <v>81.2</v>
      </c>
      <c r="H2587" s="384">
        <v>45.6</v>
      </c>
    </row>
    <row r="2588" spans="1:8" s="324" customFormat="1" ht="47.25">
      <c r="A2588" s="337">
        <v>12</v>
      </c>
      <c r="B2588" s="344" t="s">
        <v>3716</v>
      </c>
      <c r="C2588" s="344" t="s">
        <v>3717</v>
      </c>
      <c r="D2588" s="344" t="s">
        <v>3718</v>
      </c>
      <c r="E2588" s="384">
        <v>130.80000000000001</v>
      </c>
      <c r="F2588" s="384">
        <v>76</v>
      </c>
      <c r="G2588" s="384">
        <v>53.6</v>
      </c>
      <c r="H2588" s="384">
        <v>30</v>
      </c>
    </row>
    <row r="2589" spans="1:8" s="324" customFormat="1" ht="31.5">
      <c r="A2589" s="337">
        <v>13</v>
      </c>
      <c r="B2589" s="344" t="s">
        <v>3719</v>
      </c>
      <c r="C2589" s="344" t="s">
        <v>3698</v>
      </c>
      <c r="D2589" s="344" t="s">
        <v>3720</v>
      </c>
      <c r="E2589" s="384">
        <v>242</v>
      </c>
      <c r="F2589" s="384">
        <v>140.4</v>
      </c>
      <c r="G2589" s="384">
        <v>99.2</v>
      </c>
      <c r="H2589" s="384">
        <v>55.6</v>
      </c>
    </row>
    <row r="2590" spans="1:8" s="324" customFormat="1" ht="31.5">
      <c r="A2590" s="337">
        <v>14</v>
      </c>
      <c r="B2590" s="344" t="s">
        <v>3721</v>
      </c>
      <c r="C2590" s="344" t="s">
        <v>3722</v>
      </c>
      <c r="D2590" s="344" t="s">
        <v>3723</v>
      </c>
      <c r="E2590" s="384">
        <v>83.6</v>
      </c>
      <c r="F2590" s="384">
        <v>48.4</v>
      </c>
      <c r="G2590" s="384">
        <v>34.4</v>
      </c>
      <c r="H2590" s="384">
        <v>19.2</v>
      </c>
    </row>
    <row r="2591" spans="1:8" s="324" customFormat="1" ht="31.5">
      <c r="A2591" s="337">
        <v>15</v>
      </c>
      <c r="B2591" s="344" t="s">
        <v>3724</v>
      </c>
      <c r="C2591" s="344" t="s">
        <v>3713</v>
      </c>
      <c r="D2591" s="344" t="s">
        <v>3725</v>
      </c>
      <c r="E2591" s="384">
        <v>74.8</v>
      </c>
      <c r="F2591" s="384">
        <v>43.2</v>
      </c>
      <c r="G2591" s="384">
        <v>30.8</v>
      </c>
      <c r="H2591" s="384">
        <v>17.2</v>
      </c>
    </row>
    <row r="2592" spans="1:8" s="324" customFormat="1" ht="31.5">
      <c r="A2592" s="337">
        <v>16</v>
      </c>
      <c r="B2592" s="344" t="s">
        <v>3726</v>
      </c>
      <c r="C2592" s="344" t="s">
        <v>3727</v>
      </c>
      <c r="D2592" s="344" t="s">
        <v>3728</v>
      </c>
      <c r="E2592" s="384">
        <v>110</v>
      </c>
      <c r="F2592" s="384">
        <v>64</v>
      </c>
      <c r="G2592" s="384">
        <v>45.2</v>
      </c>
      <c r="H2592" s="384">
        <v>25.2</v>
      </c>
    </row>
    <row r="2593" spans="1:8" s="324" customFormat="1" ht="31.5">
      <c r="A2593" s="337">
        <v>17</v>
      </c>
      <c r="B2593" s="344" t="s">
        <v>3729</v>
      </c>
      <c r="C2593" s="344" t="s">
        <v>3730</v>
      </c>
      <c r="D2593" s="344" t="s">
        <v>3731</v>
      </c>
      <c r="E2593" s="384">
        <v>88</v>
      </c>
      <c r="F2593" s="384">
        <v>51.2</v>
      </c>
      <c r="G2593" s="384">
        <v>36</v>
      </c>
      <c r="H2593" s="384">
        <v>20.399999999999999</v>
      </c>
    </row>
    <row r="2594" spans="1:8" s="324" customFormat="1" ht="31.5">
      <c r="A2594" s="337">
        <v>18</v>
      </c>
      <c r="B2594" s="344" t="s">
        <v>3732</v>
      </c>
      <c r="C2594" s="344" t="s">
        <v>3733</v>
      </c>
      <c r="D2594" s="344" t="s">
        <v>3734</v>
      </c>
      <c r="E2594" s="384">
        <v>88</v>
      </c>
      <c r="F2594" s="384">
        <v>51.2</v>
      </c>
      <c r="G2594" s="384">
        <v>36</v>
      </c>
      <c r="H2594" s="384">
        <v>20.399999999999999</v>
      </c>
    </row>
    <row r="2595" spans="1:8" s="324" customFormat="1" ht="47.25">
      <c r="A2595" s="337">
        <v>19</v>
      </c>
      <c r="B2595" s="344" t="s">
        <v>3735</v>
      </c>
      <c r="C2595" s="344" t="s">
        <v>3736</v>
      </c>
      <c r="D2595" s="344" t="s">
        <v>3737</v>
      </c>
      <c r="E2595" s="384">
        <v>96.8</v>
      </c>
      <c r="F2595" s="384">
        <v>56</v>
      </c>
      <c r="G2595" s="384">
        <v>39.6</v>
      </c>
      <c r="H2595" s="384">
        <v>22.4</v>
      </c>
    </row>
    <row r="2596" spans="1:8" s="324" customFormat="1" ht="47.25">
      <c r="A2596" s="337">
        <v>20</v>
      </c>
      <c r="B2596" s="344" t="s">
        <v>3738</v>
      </c>
      <c r="C2596" s="344" t="s">
        <v>3739</v>
      </c>
      <c r="D2596" s="344" t="s">
        <v>3740</v>
      </c>
      <c r="E2596" s="384">
        <v>88</v>
      </c>
      <c r="F2596" s="384">
        <v>51.2</v>
      </c>
      <c r="G2596" s="384">
        <v>36</v>
      </c>
      <c r="H2596" s="384">
        <v>20.399999999999999</v>
      </c>
    </row>
    <row r="2597" spans="1:8" s="324" customFormat="1" ht="17.25">
      <c r="A2597" s="337">
        <v>21</v>
      </c>
      <c r="B2597" s="344" t="s">
        <v>3741</v>
      </c>
      <c r="C2597" s="344" t="s">
        <v>3742</v>
      </c>
      <c r="D2597" s="344" t="s">
        <v>3743</v>
      </c>
      <c r="E2597" s="384">
        <v>96.8</v>
      </c>
      <c r="F2597" s="384">
        <v>56</v>
      </c>
      <c r="G2597" s="384">
        <v>39.6</v>
      </c>
      <c r="H2597" s="384">
        <v>22.4</v>
      </c>
    </row>
    <row r="2598" spans="1:8" s="324" customFormat="1" ht="31.5">
      <c r="A2598" s="337">
        <v>22</v>
      </c>
      <c r="B2598" s="344" t="s">
        <v>3744</v>
      </c>
      <c r="C2598" s="344" t="s">
        <v>3745</v>
      </c>
      <c r="D2598" s="344" t="s">
        <v>3746</v>
      </c>
      <c r="E2598" s="384">
        <v>70.400000000000006</v>
      </c>
      <c r="F2598" s="384">
        <v>40.799999999999997</v>
      </c>
      <c r="G2598" s="384">
        <v>28.8</v>
      </c>
      <c r="H2598" s="384">
        <v>16</v>
      </c>
    </row>
    <row r="2599" spans="1:8" s="324" customFormat="1" ht="31.5">
      <c r="A2599" s="337">
        <v>23</v>
      </c>
      <c r="B2599" s="344" t="s">
        <v>3747</v>
      </c>
      <c r="C2599" s="344" t="s">
        <v>3748</v>
      </c>
      <c r="D2599" s="344" t="s">
        <v>3749</v>
      </c>
      <c r="E2599" s="384">
        <v>70.400000000000006</v>
      </c>
      <c r="F2599" s="384">
        <v>40.799999999999997</v>
      </c>
      <c r="G2599" s="384">
        <v>28.8</v>
      </c>
      <c r="H2599" s="384">
        <v>16</v>
      </c>
    </row>
    <row r="2600" spans="1:8" ht="15" customHeight="1">
      <c r="A2600" s="618">
        <v>37</v>
      </c>
      <c r="B2600" s="618" t="s">
        <v>5396</v>
      </c>
      <c r="C2600" s="619"/>
      <c r="D2600" s="618"/>
      <c r="E2600" s="620"/>
      <c r="F2600" s="620"/>
      <c r="G2600" s="620"/>
      <c r="H2600" s="620"/>
    </row>
    <row r="2601" spans="1:8" ht="15" customHeight="1">
      <c r="A2601" s="468">
        <v>1</v>
      </c>
      <c r="B2601" s="569" t="s">
        <v>852</v>
      </c>
      <c r="C2601" s="1262" t="s">
        <v>5397</v>
      </c>
      <c r="D2601" s="1262"/>
      <c r="E2601" s="600">
        <v>3920</v>
      </c>
      <c r="F2601" s="600">
        <v>1568</v>
      </c>
      <c r="G2601" s="600">
        <v>1176</v>
      </c>
      <c r="H2601" s="600">
        <v>0</v>
      </c>
    </row>
    <row r="2602" spans="1:8" ht="15" customHeight="1">
      <c r="A2602" s="468">
        <v>2</v>
      </c>
      <c r="B2602" s="569" t="s">
        <v>852</v>
      </c>
      <c r="C2602" s="1262" t="s">
        <v>5398</v>
      </c>
      <c r="D2602" s="1262"/>
      <c r="E2602" s="600">
        <v>6520</v>
      </c>
      <c r="F2602" s="600">
        <v>2608</v>
      </c>
      <c r="G2602" s="600">
        <v>0</v>
      </c>
      <c r="H2602" s="600">
        <v>0</v>
      </c>
    </row>
    <row r="2603" spans="1:8" ht="15" customHeight="1">
      <c r="A2603" s="468">
        <v>3</v>
      </c>
      <c r="B2603" s="569" t="s">
        <v>852</v>
      </c>
      <c r="C2603" s="1262" t="s">
        <v>5399</v>
      </c>
      <c r="D2603" s="1262"/>
      <c r="E2603" s="600">
        <v>8720</v>
      </c>
      <c r="F2603" s="600">
        <v>3488</v>
      </c>
      <c r="G2603" s="600">
        <v>0</v>
      </c>
      <c r="H2603" s="600">
        <v>0</v>
      </c>
    </row>
    <row r="2604" spans="1:8" ht="15" customHeight="1">
      <c r="A2604" s="468">
        <v>4</v>
      </c>
      <c r="B2604" s="569" t="s">
        <v>852</v>
      </c>
      <c r="C2604" s="1262" t="s">
        <v>5400</v>
      </c>
      <c r="D2604" s="1262"/>
      <c r="E2604" s="600">
        <v>10640</v>
      </c>
      <c r="F2604" s="600">
        <v>4256</v>
      </c>
      <c r="G2604" s="600">
        <v>0</v>
      </c>
      <c r="H2604" s="600">
        <v>0</v>
      </c>
    </row>
    <row r="2605" spans="1:8" ht="15" customHeight="1">
      <c r="A2605" s="468">
        <v>5</v>
      </c>
      <c r="B2605" s="569" t="s">
        <v>852</v>
      </c>
      <c r="C2605" s="569" t="s">
        <v>5401</v>
      </c>
      <c r="D2605" s="621"/>
      <c r="E2605" s="600">
        <v>9280</v>
      </c>
      <c r="F2605" s="600">
        <v>0</v>
      </c>
      <c r="G2605" s="600">
        <v>0</v>
      </c>
      <c r="H2605" s="600">
        <v>0</v>
      </c>
    </row>
    <row r="2606" spans="1:8" ht="15" customHeight="1">
      <c r="A2606" s="468">
        <v>6</v>
      </c>
      <c r="B2606" s="569" t="s">
        <v>852</v>
      </c>
      <c r="C2606" s="569" t="s">
        <v>5402</v>
      </c>
      <c r="D2606" s="621"/>
      <c r="E2606" s="600">
        <v>7840</v>
      </c>
      <c r="F2606" s="600">
        <v>0</v>
      </c>
      <c r="G2606" s="600">
        <v>0</v>
      </c>
      <c r="H2606" s="600">
        <v>0</v>
      </c>
    </row>
    <row r="2607" spans="1:8" ht="15" customHeight="1">
      <c r="A2607" s="468">
        <v>7</v>
      </c>
      <c r="B2607" s="569" t="s">
        <v>5403</v>
      </c>
      <c r="C2607" s="569" t="s">
        <v>5404</v>
      </c>
      <c r="D2607" s="621"/>
      <c r="E2607" s="600">
        <v>5760</v>
      </c>
      <c r="F2607" s="600">
        <v>2304</v>
      </c>
      <c r="G2607" s="600">
        <v>0</v>
      </c>
      <c r="H2607" s="600">
        <v>0</v>
      </c>
    </row>
    <row r="2608" spans="1:8" ht="15" customHeight="1">
      <c r="A2608" s="468">
        <v>8</v>
      </c>
      <c r="B2608" s="569" t="s">
        <v>855</v>
      </c>
      <c r="C2608" s="569" t="s">
        <v>5405</v>
      </c>
      <c r="D2608" s="621"/>
      <c r="E2608" s="600">
        <v>5680</v>
      </c>
      <c r="F2608" s="600">
        <v>0</v>
      </c>
      <c r="G2608" s="600">
        <v>0</v>
      </c>
      <c r="H2608" s="600">
        <v>0</v>
      </c>
    </row>
    <row r="2609" spans="1:8" ht="15" customHeight="1">
      <c r="A2609" s="468">
        <v>9</v>
      </c>
      <c r="B2609" s="569" t="s">
        <v>855</v>
      </c>
      <c r="C2609" s="569" t="s">
        <v>5406</v>
      </c>
      <c r="D2609" s="621"/>
      <c r="E2609" s="600">
        <v>9360</v>
      </c>
      <c r="F2609" s="600">
        <v>0</v>
      </c>
      <c r="G2609" s="600">
        <v>0</v>
      </c>
      <c r="H2609" s="600">
        <v>0</v>
      </c>
    </row>
    <row r="2610" spans="1:8" ht="15" customHeight="1">
      <c r="A2610" s="468">
        <v>10</v>
      </c>
      <c r="B2610" s="569" t="s">
        <v>855</v>
      </c>
      <c r="C2610" s="569" t="s">
        <v>5407</v>
      </c>
      <c r="D2610" s="621"/>
      <c r="E2610" s="600">
        <v>7520</v>
      </c>
      <c r="F2610" s="600">
        <v>0</v>
      </c>
      <c r="G2610" s="600">
        <v>0</v>
      </c>
      <c r="H2610" s="600">
        <v>0</v>
      </c>
    </row>
    <row r="2611" spans="1:8" ht="15" customHeight="1">
      <c r="A2611" s="468">
        <v>11</v>
      </c>
      <c r="B2611" s="569" t="s">
        <v>878</v>
      </c>
      <c r="C2611" s="569" t="s">
        <v>5408</v>
      </c>
      <c r="D2611" s="621"/>
      <c r="E2611" s="600">
        <v>12560</v>
      </c>
      <c r="F2611" s="600">
        <v>0</v>
      </c>
      <c r="G2611" s="600">
        <v>0</v>
      </c>
      <c r="H2611" s="600">
        <v>0</v>
      </c>
    </row>
    <row r="2612" spans="1:8" ht="15" customHeight="1">
      <c r="A2612" s="468">
        <v>12</v>
      </c>
      <c r="B2612" s="569" t="s">
        <v>878</v>
      </c>
      <c r="C2612" s="569" t="s">
        <v>5409</v>
      </c>
      <c r="D2612" s="621"/>
      <c r="E2612" s="600">
        <v>9000</v>
      </c>
      <c r="F2612" s="600">
        <v>3600</v>
      </c>
      <c r="G2612" s="600">
        <v>0</v>
      </c>
      <c r="H2612" s="600">
        <v>0</v>
      </c>
    </row>
    <row r="2613" spans="1:8" ht="15" customHeight="1">
      <c r="A2613" s="468">
        <v>13</v>
      </c>
      <c r="B2613" s="569" t="s">
        <v>878</v>
      </c>
      <c r="C2613" s="569" t="s">
        <v>5410</v>
      </c>
      <c r="D2613" s="621"/>
      <c r="E2613" s="600">
        <v>3480</v>
      </c>
      <c r="F2613" s="600">
        <v>1392</v>
      </c>
      <c r="G2613" s="600">
        <v>0</v>
      </c>
      <c r="H2613" s="600">
        <v>0</v>
      </c>
    </row>
    <row r="2614" spans="1:8" ht="15" customHeight="1">
      <c r="A2614" s="468">
        <v>14</v>
      </c>
      <c r="B2614" s="569" t="s">
        <v>878</v>
      </c>
      <c r="C2614" s="569" t="s">
        <v>5411</v>
      </c>
      <c r="D2614" s="621"/>
      <c r="E2614" s="600">
        <v>9680</v>
      </c>
      <c r="F2614" s="600">
        <v>0</v>
      </c>
      <c r="G2614" s="600">
        <v>0</v>
      </c>
      <c r="H2614" s="600">
        <v>0</v>
      </c>
    </row>
    <row r="2615" spans="1:8" ht="15" customHeight="1">
      <c r="A2615" s="468">
        <v>15</v>
      </c>
      <c r="B2615" s="569" t="s">
        <v>878</v>
      </c>
      <c r="C2615" s="569" t="s">
        <v>5412</v>
      </c>
      <c r="D2615" s="621"/>
      <c r="E2615" s="600">
        <v>6560</v>
      </c>
      <c r="F2615" s="600">
        <v>0</v>
      </c>
      <c r="G2615" s="600">
        <v>0</v>
      </c>
      <c r="H2615" s="600">
        <v>0</v>
      </c>
    </row>
    <row r="2616" spans="1:8" ht="15" customHeight="1">
      <c r="A2616" s="468">
        <v>16</v>
      </c>
      <c r="B2616" s="569" t="s">
        <v>878</v>
      </c>
      <c r="C2616" s="569" t="s">
        <v>5413</v>
      </c>
      <c r="D2616" s="621"/>
      <c r="E2616" s="600">
        <v>5740</v>
      </c>
      <c r="F2616" s="600">
        <v>0</v>
      </c>
      <c r="G2616" s="600">
        <v>0</v>
      </c>
      <c r="H2616" s="600">
        <v>0</v>
      </c>
    </row>
    <row r="2617" spans="1:8" ht="15" customHeight="1">
      <c r="A2617" s="468">
        <v>17</v>
      </c>
      <c r="B2617" s="569" t="s">
        <v>878</v>
      </c>
      <c r="C2617" s="569" t="s">
        <v>5414</v>
      </c>
      <c r="D2617" s="621"/>
      <c r="E2617" s="600">
        <v>5382</v>
      </c>
      <c r="F2617" s="600">
        <v>0</v>
      </c>
      <c r="G2617" s="600">
        <v>0</v>
      </c>
      <c r="H2617" s="600">
        <v>0</v>
      </c>
    </row>
    <row r="2618" spans="1:8" ht="15" customHeight="1">
      <c r="A2618" s="468">
        <v>18</v>
      </c>
      <c r="B2618" s="569" t="s">
        <v>878</v>
      </c>
      <c r="C2618" s="569" t="s">
        <v>5415</v>
      </c>
      <c r="D2618" s="621"/>
      <c r="E2618" s="600">
        <v>4240</v>
      </c>
      <c r="F2618" s="600">
        <v>0</v>
      </c>
      <c r="G2618" s="600">
        <v>0</v>
      </c>
      <c r="H2618" s="600">
        <v>0</v>
      </c>
    </row>
    <row r="2619" spans="1:8" ht="15" customHeight="1">
      <c r="A2619" s="468">
        <v>19</v>
      </c>
      <c r="B2619" s="569" t="s">
        <v>1312</v>
      </c>
      <c r="C2619" s="569" t="s">
        <v>5416</v>
      </c>
      <c r="D2619" s="621"/>
      <c r="E2619" s="600">
        <v>5480</v>
      </c>
      <c r="F2619" s="600">
        <v>0</v>
      </c>
      <c r="G2619" s="600">
        <v>0</v>
      </c>
      <c r="H2619" s="600">
        <v>0</v>
      </c>
    </row>
    <row r="2620" spans="1:8" ht="15" customHeight="1">
      <c r="A2620" s="468">
        <v>20</v>
      </c>
      <c r="B2620" s="569" t="s">
        <v>1312</v>
      </c>
      <c r="C2620" s="569" t="s">
        <v>5417</v>
      </c>
      <c r="D2620" s="621"/>
      <c r="E2620" s="600">
        <v>7600</v>
      </c>
      <c r="F2620" s="600">
        <v>0</v>
      </c>
      <c r="G2620" s="600">
        <v>0</v>
      </c>
      <c r="H2620" s="600">
        <v>0</v>
      </c>
    </row>
    <row r="2621" spans="1:8" ht="15" customHeight="1">
      <c r="A2621" s="468">
        <v>21</v>
      </c>
      <c r="B2621" s="569" t="s">
        <v>1312</v>
      </c>
      <c r="C2621" s="569" t="s">
        <v>5409</v>
      </c>
      <c r="D2621" s="621"/>
      <c r="E2621" s="600">
        <v>3720</v>
      </c>
      <c r="F2621" s="600">
        <v>1488</v>
      </c>
      <c r="G2621" s="600">
        <v>1116</v>
      </c>
      <c r="H2621" s="600">
        <v>0</v>
      </c>
    </row>
    <row r="2622" spans="1:8" ht="15" customHeight="1">
      <c r="A2622" s="468">
        <v>22</v>
      </c>
      <c r="B2622" s="569" t="s">
        <v>1312</v>
      </c>
      <c r="C2622" s="569" t="s">
        <v>5418</v>
      </c>
      <c r="D2622" s="621"/>
      <c r="E2622" s="600">
        <v>2360</v>
      </c>
      <c r="F2622" s="600">
        <v>0</v>
      </c>
      <c r="G2622" s="600">
        <v>0</v>
      </c>
      <c r="H2622" s="600">
        <v>0</v>
      </c>
    </row>
    <row r="2623" spans="1:8" ht="15" customHeight="1">
      <c r="A2623" s="468">
        <v>23</v>
      </c>
      <c r="B2623" s="569" t="s">
        <v>1312</v>
      </c>
      <c r="C2623" s="569" t="s">
        <v>5419</v>
      </c>
      <c r="D2623" s="621"/>
      <c r="E2623" s="600">
        <v>1760</v>
      </c>
      <c r="F2623" s="600">
        <v>0</v>
      </c>
      <c r="G2623" s="600">
        <v>0</v>
      </c>
      <c r="H2623" s="600">
        <v>0</v>
      </c>
    </row>
    <row r="2624" spans="1:8" ht="15" customHeight="1">
      <c r="A2624" s="468">
        <v>24</v>
      </c>
      <c r="B2624" s="569" t="s">
        <v>859</v>
      </c>
      <c r="C2624" s="569" t="s">
        <v>5420</v>
      </c>
      <c r="D2624" s="621"/>
      <c r="E2624" s="600">
        <v>9680</v>
      </c>
      <c r="F2624" s="600">
        <v>0</v>
      </c>
      <c r="G2624" s="600">
        <v>0</v>
      </c>
      <c r="H2624" s="600">
        <v>0</v>
      </c>
    </row>
    <row r="2625" spans="1:8" ht="15" customHeight="1">
      <c r="A2625" s="468">
        <v>25</v>
      </c>
      <c r="B2625" s="569" t="s">
        <v>1590</v>
      </c>
      <c r="C2625" s="569" t="s">
        <v>5420</v>
      </c>
      <c r="D2625" s="621"/>
      <c r="E2625" s="600">
        <v>5400</v>
      </c>
      <c r="F2625" s="600">
        <v>0</v>
      </c>
      <c r="G2625" s="600">
        <v>0</v>
      </c>
      <c r="H2625" s="600">
        <v>0</v>
      </c>
    </row>
    <row r="2626" spans="1:8" ht="15" customHeight="1">
      <c r="A2626" s="468">
        <v>26</v>
      </c>
      <c r="B2626" s="569" t="s">
        <v>1590</v>
      </c>
      <c r="C2626" s="569" t="s">
        <v>5409</v>
      </c>
      <c r="D2626" s="621"/>
      <c r="E2626" s="600">
        <v>2208</v>
      </c>
      <c r="F2626" s="600">
        <v>0</v>
      </c>
      <c r="G2626" s="600">
        <v>0</v>
      </c>
      <c r="H2626" s="600">
        <v>0</v>
      </c>
    </row>
    <row r="2627" spans="1:8" ht="15" customHeight="1">
      <c r="A2627" s="468">
        <v>27</v>
      </c>
      <c r="B2627" s="569" t="s">
        <v>1590</v>
      </c>
      <c r="C2627" s="569" t="s">
        <v>5421</v>
      </c>
      <c r="D2627" s="621"/>
      <c r="E2627" s="600">
        <v>1760</v>
      </c>
      <c r="F2627" s="600">
        <v>704</v>
      </c>
      <c r="G2627" s="600">
        <v>528</v>
      </c>
      <c r="H2627" s="600">
        <v>0</v>
      </c>
    </row>
    <row r="2628" spans="1:8" ht="15" customHeight="1">
      <c r="A2628" s="468">
        <v>28</v>
      </c>
      <c r="B2628" s="569" t="s">
        <v>1697</v>
      </c>
      <c r="C2628" s="569" t="s">
        <v>5420</v>
      </c>
      <c r="D2628" s="621"/>
      <c r="E2628" s="600">
        <v>1880</v>
      </c>
      <c r="F2628" s="600">
        <v>752</v>
      </c>
      <c r="G2628" s="600">
        <v>0</v>
      </c>
      <c r="H2628" s="600">
        <v>0</v>
      </c>
    </row>
    <row r="2629" spans="1:8" ht="15" customHeight="1">
      <c r="A2629" s="468">
        <v>29</v>
      </c>
      <c r="B2629" s="569" t="s">
        <v>1593</v>
      </c>
      <c r="C2629" s="569" t="s">
        <v>5408</v>
      </c>
      <c r="D2629" s="621"/>
      <c r="E2629" s="600">
        <v>7320</v>
      </c>
      <c r="F2629" s="600">
        <v>0</v>
      </c>
      <c r="G2629" s="600">
        <v>0</v>
      </c>
      <c r="H2629" s="600">
        <v>0</v>
      </c>
    </row>
    <row r="2630" spans="1:8" ht="15" customHeight="1">
      <c r="A2630" s="468">
        <v>30</v>
      </c>
      <c r="B2630" s="569" t="s">
        <v>1593</v>
      </c>
      <c r="C2630" s="569" t="s">
        <v>5409</v>
      </c>
      <c r="D2630" s="621"/>
      <c r="E2630" s="600">
        <v>6200</v>
      </c>
      <c r="F2630" s="600">
        <v>2480</v>
      </c>
      <c r="G2630" s="600">
        <v>0</v>
      </c>
      <c r="H2630" s="600">
        <v>0</v>
      </c>
    </row>
    <row r="2631" spans="1:8" ht="15" customHeight="1">
      <c r="A2631" s="468">
        <v>31</v>
      </c>
      <c r="B2631" s="569" t="s">
        <v>1593</v>
      </c>
      <c r="C2631" s="569" t="s">
        <v>5422</v>
      </c>
      <c r="D2631" s="621"/>
      <c r="E2631" s="600">
        <v>2640</v>
      </c>
      <c r="F2631" s="600">
        <v>1056</v>
      </c>
      <c r="G2631" s="600">
        <v>0</v>
      </c>
      <c r="H2631" s="600">
        <v>0</v>
      </c>
    </row>
    <row r="2632" spans="1:8" ht="15" customHeight="1">
      <c r="A2632" s="468">
        <v>32</v>
      </c>
      <c r="B2632" s="569" t="s">
        <v>4667</v>
      </c>
      <c r="C2632" s="569" t="s">
        <v>5423</v>
      </c>
      <c r="D2632" s="621"/>
      <c r="E2632" s="600">
        <v>2352</v>
      </c>
      <c r="F2632" s="600">
        <v>0</v>
      </c>
      <c r="G2632" s="600">
        <v>0</v>
      </c>
      <c r="H2632" s="600">
        <v>0</v>
      </c>
    </row>
    <row r="2633" spans="1:8" ht="15" customHeight="1">
      <c r="A2633" s="468">
        <v>33</v>
      </c>
      <c r="B2633" s="569" t="s">
        <v>2006</v>
      </c>
      <c r="C2633" s="569" t="s">
        <v>5411</v>
      </c>
      <c r="D2633" s="621"/>
      <c r="E2633" s="600">
        <v>2184</v>
      </c>
      <c r="F2633" s="600">
        <v>0</v>
      </c>
      <c r="G2633" s="600">
        <v>0</v>
      </c>
      <c r="H2633" s="600">
        <v>0</v>
      </c>
    </row>
    <row r="2634" spans="1:8" ht="15" customHeight="1">
      <c r="A2634" s="468">
        <v>34</v>
      </c>
      <c r="B2634" s="569" t="s">
        <v>1609</v>
      </c>
      <c r="C2634" s="569" t="s">
        <v>5424</v>
      </c>
      <c r="D2634" s="621"/>
      <c r="E2634" s="600">
        <v>4880</v>
      </c>
      <c r="F2634" s="600">
        <v>1952</v>
      </c>
      <c r="G2634" s="600">
        <v>0</v>
      </c>
      <c r="H2634" s="600">
        <v>0</v>
      </c>
    </row>
    <row r="2635" spans="1:8" ht="15" customHeight="1">
      <c r="A2635" s="468">
        <v>35</v>
      </c>
      <c r="B2635" s="569" t="s">
        <v>1609</v>
      </c>
      <c r="C2635" s="569" t="s">
        <v>5425</v>
      </c>
      <c r="D2635" s="621"/>
      <c r="E2635" s="600">
        <v>3292</v>
      </c>
      <c r="F2635" s="600">
        <v>0</v>
      </c>
      <c r="G2635" s="600">
        <v>0</v>
      </c>
      <c r="H2635" s="600">
        <v>0</v>
      </c>
    </row>
    <row r="2636" spans="1:8" ht="15" customHeight="1">
      <c r="A2636" s="468">
        <v>36</v>
      </c>
      <c r="B2636" s="569" t="s">
        <v>860</v>
      </c>
      <c r="C2636" s="569" t="s">
        <v>5426</v>
      </c>
      <c r="D2636" s="621"/>
      <c r="E2636" s="600">
        <v>3192</v>
      </c>
      <c r="F2636" s="600">
        <v>1915</v>
      </c>
      <c r="G2636" s="600">
        <v>0</v>
      </c>
      <c r="H2636" s="600">
        <v>0</v>
      </c>
    </row>
    <row r="2637" spans="1:8" ht="15" customHeight="1">
      <c r="A2637" s="468">
        <v>37</v>
      </c>
      <c r="B2637" s="569" t="s">
        <v>860</v>
      </c>
      <c r="C2637" s="569" t="s">
        <v>5402</v>
      </c>
      <c r="D2637" s="621"/>
      <c r="E2637" s="600">
        <v>2796</v>
      </c>
      <c r="F2637" s="600">
        <v>0</v>
      </c>
      <c r="G2637" s="600">
        <v>0</v>
      </c>
      <c r="H2637" s="600">
        <v>0</v>
      </c>
    </row>
    <row r="2638" spans="1:8" ht="15" customHeight="1">
      <c r="A2638" s="468">
        <v>38</v>
      </c>
      <c r="B2638" s="569" t="s">
        <v>860</v>
      </c>
      <c r="C2638" s="569" t="s">
        <v>5427</v>
      </c>
      <c r="D2638" s="621"/>
      <c r="E2638" s="600">
        <v>3806</v>
      </c>
      <c r="F2638" s="600">
        <v>0</v>
      </c>
      <c r="G2638" s="600">
        <v>0</v>
      </c>
      <c r="H2638" s="600">
        <v>0</v>
      </c>
    </row>
    <row r="2639" spans="1:8" ht="15" customHeight="1">
      <c r="A2639" s="468">
        <v>39</v>
      </c>
      <c r="B2639" s="569" t="s">
        <v>1591</v>
      </c>
      <c r="C2639" s="569" t="s">
        <v>5428</v>
      </c>
      <c r="D2639" s="621"/>
      <c r="E2639" s="600">
        <v>2664</v>
      </c>
      <c r="F2639" s="600">
        <v>0</v>
      </c>
      <c r="G2639" s="600">
        <v>0</v>
      </c>
      <c r="H2639" s="600">
        <v>0</v>
      </c>
    </row>
    <row r="2640" spans="1:8" ht="15" customHeight="1">
      <c r="A2640" s="468">
        <v>40</v>
      </c>
      <c r="B2640" s="569" t="s">
        <v>1591</v>
      </c>
      <c r="C2640" s="569" t="s">
        <v>5402</v>
      </c>
      <c r="D2640" s="621"/>
      <c r="E2640" s="600">
        <v>2246</v>
      </c>
      <c r="F2640" s="600">
        <v>0</v>
      </c>
      <c r="G2640" s="600">
        <v>0</v>
      </c>
      <c r="H2640" s="600">
        <v>0</v>
      </c>
    </row>
    <row r="2641" spans="1:8" ht="15" customHeight="1">
      <c r="A2641" s="468">
        <v>41</v>
      </c>
      <c r="B2641" s="569" t="s">
        <v>870</v>
      </c>
      <c r="C2641" s="569" t="s">
        <v>5429</v>
      </c>
      <c r="D2641" s="621"/>
      <c r="E2641" s="600">
        <v>4920</v>
      </c>
      <c r="F2641" s="600">
        <v>1980</v>
      </c>
      <c r="G2641" s="600">
        <v>0</v>
      </c>
      <c r="H2641" s="600">
        <v>0</v>
      </c>
    </row>
    <row r="2642" spans="1:8" ht="15" customHeight="1">
      <c r="A2642" s="468">
        <v>42</v>
      </c>
      <c r="B2642" s="569" t="s">
        <v>870</v>
      </c>
      <c r="C2642" s="569" t="s">
        <v>5413</v>
      </c>
      <c r="D2642" s="621"/>
      <c r="E2642" s="600">
        <v>3426</v>
      </c>
      <c r="F2642" s="600">
        <v>0</v>
      </c>
      <c r="G2642" s="600">
        <v>0</v>
      </c>
      <c r="H2642" s="600">
        <v>0</v>
      </c>
    </row>
    <row r="2643" spans="1:8" ht="15" customHeight="1">
      <c r="A2643" s="468">
        <v>43</v>
      </c>
      <c r="B2643" s="569" t="s">
        <v>870</v>
      </c>
      <c r="C2643" s="569" t="s">
        <v>5430</v>
      </c>
      <c r="D2643" s="621"/>
      <c r="E2643" s="600">
        <v>2284</v>
      </c>
      <c r="F2643" s="600">
        <v>0</v>
      </c>
      <c r="G2643" s="600">
        <v>0</v>
      </c>
      <c r="H2643" s="600">
        <v>0</v>
      </c>
    </row>
    <row r="2644" spans="1:8" ht="15" customHeight="1">
      <c r="A2644" s="468">
        <v>44</v>
      </c>
      <c r="B2644" s="569" t="s">
        <v>1573</v>
      </c>
      <c r="C2644" s="569" t="s">
        <v>5431</v>
      </c>
      <c r="D2644" s="621"/>
      <c r="E2644" s="600">
        <v>6090</v>
      </c>
      <c r="F2644" s="600">
        <v>0</v>
      </c>
      <c r="G2644" s="600">
        <v>0</v>
      </c>
      <c r="H2644" s="600">
        <v>0</v>
      </c>
    </row>
    <row r="2645" spans="1:8" ht="15" customHeight="1">
      <c r="A2645" s="468">
        <v>45</v>
      </c>
      <c r="B2645" s="569" t="s">
        <v>1573</v>
      </c>
      <c r="C2645" s="569" t="s">
        <v>5432</v>
      </c>
      <c r="D2645" s="621"/>
      <c r="E2645" s="600">
        <v>2820</v>
      </c>
      <c r="F2645" s="600">
        <v>1980</v>
      </c>
      <c r="G2645" s="600">
        <v>0</v>
      </c>
      <c r="H2645" s="600">
        <v>0</v>
      </c>
    </row>
    <row r="2646" spans="1:8" ht="15" customHeight="1">
      <c r="A2646" s="468">
        <v>46</v>
      </c>
      <c r="B2646" s="569" t="s">
        <v>1610</v>
      </c>
      <c r="C2646" s="569" t="s">
        <v>5429</v>
      </c>
      <c r="D2646" s="621"/>
      <c r="E2646" s="600">
        <v>6149</v>
      </c>
      <c r="F2646" s="600">
        <v>0</v>
      </c>
      <c r="G2646" s="600">
        <v>0</v>
      </c>
      <c r="H2646" s="600">
        <v>0</v>
      </c>
    </row>
    <row r="2647" spans="1:8" ht="15" customHeight="1">
      <c r="A2647" s="468">
        <v>47</v>
      </c>
      <c r="B2647" s="569" t="s">
        <v>1610</v>
      </c>
      <c r="C2647" s="569" t="s">
        <v>5433</v>
      </c>
      <c r="D2647" s="621"/>
      <c r="E2647" s="600">
        <v>3045</v>
      </c>
      <c r="F2647" s="600">
        <v>0</v>
      </c>
      <c r="G2647" s="600">
        <v>0</v>
      </c>
      <c r="H2647" s="600">
        <v>0</v>
      </c>
    </row>
    <row r="2648" spans="1:8" ht="15" customHeight="1">
      <c r="A2648" s="468">
        <v>48</v>
      </c>
      <c r="B2648" s="569" t="s">
        <v>1610</v>
      </c>
      <c r="C2648" s="569" t="s">
        <v>5434</v>
      </c>
      <c r="D2648" s="621"/>
      <c r="E2648" s="600">
        <v>2246</v>
      </c>
      <c r="F2648" s="600">
        <v>0</v>
      </c>
      <c r="G2648" s="600">
        <v>0</v>
      </c>
      <c r="H2648" s="600">
        <v>0</v>
      </c>
    </row>
    <row r="2649" spans="1:8" ht="15" customHeight="1">
      <c r="A2649" s="468">
        <v>49</v>
      </c>
      <c r="B2649" s="569" t="s">
        <v>1610</v>
      </c>
      <c r="C2649" s="569" t="s">
        <v>5435</v>
      </c>
      <c r="D2649" s="621"/>
      <c r="E2649" s="600">
        <v>3806</v>
      </c>
      <c r="F2649" s="600">
        <v>0</v>
      </c>
      <c r="G2649" s="600">
        <v>0</v>
      </c>
      <c r="H2649" s="600">
        <v>0</v>
      </c>
    </row>
    <row r="2650" spans="1:8" ht="15" customHeight="1">
      <c r="A2650" s="468">
        <v>50</v>
      </c>
      <c r="B2650" s="569" t="s">
        <v>1595</v>
      </c>
      <c r="C2650" s="569" t="s">
        <v>5436</v>
      </c>
      <c r="D2650" s="621"/>
      <c r="E2650" s="600">
        <v>3426</v>
      </c>
      <c r="F2650" s="600">
        <v>0</v>
      </c>
      <c r="G2650" s="600">
        <v>0</v>
      </c>
      <c r="H2650" s="600">
        <v>0</v>
      </c>
    </row>
    <row r="2651" spans="1:8" ht="15" customHeight="1">
      <c r="A2651" s="468">
        <v>51</v>
      </c>
      <c r="B2651" s="569" t="s">
        <v>1595</v>
      </c>
      <c r="C2651" s="569" t="s">
        <v>5437</v>
      </c>
      <c r="D2651" s="621"/>
      <c r="E2651" s="600">
        <v>4948</v>
      </c>
      <c r="F2651" s="600">
        <v>0</v>
      </c>
      <c r="G2651" s="600">
        <v>0</v>
      </c>
      <c r="H2651" s="600">
        <v>0</v>
      </c>
    </row>
    <row r="2652" spans="1:8" ht="15" customHeight="1">
      <c r="A2652" s="468">
        <v>52</v>
      </c>
      <c r="B2652" s="569" t="s">
        <v>1595</v>
      </c>
      <c r="C2652" s="569" t="s">
        <v>5438</v>
      </c>
      <c r="D2652" s="621"/>
      <c r="E2652" s="600">
        <v>2817</v>
      </c>
      <c r="F2652" s="600">
        <v>1690</v>
      </c>
      <c r="G2652" s="600">
        <v>0</v>
      </c>
      <c r="H2652" s="600">
        <v>0</v>
      </c>
    </row>
    <row r="2653" spans="1:8" ht="15" customHeight="1">
      <c r="A2653" s="468">
        <v>53</v>
      </c>
      <c r="B2653" s="569" t="s">
        <v>885</v>
      </c>
      <c r="C2653" s="569" t="s">
        <v>5407</v>
      </c>
      <c r="D2653" s="621"/>
      <c r="E2653" s="600">
        <v>6559</v>
      </c>
      <c r="F2653" s="600">
        <v>0</v>
      </c>
      <c r="G2653" s="600">
        <v>0</v>
      </c>
      <c r="H2653" s="600">
        <v>0</v>
      </c>
    </row>
    <row r="2654" spans="1:8" ht="15" customHeight="1">
      <c r="A2654" s="468">
        <v>54</v>
      </c>
      <c r="B2654" s="569" t="s">
        <v>885</v>
      </c>
      <c r="C2654" s="569" t="s">
        <v>5439</v>
      </c>
      <c r="D2654" s="621"/>
      <c r="E2654" s="600">
        <v>6090</v>
      </c>
      <c r="F2654" s="600">
        <v>2436</v>
      </c>
      <c r="G2654" s="600">
        <v>0</v>
      </c>
      <c r="H2654" s="600">
        <v>0</v>
      </c>
    </row>
    <row r="2655" spans="1:8" ht="15" customHeight="1">
      <c r="A2655" s="468">
        <v>55</v>
      </c>
      <c r="B2655" s="1262" t="s">
        <v>5440</v>
      </c>
      <c r="C2655" s="1262"/>
      <c r="D2655" s="621"/>
      <c r="E2655" s="600">
        <v>11760</v>
      </c>
      <c r="F2655" s="600">
        <v>0</v>
      </c>
      <c r="G2655" s="600">
        <v>0</v>
      </c>
      <c r="H2655" s="600">
        <v>0</v>
      </c>
    </row>
    <row r="2656" spans="1:8" ht="15" customHeight="1">
      <c r="A2656" s="468">
        <v>56</v>
      </c>
      <c r="B2656" s="569" t="s">
        <v>1631</v>
      </c>
      <c r="C2656" s="569" t="s">
        <v>5441</v>
      </c>
      <c r="D2656" s="621"/>
      <c r="E2656" s="600">
        <v>2246</v>
      </c>
      <c r="F2656" s="600">
        <v>0</v>
      </c>
      <c r="G2656" s="600">
        <v>0</v>
      </c>
      <c r="H2656" s="600">
        <v>0</v>
      </c>
    </row>
    <row r="2657" spans="1:8" ht="15" customHeight="1">
      <c r="A2657" s="468">
        <v>57</v>
      </c>
      <c r="B2657" s="569" t="s">
        <v>1721</v>
      </c>
      <c r="C2657" s="569" t="s">
        <v>5442</v>
      </c>
      <c r="D2657" s="621"/>
      <c r="E2657" s="600">
        <v>2855</v>
      </c>
      <c r="F2657" s="600">
        <v>0</v>
      </c>
      <c r="G2657" s="600">
        <v>0</v>
      </c>
      <c r="H2657" s="600">
        <v>0</v>
      </c>
    </row>
    <row r="2658" spans="1:8" ht="15" customHeight="1">
      <c r="A2658" s="468">
        <v>58</v>
      </c>
      <c r="B2658" s="569" t="s">
        <v>1674</v>
      </c>
      <c r="C2658" s="569" t="s">
        <v>5443</v>
      </c>
      <c r="D2658" s="621"/>
      <c r="E2658" s="600">
        <v>2246</v>
      </c>
      <c r="F2658" s="600">
        <v>898</v>
      </c>
      <c r="G2658" s="600">
        <v>0</v>
      </c>
      <c r="H2658" s="600">
        <v>0</v>
      </c>
    </row>
    <row r="2659" spans="1:8" ht="15" customHeight="1">
      <c r="A2659" s="468">
        <v>59</v>
      </c>
      <c r="B2659" s="569" t="s">
        <v>1649</v>
      </c>
      <c r="C2659" s="569" t="s">
        <v>5444</v>
      </c>
      <c r="D2659" s="621"/>
      <c r="E2659" s="600">
        <v>2664</v>
      </c>
      <c r="F2659" s="600">
        <v>0</v>
      </c>
      <c r="G2659" s="600">
        <v>0</v>
      </c>
      <c r="H2659" s="600">
        <v>0</v>
      </c>
    </row>
    <row r="2660" spans="1:8" ht="15" customHeight="1">
      <c r="A2660" s="468">
        <v>60</v>
      </c>
      <c r="B2660" s="569" t="s">
        <v>1377</v>
      </c>
      <c r="C2660" s="569" t="s">
        <v>5398</v>
      </c>
      <c r="D2660" s="621"/>
      <c r="E2660" s="600">
        <v>2664</v>
      </c>
      <c r="F2660" s="600">
        <v>0</v>
      </c>
      <c r="G2660" s="600">
        <v>0</v>
      </c>
      <c r="H2660" s="600">
        <v>0</v>
      </c>
    </row>
    <row r="2661" spans="1:8" ht="15" customHeight="1">
      <c r="A2661" s="468">
        <v>61</v>
      </c>
      <c r="B2661" s="569" t="s">
        <v>1967</v>
      </c>
      <c r="C2661" s="569" t="s">
        <v>5445</v>
      </c>
      <c r="D2661" s="621"/>
      <c r="E2661" s="600">
        <v>2284</v>
      </c>
      <c r="F2661" s="600">
        <v>1370</v>
      </c>
      <c r="G2661" s="600">
        <v>914</v>
      </c>
      <c r="H2661" s="600">
        <v>0</v>
      </c>
    </row>
    <row r="2662" spans="1:8" ht="15" customHeight="1">
      <c r="A2662" s="468">
        <v>62</v>
      </c>
      <c r="B2662" s="569" t="s">
        <v>1320</v>
      </c>
      <c r="C2662" s="569" t="s">
        <v>5446</v>
      </c>
      <c r="D2662" s="621"/>
      <c r="E2662" s="600">
        <v>6149</v>
      </c>
      <c r="F2662" s="600">
        <v>0</v>
      </c>
      <c r="G2662" s="600">
        <v>0</v>
      </c>
      <c r="H2662" s="600">
        <v>0</v>
      </c>
    </row>
    <row r="2663" spans="1:8" ht="15" customHeight="1">
      <c r="A2663" s="468">
        <v>63</v>
      </c>
      <c r="B2663" s="569" t="s">
        <v>1320</v>
      </c>
      <c r="C2663" s="569" t="s">
        <v>5447</v>
      </c>
      <c r="D2663" s="621"/>
      <c r="E2663" s="600">
        <v>2246</v>
      </c>
      <c r="F2663" s="600">
        <v>0</v>
      </c>
      <c r="G2663" s="600">
        <v>0</v>
      </c>
      <c r="H2663" s="600">
        <v>0</v>
      </c>
    </row>
    <row r="2664" spans="1:8" ht="15" customHeight="1">
      <c r="A2664" s="468">
        <v>64</v>
      </c>
      <c r="B2664" s="569" t="s">
        <v>818</v>
      </c>
      <c r="C2664" s="569" t="s">
        <v>5448</v>
      </c>
      <c r="D2664" s="621"/>
      <c r="E2664" s="600">
        <v>3074</v>
      </c>
      <c r="F2664" s="600">
        <v>1230</v>
      </c>
      <c r="G2664" s="600">
        <v>922</v>
      </c>
      <c r="H2664" s="600">
        <v>0</v>
      </c>
    </row>
    <row r="2665" spans="1:8" ht="15" customHeight="1">
      <c r="A2665" s="468">
        <v>65</v>
      </c>
      <c r="B2665" s="569" t="s">
        <v>818</v>
      </c>
      <c r="C2665" s="569" t="s">
        <v>5410</v>
      </c>
      <c r="D2665" s="621"/>
      <c r="E2665" s="600">
        <v>1903</v>
      </c>
      <c r="F2665" s="600">
        <v>0</v>
      </c>
      <c r="G2665" s="600">
        <v>0</v>
      </c>
      <c r="H2665" s="600">
        <v>0</v>
      </c>
    </row>
    <row r="2666" spans="1:8" ht="15" customHeight="1">
      <c r="A2666" s="468">
        <v>66</v>
      </c>
      <c r="B2666" s="569" t="s">
        <v>1661</v>
      </c>
      <c r="C2666" s="569" t="s">
        <v>5409</v>
      </c>
      <c r="D2666" s="621"/>
      <c r="E2666" s="600">
        <v>2284</v>
      </c>
      <c r="F2666" s="600">
        <v>914</v>
      </c>
      <c r="G2666" s="600">
        <v>685</v>
      </c>
      <c r="H2666" s="600">
        <v>0</v>
      </c>
    </row>
    <row r="2667" spans="1:8" ht="15" customHeight="1">
      <c r="A2667" s="468">
        <v>67</v>
      </c>
      <c r="B2667" s="569" t="s">
        <v>1661</v>
      </c>
      <c r="C2667" s="569" t="s">
        <v>5410</v>
      </c>
      <c r="D2667" s="621"/>
      <c r="E2667" s="600">
        <v>1903</v>
      </c>
      <c r="F2667" s="600">
        <v>0</v>
      </c>
      <c r="G2667" s="600">
        <v>0</v>
      </c>
      <c r="H2667" s="600">
        <v>0</v>
      </c>
    </row>
    <row r="2668" spans="1:8" ht="15" customHeight="1">
      <c r="A2668" s="468">
        <v>68</v>
      </c>
      <c r="B2668" s="569" t="s">
        <v>1612</v>
      </c>
      <c r="C2668" s="569" t="s">
        <v>5449</v>
      </c>
      <c r="D2668" s="621"/>
      <c r="E2668" s="600">
        <v>3689</v>
      </c>
      <c r="F2668" s="600">
        <v>0</v>
      </c>
      <c r="G2668" s="600">
        <v>0</v>
      </c>
      <c r="H2668" s="600">
        <v>0</v>
      </c>
    </row>
    <row r="2669" spans="1:8" ht="15" customHeight="1">
      <c r="A2669" s="468">
        <v>69</v>
      </c>
      <c r="B2669" s="569" t="s">
        <v>1612</v>
      </c>
      <c r="C2669" s="569" t="s">
        <v>5450</v>
      </c>
      <c r="D2669" s="621"/>
      <c r="E2669" s="600">
        <v>2600</v>
      </c>
      <c r="F2669" s="600">
        <v>0</v>
      </c>
      <c r="G2669" s="600">
        <v>0</v>
      </c>
      <c r="H2669" s="600">
        <v>0</v>
      </c>
    </row>
    <row r="2670" spans="1:8" ht="15" customHeight="1">
      <c r="A2670" s="468">
        <v>70</v>
      </c>
      <c r="B2670" s="569" t="s">
        <v>874</v>
      </c>
      <c r="C2670" s="569" t="s">
        <v>5436</v>
      </c>
      <c r="D2670" s="621"/>
      <c r="E2670" s="600">
        <v>2855</v>
      </c>
      <c r="F2670" s="600">
        <v>0</v>
      </c>
      <c r="G2670" s="600">
        <v>0</v>
      </c>
      <c r="H2670" s="600">
        <v>0</v>
      </c>
    </row>
    <row r="2671" spans="1:8" ht="15" customHeight="1">
      <c r="A2671" s="468">
        <v>71</v>
      </c>
      <c r="B2671" s="569" t="s">
        <v>1592</v>
      </c>
      <c r="C2671" s="569" t="s">
        <v>5451</v>
      </c>
      <c r="D2671" s="621"/>
      <c r="E2671" s="600">
        <v>2284</v>
      </c>
      <c r="F2671" s="600">
        <v>0</v>
      </c>
      <c r="G2671" s="600">
        <v>0</v>
      </c>
      <c r="H2671" s="600">
        <v>0</v>
      </c>
    </row>
    <row r="2672" spans="1:8" ht="15" customHeight="1">
      <c r="A2672" s="468">
        <v>72</v>
      </c>
      <c r="B2672" s="569" t="s">
        <v>4358</v>
      </c>
      <c r="C2672" s="569" t="s">
        <v>5451</v>
      </c>
      <c r="D2672" s="621"/>
      <c r="E2672" s="600">
        <v>2284</v>
      </c>
      <c r="F2672" s="600">
        <v>914</v>
      </c>
      <c r="G2672" s="600">
        <v>0</v>
      </c>
      <c r="H2672" s="600">
        <v>0</v>
      </c>
    </row>
    <row r="2673" spans="1:8" ht="15" customHeight="1">
      <c r="A2673" s="468">
        <v>73</v>
      </c>
      <c r="B2673" s="569" t="s">
        <v>1315</v>
      </c>
      <c r="C2673" s="569" t="s">
        <v>5448</v>
      </c>
      <c r="D2673" s="621"/>
      <c r="E2673" s="600">
        <v>2246</v>
      </c>
      <c r="F2673" s="600">
        <v>0</v>
      </c>
      <c r="G2673" s="600">
        <v>0</v>
      </c>
      <c r="H2673" s="600">
        <v>0</v>
      </c>
    </row>
    <row r="2674" spans="1:8" ht="15" customHeight="1">
      <c r="A2674" s="468">
        <v>74</v>
      </c>
      <c r="B2674" s="569" t="s">
        <v>1596</v>
      </c>
      <c r="C2674" s="569" t="s">
        <v>5407</v>
      </c>
      <c r="D2674" s="621"/>
      <c r="E2674" s="600">
        <v>1903</v>
      </c>
      <c r="F2674" s="600">
        <v>0</v>
      </c>
      <c r="G2674" s="600">
        <v>0</v>
      </c>
      <c r="H2674" s="600">
        <v>0</v>
      </c>
    </row>
    <row r="2675" spans="1:8" ht="15" customHeight="1">
      <c r="A2675" s="468">
        <v>75</v>
      </c>
      <c r="B2675" s="569" t="s">
        <v>1841</v>
      </c>
      <c r="C2675" s="569" t="s">
        <v>5452</v>
      </c>
      <c r="D2675" s="621"/>
      <c r="E2675" s="600">
        <v>1522</v>
      </c>
      <c r="F2675" s="600">
        <v>990</v>
      </c>
      <c r="G2675" s="600">
        <v>0</v>
      </c>
      <c r="H2675" s="600">
        <v>0</v>
      </c>
    </row>
    <row r="2676" spans="1:8" ht="15" customHeight="1">
      <c r="A2676" s="468">
        <v>76</v>
      </c>
      <c r="B2676" s="569" t="s">
        <v>1606</v>
      </c>
      <c r="C2676" s="569" t="s">
        <v>5453</v>
      </c>
      <c r="D2676" s="621"/>
      <c r="E2676" s="600">
        <v>2050</v>
      </c>
      <c r="F2676" s="600">
        <v>820</v>
      </c>
      <c r="G2676" s="600">
        <v>0</v>
      </c>
      <c r="H2676" s="600">
        <v>0</v>
      </c>
    </row>
    <row r="2677" spans="1:8" ht="15" customHeight="1">
      <c r="A2677" s="468">
        <v>77</v>
      </c>
      <c r="B2677" s="569" t="s">
        <v>1651</v>
      </c>
      <c r="C2677" s="569" t="s">
        <v>5419</v>
      </c>
      <c r="D2677" s="621"/>
      <c r="E2677" s="600">
        <v>1903</v>
      </c>
      <c r="F2677" s="600">
        <v>0</v>
      </c>
      <c r="G2677" s="600">
        <v>0</v>
      </c>
      <c r="H2677" s="600">
        <v>0</v>
      </c>
    </row>
    <row r="2678" spans="1:8" ht="15" customHeight="1">
      <c r="A2678" s="468">
        <v>78</v>
      </c>
      <c r="B2678" s="569" t="s">
        <v>1346</v>
      </c>
      <c r="C2678" s="569" t="s">
        <v>5454</v>
      </c>
      <c r="D2678" s="621"/>
      <c r="E2678" s="600">
        <v>1903</v>
      </c>
      <c r="F2678" s="600">
        <v>0</v>
      </c>
      <c r="G2678" s="600">
        <v>0</v>
      </c>
      <c r="H2678" s="600">
        <v>0</v>
      </c>
    </row>
    <row r="2679" spans="1:8" ht="15" customHeight="1">
      <c r="A2679" s="468">
        <v>79</v>
      </c>
      <c r="B2679" s="569" t="s">
        <v>5455</v>
      </c>
      <c r="C2679" s="569" t="s">
        <v>5456</v>
      </c>
      <c r="D2679" s="621"/>
      <c r="E2679" s="600">
        <v>1522</v>
      </c>
      <c r="F2679" s="600">
        <v>0</v>
      </c>
      <c r="G2679" s="600">
        <v>0</v>
      </c>
      <c r="H2679" s="600">
        <v>0</v>
      </c>
    </row>
    <row r="2680" spans="1:8" ht="15" customHeight="1">
      <c r="A2680" s="468">
        <v>80</v>
      </c>
      <c r="B2680" s="569" t="s">
        <v>1696</v>
      </c>
      <c r="C2680" s="569" t="s">
        <v>5457</v>
      </c>
      <c r="D2680" s="621"/>
      <c r="E2680" s="600">
        <v>1142</v>
      </c>
      <c r="F2680" s="600">
        <v>0</v>
      </c>
      <c r="G2680" s="600">
        <v>0</v>
      </c>
      <c r="H2680" s="600">
        <v>0</v>
      </c>
    </row>
    <row r="2681" spans="1:8" ht="15" customHeight="1">
      <c r="A2681" s="468">
        <v>81</v>
      </c>
      <c r="B2681" s="569" t="s">
        <v>1654</v>
      </c>
      <c r="C2681" s="569" t="s">
        <v>5458</v>
      </c>
      <c r="D2681" s="621"/>
      <c r="E2681" s="600">
        <v>1400</v>
      </c>
      <c r="F2681" s="600">
        <v>560</v>
      </c>
      <c r="G2681" s="600">
        <v>420</v>
      </c>
      <c r="H2681" s="600">
        <v>0</v>
      </c>
    </row>
    <row r="2682" spans="1:8" ht="15" customHeight="1">
      <c r="A2682" s="468">
        <v>82</v>
      </c>
      <c r="B2682" s="569" t="s">
        <v>1645</v>
      </c>
      <c r="C2682" s="569" t="s">
        <v>5458</v>
      </c>
      <c r="D2682" s="621"/>
      <c r="E2682" s="600">
        <v>1142</v>
      </c>
      <c r="F2682" s="600">
        <v>0</v>
      </c>
      <c r="G2682" s="600">
        <v>0</v>
      </c>
      <c r="H2682" s="600">
        <v>0</v>
      </c>
    </row>
    <row r="2683" spans="1:8" ht="15" customHeight="1">
      <c r="A2683" s="468">
        <v>83</v>
      </c>
      <c r="B2683" s="569" t="s">
        <v>2469</v>
      </c>
      <c r="C2683" s="569" t="s">
        <v>5445</v>
      </c>
      <c r="D2683" s="621"/>
      <c r="E2683" s="600">
        <v>1142</v>
      </c>
      <c r="F2683" s="600">
        <v>0</v>
      </c>
      <c r="G2683" s="600">
        <v>0</v>
      </c>
      <c r="H2683" s="600">
        <v>0</v>
      </c>
    </row>
    <row r="2684" spans="1:8" ht="15" customHeight="1">
      <c r="A2684" s="468">
        <v>84</v>
      </c>
      <c r="B2684" s="569" t="s">
        <v>1355</v>
      </c>
      <c r="C2684" s="569" t="s">
        <v>5445</v>
      </c>
      <c r="D2684" s="621"/>
      <c r="E2684" s="600">
        <v>1218</v>
      </c>
      <c r="F2684" s="600">
        <v>0</v>
      </c>
      <c r="G2684" s="600">
        <v>0</v>
      </c>
      <c r="H2684" s="600">
        <v>0</v>
      </c>
    </row>
    <row r="2685" spans="1:8" ht="15" customHeight="1">
      <c r="A2685" s="468">
        <v>85</v>
      </c>
      <c r="B2685" s="569" t="s">
        <v>2523</v>
      </c>
      <c r="C2685" s="569" t="s">
        <v>5459</v>
      </c>
      <c r="D2685" s="621"/>
      <c r="E2685" s="600">
        <v>4948</v>
      </c>
      <c r="F2685" s="600">
        <v>0</v>
      </c>
      <c r="G2685" s="600">
        <v>0</v>
      </c>
      <c r="H2685" s="600">
        <v>0</v>
      </c>
    </row>
    <row r="2686" spans="1:8" ht="15" customHeight="1">
      <c r="A2686" s="468">
        <v>86</v>
      </c>
      <c r="B2686" s="569" t="s">
        <v>2523</v>
      </c>
      <c r="C2686" s="569" t="s">
        <v>5460</v>
      </c>
      <c r="D2686" s="621"/>
      <c r="E2686" s="600">
        <v>4568</v>
      </c>
      <c r="F2686" s="600">
        <v>0</v>
      </c>
      <c r="G2686" s="600">
        <v>0</v>
      </c>
      <c r="H2686" s="600">
        <v>0</v>
      </c>
    </row>
    <row r="2687" spans="1:8" ht="15" customHeight="1">
      <c r="A2687" s="468">
        <v>87</v>
      </c>
      <c r="B2687" s="569" t="s">
        <v>2523</v>
      </c>
      <c r="C2687" s="569" t="s">
        <v>5461</v>
      </c>
      <c r="D2687" s="621"/>
      <c r="E2687" s="600">
        <v>4187</v>
      </c>
      <c r="F2687" s="600">
        <v>0</v>
      </c>
      <c r="G2687" s="600">
        <v>0</v>
      </c>
      <c r="H2687" s="600">
        <v>0</v>
      </c>
    </row>
    <row r="2688" spans="1:8" ht="15" customHeight="1">
      <c r="A2688" s="468">
        <v>88</v>
      </c>
      <c r="B2688" s="569" t="s">
        <v>1700</v>
      </c>
      <c r="C2688" s="569" t="s">
        <v>5462</v>
      </c>
      <c r="D2688" s="621"/>
      <c r="E2688" s="600">
        <v>4568</v>
      </c>
      <c r="F2688" s="600">
        <v>0</v>
      </c>
      <c r="G2688" s="600">
        <v>0</v>
      </c>
      <c r="H2688" s="600">
        <v>0</v>
      </c>
    </row>
    <row r="2689" spans="1:8" ht="15" customHeight="1">
      <c r="A2689" s="468">
        <v>89</v>
      </c>
      <c r="B2689" s="569" t="s">
        <v>1700</v>
      </c>
      <c r="C2689" s="569" t="s">
        <v>5463</v>
      </c>
      <c r="D2689" s="621"/>
      <c r="E2689" s="600">
        <v>4568</v>
      </c>
      <c r="F2689" s="600">
        <v>0</v>
      </c>
      <c r="G2689" s="600">
        <v>0</v>
      </c>
      <c r="H2689" s="600">
        <v>0</v>
      </c>
    </row>
    <row r="2690" spans="1:8" ht="15" customHeight="1">
      <c r="A2690" s="468">
        <v>90</v>
      </c>
      <c r="B2690" s="569" t="s">
        <v>280</v>
      </c>
      <c r="C2690" s="569" t="s">
        <v>5464</v>
      </c>
      <c r="D2690" s="621"/>
      <c r="E2690" s="600">
        <v>2196</v>
      </c>
      <c r="F2690" s="600">
        <v>0</v>
      </c>
      <c r="G2690" s="600">
        <v>0</v>
      </c>
      <c r="H2690" s="600">
        <v>0</v>
      </c>
    </row>
    <row r="2691" spans="1:8" ht="15" customHeight="1">
      <c r="A2691" s="468">
        <v>91</v>
      </c>
      <c r="B2691" s="569" t="s">
        <v>5465</v>
      </c>
      <c r="C2691" s="569" t="s">
        <v>5466</v>
      </c>
      <c r="D2691" s="621"/>
      <c r="E2691" s="600">
        <v>1952</v>
      </c>
      <c r="F2691" s="600">
        <v>0</v>
      </c>
      <c r="G2691" s="600">
        <v>0</v>
      </c>
      <c r="H2691" s="600">
        <v>0</v>
      </c>
    </row>
    <row r="2692" spans="1:8" ht="15" customHeight="1">
      <c r="A2692" s="468">
        <v>92</v>
      </c>
      <c r="B2692" s="569" t="s">
        <v>5465</v>
      </c>
      <c r="C2692" s="569" t="s">
        <v>5467</v>
      </c>
      <c r="D2692" s="621"/>
      <c r="E2692" s="600">
        <v>2196</v>
      </c>
      <c r="F2692" s="600">
        <v>0</v>
      </c>
      <c r="G2692" s="600">
        <v>0</v>
      </c>
      <c r="H2692" s="600">
        <v>0</v>
      </c>
    </row>
    <row r="2693" spans="1:8" ht="15" customHeight="1">
      <c r="A2693" s="468">
        <v>93</v>
      </c>
      <c r="B2693" s="1262" t="s">
        <v>5468</v>
      </c>
      <c r="C2693" s="1262"/>
      <c r="D2693" s="621"/>
      <c r="E2693" s="600">
        <v>2440</v>
      </c>
      <c r="F2693" s="600">
        <v>0</v>
      </c>
      <c r="G2693" s="600">
        <v>0</v>
      </c>
      <c r="H2693" s="600">
        <v>0</v>
      </c>
    </row>
    <row r="2694" spans="1:8" ht="15" customHeight="1">
      <c r="A2694" s="468">
        <v>94</v>
      </c>
      <c r="B2694" s="1262" t="s">
        <v>5469</v>
      </c>
      <c r="C2694" s="1262"/>
      <c r="D2694" s="621"/>
      <c r="E2694" s="600">
        <v>2684</v>
      </c>
      <c r="F2694" s="600">
        <v>0</v>
      </c>
      <c r="G2694" s="600">
        <v>0</v>
      </c>
      <c r="H2694" s="600">
        <v>0</v>
      </c>
    </row>
    <row r="2695" spans="1:8" ht="15" customHeight="1">
      <c r="A2695" s="468">
        <v>95</v>
      </c>
      <c r="B2695" s="569" t="s">
        <v>564</v>
      </c>
      <c r="C2695" s="569" t="s">
        <v>5459</v>
      </c>
      <c r="D2695" s="621"/>
      <c r="E2695" s="600">
        <v>3416</v>
      </c>
      <c r="F2695" s="600">
        <v>0</v>
      </c>
      <c r="G2695" s="600">
        <v>0</v>
      </c>
      <c r="H2695" s="600">
        <v>0</v>
      </c>
    </row>
    <row r="2696" spans="1:8" ht="15" customHeight="1">
      <c r="A2696" s="468">
        <v>96</v>
      </c>
      <c r="B2696" s="569" t="s">
        <v>565</v>
      </c>
      <c r="C2696" s="569" t="s">
        <v>5470</v>
      </c>
      <c r="D2696" s="621"/>
      <c r="E2696" s="600">
        <v>2928</v>
      </c>
      <c r="F2696" s="600">
        <v>0</v>
      </c>
      <c r="G2696" s="600">
        <v>0</v>
      </c>
      <c r="H2696" s="600">
        <v>0</v>
      </c>
    </row>
    <row r="2697" spans="1:8" ht="15" customHeight="1">
      <c r="A2697" s="468">
        <v>97</v>
      </c>
      <c r="B2697" s="569" t="s">
        <v>1883</v>
      </c>
      <c r="C2697" s="569" t="s">
        <v>5471</v>
      </c>
      <c r="D2697" s="621"/>
      <c r="E2697" s="600">
        <v>3400</v>
      </c>
      <c r="F2697" s="600">
        <v>0</v>
      </c>
      <c r="G2697" s="600">
        <v>0</v>
      </c>
      <c r="H2697" s="600">
        <v>0</v>
      </c>
    </row>
    <row r="2698" spans="1:8" ht="15" customHeight="1">
      <c r="A2698" s="468">
        <v>98</v>
      </c>
      <c r="B2698" s="1262" t="s">
        <v>5472</v>
      </c>
      <c r="C2698" s="1262"/>
      <c r="D2698" s="621"/>
      <c r="E2698" s="600">
        <v>3200</v>
      </c>
      <c r="F2698" s="600">
        <v>0</v>
      </c>
      <c r="G2698" s="600">
        <v>0</v>
      </c>
      <c r="H2698" s="600">
        <v>0</v>
      </c>
    </row>
    <row r="2699" spans="1:8" ht="15" customHeight="1">
      <c r="A2699" s="468">
        <v>99</v>
      </c>
      <c r="B2699" s="569" t="s">
        <v>1886</v>
      </c>
      <c r="C2699" s="569" t="s">
        <v>5459</v>
      </c>
      <c r="D2699" s="621"/>
      <c r="E2699" s="600">
        <v>3400</v>
      </c>
      <c r="F2699" s="600">
        <v>0</v>
      </c>
      <c r="G2699" s="600">
        <v>0</v>
      </c>
      <c r="H2699" s="600">
        <v>0</v>
      </c>
    </row>
    <row r="2700" spans="1:8" ht="15" customHeight="1">
      <c r="A2700" s="468">
        <v>100</v>
      </c>
      <c r="B2700" s="569" t="s">
        <v>262</v>
      </c>
      <c r="C2700" s="569" t="s">
        <v>5473</v>
      </c>
      <c r="D2700" s="621"/>
      <c r="E2700" s="600">
        <v>3400</v>
      </c>
      <c r="F2700" s="600">
        <v>0</v>
      </c>
      <c r="G2700" s="600">
        <v>0</v>
      </c>
      <c r="H2700" s="600">
        <v>0</v>
      </c>
    </row>
    <row r="2701" spans="1:8" ht="15" customHeight="1">
      <c r="A2701" s="468">
        <v>101</v>
      </c>
      <c r="B2701" s="1262" t="s">
        <v>5474</v>
      </c>
      <c r="C2701" s="1262"/>
      <c r="D2701" s="621"/>
      <c r="E2701" s="600">
        <v>3400</v>
      </c>
      <c r="F2701" s="600">
        <v>0</v>
      </c>
      <c r="G2701" s="600">
        <v>0</v>
      </c>
      <c r="H2701" s="600">
        <v>0</v>
      </c>
    </row>
    <row r="2702" spans="1:8" ht="15" customHeight="1">
      <c r="A2702" s="468">
        <v>102</v>
      </c>
      <c r="B2702" s="569" t="s">
        <v>5475</v>
      </c>
      <c r="C2702" s="569" t="s">
        <v>5462</v>
      </c>
      <c r="D2702" s="621"/>
      <c r="E2702" s="600">
        <v>3400</v>
      </c>
      <c r="F2702" s="600">
        <v>0</v>
      </c>
      <c r="G2702" s="600">
        <v>0</v>
      </c>
      <c r="H2702" s="600">
        <v>0</v>
      </c>
    </row>
    <row r="2703" spans="1:8" ht="15" customHeight="1">
      <c r="A2703" s="468">
        <v>103</v>
      </c>
      <c r="B2703" s="569" t="s">
        <v>3798</v>
      </c>
      <c r="C2703" s="569" t="s">
        <v>5415</v>
      </c>
      <c r="D2703" s="621"/>
      <c r="E2703" s="600">
        <v>3320</v>
      </c>
      <c r="F2703" s="600">
        <v>0</v>
      </c>
      <c r="G2703" s="600">
        <v>0</v>
      </c>
      <c r="H2703" s="600">
        <v>0</v>
      </c>
    </row>
    <row r="2704" spans="1:8" ht="15" customHeight="1">
      <c r="A2704" s="468">
        <v>104</v>
      </c>
      <c r="B2704" s="1262" t="s">
        <v>5476</v>
      </c>
      <c r="C2704" s="1262"/>
      <c r="D2704" s="621"/>
      <c r="E2704" s="600">
        <v>3320</v>
      </c>
      <c r="F2704" s="600">
        <v>0</v>
      </c>
      <c r="G2704" s="600">
        <v>0</v>
      </c>
      <c r="H2704" s="600">
        <v>0</v>
      </c>
    </row>
    <row r="2705" spans="1:8" ht="15" customHeight="1">
      <c r="A2705" s="468">
        <v>105</v>
      </c>
      <c r="B2705" s="1262" t="s">
        <v>5477</v>
      </c>
      <c r="C2705" s="1262"/>
      <c r="D2705" s="621"/>
      <c r="E2705" s="600">
        <v>3416</v>
      </c>
      <c r="F2705" s="600">
        <v>0</v>
      </c>
      <c r="G2705" s="600">
        <v>0</v>
      </c>
      <c r="H2705" s="600">
        <v>0</v>
      </c>
    </row>
    <row r="2706" spans="1:8" ht="15" customHeight="1">
      <c r="A2706" s="468">
        <v>106</v>
      </c>
      <c r="B2706" s="569" t="s">
        <v>1653</v>
      </c>
      <c r="C2706" s="569" t="s">
        <v>5478</v>
      </c>
      <c r="D2706" s="621"/>
      <c r="E2706" s="600">
        <v>1312</v>
      </c>
      <c r="F2706" s="600">
        <v>0</v>
      </c>
      <c r="G2706" s="600">
        <v>0</v>
      </c>
      <c r="H2706" s="600">
        <v>0</v>
      </c>
    </row>
    <row r="2707" spans="1:8" ht="15" customHeight="1">
      <c r="A2707" s="468">
        <v>107</v>
      </c>
      <c r="B2707" s="569" t="s">
        <v>1621</v>
      </c>
      <c r="C2707" s="569" t="s">
        <v>5479</v>
      </c>
      <c r="D2707" s="621"/>
      <c r="E2707" s="600">
        <v>1142</v>
      </c>
      <c r="F2707" s="600">
        <v>514</v>
      </c>
      <c r="G2707" s="600">
        <v>0</v>
      </c>
      <c r="H2707" s="600">
        <v>0</v>
      </c>
    </row>
    <row r="2708" spans="1:8" ht="15" customHeight="1">
      <c r="A2708" s="468">
        <v>108</v>
      </c>
      <c r="B2708" s="569" t="s">
        <v>1581</v>
      </c>
      <c r="C2708" s="569" t="s">
        <v>5413</v>
      </c>
      <c r="D2708" s="621"/>
      <c r="E2708" s="600">
        <v>1066</v>
      </c>
      <c r="F2708" s="600">
        <v>0</v>
      </c>
      <c r="G2708" s="600">
        <v>0</v>
      </c>
      <c r="H2708" s="600">
        <v>0</v>
      </c>
    </row>
    <row r="2709" spans="1:8" ht="15" customHeight="1">
      <c r="A2709" s="468">
        <v>109</v>
      </c>
      <c r="B2709" s="569" t="s">
        <v>1398</v>
      </c>
      <c r="C2709" s="569" t="s">
        <v>5413</v>
      </c>
      <c r="D2709" s="621"/>
      <c r="E2709" s="600">
        <v>1142</v>
      </c>
      <c r="F2709" s="600">
        <v>0</v>
      </c>
      <c r="G2709" s="600">
        <v>0</v>
      </c>
      <c r="H2709" s="600">
        <v>0</v>
      </c>
    </row>
    <row r="2710" spans="1:8" ht="15" customHeight="1">
      <c r="A2710" s="468">
        <v>110</v>
      </c>
      <c r="B2710" s="569" t="s">
        <v>1701</v>
      </c>
      <c r="C2710" s="569" t="s">
        <v>5480</v>
      </c>
      <c r="D2710" s="621"/>
      <c r="E2710" s="600">
        <v>1142</v>
      </c>
      <c r="F2710" s="600">
        <v>457</v>
      </c>
      <c r="G2710" s="600">
        <v>0</v>
      </c>
      <c r="H2710" s="600">
        <v>0</v>
      </c>
    </row>
    <row r="2711" spans="1:8" ht="15" customHeight="1">
      <c r="A2711" s="468">
        <v>111</v>
      </c>
      <c r="B2711" s="569" t="s">
        <v>1617</v>
      </c>
      <c r="C2711" s="569" t="s">
        <v>5481</v>
      </c>
      <c r="D2711" s="621"/>
      <c r="E2711" s="600">
        <v>1522</v>
      </c>
      <c r="F2711" s="600">
        <v>0</v>
      </c>
      <c r="G2711" s="600">
        <v>0</v>
      </c>
      <c r="H2711" s="600">
        <v>0</v>
      </c>
    </row>
    <row r="2712" spans="1:8" ht="15" customHeight="1">
      <c r="A2712" s="468">
        <v>112</v>
      </c>
      <c r="B2712" s="1262" t="s">
        <v>1630</v>
      </c>
      <c r="C2712" s="569" t="s">
        <v>5481</v>
      </c>
      <c r="D2712" s="621"/>
      <c r="E2712" s="600">
        <v>1522</v>
      </c>
      <c r="F2712" s="600">
        <v>0</v>
      </c>
      <c r="G2712" s="600">
        <v>0</v>
      </c>
      <c r="H2712" s="600">
        <v>0</v>
      </c>
    </row>
    <row r="2713" spans="1:8" ht="15" customHeight="1">
      <c r="A2713" s="468">
        <v>113</v>
      </c>
      <c r="B2713" s="1262"/>
      <c r="C2713" s="569" t="s">
        <v>5482</v>
      </c>
      <c r="D2713" s="621"/>
      <c r="E2713" s="600">
        <v>1218</v>
      </c>
      <c r="F2713" s="600">
        <v>0</v>
      </c>
      <c r="G2713" s="600">
        <v>0</v>
      </c>
      <c r="H2713" s="600">
        <v>0</v>
      </c>
    </row>
    <row r="2714" spans="1:8" ht="15" customHeight="1">
      <c r="A2714" s="468">
        <v>114</v>
      </c>
      <c r="B2714" s="569" t="s">
        <v>1785</v>
      </c>
      <c r="C2714" s="569" t="s">
        <v>5483</v>
      </c>
      <c r="D2714" s="621"/>
      <c r="E2714" s="600">
        <v>1230</v>
      </c>
      <c r="F2714" s="600">
        <v>0</v>
      </c>
      <c r="G2714" s="600">
        <v>0</v>
      </c>
      <c r="H2714" s="600">
        <v>0</v>
      </c>
    </row>
    <row r="2715" spans="1:8" ht="15" customHeight="1">
      <c r="A2715" s="468">
        <v>115</v>
      </c>
      <c r="B2715" s="1262" t="s">
        <v>1616</v>
      </c>
      <c r="C2715" s="569" t="s">
        <v>5483</v>
      </c>
      <c r="D2715" s="621"/>
      <c r="E2715" s="600">
        <v>1522</v>
      </c>
      <c r="F2715" s="600">
        <v>0</v>
      </c>
      <c r="G2715" s="600">
        <v>0</v>
      </c>
      <c r="H2715" s="600">
        <v>0</v>
      </c>
    </row>
    <row r="2716" spans="1:8" ht="15" customHeight="1">
      <c r="A2716" s="468">
        <v>116</v>
      </c>
      <c r="B2716" s="1262"/>
      <c r="C2716" s="569" t="s">
        <v>5484</v>
      </c>
      <c r="D2716" s="621"/>
      <c r="E2716" s="600">
        <v>1408</v>
      </c>
      <c r="F2716" s="600">
        <v>0</v>
      </c>
      <c r="G2716" s="600">
        <v>0</v>
      </c>
      <c r="H2716" s="600">
        <v>0</v>
      </c>
    </row>
    <row r="2717" spans="1:8" ht="15" customHeight="1">
      <c r="A2717" s="468">
        <v>117</v>
      </c>
      <c r="B2717" s="569" t="s">
        <v>1675</v>
      </c>
      <c r="C2717" s="569" t="s">
        <v>5485</v>
      </c>
      <c r="D2717" s="621"/>
      <c r="E2717" s="600">
        <v>1142</v>
      </c>
      <c r="F2717" s="600">
        <v>457</v>
      </c>
      <c r="G2717" s="600">
        <v>0</v>
      </c>
      <c r="H2717" s="600">
        <v>0</v>
      </c>
    </row>
    <row r="2718" spans="1:8" ht="15" customHeight="1">
      <c r="A2718" s="468">
        <v>118</v>
      </c>
      <c r="B2718" s="569" t="s">
        <v>1351</v>
      </c>
      <c r="C2718" s="569" t="s">
        <v>5486</v>
      </c>
      <c r="D2718" s="621"/>
      <c r="E2718" s="600">
        <v>1142</v>
      </c>
      <c r="F2718" s="600">
        <v>971</v>
      </c>
      <c r="G2718" s="600">
        <v>0</v>
      </c>
      <c r="H2718" s="600">
        <v>0</v>
      </c>
    </row>
    <row r="2719" spans="1:8" ht="15" customHeight="1">
      <c r="A2719" s="468">
        <v>119</v>
      </c>
      <c r="B2719" s="569" t="s">
        <v>1718</v>
      </c>
      <c r="C2719" s="569" t="s">
        <v>5487</v>
      </c>
      <c r="D2719" s="621"/>
      <c r="E2719" s="600">
        <v>1142</v>
      </c>
      <c r="F2719" s="600">
        <v>0</v>
      </c>
      <c r="G2719" s="600">
        <v>0</v>
      </c>
      <c r="H2719" s="600">
        <v>0</v>
      </c>
    </row>
    <row r="2720" spans="1:8" ht="15" customHeight="1">
      <c r="A2720" s="468">
        <v>120</v>
      </c>
      <c r="B2720" s="569" t="s">
        <v>2139</v>
      </c>
      <c r="C2720" s="569" t="s">
        <v>5488</v>
      </c>
      <c r="D2720" s="621"/>
      <c r="E2720" s="600">
        <v>1142</v>
      </c>
      <c r="F2720" s="600">
        <v>0</v>
      </c>
      <c r="G2720" s="600">
        <v>0</v>
      </c>
      <c r="H2720" s="600">
        <v>0</v>
      </c>
    </row>
    <row r="2721" spans="1:8" ht="15" customHeight="1">
      <c r="A2721" s="468">
        <v>121</v>
      </c>
      <c r="B2721" s="569" t="s">
        <v>1644</v>
      </c>
      <c r="C2721" s="569" t="s">
        <v>5489</v>
      </c>
      <c r="D2721" s="621"/>
      <c r="E2721" s="600">
        <v>1142</v>
      </c>
      <c r="F2721" s="600">
        <v>0</v>
      </c>
      <c r="G2721" s="600">
        <v>0</v>
      </c>
      <c r="H2721" s="600">
        <v>0</v>
      </c>
    </row>
    <row r="2722" spans="1:8" ht="15" customHeight="1">
      <c r="A2722" s="468">
        <v>122</v>
      </c>
      <c r="B2722" s="569" t="s">
        <v>1659</v>
      </c>
      <c r="C2722" s="569" t="s">
        <v>5490</v>
      </c>
      <c r="D2722" s="621"/>
      <c r="E2722" s="600">
        <v>1142</v>
      </c>
      <c r="F2722" s="600">
        <v>571</v>
      </c>
      <c r="G2722" s="600">
        <v>0</v>
      </c>
      <c r="H2722" s="600">
        <v>0</v>
      </c>
    </row>
    <row r="2723" spans="1:8" ht="15" customHeight="1">
      <c r="A2723" s="468">
        <v>123</v>
      </c>
      <c r="B2723" s="569" t="s">
        <v>5491</v>
      </c>
      <c r="C2723" s="569" t="s">
        <v>5409</v>
      </c>
      <c r="D2723" s="621"/>
      <c r="E2723" s="600">
        <v>1142</v>
      </c>
      <c r="F2723" s="600">
        <v>0</v>
      </c>
      <c r="G2723" s="600">
        <v>0</v>
      </c>
      <c r="H2723" s="600">
        <v>0</v>
      </c>
    </row>
    <row r="2724" spans="1:8" ht="15" customHeight="1">
      <c r="A2724" s="468">
        <v>124</v>
      </c>
      <c r="B2724" s="569" t="s">
        <v>1314</v>
      </c>
      <c r="C2724" s="569" t="s">
        <v>5492</v>
      </c>
      <c r="D2724" s="621"/>
      <c r="E2724" s="600">
        <v>1142</v>
      </c>
      <c r="F2724" s="600">
        <v>457</v>
      </c>
      <c r="G2724" s="600">
        <v>0</v>
      </c>
      <c r="H2724" s="600">
        <v>0</v>
      </c>
    </row>
    <row r="2725" spans="1:8" ht="15" customHeight="1">
      <c r="A2725" s="468">
        <v>125</v>
      </c>
      <c r="B2725" s="569" t="s">
        <v>5493</v>
      </c>
      <c r="C2725" s="569" t="s">
        <v>5494</v>
      </c>
      <c r="D2725" s="621"/>
      <c r="E2725" s="600">
        <v>1142</v>
      </c>
      <c r="F2725" s="600">
        <v>0</v>
      </c>
      <c r="G2725" s="600">
        <v>0</v>
      </c>
      <c r="H2725" s="600">
        <v>0</v>
      </c>
    </row>
    <row r="2726" spans="1:8" ht="15" customHeight="1">
      <c r="A2726" s="468">
        <v>126</v>
      </c>
      <c r="B2726" s="569" t="s">
        <v>5495</v>
      </c>
      <c r="C2726" s="569" t="s">
        <v>5494</v>
      </c>
      <c r="D2726" s="621"/>
      <c r="E2726" s="600">
        <v>1142</v>
      </c>
      <c r="F2726" s="600">
        <v>0</v>
      </c>
      <c r="G2726" s="600">
        <v>0</v>
      </c>
      <c r="H2726" s="600">
        <v>0</v>
      </c>
    </row>
    <row r="2727" spans="1:8" ht="15" customHeight="1">
      <c r="A2727" s="468">
        <v>127</v>
      </c>
      <c r="B2727" s="1262" t="s">
        <v>5496</v>
      </c>
      <c r="C2727" s="569" t="s">
        <v>5497</v>
      </c>
      <c r="D2727" s="621"/>
      <c r="E2727" s="600">
        <v>1522</v>
      </c>
      <c r="F2727" s="600">
        <v>0</v>
      </c>
      <c r="G2727" s="600">
        <v>0</v>
      </c>
      <c r="H2727" s="600">
        <v>0</v>
      </c>
    </row>
    <row r="2728" spans="1:8" ht="15" customHeight="1">
      <c r="A2728" s="468">
        <v>128</v>
      </c>
      <c r="B2728" s="1262"/>
      <c r="C2728" s="569" t="s">
        <v>5498</v>
      </c>
      <c r="D2728" s="621"/>
      <c r="E2728" s="600">
        <v>1142</v>
      </c>
      <c r="F2728" s="600">
        <v>0</v>
      </c>
      <c r="G2728" s="600">
        <v>0</v>
      </c>
      <c r="H2728" s="600">
        <v>0</v>
      </c>
    </row>
    <row r="2729" spans="1:8" ht="15" customHeight="1">
      <c r="A2729" s="468">
        <v>129</v>
      </c>
      <c r="B2729" s="1262" t="s">
        <v>5499</v>
      </c>
      <c r="C2729" s="569" t="s">
        <v>5497</v>
      </c>
      <c r="D2729" s="621"/>
      <c r="E2729" s="600">
        <v>533</v>
      </c>
      <c r="F2729" s="600">
        <v>0</v>
      </c>
      <c r="G2729" s="600">
        <v>0</v>
      </c>
      <c r="H2729" s="600">
        <v>0</v>
      </c>
    </row>
    <row r="2730" spans="1:8" ht="15" customHeight="1">
      <c r="A2730" s="468">
        <v>130</v>
      </c>
      <c r="B2730" s="1262"/>
      <c r="C2730" s="569" t="s">
        <v>5498</v>
      </c>
      <c r="D2730" s="621"/>
      <c r="E2730" s="600">
        <v>381</v>
      </c>
      <c r="F2730" s="600">
        <v>0</v>
      </c>
      <c r="G2730" s="600">
        <v>0</v>
      </c>
      <c r="H2730" s="600">
        <v>0</v>
      </c>
    </row>
    <row r="2731" spans="1:8" ht="15" customHeight="1">
      <c r="A2731" s="468">
        <v>131</v>
      </c>
      <c r="B2731" s="569" t="s">
        <v>5500</v>
      </c>
      <c r="C2731" s="569" t="s">
        <v>5501</v>
      </c>
      <c r="D2731" s="621"/>
      <c r="E2731" s="600">
        <v>3806</v>
      </c>
      <c r="F2731" s="600">
        <v>0</v>
      </c>
      <c r="G2731" s="600">
        <v>0</v>
      </c>
      <c r="H2731" s="600">
        <v>0</v>
      </c>
    </row>
    <row r="2732" spans="1:8" ht="15" customHeight="1">
      <c r="A2732" s="468">
        <v>132</v>
      </c>
      <c r="B2732" s="569" t="s">
        <v>5502</v>
      </c>
      <c r="C2732" s="569" t="s">
        <v>5503</v>
      </c>
      <c r="D2732" s="621"/>
      <c r="E2732" s="600">
        <v>1000</v>
      </c>
      <c r="F2732" s="600">
        <v>650</v>
      </c>
      <c r="G2732" s="600">
        <v>0</v>
      </c>
      <c r="H2732" s="600">
        <v>0</v>
      </c>
    </row>
    <row r="2733" spans="1:8" ht="15" customHeight="1">
      <c r="A2733" s="468">
        <v>133</v>
      </c>
      <c r="B2733" s="569" t="s">
        <v>85</v>
      </c>
      <c r="C2733" s="569" t="s">
        <v>5504</v>
      </c>
      <c r="D2733" s="621"/>
      <c r="E2733" s="600">
        <v>610</v>
      </c>
      <c r="F2733" s="600">
        <v>0</v>
      </c>
      <c r="G2733" s="600">
        <v>0</v>
      </c>
      <c r="H2733" s="600">
        <v>0</v>
      </c>
    </row>
    <row r="2734" spans="1:8" ht="15" customHeight="1">
      <c r="A2734" s="468">
        <v>134</v>
      </c>
      <c r="B2734" s="569" t="s">
        <v>5505</v>
      </c>
      <c r="C2734" s="569" t="s">
        <v>5506</v>
      </c>
      <c r="D2734" s="621"/>
      <c r="E2734" s="600">
        <v>3806</v>
      </c>
      <c r="F2734" s="600">
        <v>0</v>
      </c>
      <c r="G2734" s="600">
        <v>0</v>
      </c>
      <c r="H2734" s="600">
        <v>0</v>
      </c>
    </row>
    <row r="2735" spans="1:8" ht="15" customHeight="1">
      <c r="A2735" s="468">
        <v>135</v>
      </c>
      <c r="B2735" s="569" t="s">
        <v>5507</v>
      </c>
      <c r="C2735" s="569" t="s">
        <v>5449</v>
      </c>
      <c r="D2735" s="621"/>
      <c r="E2735" s="600">
        <v>976</v>
      </c>
      <c r="F2735" s="600">
        <v>0</v>
      </c>
      <c r="G2735" s="600">
        <v>0</v>
      </c>
      <c r="H2735" s="600">
        <v>0</v>
      </c>
    </row>
    <row r="2736" spans="1:8" ht="15" customHeight="1">
      <c r="A2736" s="468">
        <v>136</v>
      </c>
      <c r="B2736" s="569" t="s">
        <v>5508</v>
      </c>
      <c r="C2736" s="569" t="s">
        <v>5509</v>
      </c>
      <c r="D2736" s="621"/>
      <c r="E2736" s="600">
        <v>640</v>
      </c>
      <c r="F2736" s="600">
        <v>380</v>
      </c>
      <c r="G2736" s="600">
        <v>0</v>
      </c>
      <c r="H2736" s="600">
        <v>0</v>
      </c>
    </row>
    <row r="2737" spans="1:8" ht="15" customHeight="1">
      <c r="A2737" s="468">
        <v>137</v>
      </c>
      <c r="B2737" s="569" t="s">
        <v>4743</v>
      </c>
      <c r="C2737" s="569" t="s">
        <v>5510</v>
      </c>
      <c r="D2737" s="621"/>
      <c r="E2737" s="600">
        <v>640</v>
      </c>
      <c r="F2737" s="600">
        <v>0</v>
      </c>
      <c r="G2737" s="600">
        <v>0</v>
      </c>
      <c r="H2737" s="600">
        <v>0</v>
      </c>
    </row>
    <row r="2738" spans="1:8" ht="15" customHeight="1">
      <c r="A2738" s="468">
        <v>138</v>
      </c>
      <c r="B2738" s="569" t="s">
        <v>947</v>
      </c>
      <c r="C2738" s="569" t="s">
        <v>5511</v>
      </c>
      <c r="D2738" s="621"/>
      <c r="E2738" s="600">
        <v>6272</v>
      </c>
      <c r="F2738" s="600">
        <v>2509</v>
      </c>
      <c r="G2738" s="600">
        <v>0</v>
      </c>
      <c r="H2738" s="600">
        <v>0</v>
      </c>
    </row>
    <row r="2739" spans="1:8" ht="15" customHeight="1">
      <c r="A2739" s="468">
        <v>139</v>
      </c>
      <c r="B2739" s="569" t="s">
        <v>947</v>
      </c>
      <c r="C2739" s="569" t="s">
        <v>5512</v>
      </c>
      <c r="D2739" s="621"/>
      <c r="E2739" s="600">
        <v>5645</v>
      </c>
      <c r="F2739" s="600">
        <v>2258</v>
      </c>
      <c r="G2739" s="600">
        <v>1693</v>
      </c>
      <c r="H2739" s="600">
        <v>1411</v>
      </c>
    </row>
    <row r="2740" spans="1:8" ht="15" customHeight="1">
      <c r="A2740" s="468">
        <v>140</v>
      </c>
      <c r="B2740" s="569" t="s">
        <v>947</v>
      </c>
      <c r="C2740" s="569" t="s">
        <v>5513</v>
      </c>
      <c r="D2740" s="621"/>
      <c r="E2740" s="600">
        <v>3952</v>
      </c>
      <c r="F2740" s="600">
        <v>0</v>
      </c>
      <c r="G2740" s="600">
        <v>0</v>
      </c>
      <c r="H2740" s="600">
        <v>0</v>
      </c>
    </row>
    <row r="2741" spans="1:8" ht="15" customHeight="1">
      <c r="A2741" s="468">
        <v>141</v>
      </c>
      <c r="B2741" s="569" t="s">
        <v>947</v>
      </c>
      <c r="C2741" s="569" t="s">
        <v>5514</v>
      </c>
      <c r="D2741" s="621"/>
      <c r="E2741" s="600">
        <v>2600</v>
      </c>
      <c r="F2741" s="600">
        <v>1040</v>
      </c>
      <c r="G2741" s="600">
        <v>780</v>
      </c>
      <c r="H2741" s="600">
        <v>0</v>
      </c>
    </row>
    <row r="2742" spans="1:8" ht="15" customHeight="1">
      <c r="A2742" s="468">
        <v>142</v>
      </c>
      <c r="B2742" s="569" t="s">
        <v>566</v>
      </c>
      <c r="C2742" s="569" t="s">
        <v>5515</v>
      </c>
      <c r="D2742" s="621"/>
      <c r="E2742" s="600">
        <v>4352</v>
      </c>
      <c r="F2742" s="600">
        <v>1741</v>
      </c>
      <c r="G2742" s="600">
        <v>0</v>
      </c>
      <c r="H2742" s="600">
        <v>0</v>
      </c>
    </row>
    <row r="2743" spans="1:8" ht="15" customHeight="1">
      <c r="A2743" s="468">
        <v>143</v>
      </c>
      <c r="B2743" s="569" t="s">
        <v>566</v>
      </c>
      <c r="C2743" s="569" t="s">
        <v>5516</v>
      </c>
      <c r="D2743" s="621"/>
      <c r="E2743" s="600">
        <v>2534</v>
      </c>
      <c r="F2743" s="600">
        <v>1014</v>
      </c>
      <c r="G2743" s="600">
        <v>0</v>
      </c>
      <c r="H2743" s="600">
        <v>0</v>
      </c>
    </row>
    <row r="2744" spans="1:8" ht="15" customHeight="1">
      <c r="A2744" s="468">
        <v>144</v>
      </c>
      <c r="B2744" s="569" t="s">
        <v>566</v>
      </c>
      <c r="C2744" s="569" t="s">
        <v>5517</v>
      </c>
      <c r="D2744" s="621"/>
      <c r="E2744" s="600">
        <v>1869</v>
      </c>
      <c r="F2744" s="600">
        <v>748</v>
      </c>
      <c r="G2744" s="600">
        <v>561</v>
      </c>
      <c r="H2744" s="600">
        <v>0</v>
      </c>
    </row>
    <row r="2745" spans="1:8" ht="15" customHeight="1">
      <c r="A2745" s="468">
        <v>145</v>
      </c>
      <c r="B2745" s="569" t="s">
        <v>566</v>
      </c>
      <c r="C2745" s="569" t="s">
        <v>5518</v>
      </c>
      <c r="D2745" s="621"/>
      <c r="E2745" s="600">
        <v>3168</v>
      </c>
      <c r="F2745" s="600">
        <v>1267</v>
      </c>
      <c r="G2745" s="600">
        <v>0</v>
      </c>
      <c r="H2745" s="600">
        <v>0</v>
      </c>
    </row>
    <row r="2746" spans="1:8" ht="15" customHeight="1">
      <c r="A2746" s="468">
        <v>146</v>
      </c>
      <c r="B2746" s="569" t="s">
        <v>566</v>
      </c>
      <c r="C2746" s="569" t="s">
        <v>5519</v>
      </c>
      <c r="D2746" s="621"/>
      <c r="E2746" s="600">
        <v>1426</v>
      </c>
      <c r="F2746" s="600">
        <v>570</v>
      </c>
      <c r="G2746" s="600">
        <v>428</v>
      </c>
      <c r="H2746" s="600">
        <v>356</v>
      </c>
    </row>
    <row r="2747" spans="1:8" ht="15" customHeight="1">
      <c r="A2747" s="468">
        <v>147</v>
      </c>
      <c r="B2747" s="569" t="s">
        <v>566</v>
      </c>
      <c r="C2747" s="569" t="s">
        <v>5520</v>
      </c>
      <c r="D2747" s="621"/>
      <c r="E2747" s="600">
        <v>665</v>
      </c>
      <c r="F2747" s="600">
        <v>266</v>
      </c>
      <c r="G2747" s="600">
        <v>200</v>
      </c>
      <c r="H2747" s="600">
        <v>0</v>
      </c>
    </row>
    <row r="2748" spans="1:8" ht="15" customHeight="1">
      <c r="A2748" s="468">
        <v>148</v>
      </c>
      <c r="B2748" s="569" t="s">
        <v>566</v>
      </c>
      <c r="C2748" s="569" t="s">
        <v>5521</v>
      </c>
      <c r="D2748" s="621"/>
      <c r="E2748" s="600">
        <v>570</v>
      </c>
      <c r="F2748" s="600">
        <v>228</v>
      </c>
      <c r="G2748" s="600">
        <v>0</v>
      </c>
      <c r="H2748" s="600">
        <v>0</v>
      </c>
    </row>
    <row r="2749" spans="1:8" ht="15" customHeight="1">
      <c r="A2749" s="468">
        <v>149</v>
      </c>
      <c r="B2749" s="569" t="s">
        <v>566</v>
      </c>
      <c r="C2749" s="569" t="s">
        <v>5522</v>
      </c>
      <c r="D2749" s="621"/>
      <c r="E2749" s="600">
        <v>864</v>
      </c>
      <c r="F2749" s="600">
        <v>346</v>
      </c>
      <c r="G2749" s="600">
        <v>259</v>
      </c>
      <c r="H2749" s="600">
        <v>0</v>
      </c>
    </row>
    <row r="2750" spans="1:8" ht="15" customHeight="1">
      <c r="A2750" s="468">
        <v>150</v>
      </c>
      <c r="B2750" s="569" t="s">
        <v>566</v>
      </c>
      <c r="C2750" s="569" t="s">
        <v>5523</v>
      </c>
      <c r="D2750" s="621"/>
      <c r="E2750" s="600">
        <v>202</v>
      </c>
      <c r="F2750" s="600">
        <v>81</v>
      </c>
      <c r="G2750" s="600">
        <v>0</v>
      </c>
      <c r="H2750" s="600">
        <v>0</v>
      </c>
    </row>
    <row r="2751" spans="1:8" ht="15" customHeight="1">
      <c r="A2751" s="468">
        <v>151</v>
      </c>
      <c r="B2751" s="569" t="s">
        <v>209</v>
      </c>
      <c r="C2751" s="569" t="s">
        <v>5524</v>
      </c>
      <c r="D2751" s="621"/>
      <c r="E2751" s="600">
        <v>475</v>
      </c>
      <c r="F2751" s="600">
        <v>190</v>
      </c>
      <c r="G2751" s="600">
        <v>143</v>
      </c>
      <c r="H2751" s="600">
        <v>0</v>
      </c>
    </row>
    <row r="2752" spans="1:8" ht="15" customHeight="1">
      <c r="A2752" s="468">
        <v>152</v>
      </c>
      <c r="B2752" s="569" t="s">
        <v>209</v>
      </c>
      <c r="C2752" s="569" t="s">
        <v>5525</v>
      </c>
      <c r="D2752" s="621"/>
      <c r="E2752" s="600">
        <v>475</v>
      </c>
      <c r="F2752" s="600">
        <v>190</v>
      </c>
      <c r="G2752" s="600">
        <v>0</v>
      </c>
      <c r="H2752" s="600">
        <v>0</v>
      </c>
    </row>
    <row r="2753" spans="1:8" ht="15" customHeight="1">
      <c r="A2753" s="468">
        <v>153</v>
      </c>
      <c r="B2753" s="569" t="s">
        <v>209</v>
      </c>
      <c r="C2753" s="569" t="s">
        <v>5526</v>
      </c>
      <c r="D2753" s="621"/>
      <c r="E2753" s="600">
        <v>1584</v>
      </c>
      <c r="F2753" s="600">
        <v>634</v>
      </c>
      <c r="G2753" s="600">
        <v>475</v>
      </c>
      <c r="H2753" s="600">
        <v>0</v>
      </c>
    </row>
    <row r="2754" spans="1:8" ht="15" customHeight="1">
      <c r="A2754" s="468">
        <v>154</v>
      </c>
      <c r="B2754" s="569" t="s">
        <v>209</v>
      </c>
      <c r="C2754" s="569" t="s">
        <v>5527</v>
      </c>
      <c r="D2754" s="621"/>
      <c r="E2754" s="600">
        <v>570</v>
      </c>
      <c r="F2754" s="600">
        <v>228</v>
      </c>
      <c r="G2754" s="600">
        <v>171</v>
      </c>
      <c r="H2754" s="600">
        <v>0</v>
      </c>
    </row>
    <row r="2755" spans="1:8" ht="15" customHeight="1">
      <c r="A2755" s="468">
        <v>155</v>
      </c>
      <c r="B2755" s="569" t="s">
        <v>209</v>
      </c>
      <c r="C2755" s="569" t="s">
        <v>5528</v>
      </c>
      <c r="D2755" s="621"/>
      <c r="E2755" s="600">
        <v>1584</v>
      </c>
      <c r="F2755" s="600">
        <v>634</v>
      </c>
      <c r="G2755" s="600">
        <v>0</v>
      </c>
      <c r="H2755" s="600">
        <v>0</v>
      </c>
    </row>
    <row r="2756" spans="1:8" ht="15" customHeight="1">
      <c r="A2756" s="468">
        <v>156</v>
      </c>
      <c r="B2756" s="569" t="s">
        <v>209</v>
      </c>
      <c r="C2756" s="569" t="s">
        <v>5529</v>
      </c>
      <c r="D2756" s="621"/>
      <c r="E2756" s="600">
        <v>1584</v>
      </c>
      <c r="F2756" s="600">
        <v>1030</v>
      </c>
      <c r="G2756" s="600">
        <v>634</v>
      </c>
      <c r="H2756" s="600">
        <v>0</v>
      </c>
    </row>
    <row r="2757" spans="1:8" ht="15" customHeight="1">
      <c r="A2757" s="468">
        <v>157</v>
      </c>
      <c r="B2757" s="569" t="s">
        <v>209</v>
      </c>
      <c r="C2757" s="569" t="s">
        <v>5530</v>
      </c>
      <c r="D2757" s="621"/>
      <c r="E2757" s="600">
        <v>1426</v>
      </c>
      <c r="F2757" s="600">
        <v>927</v>
      </c>
      <c r="G2757" s="600">
        <v>570</v>
      </c>
      <c r="H2757" s="600">
        <v>0</v>
      </c>
    </row>
    <row r="2758" spans="1:8" ht="15" customHeight="1">
      <c r="A2758" s="468">
        <v>158</v>
      </c>
      <c r="B2758" s="569" t="s">
        <v>209</v>
      </c>
      <c r="C2758" s="569" t="s">
        <v>5531</v>
      </c>
      <c r="D2758" s="621"/>
      <c r="E2758" s="600">
        <v>1584</v>
      </c>
      <c r="F2758" s="600">
        <v>0</v>
      </c>
      <c r="G2758" s="600">
        <v>0</v>
      </c>
      <c r="H2758" s="600">
        <v>0</v>
      </c>
    </row>
    <row r="2759" spans="1:8" ht="15" customHeight="1">
      <c r="A2759" s="468">
        <v>159</v>
      </c>
      <c r="B2759" s="569" t="s">
        <v>209</v>
      </c>
      <c r="C2759" s="569" t="s">
        <v>5532</v>
      </c>
      <c r="D2759" s="621"/>
      <c r="E2759" s="600">
        <v>1330</v>
      </c>
      <c r="F2759" s="600">
        <v>0</v>
      </c>
      <c r="G2759" s="600">
        <v>0</v>
      </c>
      <c r="H2759" s="600">
        <v>0</v>
      </c>
    </row>
    <row r="2760" spans="1:8" ht="15" customHeight="1">
      <c r="A2760" s="468">
        <v>160</v>
      </c>
      <c r="B2760" s="569" t="s">
        <v>209</v>
      </c>
      <c r="C2760" s="569" t="s">
        <v>5533</v>
      </c>
      <c r="D2760" s="621"/>
      <c r="E2760" s="600">
        <v>665</v>
      </c>
      <c r="F2760" s="600">
        <v>432</v>
      </c>
      <c r="G2760" s="600">
        <v>0</v>
      </c>
      <c r="H2760" s="600">
        <v>0</v>
      </c>
    </row>
    <row r="2761" spans="1:8" ht="15" customHeight="1">
      <c r="A2761" s="468">
        <v>161</v>
      </c>
      <c r="B2761" s="569" t="s">
        <v>209</v>
      </c>
      <c r="C2761" s="569" t="s">
        <v>5534</v>
      </c>
      <c r="D2761" s="621"/>
      <c r="E2761" s="600">
        <v>222</v>
      </c>
      <c r="F2761" s="600">
        <v>144</v>
      </c>
      <c r="G2761" s="600">
        <v>0</v>
      </c>
      <c r="H2761" s="600">
        <v>0</v>
      </c>
    </row>
    <row r="2762" spans="1:8" ht="15" customHeight="1">
      <c r="A2762" s="468">
        <v>162</v>
      </c>
      <c r="B2762" s="569" t="s">
        <v>209</v>
      </c>
      <c r="C2762" s="569" t="s">
        <v>5535</v>
      </c>
      <c r="D2762" s="621"/>
      <c r="E2762" s="600">
        <v>222</v>
      </c>
      <c r="F2762" s="600">
        <v>0</v>
      </c>
      <c r="G2762" s="600">
        <v>0</v>
      </c>
      <c r="H2762" s="600">
        <v>0</v>
      </c>
    </row>
    <row r="2763" spans="1:8" ht="15" customHeight="1">
      <c r="A2763" s="468">
        <v>163</v>
      </c>
      <c r="B2763" s="569" t="s">
        <v>209</v>
      </c>
      <c r="C2763" s="569" t="s">
        <v>5536</v>
      </c>
      <c r="D2763" s="621"/>
      <c r="E2763" s="600">
        <v>222</v>
      </c>
      <c r="F2763" s="600">
        <v>0</v>
      </c>
      <c r="G2763" s="600">
        <v>0</v>
      </c>
      <c r="H2763" s="600">
        <v>0</v>
      </c>
    </row>
    <row r="2764" spans="1:8" ht="15" customHeight="1">
      <c r="A2764" s="468">
        <v>164</v>
      </c>
      <c r="B2764" s="569" t="s">
        <v>209</v>
      </c>
      <c r="C2764" s="569" t="s">
        <v>5537</v>
      </c>
      <c r="D2764" s="621"/>
      <c r="E2764" s="600">
        <v>792</v>
      </c>
      <c r="F2764" s="600">
        <v>440</v>
      </c>
      <c r="G2764" s="600">
        <v>0</v>
      </c>
      <c r="H2764" s="600">
        <v>0</v>
      </c>
    </row>
    <row r="2765" spans="1:8" ht="15" customHeight="1">
      <c r="A2765" s="468">
        <v>165</v>
      </c>
      <c r="B2765" s="569" t="s">
        <v>209</v>
      </c>
      <c r="C2765" s="569" t="s">
        <v>5538</v>
      </c>
      <c r="D2765" s="621"/>
      <c r="E2765" s="600">
        <v>222</v>
      </c>
      <c r="F2765" s="600">
        <v>0</v>
      </c>
      <c r="G2765" s="600">
        <v>0</v>
      </c>
      <c r="H2765" s="600">
        <v>0</v>
      </c>
    </row>
    <row r="2766" spans="1:8" ht="15" customHeight="1">
      <c r="A2766" s="468">
        <v>166</v>
      </c>
      <c r="B2766" s="569" t="s">
        <v>209</v>
      </c>
      <c r="C2766" s="569" t="s">
        <v>5539</v>
      </c>
      <c r="D2766" s="621"/>
      <c r="E2766" s="600">
        <v>1109</v>
      </c>
      <c r="F2766" s="600">
        <v>0</v>
      </c>
      <c r="G2766" s="600">
        <v>0</v>
      </c>
      <c r="H2766" s="600">
        <v>0</v>
      </c>
    </row>
    <row r="2767" spans="1:8" ht="15" customHeight="1">
      <c r="A2767" s="468">
        <v>167</v>
      </c>
      <c r="B2767" s="569" t="s">
        <v>209</v>
      </c>
      <c r="C2767" s="569" t="s">
        <v>5540</v>
      </c>
      <c r="D2767" s="621"/>
      <c r="E2767" s="600">
        <v>1584</v>
      </c>
      <c r="F2767" s="600">
        <v>713</v>
      </c>
      <c r="G2767" s="600">
        <v>0</v>
      </c>
      <c r="H2767" s="600">
        <v>0</v>
      </c>
    </row>
    <row r="2768" spans="1:8" ht="15" customHeight="1">
      <c r="A2768" s="468">
        <v>168</v>
      </c>
      <c r="B2768" s="569" t="s">
        <v>209</v>
      </c>
      <c r="C2768" s="569" t="s">
        <v>5541</v>
      </c>
      <c r="D2768" s="621"/>
      <c r="E2768" s="600">
        <v>570</v>
      </c>
      <c r="F2768" s="600">
        <v>371</v>
      </c>
      <c r="G2768" s="600">
        <v>228</v>
      </c>
      <c r="H2768" s="600">
        <v>0</v>
      </c>
    </row>
    <row r="2769" spans="1:8" ht="15" customHeight="1">
      <c r="A2769" s="468">
        <v>169</v>
      </c>
      <c r="B2769" s="569" t="s">
        <v>209</v>
      </c>
      <c r="C2769" s="569" t="s">
        <v>5542</v>
      </c>
      <c r="D2769" s="621"/>
      <c r="E2769" s="600">
        <v>855</v>
      </c>
      <c r="F2769" s="600">
        <v>556</v>
      </c>
      <c r="G2769" s="600">
        <v>342</v>
      </c>
      <c r="H2769" s="600">
        <v>0</v>
      </c>
    </row>
    <row r="2770" spans="1:8" ht="15" customHeight="1">
      <c r="A2770" s="468">
        <v>170</v>
      </c>
      <c r="B2770" s="569" t="s">
        <v>209</v>
      </c>
      <c r="C2770" s="569" t="s">
        <v>5543</v>
      </c>
      <c r="D2770" s="621"/>
      <c r="E2770" s="600">
        <v>855</v>
      </c>
      <c r="F2770" s="600">
        <v>556</v>
      </c>
      <c r="G2770" s="600">
        <v>0</v>
      </c>
      <c r="H2770" s="600">
        <v>0</v>
      </c>
    </row>
    <row r="2771" spans="1:8" ht="15" customHeight="1">
      <c r="A2771" s="468">
        <v>171</v>
      </c>
      <c r="B2771" s="569" t="s">
        <v>209</v>
      </c>
      <c r="C2771" s="569" t="s">
        <v>5544</v>
      </c>
      <c r="D2771" s="621"/>
      <c r="E2771" s="600">
        <v>855</v>
      </c>
      <c r="F2771" s="600">
        <v>556</v>
      </c>
      <c r="G2771" s="600">
        <v>0</v>
      </c>
      <c r="H2771" s="600">
        <v>0</v>
      </c>
    </row>
    <row r="2772" spans="1:8" ht="15" customHeight="1">
      <c r="A2772" s="468">
        <v>172</v>
      </c>
      <c r="B2772" s="1262" t="s">
        <v>5545</v>
      </c>
      <c r="C2772" s="569" t="s">
        <v>5546</v>
      </c>
      <c r="D2772" s="621"/>
      <c r="E2772" s="600">
        <v>1880</v>
      </c>
      <c r="F2772" s="600">
        <v>0</v>
      </c>
      <c r="G2772" s="600">
        <v>0</v>
      </c>
      <c r="H2772" s="600">
        <v>0</v>
      </c>
    </row>
    <row r="2773" spans="1:8" ht="15" customHeight="1">
      <c r="A2773" s="468">
        <v>173</v>
      </c>
      <c r="B2773" s="1262"/>
      <c r="C2773" s="569" t="s">
        <v>5547</v>
      </c>
      <c r="D2773" s="621"/>
      <c r="E2773" s="600">
        <v>1584</v>
      </c>
      <c r="F2773" s="600">
        <v>0</v>
      </c>
      <c r="G2773" s="600">
        <v>0</v>
      </c>
      <c r="H2773" s="600">
        <v>0</v>
      </c>
    </row>
    <row r="2774" spans="1:8" ht="15" customHeight="1">
      <c r="A2774" s="468">
        <v>174</v>
      </c>
      <c r="B2774" s="1262"/>
      <c r="C2774" s="569" t="s">
        <v>5548</v>
      </c>
      <c r="D2774" s="621"/>
      <c r="E2774" s="600">
        <v>1280</v>
      </c>
      <c r="F2774" s="600">
        <v>0</v>
      </c>
      <c r="G2774" s="600">
        <v>0</v>
      </c>
      <c r="H2774" s="600">
        <v>0</v>
      </c>
    </row>
    <row r="2775" spans="1:8" ht="15" customHeight="1">
      <c r="A2775" s="468">
        <v>175</v>
      </c>
      <c r="B2775" s="569" t="s">
        <v>5549</v>
      </c>
      <c r="C2775" s="607" t="s">
        <v>5550</v>
      </c>
      <c r="D2775" s="621"/>
      <c r="E2775" s="600">
        <v>1656</v>
      </c>
      <c r="F2775" s="600">
        <v>1159</v>
      </c>
      <c r="G2775" s="600">
        <v>828</v>
      </c>
      <c r="H2775" s="600">
        <v>0</v>
      </c>
    </row>
    <row r="2776" spans="1:8" ht="15" customHeight="1">
      <c r="A2776" s="468">
        <v>176</v>
      </c>
      <c r="B2776" s="569" t="s">
        <v>5549</v>
      </c>
      <c r="C2776" s="607" t="s">
        <v>5551</v>
      </c>
      <c r="D2776" s="621"/>
      <c r="E2776" s="600">
        <v>1932</v>
      </c>
      <c r="F2776" s="600">
        <v>1352</v>
      </c>
      <c r="G2776" s="600">
        <v>966</v>
      </c>
      <c r="H2776" s="600">
        <v>0</v>
      </c>
    </row>
    <row r="2777" spans="1:8" ht="15" customHeight="1">
      <c r="A2777" s="468">
        <v>177</v>
      </c>
      <c r="B2777" s="569" t="s">
        <v>5549</v>
      </c>
      <c r="C2777" s="607" t="s">
        <v>5552</v>
      </c>
      <c r="D2777" s="621"/>
      <c r="E2777" s="600">
        <v>1270</v>
      </c>
      <c r="F2777" s="600">
        <v>889</v>
      </c>
      <c r="G2777" s="600">
        <v>635</v>
      </c>
      <c r="H2777" s="600">
        <v>508</v>
      </c>
    </row>
    <row r="2778" spans="1:8" ht="15" customHeight="1">
      <c r="A2778" s="468">
        <v>178</v>
      </c>
      <c r="B2778" s="569" t="s">
        <v>209</v>
      </c>
      <c r="C2778" s="607" t="s">
        <v>5553</v>
      </c>
      <c r="D2778" s="621"/>
      <c r="E2778" s="600">
        <v>745</v>
      </c>
      <c r="F2778" s="600">
        <v>952</v>
      </c>
      <c r="G2778" s="600">
        <v>0</v>
      </c>
      <c r="H2778" s="600">
        <v>0</v>
      </c>
    </row>
    <row r="2779" spans="1:8" ht="15" customHeight="1">
      <c r="A2779" s="468">
        <v>179</v>
      </c>
      <c r="B2779" s="569" t="s">
        <v>209</v>
      </c>
      <c r="C2779" s="607" t="s">
        <v>5554</v>
      </c>
      <c r="D2779" s="621"/>
      <c r="E2779" s="600">
        <v>414</v>
      </c>
      <c r="F2779" s="600">
        <v>447</v>
      </c>
      <c r="G2779" s="600">
        <v>298</v>
      </c>
      <c r="H2779" s="600">
        <v>0</v>
      </c>
    </row>
    <row r="2780" spans="1:8" ht="15" customHeight="1">
      <c r="A2780" s="468">
        <v>180</v>
      </c>
      <c r="B2780" s="569" t="s">
        <v>209</v>
      </c>
      <c r="C2780" s="607" t="s">
        <v>5555</v>
      </c>
      <c r="D2780" s="621"/>
      <c r="E2780" s="600">
        <v>414</v>
      </c>
      <c r="F2780" s="600">
        <v>248</v>
      </c>
      <c r="G2780" s="600">
        <v>166</v>
      </c>
      <c r="H2780" s="600">
        <v>0</v>
      </c>
    </row>
    <row r="2781" spans="1:8" ht="15" customHeight="1">
      <c r="A2781" s="468">
        <v>181</v>
      </c>
      <c r="B2781" s="569" t="s">
        <v>209</v>
      </c>
      <c r="C2781" s="607" t="s">
        <v>5556</v>
      </c>
      <c r="D2781" s="621"/>
      <c r="E2781" s="600">
        <v>414</v>
      </c>
      <c r="F2781" s="600">
        <v>248</v>
      </c>
      <c r="G2781" s="600">
        <v>0</v>
      </c>
      <c r="H2781" s="600">
        <v>0</v>
      </c>
    </row>
    <row r="2782" spans="1:8" ht="15" customHeight="1">
      <c r="A2782" s="468">
        <v>182</v>
      </c>
      <c r="B2782" s="1262" t="s">
        <v>5557</v>
      </c>
      <c r="C2782" s="1262"/>
      <c r="D2782" s="621"/>
      <c r="E2782" s="600">
        <v>2015</v>
      </c>
      <c r="F2782" s="600">
        <v>0</v>
      </c>
      <c r="G2782" s="600">
        <v>0</v>
      </c>
      <c r="H2782" s="600">
        <v>0</v>
      </c>
    </row>
    <row r="2783" spans="1:8" ht="15" customHeight="1">
      <c r="A2783" s="468">
        <v>183</v>
      </c>
      <c r="B2783" s="1262" t="s">
        <v>5558</v>
      </c>
      <c r="C2783" s="1262"/>
      <c r="D2783" s="621"/>
      <c r="E2783" s="600">
        <v>828</v>
      </c>
      <c r="F2783" s="600">
        <v>0</v>
      </c>
      <c r="G2783" s="600">
        <v>0</v>
      </c>
      <c r="H2783" s="600">
        <v>0</v>
      </c>
    </row>
    <row r="2784" spans="1:8" ht="15" customHeight="1">
      <c r="A2784" s="468">
        <v>184</v>
      </c>
      <c r="B2784" s="569" t="s">
        <v>5549</v>
      </c>
      <c r="C2784" s="569" t="s">
        <v>5559</v>
      </c>
      <c r="D2784" s="621"/>
      <c r="E2784" s="600">
        <v>3552</v>
      </c>
      <c r="F2784" s="600">
        <v>1954</v>
      </c>
      <c r="G2784" s="600">
        <v>1421</v>
      </c>
      <c r="H2784" s="600">
        <v>888</v>
      </c>
    </row>
    <row r="2785" spans="1:8" ht="15" customHeight="1">
      <c r="A2785" s="468">
        <v>185</v>
      </c>
      <c r="B2785" s="569" t="s">
        <v>5549</v>
      </c>
      <c r="C2785" s="569" t="s">
        <v>5560</v>
      </c>
      <c r="D2785" s="621"/>
      <c r="E2785" s="600">
        <v>3256</v>
      </c>
      <c r="F2785" s="600">
        <v>2116</v>
      </c>
      <c r="G2785" s="600">
        <v>1628</v>
      </c>
      <c r="H2785" s="600">
        <v>0</v>
      </c>
    </row>
    <row r="2786" spans="1:8" ht="15" customHeight="1">
      <c r="A2786" s="468">
        <v>186</v>
      </c>
      <c r="B2786" s="569" t="s">
        <v>5549</v>
      </c>
      <c r="C2786" s="569" t="s">
        <v>5561</v>
      </c>
      <c r="D2786" s="621"/>
      <c r="E2786" s="600">
        <v>2016</v>
      </c>
      <c r="F2786" s="600">
        <v>1310</v>
      </c>
      <c r="G2786" s="600">
        <v>0</v>
      </c>
      <c r="H2786" s="600">
        <v>0</v>
      </c>
    </row>
    <row r="2787" spans="1:8" ht="15" customHeight="1">
      <c r="A2787" s="468">
        <v>187</v>
      </c>
      <c r="B2787" s="569" t="s">
        <v>947</v>
      </c>
      <c r="C2787" s="569" t="s">
        <v>5562</v>
      </c>
      <c r="D2787" s="621"/>
      <c r="E2787" s="600">
        <v>2592</v>
      </c>
      <c r="F2787" s="600">
        <v>1814</v>
      </c>
      <c r="G2787" s="600">
        <v>0</v>
      </c>
      <c r="H2787" s="600">
        <v>0</v>
      </c>
    </row>
    <row r="2788" spans="1:8" ht="15" customHeight="1">
      <c r="A2788" s="468">
        <v>188</v>
      </c>
      <c r="B2788" s="569" t="s">
        <v>947</v>
      </c>
      <c r="C2788" s="569" t="s">
        <v>5563</v>
      </c>
      <c r="D2788" s="621"/>
      <c r="E2788" s="600">
        <v>2736</v>
      </c>
      <c r="F2788" s="600">
        <v>1806</v>
      </c>
      <c r="G2788" s="600">
        <v>1368</v>
      </c>
      <c r="H2788" s="600">
        <v>0</v>
      </c>
    </row>
    <row r="2789" spans="1:8" ht="15" customHeight="1">
      <c r="A2789" s="468">
        <v>189</v>
      </c>
      <c r="B2789" s="569" t="s">
        <v>947</v>
      </c>
      <c r="C2789" s="569" t="s">
        <v>5564</v>
      </c>
      <c r="D2789" s="621"/>
      <c r="E2789" s="600">
        <v>2304</v>
      </c>
      <c r="F2789" s="600">
        <v>1382</v>
      </c>
      <c r="G2789" s="600">
        <v>0</v>
      </c>
      <c r="H2789" s="600">
        <v>0</v>
      </c>
    </row>
    <row r="2790" spans="1:8" ht="15" customHeight="1">
      <c r="A2790" s="468">
        <v>190</v>
      </c>
      <c r="B2790" s="569" t="s">
        <v>5565</v>
      </c>
      <c r="C2790" s="569" t="s">
        <v>5566</v>
      </c>
      <c r="D2790" s="621"/>
      <c r="E2790" s="600">
        <v>749</v>
      </c>
      <c r="F2790" s="600">
        <v>480</v>
      </c>
      <c r="G2790" s="600">
        <v>380</v>
      </c>
      <c r="H2790" s="600">
        <v>240</v>
      </c>
    </row>
    <row r="2791" spans="1:8" ht="15" customHeight="1">
      <c r="A2791" s="468">
        <v>191</v>
      </c>
      <c r="B2791" s="569" t="s">
        <v>5565</v>
      </c>
      <c r="C2791" s="569" t="s">
        <v>5567</v>
      </c>
      <c r="D2791" s="621"/>
      <c r="E2791" s="600">
        <v>374</v>
      </c>
      <c r="F2791" s="600">
        <v>260</v>
      </c>
      <c r="G2791" s="600">
        <v>0</v>
      </c>
      <c r="H2791" s="600">
        <v>0</v>
      </c>
    </row>
    <row r="2792" spans="1:8" ht="15" customHeight="1">
      <c r="A2792" s="468">
        <v>192</v>
      </c>
      <c r="B2792" s="569" t="s">
        <v>5565</v>
      </c>
      <c r="C2792" s="569" t="s">
        <v>5568</v>
      </c>
      <c r="D2792" s="621"/>
      <c r="E2792" s="600">
        <v>432</v>
      </c>
      <c r="F2792" s="600">
        <v>340</v>
      </c>
      <c r="G2792" s="600">
        <v>0</v>
      </c>
      <c r="H2792" s="600">
        <v>0</v>
      </c>
    </row>
    <row r="2793" spans="1:8" ht="15" customHeight="1">
      <c r="A2793" s="468">
        <v>193</v>
      </c>
      <c r="B2793" s="569" t="s">
        <v>5569</v>
      </c>
      <c r="C2793" s="569" t="s">
        <v>5570</v>
      </c>
      <c r="D2793" s="621"/>
      <c r="E2793" s="600">
        <v>749</v>
      </c>
      <c r="F2793" s="600">
        <v>480</v>
      </c>
      <c r="G2793" s="600">
        <v>380</v>
      </c>
      <c r="H2793" s="600">
        <v>240</v>
      </c>
    </row>
    <row r="2794" spans="1:8" ht="15" customHeight="1">
      <c r="A2794" s="468">
        <v>194</v>
      </c>
      <c r="B2794" s="569" t="s">
        <v>5571</v>
      </c>
      <c r="C2794" s="569" t="s">
        <v>5572</v>
      </c>
      <c r="D2794" s="621"/>
      <c r="E2794" s="600">
        <v>518</v>
      </c>
      <c r="F2794" s="600">
        <v>285</v>
      </c>
      <c r="G2794" s="600">
        <v>207</v>
      </c>
      <c r="H2794" s="600">
        <v>0</v>
      </c>
    </row>
    <row r="2795" spans="1:8" ht="15" customHeight="1">
      <c r="A2795" s="468">
        <v>195</v>
      </c>
      <c r="B2795" s="569" t="s">
        <v>5573</v>
      </c>
      <c r="C2795" s="569" t="s">
        <v>5574</v>
      </c>
      <c r="D2795" s="621"/>
      <c r="E2795" s="600">
        <v>300</v>
      </c>
      <c r="F2795" s="600">
        <v>220</v>
      </c>
      <c r="G2795" s="600">
        <v>140</v>
      </c>
      <c r="H2795" s="600">
        <v>0</v>
      </c>
    </row>
    <row r="2796" spans="1:8" ht="15" customHeight="1">
      <c r="A2796" s="468">
        <v>196</v>
      </c>
      <c r="B2796" s="569" t="s">
        <v>5575</v>
      </c>
      <c r="C2796" s="569" t="s">
        <v>5576</v>
      </c>
      <c r="D2796" s="621"/>
      <c r="E2796" s="600">
        <v>893</v>
      </c>
      <c r="F2796" s="600">
        <v>491</v>
      </c>
      <c r="G2796" s="600">
        <v>357</v>
      </c>
      <c r="H2796" s="600">
        <v>0</v>
      </c>
    </row>
    <row r="2797" spans="1:8" ht="15" customHeight="1">
      <c r="A2797" s="468">
        <v>197</v>
      </c>
      <c r="B2797" s="569" t="s">
        <v>5575</v>
      </c>
      <c r="C2797" s="569" t="s">
        <v>5577</v>
      </c>
      <c r="D2797" s="621"/>
      <c r="E2797" s="600">
        <v>605</v>
      </c>
      <c r="F2797" s="600">
        <v>333</v>
      </c>
      <c r="G2797" s="600">
        <v>242</v>
      </c>
      <c r="H2797" s="600">
        <v>0</v>
      </c>
    </row>
    <row r="2798" spans="1:8" ht="15" customHeight="1">
      <c r="A2798" s="468">
        <v>198</v>
      </c>
      <c r="B2798" s="569" t="s">
        <v>5578</v>
      </c>
      <c r="C2798" s="569" t="s">
        <v>5579</v>
      </c>
      <c r="D2798" s="621"/>
      <c r="E2798" s="600">
        <v>461</v>
      </c>
      <c r="F2798" s="600">
        <v>253</v>
      </c>
      <c r="G2798" s="600">
        <v>184</v>
      </c>
      <c r="H2798" s="600">
        <v>0</v>
      </c>
    </row>
    <row r="2799" spans="1:8" ht="15" customHeight="1">
      <c r="A2799" s="468">
        <v>199</v>
      </c>
      <c r="B2799" s="569" t="s">
        <v>5580</v>
      </c>
      <c r="C2799" s="569" t="s">
        <v>5581</v>
      </c>
      <c r="D2799" s="621"/>
      <c r="E2799" s="600">
        <v>432</v>
      </c>
      <c r="F2799" s="600">
        <v>238</v>
      </c>
      <c r="G2799" s="600">
        <v>173</v>
      </c>
      <c r="H2799" s="600">
        <v>0</v>
      </c>
    </row>
    <row r="2800" spans="1:8" ht="15" customHeight="1">
      <c r="A2800" s="468">
        <v>200</v>
      </c>
      <c r="B2800" s="569" t="s">
        <v>5582</v>
      </c>
      <c r="C2800" s="569" t="s">
        <v>5583</v>
      </c>
      <c r="D2800" s="621"/>
      <c r="E2800" s="600">
        <v>374</v>
      </c>
      <c r="F2800" s="600">
        <v>206</v>
      </c>
      <c r="G2800" s="600">
        <v>150</v>
      </c>
      <c r="H2800" s="600">
        <v>0</v>
      </c>
    </row>
    <row r="2801" spans="1:8" ht="15" customHeight="1">
      <c r="A2801" s="468">
        <v>201</v>
      </c>
      <c r="B2801" s="569" t="s">
        <v>5584</v>
      </c>
      <c r="C2801" s="569" t="s">
        <v>5585</v>
      </c>
      <c r="D2801" s="621"/>
      <c r="E2801" s="600">
        <v>202</v>
      </c>
      <c r="F2801" s="600">
        <v>140</v>
      </c>
      <c r="G2801" s="600">
        <v>100</v>
      </c>
      <c r="H2801" s="600">
        <v>0</v>
      </c>
    </row>
    <row r="2802" spans="1:8" ht="15" customHeight="1">
      <c r="A2802" s="468">
        <v>202</v>
      </c>
      <c r="B2802" s="569" t="s">
        <v>5586</v>
      </c>
      <c r="C2802" s="569" t="s">
        <v>5587</v>
      </c>
      <c r="D2802" s="621"/>
      <c r="E2802" s="600">
        <v>230</v>
      </c>
      <c r="F2802" s="600">
        <v>196</v>
      </c>
      <c r="G2802" s="600">
        <v>0</v>
      </c>
      <c r="H2802" s="600">
        <v>0</v>
      </c>
    </row>
    <row r="2803" spans="1:8" ht="15" customHeight="1">
      <c r="A2803" s="468">
        <v>203</v>
      </c>
      <c r="B2803" s="569" t="s">
        <v>5588</v>
      </c>
      <c r="C2803" s="569" t="s">
        <v>5589</v>
      </c>
      <c r="D2803" s="621"/>
      <c r="E2803" s="600">
        <v>230</v>
      </c>
      <c r="F2803" s="600">
        <v>127</v>
      </c>
      <c r="G2803" s="600">
        <v>92</v>
      </c>
      <c r="H2803" s="600">
        <v>0</v>
      </c>
    </row>
    <row r="2804" spans="1:8" ht="15" customHeight="1">
      <c r="A2804" s="468">
        <v>204</v>
      </c>
      <c r="B2804" s="569" t="s">
        <v>5590</v>
      </c>
      <c r="C2804" s="569" t="s">
        <v>5591</v>
      </c>
      <c r="D2804" s="621"/>
      <c r="E2804" s="600">
        <v>1092</v>
      </c>
      <c r="F2804" s="600">
        <v>0</v>
      </c>
      <c r="G2804" s="600">
        <v>0</v>
      </c>
      <c r="H2804" s="600">
        <v>0</v>
      </c>
    </row>
    <row r="2805" spans="1:8" ht="15" customHeight="1">
      <c r="A2805" s="468">
        <v>205</v>
      </c>
      <c r="B2805" s="569" t="s">
        <v>5590</v>
      </c>
      <c r="C2805" s="569" t="s">
        <v>5592</v>
      </c>
      <c r="D2805" s="621"/>
      <c r="E2805" s="600">
        <v>1498</v>
      </c>
      <c r="F2805" s="600">
        <v>0</v>
      </c>
      <c r="G2805" s="600">
        <v>0</v>
      </c>
      <c r="H2805" s="600">
        <v>0</v>
      </c>
    </row>
    <row r="2806" spans="1:8" ht="15" customHeight="1">
      <c r="A2806" s="468">
        <v>206</v>
      </c>
      <c r="B2806" s="569" t="s">
        <v>5590</v>
      </c>
      <c r="C2806" s="569" t="s">
        <v>5593</v>
      </c>
      <c r="D2806" s="621"/>
      <c r="E2806" s="600">
        <v>967</v>
      </c>
      <c r="F2806" s="600">
        <v>0</v>
      </c>
      <c r="G2806" s="600">
        <v>0</v>
      </c>
      <c r="H2806" s="600">
        <v>0</v>
      </c>
    </row>
    <row r="2807" spans="1:8" ht="15" customHeight="1">
      <c r="A2807" s="468">
        <v>207</v>
      </c>
      <c r="B2807" s="569" t="s">
        <v>5594</v>
      </c>
      <c r="C2807" s="569" t="s">
        <v>5595</v>
      </c>
      <c r="D2807" s="621"/>
      <c r="E2807" s="600">
        <v>220</v>
      </c>
      <c r="F2807" s="600">
        <v>180</v>
      </c>
      <c r="G2807" s="600">
        <v>140</v>
      </c>
      <c r="H2807" s="600">
        <v>0</v>
      </c>
    </row>
    <row r="2808" spans="1:8" ht="15" customHeight="1">
      <c r="A2808" s="468">
        <v>208</v>
      </c>
      <c r="B2808" s="569" t="s">
        <v>5596</v>
      </c>
      <c r="C2808" s="569" t="s">
        <v>5597</v>
      </c>
      <c r="D2808" s="621"/>
      <c r="E2808" s="600">
        <v>160</v>
      </c>
      <c r="F2808" s="600">
        <v>120</v>
      </c>
      <c r="G2808" s="600">
        <v>0</v>
      </c>
      <c r="H2808" s="600">
        <v>0</v>
      </c>
    </row>
    <row r="2809" spans="1:8" ht="15" customHeight="1">
      <c r="A2809" s="468">
        <v>209</v>
      </c>
      <c r="B2809" s="569" t="s">
        <v>5598</v>
      </c>
      <c r="C2809" s="569" t="s">
        <v>5599</v>
      </c>
      <c r="D2809" s="621"/>
      <c r="E2809" s="600">
        <v>152</v>
      </c>
      <c r="F2809" s="600">
        <v>112</v>
      </c>
      <c r="G2809" s="600">
        <v>0</v>
      </c>
      <c r="H2809" s="600">
        <v>0</v>
      </c>
    </row>
    <row r="2810" spans="1:8" ht="15" customHeight="1">
      <c r="A2810" s="622">
        <v>38</v>
      </c>
      <c r="B2810" s="623" t="s">
        <v>5600</v>
      </c>
      <c r="C2810" s="624"/>
      <c r="D2810" s="624"/>
      <c r="E2810" s="625">
        <v>0</v>
      </c>
      <c r="F2810" s="625">
        <v>0</v>
      </c>
      <c r="G2810" s="625">
        <v>0</v>
      </c>
      <c r="H2810" s="625">
        <v>0</v>
      </c>
    </row>
    <row r="2811" spans="1:8" ht="15" customHeight="1">
      <c r="A2811" s="468">
        <v>1</v>
      </c>
      <c r="B2811" s="626" t="s">
        <v>947</v>
      </c>
      <c r="C2811" s="626" t="s">
        <v>5601</v>
      </c>
      <c r="D2811" s="456"/>
      <c r="E2811" s="600">
        <v>7200</v>
      </c>
      <c r="F2811" s="600">
        <v>4600</v>
      </c>
      <c r="G2811" s="600">
        <v>0</v>
      </c>
      <c r="H2811" s="600">
        <v>0</v>
      </c>
    </row>
    <row r="2812" spans="1:8" ht="15" customHeight="1">
      <c r="A2812" s="468">
        <v>2</v>
      </c>
      <c r="B2812" s="626" t="s">
        <v>947</v>
      </c>
      <c r="C2812" s="626" t="s">
        <v>5602</v>
      </c>
      <c r="D2812" s="456"/>
      <c r="E2812" s="600">
        <v>2400</v>
      </c>
      <c r="F2812" s="600">
        <v>960</v>
      </c>
      <c r="G2812" s="600">
        <v>840</v>
      </c>
      <c r="H2812" s="600">
        <v>0</v>
      </c>
    </row>
    <row r="2813" spans="1:8" ht="15" customHeight="1">
      <c r="A2813" s="468">
        <v>3</v>
      </c>
      <c r="B2813" s="1517" t="s">
        <v>5603</v>
      </c>
      <c r="C2813" s="1517"/>
      <c r="D2813" s="456"/>
      <c r="E2813" s="600">
        <v>3200</v>
      </c>
      <c r="F2813" s="600">
        <v>0</v>
      </c>
      <c r="G2813" s="600">
        <v>0</v>
      </c>
      <c r="H2813" s="600">
        <v>0</v>
      </c>
    </row>
    <row r="2814" spans="1:8" ht="15" customHeight="1">
      <c r="A2814" s="468">
        <v>4</v>
      </c>
      <c r="B2814" s="1517" t="s">
        <v>5604</v>
      </c>
      <c r="C2814" s="1517"/>
      <c r="D2814" s="456"/>
      <c r="E2814" s="600">
        <v>2800</v>
      </c>
      <c r="F2814" s="600">
        <v>0</v>
      </c>
      <c r="G2814" s="600">
        <v>0</v>
      </c>
      <c r="H2814" s="600">
        <v>0</v>
      </c>
    </row>
    <row r="2815" spans="1:8" ht="15" customHeight="1">
      <c r="A2815" s="468">
        <v>5</v>
      </c>
      <c r="B2815" s="626" t="s">
        <v>209</v>
      </c>
      <c r="C2815" s="626" t="s">
        <v>5605</v>
      </c>
      <c r="D2815" s="456"/>
      <c r="E2815" s="600">
        <v>1600</v>
      </c>
      <c r="F2815" s="600">
        <v>0</v>
      </c>
      <c r="G2815" s="600">
        <v>0</v>
      </c>
      <c r="H2815" s="600">
        <v>0</v>
      </c>
    </row>
    <row r="2816" spans="1:8" ht="15" customHeight="1">
      <c r="A2816" s="468">
        <v>6</v>
      </c>
      <c r="B2816" s="626" t="s">
        <v>209</v>
      </c>
      <c r="C2816" s="626" t="s">
        <v>5606</v>
      </c>
      <c r="D2816" s="456"/>
      <c r="E2816" s="600">
        <v>600</v>
      </c>
      <c r="F2816" s="600">
        <v>320</v>
      </c>
      <c r="G2816" s="600">
        <v>240</v>
      </c>
      <c r="H2816" s="600">
        <v>120</v>
      </c>
    </row>
    <row r="2817" spans="1:8" ht="15" customHeight="1">
      <c r="A2817" s="468">
        <v>7</v>
      </c>
      <c r="B2817" s="626" t="s">
        <v>5607</v>
      </c>
      <c r="C2817" s="626" t="s">
        <v>5608</v>
      </c>
      <c r="D2817" s="456"/>
      <c r="E2817" s="600">
        <v>2000</v>
      </c>
      <c r="F2817" s="600">
        <v>0</v>
      </c>
      <c r="G2817" s="600">
        <v>0</v>
      </c>
      <c r="H2817" s="600">
        <v>0</v>
      </c>
    </row>
    <row r="2818" spans="1:8" ht="15" customHeight="1">
      <c r="A2818" s="468">
        <v>8</v>
      </c>
      <c r="B2818" s="626" t="s">
        <v>5607</v>
      </c>
      <c r="C2818" s="626" t="s">
        <v>5609</v>
      </c>
      <c r="D2818" s="456"/>
      <c r="E2818" s="600">
        <v>800</v>
      </c>
      <c r="F2818" s="600">
        <v>480</v>
      </c>
      <c r="G2818" s="600">
        <v>320</v>
      </c>
      <c r="H2818" s="600">
        <v>0</v>
      </c>
    </row>
    <row r="2819" spans="1:8" ht="15" customHeight="1">
      <c r="A2819" s="468">
        <v>9</v>
      </c>
      <c r="B2819" s="626" t="s">
        <v>5607</v>
      </c>
      <c r="C2819" s="626" t="s">
        <v>5610</v>
      </c>
      <c r="D2819" s="456"/>
      <c r="E2819" s="600">
        <v>480</v>
      </c>
      <c r="F2819" s="600">
        <v>240</v>
      </c>
      <c r="G2819" s="600">
        <v>200</v>
      </c>
      <c r="H2819" s="600">
        <v>0</v>
      </c>
    </row>
    <row r="2820" spans="1:8" ht="15" customHeight="1">
      <c r="A2820" s="468">
        <v>10</v>
      </c>
      <c r="B2820" s="626" t="s">
        <v>5611</v>
      </c>
      <c r="C2820" s="626" t="s">
        <v>5612</v>
      </c>
      <c r="D2820" s="456"/>
      <c r="E2820" s="600">
        <v>1600</v>
      </c>
      <c r="F2820" s="600">
        <v>0</v>
      </c>
      <c r="G2820" s="600">
        <v>0</v>
      </c>
      <c r="H2820" s="600">
        <v>0</v>
      </c>
    </row>
    <row r="2821" spans="1:8" ht="15" customHeight="1">
      <c r="A2821" s="468">
        <v>11</v>
      </c>
      <c r="B2821" s="1517" t="s">
        <v>5613</v>
      </c>
      <c r="C2821" s="1517"/>
      <c r="D2821" s="456"/>
      <c r="E2821" s="600">
        <v>600</v>
      </c>
      <c r="F2821" s="600">
        <v>300</v>
      </c>
      <c r="G2821" s="600">
        <v>260</v>
      </c>
      <c r="H2821" s="600">
        <v>0</v>
      </c>
    </row>
    <row r="2822" spans="1:8" ht="15" customHeight="1">
      <c r="A2822" s="468">
        <v>12</v>
      </c>
      <c r="B2822" s="1518" t="s">
        <v>5614</v>
      </c>
      <c r="C2822" s="626" t="s">
        <v>5615</v>
      </c>
      <c r="D2822" s="456"/>
      <c r="E2822" s="600">
        <v>4160</v>
      </c>
      <c r="F2822" s="600">
        <v>0</v>
      </c>
      <c r="G2822" s="600">
        <v>0</v>
      </c>
      <c r="H2822" s="600">
        <v>0</v>
      </c>
    </row>
    <row r="2823" spans="1:8" ht="15" customHeight="1">
      <c r="A2823" s="468">
        <v>13</v>
      </c>
      <c r="B2823" s="1518"/>
      <c r="C2823" s="626" t="s">
        <v>5616</v>
      </c>
      <c r="D2823" s="456"/>
      <c r="E2823" s="600">
        <v>4160</v>
      </c>
      <c r="F2823" s="600">
        <v>0</v>
      </c>
      <c r="G2823" s="600">
        <v>0</v>
      </c>
      <c r="H2823" s="600">
        <v>0</v>
      </c>
    </row>
    <row r="2824" spans="1:8" ht="15" customHeight="1">
      <c r="A2824" s="468">
        <v>14</v>
      </c>
      <c r="B2824" s="1518"/>
      <c r="C2824" s="626" t="s">
        <v>5617</v>
      </c>
      <c r="D2824" s="456"/>
      <c r="E2824" s="600">
        <v>4160</v>
      </c>
      <c r="F2824" s="600">
        <v>0</v>
      </c>
      <c r="G2824" s="600">
        <v>0</v>
      </c>
      <c r="H2824" s="600">
        <v>0</v>
      </c>
    </row>
    <row r="2825" spans="1:8" ht="15" customHeight="1">
      <c r="A2825" s="468">
        <v>15</v>
      </c>
      <c r="B2825" s="1518"/>
      <c r="C2825" s="626" t="s">
        <v>5618</v>
      </c>
      <c r="D2825" s="456"/>
      <c r="E2825" s="600">
        <v>4160</v>
      </c>
      <c r="F2825" s="600">
        <v>0</v>
      </c>
      <c r="G2825" s="600">
        <v>0</v>
      </c>
      <c r="H2825" s="600">
        <v>0</v>
      </c>
    </row>
    <row r="2826" spans="1:8" ht="15" customHeight="1">
      <c r="A2826" s="468">
        <v>16</v>
      </c>
      <c r="B2826" s="1518"/>
      <c r="C2826" s="626" t="s">
        <v>5619</v>
      </c>
      <c r="D2826" s="456"/>
      <c r="E2826" s="600">
        <v>3200</v>
      </c>
      <c r="F2826" s="600">
        <v>0</v>
      </c>
      <c r="G2826" s="600">
        <v>0</v>
      </c>
      <c r="H2826" s="600">
        <v>0</v>
      </c>
    </row>
    <row r="2827" spans="1:8" ht="15" customHeight="1">
      <c r="A2827" s="468">
        <v>17</v>
      </c>
      <c r="B2827" s="1518"/>
      <c r="C2827" s="626" t="s">
        <v>5620</v>
      </c>
      <c r="D2827" s="456"/>
      <c r="E2827" s="600">
        <v>2560</v>
      </c>
      <c r="F2827" s="600">
        <v>0</v>
      </c>
      <c r="G2827" s="600">
        <v>0</v>
      </c>
      <c r="H2827" s="600">
        <v>0</v>
      </c>
    </row>
    <row r="2828" spans="1:8" ht="15" customHeight="1">
      <c r="A2828" s="468">
        <v>18</v>
      </c>
      <c r="B2828" s="1518"/>
      <c r="C2828" s="626" t="s">
        <v>5621</v>
      </c>
      <c r="D2828" s="456"/>
      <c r="E2828" s="600">
        <v>2560</v>
      </c>
      <c r="F2828" s="600">
        <v>0</v>
      </c>
      <c r="G2828" s="600">
        <v>0</v>
      </c>
      <c r="H2828" s="600">
        <v>0</v>
      </c>
    </row>
    <row r="2829" spans="1:8" ht="15" customHeight="1">
      <c r="A2829" s="468">
        <v>19</v>
      </c>
      <c r="B2829" s="626" t="s">
        <v>947</v>
      </c>
      <c r="C2829" s="626" t="s">
        <v>5622</v>
      </c>
      <c r="D2829" s="456"/>
      <c r="E2829" s="600">
        <v>1600</v>
      </c>
      <c r="F2829" s="600">
        <v>480</v>
      </c>
      <c r="G2829" s="600">
        <v>400</v>
      </c>
      <c r="H2829" s="600">
        <v>0</v>
      </c>
    </row>
    <row r="2830" spans="1:8" ht="15" customHeight="1">
      <c r="A2830" s="468">
        <v>20</v>
      </c>
      <c r="B2830" s="626" t="s">
        <v>947</v>
      </c>
      <c r="C2830" s="626" t="s">
        <v>5623</v>
      </c>
      <c r="D2830" s="456"/>
      <c r="E2830" s="600">
        <v>2000</v>
      </c>
      <c r="F2830" s="600">
        <v>800</v>
      </c>
      <c r="G2830" s="600">
        <v>500</v>
      </c>
      <c r="H2830" s="600">
        <v>0</v>
      </c>
    </row>
    <row r="2831" spans="1:8" ht="15" customHeight="1">
      <c r="A2831" s="468">
        <v>21</v>
      </c>
      <c r="B2831" s="626" t="s">
        <v>947</v>
      </c>
      <c r="C2831" s="626" t="s">
        <v>5624</v>
      </c>
      <c r="D2831" s="456"/>
      <c r="E2831" s="600">
        <v>2400</v>
      </c>
      <c r="F2831" s="600">
        <v>960</v>
      </c>
      <c r="G2831" s="600">
        <v>600</v>
      </c>
      <c r="H2831" s="600">
        <v>400</v>
      </c>
    </row>
    <row r="2832" spans="1:8" ht="15" customHeight="1">
      <c r="A2832" s="468">
        <v>22</v>
      </c>
      <c r="B2832" s="626" t="s">
        <v>947</v>
      </c>
      <c r="C2832" s="626" t="s">
        <v>5625</v>
      </c>
      <c r="D2832" s="456"/>
      <c r="E2832" s="600">
        <v>4560</v>
      </c>
      <c r="F2832" s="600">
        <v>2000</v>
      </c>
      <c r="G2832" s="600">
        <v>1200</v>
      </c>
      <c r="H2832" s="600">
        <v>0</v>
      </c>
    </row>
    <row r="2833" spans="1:8" ht="15" customHeight="1">
      <c r="A2833" s="468">
        <v>23</v>
      </c>
      <c r="B2833" s="626" t="s">
        <v>5626</v>
      </c>
      <c r="C2833" s="626" t="s">
        <v>5627</v>
      </c>
      <c r="D2833" s="456"/>
      <c r="E2833" s="600">
        <v>320</v>
      </c>
      <c r="F2833" s="600">
        <v>240</v>
      </c>
      <c r="G2833" s="600">
        <v>160</v>
      </c>
      <c r="H2833" s="600">
        <v>120</v>
      </c>
    </row>
    <row r="2834" spans="1:8" ht="15" customHeight="1">
      <c r="A2834" s="468">
        <v>24</v>
      </c>
      <c r="B2834" s="626" t="s">
        <v>5626</v>
      </c>
      <c r="C2834" s="626" t="s">
        <v>5628</v>
      </c>
      <c r="D2834" s="456"/>
      <c r="E2834" s="600">
        <v>320</v>
      </c>
      <c r="F2834" s="600">
        <v>240</v>
      </c>
      <c r="G2834" s="600">
        <v>160</v>
      </c>
      <c r="H2834" s="600">
        <v>120</v>
      </c>
    </row>
    <row r="2835" spans="1:8" ht="15" customHeight="1">
      <c r="A2835" s="468">
        <v>25</v>
      </c>
      <c r="B2835" s="626" t="s">
        <v>209</v>
      </c>
      <c r="C2835" s="626" t="s">
        <v>5629</v>
      </c>
      <c r="D2835" s="456"/>
      <c r="E2835" s="600">
        <v>320</v>
      </c>
      <c r="F2835" s="600">
        <v>240</v>
      </c>
      <c r="G2835" s="600">
        <v>160</v>
      </c>
      <c r="H2835" s="600">
        <v>0</v>
      </c>
    </row>
    <row r="2836" spans="1:8" ht="21.75" customHeight="1">
      <c r="A2836" s="468">
        <v>26</v>
      </c>
      <c r="B2836" s="626" t="s">
        <v>209</v>
      </c>
      <c r="C2836" s="626" t="s">
        <v>5630</v>
      </c>
      <c r="D2836" s="456"/>
      <c r="E2836" s="600">
        <v>400</v>
      </c>
      <c r="F2836" s="600">
        <v>320</v>
      </c>
      <c r="G2836" s="600">
        <v>240</v>
      </c>
      <c r="H2836" s="600">
        <v>140</v>
      </c>
    </row>
    <row r="2837" spans="1:8" ht="39.75" customHeight="1">
      <c r="A2837" s="468">
        <v>27</v>
      </c>
      <c r="B2837" s="626" t="s">
        <v>209</v>
      </c>
      <c r="C2837" s="626" t="s">
        <v>5631</v>
      </c>
      <c r="D2837" s="456"/>
      <c r="E2837" s="600">
        <v>400</v>
      </c>
      <c r="F2837" s="600">
        <v>320</v>
      </c>
      <c r="G2837" s="600">
        <v>240</v>
      </c>
      <c r="H2837" s="600">
        <v>0</v>
      </c>
    </row>
    <row r="2838" spans="1:8" ht="42" customHeight="1">
      <c r="A2838" s="468">
        <v>28</v>
      </c>
      <c r="B2838" s="626" t="s">
        <v>209</v>
      </c>
      <c r="C2838" s="626" t="s">
        <v>5632</v>
      </c>
      <c r="D2838" s="456"/>
      <c r="E2838" s="600">
        <v>480</v>
      </c>
      <c r="F2838" s="600">
        <v>320</v>
      </c>
      <c r="G2838" s="600">
        <v>240</v>
      </c>
      <c r="H2838" s="600">
        <v>0</v>
      </c>
    </row>
    <row r="2839" spans="1:8" ht="21.75" customHeight="1">
      <c r="A2839" s="468">
        <v>29</v>
      </c>
      <c r="B2839" s="1517" t="s">
        <v>5633</v>
      </c>
      <c r="C2839" s="1517"/>
      <c r="D2839" s="456"/>
      <c r="E2839" s="600">
        <v>0</v>
      </c>
      <c r="F2839" s="600">
        <v>0</v>
      </c>
      <c r="G2839" s="600">
        <v>0</v>
      </c>
      <c r="H2839" s="600">
        <v>0</v>
      </c>
    </row>
    <row r="2840" spans="1:8" ht="21.75" customHeight="1">
      <c r="A2840" s="468">
        <v>30</v>
      </c>
      <c r="B2840" s="1517" t="s">
        <v>5634</v>
      </c>
      <c r="C2840" s="1517"/>
      <c r="D2840" s="456"/>
      <c r="E2840" s="600">
        <v>0</v>
      </c>
      <c r="F2840" s="600">
        <v>0</v>
      </c>
      <c r="G2840" s="600">
        <v>0</v>
      </c>
      <c r="H2840" s="600">
        <v>0</v>
      </c>
    </row>
    <row r="2841" spans="1:8" ht="33" customHeight="1">
      <c r="A2841" s="468">
        <v>31</v>
      </c>
      <c r="B2841" s="626" t="s">
        <v>5635</v>
      </c>
      <c r="C2841" s="626" t="s">
        <v>5636</v>
      </c>
      <c r="D2841" s="456"/>
      <c r="E2841" s="600">
        <v>1800</v>
      </c>
      <c r="F2841" s="600">
        <v>720</v>
      </c>
      <c r="G2841" s="600">
        <v>0</v>
      </c>
      <c r="H2841" s="600">
        <v>0</v>
      </c>
    </row>
    <row r="2842" spans="1:8" ht="33.75" customHeight="1">
      <c r="A2842" s="468">
        <v>32</v>
      </c>
      <c r="B2842" s="626" t="s">
        <v>5635</v>
      </c>
      <c r="C2842" s="626" t="s">
        <v>5637</v>
      </c>
      <c r="D2842" s="456"/>
      <c r="E2842" s="600">
        <v>1600</v>
      </c>
      <c r="F2842" s="600">
        <v>640</v>
      </c>
      <c r="G2842" s="600">
        <v>400</v>
      </c>
      <c r="H2842" s="600">
        <v>0</v>
      </c>
    </row>
    <row r="2843" spans="1:8" ht="21.75" customHeight="1">
      <c r="A2843" s="468">
        <v>33</v>
      </c>
      <c r="B2843" s="626" t="s">
        <v>209</v>
      </c>
      <c r="C2843" s="626" t="s">
        <v>5638</v>
      </c>
      <c r="D2843" s="456"/>
      <c r="E2843" s="600">
        <v>320</v>
      </c>
      <c r="F2843" s="600">
        <v>240</v>
      </c>
      <c r="G2843" s="600">
        <v>160</v>
      </c>
      <c r="H2843" s="600">
        <v>0</v>
      </c>
    </row>
    <row r="2844" spans="1:8" ht="21.75" customHeight="1">
      <c r="A2844" s="468">
        <v>34</v>
      </c>
      <c r="B2844" s="626" t="s">
        <v>947</v>
      </c>
      <c r="C2844" s="626" t="s">
        <v>5639</v>
      </c>
      <c r="D2844" s="456"/>
      <c r="E2844" s="600">
        <v>2400</v>
      </c>
      <c r="F2844" s="600">
        <v>0</v>
      </c>
      <c r="G2844" s="600">
        <v>0</v>
      </c>
      <c r="H2844" s="600">
        <v>0</v>
      </c>
    </row>
    <row r="2845" spans="1:8" ht="21.75" customHeight="1">
      <c r="A2845" s="468">
        <v>35</v>
      </c>
      <c r="B2845" s="626" t="s">
        <v>947</v>
      </c>
      <c r="C2845" s="626" t="s">
        <v>5640</v>
      </c>
      <c r="D2845" s="456"/>
      <c r="E2845" s="600">
        <v>2800</v>
      </c>
      <c r="F2845" s="600">
        <v>1120</v>
      </c>
      <c r="G2845" s="600">
        <v>840</v>
      </c>
      <c r="H2845" s="600">
        <v>700</v>
      </c>
    </row>
    <row r="2846" spans="1:8" ht="21.75" customHeight="1">
      <c r="A2846" s="468">
        <v>36</v>
      </c>
      <c r="B2846" s="626" t="s">
        <v>947</v>
      </c>
      <c r="C2846" s="626" t="s">
        <v>5641</v>
      </c>
      <c r="D2846" s="456"/>
      <c r="E2846" s="600">
        <v>2200</v>
      </c>
      <c r="F2846" s="600">
        <v>880</v>
      </c>
      <c r="G2846" s="600">
        <v>530</v>
      </c>
      <c r="H2846" s="600">
        <v>0</v>
      </c>
    </row>
    <row r="2847" spans="1:8" ht="15" customHeight="1">
      <c r="A2847" s="468">
        <v>37</v>
      </c>
      <c r="B2847" s="626" t="s">
        <v>209</v>
      </c>
      <c r="C2847" s="626" t="s">
        <v>5642</v>
      </c>
      <c r="D2847" s="456"/>
      <c r="E2847" s="600">
        <v>560</v>
      </c>
      <c r="F2847" s="600">
        <v>340</v>
      </c>
      <c r="G2847" s="600">
        <v>200</v>
      </c>
      <c r="H2847" s="600">
        <v>0</v>
      </c>
    </row>
    <row r="2848" spans="1:8" ht="15" customHeight="1">
      <c r="A2848" s="468">
        <v>38</v>
      </c>
      <c r="B2848" s="626" t="s">
        <v>209</v>
      </c>
      <c r="C2848" s="626" t="s">
        <v>5643</v>
      </c>
      <c r="D2848" s="456"/>
      <c r="E2848" s="600">
        <v>400</v>
      </c>
      <c r="F2848" s="600">
        <v>280</v>
      </c>
      <c r="G2848" s="600">
        <v>140</v>
      </c>
      <c r="H2848" s="600">
        <v>0</v>
      </c>
    </row>
    <row r="2849" spans="1:8" ht="15" customHeight="1">
      <c r="A2849" s="468">
        <v>39</v>
      </c>
      <c r="B2849" s="626" t="s">
        <v>209</v>
      </c>
      <c r="C2849" s="626" t="s">
        <v>5644</v>
      </c>
      <c r="D2849" s="456"/>
      <c r="E2849" s="600">
        <v>320</v>
      </c>
      <c r="F2849" s="600">
        <v>240</v>
      </c>
      <c r="G2849" s="600">
        <v>120</v>
      </c>
      <c r="H2849" s="600">
        <v>0</v>
      </c>
    </row>
    <row r="2850" spans="1:8" ht="15" customHeight="1">
      <c r="A2850" s="468">
        <v>40</v>
      </c>
      <c r="B2850" s="626" t="s">
        <v>209</v>
      </c>
      <c r="C2850" s="626" t="s">
        <v>5645</v>
      </c>
      <c r="D2850" s="456"/>
      <c r="E2850" s="600">
        <v>480</v>
      </c>
      <c r="F2850" s="600">
        <v>340</v>
      </c>
      <c r="G2850" s="600">
        <v>200</v>
      </c>
      <c r="H2850" s="600">
        <v>0</v>
      </c>
    </row>
    <row r="2851" spans="1:8" ht="15" customHeight="1">
      <c r="A2851" s="468">
        <v>41</v>
      </c>
      <c r="B2851" s="626" t="s">
        <v>209</v>
      </c>
      <c r="C2851" s="626" t="s">
        <v>5646</v>
      </c>
      <c r="D2851" s="456"/>
      <c r="E2851" s="600">
        <v>400</v>
      </c>
      <c r="F2851" s="600">
        <v>280</v>
      </c>
      <c r="G2851" s="600">
        <v>140</v>
      </c>
      <c r="H2851" s="600">
        <v>0</v>
      </c>
    </row>
    <row r="2852" spans="1:8" ht="15" customHeight="1">
      <c r="A2852" s="468">
        <v>42</v>
      </c>
      <c r="B2852" s="1517" t="s">
        <v>5647</v>
      </c>
      <c r="C2852" s="1517"/>
      <c r="D2852" s="456"/>
      <c r="E2852" s="600">
        <v>2400</v>
      </c>
      <c r="F2852" s="600">
        <v>0</v>
      </c>
      <c r="G2852" s="600">
        <v>0</v>
      </c>
      <c r="H2852" s="600">
        <v>0</v>
      </c>
    </row>
    <row r="2853" spans="1:8" ht="15" customHeight="1">
      <c r="A2853" s="468">
        <v>43</v>
      </c>
      <c r="B2853" s="1517" t="s">
        <v>5633</v>
      </c>
      <c r="C2853" s="1517"/>
      <c r="D2853" s="456"/>
      <c r="E2853" s="600">
        <v>0</v>
      </c>
      <c r="F2853" s="600">
        <v>0</v>
      </c>
      <c r="G2853" s="600">
        <v>0</v>
      </c>
      <c r="H2853" s="600">
        <v>0</v>
      </c>
    </row>
    <row r="2854" spans="1:8" ht="15" customHeight="1">
      <c r="A2854" s="468">
        <v>44</v>
      </c>
      <c r="B2854" s="1517" t="s">
        <v>5634</v>
      </c>
      <c r="C2854" s="1517"/>
      <c r="D2854" s="456"/>
      <c r="E2854" s="600">
        <v>0</v>
      </c>
      <c r="F2854" s="600">
        <v>0</v>
      </c>
      <c r="G2854" s="600">
        <v>0</v>
      </c>
      <c r="H2854" s="600">
        <v>0</v>
      </c>
    </row>
    <row r="2855" spans="1:8" ht="35.25" customHeight="1">
      <c r="A2855" s="468">
        <v>45</v>
      </c>
      <c r="B2855" s="626" t="s">
        <v>5648</v>
      </c>
      <c r="C2855" s="626" t="s">
        <v>5649</v>
      </c>
      <c r="D2855" s="456"/>
      <c r="E2855" s="600">
        <v>3136</v>
      </c>
      <c r="F2855" s="600">
        <v>0</v>
      </c>
      <c r="G2855" s="600">
        <v>0</v>
      </c>
      <c r="H2855" s="600">
        <v>0</v>
      </c>
    </row>
    <row r="2856" spans="1:8" ht="35.25" customHeight="1">
      <c r="A2856" s="468">
        <v>46</v>
      </c>
      <c r="B2856" s="626" t="s">
        <v>5648</v>
      </c>
      <c r="C2856" s="626" t="s">
        <v>5650</v>
      </c>
      <c r="D2856" s="456"/>
      <c r="E2856" s="600">
        <v>2912</v>
      </c>
      <c r="F2856" s="600">
        <v>0</v>
      </c>
      <c r="G2856" s="600">
        <v>0</v>
      </c>
      <c r="H2856" s="600">
        <v>0</v>
      </c>
    </row>
    <row r="2857" spans="1:8" ht="35.25" customHeight="1">
      <c r="A2857" s="468">
        <v>47</v>
      </c>
      <c r="B2857" s="626" t="s">
        <v>5648</v>
      </c>
      <c r="C2857" s="626" t="s">
        <v>5651</v>
      </c>
      <c r="D2857" s="456"/>
      <c r="E2857" s="600">
        <v>3136</v>
      </c>
      <c r="F2857" s="600">
        <v>0</v>
      </c>
      <c r="G2857" s="600">
        <v>0</v>
      </c>
      <c r="H2857" s="600">
        <v>0</v>
      </c>
    </row>
    <row r="2858" spans="1:8" ht="35.25" customHeight="1">
      <c r="A2858" s="468">
        <v>48</v>
      </c>
      <c r="B2858" s="626" t="s">
        <v>5648</v>
      </c>
      <c r="C2858" s="626" t="s">
        <v>5652</v>
      </c>
      <c r="D2858" s="456"/>
      <c r="E2858" s="600">
        <v>3136</v>
      </c>
      <c r="F2858" s="600">
        <v>0</v>
      </c>
      <c r="G2858" s="600">
        <v>0</v>
      </c>
      <c r="H2858" s="600">
        <v>0</v>
      </c>
    </row>
    <row r="2859" spans="1:8" ht="35.25" customHeight="1">
      <c r="A2859" s="468">
        <v>49</v>
      </c>
      <c r="B2859" s="626" t="s">
        <v>5648</v>
      </c>
      <c r="C2859" s="626" t="s">
        <v>5653</v>
      </c>
      <c r="D2859" s="456"/>
      <c r="E2859" s="600">
        <v>3136</v>
      </c>
      <c r="F2859" s="600">
        <v>0</v>
      </c>
      <c r="G2859" s="600">
        <v>0</v>
      </c>
      <c r="H2859" s="600">
        <v>0</v>
      </c>
    </row>
    <row r="2860" spans="1:8" ht="15" customHeight="1">
      <c r="A2860" s="622">
        <v>39</v>
      </c>
      <c r="B2860" s="623" t="s">
        <v>5654</v>
      </c>
      <c r="C2860" s="620"/>
      <c r="D2860" s="620"/>
      <c r="E2860" s="625">
        <v>0</v>
      </c>
      <c r="F2860" s="625">
        <v>0</v>
      </c>
      <c r="G2860" s="625">
        <v>0</v>
      </c>
      <c r="H2860" s="625">
        <v>0</v>
      </c>
    </row>
    <row r="2861" spans="1:8" ht="15" customHeight="1">
      <c r="A2861" s="468">
        <v>1</v>
      </c>
      <c r="B2861" s="581" t="s">
        <v>5549</v>
      </c>
      <c r="C2861" s="581" t="s">
        <v>5655</v>
      </c>
      <c r="D2861" s="456"/>
      <c r="E2861" s="600">
        <v>800</v>
      </c>
      <c r="F2861" s="600">
        <v>320</v>
      </c>
      <c r="G2861" s="600">
        <v>0</v>
      </c>
      <c r="H2861" s="600">
        <v>0</v>
      </c>
    </row>
    <row r="2862" spans="1:8" ht="15" customHeight="1">
      <c r="A2862" s="468">
        <v>2</v>
      </c>
      <c r="B2862" s="581" t="s">
        <v>5549</v>
      </c>
      <c r="C2862" s="581" t="s">
        <v>5656</v>
      </c>
      <c r="D2862" s="456"/>
      <c r="E2862" s="600">
        <v>1000</v>
      </c>
      <c r="F2862" s="600">
        <v>400</v>
      </c>
      <c r="G2862" s="600">
        <v>300</v>
      </c>
      <c r="H2862" s="600">
        <v>240</v>
      </c>
    </row>
    <row r="2863" spans="1:8" ht="15" customHeight="1">
      <c r="A2863" s="468">
        <v>3</v>
      </c>
      <c r="B2863" s="581" t="s">
        <v>5549</v>
      </c>
      <c r="C2863" s="581" t="s">
        <v>5657</v>
      </c>
      <c r="D2863" s="456"/>
      <c r="E2863" s="600">
        <v>1080</v>
      </c>
      <c r="F2863" s="600">
        <v>440</v>
      </c>
      <c r="G2863" s="600">
        <v>324</v>
      </c>
      <c r="H2863" s="600">
        <v>270</v>
      </c>
    </row>
    <row r="2864" spans="1:8" ht="15" customHeight="1">
      <c r="A2864" s="468">
        <v>4</v>
      </c>
      <c r="B2864" s="581" t="s">
        <v>5549</v>
      </c>
      <c r="C2864" s="581" t="s">
        <v>5658</v>
      </c>
      <c r="D2864" s="456"/>
      <c r="E2864" s="600">
        <v>1800</v>
      </c>
      <c r="F2864" s="600">
        <v>720</v>
      </c>
      <c r="G2864" s="600">
        <v>540</v>
      </c>
      <c r="H2864" s="600">
        <v>0</v>
      </c>
    </row>
    <row r="2865" spans="1:8" ht="15" customHeight="1">
      <c r="A2865" s="468">
        <v>5</v>
      </c>
      <c r="B2865" s="581" t="s">
        <v>5549</v>
      </c>
      <c r="C2865" s="581" t="s">
        <v>5659</v>
      </c>
      <c r="D2865" s="456"/>
      <c r="E2865" s="600">
        <v>2000</v>
      </c>
      <c r="F2865" s="600">
        <v>1000</v>
      </c>
      <c r="G2865" s="600">
        <v>0</v>
      </c>
      <c r="H2865" s="600">
        <v>0</v>
      </c>
    </row>
    <row r="2866" spans="1:8" ht="15" customHeight="1">
      <c r="A2866" s="468">
        <v>6</v>
      </c>
      <c r="B2866" s="581" t="s">
        <v>5549</v>
      </c>
      <c r="C2866" s="581" t="s">
        <v>5660</v>
      </c>
      <c r="D2866" s="456"/>
      <c r="E2866" s="600">
        <v>2000</v>
      </c>
      <c r="F2866" s="600">
        <v>1000</v>
      </c>
      <c r="G2866" s="600">
        <v>0</v>
      </c>
      <c r="H2866" s="600">
        <v>0</v>
      </c>
    </row>
    <row r="2867" spans="1:8" ht="15" customHeight="1">
      <c r="A2867" s="468">
        <v>7</v>
      </c>
      <c r="B2867" s="581" t="s">
        <v>5549</v>
      </c>
      <c r="C2867" s="581" t="s">
        <v>5661</v>
      </c>
      <c r="D2867" s="456"/>
      <c r="E2867" s="600">
        <v>1880</v>
      </c>
      <c r="F2867" s="600">
        <v>760</v>
      </c>
      <c r="G2867" s="600">
        <v>560</v>
      </c>
      <c r="H2867" s="600">
        <v>480</v>
      </c>
    </row>
    <row r="2868" spans="1:8" ht="15" customHeight="1">
      <c r="A2868" s="468">
        <v>8</v>
      </c>
      <c r="B2868" s="581" t="s">
        <v>5549</v>
      </c>
      <c r="C2868" s="581" t="s">
        <v>5662</v>
      </c>
      <c r="D2868" s="456"/>
      <c r="E2868" s="600">
        <v>1600</v>
      </c>
      <c r="F2868" s="600">
        <v>640</v>
      </c>
      <c r="G2868" s="600">
        <v>480</v>
      </c>
      <c r="H2868" s="600">
        <v>0</v>
      </c>
    </row>
    <row r="2869" spans="1:8" ht="15" customHeight="1">
      <c r="A2869" s="468">
        <v>9</v>
      </c>
      <c r="B2869" s="581" t="s">
        <v>566</v>
      </c>
      <c r="C2869" s="581" t="s">
        <v>5663</v>
      </c>
      <c r="D2869" s="456"/>
      <c r="E2869" s="600">
        <v>1200</v>
      </c>
      <c r="F2869" s="600">
        <v>0</v>
      </c>
      <c r="G2869" s="600">
        <v>0</v>
      </c>
      <c r="H2869" s="600">
        <v>0</v>
      </c>
    </row>
    <row r="2870" spans="1:8" ht="15" customHeight="1">
      <c r="A2870" s="468">
        <v>10</v>
      </c>
      <c r="B2870" s="581" t="s">
        <v>566</v>
      </c>
      <c r="C2870" s="581" t="s">
        <v>5664</v>
      </c>
      <c r="D2870" s="456"/>
      <c r="E2870" s="600">
        <v>880</v>
      </c>
      <c r="F2870" s="600">
        <v>360</v>
      </c>
      <c r="G2870" s="600">
        <v>0</v>
      </c>
      <c r="H2870" s="600">
        <v>0</v>
      </c>
    </row>
    <row r="2871" spans="1:8" ht="15" customHeight="1">
      <c r="A2871" s="468">
        <v>11</v>
      </c>
      <c r="B2871" s="581" t="s">
        <v>566</v>
      </c>
      <c r="C2871" s="581" t="s">
        <v>5665</v>
      </c>
      <c r="D2871" s="456"/>
      <c r="E2871" s="600">
        <v>480</v>
      </c>
      <c r="F2871" s="600">
        <v>200</v>
      </c>
      <c r="G2871" s="600">
        <v>140</v>
      </c>
      <c r="H2871" s="600">
        <v>0</v>
      </c>
    </row>
    <row r="2872" spans="1:8" ht="15" customHeight="1">
      <c r="A2872" s="468">
        <v>12</v>
      </c>
      <c r="B2872" s="1354" t="s">
        <v>5666</v>
      </c>
      <c r="C2872" s="1354"/>
      <c r="D2872" s="456"/>
      <c r="E2872" s="600">
        <v>2000</v>
      </c>
      <c r="F2872" s="600">
        <v>0</v>
      </c>
      <c r="G2872" s="600">
        <v>0</v>
      </c>
      <c r="H2872" s="600">
        <v>0</v>
      </c>
    </row>
    <row r="2873" spans="1:8" ht="15" customHeight="1">
      <c r="A2873" s="468">
        <v>13</v>
      </c>
      <c r="B2873" s="1354" t="s">
        <v>5667</v>
      </c>
      <c r="C2873" s="1354"/>
      <c r="D2873" s="456"/>
      <c r="E2873" s="600">
        <v>120</v>
      </c>
      <c r="F2873" s="600">
        <v>0</v>
      </c>
      <c r="G2873" s="600">
        <v>0</v>
      </c>
      <c r="H2873" s="600">
        <v>0</v>
      </c>
    </row>
    <row r="2874" spans="1:8" ht="15" customHeight="1">
      <c r="A2874" s="468">
        <v>14</v>
      </c>
      <c r="B2874" s="1354" t="s">
        <v>5633</v>
      </c>
      <c r="C2874" s="1354"/>
      <c r="D2874" s="456"/>
      <c r="E2874" s="600">
        <v>160</v>
      </c>
      <c r="F2874" s="600">
        <v>0</v>
      </c>
      <c r="G2874" s="600">
        <v>0</v>
      </c>
      <c r="H2874" s="600">
        <v>0</v>
      </c>
    </row>
    <row r="2875" spans="1:8" ht="15" customHeight="1">
      <c r="A2875" s="468">
        <v>15</v>
      </c>
      <c r="B2875" s="1354" t="s">
        <v>5634</v>
      </c>
      <c r="C2875" s="1354"/>
      <c r="D2875" s="456"/>
      <c r="E2875" s="600">
        <v>120</v>
      </c>
      <c r="F2875" s="600">
        <v>0</v>
      </c>
      <c r="G2875" s="600">
        <v>0</v>
      </c>
      <c r="H2875" s="600">
        <v>0</v>
      </c>
    </row>
    <row r="2876" spans="1:8" ht="15" customHeight="1">
      <c r="A2876" s="468">
        <v>16</v>
      </c>
      <c r="B2876" s="581" t="s">
        <v>566</v>
      </c>
      <c r="C2876" s="581" t="s">
        <v>5668</v>
      </c>
      <c r="D2876" s="456"/>
      <c r="E2876" s="600">
        <v>360</v>
      </c>
      <c r="F2876" s="600">
        <v>144</v>
      </c>
      <c r="G2876" s="600">
        <v>108</v>
      </c>
      <c r="H2876" s="600">
        <v>90</v>
      </c>
    </row>
    <row r="2877" spans="1:8" ht="15" customHeight="1">
      <c r="A2877" s="468">
        <v>17</v>
      </c>
      <c r="B2877" s="581" t="s">
        <v>566</v>
      </c>
      <c r="C2877" s="581" t="s">
        <v>5669</v>
      </c>
      <c r="D2877" s="456"/>
      <c r="E2877" s="600">
        <v>480</v>
      </c>
      <c r="F2877" s="600">
        <v>192</v>
      </c>
      <c r="G2877" s="600">
        <v>120</v>
      </c>
      <c r="H2877" s="600">
        <v>0</v>
      </c>
    </row>
    <row r="2878" spans="1:8" ht="15" customHeight="1">
      <c r="A2878" s="468">
        <v>18</v>
      </c>
      <c r="B2878" s="581" t="s">
        <v>566</v>
      </c>
      <c r="C2878" s="581" t="s">
        <v>5670</v>
      </c>
      <c r="D2878" s="456"/>
      <c r="E2878" s="600">
        <v>240</v>
      </c>
      <c r="F2878" s="600">
        <v>160</v>
      </c>
      <c r="G2878" s="600">
        <v>120</v>
      </c>
      <c r="H2878" s="600">
        <v>80</v>
      </c>
    </row>
    <row r="2879" spans="1:8" ht="15" customHeight="1">
      <c r="A2879" s="468">
        <v>19</v>
      </c>
      <c r="B2879" s="581"/>
      <c r="C2879" s="581" t="s">
        <v>5671</v>
      </c>
      <c r="D2879" s="456"/>
      <c r="E2879" s="600">
        <v>240</v>
      </c>
      <c r="F2879" s="600">
        <v>160</v>
      </c>
      <c r="G2879" s="600">
        <v>120</v>
      </c>
      <c r="H2879" s="600">
        <v>0</v>
      </c>
    </row>
    <row r="2880" spans="1:8" ht="15" customHeight="1">
      <c r="A2880" s="468">
        <v>20</v>
      </c>
      <c r="B2880" s="1354" t="s">
        <v>5633</v>
      </c>
      <c r="C2880" s="1354"/>
      <c r="D2880" s="456"/>
      <c r="E2880" s="600">
        <v>100</v>
      </c>
      <c r="F2880" s="600">
        <v>0</v>
      </c>
      <c r="G2880" s="600">
        <v>0</v>
      </c>
      <c r="H2880" s="600">
        <v>0</v>
      </c>
    </row>
    <row r="2881" spans="1:8" ht="15" customHeight="1">
      <c r="A2881" s="468">
        <v>21</v>
      </c>
      <c r="B2881" s="1354" t="s">
        <v>5634</v>
      </c>
      <c r="C2881" s="1354"/>
      <c r="D2881" s="456"/>
      <c r="E2881" s="600">
        <v>80</v>
      </c>
      <c r="F2881" s="600">
        <v>0</v>
      </c>
      <c r="G2881" s="600">
        <v>0</v>
      </c>
      <c r="H2881" s="600">
        <v>0</v>
      </c>
    </row>
    <row r="2882" spans="1:8" ht="15" customHeight="1">
      <c r="A2882" s="468">
        <v>22</v>
      </c>
      <c r="B2882" s="612" t="s">
        <v>5672</v>
      </c>
      <c r="C2882" s="581" t="s">
        <v>5673</v>
      </c>
      <c r="D2882" s="456"/>
      <c r="E2882" s="600">
        <v>200</v>
      </c>
      <c r="F2882" s="600">
        <v>120</v>
      </c>
      <c r="G2882" s="600">
        <v>0</v>
      </c>
      <c r="H2882" s="600">
        <v>0</v>
      </c>
    </row>
    <row r="2883" spans="1:8" ht="15" customHeight="1">
      <c r="A2883" s="468">
        <v>23</v>
      </c>
      <c r="B2883" s="612" t="s">
        <v>5674</v>
      </c>
      <c r="C2883" s="581" t="s">
        <v>5675</v>
      </c>
      <c r="D2883" s="456"/>
      <c r="E2883" s="600">
        <v>200</v>
      </c>
      <c r="F2883" s="600">
        <v>120</v>
      </c>
      <c r="G2883" s="600">
        <v>100</v>
      </c>
      <c r="H2883" s="600">
        <v>0</v>
      </c>
    </row>
    <row r="2884" spans="1:8" ht="15" customHeight="1">
      <c r="A2884" s="468">
        <v>24</v>
      </c>
      <c r="B2884" s="612" t="s">
        <v>5676</v>
      </c>
      <c r="C2884" s="581" t="s">
        <v>5677</v>
      </c>
      <c r="D2884" s="456"/>
      <c r="E2884" s="600">
        <v>120</v>
      </c>
      <c r="F2884" s="600">
        <v>80</v>
      </c>
      <c r="G2884" s="600">
        <v>0</v>
      </c>
      <c r="H2884" s="600">
        <v>0</v>
      </c>
    </row>
    <row r="2885" spans="1:8" ht="15" customHeight="1">
      <c r="A2885" s="468">
        <v>25</v>
      </c>
      <c r="B2885" s="626" t="s">
        <v>5678</v>
      </c>
      <c r="C2885" s="626" t="s">
        <v>5679</v>
      </c>
      <c r="D2885" s="456"/>
      <c r="E2885" s="600">
        <v>200</v>
      </c>
      <c r="F2885" s="600">
        <v>140</v>
      </c>
      <c r="G2885" s="600">
        <v>100</v>
      </c>
      <c r="H2885" s="600">
        <v>0</v>
      </c>
    </row>
    <row r="2886" spans="1:8" ht="15" customHeight="1">
      <c r="A2886" s="468">
        <v>26</v>
      </c>
      <c r="B2886" s="626" t="s">
        <v>5678</v>
      </c>
      <c r="C2886" s="626" t="s">
        <v>5680</v>
      </c>
      <c r="D2886" s="456"/>
      <c r="E2886" s="600">
        <v>240</v>
      </c>
      <c r="F2886" s="600">
        <v>160</v>
      </c>
      <c r="G2886" s="600">
        <v>0</v>
      </c>
      <c r="H2886" s="600">
        <v>0</v>
      </c>
    </row>
    <row r="2887" spans="1:8" ht="15" customHeight="1">
      <c r="A2887" s="468">
        <v>27</v>
      </c>
      <c r="B2887" s="626" t="s">
        <v>5681</v>
      </c>
      <c r="C2887" s="626" t="s">
        <v>5682</v>
      </c>
      <c r="D2887" s="456"/>
      <c r="E2887" s="600">
        <v>180</v>
      </c>
      <c r="F2887" s="600">
        <v>140</v>
      </c>
      <c r="G2887" s="600">
        <v>100</v>
      </c>
      <c r="H2887" s="600">
        <v>60</v>
      </c>
    </row>
    <row r="2888" spans="1:8" ht="15" customHeight="1">
      <c r="A2888" s="468">
        <v>28</v>
      </c>
      <c r="B2888" s="626" t="s">
        <v>5681</v>
      </c>
      <c r="C2888" s="626" t="s">
        <v>5683</v>
      </c>
      <c r="D2888" s="456"/>
      <c r="E2888" s="600">
        <v>120</v>
      </c>
      <c r="F2888" s="600">
        <v>60</v>
      </c>
      <c r="G2888" s="600">
        <v>0</v>
      </c>
      <c r="H2888" s="600">
        <v>0</v>
      </c>
    </row>
    <row r="2889" spans="1:8" ht="15" customHeight="1">
      <c r="A2889" s="468">
        <v>29</v>
      </c>
      <c r="B2889" s="1517" t="s">
        <v>5684</v>
      </c>
      <c r="C2889" s="1517"/>
      <c r="D2889" s="456"/>
      <c r="E2889" s="600">
        <v>400</v>
      </c>
      <c r="F2889" s="600">
        <v>0</v>
      </c>
      <c r="G2889" s="600">
        <v>0</v>
      </c>
      <c r="H2889" s="600">
        <v>0</v>
      </c>
    </row>
    <row r="2890" spans="1:8" ht="15" customHeight="1">
      <c r="A2890" s="468">
        <v>30</v>
      </c>
      <c r="B2890" s="1517" t="s">
        <v>5685</v>
      </c>
      <c r="C2890" s="1517"/>
      <c r="D2890" s="456"/>
      <c r="E2890" s="600">
        <v>120</v>
      </c>
      <c r="F2890" s="600">
        <v>100</v>
      </c>
      <c r="G2890" s="600">
        <v>60</v>
      </c>
      <c r="H2890" s="600">
        <v>0</v>
      </c>
    </row>
    <row r="2891" spans="1:8" ht="15" customHeight="1">
      <c r="A2891" s="622">
        <v>40</v>
      </c>
      <c r="B2891" s="623" t="s">
        <v>5686</v>
      </c>
      <c r="C2891" s="620"/>
      <c r="D2891" s="620"/>
      <c r="E2891" s="625">
        <v>0</v>
      </c>
      <c r="F2891" s="625">
        <v>0</v>
      </c>
      <c r="G2891" s="625">
        <v>0</v>
      </c>
      <c r="H2891" s="625">
        <v>0</v>
      </c>
    </row>
    <row r="2892" spans="1:8" ht="30" customHeight="1">
      <c r="A2892" s="612">
        <v>1</v>
      </c>
      <c r="B2892" s="626" t="s">
        <v>947</v>
      </c>
      <c r="C2892" s="626" t="s">
        <v>5687</v>
      </c>
      <c r="D2892" s="456"/>
      <c r="E2892" s="600">
        <v>2800</v>
      </c>
      <c r="F2892" s="600">
        <v>1120</v>
      </c>
      <c r="G2892" s="600">
        <v>840</v>
      </c>
      <c r="H2892" s="600">
        <v>0</v>
      </c>
    </row>
    <row r="2893" spans="1:8" ht="30" customHeight="1">
      <c r="A2893" s="612">
        <v>2</v>
      </c>
      <c r="B2893" s="626" t="s">
        <v>947</v>
      </c>
      <c r="C2893" s="626" t="s">
        <v>5688</v>
      </c>
      <c r="D2893" s="456"/>
      <c r="E2893" s="600">
        <v>2400</v>
      </c>
      <c r="F2893" s="600">
        <v>960</v>
      </c>
      <c r="G2893" s="600">
        <v>720</v>
      </c>
      <c r="H2893" s="600">
        <v>0</v>
      </c>
    </row>
    <row r="2894" spans="1:8" ht="30" customHeight="1">
      <c r="A2894" s="612">
        <v>3</v>
      </c>
      <c r="B2894" s="626" t="s">
        <v>947</v>
      </c>
      <c r="C2894" s="626" t="s">
        <v>5689</v>
      </c>
      <c r="D2894" s="456"/>
      <c r="E2894" s="600">
        <v>3120</v>
      </c>
      <c r="F2894" s="600">
        <v>1248</v>
      </c>
      <c r="G2894" s="600">
        <v>936</v>
      </c>
      <c r="H2894" s="600">
        <v>0</v>
      </c>
    </row>
    <row r="2895" spans="1:8" ht="30" customHeight="1">
      <c r="A2895" s="612">
        <v>4</v>
      </c>
      <c r="B2895" s="626" t="s">
        <v>947</v>
      </c>
      <c r="C2895" s="626" t="s">
        <v>5690</v>
      </c>
      <c r="D2895" s="456"/>
      <c r="E2895" s="600">
        <v>4400</v>
      </c>
      <c r="F2895" s="600">
        <v>1760</v>
      </c>
      <c r="G2895" s="600">
        <v>1320</v>
      </c>
      <c r="H2895" s="600">
        <v>1100</v>
      </c>
    </row>
    <row r="2896" spans="1:8" ht="30" customHeight="1">
      <c r="A2896" s="612">
        <v>5</v>
      </c>
      <c r="B2896" s="626" t="s">
        <v>947</v>
      </c>
      <c r="C2896" s="626" t="s">
        <v>5691</v>
      </c>
      <c r="D2896" s="456"/>
      <c r="E2896" s="600">
        <v>3760</v>
      </c>
      <c r="F2896" s="600">
        <v>1504</v>
      </c>
      <c r="G2896" s="600">
        <v>0</v>
      </c>
      <c r="H2896" s="600">
        <v>0</v>
      </c>
    </row>
    <row r="2897" spans="1:8" ht="30" customHeight="1">
      <c r="A2897" s="612">
        <v>6</v>
      </c>
      <c r="B2897" s="626" t="s">
        <v>947</v>
      </c>
      <c r="C2897" s="626" t="s">
        <v>5692</v>
      </c>
      <c r="D2897" s="456"/>
      <c r="E2897" s="600">
        <v>2200</v>
      </c>
      <c r="F2897" s="600">
        <v>880</v>
      </c>
      <c r="G2897" s="600">
        <v>660</v>
      </c>
      <c r="H2897" s="600">
        <v>550</v>
      </c>
    </row>
    <row r="2898" spans="1:8" ht="30" customHeight="1">
      <c r="A2898" s="612">
        <v>7</v>
      </c>
      <c r="B2898" s="626" t="s">
        <v>947</v>
      </c>
      <c r="C2898" s="626" t="s">
        <v>5693</v>
      </c>
      <c r="D2898" s="456"/>
      <c r="E2898" s="600">
        <v>1920</v>
      </c>
      <c r="F2898" s="600">
        <v>768</v>
      </c>
      <c r="G2898" s="600">
        <v>576</v>
      </c>
      <c r="H2898" s="600">
        <v>480</v>
      </c>
    </row>
    <row r="2899" spans="1:8" ht="30" customHeight="1">
      <c r="A2899" s="612">
        <v>8</v>
      </c>
      <c r="B2899" s="626" t="s">
        <v>947</v>
      </c>
      <c r="C2899" s="626" t="s">
        <v>5694</v>
      </c>
      <c r="D2899" s="456"/>
      <c r="E2899" s="600">
        <v>2200</v>
      </c>
      <c r="F2899" s="600">
        <v>880</v>
      </c>
      <c r="G2899" s="600">
        <v>0</v>
      </c>
      <c r="H2899" s="600">
        <v>0</v>
      </c>
    </row>
    <row r="2900" spans="1:8" ht="30" customHeight="1">
      <c r="A2900" s="612">
        <v>9</v>
      </c>
      <c r="B2900" s="626" t="s">
        <v>947</v>
      </c>
      <c r="C2900" s="626" t="s">
        <v>5695</v>
      </c>
      <c r="D2900" s="456"/>
      <c r="E2900" s="600">
        <v>2600</v>
      </c>
      <c r="F2900" s="600">
        <v>1040</v>
      </c>
      <c r="G2900" s="600">
        <v>0</v>
      </c>
      <c r="H2900" s="600">
        <v>0</v>
      </c>
    </row>
    <row r="2901" spans="1:8" ht="30" customHeight="1">
      <c r="A2901" s="612">
        <v>10</v>
      </c>
      <c r="B2901" s="626" t="s">
        <v>947</v>
      </c>
      <c r="C2901" s="626" t="s">
        <v>5696</v>
      </c>
      <c r="D2901" s="456"/>
      <c r="E2901" s="600">
        <v>1200</v>
      </c>
      <c r="F2901" s="600">
        <v>480</v>
      </c>
      <c r="G2901" s="600">
        <v>0</v>
      </c>
      <c r="H2901" s="600">
        <v>0</v>
      </c>
    </row>
    <row r="2902" spans="1:8" ht="30" customHeight="1">
      <c r="A2902" s="612">
        <v>11</v>
      </c>
      <c r="B2902" s="626" t="s">
        <v>5697</v>
      </c>
      <c r="C2902" s="626" t="s">
        <v>5698</v>
      </c>
      <c r="D2902" s="456"/>
      <c r="E2902" s="600">
        <v>1800</v>
      </c>
      <c r="F2902" s="600">
        <v>1200</v>
      </c>
      <c r="G2902" s="600">
        <v>720</v>
      </c>
      <c r="H2902" s="600">
        <v>0</v>
      </c>
    </row>
    <row r="2903" spans="1:8" ht="30" customHeight="1">
      <c r="A2903" s="612">
        <v>12</v>
      </c>
      <c r="B2903" s="626" t="s">
        <v>5697</v>
      </c>
      <c r="C2903" s="626" t="s">
        <v>5699</v>
      </c>
      <c r="D2903" s="456"/>
      <c r="E2903" s="600">
        <v>1000</v>
      </c>
      <c r="F2903" s="600">
        <v>640</v>
      </c>
      <c r="G2903" s="600">
        <v>240</v>
      </c>
      <c r="H2903" s="600">
        <v>0</v>
      </c>
    </row>
    <row r="2904" spans="1:8" ht="30" customHeight="1">
      <c r="A2904" s="612">
        <v>13</v>
      </c>
      <c r="B2904" s="626" t="s">
        <v>5697</v>
      </c>
      <c r="C2904" s="626" t="s">
        <v>5700</v>
      </c>
      <c r="D2904" s="456"/>
      <c r="E2904" s="600">
        <v>560</v>
      </c>
      <c r="F2904" s="600">
        <v>364</v>
      </c>
      <c r="G2904" s="600">
        <v>160</v>
      </c>
      <c r="H2904" s="600">
        <v>0</v>
      </c>
    </row>
    <row r="2905" spans="1:8" ht="30" customHeight="1">
      <c r="A2905" s="612">
        <v>14</v>
      </c>
      <c r="B2905" s="626" t="s">
        <v>5697</v>
      </c>
      <c r="C2905" s="626" t="s">
        <v>5701</v>
      </c>
      <c r="D2905" s="456"/>
      <c r="E2905" s="600">
        <v>280</v>
      </c>
      <c r="F2905" s="600">
        <v>180</v>
      </c>
      <c r="G2905" s="600">
        <v>0</v>
      </c>
      <c r="H2905" s="600">
        <v>0</v>
      </c>
    </row>
    <row r="2906" spans="1:8" ht="30" customHeight="1">
      <c r="A2906" s="612">
        <v>15</v>
      </c>
      <c r="B2906" s="626" t="s">
        <v>5697</v>
      </c>
      <c r="C2906" s="626" t="s">
        <v>5702</v>
      </c>
      <c r="D2906" s="456"/>
      <c r="E2906" s="600">
        <v>800</v>
      </c>
      <c r="F2906" s="600">
        <v>480</v>
      </c>
      <c r="G2906" s="600">
        <v>200</v>
      </c>
      <c r="H2906" s="600">
        <v>0</v>
      </c>
    </row>
    <row r="2907" spans="1:8" ht="30" customHeight="1">
      <c r="A2907" s="612">
        <v>16</v>
      </c>
      <c r="B2907" s="626" t="s">
        <v>5697</v>
      </c>
      <c r="C2907" s="626" t="s">
        <v>5703</v>
      </c>
      <c r="D2907" s="456"/>
      <c r="E2907" s="600">
        <v>200</v>
      </c>
      <c r="F2907" s="600">
        <v>180</v>
      </c>
      <c r="G2907" s="600">
        <v>140</v>
      </c>
      <c r="H2907" s="600">
        <v>100</v>
      </c>
    </row>
    <row r="2908" spans="1:8" ht="30" customHeight="1">
      <c r="A2908" s="612">
        <v>17</v>
      </c>
      <c r="B2908" s="626" t="s">
        <v>5704</v>
      </c>
      <c r="C2908" s="626" t="s">
        <v>5705</v>
      </c>
      <c r="D2908" s="456"/>
      <c r="E2908" s="600">
        <v>1200</v>
      </c>
      <c r="F2908" s="600">
        <v>720</v>
      </c>
      <c r="G2908" s="600">
        <v>360</v>
      </c>
      <c r="H2908" s="600">
        <v>200</v>
      </c>
    </row>
    <row r="2909" spans="1:8" ht="30" customHeight="1">
      <c r="A2909" s="612">
        <v>18</v>
      </c>
      <c r="B2909" s="626" t="s">
        <v>5704</v>
      </c>
      <c r="C2909" s="626" t="s">
        <v>5706</v>
      </c>
      <c r="D2909" s="456"/>
      <c r="E2909" s="600">
        <v>600</v>
      </c>
      <c r="F2909" s="600">
        <v>360</v>
      </c>
      <c r="G2909" s="600">
        <v>240</v>
      </c>
      <c r="H2909" s="600">
        <v>0</v>
      </c>
    </row>
    <row r="2910" spans="1:8" ht="30" customHeight="1">
      <c r="A2910" s="612">
        <v>19</v>
      </c>
      <c r="B2910" s="626" t="s">
        <v>5704</v>
      </c>
      <c r="C2910" s="626" t="s">
        <v>5707</v>
      </c>
      <c r="D2910" s="456"/>
      <c r="E2910" s="600">
        <v>540</v>
      </c>
      <c r="F2910" s="600">
        <v>340</v>
      </c>
      <c r="G2910" s="600">
        <v>200</v>
      </c>
      <c r="H2910" s="600">
        <v>0</v>
      </c>
    </row>
    <row r="2911" spans="1:8" ht="30" customHeight="1">
      <c r="A2911" s="612">
        <v>20</v>
      </c>
      <c r="B2911" s="626" t="s">
        <v>5708</v>
      </c>
      <c r="C2911" s="626" t="s">
        <v>5709</v>
      </c>
      <c r="D2911" s="456"/>
      <c r="E2911" s="600">
        <v>480</v>
      </c>
      <c r="F2911" s="600">
        <v>240</v>
      </c>
      <c r="G2911" s="600">
        <v>120</v>
      </c>
      <c r="H2911" s="600">
        <v>0</v>
      </c>
    </row>
    <row r="2912" spans="1:8" ht="30" customHeight="1">
      <c r="A2912" s="612">
        <v>21</v>
      </c>
      <c r="B2912" s="626" t="s">
        <v>5708</v>
      </c>
      <c r="C2912" s="626" t="s">
        <v>5710</v>
      </c>
      <c r="D2912" s="456"/>
      <c r="E2912" s="600">
        <v>400</v>
      </c>
      <c r="F2912" s="600">
        <v>220</v>
      </c>
      <c r="G2912" s="600">
        <v>100</v>
      </c>
      <c r="H2912" s="600">
        <v>0</v>
      </c>
    </row>
    <row r="2913" spans="1:8" ht="30" customHeight="1">
      <c r="A2913" s="612">
        <v>22</v>
      </c>
      <c r="B2913" s="626" t="s">
        <v>5708</v>
      </c>
      <c r="C2913" s="626" t="s">
        <v>5711</v>
      </c>
      <c r="D2913" s="456"/>
      <c r="E2913" s="600">
        <v>360</v>
      </c>
      <c r="F2913" s="600">
        <v>200</v>
      </c>
      <c r="G2913" s="600">
        <v>100</v>
      </c>
      <c r="H2913" s="600">
        <v>0</v>
      </c>
    </row>
    <row r="2914" spans="1:8" ht="30" customHeight="1">
      <c r="A2914" s="612">
        <v>23</v>
      </c>
      <c r="B2914" s="626" t="s">
        <v>5708</v>
      </c>
      <c r="C2914" s="626" t="s">
        <v>5712</v>
      </c>
      <c r="D2914" s="456"/>
      <c r="E2914" s="600">
        <v>220</v>
      </c>
      <c r="F2914" s="600">
        <v>180</v>
      </c>
      <c r="G2914" s="600">
        <v>140</v>
      </c>
      <c r="H2914" s="600">
        <v>100</v>
      </c>
    </row>
    <row r="2915" spans="1:8" ht="30" customHeight="1">
      <c r="A2915" s="612">
        <v>24</v>
      </c>
      <c r="B2915" s="626" t="s">
        <v>5713</v>
      </c>
      <c r="C2915" s="626" t="s">
        <v>5714</v>
      </c>
      <c r="D2915" s="456"/>
      <c r="E2915" s="600">
        <v>2280</v>
      </c>
      <c r="F2915" s="600">
        <v>0</v>
      </c>
      <c r="G2915" s="600">
        <v>0</v>
      </c>
      <c r="H2915" s="600">
        <v>0</v>
      </c>
    </row>
    <row r="2916" spans="1:8" ht="30" customHeight="1">
      <c r="A2916" s="612">
        <v>25</v>
      </c>
      <c r="B2916" s="626" t="s">
        <v>5713</v>
      </c>
      <c r="C2916" s="626" t="s">
        <v>5715</v>
      </c>
      <c r="D2916" s="456"/>
      <c r="E2916" s="600">
        <v>1000</v>
      </c>
      <c r="F2916" s="600">
        <v>520</v>
      </c>
      <c r="G2916" s="600">
        <v>300</v>
      </c>
      <c r="H2916" s="600">
        <v>0</v>
      </c>
    </row>
    <row r="2917" spans="1:8" ht="30" customHeight="1">
      <c r="A2917" s="612">
        <v>26</v>
      </c>
      <c r="B2917" s="626" t="s">
        <v>5716</v>
      </c>
      <c r="C2917" s="626" t="s">
        <v>5717</v>
      </c>
      <c r="D2917" s="456"/>
      <c r="E2917" s="600">
        <v>1280</v>
      </c>
      <c r="F2917" s="600">
        <v>0</v>
      </c>
      <c r="G2917" s="600">
        <v>0</v>
      </c>
      <c r="H2917" s="600">
        <v>0</v>
      </c>
    </row>
    <row r="2918" spans="1:8" ht="30" customHeight="1">
      <c r="A2918" s="612">
        <v>27</v>
      </c>
      <c r="B2918" s="626" t="s">
        <v>5716</v>
      </c>
      <c r="C2918" s="626" t="s">
        <v>5718</v>
      </c>
      <c r="D2918" s="456"/>
      <c r="E2918" s="600">
        <v>1280</v>
      </c>
      <c r="F2918" s="600">
        <v>0</v>
      </c>
      <c r="G2918" s="600">
        <v>0</v>
      </c>
      <c r="H2918" s="600">
        <v>0</v>
      </c>
    </row>
    <row r="2919" spans="1:8" ht="30" customHeight="1">
      <c r="A2919" s="612">
        <v>28</v>
      </c>
      <c r="B2919" s="626" t="s">
        <v>5719</v>
      </c>
      <c r="C2919" s="626" t="s">
        <v>5720</v>
      </c>
      <c r="D2919" s="456"/>
      <c r="E2919" s="600">
        <v>1120</v>
      </c>
      <c r="F2919" s="600">
        <v>0</v>
      </c>
      <c r="G2919" s="600">
        <v>0</v>
      </c>
      <c r="H2919" s="600">
        <v>0</v>
      </c>
    </row>
    <row r="2920" spans="1:8" ht="30" customHeight="1">
      <c r="A2920" s="612">
        <v>29</v>
      </c>
      <c r="B2920" s="626" t="s">
        <v>5721</v>
      </c>
      <c r="C2920" s="626" t="s">
        <v>5722</v>
      </c>
      <c r="D2920" s="456"/>
      <c r="E2920" s="600">
        <v>1600</v>
      </c>
      <c r="F2920" s="600">
        <v>0</v>
      </c>
      <c r="G2920" s="600">
        <v>0</v>
      </c>
      <c r="H2920" s="600">
        <v>0</v>
      </c>
    </row>
    <row r="2921" spans="1:8" ht="30" customHeight="1">
      <c r="A2921" s="612">
        <v>30</v>
      </c>
      <c r="B2921" s="626" t="s">
        <v>5723</v>
      </c>
      <c r="C2921" s="626" t="s">
        <v>5724</v>
      </c>
      <c r="D2921" s="456"/>
      <c r="E2921" s="600">
        <v>1600</v>
      </c>
      <c r="F2921" s="600">
        <v>0</v>
      </c>
      <c r="G2921" s="600">
        <v>0</v>
      </c>
      <c r="H2921" s="600">
        <v>0</v>
      </c>
    </row>
    <row r="2922" spans="1:8" ht="30" customHeight="1">
      <c r="A2922" s="612">
        <v>31</v>
      </c>
      <c r="B2922" s="626" t="s">
        <v>5725</v>
      </c>
      <c r="C2922" s="626" t="s">
        <v>5725</v>
      </c>
      <c r="D2922" s="456"/>
      <c r="E2922" s="600">
        <v>2240</v>
      </c>
      <c r="F2922" s="600">
        <v>0</v>
      </c>
      <c r="G2922" s="600">
        <v>0</v>
      </c>
      <c r="H2922" s="600">
        <v>0</v>
      </c>
    </row>
    <row r="2923" spans="1:8" ht="30" customHeight="1">
      <c r="A2923" s="612">
        <v>32</v>
      </c>
      <c r="B2923" s="626" t="s">
        <v>5726</v>
      </c>
      <c r="C2923" s="626" t="s">
        <v>5726</v>
      </c>
      <c r="D2923" s="456"/>
      <c r="E2923" s="600">
        <v>1120</v>
      </c>
      <c r="F2923" s="600">
        <v>0</v>
      </c>
      <c r="G2923" s="600">
        <v>0</v>
      </c>
      <c r="H2923" s="600">
        <v>0</v>
      </c>
    </row>
    <row r="2924" spans="1:8" ht="30" customHeight="1">
      <c r="A2924" s="612">
        <v>33</v>
      </c>
      <c r="B2924" s="626" t="s">
        <v>5727</v>
      </c>
      <c r="C2924" s="626" t="s">
        <v>5727</v>
      </c>
      <c r="D2924" s="456"/>
      <c r="E2924" s="600">
        <v>1080</v>
      </c>
      <c r="F2924" s="600">
        <v>0</v>
      </c>
      <c r="G2924" s="600">
        <v>0</v>
      </c>
      <c r="H2924" s="600">
        <v>0</v>
      </c>
    </row>
    <row r="2925" spans="1:8" ht="30" customHeight="1">
      <c r="A2925" s="612">
        <v>34</v>
      </c>
      <c r="B2925" s="626" t="s">
        <v>5728</v>
      </c>
      <c r="C2925" s="626" t="s">
        <v>5729</v>
      </c>
      <c r="D2925" s="456"/>
      <c r="E2925" s="600">
        <v>360</v>
      </c>
      <c r="F2925" s="600">
        <v>240</v>
      </c>
      <c r="G2925" s="600">
        <v>0</v>
      </c>
      <c r="H2925" s="600">
        <v>0</v>
      </c>
    </row>
    <row r="2926" spans="1:8" ht="30" customHeight="1">
      <c r="A2926" s="612">
        <v>35</v>
      </c>
      <c r="B2926" s="626" t="s">
        <v>5728</v>
      </c>
      <c r="C2926" s="626" t="s">
        <v>5730</v>
      </c>
      <c r="D2926" s="456"/>
      <c r="E2926" s="600">
        <v>360</v>
      </c>
      <c r="F2926" s="600">
        <v>240</v>
      </c>
      <c r="G2926" s="600">
        <v>0</v>
      </c>
      <c r="H2926" s="600">
        <v>0</v>
      </c>
    </row>
    <row r="2927" spans="1:8" ht="30" customHeight="1">
      <c r="A2927" s="612">
        <v>36</v>
      </c>
      <c r="B2927" s="626" t="s">
        <v>5728</v>
      </c>
      <c r="C2927" s="626" t="s">
        <v>5731</v>
      </c>
      <c r="D2927" s="456"/>
      <c r="E2927" s="600">
        <v>440</v>
      </c>
      <c r="F2927" s="600">
        <v>340</v>
      </c>
      <c r="G2927" s="600">
        <v>200</v>
      </c>
      <c r="H2927" s="600">
        <v>0</v>
      </c>
    </row>
    <row r="2928" spans="1:8" ht="30" customHeight="1">
      <c r="A2928" s="612">
        <v>37</v>
      </c>
      <c r="B2928" s="626" t="s">
        <v>5728</v>
      </c>
      <c r="C2928" s="626" t="s">
        <v>5732</v>
      </c>
      <c r="D2928" s="456"/>
      <c r="E2928" s="600">
        <v>360</v>
      </c>
      <c r="F2928" s="600">
        <v>240</v>
      </c>
      <c r="G2928" s="600">
        <v>160</v>
      </c>
      <c r="H2928" s="600">
        <v>0</v>
      </c>
    </row>
    <row r="2929" spans="1:8" ht="30" customHeight="1">
      <c r="A2929" s="612">
        <v>38</v>
      </c>
      <c r="B2929" s="626" t="s">
        <v>5728</v>
      </c>
      <c r="C2929" s="626" t="s">
        <v>5733</v>
      </c>
      <c r="D2929" s="456"/>
      <c r="E2929" s="600">
        <v>360</v>
      </c>
      <c r="F2929" s="600">
        <v>240</v>
      </c>
      <c r="G2929" s="600">
        <v>0</v>
      </c>
      <c r="H2929" s="600">
        <v>0</v>
      </c>
    </row>
    <row r="2930" spans="1:8" ht="30" customHeight="1">
      <c r="A2930" s="612">
        <v>39</v>
      </c>
      <c r="B2930" s="626" t="s">
        <v>5728</v>
      </c>
      <c r="C2930" s="626" t="s">
        <v>5734</v>
      </c>
      <c r="D2930" s="456"/>
      <c r="E2930" s="600">
        <v>400</v>
      </c>
      <c r="F2930" s="600">
        <v>0</v>
      </c>
      <c r="G2930" s="600">
        <v>0</v>
      </c>
      <c r="H2930" s="600">
        <v>0</v>
      </c>
    </row>
    <row r="2931" spans="1:8" ht="30" customHeight="1">
      <c r="A2931" s="612">
        <v>40</v>
      </c>
      <c r="B2931" s="626" t="s">
        <v>5728</v>
      </c>
      <c r="C2931" s="626" t="s">
        <v>5735</v>
      </c>
      <c r="D2931" s="456"/>
      <c r="E2931" s="600">
        <v>360</v>
      </c>
      <c r="F2931" s="600">
        <v>240</v>
      </c>
      <c r="G2931" s="600">
        <v>160</v>
      </c>
      <c r="H2931" s="600">
        <v>0</v>
      </c>
    </row>
    <row r="2932" spans="1:8" ht="30" customHeight="1">
      <c r="A2932" s="612">
        <v>41</v>
      </c>
      <c r="B2932" s="626" t="s">
        <v>566</v>
      </c>
      <c r="C2932" s="626" t="s">
        <v>5736</v>
      </c>
      <c r="D2932" s="456"/>
      <c r="E2932" s="600">
        <v>400</v>
      </c>
      <c r="F2932" s="600">
        <v>280</v>
      </c>
      <c r="G2932" s="600">
        <v>160</v>
      </c>
      <c r="H2932" s="600">
        <v>0</v>
      </c>
    </row>
    <row r="2933" spans="1:8" ht="30" customHeight="1">
      <c r="A2933" s="612">
        <v>42</v>
      </c>
      <c r="B2933" s="626" t="s">
        <v>566</v>
      </c>
      <c r="C2933" s="626" t="s">
        <v>5737</v>
      </c>
      <c r="D2933" s="456"/>
      <c r="E2933" s="600">
        <v>160</v>
      </c>
      <c r="F2933" s="600">
        <v>120</v>
      </c>
      <c r="G2933" s="600">
        <v>100</v>
      </c>
      <c r="H2933" s="600">
        <v>80</v>
      </c>
    </row>
    <row r="2934" spans="1:8" ht="30" customHeight="1">
      <c r="A2934" s="612">
        <v>43</v>
      </c>
      <c r="B2934" s="626" t="s">
        <v>566</v>
      </c>
      <c r="C2934" s="626" t="s">
        <v>5738</v>
      </c>
      <c r="D2934" s="456"/>
      <c r="E2934" s="600">
        <v>280</v>
      </c>
      <c r="F2934" s="600">
        <v>180</v>
      </c>
      <c r="G2934" s="600">
        <v>100</v>
      </c>
      <c r="H2934" s="600">
        <v>80</v>
      </c>
    </row>
    <row r="2935" spans="1:8" ht="30" customHeight="1">
      <c r="A2935" s="612">
        <v>44</v>
      </c>
      <c r="B2935" s="626" t="s">
        <v>5739</v>
      </c>
      <c r="C2935" s="626" t="s">
        <v>5740</v>
      </c>
      <c r="D2935" s="456"/>
      <c r="E2935" s="600">
        <v>280</v>
      </c>
      <c r="F2935" s="600">
        <v>180</v>
      </c>
      <c r="G2935" s="600">
        <v>100</v>
      </c>
      <c r="H2935" s="600">
        <v>0</v>
      </c>
    </row>
    <row r="2936" spans="1:8" ht="30" customHeight="1">
      <c r="A2936" s="612">
        <v>45</v>
      </c>
      <c r="B2936" s="626" t="s">
        <v>566</v>
      </c>
      <c r="C2936" s="626" t="s">
        <v>5741</v>
      </c>
      <c r="D2936" s="456"/>
      <c r="E2936" s="600">
        <v>1680</v>
      </c>
      <c r="F2936" s="600">
        <v>1080</v>
      </c>
      <c r="G2936" s="600">
        <v>400</v>
      </c>
      <c r="H2936" s="600">
        <v>0</v>
      </c>
    </row>
    <row r="2937" spans="1:8" ht="30" customHeight="1">
      <c r="A2937" s="612">
        <v>46</v>
      </c>
      <c r="B2937" s="626" t="s">
        <v>566</v>
      </c>
      <c r="C2937" s="626" t="s">
        <v>5742</v>
      </c>
      <c r="D2937" s="456"/>
      <c r="E2937" s="600">
        <v>840</v>
      </c>
      <c r="F2937" s="600">
        <v>560</v>
      </c>
      <c r="G2937" s="600">
        <v>280</v>
      </c>
      <c r="H2937" s="600">
        <v>0</v>
      </c>
    </row>
    <row r="2938" spans="1:8" ht="30" customHeight="1">
      <c r="A2938" s="612">
        <v>47</v>
      </c>
      <c r="B2938" s="626" t="s">
        <v>566</v>
      </c>
      <c r="C2938" s="626" t="s">
        <v>5743</v>
      </c>
      <c r="D2938" s="456"/>
      <c r="E2938" s="600">
        <v>700</v>
      </c>
      <c r="F2938" s="600">
        <v>400</v>
      </c>
      <c r="G2938" s="600">
        <v>220</v>
      </c>
      <c r="H2938" s="600">
        <v>120</v>
      </c>
    </row>
    <row r="2939" spans="1:8" ht="30" customHeight="1">
      <c r="A2939" s="612">
        <v>48</v>
      </c>
      <c r="B2939" s="626" t="s">
        <v>566</v>
      </c>
      <c r="C2939" s="626" t="s">
        <v>5744</v>
      </c>
      <c r="D2939" s="456"/>
      <c r="E2939" s="600">
        <v>400</v>
      </c>
      <c r="F2939" s="600">
        <v>300</v>
      </c>
      <c r="G2939" s="600">
        <v>220</v>
      </c>
      <c r="H2939" s="600">
        <v>120</v>
      </c>
    </row>
    <row r="2940" spans="1:8" ht="30" customHeight="1">
      <c r="A2940" s="612">
        <v>49</v>
      </c>
      <c r="B2940" s="626" t="s">
        <v>566</v>
      </c>
      <c r="C2940" s="626" t="s">
        <v>5745</v>
      </c>
      <c r="D2940" s="456"/>
      <c r="E2940" s="600">
        <v>400</v>
      </c>
      <c r="F2940" s="600">
        <v>300</v>
      </c>
      <c r="G2940" s="600">
        <v>220</v>
      </c>
      <c r="H2940" s="600">
        <v>120</v>
      </c>
    </row>
    <row r="2941" spans="1:8" ht="30" customHeight="1">
      <c r="A2941" s="612">
        <v>50</v>
      </c>
      <c r="B2941" s="626" t="s">
        <v>209</v>
      </c>
      <c r="C2941" s="626" t="s">
        <v>5746</v>
      </c>
      <c r="D2941" s="456"/>
      <c r="E2941" s="600">
        <v>260</v>
      </c>
      <c r="F2941" s="600">
        <v>180</v>
      </c>
      <c r="G2941" s="600">
        <v>140</v>
      </c>
      <c r="H2941" s="600">
        <v>80</v>
      </c>
    </row>
    <row r="2942" spans="1:8" ht="15" customHeight="1">
      <c r="A2942" s="622">
        <v>41</v>
      </c>
      <c r="B2942" s="623" t="s">
        <v>5747</v>
      </c>
      <c r="C2942" s="620"/>
      <c r="D2942" s="620"/>
      <c r="E2942" s="625">
        <v>0</v>
      </c>
      <c r="F2942" s="625">
        <v>0</v>
      </c>
      <c r="G2942" s="625">
        <v>0</v>
      </c>
      <c r="H2942" s="625">
        <v>0</v>
      </c>
    </row>
    <row r="2943" spans="1:8" ht="15" customHeight="1">
      <c r="A2943" s="581">
        <v>1</v>
      </c>
      <c r="B2943" s="581" t="s">
        <v>947</v>
      </c>
      <c r="C2943" s="627" t="s">
        <v>5748</v>
      </c>
      <c r="D2943" s="456"/>
      <c r="E2943" s="600">
        <v>1400</v>
      </c>
      <c r="F2943" s="600">
        <v>840</v>
      </c>
      <c r="G2943" s="600">
        <v>0</v>
      </c>
      <c r="H2943" s="600">
        <v>0</v>
      </c>
    </row>
    <row r="2944" spans="1:8" ht="15" customHeight="1">
      <c r="A2944" s="581">
        <v>2</v>
      </c>
      <c r="B2944" s="581" t="s">
        <v>947</v>
      </c>
      <c r="C2944" s="607" t="s">
        <v>5749</v>
      </c>
      <c r="D2944" s="456"/>
      <c r="E2944" s="600">
        <v>800</v>
      </c>
      <c r="F2944" s="600">
        <v>480</v>
      </c>
      <c r="G2944" s="600">
        <v>0</v>
      </c>
      <c r="H2944" s="600">
        <v>0</v>
      </c>
    </row>
    <row r="2945" spans="1:8" ht="15" customHeight="1">
      <c r="A2945" s="581">
        <v>3</v>
      </c>
      <c r="B2945" s="581" t="s">
        <v>947</v>
      </c>
      <c r="C2945" s="607" t="s">
        <v>5750</v>
      </c>
      <c r="D2945" s="456"/>
      <c r="E2945" s="600">
        <v>880</v>
      </c>
      <c r="F2945" s="600">
        <v>528</v>
      </c>
      <c r="G2945" s="600">
        <v>0</v>
      </c>
      <c r="H2945" s="600">
        <v>0</v>
      </c>
    </row>
    <row r="2946" spans="1:8" ht="15" customHeight="1">
      <c r="A2946" s="581">
        <v>4</v>
      </c>
      <c r="B2946" s="581" t="s">
        <v>947</v>
      </c>
      <c r="C2946" s="607" t="s">
        <v>5751</v>
      </c>
      <c r="D2946" s="456"/>
      <c r="E2946" s="600">
        <v>1200</v>
      </c>
      <c r="F2946" s="600">
        <v>720</v>
      </c>
      <c r="G2946" s="600">
        <v>0</v>
      </c>
      <c r="H2946" s="600">
        <v>0</v>
      </c>
    </row>
    <row r="2947" spans="1:8" ht="15" customHeight="1">
      <c r="A2947" s="581">
        <v>5</v>
      </c>
      <c r="B2947" s="581" t="s">
        <v>947</v>
      </c>
      <c r="C2947" s="607" t="s">
        <v>5752</v>
      </c>
      <c r="D2947" s="456"/>
      <c r="E2947" s="600">
        <v>1080</v>
      </c>
      <c r="F2947" s="600">
        <v>600</v>
      </c>
      <c r="G2947" s="600">
        <v>400</v>
      </c>
      <c r="H2947" s="600">
        <v>0</v>
      </c>
    </row>
    <row r="2948" spans="1:8" ht="15" customHeight="1">
      <c r="A2948" s="581">
        <v>6</v>
      </c>
      <c r="B2948" s="581" t="s">
        <v>947</v>
      </c>
      <c r="C2948" s="607" t="s">
        <v>5753</v>
      </c>
      <c r="D2948" s="456"/>
      <c r="E2948" s="600">
        <v>1000</v>
      </c>
      <c r="F2948" s="600">
        <v>600</v>
      </c>
      <c r="G2948" s="600">
        <v>400</v>
      </c>
      <c r="H2948" s="600">
        <v>0</v>
      </c>
    </row>
    <row r="2949" spans="1:8" ht="15" customHeight="1">
      <c r="A2949" s="581">
        <v>7</v>
      </c>
      <c r="B2949" s="581" t="s">
        <v>947</v>
      </c>
      <c r="C2949" s="607" t="s">
        <v>5754</v>
      </c>
      <c r="D2949" s="456"/>
      <c r="E2949" s="600">
        <v>640</v>
      </c>
      <c r="F2949" s="600">
        <v>0</v>
      </c>
      <c r="G2949" s="600">
        <v>0</v>
      </c>
      <c r="H2949" s="600">
        <v>0</v>
      </c>
    </row>
    <row r="2950" spans="1:8" ht="15" customHeight="1">
      <c r="A2950" s="581">
        <v>8</v>
      </c>
      <c r="B2950" s="581"/>
      <c r="C2950" s="581" t="s">
        <v>5755</v>
      </c>
      <c r="D2950" s="456"/>
      <c r="E2950" s="600">
        <v>400</v>
      </c>
      <c r="F2950" s="600">
        <v>0</v>
      </c>
      <c r="G2950" s="600">
        <v>0</v>
      </c>
      <c r="H2950" s="600">
        <v>0</v>
      </c>
    </row>
    <row r="2951" spans="1:8" ht="15" customHeight="1">
      <c r="A2951" s="581">
        <v>9</v>
      </c>
      <c r="B2951" s="581"/>
      <c r="C2951" s="581" t="s">
        <v>5756</v>
      </c>
      <c r="D2951" s="456"/>
      <c r="E2951" s="600">
        <v>340</v>
      </c>
      <c r="F2951" s="600">
        <v>220</v>
      </c>
      <c r="G2951" s="600">
        <v>140</v>
      </c>
      <c r="H2951" s="600">
        <v>100</v>
      </c>
    </row>
    <row r="2952" spans="1:8" ht="15" customHeight="1">
      <c r="A2952" s="581">
        <v>10</v>
      </c>
      <c r="B2952" s="581" t="s">
        <v>209</v>
      </c>
      <c r="C2952" s="607" t="s">
        <v>5757</v>
      </c>
      <c r="D2952" s="456"/>
      <c r="E2952" s="600">
        <v>300</v>
      </c>
      <c r="F2952" s="600">
        <v>220</v>
      </c>
      <c r="G2952" s="600">
        <v>180</v>
      </c>
      <c r="H2952" s="600">
        <v>120</v>
      </c>
    </row>
    <row r="2953" spans="1:8" ht="15" customHeight="1">
      <c r="A2953" s="581">
        <v>11</v>
      </c>
      <c r="B2953" s="581" t="s">
        <v>209</v>
      </c>
      <c r="C2953" s="607" t="s">
        <v>5758</v>
      </c>
      <c r="D2953" s="456"/>
      <c r="E2953" s="600">
        <v>260</v>
      </c>
      <c r="F2953" s="600">
        <v>180</v>
      </c>
      <c r="G2953" s="600">
        <v>0</v>
      </c>
      <c r="H2953" s="600">
        <v>0</v>
      </c>
    </row>
    <row r="2954" spans="1:8" ht="15" customHeight="1">
      <c r="A2954" s="581">
        <v>12</v>
      </c>
      <c r="B2954" s="581" t="s">
        <v>209</v>
      </c>
      <c r="C2954" s="607" t="s">
        <v>5759</v>
      </c>
      <c r="D2954" s="456"/>
      <c r="E2954" s="600">
        <v>300</v>
      </c>
      <c r="F2954" s="600">
        <v>180</v>
      </c>
      <c r="G2954" s="600">
        <v>140</v>
      </c>
      <c r="H2954" s="600">
        <v>100</v>
      </c>
    </row>
    <row r="2955" spans="1:8" ht="15" customHeight="1">
      <c r="A2955" s="581">
        <v>13</v>
      </c>
      <c r="B2955" s="581" t="s">
        <v>209</v>
      </c>
      <c r="C2955" s="607" t="s">
        <v>5760</v>
      </c>
      <c r="D2955" s="456"/>
      <c r="E2955" s="600">
        <v>300</v>
      </c>
      <c r="F2955" s="600">
        <v>180</v>
      </c>
      <c r="G2955" s="600">
        <v>140</v>
      </c>
      <c r="H2955" s="600">
        <v>100</v>
      </c>
    </row>
    <row r="2956" spans="1:8" ht="15" customHeight="1">
      <c r="A2956" s="581">
        <v>14</v>
      </c>
      <c r="B2956" s="614" t="s">
        <v>209</v>
      </c>
      <c r="C2956" s="607" t="s">
        <v>5761</v>
      </c>
      <c r="D2956" s="456"/>
      <c r="E2956" s="600">
        <v>200</v>
      </c>
      <c r="F2956" s="600">
        <v>160</v>
      </c>
      <c r="G2956" s="600">
        <v>120</v>
      </c>
      <c r="H2956" s="600">
        <v>0</v>
      </c>
    </row>
    <row r="2957" spans="1:8" ht="15" customHeight="1">
      <c r="A2957" s="581">
        <v>15</v>
      </c>
      <c r="B2957" s="581" t="s">
        <v>209</v>
      </c>
      <c r="C2957" s="607" t="s">
        <v>5762</v>
      </c>
      <c r="D2957" s="456"/>
      <c r="E2957" s="600">
        <v>320</v>
      </c>
      <c r="F2957" s="600">
        <v>260</v>
      </c>
      <c r="G2957" s="600">
        <v>220</v>
      </c>
      <c r="H2957" s="600">
        <v>0</v>
      </c>
    </row>
    <row r="2958" spans="1:8" ht="15" customHeight="1">
      <c r="A2958" s="581">
        <v>16</v>
      </c>
      <c r="B2958" s="581" t="s">
        <v>209</v>
      </c>
      <c r="C2958" s="607" t="s">
        <v>5763</v>
      </c>
      <c r="D2958" s="456"/>
      <c r="E2958" s="600">
        <v>220</v>
      </c>
      <c r="F2958" s="600">
        <v>16</v>
      </c>
      <c r="G2958" s="600">
        <v>120</v>
      </c>
      <c r="H2958" s="600">
        <v>100</v>
      </c>
    </row>
    <row r="2959" spans="1:8" ht="15" customHeight="1">
      <c r="A2959" s="581">
        <v>17</v>
      </c>
      <c r="B2959" s="581" t="s">
        <v>209</v>
      </c>
      <c r="C2959" s="607" t="s">
        <v>5764</v>
      </c>
      <c r="D2959" s="456"/>
      <c r="E2959" s="600">
        <v>640</v>
      </c>
      <c r="F2959" s="600">
        <v>260</v>
      </c>
      <c r="G2959" s="600">
        <v>180</v>
      </c>
      <c r="H2959" s="600">
        <v>0</v>
      </c>
    </row>
    <row r="2960" spans="1:8" ht="15" customHeight="1">
      <c r="A2960" s="581">
        <v>18</v>
      </c>
      <c r="B2960" s="581" t="s">
        <v>5765</v>
      </c>
      <c r="C2960" s="612" t="s">
        <v>5766</v>
      </c>
      <c r="D2960" s="456"/>
      <c r="E2960" s="600">
        <v>1200</v>
      </c>
      <c r="F2960" s="600">
        <v>600</v>
      </c>
      <c r="G2960" s="600">
        <v>0</v>
      </c>
      <c r="H2960" s="600">
        <v>0</v>
      </c>
    </row>
    <row r="2961" spans="1:8" ht="15" customHeight="1">
      <c r="A2961" s="581">
        <v>19</v>
      </c>
      <c r="B2961" s="581" t="s">
        <v>5765</v>
      </c>
      <c r="C2961" s="612" t="s">
        <v>5767</v>
      </c>
      <c r="D2961" s="456"/>
      <c r="E2961" s="600">
        <v>280</v>
      </c>
      <c r="F2961" s="600">
        <v>200</v>
      </c>
      <c r="G2961" s="600">
        <v>140</v>
      </c>
      <c r="H2961" s="600">
        <v>0</v>
      </c>
    </row>
    <row r="2962" spans="1:8" ht="15" customHeight="1">
      <c r="A2962" s="581">
        <v>20</v>
      </c>
      <c r="B2962" s="581" t="s">
        <v>5765</v>
      </c>
      <c r="C2962" s="612" t="s">
        <v>5768</v>
      </c>
      <c r="D2962" s="456"/>
      <c r="E2962" s="600">
        <v>340</v>
      </c>
      <c r="F2962" s="600">
        <v>260</v>
      </c>
      <c r="G2962" s="600">
        <v>180</v>
      </c>
      <c r="H2962" s="600">
        <v>0</v>
      </c>
    </row>
    <row r="2963" spans="1:8" ht="15" customHeight="1">
      <c r="A2963" s="581">
        <v>21</v>
      </c>
      <c r="B2963" s="581" t="s">
        <v>5765</v>
      </c>
      <c r="C2963" s="612" t="s">
        <v>5769</v>
      </c>
      <c r="D2963" s="456"/>
      <c r="E2963" s="600">
        <v>360</v>
      </c>
      <c r="F2963" s="600">
        <v>332</v>
      </c>
      <c r="G2963" s="600">
        <v>220</v>
      </c>
      <c r="H2963" s="600">
        <v>140</v>
      </c>
    </row>
    <row r="2964" spans="1:8" ht="15" customHeight="1">
      <c r="A2964" s="581">
        <v>22</v>
      </c>
      <c r="B2964" s="581" t="s">
        <v>5765</v>
      </c>
      <c r="C2964" s="612" t="s">
        <v>5770</v>
      </c>
      <c r="D2964" s="456"/>
      <c r="E2964" s="600">
        <v>360</v>
      </c>
      <c r="F2964" s="600">
        <v>220</v>
      </c>
      <c r="G2964" s="600">
        <v>180</v>
      </c>
      <c r="H2964" s="600">
        <v>140</v>
      </c>
    </row>
    <row r="2965" spans="1:8" ht="15" customHeight="1">
      <c r="A2965" s="581">
        <v>23</v>
      </c>
      <c r="B2965" s="581" t="s">
        <v>5765</v>
      </c>
      <c r="C2965" s="612" t="s">
        <v>5771</v>
      </c>
      <c r="D2965" s="456"/>
      <c r="E2965" s="600">
        <v>640</v>
      </c>
      <c r="F2965" s="600">
        <v>260</v>
      </c>
      <c r="G2965" s="600">
        <v>200</v>
      </c>
      <c r="H2965" s="600">
        <v>140</v>
      </c>
    </row>
    <row r="2966" spans="1:8" ht="15" customHeight="1">
      <c r="A2966" s="581">
        <v>24</v>
      </c>
      <c r="B2966" s="581" t="s">
        <v>5765</v>
      </c>
      <c r="C2966" s="612" t="s">
        <v>5772</v>
      </c>
      <c r="D2966" s="456"/>
      <c r="E2966" s="600">
        <v>280</v>
      </c>
      <c r="F2966" s="600">
        <v>180</v>
      </c>
      <c r="G2966" s="600">
        <v>140</v>
      </c>
      <c r="H2966" s="600">
        <v>80</v>
      </c>
    </row>
    <row r="2967" spans="1:8" ht="15" customHeight="1">
      <c r="A2967" s="581">
        <v>25</v>
      </c>
      <c r="B2967" s="581" t="s">
        <v>5765</v>
      </c>
      <c r="C2967" s="612" t="s">
        <v>5773</v>
      </c>
      <c r="D2967" s="456"/>
      <c r="E2967" s="600">
        <v>280</v>
      </c>
      <c r="F2967" s="600">
        <v>180</v>
      </c>
      <c r="G2967" s="600">
        <v>140</v>
      </c>
      <c r="H2967" s="600">
        <v>80</v>
      </c>
    </row>
    <row r="2968" spans="1:8" ht="15" customHeight="1">
      <c r="A2968" s="581">
        <v>26</v>
      </c>
      <c r="B2968" s="581" t="s">
        <v>5765</v>
      </c>
      <c r="C2968" s="612" t="s">
        <v>5774</v>
      </c>
      <c r="D2968" s="456"/>
      <c r="E2968" s="600">
        <v>400</v>
      </c>
      <c r="F2968" s="600">
        <v>260</v>
      </c>
      <c r="G2968" s="600">
        <v>0</v>
      </c>
      <c r="H2968" s="600">
        <v>0</v>
      </c>
    </row>
    <row r="2969" spans="1:8" ht="15" customHeight="1">
      <c r="A2969" s="581">
        <v>27</v>
      </c>
      <c r="B2969" s="581" t="s">
        <v>5765</v>
      </c>
      <c r="C2969" s="612" t="s">
        <v>5775</v>
      </c>
      <c r="D2969" s="456"/>
      <c r="E2969" s="600">
        <v>340</v>
      </c>
      <c r="F2969" s="600">
        <v>260</v>
      </c>
      <c r="G2969" s="600">
        <v>180</v>
      </c>
      <c r="H2969" s="600">
        <v>0</v>
      </c>
    </row>
    <row r="2970" spans="1:8" ht="15" customHeight="1">
      <c r="A2970" s="581">
        <v>28</v>
      </c>
      <c r="B2970" s="581" t="s">
        <v>5765</v>
      </c>
      <c r="C2970" s="612" t="s">
        <v>5776</v>
      </c>
      <c r="D2970" s="456"/>
      <c r="E2970" s="600">
        <v>300</v>
      </c>
      <c r="F2970" s="600">
        <v>220</v>
      </c>
      <c r="G2970" s="600">
        <v>0</v>
      </c>
      <c r="H2970" s="600">
        <v>0</v>
      </c>
    </row>
    <row r="2971" spans="1:8" ht="15" customHeight="1">
      <c r="A2971" s="581">
        <v>29</v>
      </c>
      <c r="B2971" s="581" t="s">
        <v>5765</v>
      </c>
      <c r="C2971" s="612" t="s">
        <v>5777</v>
      </c>
      <c r="D2971" s="456"/>
      <c r="E2971" s="600">
        <v>340</v>
      </c>
      <c r="F2971" s="600">
        <v>260</v>
      </c>
      <c r="G2971" s="600">
        <v>220</v>
      </c>
      <c r="H2971" s="600">
        <v>0</v>
      </c>
    </row>
    <row r="2972" spans="1:8" ht="15" customHeight="1">
      <c r="A2972" s="581">
        <v>30</v>
      </c>
      <c r="B2972" s="581" t="s">
        <v>5765</v>
      </c>
      <c r="C2972" s="612" t="s">
        <v>5778</v>
      </c>
      <c r="D2972" s="456"/>
      <c r="E2972" s="600">
        <v>640</v>
      </c>
      <c r="F2972" s="600">
        <v>260</v>
      </c>
      <c r="G2972" s="600">
        <v>0</v>
      </c>
      <c r="H2972" s="600">
        <v>0</v>
      </c>
    </row>
    <row r="2973" spans="1:8" ht="15" customHeight="1">
      <c r="A2973" s="581">
        <v>31</v>
      </c>
      <c r="B2973" s="581" t="s">
        <v>5765</v>
      </c>
      <c r="C2973" s="612" t="s">
        <v>5779</v>
      </c>
      <c r="D2973" s="456"/>
      <c r="E2973" s="600">
        <v>480</v>
      </c>
      <c r="F2973" s="600">
        <v>260</v>
      </c>
      <c r="G2973" s="600">
        <v>140</v>
      </c>
      <c r="H2973" s="600">
        <v>0</v>
      </c>
    </row>
    <row r="2974" spans="1:8" ht="15" customHeight="1">
      <c r="A2974" s="581">
        <v>32</v>
      </c>
      <c r="B2974" s="581" t="s">
        <v>5765</v>
      </c>
      <c r="C2974" s="612" t="s">
        <v>5780</v>
      </c>
      <c r="D2974" s="456"/>
      <c r="E2974" s="600">
        <v>560</v>
      </c>
      <c r="F2974" s="600">
        <v>320</v>
      </c>
      <c r="G2974" s="600">
        <v>140</v>
      </c>
      <c r="H2974" s="600">
        <v>0</v>
      </c>
    </row>
    <row r="2975" spans="1:8" ht="15" customHeight="1">
      <c r="A2975" s="581">
        <v>33</v>
      </c>
      <c r="B2975" s="581" t="s">
        <v>5781</v>
      </c>
      <c r="C2975" s="612" t="s">
        <v>5782</v>
      </c>
      <c r="D2975" s="456"/>
      <c r="E2975" s="600">
        <v>340</v>
      </c>
      <c r="F2975" s="600">
        <v>260</v>
      </c>
      <c r="G2975" s="600">
        <v>180</v>
      </c>
      <c r="H2975" s="600">
        <v>0</v>
      </c>
    </row>
    <row r="2976" spans="1:8" ht="15" customHeight="1">
      <c r="A2976" s="581">
        <v>34</v>
      </c>
      <c r="B2976" s="581" t="s">
        <v>5781</v>
      </c>
      <c r="C2976" s="612" t="s">
        <v>5783</v>
      </c>
      <c r="D2976" s="456"/>
      <c r="E2976" s="600">
        <v>1000</v>
      </c>
      <c r="F2976" s="600">
        <v>0</v>
      </c>
      <c r="G2976" s="600">
        <v>0</v>
      </c>
      <c r="H2976" s="600">
        <v>0</v>
      </c>
    </row>
    <row r="2977" spans="1:8" ht="15" customHeight="1">
      <c r="A2977" s="581">
        <v>35</v>
      </c>
      <c r="B2977" s="581"/>
      <c r="C2977" s="581" t="s">
        <v>5784</v>
      </c>
      <c r="D2977" s="456"/>
      <c r="E2977" s="600">
        <v>400</v>
      </c>
      <c r="F2977" s="600">
        <v>300</v>
      </c>
      <c r="G2977" s="600">
        <v>220</v>
      </c>
      <c r="H2977" s="600">
        <v>100</v>
      </c>
    </row>
    <row r="2978" spans="1:8" ht="15" customHeight="1">
      <c r="A2978" s="581">
        <v>36</v>
      </c>
      <c r="B2978" s="612" t="s">
        <v>566</v>
      </c>
      <c r="C2978" s="612" t="s">
        <v>5785</v>
      </c>
      <c r="D2978" s="456"/>
      <c r="E2978" s="600">
        <v>640</v>
      </c>
      <c r="F2978" s="600">
        <v>180</v>
      </c>
      <c r="G2978" s="600">
        <v>140</v>
      </c>
      <c r="H2978" s="600">
        <v>0</v>
      </c>
    </row>
    <row r="2979" spans="1:8" ht="15" customHeight="1">
      <c r="A2979" s="581">
        <v>37</v>
      </c>
      <c r="B2979" s="612" t="s">
        <v>566</v>
      </c>
      <c r="C2979" s="612" t="s">
        <v>5786</v>
      </c>
      <c r="D2979" s="456"/>
      <c r="E2979" s="600">
        <v>260</v>
      </c>
      <c r="F2979" s="600">
        <v>220</v>
      </c>
      <c r="G2979" s="600">
        <v>180</v>
      </c>
      <c r="H2979" s="600">
        <v>0</v>
      </c>
    </row>
    <row r="2980" spans="1:8" ht="15" customHeight="1">
      <c r="A2980" s="581">
        <v>38</v>
      </c>
      <c r="B2980" s="612" t="s">
        <v>566</v>
      </c>
      <c r="C2980" s="612" t="s">
        <v>5787</v>
      </c>
      <c r="D2980" s="456"/>
      <c r="E2980" s="600">
        <v>260</v>
      </c>
      <c r="F2980" s="600">
        <v>220</v>
      </c>
      <c r="G2980" s="600">
        <v>180</v>
      </c>
      <c r="H2980" s="600">
        <v>140</v>
      </c>
    </row>
    <row r="2981" spans="1:8" ht="15" customHeight="1">
      <c r="A2981" s="622">
        <v>42</v>
      </c>
      <c r="B2981" s="623" t="s">
        <v>5788</v>
      </c>
      <c r="C2981" s="620"/>
      <c r="D2981" s="620"/>
      <c r="E2981" s="625">
        <v>0</v>
      </c>
      <c r="F2981" s="625">
        <v>0</v>
      </c>
      <c r="G2981" s="625">
        <v>0</v>
      </c>
      <c r="H2981" s="625">
        <v>0</v>
      </c>
    </row>
    <row r="2982" spans="1:8" ht="15" customHeight="1">
      <c r="A2982" s="468">
        <v>1</v>
      </c>
      <c r="B2982" s="581" t="s">
        <v>566</v>
      </c>
      <c r="C2982" s="581" t="s">
        <v>5789</v>
      </c>
      <c r="D2982" s="456"/>
      <c r="E2982" s="600">
        <v>880</v>
      </c>
      <c r="F2982" s="600">
        <v>400</v>
      </c>
      <c r="G2982" s="600">
        <v>320</v>
      </c>
      <c r="H2982" s="600">
        <v>140</v>
      </c>
    </row>
    <row r="2983" spans="1:8" ht="15" customHeight="1">
      <c r="A2983" s="468">
        <v>2</v>
      </c>
      <c r="B2983" s="581" t="s">
        <v>566</v>
      </c>
      <c r="C2983" s="581" t="s">
        <v>5790</v>
      </c>
      <c r="D2983" s="456"/>
      <c r="E2983" s="600">
        <v>520</v>
      </c>
      <c r="F2983" s="600">
        <v>380</v>
      </c>
      <c r="G2983" s="600">
        <v>240</v>
      </c>
      <c r="H2983" s="600">
        <v>120</v>
      </c>
    </row>
    <row r="2984" spans="1:8" ht="15" customHeight="1">
      <c r="A2984" s="468">
        <v>3</v>
      </c>
      <c r="B2984" s="581" t="s">
        <v>566</v>
      </c>
      <c r="C2984" s="581" t="s">
        <v>5791</v>
      </c>
      <c r="D2984" s="456"/>
      <c r="E2984" s="600">
        <v>400</v>
      </c>
      <c r="F2984" s="600">
        <v>320</v>
      </c>
      <c r="G2984" s="600">
        <v>200</v>
      </c>
      <c r="H2984" s="600">
        <v>100</v>
      </c>
    </row>
    <row r="2985" spans="1:8" ht="15" customHeight="1">
      <c r="A2985" s="468">
        <v>4</v>
      </c>
      <c r="B2985" s="581" t="s">
        <v>566</v>
      </c>
      <c r="C2985" s="581" t="s">
        <v>5792</v>
      </c>
      <c r="D2985" s="456"/>
      <c r="E2985" s="600">
        <v>600</v>
      </c>
      <c r="F2985" s="600">
        <v>280</v>
      </c>
      <c r="G2985" s="600">
        <v>100</v>
      </c>
      <c r="H2985" s="600">
        <v>80</v>
      </c>
    </row>
    <row r="2986" spans="1:8" ht="15" customHeight="1">
      <c r="A2986" s="468">
        <v>5</v>
      </c>
      <c r="B2986" s="581" t="s">
        <v>566</v>
      </c>
      <c r="C2986" s="581" t="s">
        <v>5793</v>
      </c>
      <c r="D2986" s="456"/>
      <c r="E2986" s="600">
        <v>240</v>
      </c>
      <c r="F2986" s="600">
        <v>100</v>
      </c>
      <c r="G2986" s="600">
        <v>80</v>
      </c>
      <c r="H2986" s="600">
        <v>60</v>
      </c>
    </row>
    <row r="2987" spans="1:8" ht="15" customHeight="1">
      <c r="A2987" s="468">
        <v>6</v>
      </c>
      <c r="B2987" s="581" t="s">
        <v>566</v>
      </c>
      <c r="C2987" s="581" t="s">
        <v>5794</v>
      </c>
      <c r="D2987" s="456"/>
      <c r="E2987" s="600">
        <v>160</v>
      </c>
      <c r="F2987" s="600">
        <v>140</v>
      </c>
      <c r="G2987" s="600">
        <v>120</v>
      </c>
      <c r="H2987" s="600">
        <v>100</v>
      </c>
    </row>
    <row r="2988" spans="1:8" ht="15" customHeight="1">
      <c r="A2988" s="468">
        <v>7</v>
      </c>
      <c r="B2988" s="581" t="s">
        <v>566</v>
      </c>
      <c r="C2988" s="581" t="s">
        <v>5795</v>
      </c>
      <c r="D2988" s="456"/>
      <c r="E2988" s="600">
        <v>340</v>
      </c>
      <c r="F2988" s="600">
        <v>220</v>
      </c>
      <c r="G2988" s="600">
        <v>140</v>
      </c>
      <c r="H2988" s="600">
        <v>100</v>
      </c>
    </row>
    <row r="2989" spans="1:8" ht="15" customHeight="1">
      <c r="A2989" s="468">
        <v>8</v>
      </c>
      <c r="B2989" s="581" t="s">
        <v>566</v>
      </c>
      <c r="C2989" s="581" t="s">
        <v>5796</v>
      </c>
      <c r="D2989" s="456"/>
      <c r="E2989" s="600">
        <v>280</v>
      </c>
      <c r="F2989" s="600">
        <v>200</v>
      </c>
      <c r="G2989" s="600">
        <v>120</v>
      </c>
      <c r="H2989" s="600">
        <v>100</v>
      </c>
    </row>
    <row r="2990" spans="1:8" ht="15" customHeight="1">
      <c r="A2990" s="468">
        <v>9</v>
      </c>
      <c r="B2990" s="581" t="s">
        <v>566</v>
      </c>
      <c r="C2990" s="581" t="s">
        <v>5797</v>
      </c>
      <c r="D2990" s="456"/>
      <c r="E2990" s="600">
        <v>240</v>
      </c>
      <c r="F2990" s="600">
        <v>180</v>
      </c>
      <c r="G2990" s="600">
        <v>100</v>
      </c>
      <c r="H2990" s="600">
        <v>60</v>
      </c>
    </row>
    <row r="2991" spans="1:8" ht="15" customHeight="1">
      <c r="A2991" s="468">
        <v>10</v>
      </c>
      <c r="B2991" s="581" t="s">
        <v>566</v>
      </c>
      <c r="C2991" s="581" t="s">
        <v>5798</v>
      </c>
      <c r="D2991" s="456"/>
      <c r="E2991" s="600">
        <v>340</v>
      </c>
      <c r="F2991" s="600">
        <v>220</v>
      </c>
      <c r="G2991" s="600">
        <v>140</v>
      </c>
      <c r="H2991" s="600">
        <v>0</v>
      </c>
    </row>
    <row r="2992" spans="1:8" ht="15" customHeight="1">
      <c r="A2992" s="468">
        <v>11</v>
      </c>
      <c r="B2992" s="581" t="s">
        <v>566</v>
      </c>
      <c r="C2992" s="581" t="s">
        <v>5799</v>
      </c>
      <c r="D2992" s="456"/>
      <c r="E2992" s="600">
        <v>280</v>
      </c>
      <c r="F2992" s="600">
        <v>200</v>
      </c>
      <c r="G2992" s="600">
        <v>120</v>
      </c>
      <c r="H2992" s="600">
        <v>0</v>
      </c>
    </row>
    <row r="2993" spans="1:8" ht="15" customHeight="1">
      <c r="A2993" s="468">
        <v>12</v>
      </c>
      <c r="B2993" s="581" t="s">
        <v>566</v>
      </c>
      <c r="C2993" s="581" t="s">
        <v>5800</v>
      </c>
      <c r="D2993" s="456"/>
      <c r="E2993" s="600">
        <v>380</v>
      </c>
      <c r="F2993" s="600">
        <v>300</v>
      </c>
      <c r="G2993" s="600">
        <v>180</v>
      </c>
      <c r="H2993" s="600">
        <v>100</v>
      </c>
    </row>
    <row r="2994" spans="1:8" ht="15" customHeight="1">
      <c r="A2994" s="468">
        <v>13</v>
      </c>
      <c r="B2994" s="581" t="s">
        <v>566</v>
      </c>
      <c r="C2994" s="581" t="s">
        <v>5801</v>
      </c>
      <c r="D2994" s="456"/>
      <c r="E2994" s="600">
        <v>200</v>
      </c>
      <c r="F2994" s="600">
        <v>0</v>
      </c>
      <c r="G2994" s="600">
        <v>0</v>
      </c>
      <c r="H2994" s="600">
        <v>0</v>
      </c>
    </row>
    <row r="2995" spans="1:8" ht="15" customHeight="1">
      <c r="A2995" s="468">
        <v>14</v>
      </c>
      <c r="B2995" s="581" t="s">
        <v>566</v>
      </c>
      <c r="C2995" s="581" t="s">
        <v>5802</v>
      </c>
      <c r="D2995" s="456"/>
      <c r="E2995" s="600">
        <v>220</v>
      </c>
      <c r="F2995" s="600">
        <v>120</v>
      </c>
      <c r="G2995" s="600">
        <v>100</v>
      </c>
      <c r="H2995" s="600">
        <v>60</v>
      </c>
    </row>
    <row r="2996" spans="1:8" ht="15" customHeight="1">
      <c r="A2996" s="468">
        <v>15</v>
      </c>
      <c r="B2996" s="581" t="s">
        <v>566</v>
      </c>
      <c r="C2996" s="581" t="s">
        <v>5803</v>
      </c>
      <c r="D2996" s="456"/>
      <c r="E2996" s="600">
        <v>120</v>
      </c>
      <c r="F2996" s="600">
        <v>0</v>
      </c>
      <c r="G2996" s="600">
        <v>0</v>
      </c>
      <c r="H2996" s="600">
        <v>0</v>
      </c>
    </row>
    <row r="2997" spans="1:8" ht="15" customHeight="1">
      <c r="A2997" s="468">
        <v>16</v>
      </c>
      <c r="B2997" s="1519" t="s">
        <v>5557</v>
      </c>
      <c r="C2997" s="1519"/>
      <c r="D2997" s="456"/>
      <c r="E2997" s="600">
        <v>920</v>
      </c>
      <c r="F2997" s="600">
        <v>0</v>
      </c>
      <c r="G2997" s="600">
        <v>0</v>
      </c>
      <c r="H2997" s="600">
        <v>0</v>
      </c>
    </row>
    <row r="2998" spans="1:8" ht="15" customHeight="1">
      <c r="A2998" s="608">
        <v>43</v>
      </c>
      <c r="B2998" s="609" t="s">
        <v>5804</v>
      </c>
      <c r="C2998" s="610"/>
      <c r="D2998" s="628"/>
      <c r="E2998" s="628"/>
      <c r="F2998" s="628"/>
      <c r="G2998" s="628"/>
      <c r="H2998" s="628"/>
    </row>
    <row r="2999" spans="1:8" ht="15" customHeight="1">
      <c r="A2999" s="568">
        <v>1</v>
      </c>
      <c r="B2999" s="581" t="s">
        <v>947</v>
      </c>
      <c r="C2999" s="581" t="s">
        <v>5805</v>
      </c>
      <c r="D2999" s="629"/>
      <c r="E2999" s="600">
        <v>720</v>
      </c>
      <c r="F2999" s="600">
        <v>504</v>
      </c>
      <c r="G2999" s="600">
        <v>360</v>
      </c>
      <c r="H2999" s="600">
        <v>216</v>
      </c>
    </row>
    <row r="3000" spans="1:8" ht="15" customHeight="1">
      <c r="A3000" s="568">
        <v>2</v>
      </c>
      <c r="B3000" s="581" t="s">
        <v>3089</v>
      </c>
      <c r="C3000" s="581" t="s">
        <v>5806</v>
      </c>
      <c r="D3000" s="629"/>
      <c r="E3000" s="600">
        <v>960</v>
      </c>
      <c r="F3000" s="600">
        <v>672</v>
      </c>
      <c r="G3000" s="600">
        <v>480</v>
      </c>
      <c r="H3000" s="600">
        <v>288</v>
      </c>
    </row>
    <row r="3001" spans="1:8" ht="15" customHeight="1">
      <c r="A3001" s="568">
        <v>3</v>
      </c>
      <c r="B3001" s="581" t="s">
        <v>5807</v>
      </c>
      <c r="C3001" s="581" t="s">
        <v>5808</v>
      </c>
      <c r="D3001" s="629"/>
      <c r="E3001" s="600">
        <v>1500</v>
      </c>
      <c r="F3001" s="600">
        <v>1050</v>
      </c>
      <c r="G3001" s="600">
        <v>750</v>
      </c>
      <c r="H3001" s="600">
        <v>450</v>
      </c>
    </row>
    <row r="3002" spans="1:8" ht="15" customHeight="1">
      <c r="A3002" s="568">
        <v>4</v>
      </c>
      <c r="B3002" s="581" t="s">
        <v>277</v>
      </c>
      <c r="C3002" s="581" t="s">
        <v>5809</v>
      </c>
      <c r="D3002" s="629"/>
      <c r="E3002" s="600">
        <v>2540</v>
      </c>
      <c r="F3002" s="600">
        <v>1778</v>
      </c>
      <c r="G3002" s="600">
        <v>1270</v>
      </c>
      <c r="H3002" s="600">
        <v>762</v>
      </c>
    </row>
    <row r="3003" spans="1:8" ht="15" customHeight="1">
      <c r="A3003" s="568">
        <v>5</v>
      </c>
      <c r="B3003" s="581" t="s">
        <v>5810</v>
      </c>
      <c r="C3003" s="581" t="s">
        <v>5811</v>
      </c>
      <c r="D3003" s="629"/>
      <c r="E3003" s="600">
        <v>2760</v>
      </c>
      <c r="F3003" s="600">
        <v>1932</v>
      </c>
      <c r="G3003" s="600">
        <v>1380</v>
      </c>
      <c r="H3003" s="600">
        <v>828</v>
      </c>
    </row>
    <row r="3004" spans="1:8" ht="15" customHeight="1">
      <c r="A3004" s="568">
        <v>6</v>
      </c>
      <c r="B3004" s="581" t="s">
        <v>5812</v>
      </c>
      <c r="C3004" s="581" t="s">
        <v>5813</v>
      </c>
      <c r="D3004" s="629"/>
      <c r="E3004" s="600">
        <v>392</v>
      </c>
      <c r="F3004" s="600">
        <v>274</v>
      </c>
      <c r="G3004" s="600">
        <v>196</v>
      </c>
      <c r="H3004" s="600">
        <v>118</v>
      </c>
    </row>
    <row r="3005" spans="1:8" ht="15" customHeight="1">
      <c r="A3005" s="568">
        <v>7</v>
      </c>
      <c r="B3005" s="581" t="s">
        <v>5812</v>
      </c>
      <c r="C3005" s="581" t="s">
        <v>5814</v>
      </c>
      <c r="D3005" s="629"/>
      <c r="E3005" s="600">
        <v>600</v>
      </c>
      <c r="F3005" s="600">
        <v>420</v>
      </c>
      <c r="G3005" s="600">
        <v>300</v>
      </c>
      <c r="H3005" s="600">
        <v>180</v>
      </c>
    </row>
    <row r="3006" spans="1:8" ht="15" customHeight="1">
      <c r="A3006" s="568">
        <v>8</v>
      </c>
      <c r="B3006" s="581" t="s">
        <v>5812</v>
      </c>
      <c r="C3006" s="581" t="s">
        <v>5815</v>
      </c>
      <c r="D3006" s="629"/>
      <c r="E3006" s="600">
        <v>380</v>
      </c>
      <c r="F3006" s="600">
        <v>266</v>
      </c>
      <c r="G3006" s="600">
        <v>190</v>
      </c>
      <c r="H3006" s="600">
        <v>114</v>
      </c>
    </row>
    <row r="3007" spans="1:8" ht="15" customHeight="1">
      <c r="A3007" s="568">
        <v>9</v>
      </c>
      <c r="B3007" s="581" t="s">
        <v>5816</v>
      </c>
      <c r="C3007" s="581" t="s">
        <v>5817</v>
      </c>
      <c r="D3007" s="629"/>
      <c r="E3007" s="600">
        <v>720</v>
      </c>
      <c r="F3007" s="600">
        <v>504</v>
      </c>
      <c r="G3007" s="600">
        <v>360</v>
      </c>
      <c r="H3007" s="600">
        <v>216</v>
      </c>
    </row>
    <row r="3008" spans="1:8" ht="15" customHeight="1">
      <c r="A3008" s="568">
        <v>10</v>
      </c>
      <c r="B3008" s="581" t="s">
        <v>5816</v>
      </c>
      <c r="C3008" s="581" t="s">
        <v>5818</v>
      </c>
      <c r="D3008" s="629"/>
      <c r="E3008" s="600">
        <v>480</v>
      </c>
      <c r="F3008" s="600">
        <v>336</v>
      </c>
      <c r="G3008" s="600">
        <v>240</v>
      </c>
      <c r="H3008" s="600">
        <v>144</v>
      </c>
    </row>
    <row r="3009" spans="1:8" ht="15" customHeight="1">
      <c r="A3009" s="568">
        <v>11</v>
      </c>
      <c r="B3009" s="581" t="s">
        <v>5816</v>
      </c>
      <c r="C3009" s="581" t="s">
        <v>5819</v>
      </c>
      <c r="D3009" s="629"/>
      <c r="E3009" s="600">
        <v>228</v>
      </c>
      <c r="F3009" s="600">
        <v>160</v>
      </c>
      <c r="G3009" s="600">
        <v>114</v>
      </c>
      <c r="H3009" s="600">
        <v>68</v>
      </c>
    </row>
    <row r="3010" spans="1:8" ht="15" customHeight="1">
      <c r="A3010" s="568">
        <v>12</v>
      </c>
      <c r="B3010" s="581" t="s">
        <v>5816</v>
      </c>
      <c r="C3010" s="581" t="s">
        <v>5820</v>
      </c>
      <c r="D3010" s="629"/>
      <c r="E3010" s="600">
        <v>160</v>
      </c>
      <c r="F3010" s="600">
        <v>112</v>
      </c>
      <c r="G3010" s="600">
        <v>80</v>
      </c>
      <c r="H3010" s="600">
        <v>48</v>
      </c>
    </row>
    <row r="3011" spans="1:8" ht="15" customHeight="1">
      <c r="A3011" s="568">
        <v>13</v>
      </c>
      <c r="B3011" s="581" t="s">
        <v>5821</v>
      </c>
      <c r="C3011" s="581" t="s">
        <v>5822</v>
      </c>
      <c r="D3011" s="629"/>
      <c r="E3011" s="600">
        <v>400</v>
      </c>
      <c r="F3011" s="600">
        <v>280</v>
      </c>
      <c r="G3011" s="600">
        <v>200</v>
      </c>
      <c r="H3011" s="600">
        <v>120</v>
      </c>
    </row>
    <row r="3012" spans="1:8" ht="15" customHeight="1">
      <c r="A3012" s="568">
        <v>14</v>
      </c>
      <c r="B3012" s="581" t="s">
        <v>5823</v>
      </c>
      <c r="C3012" s="581"/>
      <c r="D3012" s="629"/>
      <c r="E3012" s="600">
        <v>160</v>
      </c>
      <c r="F3012" s="600">
        <v>112</v>
      </c>
      <c r="G3012" s="600">
        <v>0</v>
      </c>
      <c r="H3012" s="600">
        <v>0</v>
      </c>
    </row>
    <row r="3013" spans="1:8" ht="15" customHeight="1">
      <c r="A3013" s="568">
        <v>15</v>
      </c>
      <c r="B3013" s="581" t="s">
        <v>5824</v>
      </c>
      <c r="C3013" s="581"/>
      <c r="D3013" s="629"/>
      <c r="E3013" s="600">
        <v>144</v>
      </c>
      <c r="F3013" s="600">
        <v>101</v>
      </c>
      <c r="G3013" s="600">
        <v>0</v>
      </c>
      <c r="H3013" s="600">
        <v>0</v>
      </c>
    </row>
    <row r="3014" spans="1:8" ht="15" customHeight="1">
      <c r="A3014" s="568">
        <v>16</v>
      </c>
      <c r="B3014" s="581" t="s">
        <v>5825</v>
      </c>
      <c r="C3014" s="581"/>
      <c r="D3014" s="629"/>
      <c r="E3014" s="600">
        <v>80</v>
      </c>
      <c r="F3014" s="600">
        <v>56</v>
      </c>
      <c r="G3014" s="600">
        <v>0</v>
      </c>
      <c r="H3014" s="600">
        <v>0</v>
      </c>
    </row>
    <row r="3015" spans="1:8" ht="15" customHeight="1">
      <c r="A3015" s="568">
        <v>17</v>
      </c>
      <c r="B3015" s="581" t="s">
        <v>1307</v>
      </c>
      <c r="C3015" s="581"/>
      <c r="D3015" s="629"/>
      <c r="E3015" s="600">
        <v>60</v>
      </c>
      <c r="F3015" s="600">
        <v>42</v>
      </c>
      <c r="G3015" s="600">
        <v>0</v>
      </c>
      <c r="H3015" s="600">
        <v>0</v>
      </c>
    </row>
    <row r="3016" spans="1:8" ht="15" customHeight="1">
      <c r="A3016" s="568">
        <v>18</v>
      </c>
      <c r="B3016" s="581" t="s">
        <v>5826</v>
      </c>
      <c r="C3016" s="581"/>
      <c r="D3016" s="629"/>
      <c r="E3016" s="600">
        <v>52</v>
      </c>
      <c r="F3016" s="600">
        <v>36</v>
      </c>
      <c r="G3016" s="600">
        <v>0</v>
      </c>
      <c r="H3016" s="600">
        <v>0</v>
      </c>
    </row>
    <row r="3017" spans="1:8" ht="15" customHeight="1">
      <c r="A3017" s="568">
        <v>19</v>
      </c>
      <c r="B3017" s="353" t="s">
        <v>5827</v>
      </c>
      <c r="C3017" s="441" t="s">
        <v>5828</v>
      </c>
      <c r="D3017" s="629"/>
      <c r="E3017" s="600">
        <v>2260</v>
      </c>
      <c r="F3017" s="600">
        <v>1582</v>
      </c>
      <c r="G3017" s="600">
        <v>1130</v>
      </c>
      <c r="H3017" s="600">
        <v>678</v>
      </c>
    </row>
    <row r="3018" spans="1:8" ht="15" customHeight="1">
      <c r="A3018" s="568">
        <v>20</v>
      </c>
      <c r="B3018" s="353" t="s">
        <v>5827</v>
      </c>
      <c r="C3018" s="441" t="s">
        <v>5829</v>
      </c>
      <c r="D3018" s="629"/>
      <c r="E3018" s="600">
        <v>1920</v>
      </c>
      <c r="F3018" s="600">
        <v>1344</v>
      </c>
      <c r="G3018" s="600">
        <v>960</v>
      </c>
      <c r="H3018" s="600">
        <v>576</v>
      </c>
    </row>
    <row r="3019" spans="1:8" ht="15" customHeight="1">
      <c r="A3019" s="568">
        <v>21</v>
      </c>
      <c r="B3019" s="353" t="s">
        <v>5827</v>
      </c>
      <c r="C3019" s="441" t="s">
        <v>5830</v>
      </c>
      <c r="D3019" s="629"/>
      <c r="E3019" s="600">
        <v>1780</v>
      </c>
      <c r="F3019" s="600">
        <v>1246</v>
      </c>
      <c r="G3019" s="600">
        <v>890</v>
      </c>
      <c r="H3019" s="600">
        <v>534</v>
      </c>
    </row>
    <row r="3020" spans="1:8" ht="15" customHeight="1">
      <c r="A3020" s="568">
        <v>22</v>
      </c>
      <c r="B3020" s="353" t="s">
        <v>5827</v>
      </c>
      <c r="C3020" s="441" t="s">
        <v>5831</v>
      </c>
      <c r="D3020" s="629"/>
      <c r="E3020" s="600">
        <v>1920</v>
      </c>
      <c r="F3020" s="600">
        <v>1344</v>
      </c>
      <c r="G3020" s="600">
        <v>960</v>
      </c>
      <c r="H3020" s="600">
        <v>576</v>
      </c>
    </row>
    <row r="3021" spans="1:8" ht="15" customHeight="1">
      <c r="A3021" s="568">
        <v>23</v>
      </c>
      <c r="B3021" s="353" t="s">
        <v>5827</v>
      </c>
      <c r="C3021" s="441" t="s">
        <v>5832</v>
      </c>
      <c r="D3021" s="629"/>
      <c r="E3021" s="600">
        <v>820</v>
      </c>
      <c r="F3021" s="600">
        <v>574</v>
      </c>
      <c r="G3021" s="600">
        <v>410</v>
      </c>
      <c r="H3021" s="600">
        <v>246</v>
      </c>
    </row>
    <row r="3022" spans="1:8" ht="15" customHeight="1">
      <c r="A3022" s="568">
        <v>24</v>
      </c>
      <c r="B3022" s="353" t="s">
        <v>5827</v>
      </c>
      <c r="C3022" s="441" t="s">
        <v>5833</v>
      </c>
      <c r="D3022" s="629"/>
      <c r="E3022" s="600">
        <v>480</v>
      </c>
      <c r="F3022" s="600">
        <v>336</v>
      </c>
      <c r="G3022" s="600">
        <v>240</v>
      </c>
      <c r="H3022" s="600">
        <v>144</v>
      </c>
    </row>
    <row r="3023" spans="1:8" ht="15" customHeight="1">
      <c r="A3023" s="568">
        <v>25</v>
      </c>
      <c r="B3023" s="353" t="s">
        <v>5827</v>
      </c>
      <c r="C3023" s="441" t="s">
        <v>5814</v>
      </c>
      <c r="D3023" s="629"/>
      <c r="E3023" s="600">
        <v>880</v>
      </c>
      <c r="F3023" s="600">
        <v>616</v>
      </c>
      <c r="G3023" s="600">
        <v>440</v>
      </c>
      <c r="H3023" s="600">
        <v>264</v>
      </c>
    </row>
    <row r="3024" spans="1:8" ht="15" customHeight="1">
      <c r="A3024" s="568">
        <v>26</v>
      </c>
      <c r="B3024" s="353" t="s">
        <v>5827</v>
      </c>
      <c r="C3024" s="441" t="s">
        <v>5815</v>
      </c>
      <c r="D3024" s="629"/>
      <c r="E3024" s="600">
        <v>480</v>
      </c>
      <c r="F3024" s="600">
        <v>336</v>
      </c>
      <c r="G3024" s="600">
        <v>240</v>
      </c>
      <c r="H3024" s="600">
        <v>144</v>
      </c>
    </row>
    <row r="3025" spans="1:8" ht="15" customHeight="1">
      <c r="A3025" s="568">
        <v>27</v>
      </c>
      <c r="B3025" s="353" t="s">
        <v>5834</v>
      </c>
      <c r="C3025" s="441" t="s">
        <v>5835</v>
      </c>
      <c r="D3025" s="629"/>
      <c r="E3025" s="600">
        <v>1000</v>
      </c>
      <c r="F3025" s="600">
        <v>700</v>
      </c>
      <c r="G3025" s="600">
        <v>500</v>
      </c>
      <c r="H3025" s="600">
        <v>300</v>
      </c>
    </row>
    <row r="3026" spans="1:8" ht="15" customHeight="1">
      <c r="A3026" s="568">
        <v>28</v>
      </c>
      <c r="B3026" s="353" t="s">
        <v>5834</v>
      </c>
      <c r="C3026" s="441" t="s">
        <v>5836</v>
      </c>
      <c r="D3026" s="629"/>
      <c r="E3026" s="600">
        <v>760</v>
      </c>
      <c r="F3026" s="600">
        <v>532</v>
      </c>
      <c r="G3026" s="600">
        <v>380</v>
      </c>
      <c r="H3026" s="600">
        <v>228</v>
      </c>
    </row>
    <row r="3027" spans="1:8" ht="15" customHeight="1">
      <c r="A3027" s="568">
        <v>29</v>
      </c>
      <c r="B3027" s="353" t="s">
        <v>5837</v>
      </c>
      <c r="C3027" s="441" t="s">
        <v>5838</v>
      </c>
      <c r="D3027" s="629"/>
      <c r="E3027" s="600">
        <v>600</v>
      </c>
      <c r="F3027" s="600">
        <v>420</v>
      </c>
      <c r="G3027" s="600">
        <v>300</v>
      </c>
      <c r="H3027" s="600">
        <v>180</v>
      </c>
    </row>
    <row r="3028" spans="1:8" ht="15" customHeight="1">
      <c r="A3028" s="568">
        <v>30</v>
      </c>
      <c r="B3028" s="353" t="s">
        <v>5837</v>
      </c>
      <c r="C3028" s="441" t="s">
        <v>5839</v>
      </c>
      <c r="D3028" s="629"/>
      <c r="E3028" s="600">
        <v>480</v>
      </c>
      <c r="F3028" s="600">
        <v>336</v>
      </c>
      <c r="G3028" s="600">
        <v>240</v>
      </c>
      <c r="H3028" s="600">
        <v>144</v>
      </c>
    </row>
    <row r="3029" spans="1:8" ht="15" customHeight="1">
      <c r="A3029" s="568">
        <v>31</v>
      </c>
      <c r="B3029" s="353" t="s">
        <v>5840</v>
      </c>
      <c r="C3029" s="441" t="s">
        <v>5841</v>
      </c>
      <c r="D3029" s="629"/>
      <c r="E3029" s="600">
        <v>600</v>
      </c>
      <c r="F3029" s="600">
        <v>420</v>
      </c>
      <c r="G3029" s="600">
        <v>300</v>
      </c>
      <c r="H3029" s="600">
        <v>180</v>
      </c>
    </row>
    <row r="3030" spans="1:8" ht="15" customHeight="1">
      <c r="A3030" s="568">
        <v>32</v>
      </c>
      <c r="B3030" s="353" t="s">
        <v>5840</v>
      </c>
      <c r="C3030" s="441" t="s">
        <v>5842</v>
      </c>
      <c r="D3030" s="629"/>
      <c r="E3030" s="600">
        <v>400</v>
      </c>
      <c r="F3030" s="600">
        <v>280</v>
      </c>
      <c r="G3030" s="600">
        <v>200</v>
      </c>
      <c r="H3030" s="600">
        <v>120</v>
      </c>
    </row>
    <row r="3031" spans="1:8" ht="15" customHeight="1">
      <c r="A3031" s="568">
        <v>33</v>
      </c>
      <c r="B3031" s="353" t="s">
        <v>5840</v>
      </c>
      <c r="C3031" s="441" t="s">
        <v>5843</v>
      </c>
      <c r="D3031" s="629"/>
      <c r="E3031" s="600">
        <v>340</v>
      </c>
      <c r="F3031" s="600">
        <v>238</v>
      </c>
      <c r="G3031" s="600">
        <v>170</v>
      </c>
      <c r="H3031" s="600">
        <v>102</v>
      </c>
    </row>
    <row r="3032" spans="1:8" ht="15" customHeight="1">
      <c r="A3032" s="568">
        <v>34</v>
      </c>
      <c r="B3032" s="353" t="s">
        <v>5840</v>
      </c>
      <c r="C3032" s="441" t="s">
        <v>5844</v>
      </c>
      <c r="D3032" s="629"/>
      <c r="E3032" s="600">
        <v>400</v>
      </c>
      <c r="F3032" s="600">
        <v>280</v>
      </c>
      <c r="G3032" s="600">
        <v>200</v>
      </c>
      <c r="H3032" s="600">
        <v>120</v>
      </c>
    </row>
    <row r="3033" spans="1:8" ht="15" customHeight="1">
      <c r="A3033" s="568">
        <v>35</v>
      </c>
      <c r="B3033" s="353" t="s">
        <v>5845</v>
      </c>
      <c r="C3033" s="441" t="s">
        <v>5846</v>
      </c>
      <c r="D3033" s="629"/>
      <c r="E3033" s="600">
        <v>260</v>
      </c>
      <c r="F3033" s="600">
        <v>182</v>
      </c>
      <c r="G3033" s="600">
        <v>130</v>
      </c>
      <c r="H3033" s="600">
        <v>78</v>
      </c>
    </row>
    <row r="3034" spans="1:8" ht="15" customHeight="1">
      <c r="A3034" s="568">
        <v>36</v>
      </c>
      <c r="B3034" s="353" t="s">
        <v>5845</v>
      </c>
      <c r="C3034" s="441" t="s">
        <v>5847</v>
      </c>
      <c r="D3034" s="629"/>
      <c r="E3034" s="600">
        <v>340</v>
      </c>
      <c r="F3034" s="600">
        <v>238</v>
      </c>
      <c r="G3034" s="600">
        <v>170</v>
      </c>
      <c r="H3034" s="600">
        <v>102</v>
      </c>
    </row>
    <row r="3035" spans="1:8" ht="15" customHeight="1">
      <c r="A3035" s="568">
        <v>37</v>
      </c>
      <c r="B3035" s="353" t="s">
        <v>5845</v>
      </c>
      <c r="C3035" s="441" t="s">
        <v>5848</v>
      </c>
      <c r="D3035" s="629"/>
      <c r="E3035" s="600">
        <v>480</v>
      </c>
      <c r="F3035" s="600">
        <v>336</v>
      </c>
      <c r="G3035" s="600">
        <v>240</v>
      </c>
      <c r="H3035" s="600">
        <v>144</v>
      </c>
    </row>
    <row r="3036" spans="1:8" ht="15" customHeight="1">
      <c r="A3036" s="568">
        <v>38</v>
      </c>
      <c r="B3036" s="353" t="s">
        <v>5845</v>
      </c>
      <c r="C3036" s="441" t="s">
        <v>5849</v>
      </c>
      <c r="D3036" s="629"/>
      <c r="E3036" s="600">
        <v>440</v>
      </c>
      <c r="F3036" s="600">
        <v>308</v>
      </c>
      <c r="G3036" s="600">
        <v>220</v>
      </c>
      <c r="H3036" s="600">
        <v>132</v>
      </c>
    </row>
    <row r="3037" spans="1:8" ht="15" customHeight="1">
      <c r="A3037" s="568">
        <v>39</v>
      </c>
      <c r="B3037" s="353" t="s">
        <v>5845</v>
      </c>
      <c r="C3037" s="441" t="s">
        <v>5850</v>
      </c>
      <c r="D3037" s="629"/>
      <c r="E3037" s="600">
        <v>120</v>
      </c>
      <c r="F3037" s="600">
        <v>84</v>
      </c>
      <c r="G3037" s="600">
        <v>60</v>
      </c>
      <c r="H3037" s="600">
        <v>36</v>
      </c>
    </row>
    <row r="3038" spans="1:8" ht="15" customHeight="1">
      <c r="A3038" s="568">
        <v>40</v>
      </c>
      <c r="B3038" s="353" t="s">
        <v>209</v>
      </c>
      <c r="C3038" s="441" t="s">
        <v>5851</v>
      </c>
      <c r="D3038" s="629"/>
      <c r="E3038" s="600">
        <v>800</v>
      </c>
      <c r="F3038" s="600">
        <v>560</v>
      </c>
      <c r="G3038" s="600">
        <v>400</v>
      </c>
      <c r="H3038" s="600">
        <v>240</v>
      </c>
    </row>
    <row r="3039" spans="1:8" ht="15" customHeight="1">
      <c r="A3039" s="568">
        <v>41</v>
      </c>
      <c r="B3039" s="353" t="s">
        <v>209</v>
      </c>
      <c r="C3039" s="441" t="s">
        <v>5852</v>
      </c>
      <c r="D3039" s="629"/>
      <c r="E3039" s="600">
        <v>600</v>
      </c>
      <c r="F3039" s="600">
        <v>420</v>
      </c>
      <c r="G3039" s="600">
        <v>300</v>
      </c>
      <c r="H3039" s="600">
        <v>180</v>
      </c>
    </row>
    <row r="3040" spans="1:8" ht="15" customHeight="1">
      <c r="A3040" s="568">
        <v>42</v>
      </c>
      <c r="B3040" s="353" t="s">
        <v>5853</v>
      </c>
      <c r="C3040" s="441" t="s">
        <v>5854</v>
      </c>
      <c r="D3040" s="629"/>
      <c r="E3040" s="600">
        <v>1000</v>
      </c>
      <c r="F3040" s="600">
        <v>700</v>
      </c>
      <c r="G3040" s="600">
        <v>500</v>
      </c>
      <c r="H3040" s="600">
        <v>300</v>
      </c>
    </row>
    <row r="3041" spans="1:8" ht="15" customHeight="1">
      <c r="A3041" s="568">
        <v>43</v>
      </c>
      <c r="B3041" s="353" t="s">
        <v>5853</v>
      </c>
      <c r="C3041" s="441" t="s">
        <v>5855</v>
      </c>
      <c r="D3041" s="629"/>
      <c r="E3041" s="600">
        <v>640</v>
      </c>
      <c r="F3041" s="600">
        <v>448</v>
      </c>
      <c r="G3041" s="600">
        <v>320</v>
      </c>
      <c r="H3041" s="600">
        <v>192</v>
      </c>
    </row>
    <row r="3042" spans="1:8" ht="15" customHeight="1">
      <c r="A3042" s="568">
        <v>44</v>
      </c>
      <c r="B3042" s="353" t="s">
        <v>868</v>
      </c>
      <c r="C3042" s="441" t="s">
        <v>5490</v>
      </c>
      <c r="D3042" s="629"/>
      <c r="E3042" s="600">
        <v>520</v>
      </c>
      <c r="F3042" s="600">
        <v>364</v>
      </c>
      <c r="G3042" s="600">
        <v>260</v>
      </c>
      <c r="H3042" s="600">
        <v>0</v>
      </c>
    </row>
    <row r="3043" spans="1:8" ht="15" customHeight="1">
      <c r="A3043" s="568">
        <v>45</v>
      </c>
      <c r="B3043" s="353" t="s">
        <v>1814</v>
      </c>
      <c r="C3043" s="441" t="s">
        <v>5856</v>
      </c>
      <c r="D3043" s="629"/>
      <c r="E3043" s="600">
        <v>440</v>
      </c>
      <c r="F3043" s="600">
        <v>308</v>
      </c>
      <c r="G3043" s="600">
        <v>220</v>
      </c>
      <c r="H3043" s="600">
        <v>0</v>
      </c>
    </row>
    <row r="3044" spans="1:8" ht="15" customHeight="1">
      <c r="A3044" s="568">
        <v>46</v>
      </c>
      <c r="B3044" s="1261" t="s">
        <v>5857</v>
      </c>
      <c r="C3044" s="1261"/>
      <c r="D3044" s="629"/>
      <c r="E3044" s="600">
        <v>120</v>
      </c>
      <c r="F3044" s="600">
        <v>84</v>
      </c>
      <c r="G3044" s="600">
        <v>60</v>
      </c>
      <c r="H3044" s="600">
        <v>36</v>
      </c>
    </row>
    <row r="3045" spans="1:8" ht="15" customHeight="1">
      <c r="A3045" s="568">
        <v>47</v>
      </c>
      <c r="B3045" s="1261" t="s">
        <v>5858</v>
      </c>
      <c r="C3045" s="1261"/>
      <c r="D3045" s="629"/>
      <c r="E3045" s="600">
        <v>88</v>
      </c>
      <c r="F3045" s="600">
        <v>62</v>
      </c>
      <c r="G3045" s="600">
        <v>0</v>
      </c>
      <c r="H3045" s="600">
        <v>0</v>
      </c>
    </row>
    <row r="3046" spans="1:8" ht="15" customHeight="1">
      <c r="A3046" s="568">
        <v>48</v>
      </c>
      <c r="B3046" s="1261" t="s">
        <v>5859</v>
      </c>
      <c r="C3046" s="1261"/>
      <c r="D3046" s="629"/>
      <c r="E3046" s="600">
        <v>220</v>
      </c>
      <c r="F3046" s="600">
        <v>154</v>
      </c>
      <c r="G3046" s="600">
        <v>0</v>
      </c>
      <c r="H3046" s="600">
        <v>0</v>
      </c>
    </row>
    <row r="3047" spans="1:8" ht="15" customHeight="1">
      <c r="A3047" s="568">
        <v>49</v>
      </c>
      <c r="B3047" s="1261" t="s">
        <v>5860</v>
      </c>
      <c r="C3047" s="1261"/>
      <c r="D3047" s="629"/>
      <c r="E3047" s="600">
        <v>280</v>
      </c>
      <c r="F3047" s="600">
        <v>196</v>
      </c>
      <c r="G3047" s="600">
        <v>0</v>
      </c>
      <c r="H3047" s="600">
        <v>0</v>
      </c>
    </row>
    <row r="3048" spans="1:8" ht="15" customHeight="1">
      <c r="A3048" s="568">
        <v>50</v>
      </c>
      <c r="B3048" s="1261" t="s">
        <v>5861</v>
      </c>
      <c r="C3048" s="1261"/>
      <c r="D3048" s="629"/>
      <c r="E3048" s="600">
        <v>140</v>
      </c>
      <c r="F3048" s="600">
        <v>98</v>
      </c>
      <c r="G3048" s="600">
        <v>0</v>
      </c>
      <c r="H3048" s="600">
        <v>0</v>
      </c>
    </row>
    <row r="3049" spans="1:8" ht="15" customHeight="1">
      <c r="A3049" s="568">
        <v>51</v>
      </c>
      <c r="B3049" s="1261" t="s">
        <v>5862</v>
      </c>
      <c r="C3049" s="1261"/>
      <c r="D3049" s="629"/>
      <c r="E3049" s="600">
        <v>120</v>
      </c>
      <c r="F3049" s="600">
        <v>84</v>
      </c>
      <c r="G3049" s="600">
        <v>0</v>
      </c>
      <c r="H3049" s="600">
        <v>0</v>
      </c>
    </row>
    <row r="3050" spans="1:8" ht="15" customHeight="1">
      <c r="A3050" s="568">
        <v>52</v>
      </c>
      <c r="B3050" s="1261" t="s">
        <v>5863</v>
      </c>
      <c r="C3050" s="1261"/>
      <c r="D3050" s="629"/>
      <c r="E3050" s="600">
        <v>100</v>
      </c>
      <c r="F3050" s="600">
        <v>70</v>
      </c>
      <c r="G3050" s="600">
        <v>50</v>
      </c>
      <c r="H3050" s="600">
        <v>30</v>
      </c>
    </row>
    <row r="3051" spans="1:8" ht="15" customHeight="1">
      <c r="A3051" s="568">
        <v>53</v>
      </c>
      <c r="B3051" s="353" t="s">
        <v>5827</v>
      </c>
      <c r="C3051" s="441" t="s">
        <v>5864</v>
      </c>
      <c r="D3051" s="629"/>
      <c r="E3051" s="600">
        <v>120</v>
      </c>
      <c r="F3051" s="600">
        <v>84</v>
      </c>
      <c r="G3051" s="600">
        <v>60</v>
      </c>
      <c r="H3051" s="600">
        <v>36</v>
      </c>
    </row>
    <row r="3052" spans="1:8" ht="15" customHeight="1">
      <c r="A3052" s="568">
        <v>54</v>
      </c>
      <c r="B3052" s="353" t="s">
        <v>5865</v>
      </c>
      <c r="C3052" s="441" t="s">
        <v>5866</v>
      </c>
      <c r="D3052" s="629"/>
      <c r="E3052" s="600">
        <v>400</v>
      </c>
      <c r="F3052" s="600">
        <v>280</v>
      </c>
      <c r="G3052" s="600">
        <v>200</v>
      </c>
      <c r="H3052" s="600">
        <v>0</v>
      </c>
    </row>
    <row r="3053" spans="1:8" ht="15" customHeight="1">
      <c r="A3053" s="568">
        <v>55</v>
      </c>
      <c r="B3053" s="353" t="s">
        <v>5867</v>
      </c>
      <c r="C3053" s="441" t="s">
        <v>5868</v>
      </c>
      <c r="D3053" s="629"/>
      <c r="E3053" s="600">
        <v>320</v>
      </c>
      <c r="F3053" s="600">
        <v>224</v>
      </c>
      <c r="G3053" s="600">
        <v>160</v>
      </c>
      <c r="H3053" s="600">
        <v>0</v>
      </c>
    </row>
    <row r="3054" spans="1:8" ht="15" customHeight="1">
      <c r="A3054" s="568">
        <v>56</v>
      </c>
      <c r="B3054" s="353" t="s">
        <v>5869</v>
      </c>
      <c r="C3054" s="441" t="s">
        <v>5870</v>
      </c>
      <c r="D3054" s="629"/>
      <c r="E3054" s="600">
        <v>3200</v>
      </c>
      <c r="F3054" s="600">
        <v>2240</v>
      </c>
      <c r="G3054" s="600">
        <v>1600</v>
      </c>
      <c r="H3054" s="600">
        <v>0</v>
      </c>
    </row>
    <row r="3055" spans="1:8" ht="15" customHeight="1">
      <c r="A3055" s="568">
        <v>57</v>
      </c>
      <c r="B3055" s="353" t="s">
        <v>5869</v>
      </c>
      <c r="C3055" s="441" t="s">
        <v>5871</v>
      </c>
      <c r="D3055" s="629"/>
      <c r="E3055" s="600">
        <v>320</v>
      </c>
      <c r="F3055" s="600">
        <v>224</v>
      </c>
      <c r="G3055" s="600">
        <v>160</v>
      </c>
      <c r="H3055" s="600">
        <v>0</v>
      </c>
    </row>
    <row r="3056" spans="1:8" ht="15" customHeight="1">
      <c r="A3056" s="568">
        <v>58</v>
      </c>
      <c r="B3056" s="353" t="s">
        <v>5872</v>
      </c>
      <c r="C3056" s="441" t="s">
        <v>5873</v>
      </c>
      <c r="D3056" s="629"/>
      <c r="E3056" s="600">
        <v>280</v>
      </c>
      <c r="F3056" s="600">
        <v>196</v>
      </c>
      <c r="G3056" s="600">
        <v>140</v>
      </c>
      <c r="H3056" s="600">
        <v>0</v>
      </c>
    </row>
    <row r="3057" spans="1:8" ht="15" customHeight="1">
      <c r="A3057" s="568">
        <v>59</v>
      </c>
      <c r="B3057" s="353" t="s">
        <v>5874</v>
      </c>
      <c r="C3057" s="441" t="s">
        <v>5875</v>
      </c>
      <c r="D3057" s="629"/>
      <c r="E3057" s="600">
        <v>280</v>
      </c>
      <c r="F3057" s="600">
        <v>196</v>
      </c>
      <c r="G3057" s="600">
        <v>140</v>
      </c>
      <c r="H3057" s="600">
        <v>0</v>
      </c>
    </row>
    <row r="3058" spans="1:8" ht="15" customHeight="1">
      <c r="A3058" s="568">
        <v>60</v>
      </c>
      <c r="B3058" s="353" t="s">
        <v>5876</v>
      </c>
      <c r="C3058" s="441" t="s">
        <v>5877</v>
      </c>
      <c r="D3058" s="629"/>
      <c r="E3058" s="600">
        <v>320</v>
      </c>
      <c r="F3058" s="600">
        <v>224</v>
      </c>
      <c r="G3058" s="600">
        <v>160</v>
      </c>
      <c r="H3058" s="600">
        <v>0</v>
      </c>
    </row>
    <row r="3059" spans="1:8" ht="15" customHeight="1">
      <c r="A3059" s="568">
        <v>61</v>
      </c>
      <c r="B3059" s="353" t="s">
        <v>5878</v>
      </c>
      <c r="C3059" s="441" t="s">
        <v>5879</v>
      </c>
      <c r="D3059" s="629"/>
      <c r="E3059" s="600">
        <v>320</v>
      </c>
      <c r="F3059" s="600">
        <v>224</v>
      </c>
      <c r="G3059" s="600">
        <v>160</v>
      </c>
      <c r="H3059" s="600">
        <v>0</v>
      </c>
    </row>
    <row r="3060" spans="1:8" ht="15" customHeight="1">
      <c r="A3060" s="568">
        <v>62</v>
      </c>
      <c r="B3060" s="353" t="s">
        <v>5878</v>
      </c>
      <c r="C3060" s="441" t="s">
        <v>5880</v>
      </c>
      <c r="D3060" s="629"/>
      <c r="E3060" s="600">
        <v>400</v>
      </c>
      <c r="F3060" s="600">
        <v>280</v>
      </c>
      <c r="G3060" s="600">
        <v>200</v>
      </c>
      <c r="H3060" s="600">
        <v>0</v>
      </c>
    </row>
    <row r="3061" spans="1:8" ht="15" customHeight="1">
      <c r="A3061" s="568">
        <v>63</v>
      </c>
      <c r="B3061" s="1261" t="s">
        <v>5881</v>
      </c>
      <c r="C3061" s="1261"/>
      <c r="D3061" s="629"/>
      <c r="E3061" s="600">
        <v>100</v>
      </c>
      <c r="F3061" s="600">
        <v>70</v>
      </c>
      <c r="G3061" s="600">
        <v>0</v>
      </c>
      <c r="H3061" s="600">
        <v>0</v>
      </c>
    </row>
    <row r="3062" spans="1:8" ht="15" customHeight="1">
      <c r="A3062" s="568">
        <v>64</v>
      </c>
      <c r="B3062" s="353" t="s">
        <v>947</v>
      </c>
      <c r="C3062" s="441" t="s">
        <v>5882</v>
      </c>
      <c r="D3062" s="629"/>
      <c r="E3062" s="600">
        <v>720</v>
      </c>
      <c r="F3062" s="600">
        <v>504</v>
      </c>
      <c r="G3062" s="600">
        <v>360</v>
      </c>
      <c r="H3062" s="600">
        <v>216</v>
      </c>
    </row>
    <row r="3063" spans="1:8" ht="15" customHeight="1">
      <c r="A3063" s="568">
        <v>65</v>
      </c>
      <c r="B3063" s="353" t="s">
        <v>947</v>
      </c>
      <c r="C3063" s="441" t="s">
        <v>5883</v>
      </c>
      <c r="D3063" s="629"/>
      <c r="E3063" s="600">
        <v>960</v>
      </c>
      <c r="F3063" s="600">
        <v>672</v>
      </c>
      <c r="G3063" s="600">
        <v>480</v>
      </c>
      <c r="H3063" s="600">
        <v>288</v>
      </c>
    </row>
    <row r="3064" spans="1:8" ht="15" customHeight="1">
      <c r="A3064" s="568">
        <v>66</v>
      </c>
      <c r="B3064" s="353" t="s">
        <v>947</v>
      </c>
      <c r="C3064" s="441" t="s">
        <v>5808</v>
      </c>
      <c r="D3064" s="629"/>
      <c r="E3064" s="600">
        <v>1440</v>
      </c>
      <c r="F3064" s="600">
        <v>1008</v>
      </c>
      <c r="G3064" s="600">
        <v>720</v>
      </c>
      <c r="H3064" s="600">
        <v>432</v>
      </c>
    </row>
    <row r="3065" spans="1:8" ht="15" customHeight="1">
      <c r="A3065" s="568">
        <v>67</v>
      </c>
      <c r="B3065" s="353" t="s">
        <v>947</v>
      </c>
      <c r="C3065" s="441" t="s">
        <v>5809</v>
      </c>
      <c r="D3065" s="629"/>
      <c r="E3065" s="600">
        <v>2640</v>
      </c>
      <c r="F3065" s="600">
        <v>1848</v>
      </c>
      <c r="G3065" s="600">
        <v>1320</v>
      </c>
      <c r="H3065" s="600">
        <v>792</v>
      </c>
    </row>
    <row r="3066" spans="1:8" ht="15" customHeight="1">
      <c r="A3066" s="568">
        <v>68</v>
      </c>
      <c r="B3066" s="353" t="s">
        <v>947</v>
      </c>
      <c r="C3066" s="441" t="s">
        <v>5811</v>
      </c>
      <c r="D3066" s="629"/>
      <c r="E3066" s="600">
        <v>2400</v>
      </c>
      <c r="F3066" s="600">
        <v>1680</v>
      </c>
      <c r="G3066" s="600">
        <v>1200</v>
      </c>
      <c r="H3066" s="600">
        <v>720</v>
      </c>
    </row>
    <row r="3067" spans="1:8" ht="15" customHeight="1">
      <c r="A3067" s="568">
        <v>69</v>
      </c>
      <c r="B3067" s="353" t="s">
        <v>5884</v>
      </c>
      <c r="C3067" s="441" t="s">
        <v>5885</v>
      </c>
      <c r="D3067" s="629"/>
      <c r="E3067" s="600">
        <v>360</v>
      </c>
      <c r="F3067" s="600">
        <v>252</v>
      </c>
      <c r="G3067" s="600">
        <v>180</v>
      </c>
      <c r="H3067" s="600">
        <v>108</v>
      </c>
    </row>
    <row r="3068" spans="1:8" ht="15" customHeight="1">
      <c r="A3068" s="568">
        <v>70</v>
      </c>
      <c r="B3068" s="353" t="s">
        <v>5884</v>
      </c>
      <c r="C3068" s="441" t="s">
        <v>5886</v>
      </c>
      <c r="D3068" s="629"/>
      <c r="E3068" s="600">
        <v>320</v>
      </c>
      <c r="F3068" s="600">
        <v>224</v>
      </c>
      <c r="G3068" s="600">
        <v>160</v>
      </c>
      <c r="H3068" s="600">
        <v>96</v>
      </c>
    </row>
    <row r="3069" spans="1:8" ht="15" customHeight="1">
      <c r="A3069" s="568">
        <v>71</v>
      </c>
      <c r="B3069" s="353" t="s">
        <v>5887</v>
      </c>
      <c r="C3069" s="441" t="s">
        <v>5888</v>
      </c>
      <c r="D3069" s="629"/>
      <c r="E3069" s="600">
        <v>1040</v>
      </c>
      <c r="F3069" s="600">
        <v>728</v>
      </c>
      <c r="G3069" s="600">
        <v>520</v>
      </c>
      <c r="H3069" s="600">
        <v>312</v>
      </c>
    </row>
    <row r="3070" spans="1:8" ht="15" customHeight="1">
      <c r="A3070" s="568">
        <v>72</v>
      </c>
      <c r="B3070" s="353" t="s">
        <v>5887</v>
      </c>
      <c r="C3070" s="441" t="s">
        <v>5889</v>
      </c>
      <c r="D3070" s="629"/>
      <c r="E3070" s="600">
        <v>1060</v>
      </c>
      <c r="F3070" s="600">
        <v>742</v>
      </c>
      <c r="G3070" s="600">
        <v>530</v>
      </c>
      <c r="H3070" s="600">
        <v>318</v>
      </c>
    </row>
    <row r="3071" spans="1:8" ht="15" customHeight="1">
      <c r="A3071" s="568">
        <v>73</v>
      </c>
      <c r="B3071" s="353" t="s">
        <v>5887</v>
      </c>
      <c r="C3071" s="441" t="s">
        <v>5890</v>
      </c>
      <c r="D3071" s="629"/>
      <c r="E3071" s="600">
        <v>672</v>
      </c>
      <c r="F3071" s="600">
        <v>470</v>
      </c>
      <c r="G3071" s="600">
        <v>336</v>
      </c>
      <c r="H3071" s="600">
        <v>202</v>
      </c>
    </row>
    <row r="3072" spans="1:8" ht="15" customHeight="1">
      <c r="A3072" s="568">
        <v>74</v>
      </c>
      <c r="B3072" s="353" t="s">
        <v>5887</v>
      </c>
      <c r="C3072" s="441" t="s">
        <v>5891</v>
      </c>
      <c r="D3072" s="629"/>
      <c r="E3072" s="600">
        <v>340</v>
      </c>
      <c r="F3072" s="600">
        <v>238</v>
      </c>
      <c r="G3072" s="600">
        <v>170</v>
      </c>
      <c r="H3072" s="600">
        <v>102</v>
      </c>
    </row>
    <row r="3073" spans="1:8" ht="15" customHeight="1">
      <c r="A3073" s="568">
        <v>75</v>
      </c>
      <c r="B3073" s="353" t="s">
        <v>5887</v>
      </c>
      <c r="C3073" s="441" t="s">
        <v>5892</v>
      </c>
      <c r="D3073" s="629"/>
      <c r="E3073" s="600">
        <v>168</v>
      </c>
      <c r="F3073" s="600">
        <v>118</v>
      </c>
      <c r="G3073" s="600">
        <v>84</v>
      </c>
      <c r="H3073" s="600">
        <v>50</v>
      </c>
    </row>
    <row r="3074" spans="1:8" ht="15" customHeight="1">
      <c r="A3074" s="568">
        <v>76</v>
      </c>
      <c r="B3074" s="1261" t="s">
        <v>5893</v>
      </c>
      <c r="C3074" s="1261"/>
      <c r="D3074" s="629"/>
      <c r="E3074" s="600">
        <v>160</v>
      </c>
      <c r="F3074" s="600">
        <v>112</v>
      </c>
      <c r="G3074" s="600">
        <v>0</v>
      </c>
      <c r="H3074" s="600">
        <v>0</v>
      </c>
    </row>
    <row r="3075" spans="1:8" ht="15" customHeight="1">
      <c r="A3075" s="568">
        <v>77</v>
      </c>
      <c r="B3075" s="1261" t="s">
        <v>5894</v>
      </c>
      <c r="C3075" s="1261"/>
      <c r="D3075" s="629"/>
      <c r="E3075" s="600">
        <v>280</v>
      </c>
      <c r="F3075" s="600">
        <v>196</v>
      </c>
      <c r="G3075" s="600">
        <v>0</v>
      </c>
      <c r="H3075" s="600">
        <v>0</v>
      </c>
    </row>
    <row r="3076" spans="1:8" ht="15" customHeight="1">
      <c r="A3076" s="568">
        <v>78</v>
      </c>
      <c r="B3076" s="1261" t="s">
        <v>5895</v>
      </c>
      <c r="C3076" s="1261"/>
      <c r="D3076" s="629"/>
      <c r="E3076" s="600">
        <v>120</v>
      </c>
      <c r="F3076" s="600">
        <v>84</v>
      </c>
      <c r="G3076" s="600">
        <v>0</v>
      </c>
      <c r="H3076" s="600">
        <v>0</v>
      </c>
    </row>
    <row r="3077" spans="1:8" ht="15" customHeight="1">
      <c r="A3077" s="568">
        <v>79</v>
      </c>
      <c r="B3077" s="1261" t="s">
        <v>5881</v>
      </c>
      <c r="C3077" s="1261"/>
      <c r="D3077" s="629"/>
      <c r="E3077" s="600">
        <v>100</v>
      </c>
      <c r="F3077" s="600">
        <v>70</v>
      </c>
      <c r="G3077" s="600">
        <v>0</v>
      </c>
      <c r="H3077" s="600">
        <v>0</v>
      </c>
    </row>
    <row r="3078" spans="1:8" ht="25.5" customHeight="1">
      <c r="A3078" s="568">
        <v>80</v>
      </c>
      <c r="B3078" s="616" t="s">
        <v>5896</v>
      </c>
      <c r="C3078" s="616" t="s">
        <v>5897</v>
      </c>
      <c r="D3078" s="629"/>
      <c r="E3078" s="600">
        <v>540</v>
      </c>
      <c r="F3078" s="600">
        <v>378</v>
      </c>
      <c r="G3078" s="600">
        <v>270</v>
      </c>
      <c r="H3078" s="600">
        <v>162</v>
      </c>
    </row>
    <row r="3079" spans="1:8" ht="25.5" customHeight="1">
      <c r="A3079" s="568">
        <v>81</v>
      </c>
      <c r="B3079" s="616" t="s">
        <v>5896</v>
      </c>
      <c r="C3079" s="616" t="s">
        <v>5898</v>
      </c>
      <c r="D3079" s="629"/>
      <c r="E3079" s="600">
        <v>500</v>
      </c>
      <c r="F3079" s="600">
        <v>350</v>
      </c>
      <c r="G3079" s="600">
        <v>250</v>
      </c>
      <c r="H3079" s="600">
        <v>150</v>
      </c>
    </row>
    <row r="3080" spans="1:8" ht="25.5" customHeight="1">
      <c r="A3080" s="568">
        <v>82</v>
      </c>
      <c r="B3080" s="616" t="s">
        <v>5896</v>
      </c>
      <c r="C3080" s="616" t="s">
        <v>5899</v>
      </c>
      <c r="D3080" s="629"/>
      <c r="E3080" s="600">
        <v>280</v>
      </c>
      <c r="F3080" s="600">
        <v>196</v>
      </c>
      <c r="G3080" s="600">
        <v>140</v>
      </c>
      <c r="H3080" s="600">
        <v>84</v>
      </c>
    </row>
    <row r="3081" spans="1:8" ht="25.5" customHeight="1">
      <c r="A3081" s="568">
        <v>83</v>
      </c>
      <c r="B3081" s="616" t="s">
        <v>5900</v>
      </c>
      <c r="C3081" s="616" t="s">
        <v>5901</v>
      </c>
      <c r="D3081" s="629"/>
      <c r="E3081" s="600">
        <v>176</v>
      </c>
      <c r="F3081" s="600">
        <v>123</v>
      </c>
      <c r="G3081" s="600">
        <v>88</v>
      </c>
      <c r="H3081" s="600">
        <v>53</v>
      </c>
    </row>
    <row r="3082" spans="1:8" ht="25.5" customHeight="1">
      <c r="A3082" s="568">
        <v>84</v>
      </c>
      <c r="B3082" s="616" t="s">
        <v>5902</v>
      </c>
      <c r="C3082" s="616" t="s">
        <v>5903</v>
      </c>
      <c r="D3082" s="629"/>
      <c r="E3082" s="600">
        <v>120</v>
      </c>
      <c r="F3082" s="600">
        <v>84</v>
      </c>
      <c r="G3082" s="600">
        <v>60</v>
      </c>
      <c r="H3082" s="600">
        <v>36</v>
      </c>
    </row>
    <row r="3083" spans="1:8" ht="25.5" customHeight="1">
      <c r="A3083" s="568">
        <v>85</v>
      </c>
      <c r="B3083" s="616" t="s">
        <v>5904</v>
      </c>
      <c r="C3083" s="616" t="s">
        <v>5905</v>
      </c>
      <c r="D3083" s="629"/>
      <c r="E3083" s="600">
        <v>120</v>
      </c>
      <c r="F3083" s="600">
        <v>84</v>
      </c>
      <c r="G3083" s="600">
        <v>60</v>
      </c>
      <c r="H3083" s="600">
        <v>36</v>
      </c>
    </row>
    <row r="3084" spans="1:8" ht="25.5" customHeight="1">
      <c r="A3084" s="568">
        <v>86</v>
      </c>
      <c r="B3084" s="616" t="s">
        <v>5906</v>
      </c>
      <c r="C3084" s="616" t="s">
        <v>5907</v>
      </c>
      <c r="D3084" s="629"/>
      <c r="E3084" s="600">
        <v>60</v>
      </c>
      <c r="F3084" s="600">
        <v>42</v>
      </c>
      <c r="G3084" s="600">
        <v>30</v>
      </c>
      <c r="H3084" s="600">
        <v>18</v>
      </c>
    </row>
    <row r="3085" spans="1:8" ht="25.5" customHeight="1">
      <c r="A3085" s="568">
        <v>87</v>
      </c>
      <c r="B3085" s="616" t="s">
        <v>5908</v>
      </c>
      <c r="C3085" s="616" t="s">
        <v>5909</v>
      </c>
      <c r="D3085" s="629"/>
      <c r="E3085" s="600">
        <v>96</v>
      </c>
      <c r="F3085" s="600">
        <v>67</v>
      </c>
      <c r="G3085" s="600">
        <v>48</v>
      </c>
      <c r="H3085" s="600">
        <v>29</v>
      </c>
    </row>
    <row r="3086" spans="1:8" ht="25.5" customHeight="1">
      <c r="A3086" s="568">
        <v>88</v>
      </c>
      <c r="B3086" s="616" t="s">
        <v>5908</v>
      </c>
      <c r="C3086" s="616" t="s">
        <v>5910</v>
      </c>
      <c r="D3086" s="629"/>
      <c r="E3086" s="600">
        <v>100</v>
      </c>
      <c r="F3086" s="600">
        <v>70</v>
      </c>
      <c r="G3086" s="600">
        <v>50</v>
      </c>
      <c r="H3086" s="600">
        <v>30</v>
      </c>
    </row>
    <row r="3087" spans="1:8" ht="25.5" customHeight="1">
      <c r="A3087" s="568">
        <v>89</v>
      </c>
      <c r="B3087" s="616" t="s">
        <v>5911</v>
      </c>
      <c r="C3087" s="616" t="s">
        <v>5912</v>
      </c>
      <c r="D3087" s="629"/>
      <c r="E3087" s="600">
        <v>120</v>
      </c>
      <c r="F3087" s="600">
        <v>84</v>
      </c>
      <c r="G3087" s="600">
        <v>60</v>
      </c>
      <c r="H3087" s="600">
        <v>36</v>
      </c>
    </row>
    <row r="3088" spans="1:8" ht="25.5" customHeight="1">
      <c r="A3088" s="568">
        <v>90</v>
      </c>
      <c r="B3088" s="616" t="s">
        <v>5911</v>
      </c>
      <c r="C3088" s="616" t="s">
        <v>5913</v>
      </c>
      <c r="D3088" s="629"/>
      <c r="E3088" s="600">
        <v>80</v>
      </c>
      <c r="F3088" s="600">
        <v>56</v>
      </c>
      <c r="G3088" s="600">
        <v>40</v>
      </c>
      <c r="H3088" s="600">
        <v>24</v>
      </c>
    </row>
    <row r="3089" spans="1:8" ht="15" customHeight="1">
      <c r="A3089" s="568">
        <v>91</v>
      </c>
      <c r="B3089" s="616" t="s">
        <v>5914</v>
      </c>
      <c r="C3089" s="616" t="s">
        <v>5915</v>
      </c>
      <c r="D3089" s="629"/>
      <c r="E3089" s="600">
        <v>68</v>
      </c>
      <c r="F3089" s="600">
        <v>48</v>
      </c>
      <c r="G3089" s="600">
        <v>34</v>
      </c>
      <c r="H3089" s="600">
        <v>0</v>
      </c>
    </row>
    <row r="3090" spans="1:8" ht="15" customHeight="1">
      <c r="A3090" s="568">
        <v>92</v>
      </c>
      <c r="B3090" s="1353" t="s">
        <v>5916</v>
      </c>
      <c r="C3090" s="1353"/>
      <c r="D3090" s="629"/>
      <c r="E3090" s="600">
        <v>64</v>
      </c>
      <c r="F3090" s="600">
        <v>45</v>
      </c>
      <c r="G3090" s="600">
        <v>0</v>
      </c>
      <c r="H3090" s="600">
        <v>0</v>
      </c>
    </row>
    <row r="3091" spans="1:8" ht="15" customHeight="1">
      <c r="A3091" s="568">
        <v>93</v>
      </c>
      <c r="B3091" s="1353" t="s">
        <v>5881</v>
      </c>
      <c r="C3091" s="1353"/>
      <c r="D3091" s="629"/>
      <c r="E3091" s="600">
        <v>60</v>
      </c>
      <c r="F3091" s="600">
        <v>42</v>
      </c>
      <c r="G3091" s="600">
        <v>0</v>
      </c>
      <c r="H3091" s="600">
        <v>0</v>
      </c>
    </row>
    <row r="3092" spans="1:8" ht="15" customHeight="1">
      <c r="A3092" s="568">
        <v>94</v>
      </c>
      <c r="B3092" s="353" t="s">
        <v>880</v>
      </c>
      <c r="C3092" s="441" t="s">
        <v>5917</v>
      </c>
      <c r="D3092" s="629"/>
      <c r="E3092" s="600">
        <v>5600</v>
      </c>
      <c r="F3092" s="600">
        <v>3920</v>
      </c>
      <c r="G3092" s="600">
        <v>2800</v>
      </c>
      <c r="H3092" s="600">
        <v>1680</v>
      </c>
    </row>
    <row r="3093" spans="1:8" ht="15" customHeight="1">
      <c r="A3093" s="568">
        <v>95</v>
      </c>
      <c r="B3093" s="353" t="s">
        <v>880</v>
      </c>
      <c r="C3093" s="441" t="s">
        <v>5918</v>
      </c>
      <c r="D3093" s="629"/>
      <c r="E3093" s="600">
        <v>6160</v>
      </c>
      <c r="F3093" s="600">
        <v>4312</v>
      </c>
      <c r="G3093" s="600">
        <v>3080</v>
      </c>
      <c r="H3093" s="600">
        <v>1848</v>
      </c>
    </row>
    <row r="3094" spans="1:8" ht="15" customHeight="1">
      <c r="A3094" s="568">
        <v>96</v>
      </c>
      <c r="B3094" s="353" t="s">
        <v>880</v>
      </c>
      <c r="C3094" s="441" t="s">
        <v>5919</v>
      </c>
      <c r="D3094" s="629"/>
      <c r="E3094" s="600">
        <v>6720</v>
      </c>
      <c r="F3094" s="600">
        <v>4704</v>
      </c>
      <c r="G3094" s="600">
        <v>3360</v>
      </c>
      <c r="H3094" s="600">
        <v>2016</v>
      </c>
    </row>
    <row r="3095" spans="1:8" ht="15" customHeight="1">
      <c r="A3095" s="568">
        <v>97</v>
      </c>
      <c r="B3095" s="353" t="s">
        <v>880</v>
      </c>
      <c r="C3095" s="441" t="s">
        <v>5920</v>
      </c>
      <c r="D3095" s="629"/>
      <c r="E3095" s="600">
        <v>7840</v>
      </c>
      <c r="F3095" s="600">
        <v>5488</v>
      </c>
      <c r="G3095" s="600">
        <v>3920</v>
      </c>
      <c r="H3095" s="600">
        <v>2352</v>
      </c>
    </row>
    <row r="3096" spans="1:8" ht="15" customHeight="1">
      <c r="A3096" s="568">
        <v>98</v>
      </c>
      <c r="B3096" s="353" t="s">
        <v>880</v>
      </c>
      <c r="C3096" s="441" t="s">
        <v>5921</v>
      </c>
      <c r="D3096" s="629"/>
      <c r="E3096" s="600">
        <v>9520</v>
      </c>
      <c r="F3096" s="600">
        <v>6664</v>
      </c>
      <c r="G3096" s="600">
        <v>4760</v>
      </c>
      <c r="H3096" s="600">
        <v>2856</v>
      </c>
    </row>
    <row r="3097" spans="1:8" ht="15" customHeight="1">
      <c r="A3097" s="568">
        <v>99</v>
      </c>
      <c r="B3097" s="353" t="s">
        <v>880</v>
      </c>
      <c r="C3097" s="441" t="s">
        <v>5922</v>
      </c>
      <c r="D3097" s="629"/>
      <c r="E3097" s="600">
        <v>7280</v>
      </c>
      <c r="F3097" s="600">
        <v>5096</v>
      </c>
      <c r="G3097" s="600">
        <v>3640</v>
      </c>
      <c r="H3097" s="600">
        <v>2184</v>
      </c>
    </row>
    <row r="3098" spans="1:8" ht="15" customHeight="1">
      <c r="A3098" s="568">
        <v>100</v>
      </c>
      <c r="B3098" s="353" t="s">
        <v>880</v>
      </c>
      <c r="C3098" s="441" t="s">
        <v>5923</v>
      </c>
      <c r="D3098" s="629"/>
      <c r="E3098" s="600">
        <v>5600</v>
      </c>
      <c r="F3098" s="600">
        <v>3920</v>
      </c>
      <c r="G3098" s="600">
        <v>2800</v>
      </c>
      <c r="H3098" s="600">
        <v>1680</v>
      </c>
    </row>
    <row r="3099" spans="1:8" ht="15" customHeight="1">
      <c r="A3099" s="568">
        <v>101</v>
      </c>
      <c r="B3099" s="353" t="s">
        <v>880</v>
      </c>
      <c r="C3099" s="441" t="s">
        <v>5924</v>
      </c>
      <c r="D3099" s="629"/>
      <c r="E3099" s="600">
        <v>4200</v>
      </c>
      <c r="F3099" s="600">
        <v>2940</v>
      </c>
      <c r="G3099" s="600">
        <v>2100</v>
      </c>
      <c r="H3099" s="600">
        <v>1260</v>
      </c>
    </row>
    <row r="3100" spans="1:8" ht="15" customHeight="1">
      <c r="A3100" s="568">
        <v>102</v>
      </c>
      <c r="B3100" s="353" t="s">
        <v>880</v>
      </c>
      <c r="C3100" s="441" t="s">
        <v>5925</v>
      </c>
      <c r="D3100" s="629"/>
      <c r="E3100" s="600">
        <v>3920</v>
      </c>
      <c r="F3100" s="600">
        <v>2744</v>
      </c>
      <c r="G3100" s="600">
        <v>1960</v>
      </c>
      <c r="H3100" s="600">
        <v>1176</v>
      </c>
    </row>
    <row r="3101" spans="1:8" ht="15" customHeight="1">
      <c r="A3101" s="568">
        <v>103</v>
      </c>
      <c r="B3101" s="353" t="s">
        <v>880</v>
      </c>
      <c r="C3101" s="441" t="s">
        <v>5926</v>
      </c>
      <c r="D3101" s="629"/>
      <c r="E3101" s="600">
        <v>2700</v>
      </c>
      <c r="F3101" s="600">
        <v>1890</v>
      </c>
      <c r="G3101" s="600">
        <v>1350</v>
      </c>
      <c r="H3101" s="600">
        <v>810</v>
      </c>
    </row>
    <row r="3102" spans="1:8" ht="15" customHeight="1">
      <c r="A3102" s="568">
        <v>104</v>
      </c>
      <c r="B3102" s="353" t="s">
        <v>855</v>
      </c>
      <c r="C3102" s="441" t="s">
        <v>5927</v>
      </c>
      <c r="D3102" s="629"/>
      <c r="E3102" s="600">
        <v>4600</v>
      </c>
      <c r="F3102" s="600">
        <v>3220</v>
      </c>
      <c r="G3102" s="600">
        <v>2300</v>
      </c>
      <c r="H3102" s="600">
        <v>0</v>
      </c>
    </row>
    <row r="3103" spans="1:8" ht="15" customHeight="1">
      <c r="A3103" s="568">
        <v>105</v>
      </c>
      <c r="B3103" s="353" t="s">
        <v>855</v>
      </c>
      <c r="C3103" s="441" t="s">
        <v>5928</v>
      </c>
      <c r="D3103" s="629"/>
      <c r="E3103" s="600">
        <v>3900</v>
      </c>
      <c r="F3103" s="600">
        <v>2730</v>
      </c>
      <c r="G3103" s="600">
        <v>1950</v>
      </c>
      <c r="H3103" s="600">
        <v>0</v>
      </c>
    </row>
    <row r="3104" spans="1:8" ht="15" customHeight="1">
      <c r="A3104" s="568">
        <v>106</v>
      </c>
      <c r="B3104" s="353" t="s">
        <v>855</v>
      </c>
      <c r="C3104" s="441" t="s">
        <v>5929</v>
      </c>
      <c r="D3104" s="629"/>
      <c r="E3104" s="600">
        <v>3040</v>
      </c>
      <c r="F3104" s="600">
        <v>2128</v>
      </c>
      <c r="G3104" s="600">
        <v>1520</v>
      </c>
      <c r="H3104" s="600">
        <v>0</v>
      </c>
    </row>
    <row r="3105" spans="1:8" ht="15" customHeight="1">
      <c r="A3105" s="568">
        <v>107</v>
      </c>
      <c r="B3105" s="353" t="s">
        <v>892</v>
      </c>
      <c r="C3105" s="441" t="s">
        <v>5930</v>
      </c>
      <c r="D3105" s="629"/>
      <c r="E3105" s="600">
        <v>5940</v>
      </c>
      <c r="F3105" s="600">
        <v>4158</v>
      </c>
      <c r="G3105" s="600">
        <v>2970</v>
      </c>
      <c r="H3105" s="600">
        <v>0</v>
      </c>
    </row>
    <row r="3106" spans="1:8" ht="15" customHeight="1">
      <c r="A3106" s="568">
        <v>108</v>
      </c>
      <c r="B3106" s="353" t="s">
        <v>1613</v>
      </c>
      <c r="C3106" s="441" t="s">
        <v>5931</v>
      </c>
      <c r="D3106" s="629"/>
      <c r="E3106" s="600">
        <v>2160</v>
      </c>
      <c r="F3106" s="600">
        <v>1512</v>
      </c>
      <c r="G3106" s="600">
        <v>1080</v>
      </c>
      <c r="H3106" s="600">
        <v>0</v>
      </c>
    </row>
    <row r="3107" spans="1:8" ht="15" customHeight="1">
      <c r="A3107" s="568">
        <v>109</v>
      </c>
      <c r="B3107" s="353" t="s">
        <v>1613</v>
      </c>
      <c r="C3107" s="441" t="s">
        <v>5932</v>
      </c>
      <c r="D3107" s="629"/>
      <c r="E3107" s="600">
        <v>4320</v>
      </c>
      <c r="F3107" s="600">
        <v>3024</v>
      </c>
      <c r="G3107" s="600">
        <v>2160</v>
      </c>
      <c r="H3107" s="600">
        <v>0</v>
      </c>
    </row>
    <row r="3108" spans="1:8" ht="15" customHeight="1">
      <c r="A3108" s="568">
        <v>110</v>
      </c>
      <c r="B3108" s="353" t="s">
        <v>1613</v>
      </c>
      <c r="C3108" s="441" t="s">
        <v>5933</v>
      </c>
      <c r="D3108" s="629"/>
      <c r="E3108" s="600">
        <v>2700</v>
      </c>
      <c r="F3108" s="600">
        <v>1890</v>
      </c>
      <c r="G3108" s="600">
        <v>1350</v>
      </c>
      <c r="H3108" s="600">
        <v>0</v>
      </c>
    </row>
    <row r="3109" spans="1:8" ht="15" customHeight="1">
      <c r="A3109" s="568">
        <v>111</v>
      </c>
      <c r="B3109" s="353" t="s">
        <v>5934</v>
      </c>
      <c r="C3109" s="441" t="s">
        <v>5935</v>
      </c>
      <c r="D3109" s="629"/>
      <c r="E3109" s="600">
        <v>5940</v>
      </c>
      <c r="F3109" s="600">
        <v>4158</v>
      </c>
      <c r="G3109" s="600">
        <v>2970</v>
      </c>
      <c r="H3109" s="600">
        <v>0</v>
      </c>
    </row>
    <row r="3110" spans="1:8" ht="15" customHeight="1">
      <c r="A3110" s="568">
        <v>112</v>
      </c>
      <c r="B3110" s="353" t="s">
        <v>2489</v>
      </c>
      <c r="C3110" s="441" t="s">
        <v>5936</v>
      </c>
      <c r="D3110" s="629"/>
      <c r="E3110" s="600">
        <v>1200</v>
      </c>
      <c r="F3110" s="600">
        <v>840</v>
      </c>
      <c r="G3110" s="600">
        <v>600</v>
      </c>
      <c r="H3110" s="600">
        <v>0</v>
      </c>
    </row>
    <row r="3111" spans="1:8" ht="15" customHeight="1">
      <c r="A3111" s="568">
        <v>113</v>
      </c>
      <c r="B3111" s="353" t="s">
        <v>2489</v>
      </c>
      <c r="C3111" s="441" t="s">
        <v>5937</v>
      </c>
      <c r="D3111" s="629"/>
      <c r="E3111" s="600">
        <v>680</v>
      </c>
      <c r="F3111" s="600">
        <v>476</v>
      </c>
      <c r="G3111" s="600">
        <v>340</v>
      </c>
      <c r="H3111" s="600">
        <v>0</v>
      </c>
    </row>
    <row r="3112" spans="1:8" ht="15" customHeight="1">
      <c r="A3112" s="568">
        <v>114</v>
      </c>
      <c r="B3112" s="353" t="s">
        <v>2489</v>
      </c>
      <c r="C3112" s="441" t="s">
        <v>5938</v>
      </c>
      <c r="D3112" s="629"/>
      <c r="E3112" s="600">
        <v>540</v>
      </c>
      <c r="F3112" s="600">
        <v>378</v>
      </c>
      <c r="G3112" s="600">
        <v>270</v>
      </c>
      <c r="H3112" s="600">
        <v>0</v>
      </c>
    </row>
    <row r="3113" spans="1:8" ht="15" customHeight="1">
      <c r="A3113" s="568">
        <v>115</v>
      </c>
      <c r="B3113" s="353" t="s">
        <v>1320</v>
      </c>
      <c r="C3113" s="441" t="s">
        <v>5930</v>
      </c>
      <c r="D3113" s="629"/>
      <c r="E3113" s="600">
        <v>2160</v>
      </c>
      <c r="F3113" s="600">
        <v>1512</v>
      </c>
      <c r="G3113" s="600">
        <v>1080</v>
      </c>
      <c r="H3113" s="600">
        <v>0</v>
      </c>
    </row>
    <row r="3114" spans="1:8" ht="15" customHeight="1">
      <c r="A3114" s="568">
        <v>116</v>
      </c>
      <c r="B3114" s="353" t="s">
        <v>1340</v>
      </c>
      <c r="C3114" s="441" t="s">
        <v>5930</v>
      </c>
      <c r="D3114" s="629"/>
      <c r="E3114" s="600">
        <v>1900</v>
      </c>
      <c r="F3114" s="600">
        <v>1330</v>
      </c>
      <c r="G3114" s="600">
        <v>950</v>
      </c>
      <c r="H3114" s="600">
        <v>0</v>
      </c>
    </row>
    <row r="3115" spans="1:8" ht="15" customHeight="1">
      <c r="A3115" s="568">
        <v>117</v>
      </c>
      <c r="B3115" s="353" t="s">
        <v>1340</v>
      </c>
      <c r="C3115" s="441" t="s">
        <v>5936</v>
      </c>
      <c r="D3115" s="629"/>
      <c r="E3115" s="600">
        <v>980</v>
      </c>
      <c r="F3115" s="600">
        <v>686</v>
      </c>
      <c r="G3115" s="600">
        <v>490</v>
      </c>
      <c r="H3115" s="600">
        <v>0</v>
      </c>
    </row>
    <row r="3116" spans="1:8" ht="15" customHeight="1">
      <c r="A3116" s="568">
        <v>118</v>
      </c>
      <c r="B3116" s="353" t="s">
        <v>860</v>
      </c>
      <c r="C3116" s="441" t="s">
        <v>5939</v>
      </c>
      <c r="D3116" s="629"/>
      <c r="E3116" s="600">
        <v>3240</v>
      </c>
      <c r="F3116" s="600">
        <v>2268</v>
      </c>
      <c r="G3116" s="600">
        <v>1620</v>
      </c>
      <c r="H3116" s="600">
        <v>0</v>
      </c>
    </row>
    <row r="3117" spans="1:8" ht="15" customHeight="1">
      <c r="A3117" s="568">
        <v>119</v>
      </c>
      <c r="B3117" s="353" t="s">
        <v>860</v>
      </c>
      <c r="C3117" s="441" t="s">
        <v>5940</v>
      </c>
      <c r="D3117" s="629"/>
      <c r="E3117" s="600">
        <v>2440</v>
      </c>
      <c r="F3117" s="600">
        <v>1708</v>
      </c>
      <c r="G3117" s="600">
        <v>1220</v>
      </c>
      <c r="H3117" s="600">
        <v>0</v>
      </c>
    </row>
    <row r="3118" spans="1:8" ht="15" customHeight="1">
      <c r="A3118" s="568">
        <v>120</v>
      </c>
      <c r="B3118" s="353" t="s">
        <v>860</v>
      </c>
      <c r="C3118" s="441" t="s">
        <v>5941</v>
      </c>
      <c r="D3118" s="629"/>
      <c r="E3118" s="600">
        <v>1400</v>
      </c>
      <c r="F3118" s="600">
        <v>980</v>
      </c>
      <c r="G3118" s="600">
        <v>700</v>
      </c>
      <c r="H3118" s="600">
        <v>0</v>
      </c>
    </row>
    <row r="3119" spans="1:8" ht="15" customHeight="1">
      <c r="A3119" s="568">
        <v>121</v>
      </c>
      <c r="B3119" s="353" t="s">
        <v>860</v>
      </c>
      <c r="C3119" s="441" t="s">
        <v>5942</v>
      </c>
      <c r="D3119" s="629"/>
      <c r="E3119" s="600">
        <v>540</v>
      </c>
      <c r="F3119" s="600">
        <v>378</v>
      </c>
      <c r="G3119" s="600">
        <v>270</v>
      </c>
      <c r="H3119" s="600">
        <v>0</v>
      </c>
    </row>
    <row r="3120" spans="1:8" ht="15" customHeight="1">
      <c r="A3120" s="568">
        <v>122</v>
      </c>
      <c r="B3120" s="353" t="s">
        <v>860</v>
      </c>
      <c r="C3120" s="441" t="s">
        <v>5943</v>
      </c>
      <c r="D3120" s="629"/>
      <c r="E3120" s="600">
        <v>520</v>
      </c>
      <c r="F3120" s="600">
        <v>364</v>
      </c>
      <c r="G3120" s="600">
        <v>260</v>
      </c>
      <c r="H3120" s="600">
        <v>0</v>
      </c>
    </row>
    <row r="3121" spans="1:8" ht="15" customHeight="1">
      <c r="A3121" s="568">
        <v>123</v>
      </c>
      <c r="B3121" s="353" t="s">
        <v>860</v>
      </c>
      <c r="C3121" s="441" t="s">
        <v>5944</v>
      </c>
      <c r="D3121" s="629"/>
      <c r="E3121" s="600">
        <v>640</v>
      </c>
      <c r="F3121" s="600">
        <v>448</v>
      </c>
      <c r="G3121" s="600">
        <v>320</v>
      </c>
      <c r="H3121" s="600">
        <v>0</v>
      </c>
    </row>
    <row r="3122" spans="1:8" ht="15" customHeight="1">
      <c r="A3122" s="568">
        <v>124</v>
      </c>
      <c r="B3122" s="353" t="s">
        <v>866</v>
      </c>
      <c r="C3122" s="441" t="s">
        <v>5945</v>
      </c>
      <c r="D3122" s="629"/>
      <c r="E3122" s="600">
        <v>4320</v>
      </c>
      <c r="F3122" s="600">
        <v>3024</v>
      </c>
      <c r="G3122" s="600">
        <v>2160</v>
      </c>
      <c r="H3122" s="600">
        <v>0</v>
      </c>
    </row>
    <row r="3123" spans="1:8" ht="15" customHeight="1">
      <c r="A3123" s="568">
        <v>125</v>
      </c>
      <c r="B3123" s="353" t="s">
        <v>866</v>
      </c>
      <c r="C3123" s="441" t="s">
        <v>5946</v>
      </c>
      <c r="D3123" s="629"/>
      <c r="E3123" s="600">
        <v>2200</v>
      </c>
      <c r="F3123" s="600">
        <v>1540</v>
      </c>
      <c r="G3123" s="600">
        <v>1100</v>
      </c>
      <c r="H3123" s="600">
        <v>0</v>
      </c>
    </row>
    <row r="3124" spans="1:8" ht="15" customHeight="1">
      <c r="A3124" s="568">
        <v>126</v>
      </c>
      <c r="B3124" s="353" t="s">
        <v>885</v>
      </c>
      <c r="C3124" s="441" t="s">
        <v>5947</v>
      </c>
      <c r="D3124" s="629"/>
      <c r="E3124" s="600">
        <v>1360</v>
      </c>
      <c r="F3124" s="600">
        <v>952</v>
      </c>
      <c r="G3124" s="600">
        <v>680</v>
      </c>
      <c r="H3124" s="600">
        <v>0</v>
      </c>
    </row>
    <row r="3125" spans="1:8" ht="15" customHeight="1">
      <c r="A3125" s="568">
        <v>127</v>
      </c>
      <c r="B3125" s="353" t="s">
        <v>5948</v>
      </c>
      <c r="C3125" s="441" t="s">
        <v>5949</v>
      </c>
      <c r="D3125" s="629"/>
      <c r="E3125" s="600">
        <v>1080</v>
      </c>
      <c r="F3125" s="600">
        <v>756</v>
      </c>
      <c r="G3125" s="600">
        <v>540</v>
      </c>
      <c r="H3125" s="600">
        <v>0</v>
      </c>
    </row>
    <row r="3126" spans="1:8" ht="15" customHeight="1">
      <c r="A3126" s="568">
        <v>128</v>
      </c>
      <c r="B3126" s="353" t="s">
        <v>2490</v>
      </c>
      <c r="C3126" s="441" t="s">
        <v>5950</v>
      </c>
      <c r="D3126" s="629"/>
      <c r="E3126" s="600">
        <v>980</v>
      </c>
      <c r="F3126" s="600">
        <v>686</v>
      </c>
      <c r="G3126" s="600">
        <v>490</v>
      </c>
      <c r="H3126" s="600">
        <v>0</v>
      </c>
    </row>
    <row r="3127" spans="1:8" ht="15" customHeight="1">
      <c r="A3127" s="568">
        <v>129</v>
      </c>
      <c r="B3127" s="353" t="s">
        <v>1596</v>
      </c>
      <c r="C3127" s="441" t="s">
        <v>5951</v>
      </c>
      <c r="D3127" s="629"/>
      <c r="E3127" s="600">
        <v>840</v>
      </c>
      <c r="F3127" s="600">
        <v>588</v>
      </c>
      <c r="G3127" s="600">
        <v>420</v>
      </c>
      <c r="H3127" s="600">
        <v>0</v>
      </c>
    </row>
    <row r="3128" spans="1:8" ht="15" customHeight="1">
      <c r="A3128" s="568">
        <v>130</v>
      </c>
      <c r="B3128" s="353" t="s">
        <v>1319</v>
      </c>
      <c r="C3128" s="441" t="s">
        <v>5952</v>
      </c>
      <c r="D3128" s="629"/>
      <c r="E3128" s="600">
        <v>2800</v>
      </c>
      <c r="F3128" s="600">
        <v>1960</v>
      </c>
      <c r="G3128" s="600">
        <v>1400</v>
      </c>
      <c r="H3128" s="600">
        <v>0</v>
      </c>
    </row>
    <row r="3129" spans="1:8" ht="15" customHeight="1">
      <c r="A3129" s="568">
        <v>131</v>
      </c>
      <c r="B3129" s="353" t="s">
        <v>1319</v>
      </c>
      <c r="C3129" s="441" t="s">
        <v>5953</v>
      </c>
      <c r="D3129" s="629"/>
      <c r="E3129" s="600">
        <v>2040</v>
      </c>
      <c r="F3129" s="600">
        <v>1428</v>
      </c>
      <c r="G3129" s="600">
        <v>1020</v>
      </c>
      <c r="H3129" s="600">
        <v>0</v>
      </c>
    </row>
    <row r="3130" spans="1:8" ht="15" customHeight="1">
      <c r="A3130" s="568">
        <v>132</v>
      </c>
      <c r="B3130" s="353" t="s">
        <v>1319</v>
      </c>
      <c r="C3130" s="441" t="s">
        <v>5954</v>
      </c>
      <c r="D3130" s="629"/>
      <c r="E3130" s="600">
        <v>1400</v>
      </c>
      <c r="F3130" s="600">
        <v>980</v>
      </c>
      <c r="G3130" s="600">
        <v>700</v>
      </c>
      <c r="H3130" s="600">
        <v>0</v>
      </c>
    </row>
    <row r="3131" spans="1:8" ht="15" customHeight="1">
      <c r="A3131" s="568">
        <v>133</v>
      </c>
      <c r="B3131" s="353" t="s">
        <v>1319</v>
      </c>
      <c r="C3131" s="441" t="s">
        <v>5854</v>
      </c>
      <c r="D3131" s="629"/>
      <c r="E3131" s="600">
        <v>1080</v>
      </c>
      <c r="F3131" s="600">
        <v>756</v>
      </c>
      <c r="G3131" s="600">
        <v>540</v>
      </c>
      <c r="H3131" s="600">
        <v>0</v>
      </c>
    </row>
    <row r="3132" spans="1:8" ht="15" customHeight="1">
      <c r="A3132" s="568">
        <v>134</v>
      </c>
      <c r="B3132" s="353" t="s">
        <v>1319</v>
      </c>
      <c r="C3132" s="441" t="s">
        <v>5955</v>
      </c>
      <c r="D3132" s="629"/>
      <c r="E3132" s="600">
        <v>600</v>
      </c>
      <c r="F3132" s="600">
        <v>420</v>
      </c>
      <c r="G3132" s="600">
        <v>300</v>
      </c>
      <c r="H3132" s="600">
        <v>0</v>
      </c>
    </row>
    <row r="3133" spans="1:8" ht="15" customHeight="1">
      <c r="A3133" s="568">
        <v>135</v>
      </c>
      <c r="B3133" s="353" t="s">
        <v>1630</v>
      </c>
      <c r="C3133" s="441" t="s">
        <v>5956</v>
      </c>
      <c r="D3133" s="629"/>
      <c r="E3133" s="600">
        <v>440</v>
      </c>
      <c r="F3133" s="600">
        <v>308</v>
      </c>
      <c r="G3133" s="600">
        <v>220</v>
      </c>
      <c r="H3133" s="600">
        <v>0</v>
      </c>
    </row>
    <row r="3134" spans="1:8" ht="15" customHeight="1">
      <c r="A3134" s="568">
        <v>136</v>
      </c>
      <c r="B3134" s="353" t="s">
        <v>1697</v>
      </c>
      <c r="C3134" s="441" t="s">
        <v>5956</v>
      </c>
      <c r="D3134" s="629"/>
      <c r="E3134" s="600">
        <v>440</v>
      </c>
      <c r="F3134" s="600">
        <v>308</v>
      </c>
      <c r="G3134" s="600">
        <v>220</v>
      </c>
      <c r="H3134" s="600">
        <v>0</v>
      </c>
    </row>
    <row r="3135" spans="1:8" ht="15" customHeight="1">
      <c r="A3135" s="568">
        <v>137</v>
      </c>
      <c r="B3135" s="353" t="s">
        <v>1695</v>
      </c>
      <c r="C3135" s="441" t="s">
        <v>5956</v>
      </c>
      <c r="D3135" s="629"/>
      <c r="E3135" s="600">
        <v>440</v>
      </c>
      <c r="F3135" s="600">
        <v>308</v>
      </c>
      <c r="G3135" s="600">
        <v>220</v>
      </c>
      <c r="H3135" s="600">
        <v>0</v>
      </c>
    </row>
    <row r="3136" spans="1:8" ht="15" customHeight="1">
      <c r="A3136" s="568">
        <v>138</v>
      </c>
      <c r="B3136" s="353" t="s">
        <v>1644</v>
      </c>
      <c r="C3136" s="441" t="s">
        <v>5957</v>
      </c>
      <c r="D3136" s="629"/>
      <c r="E3136" s="600">
        <v>440</v>
      </c>
      <c r="F3136" s="600">
        <v>308</v>
      </c>
      <c r="G3136" s="600">
        <v>220</v>
      </c>
      <c r="H3136" s="600">
        <v>0</v>
      </c>
    </row>
    <row r="3137" spans="1:8" ht="15" customHeight="1">
      <c r="A3137" s="568">
        <v>139</v>
      </c>
      <c r="B3137" s="353" t="s">
        <v>1628</v>
      </c>
      <c r="C3137" s="441" t="s">
        <v>5956</v>
      </c>
      <c r="D3137" s="629"/>
      <c r="E3137" s="600">
        <v>440</v>
      </c>
      <c r="F3137" s="600">
        <v>308</v>
      </c>
      <c r="G3137" s="600">
        <v>220</v>
      </c>
      <c r="H3137" s="600">
        <v>0</v>
      </c>
    </row>
    <row r="3138" spans="1:8" ht="15" customHeight="1">
      <c r="A3138" s="568">
        <v>140</v>
      </c>
      <c r="B3138" s="353" t="s">
        <v>2211</v>
      </c>
      <c r="C3138" s="441" t="s">
        <v>5958</v>
      </c>
      <c r="D3138" s="629"/>
      <c r="E3138" s="600">
        <v>540</v>
      </c>
      <c r="F3138" s="600">
        <v>378</v>
      </c>
      <c r="G3138" s="600">
        <v>270</v>
      </c>
      <c r="H3138" s="600">
        <v>0</v>
      </c>
    </row>
    <row r="3139" spans="1:8" ht="15" customHeight="1">
      <c r="A3139" s="568">
        <v>141</v>
      </c>
      <c r="B3139" s="353" t="s">
        <v>1814</v>
      </c>
      <c r="C3139" s="441" t="s">
        <v>5856</v>
      </c>
      <c r="D3139" s="629"/>
      <c r="E3139" s="600">
        <v>440</v>
      </c>
      <c r="F3139" s="600">
        <v>308</v>
      </c>
      <c r="G3139" s="600">
        <v>220</v>
      </c>
      <c r="H3139" s="600">
        <v>0</v>
      </c>
    </row>
    <row r="3140" spans="1:8" ht="15" customHeight="1">
      <c r="A3140" s="568">
        <v>142</v>
      </c>
      <c r="B3140" s="353" t="s">
        <v>868</v>
      </c>
      <c r="C3140" s="441" t="s">
        <v>5490</v>
      </c>
      <c r="D3140" s="629"/>
      <c r="E3140" s="600">
        <v>440</v>
      </c>
      <c r="F3140" s="600">
        <v>308</v>
      </c>
      <c r="G3140" s="600">
        <v>220</v>
      </c>
      <c r="H3140" s="600">
        <v>0</v>
      </c>
    </row>
    <row r="3141" spans="1:8" ht="15" customHeight="1">
      <c r="A3141" s="568">
        <v>143</v>
      </c>
      <c r="B3141" s="353" t="s">
        <v>1609</v>
      </c>
      <c r="C3141" s="441" t="s">
        <v>5936</v>
      </c>
      <c r="D3141" s="629"/>
      <c r="E3141" s="600">
        <v>840</v>
      </c>
      <c r="F3141" s="600">
        <v>588</v>
      </c>
      <c r="G3141" s="600">
        <v>420</v>
      </c>
      <c r="H3141" s="600">
        <v>0</v>
      </c>
    </row>
    <row r="3142" spans="1:8" ht="15" customHeight="1">
      <c r="A3142" s="568">
        <v>144</v>
      </c>
      <c r="B3142" s="353" t="s">
        <v>1609</v>
      </c>
      <c r="C3142" s="441" t="s">
        <v>5937</v>
      </c>
      <c r="D3142" s="629"/>
      <c r="E3142" s="600">
        <v>660</v>
      </c>
      <c r="F3142" s="600">
        <v>462</v>
      </c>
      <c r="G3142" s="600">
        <v>330</v>
      </c>
      <c r="H3142" s="600">
        <v>0</v>
      </c>
    </row>
    <row r="3143" spans="1:8" ht="15" customHeight="1">
      <c r="A3143" s="568">
        <v>145</v>
      </c>
      <c r="B3143" s="353" t="s">
        <v>1609</v>
      </c>
      <c r="C3143" s="441" t="s">
        <v>5959</v>
      </c>
      <c r="D3143" s="629"/>
      <c r="E3143" s="600">
        <v>440</v>
      </c>
      <c r="F3143" s="600">
        <v>308</v>
      </c>
      <c r="G3143" s="600">
        <v>220</v>
      </c>
      <c r="H3143" s="600">
        <v>0</v>
      </c>
    </row>
    <row r="3144" spans="1:8" ht="15" customHeight="1">
      <c r="A3144" s="568">
        <v>146</v>
      </c>
      <c r="B3144" s="353" t="s">
        <v>1609</v>
      </c>
      <c r="C3144" s="441" t="s">
        <v>5960</v>
      </c>
      <c r="D3144" s="629"/>
      <c r="E3144" s="600">
        <v>352</v>
      </c>
      <c r="F3144" s="600">
        <v>246</v>
      </c>
      <c r="G3144" s="600">
        <v>176</v>
      </c>
      <c r="H3144" s="600">
        <v>0</v>
      </c>
    </row>
    <row r="3145" spans="1:8" ht="15" customHeight="1">
      <c r="A3145" s="568">
        <v>147</v>
      </c>
      <c r="B3145" s="353" t="s">
        <v>874</v>
      </c>
      <c r="C3145" s="441" t="s">
        <v>5936</v>
      </c>
      <c r="D3145" s="629"/>
      <c r="E3145" s="600">
        <v>2160</v>
      </c>
      <c r="F3145" s="600">
        <v>1512</v>
      </c>
      <c r="G3145" s="600">
        <v>1080</v>
      </c>
      <c r="H3145" s="600">
        <v>0</v>
      </c>
    </row>
    <row r="3146" spans="1:8" ht="15" customHeight="1">
      <c r="A3146" s="568">
        <v>148</v>
      </c>
      <c r="B3146" s="353" t="s">
        <v>874</v>
      </c>
      <c r="C3146" s="441" t="s">
        <v>5937</v>
      </c>
      <c r="D3146" s="629"/>
      <c r="E3146" s="600">
        <v>1640</v>
      </c>
      <c r="F3146" s="600">
        <v>1148</v>
      </c>
      <c r="G3146" s="600">
        <v>820</v>
      </c>
      <c r="H3146" s="600">
        <v>0</v>
      </c>
    </row>
    <row r="3147" spans="1:8" ht="15" customHeight="1">
      <c r="A3147" s="568">
        <v>149</v>
      </c>
      <c r="B3147" s="353" t="s">
        <v>874</v>
      </c>
      <c r="C3147" s="441" t="s">
        <v>5959</v>
      </c>
      <c r="D3147" s="629"/>
      <c r="E3147" s="600">
        <v>1080</v>
      </c>
      <c r="F3147" s="600">
        <v>756</v>
      </c>
      <c r="G3147" s="600">
        <v>540</v>
      </c>
      <c r="H3147" s="600">
        <v>0</v>
      </c>
    </row>
    <row r="3148" spans="1:8" ht="15" customHeight="1">
      <c r="A3148" s="568">
        <v>150</v>
      </c>
      <c r="B3148" s="353" t="s">
        <v>1315</v>
      </c>
      <c r="C3148" s="441" t="s">
        <v>5961</v>
      </c>
      <c r="D3148" s="629"/>
      <c r="E3148" s="600">
        <v>540</v>
      </c>
      <c r="F3148" s="600">
        <v>378</v>
      </c>
      <c r="G3148" s="600">
        <v>270</v>
      </c>
      <c r="H3148" s="600">
        <v>0</v>
      </c>
    </row>
    <row r="3149" spans="1:8" ht="15" customHeight="1">
      <c r="A3149" s="568">
        <v>151</v>
      </c>
      <c r="B3149" s="353" t="s">
        <v>1315</v>
      </c>
      <c r="C3149" s="441" t="s">
        <v>5962</v>
      </c>
      <c r="D3149" s="629"/>
      <c r="E3149" s="600">
        <v>440</v>
      </c>
      <c r="F3149" s="600">
        <v>308</v>
      </c>
      <c r="G3149" s="600">
        <v>220</v>
      </c>
      <c r="H3149" s="600">
        <v>0</v>
      </c>
    </row>
    <row r="3150" spans="1:8" ht="15" customHeight="1">
      <c r="A3150" s="568">
        <v>152</v>
      </c>
      <c r="B3150" s="353" t="s">
        <v>1590</v>
      </c>
      <c r="C3150" s="441" t="s">
        <v>5937</v>
      </c>
      <c r="D3150" s="629"/>
      <c r="E3150" s="600">
        <v>540</v>
      </c>
      <c r="F3150" s="600">
        <v>378</v>
      </c>
      <c r="G3150" s="600">
        <v>270</v>
      </c>
      <c r="H3150" s="600">
        <v>0</v>
      </c>
    </row>
    <row r="3151" spans="1:8" ht="15" customHeight="1">
      <c r="A3151" s="568">
        <v>153</v>
      </c>
      <c r="B3151" s="353" t="s">
        <v>1590</v>
      </c>
      <c r="C3151" s="441" t="s">
        <v>5963</v>
      </c>
      <c r="D3151" s="629"/>
      <c r="E3151" s="600">
        <v>440</v>
      </c>
      <c r="F3151" s="600">
        <v>308</v>
      </c>
      <c r="G3151" s="600">
        <v>220</v>
      </c>
      <c r="H3151" s="600">
        <v>0</v>
      </c>
    </row>
    <row r="3152" spans="1:8" ht="15" customHeight="1">
      <c r="A3152" s="568">
        <v>154</v>
      </c>
      <c r="B3152" s="353" t="s">
        <v>1660</v>
      </c>
      <c r="C3152" s="441" t="s">
        <v>5939</v>
      </c>
      <c r="D3152" s="629"/>
      <c r="E3152" s="600">
        <v>2268</v>
      </c>
      <c r="F3152" s="600">
        <v>1588</v>
      </c>
      <c r="G3152" s="600">
        <v>1134</v>
      </c>
      <c r="H3152" s="600">
        <v>0</v>
      </c>
    </row>
    <row r="3153" spans="1:8" ht="15" customHeight="1">
      <c r="A3153" s="568">
        <v>155</v>
      </c>
      <c r="B3153" s="353" t="s">
        <v>1660</v>
      </c>
      <c r="C3153" s="441" t="s">
        <v>5937</v>
      </c>
      <c r="D3153" s="629"/>
      <c r="E3153" s="600">
        <v>1352</v>
      </c>
      <c r="F3153" s="600">
        <v>946</v>
      </c>
      <c r="G3153" s="600">
        <v>676</v>
      </c>
      <c r="H3153" s="600">
        <v>0</v>
      </c>
    </row>
    <row r="3154" spans="1:8" ht="15" customHeight="1">
      <c r="A3154" s="568">
        <v>156</v>
      </c>
      <c r="B3154" s="353" t="s">
        <v>1660</v>
      </c>
      <c r="C3154" s="441" t="s">
        <v>5963</v>
      </c>
      <c r="D3154" s="629"/>
      <c r="E3154" s="600">
        <v>660</v>
      </c>
      <c r="F3154" s="600">
        <v>462</v>
      </c>
      <c r="G3154" s="600">
        <v>330</v>
      </c>
      <c r="H3154" s="600">
        <v>0</v>
      </c>
    </row>
    <row r="3155" spans="1:8" ht="15" customHeight="1">
      <c r="A3155" s="568">
        <v>157</v>
      </c>
      <c r="B3155" s="353" t="s">
        <v>1623</v>
      </c>
      <c r="C3155" s="441" t="s">
        <v>5964</v>
      </c>
      <c r="D3155" s="629"/>
      <c r="E3155" s="600">
        <v>980</v>
      </c>
      <c r="F3155" s="600">
        <v>686</v>
      </c>
      <c r="G3155" s="600">
        <v>490</v>
      </c>
      <c r="H3155" s="600">
        <v>0</v>
      </c>
    </row>
    <row r="3156" spans="1:8" ht="15" customHeight="1">
      <c r="A3156" s="568">
        <v>158</v>
      </c>
      <c r="B3156" s="353" t="s">
        <v>1623</v>
      </c>
      <c r="C3156" s="441" t="s">
        <v>5963</v>
      </c>
      <c r="D3156" s="629"/>
      <c r="E3156" s="600">
        <v>660</v>
      </c>
      <c r="F3156" s="600">
        <v>462</v>
      </c>
      <c r="G3156" s="600">
        <v>330</v>
      </c>
      <c r="H3156" s="600">
        <v>0</v>
      </c>
    </row>
    <row r="3157" spans="1:8" ht="15" customHeight="1">
      <c r="A3157" s="568">
        <v>159</v>
      </c>
      <c r="B3157" s="353" t="s">
        <v>1598</v>
      </c>
      <c r="C3157" s="441" t="s">
        <v>5939</v>
      </c>
      <c r="D3157" s="629"/>
      <c r="E3157" s="600">
        <v>1080</v>
      </c>
      <c r="F3157" s="600">
        <v>756</v>
      </c>
      <c r="G3157" s="600">
        <v>540</v>
      </c>
      <c r="H3157" s="600">
        <v>0</v>
      </c>
    </row>
    <row r="3158" spans="1:8" ht="15" customHeight="1">
      <c r="A3158" s="568">
        <v>160</v>
      </c>
      <c r="B3158" s="353" t="s">
        <v>1598</v>
      </c>
      <c r="C3158" s="441" t="s">
        <v>5965</v>
      </c>
      <c r="D3158" s="629"/>
      <c r="E3158" s="600">
        <v>840</v>
      </c>
      <c r="F3158" s="600">
        <v>588</v>
      </c>
      <c r="G3158" s="600">
        <v>420</v>
      </c>
      <c r="H3158" s="600">
        <v>0</v>
      </c>
    </row>
    <row r="3159" spans="1:8" ht="15" customHeight="1">
      <c r="A3159" s="568">
        <v>161</v>
      </c>
      <c r="B3159" s="353" t="s">
        <v>1345</v>
      </c>
      <c r="C3159" s="441" t="s">
        <v>5966</v>
      </c>
      <c r="D3159" s="629"/>
      <c r="E3159" s="600">
        <v>1080</v>
      </c>
      <c r="F3159" s="600">
        <v>756</v>
      </c>
      <c r="G3159" s="600">
        <v>540</v>
      </c>
      <c r="H3159" s="600">
        <v>0</v>
      </c>
    </row>
    <row r="3160" spans="1:8" ht="15" customHeight="1">
      <c r="A3160" s="568">
        <v>162</v>
      </c>
      <c r="B3160" s="353" t="s">
        <v>1345</v>
      </c>
      <c r="C3160" s="441" t="s">
        <v>5967</v>
      </c>
      <c r="D3160" s="629"/>
      <c r="E3160" s="600">
        <v>1640</v>
      </c>
      <c r="F3160" s="600">
        <v>1148</v>
      </c>
      <c r="G3160" s="600">
        <v>820</v>
      </c>
      <c r="H3160" s="600">
        <v>0</v>
      </c>
    </row>
    <row r="3161" spans="1:8" ht="15" customHeight="1">
      <c r="A3161" s="568">
        <v>163</v>
      </c>
      <c r="B3161" s="353" t="s">
        <v>1345</v>
      </c>
      <c r="C3161" s="441" t="s">
        <v>5968</v>
      </c>
      <c r="D3161" s="629"/>
      <c r="E3161" s="600">
        <v>1360</v>
      </c>
      <c r="F3161" s="600">
        <v>952</v>
      </c>
      <c r="G3161" s="600">
        <v>680</v>
      </c>
      <c r="H3161" s="600">
        <v>0</v>
      </c>
    </row>
    <row r="3162" spans="1:8" ht="15" customHeight="1">
      <c r="A3162" s="568">
        <v>164</v>
      </c>
      <c r="B3162" s="353" t="s">
        <v>1345</v>
      </c>
      <c r="C3162" s="441" t="s">
        <v>5969</v>
      </c>
      <c r="D3162" s="629"/>
      <c r="E3162" s="600">
        <v>1512</v>
      </c>
      <c r="F3162" s="600">
        <v>1058</v>
      </c>
      <c r="G3162" s="600">
        <v>756</v>
      </c>
      <c r="H3162" s="600">
        <v>0</v>
      </c>
    </row>
    <row r="3163" spans="1:8" ht="15" customHeight="1">
      <c r="A3163" s="568">
        <v>165</v>
      </c>
      <c r="B3163" s="353" t="s">
        <v>1345</v>
      </c>
      <c r="C3163" s="441" t="s">
        <v>5970</v>
      </c>
      <c r="D3163" s="629"/>
      <c r="E3163" s="600">
        <v>840</v>
      </c>
      <c r="F3163" s="600">
        <v>588</v>
      </c>
      <c r="G3163" s="600">
        <v>420</v>
      </c>
      <c r="H3163" s="600">
        <v>0</v>
      </c>
    </row>
    <row r="3164" spans="1:8" ht="15" customHeight="1">
      <c r="A3164" s="568">
        <v>166</v>
      </c>
      <c r="B3164" s="353" t="s">
        <v>1345</v>
      </c>
      <c r="C3164" s="441" t="s">
        <v>5971</v>
      </c>
      <c r="D3164" s="629"/>
      <c r="E3164" s="600">
        <v>540</v>
      </c>
      <c r="F3164" s="600">
        <v>378</v>
      </c>
      <c r="G3164" s="600">
        <v>270</v>
      </c>
      <c r="H3164" s="600">
        <v>0</v>
      </c>
    </row>
    <row r="3165" spans="1:8" ht="15" customHeight="1">
      <c r="A3165" s="568">
        <v>167</v>
      </c>
      <c r="B3165" s="353" t="s">
        <v>1983</v>
      </c>
      <c r="C3165" s="441" t="s">
        <v>5972</v>
      </c>
      <c r="D3165" s="629"/>
      <c r="E3165" s="600">
        <v>540</v>
      </c>
      <c r="F3165" s="600">
        <v>378</v>
      </c>
      <c r="G3165" s="600">
        <v>270</v>
      </c>
      <c r="H3165" s="600">
        <v>0</v>
      </c>
    </row>
    <row r="3166" spans="1:8" ht="15" customHeight="1">
      <c r="A3166" s="568">
        <v>168</v>
      </c>
      <c r="B3166" s="353" t="s">
        <v>1983</v>
      </c>
      <c r="C3166" s="441" t="s">
        <v>5973</v>
      </c>
      <c r="D3166" s="629"/>
      <c r="E3166" s="600">
        <v>920</v>
      </c>
      <c r="F3166" s="600">
        <v>644</v>
      </c>
      <c r="G3166" s="600">
        <v>460</v>
      </c>
      <c r="H3166" s="600">
        <v>0</v>
      </c>
    </row>
    <row r="3167" spans="1:8" ht="15" customHeight="1">
      <c r="A3167" s="568">
        <v>169</v>
      </c>
      <c r="B3167" s="353" t="s">
        <v>1983</v>
      </c>
      <c r="C3167" s="441" t="s">
        <v>5923</v>
      </c>
      <c r="D3167" s="629"/>
      <c r="E3167" s="600">
        <v>840</v>
      </c>
      <c r="F3167" s="600">
        <v>588</v>
      </c>
      <c r="G3167" s="600">
        <v>420</v>
      </c>
      <c r="H3167" s="600">
        <v>0</v>
      </c>
    </row>
    <row r="3168" spans="1:8" ht="15" customHeight="1">
      <c r="A3168" s="568">
        <v>170</v>
      </c>
      <c r="B3168" s="353" t="s">
        <v>1648</v>
      </c>
      <c r="C3168" s="441" t="s">
        <v>5974</v>
      </c>
      <c r="D3168" s="629"/>
      <c r="E3168" s="600">
        <v>460</v>
      </c>
      <c r="F3168" s="600">
        <v>322</v>
      </c>
      <c r="G3168" s="600">
        <v>230</v>
      </c>
      <c r="H3168" s="600">
        <v>0</v>
      </c>
    </row>
    <row r="3169" spans="1:8" ht="15" customHeight="1">
      <c r="A3169" s="568">
        <v>171</v>
      </c>
      <c r="B3169" s="353" t="s">
        <v>1648</v>
      </c>
      <c r="C3169" s="441" t="s">
        <v>5975</v>
      </c>
      <c r="D3169" s="629"/>
      <c r="E3169" s="600">
        <v>340</v>
      </c>
      <c r="F3169" s="600">
        <v>238</v>
      </c>
      <c r="G3169" s="600">
        <v>170</v>
      </c>
      <c r="H3169" s="600">
        <v>0</v>
      </c>
    </row>
    <row r="3170" spans="1:8" ht="15" customHeight="1">
      <c r="A3170" s="568">
        <v>172</v>
      </c>
      <c r="B3170" s="353" t="s">
        <v>1721</v>
      </c>
      <c r="C3170" s="441" t="s">
        <v>5939</v>
      </c>
      <c r="D3170" s="629"/>
      <c r="E3170" s="600">
        <v>1296</v>
      </c>
      <c r="F3170" s="600">
        <v>907</v>
      </c>
      <c r="G3170" s="600">
        <v>648</v>
      </c>
      <c r="H3170" s="600">
        <v>0</v>
      </c>
    </row>
    <row r="3171" spans="1:8" ht="15" customHeight="1">
      <c r="A3171" s="568">
        <v>173</v>
      </c>
      <c r="B3171" s="353" t="s">
        <v>1721</v>
      </c>
      <c r="C3171" s="441" t="s">
        <v>5976</v>
      </c>
      <c r="D3171" s="629"/>
      <c r="E3171" s="600">
        <v>680</v>
      </c>
      <c r="F3171" s="600">
        <v>476</v>
      </c>
      <c r="G3171" s="600">
        <v>340</v>
      </c>
      <c r="H3171" s="600">
        <v>0</v>
      </c>
    </row>
    <row r="3172" spans="1:8" ht="15" customHeight="1">
      <c r="A3172" s="568">
        <v>174</v>
      </c>
      <c r="B3172" s="353" t="s">
        <v>1670</v>
      </c>
      <c r="C3172" s="441" t="s">
        <v>5972</v>
      </c>
      <c r="D3172" s="629"/>
      <c r="E3172" s="600">
        <v>352</v>
      </c>
      <c r="F3172" s="600">
        <v>246</v>
      </c>
      <c r="G3172" s="600">
        <v>176</v>
      </c>
      <c r="H3172" s="600">
        <v>0</v>
      </c>
    </row>
    <row r="3173" spans="1:8" ht="15" customHeight="1">
      <c r="A3173" s="568">
        <v>175</v>
      </c>
      <c r="B3173" s="353" t="s">
        <v>1670</v>
      </c>
      <c r="C3173" s="441" t="s">
        <v>5977</v>
      </c>
      <c r="D3173" s="629"/>
      <c r="E3173" s="600">
        <v>540</v>
      </c>
      <c r="F3173" s="600">
        <v>378</v>
      </c>
      <c r="G3173" s="600">
        <v>270</v>
      </c>
      <c r="H3173" s="600">
        <v>0</v>
      </c>
    </row>
    <row r="3174" spans="1:8" ht="15" customHeight="1">
      <c r="A3174" s="568">
        <v>176</v>
      </c>
      <c r="B3174" s="353" t="s">
        <v>1670</v>
      </c>
      <c r="C3174" s="441" t="s">
        <v>5978</v>
      </c>
      <c r="D3174" s="629"/>
      <c r="E3174" s="600">
        <v>540</v>
      </c>
      <c r="F3174" s="600">
        <v>378</v>
      </c>
      <c r="G3174" s="600">
        <v>270</v>
      </c>
      <c r="H3174" s="600">
        <v>0</v>
      </c>
    </row>
    <row r="3175" spans="1:8" ht="15" customHeight="1">
      <c r="A3175" s="568">
        <v>177</v>
      </c>
      <c r="B3175" s="353" t="s">
        <v>1670</v>
      </c>
      <c r="C3175" s="441" t="s">
        <v>5979</v>
      </c>
      <c r="D3175" s="629"/>
      <c r="E3175" s="600">
        <v>392</v>
      </c>
      <c r="F3175" s="600">
        <v>274</v>
      </c>
      <c r="G3175" s="600">
        <v>196</v>
      </c>
      <c r="H3175" s="600">
        <v>0</v>
      </c>
    </row>
    <row r="3176" spans="1:8" ht="15" customHeight="1">
      <c r="A3176" s="568">
        <v>178</v>
      </c>
      <c r="B3176" s="353" t="s">
        <v>1785</v>
      </c>
      <c r="C3176" s="441" t="s">
        <v>5980</v>
      </c>
      <c r="D3176" s="629"/>
      <c r="E3176" s="600">
        <v>392</v>
      </c>
      <c r="F3176" s="600">
        <v>274</v>
      </c>
      <c r="G3176" s="600">
        <v>196</v>
      </c>
      <c r="H3176" s="600">
        <v>0</v>
      </c>
    </row>
    <row r="3177" spans="1:8" ht="15" customHeight="1">
      <c r="A3177" s="568">
        <v>179</v>
      </c>
      <c r="B3177" s="353" t="s">
        <v>1611</v>
      </c>
      <c r="C3177" s="441" t="s">
        <v>5919</v>
      </c>
      <c r="D3177" s="629"/>
      <c r="E3177" s="600">
        <v>660</v>
      </c>
      <c r="F3177" s="600">
        <v>462</v>
      </c>
      <c r="G3177" s="600">
        <v>330</v>
      </c>
      <c r="H3177" s="600">
        <v>0</v>
      </c>
    </row>
    <row r="3178" spans="1:8" ht="15" customHeight="1">
      <c r="A3178" s="568">
        <v>180</v>
      </c>
      <c r="B3178" s="353" t="s">
        <v>2883</v>
      </c>
      <c r="C3178" s="441" t="s">
        <v>5919</v>
      </c>
      <c r="D3178" s="629"/>
      <c r="E3178" s="600">
        <v>660</v>
      </c>
      <c r="F3178" s="600">
        <v>462</v>
      </c>
      <c r="G3178" s="600">
        <v>330</v>
      </c>
      <c r="H3178" s="600">
        <v>0</v>
      </c>
    </row>
    <row r="3179" spans="1:8" ht="15" customHeight="1">
      <c r="A3179" s="568">
        <v>181</v>
      </c>
      <c r="B3179" s="353" t="s">
        <v>2883</v>
      </c>
      <c r="C3179" s="441" t="s">
        <v>5950</v>
      </c>
      <c r="D3179" s="629"/>
      <c r="E3179" s="600">
        <v>540</v>
      </c>
      <c r="F3179" s="600">
        <v>378</v>
      </c>
      <c r="G3179" s="600">
        <v>270</v>
      </c>
      <c r="H3179" s="600">
        <v>0</v>
      </c>
    </row>
    <row r="3180" spans="1:8" ht="15" customHeight="1">
      <c r="A3180" s="568">
        <v>182</v>
      </c>
      <c r="B3180" s="353" t="s">
        <v>2883</v>
      </c>
      <c r="C3180" s="441" t="s">
        <v>5981</v>
      </c>
      <c r="D3180" s="629"/>
      <c r="E3180" s="600">
        <v>540</v>
      </c>
      <c r="F3180" s="600">
        <v>378</v>
      </c>
      <c r="G3180" s="600">
        <v>270</v>
      </c>
      <c r="H3180" s="600">
        <v>0</v>
      </c>
    </row>
    <row r="3181" spans="1:8" ht="15" customHeight="1">
      <c r="A3181" s="568">
        <v>183</v>
      </c>
      <c r="B3181" s="353" t="s">
        <v>1346</v>
      </c>
      <c r="C3181" s="441" t="s">
        <v>5982</v>
      </c>
      <c r="D3181" s="629"/>
      <c r="E3181" s="600">
        <v>540</v>
      </c>
      <c r="F3181" s="600">
        <v>378</v>
      </c>
      <c r="G3181" s="600">
        <v>270</v>
      </c>
      <c r="H3181" s="600">
        <v>0</v>
      </c>
    </row>
    <row r="3182" spans="1:8" ht="15" customHeight="1">
      <c r="A3182" s="568">
        <v>184</v>
      </c>
      <c r="B3182" s="353" t="s">
        <v>870</v>
      </c>
      <c r="C3182" s="441" t="s">
        <v>5972</v>
      </c>
      <c r="D3182" s="629"/>
      <c r="E3182" s="600">
        <v>540</v>
      </c>
      <c r="F3182" s="600">
        <v>378</v>
      </c>
      <c r="G3182" s="600">
        <v>270</v>
      </c>
      <c r="H3182" s="600">
        <v>0</v>
      </c>
    </row>
    <row r="3183" spans="1:8" ht="15" customHeight="1">
      <c r="A3183" s="568">
        <v>185</v>
      </c>
      <c r="B3183" s="353" t="s">
        <v>870</v>
      </c>
      <c r="C3183" s="441" t="s">
        <v>5973</v>
      </c>
      <c r="D3183" s="629"/>
      <c r="E3183" s="600">
        <v>600</v>
      </c>
      <c r="F3183" s="600">
        <v>420</v>
      </c>
      <c r="G3183" s="600">
        <v>300</v>
      </c>
      <c r="H3183" s="600">
        <v>0</v>
      </c>
    </row>
    <row r="3184" spans="1:8" ht="15" customHeight="1">
      <c r="A3184" s="568">
        <v>186</v>
      </c>
      <c r="B3184" s="353" t="s">
        <v>870</v>
      </c>
      <c r="C3184" s="441" t="s">
        <v>5923</v>
      </c>
      <c r="D3184" s="629"/>
      <c r="E3184" s="600">
        <v>660</v>
      </c>
      <c r="F3184" s="600">
        <v>462</v>
      </c>
      <c r="G3184" s="600">
        <v>330</v>
      </c>
      <c r="H3184" s="600">
        <v>0</v>
      </c>
    </row>
    <row r="3185" spans="1:8" ht="15" customHeight="1">
      <c r="A3185" s="568">
        <v>187</v>
      </c>
      <c r="B3185" s="353" t="s">
        <v>1312</v>
      </c>
      <c r="C3185" s="441" t="s">
        <v>5972</v>
      </c>
      <c r="D3185" s="629"/>
      <c r="E3185" s="600">
        <v>600</v>
      </c>
      <c r="F3185" s="600">
        <v>420</v>
      </c>
      <c r="G3185" s="600">
        <v>300</v>
      </c>
      <c r="H3185" s="600">
        <v>0</v>
      </c>
    </row>
    <row r="3186" spans="1:8" ht="15" customHeight="1">
      <c r="A3186" s="568">
        <v>188</v>
      </c>
      <c r="B3186" s="353" t="s">
        <v>1312</v>
      </c>
      <c r="C3186" s="441" t="s">
        <v>5973</v>
      </c>
      <c r="D3186" s="629"/>
      <c r="E3186" s="600">
        <v>660</v>
      </c>
      <c r="F3186" s="600">
        <v>462</v>
      </c>
      <c r="G3186" s="600">
        <v>330</v>
      </c>
      <c r="H3186" s="600">
        <v>0</v>
      </c>
    </row>
    <row r="3187" spans="1:8" ht="15" customHeight="1">
      <c r="A3187" s="568">
        <v>189</v>
      </c>
      <c r="B3187" s="353" t="s">
        <v>1312</v>
      </c>
      <c r="C3187" s="441" t="s">
        <v>5923</v>
      </c>
      <c r="D3187" s="629"/>
      <c r="E3187" s="600">
        <v>756</v>
      </c>
      <c r="F3187" s="600">
        <v>529</v>
      </c>
      <c r="G3187" s="600">
        <v>378</v>
      </c>
      <c r="H3187" s="600">
        <v>0</v>
      </c>
    </row>
    <row r="3188" spans="1:8" ht="15" customHeight="1">
      <c r="A3188" s="568">
        <v>190</v>
      </c>
      <c r="B3188" s="353" t="s">
        <v>1612</v>
      </c>
      <c r="C3188" s="441" t="s">
        <v>5983</v>
      </c>
      <c r="D3188" s="629"/>
      <c r="E3188" s="600">
        <v>540</v>
      </c>
      <c r="F3188" s="600">
        <v>378</v>
      </c>
      <c r="G3188" s="600">
        <v>270</v>
      </c>
      <c r="H3188" s="600">
        <v>0</v>
      </c>
    </row>
    <row r="3189" spans="1:8" ht="15" customHeight="1">
      <c r="A3189" s="568">
        <v>191</v>
      </c>
      <c r="B3189" s="353" t="s">
        <v>1653</v>
      </c>
      <c r="C3189" s="441" t="s">
        <v>5984</v>
      </c>
      <c r="D3189" s="629"/>
      <c r="E3189" s="600">
        <v>460</v>
      </c>
      <c r="F3189" s="600">
        <v>322</v>
      </c>
      <c r="G3189" s="600">
        <v>230</v>
      </c>
      <c r="H3189" s="600">
        <v>0</v>
      </c>
    </row>
    <row r="3190" spans="1:8" ht="15" customHeight="1">
      <c r="A3190" s="568">
        <v>192</v>
      </c>
      <c r="B3190" s="353" t="s">
        <v>859</v>
      </c>
      <c r="C3190" s="441" t="s">
        <v>5972</v>
      </c>
      <c r="D3190" s="629"/>
      <c r="E3190" s="600">
        <v>352</v>
      </c>
      <c r="F3190" s="600">
        <v>246</v>
      </c>
      <c r="G3190" s="600">
        <v>176</v>
      </c>
      <c r="H3190" s="600">
        <v>0</v>
      </c>
    </row>
    <row r="3191" spans="1:8" ht="15" customHeight="1">
      <c r="A3191" s="568">
        <v>193</v>
      </c>
      <c r="B3191" s="353" t="s">
        <v>859</v>
      </c>
      <c r="C3191" s="441" t="s">
        <v>5973</v>
      </c>
      <c r="D3191" s="629"/>
      <c r="E3191" s="600">
        <v>380</v>
      </c>
      <c r="F3191" s="600">
        <v>266</v>
      </c>
      <c r="G3191" s="600">
        <v>190</v>
      </c>
      <c r="H3191" s="600">
        <v>0</v>
      </c>
    </row>
    <row r="3192" spans="1:8" ht="15" customHeight="1">
      <c r="A3192" s="568">
        <v>194</v>
      </c>
      <c r="B3192" s="353" t="s">
        <v>859</v>
      </c>
      <c r="C3192" s="441" t="s">
        <v>5923</v>
      </c>
      <c r="D3192" s="629"/>
      <c r="E3192" s="600">
        <v>440</v>
      </c>
      <c r="F3192" s="600">
        <v>308</v>
      </c>
      <c r="G3192" s="600">
        <v>220</v>
      </c>
      <c r="H3192" s="600">
        <v>0</v>
      </c>
    </row>
    <row r="3193" spans="1:8" ht="15" customHeight="1">
      <c r="A3193" s="568">
        <v>195</v>
      </c>
      <c r="B3193" s="353" t="s">
        <v>1659</v>
      </c>
      <c r="C3193" s="441" t="s">
        <v>5972</v>
      </c>
      <c r="D3193" s="629"/>
      <c r="E3193" s="600">
        <v>352</v>
      </c>
      <c r="F3193" s="600">
        <v>246</v>
      </c>
      <c r="G3193" s="600">
        <v>176</v>
      </c>
      <c r="H3193" s="600">
        <v>0</v>
      </c>
    </row>
    <row r="3194" spans="1:8" ht="15" customHeight="1">
      <c r="A3194" s="568">
        <v>196</v>
      </c>
      <c r="B3194" s="353" t="s">
        <v>1659</v>
      </c>
      <c r="C3194" s="441" t="s">
        <v>5977</v>
      </c>
      <c r="D3194" s="629"/>
      <c r="E3194" s="600">
        <v>440</v>
      </c>
      <c r="F3194" s="600">
        <v>308</v>
      </c>
      <c r="G3194" s="600">
        <v>220</v>
      </c>
      <c r="H3194" s="600">
        <v>0</v>
      </c>
    </row>
    <row r="3195" spans="1:8" ht="15" customHeight="1">
      <c r="A3195" s="568">
        <v>197</v>
      </c>
      <c r="B3195" s="353" t="s">
        <v>5985</v>
      </c>
      <c r="C3195" s="441" t="s">
        <v>5986</v>
      </c>
      <c r="D3195" s="629"/>
      <c r="E3195" s="600">
        <v>440</v>
      </c>
      <c r="F3195" s="600">
        <v>308</v>
      </c>
      <c r="G3195" s="600">
        <v>220</v>
      </c>
      <c r="H3195" s="600">
        <v>0</v>
      </c>
    </row>
    <row r="3196" spans="1:8" ht="15" customHeight="1">
      <c r="A3196" s="568">
        <v>198</v>
      </c>
      <c r="B3196" s="353" t="s">
        <v>1616</v>
      </c>
      <c r="C3196" s="441" t="s">
        <v>5939</v>
      </c>
      <c r="D3196" s="629"/>
      <c r="E3196" s="600">
        <v>380</v>
      </c>
      <c r="F3196" s="600">
        <v>266</v>
      </c>
      <c r="G3196" s="600">
        <v>190</v>
      </c>
      <c r="H3196" s="600">
        <v>0</v>
      </c>
    </row>
    <row r="3197" spans="1:8" ht="15" customHeight="1">
      <c r="A3197" s="568">
        <v>199</v>
      </c>
      <c r="B3197" s="353" t="s">
        <v>1616</v>
      </c>
      <c r="C3197" s="441" t="s">
        <v>5987</v>
      </c>
      <c r="D3197" s="629"/>
      <c r="E3197" s="600">
        <v>2720</v>
      </c>
      <c r="F3197" s="600">
        <v>1904</v>
      </c>
      <c r="G3197" s="600">
        <v>1360</v>
      </c>
      <c r="H3197" s="600">
        <v>0</v>
      </c>
    </row>
    <row r="3198" spans="1:8" ht="15" customHeight="1">
      <c r="A3198" s="568">
        <v>200</v>
      </c>
      <c r="B3198" s="353" t="s">
        <v>1589</v>
      </c>
      <c r="C3198" s="441" t="s">
        <v>5937</v>
      </c>
      <c r="D3198" s="629"/>
      <c r="E3198" s="600">
        <v>440</v>
      </c>
      <c r="F3198" s="600">
        <v>308</v>
      </c>
      <c r="G3198" s="600">
        <v>220</v>
      </c>
      <c r="H3198" s="600">
        <v>0</v>
      </c>
    </row>
    <row r="3199" spans="1:8" ht="15" customHeight="1">
      <c r="A3199" s="568">
        <v>201</v>
      </c>
      <c r="B3199" s="353" t="s">
        <v>1589</v>
      </c>
      <c r="C3199" s="441" t="s">
        <v>5959</v>
      </c>
      <c r="D3199" s="629"/>
      <c r="E3199" s="600">
        <v>324</v>
      </c>
      <c r="F3199" s="600">
        <v>227</v>
      </c>
      <c r="G3199" s="600">
        <v>162</v>
      </c>
      <c r="H3199" s="600">
        <v>0</v>
      </c>
    </row>
    <row r="3200" spans="1:8" ht="15" customHeight="1">
      <c r="A3200" s="568">
        <v>202</v>
      </c>
      <c r="B3200" s="353" t="s">
        <v>1709</v>
      </c>
      <c r="C3200" s="441" t="s">
        <v>5937</v>
      </c>
      <c r="D3200" s="629"/>
      <c r="E3200" s="600">
        <v>440</v>
      </c>
      <c r="F3200" s="600">
        <v>308</v>
      </c>
      <c r="G3200" s="600">
        <v>220</v>
      </c>
      <c r="H3200" s="600">
        <v>0</v>
      </c>
    </row>
    <row r="3201" spans="1:8" ht="15" customHeight="1">
      <c r="A3201" s="568">
        <v>203</v>
      </c>
      <c r="B3201" s="353" t="s">
        <v>1709</v>
      </c>
      <c r="C3201" s="441" t="s">
        <v>5963</v>
      </c>
      <c r="D3201" s="629"/>
      <c r="E3201" s="600">
        <v>352</v>
      </c>
      <c r="F3201" s="600">
        <v>246</v>
      </c>
      <c r="G3201" s="600">
        <v>176</v>
      </c>
      <c r="H3201" s="600">
        <v>0</v>
      </c>
    </row>
    <row r="3202" spans="1:8" ht="15" customHeight="1">
      <c r="A3202" s="568">
        <v>204</v>
      </c>
      <c r="B3202" s="353" t="s">
        <v>2006</v>
      </c>
      <c r="C3202" s="441" t="s">
        <v>5958</v>
      </c>
      <c r="D3202" s="629"/>
      <c r="E3202" s="600">
        <v>324</v>
      </c>
      <c r="F3202" s="600">
        <v>227</v>
      </c>
      <c r="G3202" s="600">
        <v>162</v>
      </c>
      <c r="H3202" s="600">
        <v>0</v>
      </c>
    </row>
    <row r="3203" spans="1:8" ht="15" customHeight="1">
      <c r="A3203" s="568">
        <v>205</v>
      </c>
      <c r="B3203" s="353" t="s">
        <v>5988</v>
      </c>
      <c r="C3203" s="441" t="s">
        <v>5989</v>
      </c>
      <c r="D3203" s="629"/>
      <c r="E3203" s="600">
        <v>324</v>
      </c>
      <c r="F3203" s="600">
        <v>227</v>
      </c>
      <c r="G3203" s="600">
        <v>162</v>
      </c>
      <c r="H3203" s="600">
        <v>97</v>
      </c>
    </row>
    <row r="3204" spans="1:8" ht="15" customHeight="1">
      <c r="A3204" s="568">
        <v>206</v>
      </c>
      <c r="B3204" s="353" t="s">
        <v>5988</v>
      </c>
      <c r="C3204" s="441" t="s">
        <v>5990</v>
      </c>
      <c r="D3204" s="629"/>
      <c r="E3204" s="600">
        <v>380</v>
      </c>
      <c r="F3204" s="600">
        <v>266</v>
      </c>
      <c r="G3204" s="600">
        <v>190</v>
      </c>
      <c r="H3204" s="600">
        <v>114</v>
      </c>
    </row>
    <row r="3205" spans="1:8" ht="15" customHeight="1">
      <c r="A3205" s="568">
        <v>207</v>
      </c>
      <c r="B3205" s="353" t="s">
        <v>1341</v>
      </c>
      <c r="C3205" s="441" t="s">
        <v>5991</v>
      </c>
      <c r="D3205" s="629"/>
      <c r="E3205" s="600">
        <v>1080</v>
      </c>
      <c r="F3205" s="600">
        <v>756</v>
      </c>
      <c r="G3205" s="600">
        <v>540</v>
      </c>
      <c r="H3205" s="600">
        <v>0</v>
      </c>
    </row>
    <row r="3206" spans="1:8" ht="15" customHeight="1">
      <c r="A3206" s="568">
        <v>208</v>
      </c>
      <c r="B3206" s="353" t="s">
        <v>1339</v>
      </c>
      <c r="C3206" s="441" t="s">
        <v>5992</v>
      </c>
      <c r="D3206" s="629"/>
      <c r="E3206" s="600">
        <v>440</v>
      </c>
      <c r="F3206" s="600">
        <v>308</v>
      </c>
      <c r="G3206" s="600">
        <v>220</v>
      </c>
      <c r="H3206" s="600">
        <v>0</v>
      </c>
    </row>
    <row r="3207" spans="1:8" ht="15" customHeight="1">
      <c r="A3207" s="568">
        <v>209</v>
      </c>
      <c r="B3207" s="353" t="s">
        <v>1582</v>
      </c>
      <c r="C3207" s="441" t="s">
        <v>5992</v>
      </c>
      <c r="D3207" s="629"/>
      <c r="E3207" s="600">
        <v>440</v>
      </c>
      <c r="F3207" s="600">
        <v>308</v>
      </c>
      <c r="G3207" s="600">
        <v>220</v>
      </c>
      <c r="H3207" s="600">
        <v>0</v>
      </c>
    </row>
    <row r="3208" spans="1:8" ht="15" customHeight="1">
      <c r="A3208" s="568">
        <v>210</v>
      </c>
      <c r="B3208" s="353" t="s">
        <v>5821</v>
      </c>
      <c r="C3208" s="441" t="s">
        <v>5993</v>
      </c>
      <c r="D3208" s="629"/>
      <c r="E3208" s="600">
        <v>980</v>
      </c>
      <c r="F3208" s="600">
        <v>686</v>
      </c>
      <c r="G3208" s="600">
        <v>490</v>
      </c>
      <c r="H3208" s="600">
        <v>294</v>
      </c>
    </row>
    <row r="3209" spans="1:8" ht="15" customHeight="1">
      <c r="A3209" s="568">
        <v>211</v>
      </c>
      <c r="B3209" s="353" t="s">
        <v>566</v>
      </c>
      <c r="C3209" s="441" t="s">
        <v>5994</v>
      </c>
      <c r="D3209" s="629"/>
      <c r="E3209" s="600">
        <v>260</v>
      </c>
      <c r="F3209" s="600">
        <v>182</v>
      </c>
      <c r="G3209" s="600">
        <v>130</v>
      </c>
      <c r="H3209" s="600">
        <v>78</v>
      </c>
    </row>
    <row r="3210" spans="1:8" ht="15" customHeight="1">
      <c r="A3210" s="568">
        <v>212</v>
      </c>
      <c r="B3210" s="353" t="s">
        <v>5995</v>
      </c>
      <c r="C3210" s="441"/>
      <c r="D3210" s="629"/>
      <c r="E3210" s="600">
        <v>244</v>
      </c>
      <c r="F3210" s="600">
        <v>171</v>
      </c>
      <c r="G3210" s="600">
        <v>0</v>
      </c>
      <c r="H3210" s="600">
        <v>0</v>
      </c>
    </row>
    <row r="3211" spans="1:8" ht="15" customHeight="1">
      <c r="A3211" s="568">
        <v>213</v>
      </c>
      <c r="B3211" s="353" t="s">
        <v>5996</v>
      </c>
      <c r="C3211" s="441"/>
      <c r="D3211" s="629"/>
      <c r="E3211" s="600">
        <v>300</v>
      </c>
      <c r="F3211" s="600">
        <v>210</v>
      </c>
      <c r="G3211" s="600">
        <v>0</v>
      </c>
      <c r="H3211" s="600">
        <v>0</v>
      </c>
    </row>
    <row r="3212" spans="1:8" ht="15" customHeight="1">
      <c r="A3212" s="568">
        <v>214</v>
      </c>
      <c r="B3212" s="353" t="s">
        <v>5997</v>
      </c>
      <c r="C3212" s="441"/>
      <c r="D3212" s="629"/>
      <c r="E3212" s="600">
        <v>124</v>
      </c>
      <c r="F3212" s="600">
        <v>87</v>
      </c>
      <c r="G3212" s="600">
        <v>0</v>
      </c>
      <c r="H3212" s="600">
        <v>0</v>
      </c>
    </row>
    <row r="3213" spans="1:8" ht="15" customHeight="1">
      <c r="A3213" s="568">
        <v>215</v>
      </c>
      <c r="B3213" s="353" t="s">
        <v>5998</v>
      </c>
      <c r="C3213" s="441"/>
      <c r="D3213" s="629"/>
      <c r="E3213" s="600">
        <v>120</v>
      </c>
      <c r="F3213" s="600">
        <v>84</v>
      </c>
      <c r="G3213" s="600">
        <v>0</v>
      </c>
      <c r="H3213" s="600">
        <v>0</v>
      </c>
    </row>
    <row r="3214" spans="1:8" ht="15" customHeight="1">
      <c r="A3214" s="568">
        <v>216</v>
      </c>
      <c r="B3214" s="353" t="s">
        <v>5999</v>
      </c>
      <c r="C3214" s="441"/>
      <c r="D3214" s="629"/>
      <c r="E3214" s="600">
        <v>164</v>
      </c>
      <c r="F3214" s="600">
        <v>115</v>
      </c>
      <c r="G3214" s="600">
        <v>0</v>
      </c>
      <c r="H3214" s="600">
        <v>0</v>
      </c>
    </row>
    <row r="3215" spans="1:8" ht="15" customHeight="1">
      <c r="A3215" s="568">
        <v>217</v>
      </c>
      <c r="B3215" s="353" t="s">
        <v>6000</v>
      </c>
      <c r="C3215" s="441"/>
      <c r="D3215" s="629"/>
      <c r="E3215" s="600">
        <v>272</v>
      </c>
      <c r="F3215" s="600">
        <v>190</v>
      </c>
      <c r="G3215" s="600">
        <v>0</v>
      </c>
      <c r="H3215" s="600">
        <v>0</v>
      </c>
    </row>
    <row r="3216" spans="1:8" ht="15" customHeight="1">
      <c r="A3216" s="568">
        <v>218</v>
      </c>
      <c r="B3216" s="353" t="s">
        <v>6001</v>
      </c>
      <c r="C3216" s="441"/>
      <c r="D3216" s="629"/>
      <c r="E3216" s="600">
        <v>320</v>
      </c>
      <c r="F3216" s="600">
        <v>224</v>
      </c>
      <c r="G3216" s="600">
        <v>0</v>
      </c>
      <c r="H3216" s="600">
        <v>0</v>
      </c>
    </row>
    <row r="3217" spans="1:8" ht="15" customHeight="1">
      <c r="A3217" s="568">
        <v>219</v>
      </c>
      <c r="B3217" s="353" t="s">
        <v>6002</v>
      </c>
      <c r="C3217" s="441"/>
      <c r="D3217" s="629"/>
      <c r="E3217" s="600">
        <v>280</v>
      </c>
      <c r="F3217" s="600">
        <v>196</v>
      </c>
      <c r="G3217" s="600">
        <v>0</v>
      </c>
      <c r="H3217" s="600">
        <v>0</v>
      </c>
    </row>
    <row r="3218" spans="1:8" ht="15" customHeight="1">
      <c r="A3218" s="568">
        <v>220</v>
      </c>
      <c r="B3218" s="353" t="s">
        <v>6003</v>
      </c>
      <c r="C3218" s="441"/>
      <c r="D3218" s="629"/>
      <c r="E3218" s="600">
        <v>260</v>
      </c>
      <c r="F3218" s="600">
        <v>182</v>
      </c>
      <c r="G3218" s="600">
        <v>0</v>
      </c>
      <c r="H3218" s="600">
        <v>0</v>
      </c>
    </row>
    <row r="3219" spans="1:8" ht="15" customHeight="1">
      <c r="A3219" s="568">
        <v>221</v>
      </c>
      <c r="B3219" s="353" t="s">
        <v>6004</v>
      </c>
      <c r="C3219" s="441"/>
      <c r="D3219" s="629"/>
      <c r="E3219" s="600">
        <v>240</v>
      </c>
      <c r="F3219" s="600">
        <v>168</v>
      </c>
      <c r="G3219" s="600">
        <v>0</v>
      </c>
      <c r="H3219" s="600">
        <v>0</v>
      </c>
    </row>
    <row r="3220" spans="1:8" ht="15" customHeight="1">
      <c r="A3220" s="568">
        <v>222</v>
      </c>
      <c r="B3220" s="353" t="s">
        <v>6005</v>
      </c>
      <c r="C3220" s="441" t="s">
        <v>6006</v>
      </c>
      <c r="D3220" s="629"/>
      <c r="E3220" s="600">
        <v>220</v>
      </c>
      <c r="F3220" s="600">
        <v>154</v>
      </c>
      <c r="G3220" s="600">
        <v>110</v>
      </c>
      <c r="H3220" s="600">
        <v>66</v>
      </c>
    </row>
    <row r="3221" spans="1:8" ht="15" customHeight="1">
      <c r="A3221" s="568">
        <v>223</v>
      </c>
      <c r="B3221" s="353" t="s">
        <v>6005</v>
      </c>
      <c r="C3221" s="441" t="s">
        <v>6007</v>
      </c>
      <c r="D3221" s="629"/>
      <c r="E3221" s="600">
        <v>200</v>
      </c>
      <c r="F3221" s="600">
        <v>140</v>
      </c>
      <c r="G3221" s="600">
        <v>100</v>
      </c>
      <c r="H3221" s="600">
        <v>60</v>
      </c>
    </row>
    <row r="3222" spans="1:8" ht="15" customHeight="1">
      <c r="A3222" s="568">
        <v>224</v>
      </c>
      <c r="B3222" s="353" t="s">
        <v>6008</v>
      </c>
      <c r="C3222" s="441" t="s">
        <v>6009</v>
      </c>
      <c r="D3222" s="629"/>
      <c r="E3222" s="600">
        <v>220</v>
      </c>
      <c r="F3222" s="600">
        <v>154</v>
      </c>
      <c r="G3222" s="600">
        <v>110</v>
      </c>
      <c r="H3222" s="600">
        <v>66</v>
      </c>
    </row>
    <row r="3223" spans="1:8" ht="15" customHeight="1">
      <c r="A3223" s="568">
        <v>225</v>
      </c>
      <c r="B3223" s="353" t="s">
        <v>1307</v>
      </c>
      <c r="C3223" s="441"/>
      <c r="D3223" s="629"/>
      <c r="E3223" s="600">
        <v>120</v>
      </c>
      <c r="F3223" s="600">
        <v>84</v>
      </c>
      <c r="G3223" s="600">
        <v>60</v>
      </c>
      <c r="H3223" s="600">
        <v>36</v>
      </c>
    </row>
    <row r="3224" spans="1:8" ht="15" customHeight="1">
      <c r="A3224" s="568">
        <v>226</v>
      </c>
      <c r="B3224" s="353" t="s">
        <v>947</v>
      </c>
      <c r="C3224" s="441" t="s">
        <v>6010</v>
      </c>
      <c r="D3224" s="629"/>
      <c r="E3224" s="600">
        <v>1840</v>
      </c>
      <c r="F3224" s="600">
        <v>1288</v>
      </c>
      <c r="G3224" s="600">
        <v>920</v>
      </c>
      <c r="H3224" s="600">
        <v>552</v>
      </c>
    </row>
    <row r="3225" spans="1:8" ht="15" customHeight="1">
      <c r="A3225" s="568">
        <v>227</v>
      </c>
      <c r="B3225" s="353" t="s">
        <v>947</v>
      </c>
      <c r="C3225" s="441" t="s">
        <v>6011</v>
      </c>
      <c r="D3225" s="629"/>
      <c r="E3225" s="600">
        <v>960</v>
      </c>
      <c r="F3225" s="600">
        <v>672</v>
      </c>
      <c r="G3225" s="600">
        <v>480</v>
      </c>
      <c r="H3225" s="600">
        <v>288</v>
      </c>
    </row>
    <row r="3226" spans="1:8" ht="15" customHeight="1">
      <c r="A3226" s="568">
        <v>228</v>
      </c>
      <c r="B3226" s="353" t="s">
        <v>947</v>
      </c>
      <c r="C3226" s="441" t="s">
        <v>6012</v>
      </c>
      <c r="D3226" s="629"/>
      <c r="E3226" s="600">
        <v>800</v>
      </c>
      <c r="F3226" s="600">
        <v>560</v>
      </c>
      <c r="G3226" s="600">
        <v>400</v>
      </c>
      <c r="H3226" s="600">
        <v>240</v>
      </c>
    </row>
    <row r="3227" spans="1:8" ht="15" customHeight="1">
      <c r="A3227" s="568">
        <v>229</v>
      </c>
      <c r="B3227" s="353" t="s">
        <v>947</v>
      </c>
      <c r="C3227" s="441" t="s">
        <v>6013</v>
      </c>
      <c r="D3227" s="629"/>
      <c r="E3227" s="600">
        <v>1320</v>
      </c>
      <c r="F3227" s="600">
        <v>924</v>
      </c>
      <c r="G3227" s="600">
        <v>660</v>
      </c>
      <c r="H3227" s="600">
        <v>396</v>
      </c>
    </row>
    <row r="3228" spans="1:8" ht="15" customHeight="1">
      <c r="A3228" s="568">
        <v>230</v>
      </c>
      <c r="B3228" s="353" t="s">
        <v>947</v>
      </c>
      <c r="C3228" s="441" t="s">
        <v>6014</v>
      </c>
      <c r="D3228" s="629"/>
      <c r="E3228" s="600">
        <v>1440</v>
      </c>
      <c r="F3228" s="600">
        <v>1008</v>
      </c>
      <c r="G3228" s="600">
        <v>720</v>
      </c>
      <c r="H3228" s="600">
        <v>432</v>
      </c>
    </row>
    <row r="3229" spans="1:8" ht="15" customHeight="1">
      <c r="A3229" s="568">
        <v>231</v>
      </c>
      <c r="B3229" s="353" t="s">
        <v>947</v>
      </c>
      <c r="C3229" s="441" t="s">
        <v>6015</v>
      </c>
      <c r="D3229" s="629"/>
      <c r="E3229" s="600">
        <v>1680</v>
      </c>
      <c r="F3229" s="600">
        <v>1176</v>
      </c>
      <c r="G3229" s="600">
        <v>840</v>
      </c>
      <c r="H3229" s="600">
        <v>504</v>
      </c>
    </row>
    <row r="3230" spans="1:8" ht="15" customHeight="1">
      <c r="A3230" s="568">
        <v>232</v>
      </c>
      <c r="B3230" s="353" t="s">
        <v>947</v>
      </c>
      <c r="C3230" s="441" t="s">
        <v>6016</v>
      </c>
      <c r="D3230" s="629"/>
      <c r="E3230" s="600">
        <v>1080</v>
      </c>
      <c r="F3230" s="600">
        <v>756</v>
      </c>
      <c r="G3230" s="600">
        <v>540</v>
      </c>
      <c r="H3230" s="600">
        <v>324</v>
      </c>
    </row>
    <row r="3231" spans="1:8" ht="15" customHeight="1">
      <c r="A3231" s="568">
        <v>233</v>
      </c>
      <c r="B3231" s="353" t="s">
        <v>947</v>
      </c>
      <c r="C3231" s="441" t="s">
        <v>6017</v>
      </c>
      <c r="D3231" s="629"/>
      <c r="E3231" s="600">
        <v>720</v>
      </c>
      <c r="F3231" s="600">
        <v>504</v>
      </c>
      <c r="G3231" s="600">
        <v>360</v>
      </c>
      <c r="H3231" s="600">
        <v>216</v>
      </c>
    </row>
    <row r="3232" spans="1:8" ht="15" customHeight="1">
      <c r="A3232" s="568">
        <v>234</v>
      </c>
      <c r="B3232" s="353" t="s">
        <v>6018</v>
      </c>
      <c r="C3232" s="441" t="s">
        <v>6019</v>
      </c>
      <c r="D3232" s="629"/>
      <c r="E3232" s="600">
        <v>2320</v>
      </c>
      <c r="F3232" s="600">
        <v>1624</v>
      </c>
      <c r="G3232" s="600">
        <v>1160</v>
      </c>
      <c r="H3232" s="600">
        <v>696</v>
      </c>
    </row>
    <row r="3233" spans="1:8" ht="15" customHeight="1">
      <c r="A3233" s="568">
        <v>235</v>
      </c>
      <c r="B3233" s="353" t="s">
        <v>6018</v>
      </c>
      <c r="C3233" s="441" t="s">
        <v>6020</v>
      </c>
      <c r="D3233" s="629"/>
      <c r="E3233" s="600">
        <v>1920</v>
      </c>
      <c r="F3233" s="600">
        <v>1344</v>
      </c>
      <c r="G3233" s="600">
        <v>960</v>
      </c>
      <c r="H3233" s="600">
        <v>576</v>
      </c>
    </row>
    <row r="3234" spans="1:8" ht="15" customHeight="1">
      <c r="A3234" s="568">
        <v>236</v>
      </c>
      <c r="B3234" s="353" t="s">
        <v>6021</v>
      </c>
      <c r="C3234" s="441" t="s">
        <v>6022</v>
      </c>
      <c r="D3234" s="629"/>
      <c r="E3234" s="600">
        <v>1000</v>
      </c>
      <c r="F3234" s="600">
        <v>700</v>
      </c>
      <c r="G3234" s="600">
        <v>500</v>
      </c>
      <c r="H3234" s="600">
        <v>300</v>
      </c>
    </row>
    <row r="3235" spans="1:8" ht="15" customHeight="1">
      <c r="A3235" s="568">
        <v>237</v>
      </c>
      <c r="B3235" s="353" t="s">
        <v>6021</v>
      </c>
      <c r="C3235" s="441" t="s">
        <v>6023</v>
      </c>
      <c r="D3235" s="629"/>
      <c r="E3235" s="600">
        <v>800</v>
      </c>
      <c r="F3235" s="600">
        <v>560</v>
      </c>
      <c r="G3235" s="600">
        <v>400</v>
      </c>
      <c r="H3235" s="600">
        <v>240</v>
      </c>
    </row>
    <row r="3236" spans="1:8" ht="15" customHeight="1">
      <c r="A3236" s="568">
        <v>238</v>
      </c>
      <c r="B3236" s="353" t="s">
        <v>6024</v>
      </c>
      <c r="C3236" s="441" t="s">
        <v>6025</v>
      </c>
      <c r="D3236" s="629"/>
      <c r="E3236" s="600">
        <v>300</v>
      </c>
      <c r="F3236" s="600">
        <v>210</v>
      </c>
      <c r="G3236" s="600">
        <v>150</v>
      </c>
      <c r="H3236" s="600">
        <v>90</v>
      </c>
    </row>
    <row r="3237" spans="1:8" ht="15" customHeight="1">
      <c r="A3237" s="568">
        <v>239</v>
      </c>
      <c r="B3237" s="353" t="s">
        <v>6026</v>
      </c>
      <c r="C3237" s="441"/>
      <c r="D3237" s="629"/>
      <c r="E3237" s="600">
        <v>3120</v>
      </c>
      <c r="F3237" s="600">
        <v>2184</v>
      </c>
      <c r="G3237" s="600">
        <v>0</v>
      </c>
      <c r="H3237" s="600">
        <v>0</v>
      </c>
    </row>
    <row r="3238" spans="1:8" ht="15" customHeight="1">
      <c r="A3238" s="568">
        <v>240</v>
      </c>
      <c r="B3238" s="353" t="s">
        <v>6027</v>
      </c>
      <c r="C3238" s="441"/>
      <c r="D3238" s="629"/>
      <c r="E3238" s="600">
        <v>320</v>
      </c>
      <c r="F3238" s="600">
        <v>224</v>
      </c>
      <c r="G3238" s="600">
        <v>0</v>
      </c>
      <c r="H3238" s="600">
        <v>0</v>
      </c>
    </row>
    <row r="3239" spans="1:8" ht="15" customHeight="1">
      <c r="A3239" s="568">
        <v>241</v>
      </c>
      <c r="B3239" s="353" t="s">
        <v>6028</v>
      </c>
      <c r="C3239" s="441"/>
      <c r="D3239" s="629"/>
      <c r="E3239" s="600">
        <v>120</v>
      </c>
      <c r="F3239" s="600">
        <v>84</v>
      </c>
      <c r="G3239" s="600">
        <v>0</v>
      </c>
      <c r="H3239" s="600">
        <v>0</v>
      </c>
    </row>
    <row r="3240" spans="1:8" ht="15" customHeight="1">
      <c r="A3240" s="568">
        <v>242</v>
      </c>
      <c r="B3240" s="353" t="s">
        <v>6029</v>
      </c>
      <c r="C3240" s="441"/>
      <c r="D3240" s="629"/>
      <c r="E3240" s="600">
        <v>96</v>
      </c>
      <c r="F3240" s="600">
        <v>67</v>
      </c>
      <c r="G3240" s="600">
        <v>0</v>
      </c>
      <c r="H3240" s="600">
        <v>0</v>
      </c>
    </row>
    <row r="3241" spans="1:8" ht="15" customHeight="1">
      <c r="A3241" s="568">
        <v>243</v>
      </c>
      <c r="B3241" s="353" t="s">
        <v>6030</v>
      </c>
      <c r="C3241" s="441"/>
      <c r="D3241" s="629"/>
      <c r="E3241" s="600">
        <v>80</v>
      </c>
      <c r="F3241" s="600">
        <v>56</v>
      </c>
      <c r="G3241" s="600">
        <v>0</v>
      </c>
      <c r="H3241" s="600">
        <v>0</v>
      </c>
    </row>
    <row r="3242" spans="1:8" ht="15" customHeight="1">
      <c r="A3242" s="568">
        <v>244</v>
      </c>
      <c r="B3242" s="353" t="s">
        <v>1307</v>
      </c>
      <c r="C3242" s="441"/>
      <c r="D3242" s="629"/>
      <c r="E3242" s="600">
        <v>68</v>
      </c>
      <c r="F3242" s="600">
        <v>48</v>
      </c>
      <c r="G3242" s="600">
        <v>0</v>
      </c>
      <c r="H3242" s="600">
        <v>0</v>
      </c>
    </row>
    <row r="3243" spans="1:8" ht="15" customHeight="1">
      <c r="A3243" s="568">
        <v>245</v>
      </c>
      <c r="B3243" s="353" t="s">
        <v>6031</v>
      </c>
      <c r="C3243" s="441" t="s">
        <v>6032</v>
      </c>
      <c r="D3243" s="629"/>
      <c r="E3243" s="600">
        <v>120</v>
      </c>
      <c r="F3243" s="600">
        <v>84</v>
      </c>
      <c r="G3243" s="600">
        <v>60</v>
      </c>
      <c r="H3243" s="600">
        <v>36</v>
      </c>
    </row>
    <row r="3244" spans="1:8" ht="15" customHeight="1">
      <c r="A3244" s="608">
        <v>44</v>
      </c>
      <c r="B3244" s="609" t="s">
        <v>6033</v>
      </c>
      <c r="C3244" s="613"/>
      <c r="D3244" s="630"/>
      <c r="E3244" s="625"/>
      <c r="F3244" s="625"/>
      <c r="G3244" s="625"/>
      <c r="H3244" s="625"/>
    </row>
    <row r="3245" spans="1:8" ht="15" customHeight="1">
      <c r="A3245" s="568">
        <v>1</v>
      </c>
      <c r="B3245" s="353" t="s">
        <v>5827</v>
      </c>
      <c r="C3245" s="441" t="s">
        <v>6034</v>
      </c>
      <c r="D3245" s="629"/>
      <c r="E3245" s="600">
        <v>1400</v>
      </c>
      <c r="F3245" s="600">
        <v>1400</v>
      </c>
      <c r="G3245" s="600">
        <v>980</v>
      </c>
      <c r="H3245" s="600">
        <v>700</v>
      </c>
    </row>
    <row r="3246" spans="1:8" ht="15" customHeight="1">
      <c r="A3246" s="568">
        <v>2</v>
      </c>
      <c r="B3246" s="353" t="s">
        <v>5827</v>
      </c>
      <c r="C3246" s="441" t="s">
        <v>6035</v>
      </c>
      <c r="D3246" s="629"/>
      <c r="E3246" s="600">
        <v>120</v>
      </c>
      <c r="F3246" s="600">
        <v>144</v>
      </c>
      <c r="G3246" s="600">
        <v>100</v>
      </c>
      <c r="H3246" s="600">
        <v>72</v>
      </c>
    </row>
    <row r="3247" spans="1:8" ht="15" customHeight="1">
      <c r="A3247" s="568">
        <v>3</v>
      </c>
      <c r="B3247" s="353" t="s">
        <v>6036</v>
      </c>
      <c r="C3247" s="441" t="s">
        <v>6037</v>
      </c>
      <c r="D3247" s="629"/>
      <c r="E3247" s="600">
        <v>5032</v>
      </c>
      <c r="F3247" s="600">
        <v>5032</v>
      </c>
      <c r="G3247" s="600">
        <v>3524</v>
      </c>
      <c r="H3247" s="600">
        <v>2516</v>
      </c>
    </row>
    <row r="3248" spans="1:8" ht="15" customHeight="1">
      <c r="A3248" s="568">
        <v>4</v>
      </c>
      <c r="B3248" s="353" t="s">
        <v>6036</v>
      </c>
      <c r="C3248" s="441" t="s">
        <v>6038</v>
      </c>
      <c r="D3248" s="629"/>
      <c r="E3248" s="600">
        <v>6000</v>
      </c>
      <c r="F3248" s="600">
        <v>6000</v>
      </c>
      <c r="G3248" s="600">
        <v>4200</v>
      </c>
      <c r="H3248" s="600">
        <v>3000</v>
      </c>
    </row>
    <row r="3249" spans="1:8" ht="15" customHeight="1">
      <c r="A3249" s="568">
        <v>5</v>
      </c>
      <c r="B3249" s="353" t="s">
        <v>6036</v>
      </c>
      <c r="C3249" s="441" t="s">
        <v>6039</v>
      </c>
      <c r="D3249" s="629"/>
      <c r="E3249" s="600">
        <v>280</v>
      </c>
      <c r="F3249" s="600">
        <v>280</v>
      </c>
      <c r="G3249" s="600">
        <v>196</v>
      </c>
      <c r="H3249" s="600">
        <v>140</v>
      </c>
    </row>
    <row r="3250" spans="1:8" ht="15" customHeight="1">
      <c r="A3250" s="568">
        <v>6</v>
      </c>
      <c r="B3250" s="353" t="s">
        <v>6036</v>
      </c>
      <c r="C3250" s="441" t="s">
        <v>6040</v>
      </c>
      <c r="D3250" s="629"/>
      <c r="E3250" s="600">
        <v>120</v>
      </c>
      <c r="F3250" s="600">
        <v>180</v>
      </c>
      <c r="G3250" s="600">
        <v>128</v>
      </c>
      <c r="H3250" s="600">
        <v>92</v>
      </c>
    </row>
    <row r="3251" spans="1:8" ht="15" customHeight="1">
      <c r="A3251" s="568">
        <v>7</v>
      </c>
      <c r="B3251" s="353" t="s">
        <v>6041</v>
      </c>
      <c r="C3251" s="441" t="s">
        <v>6042</v>
      </c>
      <c r="D3251" s="629"/>
      <c r="E3251" s="600">
        <v>1400</v>
      </c>
      <c r="F3251" s="600">
        <v>1400</v>
      </c>
      <c r="G3251" s="600">
        <v>980</v>
      </c>
      <c r="H3251" s="600">
        <v>700</v>
      </c>
    </row>
    <row r="3252" spans="1:8" ht="15" customHeight="1">
      <c r="A3252" s="568">
        <v>8</v>
      </c>
      <c r="B3252" s="353" t="s">
        <v>6041</v>
      </c>
      <c r="C3252" s="441" t="s">
        <v>6043</v>
      </c>
      <c r="D3252" s="629"/>
      <c r="E3252" s="600">
        <v>800</v>
      </c>
      <c r="F3252" s="600">
        <v>960</v>
      </c>
      <c r="G3252" s="600">
        <v>672</v>
      </c>
      <c r="H3252" s="600">
        <v>480</v>
      </c>
    </row>
    <row r="3253" spans="1:8" ht="15" customHeight="1">
      <c r="A3253" s="568">
        <v>9</v>
      </c>
      <c r="B3253" s="353" t="s">
        <v>6041</v>
      </c>
      <c r="C3253" s="441" t="s">
        <v>6044</v>
      </c>
      <c r="D3253" s="629"/>
      <c r="E3253" s="600">
        <v>480</v>
      </c>
      <c r="F3253" s="600">
        <v>480</v>
      </c>
      <c r="G3253" s="600">
        <v>336</v>
      </c>
      <c r="H3253" s="600">
        <v>240</v>
      </c>
    </row>
    <row r="3254" spans="1:8" ht="15" customHeight="1">
      <c r="A3254" s="568">
        <v>10</v>
      </c>
      <c r="B3254" s="353" t="s">
        <v>6041</v>
      </c>
      <c r="C3254" s="441" t="s">
        <v>6045</v>
      </c>
      <c r="D3254" s="629"/>
      <c r="E3254" s="600">
        <v>120</v>
      </c>
      <c r="F3254" s="600">
        <v>144</v>
      </c>
      <c r="G3254" s="600">
        <v>100</v>
      </c>
      <c r="H3254" s="600">
        <v>72</v>
      </c>
    </row>
    <row r="3255" spans="1:8" ht="15" customHeight="1">
      <c r="A3255" s="568">
        <v>11</v>
      </c>
      <c r="B3255" s="353" t="s">
        <v>6041</v>
      </c>
      <c r="C3255" s="441" t="s">
        <v>6046</v>
      </c>
      <c r="D3255" s="629"/>
      <c r="E3255" s="600">
        <v>80</v>
      </c>
      <c r="F3255" s="600">
        <v>96</v>
      </c>
      <c r="G3255" s="600">
        <v>68</v>
      </c>
      <c r="H3255" s="600">
        <v>48</v>
      </c>
    </row>
    <row r="3256" spans="1:8" ht="15" customHeight="1">
      <c r="A3256" s="568">
        <v>12</v>
      </c>
      <c r="B3256" s="353" t="s">
        <v>6047</v>
      </c>
      <c r="C3256" s="441"/>
      <c r="D3256" s="629"/>
      <c r="E3256" s="600">
        <v>280</v>
      </c>
      <c r="F3256" s="600">
        <v>280</v>
      </c>
      <c r="G3256" s="600">
        <v>196</v>
      </c>
      <c r="H3256" s="600">
        <v>140</v>
      </c>
    </row>
    <row r="3257" spans="1:8" ht="15" customHeight="1">
      <c r="A3257" s="568">
        <v>13</v>
      </c>
      <c r="B3257" s="353" t="s">
        <v>6048</v>
      </c>
      <c r="C3257" s="441" t="s">
        <v>6049</v>
      </c>
      <c r="D3257" s="629"/>
      <c r="E3257" s="600">
        <v>3320</v>
      </c>
      <c r="F3257" s="600">
        <v>3320</v>
      </c>
      <c r="G3257" s="600">
        <v>2324</v>
      </c>
      <c r="H3257" s="600">
        <v>1660</v>
      </c>
    </row>
    <row r="3258" spans="1:8" ht="15" customHeight="1">
      <c r="A3258" s="568">
        <v>14</v>
      </c>
      <c r="B3258" s="353" t="s">
        <v>6048</v>
      </c>
      <c r="C3258" s="441" t="s">
        <v>6050</v>
      </c>
      <c r="D3258" s="629"/>
      <c r="E3258" s="600">
        <v>800</v>
      </c>
      <c r="F3258" s="600">
        <v>800</v>
      </c>
      <c r="G3258" s="600">
        <v>560</v>
      </c>
      <c r="H3258" s="600">
        <v>400</v>
      </c>
    </row>
    <row r="3259" spans="1:8" ht="15" customHeight="1">
      <c r="A3259" s="568">
        <v>15</v>
      </c>
      <c r="B3259" s="353" t="s">
        <v>6048</v>
      </c>
      <c r="C3259" s="441" t="s">
        <v>6051</v>
      </c>
      <c r="D3259" s="629"/>
      <c r="E3259" s="600">
        <v>92</v>
      </c>
      <c r="F3259" s="600">
        <v>140</v>
      </c>
      <c r="G3259" s="600">
        <v>100</v>
      </c>
      <c r="H3259" s="600">
        <v>72</v>
      </c>
    </row>
    <row r="3260" spans="1:8" ht="15" customHeight="1">
      <c r="A3260" s="568">
        <v>16</v>
      </c>
      <c r="B3260" s="353" t="s">
        <v>6048</v>
      </c>
      <c r="C3260" s="441" t="s">
        <v>6052</v>
      </c>
      <c r="D3260" s="629"/>
      <c r="E3260" s="600">
        <v>120</v>
      </c>
      <c r="F3260" s="600">
        <v>144</v>
      </c>
      <c r="G3260" s="600">
        <v>100</v>
      </c>
      <c r="H3260" s="600">
        <v>72</v>
      </c>
    </row>
    <row r="3261" spans="1:8" ht="15" customHeight="1">
      <c r="A3261" s="568">
        <v>17</v>
      </c>
      <c r="B3261" s="353" t="s">
        <v>6053</v>
      </c>
      <c r="C3261" s="441" t="s">
        <v>6054</v>
      </c>
      <c r="D3261" s="629"/>
      <c r="E3261" s="600">
        <v>1000</v>
      </c>
      <c r="F3261" s="600">
        <v>1200</v>
      </c>
      <c r="G3261" s="600">
        <v>840</v>
      </c>
      <c r="H3261" s="600">
        <v>600</v>
      </c>
    </row>
    <row r="3262" spans="1:8" ht="15" customHeight="1">
      <c r="A3262" s="568">
        <v>18</v>
      </c>
      <c r="B3262" s="353" t="s">
        <v>6055</v>
      </c>
      <c r="C3262" s="441" t="s">
        <v>6056</v>
      </c>
      <c r="D3262" s="629"/>
      <c r="E3262" s="600">
        <v>3320</v>
      </c>
      <c r="F3262" s="600">
        <v>3320</v>
      </c>
      <c r="G3262" s="600">
        <v>2324</v>
      </c>
      <c r="H3262" s="600">
        <v>1660</v>
      </c>
    </row>
    <row r="3263" spans="1:8" ht="15" customHeight="1">
      <c r="A3263" s="568">
        <v>19</v>
      </c>
      <c r="B3263" s="353" t="s">
        <v>6055</v>
      </c>
      <c r="C3263" s="441" t="s">
        <v>6057</v>
      </c>
      <c r="D3263" s="629"/>
      <c r="E3263" s="600">
        <v>100</v>
      </c>
      <c r="F3263" s="600">
        <v>180</v>
      </c>
      <c r="G3263" s="600">
        <v>128</v>
      </c>
      <c r="H3263" s="600">
        <v>92</v>
      </c>
    </row>
    <row r="3264" spans="1:8" ht="15" customHeight="1">
      <c r="A3264" s="568">
        <v>20</v>
      </c>
      <c r="B3264" s="353" t="s">
        <v>6058</v>
      </c>
      <c r="C3264" s="441" t="s">
        <v>6059</v>
      </c>
      <c r="D3264" s="629"/>
      <c r="E3264" s="600">
        <v>400</v>
      </c>
      <c r="F3264" s="600">
        <v>440</v>
      </c>
      <c r="G3264" s="600">
        <v>308</v>
      </c>
      <c r="H3264" s="600">
        <v>220</v>
      </c>
    </row>
    <row r="3265" spans="1:8" ht="15" customHeight="1">
      <c r="A3265" s="568">
        <v>21</v>
      </c>
      <c r="B3265" s="353" t="s">
        <v>127</v>
      </c>
      <c r="C3265" s="441" t="s">
        <v>6060</v>
      </c>
      <c r="D3265" s="629"/>
      <c r="E3265" s="600">
        <v>3320</v>
      </c>
      <c r="F3265" s="600">
        <v>3320</v>
      </c>
      <c r="G3265" s="600">
        <v>2324</v>
      </c>
      <c r="H3265" s="600">
        <v>1660</v>
      </c>
    </row>
    <row r="3266" spans="1:8" ht="15" customHeight="1">
      <c r="A3266" s="568">
        <v>22</v>
      </c>
      <c r="B3266" s="353"/>
      <c r="C3266" s="441" t="s">
        <v>6061</v>
      </c>
      <c r="D3266" s="629"/>
      <c r="E3266" s="600">
        <v>600</v>
      </c>
      <c r="F3266" s="600">
        <v>720</v>
      </c>
      <c r="G3266" s="600">
        <v>504</v>
      </c>
      <c r="H3266" s="600">
        <v>360</v>
      </c>
    </row>
    <row r="3267" spans="1:8" ht="15" customHeight="1">
      <c r="A3267" s="568">
        <v>23</v>
      </c>
      <c r="B3267" s="353" t="s">
        <v>6062</v>
      </c>
      <c r="C3267" s="441" t="s">
        <v>6063</v>
      </c>
      <c r="D3267" s="629"/>
      <c r="E3267" s="600">
        <v>80</v>
      </c>
      <c r="F3267" s="600">
        <v>100</v>
      </c>
      <c r="G3267" s="600">
        <v>72</v>
      </c>
      <c r="H3267" s="600">
        <v>52</v>
      </c>
    </row>
    <row r="3268" spans="1:8" ht="15" customHeight="1">
      <c r="A3268" s="568">
        <v>24</v>
      </c>
      <c r="B3268" s="353" t="s">
        <v>6062</v>
      </c>
      <c r="C3268" s="441" t="s">
        <v>6064</v>
      </c>
      <c r="D3268" s="629"/>
      <c r="E3268" s="600">
        <v>60</v>
      </c>
      <c r="F3268" s="600">
        <v>72</v>
      </c>
      <c r="G3268" s="600">
        <v>52</v>
      </c>
      <c r="H3268" s="600">
        <v>36</v>
      </c>
    </row>
    <row r="3269" spans="1:8" ht="15" customHeight="1">
      <c r="A3269" s="568">
        <v>25</v>
      </c>
      <c r="B3269" s="353" t="s">
        <v>6065</v>
      </c>
      <c r="C3269" s="441" t="s">
        <v>6066</v>
      </c>
      <c r="D3269" s="629"/>
      <c r="E3269" s="600">
        <v>60</v>
      </c>
      <c r="F3269" s="600">
        <v>72</v>
      </c>
      <c r="G3269" s="600">
        <v>52</v>
      </c>
      <c r="H3269" s="600">
        <v>36</v>
      </c>
    </row>
    <row r="3270" spans="1:8" ht="15" customHeight="1">
      <c r="A3270" s="568">
        <v>26</v>
      </c>
      <c r="B3270" s="353" t="s">
        <v>6067</v>
      </c>
      <c r="C3270" s="441"/>
      <c r="D3270" s="629"/>
      <c r="E3270" s="600">
        <v>140</v>
      </c>
      <c r="F3270" s="600">
        <v>140</v>
      </c>
      <c r="G3270" s="600">
        <v>100</v>
      </c>
      <c r="H3270" s="600">
        <v>72</v>
      </c>
    </row>
    <row r="3271" spans="1:8" ht="15" customHeight="1">
      <c r="A3271" s="568">
        <v>27</v>
      </c>
      <c r="B3271" s="353" t="s">
        <v>6068</v>
      </c>
      <c r="C3271" s="441"/>
      <c r="D3271" s="629"/>
      <c r="E3271" s="600">
        <v>60</v>
      </c>
      <c r="F3271" s="600">
        <v>72</v>
      </c>
      <c r="G3271" s="600">
        <v>52</v>
      </c>
      <c r="H3271" s="600">
        <v>0</v>
      </c>
    </row>
    <row r="3272" spans="1:8" ht="15" customHeight="1">
      <c r="A3272" s="568">
        <v>28</v>
      </c>
      <c r="B3272" s="353" t="s">
        <v>5881</v>
      </c>
      <c r="C3272" s="441"/>
      <c r="D3272" s="629"/>
      <c r="E3272" s="600">
        <v>60</v>
      </c>
      <c r="F3272" s="600">
        <v>72</v>
      </c>
      <c r="G3272" s="600">
        <v>0</v>
      </c>
      <c r="H3272" s="600">
        <v>0</v>
      </c>
    </row>
    <row r="3273" spans="1:8" ht="15" customHeight="1">
      <c r="A3273" s="568">
        <v>29</v>
      </c>
      <c r="B3273" s="353" t="s">
        <v>6048</v>
      </c>
      <c r="C3273" s="441" t="s">
        <v>6069</v>
      </c>
      <c r="D3273" s="629"/>
      <c r="E3273" s="600">
        <v>52</v>
      </c>
      <c r="F3273" s="600">
        <v>140</v>
      </c>
      <c r="G3273" s="600">
        <v>100</v>
      </c>
      <c r="H3273" s="600">
        <v>72</v>
      </c>
    </row>
    <row r="3274" spans="1:8" ht="15" customHeight="1">
      <c r="A3274" s="568">
        <v>30</v>
      </c>
      <c r="B3274" s="353" t="s">
        <v>6048</v>
      </c>
      <c r="C3274" s="441" t="s">
        <v>6070</v>
      </c>
      <c r="D3274" s="629"/>
      <c r="E3274" s="600">
        <v>144</v>
      </c>
      <c r="F3274" s="600">
        <v>200</v>
      </c>
      <c r="G3274" s="600">
        <v>140</v>
      </c>
      <c r="H3274" s="600">
        <v>100</v>
      </c>
    </row>
    <row r="3275" spans="1:8" ht="15" customHeight="1">
      <c r="A3275" s="568">
        <v>31</v>
      </c>
      <c r="B3275" s="353" t="s">
        <v>6048</v>
      </c>
      <c r="C3275" s="441" t="s">
        <v>6071</v>
      </c>
      <c r="D3275" s="629"/>
      <c r="E3275" s="600">
        <v>72</v>
      </c>
      <c r="F3275" s="600">
        <v>140</v>
      </c>
      <c r="G3275" s="600">
        <v>100</v>
      </c>
      <c r="H3275" s="600">
        <v>72</v>
      </c>
    </row>
    <row r="3276" spans="1:8" ht="15" customHeight="1">
      <c r="A3276" s="568">
        <v>32</v>
      </c>
      <c r="B3276" s="353" t="s">
        <v>6048</v>
      </c>
      <c r="C3276" s="441" t="s">
        <v>6072</v>
      </c>
      <c r="D3276" s="629"/>
      <c r="E3276" s="600">
        <v>84</v>
      </c>
      <c r="F3276" s="600">
        <v>160</v>
      </c>
      <c r="G3276" s="600">
        <v>112</v>
      </c>
      <c r="H3276" s="600">
        <v>80</v>
      </c>
    </row>
    <row r="3277" spans="1:8" ht="15" customHeight="1">
      <c r="A3277" s="568">
        <v>33</v>
      </c>
      <c r="B3277" s="353" t="s">
        <v>6048</v>
      </c>
      <c r="C3277" s="441" t="s">
        <v>6073</v>
      </c>
      <c r="D3277" s="629"/>
      <c r="E3277" s="600">
        <v>52</v>
      </c>
      <c r="F3277" s="600">
        <v>200</v>
      </c>
      <c r="G3277" s="600">
        <v>140</v>
      </c>
      <c r="H3277" s="600">
        <v>100</v>
      </c>
    </row>
    <row r="3278" spans="1:8" ht="15" customHeight="1">
      <c r="A3278" s="568">
        <v>34</v>
      </c>
      <c r="B3278" s="353" t="s">
        <v>6048</v>
      </c>
      <c r="C3278" s="441" t="s">
        <v>6074</v>
      </c>
      <c r="D3278" s="629"/>
      <c r="E3278" s="600">
        <v>52</v>
      </c>
      <c r="F3278" s="600">
        <v>64</v>
      </c>
      <c r="G3278" s="600">
        <v>44</v>
      </c>
      <c r="H3278" s="600">
        <v>32</v>
      </c>
    </row>
    <row r="3279" spans="1:8" ht="15" customHeight="1">
      <c r="A3279" s="568">
        <v>35</v>
      </c>
      <c r="B3279" s="353" t="s">
        <v>6048</v>
      </c>
      <c r="C3279" s="441" t="s">
        <v>6075</v>
      </c>
      <c r="D3279" s="629"/>
      <c r="E3279" s="600">
        <v>52</v>
      </c>
      <c r="F3279" s="600">
        <v>60</v>
      </c>
      <c r="G3279" s="600">
        <v>44</v>
      </c>
      <c r="H3279" s="600">
        <v>32</v>
      </c>
    </row>
    <row r="3280" spans="1:8" ht="15" customHeight="1">
      <c r="A3280" s="568">
        <v>36</v>
      </c>
      <c r="B3280" s="353" t="s">
        <v>6048</v>
      </c>
      <c r="C3280" s="441" t="s">
        <v>6076</v>
      </c>
      <c r="D3280" s="629"/>
      <c r="E3280" s="600">
        <v>44</v>
      </c>
      <c r="F3280" s="600">
        <v>52</v>
      </c>
      <c r="G3280" s="600">
        <v>36</v>
      </c>
      <c r="H3280" s="600">
        <v>28</v>
      </c>
    </row>
    <row r="3281" spans="1:8" ht="15" customHeight="1">
      <c r="A3281" s="568">
        <v>37</v>
      </c>
      <c r="B3281" s="353" t="s">
        <v>6048</v>
      </c>
      <c r="C3281" s="441" t="s">
        <v>6077</v>
      </c>
      <c r="D3281" s="629"/>
      <c r="E3281" s="600">
        <v>40</v>
      </c>
      <c r="F3281" s="600">
        <v>48</v>
      </c>
      <c r="G3281" s="600">
        <v>32</v>
      </c>
      <c r="H3281" s="600">
        <v>24</v>
      </c>
    </row>
    <row r="3282" spans="1:8" ht="15" customHeight="1">
      <c r="A3282" s="568">
        <v>38</v>
      </c>
      <c r="B3282" s="353" t="s">
        <v>6078</v>
      </c>
      <c r="C3282" s="441" t="s">
        <v>6079</v>
      </c>
      <c r="D3282" s="629"/>
      <c r="E3282" s="600">
        <v>68</v>
      </c>
      <c r="F3282" s="600">
        <v>120</v>
      </c>
      <c r="G3282" s="600">
        <v>84</v>
      </c>
      <c r="H3282" s="600">
        <v>60</v>
      </c>
    </row>
    <row r="3283" spans="1:8" ht="15" customHeight="1">
      <c r="A3283" s="568">
        <v>39</v>
      </c>
      <c r="B3283" s="353" t="s">
        <v>6078</v>
      </c>
      <c r="C3283" s="441" t="s">
        <v>6080</v>
      </c>
      <c r="D3283" s="629"/>
      <c r="E3283" s="600">
        <v>52</v>
      </c>
      <c r="F3283" s="600">
        <v>140</v>
      </c>
      <c r="G3283" s="600">
        <v>100</v>
      </c>
      <c r="H3283" s="600">
        <v>72</v>
      </c>
    </row>
    <row r="3284" spans="1:8" ht="15" customHeight="1">
      <c r="A3284" s="568">
        <v>40</v>
      </c>
      <c r="B3284" s="353" t="s">
        <v>6081</v>
      </c>
      <c r="C3284" s="441" t="s">
        <v>6082</v>
      </c>
      <c r="D3284" s="629"/>
      <c r="E3284" s="600">
        <v>60</v>
      </c>
      <c r="F3284" s="600">
        <v>60</v>
      </c>
      <c r="G3284" s="600">
        <v>44</v>
      </c>
      <c r="H3284" s="600">
        <v>32</v>
      </c>
    </row>
    <row r="3285" spans="1:8" ht="15" customHeight="1">
      <c r="A3285" s="568">
        <v>41</v>
      </c>
      <c r="B3285" s="353" t="s">
        <v>6081</v>
      </c>
      <c r="C3285" s="441" t="s">
        <v>6083</v>
      </c>
      <c r="D3285" s="629"/>
      <c r="E3285" s="600">
        <v>44</v>
      </c>
      <c r="F3285" s="600">
        <v>52</v>
      </c>
      <c r="G3285" s="600">
        <v>36</v>
      </c>
      <c r="H3285" s="600">
        <v>28</v>
      </c>
    </row>
    <row r="3286" spans="1:8" ht="15" customHeight="1">
      <c r="A3286" s="568">
        <v>42</v>
      </c>
      <c r="B3286" s="353" t="s">
        <v>6081</v>
      </c>
      <c r="C3286" s="441" t="s">
        <v>6084</v>
      </c>
      <c r="D3286" s="629"/>
      <c r="E3286" s="600">
        <v>40</v>
      </c>
      <c r="F3286" s="600">
        <v>48</v>
      </c>
      <c r="G3286" s="600">
        <v>32</v>
      </c>
      <c r="H3286" s="600">
        <v>24</v>
      </c>
    </row>
    <row r="3287" spans="1:8" ht="15" customHeight="1">
      <c r="A3287" s="568">
        <v>43</v>
      </c>
      <c r="B3287" s="353" t="s">
        <v>6085</v>
      </c>
      <c r="C3287" s="441" t="s">
        <v>6086</v>
      </c>
      <c r="D3287" s="629"/>
      <c r="E3287" s="600">
        <v>48</v>
      </c>
      <c r="F3287" s="600">
        <v>80</v>
      </c>
      <c r="G3287" s="600">
        <v>56</v>
      </c>
      <c r="H3287" s="600">
        <v>40</v>
      </c>
    </row>
    <row r="3288" spans="1:8" ht="15" customHeight="1">
      <c r="A3288" s="568">
        <v>44</v>
      </c>
      <c r="B3288" s="353" t="s">
        <v>6085</v>
      </c>
      <c r="C3288" s="441" t="s">
        <v>6087</v>
      </c>
      <c r="D3288" s="629"/>
      <c r="E3288" s="600">
        <v>44</v>
      </c>
      <c r="F3288" s="600">
        <v>60</v>
      </c>
      <c r="G3288" s="600">
        <v>44</v>
      </c>
      <c r="H3288" s="600">
        <v>32</v>
      </c>
    </row>
    <row r="3289" spans="1:8" ht="15" customHeight="1">
      <c r="A3289" s="568">
        <v>45</v>
      </c>
      <c r="B3289" s="353" t="s">
        <v>6088</v>
      </c>
      <c r="C3289" s="441"/>
      <c r="D3289" s="629"/>
      <c r="E3289" s="600">
        <v>72</v>
      </c>
      <c r="F3289" s="600">
        <v>80</v>
      </c>
      <c r="G3289" s="600">
        <v>56</v>
      </c>
      <c r="H3289" s="600">
        <v>0</v>
      </c>
    </row>
    <row r="3290" spans="1:8" ht="15" customHeight="1">
      <c r="A3290" s="568">
        <v>46</v>
      </c>
      <c r="B3290" s="353" t="s">
        <v>1307</v>
      </c>
      <c r="C3290" s="441"/>
      <c r="D3290" s="629"/>
      <c r="E3290" s="600">
        <v>40</v>
      </c>
      <c r="F3290" s="600">
        <v>48</v>
      </c>
      <c r="G3290" s="600">
        <v>32</v>
      </c>
      <c r="H3290" s="600">
        <v>0</v>
      </c>
    </row>
    <row r="3291" spans="1:8" ht="15" customHeight="1">
      <c r="A3291" s="608">
        <v>45</v>
      </c>
      <c r="B3291" s="609" t="s">
        <v>6089</v>
      </c>
      <c r="C3291" s="613"/>
      <c r="D3291" s="630"/>
      <c r="E3291" s="630"/>
      <c r="F3291" s="630"/>
      <c r="G3291" s="630"/>
      <c r="H3291" s="630"/>
    </row>
    <row r="3292" spans="1:8" ht="28.5" customHeight="1">
      <c r="A3292" s="568">
        <v>1</v>
      </c>
      <c r="B3292" s="616" t="s">
        <v>6090</v>
      </c>
      <c r="C3292" s="616" t="s">
        <v>6091</v>
      </c>
      <c r="D3292" s="629"/>
      <c r="E3292" s="600">
        <v>720</v>
      </c>
      <c r="F3292" s="600">
        <v>504</v>
      </c>
      <c r="G3292" s="600">
        <v>360</v>
      </c>
      <c r="H3292" s="600">
        <v>0</v>
      </c>
    </row>
    <row r="3293" spans="1:8" ht="28.5" customHeight="1">
      <c r="A3293" s="568">
        <v>2</v>
      </c>
      <c r="B3293" s="616" t="s">
        <v>6090</v>
      </c>
      <c r="C3293" s="616" t="s">
        <v>6092</v>
      </c>
      <c r="D3293" s="629"/>
      <c r="E3293" s="600">
        <v>1200</v>
      </c>
      <c r="F3293" s="600">
        <v>840</v>
      </c>
      <c r="G3293" s="600">
        <v>600</v>
      </c>
      <c r="H3293" s="600">
        <v>0</v>
      </c>
    </row>
    <row r="3294" spans="1:8" ht="28.5" customHeight="1">
      <c r="A3294" s="568">
        <v>3</v>
      </c>
      <c r="B3294" s="616" t="s">
        <v>6090</v>
      </c>
      <c r="C3294" s="616" t="s">
        <v>6093</v>
      </c>
      <c r="D3294" s="629"/>
      <c r="E3294" s="600">
        <v>1780</v>
      </c>
      <c r="F3294" s="600">
        <v>1246</v>
      </c>
      <c r="G3294" s="600">
        <v>890</v>
      </c>
      <c r="H3294" s="600">
        <v>0</v>
      </c>
    </row>
    <row r="3295" spans="1:8" ht="28.5" customHeight="1">
      <c r="A3295" s="568">
        <v>4</v>
      </c>
      <c r="B3295" s="616" t="s">
        <v>6090</v>
      </c>
      <c r="C3295" s="616" t="s">
        <v>6094</v>
      </c>
      <c r="D3295" s="629"/>
      <c r="E3295" s="600">
        <v>2500</v>
      </c>
      <c r="F3295" s="600">
        <v>1750</v>
      </c>
      <c r="G3295" s="600">
        <v>1250</v>
      </c>
      <c r="H3295" s="600">
        <v>0</v>
      </c>
    </row>
    <row r="3296" spans="1:8" ht="28.5" customHeight="1">
      <c r="A3296" s="568">
        <v>5</v>
      </c>
      <c r="B3296" s="616" t="s">
        <v>6090</v>
      </c>
      <c r="C3296" s="616" t="s">
        <v>6095</v>
      </c>
      <c r="D3296" s="629"/>
      <c r="E3296" s="600">
        <v>2920</v>
      </c>
      <c r="F3296" s="600">
        <v>2044</v>
      </c>
      <c r="G3296" s="600">
        <v>1460</v>
      </c>
      <c r="H3296" s="600">
        <v>0</v>
      </c>
    </row>
    <row r="3297" spans="1:8" ht="28.5" customHeight="1">
      <c r="A3297" s="568">
        <v>6</v>
      </c>
      <c r="B3297" s="616" t="s">
        <v>6090</v>
      </c>
      <c r="C3297" s="616" t="s">
        <v>6096</v>
      </c>
      <c r="D3297" s="629"/>
      <c r="E3297" s="600">
        <v>2500</v>
      </c>
      <c r="F3297" s="600">
        <v>1750</v>
      </c>
      <c r="G3297" s="600">
        <v>1250</v>
      </c>
      <c r="H3297" s="600">
        <v>0</v>
      </c>
    </row>
    <row r="3298" spans="1:8" ht="28.5" customHeight="1">
      <c r="A3298" s="568">
        <v>7</v>
      </c>
      <c r="B3298" s="616" t="s">
        <v>6090</v>
      </c>
      <c r="C3298" s="616" t="s">
        <v>6097</v>
      </c>
      <c r="D3298" s="629"/>
      <c r="E3298" s="600">
        <v>1680</v>
      </c>
      <c r="F3298" s="600">
        <v>1176</v>
      </c>
      <c r="G3298" s="600">
        <v>840</v>
      </c>
      <c r="H3298" s="600">
        <v>0</v>
      </c>
    </row>
    <row r="3299" spans="1:8" ht="28.5" customHeight="1">
      <c r="A3299" s="568">
        <v>8</v>
      </c>
      <c r="B3299" s="616" t="s">
        <v>6090</v>
      </c>
      <c r="C3299" s="616" t="s">
        <v>6098</v>
      </c>
      <c r="D3299" s="629"/>
      <c r="E3299" s="600">
        <v>1560</v>
      </c>
      <c r="F3299" s="600">
        <v>1092</v>
      </c>
      <c r="G3299" s="600">
        <v>780</v>
      </c>
      <c r="H3299" s="600">
        <v>0</v>
      </c>
    </row>
    <row r="3300" spans="1:8" ht="28.5" customHeight="1">
      <c r="A3300" s="568">
        <v>9</v>
      </c>
      <c r="B3300" s="616" t="s">
        <v>6090</v>
      </c>
      <c r="C3300" s="616" t="s">
        <v>6099</v>
      </c>
      <c r="D3300" s="629"/>
      <c r="E3300" s="600">
        <v>960</v>
      </c>
      <c r="F3300" s="600">
        <v>672</v>
      </c>
      <c r="G3300" s="600">
        <v>480</v>
      </c>
      <c r="H3300" s="600">
        <v>0</v>
      </c>
    </row>
    <row r="3301" spans="1:8" ht="28.5" customHeight="1">
      <c r="A3301" s="568">
        <v>10</v>
      </c>
      <c r="B3301" s="616" t="s">
        <v>6100</v>
      </c>
      <c r="C3301" s="616" t="s">
        <v>6101</v>
      </c>
      <c r="D3301" s="629"/>
      <c r="E3301" s="600">
        <v>1560</v>
      </c>
      <c r="F3301" s="600">
        <v>0</v>
      </c>
      <c r="G3301" s="600">
        <v>0</v>
      </c>
      <c r="H3301" s="600">
        <v>0</v>
      </c>
    </row>
    <row r="3302" spans="1:8" ht="28.5" customHeight="1">
      <c r="A3302" s="568">
        <v>11</v>
      </c>
      <c r="B3302" s="616" t="s">
        <v>6100</v>
      </c>
      <c r="C3302" s="616" t="s">
        <v>6102</v>
      </c>
      <c r="D3302" s="629"/>
      <c r="E3302" s="600">
        <v>520</v>
      </c>
      <c r="F3302" s="600">
        <v>0</v>
      </c>
      <c r="G3302" s="600">
        <v>0</v>
      </c>
      <c r="H3302" s="600">
        <v>0</v>
      </c>
    </row>
    <row r="3303" spans="1:8" ht="28.5" customHeight="1">
      <c r="A3303" s="568">
        <v>12</v>
      </c>
      <c r="B3303" s="616" t="s">
        <v>6103</v>
      </c>
      <c r="C3303" s="616" t="s">
        <v>6104</v>
      </c>
      <c r="D3303" s="629"/>
      <c r="E3303" s="600">
        <v>5800</v>
      </c>
      <c r="F3303" s="600">
        <v>4060</v>
      </c>
      <c r="G3303" s="600">
        <v>0</v>
      </c>
      <c r="H3303" s="600">
        <v>0</v>
      </c>
    </row>
    <row r="3304" spans="1:8" ht="28.5" customHeight="1">
      <c r="A3304" s="568">
        <v>13</v>
      </c>
      <c r="B3304" s="616" t="s">
        <v>6103</v>
      </c>
      <c r="C3304" s="616" t="s">
        <v>6105</v>
      </c>
      <c r="D3304" s="629"/>
      <c r="E3304" s="600">
        <v>1280</v>
      </c>
      <c r="F3304" s="600">
        <v>896</v>
      </c>
      <c r="G3304" s="600">
        <v>640</v>
      </c>
      <c r="H3304" s="600">
        <v>0</v>
      </c>
    </row>
    <row r="3305" spans="1:8" ht="28.5" customHeight="1">
      <c r="A3305" s="568">
        <v>14</v>
      </c>
      <c r="B3305" s="616" t="s">
        <v>6103</v>
      </c>
      <c r="C3305" s="616" t="s">
        <v>6106</v>
      </c>
      <c r="D3305" s="629"/>
      <c r="E3305" s="600">
        <v>520</v>
      </c>
      <c r="F3305" s="600">
        <v>364</v>
      </c>
      <c r="G3305" s="600">
        <v>260</v>
      </c>
      <c r="H3305" s="600">
        <v>0</v>
      </c>
    </row>
    <row r="3306" spans="1:8" ht="28.5" customHeight="1">
      <c r="A3306" s="568">
        <v>15</v>
      </c>
      <c r="B3306" s="616" t="s">
        <v>6103</v>
      </c>
      <c r="C3306" s="616" t="s">
        <v>6107</v>
      </c>
      <c r="D3306" s="629"/>
      <c r="E3306" s="600">
        <v>340</v>
      </c>
      <c r="F3306" s="600">
        <v>238</v>
      </c>
      <c r="G3306" s="600">
        <v>170</v>
      </c>
      <c r="H3306" s="600">
        <v>0</v>
      </c>
    </row>
    <row r="3307" spans="1:8" ht="28.5" customHeight="1">
      <c r="A3307" s="568">
        <v>16</v>
      </c>
      <c r="B3307" s="616" t="s">
        <v>6108</v>
      </c>
      <c r="C3307" s="616" t="s">
        <v>6109</v>
      </c>
      <c r="D3307" s="629"/>
      <c r="E3307" s="600">
        <v>272</v>
      </c>
      <c r="F3307" s="600">
        <v>190</v>
      </c>
      <c r="G3307" s="600">
        <v>136</v>
      </c>
      <c r="H3307" s="600">
        <v>0</v>
      </c>
    </row>
    <row r="3308" spans="1:8" ht="28.5" customHeight="1">
      <c r="A3308" s="568">
        <v>17</v>
      </c>
      <c r="B3308" s="616" t="s">
        <v>6108</v>
      </c>
      <c r="C3308" s="616" t="s">
        <v>6110</v>
      </c>
      <c r="D3308" s="629"/>
      <c r="E3308" s="600">
        <v>220</v>
      </c>
      <c r="F3308" s="600">
        <v>154</v>
      </c>
      <c r="G3308" s="600">
        <v>110</v>
      </c>
      <c r="H3308" s="600">
        <v>0</v>
      </c>
    </row>
    <row r="3309" spans="1:8" ht="28.5" customHeight="1">
      <c r="A3309" s="568">
        <v>18</v>
      </c>
      <c r="B3309" s="616" t="s">
        <v>6108</v>
      </c>
      <c r="C3309" s="616" t="s">
        <v>6111</v>
      </c>
      <c r="D3309" s="629"/>
      <c r="E3309" s="600">
        <v>184</v>
      </c>
      <c r="F3309" s="600">
        <v>129</v>
      </c>
      <c r="G3309" s="600">
        <v>0</v>
      </c>
      <c r="H3309" s="600">
        <v>0</v>
      </c>
    </row>
    <row r="3310" spans="1:8" ht="28.5" customHeight="1">
      <c r="A3310" s="568">
        <v>19</v>
      </c>
      <c r="B3310" s="616" t="s">
        <v>6112</v>
      </c>
      <c r="C3310" s="616" t="s">
        <v>6113</v>
      </c>
      <c r="D3310" s="629"/>
      <c r="E3310" s="600">
        <v>400</v>
      </c>
      <c r="F3310" s="600">
        <v>280</v>
      </c>
      <c r="G3310" s="600">
        <v>0</v>
      </c>
      <c r="H3310" s="600">
        <v>0</v>
      </c>
    </row>
    <row r="3311" spans="1:8" ht="28.5" customHeight="1">
      <c r="A3311" s="568">
        <v>20</v>
      </c>
      <c r="B3311" s="616" t="s">
        <v>6112</v>
      </c>
      <c r="C3311" s="616" t="s">
        <v>6114</v>
      </c>
      <c r="D3311" s="629"/>
      <c r="E3311" s="600">
        <v>176</v>
      </c>
      <c r="F3311" s="600">
        <v>123</v>
      </c>
      <c r="G3311" s="600">
        <v>0</v>
      </c>
      <c r="H3311" s="600">
        <v>0</v>
      </c>
    </row>
    <row r="3312" spans="1:8" ht="28.5" customHeight="1">
      <c r="A3312" s="568">
        <v>21</v>
      </c>
      <c r="B3312" s="616" t="s">
        <v>6112</v>
      </c>
      <c r="C3312" s="616" t="s">
        <v>6115</v>
      </c>
      <c r="D3312" s="629"/>
      <c r="E3312" s="600">
        <v>100</v>
      </c>
      <c r="F3312" s="600">
        <v>70</v>
      </c>
      <c r="G3312" s="600">
        <v>0</v>
      </c>
      <c r="H3312" s="600">
        <v>0</v>
      </c>
    </row>
    <row r="3313" spans="1:8" ht="28.5" customHeight="1">
      <c r="A3313" s="568">
        <v>22</v>
      </c>
      <c r="B3313" s="616" t="s">
        <v>6116</v>
      </c>
      <c r="C3313" s="616" t="s">
        <v>6113</v>
      </c>
      <c r="D3313" s="629"/>
      <c r="E3313" s="600">
        <v>400</v>
      </c>
      <c r="F3313" s="600">
        <v>280</v>
      </c>
      <c r="G3313" s="600">
        <v>0</v>
      </c>
      <c r="H3313" s="600">
        <v>0</v>
      </c>
    </row>
    <row r="3314" spans="1:8" ht="28.5" customHeight="1">
      <c r="A3314" s="568">
        <v>23</v>
      </c>
      <c r="B3314" s="616" t="s">
        <v>6117</v>
      </c>
      <c r="C3314" s="616" t="s">
        <v>6118</v>
      </c>
      <c r="D3314" s="629"/>
      <c r="E3314" s="600">
        <v>260</v>
      </c>
      <c r="F3314" s="600">
        <v>182</v>
      </c>
      <c r="G3314" s="600">
        <v>0</v>
      </c>
      <c r="H3314" s="600">
        <v>0</v>
      </c>
    </row>
    <row r="3315" spans="1:8" ht="28.5" customHeight="1">
      <c r="A3315" s="568">
        <v>24</v>
      </c>
      <c r="B3315" s="616" t="s">
        <v>1322</v>
      </c>
      <c r="C3315" s="616" t="s">
        <v>6119</v>
      </c>
      <c r="D3315" s="629"/>
      <c r="E3315" s="600">
        <v>300</v>
      </c>
      <c r="F3315" s="600">
        <v>210</v>
      </c>
      <c r="G3315" s="600">
        <v>0</v>
      </c>
      <c r="H3315" s="600">
        <v>0</v>
      </c>
    </row>
    <row r="3316" spans="1:8" ht="28.5" customHeight="1">
      <c r="A3316" s="568">
        <v>25</v>
      </c>
      <c r="B3316" s="616" t="s">
        <v>1322</v>
      </c>
      <c r="C3316" s="616" t="s">
        <v>6120</v>
      </c>
      <c r="D3316" s="629"/>
      <c r="E3316" s="600">
        <v>152</v>
      </c>
      <c r="F3316" s="600">
        <v>106</v>
      </c>
      <c r="G3316" s="600">
        <v>0</v>
      </c>
      <c r="H3316" s="600">
        <v>0</v>
      </c>
    </row>
    <row r="3317" spans="1:8" ht="28.5" customHeight="1">
      <c r="A3317" s="568">
        <v>26</v>
      </c>
      <c r="B3317" s="616" t="s">
        <v>1591</v>
      </c>
      <c r="C3317" s="616" t="s">
        <v>6119</v>
      </c>
      <c r="D3317" s="629"/>
      <c r="E3317" s="600">
        <v>360</v>
      </c>
      <c r="F3317" s="600">
        <v>252</v>
      </c>
      <c r="G3317" s="600">
        <v>0</v>
      </c>
      <c r="H3317" s="600">
        <v>0</v>
      </c>
    </row>
    <row r="3318" spans="1:8" ht="28.5" customHeight="1">
      <c r="A3318" s="568">
        <v>27</v>
      </c>
      <c r="B3318" s="616" t="s">
        <v>1591</v>
      </c>
      <c r="C3318" s="616" t="s">
        <v>6121</v>
      </c>
      <c r="D3318" s="629"/>
      <c r="E3318" s="600">
        <v>184</v>
      </c>
      <c r="F3318" s="600">
        <v>129</v>
      </c>
      <c r="G3318" s="600">
        <v>0</v>
      </c>
      <c r="H3318" s="600">
        <v>0</v>
      </c>
    </row>
    <row r="3319" spans="1:8" ht="28.5" customHeight="1">
      <c r="A3319" s="568">
        <v>28</v>
      </c>
      <c r="B3319" s="616" t="s">
        <v>6122</v>
      </c>
      <c r="C3319" s="616" t="s">
        <v>6123</v>
      </c>
      <c r="D3319" s="629"/>
      <c r="E3319" s="600">
        <v>192</v>
      </c>
      <c r="F3319" s="600">
        <v>134</v>
      </c>
      <c r="G3319" s="600">
        <v>96</v>
      </c>
      <c r="H3319" s="600">
        <v>0</v>
      </c>
    </row>
    <row r="3320" spans="1:8" ht="28.5" customHeight="1">
      <c r="A3320" s="568">
        <v>29</v>
      </c>
      <c r="B3320" s="616" t="s">
        <v>6122</v>
      </c>
      <c r="C3320" s="616" t="s">
        <v>6124</v>
      </c>
      <c r="D3320" s="629"/>
      <c r="E3320" s="600">
        <v>184</v>
      </c>
      <c r="F3320" s="600">
        <v>129</v>
      </c>
      <c r="G3320" s="600">
        <v>92</v>
      </c>
      <c r="H3320" s="600">
        <v>0</v>
      </c>
    </row>
    <row r="3321" spans="1:8" ht="28.5" customHeight="1">
      <c r="A3321" s="568">
        <v>30</v>
      </c>
      <c r="B3321" s="616" t="s">
        <v>1427</v>
      </c>
      <c r="C3321" s="616" t="s">
        <v>6125</v>
      </c>
      <c r="D3321" s="629"/>
      <c r="E3321" s="600">
        <v>128</v>
      </c>
      <c r="F3321" s="600">
        <v>90</v>
      </c>
      <c r="G3321" s="600">
        <v>0</v>
      </c>
      <c r="H3321" s="600">
        <v>0</v>
      </c>
    </row>
    <row r="3322" spans="1:8" ht="28.5" customHeight="1">
      <c r="A3322" s="568">
        <v>31</v>
      </c>
      <c r="B3322" s="616" t="s">
        <v>1427</v>
      </c>
      <c r="C3322" s="616" t="s">
        <v>6126</v>
      </c>
      <c r="D3322" s="629"/>
      <c r="E3322" s="600">
        <v>100</v>
      </c>
      <c r="F3322" s="600">
        <v>70</v>
      </c>
      <c r="G3322" s="600">
        <v>0</v>
      </c>
      <c r="H3322" s="600">
        <v>0</v>
      </c>
    </row>
    <row r="3323" spans="1:8" ht="28.5" customHeight="1">
      <c r="A3323" s="568">
        <v>32</v>
      </c>
      <c r="B3323" s="616" t="s">
        <v>2027</v>
      </c>
      <c r="C3323" s="616" t="s">
        <v>6127</v>
      </c>
      <c r="D3323" s="629"/>
      <c r="E3323" s="600">
        <v>100</v>
      </c>
      <c r="F3323" s="600">
        <v>70</v>
      </c>
      <c r="G3323" s="600">
        <v>50</v>
      </c>
      <c r="H3323" s="600">
        <v>0</v>
      </c>
    </row>
    <row r="3324" spans="1:8" ht="28.5" customHeight="1">
      <c r="A3324" s="568">
        <v>33</v>
      </c>
      <c r="B3324" s="616" t="s">
        <v>6128</v>
      </c>
      <c r="C3324" s="616" t="s">
        <v>6129</v>
      </c>
      <c r="D3324" s="629"/>
      <c r="E3324" s="600">
        <v>240</v>
      </c>
      <c r="F3324" s="600">
        <v>168</v>
      </c>
      <c r="G3324" s="600">
        <v>120</v>
      </c>
      <c r="H3324" s="600">
        <v>0</v>
      </c>
    </row>
    <row r="3325" spans="1:8" ht="28.5" customHeight="1">
      <c r="A3325" s="568">
        <v>34</v>
      </c>
      <c r="B3325" s="616" t="s">
        <v>6128</v>
      </c>
      <c r="C3325" s="616" t="s">
        <v>6130</v>
      </c>
      <c r="D3325" s="629"/>
      <c r="E3325" s="600">
        <v>128</v>
      </c>
      <c r="F3325" s="600">
        <v>90</v>
      </c>
      <c r="G3325" s="600">
        <v>64</v>
      </c>
      <c r="H3325" s="600">
        <v>0</v>
      </c>
    </row>
    <row r="3326" spans="1:8" ht="28.5" customHeight="1">
      <c r="A3326" s="568">
        <v>35</v>
      </c>
      <c r="B3326" s="616" t="s">
        <v>6128</v>
      </c>
      <c r="C3326" s="616" t="s">
        <v>6131</v>
      </c>
      <c r="D3326" s="629"/>
      <c r="E3326" s="600">
        <v>100</v>
      </c>
      <c r="F3326" s="600">
        <v>70</v>
      </c>
      <c r="G3326" s="600">
        <v>50</v>
      </c>
      <c r="H3326" s="600">
        <v>0</v>
      </c>
    </row>
    <row r="3327" spans="1:8" ht="28.5" customHeight="1">
      <c r="A3327" s="568">
        <v>36</v>
      </c>
      <c r="B3327" s="616" t="s">
        <v>6132</v>
      </c>
      <c r="C3327" s="616" t="s">
        <v>6133</v>
      </c>
      <c r="D3327" s="629"/>
      <c r="E3327" s="600">
        <v>280</v>
      </c>
      <c r="F3327" s="600">
        <v>196</v>
      </c>
      <c r="G3327" s="600">
        <v>140</v>
      </c>
      <c r="H3327" s="600">
        <v>0</v>
      </c>
    </row>
    <row r="3328" spans="1:8" ht="28.5" customHeight="1">
      <c r="A3328" s="568">
        <v>37</v>
      </c>
      <c r="B3328" s="616" t="s">
        <v>6132</v>
      </c>
      <c r="C3328" s="616" t="s">
        <v>6134</v>
      </c>
      <c r="D3328" s="629"/>
      <c r="E3328" s="600">
        <v>180</v>
      </c>
      <c r="F3328" s="600">
        <v>126</v>
      </c>
      <c r="G3328" s="600">
        <v>90</v>
      </c>
      <c r="H3328" s="600">
        <v>0</v>
      </c>
    </row>
    <row r="3329" spans="1:8" ht="28.5" customHeight="1">
      <c r="A3329" s="568">
        <v>38</v>
      </c>
      <c r="B3329" s="616" t="s">
        <v>6132</v>
      </c>
      <c r="C3329" s="616" t="s">
        <v>6135</v>
      </c>
      <c r="D3329" s="629"/>
      <c r="E3329" s="600">
        <v>100</v>
      </c>
      <c r="F3329" s="600">
        <v>70</v>
      </c>
      <c r="G3329" s="600">
        <v>50</v>
      </c>
      <c r="H3329" s="600">
        <v>0</v>
      </c>
    </row>
    <row r="3330" spans="1:8" ht="28.5" customHeight="1">
      <c r="A3330" s="568">
        <v>39</v>
      </c>
      <c r="B3330" s="616" t="s">
        <v>6136</v>
      </c>
      <c r="C3330" s="616" t="s">
        <v>6137</v>
      </c>
      <c r="D3330" s="629"/>
      <c r="E3330" s="600">
        <v>152</v>
      </c>
      <c r="F3330" s="600">
        <v>106</v>
      </c>
      <c r="G3330" s="600">
        <v>76</v>
      </c>
      <c r="H3330" s="600">
        <v>0</v>
      </c>
    </row>
    <row r="3331" spans="1:8" ht="28.5" customHeight="1">
      <c r="A3331" s="568">
        <v>40</v>
      </c>
      <c r="B3331" s="616" t="s">
        <v>6136</v>
      </c>
      <c r="C3331" s="616" t="s">
        <v>6138</v>
      </c>
      <c r="D3331" s="629"/>
      <c r="E3331" s="600">
        <v>100</v>
      </c>
      <c r="F3331" s="600">
        <v>70</v>
      </c>
      <c r="G3331" s="600">
        <v>50</v>
      </c>
      <c r="H3331" s="600">
        <v>0</v>
      </c>
    </row>
    <row r="3332" spans="1:8" ht="28.5" customHeight="1">
      <c r="A3332" s="568">
        <v>41</v>
      </c>
      <c r="B3332" s="616" t="s">
        <v>6139</v>
      </c>
      <c r="C3332" s="616" t="s">
        <v>6140</v>
      </c>
      <c r="D3332" s="629"/>
      <c r="E3332" s="600">
        <v>248</v>
      </c>
      <c r="F3332" s="600">
        <v>174</v>
      </c>
      <c r="G3332" s="600">
        <v>124</v>
      </c>
      <c r="H3332" s="600">
        <v>0</v>
      </c>
    </row>
    <row r="3333" spans="1:8" ht="28.5" customHeight="1">
      <c r="A3333" s="568">
        <v>42</v>
      </c>
      <c r="B3333" s="616" t="s">
        <v>6139</v>
      </c>
      <c r="C3333" s="616" t="s">
        <v>6141</v>
      </c>
      <c r="D3333" s="629"/>
      <c r="E3333" s="600">
        <v>180</v>
      </c>
      <c r="F3333" s="600">
        <v>126</v>
      </c>
      <c r="G3333" s="600">
        <v>90</v>
      </c>
      <c r="H3333" s="600">
        <v>0</v>
      </c>
    </row>
    <row r="3334" spans="1:8" ht="28.5" customHeight="1">
      <c r="A3334" s="568">
        <v>43</v>
      </c>
      <c r="B3334" s="616" t="s">
        <v>6142</v>
      </c>
      <c r="C3334" s="616" t="s">
        <v>6143</v>
      </c>
      <c r="D3334" s="629"/>
      <c r="E3334" s="600">
        <v>440</v>
      </c>
      <c r="F3334" s="600">
        <v>308</v>
      </c>
      <c r="G3334" s="600">
        <v>220</v>
      </c>
      <c r="H3334" s="600">
        <v>0</v>
      </c>
    </row>
    <row r="3335" spans="1:8" ht="28.5" customHeight="1">
      <c r="A3335" s="568">
        <v>44</v>
      </c>
      <c r="B3335" s="616" t="s">
        <v>6142</v>
      </c>
      <c r="C3335" s="616" t="s">
        <v>6144</v>
      </c>
      <c r="D3335" s="629"/>
      <c r="E3335" s="600">
        <v>240</v>
      </c>
      <c r="F3335" s="600">
        <v>168</v>
      </c>
      <c r="G3335" s="600">
        <v>120</v>
      </c>
      <c r="H3335" s="600">
        <v>0</v>
      </c>
    </row>
    <row r="3336" spans="1:8" ht="28.5" customHeight="1">
      <c r="A3336" s="568">
        <v>45</v>
      </c>
      <c r="B3336" s="616" t="s">
        <v>1710</v>
      </c>
      <c r="C3336" s="616" t="s">
        <v>6143</v>
      </c>
      <c r="D3336" s="629"/>
      <c r="E3336" s="600">
        <v>288</v>
      </c>
      <c r="F3336" s="600">
        <v>202</v>
      </c>
      <c r="G3336" s="600">
        <v>144</v>
      </c>
      <c r="H3336" s="600">
        <v>0</v>
      </c>
    </row>
    <row r="3337" spans="1:8" ht="28.5" customHeight="1">
      <c r="A3337" s="568">
        <v>46</v>
      </c>
      <c r="B3337" s="616" t="s">
        <v>1710</v>
      </c>
      <c r="C3337" s="616" t="s">
        <v>6145</v>
      </c>
      <c r="D3337" s="629"/>
      <c r="E3337" s="600">
        <v>152</v>
      </c>
      <c r="F3337" s="600">
        <v>106</v>
      </c>
      <c r="G3337" s="600">
        <v>76</v>
      </c>
      <c r="H3337" s="600">
        <v>0</v>
      </c>
    </row>
    <row r="3338" spans="1:8" ht="28.5" customHeight="1">
      <c r="A3338" s="568">
        <v>47</v>
      </c>
      <c r="B3338" s="616" t="s">
        <v>2022</v>
      </c>
      <c r="C3338" s="616" t="s">
        <v>6143</v>
      </c>
      <c r="D3338" s="629"/>
      <c r="E3338" s="600">
        <v>260</v>
      </c>
      <c r="F3338" s="600">
        <v>182</v>
      </c>
      <c r="G3338" s="600">
        <v>130</v>
      </c>
      <c r="H3338" s="600">
        <v>0</v>
      </c>
    </row>
    <row r="3339" spans="1:8" ht="28.5" customHeight="1">
      <c r="A3339" s="568">
        <v>48</v>
      </c>
      <c r="B3339" s="616" t="s">
        <v>2022</v>
      </c>
      <c r="C3339" s="616" t="s">
        <v>6146</v>
      </c>
      <c r="D3339" s="629"/>
      <c r="E3339" s="600">
        <v>152</v>
      </c>
      <c r="F3339" s="600">
        <v>106</v>
      </c>
      <c r="G3339" s="600">
        <v>76</v>
      </c>
      <c r="H3339" s="600">
        <v>0</v>
      </c>
    </row>
    <row r="3340" spans="1:8" ht="28.5" customHeight="1">
      <c r="A3340" s="568">
        <v>49</v>
      </c>
      <c r="B3340" s="616" t="s">
        <v>6147</v>
      </c>
      <c r="C3340" s="616" t="s">
        <v>6143</v>
      </c>
      <c r="D3340" s="629"/>
      <c r="E3340" s="600">
        <v>152</v>
      </c>
      <c r="F3340" s="600">
        <v>106</v>
      </c>
      <c r="G3340" s="600">
        <v>76</v>
      </c>
      <c r="H3340" s="600">
        <v>0</v>
      </c>
    </row>
    <row r="3341" spans="1:8" ht="28.5" customHeight="1">
      <c r="A3341" s="568">
        <v>50</v>
      </c>
      <c r="B3341" s="616" t="s">
        <v>6147</v>
      </c>
      <c r="C3341" s="616" t="s">
        <v>6146</v>
      </c>
      <c r="D3341" s="629"/>
      <c r="E3341" s="600">
        <v>112</v>
      </c>
      <c r="F3341" s="600">
        <v>78</v>
      </c>
      <c r="G3341" s="600">
        <v>56</v>
      </c>
      <c r="H3341" s="600">
        <v>0</v>
      </c>
    </row>
    <row r="3342" spans="1:8" ht="28.5" customHeight="1">
      <c r="A3342" s="568">
        <v>51</v>
      </c>
      <c r="B3342" s="616" t="s">
        <v>1728</v>
      </c>
      <c r="C3342" s="616" t="s">
        <v>6148</v>
      </c>
      <c r="D3342" s="629"/>
      <c r="E3342" s="600">
        <v>300</v>
      </c>
      <c r="F3342" s="600">
        <v>210</v>
      </c>
      <c r="G3342" s="600">
        <v>150</v>
      </c>
      <c r="H3342" s="600">
        <v>0</v>
      </c>
    </row>
    <row r="3343" spans="1:8" ht="28.5" customHeight="1">
      <c r="A3343" s="568">
        <v>52</v>
      </c>
      <c r="B3343" s="616" t="s">
        <v>1771</v>
      </c>
      <c r="C3343" s="616" t="s">
        <v>6149</v>
      </c>
      <c r="D3343" s="629"/>
      <c r="E3343" s="600">
        <v>160</v>
      </c>
      <c r="F3343" s="600">
        <v>112</v>
      </c>
      <c r="G3343" s="600">
        <v>80</v>
      </c>
      <c r="H3343" s="600">
        <v>0</v>
      </c>
    </row>
    <row r="3344" spans="1:8" ht="28.5" customHeight="1">
      <c r="A3344" s="568">
        <v>53</v>
      </c>
      <c r="B3344" s="616" t="s">
        <v>2012</v>
      </c>
      <c r="C3344" s="616" t="s">
        <v>6150</v>
      </c>
      <c r="D3344" s="629"/>
      <c r="E3344" s="600">
        <v>152</v>
      </c>
      <c r="F3344" s="600">
        <v>106</v>
      </c>
      <c r="G3344" s="600">
        <v>76</v>
      </c>
      <c r="H3344" s="600">
        <v>0</v>
      </c>
    </row>
    <row r="3345" spans="1:8" ht="28.5" customHeight="1">
      <c r="A3345" s="568">
        <v>54</v>
      </c>
      <c r="B3345" s="616" t="s">
        <v>2012</v>
      </c>
      <c r="C3345" s="616" t="s">
        <v>6151</v>
      </c>
      <c r="D3345" s="629"/>
      <c r="E3345" s="600">
        <v>132</v>
      </c>
      <c r="F3345" s="600">
        <v>92</v>
      </c>
      <c r="G3345" s="600">
        <v>66</v>
      </c>
      <c r="H3345" s="600">
        <v>0</v>
      </c>
    </row>
    <row r="3346" spans="1:8" ht="28.5" customHeight="1">
      <c r="A3346" s="568">
        <v>55</v>
      </c>
      <c r="B3346" s="616" t="s">
        <v>1333</v>
      </c>
      <c r="C3346" s="616" t="s">
        <v>6152</v>
      </c>
      <c r="D3346" s="629"/>
      <c r="E3346" s="600">
        <v>120</v>
      </c>
      <c r="F3346" s="600">
        <v>84</v>
      </c>
      <c r="G3346" s="600">
        <v>60</v>
      </c>
      <c r="H3346" s="600">
        <v>0</v>
      </c>
    </row>
    <row r="3347" spans="1:8" ht="28.5" customHeight="1">
      <c r="A3347" s="568">
        <v>56</v>
      </c>
      <c r="B3347" s="616" t="s">
        <v>1581</v>
      </c>
      <c r="C3347" s="616" t="s">
        <v>6152</v>
      </c>
      <c r="D3347" s="629"/>
      <c r="E3347" s="600">
        <v>100</v>
      </c>
      <c r="F3347" s="600">
        <v>70</v>
      </c>
      <c r="G3347" s="600">
        <v>50</v>
      </c>
      <c r="H3347" s="600">
        <v>0</v>
      </c>
    </row>
    <row r="3348" spans="1:8" ht="28.5" customHeight="1">
      <c r="A3348" s="568">
        <v>57</v>
      </c>
      <c r="B3348" s="616" t="s">
        <v>1347</v>
      </c>
      <c r="C3348" s="616" t="s">
        <v>6152</v>
      </c>
      <c r="D3348" s="629"/>
      <c r="E3348" s="600">
        <v>100</v>
      </c>
      <c r="F3348" s="600">
        <v>70</v>
      </c>
      <c r="G3348" s="600">
        <v>50</v>
      </c>
      <c r="H3348" s="600">
        <v>0</v>
      </c>
    </row>
    <row r="3349" spans="1:8" ht="28.5" customHeight="1">
      <c r="A3349" s="568">
        <v>58</v>
      </c>
      <c r="B3349" s="616" t="s">
        <v>2165</v>
      </c>
      <c r="C3349" s="616" t="s">
        <v>6153</v>
      </c>
      <c r="D3349" s="629"/>
      <c r="E3349" s="600">
        <v>300</v>
      </c>
      <c r="F3349" s="600">
        <v>210</v>
      </c>
      <c r="G3349" s="600">
        <v>150</v>
      </c>
      <c r="H3349" s="600">
        <v>0</v>
      </c>
    </row>
    <row r="3350" spans="1:8" ht="28.5" customHeight="1">
      <c r="A3350" s="568">
        <v>59</v>
      </c>
      <c r="B3350" s="616" t="s">
        <v>1316</v>
      </c>
      <c r="C3350" s="616" t="s">
        <v>6154</v>
      </c>
      <c r="D3350" s="629"/>
      <c r="E3350" s="600">
        <v>152</v>
      </c>
      <c r="F3350" s="600">
        <v>106</v>
      </c>
      <c r="G3350" s="600">
        <v>76</v>
      </c>
      <c r="H3350" s="600">
        <v>0</v>
      </c>
    </row>
    <row r="3351" spans="1:8" ht="28.5" customHeight="1">
      <c r="A3351" s="568">
        <v>60</v>
      </c>
      <c r="B3351" s="616" t="s">
        <v>1573</v>
      </c>
      <c r="C3351" s="616" t="s">
        <v>6155</v>
      </c>
      <c r="D3351" s="629"/>
      <c r="E3351" s="600">
        <v>2280</v>
      </c>
      <c r="F3351" s="600">
        <v>1596</v>
      </c>
      <c r="G3351" s="600">
        <v>1140</v>
      </c>
      <c r="H3351" s="600">
        <v>0</v>
      </c>
    </row>
    <row r="3352" spans="1:8" ht="28.5" customHeight="1">
      <c r="A3352" s="568">
        <v>61</v>
      </c>
      <c r="B3352" s="616" t="s">
        <v>1573</v>
      </c>
      <c r="C3352" s="616" t="s">
        <v>6156</v>
      </c>
      <c r="D3352" s="629"/>
      <c r="E3352" s="600">
        <v>840</v>
      </c>
      <c r="F3352" s="600">
        <v>588</v>
      </c>
      <c r="G3352" s="600">
        <v>420</v>
      </c>
      <c r="H3352" s="600">
        <v>0</v>
      </c>
    </row>
    <row r="3353" spans="1:8" ht="28.5" customHeight="1">
      <c r="A3353" s="568">
        <v>62</v>
      </c>
      <c r="B3353" s="616" t="s">
        <v>1573</v>
      </c>
      <c r="C3353" s="616" t="s">
        <v>6157</v>
      </c>
      <c r="D3353" s="629"/>
      <c r="E3353" s="600">
        <v>400</v>
      </c>
      <c r="F3353" s="600">
        <v>280</v>
      </c>
      <c r="G3353" s="600">
        <v>200</v>
      </c>
      <c r="H3353" s="600">
        <v>0</v>
      </c>
    </row>
    <row r="3354" spans="1:8" ht="51.75" customHeight="1">
      <c r="A3354" s="568">
        <v>63</v>
      </c>
      <c r="B3354" s="616" t="s">
        <v>6158</v>
      </c>
      <c r="C3354" s="616" t="s">
        <v>6159</v>
      </c>
      <c r="D3354" s="629"/>
      <c r="E3354" s="600">
        <v>2280</v>
      </c>
      <c r="F3354" s="600">
        <v>1596</v>
      </c>
      <c r="G3354" s="600">
        <v>0</v>
      </c>
      <c r="H3354" s="600">
        <v>0</v>
      </c>
    </row>
    <row r="3355" spans="1:8" ht="28.5" customHeight="1">
      <c r="A3355" s="568">
        <v>64</v>
      </c>
      <c r="B3355" s="616" t="s">
        <v>1321</v>
      </c>
      <c r="C3355" s="616" t="s">
        <v>6160</v>
      </c>
      <c r="D3355" s="629"/>
      <c r="E3355" s="600">
        <v>120</v>
      </c>
      <c r="F3355" s="600">
        <v>84</v>
      </c>
      <c r="G3355" s="600">
        <v>60</v>
      </c>
      <c r="H3355" s="600">
        <v>0</v>
      </c>
    </row>
    <row r="3356" spans="1:8" ht="28.5" customHeight="1">
      <c r="A3356" s="568">
        <v>65</v>
      </c>
      <c r="B3356" s="616" t="s">
        <v>1342</v>
      </c>
      <c r="C3356" s="616" t="s">
        <v>6161</v>
      </c>
      <c r="D3356" s="629"/>
      <c r="E3356" s="600">
        <v>112</v>
      </c>
      <c r="F3356" s="600">
        <v>78</v>
      </c>
      <c r="G3356" s="600">
        <v>56</v>
      </c>
      <c r="H3356" s="600">
        <v>0</v>
      </c>
    </row>
    <row r="3357" spans="1:8" ht="28.5" customHeight="1">
      <c r="A3357" s="568">
        <v>66</v>
      </c>
      <c r="B3357" s="616" t="s">
        <v>6162</v>
      </c>
      <c r="C3357" s="616"/>
      <c r="D3357" s="629"/>
      <c r="E3357" s="600">
        <v>152</v>
      </c>
      <c r="F3357" s="600">
        <v>0</v>
      </c>
      <c r="G3357" s="600">
        <v>0</v>
      </c>
      <c r="H3357" s="600">
        <v>0</v>
      </c>
    </row>
    <row r="3358" spans="1:8" ht="28.5" customHeight="1">
      <c r="A3358" s="568">
        <v>67</v>
      </c>
      <c r="B3358" s="616" t="s">
        <v>6163</v>
      </c>
      <c r="C3358" s="616"/>
      <c r="D3358" s="629"/>
      <c r="E3358" s="600">
        <v>100</v>
      </c>
      <c r="F3358" s="600">
        <v>0</v>
      </c>
      <c r="G3358" s="600">
        <v>0</v>
      </c>
      <c r="H3358" s="600">
        <v>0</v>
      </c>
    </row>
    <row r="3359" spans="1:8" ht="28.5" customHeight="1">
      <c r="A3359" s="568">
        <v>68</v>
      </c>
      <c r="B3359" s="616" t="s">
        <v>5881</v>
      </c>
      <c r="C3359" s="616"/>
      <c r="D3359" s="629"/>
      <c r="E3359" s="600">
        <v>100</v>
      </c>
      <c r="F3359" s="600">
        <v>0</v>
      </c>
      <c r="G3359" s="600">
        <v>0</v>
      </c>
      <c r="H3359" s="600">
        <v>0</v>
      </c>
    </row>
    <row r="3360" spans="1:8" ht="28.5" customHeight="1">
      <c r="A3360" s="568">
        <v>69</v>
      </c>
      <c r="B3360" s="616" t="s">
        <v>947</v>
      </c>
      <c r="C3360" s="616" t="s">
        <v>6164</v>
      </c>
      <c r="D3360" s="629"/>
      <c r="E3360" s="600">
        <v>640</v>
      </c>
      <c r="F3360" s="600">
        <v>448</v>
      </c>
      <c r="G3360" s="600">
        <v>320</v>
      </c>
      <c r="H3360" s="600">
        <v>0</v>
      </c>
    </row>
    <row r="3361" spans="1:8" ht="28.5" customHeight="1">
      <c r="A3361" s="568">
        <v>70</v>
      </c>
      <c r="B3361" s="616" t="s">
        <v>947</v>
      </c>
      <c r="C3361" s="616" t="s">
        <v>6165</v>
      </c>
      <c r="D3361" s="629"/>
      <c r="E3361" s="600">
        <v>800</v>
      </c>
      <c r="F3361" s="600">
        <v>560</v>
      </c>
      <c r="G3361" s="600">
        <v>400</v>
      </c>
      <c r="H3361" s="600">
        <v>0</v>
      </c>
    </row>
    <row r="3362" spans="1:8" ht="28.5" customHeight="1">
      <c r="A3362" s="568">
        <v>71</v>
      </c>
      <c r="B3362" s="616" t="s">
        <v>947</v>
      </c>
      <c r="C3362" s="616" t="s">
        <v>6166</v>
      </c>
      <c r="D3362" s="629"/>
      <c r="E3362" s="600">
        <v>440</v>
      </c>
      <c r="F3362" s="600">
        <v>308</v>
      </c>
      <c r="G3362" s="600">
        <v>220</v>
      </c>
      <c r="H3362" s="600">
        <v>0</v>
      </c>
    </row>
    <row r="3363" spans="1:8" ht="28.5" customHeight="1">
      <c r="A3363" s="568">
        <v>72</v>
      </c>
      <c r="B3363" s="616" t="s">
        <v>947</v>
      </c>
      <c r="C3363" s="616" t="s">
        <v>6167</v>
      </c>
      <c r="D3363" s="629"/>
      <c r="E3363" s="600">
        <v>400</v>
      </c>
      <c r="F3363" s="600">
        <v>280</v>
      </c>
      <c r="G3363" s="600">
        <v>200</v>
      </c>
      <c r="H3363" s="600">
        <v>0</v>
      </c>
    </row>
    <row r="3364" spans="1:8" ht="28.5" customHeight="1">
      <c r="A3364" s="568">
        <v>73</v>
      </c>
      <c r="B3364" s="616" t="s">
        <v>1229</v>
      </c>
      <c r="C3364" s="616" t="s">
        <v>6168</v>
      </c>
      <c r="D3364" s="629"/>
      <c r="E3364" s="600">
        <v>300</v>
      </c>
      <c r="F3364" s="600">
        <v>210</v>
      </c>
      <c r="G3364" s="600">
        <v>150</v>
      </c>
      <c r="H3364" s="600">
        <v>0</v>
      </c>
    </row>
    <row r="3365" spans="1:8" ht="28.5" customHeight="1">
      <c r="A3365" s="568">
        <v>74</v>
      </c>
      <c r="B3365" s="616" t="s">
        <v>1229</v>
      </c>
      <c r="C3365" s="616" t="s">
        <v>6169</v>
      </c>
      <c r="D3365" s="629"/>
      <c r="E3365" s="600">
        <v>144</v>
      </c>
      <c r="F3365" s="600">
        <v>101</v>
      </c>
      <c r="G3365" s="600">
        <v>72</v>
      </c>
      <c r="H3365" s="600">
        <v>0</v>
      </c>
    </row>
    <row r="3366" spans="1:8" ht="28.5" customHeight="1">
      <c r="A3366" s="568">
        <v>75</v>
      </c>
      <c r="B3366" s="616" t="s">
        <v>1229</v>
      </c>
      <c r="C3366" s="616" t="s">
        <v>6170</v>
      </c>
      <c r="D3366" s="629"/>
      <c r="E3366" s="600">
        <v>108</v>
      </c>
      <c r="F3366" s="600">
        <v>76</v>
      </c>
      <c r="G3366" s="600">
        <v>54</v>
      </c>
      <c r="H3366" s="600">
        <v>0</v>
      </c>
    </row>
    <row r="3367" spans="1:8" ht="28.5" customHeight="1">
      <c r="A3367" s="568">
        <v>76</v>
      </c>
      <c r="B3367" s="616" t="s">
        <v>1229</v>
      </c>
      <c r="C3367" s="616" t="s">
        <v>6171</v>
      </c>
      <c r="D3367" s="629"/>
      <c r="E3367" s="600">
        <v>116</v>
      </c>
      <c r="F3367" s="600">
        <v>81</v>
      </c>
      <c r="G3367" s="600">
        <v>58</v>
      </c>
      <c r="H3367" s="600">
        <v>0</v>
      </c>
    </row>
    <row r="3368" spans="1:8" ht="28.5" customHeight="1">
      <c r="A3368" s="568">
        <v>77</v>
      </c>
      <c r="B3368" s="616" t="s">
        <v>1229</v>
      </c>
      <c r="C3368" s="616" t="s">
        <v>6172</v>
      </c>
      <c r="D3368" s="629"/>
      <c r="E3368" s="600">
        <v>88</v>
      </c>
      <c r="F3368" s="600">
        <v>62</v>
      </c>
      <c r="G3368" s="600">
        <v>44</v>
      </c>
      <c r="H3368" s="600">
        <v>0</v>
      </c>
    </row>
    <row r="3369" spans="1:8" ht="28.5" customHeight="1">
      <c r="A3369" s="568">
        <v>78</v>
      </c>
      <c r="B3369" s="616" t="s">
        <v>6173</v>
      </c>
      <c r="C3369" s="616" t="s">
        <v>6174</v>
      </c>
      <c r="D3369" s="629"/>
      <c r="E3369" s="600">
        <v>108</v>
      </c>
      <c r="F3369" s="600">
        <v>76</v>
      </c>
      <c r="G3369" s="600">
        <v>54</v>
      </c>
      <c r="H3369" s="600">
        <v>0</v>
      </c>
    </row>
    <row r="3370" spans="1:8" ht="28.5" customHeight="1">
      <c r="A3370" s="568">
        <v>79</v>
      </c>
      <c r="B3370" s="616" t="s">
        <v>6173</v>
      </c>
      <c r="C3370" s="616" t="s">
        <v>6175</v>
      </c>
      <c r="D3370" s="629"/>
      <c r="E3370" s="600">
        <v>88</v>
      </c>
      <c r="F3370" s="600">
        <v>62</v>
      </c>
      <c r="G3370" s="600">
        <v>44</v>
      </c>
      <c r="H3370" s="600">
        <v>0</v>
      </c>
    </row>
    <row r="3371" spans="1:8" ht="43.5" customHeight="1">
      <c r="A3371" s="568">
        <v>80</v>
      </c>
      <c r="B3371" s="616" t="s">
        <v>6176</v>
      </c>
      <c r="C3371" s="616"/>
      <c r="D3371" s="629"/>
      <c r="E3371" s="600">
        <v>76</v>
      </c>
      <c r="F3371" s="600">
        <v>0</v>
      </c>
      <c r="G3371" s="600">
        <v>0</v>
      </c>
      <c r="H3371" s="600">
        <v>0</v>
      </c>
    </row>
    <row r="3372" spans="1:8" ht="43.5" customHeight="1">
      <c r="A3372" s="568">
        <v>81</v>
      </c>
      <c r="B3372" s="616" t="s">
        <v>6177</v>
      </c>
      <c r="C3372" s="616"/>
      <c r="D3372" s="629"/>
      <c r="E3372" s="600">
        <v>68</v>
      </c>
      <c r="F3372" s="600">
        <v>0</v>
      </c>
      <c r="G3372" s="600">
        <v>0</v>
      </c>
      <c r="H3372" s="600">
        <v>0</v>
      </c>
    </row>
    <row r="3373" spans="1:8" ht="28.5" customHeight="1">
      <c r="A3373" s="568">
        <v>82</v>
      </c>
      <c r="B3373" s="616" t="s">
        <v>5881</v>
      </c>
      <c r="C3373" s="616"/>
      <c r="D3373" s="629"/>
      <c r="E3373" s="600">
        <v>60</v>
      </c>
      <c r="F3373" s="600">
        <v>0</v>
      </c>
      <c r="G3373" s="600">
        <v>0</v>
      </c>
      <c r="H3373" s="600">
        <v>0</v>
      </c>
    </row>
    <row r="3374" spans="1:8" ht="28.5" customHeight="1">
      <c r="A3374" s="568">
        <v>83</v>
      </c>
      <c r="B3374" s="616" t="s">
        <v>277</v>
      </c>
      <c r="C3374" s="616" t="s">
        <v>6178</v>
      </c>
      <c r="D3374" s="629"/>
      <c r="E3374" s="600">
        <v>232</v>
      </c>
      <c r="F3374" s="600">
        <v>162</v>
      </c>
      <c r="G3374" s="600">
        <v>116</v>
      </c>
      <c r="H3374" s="600">
        <v>0</v>
      </c>
    </row>
    <row r="3375" spans="1:8" ht="28.5" customHeight="1">
      <c r="A3375" s="568">
        <v>84</v>
      </c>
      <c r="B3375" s="616" t="s">
        <v>277</v>
      </c>
      <c r="C3375" s="616" t="s">
        <v>6179</v>
      </c>
      <c r="D3375" s="629"/>
      <c r="E3375" s="600">
        <v>120</v>
      </c>
      <c r="F3375" s="600">
        <v>84</v>
      </c>
      <c r="G3375" s="600">
        <v>60</v>
      </c>
      <c r="H3375" s="600">
        <v>0</v>
      </c>
    </row>
    <row r="3376" spans="1:8" ht="28.5" customHeight="1">
      <c r="A3376" s="568">
        <v>85</v>
      </c>
      <c r="B3376" s="616" t="s">
        <v>277</v>
      </c>
      <c r="C3376" s="616" t="s">
        <v>6180</v>
      </c>
      <c r="D3376" s="629"/>
      <c r="E3376" s="600">
        <v>280</v>
      </c>
      <c r="F3376" s="600">
        <v>196</v>
      </c>
      <c r="G3376" s="600">
        <v>140</v>
      </c>
      <c r="H3376" s="600">
        <v>0</v>
      </c>
    </row>
    <row r="3377" spans="1:8" ht="28.5" customHeight="1">
      <c r="A3377" s="568">
        <v>86</v>
      </c>
      <c r="B3377" s="616" t="s">
        <v>277</v>
      </c>
      <c r="C3377" s="616" t="s">
        <v>6181</v>
      </c>
      <c r="D3377" s="629"/>
      <c r="E3377" s="600">
        <v>140</v>
      </c>
      <c r="F3377" s="600">
        <v>98</v>
      </c>
      <c r="G3377" s="600">
        <v>70</v>
      </c>
      <c r="H3377" s="600">
        <v>0</v>
      </c>
    </row>
    <row r="3378" spans="1:8" ht="28.5" customHeight="1">
      <c r="A3378" s="568">
        <v>87</v>
      </c>
      <c r="B3378" s="616" t="s">
        <v>277</v>
      </c>
      <c r="C3378" s="616" t="s">
        <v>6182</v>
      </c>
      <c r="D3378" s="629"/>
      <c r="E3378" s="600">
        <v>60</v>
      </c>
      <c r="F3378" s="600">
        <v>42</v>
      </c>
      <c r="G3378" s="600">
        <v>30</v>
      </c>
      <c r="H3378" s="600">
        <v>0</v>
      </c>
    </row>
    <row r="3379" spans="1:8" ht="28.5" customHeight="1">
      <c r="A3379" s="568">
        <v>88</v>
      </c>
      <c r="B3379" s="616" t="s">
        <v>277</v>
      </c>
      <c r="C3379" s="616" t="s">
        <v>6183</v>
      </c>
      <c r="D3379" s="629"/>
      <c r="E3379" s="600">
        <v>96</v>
      </c>
      <c r="F3379" s="600">
        <v>67</v>
      </c>
      <c r="G3379" s="600">
        <v>48</v>
      </c>
      <c r="H3379" s="600">
        <v>0</v>
      </c>
    </row>
    <row r="3380" spans="1:8" ht="28.5" customHeight="1">
      <c r="A3380" s="568">
        <v>89</v>
      </c>
      <c r="B3380" s="616" t="s">
        <v>6184</v>
      </c>
      <c r="C3380" s="616"/>
      <c r="D3380" s="629"/>
      <c r="E3380" s="600">
        <v>56</v>
      </c>
      <c r="F3380" s="600">
        <v>0</v>
      </c>
      <c r="G3380" s="600">
        <v>0</v>
      </c>
      <c r="H3380" s="600">
        <v>0</v>
      </c>
    </row>
    <row r="3381" spans="1:8" ht="28.5" customHeight="1">
      <c r="A3381" s="568">
        <v>90</v>
      </c>
      <c r="B3381" s="616" t="s">
        <v>5881</v>
      </c>
      <c r="C3381" s="616"/>
      <c r="D3381" s="629"/>
      <c r="E3381" s="600">
        <v>56</v>
      </c>
      <c r="F3381" s="600">
        <v>0</v>
      </c>
      <c r="G3381" s="600">
        <v>0</v>
      </c>
      <c r="H3381" s="600">
        <v>0</v>
      </c>
    </row>
    <row r="3382" spans="1:8" ht="28.5" customHeight="1">
      <c r="A3382" s="568">
        <v>91</v>
      </c>
      <c r="B3382" s="616" t="s">
        <v>6185</v>
      </c>
      <c r="C3382" s="616" t="s">
        <v>6186</v>
      </c>
      <c r="D3382" s="629"/>
      <c r="E3382" s="600">
        <v>128</v>
      </c>
      <c r="F3382" s="600">
        <v>90</v>
      </c>
      <c r="G3382" s="600">
        <v>64</v>
      </c>
      <c r="H3382" s="600">
        <v>0</v>
      </c>
    </row>
    <row r="3383" spans="1:8" ht="28.5" customHeight="1">
      <c r="A3383" s="568">
        <v>92</v>
      </c>
      <c r="B3383" s="616" t="s">
        <v>6185</v>
      </c>
      <c r="C3383" s="616" t="s">
        <v>6187</v>
      </c>
      <c r="D3383" s="629"/>
      <c r="E3383" s="600">
        <v>168</v>
      </c>
      <c r="F3383" s="600">
        <v>118</v>
      </c>
      <c r="G3383" s="600">
        <v>84</v>
      </c>
      <c r="H3383" s="600">
        <v>0</v>
      </c>
    </row>
    <row r="3384" spans="1:8" ht="28.5" customHeight="1">
      <c r="A3384" s="568">
        <v>93</v>
      </c>
      <c r="B3384" s="616" t="s">
        <v>6185</v>
      </c>
      <c r="C3384" s="616" t="s">
        <v>6188</v>
      </c>
      <c r="D3384" s="629"/>
      <c r="E3384" s="600">
        <v>112</v>
      </c>
      <c r="F3384" s="600">
        <v>78</v>
      </c>
      <c r="G3384" s="600">
        <v>56</v>
      </c>
      <c r="H3384" s="600">
        <v>0</v>
      </c>
    </row>
    <row r="3385" spans="1:8" ht="28.5" customHeight="1">
      <c r="A3385" s="568">
        <v>94</v>
      </c>
      <c r="B3385" s="616" t="s">
        <v>6185</v>
      </c>
      <c r="C3385" s="616" t="s">
        <v>6189</v>
      </c>
      <c r="D3385" s="629"/>
      <c r="E3385" s="600">
        <v>160</v>
      </c>
      <c r="F3385" s="600">
        <v>112</v>
      </c>
      <c r="G3385" s="600">
        <v>80</v>
      </c>
      <c r="H3385" s="600">
        <v>0</v>
      </c>
    </row>
    <row r="3386" spans="1:8" ht="28.5" customHeight="1">
      <c r="A3386" s="568">
        <v>95</v>
      </c>
      <c r="B3386" s="616" t="s">
        <v>6185</v>
      </c>
      <c r="C3386" s="616" t="s">
        <v>6190</v>
      </c>
      <c r="D3386" s="629"/>
      <c r="E3386" s="600">
        <v>128</v>
      </c>
      <c r="F3386" s="600">
        <v>90</v>
      </c>
      <c r="G3386" s="600">
        <v>64</v>
      </c>
      <c r="H3386" s="600">
        <v>0</v>
      </c>
    </row>
    <row r="3387" spans="1:8" ht="28.5" customHeight="1">
      <c r="A3387" s="568">
        <v>96</v>
      </c>
      <c r="B3387" s="616" t="s">
        <v>6191</v>
      </c>
      <c r="C3387" s="616" t="s">
        <v>6192</v>
      </c>
      <c r="D3387" s="629"/>
      <c r="E3387" s="600">
        <v>120</v>
      </c>
      <c r="F3387" s="600">
        <v>84</v>
      </c>
      <c r="G3387" s="600">
        <v>60</v>
      </c>
      <c r="H3387" s="600">
        <v>0</v>
      </c>
    </row>
    <row r="3388" spans="1:8" ht="28.5" customHeight="1">
      <c r="A3388" s="568">
        <v>97</v>
      </c>
      <c r="B3388" s="616" t="s">
        <v>6191</v>
      </c>
      <c r="C3388" s="616" t="s">
        <v>6193</v>
      </c>
      <c r="D3388" s="629"/>
      <c r="E3388" s="600">
        <v>56</v>
      </c>
      <c r="F3388" s="600">
        <v>39</v>
      </c>
      <c r="G3388" s="600">
        <v>28</v>
      </c>
      <c r="H3388" s="600">
        <v>0</v>
      </c>
    </row>
    <row r="3389" spans="1:8" ht="28.5" customHeight="1">
      <c r="A3389" s="568">
        <v>98</v>
      </c>
      <c r="B3389" s="616" t="s">
        <v>6191</v>
      </c>
      <c r="C3389" s="616" t="s">
        <v>6194</v>
      </c>
      <c r="D3389" s="629"/>
      <c r="E3389" s="600">
        <v>68</v>
      </c>
      <c r="F3389" s="600">
        <v>48</v>
      </c>
      <c r="G3389" s="600">
        <v>34</v>
      </c>
      <c r="H3389" s="600">
        <v>0</v>
      </c>
    </row>
    <row r="3390" spans="1:8" ht="28.5" customHeight="1">
      <c r="A3390" s="568">
        <v>99</v>
      </c>
      <c r="B3390" s="616" t="s">
        <v>6191</v>
      </c>
      <c r="C3390" s="616" t="s">
        <v>6195</v>
      </c>
      <c r="D3390" s="629"/>
      <c r="E3390" s="600">
        <v>56</v>
      </c>
      <c r="F3390" s="600">
        <v>39</v>
      </c>
      <c r="G3390" s="600">
        <v>28</v>
      </c>
      <c r="H3390" s="600">
        <v>0</v>
      </c>
    </row>
    <row r="3391" spans="1:8" ht="28.5" customHeight="1">
      <c r="A3391" s="568">
        <v>100</v>
      </c>
      <c r="B3391" s="616" t="s">
        <v>6196</v>
      </c>
      <c r="C3391" s="616" t="s">
        <v>6197</v>
      </c>
      <c r="D3391" s="629"/>
      <c r="E3391" s="600">
        <v>80</v>
      </c>
      <c r="F3391" s="600">
        <v>56</v>
      </c>
      <c r="G3391" s="600">
        <v>40</v>
      </c>
      <c r="H3391" s="600">
        <v>0</v>
      </c>
    </row>
    <row r="3392" spans="1:8" ht="28.5" customHeight="1">
      <c r="A3392" s="568">
        <v>101</v>
      </c>
      <c r="B3392" s="616" t="s">
        <v>6196</v>
      </c>
      <c r="C3392" s="616" t="s">
        <v>6198</v>
      </c>
      <c r="D3392" s="629"/>
      <c r="E3392" s="600">
        <v>72</v>
      </c>
      <c r="F3392" s="600">
        <v>50</v>
      </c>
      <c r="G3392" s="600">
        <v>36</v>
      </c>
      <c r="H3392" s="600">
        <v>0</v>
      </c>
    </row>
    <row r="3393" spans="1:8" ht="28.5" customHeight="1">
      <c r="A3393" s="568">
        <v>102</v>
      </c>
      <c r="B3393" s="616" t="s">
        <v>5881</v>
      </c>
      <c r="C3393" s="616"/>
      <c r="D3393" s="629"/>
      <c r="E3393" s="600">
        <v>56</v>
      </c>
      <c r="F3393" s="600">
        <v>0</v>
      </c>
      <c r="G3393" s="600">
        <v>0</v>
      </c>
      <c r="H3393" s="600">
        <v>0</v>
      </c>
    </row>
    <row r="3394" spans="1:8" ht="15" customHeight="1">
      <c r="A3394" s="608">
        <v>46</v>
      </c>
      <c r="B3394" s="609" t="s">
        <v>6199</v>
      </c>
      <c r="C3394" s="613"/>
      <c r="D3394" s="630"/>
      <c r="E3394" s="630"/>
      <c r="F3394" s="630"/>
      <c r="G3394" s="630"/>
      <c r="H3394" s="630"/>
    </row>
    <row r="3395" spans="1:8" ht="41.25" customHeight="1">
      <c r="A3395" s="568">
        <v>1</v>
      </c>
      <c r="B3395" s="616" t="s">
        <v>6200</v>
      </c>
      <c r="C3395" s="616" t="s">
        <v>6201</v>
      </c>
      <c r="D3395" s="629"/>
      <c r="E3395" s="600">
        <v>100</v>
      </c>
      <c r="F3395" s="600">
        <v>70</v>
      </c>
      <c r="G3395" s="600">
        <v>50</v>
      </c>
      <c r="H3395" s="600">
        <v>0</v>
      </c>
    </row>
    <row r="3396" spans="1:8" ht="41.25" customHeight="1">
      <c r="A3396" s="568">
        <v>2</v>
      </c>
      <c r="B3396" s="616" t="s">
        <v>6200</v>
      </c>
      <c r="C3396" s="616" t="s">
        <v>6202</v>
      </c>
      <c r="D3396" s="629"/>
      <c r="E3396" s="600">
        <v>132</v>
      </c>
      <c r="F3396" s="600">
        <v>92</v>
      </c>
      <c r="G3396" s="600">
        <v>66</v>
      </c>
      <c r="H3396" s="600">
        <v>0</v>
      </c>
    </row>
    <row r="3397" spans="1:8" ht="41.25" customHeight="1">
      <c r="A3397" s="568">
        <v>3</v>
      </c>
      <c r="B3397" s="616" t="s">
        <v>6200</v>
      </c>
      <c r="C3397" s="616" t="s">
        <v>6203</v>
      </c>
      <c r="D3397" s="629"/>
      <c r="E3397" s="600">
        <v>200</v>
      </c>
      <c r="F3397" s="600">
        <v>140</v>
      </c>
      <c r="G3397" s="600">
        <v>100</v>
      </c>
      <c r="H3397" s="600">
        <v>0</v>
      </c>
    </row>
    <row r="3398" spans="1:8" ht="41.25" customHeight="1">
      <c r="A3398" s="568">
        <v>4</v>
      </c>
      <c r="B3398" s="616" t="s">
        <v>6200</v>
      </c>
      <c r="C3398" s="616" t="s">
        <v>6204</v>
      </c>
      <c r="D3398" s="629"/>
      <c r="E3398" s="600">
        <v>300</v>
      </c>
      <c r="F3398" s="600">
        <v>210</v>
      </c>
      <c r="G3398" s="600">
        <v>150</v>
      </c>
      <c r="H3398" s="600">
        <v>0</v>
      </c>
    </row>
    <row r="3399" spans="1:8" ht="41.25" customHeight="1">
      <c r="A3399" s="568">
        <v>5</v>
      </c>
      <c r="B3399" s="616" t="s">
        <v>6200</v>
      </c>
      <c r="C3399" s="616" t="s">
        <v>6205</v>
      </c>
      <c r="D3399" s="629"/>
      <c r="E3399" s="600">
        <v>368</v>
      </c>
      <c r="F3399" s="600">
        <v>258</v>
      </c>
      <c r="G3399" s="600">
        <v>184</v>
      </c>
      <c r="H3399" s="600">
        <v>0</v>
      </c>
    </row>
    <row r="3400" spans="1:8" ht="41.25" customHeight="1">
      <c r="A3400" s="568">
        <v>6</v>
      </c>
      <c r="B3400" s="616" t="s">
        <v>6200</v>
      </c>
      <c r="C3400" s="616" t="s">
        <v>6206</v>
      </c>
      <c r="D3400" s="629"/>
      <c r="E3400" s="600">
        <v>76</v>
      </c>
      <c r="F3400" s="600">
        <v>53</v>
      </c>
      <c r="G3400" s="600">
        <v>38</v>
      </c>
      <c r="H3400" s="600">
        <v>0</v>
      </c>
    </row>
    <row r="3401" spans="1:8" ht="41.25" customHeight="1">
      <c r="A3401" s="568">
        <v>7</v>
      </c>
      <c r="B3401" s="616" t="s">
        <v>6200</v>
      </c>
      <c r="C3401" s="616" t="s">
        <v>6207</v>
      </c>
      <c r="D3401" s="629"/>
      <c r="E3401" s="600">
        <v>52</v>
      </c>
      <c r="F3401" s="600">
        <v>36</v>
      </c>
      <c r="G3401" s="600">
        <v>26</v>
      </c>
      <c r="H3401" s="600">
        <v>0</v>
      </c>
    </row>
    <row r="3402" spans="1:8" ht="41.25" customHeight="1">
      <c r="A3402" s="568">
        <v>8</v>
      </c>
      <c r="B3402" s="617" t="s">
        <v>6208</v>
      </c>
      <c r="C3402" s="616" t="s">
        <v>6209</v>
      </c>
      <c r="D3402" s="629"/>
      <c r="E3402" s="600">
        <v>56</v>
      </c>
      <c r="F3402" s="600">
        <v>39</v>
      </c>
      <c r="G3402" s="600">
        <v>28</v>
      </c>
      <c r="H3402" s="600">
        <v>0</v>
      </c>
    </row>
    <row r="3403" spans="1:8" ht="41.25" customHeight="1">
      <c r="A3403" s="568">
        <v>9</v>
      </c>
      <c r="B3403" s="616" t="s">
        <v>6210</v>
      </c>
      <c r="C3403" s="616"/>
      <c r="D3403" s="629"/>
      <c r="E3403" s="600">
        <v>56</v>
      </c>
      <c r="F3403" s="600">
        <v>39</v>
      </c>
      <c r="G3403" s="600">
        <v>0</v>
      </c>
      <c r="H3403" s="600">
        <v>0</v>
      </c>
    </row>
    <row r="3404" spans="1:8" ht="41.25" customHeight="1">
      <c r="A3404" s="568">
        <v>10</v>
      </c>
      <c r="B3404" s="616" t="s">
        <v>5881</v>
      </c>
      <c r="C3404" s="616"/>
      <c r="D3404" s="629"/>
      <c r="E3404" s="600">
        <v>50</v>
      </c>
      <c r="F3404" s="600">
        <v>35</v>
      </c>
      <c r="G3404" s="600">
        <v>0</v>
      </c>
      <c r="H3404" s="600">
        <v>0</v>
      </c>
    </row>
    <row r="3405" spans="1:8" ht="41.25" customHeight="1">
      <c r="A3405" s="568">
        <v>11</v>
      </c>
      <c r="B3405" s="616" t="s">
        <v>6211</v>
      </c>
      <c r="C3405" s="616" t="s">
        <v>6212</v>
      </c>
      <c r="D3405" s="629"/>
      <c r="E3405" s="600">
        <v>68</v>
      </c>
      <c r="F3405" s="600">
        <v>48</v>
      </c>
      <c r="G3405" s="600">
        <v>34</v>
      </c>
      <c r="H3405" s="600">
        <v>0</v>
      </c>
    </row>
    <row r="3406" spans="1:8" ht="41.25" customHeight="1">
      <c r="A3406" s="568">
        <v>12</v>
      </c>
      <c r="B3406" s="616" t="s">
        <v>6211</v>
      </c>
      <c r="C3406" s="616" t="s">
        <v>6213</v>
      </c>
      <c r="D3406" s="629"/>
      <c r="E3406" s="600">
        <v>104</v>
      </c>
      <c r="F3406" s="600">
        <v>73</v>
      </c>
      <c r="G3406" s="600">
        <v>52</v>
      </c>
      <c r="H3406" s="600">
        <v>0</v>
      </c>
    </row>
    <row r="3407" spans="1:8" ht="41.25" customHeight="1">
      <c r="A3407" s="568">
        <v>13</v>
      </c>
      <c r="B3407" s="616" t="s">
        <v>6211</v>
      </c>
      <c r="C3407" s="616" t="s">
        <v>6214</v>
      </c>
      <c r="D3407" s="629"/>
      <c r="E3407" s="600">
        <v>64</v>
      </c>
      <c r="F3407" s="600">
        <v>45</v>
      </c>
      <c r="G3407" s="600">
        <v>32</v>
      </c>
      <c r="H3407" s="600">
        <v>0</v>
      </c>
    </row>
    <row r="3408" spans="1:8" ht="41.25" customHeight="1">
      <c r="A3408" s="568">
        <v>14</v>
      </c>
      <c r="B3408" s="616" t="s">
        <v>6211</v>
      </c>
      <c r="C3408" s="616" t="s">
        <v>6215</v>
      </c>
      <c r="D3408" s="629"/>
      <c r="E3408" s="600">
        <v>56</v>
      </c>
      <c r="F3408" s="600">
        <v>39</v>
      </c>
      <c r="G3408" s="600">
        <v>28</v>
      </c>
      <c r="H3408" s="600">
        <v>0</v>
      </c>
    </row>
    <row r="3409" spans="1:8" ht="41.25" customHeight="1">
      <c r="A3409" s="568">
        <v>15</v>
      </c>
      <c r="B3409" s="616" t="s">
        <v>209</v>
      </c>
      <c r="C3409" s="616" t="s">
        <v>6216</v>
      </c>
      <c r="D3409" s="629"/>
      <c r="E3409" s="600">
        <v>80</v>
      </c>
      <c r="F3409" s="600">
        <v>56</v>
      </c>
      <c r="G3409" s="600">
        <v>40</v>
      </c>
      <c r="H3409" s="600">
        <v>0</v>
      </c>
    </row>
    <row r="3410" spans="1:8" ht="41.25" customHeight="1">
      <c r="A3410" s="568">
        <v>16</v>
      </c>
      <c r="B3410" s="616" t="s">
        <v>209</v>
      </c>
      <c r="C3410" s="616" t="s">
        <v>6217</v>
      </c>
      <c r="D3410" s="629"/>
      <c r="E3410" s="600">
        <v>64</v>
      </c>
      <c r="F3410" s="600">
        <v>45</v>
      </c>
      <c r="G3410" s="600">
        <v>32</v>
      </c>
      <c r="H3410" s="600">
        <v>0</v>
      </c>
    </row>
    <row r="3411" spans="1:8" ht="41.25" customHeight="1">
      <c r="A3411" s="568">
        <v>17</v>
      </c>
      <c r="B3411" s="616" t="s">
        <v>6218</v>
      </c>
      <c r="C3411" s="616"/>
      <c r="D3411" s="629"/>
      <c r="E3411" s="600">
        <v>72</v>
      </c>
      <c r="F3411" s="600">
        <v>50</v>
      </c>
      <c r="G3411" s="600">
        <v>0</v>
      </c>
      <c r="H3411" s="600">
        <v>0</v>
      </c>
    </row>
    <row r="3412" spans="1:8" ht="41.25" customHeight="1">
      <c r="A3412" s="568">
        <v>18</v>
      </c>
      <c r="B3412" s="616" t="s">
        <v>5881</v>
      </c>
      <c r="C3412" s="616"/>
      <c r="D3412" s="629"/>
      <c r="E3412" s="600">
        <v>56</v>
      </c>
      <c r="F3412" s="600">
        <v>39</v>
      </c>
      <c r="G3412" s="600">
        <v>0</v>
      </c>
      <c r="H3412" s="600">
        <v>0</v>
      </c>
    </row>
    <row r="3413" spans="1:8" ht="15" customHeight="1">
      <c r="A3413" s="608">
        <v>46</v>
      </c>
      <c r="B3413" s="609" t="s">
        <v>6219</v>
      </c>
      <c r="C3413" s="613"/>
      <c r="D3413" s="630"/>
      <c r="E3413" s="630"/>
      <c r="F3413" s="630"/>
      <c r="G3413" s="630"/>
      <c r="H3413" s="630"/>
    </row>
    <row r="3414" spans="1:8" ht="15" customHeight="1">
      <c r="A3414" s="568">
        <v>1</v>
      </c>
      <c r="B3414" s="353" t="s">
        <v>6220</v>
      </c>
      <c r="C3414" s="441" t="s">
        <v>6221</v>
      </c>
      <c r="D3414" s="629"/>
      <c r="E3414" s="600">
        <v>260</v>
      </c>
      <c r="F3414" s="600">
        <v>182</v>
      </c>
      <c r="G3414" s="600">
        <v>130</v>
      </c>
      <c r="H3414" s="600">
        <v>0</v>
      </c>
    </row>
    <row r="3415" spans="1:8" ht="15" customHeight="1">
      <c r="A3415" s="568">
        <v>2</v>
      </c>
      <c r="B3415" s="353" t="s">
        <v>6220</v>
      </c>
      <c r="C3415" s="441" t="s">
        <v>6222</v>
      </c>
      <c r="D3415" s="629"/>
      <c r="E3415" s="600">
        <v>320</v>
      </c>
      <c r="F3415" s="600">
        <v>224</v>
      </c>
      <c r="G3415" s="600">
        <v>160</v>
      </c>
      <c r="H3415" s="600">
        <v>0</v>
      </c>
    </row>
    <row r="3416" spans="1:8" ht="15" customHeight="1">
      <c r="A3416" s="568">
        <v>3</v>
      </c>
      <c r="B3416" s="353" t="s">
        <v>6220</v>
      </c>
      <c r="C3416" s="441" t="s">
        <v>6223</v>
      </c>
      <c r="D3416" s="629"/>
      <c r="E3416" s="600">
        <v>400</v>
      </c>
      <c r="F3416" s="600">
        <v>280</v>
      </c>
      <c r="G3416" s="600">
        <v>200</v>
      </c>
      <c r="H3416" s="600">
        <v>0</v>
      </c>
    </row>
    <row r="3417" spans="1:8" ht="15" customHeight="1">
      <c r="A3417" s="568">
        <v>4</v>
      </c>
      <c r="B3417" s="353" t="s">
        <v>6220</v>
      </c>
      <c r="C3417" s="441" t="s">
        <v>6224</v>
      </c>
      <c r="D3417" s="629"/>
      <c r="E3417" s="600">
        <v>400</v>
      </c>
      <c r="F3417" s="600">
        <v>280</v>
      </c>
      <c r="G3417" s="600">
        <v>200</v>
      </c>
      <c r="H3417" s="600">
        <v>0</v>
      </c>
    </row>
    <row r="3418" spans="1:8" ht="15" customHeight="1">
      <c r="A3418" s="568">
        <v>5</v>
      </c>
      <c r="B3418" s="353" t="s">
        <v>6220</v>
      </c>
      <c r="C3418" s="441" t="s">
        <v>6225</v>
      </c>
      <c r="D3418" s="629"/>
      <c r="E3418" s="600">
        <v>420</v>
      </c>
      <c r="F3418" s="600">
        <v>294</v>
      </c>
      <c r="G3418" s="600">
        <v>210</v>
      </c>
      <c r="H3418" s="600">
        <v>0</v>
      </c>
    </row>
    <row r="3419" spans="1:8" ht="15" customHeight="1">
      <c r="A3419" s="568">
        <v>6</v>
      </c>
      <c r="B3419" s="353" t="s">
        <v>6220</v>
      </c>
      <c r="C3419" s="441" t="s">
        <v>6226</v>
      </c>
      <c r="D3419" s="629"/>
      <c r="E3419" s="600">
        <v>440</v>
      </c>
      <c r="F3419" s="600">
        <v>308</v>
      </c>
      <c r="G3419" s="600">
        <v>220</v>
      </c>
      <c r="H3419" s="600">
        <v>0</v>
      </c>
    </row>
    <row r="3420" spans="1:8" ht="15" customHeight="1">
      <c r="A3420" s="568">
        <v>7</v>
      </c>
      <c r="B3420" s="353" t="s">
        <v>6220</v>
      </c>
      <c r="C3420" s="441" t="s">
        <v>6227</v>
      </c>
      <c r="D3420" s="629"/>
      <c r="E3420" s="600">
        <v>2400</v>
      </c>
      <c r="F3420" s="600">
        <v>1680</v>
      </c>
      <c r="G3420" s="600">
        <v>1200</v>
      </c>
      <c r="H3420" s="600">
        <v>0</v>
      </c>
    </row>
    <row r="3421" spans="1:8" ht="15" customHeight="1">
      <c r="A3421" s="568">
        <v>8</v>
      </c>
      <c r="B3421" s="353" t="s">
        <v>6220</v>
      </c>
      <c r="C3421" s="441" t="s">
        <v>6228</v>
      </c>
      <c r="D3421" s="629"/>
      <c r="E3421" s="600">
        <v>320</v>
      </c>
      <c r="F3421" s="600">
        <v>224</v>
      </c>
      <c r="G3421" s="600">
        <v>160</v>
      </c>
      <c r="H3421" s="600">
        <v>0</v>
      </c>
    </row>
    <row r="3422" spans="1:8" ht="15" customHeight="1">
      <c r="A3422" s="568">
        <v>9</v>
      </c>
      <c r="B3422" s="353" t="s">
        <v>6220</v>
      </c>
      <c r="C3422" s="441" t="s">
        <v>6229</v>
      </c>
      <c r="D3422" s="629"/>
      <c r="E3422" s="600">
        <v>100</v>
      </c>
      <c r="F3422" s="600">
        <v>70</v>
      </c>
      <c r="G3422" s="600">
        <v>50</v>
      </c>
      <c r="H3422" s="600">
        <v>0</v>
      </c>
    </row>
    <row r="3423" spans="1:8" ht="15" customHeight="1">
      <c r="A3423" s="568">
        <v>10</v>
      </c>
      <c r="B3423" s="353" t="s">
        <v>6230</v>
      </c>
      <c r="C3423" s="441" t="s">
        <v>6231</v>
      </c>
      <c r="D3423" s="629"/>
      <c r="E3423" s="600">
        <v>176</v>
      </c>
      <c r="F3423" s="600">
        <v>123</v>
      </c>
      <c r="G3423" s="600">
        <v>88</v>
      </c>
      <c r="H3423" s="600">
        <v>0</v>
      </c>
    </row>
    <row r="3424" spans="1:8" ht="15" customHeight="1">
      <c r="A3424" s="568">
        <v>11</v>
      </c>
      <c r="B3424" s="353" t="s">
        <v>6230</v>
      </c>
      <c r="C3424" s="441" t="s">
        <v>6232</v>
      </c>
      <c r="D3424" s="629"/>
      <c r="E3424" s="600">
        <v>120</v>
      </c>
      <c r="F3424" s="600">
        <v>84</v>
      </c>
      <c r="G3424" s="600">
        <v>60</v>
      </c>
      <c r="H3424" s="600">
        <v>0</v>
      </c>
    </row>
    <row r="3425" spans="1:8" ht="15" customHeight="1">
      <c r="A3425" s="568">
        <v>12</v>
      </c>
      <c r="B3425" s="353" t="s">
        <v>6230</v>
      </c>
      <c r="C3425" s="441" t="s">
        <v>6233</v>
      </c>
      <c r="D3425" s="629"/>
      <c r="E3425" s="600">
        <v>96</v>
      </c>
      <c r="F3425" s="600">
        <v>67</v>
      </c>
      <c r="G3425" s="600">
        <v>48</v>
      </c>
      <c r="H3425" s="600">
        <v>0</v>
      </c>
    </row>
    <row r="3426" spans="1:8" ht="15" customHeight="1">
      <c r="A3426" s="568">
        <v>13</v>
      </c>
      <c r="B3426" s="353" t="s">
        <v>6041</v>
      </c>
      <c r="C3426" s="441" t="s">
        <v>6234</v>
      </c>
      <c r="D3426" s="629"/>
      <c r="E3426" s="600">
        <v>272</v>
      </c>
      <c r="F3426" s="600">
        <v>190</v>
      </c>
      <c r="G3426" s="600">
        <v>136</v>
      </c>
      <c r="H3426" s="600">
        <v>0</v>
      </c>
    </row>
    <row r="3427" spans="1:8" ht="15" customHeight="1">
      <c r="A3427" s="568">
        <v>14</v>
      </c>
      <c r="B3427" s="353" t="s">
        <v>6041</v>
      </c>
      <c r="C3427" s="441" t="s">
        <v>6235</v>
      </c>
      <c r="D3427" s="629"/>
      <c r="E3427" s="600">
        <v>80</v>
      </c>
      <c r="F3427" s="600">
        <v>56</v>
      </c>
      <c r="G3427" s="600">
        <v>40</v>
      </c>
      <c r="H3427" s="600">
        <v>0</v>
      </c>
    </row>
    <row r="3428" spans="1:8" ht="15" customHeight="1">
      <c r="A3428" s="568">
        <v>15</v>
      </c>
      <c r="B3428" s="353" t="s">
        <v>6236</v>
      </c>
      <c r="C3428" s="441" t="s">
        <v>6237</v>
      </c>
      <c r="D3428" s="629"/>
      <c r="E3428" s="600">
        <v>60</v>
      </c>
      <c r="F3428" s="600">
        <v>42</v>
      </c>
      <c r="G3428" s="600">
        <v>30</v>
      </c>
      <c r="H3428" s="600">
        <v>0</v>
      </c>
    </row>
    <row r="3429" spans="1:8" ht="15" customHeight="1">
      <c r="A3429" s="568">
        <v>16</v>
      </c>
      <c r="B3429" s="353" t="s">
        <v>5881</v>
      </c>
      <c r="C3429" s="441" t="s">
        <v>6237</v>
      </c>
      <c r="D3429" s="629"/>
      <c r="E3429" s="600">
        <v>56</v>
      </c>
      <c r="F3429" s="600">
        <v>39</v>
      </c>
      <c r="G3429" s="600">
        <v>0</v>
      </c>
      <c r="H3429" s="600">
        <v>0</v>
      </c>
    </row>
    <row r="3430" spans="1:8" ht="15" customHeight="1">
      <c r="A3430" s="568">
        <v>17</v>
      </c>
      <c r="B3430" s="353" t="s">
        <v>6238</v>
      </c>
      <c r="C3430" s="441" t="s">
        <v>6239</v>
      </c>
      <c r="D3430" s="629"/>
      <c r="E3430" s="600">
        <v>96</v>
      </c>
      <c r="F3430" s="600">
        <v>67</v>
      </c>
      <c r="G3430" s="600">
        <v>48</v>
      </c>
      <c r="H3430" s="600">
        <v>0</v>
      </c>
    </row>
    <row r="3431" spans="1:8" ht="15" customHeight="1">
      <c r="A3431" s="568">
        <v>18</v>
      </c>
      <c r="B3431" s="353" t="s">
        <v>6238</v>
      </c>
      <c r="C3431" s="441" t="s">
        <v>6240</v>
      </c>
      <c r="D3431" s="629"/>
      <c r="E3431" s="600">
        <v>88</v>
      </c>
      <c r="F3431" s="600">
        <v>62</v>
      </c>
      <c r="G3431" s="600">
        <v>44</v>
      </c>
      <c r="H3431" s="600">
        <v>0</v>
      </c>
    </row>
    <row r="3432" spans="1:8" ht="15" customHeight="1">
      <c r="A3432" s="568">
        <v>19</v>
      </c>
      <c r="B3432" s="353" t="s">
        <v>6238</v>
      </c>
      <c r="C3432" s="441" t="s">
        <v>6241</v>
      </c>
      <c r="D3432" s="629"/>
      <c r="E3432" s="600">
        <v>120</v>
      </c>
      <c r="F3432" s="600">
        <v>84</v>
      </c>
      <c r="G3432" s="600">
        <v>60</v>
      </c>
      <c r="H3432" s="600">
        <v>0</v>
      </c>
    </row>
    <row r="3433" spans="1:8" ht="15" customHeight="1">
      <c r="A3433" s="568">
        <v>20</v>
      </c>
      <c r="B3433" s="353" t="s">
        <v>6238</v>
      </c>
      <c r="C3433" s="441" t="s">
        <v>6242</v>
      </c>
      <c r="D3433" s="629"/>
      <c r="E3433" s="600">
        <v>124</v>
      </c>
      <c r="F3433" s="600">
        <v>87</v>
      </c>
      <c r="G3433" s="600">
        <v>62</v>
      </c>
      <c r="H3433" s="600">
        <v>0</v>
      </c>
    </row>
    <row r="3434" spans="1:8" ht="15" customHeight="1">
      <c r="A3434" s="568">
        <v>21</v>
      </c>
      <c r="B3434" s="353" t="s">
        <v>6238</v>
      </c>
      <c r="C3434" s="441" t="s">
        <v>6243</v>
      </c>
      <c r="D3434" s="629"/>
      <c r="E3434" s="600">
        <v>96</v>
      </c>
      <c r="F3434" s="600">
        <v>67</v>
      </c>
      <c r="G3434" s="600">
        <v>48</v>
      </c>
      <c r="H3434" s="600">
        <v>0</v>
      </c>
    </row>
    <row r="3435" spans="1:8" ht="15" customHeight="1">
      <c r="A3435" s="568">
        <v>22</v>
      </c>
      <c r="B3435" s="353" t="s">
        <v>6238</v>
      </c>
      <c r="C3435" s="441" t="s">
        <v>6244</v>
      </c>
      <c r="D3435" s="629"/>
      <c r="E3435" s="600">
        <v>76</v>
      </c>
      <c r="F3435" s="600">
        <v>53</v>
      </c>
      <c r="G3435" s="600">
        <v>38</v>
      </c>
      <c r="H3435" s="600">
        <v>0</v>
      </c>
    </row>
    <row r="3436" spans="1:8" ht="15" customHeight="1">
      <c r="A3436" s="568">
        <v>23</v>
      </c>
      <c r="B3436" s="353" t="s">
        <v>6245</v>
      </c>
      <c r="C3436" s="441" t="s">
        <v>6246</v>
      </c>
      <c r="D3436" s="629"/>
      <c r="E3436" s="600">
        <v>72</v>
      </c>
      <c r="F3436" s="600">
        <v>50</v>
      </c>
      <c r="G3436" s="600">
        <v>36</v>
      </c>
      <c r="H3436" s="600">
        <v>0</v>
      </c>
    </row>
    <row r="3437" spans="1:8" ht="15" customHeight="1">
      <c r="A3437" s="568">
        <v>24</v>
      </c>
      <c r="B3437" s="353" t="s">
        <v>6247</v>
      </c>
      <c r="C3437" s="441" t="s">
        <v>6248</v>
      </c>
      <c r="D3437" s="629"/>
      <c r="E3437" s="600">
        <v>72</v>
      </c>
      <c r="F3437" s="600">
        <v>50</v>
      </c>
      <c r="G3437" s="600">
        <v>36</v>
      </c>
      <c r="H3437" s="600">
        <v>0</v>
      </c>
    </row>
    <row r="3438" spans="1:8" ht="15" customHeight="1">
      <c r="A3438" s="568">
        <v>25</v>
      </c>
      <c r="B3438" s="353" t="s">
        <v>6249</v>
      </c>
      <c r="C3438" s="441" t="s">
        <v>6250</v>
      </c>
      <c r="D3438" s="629"/>
      <c r="E3438" s="600">
        <v>60</v>
      </c>
      <c r="F3438" s="600">
        <v>42</v>
      </c>
      <c r="G3438" s="600">
        <v>30</v>
      </c>
      <c r="H3438" s="600">
        <v>0</v>
      </c>
    </row>
    <row r="3439" spans="1:8" ht="15" customHeight="1">
      <c r="A3439" s="568">
        <v>26</v>
      </c>
      <c r="B3439" s="353" t="s">
        <v>6251</v>
      </c>
      <c r="C3439" s="441" t="s">
        <v>6252</v>
      </c>
      <c r="D3439" s="629"/>
      <c r="E3439" s="600">
        <v>52</v>
      </c>
      <c r="F3439" s="600">
        <v>36</v>
      </c>
      <c r="G3439" s="600">
        <v>26</v>
      </c>
      <c r="H3439" s="600">
        <v>0</v>
      </c>
    </row>
    <row r="3440" spans="1:8" ht="15" customHeight="1">
      <c r="A3440" s="568">
        <v>27</v>
      </c>
      <c r="B3440" s="353" t="s">
        <v>6253</v>
      </c>
      <c r="C3440" s="441" t="s">
        <v>6254</v>
      </c>
      <c r="D3440" s="629"/>
      <c r="E3440" s="600">
        <v>52</v>
      </c>
      <c r="F3440" s="600">
        <v>36</v>
      </c>
      <c r="G3440" s="600">
        <v>26</v>
      </c>
      <c r="H3440" s="600">
        <v>0</v>
      </c>
    </row>
    <row r="3441" spans="1:8" ht="15" customHeight="1">
      <c r="A3441" s="568">
        <v>28</v>
      </c>
      <c r="B3441" s="353" t="s">
        <v>5881</v>
      </c>
      <c r="C3441" s="441"/>
      <c r="D3441" s="629"/>
      <c r="E3441" s="600">
        <v>48</v>
      </c>
      <c r="F3441" s="600">
        <v>34</v>
      </c>
      <c r="G3441" s="600">
        <v>0</v>
      </c>
      <c r="H3441" s="600">
        <v>0</v>
      </c>
    </row>
    <row r="3442" spans="1:8" s="279" customFormat="1" ht="15.75">
      <c r="A3442" s="277">
        <v>48</v>
      </c>
      <c r="B3442" s="250" t="s">
        <v>974</v>
      </c>
      <c r="C3442" s="250"/>
      <c r="D3442" s="250"/>
      <c r="E3442" s="278">
        <v>0</v>
      </c>
      <c r="F3442" s="278">
        <v>0</v>
      </c>
      <c r="G3442" s="278">
        <v>0</v>
      </c>
      <c r="H3442" s="278">
        <v>0</v>
      </c>
    </row>
    <row r="3443" spans="1:8" s="129" customFormat="1" ht="30">
      <c r="A3443" s="1454">
        <f>MAX($A$6:A6)+1</f>
        <v>1</v>
      </c>
      <c r="B3443" s="1449" t="s">
        <v>816</v>
      </c>
      <c r="C3443" s="252" t="s">
        <v>817</v>
      </c>
      <c r="D3443" s="252" t="s">
        <v>818</v>
      </c>
      <c r="E3443" s="280">
        <v>1080</v>
      </c>
      <c r="F3443" s="280">
        <v>300</v>
      </c>
      <c r="G3443" s="280">
        <v>260</v>
      </c>
      <c r="H3443" s="280">
        <v>200</v>
      </c>
    </row>
    <row r="3444" spans="1:8" s="129" customFormat="1" ht="30">
      <c r="A3444" s="1450"/>
      <c r="B3444" s="1449"/>
      <c r="C3444" s="252" t="s">
        <v>818</v>
      </c>
      <c r="D3444" s="252" t="s">
        <v>819</v>
      </c>
      <c r="E3444" s="280">
        <v>1400</v>
      </c>
      <c r="F3444" s="280">
        <v>340</v>
      </c>
      <c r="G3444" s="280">
        <v>280</v>
      </c>
      <c r="H3444" s="280">
        <v>240</v>
      </c>
    </row>
    <row r="3445" spans="1:8" s="129" customFormat="1" ht="45">
      <c r="A3445" s="1450"/>
      <c r="B3445" s="1449"/>
      <c r="C3445" s="252" t="s">
        <v>819</v>
      </c>
      <c r="D3445" s="252" t="s">
        <v>820</v>
      </c>
      <c r="E3445" s="280">
        <v>2400</v>
      </c>
      <c r="F3445" s="280">
        <v>380</v>
      </c>
      <c r="G3445" s="280">
        <v>340</v>
      </c>
      <c r="H3445" s="280">
        <v>300</v>
      </c>
    </row>
    <row r="3446" spans="1:8" s="129" customFormat="1" ht="45">
      <c r="A3446" s="1450"/>
      <c r="B3446" s="1449"/>
      <c r="C3446" s="252" t="s">
        <v>820</v>
      </c>
      <c r="D3446" s="252" t="s">
        <v>821</v>
      </c>
      <c r="E3446" s="280">
        <v>1440</v>
      </c>
      <c r="F3446" s="280">
        <v>320</v>
      </c>
      <c r="G3446" s="280">
        <v>280</v>
      </c>
      <c r="H3446" s="280">
        <v>140</v>
      </c>
    </row>
    <row r="3447" spans="1:8" s="129" customFormat="1" ht="45">
      <c r="A3447" s="1450"/>
      <c r="B3447" s="1449"/>
      <c r="C3447" s="252" t="s">
        <v>821</v>
      </c>
      <c r="D3447" s="252" t="s">
        <v>822</v>
      </c>
      <c r="E3447" s="280">
        <v>480</v>
      </c>
      <c r="F3447" s="280">
        <v>160</v>
      </c>
      <c r="G3447" s="280">
        <v>140</v>
      </c>
      <c r="H3447" s="280">
        <v>0</v>
      </c>
    </row>
    <row r="3448" spans="1:8" s="129" customFormat="1" ht="45">
      <c r="A3448" s="1450"/>
      <c r="B3448" s="1449"/>
      <c r="C3448" s="252" t="s">
        <v>822</v>
      </c>
      <c r="D3448" s="252" t="s">
        <v>823</v>
      </c>
      <c r="E3448" s="280">
        <v>340</v>
      </c>
      <c r="F3448" s="280">
        <v>120</v>
      </c>
      <c r="G3448" s="280">
        <v>80</v>
      </c>
      <c r="H3448" s="280">
        <v>0</v>
      </c>
    </row>
    <row r="3449" spans="1:8" s="129" customFormat="1" ht="60">
      <c r="A3449" s="1450"/>
      <c r="B3449" s="1449"/>
      <c r="C3449" s="252" t="s">
        <v>823</v>
      </c>
      <c r="D3449" s="252" t="s">
        <v>824</v>
      </c>
      <c r="E3449" s="280">
        <v>220</v>
      </c>
      <c r="F3449" s="280">
        <v>100</v>
      </c>
      <c r="G3449" s="280">
        <v>80</v>
      </c>
      <c r="H3449" s="280">
        <v>0</v>
      </c>
    </row>
    <row r="3450" spans="1:8" s="129" customFormat="1" ht="60">
      <c r="A3450" s="1450"/>
      <c r="B3450" s="1449"/>
      <c r="C3450" s="252" t="s">
        <v>824</v>
      </c>
      <c r="D3450" s="252" t="s">
        <v>825</v>
      </c>
      <c r="E3450" s="280">
        <v>100</v>
      </c>
      <c r="F3450" s="280">
        <v>60</v>
      </c>
      <c r="G3450" s="280">
        <v>40</v>
      </c>
      <c r="H3450" s="280">
        <v>0</v>
      </c>
    </row>
    <row r="3451" spans="1:8" s="129" customFormat="1" ht="30">
      <c r="A3451" s="1450"/>
      <c r="B3451" s="1449"/>
      <c r="C3451" s="252" t="s">
        <v>825</v>
      </c>
      <c r="D3451" s="252" t="s">
        <v>826</v>
      </c>
      <c r="E3451" s="280">
        <v>140</v>
      </c>
      <c r="F3451" s="280">
        <v>72</v>
      </c>
      <c r="G3451" s="280">
        <v>56</v>
      </c>
      <c r="H3451" s="280">
        <v>0</v>
      </c>
    </row>
    <row r="3452" spans="1:8" s="129" customFormat="1">
      <c r="A3452" s="1454">
        <f>MAX($A$3443:A3451)+1</f>
        <v>2</v>
      </c>
      <c r="B3452" s="1449" t="s">
        <v>568</v>
      </c>
      <c r="C3452" s="252" t="s">
        <v>827</v>
      </c>
      <c r="D3452" s="252" t="s">
        <v>828</v>
      </c>
      <c r="E3452" s="280">
        <v>360</v>
      </c>
      <c r="F3452" s="280">
        <v>152</v>
      </c>
      <c r="G3452" s="280">
        <v>128</v>
      </c>
      <c r="H3452" s="280">
        <v>0</v>
      </c>
    </row>
    <row r="3453" spans="1:8" s="129" customFormat="1" ht="30">
      <c r="A3453" s="1450"/>
      <c r="B3453" s="1449"/>
      <c r="C3453" s="252" t="s">
        <v>828</v>
      </c>
      <c r="D3453" s="252" t="s">
        <v>829</v>
      </c>
      <c r="E3453" s="280">
        <v>180</v>
      </c>
      <c r="F3453" s="280">
        <v>68</v>
      </c>
      <c r="G3453" s="280">
        <v>60</v>
      </c>
      <c r="H3453" s="280">
        <v>0</v>
      </c>
    </row>
    <row r="3454" spans="1:8" s="129" customFormat="1" ht="30">
      <c r="A3454" s="1450"/>
      <c r="B3454" s="1449"/>
      <c r="C3454" s="252" t="s">
        <v>830</v>
      </c>
      <c r="D3454" s="252" t="s">
        <v>831</v>
      </c>
      <c r="E3454" s="280">
        <v>120</v>
      </c>
      <c r="F3454" s="280">
        <v>80</v>
      </c>
      <c r="G3454" s="280">
        <v>68</v>
      </c>
      <c r="H3454" s="280">
        <v>0</v>
      </c>
    </row>
    <row r="3455" spans="1:8" s="129" customFormat="1" ht="45">
      <c r="A3455" s="1454">
        <f>MAX($A$3443:A3454)+1</f>
        <v>3</v>
      </c>
      <c r="B3455" s="1449" t="s">
        <v>832</v>
      </c>
      <c r="C3455" s="252" t="s">
        <v>833</v>
      </c>
      <c r="D3455" s="252" t="s">
        <v>834</v>
      </c>
      <c r="E3455" s="280">
        <v>48</v>
      </c>
      <c r="F3455" s="280">
        <v>36</v>
      </c>
      <c r="G3455" s="280">
        <v>32</v>
      </c>
      <c r="H3455" s="280">
        <v>0</v>
      </c>
    </row>
    <row r="3456" spans="1:8" s="129" customFormat="1" ht="45">
      <c r="A3456" s="1450"/>
      <c r="B3456" s="1449"/>
      <c r="C3456" s="252" t="s">
        <v>834</v>
      </c>
      <c r="D3456" s="252" t="s">
        <v>835</v>
      </c>
      <c r="E3456" s="280">
        <v>80</v>
      </c>
      <c r="F3456" s="280">
        <v>40</v>
      </c>
      <c r="G3456" s="280">
        <v>36</v>
      </c>
      <c r="H3456" s="280">
        <v>32</v>
      </c>
    </row>
    <row r="3457" spans="1:8" s="129" customFormat="1" ht="45">
      <c r="A3457" s="1450"/>
      <c r="B3457" s="1449"/>
      <c r="C3457" s="252" t="s">
        <v>835</v>
      </c>
      <c r="D3457" s="252" t="s">
        <v>837</v>
      </c>
      <c r="E3457" s="280">
        <v>72</v>
      </c>
      <c r="F3457" s="280">
        <v>40</v>
      </c>
      <c r="G3457" s="280">
        <v>36</v>
      </c>
      <c r="H3457" s="280">
        <v>32</v>
      </c>
    </row>
    <row r="3458" spans="1:8" s="129" customFormat="1" ht="45">
      <c r="A3458" s="1450"/>
      <c r="B3458" s="1449"/>
      <c r="C3458" s="252" t="s">
        <v>837</v>
      </c>
      <c r="D3458" s="252" t="s">
        <v>838</v>
      </c>
      <c r="E3458" s="280">
        <v>100</v>
      </c>
      <c r="F3458" s="280">
        <v>40</v>
      </c>
      <c r="G3458" s="280">
        <v>36</v>
      </c>
      <c r="H3458" s="280">
        <v>32</v>
      </c>
    </row>
    <row r="3459" spans="1:8" s="129" customFormat="1" ht="45">
      <c r="A3459" s="1450"/>
      <c r="B3459" s="1449"/>
      <c r="C3459" s="252" t="s">
        <v>839</v>
      </c>
      <c r="D3459" s="252" t="s">
        <v>840</v>
      </c>
      <c r="E3459" s="280">
        <v>168</v>
      </c>
      <c r="F3459" s="280">
        <v>40</v>
      </c>
      <c r="G3459" s="280">
        <v>36</v>
      </c>
      <c r="H3459" s="280">
        <v>32</v>
      </c>
    </row>
    <row r="3460" spans="1:8" s="129" customFormat="1" ht="30">
      <c r="A3460" s="1450"/>
      <c r="B3460" s="1449"/>
      <c r="C3460" s="252" t="s">
        <v>840</v>
      </c>
      <c r="D3460" s="252" t="s">
        <v>841</v>
      </c>
      <c r="E3460" s="280">
        <v>100</v>
      </c>
      <c r="F3460" s="280">
        <v>40</v>
      </c>
      <c r="G3460" s="280">
        <v>36</v>
      </c>
      <c r="H3460" s="280">
        <v>0</v>
      </c>
    </row>
    <row r="3461" spans="1:8" s="129" customFormat="1" ht="30">
      <c r="A3461" s="1450"/>
      <c r="B3461" s="1449"/>
      <c r="C3461" s="252" t="s">
        <v>841</v>
      </c>
      <c r="D3461" s="252" t="s">
        <v>842</v>
      </c>
      <c r="E3461" s="280">
        <v>128</v>
      </c>
      <c r="F3461" s="280">
        <v>60</v>
      </c>
      <c r="G3461" s="280">
        <v>48</v>
      </c>
      <c r="H3461" s="280">
        <v>40</v>
      </c>
    </row>
    <row r="3462" spans="1:8" s="129" customFormat="1" ht="30">
      <c r="A3462" s="1450"/>
      <c r="B3462" s="1449"/>
      <c r="C3462" s="252" t="s">
        <v>842</v>
      </c>
      <c r="D3462" s="252" t="s">
        <v>843</v>
      </c>
      <c r="E3462" s="280">
        <v>100</v>
      </c>
      <c r="F3462" s="280">
        <v>60</v>
      </c>
      <c r="G3462" s="280">
        <v>48</v>
      </c>
      <c r="H3462" s="280">
        <v>40</v>
      </c>
    </row>
    <row r="3463" spans="1:8" s="129" customFormat="1" ht="30">
      <c r="A3463" s="1450"/>
      <c r="B3463" s="1449"/>
      <c r="C3463" s="252" t="s">
        <v>843</v>
      </c>
      <c r="D3463" s="252" t="s">
        <v>845</v>
      </c>
      <c r="E3463" s="280">
        <v>72</v>
      </c>
      <c r="F3463" s="280">
        <v>40</v>
      </c>
      <c r="G3463" s="280">
        <v>36</v>
      </c>
      <c r="H3463" s="280">
        <v>32</v>
      </c>
    </row>
    <row r="3464" spans="1:8" s="129" customFormat="1" ht="45">
      <c r="A3464" s="1454">
        <f>MAX($A$3443:A3463)+1</f>
        <v>4</v>
      </c>
      <c r="B3464" s="1449" t="s">
        <v>846</v>
      </c>
      <c r="C3464" s="252" t="s">
        <v>847</v>
      </c>
      <c r="D3464" s="252" t="s">
        <v>848</v>
      </c>
      <c r="E3464" s="280">
        <v>80</v>
      </c>
      <c r="F3464" s="280">
        <v>40</v>
      </c>
      <c r="G3464" s="280">
        <v>36</v>
      </c>
      <c r="H3464" s="280">
        <v>32</v>
      </c>
    </row>
    <row r="3465" spans="1:8" s="129" customFormat="1" ht="45">
      <c r="A3465" s="1450"/>
      <c r="B3465" s="1449"/>
      <c r="C3465" s="252" t="s">
        <v>848</v>
      </c>
      <c r="D3465" s="252" t="s">
        <v>849</v>
      </c>
      <c r="E3465" s="280">
        <v>48</v>
      </c>
      <c r="F3465" s="280">
        <v>36</v>
      </c>
      <c r="G3465" s="280">
        <v>32</v>
      </c>
      <c r="H3465" s="280">
        <v>0</v>
      </c>
    </row>
    <row r="3466" spans="1:8" s="129" customFormat="1" ht="30">
      <c r="A3466" s="1450"/>
      <c r="B3466" s="1449"/>
      <c r="C3466" s="252" t="s">
        <v>849</v>
      </c>
      <c r="D3466" s="252" t="s">
        <v>850</v>
      </c>
      <c r="E3466" s="280">
        <v>60</v>
      </c>
      <c r="F3466" s="280">
        <v>40</v>
      </c>
      <c r="G3466" s="280">
        <v>36</v>
      </c>
      <c r="H3466" s="280">
        <v>0</v>
      </c>
    </row>
    <row r="3467" spans="1:8" s="129" customFormat="1" ht="30">
      <c r="A3467" s="1450"/>
      <c r="B3467" s="1449"/>
      <c r="C3467" s="252" t="s">
        <v>850</v>
      </c>
      <c r="D3467" s="252" t="s">
        <v>851</v>
      </c>
      <c r="E3467" s="280">
        <v>40</v>
      </c>
      <c r="F3467" s="280">
        <v>36</v>
      </c>
      <c r="G3467" s="280">
        <v>32</v>
      </c>
      <c r="H3467" s="280">
        <v>0</v>
      </c>
    </row>
    <row r="3468" spans="1:8" s="129" customFormat="1">
      <c r="A3468" s="1454">
        <f>MAX($A$3443:A3467)+1</f>
        <v>5</v>
      </c>
      <c r="B3468" s="1449" t="s">
        <v>852</v>
      </c>
      <c r="C3468" s="252" t="s">
        <v>853</v>
      </c>
      <c r="D3468" s="252" t="s">
        <v>854</v>
      </c>
      <c r="E3468" s="280">
        <v>480</v>
      </c>
      <c r="F3468" s="280">
        <v>280</v>
      </c>
      <c r="G3468" s="280">
        <v>200</v>
      </c>
      <c r="H3468" s="280">
        <v>0</v>
      </c>
    </row>
    <row r="3469" spans="1:8" s="129" customFormat="1">
      <c r="A3469" s="1450"/>
      <c r="B3469" s="1449"/>
      <c r="C3469" s="252" t="s">
        <v>853</v>
      </c>
      <c r="D3469" s="252" t="s">
        <v>855</v>
      </c>
      <c r="E3469" s="280">
        <v>340</v>
      </c>
      <c r="F3469" s="280">
        <v>200</v>
      </c>
      <c r="G3469" s="280">
        <v>0</v>
      </c>
      <c r="H3469" s="280">
        <v>0</v>
      </c>
    </row>
    <row r="3470" spans="1:8" s="129" customFormat="1">
      <c r="A3470" s="1454">
        <f>MAX($A$3443:A3469)+1</f>
        <v>6</v>
      </c>
      <c r="B3470" s="1449" t="s">
        <v>856</v>
      </c>
      <c r="C3470" s="252" t="s">
        <v>853</v>
      </c>
      <c r="D3470" s="252" t="s">
        <v>855</v>
      </c>
      <c r="E3470" s="280">
        <v>440</v>
      </c>
      <c r="F3470" s="280">
        <v>280</v>
      </c>
      <c r="G3470" s="280">
        <v>240</v>
      </c>
      <c r="H3470" s="280">
        <v>0</v>
      </c>
    </row>
    <row r="3471" spans="1:8" s="129" customFormat="1">
      <c r="A3471" s="1450"/>
      <c r="B3471" s="1449"/>
      <c r="C3471" s="252" t="s">
        <v>853</v>
      </c>
      <c r="D3471" s="252" t="s">
        <v>857</v>
      </c>
      <c r="E3471" s="280">
        <v>440</v>
      </c>
      <c r="F3471" s="280">
        <v>280</v>
      </c>
      <c r="G3471" s="280">
        <v>240</v>
      </c>
      <c r="H3471" s="280">
        <v>0</v>
      </c>
    </row>
    <row r="3472" spans="1:8" s="129" customFormat="1" ht="30">
      <c r="A3472" s="281">
        <f>MAX($A$3443:A3471)+1</f>
        <v>7</v>
      </c>
      <c r="B3472" s="282" t="s">
        <v>858</v>
      </c>
      <c r="C3472" s="252" t="s">
        <v>853</v>
      </c>
      <c r="D3472" s="252" t="s">
        <v>859</v>
      </c>
      <c r="E3472" s="280">
        <v>440</v>
      </c>
      <c r="F3472" s="280">
        <v>260</v>
      </c>
      <c r="G3472" s="280">
        <v>220</v>
      </c>
      <c r="H3472" s="280">
        <v>0</v>
      </c>
    </row>
    <row r="3473" spans="1:8" s="129" customFormat="1">
      <c r="A3473" s="1454">
        <f>MAX($A$3443:A3472)+1</f>
        <v>8</v>
      </c>
      <c r="B3473" s="1449" t="s">
        <v>860</v>
      </c>
      <c r="C3473" s="252" t="s">
        <v>853</v>
      </c>
      <c r="D3473" s="252" t="s">
        <v>855</v>
      </c>
      <c r="E3473" s="280">
        <v>460</v>
      </c>
      <c r="F3473" s="280">
        <v>0</v>
      </c>
      <c r="G3473" s="280">
        <v>0</v>
      </c>
      <c r="H3473" s="280">
        <v>0</v>
      </c>
    </row>
    <row r="3474" spans="1:8" s="129" customFormat="1">
      <c r="A3474" s="1450"/>
      <c r="B3474" s="1449"/>
      <c r="C3474" s="252" t="s">
        <v>855</v>
      </c>
      <c r="D3474" s="252" t="s">
        <v>861</v>
      </c>
      <c r="E3474" s="280">
        <v>320</v>
      </c>
      <c r="F3474" s="280">
        <v>0</v>
      </c>
      <c r="G3474" s="280">
        <v>0</v>
      </c>
      <c r="H3474" s="280">
        <v>0</v>
      </c>
    </row>
    <row r="3475" spans="1:8" s="129" customFormat="1">
      <c r="A3475" s="281">
        <f>MAX($A$3443:A3474)+1</f>
        <v>9</v>
      </c>
      <c r="B3475" s="282" t="s">
        <v>862</v>
      </c>
      <c r="C3475" s="252" t="s">
        <v>853</v>
      </c>
      <c r="D3475" s="252" t="s">
        <v>859</v>
      </c>
      <c r="E3475" s="280">
        <v>680</v>
      </c>
      <c r="F3475" s="280">
        <v>300</v>
      </c>
      <c r="G3475" s="280">
        <v>280</v>
      </c>
      <c r="H3475" s="280">
        <v>0</v>
      </c>
    </row>
    <row r="3476" spans="1:8" s="129" customFormat="1">
      <c r="A3476" s="1454">
        <f>MAX($A$3443:A3475)+1</f>
        <v>10</v>
      </c>
      <c r="B3476" s="1449" t="s">
        <v>863</v>
      </c>
      <c r="C3476" s="252" t="s">
        <v>853</v>
      </c>
      <c r="D3476" s="252" t="s">
        <v>859</v>
      </c>
      <c r="E3476" s="280">
        <v>680</v>
      </c>
      <c r="F3476" s="280">
        <v>280</v>
      </c>
      <c r="G3476" s="280">
        <v>240</v>
      </c>
      <c r="H3476" s="280">
        <v>0</v>
      </c>
    </row>
    <row r="3477" spans="1:8" s="129" customFormat="1">
      <c r="A3477" s="1450"/>
      <c r="B3477" s="1449"/>
      <c r="C3477" s="252" t="s">
        <v>853</v>
      </c>
      <c r="D3477" s="252" t="s">
        <v>855</v>
      </c>
      <c r="E3477" s="280">
        <v>720</v>
      </c>
      <c r="F3477" s="280">
        <v>0</v>
      </c>
      <c r="G3477" s="280">
        <v>0</v>
      </c>
      <c r="H3477" s="280">
        <v>0</v>
      </c>
    </row>
    <row r="3478" spans="1:8" s="129" customFormat="1" ht="30">
      <c r="A3478" s="1454">
        <f>MAX($A$3443:A3477)+1</f>
        <v>11</v>
      </c>
      <c r="B3478" s="1449" t="s">
        <v>855</v>
      </c>
      <c r="C3478" s="252" t="s">
        <v>864</v>
      </c>
      <c r="D3478" s="252" t="s">
        <v>865</v>
      </c>
      <c r="E3478" s="280">
        <v>340</v>
      </c>
      <c r="F3478" s="280">
        <v>0</v>
      </c>
      <c r="G3478" s="280">
        <v>0</v>
      </c>
      <c r="H3478" s="280">
        <v>0</v>
      </c>
    </row>
    <row r="3479" spans="1:8" s="129" customFormat="1" ht="30">
      <c r="A3479" s="1450"/>
      <c r="B3479" s="1449"/>
      <c r="C3479" s="252" t="s">
        <v>865</v>
      </c>
      <c r="D3479" s="252" t="s">
        <v>866</v>
      </c>
      <c r="E3479" s="280">
        <v>440</v>
      </c>
      <c r="F3479" s="280">
        <v>280</v>
      </c>
      <c r="G3479" s="280">
        <v>240</v>
      </c>
      <c r="H3479" s="280">
        <v>0</v>
      </c>
    </row>
    <row r="3480" spans="1:8" s="129" customFormat="1">
      <c r="A3480" s="1454">
        <f>MAX($A$3443:A3479)+1</f>
        <v>12</v>
      </c>
      <c r="B3480" s="1449" t="s">
        <v>867</v>
      </c>
      <c r="C3480" s="252" t="s">
        <v>855</v>
      </c>
      <c r="D3480" s="252" t="s">
        <v>868</v>
      </c>
      <c r="E3480" s="280">
        <v>360</v>
      </c>
      <c r="F3480" s="280">
        <v>260</v>
      </c>
      <c r="G3480" s="280">
        <v>220</v>
      </c>
      <c r="H3480" s="280">
        <v>0</v>
      </c>
    </row>
    <row r="3481" spans="1:8" s="129" customFormat="1">
      <c r="A3481" s="1450"/>
      <c r="B3481" s="1449"/>
      <c r="C3481" s="252" t="s">
        <v>868</v>
      </c>
      <c r="D3481" s="252" t="s">
        <v>48</v>
      </c>
      <c r="E3481" s="280">
        <v>300</v>
      </c>
      <c r="F3481" s="280">
        <v>200</v>
      </c>
      <c r="G3481" s="280">
        <v>0</v>
      </c>
      <c r="H3481" s="280">
        <v>0</v>
      </c>
    </row>
    <row r="3482" spans="1:8" s="129" customFormat="1" ht="45">
      <c r="A3482" s="281">
        <f>MAX($A$3443:A3481)+1</f>
        <v>13</v>
      </c>
      <c r="B3482" s="282" t="s">
        <v>869</v>
      </c>
      <c r="C3482" s="252" t="s">
        <v>852</v>
      </c>
      <c r="D3482" s="252" t="s">
        <v>870</v>
      </c>
      <c r="E3482" s="280">
        <v>600</v>
      </c>
      <c r="F3482" s="280">
        <v>300</v>
      </c>
      <c r="G3482" s="280">
        <v>240</v>
      </c>
      <c r="H3482" s="280">
        <v>0</v>
      </c>
    </row>
    <row r="3483" spans="1:8" s="129" customFormat="1" ht="45">
      <c r="A3483" s="1454">
        <f>MAX($A$3443:A3482)+1</f>
        <v>14</v>
      </c>
      <c r="B3483" s="1449" t="s">
        <v>871</v>
      </c>
      <c r="C3483" s="252" t="s">
        <v>872</v>
      </c>
      <c r="D3483" s="252" t="s">
        <v>873</v>
      </c>
      <c r="E3483" s="280">
        <v>180</v>
      </c>
      <c r="F3483" s="280">
        <v>100</v>
      </c>
      <c r="G3483" s="280">
        <v>80</v>
      </c>
      <c r="H3483" s="280">
        <v>0</v>
      </c>
    </row>
    <row r="3484" spans="1:8" s="129" customFormat="1" ht="60">
      <c r="A3484" s="1450"/>
      <c r="B3484" s="1449"/>
      <c r="C3484" s="252" t="s">
        <v>873</v>
      </c>
      <c r="D3484" s="252" t="s">
        <v>874</v>
      </c>
      <c r="E3484" s="280">
        <v>440</v>
      </c>
      <c r="F3484" s="280">
        <v>200</v>
      </c>
      <c r="G3484" s="280">
        <v>160</v>
      </c>
      <c r="H3484" s="280">
        <v>0</v>
      </c>
    </row>
    <row r="3485" spans="1:8" s="129" customFormat="1">
      <c r="A3485" s="1450"/>
      <c r="B3485" s="1449"/>
      <c r="C3485" s="252" t="s">
        <v>874</v>
      </c>
      <c r="D3485" s="252" t="s">
        <v>870</v>
      </c>
      <c r="E3485" s="280">
        <v>360</v>
      </c>
      <c r="F3485" s="280">
        <v>192</v>
      </c>
      <c r="G3485" s="280">
        <v>0</v>
      </c>
      <c r="H3485" s="280">
        <v>0</v>
      </c>
    </row>
    <row r="3486" spans="1:8" s="129" customFormat="1" ht="30">
      <c r="A3486" s="1450"/>
      <c r="B3486" s="1449"/>
      <c r="C3486" s="252" t="s">
        <v>870</v>
      </c>
      <c r="D3486" s="252" t="s">
        <v>875</v>
      </c>
      <c r="E3486" s="280">
        <v>240</v>
      </c>
      <c r="F3486" s="280">
        <v>160</v>
      </c>
      <c r="G3486" s="280">
        <v>144</v>
      </c>
      <c r="H3486" s="280">
        <v>0</v>
      </c>
    </row>
    <row r="3487" spans="1:8" s="129" customFormat="1">
      <c r="A3487" s="281">
        <f>MAX($A$3443:A3486)+1</f>
        <v>15</v>
      </c>
      <c r="B3487" s="282" t="s">
        <v>876</v>
      </c>
      <c r="C3487" s="252" t="s">
        <v>853</v>
      </c>
      <c r="D3487" s="252" t="s">
        <v>877</v>
      </c>
      <c r="E3487" s="280">
        <v>600</v>
      </c>
      <c r="F3487" s="280">
        <v>300</v>
      </c>
      <c r="G3487" s="280">
        <v>260</v>
      </c>
      <c r="H3487" s="280">
        <v>0</v>
      </c>
    </row>
    <row r="3488" spans="1:8" s="129" customFormat="1">
      <c r="A3488" s="281">
        <f>MAX($A$3443:A3487)+1</f>
        <v>16</v>
      </c>
      <c r="B3488" s="282" t="s">
        <v>878</v>
      </c>
      <c r="C3488" s="252" t="s">
        <v>876</v>
      </c>
      <c r="D3488" s="252" t="s">
        <v>874</v>
      </c>
      <c r="E3488" s="280">
        <v>440</v>
      </c>
      <c r="F3488" s="280">
        <v>0</v>
      </c>
      <c r="G3488" s="280">
        <v>0</v>
      </c>
      <c r="H3488" s="280">
        <v>0</v>
      </c>
    </row>
    <row r="3489" spans="1:8" s="129" customFormat="1">
      <c r="A3489" s="1454">
        <f>MAX($A$3443:A3488)+1</f>
        <v>17</v>
      </c>
      <c r="B3489" s="1449" t="s">
        <v>879</v>
      </c>
      <c r="C3489" s="252" t="s">
        <v>880</v>
      </c>
      <c r="D3489" s="252" t="s">
        <v>854</v>
      </c>
      <c r="E3489" s="280">
        <v>480</v>
      </c>
      <c r="F3489" s="280">
        <v>260</v>
      </c>
      <c r="G3489" s="280">
        <v>220</v>
      </c>
      <c r="H3489" s="280">
        <v>0</v>
      </c>
    </row>
    <row r="3490" spans="1:8" s="129" customFormat="1">
      <c r="A3490" s="1450"/>
      <c r="B3490" s="1449"/>
      <c r="C3490" s="252" t="s">
        <v>854</v>
      </c>
      <c r="D3490" s="252" t="s">
        <v>881</v>
      </c>
      <c r="E3490" s="280">
        <v>300</v>
      </c>
      <c r="F3490" s="280">
        <v>160</v>
      </c>
      <c r="G3490" s="280">
        <v>144</v>
      </c>
      <c r="H3490" s="280">
        <v>0</v>
      </c>
    </row>
    <row r="3491" spans="1:8" s="129" customFormat="1" ht="30">
      <c r="A3491" s="281">
        <f>MAX($A$3443:A3490)+1</f>
        <v>18</v>
      </c>
      <c r="B3491" s="282" t="s">
        <v>882</v>
      </c>
      <c r="C3491" s="252" t="s">
        <v>853</v>
      </c>
      <c r="D3491" s="252" t="s">
        <v>866</v>
      </c>
      <c r="E3491" s="280">
        <v>480</v>
      </c>
      <c r="F3491" s="280">
        <v>300</v>
      </c>
      <c r="G3491" s="280">
        <v>240</v>
      </c>
      <c r="H3491" s="280">
        <v>0</v>
      </c>
    </row>
    <row r="3492" spans="1:8" s="129" customFormat="1">
      <c r="A3492" s="1454">
        <f>MAX($A$3443:A3491)+1</f>
        <v>19</v>
      </c>
      <c r="B3492" s="1449" t="s">
        <v>868</v>
      </c>
      <c r="C3492" s="252" t="s">
        <v>853</v>
      </c>
      <c r="D3492" s="252" t="s">
        <v>866</v>
      </c>
      <c r="E3492" s="280">
        <v>480</v>
      </c>
      <c r="F3492" s="280">
        <v>0</v>
      </c>
      <c r="G3492" s="280">
        <v>0</v>
      </c>
      <c r="H3492" s="280">
        <v>0</v>
      </c>
    </row>
    <row r="3493" spans="1:8" s="129" customFormat="1">
      <c r="A3493" s="1450"/>
      <c r="B3493" s="1449"/>
      <c r="C3493" s="252" t="s">
        <v>866</v>
      </c>
      <c r="D3493" s="252" t="s">
        <v>881</v>
      </c>
      <c r="E3493" s="280">
        <v>340</v>
      </c>
      <c r="F3493" s="280">
        <v>200</v>
      </c>
      <c r="G3493" s="280">
        <v>160</v>
      </c>
      <c r="H3493" s="280">
        <v>0</v>
      </c>
    </row>
    <row r="3494" spans="1:8" s="129" customFormat="1" ht="45">
      <c r="A3494" s="1454">
        <f>MAX($A$3443:A3493)+1</f>
        <v>20</v>
      </c>
      <c r="B3494" s="1449" t="s">
        <v>883</v>
      </c>
      <c r="C3494" s="252" t="s">
        <v>853</v>
      </c>
      <c r="D3494" s="252" t="s">
        <v>884</v>
      </c>
      <c r="E3494" s="280">
        <v>360</v>
      </c>
      <c r="F3494" s="280">
        <v>0</v>
      </c>
      <c r="G3494" s="280">
        <v>0</v>
      </c>
      <c r="H3494" s="280">
        <v>0</v>
      </c>
    </row>
    <row r="3495" spans="1:8" s="129" customFormat="1">
      <c r="A3495" s="1450"/>
      <c r="B3495" s="1449"/>
      <c r="C3495" s="252" t="s">
        <v>853</v>
      </c>
      <c r="D3495" s="252" t="s">
        <v>885</v>
      </c>
      <c r="E3495" s="280">
        <v>340</v>
      </c>
      <c r="F3495" s="280">
        <v>200</v>
      </c>
      <c r="G3495" s="280">
        <v>0</v>
      </c>
      <c r="H3495" s="280">
        <v>0</v>
      </c>
    </row>
    <row r="3496" spans="1:8" s="129" customFormat="1">
      <c r="A3496" s="1454">
        <f>MAX($A$3443:A3495)+1</f>
        <v>21</v>
      </c>
      <c r="B3496" s="1449" t="s">
        <v>885</v>
      </c>
      <c r="C3496" s="252" t="s">
        <v>886</v>
      </c>
      <c r="D3496" s="252" t="s">
        <v>854</v>
      </c>
      <c r="E3496" s="280">
        <v>600</v>
      </c>
      <c r="F3496" s="280">
        <v>280</v>
      </c>
      <c r="G3496" s="280">
        <v>240</v>
      </c>
      <c r="H3496" s="280">
        <v>0</v>
      </c>
    </row>
    <row r="3497" spans="1:8" s="129" customFormat="1">
      <c r="A3497" s="1450"/>
      <c r="B3497" s="1449"/>
      <c r="C3497" s="252" t="s">
        <v>854</v>
      </c>
      <c r="D3497" s="252" t="s">
        <v>881</v>
      </c>
      <c r="E3497" s="280">
        <v>200</v>
      </c>
      <c r="F3497" s="280">
        <v>144</v>
      </c>
      <c r="G3497" s="280">
        <v>0</v>
      </c>
      <c r="H3497" s="280">
        <v>0</v>
      </c>
    </row>
    <row r="3498" spans="1:8" s="129" customFormat="1">
      <c r="A3498" s="1454">
        <f>MAX($A$3443:A3497)+1</f>
        <v>22</v>
      </c>
      <c r="B3498" s="1449" t="s">
        <v>887</v>
      </c>
      <c r="C3498" s="252" t="s">
        <v>853</v>
      </c>
      <c r="D3498" s="252" t="s">
        <v>854</v>
      </c>
      <c r="E3498" s="280">
        <v>440</v>
      </c>
      <c r="F3498" s="280">
        <v>280</v>
      </c>
      <c r="G3498" s="280">
        <v>240</v>
      </c>
      <c r="H3498" s="280">
        <v>0</v>
      </c>
    </row>
    <row r="3499" spans="1:8" s="129" customFormat="1">
      <c r="A3499" s="1450"/>
      <c r="B3499" s="1449"/>
      <c r="C3499" s="252" t="s">
        <v>853</v>
      </c>
      <c r="D3499" s="252" t="s">
        <v>888</v>
      </c>
      <c r="E3499" s="280">
        <v>320</v>
      </c>
      <c r="F3499" s="280">
        <v>180</v>
      </c>
      <c r="G3499" s="280">
        <v>160</v>
      </c>
      <c r="H3499" s="280">
        <v>0</v>
      </c>
    </row>
    <row r="3500" spans="1:8" s="129" customFormat="1">
      <c r="A3500" s="1454">
        <f>MAX($A$3443:A3499)+1</f>
        <v>23</v>
      </c>
      <c r="B3500" s="1449" t="s">
        <v>818</v>
      </c>
      <c r="C3500" s="252" t="s">
        <v>853</v>
      </c>
      <c r="D3500" s="252" t="s">
        <v>889</v>
      </c>
      <c r="E3500" s="280">
        <v>360</v>
      </c>
      <c r="F3500" s="280">
        <v>180</v>
      </c>
      <c r="G3500" s="280">
        <v>160</v>
      </c>
      <c r="H3500" s="280">
        <v>0</v>
      </c>
    </row>
    <row r="3501" spans="1:8" s="129" customFormat="1" ht="45">
      <c r="A3501" s="1450"/>
      <c r="B3501" s="1449"/>
      <c r="C3501" s="252" t="s">
        <v>889</v>
      </c>
      <c r="D3501" s="252" t="s">
        <v>890</v>
      </c>
      <c r="E3501" s="280">
        <v>240</v>
      </c>
      <c r="F3501" s="280">
        <v>160</v>
      </c>
      <c r="G3501" s="280">
        <v>144</v>
      </c>
      <c r="H3501" s="280">
        <v>0</v>
      </c>
    </row>
    <row r="3502" spans="1:8" s="129" customFormat="1">
      <c r="A3502" s="1454">
        <f>MAX($A$3443:A3501)+1</f>
        <v>24</v>
      </c>
      <c r="B3502" s="1449" t="s">
        <v>891</v>
      </c>
      <c r="C3502" s="252" t="s">
        <v>892</v>
      </c>
      <c r="D3502" s="252" t="s">
        <v>893</v>
      </c>
      <c r="E3502" s="280">
        <v>360</v>
      </c>
      <c r="F3502" s="280">
        <v>0</v>
      </c>
      <c r="G3502" s="280">
        <v>0</v>
      </c>
      <c r="H3502" s="280">
        <v>0</v>
      </c>
    </row>
    <row r="3503" spans="1:8" s="129" customFormat="1">
      <c r="A3503" s="1450"/>
      <c r="B3503" s="1449"/>
      <c r="C3503" s="252" t="s">
        <v>857</v>
      </c>
      <c r="D3503" s="252" t="s">
        <v>894</v>
      </c>
      <c r="E3503" s="280">
        <v>360</v>
      </c>
      <c r="F3503" s="280">
        <v>0</v>
      </c>
      <c r="G3503" s="280">
        <v>0</v>
      </c>
      <c r="H3503" s="280">
        <v>0</v>
      </c>
    </row>
    <row r="3504" spans="1:8" s="129" customFormat="1" ht="45">
      <c r="A3504" s="1450"/>
      <c r="B3504" s="1449"/>
      <c r="C3504" s="252" t="s">
        <v>895</v>
      </c>
      <c r="D3504" s="252" t="s">
        <v>896</v>
      </c>
      <c r="E3504" s="280">
        <v>360</v>
      </c>
      <c r="F3504" s="280">
        <v>0</v>
      </c>
      <c r="G3504" s="280">
        <v>0</v>
      </c>
      <c r="H3504" s="280">
        <v>0</v>
      </c>
    </row>
    <row r="3505" spans="1:8" s="129" customFormat="1">
      <c r="A3505" s="1454">
        <f>MAX($A$3443:A3504)+1</f>
        <v>25</v>
      </c>
      <c r="B3505" s="1449" t="s">
        <v>897</v>
      </c>
      <c r="C3505" s="252" t="s">
        <v>898</v>
      </c>
      <c r="D3505" s="252"/>
      <c r="E3505" s="280">
        <v>576</v>
      </c>
      <c r="F3505" s="280">
        <v>0</v>
      </c>
      <c r="G3505" s="280">
        <v>0</v>
      </c>
      <c r="H3505" s="280">
        <v>0</v>
      </c>
    </row>
    <row r="3506" spans="1:8" s="129" customFormat="1">
      <c r="A3506" s="1450"/>
      <c r="B3506" s="1449"/>
      <c r="C3506" s="252" t="s">
        <v>899</v>
      </c>
      <c r="D3506" s="252"/>
      <c r="E3506" s="280">
        <v>432</v>
      </c>
      <c r="F3506" s="280">
        <v>0</v>
      </c>
      <c r="G3506" s="280">
        <v>0</v>
      </c>
      <c r="H3506" s="280">
        <v>0</v>
      </c>
    </row>
    <row r="3507" spans="1:8" s="129" customFormat="1">
      <c r="A3507" s="1454">
        <f>MAX($A$3443:A3506)+1</f>
        <v>26</v>
      </c>
      <c r="B3507" s="283" t="s">
        <v>900</v>
      </c>
      <c r="C3507" s="252"/>
      <c r="D3507" s="252"/>
      <c r="E3507" s="280">
        <v>0</v>
      </c>
      <c r="F3507" s="280">
        <v>0</v>
      </c>
      <c r="G3507" s="280">
        <v>0</v>
      </c>
      <c r="H3507" s="280">
        <v>0</v>
      </c>
    </row>
    <row r="3508" spans="1:8" s="129" customFormat="1" ht="30">
      <c r="A3508" s="1450"/>
      <c r="B3508" s="282" t="s">
        <v>901</v>
      </c>
      <c r="C3508" s="252" t="s">
        <v>902</v>
      </c>
      <c r="D3508" s="252" t="s">
        <v>903</v>
      </c>
      <c r="E3508" s="280">
        <v>1320</v>
      </c>
      <c r="F3508" s="280">
        <v>0</v>
      </c>
      <c r="G3508" s="280">
        <v>0</v>
      </c>
      <c r="H3508" s="280">
        <v>0</v>
      </c>
    </row>
    <row r="3509" spans="1:8" s="129" customFormat="1" ht="30">
      <c r="A3509" s="1450"/>
      <c r="B3509" s="282" t="s">
        <v>904</v>
      </c>
      <c r="C3509" s="252" t="s">
        <v>859</v>
      </c>
      <c r="D3509" s="252" t="s">
        <v>905</v>
      </c>
      <c r="E3509" s="280">
        <v>1320</v>
      </c>
      <c r="F3509" s="280">
        <v>0</v>
      </c>
      <c r="G3509" s="280">
        <v>0</v>
      </c>
      <c r="H3509" s="280">
        <v>0</v>
      </c>
    </row>
    <row r="3510" spans="1:8" s="129" customFormat="1" ht="45">
      <c r="A3510" s="1450"/>
      <c r="B3510" s="282" t="s">
        <v>906</v>
      </c>
      <c r="C3510" s="252" t="s">
        <v>907</v>
      </c>
      <c r="D3510" s="252" t="s">
        <v>908</v>
      </c>
      <c r="E3510" s="280">
        <v>1320</v>
      </c>
      <c r="F3510" s="280">
        <v>0</v>
      </c>
      <c r="G3510" s="280">
        <v>0</v>
      </c>
      <c r="H3510" s="280">
        <v>0</v>
      </c>
    </row>
    <row r="3511" spans="1:8" s="129" customFormat="1">
      <c r="A3511" s="1450"/>
      <c r="B3511" s="282" t="s">
        <v>908</v>
      </c>
      <c r="C3511" s="252" t="s">
        <v>859</v>
      </c>
      <c r="D3511" s="252" t="s">
        <v>905</v>
      </c>
      <c r="E3511" s="280">
        <v>1080</v>
      </c>
      <c r="F3511" s="280">
        <v>0</v>
      </c>
      <c r="G3511" s="280">
        <v>0</v>
      </c>
      <c r="H3511" s="280">
        <v>0</v>
      </c>
    </row>
    <row r="3512" spans="1:8" s="129" customFormat="1">
      <c r="A3512" s="1450"/>
      <c r="B3512" s="282" t="s">
        <v>909</v>
      </c>
      <c r="C3512" s="252" t="s">
        <v>874</v>
      </c>
      <c r="D3512" s="252" t="s">
        <v>910</v>
      </c>
      <c r="E3512" s="280">
        <v>1080</v>
      </c>
      <c r="F3512" s="280">
        <v>0</v>
      </c>
      <c r="G3512" s="280">
        <v>0</v>
      </c>
      <c r="H3512" s="280">
        <v>0</v>
      </c>
    </row>
    <row r="3513" spans="1:8" s="129" customFormat="1">
      <c r="A3513" s="1454">
        <f>MAX($A$3443:A3512)+1</f>
        <v>27</v>
      </c>
      <c r="B3513" s="1452" t="s">
        <v>911</v>
      </c>
      <c r="C3513" s="1452"/>
      <c r="D3513" s="1452"/>
      <c r="E3513" s="280">
        <v>0</v>
      </c>
      <c r="F3513" s="280">
        <v>0</v>
      </c>
      <c r="G3513" s="280">
        <v>0</v>
      </c>
      <c r="H3513" s="280">
        <v>0</v>
      </c>
    </row>
    <row r="3514" spans="1:8" s="129" customFormat="1" ht="30">
      <c r="A3514" s="1450"/>
      <c r="B3514" s="282" t="s">
        <v>912</v>
      </c>
      <c r="C3514" s="252" t="s">
        <v>913</v>
      </c>
      <c r="D3514" s="252" t="s">
        <v>854</v>
      </c>
      <c r="E3514" s="280">
        <v>468</v>
      </c>
      <c r="F3514" s="280">
        <v>0</v>
      </c>
      <c r="G3514" s="280">
        <v>0</v>
      </c>
      <c r="H3514" s="280">
        <v>0</v>
      </c>
    </row>
    <row r="3515" spans="1:8" s="129" customFormat="1" ht="30">
      <c r="A3515" s="1450"/>
      <c r="B3515" s="282" t="s">
        <v>912</v>
      </c>
      <c r="C3515" s="252" t="s">
        <v>914</v>
      </c>
      <c r="D3515" s="252" t="s">
        <v>915</v>
      </c>
      <c r="E3515" s="280">
        <v>468</v>
      </c>
      <c r="F3515" s="280">
        <v>0</v>
      </c>
      <c r="G3515" s="280">
        <v>0</v>
      </c>
      <c r="H3515" s="280">
        <v>0</v>
      </c>
    </row>
    <row r="3516" spans="1:8" s="129" customFormat="1">
      <c r="A3516" s="1450"/>
      <c r="B3516" s="283" t="s">
        <v>916</v>
      </c>
      <c r="C3516" s="252"/>
      <c r="D3516" s="252"/>
      <c r="E3516" s="280">
        <v>216</v>
      </c>
      <c r="F3516" s="280">
        <v>0</v>
      </c>
      <c r="G3516" s="280">
        <v>0</v>
      </c>
      <c r="H3516" s="280">
        <v>0</v>
      </c>
    </row>
    <row r="3517" spans="1:8" s="129" customFormat="1">
      <c r="A3517" s="1450"/>
      <c r="B3517" s="282" t="s">
        <v>917</v>
      </c>
      <c r="C3517" s="252"/>
      <c r="D3517" s="252"/>
      <c r="E3517" s="280">
        <v>216</v>
      </c>
      <c r="F3517" s="280">
        <v>0</v>
      </c>
      <c r="G3517" s="280">
        <v>0</v>
      </c>
      <c r="H3517" s="280">
        <v>0</v>
      </c>
    </row>
    <row r="3518" spans="1:8" s="129" customFormat="1">
      <c r="A3518" s="1450"/>
      <c r="B3518" s="283" t="s">
        <v>918</v>
      </c>
      <c r="C3518" s="252"/>
      <c r="D3518" s="252"/>
      <c r="E3518" s="280">
        <v>192</v>
      </c>
      <c r="F3518" s="280">
        <v>0</v>
      </c>
      <c r="G3518" s="280">
        <v>0</v>
      </c>
      <c r="H3518" s="280">
        <v>0</v>
      </c>
    </row>
    <row r="3519" spans="1:8" s="129" customFormat="1">
      <c r="A3519" s="1454">
        <f>MAX($A$3443:A3518)+1</f>
        <v>28</v>
      </c>
      <c r="B3519" s="1452" t="s">
        <v>919</v>
      </c>
      <c r="C3519" s="1452"/>
      <c r="D3519" s="1452"/>
      <c r="E3519" s="280">
        <v>0</v>
      </c>
      <c r="F3519" s="280">
        <v>0</v>
      </c>
      <c r="G3519" s="280">
        <v>0</v>
      </c>
      <c r="H3519" s="280">
        <v>0</v>
      </c>
    </row>
    <row r="3520" spans="1:8" s="129" customFormat="1" ht="30">
      <c r="A3520" s="1450"/>
      <c r="B3520" s="1449" t="s">
        <v>920</v>
      </c>
      <c r="C3520" s="252" t="s">
        <v>921</v>
      </c>
      <c r="D3520" s="252" t="s">
        <v>910</v>
      </c>
      <c r="E3520" s="280">
        <v>192</v>
      </c>
      <c r="F3520" s="280">
        <v>144</v>
      </c>
      <c r="G3520" s="280">
        <v>0</v>
      </c>
      <c r="H3520" s="280">
        <v>0</v>
      </c>
    </row>
    <row r="3521" spans="1:8" s="129" customFormat="1" ht="30">
      <c r="A3521" s="1450"/>
      <c r="B3521" s="1449"/>
      <c r="C3521" s="252" t="s">
        <v>922</v>
      </c>
      <c r="D3521" s="252" t="s">
        <v>910</v>
      </c>
      <c r="E3521" s="280">
        <v>192</v>
      </c>
      <c r="F3521" s="280">
        <v>160</v>
      </c>
      <c r="G3521" s="280">
        <v>144</v>
      </c>
      <c r="H3521" s="280">
        <v>0</v>
      </c>
    </row>
    <row r="3522" spans="1:8" s="129" customFormat="1" ht="30">
      <c r="A3522" s="1450"/>
      <c r="B3522" s="1449"/>
      <c r="C3522" s="252" t="s">
        <v>923</v>
      </c>
      <c r="D3522" s="252" t="s">
        <v>924</v>
      </c>
      <c r="E3522" s="280">
        <v>192</v>
      </c>
      <c r="F3522" s="280">
        <v>160</v>
      </c>
      <c r="G3522" s="280">
        <v>144</v>
      </c>
      <c r="H3522" s="280">
        <v>0</v>
      </c>
    </row>
    <row r="3523" spans="1:8" s="129" customFormat="1">
      <c r="A3523" s="1454">
        <f>MAX($A$3443:A3522)+1</f>
        <v>29</v>
      </c>
      <c r="B3523" s="1452" t="s">
        <v>925</v>
      </c>
      <c r="C3523" s="1452"/>
      <c r="D3523" s="1452"/>
      <c r="E3523" s="280">
        <v>0</v>
      </c>
      <c r="F3523" s="280">
        <v>0</v>
      </c>
      <c r="G3523" s="280">
        <v>0</v>
      </c>
      <c r="H3523" s="280">
        <v>0</v>
      </c>
    </row>
    <row r="3524" spans="1:8" s="129" customFormat="1" ht="45" customHeight="1">
      <c r="A3524" s="1450"/>
      <c r="B3524" s="282" t="s">
        <v>926</v>
      </c>
      <c r="C3524" s="252" t="s">
        <v>927</v>
      </c>
      <c r="D3524" s="252" t="s">
        <v>928</v>
      </c>
      <c r="E3524" s="280">
        <v>1320</v>
      </c>
      <c r="F3524" s="280">
        <v>0</v>
      </c>
      <c r="G3524" s="280">
        <v>0</v>
      </c>
      <c r="H3524" s="280">
        <v>0</v>
      </c>
    </row>
    <row r="3525" spans="1:8" s="129" customFormat="1" ht="30">
      <c r="A3525" s="1450"/>
      <c r="B3525" s="282" t="s">
        <v>929</v>
      </c>
      <c r="C3525" s="252" t="s">
        <v>927</v>
      </c>
      <c r="D3525" s="252" t="s">
        <v>928</v>
      </c>
      <c r="E3525" s="280">
        <v>1200</v>
      </c>
      <c r="F3525" s="280">
        <v>0</v>
      </c>
      <c r="G3525" s="280">
        <v>0</v>
      </c>
      <c r="H3525" s="280">
        <v>0</v>
      </c>
    </row>
    <row r="3526" spans="1:8" s="129" customFormat="1" ht="60">
      <c r="A3526" s="1454">
        <f>MAX($A$3443:A3525)+1</f>
        <v>30</v>
      </c>
      <c r="B3526" s="282" t="s">
        <v>930</v>
      </c>
      <c r="C3526" s="252" t="s">
        <v>859</v>
      </c>
      <c r="D3526" s="252" t="s">
        <v>905</v>
      </c>
      <c r="E3526" s="280">
        <v>320</v>
      </c>
      <c r="F3526" s="280">
        <v>0</v>
      </c>
      <c r="G3526" s="280">
        <v>0</v>
      </c>
      <c r="H3526" s="280">
        <v>0</v>
      </c>
    </row>
    <row r="3527" spans="1:8" s="129" customFormat="1" ht="47.25" customHeight="1">
      <c r="A3527" s="1450"/>
      <c r="B3527" s="282" t="s">
        <v>931</v>
      </c>
      <c r="C3527" s="252" t="s">
        <v>932</v>
      </c>
      <c r="D3527" s="252" t="s">
        <v>933</v>
      </c>
      <c r="E3527" s="280">
        <v>360</v>
      </c>
      <c r="F3527" s="280">
        <v>200</v>
      </c>
      <c r="G3527" s="280">
        <v>180</v>
      </c>
      <c r="H3527" s="280">
        <v>0</v>
      </c>
    </row>
    <row r="3528" spans="1:8" s="129" customFormat="1" ht="60">
      <c r="A3528" s="1450"/>
      <c r="B3528" s="252" t="s">
        <v>934</v>
      </c>
      <c r="C3528" s="252" t="s">
        <v>935</v>
      </c>
      <c r="D3528" s="252" t="s">
        <v>881</v>
      </c>
      <c r="E3528" s="284">
        <v>260</v>
      </c>
      <c r="F3528" s="284">
        <v>180</v>
      </c>
      <c r="G3528" s="284">
        <v>160</v>
      </c>
      <c r="H3528" s="280">
        <v>0</v>
      </c>
    </row>
    <row r="3529" spans="1:8" s="129" customFormat="1" ht="60">
      <c r="A3529" s="1450"/>
      <c r="B3529" s="252" t="s">
        <v>936</v>
      </c>
      <c r="C3529" s="252" t="s">
        <v>937</v>
      </c>
      <c r="D3529" s="252" t="s">
        <v>938</v>
      </c>
      <c r="E3529" s="280">
        <v>260</v>
      </c>
      <c r="F3529" s="280">
        <v>180</v>
      </c>
      <c r="G3529" s="280">
        <v>0</v>
      </c>
      <c r="H3529" s="280">
        <v>0</v>
      </c>
    </row>
    <row r="3530" spans="1:8" s="129" customFormat="1">
      <c r="A3530" s="281">
        <f>MAX($A$3443:A3529)+1</f>
        <v>31</v>
      </c>
      <c r="B3530" s="1452" t="s">
        <v>939</v>
      </c>
      <c r="C3530" s="1452"/>
      <c r="D3530" s="1452"/>
      <c r="E3530" s="280">
        <v>200</v>
      </c>
      <c r="F3530" s="280">
        <v>160</v>
      </c>
      <c r="G3530" s="280">
        <v>144</v>
      </c>
      <c r="H3530" s="280">
        <v>0</v>
      </c>
    </row>
    <row r="3531" spans="1:8" s="129" customFormat="1" ht="37.5" customHeight="1">
      <c r="A3531" s="1454">
        <f>MAX($A$3443:A3530)+1</f>
        <v>32</v>
      </c>
      <c r="B3531" s="1453" t="s">
        <v>940</v>
      </c>
      <c r="C3531" s="1453"/>
      <c r="D3531" s="1453"/>
      <c r="E3531" s="280">
        <v>0</v>
      </c>
      <c r="F3531" s="280">
        <v>0</v>
      </c>
      <c r="G3531" s="280">
        <v>0</v>
      </c>
      <c r="H3531" s="280">
        <v>0</v>
      </c>
    </row>
    <row r="3532" spans="1:8" s="129" customFormat="1" ht="30">
      <c r="A3532" s="1450"/>
      <c r="B3532" s="282" t="s">
        <v>86</v>
      </c>
      <c r="C3532" s="252" t="s">
        <v>941</v>
      </c>
      <c r="D3532" s="252" t="s">
        <v>942</v>
      </c>
      <c r="E3532" s="280">
        <v>2600</v>
      </c>
      <c r="F3532" s="280">
        <v>0</v>
      </c>
      <c r="G3532" s="280">
        <v>0</v>
      </c>
      <c r="H3532" s="280">
        <v>0</v>
      </c>
    </row>
    <row r="3533" spans="1:8" s="129" customFormat="1" ht="39" customHeight="1">
      <c r="A3533" s="1454">
        <f>MAX($A$3443:A3532)+1</f>
        <v>33</v>
      </c>
      <c r="B3533" s="1453" t="s">
        <v>943</v>
      </c>
      <c r="C3533" s="1453"/>
      <c r="D3533" s="1453"/>
      <c r="E3533" s="280">
        <v>0</v>
      </c>
      <c r="F3533" s="280">
        <v>0</v>
      </c>
      <c r="G3533" s="280">
        <v>0</v>
      </c>
      <c r="H3533" s="280">
        <v>0</v>
      </c>
    </row>
    <row r="3534" spans="1:8" s="129" customFormat="1">
      <c r="A3534" s="1450"/>
      <c r="B3534" s="282" t="s">
        <v>63</v>
      </c>
      <c r="C3534" s="252" t="s">
        <v>853</v>
      </c>
      <c r="D3534" s="252" t="s">
        <v>905</v>
      </c>
      <c r="E3534" s="280">
        <v>1880</v>
      </c>
      <c r="F3534" s="280">
        <v>0</v>
      </c>
      <c r="G3534" s="280">
        <v>0</v>
      </c>
      <c r="H3534" s="280">
        <v>0</v>
      </c>
    </row>
    <row r="3535" spans="1:8" s="129" customFormat="1" ht="15.75">
      <c r="A3535" s="1454">
        <f>MAX($A$3443:A3534)+1</f>
        <v>34</v>
      </c>
      <c r="B3535" s="1453" t="s">
        <v>944</v>
      </c>
      <c r="C3535" s="1453"/>
      <c r="D3535" s="1453"/>
      <c r="E3535" s="280">
        <v>0</v>
      </c>
      <c r="F3535" s="280">
        <v>0</v>
      </c>
      <c r="G3535" s="280">
        <v>0</v>
      </c>
      <c r="H3535" s="280">
        <v>0</v>
      </c>
    </row>
    <row r="3536" spans="1:8" s="129" customFormat="1" ht="30">
      <c r="A3536" s="1450"/>
      <c r="B3536" s="282" t="s">
        <v>816</v>
      </c>
      <c r="C3536" s="252" t="s">
        <v>818</v>
      </c>
      <c r="D3536" s="252" t="s">
        <v>819</v>
      </c>
      <c r="E3536" s="280">
        <v>7200</v>
      </c>
      <c r="F3536" s="280">
        <v>0</v>
      </c>
      <c r="G3536" s="280">
        <v>0</v>
      </c>
      <c r="H3536" s="280">
        <v>0</v>
      </c>
    </row>
    <row r="3537" spans="1:8" s="129" customFormat="1" ht="36.75" customHeight="1">
      <c r="A3537" s="1454">
        <f>MAX($A$3443:A3536)+1</f>
        <v>35</v>
      </c>
      <c r="B3537" s="1453" t="s">
        <v>945</v>
      </c>
      <c r="C3537" s="1453"/>
      <c r="D3537" s="1453"/>
      <c r="E3537" s="280">
        <v>0</v>
      </c>
      <c r="F3537" s="280">
        <v>0</v>
      </c>
      <c r="G3537" s="280">
        <v>0</v>
      </c>
      <c r="H3537" s="280">
        <v>0</v>
      </c>
    </row>
    <row r="3538" spans="1:8" s="129" customFormat="1" ht="45">
      <c r="A3538" s="1450"/>
      <c r="B3538" s="282" t="s">
        <v>816</v>
      </c>
      <c r="C3538" s="252" t="s">
        <v>820</v>
      </c>
      <c r="D3538" s="252" t="s">
        <v>852</v>
      </c>
      <c r="E3538" s="280">
        <v>7600</v>
      </c>
      <c r="F3538" s="280">
        <v>0</v>
      </c>
      <c r="G3538" s="280">
        <v>0</v>
      </c>
      <c r="H3538" s="280">
        <v>0</v>
      </c>
    </row>
    <row r="3539" spans="1:8" s="129" customFormat="1">
      <c r="A3539" s="1450"/>
      <c r="B3539" s="282" t="s">
        <v>39</v>
      </c>
      <c r="C3539" s="252" t="s">
        <v>816</v>
      </c>
      <c r="D3539" s="252" t="s">
        <v>857</v>
      </c>
      <c r="E3539" s="280">
        <v>3000</v>
      </c>
      <c r="F3539" s="280">
        <v>0</v>
      </c>
      <c r="G3539" s="280">
        <v>0</v>
      </c>
      <c r="H3539" s="280">
        <v>0</v>
      </c>
    </row>
    <row r="3540" spans="1:8" s="129" customFormat="1" ht="30">
      <c r="A3540" s="1454">
        <f>MAX($A$3443:A3539)+1</f>
        <v>36</v>
      </c>
      <c r="B3540" s="1449" t="s">
        <v>946</v>
      </c>
      <c r="C3540" s="252" t="s">
        <v>947</v>
      </c>
      <c r="D3540" s="252" t="s">
        <v>948</v>
      </c>
      <c r="E3540" s="280">
        <v>188</v>
      </c>
      <c r="F3540" s="280">
        <v>100</v>
      </c>
      <c r="G3540" s="280">
        <v>80</v>
      </c>
      <c r="H3540" s="280">
        <v>60</v>
      </c>
    </row>
    <row r="3541" spans="1:8" s="129" customFormat="1" ht="41.25" customHeight="1">
      <c r="A3541" s="1450"/>
      <c r="B3541" s="1449"/>
      <c r="C3541" s="252" t="s">
        <v>948</v>
      </c>
      <c r="D3541" s="252" t="s">
        <v>949</v>
      </c>
      <c r="E3541" s="280">
        <v>140</v>
      </c>
      <c r="F3541" s="280">
        <v>64</v>
      </c>
      <c r="G3541" s="280">
        <v>56</v>
      </c>
      <c r="H3541" s="280">
        <v>40</v>
      </c>
    </row>
    <row r="3542" spans="1:8" s="129" customFormat="1" ht="30">
      <c r="A3542" s="281">
        <f>MAX($A$3443:A3541)+1</f>
        <v>37</v>
      </c>
      <c r="B3542" s="252" t="s">
        <v>951</v>
      </c>
      <c r="C3542" s="252" t="s">
        <v>947</v>
      </c>
      <c r="D3542" s="252" t="s">
        <v>881</v>
      </c>
      <c r="E3542" s="280">
        <v>140</v>
      </c>
      <c r="F3542" s="280">
        <v>120</v>
      </c>
      <c r="G3542" s="280">
        <v>0</v>
      </c>
      <c r="H3542" s="280">
        <v>0</v>
      </c>
    </row>
    <row r="3543" spans="1:8" s="129" customFormat="1" ht="30">
      <c r="A3543" s="1454">
        <f>MAX($A$3443:A3542)+1</f>
        <v>38</v>
      </c>
      <c r="B3543" s="1449" t="s">
        <v>952</v>
      </c>
      <c r="C3543" s="252" t="s">
        <v>953</v>
      </c>
      <c r="D3543" s="252" t="s">
        <v>954</v>
      </c>
      <c r="E3543" s="280">
        <v>80</v>
      </c>
      <c r="F3543" s="280">
        <v>48</v>
      </c>
      <c r="G3543" s="280">
        <v>40</v>
      </c>
      <c r="H3543" s="280">
        <v>0</v>
      </c>
    </row>
    <row r="3544" spans="1:8" s="129" customFormat="1" ht="30">
      <c r="A3544" s="1450"/>
      <c r="B3544" s="1449"/>
      <c r="C3544" s="252" t="s">
        <v>955</v>
      </c>
      <c r="D3544" s="252" t="s">
        <v>956</v>
      </c>
      <c r="E3544" s="280">
        <v>80</v>
      </c>
      <c r="F3544" s="280">
        <v>48</v>
      </c>
      <c r="G3544" s="280">
        <v>40</v>
      </c>
      <c r="H3544" s="280">
        <v>0</v>
      </c>
    </row>
    <row r="3545" spans="1:8" s="129" customFormat="1" ht="30">
      <c r="A3545" s="281">
        <f>MAX($A$3443:A3544)+1</f>
        <v>39</v>
      </c>
      <c r="B3545" s="282" t="s">
        <v>957</v>
      </c>
      <c r="C3545" s="252" t="s">
        <v>958</v>
      </c>
      <c r="D3545" s="252" t="s">
        <v>959</v>
      </c>
      <c r="E3545" s="280">
        <v>56</v>
      </c>
      <c r="F3545" s="280">
        <v>36</v>
      </c>
      <c r="G3545" s="280">
        <v>32</v>
      </c>
      <c r="H3545" s="280">
        <v>0</v>
      </c>
    </row>
    <row r="3546" spans="1:8" s="129" customFormat="1" ht="30">
      <c r="A3546" s="281">
        <f>MAX($A$3443:A3545)+1</f>
        <v>40</v>
      </c>
      <c r="B3546" s="282" t="s">
        <v>960</v>
      </c>
      <c r="C3546" s="252" t="s">
        <v>961</v>
      </c>
      <c r="D3546" s="252" t="s">
        <v>962</v>
      </c>
      <c r="E3546" s="280">
        <v>44</v>
      </c>
      <c r="F3546" s="280">
        <v>36</v>
      </c>
      <c r="G3546" s="280">
        <v>32</v>
      </c>
      <c r="H3546" s="280">
        <v>0</v>
      </c>
    </row>
    <row r="3547" spans="1:8" s="129" customFormat="1" ht="30">
      <c r="A3547" s="281">
        <f>MAX($A$3443:A3546)+1</f>
        <v>41</v>
      </c>
      <c r="B3547" s="282" t="s">
        <v>963</v>
      </c>
      <c r="C3547" s="252" t="s">
        <v>964</v>
      </c>
      <c r="D3547" s="252" t="s">
        <v>965</v>
      </c>
      <c r="E3547" s="280">
        <v>44</v>
      </c>
      <c r="F3547" s="280">
        <v>36</v>
      </c>
      <c r="G3547" s="280">
        <v>32</v>
      </c>
      <c r="H3547" s="280">
        <v>0</v>
      </c>
    </row>
    <row r="3548" spans="1:8" s="129" customFormat="1" ht="45">
      <c r="A3548" s="1454">
        <f>MAX($A$3443:A3547)+1</f>
        <v>42</v>
      </c>
      <c r="B3548" s="1449" t="s">
        <v>966</v>
      </c>
      <c r="C3548" s="252" t="s">
        <v>967</v>
      </c>
      <c r="D3548" s="252" t="s">
        <v>968</v>
      </c>
      <c r="E3548" s="280">
        <v>44</v>
      </c>
      <c r="F3548" s="280">
        <v>36</v>
      </c>
      <c r="G3548" s="280">
        <v>32</v>
      </c>
      <c r="H3548" s="280">
        <v>0</v>
      </c>
    </row>
    <row r="3549" spans="1:8" s="129" customFormat="1" ht="45">
      <c r="A3549" s="1450"/>
      <c r="B3549" s="1449"/>
      <c r="C3549" s="252" t="s">
        <v>969</v>
      </c>
      <c r="D3549" s="252" t="s">
        <v>968</v>
      </c>
      <c r="E3549" s="280">
        <v>44</v>
      </c>
      <c r="F3549" s="280">
        <v>36</v>
      </c>
      <c r="G3549" s="280">
        <v>32</v>
      </c>
      <c r="H3549" s="280">
        <v>0</v>
      </c>
    </row>
    <row r="3550" spans="1:8" s="129" customFormat="1" ht="75">
      <c r="A3550" s="281">
        <f>MAX($A$3443:A3549)+1</f>
        <v>43</v>
      </c>
      <c r="B3550" s="282" t="s">
        <v>970</v>
      </c>
      <c r="C3550" s="252" t="s">
        <v>971</v>
      </c>
      <c r="D3550" s="252" t="s">
        <v>972</v>
      </c>
      <c r="E3550" s="280">
        <v>44</v>
      </c>
      <c r="F3550" s="280">
        <v>36</v>
      </c>
      <c r="G3550" s="280">
        <v>32</v>
      </c>
      <c r="H3550" s="280">
        <v>0</v>
      </c>
    </row>
    <row r="3551" spans="1:8" s="129" customFormat="1" ht="30">
      <c r="A3551" s="281">
        <f>MAX($A$3443:A3550)+1</f>
        <v>44</v>
      </c>
      <c r="B3551" s="282" t="s">
        <v>973</v>
      </c>
      <c r="C3551" s="252" t="s">
        <v>958</v>
      </c>
      <c r="D3551" s="252" t="s">
        <v>831</v>
      </c>
      <c r="E3551" s="280">
        <v>40</v>
      </c>
      <c r="F3551" s="280">
        <v>36</v>
      </c>
      <c r="G3551" s="280">
        <v>32</v>
      </c>
      <c r="H3551" s="280">
        <v>0</v>
      </c>
    </row>
    <row r="3552" spans="1:8" s="241" customFormat="1" ht="15.75">
      <c r="A3552" s="285">
        <v>49</v>
      </c>
      <c r="B3552" s="286" t="s">
        <v>1063</v>
      </c>
      <c r="C3552" s="285"/>
      <c r="D3552" s="285"/>
      <c r="E3552" s="287">
        <v>0</v>
      </c>
      <c r="F3552" s="287">
        <v>0</v>
      </c>
      <c r="G3552" s="287">
        <v>0</v>
      </c>
      <c r="H3552" s="287">
        <v>0</v>
      </c>
    </row>
    <row r="3553" spans="1:8" s="129" customFormat="1" ht="16.5" customHeight="1">
      <c r="A3553" s="1442">
        <v>1</v>
      </c>
      <c r="B3553" s="1442" t="s">
        <v>995</v>
      </c>
      <c r="C3553" s="288" t="s">
        <v>996</v>
      </c>
      <c r="D3553" s="288" t="s">
        <v>997</v>
      </c>
      <c r="E3553" s="289">
        <v>154</v>
      </c>
      <c r="F3553" s="289">
        <v>48</v>
      </c>
      <c r="G3553" s="289">
        <v>38.400000000000006</v>
      </c>
      <c r="H3553" s="290">
        <v>0</v>
      </c>
    </row>
    <row r="3554" spans="1:8" s="129" customFormat="1" ht="45">
      <c r="A3554" s="1442"/>
      <c r="B3554" s="1442"/>
      <c r="C3554" s="288" t="s">
        <v>997</v>
      </c>
      <c r="D3554" s="288" t="s">
        <v>998</v>
      </c>
      <c r="E3554" s="289">
        <v>160</v>
      </c>
      <c r="F3554" s="289">
        <v>50</v>
      </c>
      <c r="G3554" s="289">
        <v>40</v>
      </c>
      <c r="H3554" s="290">
        <v>0</v>
      </c>
    </row>
    <row r="3555" spans="1:8" s="129" customFormat="1" ht="45">
      <c r="A3555" s="1442"/>
      <c r="B3555" s="1442"/>
      <c r="C3555" s="288" t="s">
        <v>998</v>
      </c>
      <c r="D3555" s="288" t="s">
        <v>999</v>
      </c>
      <c r="E3555" s="289">
        <v>170</v>
      </c>
      <c r="F3555" s="289">
        <v>52</v>
      </c>
      <c r="G3555" s="289">
        <v>42</v>
      </c>
      <c r="H3555" s="290">
        <v>0</v>
      </c>
    </row>
    <row r="3556" spans="1:8" s="129" customFormat="1" ht="30">
      <c r="A3556" s="1442"/>
      <c r="B3556" s="1442"/>
      <c r="C3556" s="288" t="s">
        <v>999</v>
      </c>
      <c r="D3556" s="288" t="s">
        <v>1000</v>
      </c>
      <c r="E3556" s="289">
        <v>290</v>
      </c>
      <c r="F3556" s="289">
        <v>90</v>
      </c>
      <c r="G3556" s="289">
        <v>72</v>
      </c>
      <c r="H3556" s="290">
        <v>0</v>
      </c>
    </row>
    <row r="3557" spans="1:8" s="129" customFormat="1" ht="45">
      <c r="A3557" s="1442"/>
      <c r="B3557" s="1442"/>
      <c r="C3557" s="288" t="s">
        <v>1000</v>
      </c>
      <c r="D3557" s="288" t="s">
        <v>1001</v>
      </c>
      <c r="E3557" s="289">
        <v>344</v>
      </c>
      <c r="F3557" s="289">
        <v>110</v>
      </c>
      <c r="G3557" s="289">
        <v>88</v>
      </c>
      <c r="H3557" s="290">
        <v>0</v>
      </c>
    </row>
    <row r="3558" spans="1:8" s="129" customFormat="1" ht="45">
      <c r="A3558" s="1442"/>
      <c r="B3558" s="1442"/>
      <c r="C3558" s="288" t="s">
        <v>1001</v>
      </c>
      <c r="D3558" s="288" t="s">
        <v>1002</v>
      </c>
      <c r="E3558" s="289">
        <v>314.40000000000003</v>
      </c>
      <c r="F3558" s="289">
        <v>100</v>
      </c>
      <c r="G3558" s="289">
        <v>80</v>
      </c>
      <c r="H3558" s="290">
        <v>0</v>
      </c>
    </row>
    <row r="3559" spans="1:8" s="129" customFormat="1" ht="45">
      <c r="A3559" s="1442"/>
      <c r="B3559" s="1442"/>
      <c r="C3559" s="288" t="s">
        <v>1002</v>
      </c>
      <c r="D3559" s="288" t="s">
        <v>1003</v>
      </c>
      <c r="E3559" s="289">
        <v>130.4</v>
      </c>
      <c r="F3559" s="289">
        <v>52</v>
      </c>
      <c r="G3559" s="289">
        <v>40</v>
      </c>
      <c r="H3559" s="290">
        <v>0</v>
      </c>
    </row>
    <row r="3560" spans="1:8" s="129" customFormat="1" ht="45">
      <c r="A3560" s="1442"/>
      <c r="B3560" s="1442"/>
      <c r="C3560" s="288" t="s">
        <v>1003</v>
      </c>
      <c r="D3560" s="288" t="s">
        <v>1004</v>
      </c>
      <c r="E3560" s="289">
        <v>44</v>
      </c>
      <c r="F3560" s="289">
        <v>28.8</v>
      </c>
      <c r="G3560" s="289">
        <v>26.400000000000002</v>
      </c>
      <c r="H3560" s="290">
        <v>0</v>
      </c>
    </row>
    <row r="3561" spans="1:8" s="129" customFormat="1" ht="45">
      <c r="A3561" s="1442"/>
      <c r="B3561" s="1442"/>
      <c r="C3561" s="288" t="s">
        <v>1006</v>
      </c>
      <c r="D3561" s="288" t="s">
        <v>1007</v>
      </c>
      <c r="E3561" s="289">
        <v>88</v>
      </c>
      <c r="F3561" s="289">
        <v>44</v>
      </c>
      <c r="G3561" s="289">
        <v>32</v>
      </c>
      <c r="H3561" s="290">
        <v>0</v>
      </c>
    </row>
    <row r="3562" spans="1:8" s="129" customFormat="1" ht="45">
      <c r="A3562" s="1442"/>
      <c r="B3562" s="1442"/>
      <c r="C3562" s="288" t="s">
        <v>1007</v>
      </c>
      <c r="D3562" s="288" t="s">
        <v>1008</v>
      </c>
      <c r="E3562" s="289">
        <v>44</v>
      </c>
      <c r="F3562" s="289">
        <v>28.8</v>
      </c>
      <c r="G3562" s="289">
        <v>26.400000000000002</v>
      </c>
      <c r="H3562" s="290">
        <v>0</v>
      </c>
    </row>
    <row r="3563" spans="1:8" s="129" customFormat="1" ht="45">
      <c r="A3563" s="1442"/>
      <c r="B3563" s="1442"/>
      <c r="C3563" s="288" t="s">
        <v>1008</v>
      </c>
      <c r="D3563" s="288" t="s">
        <v>1009</v>
      </c>
      <c r="E3563" s="289">
        <v>48</v>
      </c>
      <c r="F3563" s="289">
        <v>32.800000000000004</v>
      </c>
      <c r="G3563" s="289">
        <v>28.8</v>
      </c>
      <c r="H3563" s="290">
        <v>0</v>
      </c>
    </row>
    <row r="3564" spans="1:8" s="129" customFormat="1" ht="45">
      <c r="A3564" s="1442"/>
      <c r="B3564" s="1442"/>
      <c r="C3564" s="288" t="s">
        <v>1009</v>
      </c>
      <c r="D3564" s="288" t="s">
        <v>1010</v>
      </c>
      <c r="E3564" s="289">
        <v>44</v>
      </c>
      <c r="F3564" s="289">
        <v>28.8</v>
      </c>
      <c r="G3564" s="289">
        <v>26.400000000000002</v>
      </c>
      <c r="H3564" s="290">
        <v>0</v>
      </c>
    </row>
    <row r="3565" spans="1:8" s="129" customFormat="1" ht="30">
      <c r="A3565" s="1442"/>
      <c r="B3565" s="1442"/>
      <c r="C3565" s="288" t="s">
        <v>1010</v>
      </c>
      <c r="D3565" s="288" t="s">
        <v>1011</v>
      </c>
      <c r="E3565" s="289">
        <v>48</v>
      </c>
      <c r="F3565" s="289">
        <v>32.800000000000004</v>
      </c>
      <c r="G3565" s="289">
        <v>28.8</v>
      </c>
      <c r="H3565" s="290">
        <v>0</v>
      </c>
    </row>
    <row r="3566" spans="1:8" s="129" customFormat="1" ht="49.15" customHeight="1">
      <c r="A3566" s="1442">
        <v>2</v>
      </c>
      <c r="B3566" s="1442" t="s">
        <v>1012</v>
      </c>
      <c r="C3566" s="288" t="s">
        <v>1013</v>
      </c>
      <c r="D3566" s="288" t="s">
        <v>1014</v>
      </c>
      <c r="E3566" s="289">
        <v>112</v>
      </c>
      <c r="F3566" s="289">
        <v>56</v>
      </c>
      <c r="G3566" s="289">
        <v>34</v>
      </c>
      <c r="H3566" s="290">
        <v>0</v>
      </c>
    </row>
    <row r="3567" spans="1:8" s="129" customFormat="1" ht="60">
      <c r="A3567" s="1442"/>
      <c r="B3567" s="1442"/>
      <c r="C3567" s="288" t="s">
        <v>1014</v>
      </c>
      <c r="D3567" s="288" t="s">
        <v>1015</v>
      </c>
      <c r="E3567" s="289">
        <v>56</v>
      </c>
      <c r="F3567" s="289">
        <v>34</v>
      </c>
      <c r="G3567" s="289">
        <v>28</v>
      </c>
      <c r="H3567" s="290">
        <v>0</v>
      </c>
    </row>
    <row r="3568" spans="1:8" s="129" customFormat="1" ht="60">
      <c r="A3568" s="1442"/>
      <c r="B3568" s="1442"/>
      <c r="C3568" s="288" t="s">
        <v>1015</v>
      </c>
      <c r="D3568" s="288" t="s">
        <v>1017</v>
      </c>
      <c r="E3568" s="289">
        <v>112</v>
      </c>
      <c r="F3568" s="289">
        <v>50.400000000000006</v>
      </c>
      <c r="G3568" s="289">
        <v>36</v>
      </c>
      <c r="H3568" s="290">
        <v>0</v>
      </c>
    </row>
    <row r="3569" spans="1:8" s="129" customFormat="1" ht="60">
      <c r="A3569" s="1442"/>
      <c r="B3569" s="1442"/>
      <c r="C3569" s="288" t="s">
        <v>1017</v>
      </c>
      <c r="D3569" s="288" t="s">
        <v>1018</v>
      </c>
      <c r="E3569" s="289">
        <v>64</v>
      </c>
      <c r="F3569" s="289">
        <v>39.200000000000003</v>
      </c>
      <c r="G3569" s="289">
        <v>32</v>
      </c>
      <c r="H3569" s="290">
        <v>0</v>
      </c>
    </row>
    <row r="3570" spans="1:8" s="129" customFormat="1" ht="60">
      <c r="A3570" s="1442"/>
      <c r="B3570" s="1442"/>
      <c r="C3570" s="288" t="s">
        <v>1018</v>
      </c>
      <c r="D3570" s="288" t="s">
        <v>1019</v>
      </c>
      <c r="E3570" s="289">
        <v>112</v>
      </c>
      <c r="F3570" s="289">
        <v>50.400000000000006</v>
      </c>
      <c r="G3570" s="289">
        <v>36</v>
      </c>
      <c r="H3570" s="290">
        <v>0</v>
      </c>
    </row>
    <row r="3571" spans="1:8" s="129" customFormat="1" ht="90" customHeight="1">
      <c r="A3571" s="1442"/>
      <c r="B3571" s="1442"/>
      <c r="C3571" s="288" t="s">
        <v>1019</v>
      </c>
      <c r="D3571" s="288" t="s">
        <v>1020</v>
      </c>
      <c r="E3571" s="289">
        <v>64</v>
      </c>
      <c r="F3571" s="289">
        <v>35.200000000000003</v>
      </c>
      <c r="G3571" s="289">
        <v>28.8</v>
      </c>
      <c r="H3571" s="290">
        <v>0</v>
      </c>
    </row>
    <row r="3572" spans="1:8" s="129" customFormat="1" ht="60">
      <c r="A3572" s="1442"/>
      <c r="B3572" s="1442"/>
      <c r="C3572" s="288" t="s">
        <v>1020</v>
      </c>
      <c r="D3572" s="288" t="s">
        <v>1021</v>
      </c>
      <c r="E3572" s="289">
        <v>52</v>
      </c>
      <c r="F3572" s="289">
        <v>32.4</v>
      </c>
      <c r="G3572" s="289">
        <v>26</v>
      </c>
      <c r="H3572" s="290">
        <v>0</v>
      </c>
    </row>
    <row r="3573" spans="1:8" s="129" customFormat="1" ht="74.25" customHeight="1">
      <c r="A3573" s="1442"/>
      <c r="B3573" s="1442"/>
      <c r="C3573" s="288" t="s">
        <v>1021</v>
      </c>
      <c r="D3573" s="288" t="s">
        <v>1022</v>
      </c>
      <c r="E3573" s="289">
        <v>56</v>
      </c>
      <c r="F3573" s="289">
        <v>34</v>
      </c>
      <c r="G3573" s="289">
        <v>28</v>
      </c>
      <c r="H3573" s="290">
        <v>0</v>
      </c>
    </row>
    <row r="3574" spans="1:8" s="129" customFormat="1" ht="75">
      <c r="A3574" s="1442"/>
      <c r="B3574" s="1442"/>
      <c r="C3574" s="288" t="s">
        <v>1022</v>
      </c>
      <c r="D3574" s="288" t="s">
        <v>1023</v>
      </c>
      <c r="E3574" s="289">
        <v>52</v>
      </c>
      <c r="F3574" s="289">
        <v>32.4</v>
      </c>
      <c r="G3574" s="289">
        <v>26</v>
      </c>
      <c r="H3574" s="290">
        <v>0</v>
      </c>
    </row>
    <row r="3575" spans="1:8" s="129" customFormat="1" ht="75">
      <c r="A3575" s="1442"/>
      <c r="B3575" s="1442"/>
      <c r="C3575" s="288" t="s">
        <v>1022</v>
      </c>
      <c r="D3575" s="288" t="s">
        <v>1024</v>
      </c>
      <c r="E3575" s="289">
        <v>52</v>
      </c>
      <c r="F3575" s="289">
        <v>32.4</v>
      </c>
      <c r="G3575" s="289">
        <v>26</v>
      </c>
      <c r="H3575" s="290">
        <v>0</v>
      </c>
    </row>
    <row r="3576" spans="1:8" s="129" customFormat="1" ht="45">
      <c r="A3576" s="1442"/>
      <c r="B3576" s="1442"/>
      <c r="C3576" s="288" t="s">
        <v>1025</v>
      </c>
      <c r="D3576" s="288" t="s">
        <v>1026</v>
      </c>
      <c r="E3576" s="289">
        <v>72</v>
      </c>
      <c r="F3576" s="289">
        <v>43.2</v>
      </c>
      <c r="G3576" s="289">
        <v>34</v>
      </c>
      <c r="H3576" s="290">
        <v>0</v>
      </c>
    </row>
    <row r="3577" spans="1:8" s="129" customFormat="1" ht="30">
      <c r="A3577" s="1442">
        <v>3</v>
      </c>
      <c r="B3577" s="1442" t="s">
        <v>1027</v>
      </c>
      <c r="C3577" s="288" t="s">
        <v>1028</v>
      </c>
      <c r="D3577" s="288" t="s">
        <v>1029</v>
      </c>
      <c r="E3577" s="289">
        <v>50</v>
      </c>
      <c r="F3577" s="289">
        <v>32.4</v>
      </c>
      <c r="G3577" s="289">
        <v>26</v>
      </c>
      <c r="H3577" s="290">
        <v>0</v>
      </c>
    </row>
    <row r="3578" spans="1:8" s="129" customFormat="1" ht="30">
      <c r="A3578" s="1442"/>
      <c r="B3578" s="1442"/>
      <c r="C3578" s="288" t="s">
        <v>1030</v>
      </c>
      <c r="D3578" s="288" t="s">
        <v>1029</v>
      </c>
      <c r="E3578" s="289">
        <v>52</v>
      </c>
      <c r="F3578" s="289">
        <v>36.4</v>
      </c>
      <c r="G3578" s="289">
        <v>28</v>
      </c>
      <c r="H3578" s="290">
        <v>0</v>
      </c>
    </row>
    <row r="3579" spans="1:8" s="129" customFormat="1" ht="45">
      <c r="A3579" s="291">
        <v>4</v>
      </c>
      <c r="B3579" s="288" t="s">
        <v>1031</v>
      </c>
      <c r="C3579" s="288" t="s">
        <v>1032</v>
      </c>
      <c r="D3579" s="288" t="s">
        <v>1033</v>
      </c>
      <c r="E3579" s="289">
        <v>50.400000000000006</v>
      </c>
      <c r="F3579" s="289">
        <v>32.800000000000004</v>
      </c>
      <c r="G3579" s="289">
        <v>26.400000000000002</v>
      </c>
      <c r="H3579" s="290">
        <v>0</v>
      </c>
    </row>
    <row r="3580" spans="1:8" s="129" customFormat="1" ht="66" customHeight="1">
      <c r="A3580" s="1442">
        <v>5</v>
      </c>
      <c r="B3580" s="1442" t="s">
        <v>1034</v>
      </c>
      <c r="C3580" s="288" t="s">
        <v>1035</v>
      </c>
      <c r="D3580" s="288" t="s">
        <v>1036</v>
      </c>
      <c r="E3580" s="289">
        <v>54</v>
      </c>
      <c r="F3580" s="289">
        <v>38</v>
      </c>
      <c r="G3580" s="289">
        <v>28</v>
      </c>
      <c r="H3580" s="290">
        <v>0</v>
      </c>
    </row>
    <row r="3581" spans="1:8" s="129" customFormat="1" ht="60">
      <c r="A3581" s="1442"/>
      <c r="B3581" s="1442"/>
      <c r="C3581" s="288" t="s">
        <v>1036</v>
      </c>
      <c r="D3581" s="288" t="s">
        <v>1037</v>
      </c>
      <c r="E3581" s="289">
        <v>60</v>
      </c>
      <c r="F3581" s="289">
        <v>33.200000000000003</v>
      </c>
      <c r="G3581" s="289">
        <v>27.200000000000003</v>
      </c>
      <c r="H3581" s="290">
        <v>0</v>
      </c>
    </row>
    <row r="3582" spans="1:8" s="129" customFormat="1" ht="30">
      <c r="A3582" s="291">
        <v>6</v>
      </c>
      <c r="B3582" s="288" t="s">
        <v>1038</v>
      </c>
      <c r="C3582" s="288" t="s">
        <v>1039</v>
      </c>
      <c r="D3582" s="288" t="s">
        <v>1040</v>
      </c>
      <c r="E3582" s="289">
        <v>44</v>
      </c>
      <c r="F3582" s="289">
        <v>28.8</v>
      </c>
      <c r="G3582" s="289">
        <v>26.400000000000002</v>
      </c>
      <c r="H3582" s="290">
        <v>0</v>
      </c>
    </row>
    <row r="3583" spans="1:8" s="129" customFormat="1" ht="30">
      <c r="A3583" s="291">
        <v>7</v>
      </c>
      <c r="B3583" s="288" t="s">
        <v>1041</v>
      </c>
      <c r="C3583" s="288"/>
      <c r="D3583" s="288"/>
      <c r="E3583" s="289">
        <v>44</v>
      </c>
      <c r="F3583" s="289">
        <v>28.8</v>
      </c>
      <c r="G3583" s="289">
        <v>26.400000000000002</v>
      </c>
      <c r="H3583" s="290">
        <v>0</v>
      </c>
    </row>
    <row r="3584" spans="1:8" s="129" customFormat="1" ht="16.5" customHeight="1">
      <c r="A3584" s="1442">
        <v>8</v>
      </c>
      <c r="B3584" s="1444" t="s">
        <v>1042</v>
      </c>
      <c r="C3584" s="288" t="s">
        <v>1043</v>
      </c>
      <c r="D3584" s="288" t="s">
        <v>1044</v>
      </c>
      <c r="E3584" s="289">
        <v>110</v>
      </c>
      <c r="F3584" s="290">
        <v>0</v>
      </c>
      <c r="G3584" s="290">
        <v>0</v>
      </c>
      <c r="H3584" s="290">
        <v>0</v>
      </c>
    </row>
    <row r="3585" spans="1:8" s="129" customFormat="1">
      <c r="A3585" s="1442"/>
      <c r="B3585" s="1444"/>
      <c r="C3585" s="288" t="s">
        <v>1045</v>
      </c>
      <c r="D3585" s="288" t="s">
        <v>1044</v>
      </c>
      <c r="E3585" s="289">
        <v>147.20000000000002</v>
      </c>
      <c r="F3585" s="290">
        <v>0</v>
      </c>
      <c r="G3585" s="290">
        <v>0</v>
      </c>
      <c r="H3585" s="290">
        <v>0</v>
      </c>
    </row>
    <row r="3586" spans="1:8" s="129" customFormat="1">
      <c r="A3586" s="1442"/>
      <c r="B3586" s="1444"/>
      <c r="C3586" s="288" t="s">
        <v>1046</v>
      </c>
      <c r="D3586" s="288" t="s">
        <v>1044</v>
      </c>
      <c r="E3586" s="289">
        <v>147.20000000000002</v>
      </c>
      <c r="F3586" s="290">
        <v>0</v>
      </c>
      <c r="G3586" s="290">
        <v>0</v>
      </c>
      <c r="H3586" s="290">
        <v>0</v>
      </c>
    </row>
    <row r="3587" spans="1:8" s="129" customFormat="1">
      <c r="A3587" s="1442"/>
      <c r="B3587" s="1444"/>
      <c r="C3587" s="288" t="s">
        <v>1047</v>
      </c>
      <c r="D3587" s="288" t="s">
        <v>1044</v>
      </c>
      <c r="E3587" s="289">
        <v>147.20000000000002</v>
      </c>
      <c r="F3587" s="290">
        <v>0</v>
      </c>
      <c r="G3587" s="290">
        <v>0</v>
      </c>
      <c r="H3587" s="290">
        <v>0</v>
      </c>
    </row>
    <row r="3588" spans="1:8" s="129" customFormat="1">
      <c r="A3588" s="1442"/>
      <c r="B3588" s="1444"/>
      <c r="C3588" s="288" t="s">
        <v>1048</v>
      </c>
      <c r="D3588" s="288" t="s">
        <v>1049</v>
      </c>
      <c r="E3588" s="289">
        <v>106</v>
      </c>
      <c r="F3588" s="290">
        <v>0</v>
      </c>
      <c r="G3588" s="290">
        <v>0</v>
      </c>
      <c r="H3588" s="290">
        <v>0</v>
      </c>
    </row>
    <row r="3589" spans="1:8" s="129" customFormat="1" ht="16.5" customHeight="1">
      <c r="A3589" s="1442">
        <v>9</v>
      </c>
      <c r="B3589" s="1444" t="s">
        <v>1050</v>
      </c>
      <c r="C3589" s="288" t="s">
        <v>1051</v>
      </c>
      <c r="D3589" s="288" t="s">
        <v>1052</v>
      </c>
      <c r="E3589" s="289">
        <v>88</v>
      </c>
      <c r="F3589" s="290">
        <v>0</v>
      </c>
      <c r="G3589" s="290">
        <v>0</v>
      </c>
      <c r="H3589" s="290">
        <v>0</v>
      </c>
    </row>
    <row r="3590" spans="1:8" s="129" customFormat="1" ht="30">
      <c r="A3590" s="1442"/>
      <c r="B3590" s="1444"/>
      <c r="C3590" s="288" t="s">
        <v>1053</v>
      </c>
      <c r="D3590" s="288" t="s">
        <v>1052</v>
      </c>
      <c r="E3590" s="289">
        <v>88</v>
      </c>
      <c r="F3590" s="290">
        <v>0</v>
      </c>
      <c r="G3590" s="290">
        <v>0</v>
      </c>
      <c r="H3590" s="290">
        <v>0</v>
      </c>
    </row>
    <row r="3591" spans="1:8" s="129" customFormat="1" ht="30">
      <c r="A3591" s="1442"/>
      <c r="B3591" s="1444"/>
      <c r="C3591" s="288" t="s">
        <v>1054</v>
      </c>
      <c r="D3591" s="288" t="s">
        <v>1052</v>
      </c>
      <c r="E3591" s="289">
        <v>88</v>
      </c>
      <c r="F3591" s="290">
        <v>0</v>
      </c>
      <c r="G3591" s="290">
        <v>0</v>
      </c>
      <c r="H3591" s="290">
        <v>0</v>
      </c>
    </row>
    <row r="3592" spans="1:8" s="129" customFormat="1" ht="45">
      <c r="A3592" s="291">
        <v>10</v>
      </c>
      <c r="B3592" s="288" t="s">
        <v>1055</v>
      </c>
      <c r="C3592" s="288" t="s">
        <v>1056</v>
      </c>
      <c r="D3592" s="288" t="s">
        <v>1057</v>
      </c>
      <c r="E3592" s="290">
        <v>320</v>
      </c>
      <c r="F3592" s="290">
        <v>0</v>
      </c>
      <c r="G3592" s="290">
        <v>0</v>
      </c>
      <c r="H3592" s="290">
        <v>0</v>
      </c>
    </row>
    <row r="3593" spans="1:8" s="129" customFormat="1" ht="30">
      <c r="A3593" s="291">
        <v>11</v>
      </c>
      <c r="B3593" s="288" t="s">
        <v>1058</v>
      </c>
      <c r="C3593" s="288" t="s">
        <v>1059</v>
      </c>
      <c r="D3593" s="288" t="s">
        <v>1060</v>
      </c>
      <c r="E3593" s="289">
        <v>56</v>
      </c>
      <c r="F3593" s="289">
        <v>36</v>
      </c>
      <c r="G3593" s="289">
        <v>28</v>
      </c>
      <c r="H3593" s="290">
        <v>0</v>
      </c>
    </row>
    <row r="3594" spans="1:8" s="129" customFormat="1">
      <c r="A3594" s="291">
        <v>12</v>
      </c>
      <c r="B3594" s="1444" t="s">
        <v>1061</v>
      </c>
      <c r="C3594" s="1444"/>
      <c r="D3594" s="1444"/>
      <c r="E3594" s="289">
        <v>54</v>
      </c>
      <c r="F3594" s="289">
        <v>38</v>
      </c>
      <c r="G3594" s="289">
        <v>28</v>
      </c>
      <c r="H3594" s="290">
        <v>0</v>
      </c>
    </row>
    <row r="3595" spans="1:8" s="129" customFormat="1">
      <c r="A3595" s="291">
        <v>13</v>
      </c>
      <c r="B3595" s="1444" t="s">
        <v>1062</v>
      </c>
      <c r="C3595" s="1444"/>
      <c r="D3595" s="1444"/>
      <c r="E3595" s="290">
        <v>0</v>
      </c>
      <c r="F3595" s="290">
        <v>0</v>
      </c>
      <c r="G3595" s="290">
        <v>0</v>
      </c>
      <c r="H3595" s="290">
        <v>0</v>
      </c>
    </row>
    <row r="3596" spans="1:8" s="293" customFormat="1" ht="15.75">
      <c r="A3596" s="285">
        <v>50</v>
      </c>
      <c r="B3596" s="286" t="s">
        <v>1122</v>
      </c>
      <c r="C3596" s="285"/>
      <c r="D3596" s="285"/>
      <c r="E3596" s="287">
        <v>0</v>
      </c>
      <c r="F3596" s="287">
        <v>0</v>
      </c>
      <c r="G3596" s="287">
        <v>0</v>
      </c>
      <c r="H3596" s="287">
        <v>0</v>
      </c>
    </row>
    <row r="3597" spans="1:8" s="129" customFormat="1" ht="30">
      <c r="A3597" s="1450">
        <v>1</v>
      </c>
      <c r="B3597" s="1450" t="s">
        <v>947</v>
      </c>
      <c r="C3597" s="252" t="s">
        <v>1064</v>
      </c>
      <c r="D3597" s="252" t="s">
        <v>1065</v>
      </c>
      <c r="E3597" s="280">
        <v>48</v>
      </c>
      <c r="F3597" s="280">
        <v>36</v>
      </c>
      <c r="G3597" s="290">
        <v>0</v>
      </c>
      <c r="H3597" s="290">
        <v>0</v>
      </c>
    </row>
    <row r="3598" spans="1:8" s="129" customFormat="1" ht="33.75" customHeight="1">
      <c r="A3598" s="1450"/>
      <c r="B3598" s="1450"/>
      <c r="C3598" s="252" t="s">
        <v>1065</v>
      </c>
      <c r="D3598" s="252" t="s">
        <v>1066</v>
      </c>
      <c r="E3598" s="280">
        <v>88</v>
      </c>
      <c r="F3598" s="280">
        <v>60</v>
      </c>
      <c r="G3598" s="280">
        <v>52</v>
      </c>
      <c r="H3598" s="280">
        <v>44</v>
      </c>
    </row>
    <row r="3599" spans="1:8" s="129" customFormat="1">
      <c r="A3599" s="1450"/>
      <c r="B3599" s="1450"/>
      <c r="C3599" s="252" t="s">
        <v>1066</v>
      </c>
      <c r="D3599" s="252" t="s">
        <v>1067</v>
      </c>
      <c r="E3599" s="280">
        <v>128</v>
      </c>
      <c r="F3599" s="280">
        <v>72</v>
      </c>
      <c r="G3599" s="280">
        <v>60</v>
      </c>
      <c r="H3599" s="280">
        <v>44</v>
      </c>
    </row>
    <row r="3600" spans="1:8" s="129" customFormat="1" ht="59.25" customHeight="1">
      <c r="A3600" s="1450"/>
      <c r="B3600" s="1450"/>
      <c r="C3600" s="252" t="s">
        <v>1067</v>
      </c>
      <c r="D3600" s="252" t="s">
        <v>1068</v>
      </c>
      <c r="E3600" s="280">
        <v>400</v>
      </c>
      <c r="F3600" s="280">
        <v>160</v>
      </c>
      <c r="G3600" s="280">
        <v>140</v>
      </c>
      <c r="H3600" s="280">
        <v>80</v>
      </c>
    </row>
    <row r="3601" spans="1:8" s="129" customFormat="1" ht="58.5" customHeight="1">
      <c r="A3601" s="1450"/>
      <c r="B3601" s="1450"/>
      <c r="C3601" s="252" t="s">
        <v>1068</v>
      </c>
      <c r="D3601" s="252" t="s">
        <v>1070</v>
      </c>
      <c r="E3601" s="280">
        <v>680</v>
      </c>
      <c r="F3601" s="280">
        <v>168</v>
      </c>
      <c r="G3601" s="280">
        <v>140</v>
      </c>
      <c r="H3601" s="280">
        <v>80</v>
      </c>
    </row>
    <row r="3602" spans="1:8" s="129" customFormat="1" ht="30">
      <c r="A3602" s="1450">
        <v>2</v>
      </c>
      <c r="B3602" s="1450" t="s">
        <v>1071</v>
      </c>
      <c r="C3602" s="252" t="s">
        <v>1066</v>
      </c>
      <c r="D3602" s="252" t="s">
        <v>1072</v>
      </c>
      <c r="E3602" s="280">
        <v>60</v>
      </c>
      <c r="F3602" s="280">
        <v>40</v>
      </c>
      <c r="G3602" s="280">
        <v>36</v>
      </c>
      <c r="H3602" s="290">
        <v>0</v>
      </c>
    </row>
    <row r="3603" spans="1:8" s="129" customFormat="1" ht="63" customHeight="1">
      <c r="A3603" s="1450"/>
      <c r="B3603" s="1450"/>
      <c r="C3603" s="252" t="s">
        <v>1072</v>
      </c>
      <c r="D3603" s="252" t="s">
        <v>1073</v>
      </c>
      <c r="E3603" s="280">
        <v>52</v>
      </c>
      <c r="F3603" s="280">
        <v>36</v>
      </c>
      <c r="G3603" s="280">
        <v>32</v>
      </c>
      <c r="H3603" s="290">
        <v>0</v>
      </c>
    </row>
    <row r="3604" spans="1:8" s="129" customFormat="1" ht="45">
      <c r="A3604" s="1450"/>
      <c r="B3604" s="1450"/>
      <c r="C3604" s="252" t="s">
        <v>1073</v>
      </c>
      <c r="D3604" s="252" t="s">
        <v>1074</v>
      </c>
      <c r="E3604" s="280">
        <v>48</v>
      </c>
      <c r="F3604" s="280">
        <v>36</v>
      </c>
      <c r="G3604" s="280">
        <v>32</v>
      </c>
      <c r="H3604" s="290">
        <v>0</v>
      </c>
    </row>
    <row r="3605" spans="1:8" s="129" customFormat="1">
      <c r="A3605" s="256">
        <v>3</v>
      </c>
      <c r="B3605" s="252" t="s">
        <v>854</v>
      </c>
      <c r="C3605" s="252" t="s">
        <v>947</v>
      </c>
      <c r="D3605" s="252" t="s">
        <v>1075</v>
      </c>
      <c r="E3605" s="280">
        <v>200</v>
      </c>
      <c r="F3605" s="280">
        <v>120</v>
      </c>
      <c r="G3605" s="280">
        <v>100</v>
      </c>
      <c r="H3605" s="290">
        <v>0</v>
      </c>
    </row>
    <row r="3606" spans="1:8" s="129" customFormat="1" ht="24.6" customHeight="1">
      <c r="A3606" s="256">
        <v>4</v>
      </c>
      <c r="B3606" s="282" t="s">
        <v>279</v>
      </c>
      <c r="C3606" s="252" t="s">
        <v>889</v>
      </c>
      <c r="D3606" s="252" t="s">
        <v>888</v>
      </c>
      <c r="E3606" s="280">
        <v>160</v>
      </c>
      <c r="F3606" s="280">
        <v>60</v>
      </c>
      <c r="G3606" s="280">
        <v>48</v>
      </c>
      <c r="H3606" s="280">
        <v>36</v>
      </c>
    </row>
    <row r="3607" spans="1:8" s="129" customFormat="1" ht="58.5" customHeight="1">
      <c r="A3607" s="256">
        <v>5</v>
      </c>
      <c r="B3607" s="252" t="s">
        <v>1077</v>
      </c>
      <c r="C3607" s="252" t="s">
        <v>1078</v>
      </c>
      <c r="D3607" s="252" t="s">
        <v>938</v>
      </c>
      <c r="E3607" s="280">
        <v>172</v>
      </c>
      <c r="F3607" s="280">
        <v>80</v>
      </c>
      <c r="G3607" s="280">
        <v>64</v>
      </c>
      <c r="H3607" s="280">
        <v>48</v>
      </c>
    </row>
    <row r="3608" spans="1:8" s="129" customFormat="1" ht="45.75" customHeight="1">
      <c r="A3608" s="1450">
        <v>6</v>
      </c>
      <c r="B3608" s="1450" t="s">
        <v>1079</v>
      </c>
      <c r="C3608" s="252" t="s">
        <v>1080</v>
      </c>
      <c r="D3608" s="252" t="s">
        <v>1081</v>
      </c>
      <c r="E3608" s="280">
        <v>68</v>
      </c>
      <c r="F3608" s="280">
        <v>44</v>
      </c>
      <c r="G3608" s="280">
        <v>40</v>
      </c>
      <c r="H3608" s="280">
        <v>36</v>
      </c>
    </row>
    <row r="3609" spans="1:8" s="129" customFormat="1">
      <c r="A3609" s="1450"/>
      <c r="B3609" s="1450"/>
      <c r="C3609" s="252" t="s">
        <v>1081</v>
      </c>
      <c r="D3609" s="252" t="s">
        <v>1082</v>
      </c>
      <c r="E3609" s="280">
        <v>52</v>
      </c>
      <c r="F3609" s="280">
        <v>40</v>
      </c>
      <c r="G3609" s="280">
        <v>36</v>
      </c>
      <c r="H3609" s="280">
        <v>32</v>
      </c>
    </row>
    <row r="3610" spans="1:8" s="129" customFormat="1" ht="61.5" customHeight="1">
      <c r="A3610" s="256">
        <v>7</v>
      </c>
      <c r="B3610" s="252" t="s">
        <v>1083</v>
      </c>
      <c r="C3610" s="252"/>
      <c r="D3610" s="252"/>
      <c r="E3610" s="290">
        <v>0</v>
      </c>
      <c r="F3610" s="290">
        <v>0</v>
      </c>
      <c r="G3610" s="290">
        <v>0</v>
      </c>
      <c r="H3610" s="290">
        <v>0</v>
      </c>
    </row>
    <row r="3611" spans="1:8" s="129" customFormat="1">
      <c r="A3611" s="1450" t="s">
        <v>10</v>
      </c>
      <c r="B3611" s="1452" t="s">
        <v>1084</v>
      </c>
      <c r="C3611" s="252" t="s">
        <v>1085</v>
      </c>
      <c r="D3611" s="252" t="s">
        <v>1086</v>
      </c>
      <c r="E3611" s="290">
        <v>0</v>
      </c>
      <c r="F3611" s="290">
        <v>0</v>
      </c>
      <c r="G3611" s="290">
        <v>0</v>
      </c>
      <c r="H3611" s="290">
        <v>0</v>
      </c>
    </row>
    <row r="3612" spans="1:8" s="129" customFormat="1">
      <c r="A3612" s="1450"/>
      <c r="B3612" s="1452"/>
      <c r="C3612" s="252" t="s">
        <v>1087</v>
      </c>
      <c r="D3612" s="252" t="s">
        <v>1088</v>
      </c>
      <c r="E3612" s="290">
        <v>0</v>
      </c>
      <c r="F3612" s="290">
        <v>0</v>
      </c>
      <c r="G3612" s="290">
        <v>0</v>
      </c>
      <c r="H3612" s="290">
        <v>0</v>
      </c>
    </row>
    <row r="3613" spans="1:8" s="129" customFormat="1">
      <c r="A3613" s="1450"/>
      <c r="B3613" s="1452"/>
      <c r="C3613" s="252" t="s">
        <v>1089</v>
      </c>
      <c r="D3613" s="252" t="s">
        <v>1090</v>
      </c>
      <c r="E3613" s="290">
        <v>0</v>
      </c>
      <c r="F3613" s="290">
        <v>0</v>
      </c>
      <c r="G3613" s="290">
        <v>0</v>
      </c>
      <c r="H3613" s="290">
        <v>0</v>
      </c>
    </row>
    <row r="3614" spans="1:8" s="129" customFormat="1">
      <c r="A3614" s="256" t="s">
        <v>10</v>
      </c>
      <c r="B3614" s="252" t="s">
        <v>1091</v>
      </c>
      <c r="C3614" s="252" t="s">
        <v>1092</v>
      </c>
      <c r="D3614" s="252" t="s">
        <v>1093</v>
      </c>
      <c r="E3614" s="290">
        <v>0</v>
      </c>
      <c r="F3614" s="290">
        <v>0</v>
      </c>
      <c r="G3614" s="290">
        <v>0</v>
      </c>
      <c r="H3614" s="290">
        <v>0</v>
      </c>
    </row>
    <row r="3615" spans="1:8" s="129" customFormat="1">
      <c r="A3615" s="256" t="s">
        <v>10</v>
      </c>
      <c r="B3615" s="252" t="s">
        <v>1094</v>
      </c>
      <c r="C3615" s="252" t="s">
        <v>1095</v>
      </c>
      <c r="D3615" s="252" t="s">
        <v>1096</v>
      </c>
      <c r="E3615" s="290">
        <v>0</v>
      </c>
      <c r="F3615" s="290">
        <v>0</v>
      </c>
      <c r="G3615" s="290">
        <v>0</v>
      </c>
      <c r="H3615" s="290">
        <v>0</v>
      </c>
    </row>
    <row r="3616" spans="1:8" s="129" customFormat="1" ht="51" customHeight="1">
      <c r="A3616" s="256">
        <v>8</v>
      </c>
      <c r="B3616" s="1453" t="s">
        <v>1097</v>
      </c>
      <c r="C3616" s="1453"/>
      <c r="D3616" s="252"/>
      <c r="E3616" s="290">
        <v>0</v>
      </c>
      <c r="F3616" s="290">
        <v>0</v>
      </c>
      <c r="G3616" s="290">
        <v>0</v>
      </c>
      <c r="H3616" s="290">
        <v>0</v>
      </c>
    </row>
    <row r="3617" spans="1:8" s="129" customFormat="1">
      <c r="A3617" s="256" t="s">
        <v>10</v>
      </c>
      <c r="B3617" s="252" t="s">
        <v>1098</v>
      </c>
      <c r="C3617" s="252" t="s">
        <v>1099</v>
      </c>
      <c r="D3617" s="252" t="s">
        <v>1100</v>
      </c>
      <c r="E3617" s="290">
        <v>0</v>
      </c>
      <c r="F3617" s="290">
        <v>0</v>
      </c>
      <c r="G3617" s="290">
        <v>0</v>
      </c>
      <c r="H3617" s="290">
        <v>0</v>
      </c>
    </row>
    <row r="3618" spans="1:8" s="129" customFormat="1">
      <c r="A3618" s="256" t="s">
        <v>10</v>
      </c>
      <c r="B3618" s="252" t="s">
        <v>1060</v>
      </c>
      <c r="C3618" s="252" t="s">
        <v>1101</v>
      </c>
      <c r="D3618" s="252" t="s">
        <v>888</v>
      </c>
      <c r="E3618" s="290">
        <v>0</v>
      </c>
      <c r="F3618" s="290">
        <v>0</v>
      </c>
      <c r="G3618" s="290">
        <v>0</v>
      </c>
      <c r="H3618" s="290">
        <v>0</v>
      </c>
    </row>
    <row r="3619" spans="1:8" s="129" customFormat="1" ht="38.25" customHeight="1">
      <c r="A3619" s="256">
        <v>9</v>
      </c>
      <c r="B3619" s="1453" t="s">
        <v>1102</v>
      </c>
      <c r="C3619" s="1453"/>
      <c r="D3619" s="1453"/>
      <c r="E3619" s="290">
        <v>0</v>
      </c>
      <c r="F3619" s="290">
        <v>0</v>
      </c>
      <c r="G3619" s="290">
        <v>0</v>
      </c>
      <c r="H3619" s="290">
        <v>0</v>
      </c>
    </row>
    <row r="3620" spans="1:8" s="129" customFormat="1">
      <c r="A3620" s="256" t="s">
        <v>10</v>
      </c>
      <c r="B3620" s="252" t="s">
        <v>1103</v>
      </c>
      <c r="C3620" s="252" t="s">
        <v>1104</v>
      </c>
      <c r="D3620" s="252" t="s">
        <v>1105</v>
      </c>
      <c r="E3620" s="290">
        <v>0</v>
      </c>
      <c r="F3620" s="290">
        <v>0</v>
      </c>
      <c r="G3620" s="290">
        <v>0</v>
      </c>
      <c r="H3620" s="290">
        <v>0</v>
      </c>
    </row>
    <row r="3621" spans="1:8" s="129" customFormat="1">
      <c r="A3621" s="256" t="s">
        <v>10</v>
      </c>
      <c r="B3621" s="252" t="s">
        <v>1060</v>
      </c>
      <c r="C3621" s="252" t="s">
        <v>1106</v>
      </c>
      <c r="D3621" s="252" t="s">
        <v>1107</v>
      </c>
      <c r="E3621" s="290">
        <v>0</v>
      </c>
      <c r="F3621" s="290">
        <v>0</v>
      </c>
      <c r="G3621" s="290">
        <v>0</v>
      </c>
      <c r="H3621" s="290">
        <v>0</v>
      </c>
    </row>
    <row r="3622" spans="1:8" s="129" customFormat="1" ht="45">
      <c r="A3622" s="256">
        <v>10</v>
      </c>
      <c r="B3622" s="252" t="s">
        <v>1108</v>
      </c>
      <c r="C3622" s="252" t="s">
        <v>1109</v>
      </c>
      <c r="D3622" s="252" t="s">
        <v>1079</v>
      </c>
      <c r="E3622" s="280">
        <v>52</v>
      </c>
      <c r="F3622" s="280">
        <v>36</v>
      </c>
      <c r="G3622" s="280">
        <v>32</v>
      </c>
      <c r="H3622" s="290">
        <v>0</v>
      </c>
    </row>
    <row r="3623" spans="1:8" s="129" customFormat="1" ht="57" customHeight="1">
      <c r="A3623" s="256">
        <v>11</v>
      </c>
      <c r="B3623" s="252" t="s">
        <v>1110</v>
      </c>
      <c r="C3623" s="252" t="s">
        <v>1111</v>
      </c>
      <c r="D3623" s="252" t="s">
        <v>1112</v>
      </c>
      <c r="E3623" s="280">
        <v>44</v>
      </c>
      <c r="F3623" s="280">
        <v>36</v>
      </c>
      <c r="G3623" s="280">
        <v>32</v>
      </c>
      <c r="H3623" s="290">
        <v>0</v>
      </c>
    </row>
    <row r="3624" spans="1:8" s="129" customFormat="1" ht="45">
      <c r="A3624" s="256">
        <v>12</v>
      </c>
      <c r="B3624" s="252" t="s">
        <v>1113</v>
      </c>
      <c r="C3624" s="252" t="s">
        <v>1114</v>
      </c>
      <c r="D3624" s="252" t="s">
        <v>1115</v>
      </c>
      <c r="E3624" s="280">
        <v>44</v>
      </c>
      <c r="F3624" s="280">
        <v>36</v>
      </c>
      <c r="G3624" s="280">
        <v>32</v>
      </c>
      <c r="H3624" s="290">
        <v>0</v>
      </c>
    </row>
    <row r="3625" spans="1:8" s="129" customFormat="1" ht="45">
      <c r="A3625" s="256">
        <v>13</v>
      </c>
      <c r="B3625" s="252" t="s">
        <v>963</v>
      </c>
      <c r="C3625" s="252" t="s">
        <v>1116</v>
      </c>
      <c r="D3625" s="252" t="s">
        <v>833</v>
      </c>
      <c r="E3625" s="280">
        <v>44</v>
      </c>
      <c r="F3625" s="280">
        <v>36</v>
      </c>
      <c r="G3625" s="280">
        <v>32</v>
      </c>
      <c r="H3625" s="290">
        <v>0</v>
      </c>
    </row>
    <row r="3626" spans="1:8" s="129" customFormat="1" ht="15.75">
      <c r="A3626" s="256">
        <v>14</v>
      </c>
      <c r="B3626" s="1453" t="s">
        <v>1117</v>
      </c>
      <c r="C3626" s="1453"/>
      <c r="D3626" s="1453"/>
      <c r="E3626" s="290">
        <v>0</v>
      </c>
      <c r="F3626" s="290">
        <v>0</v>
      </c>
      <c r="G3626" s="290">
        <v>0</v>
      </c>
      <c r="H3626" s="290">
        <v>0</v>
      </c>
    </row>
    <row r="3627" spans="1:8" s="129" customFormat="1">
      <c r="A3627" s="256" t="s">
        <v>10</v>
      </c>
      <c r="B3627" s="1452" t="s">
        <v>947</v>
      </c>
      <c r="C3627" s="252" t="s">
        <v>1104</v>
      </c>
      <c r="D3627" s="252" t="s">
        <v>1118</v>
      </c>
      <c r="E3627" s="290">
        <v>0</v>
      </c>
      <c r="F3627" s="290">
        <v>0</v>
      </c>
      <c r="G3627" s="290">
        <v>0</v>
      </c>
      <c r="H3627" s="290">
        <v>0</v>
      </c>
    </row>
    <row r="3628" spans="1:8" s="129" customFormat="1">
      <c r="A3628" s="256" t="s">
        <v>10</v>
      </c>
      <c r="B3628" s="1452"/>
      <c r="C3628" s="252" t="s">
        <v>1119</v>
      </c>
      <c r="D3628" s="252" t="s">
        <v>1120</v>
      </c>
      <c r="E3628" s="290">
        <v>0</v>
      </c>
      <c r="F3628" s="290">
        <v>0</v>
      </c>
      <c r="G3628" s="290">
        <v>0</v>
      </c>
      <c r="H3628" s="290">
        <v>0</v>
      </c>
    </row>
    <row r="3629" spans="1:8" s="129" customFormat="1">
      <c r="A3629" s="256" t="s">
        <v>10</v>
      </c>
      <c r="B3629" s="252" t="s">
        <v>1060</v>
      </c>
      <c r="C3629" s="252" t="s">
        <v>1101</v>
      </c>
      <c r="D3629" s="252" t="s">
        <v>1121</v>
      </c>
      <c r="E3629" s="290">
        <v>0</v>
      </c>
      <c r="F3629" s="290">
        <v>0</v>
      </c>
      <c r="G3629" s="290">
        <v>0</v>
      </c>
      <c r="H3629" s="290">
        <v>0</v>
      </c>
    </row>
    <row r="3630" spans="1:8" s="293" customFormat="1" ht="15.75">
      <c r="A3630" s="285">
        <v>51</v>
      </c>
      <c r="B3630" s="286" t="s">
        <v>1204</v>
      </c>
      <c r="C3630" s="285"/>
      <c r="D3630" s="285"/>
      <c r="E3630" s="287">
        <v>0</v>
      </c>
      <c r="F3630" s="287">
        <v>0</v>
      </c>
      <c r="G3630" s="287">
        <v>0</v>
      </c>
      <c r="H3630" s="287">
        <v>0</v>
      </c>
    </row>
    <row r="3631" spans="1:8" s="129" customFormat="1" ht="60">
      <c r="A3631" s="1450">
        <v>1</v>
      </c>
      <c r="B3631" s="1450" t="s">
        <v>567</v>
      </c>
      <c r="C3631" s="252" t="s">
        <v>1125</v>
      </c>
      <c r="D3631" s="252" t="s">
        <v>1126</v>
      </c>
      <c r="E3631" s="289">
        <v>88</v>
      </c>
      <c r="F3631" s="289">
        <v>40</v>
      </c>
      <c r="G3631" s="289">
        <v>28</v>
      </c>
      <c r="H3631" s="289">
        <v>0</v>
      </c>
    </row>
    <row r="3632" spans="1:8" s="129" customFormat="1" ht="60">
      <c r="A3632" s="1450"/>
      <c r="B3632" s="1450"/>
      <c r="C3632" s="252" t="s">
        <v>1126</v>
      </c>
      <c r="D3632" s="252" t="s">
        <v>1127</v>
      </c>
      <c r="E3632" s="289">
        <v>68</v>
      </c>
      <c r="F3632" s="289">
        <v>36</v>
      </c>
      <c r="G3632" s="289">
        <v>28</v>
      </c>
      <c r="H3632" s="289">
        <v>0</v>
      </c>
    </row>
    <row r="3633" spans="1:8" s="129" customFormat="1" ht="60">
      <c r="A3633" s="1450"/>
      <c r="B3633" s="1450"/>
      <c r="C3633" s="252" t="s">
        <v>1127</v>
      </c>
      <c r="D3633" s="252" t="s">
        <v>1128</v>
      </c>
      <c r="E3633" s="289">
        <v>32</v>
      </c>
      <c r="F3633" s="289">
        <v>28</v>
      </c>
      <c r="G3633" s="289">
        <v>26</v>
      </c>
      <c r="H3633" s="289">
        <v>0</v>
      </c>
    </row>
    <row r="3634" spans="1:8" s="129" customFormat="1" ht="74.25" customHeight="1">
      <c r="A3634" s="1450"/>
      <c r="B3634" s="1450"/>
      <c r="C3634" s="252" t="s">
        <v>1128</v>
      </c>
      <c r="D3634" s="252" t="s">
        <v>1130</v>
      </c>
      <c r="E3634" s="289">
        <v>60</v>
      </c>
      <c r="F3634" s="289">
        <v>32</v>
      </c>
      <c r="G3634" s="289">
        <v>27.200000000000003</v>
      </c>
      <c r="H3634" s="289">
        <v>0</v>
      </c>
    </row>
    <row r="3635" spans="1:8" s="129" customFormat="1" ht="47.45" customHeight="1">
      <c r="A3635" s="1450"/>
      <c r="B3635" s="1450"/>
      <c r="C3635" s="252" t="s">
        <v>1130</v>
      </c>
      <c r="D3635" s="252" t="s">
        <v>1131</v>
      </c>
      <c r="E3635" s="289">
        <v>100</v>
      </c>
      <c r="F3635" s="289">
        <v>44</v>
      </c>
      <c r="G3635" s="289">
        <v>30</v>
      </c>
      <c r="H3635" s="289">
        <v>0</v>
      </c>
    </row>
    <row r="3636" spans="1:8" s="129" customFormat="1" ht="30">
      <c r="A3636" s="1450">
        <v>2</v>
      </c>
      <c r="B3636" s="1450" t="s">
        <v>1133</v>
      </c>
      <c r="C3636" s="252" t="s">
        <v>1134</v>
      </c>
      <c r="D3636" s="252" t="s">
        <v>1135</v>
      </c>
      <c r="E3636" s="289">
        <v>120</v>
      </c>
      <c r="F3636" s="289">
        <v>48</v>
      </c>
      <c r="G3636" s="289">
        <v>36</v>
      </c>
      <c r="H3636" s="289">
        <v>0</v>
      </c>
    </row>
    <row r="3637" spans="1:8" s="129" customFormat="1" ht="30">
      <c r="A3637" s="1450"/>
      <c r="B3637" s="1450"/>
      <c r="C3637" s="252" t="s">
        <v>1136</v>
      </c>
      <c r="D3637" s="252" t="s">
        <v>1137</v>
      </c>
      <c r="E3637" s="289">
        <v>64</v>
      </c>
      <c r="F3637" s="289">
        <v>32</v>
      </c>
      <c r="G3637" s="289">
        <v>26.400000000000002</v>
      </c>
      <c r="H3637" s="289">
        <v>0</v>
      </c>
    </row>
    <row r="3638" spans="1:8" s="129" customFormat="1" ht="38.450000000000003" customHeight="1">
      <c r="A3638" s="1450"/>
      <c r="B3638" s="1450"/>
      <c r="C3638" s="252" t="s">
        <v>1138</v>
      </c>
      <c r="D3638" s="252" t="s">
        <v>1139</v>
      </c>
      <c r="E3638" s="289">
        <v>40</v>
      </c>
      <c r="F3638" s="289">
        <v>28</v>
      </c>
      <c r="G3638" s="289">
        <v>26</v>
      </c>
      <c r="H3638" s="289">
        <v>0</v>
      </c>
    </row>
    <row r="3639" spans="1:8" s="129" customFormat="1" ht="51.75" customHeight="1">
      <c r="A3639" s="1450"/>
      <c r="B3639" s="1450"/>
      <c r="C3639" s="252" t="s">
        <v>1140</v>
      </c>
      <c r="D3639" s="252" t="s">
        <v>1141</v>
      </c>
      <c r="E3639" s="289">
        <v>64</v>
      </c>
      <c r="F3639" s="289">
        <v>32</v>
      </c>
      <c r="G3639" s="289">
        <v>26.400000000000002</v>
      </c>
      <c r="H3639" s="289">
        <v>0</v>
      </c>
    </row>
    <row r="3640" spans="1:8" s="129" customFormat="1" ht="54.75" customHeight="1">
      <c r="A3640" s="1450">
        <v>3</v>
      </c>
      <c r="B3640" s="1450" t="s">
        <v>1142</v>
      </c>
      <c r="C3640" s="252" t="s">
        <v>1143</v>
      </c>
      <c r="D3640" s="252" t="s">
        <v>1144</v>
      </c>
      <c r="E3640" s="289">
        <v>44</v>
      </c>
      <c r="F3640" s="289">
        <v>32</v>
      </c>
      <c r="G3640" s="289">
        <v>26.400000000000002</v>
      </c>
      <c r="H3640" s="289">
        <v>0</v>
      </c>
    </row>
    <row r="3641" spans="1:8" s="129" customFormat="1" ht="30">
      <c r="A3641" s="1450"/>
      <c r="B3641" s="1450"/>
      <c r="C3641" s="252" t="s">
        <v>1144</v>
      </c>
      <c r="D3641" s="252" t="s">
        <v>1146</v>
      </c>
      <c r="E3641" s="289">
        <v>40</v>
      </c>
      <c r="F3641" s="289">
        <v>28</v>
      </c>
      <c r="G3641" s="289">
        <v>26</v>
      </c>
      <c r="H3641" s="289">
        <v>0</v>
      </c>
    </row>
    <row r="3642" spans="1:8" s="129" customFormat="1" ht="120" customHeight="1">
      <c r="A3642" s="1450">
        <v>4</v>
      </c>
      <c r="B3642" s="1450" t="s">
        <v>1147</v>
      </c>
      <c r="C3642" s="252" t="s">
        <v>1148</v>
      </c>
      <c r="D3642" s="252" t="s">
        <v>1149</v>
      </c>
      <c r="E3642" s="289">
        <v>42</v>
      </c>
      <c r="F3642" s="289">
        <v>28</v>
      </c>
      <c r="G3642" s="289">
        <v>26</v>
      </c>
      <c r="H3642" s="289">
        <v>0</v>
      </c>
    </row>
    <row r="3643" spans="1:8" s="129" customFormat="1" ht="45">
      <c r="A3643" s="1450"/>
      <c r="B3643" s="1450"/>
      <c r="C3643" s="252" t="s">
        <v>1149</v>
      </c>
      <c r="D3643" s="252" t="s">
        <v>1150</v>
      </c>
      <c r="E3643" s="289">
        <v>44</v>
      </c>
      <c r="F3643" s="289">
        <v>28</v>
      </c>
      <c r="G3643" s="289">
        <v>26.400000000000002</v>
      </c>
      <c r="H3643" s="289">
        <v>0</v>
      </c>
    </row>
    <row r="3644" spans="1:8" s="129" customFormat="1" ht="75">
      <c r="A3644" s="252">
        <v>5</v>
      </c>
      <c r="B3644" s="252" t="s">
        <v>1151</v>
      </c>
      <c r="C3644" s="252" t="s">
        <v>1126</v>
      </c>
      <c r="D3644" s="252" t="s">
        <v>1146</v>
      </c>
      <c r="E3644" s="289">
        <v>44</v>
      </c>
      <c r="F3644" s="289">
        <v>32</v>
      </c>
      <c r="G3644" s="289">
        <v>26.400000000000002</v>
      </c>
      <c r="H3644" s="289">
        <v>0</v>
      </c>
    </row>
    <row r="3645" spans="1:8" s="129" customFormat="1" ht="45">
      <c r="A3645" s="256">
        <v>6</v>
      </c>
      <c r="B3645" s="252" t="s">
        <v>1152</v>
      </c>
      <c r="C3645" s="252" t="s">
        <v>1153</v>
      </c>
      <c r="D3645" s="252" t="s">
        <v>1154</v>
      </c>
      <c r="E3645" s="289">
        <v>40</v>
      </c>
      <c r="F3645" s="289">
        <v>28</v>
      </c>
      <c r="G3645" s="289">
        <v>26</v>
      </c>
      <c r="H3645" s="289">
        <v>0</v>
      </c>
    </row>
    <row r="3646" spans="1:8" s="129" customFormat="1" ht="30">
      <c r="A3646" s="256">
        <v>7</v>
      </c>
      <c r="B3646" s="252" t="s">
        <v>1155</v>
      </c>
      <c r="C3646" s="252" t="s">
        <v>1153</v>
      </c>
      <c r="D3646" s="252" t="s">
        <v>1156</v>
      </c>
      <c r="E3646" s="289">
        <v>40</v>
      </c>
      <c r="F3646" s="289">
        <v>28</v>
      </c>
      <c r="G3646" s="289">
        <v>26</v>
      </c>
      <c r="H3646" s="289">
        <v>0</v>
      </c>
    </row>
    <row r="3647" spans="1:8" s="129" customFormat="1" ht="30">
      <c r="A3647" s="256">
        <v>8</v>
      </c>
      <c r="B3647" s="252" t="s">
        <v>1157</v>
      </c>
      <c r="C3647" s="252" t="s">
        <v>1158</v>
      </c>
      <c r="D3647" s="252" t="s">
        <v>1159</v>
      </c>
      <c r="E3647" s="289">
        <v>48</v>
      </c>
      <c r="F3647" s="289">
        <v>28</v>
      </c>
      <c r="G3647" s="289">
        <v>26.400000000000002</v>
      </c>
      <c r="H3647" s="289">
        <v>0</v>
      </c>
    </row>
    <row r="3648" spans="1:8" s="129" customFormat="1" ht="45">
      <c r="A3648" s="256">
        <v>9</v>
      </c>
      <c r="B3648" s="252" t="s">
        <v>1160</v>
      </c>
      <c r="C3648" s="252" t="s">
        <v>1161</v>
      </c>
      <c r="D3648" s="252" t="s">
        <v>1162</v>
      </c>
      <c r="E3648" s="289">
        <v>44</v>
      </c>
      <c r="F3648" s="289">
        <v>28</v>
      </c>
      <c r="G3648" s="289">
        <v>26</v>
      </c>
      <c r="H3648" s="289">
        <v>0</v>
      </c>
    </row>
    <row r="3649" spans="1:8" s="129" customFormat="1" ht="45">
      <c r="A3649" s="256">
        <v>10</v>
      </c>
      <c r="B3649" s="252" t="s">
        <v>1163</v>
      </c>
      <c r="C3649" s="252" t="s">
        <v>1164</v>
      </c>
      <c r="D3649" s="252" t="s">
        <v>1165</v>
      </c>
      <c r="E3649" s="289">
        <v>38</v>
      </c>
      <c r="F3649" s="289">
        <v>28</v>
      </c>
      <c r="G3649" s="289">
        <v>26</v>
      </c>
      <c r="H3649" s="289">
        <v>0</v>
      </c>
    </row>
    <row r="3650" spans="1:8" s="129" customFormat="1" ht="30">
      <c r="A3650" s="256">
        <v>11</v>
      </c>
      <c r="B3650" s="252" t="s">
        <v>1166</v>
      </c>
      <c r="C3650" s="252" t="s">
        <v>1167</v>
      </c>
      <c r="D3650" s="252" t="s">
        <v>1168</v>
      </c>
      <c r="E3650" s="289">
        <v>38</v>
      </c>
      <c r="F3650" s="289">
        <v>28</v>
      </c>
      <c r="G3650" s="289">
        <v>26</v>
      </c>
      <c r="H3650" s="289">
        <v>0</v>
      </c>
    </row>
    <row r="3651" spans="1:8" s="129" customFormat="1" ht="30">
      <c r="A3651" s="256">
        <v>12</v>
      </c>
      <c r="B3651" s="252" t="s">
        <v>1169</v>
      </c>
      <c r="C3651" s="252" t="s">
        <v>1167</v>
      </c>
      <c r="D3651" s="252" t="s">
        <v>1170</v>
      </c>
      <c r="E3651" s="289">
        <v>38</v>
      </c>
      <c r="F3651" s="289">
        <v>28</v>
      </c>
      <c r="G3651" s="289">
        <v>26</v>
      </c>
      <c r="H3651" s="289">
        <v>0</v>
      </c>
    </row>
    <row r="3652" spans="1:8" s="129" customFormat="1" ht="73.900000000000006" customHeight="1">
      <c r="A3652" s="256">
        <v>13</v>
      </c>
      <c r="B3652" s="252" t="s">
        <v>1171</v>
      </c>
      <c r="C3652" s="252" t="s">
        <v>961</v>
      </c>
      <c r="D3652" s="252" t="s">
        <v>1172</v>
      </c>
      <c r="E3652" s="289">
        <v>56</v>
      </c>
      <c r="F3652" s="289">
        <v>36</v>
      </c>
      <c r="G3652" s="289">
        <v>28</v>
      </c>
      <c r="H3652" s="289">
        <v>0</v>
      </c>
    </row>
    <row r="3653" spans="1:8" s="129" customFormat="1" ht="73.900000000000006" customHeight="1">
      <c r="A3653" s="1450">
        <v>14</v>
      </c>
      <c r="B3653" s="1450" t="s">
        <v>1173</v>
      </c>
      <c r="C3653" s="252" t="s">
        <v>1172</v>
      </c>
      <c r="D3653" s="252" t="s">
        <v>1174</v>
      </c>
      <c r="E3653" s="289">
        <v>80</v>
      </c>
      <c r="F3653" s="289">
        <v>40</v>
      </c>
      <c r="G3653" s="289">
        <v>26.400000000000002</v>
      </c>
      <c r="H3653" s="289">
        <v>0</v>
      </c>
    </row>
    <row r="3654" spans="1:8" s="129" customFormat="1" ht="73.900000000000006" customHeight="1">
      <c r="A3654" s="1450"/>
      <c r="B3654" s="1450"/>
      <c r="C3654" s="252" t="s">
        <v>1172</v>
      </c>
      <c r="D3654" s="252" t="s">
        <v>1175</v>
      </c>
      <c r="E3654" s="289">
        <v>60</v>
      </c>
      <c r="F3654" s="289">
        <v>32</v>
      </c>
      <c r="G3654" s="289">
        <v>26</v>
      </c>
      <c r="H3654" s="289">
        <v>0</v>
      </c>
    </row>
    <row r="3655" spans="1:8" s="129" customFormat="1" ht="73.900000000000006" customHeight="1">
      <c r="A3655" s="1450">
        <v>15</v>
      </c>
      <c r="B3655" s="1450" t="s">
        <v>1176</v>
      </c>
      <c r="C3655" s="252" t="s">
        <v>1136</v>
      </c>
      <c r="D3655" s="252" t="s">
        <v>1177</v>
      </c>
      <c r="E3655" s="289">
        <v>48</v>
      </c>
      <c r="F3655" s="289">
        <v>28.8</v>
      </c>
      <c r="G3655" s="289">
        <v>26</v>
      </c>
      <c r="H3655" s="289">
        <v>0</v>
      </c>
    </row>
    <row r="3656" spans="1:8" s="129" customFormat="1" ht="73.900000000000006" customHeight="1">
      <c r="A3656" s="1450"/>
      <c r="B3656" s="1450"/>
      <c r="C3656" s="252" t="s">
        <v>1178</v>
      </c>
      <c r="D3656" s="252" t="s">
        <v>1179</v>
      </c>
      <c r="E3656" s="289">
        <v>64</v>
      </c>
      <c r="F3656" s="289">
        <v>32</v>
      </c>
      <c r="G3656" s="289">
        <v>26.400000000000002</v>
      </c>
      <c r="H3656" s="289">
        <v>0</v>
      </c>
    </row>
    <row r="3657" spans="1:8" s="129" customFormat="1" ht="73.900000000000006" customHeight="1">
      <c r="A3657" s="256">
        <v>16</v>
      </c>
      <c r="B3657" s="252" t="s">
        <v>1180</v>
      </c>
      <c r="C3657" s="252" t="s">
        <v>1181</v>
      </c>
      <c r="D3657" s="252" t="s">
        <v>1182</v>
      </c>
      <c r="E3657" s="289">
        <v>48</v>
      </c>
      <c r="F3657" s="289">
        <v>28.8</v>
      </c>
      <c r="G3657" s="289">
        <v>26</v>
      </c>
      <c r="H3657" s="289">
        <v>0</v>
      </c>
    </row>
    <row r="3658" spans="1:8" s="129" customFormat="1" ht="61.15" customHeight="1">
      <c r="A3658" s="256">
        <v>17</v>
      </c>
      <c r="B3658" s="252" t="s">
        <v>1183</v>
      </c>
      <c r="C3658" s="252" t="s">
        <v>1184</v>
      </c>
      <c r="D3658" s="252" t="s">
        <v>1185</v>
      </c>
      <c r="E3658" s="289">
        <v>48</v>
      </c>
      <c r="F3658" s="289">
        <v>28.8</v>
      </c>
      <c r="G3658" s="289">
        <v>26</v>
      </c>
      <c r="H3658" s="289">
        <v>0</v>
      </c>
    </row>
    <row r="3659" spans="1:8" s="129" customFormat="1" ht="25.15" customHeight="1">
      <c r="A3659" s="1450">
        <v>18</v>
      </c>
      <c r="B3659" s="1450" t="s">
        <v>1186</v>
      </c>
      <c r="C3659" s="252" t="s">
        <v>1187</v>
      </c>
      <c r="D3659" s="252" t="s">
        <v>1185</v>
      </c>
      <c r="E3659" s="289">
        <v>60</v>
      </c>
      <c r="F3659" s="289">
        <v>32</v>
      </c>
      <c r="G3659" s="289">
        <v>26</v>
      </c>
      <c r="H3659" s="289">
        <v>0</v>
      </c>
    </row>
    <row r="3660" spans="1:8" s="129" customFormat="1" ht="25.15" customHeight="1">
      <c r="A3660" s="1450"/>
      <c r="B3660" s="1450"/>
      <c r="C3660" s="252" t="s">
        <v>1185</v>
      </c>
      <c r="D3660" s="252" t="s">
        <v>1188</v>
      </c>
      <c r="E3660" s="289">
        <v>48</v>
      </c>
      <c r="F3660" s="289">
        <v>30</v>
      </c>
      <c r="G3660" s="289">
        <v>26</v>
      </c>
      <c r="H3660" s="289">
        <v>0</v>
      </c>
    </row>
    <row r="3661" spans="1:8" s="129" customFormat="1" ht="40.15" customHeight="1">
      <c r="A3661" s="1450">
        <v>19</v>
      </c>
      <c r="B3661" s="1450" t="s">
        <v>1189</v>
      </c>
      <c r="C3661" s="252" t="s">
        <v>1187</v>
      </c>
      <c r="D3661" s="252" t="s">
        <v>1190</v>
      </c>
      <c r="E3661" s="289">
        <v>60</v>
      </c>
      <c r="F3661" s="289">
        <v>32</v>
      </c>
      <c r="G3661" s="289">
        <v>26</v>
      </c>
      <c r="H3661" s="289">
        <v>0</v>
      </c>
    </row>
    <row r="3662" spans="1:8" s="129" customFormat="1" ht="40.15" customHeight="1">
      <c r="A3662" s="1450"/>
      <c r="B3662" s="1450"/>
      <c r="C3662" s="252" t="s">
        <v>1191</v>
      </c>
      <c r="D3662" s="252" t="s">
        <v>1192</v>
      </c>
      <c r="E3662" s="289">
        <v>48</v>
      </c>
      <c r="F3662" s="289">
        <v>30</v>
      </c>
      <c r="G3662" s="289">
        <v>26</v>
      </c>
      <c r="H3662" s="289">
        <v>0</v>
      </c>
    </row>
    <row r="3663" spans="1:8" s="129" customFormat="1" ht="73.900000000000006" customHeight="1">
      <c r="A3663" s="256">
        <v>20</v>
      </c>
      <c r="B3663" s="252" t="s">
        <v>1193</v>
      </c>
      <c r="C3663" s="252" t="s">
        <v>1194</v>
      </c>
      <c r="D3663" s="252" t="s">
        <v>1195</v>
      </c>
      <c r="E3663" s="289">
        <v>48</v>
      </c>
      <c r="F3663" s="289">
        <v>28.8</v>
      </c>
      <c r="G3663" s="289">
        <v>26</v>
      </c>
      <c r="H3663" s="289">
        <v>0</v>
      </c>
    </row>
    <row r="3664" spans="1:8" s="129" customFormat="1" ht="73.900000000000006" customHeight="1">
      <c r="A3664" s="256">
        <v>21</v>
      </c>
      <c r="B3664" s="252" t="s">
        <v>1196</v>
      </c>
      <c r="C3664" s="252" t="s">
        <v>1197</v>
      </c>
      <c r="D3664" s="252" t="s">
        <v>1198</v>
      </c>
      <c r="E3664" s="289">
        <v>48</v>
      </c>
      <c r="F3664" s="289">
        <v>30</v>
      </c>
      <c r="G3664" s="289">
        <v>26</v>
      </c>
      <c r="H3664" s="289">
        <v>0</v>
      </c>
    </row>
    <row r="3665" spans="1:8" s="129" customFormat="1" ht="77.45" customHeight="1">
      <c r="A3665" s="256">
        <v>22</v>
      </c>
      <c r="B3665" s="252" t="s">
        <v>1199</v>
      </c>
      <c r="C3665" s="252" t="s">
        <v>1191</v>
      </c>
      <c r="D3665" s="252" t="s">
        <v>1200</v>
      </c>
      <c r="E3665" s="289">
        <v>40</v>
      </c>
      <c r="F3665" s="289">
        <v>28</v>
      </c>
      <c r="G3665" s="289">
        <v>26</v>
      </c>
      <c r="H3665" s="289">
        <v>0</v>
      </c>
    </row>
    <row r="3666" spans="1:8" s="129" customFormat="1" ht="73.900000000000006" customHeight="1">
      <c r="A3666" s="256">
        <v>23</v>
      </c>
      <c r="B3666" s="252" t="s">
        <v>1201</v>
      </c>
      <c r="C3666" s="252" t="s">
        <v>1202</v>
      </c>
      <c r="D3666" s="252" t="s">
        <v>1203</v>
      </c>
      <c r="E3666" s="289">
        <v>40</v>
      </c>
      <c r="F3666" s="289">
        <v>28</v>
      </c>
      <c r="G3666" s="289">
        <v>26</v>
      </c>
      <c r="H3666" s="289">
        <v>0</v>
      </c>
    </row>
    <row r="3667" spans="1:8" s="293" customFormat="1" ht="15" customHeight="1">
      <c r="A3667" s="285">
        <v>52</v>
      </c>
      <c r="B3667" s="286" t="s">
        <v>1205</v>
      </c>
      <c r="C3667" s="285"/>
      <c r="D3667" s="285"/>
      <c r="E3667" s="287">
        <v>0</v>
      </c>
      <c r="F3667" s="287">
        <v>0</v>
      </c>
      <c r="G3667" s="287">
        <v>0</v>
      </c>
      <c r="H3667" s="287">
        <v>0</v>
      </c>
    </row>
    <row r="3668" spans="1:8" s="295" customFormat="1" ht="30">
      <c r="A3668" s="1451">
        <v>1</v>
      </c>
      <c r="B3668" s="1444" t="s">
        <v>947</v>
      </c>
      <c r="C3668" s="288" t="s">
        <v>1206</v>
      </c>
      <c r="D3668" s="288" t="s">
        <v>1207</v>
      </c>
      <c r="E3668" s="294">
        <v>352.8</v>
      </c>
      <c r="F3668" s="294">
        <v>88.4</v>
      </c>
      <c r="G3668" s="294">
        <v>70.400000000000006</v>
      </c>
      <c r="H3668" s="219">
        <v>0</v>
      </c>
    </row>
    <row r="3669" spans="1:8" s="295" customFormat="1" ht="45">
      <c r="A3669" s="1442"/>
      <c r="B3669" s="1444"/>
      <c r="C3669" s="288" t="s">
        <v>1207</v>
      </c>
      <c r="D3669" s="288" t="s">
        <v>1209</v>
      </c>
      <c r="E3669" s="294">
        <v>204</v>
      </c>
      <c r="F3669" s="294">
        <v>80</v>
      </c>
      <c r="G3669" s="294">
        <v>67.2</v>
      </c>
      <c r="H3669" s="219">
        <v>0</v>
      </c>
    </row>
    <row r="3670" spans="1:8" s="295" customFormat="1" ht="45">
      <c r="A3670" s="1442"/>
      <c r="B3670" s="1444"/>
      <c r="C3670" s="288" t="s">
        <v>1209</v>
      </c>
      <c r="D3670" s="288" t="s">
        <v>1210</v>
      </c>
      <c r="E3670" s="294">
        <v>372</v>
      </c>
      <c r="F3670" s="294">
        <v>111.60000000000001</v>
      </c>
      <c r="G3670" s="294">
        <v>93.2</v>
      </c>
      <c r="H3670" s="219">
        <v>0</v>
      </c>
    </row>
    <row r="3671" spans="1:8" s="295" customFormat="1" ht="45">
      <c r="A3671" s="1442"/>
      <c r="B3671" s="1444"/>
      <c r="C3671" s="288" t="s">
        <v>1210</v>
      </c>
      <c r="D3671" s="288" t="s">
        <v>1211</v>
      </c>
      <c r="E3671" s="294">
        <v>326.40000000000003</v>
      </c>
      <c r="F3671" s="294">
        <v>84.800000000000011</v>
      </c>
      <c r="G3671" s="294">
        <v>65.2</v>
      </c>
      <c r="H3671" s="219">
        <v>0</v>
      </c>
    </row>
    <row r="3672" spans="1:8" s="295" customFormat="1" ht="33.6" customHeight="1">
      <c r="A3672" s="1442"/>
      <c r="B3672" s="1444"/>
      <c r="C3672" s="288" t="s">
        <v>1211</v>
      </c>
      <c r="D3672" s="288" t="s">
        <v>1212</v>
      </c>
      <c r="E3672" s="294">
        <v>430</v>
      </c>
      <c r="F3672" s="294">
        <v>129.20000000000002</v>
      </c>
      <c r="G3672" s="294">
        <v>107.60000000000001</v>
      </c>
      <c r="H3672" s="219">
        <v>0</v>
      </c>
    </row>
    <row r="3673" spans="1:8" s="295" customFormat="1" ht="45">
      <c r="A3673" s="1442"/>
      <c r="B3673" s="1444"/>
      <c r="C3673" s="288" t="s">
        <v>1213</v>
      </c>
      <c r="D3673" s="288" t="s">
        <v>1214</v>
      </c>
      <c r="E3673" s="294">
        <v>294</v>
      </c>
      <c r="F3673" s="294">
        <v>88.4</v>
      </c>
      <c r="G3673" s="294">
        <v>63.2</v>
      </c>
      <c r="H3673" s="219">
        <v>0</v>
      </c>
    </row>
    <row r="3674" spans="1:8" s="295" customFormat="1" ht="23.25" customHeight="1">
      <c r="A3674" s="291">
        <v>2</v>
      </c>
      <c r="B3674" s="288" t="s">
        <v>947</v>
      </c>
      <c r="C3674" s="288" t="s">
        <v>941</v>
      </c>
      <c r="D3674" s="288" t="s">
        <v>1215</v>
      </c>
      <c r="E3674" s="294">
        <v>1200</v>
      </c>
      <c r="F3674" s="294">
        <v>0</v>
      </c>
      <c r="G3674" s="294">
        <v>0</v>
      </c>
      <c r="H3674" s="294">
        <v>0</v>
      </c>
    </row>
    <row r="3675" spans="1:8" s="295" customFormat="1" ht="30">
      <c r="A3675" s="288">
        <v>3</v>
      </c>
      <c r="B3675" s="291" t="s">
        <v>567</v>
      </c>
      <c r="C3675" s="288" t="s">
        <v>1216</v>
      </c>
      <c r="D3675" s="288" t="s">
        <v>1217</v>
      </c>
      <c r="E3675" s="294">
        <v>84</v>
      </c>
      <c r="F3675" s="294">
        <v>42</v>
      </c>
      <c r="G3675" s="294">
        <v>30.400000000000002</v>
      </c>
      <c r="H3675" s="294">
        <v>0</v>
      </c>
    </row>
    <row r="3676" spans="1:8" s="295" customFormat="1" ht="30">
      <c r="A3676" s="288">
        <v>4</v>
      </c>
      <c r="B3676" s="291" t="s">
        <v>277</v>
      </c>
      <c r="C3676" s="288" t="s">
        <v>1218</v>
      </c>
      <c r="D3676" s="288" t="s">
        <v>1219</v>
      </c>
      <c r="E3676" s="294">
        <v>140</v>
      </c>
      <c r="F3676" s="294">
        <v>63.2</v>
      </c>
      <c r="G3676" s="294">
        <v>35.200000000000003</v>
      </c>
      <c r="H3676" s="294">
        <v>0</v>
      </c>
    </row>
    <row r="3677" spans="1:8" s="295" customFormat="1" ht="30">
      <c r="A3677" s="1442">
        <v>5</v>
      </c>
      <c r="B3677" s="1442" t="s">
        <v>1220</v>
      </c>
      <c r="C3677" s="288" t="s">
        <v>1075</v>
      </c>
      <c r="D3677" s="288" t="s">
        <v>1221</v>
      </c>
      <c r="E3677" s="294">
        <v>98</v>
      </c>
      <c r="F3677" s="294">
        <v>52.800000000000004</v>
      </c>
      <c r="G3677" s="294">
        <v>31.200000000000003</v>
      </c>
      <c r="H3677" s="294">
        <v>0</v>
      </c>
    </row>
    <row r="3678" spans="1:8" s="295" customFormat="1" ht="30">
      <c r="A3678" s="1442"/>
      <c r="B3678" s="1442"/>
      <c r="C3678" s="288" t="s">
        <v>1221</v>
      </c>
      <c r="D3678" s="288" t="s">
        <v>1222</v>
      </c>
      <c r="E3678" s="294">
        <v>180</v>
      </c>
      <c r="F3678" s="294">
        <v>84.800000000000011</v>
      </c>
      <c r="G3678" s="294">
        <v>54</v>
      </c>
      <c r="H3678" s="294">
        <v>0</v>
      </c>
    </row>
    <row r="3679" spans="1:8" s="295" customFormat="1" ht="30">
      <c r="A3679" s="1442"/>
      <c r="B3679" s="1442"/>
      <c r="C3679" s="288" t="s">
        <v>1223</v>
      </c>
      <c r="D3679" s="288" t="s">
        <v>1224</v>
      </c>
      <c r="E3679" s="294">
        <v>102</v>
      </c>
      <c r="F3679" s="294">
        <v>46</v>
      </c>
      <c r="G3679" s="294">
        <v>30.8</v>
      </c>
      <c r="H3679" s="294">
        <v>0</v>
      </c>
    </row>
    <row r="3680" spans="1:8" s="295" customFormat="1" ht="30">
      <c r="A3680" s="1442"/>
      <c r="B3680" s="1442"/>
      <c r="C3680" s="288" t="s">
        <v>1225</v>
      </c>
      <c r="D3680" s="288" t="s">
        <v>1226</v>
      </c>
      <c r="E3680" s="294">
        <v>84</v>
      </c>
      <c r="F3680" s="294">
        <v>38</v>
      </c>
      <c r="G3680" s="294">
        <v>26.8</v>
      </c>
      <c r="H3680" s="294">
        <v>0</v>
      </c>
    </row>
    <row r="3681" spans="1:8" s="295" customFormat="1" ht="77.25" customHeight="1">
      <c r="A3681" s="1442"/>
      <c r="B3681" s="1442"/>
      <c r="C3681" s="288" t="s">
        <v>1227</v>
      </c>
      <c r="D3681" s="288" t="s">
        <v>1228</v>
      </c>
      <c r="E3681" s="294">
        <v>52</v>
      </c>
      <c r="F3681" s="294">
        <v>34</v>
      </c>
      <c r="G3681" s="294">
        <v>26</v>
      </c>
      <c r="H3681" s="294">
        <v>0</v>
      </c>
    </row>
    <row r="3682" spans="1:8" s="295" customFormat="1" ht="61.5" customHeight="1">
      <c r="A3682" s="1442">
        <v>6</v>
      </c>
      <c r="B3682" s="1442" t="s">
        <v>1229</v>
      </c>
      <c r="C3682" s="288" t="s">
        <v>1230</v>
      </c>
      <c r="D3682" s="288" t="s">
        <v>1231</v>
      </c>
      <c r="E3682" s="294">
        <v>144</v>
      </c>
      <c r="F3682" s="294">
        <v>72</v>
      </c>
      <c r="G3682" s="294">
        <v>64.8</v>
      </c>
      <c r="H3682" s="219">
        <v>0</v>
      </c>
    </row>
    <row r="3683" spans="1:8" s="295" customFormat="1" ht="45">
      <c r="A3683" s="1442"/>
      <c r="B3683" s="1442"/>
      <c r="C3683" s="288" t="s">
        <v>1231</v>
      </c>
      <c r="D3683" s="288" t="s">
        <v>1232</v>
      </c>
      <c r="E3683" s="294">
        <v>80</v>
      </c>
      <c r="F3683" s="294">
        <v>48</v>
      </c>
      <c r="G3683" s="294">
        <v>36</v>
      </c>
      <c r="H3683" s="219">
        <v>0</v>
      </c>
    </row>
    <row r="3684" spans="1:8" s="295" customFormat="1" ht="76.5" customHeight="1">
      <c r="A3684" s="1442"/>
      <c r="B3684" s="1442"/>
      <c r="C3684" s="288" t="s">
        <v>1232</v>
      </c>
      <c r="D3684" s="288" t="s">
        <v>1233</v>
      </c>
      <c r="E3684" s="294">
        <v>66</v>
      </c>
      <c r="F3684" s="294">
        <v>40</v>
      </c>
      <c r="G3684" s="294">
        <v>30.400000000000002</v>
      </c>
      <c r="H3684" s="219">
        <v>0</v>
      </c>
    </row>
    <row r="3685" spans="1:8" s="295" customFormat="1" ht="87.75" customHeight="1">
      <c r="A3685" s="291">
        <v>7</v>
      </c>
      <c r="B3685" s="291" t="s">
        <v>1234</v>
      </c>
      <c r="C3685" s="288" t="s">
        <v>1235</v>
      </c>
      <c r="D3685" s="288" t="s">
        <v>1236</v>
      </c>
      <c r="E3685" s="294">
        <v>76.800000000000011</v>
      </c>
      <c r="F3685" s="294">
        <v>42.400000000000006</v>
      </c>
      <c r="G3685" s="294">
        <v>32.4</v>
      </c>
      <c r="H3685" s="219">
        <v>0</v>
      </c>
    </row>
    <row r="3686" spans="1:8" s="295" customFormat="1" ht="30">
      <c r="A3686" s="1442">
        <v>8</v>
      </c>
      <c r="B3686" s="1442" t="s">
        <v>1237</v>
      </c>
      <c r="C3686" s="288" t="s">
        <v>1238</v>
      </c>
      <c r="D3686" s="288" t="s">
        <v>1239</v>
      </c>
      <c r="E3686" s="294">
        <v>94</v>
      </c>
      <c r="F3686" s="294">
        <v>51.6</v>
      </c>
      <c r="G3686" s="294">
        <v>42.400000000000006</v>
      </c>
      <c r="H3686" s="219">
        <v>0</v>
      </c>
    </row>
    <row r="3687" spans="1:8" s="295" customFormat="1" ht="30">
      <c r="A3687" s="1442"/>
      <c r="B3687" s="1442"/>
      <c r="C3687" s="288" t="s">
        <v>1235</v>
      </c>
      <c r="D3687" s="288" t="s">
        <v>1240</v>
      </c>
      <c r="E3687" s="294">
        <v>98</v>
      </c>
      <c r="F3687" s="294">
        <v>54</v>
      </c>
      <c r="G3687" s="294">
        <v>44</v>
      </c>
      <c r="H3687" s="219">
        <v>0</v>
      </c>
    </row>
    <row r="3688" spans="1:8" s="295" customFormat="1" ht="30">
      <c r="A3688" s="1442">
        <v>9</v>
      </c>
      <c r="B3688" s="1442" t="s">
        <v>1241</v>
      </c>
      <c r="C3688" s="288" t="s">
        <v>1235</v>
      </c>
      <c r="D3688" s="288" t="s">
        <v>1242</v>
      </c>
      <c r="E3688" s="294">
        <v>96.800000000000011</v>
      </c>
      <c r="F3688" s="294">
        <v>64</v>
      </c>
      <c r="G3688" s="294">
        <v>40.800000000000004</v>
      </c>
      <c r="H3688" s="219">
        <v>0</v>
      </c>
    </row>
    <row r="3689" spans="1:8" s="295" customFormat="1" ht="45">
      <c r="A3689" s="1442"/>
      <c r="B3689" s="1442"/>
      <c r="C3689" s="288" t="s">
        <v>1242</v>
      </c>
      <c r="D3689" s="288" t="s">
        <v>1243</v>
      </c>
      <c r="E3689" s="294">
        <v>64.8</v>
      </c>
      <c r="F3689" s="294">
        <v>38.800000000000004</v>
      </c>
      <c r="G3689" s="294">
        <v>32.4</v>
      </c>
      <c r="H3689" s="219">
        <v>0</v>
      </c>
    </row>
    <row r="3690" spans="1:8" s="295" customFormat="1" ht="45">
      <c r="A3690" s="1442"/>
      <c r="B3690" s="1442"/>
      <c r="C3690" s="288" t="s">
        <v>1244</v>
      </c>
      <c r="D3690" s="288" t="s">
        <v>1245</v>
      </c>
      <c r="E3690" s="294">
        <v>76</v>
      </c>
      <c r="F3690" s="294">
        <v>49.6</v>
      </c>
      <c r="G3690" s="294">
        <v>38</v>
      </c>
      <c r="H3690" s="219">
        <v>0</v>
      </c>
    </row>
    <row r="3691" spans="1:8" s="295" customFormat="1" ht="30">
      <c r="A3691" s="291">
        <v>10</v>
      </c>
      <c r="B3691" s="288" t="s">
        <v>1246</v>
      </c>
      <c r="C3691" s="288" t="s">
        <v>1235</v>
      </c>
      <c r="D3691" s="288" t="s">
        <v>1247</v>
      </c>
      <c r="E3691" s="294">
        <v>126</v>
      </c>
      <c r="F3691" s="294">
        <v>63.2</v>
      </c>
      <c r="G3691" s="294">
        <v>50.400000000000006</v>
      </c>
      <c r="H3691" s="219">
        <v>0</v>
      </c>
    </row>
    <row r="3692" spans="1:8" s="295" customFormat="1" ht="30">
      <c r="A3692" s="1442">
        <v>11</v>
      </c>
      <c r="B3692" s="1442" t="s">
        <v>1248</v>
      </c>
      <c r="C3692" s="288" t="s">
        <v>1235</v>
      </c>
      <c r="D3692" s="288" t="s">
        <v>1249</v>
      </c>
      <c r="E3692" s="294">
        <v>100</v>
      </c>
      <c r="F3692" s="294">
        <v>55.2</v>
      </c>
      <c r="G3692" s="294">
        <v>45.2</v>
      </c>
      <c r="H3692" s="219">
        <v>0</v>
      </c>
    </row>
    <row r="3693" spans="1:8" s="295" customFormat="1" ht="45">
      <c r="A3693" s="1442"/>
      <c r="B3693" s="1442"/>
      <c r="C3693" s="288" t="s">
        <v>1249</v>
      </c>
      <c r="D3693" s="288" t="s">
        <v>1250</v>
      </c>
      <c r="E3693" s="294">
        <v>80</v>
      </c>
      <c r="F3693" s="294">
        <v>48</v>
      </c>
      <c r="G3693" s="294">
        <v>40</v>
      </c>
      <c r="H3693" s="219">
        <v>0</v>
      </c>
    </row>
    <row r="3694" spans="1:8" s="295" customFormat="1" ht="30">
      <c r="A3694" s="291">
        <v>12</v>
      </c>
      <c r="B3694" s="291" t="s">
        <v>1251</v>
      </c>
      <c r="C3694" s="288" t="s">
        <v>1252</v>
      </c>
      <c r="D3694" s="288" t="s">
        <v>1253</v>
      </c>
      <c r="E3694" s="294">
        <v>90</v>
      </c>
      <c r="F3694" s="294">
        <v>50.400000000000006</v>
      </c>
      <c r="G3694" s="294">
        <v>42.400000000000006</v>
      </c>
      <c r="H3694" s="219">
        <v>0</v>
      </c>
    </row>
    <row r="3695" spans="1:8" s="295" customFormat="1" ht="30">
      <c r="A3695" s="1442">
        <v>13</v>
      </c>
      <c r="B3695" s="1442" t="s">
        <v>1254</v>
      </c>
      <c r="C3695" s="288" t="s">
        <v>1255</v>
      </c>
      <c r="D3695" s="288" t="s">
        <v>1256</v>
      </c>
      <c r="E3695" s="294">
        <v>90</v>
      </c>
      <c r="F3695" s="294">
        <v>50.400000000000006</v>
      </c>
      <c r="G3695" s="294">
        <v>42.400000000000006</v>
      </c>
      <c r="H3695" s="219">
        <v>0</v>
      </c>
    </row>
    <row r="3696" spans="1:8" s="295" customFormat="1" ht="51.6" customHeight="1">
      <c r="A3696" s="1442"/>
      <c r="B3696" s="1442"/>
      <c r="C3696" s="288" t="s">
        <v>1256</v>
      </c>
      <c r="D3696" s="288" t="s">
        <v>1257</v>
      </c>
      <c r="E3696" s="294">
        <v>66</v>
      </c>
      <c r="F3696" s="294">
        <v>42.800000000000004</v>
      </c>
      <c r="G3696" s="294">
        <v>36.4</v>
      </c>
      <c r="H3696" s="219">
        <v>0</v>
      </c>
    </row>
    <row r="3697" spans="1:8" s="295" customFormat="1" ht="30">
      <c r="A3697" s="291">
        <v>14</v>
      </c>
      <c r="B3697" s="288" t="s">
        <v>1258</v>
      </c>
      <c r="C3697" s="288" t="s">
        <v>1259</v>
      </c>
      <c r="D3697" s="288" t="s">
        <v>1260</v>
      </c>
      <c r="E3697" s="294">
        <v>88</v>
      </c>
      <c r="F3697" s="294">
        <v>58</v>
      </c>
      <c r="G3697" s="294">
        <v>40.400000000000006</v>
      </c>
      <c r="H3697" s="219">
        <v>0</v>
      </c>
    </row>
    <row r="3698" spans="1:8" s="295" customFormat="1" ht="34.15" customHeight="1">
      <c r="A3698" s="291">
        <v>15</v>
      </c>
      <c r="B3698" s="288" t="s">
        <v>1261</v>
      </c>
      <c r="C3698" s="288" t="s">
        <v>1262</v>
      </c>
      <c r="D3698" s="288" t="s">
        <v>1263</v>
      </c>
      <c r="E3698" s="294">
        <v>66</v>
      </c>
      <c r="F3698" s="294">
        <v>42.800000000000004</v>
      </c>
      <c r="G3698" s="294">
        <v>33.200000000000003</v>
      </c>
      <c r="H3698" s="219">
        <v>0</v>
      </c>
    </row>
    <row r="3699" spans="1:8" s="295" customFormat="1" ht="38.25" customHeight="1">
      <c r="A3699" s="296">
        <v>16</v>
      </c>
      <c r="B3699" s="1443" t="s">
        <v>3022</v>
      </c>
      <c r="C3699" s="1443"/>
      <c r="D3699" s="288"/>
      <c r="E3699" s="294">
        <v>0</v>
      </c>
      <c r="F3699" s="294">
        <v>0</v>
      </c>
      <c r="G3699" s="294">
        <v>0</v>
      </c>
      <c r="H3699" s="294">
        <v>0</v>
      </c>
    </row>
    <row r="3700" spans="1:8" s="295" customFormat="1" ht="60">
      <c r="A3700" s="291" t="s">
        <v>10</v>
      </c>
      <c r="B3700" s="288" t="s">
        <v>1264</v>
      </c>
      <c r="C3700" s="288" t="s">
        <v>1265</v>
      </c>
      <c r="D3700" s="288" t="s">
        <v>1266</v>
      </c>
      <c r="E3700" s="294">
        <v>480</v>
      </c>
      <c r="F3700" s="294">
        <v>0</v>
      </c>
      <c r="G3700" s="294">
        <v>0</v>
      </c>
      <c r="H3700" s="294">
        <v>0</v>
      </c>
    </row>
    <row r="3701" spans="1:8" s="295" customFormat="1" ht="60">
      <c r="A3701" s="291" t="s">
        <v>10</v>
      </c>
      <c r="B3701" s="288" t="s">
        <v>1267</v>
      </c>
      <c r="C3701" s="288" t="s">
        <v>1265</v>
      </c>
      <c r="D3701" s="288" t="s">
        <v>1266</v>
      </c>
      <c r="E3701" s="294">
        <v>480</v>
      </c>
      <c r="F3701" s="294">
        <v>0</v>
      </c>
      <c r="G3701" s="294">
        <v>0</v>
      </c>
      <c r="H3701" s="294">
        <v>0</v>
      </c>
    </row>
    <row r="3702" spans="1:8" s="295" customFormat="1" ht="56.25" customHeight="1">
      <c r="A3702" s="288">
        <v>17</v>
      </c>
      <c r="B3702" s="291" t="s">
        <v>1268</v>
      </c>
      <c r="C3702" s="288" t="s">
        <v>1269</v>
      </c>
      <c r="D3702" s="288" t="s">
        <v>1270</v>
      </c>
      <c r="E3702" s="294">
        <v>50.400000000000006</v>
      </c>
      <c r="F3702" s="294">
        <v>32.800000000000004</v>
      </c>
      <c r="G3702" s="294">
        <v>26</v>
      </c>
      <c r="H3702" s="294">
        <v>0</v>
      </c>
    </row>
    <row r="3703" spans="1:8" s="295" customFormat="1" ht="45">
      <c r="A3703" s="288">
        <v>18</v>
      </c>
      <c r="B3703" s="291" t="s">
        <v>1271</v>
      </c>
      <c r="C3703" s="288" t="s">
        <v>1272</v>
      </c>
      <c r="D3703" s="288" t="s">
        <v>1273</v>
      </c>
      <c r="E3703" s="294">
        <v>48</v>
      </c>
      <c r="F3703" s="294">
        <v>29.6</v>
      </c>
      <c r="G3703" s="294">
        <v>26</v>
      </c>
      <c r="H3703" s="294">
        <v>0</v>
      </c>
    </row>
    <row r="3704" spans="1:8" s="295" customFormat="1" ht="30">
      <c r="A3704" s="291">
        <v>19</v>
      </c>
      <c r="B3704" s="288" t="s">
        <v>1274</v>
      </c>
      <c r="C3704" s="288" t="s">
        <v>1275</v>
      </c>
      <c r="D3704" s="288" t="s">
        <v>1276</v>
      </c>
      <c r="E3704" s="294">
        <v>48</v>
      </c>
      <c r="F3704" s="294">
        <v>28.8</v>
      </c>
      <c r="G3704" s="294">
        <v>26</v>
      </c>
      <c r="H3704" s="294">
        <v>0</v>
      </c>
    </row>
    <row r="3705" spans="1:8" s="295" customFormat="1" ht="45">
      <c r="A3705" s="1442">
        <v>20</v>
      </c>
      <c r="B3705" s="1444" t="s">
        <v>1278</v>
      </c>
      <c r="C3705" s="288" t="s">
        <v>1279</v>
      </c>
      <c r="D3705" s="288" t="s">
        <v>1280</v>
      </c>
      <c r="E3705" s="294">
        <v>180</v>
      </c>
      <c r="F3705" s="294">
        <v>80</v>
      </c>
      <c r="G3705" s="294">
        <v>40</v>
      </c>
      <c r="H3705" s="294">
        <v>0</v>
      </c>
    </row>
    <row r="3706" spans="1:8" s="295" customFormat="1" ht="45">
      <c r="A3706" s="1442"/>
      <c r="B3706" s="1444"/>
      <c r="C3706" s="288" t="s">
        <v>1280</v>
      </c>
      <c r="D3706" s="288" t="s">
        <v>1281</v>
      </c>
      <c r="E3706" s="294">
        <v>88</v>
      </c>
      <c r="F3706" s="294">
        <v>40</v>
      </c>
      <c r="G3706" s="294">
        <v>28</v>
      </c>
      <c r="H3706" s="294">
        <v>0</v>
      </c>
    </row>
    <row r="3707" spans="1:8" s="295" customFormat="1" ht="30">
      <c r="A3707" s="1442"/>
      <c r="B3707" s="1444"/>
      <c r="C3707" s="288" t="s">
        <v>1281</v>
      </c>
      <c r="D3707" s="288" t="s">
        <v>1282</v>
      </c>
      <c r="E3707" s="294">
        <v>56</v>
      </c>
      <c r="F3707" s="294">
        <v>30.8</v>
      </c>
      <c r="G3707" s="294">
        <v>26</v>
      </c>
      <c r="H3707" s="294">
        <v>0</v>
      </c>
    </row>
    <row r="3708" spans="1:8" s="295" customFormat="1" ht="30">
      <c r="A3708" s="291">
        <v>21</v>
      </c>
      <c r="B3708" s="288" t="s">
        <v>1283</v>
      </c>
      <c r="C3708" s="288" t="s">
        <v>1284</v>
      </c>
      <c r="D3708" s="288" t="s">
        <v>1285</v>
      </c>
      <c r="E3708" s="294">
        <v>88</v>
      </c>
      <c r="F3708" s="294">
        <v>35.200000000000003</v>
      </c>
      <c r="G3708" s="294">
        <v>26.400000000000002</v>
      </c>
      <c r="H3708" s="294">
        <v>0</v>
      </c>
    </row>
    <row r="3709" spans="1:8" s="295" customFormat="1" ht="30">
      <c r="A3709" s="291">
        <v>22</v>
      </c>
      <c r="B3709" s="288" t="s">
        <v>1286</v>
      </c>
      <c r="C3709" s="288"/>
      <c r="D3709" s="288"/>
      <c r="E3709" s="294">
        <v>138</v>
      </c>
      <c r="F3709" s="294">
        <v>0</v>
      </c>
      <c r="G3709" s="294">
        <v>0</v>
      </c>
      <c r="H3709" s="294">
        <v>0</v>
      </c>
    </row>
    <row r="3710" spans="1:8" s="293" customFormat="1" ht="15" customHeight="1">
      <c r="A3710" s="285">
        <v>53</v>
      </c>
      <c r="B3710" s="286" t="s">
        <v>1287</v>
      </c>
      <c r="C3710" s="285"/>
      <c r="D3710" s="285"/>
      <c r="E3710" s="287">
        <v>0</v>
      </c>
      <c r="F3710" s="287">
        <v>0</v>
      </c>
      <c r="G3710" s="287">
        <v>0</v>
      </c>
      <c r="H3710" s="287">
        <v>0</v>
      </c>
    </row>
    <row r="3711" spans="1:8" s="300" customFormat="1" ht="31.9" customHeight="1">
      <c r="A3711" s="1445">
        <v>1</v>
      </c>
      <c r="B3711" s="1446" t="s">
        <v>1288</v>
      </c>
      <c r="C3711" s="297" t="s">
        <v>1289</v>
      </c>
      <c r="D3711" s="297" t="s">
        <v>1290</v>
      </c>
      <c r="E3711" s="299">
        <v>40</v>
      </c>
      <c r="F3711" s="299">
        <v>28</v>
      </c>
      <c r="G3711" s="299">
        <v>26</v>
      </c>
      <c r="H3711" s="299">
        <v>0</v>
      </c>
    </row>
    <row r="3712" spans="1:8" s="300" customFormat="1" ht="50.45" customHeight="1">
      <c r="A3712" s="1445"/>
      <c r="B3712" s="1446"/>
      <c r="C3712" s="297" t="s">
        <v>1290</v>
      </c>
      <c r="D3712" s="297" t="s">
        <v>1187</v>
      </c>
      <c r="E3712" s="299">
        <v>52</v>
      </c>
      <c r="F3712" s="299">
        <v>32</v>
      </c>
      <c r="G3712" s="299">
        <v>26.400000000000002</v>
      </c>
      <c r="H3712" s="301">
        <v>0</v>
      </c>
    </row>
    <row r="3713" spans="1:8" s="300" customFormat="1" ht="76.5" customHeight="1">
      <c r="A3713" s="1445"/>
      <c r="B3713" s="1446"/>
      <c r="C3713" s="297" t="s">
        <v>1291</v>
      </c>
      <c r="D3713" s="297" t="s">
        <v>1292</v>
      </c>
      <c r="E3713" s="299">
        <v>40</v>
      </c>
      <c r="F3713" s="299">
        <v>28</v>
      </c>
      <c r="G3713" s="299">
        <v>26</v>
      </c>
      <c r="H3713" s="302">
        <v>0</v>
      </c>
    </row>
    <row r="3714" spans="1:8" s="300" customFormat="1" ht="60">
      <c r="A3714" s="1445"/>
      <c r="B3714" s="1446"/>
      <c r="C3714" s="297" t="s">
        <v>1293</v>
      </c>
      <c r="D3714" s="297" t="s">
        <v>1294</v>
      </c>
      <c r="E3714" s="299">
        <v>60</v>
      </c>
      <c r="F3714" s="299">
        <v>40</v>
      </c>
      <c r="G3714" s="299">
        <v>28.8</v>
      </c>
      <c r="H3714" s="302">
        <v>0</v>
      </c>
    </row>
    <row r="3715" spans="1:8" s="300" customFormat="1" ht="43.15" customHeight="1">
      <c r="A3715" s="1445"/>
      <c r="B3715" s="1446"/>
      <c r="C3715" s="297" t="s">
        <v>1294</v>
      </c>
      <c r="D3715" s="297" t="s">
        <v>1295</v>
      </c>
      <c r="E3715" s="299">
        <v>40</v>
      </c>
      <c r="F3715" s="299">
        <v>28</v>
      </c>
      <c r="G3715" s="299">
        <v>26</v>
      </c>
      <c r="H3715" s="302">
        <v>0</v>
      </c>
    </row>
    <row r="3716" spans="1:8" s="300" customFormat="1" ht="37.15" customHeight="1">
      <c r="A3716" s="1445"/>
      <c r="B3716" s="1446"/>
      <c r="C3716" s="297" t="s">
        <v>1295</v>
      </c>
      <c r="D3716" s="297" t="s">
        <v>1296</v>
      </c>
      <c r="E3716" s="299">
        <v>48</v>
      </c>
      <c r="F3716" s="299">
        <v>31.200000000000003</v>
      </c>
      <c r="G3716" s="299">
        <v>26.400000000000002</v>
      </c>
      <c r="H3716" s="302">
        <v>0</v>
      </c>
    </row>
    <row r="3717" spans="1:8" s="300" customFormat="1" ht="37.15" customHeight="1">
      <c r="A3717" s="1445"/>
      <c r="B3717" s="1446"/>
      <c r="C3717" s="297" t="s">
        <v>1296</v>
      </c>
      <c r="D3717" s="297" t="s">
        <v>1297</v>
      </c>
      <c r="E3717" s="299">
        <v>54</v>
      </c>
      <c r="F3717" s="299">
        <v>32.800000000000004</v>
      </c>
      <c r="G3717" s="299">
        <v>27.200000000000003</v>
      </c>
      <c r="H3717" s="302">
        <v>0</v>
      </c>
    </row>
    <row r="3718" spans="1:8" s="300" customFormat="1" ht="36.6" customHeight="1">
      <c r="A3718" s="1445"/>
      <c r="B3718" s="1446"/>
      <c r="C3718" s="297" t="s">
        <v>1297</v>
      </c>
      <c r="D3718" s="297" t="s">
        <v>1298</v>
      </c>
      <c r="E3718" s="299">
        <v>40</v>
      </c>
      <c r="F3718" s="299">
        <v>28</v>
      </c>
      <c r="G3718" s="299">
        <v>26</v>
      </c>
      <c r="H3718" s="302">
        <v>0</v>
      </c>
    </row>
    <row r="3719" spans="1:8" s="300" customFormat="1" ht="33" customHeight="1">
      <c r="A3719" s="1445"/>
      <c r="B3719" s="1446"/>
      <c r="C3719" s="297" t="s">
        <v>1298</v>
      </c>
      <c r="D3719" s="297" t="s">
        <v>1299</v>
      </c>
      <c r="E3719" s="299">
        <v>48</v>
      </c>
      <c r="F3719" s="299">
        <v>31.200000000000003</v>
      </c>
      <c r="G3719" s="299">
        <v>26.400000000000002</v>
      </c>
      <c r="H3719" s="302">
        <v>0</v>
      </c>
    </row>
    <row r="3720" spans="1:8" s="300" customFormat="1" ht="81" customHeight="1">
      <c r="A3720" s="1445">
        <v>2</v>
      </c>
      <c r="B3720" s="1446" t="s">
        <v>1300</v>
      </c>
      <c r="C3720" s="297" t="s">
        <v>1301</v>
      </c>
      <c r="D3720" s="297" t="s">
        <v>1302</v>
      </c>
      <c r="E3720" s="299">
        <v>48</v>
      </c>
      <c r="F3720" s="299">
        <v>31.200000000000003</v>
      </c>
      <c r="G3720" s="299">
        <v>26.400000000000002</v>
      </c>
      <c r="H3720" s="302">
        <v>0</v>
      </c>
    </row>
    <row r="3721" spans="1:8" s="300" customFormat="1" ht="46.5" customHeight="1">
      <c r="A3721" s="1445"/>
      <c r="B3721" s="1446"/>
      <c r="C3721" s="297" t="s">
        <v>1302</v>
      </c>
      <c r="D3721" s="297" t="s">
        <v>1303</v>
      </c>
      <c r="E3721" s="299">
        <v>40</v>
      </c>
      <c r="F3721" s="299">
        <v>28</v>
      </c>
      <c r="G3721" s="299">
        <v>26</v>
      </c>
      <c r="H3721" s="299">
        <v>0</v>
      </c>
    </row>
    <row r="3722" spans="1:8" s="300" customFormat="1" ht="45" customHeight="1">
      <c r="A3722" s="303">
        <v>3</v>
      </c>
      <c r="B3722" s="304" t="s">
        <v>1304</v>
      </c>
      <c r="C3722" s="297" t="s">
        <v>1305</v>
      </c>
      <c r="D3722" s="297" t="s">
        <v>1306</v>
      </c>
      <c r="E3722" s="299">
        <v>40</v>
      </c>
      <c r="F3722" s="299">
        <v>28</v>
      </c>
      <c r="G3722" s="299">
        <v>26</v>
      </c>
      <c r="H3722" s="299">
        <v>0</v>
      </c>
    </row>
    <row r="3723" spans="1:8" s="300" customFormat="1" ht="47.25" customHeight="1">
      <c r="A3723" s="303">
        <v>4</v>
      </c>
      <c r="B3723" s="304" t="s">
        <v>1307</v>
      </c>
      <c r="C3723" s="297"/>
      <c r="D3723" s="297"/>
      <c r="E3723" s="298">
        <v>24</v>
      </c>
      <c r="F3723" s="299">
        <v>0</v>
      </c>
      <c r="G3723" s="299">
        <v>0</v>
      </c>
      <c r="H3723" s="299">
        <v>0</v>
      </c>
    </row>
    <row r="3724" spans="1:8" s="308" customFormat="1" ht="15.75">
      <c r="A3724" s="305">
        <v>54</v>
      </c>
      <c r="B3724" s="320" t="s">
        <v>2279</v>
      </c>
      <c r="C3724" s="305"/>
      <c r="D3724" s="305"/>
      <c r="E3724" s="306">
        <v>0</v>
      </c>
      <c r="F3724" s="307">
        <v>0</v>
      </c>
      <c r="G3724" s="307">
        <v>0</v>
      </c>
      <c r="H3724" s="307">
        <v>0</v>
      </c>
    </row>
    <row r="3725" spans="1:8" s="295" customFormat="1" ht="33.6" customHeight="1">
      <c r="A3725" s="291">
        <v>1</v>
      </c>
      <c r="B3725" s="288" t="s">
        <v>1430</v>
      </c>
      <c r="C3725" s="288" t="s">
        <v>2137</v>
      </c>
      <c r="D3725" s="288" t="s">
        <v>2280</v>
      </c>
      <c r="E3725" s="219">
        <v>2600</v>
      </c>
      <c r="F3725" s="219">
        <v>440</v>
      </c>
      <c r="G3725" s="219">
        <v>320</v>
      </c>
      <c r="H3725" s="219">
        <v>260</v>
      </c>
    </row>
    <row r="3726" spans="1:8" s="295" customFormat="1" ht="30" customHeight="1">
      <c r="A3726" s="291">
        <v>2</v>
      </c>
      <c r="B3726" s="288" t="s">
        <v>2281</v>
      </c>
      <c r="C3726" s="288" t="s">
        <v>2150</v>
      </c>
      <c r="D3726" s="288" t="s">
        <v>2282</v>
      </c>
      <c r="E3726" s="219">
        <v>1400</v>
      </c>
      <c r="F3726" s="219">
        <v>420</v>
      </c>
      <c r="G3726" s="219">
        <v>360</v>
      </c>
      <c r="H3726" s="219">
        <v>280</v>
      </c>
    </row>
    <row r="3727" spans="1:8" s="295" customFormat="1" ht="30">
      <c r="A3727" s="1442">
        <v>3</v>
      </c>
      <c r="B3727" s="1447" t="s">
        <v>2283</v>
      </c>
      <c r="C3727" s="288" t="s">
        <v>2284</v>
      </c>
      <c r="D3727" s="288" t="s">
        <v>2285</v>
      </c>
      <c r="E3727" s="219">
        <v>1600</v>
      </c>
      <c r="F3727" s="219">
        <v>440</v>
      </c>
      <c r="G3727" s="219">
        <v>400</v>
      </c>
      <c r="H3727" s="219">
        <v>340</v>
      </c>
    </row>
    <row r="3728" spans="1:8" s="295" customFormat="1" ht="48.75" customHeight="1">
      <c r="A3728" s="1442"/>
      <c r="B3728" s="1447"/>
      <c r="C3728" s="288" t="s">
        <v>2286</v>
      </c>
      <c r="D3728" s="288" t="s">
        <v>2287</v>
      </c>
      <c r="E3728" s="219">
        <v>1200</v>
      </c>
      <c r="F3728" s="219">
        <v>400</v>
      </c>
      <c r="G3728" s="219">
        <v>360</v>
      </c>
      <c r="H3728" s="219">
        <v>0</v>
      </c>
    </row>
    <row r="3729" spans="1:8" s="295" customFormat="1" ht="30">
      <c r="A3729" s="1442">
        <v>2</v>
      </c>
      <c r="B3729" s="1447" t="s">
        <v>2288</v>
      </c>
      <c r="C3729" s="288" t="s">
        <v>1430</v>
      </c>
      <c r="D3729" s="288" t="s">
        <v>2289</v>
      </c>
      <c r="E3729" s="219">
        <v>1000</v>
      </c>
      <c r="F3729" s="219">
        <v>388</v>
      </c>
      <c r="G3729" s="219">
        <v>340</v>
      </c>
      <c r="H3729" s="219">
        <v>260</v>
      </c>
    </row>
    <row r="3730" spans="1:8" s="295" customFormat="1" ht="30">
      <c r="A3730" s="1442"/>
      <c r="B3730" s="1447"/>
      <c r="C3730" s="288" t="s">
        <v>2289</v>
      </c>
      <c r="D3730" s="288" t="s">
        <v>2290</v>
      </c>
      <c r="E3730" s="219">
        <v>480</v>
      </c>
      <c r="F3730" s="219">
        <v>300</v>
      </c>
      <c r="G3730" s="219">
        <v>260</v>
      </c>
      <c r="H3730" s="219">
        <v>220</v>
      </c>
    </row>
    <row r="3731" spans="1:8" s="295" customFormat="1" ht="45">
      <c r="A3731" s="291">
        <v>5</v>
      </c>
      <c r="B3731" s="288" t="s">
        <v>2291</v>
      </c>
      <c r="C3731" s="288" t="s">
        <v>1430</v>
      </c>
      <c r="D3731" s="288" t="s">
        <v>2292</v>
      </c>
      <c r="E3731" s="219">
        <v>600</v>
      </c>
      <c r="F3731" s="219">
        <v>320</v>
      </c>
      <c r="G3731" s="219">
        <v>280</v>
      </c>
      <c r="H3731" s="219">
        <v>200</v>
      </c>
    </row>
    <row r="3732" spans="1:8" s="295" customFormat="1" ht="30">
      <c r="A3732" s="1442">
        <v>6</v>
      </c>
      <c r="B3732" s="1444" t="s">
        <v>2293</v>
      </c>
      <c r="C3732" s="288" t="s">
        <v>1430</v>
      </c>
      <c r="D3732" s="288" t="s">
        <v>2294</v>
      </c>
      <c r="E3732" s="219">
        <v>1000</v>
      </c>
      <c r="F3732" s="219">
        <v>400</v>
      </c>
      <c r="G3732" s="219">
        <v>340</v>
      </c>
      <c r="H3732" s="219">
        <v>280</v>
      </c>
    </row>
    <row r="3733" spans="1:8" s="295" customFormat="1" ht="45">
      <c r="A3733" s="1442"/>
      <c r="B3733" s="1444"/>
      <c r="C3733" s="288" t="s">
        <v>2294</v>
      </c>
      <c r="D3733" s="288" t="s">
        <v>2295</v>
      </c>
      <c r="E3733" s="219">
        <v>800</v>
      </c>
      <c r="F3733" s="219">
        <v>380</v>
      </c>
      <c r="G3733" s="219">
        <v>312</v>
      </c>
      <c r="H3733" s="219">
        <v>240</v>
      </c>
    </row>
    <row r="3734" spans="1:8" s="295" customFormat="1" ht="45">
      <c r="A3734" s="1442"/>
      <c r="B3734" s="1444"/>
      <c r="C3734" s="288" t="s">
        <v>2295</v>
      </c>
      <c r="D3734" s="288" t="s">
        <v>2296</v>
      </c>
      <c r="E3734" s="219">
        <v>520</v>
      </c>
      <c r="F3734" s="219">
        <v>312</v>
      </c>
      <c r="G3734" s="219">
        <v>280</v>
      </c>
      <c r="H3734" s="219">
        <v>220</v>
      </c>
    </row>
    <row r="3735" spans="1:8" s="295" customFormat="1" ht="45">
      <c r="A3735" s="1442"/>
      <c r="B3735" s="1444"/>
      <c r="C3735" s="288" t="s">
        <v>2296</v>
      </c>
      <c r="D3735" s="288" t="s">
        <v>2297</v>
      </c>
      <c r="E3735" s="219">
        <v>380</v>
      </c>
      <c r="F3735" s="219">
        <v>260</v>
      </c>
      <c r="G3735" s="219">
        <v>240</v>
      </c>
      <c r="H3735" s="219">
        <v>200</v>
      </c>
    </row>
    <row r="3736" spans="1:8" s="295" customFormat="1" ht="64.5" customHeight="1">
      <c r="A3736" s="291">
        <v>7</v>
      </c>
      <c r="B3736" s="288" t="s">
        <v>2298</v>
      </c>
      <c r="C3736" s="288" t="s">
        <v>1430</v>
      </c>
      <c r="D3736" s="288" t="s">
        <v>2299</v>
      </c>
      <c r="E3736" s="219">
        <v>460</v>
      </c>
      <c r="F3736" s="219">
        <v>300</v>
      </c>
      <c r="G3736" s="219">
        <v>240</v>
      </c>
      <c r="H3736" s="219">
        <v>200</v>
      </c>
    </row>
    <row r="3737" spans="1:8" s="295" customFormat="1" ht="30">
      <c r="A3737" s="291">
        <v>8</v>
      </c>
      <c r="B3737" s="288" t="s">
        <v>2300</v>
      </c>
      <c r="C3737" s="288" t="s">
        <v>1430</v>
      </c>
      <c r="D3737" s="288" t="s">
        <v>2301</v>
      </c>
      <c r="E3737" s="219">
        <v>480</v>
      </c>
      <c r="F3737" s="219">
        <v>300</v>
      </c>
      <c r="G3737" s="219">
        <v>240</v>
      </c>
      <c r="H3737" s="219">
        <v>200</v>
      </c>
    </row>
    <row r="3738" spans="1:8" s="295" customFormat="1" ht="33.75" customHeight="1">
      <c r="A3738" s="291">
        <v>9</v>
      </c>
      <c r="B3738" s="288" t="s">
        <v>2302</v>
      </c>
      <c r="C3738" s="288" t="s">
        <v>1430</v>
      </c>
      <c r="D3738" s="288" t="s">
        <v>2303</v>
      </c>
      <c r="E3738" s="219">
        <v>1400</v>
      </c>
      <c r="F3738" s="219">
        <v>400</v>
      </c>
      <c r="G3738" s="219">
        <v>320</v>
      </c>
      <c r="H3738" s="219">
        <v>260</v>
      </c>
    </row>
    <row r="3739" spans="1:8" s="295" customFormat="1" ht="30">
      <c r="A3739" s="1442">
        <v>10</v>
      </c>
      <c r="B3739" s="1447" t="s">
        <v>2304</v>
      </c>
      <c r="C3739" s="288" t="s">
        <v>2284</v>
      </c>
      <c r="D3739" s="288" t="s">
        <v>2305</v>
      </c>
      <c r="E3739" s="219">
        <v>800</v>
      </c>
      <c r="F3739" s="219">
        <v>380</v>
      </c>
      <c r="G3739" s="219">
        <v>340</v>
      </c>
      <c r="H3739" s="219">
        <v>240</v>
      </c>
    </row>
    <row r="3740" spans="1:8" s="295" customFormat="1" ht="30">
      <c r="A3740" s="1442"/>
      <c r="B3740" s="1447"/>
      <c r="C3740" s="288" t="s">
        <v>2305</v>
      </c>
      <c r="D3740" s="288" t="s">
        <v>2306</v>
      </c>
      <c r="E3740" s="219">
        <v>540</v>
      </c>
      <c r="F3740" s="219">
        <v>300</v>
      </c>
      <c r="G3740" s="219">
        <v>260</v>
      </c>
      <c r="H3740" s="219">
        <v>200</v>
      </c>
    </row>
    <row r="3741" spans="1:8" s="295" customFormat="1" ht="45">
      <c r="A3741" s="291">
        <v>11</v>
      </c>
      <c r="B3741" s="288" t="s">
        <v>2307</v>
      </c>
      <c r="C3741" s="288" t="s">
        <v>2308</v>
      </c>
      <c r="D3741" s="288" t="s">
        <v>2309</v>
      </c>
      <c r="E3741" s="219">
        <v>480</v>
      </c>
      <c r="F3741" s="219">
        <v>300</v>
      </c>
      <c r="G3741" s="219">
        <v>260</v>
      </c>
      <c r="H3741" s="219">
        <v>200</v>
      </c>
    </row>
    <row r="3742" spans="1:8" s="295" customFormat="1" ht="45">
      <c r="A3742" s="291">
        <v>12</v>
      </c>
      <c r="B3742" s="288" t="s">
        <v>2310</v>
      </c>
      <c r="C3742" s="288" t="s">
        <v>2311</v>
      </c>
      <c r="D3742" s="288" t="s">
        <v>2312</v>
      </c>
      <c r="E3742" s="219">
        <v>440</v>
      </c>
      <c r="F3742" s="219">
        <v>300</v>
      </c>
      <c r="G3742" s="219">
        <v>240</v>
      </c>
      <c r="H3742" s="219">
        <v>200</v>
      </c>
    </row>
    <row r="3743" spans="1:8" s="295" customFormat="1" ht="30">
      <c r="A3743" s="1442">
        <v>13</v>
      </c>
      <c r="B3743" s="1447" t="s">
        <v>2313</v>
      </c>
      <c r="C3743" s="288" t="s">
        <v>2314</v>
      </c>
      <c r="D3743" s="288" t="s">
        <v>2315</v>
      </c>
      <c r="E3743" s="219">
        <v>660</v>
      </c>
      <c r="F3743" s="219">
        <v>352</v>
      </c>
      <c r="G3743" s="219">
        <v>300</v>
      </c>
      <c r="H3743" s="219">
        <v>200</v>
      </c>
    </row>
    <row r="3744" spans="1:8" s="295" customFormat="1" ht="45">
      <c r="A3744" s="1442"/>
      <c r="B3744" s="1447"/>
      <c r="C3744" s="288" t="s">
        <v>2315</v>
      </c>
      <c r="D3744" s="288" t="s">
        <v>2316</v>
      </c>
      <c r="E3744" s="219">
        <v>500</v>
      </c>
      <c r="F3744" s="219">
        <v>260</v>
      </c>
      <c r="G3744" s="219">
        <v>220</v>
      </c>
      <c r="H3744" s="219">
        <v>200</v>
      </c>
    </row>
    <row r="3745" spans="1:8" s="295" customFormat="1" ht="45">
      <c r="A3745" s="291">
        <v>14</v>
      </c>
      <c r="B3745" s="288" t="s">
        <v>2318</v>
      </c>
      <c r="C3745" s="288" t="s">
        <v>2319</v>
      </c>
      <c r="D3745" s="288" t="s">
        <v>2320</v>
      </c>
      <c r="E3745" s="219">
        <v>580</v>
      </c>
      <c r="F3745" s="219">
        <v>312</v>
      </c>
      <c r="G3745" s="219">
        <v>240</v>
      </c>
      <c r="H3745" s="219">
        <v>240</v>
      </c>
    </row>
    <row r="3746" spans="1:8" s="295" customFormat="1" ht="45">
      <c r="A3746" s="291">
        <v>15</v>
      </c>
      <c r="B3746" s="288" t="s">
        <v>2321</v>
      </c>
      <c r="C3746" s="288" t="s">
        <v>1430</v>
      </c>
      <c r="D3746" s="288" t="s">
        <v>2319</v>
      </c>
      <c r="E3746" s="219">
        <v>500</v>
      </c>
      <c r="F3746" s="219">
        <v>312</v>
      </c>
      <c r="G3746" s="219">
        <v>260</v>
      </c>
      <c r="H3746" s="219">
        <v>220</v>
      </c>
    </row>
    <row r="3747" spans="1:8" s="295" customFormat="1">
      <c r="A3747" s="291">
        <v>16</v>
      </c>
      <c r="B3747" s="309" t="s">
        <v>2322</v>
      </c>
      <c r="C3747" s="288"/>
      <c r="D3747" s="288"/>
      <c r="E3747" s="219">
        <v>340</v>
      </c>
      <c r="F3747" s="219">
        <v>340</v>
      </c>
      <c r="G3747" s="219">
        <v>240</v>
      </c>
      <c r="H3747" s="219">
        <v>240</v>
      </c>
    </row>
    <row r="3748" spans="1:8" s="314" customFormat="1" ht="77.25" customHeight="1">
      <c r="A3748" s="263">
        <v>17</v>
      </c>
      <c r="B3748" s="1448" t="s">
        <v>3023</v>
      </c>
      <c r="C3748" s="1449"/>
      <c r="D3748" s="1449"/>
      <c r="E3748" s="264">
        <v>300</v>
      </c>
      <c r="F3748" s="258">
        <v>300</v>
      </c>
      <c r="G3748" s="258">
        <v>240</v>
      </c>
      <c r="H3748" s="258">
        <v>200</v>
      </c>
    </row>
    <row r="3749" spans="1:8" s="132" customFormat="1" ht="16.5">
      <c r="A3749" s="161">
        <v>55</v>
      </c>
      <c r="B3749" s="133" t="s">
        <v>1567</v>
      </c>
      <c r="E3749" s="132">
        <v>0</v>
      </c>
      <c r="F3749" s="132">
        <v>0</v>
      </c>
      <c r="G3749" s="132">
        <v>0</v>
      </c>
      <c r="H3749" s="132">
        <v>0</v>
      </c>
    </row>
    <row r="3750" spans="1:8" ht="66">
      <c r="A3750" s="1407">
        <v>1</v>
      </c>
      <c r="B3750" s="1405" t="s">
        <v>1311</v>
      </c>
      <c r="C3750" s="231" t="s">
        <v>1313</v>
      </c>
      <c r="D3750" s="231" t="s">
        <v>1568</v>
      </c>
      <c r="E3750" s="142">
        <v>13200</v>
      </c>
      <c r="F3750" s="142">
        <v>3960</v>
      </c>
      <c r="G3750" s="142">
        <v>3300</v>
      </c>
      <c r="H3750" s="142">
        <v>1980</v>
      </c>
    </row>
    <row r="3751" spans="1:8" ht="66">
      <c r="A3751" s="1408"/>
      <c r="B3751" s="1406"/>
      <c r="C3751" s="231" t="s">
        <v>1568</v>
      </c>
      <c r="D3751" s="231" t="s">
        <v>1569</v>
      </c>
      <c r="E3751" s="142">
        <v>12600</v>
      </c>
      <c r="F3751" s="142">
        <v>3780</v>
      </c>
      <c r="G3751" s="142">
        <v>3150</v>
      </c>
      <c r="H3751" s="142">
        <v>1890</v>
      </c>
    </row>
    <row r="3752" spans="1:8" ht="16.5">
      <c r="A3752" s="225">
        <v>2</v>
      </c>
      <c r="B3752" s="226" t="s">
        <v>880</v>
      </c>
      <c r="C3752" s="231" t="s">
        <v>1570</v>
      </c>
      <c r="D3752" s="231" t="s">
        <v>1571</v>
      </c>
      <c r="E3752" s="142">
        <v>40500</v>
      </c>
      <c r="F3752" s="142">
        <v>12150</v>
      </c>
      <c r="G3752" s="142">
        <v>10125</v>
      </c>
      <c r="H3752" s="142">
        <v>6075</v>
      </c>
    </row>
    <row r="3753" spans="1:8" ht="16.5">
      <c r="A3753" s="225">
        <v>3</v>
      </c>
      <c r="B3753" s="226" t="s">
        <v>1572</v>
      </c>
      <c r="C3753" s="231" t="s">
        <v>868</v>
      </c>
      <c r="D3753" s="231" t="s">
        <v>1345</v>
      </c>
      <c r="E3753" s="142">
        <v>67500</v>
      </c>
      <c r="F3753" s="142">
        <v>0</v>
      </c>
      <c r="G3753" s="142">
        <v>0</v>
      </c>
      <c r="H3753" s="142">
        <v>0</v>
      </c>
    </row>
    <row r="3754" spans="1:8" ht="16.5">
      <c r="A3754" s="225">
        <v>4</v>
      </c>
      <c r="B3754" s="226" t="s">
        <v>870</v>
      </c>
      <c r="C3754" s="231" t="s">
        <v>866</v>
      </c>
      <c r="D3754" s="231" t="s">
        <v>1345</v>
      </c>
      <c r="E3754" s="142">
        <v>60000</v>
      </c>
      <c r="F3754" s="142">
        <v>0</v>
      </c>
      <c r="G3754" s="142">
        <v>0</v>
      </c>
      <c r="H3754" s="142">
        <v>0</v>
      </c>
    </row>
    <row r="3755" spans="1:8" ht="16.5">
      <c r="A3755" s="1407">
        <v>5</v>
      </c>
      <c r="B3755" s="1405" t="s">
        <v>1346</v>
      </c>
      <c r="C3755" s="231" t="s">
        <v>859</v>
      </c>
      <c r="D3755" s="231" t="s">
        <v>866</v>
      </c>
      <c r="E3755" s="142">
        <v>75000</v>
      </c>
      <c r="F3755" s="142">
        <v>0</v>
      </c>
      <c r="G3755" s="142">
        <v>0</v>
      </c>
      <c r="H3755" s="142">
        <v>0</v>
      </c>
    </row>
    <row r="3756" spans="1:8" ht="16.5">
      <c r="A3756" s="1408"/>
      <c r="B3756" s="1406"/>
      <c r="C3756" s="231" t="s">
        <v>866</v>
      </c>
      <c r="D3756" s="231" t="s">
        <v>1351</v>
      </c>
      <c r="E3756" s="142">
        <v>60000</v>
      </c>
      <c r="F3756" s="142">
        <v>0</v>
      </c>
      <c r="G3756" s="142">
        <v>0</v>
      </c>
      <c r="H3756" s="142">
        <v>0</v>
      </c>
    </row>
    <row r="3757" spans="1:8" ht="16.5">
      <c r="A3757" s="225">
        <v>6</v>
      </c>
      <c r="B3757" s="226" t="s">
        <v>1322</v>
      </c>
      <c r="C3757" s="231" t="s">
        <v>1351</v>
      </c>
      <c r="D3757" s="231" t="s">
        <v>1317</v>
      </c>
      <c r="E3757" s="142">
        <v>43125</v>
      </c>
      <c r="F3757" s="142">
        <v>23720</v>
      </c>
      <c r="G3757" s="142">
        <v>19405</v>
      </c>
      <c r="H3757" s="142">
        <v>0</v>
      </c>
    </row>
    <row r="3758" spans="1:8" ht="16.5">
      <c r="A3758" s="1407">
        <v>7</v>
      </c>
      <c r="B3758" s="1405" t="s">
        <v>1573</v>
      </c>
      <c r="C3758" s="231" t="s">
        <v>1574</v>
      </c>
      <c r="D3758" s="231" t="s">
        <v>1575</v>
      </c>
      <c r="E3758" s="142">
        <v>89100</v>
      </c>
      <c r="F3758" s="142">
        <v>0</v>
      </c>
      <c r="G3758" s="142">
        <v>0</v>
      </c>
      <c r="H3758" s="142">
        <v>0</v>
      </c>
    </row>
    <row r="3759" spans="1:8" ht="16.5">
      <c r="A3759" s="1431"/>
      <c r="B3759" s="1432"/>
      <c r="C3759" s="231" t="s">
        <v>1575</v>
      </c>
      <c r="D3759" s="231" t="s">
        <v>1576</v>
      </c>
      <c r="E3759" s="142">
        <v>81000</v>
      </c>
      <c r="F3759" s="142">
        <v>24300</v>
      </c>
      <c r="G3759" s="142">
        <v>20250</v>
      </c>
      <c r="H3759" s="142">
        <v>12150</v>
      </c>
    </row>
    <row r="3760" spans="1:8" ht="16.5">
      <c r="A3760" s="1408"/>
      <c r="B3760" s="1406"/>
      <c r="C3760" s="231" t="s">
        <v>1577</v>
      </c>
      <c r="D3760" s="231" t="s">
        <v>1578</v>
      </c>
      <c r="E3760" s="142">
        <v>62100</v>
      </c>
      <c r="F3760" s="142">
        <v>0</v>
      </c>
      <c r="G3760" s="142">
        <v>0</v>
      </c>
      <c r="H3760" s="142">
        <v>0</v>
      </c>
    </row>
    <row r="3761" spans="1:8" ht="16.5">
      <c r="A3761" s="1407">
        <v>8</v>
      </c>
      <c r="B3761" s="1405" t="s">
        <v>1313</v>
      </c>
      <c r="C3761" s="231" t="s">
        <v>1345</v>
      </c>
      <c r="D3761" s="231" t="s">
        <v>1317</v>
      </c>
      <c r="E3761" s="142">
        <v>0</v>
      </c>
      <c r="F3761" s="142">
        <v>0</v>
      </c>
      <c r="G3761" s="142">
        <v>0</v>
      </c>
      <c r="H3761" s="142">
        <v>0</v>
      </c>
    </row>
    <row r="3762" spans="1:8" ht="16.5">
      <c r="A3762" s="1431"/>
      <c r="B3762" s="1432"/>
      <c r="C3762" s="231" t="s">
        <v>1317</v>
      </c>
      <c r="D3762" s="231" t="s">
        <v>1311</v>
      </c>
      <c r="E3762" s="142">
        <v>28125</v>
      </c>
      <c r="F3762" s="142">
        <v>8440</v>
      </c>
      <c r="G3762" s="142">
        <v>7030</v>
      </c>
      <c r="H3762" s="142">
        <v>4220</v>
      </c>
    </row>
    <row r="3763" spans="1:8" ht="33">
      <c r="A3763" s="1431"/>
      <c r="B3763" s="1432"/>
      <c r="C3763" s="231" t="s">
        <v>1311</v>
      </c>
      <c r="D3763" s="231" t="s">
        <v>1579</v>
      </c>
      <c r="E3763" s="142">
        <v>16500</v>
      </c>
      <c r="F3763" s="142">
        <v>4125</v>
      </c>
      <c r="G3763" s="142">
        <v>3300</v>
      </c>
      <c r="H3763" s="142">
        <v>1980</v>
      </c>
    </row>
    <row r="3764" spans="1:8" ht="33">
      <c r="A3764" s="1408"/>
      <c r="B3764" s="1406"/>
      <c r="C3764" s="231" t="s">
        <v>1579</v>
      </c>
      <c r="D3764" s="231" t="s">
        <v>1580</v>
      </c>
      <c r="E3764" s="142">
        <v>9900</v>
      </c>
      <c r="F3764" s="142">
        <v>2970</v>
      </c>
      <c r="G3764" s="142">
        <v>2475</v>
      </c>
      <c r="H3764" s="142">
        <v>1485</v>
      </c>
    </row>
    <row r="3765" spans="1:8" ht="16.5">
      <c r="A3765" s="1407">
        <v>9</v>
      </c>
      <c r="B3765" s="1405" t="s">
        <v>1581</v>
      </c>
      <c r="C3765" s="231" t="s">
        <v>880</v>
      </c>
      <c r="D3765" s="231" t="s">
        <v>1582</v>
      </c>
      <c r="E3765" s="142">
        <v>36000</v>
      </c>
      <c r="F3765" s="142">
        <v>9000</v>
      </c>
      <c r="G3765" s="142">
        <v>7200</v>
      </c>
      <c r="H3765" s="142">
        <v>3600</v>
      </c>
    </row>
    <row r="3766" spans="1:8" ht="16.5">
      <c r="A3766" s="1408"/>
      <c r="B3766" s="1406"/>
      <c r="C3766" s="231" t="s">
        <v>1582</v>
      </c>
      <c r="D3766" s="231" t="s">
        <v>1583</v>
      </c>
      <c r="E3766" s="142">
        <v>21565</v>
      </c>
      <c r="F3766" s="142">
        <v>6470</v>
      </c>
      <c r="G3766" s="142">
        <v>5390</v>
      </c>
      <c r="H3766" s="142">
        <v>3235</v>
      </c>
    </row>
    <row r="3767" spans="1:8" ht="16.5">
      <c r="A3767" s="1407">
        <v>10</v>
      </c>
      <c r="B3767" s="1405" t="s">
        <v>1584</v>
      </c>
      <c r="C3767" s="231" t="s">
        <v>880</v>
      </c>
      <c r="D3767" s="231" t="s">
        <v>1573</v>
      </c>
      <c r="E3767" s="142">
        <v>45000</v>
      </c>
      <c r="F3767" s="142">
        <v>13500</v>
      </c>
      <c r="G3767" s="142">
        <v>11250</v>
      </c>
      <c r="H3767" s="142">
        <v>6750</v>
      </c>
    </row>
    <row r="3768" spans="1:8" ht="16.5">
      <c r="A3768" s="1431"/>
      <c r="B3768" s="1432"/>
      <c r="C3768" s="231" t="s">
        <v>1573</v>
      </c>
      <c r="D3768" s="231" t="s">
        <v>1582</v>
      </c>
      <c r="E3768" s="142">
        <v>30000</v>
      </c>
      <c r="F3768" s="142">
        <v>0</v>
      </c>
      <c r="G3768" s="142">
        <v>0</v>
      </c>
      <c r="H3768" s="142">
        <v>0</v>
      </c>
    </row>
    <row r="3769" spans="1:8" ht="16.5">
      <c r="A3769" s="1408"/>
      <c r="B3769" s="1406"/>
      <c r="C3769" s="231" t="s">
        <v>1582</v>
      </c>
      <c r="D3769" s="231" t="s">
        <v>1585</v>
      </c>
      <c r="E3769" s="142">
        <v>17250</v>
      </c>
      <c r="F3769" s="142">
        <v>5175</v>
      </c>
      <c r="G3769" s="142">
        <v>4315</v>
      </c>
      <c r="H3769" s="142">
        <v>2590</v>
      </c>
    </row>
    <row r="3770" spans="1:8" ht="16.5">
      <c r="A3770" s="225">
        <v>11</v>
      </c>
      <c r="B3770" s="226" t="s">
        <v>1586</v>
      </c>
      <c r="C3770" s="231" t="s">
        <v>1587</v>
      </c>
      <c r="D3770" s="231" t="s">
        <v>1588</v>
      </c>
      <c r="E3770" s="142">
        <v>33000</v>
      </c>
      <c r="F3770" s="142">
        <v>0</v>
      </c>
      <c r="G3770" s="142">
        <v>0</v>
      </c>
      <c r="H3770" s="142">
        <v>0</v>
      </c>
    </row>
    <row r="3771" spans="1:8" ht="16.5">
      <c r="A3771" s="1407">
        <v>12</v>
      </c>
      <c r="B3771" s="1405" t="s">
        <v>1589</v>
      </c>
      <c r="C3771" s="231" t="s">
        <v>1590</v>
      </c>
      <c r="D3771" s="231" t="s">
        <v>878</v>
      </c>
      <c r="E3771" s="142">
        <v>65625</v>
      </c>
      <c r="F3771" s="142">
        <v>0</v>
      </c>
      <c r="G3771" s="142">
        <v>0</v>
      </c>
      <c r="H3771" s="142">
        <v>0</v>
      </c>
    </row>
    <row r="3772" spans="1:8" ht="16.5">
      <c r="A3772" s="1431"/>
      <c r="B3772" s="1432"/>
      <c r="C3772" s="231" t="s">
        <v>878</v>
      </c>
      <c r="D3772" s="231" t="s">
        <v>1591</v>
      </c>
      <c r="E3772" s="142">
        <v>38440</v>
      </c>
      <c r="F3772" s="142">
        <v>0</v>
      </c>
      <c r="G3772" s="142">
        <v>0</v>
      </c>
      <c r="H3772" s="142">
        <v>0</v>
      </c>
    </row>
    <row r="3773" spans="1:8" ht="16.5">
      <c r="A3773" s="1408"/>
      <c r="B3773" s="1406"/>
      <c r="C3773" s="231" t="s">
        <v>1591</v>
      </c>
      <c r="D3773" s="231" t="s">
        <v>1592</v>
      </c>
      <c r="E3773" s="142">
        <v>23625</v>
      </c>
      <c r="F3773" s="142">
        <v>7090</v>
      </c>
      <c r="G3773" s="142">
        <v>5905</v>
      </c>
      <c r="H3773" s="142">
        <v>3545</v>
      </c>
    </row>
    <row r="3774" spans="1:8" ht="16.5">
      <c r="A3774" s="225">
        <v>13</v>
      </c>
      <c r="B3774" s="226" t="s">
        <v>1593</v>
      </c>
      <c r="C3774" s="231" t="s">
        <v>1594</v>
      </c>
      <c r="D3774" s="231" t="s">
        <v>1590</v>
      </c>
      <c r="E3774" s="142">
        <v>117505</v>
      </c>
      <c r="F3774" s="142">
        <v>0</v>
      </c>
      <c r="G3774" s="142">
        <v>0</v>
      </c>
      <c r="H3774" s="142">
        <v>0</v>
      </c>
    </row>
    <row r="3775" spans="1:8" ht="16.5">
      <c r="A3775" s="1407">
        <v>14</v>
      </c>
      <c r="B3775" s="1405" t="s">
        <v>855</v>
      </c>
      <c r="C3775" s="231" t="s">
        <v>1573</v>
      </c>
      <c r="D3775" s="231" t="s">
        <v>1590</v>
      </c>
      <c r="E3775" s="142">
        <v>117505</v>
      </c>
      <c r="F3775" s="142">
        <v>0</v>
      </c>
      <c r="G3775" s="142">
        <v>0</v>
      </c>
      <c r="H3775" s="142">
        <v>0</v>
      </c>
    </row>
    <row r="3776" spans="1:8" ht="16.5">
      <c r="A3776" s="1431"/>
      <c r="B3776" s="1432"/>
      <c r="C3776" s="231" t="s">
        <v>1590</v>
      </c>
      <c r="D3776" s="231" t="s">
        <v>1595</v>
      </c>
      <c r="E3776" s="142">
        <v>75000</v>
      </c>
      <c r="F3776" s="142">
        <v>0</v>
      </c>
      <c r="G3776" s="142">
        <v>0</v>
      </c>
      <c r="H3776" s="142">
        <v>0</v>
      </c>
    </row>
    <row r="3777" spans="1:8" ht="16.5">
      <c r="A3777" s="1431"/>
      <c r="B3777" s="1432"/>
      <c r="C3777" s="231" t="s">
        <v>1595</v>
      </c>
      <c r="D3777" s="231" t="s">
        <v>1596</v>
      </c>
      <c r="E3777" s="142">
        <v>60375</v>
      </c>
      <c r="F3777" s="142">
        <v>18115</v>
      </c>
      <c r="G3777" s="142">
        <v>15095</v>
      </c>
      <c r="H3777" s="142">
        <v>9055</v>
      </c>
    </row>
    <row r="3778" spans="1:8" ht="16.5">
      <c r="A3778" s="1431"/>
      <c r="B3778" s="1432"/>
      <c r="C3778" s="231" t="s">
        <v>1596</v>
      </c>
      <c r="D3778" s="231" t="s">
        <v>1597</v>
      </c>
      <c r="E3778" s="142">
        <v>31050</v>
      </c>
      <c r="F3778" s="142">
        <v>9315</v>
      </c>
      <c r="G3778" s="142">
        <v>7765</v>
      </c>
      <c r="H3778" s="142">
        <v>4660</v>
      </c>
    </row>
    <row r="3779" spans="1:8" ht="16.5">
      <c r="A3779" s="1408"/>
      <c r="B3779" s="1406"/>
      <c r="C3779" s="231" t="s">
        <v>1597</v>
      </c>
      <c r="D3779" s="231" t="s">
        <v>1598</v>
      </c>
      <c r="E3779" s="142">
        <v>23100</v>
      </c>
      <c r="F3779" s="142">
        <v>6930</v>
      </c>
      <c r="G3779" s="142">
        <v>5775</v>
      </c>
      <c r="H3779" s="142">
        <v>3465</v>
      </c>
    </row>
    <row r="3780" spans="1:8" ht="16.5">
      <c r="A3780" s="1407">
        <v>15</v>
      </c>
      <c r="B3780" s="1405" t="s">
        <v>859</v>
      </c>
      <c r="C3780" s="231" t="s">
        <v>880</v>
      </c>
      <c r="D3780" s="231" t="s">
        <v>1588</v>
      </c>
      <c r="E3780" s="142">
        <v>103125</v>
      </c>
      <c r="F3780" s="142">
        <v>0</v>
      </c>
      <c r="G3780" s="142">
        <v>0</v>
      </c>
      <c r="H3780" s="142">
        <v>0</v>
      </c>
    </row>
    <row r="3781" spans="1:8" ht="16.5">
      <c r="A3781" s="1431"/>
      <c r="B3781" s="1432"/>
      <c r="C3781" s="231" t="s">
        <v>1588</v>
      </c>
      <c r="D3781" s="231" t="s">
        <v>1599</v>
      </c>
      <c r="E3781" s="142">
        <v>75000</v>
      </c>
      <c r="F3781" s="142">
        <v>0</v>
      </c>
      <c r="G3781" s="142">
        <v>0</v>
      </c>
      <c r="H3781" s="142">
        <v>0</v>
      </c>
    </row>
    <row r="3782" spans="1:8" ht="16.5">
      <c r="A3782" s="1431"/>
      <c r="B3782" s="1432"/>
      <c r="C3782" s="231" t="s">
        <v>1600</v>
      </c>
      <c r="D3782" s="231" t="s">
        <v>1601</v>
      </c>
      <c r="E3782" s="142">
        <v>46200</v>
      </c>
      <c r="F3782" s="142">
        <v>13860</v>
      </c>
      <c r="G3782" s="142">
        <v>11550</v>
      </c>
      <c r="H3782" s="142">
        <v>6930</v>
      </c>
    </row>
    <row r="3783" spans="1:8" ht="33">
      <c r="A3783" s="1431"/>
      <c r="B3783" s="1432"/>
      <c r="C3783" s="231" t="s">
        <v>1602</v>
      </c>
      <c r="D3783" s="231" t="s">
        <v>1603</v>
      </c>
      <c r="E3783" s="142">
        <v>26400</v>
      </c>
      <c r="F3783" s="142">
        <v>7920</v>
      </c>
      <c r="G3783" s="142">
        <v>6600</v>
      </c>
      <c r="H3783" s="142">
        <v>3960</v>
      </c>
    </row>
    <row r="3784" spans="1:8" ht="49.5">
      <c r="A3784" s="1408"/>
      <c r="B3784" s="1406"/>
      <c r="C3784" s="231" t="s">
        <v>1604</v>
      </c>
      <c r="D3784" s="231" t="s">
        <v>1603</v>
      </c>
      <c r="E3784" s="142">
        <v>37400</v>
      </c>
      <c r="F3784" s="142">
        <v>11220</v>
      </c>
      <c r="G3784" s="142">
        <v>9350</v>
      </c>
      <c r="H3784" s="142">
        <v>5610</v>
      </c>
    </row>
    <row r="3785" spans="1:8" ht="16.5">
      <c r="A3785" s="1407">
        <v>16</v>
      </c>
      <c r="B3785" s="1405" t="s">
        <v>892</v>
      </c>
      <c r="C3785" s="231" t="s">
        <v>1346</v>
      </c>
      <c r="D3785" s="231" t="s">
        <v>1573</v>
      </c>
      <c r="E3785" s="142">
        <v>52650</v>
      </c>
      <c r="F3785" s="142">
        <v>0</v>
      </c>
      <c r="G3785" s="142">
        <v>0</v>
      </c>
      <c r="H3785" s="142">
        <v>0</v>
      </c>
    </row>
    <row r="3786" spans="1:8" ht="16.5">
      <c r="A3786" s="1431"/>
      <c r="B3786" s="1432"/>
      <c r="C3786" s="231" t="s">
        <v>1573</v>
      </c>
      <c r="D3786" s="231" t="s">
        <v>1595</v>
      </c>
      <c r="E3786" s="142">
        <v>84375</v>
      </c>
      <c r="F3786" s="142">
        <v>0</v>
      </c>
      <c r="G3786" s="142">
        <v>0</v>
      </c>
      <c r="H3786" s="142">
        <v>0</v>
      </c>
    </row>
    <row r="3787" spans="1:8" ht="16.5">
      <c r="A3787" s="1431"/>
      <c r="B3787" s="1432"/>
      <c r="C3787" s="231" t="s">
        <v>1595</v>
      </c>
      <c r="D3787" s="231" t="s">
        <v>874</v>
      </c>
      <c r="E3787" s="142">
        <v>41250</v>
      </c>
      <c r="F3787" s="142">
        <v>0</v>
      </c>
      <c r="G3787" s="142">
        <v>0</v>
      </c>
      <c r="H3787" s="142">
        <v>0</v>
      </c>
    </row>
    <row r="3788" spans="1:8" ht="16.5">
      <c r="A3788" s="1431"/>
      <c r="B3788" s="1432"/>
      <c r="C3788" s="231" t="s">
        <v>874</v>
      </c>
      <c r="D3788" s="231" t="s">
        <v>1605</v>
      </c>
      <c r="E3788" s="142">
        <v>31050</v>
      </c>
      <c r="F3788" s="142">
        <v>9315</v>
      </c>
      <c r="G3788" s="142">
        <v>7765</v>
      </c>
      <c r="H3788" s="142">
        <v>4660</v>
      </c>
    </row>
    <row r="3789" spans="1:8" ht="16.5">
      <c r="A3789" s="1408"/>
      <c r="B3789" s="1406"/>
      <c r="C3789" s="231" t="s">
        <v>1605</v>
      </c>
      <c r="D3789" s="231" t="s">
        <v>1606</v>
      </c>
      <c r="E3789" s="142">
        <v>25200</v>
      </c>
      <c r="F3789" s="142">
        <v>7560</v>
      </c>
      <c r="G3789" s="142">
        <v>6300</v>
      </c>
      <c r="H3789" s="142">
        <v>3780</v>
      </c>
    </row>
    <row r="3790" spans="1:8" ht="16.5">
      <c r="A3790" s="1407">
        <v>17</v>
      </c>
      <c r="B3790" s="1405" t="s">
        <v>860</v>
      </c>
      <c r="C3790" s="231" t="s">
        <v>1573</v>
      </c>
      <c r="D3790" s="231" t="s">
        <v>1590</v>
      </c>
      <c r="E3790" s="142">
        <v>75000</v>
      </c>
      <c r="F3790" s="142">
        <v>0</v>
      </c>
      <c r="G3790" s="142">
        <v>0</v>
      </c>
      <c r="H3790" s="142">
        <v>0</v>
      </c>
    </row>
    <row r="3791" spans="1:8" ht="16.5">
      <c r="A3791" s="1431"/>
      <c r="B3791" s="1432"/>
      <c r="C3791" s="231" t="s">
        <v>1590</v>
      </c>
      <c r="D3791" s="231" t="s">
        <v>874</v>
      </c>
      <c r="E3791" s="142">
        <v>36300</v>
      </c>
      <c r="F3791" s="142">
        <v>0</v>
      </c>
      <c r="G3791" s="142">
        <v>0</v>
      </c>
      <c r="H3791" s="142">
        <v>0</v>
      </c>
    </row>
    <row r="3792" spans="1:8" ht="16.5">
      <c r="A3792" s="1431"/>
      <c r="B3792" s="1432"/>
      <c r="C3792" s="231" t="s">
        <v>874</v>
      </c>
      <c r="D3792" s="231" t="s">
        <v>1605</v>
      </c>
      <c r="E3792" s="142">
        <v>25875</v>
      </c>
      <c r="F3792" s="142">
        <v>0</v>
      </c>
      <c r="G3792" s="142">
        <v>0</v>
      </c>
      <c r="H3792" s="142">
        <v>0</v>
      </c>
    </row>
    <row r="3793" spans="1:8" ht="16.5">
      <c r="A3793" s="1431"/>
      <c r="B3793" s="1432"/>
      <c r="C3793" s="231" t="s">
        <v>1605</v>
      </c>
      <c r="D3793" s="231" t="s">
        <v>1606</v>
      </c>
      <c r="E3793" s="142">
        <v>14400</v>
      </c>
      <c r="F3793" s="142">
        <v>4320</v>
      </c>
      <c r="G3793" s="142">
        <v>3600</v>
      </c>
      <c r="H3793" s="142">
        <v>2160</v>
      </c>
    </row>
    <row r="3794" spans="1:8" ht="16.5">
      <c r="A3794" s="1431"/>
      <c r="B3794" s="1432"/>
      <c r="C3794" s="231" t="s">
        <v>1606</v>
      </c>
      <c r="D3794" s="231" t="s">
        <v>1607</v>
      </c>
      <c r="E3794" s="142">
        <v>9000</v>
      </c>
      <c r="F3794" s="142">
        <v>2700</v>
      </c>
      <c r="G3794" s="142">
        <v>2250</v>
      </c>
      <c r="H3794" s="142">
        <v>1350</v>
      </c>
    </row>
    <row r="3795" spans="1:8" ht="49.5">
      <c r="A3795" s="1408"/>
      <c r="B3795" s="1406"/>
      <c r="C3795" s="231" t="s">
        <v>1607</v>
      </c>
      <c r="D3795" s="231" t="s">
        <v>1608</v>
      </c>
      <c r="E3795" s="142">
        <v>7200</v>
      </c>
      <c r="F3795" s="142">
        <v>2160</v>
      </c>
      <c r="G3795" s="142">
        <v>1800</v>
      </c>
      <c r="H3795" s="142">
        <v>1080</v>
      </c>
    </row>
    <row r="3796" spans="1:8" ht="16.5">
      <c r="A3796" s="1407">
        <v>18</v>
      </c>
      <c r="B3796" s="1405" t="s">
        <v>1609</v>
      </c>
      <c r="C3796" s="231" t="s">
        <v>1573</v>
      </c>
      <c r="D3796" s="231" t="s">
        <v>1610</v>
      </c>
      <c r="E3796" s="142">
        <v>51565</v>
      </c>
      <c r="F3796" s="142">
        <v>0</v>
      </c>
      <c r="G3796" s="142">
        <v>0</v>
      </c>
      <c r="H3796" s="142">
        <v>0</v>
      </c>
    </row>
    <row r="3797" spans="1:8" ht="16.5">
      <c r="A3797" s="1431"/>
      <c r="B3797" s="1432"/>
      <c r="C3797" s="231" t="s">
        <v>1610</v>
      </c>
      <c r="D3797" s="231" t="s">
        <v>874</v>
      </c>
      <c r="E3797" s="142">
        <v>33750</v>
      </c>
      <c r="F3797" s="142">
        <v>10125</v>
      </c>
      <c r="G3797" s="142">
        <v>8440</v>
      </c>
      <c r="H3797" s="142">
        <v>5065</v>
      </c>
    </row>
    <row r="3798" spans="1:8" ht="16.5">
      <c r="A3798" s="1408"/>
      <c r="B3798" s="1406"/>
      <c r="C3798" s="231" t="s">
        <v>874</v>
      </c>
      <c r="D3798" s="231" t="s">
        <v>1611</v>
      </c>
      <c r="E3798" s="142">
        <v>30000</v>
      </c>
      <c r="F3798" s="142">
        <v>9000</v>
      </c>
      <c r="G3798" s="142">
        <v>7500</v>
      </c>
      <c r="H3798" s="142">
        <v>4500</v>
      </c>
    </row>
    <row r="3799" spans="1:8" ht="16.5">
      <c r="A3799" s="225">
        <v>19</v>
      </c>
      <c r="B3799" s="226" t="s">
        <v>1612</v>
      </c>
      <c r="C3799" s="231" t="s">
        <v>1573</v>
      </c>
      <c r="D3799" s="231" t="s">
        <v>1610</v>
      </c>
      <c r="E3799" s="142">
        <v>34500</v>
      </c>
      <c r="F3799" s="142">
        <v>10350</v>
      </c>
      <c r="G3799" s="142">
        <v>8625</v>
      </c>
      <c r="H3799" s="142">
        <v>5175</v>
      </c>
    </row>
    <row r="3800" spans="1:8" ht="16.5">
      <c r="A3800" s="1407">
        <v>20</v>
      </c>
      <c r="B3800" s="1405" t="s">
        <v>1613</v>
      </c>
      <c r="C3800" s="231" t="s">
        <v>1614</v>
      </c>
      <c r="D3800" s="231" t="s">
        <v>859</v>
      </c>
      <c r="E3800" s="142">
        <v>84000</v>
      </c>
      <c r="F3800" s="142">
        <v>0</v>
      </c>
      <c r="G3800" s="142">
        <v>0</v>
      </c>
      <c r="H3800" s="142">
        <v>0</v>
      </c>
    </row>
    <row r="3801" spans="1:8" ht="16.5">
      <c r="A3801" s="1431"/>
      <c r="B3801" s="1432"/>
      <c r="C3801" s="231" t="s">
        <v>859</v>
      </c>
      <c r="D3801" s="231" t="s">
        <v>860</v>
      </c>
      <c r="E3801" s="142">
        <v>58500</v>
      </c>
      <c r="F3801" s="142">
        <v>0</v>
      </c>
      <c r="G3801" s="142">
        <v>0</v>
      </c>
      <c r="H3801" s="142">
        <v>0</v>
      </c>
    </row>
    <row r="3802" spans="1:8" ht="16.5">
      <c r="A3802" s="1408"/>
      <c r="B3802" s="1406"/>
      <c r="C3802" s="231" t="s">
        <v>860</v>
      </c>
      <c r="D3802" s="231" t="s">
        <v>1612</v>
      </c>
      <c r="E3802" s="142">
        <v>46875</v>
      </c>
      <c r="F3802" s="142">
        <v>0</v>
      </c>
      <c r="G3802" s="142">
        <v>0</v>
      </c>
      <c r="H3802" s="142">
        <v>0</v>
      </c>
    </row>
    <row r="3803" spans="1:8" ht="16.5">
      <c r="A3803" s="225">
        <v>21</v>
      </c>
      <c r="B3803" s="226" t="s">
        <v>1615</v>
      </c>
      <c r="C3803" s="231" t="s">
        <v>1609</v>
      </c>
      <c r="D3803" s="231" t="s">
        <v>1612</v>
      </c>
      <c r="E3803" s="142">
        <v>22500</v>
      </c>
      <c r="F3803" s="142">
        <v>0</v>
      </c>
      <c r="G3803" s="142">
        <v>0</v>
      </c>
      <c r="H3803" s="142">
        <v>0</v>
      </c>
    </row>
    <row r="3804" spans="1:8" ht="16.5">
      <c r="A3804" s="225">
        <v>22</v>
      </c>
      <c r="B3804" s="226" t="s">
        <v>1616</v>
      </c>
      <c r="C3804" s="231" t="s">
        <v>860</v>
      </c>
      <c r="D3804" s="231" t="s">
        <v>1612</v>
      </c>
      <c r="E3804" s="142">
        <v>28125</v>
      </c>
      <c r="F3804" s="142">
        <v>0</v>
      </c>
      <c r="G3804" s="142">
        <v>0</v>
      </c>
      <c r="H3804" s="142">
        <v>0</v>
      </c>
    </row>
    <row r="3805" spans="1:8" ht="16.5">
      <c r="A3805" s="1407">
        <v>23</v>
      </c>
      <c r="B3805" s="1405" t="s">
        <v>1617</v>
      </c>
      <c r="C3805" s="231" t="s">
        <v>892</v>
      </c>
      <c r="D3805" s="231" t="s">
        <v>860</v>
      </c>
      <c r="E3805" s="142">
        <v>43125</v>
      </c>
      <c r="F3805" s="142">
        <v>0</v>
      </c>
      <c r="G3805" s="142">
        <v>0</v>
      </c>
      <c r="H3805" s="142">
        <v>0</v>
      </c>
    </row>
    <row r="3806" spans="1:8" ht="16.5">
      <c r="A3806" s="1408"/>
      <c r="B3806" s="1406"/>
      <c r="C3806" s="231" t="s">
        <v>860</v>
      </c>
      <c r="D3806" s="231" t="s">
        <v>1612</v>
      </c>
      <c r="E3806" s="142">
        <v>36000</v>
      </c>
      <c r="F3806" s="142">
        <v>0</v>
      </c>
      <c r="G3806" s="142">
        <v>0</v>
      </c>
      <c r="H3806" s="142">
        <v>0</v>
      </c>
    </row>
    <row r="3807" spans="1:8" ht="16.5">
      <c r="A3807" s="1407">
        <v>24</v>
      </c>
      <c r="B3807" s="1405" t="s">
        <v>885</v>
      </c>
      <c r="C3807" s="231" t="s">
        <v>1589</v>
      </c>
      <c r="D3807" s="231" t="s">
        <v>859</v>
      </c>
      <c r="E3807" s="142">
        <v>87750</v>
      </c>
      <c r="F3807" s="142">
        <v>0</v>
      </c>
      <c r="G3807" s="142">
        <v>0</v>
      </c>
      <c r="H3807" s="142">
        <v>0</v>
      </c>
    </row>
    <row r="3808" spans="1:8" ht="16.5">
      <c r="A3808" s="1431"/>
      <c r="B3808" s="1432"/>
      <c r="C3808" s="231" t="s">
        <v>859</v>
      </c>
      <c r="D3808" s="231" t="s">
        <v>892</v>
      </c>
      <c r="E3808" s="142">
        <v>81000</v>
      </c>
      <c r="F3808" s="142">
        <v>0</v>
      </c>
      <c r="G3808" s="142">
        <v>0</v>
      </c>
      <c r="H3808" s="142">
        <v>0</v>
      </c>
    </row>
    <row r="3809" spans="1:8" ht="16.5">
      <c r="A3809" s="1431"/>
      <c r="B3809" s="1432"/>
      <c r="C3809" s="231" t="s">
        <v>892</v>
      </c>
      <c r="D3809" s="231" t="s">
        <v>860</v>
      </c>
      <c r="E3809" s="142">
        <v>70875</v>
      </c>
      <c r="F3809" s="142">
        <v>0</v>
      </c>
      <c r="G3809" s="142">
        <v>0</v>
      </c>
      <c r="H3809" s="142">
        <v>0</v>
      </c>
    </row>
    <row r="3810" spans="1:8" ht="16.5">
      <c r="A3810" s="1431"/>
      <c r="B3810" s="1432"/>
      <c r="C3810" s="231" t="s">
        <v>860</v>
      </c>
      <c r="D3810" s="231" t="s">
        <v>1609</v>
      </c>
      <c r="E3810" s="142">
        <v>50625</v>
      </c>
      <c r="F3810" s="142">
        <v>0</v>
      </c>
      <c r="G3810" s="142">
        <v>0</v>
      </c>
      <c r="H3810" s="142">
        <v>0</v>
      </c>
    </row>
    <row r="3811" spans="1:8" ht="16.5">
      <c r="A3811" s="1431"/>
      <c r="B3811" s="1432"/>
      <c r="C3811" s="231" t="s">
        <v>1609</v>
      </c>
      <c r="D3811" s="231" t="s">
        <v>1612</v>
      </c>
      <c r="E3811" s="142">
        <v>36450</v>
      </c>
      <c r="F3811" s="142">
        <v>0</v>
      </c>
      <c r="G3811" s="142">
        <v>0</v>
      </c>
      <c r="H3811" s="142">
        <v>0</v>
      </c>
    </row>
    <row r="3812" spans="1:8" ht="33">
      <c r="A3812" s="1431"/>
      <c r="B3812" s="1432"/>
      <c r="C3812" s="231" t="s">
        <v>1612</v>
      </c>
      <c r="D3812" s="231" t="s">
        <v>1618</v>
      </c>
      <c r="E3812" s="142">
        <v>29250</v>
      </c>
      <c r="F3812" s="142">
        <v>0</v>
      </c>
      <c r="G3812" s="142">
        <v>0</v>
      </c>
      <c r="H3812" s="142">
        <v>0</v>
      </c>
    </row>
    <row r="3813" spans="1:8" ht="49.5">
      <c r="A3813" s="1408"/>
      <c r="B3813" s="1406"/>
      <c r="C3813" s="231" t="s">
        <v>1618</v>
      </c>
      <c r="D3813" s="231" t="s">
        <v>881</v>
      </c>
      <c r="E3813" s="142">
        <v>20250</v>
      </c>
      <c r="F3813" s="142">
        <v>0</v>
      </c>
      <c r="G3813" s="142">
        <v>0</v>
      </c>
      <c r="H3813" s="142">
        <v>0</v>
      </c>
    </row>
    <row r="3814" spans="1:8" ht="16.5">
      <c r="A3814" s="1407">
        <v>25</v>
      </c>
      <c r="B3814" s="1405" t="s">
        <v>1610</v>
      </c>
      <c r="C3814" s="231" t="s">
        <v>1589</v>
      </c>
      <c r="D3814" s="231" t="s">
        <v>859</v>
      </c>
      <c r="E3814" s="142">
        <v>108000</v>
      </c>
      <c r="F3814" s="142">
        <v>27000</v>
      </c>
      <c r="G3814" s="142">
        <v>21600</v>
      </c>
      <c r="H3814" s="142">
        <v>16200</v>
      </c>
    </row>
    <row r="3815" spans="1:8" ht="16.5">
      <c r="A3815" s="1431"/>
      <c r="B3815" s="1432"/>
      <c r="C3815" s="231" t="s">
        <v>859</v>
      </c>
      <c r="D3815" s="231" t="s">
        <v>892</v>
      </c>
      <c r="E3815" s="142">
        <v>88125</v>
      </c>
      <c r="F3815" s="142">
        <v>22030</v>
      </c>
      <c r="G3815" s="142">
        <v>17625</v>
      </c>
      <c r="H3815" s="142">
        <v>13220</v>
      </c>
    </row>
    <row r="3816" spans="1:8" ht="16.5">
      <c r="A3816" s="1431"/>
      <c r="B3816" s="1432"/>
      <c r="C3816" s="231" t="s">
        <v>892</v>
      </c>
      <c r="D3816" s="231" t="s">
        <v>860</v>
      </c>
      <c r="E3816" s="142">
        <v>65625</v>
      </c>
      <c r="F3816" s="142">
        <v>16405</v>
      </c>
      <c r="G3816" s="142">
        <v>13125</v>
      </c>
      <c r="H3816" s="142">
        <v>9845</v>
      </c>
    </row>
    <row r="3817" spans="1:8" ht="16.5">
      <c r="A3817" s="1431"/>
      <c r="B3817" s="1432"/>
      <c r="C3817" s="231" t="s">
        <v>860</v>
      </c>
      <c r="D3817" s="231" t="s">
        <v>1609</v>
      </c>
      <c r="E3817" s="142">
        <v>50625</v>
      </c>
      <c r="F3817" s="142">
        <v>12655</v>
      </c>
      <c r="G3817" s="142">
        <v>10125</v>
      </c>
      <c r="H3817" s="142">
        <v>7595</v>
      </c>
    </row>
    <row r="3818" spans="1:8" ht="16.5">
      <c r="A3818" s="1431"/>
      <c r="B3818" s="1432"/>
      <c r="C3818" s="231" t="s">
        <v>1609</v>
      </c>
      <c r="D3818" s="231" t="s">
        <v>1612</v>
      </c>
      <c r="E3818" s="142">
        <v>37500</v>
      </c>
      <c r="F3818" s="142">
        <v>9375</v>
      </c>
      <c r="G3818" s="142">
        <v>7500</v>
      </c>
      <c r="H3818" s="142">
        <v>5625</v>
      </c>
    </row>
    <row r="3819" spans="1:8" ht="16.5">
      <c r="A3819" s="1431"/>
      <c r="B3819" s="1432"/>
      <c r="C3819" s="231" t="s">
        <v>1612</v>
      </c>
      <c r="D3819" s="231" t="s">
        <v>1619</v>
      </c>
      <c r="E3819" s="142">
        <v>28125</v>
      </c>
      <c r="F3819" s="142">
        <v>8440</v>
      </c>
      <c r="G3819" s="142">
        <v>7030</v>
      </c>
      <c r="H3819" s="142">
        <v>4220</v>
      </c>
    </row>
    <row r="3820" spans="1:8" ht="16.5">
      <c r="A3820" s="1408"/>
      <c r="B3820" s="1406"/>
      <c r="C3820" s="231" t="s">
        <v>1619</v>
      </c>
      <c r="D3820" s="231" t="s">
        <v>1620</v>
      </c>
      <c r="E3820" s="142">
        <v>18750</v>
      </c>
      <c r="F3820" s="142">
        <v>5625</v>
      </c>
      <c r="G3820" s="142">
        <v>4690</v>
      </c>
      <c r="H3820" s="142">
        <v>2815</v>
      </c>
    </row>
    <row r="3821" spans="1:8" ht="16.5">
      <c r="A3821" s="1407">
        <v>26</v>
      </c>
      <c r="B3821" s="1405" t="s">
        <v>1621</v>
      </c>
      <c r="C3821" s="231" t="s">
        <v>1589</v>
      </c>
      <c r="D3821" s="231" t="s">
        <v>892</v>
      </c>
      <c r="E3821" s="142">
        <v>93750</v>
      </c>
      <c r="F3821" s="142">
        <v>23440</v>
      </c>
      <c r="G3821" s="142">
        <v>18750</v>
      </c>
      <c r="H3821" s="142">
        <v>14065</v>
      </c>
    </row>
    <row r="3822" spans="1:8" ht="16.5">
      <c r="A3822" s="1431"/>
      <c r="B3822" s="1432"/>
      <c r="C3822" s="231" t="s">
        <v>892</v>
      </c>
      <c r="D3822" s="231" t="s">
        <v>860</v>
      </c>
      <c r="E3822" s="142">
        <v>75000</v>
      </c>
      <c r="F3822" s="142">
        <v>18750</v>
      </c>
      <c r="G3822" s="142">
        <v>15000</v>
      </c>
      <c r="H3822" s="142">
        <v>11250</v>
      </c>
    </row>
    <row r="3823" spans="1:8" ht="16.5">
      <c r="A3823" s="1431"/>
      <c r="B3823" s="1432"/>
      <c r="C3823" s="231" t="s">
        <v>860</v>
      </c>
      <c r="D3823" s="231" t="s">
        <v>1609</v>
      </c>
      <c r="E3823" s="142">
        <v>46875</v>
      </c>
      <c r="F3823" s="142">
        <v>11720</v>
      </c>
      <c r="G3823" s="142">
        <v>9375</v>
      </c>
      <c r="H3823" s="142">
        <v>7030</v>
      </c>
    </row>
    <row r="3824" spans="1:8" ht="33">
      <c r="A3824" s="1408"/>
      <c r="B3824" s="1406"/>
      <c r="C3824" s="231" t="s">
        <v>1609</v>
      </c>
      <c r="D3824" s="231" t="s">
        <v>1622</v>
      </c>
      <c r="E3824" s="142">
        <v>24375</v>
      </c>
      <c r="F3824" s="142">
        <v>6095</v>
      </c>
      <c r="G3824" s="142">
        <v>4875</v>
      </c>
      <c r="H3824" s="142">
        <v>3655</v>
      </c>
    </row>
    <row r="3825" spans="1:8" ht="49.5">
      <c r="A3825" s="1407">
        <v>27</v>
      </c>
      <c r="B3825" s="1405" t="s">
        <v>1590</v>
      </c>
      <c r="C3825" s="231" t="s">
        <v>1623</v>
      </c>
      <c r="D3825" s="231" t="s">
        <v>1624</v>
      </c>
      <c r="E3825" s="142">
        <v>52500</v>
      </c>
      <c r="F3825" s="142">
        <v>13125</v>
      </c>
      <c r="G3825" s="142">
        <v>10500</v>
      </c>
      <c r="H3825" s="142">
        <v>7875</v>
      </c>
    </row>
    <row r="3826" spans="1:8" ht="49.5">
      <c r="A3826" s="1431"/>
      <c r="B3826" s="1432"/>
      <c r="C3826" s="231" t="s">
        <v>1624</v>
      </c>
      <c r="D3826" s="231" t="s">
        <v>859</v>
      </c>
      <c r="E3826" s="142">
        <v>93750</v>
      </c>
      <c r="F3826" s="142">
        <v>23440</v>
      </c>
      <c r="G3826" s="142">
        <v>18750</v>
      </c>
      <c r="H3826" s="142">
        <v>14065</v>
      </c>
    </row>
    <row r="3827" spans="1:8" ht="16.5">
      <c r="A3827" s="1431"/>
      <c r="B3827" s="1432"/>
      <c r="C3827" s="231" t="s">
        <v>859</v>
      </c>
      <c r="D3827" s="231" t="s">
        <v>892</v>
      </c>
      <c r="E3827" s="142">
        <v>78750</v>
      </c>
      <c r="F3827" s="142">
        <v>19690</v>
      </c>
      <c r="G3827" s="142">
        <v>15750</v>
      </c>
      <c r="H3827" s="142">
        <v>11815</v>
      </c>
    </row>
    <row r="3828" spans="1:8" ht="16.5">
      <c r="A3828" s="1431"/>
      <c r="B3828" s="1432"/>
      <c r="C3828" s="231" t="s">
        <v>892</v>
      </c>
      <c r="D3828" s="231" t="s">
        <v>860</v>
      </c>
      <c r="E3828" s="142">
        <v>65625</v>
      </c>
      <c r="F3828" s="142">
        <v>16405</v>
      </c>
      <c r="G3828" s="142">
        <v>13125</v>
      </c>
      <c r="H3828" s="142">
        <v>9845</v>
      </c>
    </row>
    <row r="3829" spans="1:8" ht="16.5">
      <c r="A3829" s="1431"/>
      <c r="B3829" s="1432"/>
      <c r="C3829" s="231" t="s">
        <v>860</v>
      </c>
      <c r="D3829" s="231" t="s">
        <v>1609</v>
      </c>
      <c r="E3829" s="142">
        <v>46875</v>
      </c>
      <c r="F3829" s="142">
        <v>11720</v>
      </c>
      <c r="G3829" s="142">
        <v>9375</v>
      </c>
      <c r="H3829" s="142">
        <v>7030</v>
      </c>
    </row>
    <row r="3830" spans="1:8" ht="16.5">
      <c r="A3830" s="1408"/>
      <c r="B3830" s="1406"/>
      <c r="C3830" s="231" t="s">
        <v>1609</v>
      </c>
      <c r="D3830" s="231" t="s">
        <v>881</v>
      </c>
      <c r="E3830" s="142">
        <v>30000</v>
      </c>
      <c r="F3830" s="142">
        <v>7500</v>
      </c>
      <c r="G3830" s="142">
        <v>6000</v>
      </c>
      <c r="H3830" s="142">
        <v>4500</v>
      </c>
    </row>
    <row r="3831" spans="1:8" ht="16.5">
      <c r="A3831" s="1407">
        <v>28</v>
      </c>
      <c r="B3831" s="1405" t="s">
        <v>1595</v>
      </c>
      <c r="C3831" s="231" t="s">
        <v>1625</v>
      </c>
      <c r="D3831" s="231" t="s">
        <v>855</v>
      </c>
      <c r="E3831" s="142">
        <v>13125</v>
      </c>
      <c r="F3831" s="142">
        <v>3940</v>
      </c>
      <c r="G3831" s="142">
        <v>3280</v>
      </c>
      <c r="H3831" s="142">
        <v>2625</v>
      </c>
    </row>
    <row r="3832" spans="1:8" ht="16.5">
      <c r="A3832" s="1431"/>
      <c r="B3832" s="1432"/>
      <c r="C3832" s="231" t="s">
        <v>855</v>
      </c>
      <c r="D3832" s="231" t="s">
        <v>860</v>
      </c>
      <c r="E3832" s="142">
        <v>22500</v>
      </c>
      <c r="F3832" s="142">
        <v>5625</v>
      </c>
      <c r="G3832" s="142">
        <v>4500</v>
      </c>
      <c r="H3832" s="142">
        <v>3375</v>
      </c>
    </row>
    <row r="3833" spans="1:8" ht="16.5">
      <c r="A3833" s="1431"/>
      <c r="B3833" s="1432"/>
      <c r="C3833" s="231" t="s">
        <v>860</v>
      </c>
      <c r="D3833" s="231" t="s">
        <v>1609</v>
      </c>
      <c r="E3833" s="142">
        <v>18750</v>
      </c>
      <c r="F3833" s="142">
        <v>4690</v>
      </c>
      <c r="G3833" s="142">
        <v>3750</v>
      </c>
      <c r="H3833" s="142">
        <v>2815</v>
      </c>
    </row>
    <row r="3834" spans="1:8" ht="16.5">
      <c r="A3834" s="1408"/>
      <c r="B3834" s="1406"/>
      <c r="C3834" s="231" t="s">
        <v>1609</v>
      </c>
      <c r="D3834" s="231" t="s">
        <v>1626</v>
      </c>
      <c r="E3834" s="142">
        <v>15000</v>
      </c>
      <c r="F3834" s="142">
        <v>4500</v>
      </c>
      <c r="G3834" s="142">
        <v>3750</v>
      </c>
      <c r="H3834" s="142">
        <v>3000</v>
      </c>
    </row>
    <row r="3835" spans="1:8" ht="16.5">
      <c r="A3835" s="1407">
        <v>29</v>
      </c>
      <c r="B3835" s="1405" t="s">
        <v>1596</v>
      </c>
      <c r="C3835" s="231" t="s">
        <v>855</v>
      </c>
      <c r="D3835" s="231" t="s">
        <v>859</v>
      </c>
      <c r="E3835" s="142">
        <v>28125</v>
      </c>
      <c r="F3835" s="142">
        <v>0</v>
      </c>
      <c r="G3835" s="142">
        <v>0</v>
      </c>
      <c r="H3835" s="142">
        <v>0</v>
      </c>
    </row>
    <row r="3836" spans="1:8" ht="16.5">
      <c r="A3836" s="1431"/>
      <c r="B3836" s="1432"/>
      <c r="C3836" s="231" t="s">
        <v>859</v>
      </c>
      <c r="D3836" s="231" t="s">
        <v>860</v>
      </c>
      <c r="E3836" s="142">
        <v>30000</v>
      </c>
      <c r="F3836" s="142">
        <v>7500</v>
      </c>
      <c r="G3836" s="142">
        <v>6000</v>
      </c>
      <c r="H3836" s="142">
        <v>4500</v>
      </c>
    </row>
    <row r="3837" spans="1:8" ht="16.5">
      <c r="A3837" s="1431"/>
      <c r="B3837" s="1432"/>
      <c r="C3837" s="231" t="s">
        <v>860</v>
      </c>
      <c r="D3837" s="231" t="s">
        <v>1609</v>
      </c>
      <c r="E3837" s="142">
        <v>24375</v>
      </c>
      <c r="F3837" s="142">
        <v>6095</v>
      </c>
      <c r="G3837" s="142">
        <v>4875</v>
      </c>
      <c r="H3837" s="142">
        <v>3655</v>
      </c>
    </row>
    <row r="3838" spans="1:8" ht="16.5">
      <c r="A3838" s="1408"/>
      <c r="B3838" s="1406"/>
      <c r="C3838" s="231" t="s">
        <v>1609</v>
      </c>
      <c r="D3838" s="231" t="s">
        <v>1627</v>
      </c>
      <c r="E3838" s="142">
        <v>15000</v>
      </c>
      <c r="F3838" s="142">
        <v>4500</v>
      </c>
      <c r="G3838" s="142">
        <v>3750</v>
      </c>
      <c r="H3838" s="142">
        <v>3000</v>
      </c>
    </row>
    <row r="3839" spans="1:8" ht="16.5">
      <c r="A3839" s="1407">
        <v>30</v>
      </c>
      <c r="B3839" s="1405" t="s">
        <v>1628</v>
      </c>
      <c r="C3839" s="231" t="s">
        <v>855</v>
      </c>
      <c r="D3839" s="231" t="s">
        <v>859</v>
      </c>
      <c r="E3839" s="142">
        <v>29065</v>
      </c>
      <c r="F3839" s="142">
        <v>7265</v>
      </c>
      <c r="G3839" s="142">
        <v>5815</v>
      </c>
      <c r="H3839" s="142">
        <v>4360</v>
      </c>
    </row>
    <row r="3840" spans="1:8" ht="16.5">
      <c r="A3840" s="1431"/>
      <c r="B3840" s="1432"/>
      <c r="C3840" s="231" t="s">
        <v>859</v>
      </c>
      <c r="D3840" s="231" t="s">
        <v>860</v>
      </c>
      <c r="E3840" s="142">
        <v>37500</v>
      </c>
      <c r="F3840" s="142">
        <v>9375</v>
      </c>
      <c r="G3840" s="142">
        <v>7500</v>
      </c>
      <c r="H3840" s="142">
        <v>5625</v>
      </c>
    </row>
    <row r="3841" spans="1:8" ht="16.5">
      <c r="A3841" s="1431"/>
      <c r="B3841" s="1432"/>
      <c r="C3841" s="231" t="s">
        <v>860</v>
      </c>
      <c r="D3841" s="231" t="s">
        <v>1609</v>
      </c>
      <c r="E3841" s="142">
        <v>25315</v>
      </c>
      <c r="F3841" s="142">
        <v>6330</v>
      </c>
      <c r="G3841" s="142">
        <v>5065</v>
      </c>
      <c r="H3841" s="142">
        <v>3795</v>
      </c>
    </row>
    <row r="3842" spans="1:8" ht="33">
      <c r="A3842" s="1408"/>
      <c r="B3842" s="1406"/>
      <c r="C3842" s="231" t="s">
        <v>1609</v>
      </c>
      <c r="D3842" s="231" t="s">
        <v>1629</v>
      </c>
      <c r="E3842" s="142">
        <v>15940</v>
      </c>
      <c r="F3842" s="142">
        <v>3985</v>
      </c>
      <c r="G3842" s="142">
        <v>3190</v>
      </c>
      <c r="H3842" s="142">
        <v>2390</v>
      </c>
    </row>
    <row r="3843" spans="1:8" ht="16.5">
      <c r="A3843" s="1407">
        <v>31</v>
      </c>
      <c r="B3843" s="1405" t="s">
        <v>874</v>
      </c>
      <c r="C3843" s="231" t="s">
        <v>859</v>
      </c>
      <c r="D3843" s="231" t="s">
        <v>860</v>
      </c>
      <c r="E3843" s="142">
        <v>30000</v>
      </c>
      <c r="F3843" s="142">
        <v>7500</v>
      </c>
      <c r="G3843" s="142">
        <v>6000</v>
      </c>
      <c r="H3843" s="142">
        <v>4500</v>
      </c>
    </row>
    <row r="3844" spans="1:8" ht="16.5">
      <c r="A3844" s="1431"/>
      <c r="B3844" s="1432"/>
      <c r="C3844" s="231" t="s">
        <v>860</v>
      </c>
      <c r="D3844" s="231" t="s">
        <v>1609</v>
      </c>
      <c r="E3844" s="142">
        <v>22500</v>
      </c>
      <c r="F3844" s="142">
        <v>5625</v>
      </c>
      <c r="G3844" s="142">
        <v>4500</v>
      </c>
      <c r="H3844" s="142">
        <v>3375</v>
      </c>
    </row>
    <row r="3845" spans="1:8" ht="16.5">
      <c r="A3845" s="1408"/>
      <c r="B3845" s="1406"/>
      <c r="C3845" s="231" t="s">
        <v>1609</v>
      </c>
      <c r="D3845" s="231" t="s">
        <v>1620</v>
      </c>
      <c r="E3845" s="142">
        <v>15000</v>
      </c>
      <c r="F3845" s="142">
        <v>3750</v>
      </c>
      <c r="G3845" s="142">
        <v>3000</v>
      </c>
      <c r="H3845" s="142">
        <v>2250</v>
      </c>
    </row>
    <row r="3846" spans="1:8" ht="16.5">
      <c r="A3846" s="1407">
        <v>32</v>
      </c>
      <c r="B3846" s="1405" t="s">
        <v>1630</v>
      </c>
      <c r="C3846" s="231" t="s">
        <v>892</v>
      </c>
      <c r="D3846" s="231" t="s">
        <v>1609</v>
      </c>
      <c r="E3846" s="142">
        <v>18750</v>
      </c>
      <c r="F3846" s="142">
        <v>4690</v>
      </c>
      <c r="G3846" s="142">
        <v>3750</v>
      </c>
      <c r="H3846" s="142">
        <v>2815</v>
      </c>
    </row>
    <row r="3847" spans="1:8" ht="16.5">
      <c r="A3847" s="1408"/>
      <c r="B3847" s="1406"/>
      <c r="C3847" s="231" t="s">
        <v>1609</v>
      </c>
      <c r="D3847" s="231" t="s">
        <v>881</v>
      </c>
      <c r="E3847" s="142">
        <v>16875</v>
      </c>
      <c r="F3847" s="142">
        <v>4220</v>
      </c>
      <c r="G3847" s="142">
        <v>3375</v>
      </c>
      <c r="H3847" s="142">
        <v>2530</v>
      </c>
    </row>
    <row r="3848" spans="1:8" ht="16.5">
      <c r="A3848" s="1407">
        <v>33</v>
      </c>
      <c r="B3848" s="1405" t="s">
        <v>1631</v>
      </c>
      <c r="C3848" s="231" t="s">
        <v>859</v>
      </c>
      <c r="D3848" s="231" t="s">
        <v>860</v>
      </c>
      <c r="E3848" s="142">
        <v>0</v>
      </c>
      <c r="F3848" s="142">
        <v>0</v>
      </c>
      <c r="G3848" s="142">
        <v>0</v>
      </c>
      <c r="H3848" s="142">
        <v>0</v>
      </c>
    </row>
    <row r="3849" spans="1:8" ht="16.5">
      <c r="A3849" s="1431"/>
      <c r="B3849" s="1432"/>
      <c r="C3849" s="231" t="s">
        <v>860</v>
      </c>
      <c r="D3849" s="231" t="s">
        <v>1609</v>
      </c>
      <c r="E3849" s="142">
        <v>17815</v>
      </c>
      <c r="F3849" s="142">
        <v>4455</v>
      </c>
      <c r="G3849" s="142">
        <v>3565</v>
      </c>
      <c r="H3849" s="142">
        <v>2670</v>
      </c>
    </row>
    <row r="3850" spans="1:8" ht="33">
      <c r="A3850" s="1408"/>
      <c r="B3850" s="1406"/>
      <c r="C3850" s="231" t="s">
        <v>1609</v>
      </c>
      <c r="D3850" s="231" t="s">
        <v>1632</v>
      </c>
      <c r="E3850" s="142">
        <v>15940</v>
      </c>
      <c r="F3850" s="142">
        <v>3985</v>
      </c>
      <c r="G3850" s="142">
        <v>3190</v>
      </c>
      <c r="H3850" s="142">
        <v>2390</v>
      </c>
    </row>
    <row r="3851" spans="1:8" ht="16.5">
      <c r="A3851" s="1407">
        <v>34</v>
      </c>
      <c r="B3851" s="1405" t="s">
        <v>1611</v>
      </c>
      <c r="C3851" s="231" t="s">
        <v>1633</v>
      </c>
      <c r="D3851" s="231" t="s">
        <v>1634</v>
      </c>
      <c r="E3851" s="142">
        <v>23440</v>
      </c>
      <c r="F3851" s="142">
        <v>5860</v>
      </c>
      <c r="G3851" s="142">
        <v>4690</v>
      </c>
      <c r="H3851" s="142">
        <v>3515</v>
      </c>
    </row>
    <row r="3852" spans="1:8" ht="16.5">
      <c r="A3852" s="1431"/>
      <c r="B3852" s="1432"/>
      <c r="C3852" s="231" t="s">
        <v>1635</v>
      </c>
      <c r="D3852" s="231" t="s">
        <v>1636</v>
      </c>
      <c r="E3852" s="142">
        <v>18750</v>
      </c>
      <c r="F3852" s="142">
        <v>4690</v>
      </c>
      <c r="G3852" s="142">
        <v>3750</v>
      </c>
      <c r="H3852" s="142">
        <v>2815</v>
      </c>
    </row>
    <row r="3853" spans="1:8" ht="49.5">
      <c r="A3853" s="1431"/>
      <c r="B3853" s="1432"/>
      <c r="C3853" s="231" t="s">
        <v>1636</v>
      </c>
      <c r="D3853" s="231" t="s">
        <v>1637</v>
      </c>
      <c r="E3853" s="142">
        <v>15000</v>
      </c>
      <c r="F3853" s="142">
        <v>3750</v>
      </c>
      <c r="G3853" s="142">
        <v>3000</v>
      </c>
      <c r="H3853" s="142">
        <v>2250</v>
      </c>
    </row>
    <row r="3854" spans="1:8" ht="49.5">
      <c r="A3854" s="1431"/>
      <c r="B3854" s="1432"/>
      <c r="C3854" s="231" t="s">
        <v>1637</v>
      </c>
      <c r="D3854" s="231" t="s">
        <v>1638</v>
      </c>
      <c r="E3854" s="142">
        <v>12000</v>
      </c>
      <c r="F3854" s="142">
        <v>3000</v>
      </c>
      <c r="G3854" s="142">
        <v>2400</v>
      </c>
      <c r="H3854" s="142">
        <v>1800</v>
      </c>
    </row>
    <row r="3855" spans="1:8" ht="33">
      <c r="A3855" s="1408"/>
      <c r="B3855" s="1406"/>
      <c r="C3855" s="231" t="s">
        <v>1638</v>
      </c>
      <c r="D3855" s="231" t="s">
        <v>1639</v>
      </c>
      <c r="E3855" s="142">
        <v>11000</v>
      </c>
      <c r="F3855" s="142">
        <v>2750</v>
      </c>
      <c r="G3855" s="142">
        <v>2200</v>
      </c>
      <c r="H3855" s="142">
        <v>1650</v>
      </c>
    </row>
    <row r="3856" spans="1:8" ht="16.5">
      <c r="A3856" s="225">
        <v>35</v>
      </c>
      <c r="B3856" s="226" t="s">
        <v>1640</v>
      </c>
      <c r="C3856" s="231" t="s">
        <v>892</v>
      </c>
      <c r="D3856" s="231" t="s">
        <v>860</v>
      </c>
      <c r="E3856" s="142">
        <v>13125</v>
      </c>
      <c r="F3856" s="142">
        <v>3280</v>
      </c>
      <c r="G3856" s="142">
        <v>2625</v>
      </c>
      <c r="H3856" s="142">
        <v>1970</v>
      </c>
    </row>
    <row r="3857" spans="1:8" ht="16.5">
      <c r="A3857" s="1407">
        <v>36</v>
      </c>
      <c r="B3857" s="1405" t="s">
        <v>1605</v>
      </c>
      <c r="C3857" s="231" t="s">
        <v>859</v>
      </c>
      <c r="D3857" s="231" t="s">
        <v>892</v>
      </c>
      <c r="E3857" s="142">
        <v>18750</v>
      </c>
      <c r="F3857" s="142">
        <v>4690</v>
      </c>
      <c r="G3857" s="142">
        <v>3750</v>
      </c>
      <c r="H3857" s="142">
        <v>2815</v>
      </c>
    </row>
    <row r="3858" spans="1:8" ht="16.5">
      <c r="A3858" s="1408"/>
      <c r="B3858" s="1406"/>
      <c r="C3858" s="231" t="s">
        <v>892</v>
      </c>
      <c r="D3858" s="231" t="s">
        <v>860</v>
      </c>
      <c r="E3858" s="142">
        <v>15000</v>
      </c>
      <c r="F3858" s="142">
        <v>3750</v>
      </c>
      <c r="G3858" s="142">
        <v>3000</v>
      </c>
      <c r="H3858" s="142">
        <v>2250</v>
      </c>
    </row>
    <row r="3859" spans="1:8" ht="16.5">
      <c r="A3859" s="1407">
        <v>37</v>
      </c>
      <c r="B3859" s="1405" t="s">
        <v>1641</v>
      </c>
      <c r="C3859" s="231" t="s">
        <v>859</v>
      </c>
      <c r="D3859" s="231" t="s">
        <v>892</v>
      </c>
      <c r="E3859" s="142">
        <v>18750</v>
      </c>
      <c r="F3859" s="142">
        <v>4690</v>
      </c>
      <c r="G3859" s="142">
        <v>3750</v>
      </c>
      <c r="H3859" s="142">
        <v>2815</v>
      </c>
    </row>
    <row r="3860" spans="1:8" ht="16.5">
      <c r="A3860" s="1408"/>
      <c r="B3860" s="1406"/>
      <c r="C3860" s="231" t="s">
        <v>892</v>
      </c>
      <c r="D3860" s="231" t="s">
        <v>860</v>
      </c>
      <c r="E3860" s="142">
        <v>15000</v>
      </c>
      <c r="F3860" s="142">
        <v>3750</v>
      </c>
      <c r="G3860" s="142">
        <v>3000</v>
      </c>
      <c r="H3860" s="142">
        <v>2250</v>
      </c>
    </row>
    <row r="3861" spans="1:8" ht="16.5">
      <c r="A3861" s="225">
        <v>38</v>
      </c>
      <c r="B3861" s="226" t="s">
        <v>1642</v>
      </c>
      <c r="C3861" s="231" t="s">
        <v>860</v>
      </c>
      <c r="D3861" s="231" t="s">
        <v>1643</v>
      </c>
      <c r="E3861" s="142">
        <v>11250</v>
      </c>
      <c r="F3861" s="142">
        <v>2815</v>
      </c>
      <c r="G3861" s="142">
        <v>2250</v>
      </c>
      <c r="H3861" s="142">
        <v>1690</v>
      </c>
    </row>
    <row r="3862" spans="1:8" ht="16.5">
      <c r="A3862" s="1407">
        <v>39</v>
      </c>
      <c r="B3862" s="1405" t="s">
        <v>1644</v>
      </c>
      <c r="C3862" s="231" t="s">
        <v>859</v>
      </c>
      <c r="D3862" s="231" t="s">
        <v>860</v>
      </c>
      <c r="E3862" s="142">
        <v>22500</v>
      </c>
      <c r="F3862" s="142">
        <v>5625</v>
      </c>
      <c r="G3862" s="142">
        <v>4500</v>
      </c>
      <c r="H3862" s="142">
        <v>3375</v>
      </c>
    </row>
    <row r="3863" spans="1:8" ht="16.5">
      <c r="A3863" s="1408"/>
      <c r="B3863" s="1406"/>
      <c r="C3863" s="231" t="s">
        <v>860</v>
      </c>
      <c r="D3863" s="231" t="s">
        <v>1643</v>
      </c>
      <c r="E3863" s="142">
        <v>16875</v>
      </c>
      <c r="F3863" s="142">
        <v>4220</v>
      </c>
      <c r="G3863" s="142">
        <v>3375</v>
      </c>
      <c r="H3863" s="142">
        <v>2530</v>
      </c>
    </row>
    <row r="3864" spans="1:8" ht="16.5">
      <c r="A3864" s="1407">
        <v>40</v>
      </c>
      <c r="B3864" s="1405" t="s">
        <v>1606</v>
      </c>
      <c r="C3864" s="231" t="s">
        <v>859</v>
      </c>
      <c r="D3864" s="231" t="s">
        <v>860</v>
      </c>
      <c r="E3864" s="142">
        <v>31875</v>
      </c>
      <c r="F3864" s="142">
        <v>7970</v>
      </c>
      <c r="G3864" s="142">
        <v>6375</v>
      </c>
      <c r="H3864" s="142">
        <v>4780</v>
      </c>
    </row>
    <row r="3865" spans="1:8" ht="16.5">
      <c r="A3865" s="1408"/>
      <c r="B3865" s="1406"/>
      <c r="C3865" s="231" t="s">
        <v>860</v>
      </c>
      <c r="D3865" s="231" t="s">
        <v>881</v>
      </c>
      <c r="E3865" s="142">
        <v>20625</v>
      </c>
      <c r="F3865" s="142">
        <v>5155</v>
      </c>
      <c r="G3865" s="142">
        <v>4125</v>
      </c>
      <c r="H3865" s="142">
        <v>3095</v>
      </c>
    </row>
    <row r="3866" spans="1:8" ht="16.5">
      <c r="A3866" s="225">
        <v>41</v>
      </c>
      <c r="B3866" s="226" t="s">
        <v>1645</v>
      </c>
      <c r="C3866" s="231" t="s">
        <v>1644</v>
      </c>
      <c r="D3866" s="231" t="s">
        <v>1606</v>
      </c>
      <c r="E3866" s="142">
        <v>16875</v>
      </c>
      <c r="F3866" s="142">
        <v>4220</v>
      </c>
      <c r="G3866" s="142">
        <v>3375</v>
      </c>
      <c r="H3866" s="142">
        <v>2530</v>
      </c>
    </row>
    <row r="3867" spans="1:8" ht="33">
      <c r="A3867" s="225">
        <v>42</v>
      </c>
      <c r="B3867" s="226" t="s">
        <v>1646</v>
      </c>
      <c r="C3867" s="231" t="s">
        <v>1644</v>
      </c>
      <c r="D3867" s="231" t="s">
        <v>1647</v>
      </c>
      <c r="E3867" s="142">
        <v>11250</v>
      </c>
      <c r="F3867" s="142">
        <v>2815</v>
      </c>
      <c r="G3867" s="142">
        <v>2250</v>
      </c>
      <c r="H3867" s="142">
        <v>1690</v>
      </c>
    </row>
    <row r="3868" spans="1:8" ht="16.5">
      <c r="A3868" s="225">
        <v>43</v>
      </c>
      <c r="B3868" s="226" t="s">
        <v>1648</v>
      </c>
      <c r="C3868" s="231" t="s">
        <v>859</v>
      </c>
      <c r="D3868" s="231" t="s">
        <v>855</v>
      </c>
      <c r="E3868" s="142">
        <v>15940</v>
      </c>
      <c r="F3868" s="142">
        <v>3985</v>
      </c>
      <c r="G3868" s="142">
        <v>3190</v>
      </c>
      <c r="H3868" s="142">
        <v>2390</v>
      </c>
    </row>
    <row r="3869" spans="1:8" ht="16.5">
      <c r="A3869" s="225">
        <v>44</v>
      </c>
      <c r="B3869" s="226" t="s">
        <v>1649</v>
      </c>
      <c r="C3869" s="231" t="s">
        <v>859</v>
      </c>
      <c r="D3869" s="231" t="s">
        <v>1623</v>
      </c>
      <c r="E3869" s="142">
        <v>18750</v>
      </c>
      <c r="F3869" s="142">
        <v>4690</v>
      </c>
      <c r="G3869" s="142">
        <v>3750</v>
      </c>
      <c r="H3869" s="142">
        <v>2815</v>
      </c>
    </row>
    <row r="3870" spans="1:8" ht="16.5">
      <c r="A3870" s="1407">
        <v>45</v>
      </c>
      <c r="B3870" s="1405" t="s">
        <v>1598</v>
      </c>
      <c r="C3870" s="231" t="s">
        <v>859</v>
      </c>
      <c r="D3870" s="231" t="s">
        <v>1597</v>
      </c>
      <c r="E3870" s="142">
        <v>16875</v>
      </c>
      <c r="F3870" s="142">
        <v>4220</v>
      </c>
      <c r="G3870" s="142">
        <v>3375</v>
      </c>
      <c r="H3870" s="142">
        <v>2530</v>
      </c>
    </row>
    <row r="3871" spans="1:8" ht="49.5">
      <c r="A3871" s="1408"/>
      <c r="B3871" s="1406"/>
      <c r="C3871" s="231" t="s">
        <v>1597</v>
      </c>
      <c r="D3871" s="231" t="s">
        <v>1650</v>
      </c>
      <c r="E3871" s="142">
        <v>11250</v>
      </c>
      <c r="F3871" s="142">
        <v>2815</v>
      </c>
      <c r="G3871" s="142">
        <v>2250</v>
      </c>
      <c r="H3871" s="142">
        <v>1690</v>
      </c>
    </row>
    <row r="3872" spans="1:8" ht="16.5">
      <c r="A3872" s="1407">
        <v>46</v>
      </c>
      <c r="B3872" s="1405" t="s">
        <v>1597</v>
      </c>
      <c r="C3872" s="231" t="s">
        <v>859</v>
      </c>
      <c r="D3872" s="231" t="s">
        <v>855</v>
      </c>
      <c r="E3872" s="142">
        <v>18750</v>
      </c>
      <c r="F3872" s="142">
        <v>4690</v>
      </c>
      <c r="G3872" s="142">
        <v>3750</v>
      </c>
      <c r="H3872" s="142">
        <v>2815</v>
      </c>
    </row>
    <row r="3873" spans="1:8" ht="33">
      <c r="A3873" s="1408"/>
      <c r="B3873" s="1406"/>
      <c r="C3873" s="231" t="s">
        <v>855</v>
      </c>
      <c r="D3873" s="231" t="s">
        <v>1603</v>
      </c>
      <c r="E3873" s="142">
        <v>12190</v>
      </c>
      <c r="F3873" s="142">
        <v>3050</v>
      </c>
      <c r="G3873" s="142">
        <v>2440</v>
      </c>
      <c r="H3873" s="142">
        <v>1830</v>
      </c>
    </row>
    <row r="3874" spans="1:8" ht="33">
      <c r="A3874" s="1407">
        <v>47</v>
      </c>
      <c r="B3874" s="1405" t="s">
        <v>1651</v>
      </c>
      <c r="C3874" s="231" t="s">
        <v>855</v>
      </c>
      <c r="D3874" s="231" t="s">
        <v>1652</v>
      </c>
      <c r="E3874" s="142">
        <v>9375</v>
      </c>
      <c r="F3874" s="142">
        <v>2345</v>
      </c>
      <c r="G3874" s="142">
        <v>1875</v>
      </c>
      <c r="H3874" s="142">
        <v>1405</v>
      </c>
    </row>
    <row r="3875" spans="1:8" ht="49.5">
      <c r="A3875" s="1408"/>
      <c r="B3875" s="1406"/>
      <c r="C3875" s="231" t="s">
        <v>1652</v>
      </c>
      <c r="D3875" s="231" t="s">
        <v>1597</v>
      </c>
      <c r="E3875" s="142">
        <v>7500</v>
      </c>
      <c r="F3875" s="142">
        <v>1875</v>
      </c>
      <c r="G3875" s="142">
        <v>1500</v>
      </c>
      <c r="H3875" s="142">
        <v>1125</v>
      </c>
    </row>
    <row r="3876" spans="1:8" ht="16.5">
      <c r="A3876" s="225">
        <v>48</v>
      </c>
      <c r="B3876" s="226" t="s">
        <v>1653</v>
      </c>
      <c r="C3876" s="231" t="s">
        <v>1623</v>
      </c>
      <c r="D3876" s="231" t="s">
        <v>1654</v>
      </c>
      <c r="E3876" s="142">
        <v>11250</v>
      </c>
      <c r="F3876" s="142">
        <v>2815</v>
      </c>
      <c r="G3876" s="142">
        <v>2250</v>
      </c>
      <c r="H3876" s="142">
        <v>1690</v>
      </c>
    </row>
    <row r="3877" spans="1:8" ht="16.5">
      <c r="A3877" s="225">
        <v>49</v>
      </c>
      <c r="B3877" s="226" t="s">
        <v>1655</v>
      </c>
      <c r="C3877" s="231" t="s">
        <v>1623</v>
      </c>
      <c r="D3877" s="231" t="s">
        <v>1653</v>
      </c>
      <c r="E3877" s="142">
        <v>9375</v>
      </c>
      <c r="F3877" s="142">
        <v>2345</v>
      </c>
      <c r="G3877" s="142">
        <v>1875</v>
      </c>
      <c r="H3877" s="142">
        <v>1405</v>
      </c>
    </row>
    <row r="3878" spans="1:8" ht="16.5">
      <c r="A3878" s="225">
        <v>50</v>
      </c>
      <c r="B3878" s="226" t="s">
        <v>1656</v>
      </c>
      <c r="C3878" s="231" t="s">
        <v>1590</v>
      </c>
      <c r="D3878" s="231" t="s">
        <v>1623</v>
      </c>
      <c r="E3878" s="142">
        <v>17815</v>
      </c>
      <c r="F3878" s="142">
        <v>4455</v>
      </c>
      <c r="G3878" s="142">
        <v>3565</v>
      </c>
      <c r="H3878" s="142">
        <v>2670</v>
      </c>
    </row>
    <row r="3879" spans="1:8" ht="16.5">
      <c r="A3879" s="1407">
        <v>51</v>
      </c>
      <c r="B3879" s="1405" t="s">
        <v>1623</v>
      </c>
      <c r="C3879" s="231" t="s">
        <v>878</v>
      </c>
      <c r="D3879" s="231" t="s">
        <v>1657</v>
      </c>
      <c r="E3879" s="142">
        <v>33750</v>
      </c>
      <c r="F3879" s="142">
        <v>8440</v>
      </c>
      <c r="G3879" s="142">
        <v>6750</v>
      </c>
      <c r="H3879" s="142">
        <v>5065</v>
      </c>
    </row>
    <row r="3880" spans="1:8" ht="16.5">
      <c r="A3880" s="1408"/>
      <c r="B3880" s="1406"/>
      <c r="C3880" s="231" t="s">
        <v>1657</v>
      </c>
      <c r="D3880" s="231" t="s">
        <v>1654</v>
      </c>
      <c r="E3880" s="142">
        <v>18750</v>
      </c>
      <c r="F3880" s="142">
        <v>4690</v>
      </c>
      <c r="G3880" s="142">
        <v>3750</v>
      </c>
      <c r="H3880" s="142">
        <v>2815</v>
      </c>
    </row>
    <row r="3881" spans="1:8" ht="16.5">
      <c r="A3881" s="225">
        <v>52</v>
      </c>
      <c r="B3881" s="226" t="s">
        <v>1658</v>
      </c>
      <c r="C3881" s="231" t="s">
        <v>1654</v>
      </c>
      <c r="D3881" s="231" t="s">
        <v>1659</v>
      </c>
      <c r="E3881" s="142">
        <v>13125</v>
      </c>
      <c r="F3881" s="142">
        <v>3280</v>
      </c>
      <c r="G3881" s="142">
        <v>2625</v>
      </c>
      <c r="H3881" s="142">
        <v>1970</v>
      </c>
    </row>
    <row r="3882" spans="1:8" ht="16.5">
      <c r="A3882" s="1407">
        <v>53</v>
      </c>
      <c r="B3882" s="1405" t="s">
        <v>1660</v>
      </c>
      <c r="C3882" s="231" t="s">
        <v>1623</v>
      </c>
      <c r="D3882" s="231" t="s">
        <v>1661</v>
      </c>
      <c r="E3882" s="142">
        <v>31875</v>
      </c>
      <c r="F3882" s="142">
        <v>7970</v>
      </c>
      <c r="G3882" s="142">
        <v>6375</v>
      </c>
      <c r="H3882" s="142">
        <v>4780</v>
      </c>
    </row>
    <row r="3883" spans="1:8" ht="16.5">
      <c r="A3883" s="1431"/>
      <c r="B3883" s="1432"/>
      <c r="C3883" s="231" t="s">
        <v>1661</v>
      </c>
      <c r="D3883" s="231" t="s">
        <v>852</v>
      </c>
      <c r="E3883" s="142">
        <v>26250</v>
      </c>
      <c r="F3883" s="142">
        <v>6565</v>
      </c>
      <c r="G3883" s="142">
        <v>5250</v>
      </c>
      <c r="H3883" s="142">
        <v>3940</v>
      </c>
    </row>
    <row r="3884" spans="1:8" ht="33">
      <c r="A3884" s="1408"/>
      <c r="B3884" s="1406"/>
      <c r="C3884" s="231" t="s">
        <v>852</v>
      </c>
      <c r="D3884" s="231" t="s">
        <v>1662</v>
      </c>
      <c r="E3884" s="142">
        <v>15000</v>
      </c>
      <c r="F3884" s="142">
        <v>3750</v>
      </c>
      <c r="G3884" s="142">
        <v>3000</v>
      </c>
      <c r="H3884" s="142">
        <v>2250</v>
      </c>
    </row>
    <row r="3885" spans="1:8" ht="16.5">
      <c r="A3885" s="225">
        <v>54</v>
      </c>
      <c r="B3885" s="226" t="s">
        <v>1654</v>
      </c>
      <c r="C3885" s="231" t="s">
        <v>1598</v>
      </c>
      <c r="D3885" s="231" t="s">
        <v>1623</v>
      </c>
      <c r="E3885" s="142">
        <v>18750</v>
      </c>
      <c r="F3885" s="142">
        <v>4690</v>
      </c>
      <c r="G3885" s="142">
        <v>3750</v>
      </c>
      <c r="H3885" s="142">
        <v>2815</v>
      </c>
    </row>
    <row r="3886" spans="1:8" ht="16.5">
      <c r="A3886" s="225">
        <v>55</v>
      </c>
      <c r="B3886" s="226" t="s">
        <v>1663</v>
      </c>
      <c r="C3886" s="231" t="s">
        <v>859</v>
      </c>
      <c r="D3886" s="231" t="s">
        <v>1664</v>
      </c>
      <c r="E3886" s="142">
        <v>31500</v>
      </c>
      <c r="F3886" s="142">
        <v>0</v>
      </c>
      <c r="G3886" s="142">
        <v>0</v>
      </c>
      <c r="H3886" s="142">
        <v>0</v>
      </c>
    </row>
    <row r="3887" spans="1:8" ht="16.5">
      <c r="A3887" s="225">
        <v>56</v>
      </c>
      <c r="B3887" s="226" t="s">
        <v>1665</v>
      </c>
      <c r="C3887" s="231" t="s">
        <v>1573</v>
      </c>
      <c r="D3887" s="231" t="s">
        <v>1346</v>
      </c>
      <c r="E3887" s="142">
        <v>35700</v>
      </c>
      <c r="F3887" s="142">
        <v>0</v>
      </c>
      <c r="G3887" s="142">
        <v>0</v>
      </c>
      <c r="H3887" s="142">
        <v>0</v>
      </c>
    </row>
    <row r="3888" spans="1:8" ht="16.5">
      <c r="A3888" s="225">
        <v>57</v>
      </c>
      <c r="B3888" s="226" t="s">
        <v>1664</v>
      </c>
      <c r="C3888" s="231" t="s">
        <v>1573</v>
      </c>
      <c r="D3888" s="231" t="s">
        <v>1346</v>
      </c>
      <c r="E3888" s="142">
        <v>31500</v>
      </c>
      <c r="F3888" s="142">
        <v>0</v>
      </c>
      <c r="G3888" s="142">
        <v>0</v>
      </c>
      <c r="H3888" s="142">
        <v>0</v>
      </c>
    </row>
    <row r="3889" spans="1:8" ht="16.5">
      <c r="A3889" s="225">
        <v>58</v>
      </c>
      <c r="B3889" s="226" t="s">
        <v>868</v>
      </c>
      <c r="C3889" s="231" t="s">
        <v>1346</v>
      </c>
      <c r="D3889" s="231" t="s">
        <v>1589</v>
      </c>
      <c r="E3889" s="142">
        <v>46200</v>
      </c>
      <c r="F3889" s="142">
        <v>0</v>
      </c>
      <c r="G3889" s="142">
        <v>0</v>
      </c>
      <c r="H3889" s="142">
        <v>0</v>
      </c>
    </row>
    <row r="3890" spans="1:8" ht="16.5">
      <c r="A3890" s="225">
        <v>59</v>
      </c>
      <c r="B3890" s="226" t="s">
        <v>1666</v>
      </c>
      <c r="C3890" s="231" t="s">
        <v>1667</v>
      </c>
      <c r="D3890" s="231" t="s">
        <v>1668</v>
      </c>
      <c r="E3890" s="142">
        <v>29400</v>
      </c>
      <c r="F3890" s="142">
        <v>0</v>
      </c>
      <c r="G3890" s="142">
        <v>0</v>
      </c>
      <c r="H3890" s="142">
        <v>0</v>
      </c>
    </row>
    <row r="3891" spans="1:8" ht="16.5">
      <c r="A3891" s="1407">
        <v>60</v>
      </c>
      <c r="B3891" s="1405" t="s">
        <v>866</v>
      </c>
      <c r="C3891" s="231" t="s">
        <v>1573</v>
      </c>
      <c r="D3891" s="231" t="s">
        <v>880</v>
      </c>
      <c r="E3891" s="142">
        <v>65625</v>
      </c>
      <c r="F3891" s="142">
        <v>0</v>
      </c>
      <c r="G3891" s="142">
        <v>0</v>
      </c>
      <c r="H3891" s="142">
        <v>0</v>
      </c>
    </row>
    <row r="3892" spans="1:8" ht="16.5">
      <c r="A3892" s="1408"/>
      <c r="B3892" s="1406"/>
      <c r="C3892" s="231" t="s">
        <v>880</v>
      </c>
      <c r="D3892" s="231" t="s">
        <v>1592</v>
      </c>
      <c r="E3892" s="142">
        <v>46875</v>
      </c>
      <c r="F3892" s="142">
        <v>0</v>
      </c>
      <c r="G3892" s="142">
        <v>0</v>
      </c>
      <c r="H3892" s="142">
        <v>0</v>
      </c>
    </row>
    <row r="3893" spans="1:8" ht="16.5">
      <c r="A3893" s="225">
        <v>61</v>
      </c>
      <c r="B3893" s="226" t="s">
        <v>1669</v>
      </c>
      <c r="C3893" s="231" t="s">
        <v>880</v>
      </c>
      <c r="D3893" s="231" t="s">
        <v>1346</v>
      </c>
      <c r="E3893" s="142">
        <v>46875</v>
      </c>
      <c r="F3893" s="142">
        <v>0</v>
      </c>
      <c r="G3893" s="142">
        <v>0</v>
      </c>
      <c r="H3893" s="142">
        <v>0</v>
      </c>
    </row>
    <row r="3894" spans="1:8" ht="16.5">
      <c r="A3894" s="225">
        <v>62</v>
      </c>
      <c r="B3894" s="226" t="s">
        <v>1670</v>
      </c>
      <c r="C3894" s="231" t="s">
        <v>880</v>
      </c>
      <c r="D3894" s="231" t="s">
        <v>1573</v>
      </c>
      <c r="E3894" s="142">
        <v>41250</v>
      </c>
      <c r="F3894" s="142">
        <v>0</v>
      </c>
      <c r="G3894" s="142">
        <v>0</v>
      </c>
      <c r="H3894" s="142">
        <v>0</v>
      </c>
    </row>
    <row r="3895" spans="1:8" ht="16.5">
      <c r="A3895" s="225">
        <v>63</v>
      </c>
      <c r="B3895" s="226" t="s">
        <v>1671</v>
      </c>
      <c r="C3895" s="231" t="s">
        <v>1672</v>
      </c>
      <c r="D3895" s="231" t="s">
        <v>1673</v>
      </c>
      <c r="E3895" s="142">
        <v>22500</v>
      </c>
      <c r="F3895" s="142">
        <v>0</v>
      </c>
      <c r="G3895" s="142">
        <v>0</v>
      </c>
      <c r="H3895" s="142">
        <v>0</v>
      </c>
    </row>
    <row r="3896" spans="1:8" ht="16.5">
      <c r="A3896" s="225">
        <v>64</v>
      </c>
      <c r="B3896" s="226" t="s">
        <v>1674</v>
      </c>
      <c r="C3896" s="231" t="s">
        <v>1572</v>
      </c>
      <c r="D3896" s="231" t="s">
        <v>1346</v>
      </c>
      <c r="E3896" s="142">
        <v>28125</v>
      </c>
      <c r="F3896" s="142">
        <v>0</v>
      </c>
      <c r="G3896" s="142">
        <v>0</v>
      </c>
      <c r="H3896" s="142">
        <v>0</v>
      </c>
    </row>
    <row r="3897" spans="1:8" ht="16.5">
      <c r="A3897" s="225">
        <v>65</v>
      </c>
      <c r="B3897" s="226" t="s">
        <v>1673</v>
      </c>
      <c r="C3897" s="231" t="s">
        <v>1581</v>
      </c>
      <c r="D3897" s="231" t="s">
        <v>1675</v>
      </c>
      <c r="E3897" s="142">
        <v>22500</v>
      </c>
      <c r="F3897" s="142">
        <v>0</v>
      </c>
      <c r="G3897" s="142">
        <v>0</v>
      </c>
      <c r="H3897" s="142">
        <v>0</v>
      </c>
    </row>
    <row r="3898" spans="1:8" ht="16.5">
      <c r="A3898" s="225">
        <v>66</v>
      </c>
      <c r="B3898" s="226" t="s">
        <v>1676</v>
      </c>
      <c r="C3898" s="231" t="s">
        <v>866</v>
      </c>
      <c r="D3898" s="231" t="s">
        <v>1345</v>
      </c>
      <c r="E3898" s="142">
        <v>37800</v>
      </c>
      <c r="F3898" s="142">
        <v>0</v>
      </c>
      <c r="G3898" s="142">
        <v>0</v>
      </c>
      <c r="H3898" s="142">
        <v>0</v>
      </c>
    </row>
    <row r="3899" spans="1:8" ht="16.5">
      <c r="A3899" s="225">
        <v>67</v>
      </c>
      <c r="B3899" s="226" t="s">
        <v>1675</v>
      </c>
      <c r="C3899" s="231" t="s">
        <v>1572</v>
      </c>
      <c r="D3899" s="231" t="s">
        <v>1573</v>
      </c>
      <c r="E3899" s="142">
        <v>33600</v>
      </c>
      <c r="F3899" s="142">
        <v>0</v>
      </c>
      <c r="G3899" s="142">
        <v>0</v>
      </c>
      <c r="H3899" s="142">
        <v>0</v>
      </c>
    </row>
    <row r="3900" spans="1:8" ht="16.5">
      <c r="A3900" s="225">
        <v>68</v>
      </c>
      <c r="B3900" s="226" t="s">
        <v>1334</v>
      </c>
      <c r="C3900" s="231" t="s">
        <v>1674</v>
      </c>
      <c r="D3900" s="231" t="s">
        <v>1345</v>
      </c>
      <c r="E3900" s="142">
        <v>37500</v>
      </c>
      <c r="F3900" s="142">
        <v>9375</v>
      </c>
      <c r="G3900" s="142">
        <v>7500</v>
      </c>
      <c r="H3900" s="142">
        <v>4500</v>
      </c>
    </row>
    <row r="3901" spans="1:8" ht="16.5">
      <c r="A3901" s="225">
        <v>69</v>
      </c>
      <c r="B3901" s="226" t="s">
        <v>1677</v>
      </c>
      <c r="C3901" s="231" t="s">
        <v>1675</v>
      </c>
      <c r="D3901" s="231" t="s">
        <v>1584</v>
      </c>
      <c r="E3901" s="142">
        <v>23400</v>
      </c>
      <c r="F3901" s="142">
        <v>0</v>
      </c>
      <c r="G3901" s="142">
        <v>0</v>
      </c>
      <c r="H3901" s="142">
        <v>0</v>
      </c>
    </row>
    <row r="3902" spans="1:8" ht="16.5">
      <c r="A3902" s="225">
        <v>70</v>
      </c>
      <c r="B3902" s="226" t="s">
        <v>1345</v>
      </c>
      <c r="C3902" s="231" t="s">
        <v>880</v>
      </c>
      <c r="D3902" s="231" t="s">
        <v>1573</v>
      </c>
      <c r="E3902" s="142">
        <v>28800</v>
      </c>
      <c r="F3902" s="142">
        <v>7200</v>
      </c>
      <c r="G3902" s="142">
        <v>5760</v>
      </c>
      <c r="H3902" s="142">
        <v>3455</v>
      </c>
    </row>
    <row r="3903" spans="1:8" ht="33">
      <c r="A3903" s="1407">
        <v>71</v>
      </c>
      <c r="B3903" s="1405" t="s">
        <v>1678</v>
      </c>
      <c r="C3903" s="231" t="s">
        <v>1573</v>
      </c>
      <c r="D3903" s="231" t="s">
        <v>1679</v>
      </c>
      <c r="E3903" s="142">
        <v>23100</v>
      </c>
      <c r="F3903" s="142">
        <v>5775</v>
      </c>
      <c r="G3903" s="142">
        <v>4620</v>
      </c>
      <c r="H3903" s="142">
        <v>2770</v>
      </c>
    </row>
    <row r="3904" spans="1:8" ht="33">
      <c r="A3904" s="1431"/>
      <c r="B3904" s="1432"/>
      <c r="C3904" s="231" t="s">
        <v>1679</v>
      </c>
      <c r="D3904" s="231" t="s">
        <v>1311</v>
      </c>
      <c r="E3904" s="142">
        <v>18150</v>
      </c>
      <c r="F3904" s="142">
        <v>4540</v>
      </c>
      <c r="G3904" s="142">
        <v>3630</v>
      </c>
      <c r="H3904" s="142">
        <v>2180</v>
      </c>
    </row>
    <row r="3905" spans="1:8" ht="16.5">
      <c r="A3905" s="1408"/>
      <c r="B3905" s="1406"/>
      <c r="C3905" s="231" t="s">
        <v>1311</v>
      </c>
      <c r="D3905" s="231" t="s">
        <v>881</v>
      </c>
      <c r="E3905" s="142">
        <v>14850</v>
      </c>
      <c r="F3905" s="142">
        <v>3715</v>
      </c>
      <c r="G3905" s="142">
        <v>2970</v>
      </c>
      <c r="H3905" s="142">
        <v>1780</v>
      </c>
    </row>
    <row r="3906" spans="1:8" ht="33">
      <c r="A3906" s="225">
        <v>72</v>
      </c>
      <c r="B3906" s="226" t="s">
        <v>1680</v>
      </c>
      <c r="C3906" s="231" t="s">
        <v>1681</v>
      </c>
      <c r="D3906" s="231" t="s">
        <v>1682</v>
      </c>
      <c r="E3906" s="142">
        <v>9000</v>
      </c>
      <c r="F3906" s="142">
        <v>2250</v>
      </c>
      <c r="G3906" s="142">
        <v>1800</v>
      </c>
      <c r="H3906" s="142">
        <v>1080</v>
      </c>
    </row>
    <row r="3907" spans="1:8" ht="16.5">
      <c r="A3907" s="225">
        <v>73</v>
      </c>
      <c r="B3907" s="226" t="s">
        <v>1683</v>
      </c>
      <c r="C3907" s="231" t="s">
        <v>1684</v>
      </c>
      <c r="D3907" s="231" t="s">
        <v>1685</v>
      </c>
      <c r="E3907" s="142">
        <v>23400</v>
      </c>
      <c r="F3907" s="142">
        <v>5850</v>
      </c>
      <c r="G3907" s="142">
        <v>4680</v>
      </c>
      <c r="H3907" s="142">
        <v>2810</v>
      </c>
    </row>
    <row r="3908" spans="1:8" ht="16.5">
      <c r="A3908" s="225">
        <v>74</v>
      </c>
      <c r="B3908" s="226" t="s">
        <v>1392</v>
      </c>
      <c r="C3908" s="231" t="s">
        <v>1346</v>
      </c>
      <c r="D3908" s="231" t="s">
        <v>1345</v>
      </c>
      <c r="E3908" s="142">
        <v>23100</v>
      </c>
      <c r="F3908" s="142">
        <v>0</v>
      </c>
      <c r="G3908" s="142">
        <v>0</v>
      </c>
      <c r="H3908" s="142">
        <v>0</v>
      </c>
    </row>
    <row r="3909" spans="1:8" ht="16.5">
      <c r="A3909" s="225">
        <v>75</v>
      </c>
      <c r="B3909" s="226" t="s">
        <v>1351</v>
      </c>
      <c r="C3909" s="231" t="s">
        <v>1322</v>
      </c>
      <c r="D3909" s="231" t="s">
        <v>1345</v>
      </c>
      <c r="E3909" s="142">
        <v>42000</v>
      </c>
      <c r="F3909" s="142">
        <v>0</v>
      </c>
      <c r="G3909" s="142">
        <v>0</v>
      </c>
      <c r="H3909" s="142">
        <v>0</v>
      </c>
    </row>
    <row r="3910" spans="1:8" ht="16.5">
      <c r="A3910" s="231">
        <v>76</v>
      </c>
      <c r="B3910" s="226" t="s">
        <v>1319</v>
      </c>
      <c r="C3910" s="231" t="s">
        <v>1322</v>
      </c>
      <c r="D3910" s="231" t="s">
        <v>1313</v>
      </c>
      <c r="E3910" s="142">
        <v>29250</v>
      </c>
      <c r="F3910" s="142">
        <v>0</v>
      </c>
      <c r="G3910" s="142">
        <v>0</v>
      </c>
      <c r="H3910" s="142">
        <v>0</v>
      </c>
    </row>
    <row r="3911" spans="1:8" ht="16.5">
      <c r="A3911" s="225">
        <v>77</v>
      </c>
      <c r="B3911" s="226" t="s">
        <v>1320</v>
      </c>
      <c r="C3911" s="231" t="s">
        <v>1322</v>
      </c>
      <c r="D3911" s="231" t="s">
        <v>1313</v>
      </c>
      <c r="E3911" s="142">
        <v>22690</v>
      </c>
      <c r="F3911" s="142">
        <v>0</v>
      </c>
      <c r="G3911" s="142">
        <v>0</v>
      </c>
      <c r="H3911" s="142">
        <v>0</v>
      </c>
    </row>
    <row r="3912" spans="1:8" ht="16.5">
      <c r="A3912" s="225">
        <v>78</v>
      </c>
      <c r="B3912" s="226" t="s">
        <v>1686</v>
      </c>
      <c r="C3912" s="231" t="s">
        <v>1687</v>
      </c>
      <c r="D3912" s="231" t="s">
        <v>881</v>
      </c>
      <c r="E3912" s="142">
        <v>25200</v>
      </c>
      <c r="F3912" s="142">
        <v>0</v>
      </c>
      <c r="G3912" s="142">
        <v>0</v>
      </c>
      <c r="H3912" s="142">
        <v>0</v>
      </c>
    </row>
    <row r="3913" spans="1:8" ht="33">
      <c r="A3913" s="225">
        <v>79</v>
      </c>
      <c r="B3913" s="226" t="s">
        <v>1688</v>
      </c>
      <c r="C3913" s="231" t="s">
        <v>1345</v>
      </c>
      <c r="D3913" s="231" t="s">
        <v>1689</v>
      </c>
      <c r="E3913" s="142">
        <v>24750</v>
      </c>
      <c r="F3913" s="142">
        <v>0</v>
      </c>
      <c r="G3913" s="142">
        <v>0</v>
      </c>
      <c r="H3913" s="142">
        <v>0</v>
      </c>
    </row>
    <row r="3914" spans="1:8" ht="16.5">
      <c r="A3914" s="225">
        <v>80</v>
      </c>
      <c r="B3914" s="226" t="s">
        <v>1690</v>
      </c>
      <c r="C3914" s="231" t="s">
        <v>1573</v>
      </c>
      <c r="D3914" s="231" t="s">
        <v>1582</v>
      </c>
      <c r="E3914" s="142">
        <v>18150</v>
      </c>
      <c r="F3914" s="142">
        <v>4540</v>
      </c>
      <c r="G3914" s="142">
        <v>3630</v>
      </c>
      <c r="H3914" s="142">
        <v>2180</v>
      </c>
    </row>
    <row r="3915" spans="1:8" ht="33">
      <c r="A3915" s="225">
        <v>81</v>
      </c>
      <c r="B3915" s="226" t="s">
        <v>1691</v>
      </c>
      <c r="C3915" s="231" t="s">
        <v>1346</v>
      </c>
      <c r="D3915" s="231" t="s">
        <v>1692</v>
      </c>
      <c r="E3915" s="142">
        <v>15600</v>
      </c>
      <c r="F3915" s="142">
        <v>0</v>
      </c>
      <c r="G3915" s="142">
        <v>0</v>
      </c>
      <c r="H3915" s="142">
        <v>0</v>
      </c>
    </row>
    <row r="3916" spans="1:8" ht="16.5">
      <c r="A3916" s="1407">
        <v>82</v>
      </c>
      <c r="B3916" s="1405" t="s">
        <v>1693</v>
      </c>
      <c r="C3916" s="231" t="s">
        <v>1346</v>
      </c>
      <c r="D3916" s="231" t="s">
        <v>1573</v>
      </c>
      <c r="E3916" s="142">
        <v>20625</v>
      </c>
      <c r="F3916" s="142">
        <v>0</v>
      </c>
      <c r="G3916" s="142">
        <v>0</v>
      </c>
      <c r="H3916" s="142">
        <v>0</v>
      </c>
    </row>
    <row r="3917" spans="1:8" ht="16.5">
      <c r="A3917" s="1431"/>
      <c r="B3917" s="1432"/>
      <c r="C3917" s="231" t="s">
        <v>1573</v>
      </c>
      <c r="D3917" s="231" t="s">
        <v>1694</v>
      </c>
      <c r="E3917" s="142">
        <v>26250</v>
      </c>
      <c r="F3917" s="142">
        <v>0</v>
      </c>
      <c r="G3917" s="142">
        <v>0</v>
      </c>
      <c r="H3917" s="142">
        <v>0</v>
      </c>
    </row>
    <row r="3918" spans="1:8" ht="16.5">
      <c r="A3918" s="1408"/>
      <c r="B3918" s="1406"/>
      <c r="C3918" s="231" t="s">
        <v>1694</v>
      </c>
      <c r="D3918" s="231" t="s">
        <v>1582</v>
      </c>
      <c r="E3918" s="142">
        <v>20625</v>
      </c>
      <c r="F3918" s="142">
        <v>0</v>
      </c>
      <c r="G3918" s="142">
        <v>0</v>
      </c>
      <c r="H3918" s="142">
        <v>0</v>
      </c>
    </row>
    <row r="3919" spans="1:8" ht="16.5">
      <c r="A3919" s="1407">
        <v>83</v>
      </c>
      <c r="B3919" s="1405" t="s">
        <v>1695</v>
      </c>
      <c r="C3919" s="231" t="s">
        <v>1573</v>
      </c>
      <c r="D3919" s="231" t="s">
        <v>1694</v>
      </c>
      <c r="E3919" s="142">
        <v>26250</v>
      </c>
      <c r="F3919" s="142">
        <v>0</v>
      </c>
      <c r="G3919" s="142">
        <v>0</v>
      </c>
      <c r="H3919" s="142">
        <v>0</v>
      </c>
    </row>
    <row r="3920" spans="1:8" ht="16.5">
      <c r="A3920" s="1408"/>
      <c r="B3920" s="1406"/>
      <c r="C3920" s="231" t="s">
        <v>1694</v>
      </c>
      <c r="D3920" s="231" t="s">
        <v>1582</v>
      </c>
      <c r="E3920" s="142">
        <v>20625</v>
      </c>
      <c r="F3920" s="142">
        <v>0</v>
      </c>
      <c r="G3920" s="142">
        <v>0</v>
      </c>
      <c r="H3920" s="142">
        <v>0</v>
      </c>
    </row>
    <row r="3921" spans="1:8" ht="16.5">
      <c r="A3921" s="225">
        <v>84</v>
      </c>
      <c r="B3921" s="226" t="s">
        <v>1696</v>
      </c>
      <c r="C3921" s="231" t="s">
        <v>1690</v>
      </c>
      <c r="D3921" s="231" t="s">
        <v>1584</v>
      </c>
      <c r="E3921" s="142">
        <v>18750</v>
      </c>
      <c r="F3921" s="142">
        <v>0</v>
      </c>
      <c r="G3921" s="142">
        <v>0</v>
      </c>
      <c r="H3921" s="142">
        <v>0</v>
      </c>
    </row>
    <row r="3922" spans="1:8" ht="16.5">
      <c r="A3922" s="225">
        <v>85</v>
      </c>
      <c r="B3922" s="226" t="s">
        <v>1694</v>
      </c>
      <c r="C3922" s="231" t="s">
        <v>1584</v>
      </c>
      <c r="D3922" s="231" t="s">
        <v>1690</v>
      </c>
      <c r="E3922" s="142">
        <v>14065</v>
      </c>
      <c r="F3922" s="142">
        <v>0</v>
      </c>
      <c r="G3922" s="142">
        <v>0</v>
      </c>
      <c r="H3922" s="142">
        <v>0</v>
      </c>
    </row>
    <row r="3923" spans="1:8" ht="16.5">
      <c r="A3923" s="225">
        <v>86</v>
      </c>
      <c r="B3923" s="226" t="s">
        <v>1697</v>
      </c>
      <c r="C3923" s="231" t="s">
        <v>1690</v>
      </c>
      <c r="D3923" s="231" t="s">
        <v>1584</v>
      </c>
      <c r="E3923" s="142">
        <v>14065</v>
      </c>
      <c r="F3923" s="142">
        <v>0</v>
      </c>
      <c r="G3923" s="142">
        <v>0</v>
      </c>
      <c r="H3923" s="142">
        <v>0</v>
      </c>
    </row>
    <row r="3924" spans="1:8" ht="16.5">
      <c r="A3924" s="225">
        <v>87</v>
      </c>
      <c r="B3924" s="226" t="s">
        <v>1698</v>
      </c>
      <c r="C3924" s="231" t="s">
        <v>1584</v>
      </c>
      <c r="D3924" s="231" t="s">
        <v>1690</v>
      </c>
      <c r="E3924" s="142">
        <v>20625</v>
      </c>
      <c r="F3924" s="142">
        <v>0</v>
      </c>
      <c r="G3924" s="142">
        <v>0</v>
      </c>
      <c r="H3924" s="142">
        <v>0</v>
      </c>
    </row>
    <row r="3925" spans="1:8" ht="16.5">
      <c r="A3925" s="225">
        <v>88</v>
      </c>
      <c r="B3925" s="226" t="s">
        <v>1699</v>
      </c>
      <c r="C3925" s="231" t="s">
        <v>1690</v>
      </c>
      <c r="D3925" s="231" t="s">
        <v>1584</v>
      </c>
      <c r="E3925" s="142">
        <v>20625</v>
      </c>
      <c r="F3925" s="142">
        <v>0</v>
      </c>
      <c r="G3925" s="142">
        <v>0</v>
      </c>
      <c r="H3925" s="142">
        <v>0</v>
      </c>
    </row>
    <row r="3926" spans="1:8" ht="16.5">
      <c r="A3926" s="225">
        <v>89</v>
      </c>
      <c r="B3926" s="226" t="s">
        <v>1700</v>
      </c>
      <c r="C3926" s="231" t="s">
        <v>1584</v>
      </c>
      <c r="D3926" s="231" t="s">
        <v>1690</v>
      </c>
      <c r="E3926" s="142">
        <v>16875</v>
      </c>
      <c r="F3926" s="142">
        <v>0</v>
      </c>
      <c r="G3926" s="142">
        <v>0</v>
      </c>
      <c r="H3926" s="142">
        <v>0</v>
      </c>
    </row>
    <row r="3927" spans="1:8" ht="16.5">
      <c r="A3927" s="225">
        <v>90</v>
      </c>
      <c r="B3927" s="226" t="s">
        <v>1701</v>
      </c>
      <c r="C3927" s="231" t="s">
        <v>1690</v>
      </c>
      <c r="D3927" s="231" t="s">
        <v>1584</v>
      </c>
      <c r="E3927" s="142">
        <v>16875</v>
      </c>
      <c r="F3927" s="142">
        <v>0</v>
      </c>
      <c r="G3927" s="142">
        <v>0</v>
      </c>
      <c r="H3927" s="142">
        <v>0</v>
      </c>
    </row>
    <row r="3928" spans="1:8" ht="16.5">
      <c r="A3928" s="225">
        <v>91</v>
      </c>
      <c r="B3928" s="226" t="s">
        <v>1702</v>
      </c>
      <c r="C3928" s="231" t="s">
        <v>1584</v>
      </c>
      <c r="D3928" s="231" t="s">
        <v>1690</v>
      </c>
      <c r="E3928" s="142">
        <v>16875</v>
      </c>
      <c r="F3928" s="142">
        <v>0</v>
      </c>
      <c r="G3928" s="142">
        <v>0</v>
      </c>
      <c r="H3928" s="142">
        <v>0</v>
      </c>
    </row>
    <row r="3929" spans="1:8" ht="16.5">
      <c r="A3929" s="225">
        <v>92</v>
      </c>
      <c r="B3929" s="226" t="s">
        <v>1703</v>
      </c>
      <c r="C3929" s="231" t="s">
        <v>1573</v>
      </c>
      <c r="D3929" s="231" t="s">
        <v>1582</v>
      </c>
      <c r="E3929" s="142">
        <v>24375</v>
      </c>
      <c r="F3929" s="142">
        <v>0</v>
      </c>
      <c r="G3929" s="142">
        <v>0</v>
      </c>
      <c r="H3929" s="142">
        <v>0</v>
      </c>
    </row>
    <row r="3930" spans="1:8" ht="16.5">
      <c r="A3930" s="225">
        <v>93</v>
      </c>
      <c r="B3930" s="226" t="s">
        <v>1704</v>
      </c>
      <c r="C3930" s="231" t="s">
        <v>1573</v>
      </c>
      <c r="D3930" s="231" t="s">
        <v>1582</v>
      </c>
      <c r="E3930" s="142">
        <v>22500</v>
      </c>
      <c r="F3930" s="142">
        <v>0</v>
      </c>
      <c r="G3930" s="142">
        <v>0</v>
      </c>
      <c r="H3930" s="142">
        <v>0</v>
      </c>
    </row>
    <row r="3931" spans="1:8" ht="16.5">
      <c r="A3931" s="225">
        <v>94</v>
      </c>
      <c r="B3931" s="226" t="s">
        <v>1705</v>
      </c>
      <c r="C3931" s="231" t="s">
        <v>1573</v>
      </c>
      <c r="D3931" s="231" t="s">
        <v>1706</v>
      </c>
      <c r="E3931" s="142">
        <v>20625</v>
      </c>
      <c r="F3931" s="142">
        <v>0</v>
      </c>
      <c r="G3931" s="142">
        <v>0</v>
      </c>
      <c r="H3931" s="142">
        <v>0</v>
      </c>
    </row>
    <row r="3932" spans="1:8" ht="16.5">
      <c r="A3932" s="225">
        <v>95</v>
      </c>
      <c r="B3932" s="226" t="s">
        <v>1707</v>
      </c>
      <c r="C3932" s="231" t="s">
        <v>1581</v>
      </c>
      <c r="D3932" s="231" t="s">
        <v>1703</v>
      </c>
      <c r="E3932" s="142">
        <v>22500</v>
      </c>
      <c r="F3932" s="142">
        <v>0</v>
      </c>
      <c r="G3932" s="142">
        <v>0</v>
      </c>
      <c r="H3932" s="142">
        <v>0</v>
      </c>
    </row>
    <row r="3933" spans="1:8" ht="16.5">
      <c r="A3933" s="225">
        <v>96</v>
      </c>
      <c r="B3933" s="226" t="s">
        <v>1708</v>
      </c>
      <c r="C3933" s="231" t="s">
        <v>1581</v>
      </c>
      <c r="D3933" s="231" t="s">
        <v>1703</v>
      </c>
      <c r="E3933" s="142">
        <v>20625</v>
      </c>
      <c r="F3933" s="142">
        <v>0</v>
      </c>
      <c r="G3933" s="142">
        <v>0</v>
      </c>
      <c r="H3933" s="142">
        <v>0</v>
      </c>
    </row>
    <row r="3934" spans="1:8" ht="16.5">
      <c r="A3934" s="225">
        <v>97</v>
      </c>
      <c r="B3934" s="226" t="s">
        <v>1709</v>
      </c>
      <c r="C3934" s="231" t="s">
        <v>1703</v>
      </c>
      <c r="D3934" s="231" t="s">
        <v>1581</v>
      </c>
      <c r="E3934" s="142">
        <v>23440</v>
      </c>
      <c r="F3934" s="142">
        <v>0</v>
      </c>
      <c r="G3934" s="142">
        <v>0</v>
      </c>
      <c r="H3934" s="142">
        <v>0</v>
      </c>
    </row>
    <row r="3935" spans="1:8" ht="16.5">
      <c r="A3935" s="225">
        <v>98</v>
      </c>
      <c r="B3935" s="226" t="s">
        <v>1710</v>
      </c>
      <c r="C3935" s="231" t="s">
        <v>1581</v>
      </c>
      <c r="D3935" s="231" t="s">
        <v>1703</v>
      </c>
      <c r="E3935" s="142">
        <v>26250</v>
      </c>
      <c r="F3935" s="142">
        <v>0</v>
      </c>
      <c r="G3935" s="142">
        <v>0</v>
      </c>
      <c r="H3935" s="142">
        <v>0</v>
      </c>
    </row>
    <row r="3936" spans="1:8" ht="16.5">
      <c r="A3936" s="225">
        <v>99</v>
      </c>
      <c r="B3936" s="226" t="s">
        <v>1706</v>
      </c>
      <c r="C3936" s="231" t="s">
        <v>1581</v>
      </c>
      <c r="D3936" s="231" t="s">
        <v>1704</v>
      </c>
      <c r="E3936" s="142">
        <v>18750</v>
      </c>
      <c r="F3936" s="142">
        <v>0</v>
      </c>
      <c r="G3936" s="142">
        <v>0</v>
      </c>
      <c r="H3936" s="142">
        <v>0</v>
      </c>
    </row>
    <row r="3937" spans="1:8" ht="16.5">
      <c r="A3937" s="1407">
        <v>100</v>
      </c>
      <c r="B3937" s="1405" t="s">
        <v>1582</v>
      </c>
      <c r="C3937" s="231" t="s">
        <v>1581</v>
      </c>
      <c r="D3937" s="231" t="s">
        <v>1584</v>
      </c>
      <c r="E3937" s="142">
        <v>28125</v>
      </c>
      <c r="F3937" s="142">
        <v>7030</v>
      </c>
      <c r="G3937" s="142">
        <v>5625</v>
      </c>
      <c r="H3937" s="142">
        <v>3375</v>
      </c>
    </row>
    <row r="3938" spans="1:8" ht="16.5">
      <c r="A3938" s="1408"/>
      <c r="B3938" s="1406"/>
      <c r="C3938" s="231" t="s">
        <v>1584</v>
      </c>
      <c r="D3938" s="231" t="s">
        <v>1711</v>
      </c>
      <c r="E3938" s="142">
        <v>20625</v>
      </c>
      <c r="F3938" s="142">
        <v>5155</v>
      </c>
      <c r="G3938" s="142">
        <v>4125</v>
      </c>
      <c r="H3938" s="142">
        <v>2475</v>
      </c>
    </row>
    <row r="3939" spans="1:8" ht="16.5">
      <c r="A3939" s="225">
        <v>101</v>
      </c>
      <c r="B3939" s="226" t="s">
        <v>1712</v>
      </c>
      <c r="C3939" s="231" t="s">
        <v>1346</v>
      </c>
      <c r="D3939" s="231" t="s">
        <v>1713</v>
      </c>
      <c r="E3939" s="142">
        <v>18000</v>
      </c>
      <c r="F3939" s="142">
        <v>0</v>
      </c>
      <c r="G3939" s="142">
        <v>0</v>
      </c>
      <c r="H3939" s="142">
        <v>0</v>
      </c>
    </row>
    <row r="3940" spans="1:8" ht="16.5">
      <c r="A3940" s="225">
        <v>102</v>
      </c>
      <c r="B3940" s="226" t="s">
        <v>1714</v>
      </c>
      <c r="C3940" s="231" t="s">
        <v>1346</v>
      </c>
      <c r="D3940" s="231" t="s">
        <v>1715</v>
      </c>
      <c r="E3940" s="142">
        <v>18000</v>
      </c>
      <c r="F3940" s="142">
        <v>0</v>
      </c>
      <c r="G3940" s="142">
        <v>0</v>
      </c>
      <c r="H3940" s="142">
        <v>0</v>
      </c>
    </row>
    <row r="3941" spans="1:8" ht="16.5">
      <c r="A3941" s="225">
        <v>103</v>
      </c>
      <c r="B3941" s="226" t="s">
        <v>1716</v>
      </c>
      <c r="C3941" s="231" t="s">
        <v>1346</v>
      </c>
      <c r="D3941" s="231" t="s">
        <v>1715</v>
      </c>
      <c r="E3941" s="142">
        <v>18000</v>
      </c>
      <c r="F3941" s="142">
        <v>0</v>
      </c>
      <c r="G3941" s="142">
        <v>0</v>
      </c>
      <c r="H3941" s="142">
        <v>0</v>
      </c>
    </row>
    <row r="3942" spans="1:8" ht="16.5">
      <c r="A3942" s="225">
        <v>104</v>
      </c>
      <c r="B3942" s="226" t="s">
        <v>1717</v>
      </c>
      <c r="C3942" s="231" t="s">
        <v>1346</v>
      </c>
      <c r="D3942" s="231" t="s">
        <v>1713</v>
      </c>
      <c r="E3942" s="142">
        <v>18000</v>
      </c>
      <c r="F3942" s="142">
        <v>0</v>
      </c>
      <c r="G3942" s="142">
        <v>0</v>
      </c>
      <c r="H3942" s="142">
        <v>0</v>
      </c>
    </row>
    <row r="3943" spans="1:8" ht="16.5">
      <c r="A3943" s="225">
        <v>105</v>
      </c>
      <c r="B3943" s="226" t="s">
        <v>1718</v>
      </c>
      <c r="C3943" s="231" t="s">
        <v>1573</v>
      </c>
      <c r="D3943" s="231" t="s">
        <v>1346</v>
      </c>
      <c r="E3943" s="142">
        <v>27000</v>
      </c>
      <c r="F3943" s="142">
        <v>0</v>
      </c>
      <c r="G3943" s="142">
        <v>0</v>
      </c>
      <c r="H3943" s="142">
        <v>0</v>
      </c>
    </row>
    <row r="3944" spans="1:8" ht="16.5">
      <c r="A3944" s="225">
        <v>106</v>
      </c>
      <c r="B3944" s="226" t="s">
        <v>1715</v>
      </c>
      <c r="C3944" s="231" t="s">
        <v>1718</v>
      </c>
      <c r="D3944" s="231" t="s">
        <v>1719</v>
      </c>
      <c r="E3944" s="142">
        <v>18000</v>
      </c>
      <c r="F3944" s="142">
        <v>0</v>
      </c>
      <c r="G3944" s="142">
        <v>0</v>
      </c>
      <c r="H3944" s="142">
        <v>0</v>
      </c>
    </row>
    <row r="3945" spans="1:8" ht="16.5">
      <c r="A3945" s="225">
        <v>107</v>
      </c>
      <c r="B3945" s="226" t="s">
        <v>1720</v>
      </c>
      <c r="C3945" s="231" t="s">
        <v>1675</v>
      </c>
      <c r="D3945" s="231" t="s">
        <v>1584</v>
      </c>
      <c r="E3945" s="142">
        <v>20250</v>
      </c>
      <c r="F3945" s="142">
        <v>0</v>
      </c>
      <c r="G3945" s="142">
        <v>0</v>
      </c>
      <c r="H3945" s="142">
        <v>0</v>
      </c>
    </row>
    <row r="3946" spans="1:8" ht="16.5">
      <c r="A3946" s="225">
        <v>108</v>
      </c>
      <c r="B3946" s="226" t="s">
        <v>1721</v>
      </c>
      <c r="C3946" s="231" t="s">
        <v>1675</v>
      </c>
      <c r="D3946" s="231" t="s">
        <v>1718</v>
      </c>
      <c r="E3946" s="142">
        <v>22500</v>
      </c>
      <c r="F3946" s="142">
        <v>0</v>
      </c>
      <c r="G3946" s="142">
        <v>0</v>
      </c>
      <c r="H3946" s="142">
        <v>0</v>
      </c>
    </row>
    <row r="3947" spans="1:8" ht="49.5">
      <c r="A3947" s="225">
        <v>109</v>
      </c>
      <c r="B3947" s="226" t="s">
        <v>1722</v>
      </c>
      <c r="C3947" s="231" t="s">
        <v>1584</v>
      </c>
      <c r="D3947" s="231" t="s">
        <v>1723</v>
      </c>
      <c r="E3947" s="142">
        <v>20250</v>
      </c>
      <c r="F3947" s="142">
        <v>0</v>
      </c>
      <c r="G3947" s="142">
        <v>0</v>
      </c>
      <c r="H3947" s="142">
        <v>0</v>
      </c>
    </row>
    <row r="3948" spans="1:8" ht="16.5">
      <c r="A3948" s="225">
        <v>110</v>
      </c>
      <c r="B3948" s="226" t="s">
        <v>1724</v>
      </c>
      <c r="C3948" s="231" t="s">
        <v>1670</v>
      </c>
      <c r="D3948" s="231" t="s">
        <v>1581</v>
      </c>
      <c r="E3948" s="142">
        <v>24750</v>
      </c>
      <c r="F3948" s="142">
        <v>0</v>
      </c>
      <c r="G3948" s="142">
        <v>0</v>
      </c>
      <c r="H3948" s="142">
        <v>0</v>
      </c>
    </row>
    <row r="3949" spans="1:8" ht="16.5">
      <c r="A3949" s="225">
        <v>111</v>
      </c>
      <c r="B3949" s="226" t="s">
        <v>1725</v>
      </c>
      <c r="C3949" s="231" t="s">
        <v>1670</v>
      </c>
      <c r="D3949" s="231" t="s">
        <v>1581</v>
      </c>
      <c r="E3949" s="142">
        <v>24750</v>
      </c>
      <c r="F3949" s="142">
        <v>0</v>
      </c>
      <c r="G3949" s="142">
        <v>0</v>
      </c>
      <c r="H3949" s="142">
        <v>0</v>
      </c>
    </row>
    <row r="3950" spans="1:8" ht="16.5">
      <c r="A3950" s="1407">
        <v>112</v>
      </c>
      <c r="B3950" s="1405" t="s">
        <v>1726</v>
      </c>
      <c r="C3950" s="231" t="s">
        <v>1727</v>
      </c>
      <c r="D3950" s="231" t="s">
        <v>1670</v>
      </c>
      <c r="E3950" s="142">
        <v>24750</v>
      </c>
      <c r="F3950" s="142">
        <v>0</v>
      </c>
      <c r="G3950" s="142">
        <v>0</v>
      </c>
      <c r="H3950" s="142">
        <v>0</v>
      </c>
    </row>
    <row r="3951" spans="1:8" ht="16.5">
      <c r="A3951" s="1408"/>
      <c r="B3951" s="1406"/>
      <c r="C3951" s="231" t="s">
        <v>1670</v>
      </c>
      <c r="D3951" s="231" t="s">
        <v>1581</v>
      </c>
      <c r="E3951" s="142">
        <v>27000</v>
      </c>
      <c r="F3951" s="142">
        <v>0</v>
      </c>
      <c r="G3951" s="142">
        <v>0</v>
      </c>
      <c r="H3951" s="142">
        <v>0</v>
      </c>
    </row>
    <row r="3952" spans="1:8" ht="16.5">
      <c r="A3952" s="225">
        <v>113</v>
      </c>
      <c r="B3952" s="226" t="s">
        <v>1728</v>
      </c>
      <c r="C3952" s="231" t="s">
        <v>1346</v>
      </c>
      <c r="D3952" s="231" t="s">
        <v>1726</v>
      </c>
      <c r="E3952" s="142">
        <v>29250</v>
      </c>
      <c r="F3952" s="142">
        <v>0</v>
      </c>
      <c r="G3952" s="142">
        <v>0</v>
      </c>
      <c r="H3952" s="142">
        <v>0</v>
      </c>
    </row>
    <row r="3953" spans="1:8" ht="16.5">
      <c r="A3953" s="225">
        <v>114</v>
      </c>
      <c r="B3953" s="226" t="s">
        <v>1727</v>
      </c>
      <c r="C3953" s="231" t="s">
        <v>1346</v>
      </c>
      <c r="D3953" s="231" t="s">
        <v>1726</v>
      </c>
      <c r="E3953" s="142">
        <v>29250</v>
      </c>
      <c r="F3953" s="142">
        <v>0</v>
      </c>
      <c r="G3953" s="142">
        <v>0</v>
      </c>
      <c r="H3953" s="142">
        <v>0</v>
      </c>
    </row>
    <row r="3954" spans="1:8" ht="33">
      <c r="A3954" s="225">
        <v>115</v>
      </c>
      <c r="B3954" s="226" t="s">
        <v>1729</v>
      </c>
      <c r="C3954" s="231" t="s">
        <v>1670</v>
      </c>
      <c r="D3954" s="231" t="s">
        <v>1730</v>
      </c>
      <c r="E3954" s="142">
        <v>27000</v>
      </c>
      <c r="F3954" s="142">
        <v>0</v>
      </c>
      <c r="G3954" s="142">
        <v>0</v>
      </c>
      <c r="H3954" s="142">
        <v>0</v>
      </c>
    </row>
    <row r="3955" spans="1:8" ht="33">
      <c r="A3955" s="225">
        <v>116</v>
      </c>
      <c r="B3955" s="226" t="s">
        <v>1731</v>
      </c>
      <c r="C3955" s="231" t="s">
        <v>1670</v>
      </c>
      <c r="D3955" s="231" t="s">
        <v>1732</v>
      </c>
      <c r="E3955" s="142">
        <v>27000</v>
      </c>
      <c r="F3955" s="142">
        <v>0</v>
      </c>
      <c r="G3955" s="142">
        <v>0</v>
      </c>
      <c r="H3955" s="142">
        <v>0</v>
      </c>
    </row>
    <row r="3956" spans="1:8" ht="33">
      <c r="A3956" s="225">
        <v>117</v>
      </c>
      <c r="B3956" s="226" t="s">
        <v>1733</v>
      </c>
      <c r="C3956" s="231" t="s">
        <v>1582</v>
      </c>
      <c r="D3956" s="231" t="s">
        <v>1734</v>
      </c>
      <c r="E3956" s="142">
        <v>9375</v>
      </c>
      <c r="F3956" s="142">
        <v>3280</v>
      </c>
      <c r="G3956" s="142">
        <v>2815</v>
      </c>
      <c r="H3956" s="142">
        <v>1875</v>
      </c>
    </row>
    <row r="3957" spans="1:8" ht="16.5">
      <c r="A3957" s="225">
        <v>118</v>
      </c>
      <c r="B3957" s="226" t="s">
        <v>1735</v>
      </c>
      <c r="C3957" s="231" t="s">
        <v>1736</v>
      </c>
      <c r="D3957" s="231" t="s">
        <v>1737</v>
      </c>
      <c r="E3957" s="142">
        <v>9000</v>
      </c>
      <c r="F3957" s="142">
        <v>3150</v>
      </c>
      <c r="G3957" s="142">
        <v>2700</v>
      </c>
      <c r="H3957" s="142">
        <v>1800</v>
      </c>
    </row>
    <row r="3958" spans="1:8" ht="33">
      <c r="A3958" s="225">
        <v>119</v>
      </c>
      <c r="B3958" s="226" t="s">
        <v>1738</v>
      </c>
      <c r="C3958" s="231" t="s">
        <v>1581</v>
      </c>
      <c r="D3958" s="231" t="s">
        <v>1739</v>
      </c>
      <c r="E3958" s="142">
        <v>10500</v>
      </c>
      <c r="F3958" s="142">
        <v>3675</v>
      </c>
      <c r="G3958" s="142">
        <v>3150</v>
      </c>
      <c r="H3958" s="142">
        <v>2100</v>
      </c>
    </row>
    <row r="3959" spans="1:8" ht="16.5">
      <c r="A3959" s="1407">
        <v>120</v>
      </c>
      <c r="B3959" s="1405" t="s">
        <v>1317</v>
      </c>
      <c r="C3959" s="231" t="s">
        <v>1313</v>
      </c>
      <c r="D3959" s="231" t="s">
        <v>1740</v>
      </c>
      <c r="E3959" s="142">
        <v>15000</v>
      </c>
      <c r="F3959" s="142">
        <v>5250</v>
      </c>
      <c r="G3959" s="142">
        <v>4500</v>
      </c>
      <c r="H3959" s="142">
        <v>3000</v>
      </c>
    </row>
    <row r="3960" spans="1:8" ht="16.5">
      <c r="A3960" s="1408"/>
      <c r="B3960" s="1406"/>
      <c r="C3960" s="231" t="s">
        <v>1740</v>
      </c>
      <c r="D3960" s="231" t="s">
        <v>1311</v>
      </c>
      <c r="E3960" s="142">
        <v>11250</v>
      </c>
      <c r="F3960" s="142">
        <v>3940</v>
      </c>
      <c r="G3960" s="142">
        <v>3375</v>
      </c>
      <c r="H3960" s="142">
        <v>2250</v>
      </c>
    </row>
    <row r="3961" spans="1:8" ht="16.5">
      <c r="A3961" s="225">
        <v>121</v>
      </c>
      <c r="B3961" s="226" t="s">
        <v>1741</v>
      </c>
      <c r="C3961" s="231" t="s">
        <v>1740</v>
      </c>
      <c r="D3961" s="231" t="s">
        <v>1742</v>
      </c>
      <c r="E3961" s="142">
        <v>11250</v>
      </c>
      <c r="F3961" s="142">
        <v>3940</v>
      </c>
      <c r="G3961" s="142">
        <v>3375</v>
      </c>
      <c r="H3961" s="142">
        <v>2250</v>
      </c>
    </row>
    <row r="3962" spans="1:8" ht="16.5">
      <c r="A3962" s="1407">
        <v>122</v>
      </c>
      <c r="B3962" s="1405" t="s">
        <v>1743</v>
      </c>
      <c r="C3962" s="231" t="s">
        <v>1711</v>
      </c>
      <c r="D3962" s="231" t="s">
        <v>1744</v>
      </c>
      <c r="E3962" s="142">
        <v>9375</v>
      </c>
      <c r="F3962" s="142">
        <v>3280</v>
      </c>
      <c r="G3962" s="142">
        <v>2815</v>
      </c>
      <c r="H3962" s="142">
        <v>1875</v>
      </c>
    </row>
    <row r="3963" spans="1:8" ht="33">
      <c r="A3963" s="1408"/>
      <c r="B3963" s="1406"/>
      <c r="C3963" s="231" t="s">
        <v>1744</v>
      </c>
      <c r="D3963" s="231" t="s">
        <v>1745</v>
      </c>
      <c r="E3963" s="142">
        <v>5625</v>
      </c>
      <c r="F3963" s="142">
        <v>1970</v>
      </c>
      <c r="G3963" s="142">
        <v>1690</v>
      </c>
      <c r="H3963" s="142">
        <v>1125</v>
      </c>
    </row>
    <row r="3964" spans="1:8" ht="16.5">
      <c r="A3964" s="225">
        <v>123</v>
      </c>
      <c r="B3964" s="226" t="s">
        <v>1746</v>
      </c>
      <c r="C3964" s="231" t="s">
        <v>1740</v>
      </c>
      <c r="D3964" s="231" t="s">
        <v>1747</v>
      </c>
      <c r="E3964" s="142">
        <v>8250</v>
      </c>
      <c r="F3964" s="142">
        <v>2890</v>
      </c>
      <c r="G3964" s="142">
        <v>2475</v>
      </c>
      <c r="H3964" s="142">
        <v>1650</v>
      </c>
    </row>
    <row r="3965" spans="1:8" ht="16.5">
      <c r="A3965" s="225">
        <v>124</v>
      </c>
      <c r="B3965" s="226" t="s">
        <v>1748</v>
      </c>
      <c r="C3965" s="231" t="s">
        <v>1749</v>
      </c>
      <c r="D3965" s="231" t="s">
        <v>1750</v>
      </c>
      <c r="E3965" s="142">
        <v>8800</v>
      </c>
      <c r="F3965" s="142">
        <v>3080</v>
      </c>
      <c r="G3965" s="142">
        <v>2640</v>
      </c>
      <c r="H3965" s="142">
        <v>1760</v>
      </c>
    </row>
    <row r="3966" spans="1:8" ht="16.5">
      <c r="A3966" s="225">
        <v>125</v>
      </c>
      <c r="B3966" s="226" t="s">
        <v>1751</v>
      </c>
      <c r="C3966" s="231" t="s">
        <v>1752</v>
      </c>
      <c r="D3966" s="231" t="s">
        <v>1317</v>
      </c>
      <c r="E3966" s="142">
        <v>8800</v>
      </c>
      <c r="F3966" s="142">
        <v>3080</v>
      </c>
      <c r="G3966" s="142">
        <v>2640</v>
      </c>
      <c r="H3966" s="142">
        <v>1760</v>
      </c>
    </row>
    <row r="3967" spans="1:8" ht="16.5">
      <c r="A3967" s="225">
        <v>126</v>
      </c>
      <c r="B3967" s="226" t="s">
        <v>1753</v>
      </c>
      <c r="C3967" s="231" t="s">
        <v>1754</v>
      </c>
      <c r="D3967" s="231" t="s">
        <v>1317</v>
      </c>
      <c r="E3967" s="142">
        <v>8800</v>
      </c>
      <c r="F3967" s="142">
        <v>3080</v>
      </c>
      <c r="G3967" s="142">
        <v>2640</v>
      </c>
      <c r="H3967" s="142">
        <v>1760</v>
      </c>
    </row>
    <row r="3968" spans="1:8" ht="16.5">
      <c r="A3968" s="225">
        <v>127</v>
      </c>
      <c r="B3968" s="226" t="s">
        <v>1755</v>
      </c>
      <c r="C3968" s="231" t="s">
        <v>1756</v>
      </c>
      <c r="D3968" s="231" t="s">
        <v>1757</v>
      </c>
      <c r="E3968" s="142">
        <v>8800</v>
      </c>
      <c r="F3968" s="142">
        <v>3080</v>
      </c>
      <c r="G3968" s="142">
        <v>2640</v>
      </c>
      <c r="H3968" s="142">
        <v>1760</v>
      </c>
    </row>
    <row r="3969" spans="1:8" ht="16.5">
      <c r="A3969" s="225">
        <v>128</v>
      </c>
      <c r="B3969" s="226" t="s">
        <v>1758</v>
      </c>
      <c r="C3969" s="231" t="s">
        <v>1759</v>
      </c>
      <c r="D3969" s="231" t="s">
        <v>1755</v>
      </c>
      <c r="E3969" s="142">
        <v>8800</v>
      </c>
      <c r="F3969" s="142">
        <v>3080</v>
      </c>
      <c r="G3969" s="142">
        <v>2640</v>
      </c>
      <c r="H3969" s="142">
        <v>1760</v>
      </c>
    </row>
    <row r="3970" spans="1:8" ht="16.5">
      <c r="A3970" s="225">
        <v>129</v>
      </c>
      <c r="B3970" s="226" t="s">
        <v>1760</v>
      </c>
      <c r="C3970" s="231" t="s">
        <v>1761</v>
      </c>
      <c r="D3970" s="231" t="s">
        <v>1755</v>
      </c>
      <c r="E3970" s="142">
        <v>8800</v>
      </c>
      <c r="F3970" s="142">
        <v>3080</v>
      </c>
      <c r="G3970" s="142">
        <v>2640</v>
      </c>
      <c r="H3970" s="142">
        <v>1760</v>
      </c>
    </row>
    <row r="3971" spans="1:8" ht="16.5">
      <c r="A3971" s="225">
        <v>130</v>
      </c>
      <c r="B3971" s="226" t="s">
        <v>1762</v>
      </c>
      <c r="C3971" s="231" t="s">
        <v>1313</v>
      </c>
      <c r="D3971" s="231" t="s">
        <v>881</v>
      </c>
      <c r="E3971" s="142">
        <v>12150</v>
      </c>
      <c r="F3971" s="142">
        <v>4255</v>
      </c>
      <c r="G3971" s="142">
        <v>3645</v>
      </c>
      <c r="H3971" s="142">
        <v>2430</v>
      </c>
    </row>
    <row r="3972" spans="1:8" ht="16.5">
      <c r="A3972" s="1407">
        <v>131</v>
      </c>
      <c r="B3972" s="1405" t="s">
        <v>1756</v>
      </c>
      <c r="C3972" s="231" t="s">
        <v>1313</v>
      </c>
      <c r="D3972" s="231" t="s">
        <v>1755</v>
      </c>
      <c r="E3972" s="142">
        <v>15000</v>
      </c>
      <c r="F3972" s="142">
        <v>5250</v>
      </c>
      <c r="G3972" s="142">
        <v>4500</v>
      </c>
      <c r="H3972" s="142">
        <v>3000</v>
      </c>
    </row>
    <row r="3973" spans="1:8" ht="16.5">
      <c r="A3973" s="1408"/>
      <c r="B3973" s="1406"/>
      <c r="C3973" s="231" t="s">
        <v>1755</v>
      </c>
      <c r="D3973" s="231" t="s">
        <v>1742</v>
      </c>
      <c r="E3973" s="142">
        <v>8625</v>
      </c>
      <c r="F3973" s="142">
        <v>3020</v>
      </c>
      <c r="G3973" s="142">
        <v>2590</v>
      </c>
      <c r="H3973" s="142">
        <v>1725</v>
      </c>
    </row>
    <row r="3974" spans="1:8" ht="16.5">
      <c r="A3974" s="225">
        <v>132</v>
      </c>
      <c r="B3974" s="226" t="s">
        <v>1763</v>
      </c>
      <c r="C3974" s="231" t="s">
        <v>1313</v>
      </c>
      <c r="D3974" s="231" t="s">
        <v>1764</v>
      </c>
      <c r="E3974" s="142">
        <v>10350</v>
      </c>
      <c r="F3974" s="142">
        <v>0</v>
      </c>
      <c r="G3974" s="142">
        <v>0</v>
      </c>
      <c r="H3974" s="142">
        <v>0</v>
      </c>
    </row>
    <row r="3975" spans="1:8" ht="16.5">
      <c r="A3975" s="225">
        <v>133</v>
      </c>
      <c r="B3975" s="226" t="s">
        <v>1765</v>
      </c>
      <c r="C3975" s="231" t="s">
        <v>1766</v>
      </c>
      <c r="D3975" s="231" t="s">
        <v>1767</v>
      </c>
      <c r="E3975" s="142">
        <v>12500</v>
      </c>
      <c r="F3975" s="142">
        <v>4375</v>
      </c>
      <c r="G3975" s="142">
        <v>3750</v>
      </c>
      <c r="H3975" s="142">
        <v>2500</v>
      </c>
    </row>
    <row r="3976" spans="1:8" ht="33">
      <c r="A3976" s="1407">
        <v>134</v>
      </c>
      <c r="B3976" s="1405" t="s">
        <v>878</v>
      </c>
      <c r="C3976" s="231" t="s">
        <v>1570</v>
      </c>
      <c r="D3976" s="231" t="s">
        <v>1768</v>
      </c>
      <c r="E3976" s="142">
        <v>45000</v>
      </c>
      <c r="F3976" s="142">
        <v>0</v>
      </c>
      <c r="G3976" s="142">
        <v>0</v>
      </c>
      <c r="H3976" s="142">
        <v>0</v>
      </c>
    </row>
    <row r="3977" spans="1:8" ht="33">
      <c r="A3977" s="1408"/>
      <c r="B3977" s="1406"/>
      <c r="C3977" s="231" t="s">
        <v>1768</v>
      </c>
      <c r="D3977" s="231" t="s">
        <v>1769</v>
      </c>
      <c r="E3977" s="142">
        <v>29700</v>
      </c>
      <c r="F3977" s="142">
        <v>7425</v>
      </c>
      <c r="G3977" s="142">
        <v>5940</v>
      </c>
      <c r="H3977" s="142">
        <v>3565</v>
      </c>
    </row>
    <row r="3978" spans="1:8" ht="16.5">
      <c r="A3978" s="1407">
        <v>135</v>
      </c>
      <c r="B3978" s="1405" t="s">
        <v>1591</v>
      </c>
      <c r="C3978" s="231" t="s">
        <v>880</v>
      </c>
      <c r="D3978" s="231" t="s">
        <v>1589</v>
      </c>
      <c r="E3978" s="142">
        <v>40315</v>
      </c>
      <c r="F3978" s="142">
        <v>0</v>
      </c>
      <c r="G3978" s="142">
        <v>0</v>
      </c>
      <c r="H3978" s="142">
        <v>0</v>
      </c>
    </row>
    <row r="3979" spans="1:8" ht="16.5">
      <c r="A3979" s="1431"/>
      <c r="B3979" s="1432"/>
      <c r="C3979" s="231" t="s">
        <v>1589</v>
      </c>
      <c r="D3979" s="231" t="s">
        <v>1770</v>
      </c>
      <c r="E3979" s="142">
        <v>35750</v>
      </c>
      <c r="F3979" s="142">
        <v>0</v>
      </c>
      <c r="G3979" s="142">
        <v>0</v>
      </c>
      <c r="H3979" s="142">
        <v>0</v>
      </c>
    </row>
    <row r="3980" spans="1:8" ht="16.5">
      <c r="A3980" s="1408"/>
      <c r="B3980" s="1406"/>
      <c r="C3980" s="231" t="s">
        <v>1770</v>
      </c>
      <c r="D3980" s="231" t="s">
        <v>1771</v>
      </c>
      <c r="E3980" s="142">
        <v>24375</v>
      </c>
      <c r="F3980" s="142">
        <v>6095</v>
      </c>
      <c r="G3980" s="142">
        <v>4875</v>
      </c>
      <c r="H3980" s="142">
        <v>2925</v>
      </c>
    </row>
    <row r="3981" spans="1:8" ht="16.5">
      <c r="A3981" s="225">
        <v>136</v>
      </c>
      <c r="B3981" s="226" t="s">
        <v>818</v>
      </c>
      <c r="C3981" s="231" t="s">
        <v>880</v>
      </c>
      <c r="D3981" s="231" t="s">
        <v>1772</v>
      </c>
      <c r="E3981" s="142">
        <v>22500</v>
      </c>
      <c r="F3981" s="142">
        <v>0</v>
      </c>
      <c r="G3981" s="142">
        <v>0</v>
      </c>
      <c r="H3981" s="142">
        <v>0</v>
      </c>
    </row>
    <row r="3982" spans="1:8" ht="16.5">
      <c r="A3982" s="1407">
        <v>137</v>
      </c>
      <c r="B3982" s="1405" t="s">
        <v>1592</v>
      </c>
      <c r="C3982" s="231" t="s">
        <v>1570</v>
      </c>
      <c r="D3982" s="231" t="s">
        <v>1591</v>
      </c>
      <c r="E3982" s="142">
        <v>49500</v>
      </c>
      <c r="F3982" s="142">
        <v>0</v>
      </c>
      <c r="G3982" s="142">
        <v>0</v>
      </c>
      <c r="H3982" s="142">
        <v>0</v>
      </c>
    </row>
    <row r="3983" spans="1:8" ht="16.5">
      <c r="A3983" s="1431"/>
      <c r="B3983" s="1432"/>
      <c r="C3983" s="231" t="s">
        <v>1591</v>
      </c>
      <c r="D3983" s="231" t="s">
        <v>868</v>
      </c>
      <c r="E3983" s="142">
        <v>36300</v>
      </c>
      <c r="F3983" s="142">
        <v>9075</v>
      </c>
      <c r="G3983" s="142">
        <v>7260</v>
      </c>
      <c r="H3983" s="142">
        <v>4355</v>
      </c>
    </row>
    <row r="3984" spans="1:8" ht="16.5">
      <c r="A3984" s="1431"/>
      <c r="B3984" s="1432"/>
      <c r="C3984" s="231" t="s">
        <v>868</v>
      </c>
      <c r="D3984" s="231" t="s">
        <v>1773</v>
      </c>
      <c r="E3984" s="142">
        <v>29700</v>
      </c>
      <c r="F3984" s="142">
        <v>7425</v>
      </c>
      <c r="G3984" s="142">
        <v>5940</v>
      </c>
      <c r="H3984" s="142">
        <v>3565</v>
      </c>
    </row>
    <row r="3985" spans="1:8" ht="49.5">
      <c r="A3985" s="1408"/>
      <c r="B3985" s="1406"/>
      <c r="C3985" s="231" t="s">
        <v>1773</v>
      </c>
      <c r="D3985" s="231" t="s">
        <v>1774</v>
      </c>
      <c r="E3985" s="142">
        <v>17600</v>
      </c>
      <c r="F3985" s="142">
        <v>4400</v>
      </c>
      <c r="G3985" s="142">
        <v>3520</v>
      </c>
      <c r="H3985" s="142">
        <v>2110</v>
      </c>
    </row>
    <row r="3986" spans="1:8" ht="16.5">
      <c r="A3986" s="1407">
        <v>138</v>
      </c>
      <c r="B3986" s="1405" t="s">
        <v>1772</v>
      </c>
      <c r="C3986" s="231" t="s">
        <v>880</v>
      </c>
      <c r="D3986" s="231" t="s">
        <v>818</v>
      </c>
      <c r="E3986" s="142">
        <v>21000</v>
      </c>
      <c r="F3986" s="142">
        <v>0</v>
      </c>
      <c r="G3986" s="142">
        <v>0</v>
      </c>
      <c r="H3986" s="142">
        <v>0</v>
      </c>
    </row>
    <row r="3987" spans="1:8" ht="49.5">
      <c r="A3987" s="1408"/>
      <c r="B3987" s="1406"/>
      <c r="C3987" s="231" t="s">
        <v>1775</v>
      </c>
      <c r="D3987" s="231" t="s">
        <v>1569</v>
      </c>
      <c r="E3987" s="142">
        <v>16500</v>
      </c>
      <c r="F3987" s="142">
        <v>4950</v>
      </c>
      <c r="G3987" s="142">
        <v>4125</v>
      </c>
      <c r="H3987" s="142">
        <v>0</v>
      </c>
    </row>
    <row r="3988" spans="1:8" ht="33">
      <c r="A3988" s="225">
        <v>139</v>
      </c>
      <c r="B3988" s="226" t="s">
        <v>1776</v>
      </c>
      <c r="C3988" s="231" t="s">
        <v>1777</v>
      </c>
      <c r="D3988" s="231" t="s">
        <v>881</v>
      </c>
      <c r="E3988" s="142">
        <v>7650</v>
      </c>
      <c r="F3988" s="142">
        <v>2295</v>
      </c>
      <c r="G3988" s="142">
        <v>1915</v>
      </c>
      <c r="H3988" s="142">
        <v>0</v>
      </c>
    </row>
    <row r="3989" spans="1:8" ht="33">
      <c r="A3989" s="225">
        <v>140</v>
      </c>
      <c r="B3989" s="226" t="s">
        <v>1778</v>
      </c>
      <c r="C3989" s="231" t="s">
        <v>1777</v>
      </c>
      <c r="D3989" s="231" t="s">
        <v>1779</v>
      </c>
      <c r="E3989" s="142">
        <v>7650</v>
      </c>
      <c r="F3989" s="142">
        <v>2295</v>
      </c>
      <c r="G3989" s="142">
        <v>1915</v>
      </c>
      <c r="H3989" s="142">
        <v>0</v>
      </c>
    </row>
    <row r="3990" spans="1:8" ht="33">
      <c r="A3990" s="225">
        <v>141</v>
      </c>
      <c r="B3990" s="226" t="s">
        <v>1780</v>
      </c>
      <c r="C3990" s="231" t="s">
        <v>1777</v>
      </c>
      <c r="D3990" s="231" t="s">
        <v>881</v>
      </c>
      <c r="E3990" s="142">
        <v>7650</v>
      </c>
      <c r="F3990" s="142">
        <v>2295</v>
      </c>
      <c r="G3990" s="142">
        <v>1915</v>
      </c>
      <c r="H3990" s="142">
        <v>0</v>
      </c>
    </row>
    <row r="3991" spans="1:8" ht="33">
      <c r="A3991" s="225">
        <v>142</v>
      </c>
      <c r="B3991" s="226" t="s">
        <v>1781</v>
      </c>
      <c r="C3991" s="231" t="s">
        <v>1777</v>
      </c>
      <c r="D3991" s="231" t="s">
        <v>881</v>
      </c>
      <c r="E3991" s="142">
        <v>7650</v>
      </c>
      <c r="F3991" s="142">
        <v>2295</v>
      </c>
      <c r="G3991" s="142">
        <v>1915</v>
      </c>
      <c r="H3991" s="142">
        <v>0</v>
      </c>
    </row>
    <row r="3992" spans="1:8" ht="16.5">
      <c r="A3992" s="225">
        <v>143</v>
      </c>
      <c r="B3992" s="226" t="s">
        <v>1782</v>
      </c>
      <c r="C3992" s="231" t="s">
        <v>1783</v>
      </c>
      <c r="D3992" s="231" t="s">
        <v>881</v>
      </c>
      <c r="E3992" s="142">
        <v>7650</v>
      </c>
      <c r="F3992" s="142">
        <v>2295</v>
      </c>
      <c r="G3992" s="142">
        <v>1915</v>
      </c>
      <c r="H3992" s="142">
        <v>0</v>
      </c>
    </row>
    <row r="3993" spans="1:8" ht="21" customHeight="1">
      <c r="A3993" s="1407">
        <v>144</v>
      </c>
      <c r="B3993" s="1405" t="s">
        <v>1770</v>
      </c>
      <c r="C3993" s="231" t="s">
        <v>878</v>
      </c>
      <c r="D3993" s="231" t="s">
        <v>1591</v>
      </c>
      <c r="E3993" s="142">
        <v>33750</v>
      </c>
      <c r="F3993" s="142">
        <v>0</v>
      </c>
      <c r="G3993" s="142">
        <v>0</v>
      </c>
      <c r="H3993" s="142">
        <v>0</v>
      </c>
    </row>
    <row r="3994" spans="1:8" ht="33">
      <c r="A3994" s="1408"/>
      <c r="B3994" s="1406"/>
      <c r="C3994" s="231" t="s">
        <v>1591</v>
      </c>
      <c r="D3994" s="231" t="s">
        <v>1784</v>
      </c>
      <c r="E3994" s="142">
        <v>15000</v>
      </c>
      <c r="F3994" s="142">
        <v>3750</v>
      </c>
      <c r="G3994" s="142">
        <v>3000</v>
      </c>
      <c r="H3994" s="142">
        <v>1800</v>
      </c>
    </row>
    <row r="3995" spans="1:8" ht="16.5">
      <c r="A3995" s="1407">
        <v>145</v>
      </c>
      <c r="B3995" s="1405" t="s">
        <v>1785</v>
      </c>
      <c r="C3995" s="231" t="s">
        <v>878</v>
      </c>
      <c r="D3995" s="231" t="s">
        <v>1786</v>
      </c>
      <c r="E3995" s="142">
        <v>17065</v>
      </c>
      <c r="F3995" s="142">
        <v>4265</v>
      </c>
      <c r="G3995" s="142">
        <v>3415</v>
      </c>
      <c r="H3995" s="142">
        <v>2050</v>
      </c>
    </row>
    <row r="3996" spans="1:8" ht="33">
      <c r="A3996" s="1431"/>
      <c r="B3996" s="1432"/>
      <c r="C3996" s="231" t="s">
        <v>1786</v>
      </c>
      <c r="D3996" s="231" t="s">
        <v>1787</v>
      </c>
      <c r="E3996" s="142">
        <v>12375</v>
      </c>
      <c r="F3996" s="142">
        <v>3095</v>
      </c>
      <c r="G3996" s="142">
        <v>2475</v>
      </c>
      <c r="H3996" s="142">
        <v>1485</v>
      </c>
    </row>
    <row r="3997" spans="1:8" ht="33">
      <c r="A3997" s="1408"/>
      <c r="B3997" s="1406"/>
      <c r="C3997" s="231" t="s">
        <v>1787</v>
      </c>
      <c r="D3997" s="231" t="s">
        <v>1788</v>
      </c>
      <c r="E3997" s="142">
        <v>12375</v>
      </c>
      <c r="F3997" s="142">
        <v>3095</v>
      </c>
      <c r="G3997" s="142">
        <v>2475</v>
      </c>
      <c r="H3997" s="142">
        <v>1485</v>
      </c>
    </row>
    <row r="3998" spans="1:8" ht="33">
      <c r="A3998" s="225">
        <v>146</v>
      </c>
      <c r="B3998" s="226" t="s">
        <v>1789</v>
      </c>
      <c r="C3998" s="231" t="s">
        <v>1790</v>
      </c>
      <c r="D3998" s="231" t="s">
        <v>1771</v>
      </c>
      <c r="E3998" s="142">
        <v>21000</v>
      </c>
      <c r="F3998" s="142">
        <v>5250</v>
      </c>
      <c r="G3998" s="142">
        <v>4200</v>
      </c>
      <c r="H3998" s="142">
        <v>2520</v>
      </c>
    </row>
    <row r="3999" spans="1:8" ht="16.5">
      <c r="A3999" s="1407">
        <v>147</v>
      </c>
      <c r="B3999" s="1405" t="s">
        <v>1791</v>
      </c>
      <c r="C3999" s="231" t="s">
        <v>1789</v>
      </c>
      <c r="D3999" s="231" t="s">
        <v>1591</v>
      </c>
      <c r="E3999" s="142">
        <v>19690</v>
      </c>
      <c r="F3999" s="142">
        <v>4925</v>
      </c>
      <c r="G3999" s="142">
        <v>3940</v>
      </c>
      <c r="H3999" s="142">
        <v>2365</v>
      </c>
    </row>
    <row r="4000" spans="1:8" ht="33">
      <c r="A4000" s="1408"/>
      <c r="B4000" s="1406"/>
      <c r="C4000" s="231" t="s">
        <v>1591</v>
      </c>
      <c r="D4000" s="231" t="s">
        <v>1792</v>
      </c>
      <c r="E4000" s="142">
        <v>9000</v>
      </c>
      <c r="F4000" s="142">
        <v>2250</v>
      </c>
      <c r="G4000" s="142">
        <v>1800</v>
      </c>
      <c r="H4000" s="142">
        <v>1080</v>
      </c>
    </row>
    <row r="4001" spans="1:8" ht="16.5">
      <c r="A4001" s="225">
        <v>148</v>
      </c>
      <c r="B4001" s="226" t="s">
        <v>1793</v>
      </c>
      <c r="C4001" s="231" t="s">
        <v>1789</v>
      </c>
      <c r="D4001" s="231" t="s">
        <v>1591</v>
      </c>
      <c r="E4001" s="142">
        <v>13125</v>
      </c>
      <c r="F4001" s="142">
        <v>3280</v>
      </c>
      <c r="G4001" s="142">
        <v>2625</v>
      </c>
      <c r="H4001" s="142">
        <v>1575</v>
      </c>
    </row>
    <row r="4002" spans="1:8" ht="16.5">
      <c r="A4002" s="225">
        <v>149</v>
      </c>
      <c r="B4002" s="226" t="s">
        <v>1794</v>
      </c>
      <c r="C4002" s="231" t="s">
        <v>1795</v>
      </c>
      <c r="D4002" s="231" t="s">
        <v>881</v>
      </c>
      <c r="E4002" s="142">
        <v>9375</v>
      </c>
      <c r="F4002" s="142">
        <v>2345</v>
      </c>
      <c r="G4002" s="142">
        <v>1875</v>
      </c>
      <c r="H4002" s="142">
        <v>1125</v>
      </c>
    </row>
    <row r="4003" spans="1:8" ht="16.5">
      <c r="A4003" s="1407">
        <v>150</v>
      </c>
      <c r="B4003" s="1405" t="s">
        <v>1795</v>
      </c>
      <c r="C4003" s="231" t="s">
        <v>1770</v>
      </c>
      <c r="D4003" s="231" t="s">
        <v>1796</v>
      </c>
      <c r="E4003" s="142">
        <v>9375</v>
      </c>
      <c r="F4003" s="142">
        <v>2345</v>
      </c>
      <c r="G4003" s="142">
        <v>1875</v>
      </c>
      <c r="H4003" s="142">
        <v>1125</v>
      </c>
    </row>
    <row r="4004" spans="1:8" ht="16.5">
      <c r="A4004" s="1408"/>
      <c r="B4004" s="1406"/>
      <c r="C4004" s="231" t="s">
        <v>1796</v>
      </c>
      <c r="D4004" s="231" t="s">
        <v>1643</v>
      </c>
      <c r="E4004" s="142">
        <v>13125</v>
      </c>
      <c r="F4004" s="142">
        <v>3280</v>
      </c>
      <c r="G4004" s="142">
        <v>2625</v>
      </c>
      <c r="H4004" s="142">
        <v>1575</v>
      </c>
    </row>
    <row r="4005" spans="1:8" ht="16.5">
      <c r="A4005" s="225">
        <v>151</v>
      </c>
      <c r="B4005" s="226" t="s">
        <v>1797</v>
      </c>
      <c r="C4005" s="231" t="s">
        <v>1795</v>
      </c>
      <c r="D4005" s="231" t="s">
        <v>881</v>
      </c>
      <c r="E4005" s="142">
        <v>9375</v>
      </c>
      <c r="F4005" s="142">
        <v>2345</v>
      </c>
      <c r="G4005" s="142">
        <v>1875</v>
      </c>
      <c r="H4005" s="142">
        <v>1125</v>
      </c>
    </row>
    <row r="4006" spans="1:8" ht="33">
      <c r="A4006" s="1407">
        <v>152</v>
      </c>
      <c r="B4006" s="1405" t="s">
        <v>1798</v>
      </c>
      <c r="C4006" s="231" t="s">
        <v>1799</v>
      </c>
      <c r="D4006" s="231" t="s">
        <v>1800</v>
      </c>
      <c r="E4006" s="142">
        <v>11550</v>
      </c>
      <c r="F4006" s="142">
        <v>2890</v>
      </c>
      <c r="G4006" s="142">
        <v>2310</v>
      </c>
      <c r="H4006" s="142">
        <v>1385</v>
      </c>
    </row>
    <row r="4007" spans="1:8" ht="33">
      <c r="A4007" s="1431"/>
      <c r="B4007" s="1432"/>
      <c r="C4007" s="231" t="s">
        <v>1800</v>
      </c>
      <c r="D4007" s="231" t="s">
        <v>1771</v>
      </c>
      <c r="E4007" s="142">
        <v>16500</v>
      </c>
      <c r="F4007" s="142">
        <v>4125</v>
      </c>
      <c r="G4007" s="142">
        <v>3300</v>
      </c>
      <c r="H4007" s="142">
        <v>1980</v>
      </c>
    </row>
    <row r="4008" spans="1:8" ht="49.5">
      <c r="A4008" s="1408"/>
      <c r="B4008" s="1406"/>
      <c r="C4008" s="231" t="s">
        <v>1771</v>
      </c>
      <c r="D4008" s="231" t="s">
        <v>1801</v>
      </c>
      <c r="E4008" s="142">
        <v>14080</v>
      </c>
      <c r="F4008" s="142">
        <v>3520</v>
      </c>
      <c r="G4008" s="142">
        <v>2815</v>
      </c>
      <c r="H4008" s="142">
        <v>1690</v>
      </c>
    </row>
    <row r="4009" spans="1:8" ht="16.5">
      <c r="A4009" s="1407">
        <v>153</v>
      </c>
      <c r="B4009" s="1405" t="s">
        <v>1771</v>
      </c>
      <c r="C4009" s="231" t="s">
        <v>878</v>
      </c>
      <c r="D4009" s="231" t="s">
        <v>1785</v>
      </c>
      <c r="E4009" s="142">
        <v>33000</v>
      </c>
      <c r="F4009" s="142">
        <v>8250</v>
      </c>
      <c r="G4009" s="142">
        <v>6600</v>
      </c>
      <c r="H4009" s="142">
        <v>3960</v>
      </c>
    </row>
    <row r="4010" spans="1:8" ht="16.5">
      <c r="A4010" s="1408"/>
      <c r="B4010" s="1406"/>
      <c r="C4010" s="231" t="s">
        <v>1785</v>
      </c>
      <c r="D4010" s="231" t="s">
        <v>1798</v>
      </c>
      <c r="E4010" s="142">
        <v>18000</v>
      </c>
      <c r="F4010" s="142">
        <v>4500</v>
      </c>
      <c r="G4010" s="142">
        <v>3600</v>
      </c>
      <c r="H4010" s="142">
        <v>2160</v>
      </c>
    </row>
    <row r="4011" spans="1:8" ht="16.5">
      <c r="A4011" s="225">
        <v>154</v>
      </c>
      <c r="B4011" s="226" t="s">
        <v>1802</v>
      </c>
      <c r="C4011" s="231" t="s">
        <v>1771</v>
      </c>
      <c r="D4011" s="231" t="s">
        <v>881</v>
      </c>
      <c r="E4011" s="142">
        <v>9900</v>
      </c>
      <c r="F4011" s="142">
        <v>2475</v>
      </c>
      <c r="G4011" s="142">
        <v>1980</v>
      </c>
      <c r="H4011" s="142">
        <v>1190</v>
      </c>
    </row>
    <row r="4012" spans="1:8" ht="33">
      <c r="A4012" s="1407">
        <v>155</v>
      </c>
      <c r="B4012" s="1405" t="s">
        <v>1803</v>
      </c>
      <c r="C4012" s="231" t="s">
        <v>1660</v>
      </c>
      <c r="D4012" s="231" t="s">
        <v>1804</v>
      </c>
      <c r="E4012" s="142">
        <v>11550</v>
      </c>
      <c r="F4012" s="142">
        <v>2890</v>
      </c>
      <c r="G4012" s="142">
        <v>2310</v>
      </c>
      <c r="H4012" s="142">
        <v>1385</v>
      </c>
    </row>
    <row r="4013" spans="1:8" ht="33">
      <c r="A4013" s="1408"/>
      <c r="B4013" s="1406"/>
      <c r="C4013" s="231" t="s">
        <v>1804</v>
      </c>
      <c r="D4013" s="231" t="s">
        <v>1805</v>
      </c>
      <c r="E4013" s="142">
        <v>8250</v>
      </c>
      <c r="F4013" s="142">
        <v>2065</v>
      </c>
      <c r="G4013" s="142">
        <v>1650</v>
      </c>
      <c r="H4013" s="142">
        <v>990</v>
      </c>
    </row>
    <row r="4014" spans="1:8" ht="16.5">
      <c r="A4014" s="225">
        <v>156</v>
      </c>
      <c r="B4014" s="226" t="s">
        <v>1806</v>
      </c>
      <c r="C4014" s="231" t="s">
        <v>1803</v>
      </c>
      <c r="D4014" s="231" t="s">
        <v>878</v>
      </c>
      <c r="E4014" s="142">
        <v>7425</v>
      </c>
      <c r="F4014" s="142">
        <v>1855</v>
      </c>
      <c r="G4014" s="142">
        <v>1485</v>
      </c>
      <c r="H4014" s="142">
        <v>890</v>
      </c>
    </row>
    <row r="4015" spans="1:8" ht="16.5">
      <c r="A4015" s="1407">
        <v>157</v>
      </c>
      <c r="B4015" s="1405" t="s">
        <v>1807</v>
      </c>
      <c r="C4015" s="231" t="s">
        <v>1771</v>
      </c>
      <c r="D4015" s="231" t="s">
        <v>1808</v>
      </c>
      <c r="E4015" s="142">
        <v>8250</v>
      </c>
      <c r="F4015" s="142">
        <v>2065</v>
      </c>
      <c r="G4015" s="142">
        <v>1650</v>
      </c>
      <c r="H4015" s="142">
        <v>990</v>
      </c>
    </row>
    <row r="4016" spans="1:8" ht="33">
      <c r="A4016" s="1408"/>
      <c r="B4016" s="1406"/>
      <c r="C4016" s="231" t="s">
        <v>1808</v>
      </c>
      <c r="D4016" s="231" t="s">
        <v>1809</v>
      </c>
      <c r="E4016" s="142">
        <v>9000</v>
      </c>
      <c r="F4016" s="142">
        <v>2250</v>
      </c>
      <c r="G4016" s="142">
        <v>1800</v>
      </c>
      <c r="H4016" s="142">
        <v>1080</v>
      </c>
    </row>
    <row r="4017" spans="1:8" ht="16.5">
      <c r="A4017" s="225">
        <v>158</v>
      </c>
      <c r="B4017" s="226" t="s">
        <v>1810</v>
      </c>
      <c r="C4017" s="231" t="s">
        <v>1660</v>
      </c>
      <c r="D4017" s="231" t="s">
        <v>1811</v>
      </c>
      <c r="E4017" s="142">
        <v>11550</v>
      </c>
      <c r="F4017" s="142">
        <v>2890</v>
      </c>
      <c r="G4017" s="142">
        <v>2310</v>
      </c>
      <c r="H4017" s="142">
        <v>1385</v>
      </c>
    </row>
    <row r="4018" spans="1:8" ht="16.5">
      <c r="A4018" s="225">
        <v>159</v>
      </c>
      <c r="B4018" s="226" t="s">
        <v>1661</v>
      </c>
      <c r="C4018" s="231" t="s">
        <v>878</v>
      </c>
      <c r="D4018" s="231" t="s">
        <v>1660</v>
      </c>
      <c r="E4018" s="142">
        <v>16500</v>
      </c>
      <c r="F4018" s="142">
        <v>4125</v>
      </c>
      <c r="G4018" s="142">
        <v>3300</v>
      </c>
      <c r="H4018" s="142">
        <v>1980</v>
      </c>
    </row>
    <row r="4019" spans="1:8" ht="16.5">
      <c r="A4019" s="225">
        <v>160</v>
      </c>
      <c r="B4019" s="226" t="s">
        <v>1812</v>
      </c>
      <c r="C4019" s="231" t="s">
        <v>1810</v>
      </c>
      <c r="D4019" s="231" t="s">
        <v>1661</v>
      </c>
      <c r="E4019" s="142">
        <v>6930</v>
      </c>
      <c r="F4019" s="142">
        <v>1735</v>
      </c>
      <c r="G4019" s="142">
        <v>1385</v>
      </c>
      <c r="H4019" s="142">
        <v>830</v>
      </c>
    </row>
    <row r="4020" spans="1:8" ht="16.5">
      <c r="A4020" s="225">
        <v>161</v>
      </c>
      <c r="B4020" s="226" t="s">
        <v>1813</v>
      </c>
      <c r="C4020" s="231" t="s">
        <v>878</v>
      </c>
      <c r="D4020" s="231" t="s">
        <v>1661</v>
      </c>
      <c r="E4020" s="142">
        <v>11550</v>
      </c>
      <c r="F4020" s="142">
        <v>2890</v>
      </c>
      <c r="G4020" s="142">
        <v>2310</v>
      </c>
      <c r="H4020" s="142">
        <v>1385</v>
      </c>
    </row>
    <row r="4021" spans="1:8" ht="16.5">
      <c r="A4021" s="225">
        <v>162</v>
      </c>
      <c r="B4021" s="226" t="s">
        <v>1814</v>
      </c>
      <c r="C4021" s="231" t="s">
        <v>1660</v>
      </c>
      <c r="D4021" s="231" t="s">
        <v>1815</v>
      </c>
      <c r="E4021" s="142">
        <v>14850</v>
      </c>
      <c r="F4021" s="142">
        <v>3715</v>
      </c>
      <c r="G4021" s="142">
        <v>2970</v>
      </c>
      <c r="H4021" s="142">
        <v>1780</v>
      </c>
    </row>
    <row r="4022" spans="1:8" ht="16.5">
      <c r="A4022" s="225">
        <v>163</v>
      </c>
      <c r="B4022" s="226" t="s">
        <v>1816</v>
      </c>
      <c r="C4022" s="231" t="s">
        <v>1817</v>
      </c>
      <c r="D4022" s="231" t="s">
        <v>1815</v>
      </c>
      <c r="E4022" s="142">
        <v>9900</v>
      </c>
      <c r="F4022" s="142">
        <v>2475</v>
      </c>
      <c r="G4022" s="142">
        <v>1980</v>
      </c>
      <c r="H4022" s="142">
        <v>1190</v>
      </c>
    </row>
    <row r="4023" spans="1:8" ht="33">
      <c r="A4023" s="225">
        <v>164</v>
      </c>
      <c r="B4023" s="226" t="s">
        <v>1818</v>
      </c>
      <c r="C4023" s="231" t="s">
        <v>1660</v>
      </c>
      <c r="D4023" s="231" t="s">
        <v>1819</v>
      </c>
      <c r="E4023" s="142">
        <v>9900</v>
      </c>
      <c r="F4023" s="142">
        <v>2475</v>
      </c>
      <c r="G4023" s="142">
        <v>1980</v>
      </c>
      <c r="H4023" s="142">
        <v>1190</v>
      </c>
    </row>
    <row r="4024" spans="1:8" ht="33">
      <c r="A4024" s="225">
        <v>165</v>
      </c>
      <c r="B4024" s="226" t="s">
        <v>1820</v>
      </c>
      <c r="C4024" s="231" t="s">
        <v>1660</v>
      </c>
      <c r="D4024" s="231" t="s">
        <v>1821</v>
      </c>
      <c r="E4024" s="142">
        <v>9900</v>
      </c>
      <c r="F4024" s="142">
        <v>2475</v>
      </c>
      <c r="G4024" s="142">
        <v>1980</v>
      </c>
      <c r="H4024" s="142">
        <v>1190</v>
      </c>
    </row>
    <row r="4025" spans="1:8" ht="16.5">
      <c r="A4025" s="225">
        <v>166</v>
      </c>
      <c r="B4025" s="226" t="s">
        <v>1815</v>
      </c>
      <c r="C4025" s="231" t="s">
        <v>878</v>
      </c>
      <c r="D4025" s="231" t="s">
        <v>1643</v>
      </c>
      <c r="E4025" s="142">
        <v>13200</v>
      </c>
      <c r="F4025" s="142">
        <v>3300</v>
      </c>
      <c r="G4025" s="142">
        <v>2640</v>
      </c>
      <c r="H4025" s="142">
        <v>1585</v>
      </c>
    </row>
    <row r="4026" spans="1:8" ht="16.5">
      <c r="A4026" s="1407">
        <v>167</v>
      </c>
      <c r="B4026" s="1405" t="s">
        <v>1822</v>
      </c>
      <c r="C4026" s="231" t="s">
        <v>1660</v>
      </c>
      <c r="D4026" s="231" t="s">
        <v>1823</v>
      </c>
      <c r="E4026" s="142">
        <v>9900</v>
      </c>
      <c r="F4026" s="142">
        <v>2475</v>
      </c>
      <c r="G4026" s="142">
        <v>1980</v>
      </c>
      <c r="H4026" s="142">
        <v>1190</v>
      </c>
    </row>
    <row r="4027" spans="1:8" ht="16.5">
      <c r="A4027" s="1408"/>
      <c r="B4027" s="1406"/>
      <c r="C4027" s="231" t="s">
        <v>1823</v>
      </c>
      <c r="D4027" s="231" t="s">
        <v>852</v>
      </c>
      <c r="E4027" s="142">
        <v>6600</v>
      </c>
      <c r="F4027" s="142">
        <v>1650</v>
      </c>
      <c r="G4027" s="142">
        <v>1320</v>
      </c>
      <c r="H4027" s="142">
        <v>790</v>
      </c>
    </row>
    <row r="4028" spans="1:8" ht="16.5">
      <c r="A4028" s="225">
        <v>168</v>
      </c>
      <c r="B4028" s="226" t="s">
        <v>1824</v>
      </c>
      <c r="C4028" s="231" t="s">
        <v>852</v>
      </c>
      <c r="D4028" s="231" t="s">
        <v>1825</v>
      </c>
      <c r="E4028" s="142">
        <v>8250</v>
      </c>
      <c r="F4028" s="142">
        <v>2065</v>
      </c>
      <c r="G4028" s="142">
        <v>1650</v>
      </c>
      <c r="H4028" s="142">
        <v>990</v>
      </c>
    </row>
    <row r="4029" spans="1:8" ht="16.5">
      <c r="A4029" s="1407">
        <v>169</v>
      </c>
      <c r="B4029" s="1405" t="s">
        <v>1826</v>
      </c>
      <c r="C4029" s="231" t="s">
        <v>1827</v>
      </c>
      <c r="D4029" s="231" t="s">
        <v>1828</v>
      </c>
      <c r="E4029" s="142">
        <v>8250</v>
      </c>
      <c r="F4029" s="142">
        <v>2065</v>
      </c>
      <c r="G4029" s="142">
        <v>1650</v>
      </c>
      <c r="H4029" s="142">
        <v>990</v>
      </c>
    </row>
    <row r="4030" spans="1:8" ht="16.5">
      <c r="A4030" s="1408"/>
      <c r="B4030" s="1406"/>
      <c r="C4030" s="231" t="s">
        <v>1828</v>
      </c>
      <c r="D4030" s="231" t="s">
        <v>881</v>
      </c>
      <c r="E4030" s="142">
        <v>4950</v>
      </c>
      <c r="F4030" s="142">
        <v>1240</v>
      </c>
      <c r="G4030" s="142">
        <v>990</v>
      </c>
      <c r="H4030" s="142">
        <v>595</v>
      </c>
    </row>
    <row r="4031" spans="1:8" ht="16.5">
      <c r="A4031" s="225">
        <v>170</v>
      </c>
      <c r="B4031" s="226" t="s">
        <v>852</v>
      </c>
      <c r="C4031" s="231" t="s">
        <v>878</v>
      </c>
      <c r="D4031" s="231" t="s">
        <v>1623</v>
      </c>
      <c r="E4031" s="142">
        <v>13200</v>
      </c>
      <c r="F4031" s="142">
        <v>3300</v>
      </c>
      <c r="G4031" s="142">
        <v>2640</v>
      </c>
      <c r="H4031" s="142">
        <v>1585</v>
      </c>
    </row>
    <row r="4032" spans="1:8" ht="16.5">
      <c r="A4032" s="225">
        <v>171</v>
      </c>
      <c r="B4032" s="226" t="s">
        <v>1828</v>
      </c>
      <c r="C4032" s="231" t="s">
        <v>1829</v>
      </c>
      <c r="D4032" s="231" t="s">
        <v>1826</v>
      </c>
      <c r="E4032" s="142">
        <v>6930</v>
      </c>
      <c r="F4032" s="142">
        <v>1735</v>
      </c>
      <c r="G4032" s="142">
        <v>1385</v>
      </c>
      <c r="H4032" s="142">
        <v>830</v>
      </c>
    </row>
    <row r="4033" spans="1:8" ht="16.5">
      <c r="A4033" s="225">
        <v>172</v>
      </c>
      <c r="B4033" s="226" t="s">
        <v>1657</v>
      </c>
      <c r="C4033" s="231" t="s">
        <v>1660</v>
      </c>
      <c r="D4033" s="231" t="s">
        <v>1623</v>
      </c>
      <c r="E4033" s="142">
        <v>11880</v>
      </c>
      <c r="F4033" s="142">
        <v>2970</v>
      </c>
      <c r="G4033" s="142">
        <v>2375</v>
      </c>
      <c r="H4033" s="142">
        <v>1425</v>
      </c>
    </row>
    <row r="4034" spans="1:8" ht="16.5">
      <c r="A4034" s="225">
        <v>173</v>
      </c>
      <c r="B4034" s="226" t="s">
        <v>1830</v>
      </c>
      <c r="C4034" s="231" t="s">
        <v>1660</v>
      </c>
      <c r="D4034" s="231" t="s">
        <v>1623</v>
      </c>
      <c r="E4034" s="142">
        <v>9900</v>
      </c>
      <c r="F4034" s="142">
        <v>2475</v>
      </c>
      <c r="G4034" s="142">
        <v>1980</v>
      </c>
      <c r="H4034" s="142">
        <v>1190</v>
      </c>
    </row>
    <row r="4035" spans="1:8" ht="33">
      <c r="A4035" s="225">
        <v>174</v>
      </c>
      <c r="B4035" s="226" t="s">
        <v>1831</v>
      </c>
      <c r="C4035" s="231" t="s">
        <v>1660</v>
      </c>
      <c r="D4035" s="231" t="s">
        <v>1832</v>
      </c>
      <c r="E4035" s="142">
        <v>6600</v>
      </c>
      <c r="F4035" s="142">
        <v>1650</v>
      </c>
      <c r="G4035" s="142">
        <v>1320</v>
      </c>
      <c r="H4035" s="142">
        <v>790</v>
      </c>
    </row>
    <row r="4036" spans="1:8" ht="16.5">
      <c r="A4036" s="1407">
        <v>175</v>
      </c>
      <c r="B4036" s="1405" t="s">
        <v>1833</v>
      </c>
      <c r="C4036" s="231" t="s">
        <v>852</v>
      </c>
      <c r="D4036" s="231" t="s">
        <v>1834</v>
      </c>
      <c r="E4036" s="142">
        <v>9900</v>
      </c>
      <c r="F4036" s="142">
        <v>2475</v>
      </c>
      <c r="G4036" s="142">
        <v>1980</v>
      </c>
      <c r="H4036" s="142">
        <v>1190</v>
      </c>
    </row>
    <row r="4037" spans="1:8" ht="16.5">
      <c r="A4037" s="1408"/>
      <c r="B4037" s="1406"/>
      <c r="C4037" s="231" t="s">
        <v>1834</v>
      </c>
      <c r="D4037" s="231" t="s">
        <v>1835</v>
      </c>
      <c r="E4037" s="142">
        <v>4125</v>
      </c>
      <c r="F4037" s="142">
        <v>1030</v>
      </c>
      <c r="G4037" s="142">
        <v>825</v>
      </c>
      <c r="H4037" s="142">
        <v>495</v>
      </c>
    </row>
    <row r="4038" spans="1:8" ht="33">
      <c r="A4038" s="225">
        <v>176</v>
      </c>
      <c r="B4038" s="226" t="s">
        <v>1836</v>
      </c>
      <c r="C4038" s="231" t="s">
        <v>878</v>
      </c>
      <c r="D4038" s="231" t="s">
        <v>1837</v>
      </c>
      <c r="E4038" s="142">
        <v>8250</v>
      </c>
      <c r="F4038" s="142">
        <v>2065</v>
      </c>
      <c r="G4038" s="142">
        <v>1650</v>
      </c>
      <c r="H4038" s="142">
        <v>990</v>
      </c>
    </row>
    <row r="4039" spans="1:8" ht="16.5">
      <c r="A4039" s="225">
        <v>177</v>
      </c>
      <c r="B4039" s="226" t="s">
        <v>1838</v>
      </c>
      <c r="C4039" s="231" t="s">
        <v>1621</v>
      </c>
      <c r="D4039" s="231" t="s">
        <v>1590</v>
      </c>
      <c r="E4039" s="142">
        <v>41850</v>
      </c>
      <c r="F4039" s="142">
        <v>0</v>
      </c>
      <c r="G4039" s="142">
        <v>0</v>
      </c>
      <c r="H4039" s="142">
        <v>0</v>
      </c>
    </row>
    <row r="4040" spans="1:8" ht="16.5">
      <c r="A4040" s="225">
        <v>178</v>
      </c>
      <c r="B4040" s="226" t="s">
        <v>1839</v>
      </c>
      <c r="C4040" s="231" t="s">
        <v>1621</v>
      </c>
      <c r="D4040" s="231" t="s">
        <v>1590</v>
      </c>
      <c r="E4040" s="142">
        <v>41850</v>
      </c>
      <c r="F4040" s="142">
        <v>0</v>
      </c>
      <c r="G4040" s="142">
        <v>0</v>
      </c>
      <c r="H4040" s="142">
        <v>0</v>
      </c>
    </row>
    <row r="4041" spans="1:8" ht="16.5">
      <c r="A4041" s="225">
        <v>179</v>
      </c>
      <c r="B4041" s="226" t="s">
        <v>1840</v>
      </c>
      <c r="C4041" s="231" t="s">
        <v>1592</v>
      </c>
      <c r="D4041" s="231" t="s">
        <v>1589</v>
      </c>
      <c r="E4041" s="142">
        <v>11550</v>
      </c>
      <c r="F4041" s="142">
        <v>2890</v>
      </c>
      <c r="G4041" s="142">
        <v>2310</v>
      </c>
      <c r="H4041" s="142">
        <v>1385</v>
      </c>
    </row>
    <row r="4042" spans="1:8" ht="36.6" customHeight="1">
      <c r="A4042" s="225">
        <v>180</v>
      </c>
      <c r="B4042" s="226" t="s">
        <v>1841</v>
      </c>
      <c r="C4042" s="231" t="s">
        <v>885</v>
      </c>
      <c r="D4042" s="231" t="s">
        <v>1842</v>
      </c>
      <c r="E4042" s="142">
        <v>9375</v>
      </c>
      <c r="F4042" s="142">
        <v>2345</v>
      </c>
      <c r="G4042" s="142">
        <v>1875</v>
      </c>
      <c r="H4042" s="142">
        <v>1125</v>
      </c>
    </row>
    <row r="4043" spans="1:8" ht="16.5">
      <c r="A4043" s="225">
        <v>181</v>
      </c>
      <c r="B4043" s="226" t="s">
        <v>1843</v>
      </c>
      <c r="C4043" s="231" t="s">
        <v>1591</v>
      </c>
      <c r="D4043" s="231" t="s">
        <v>1770</v>
      </c>
      <c r="E4043" s="142">
        <v>13125</v>
      </c>
      <c r="F4043" s="142">
        <v>0</v>
      </c>
      <c r="G4043" s="142">
        <v>0</v>
      </c>
      <c r="H4043" s="142">
        <v>0</v>
      </c>
    </row>
    <row r="4044" spans="1:8" ht="16.5">
      <c r="A4044" s="225">
        <v>182</v>
      </c>
      <c r="B4044" s="226" t="s">
        <v>1844</v>
      </c>
      <c r="C4044" s="231" t="s">
        <v>1611</v>
      </c>
      <c r="D4044" s="231" t="s">
        <v>881</v>
      </c>
      <c r="E4044" s="142">
        <v>6750</v>
      </c>
      <c r="F4044" s="142">
        <v>0</v>
      </c>
      <c r="G4044" s="142">
        <v>0</v>
      </c>
      <c r="H4044" s="142">
        <v>0</v>
      </c>
    </row>
    <row r="4045" spans="1:8" ht="16.5">
      <c r="A4045" s="1407">
        <v>183</v>
      </c>
      <c r="B4045" s="1405" t="s">
        <v>1353</v>
      </c>
      <c r="C4045" s="231" t="s">
        <v>1584</v>
      </c>
      <c r="D4045" s="231" t="s">
        <v>1345</v>
      </c>
      <c r="E4045" s="142">
        <v>20250</v>
      </c>
      <c r="F4045" s="142">
        <v>0</v>
      </c>
      <c r="G4045" s="142">
        <v>0</v>
      </c>
      <c r="H4045" s="142">
        <v>0</v>
      </c>
    </row>
    <row r="4046" spans="1:8" ht="16.5">
      <c r="A4046" s="1408"/>
      <c r="B4046" s="1406"/>
      <c r="C4046" s="231" t="s">
        <v>1584</v>
      </c>
      <c r="D4046" s="231" t="s">
        <v>1845</v>
      </c>
      <c r="E4046" s="142">
        <v>20250</v>
      </c>
      <c r="F4046" s="142">
        <v>0</v>
      </c>
      <c r="G4046" s="142">
        <v>0</v>
      </c>
      <c r="H4046" s="142">
        <v>0</v>
      </c>
    </row>
    <row r="4047" spans="1:8" ht="16.5">
      <c r="A4047" s="1407">
        <v>184</v>
      </c>
      <c r="B4047" s="1423" t="s">
        <v>1846</v>
      </c>
      <c r="C4047" s="1424"/>
      <c r="D4047" s="1425"/>
      <c r="E4047" s="142">
        <v>0</v>
      </c>
      <c r="F4047" s="142">
        <v>0</v>
      </c>
      <c r="G4047" s="142">
        <v>0</v>
      </c>
      <c r="H4047" s="142">
        <v>0</v>
      </c>
    </row>
    <row r="4048" spans="1:8" ht="16.5">
      <c r="A4048" s="1408"/>
      <c r="B4048" s="1428" t="s">
        <v>1847</v>
      </c>
      <c r="C4048" s="1429"/>
      <c r="D4048" s="1430"/>
      <c r="E4048" s="142">
        <v>21600</v>
      </c>
      <c r="F4048" s="142">
        <v>0</v>
      </c>
      <c r="G4048" s="142">
        <v>0</v>
      </c>
      <c r="H4048" s="142">
        <v>0</v>
      </c>
    </row>
    <row r="4049" spans="1:8" ht="16.5">
      <c r="A4049" s="1407">
        <v>185</v>
      </c>
      <c r="B4049" s="1423" t="s">
        <v>1848</v>
      </c>
      <c r="C4049" s="1424"/>
      <c r="D4049" s="1425"/>
      <c r="E4049" s="142">
        <v>0</v>
      </c>
      <c r="F4049" s="142">
        <v>0</v>
      </c>
      <c r="G4049" s="142">
        <v>0</v>
      </c>
      <c r="H4049" s="142">
        <v>0</v>
      </c>
    </row>
    <row r="4050" spans="1:8" ht="16.5">
      <c r="A4050" s="1408"/>
      <c r="B4050" s="1428" t="s">
        <v>1849</v>
      </c>
      <c r="C4050" s="1429"/>
      <c r="D4050" s="1430"/>
      <c r="E4050" s="142">
        <v>25025</v>
      </c>
      <c r="F4050" s="142">
        <v>0</v>
      </c>
      <c r="G4050" s="142">
        <v>0</v>
      </c>
      <c r="H4050" s="142">
        <v>0</v>
      </c>
    </row>
    <row r="4051" spans="1:8" ht="16.5">
      <c r="A4051" s="1407">
        <v>186</v>
      </c>
      <c r="B4051" s="1428" t="s">
        <v>1850</v>
      </c>
      <c r="C4051" s="1429"/>
      <c r="D4051" s="1430"/>
      <c r="E4051" s="142">
        <v>0</v>
      </c>
      <c r="F4051" s="142">
        <v>0</v>
      </c>
      <c r="G4051" s="142">
        <v>0</v>
      </c>
      <c r="H4051" s="142">
        <v>0</v>
      </c>
    </row>
    <row r="4052" spans="1:8" ht="33">
      <c r="A4052" s="1431"/>
      <c r="B4052" s="226" t="s">
        <v>1851</v>
      </c>
      <c r="C4052" s="231" t="s">
        <v>1756</v>
      </c>
      <c r="D4052" s="231" t="s">
        <v>1763</v>
      </c>
      <c r="E4052" s="142">
        <v>11760</v>
      </c>
      <c r="F4052" s="142">
        <v>0</v>
      </c>
      <c r="G4052" s="142">
        <v>0</v>
      </c>
      <c r="H4052" s="142">
        <v>0</v>
      </c>
    </row>
    <row r="4053" spans="1:8" ht="16.5">
      <c r="A4053" s="1408"/>
      <c r="B4053" s="1428" t="s">
        <v>1852</v>
      </c>
      <c r="C4053" s="1429"/>
      <c r="D4053" s="1430"/>
      <c r="E4053" s="142">
        <v>10780</v>
      </c>
      <c r="F4053" s="142">
        <v>0</v>
      </c>
      <c r="G4053" s="142">
        <v>0</v>
      </c>
      <c r="H4053" s="142">
        <v>0</v>
      </c>
    </row>
    <row r="4054" spans="1:8" ht="9" customHeight="1">
      <c r="A4054" s="1407">
        <v>187</v>
      </c>
      <c r="B4054" s="1428" t="s">
        <v>1853</v>
      </c>
      <c r="C4054" s="1429"/>
      <c r="D4054" s="1430"/>
      <c r="E4054" s="142">
        <v>0</v>
      </c>
      <c r="F4054" s="142">
        <v>0</v>
      </c>
      <c r="G4054" s="142">
        <v>0</v>
      </c>
      <c r="H4054" s="142">
        <v>0</v>
      </c>
    </row>
    <row r="4055" spans="1:8" ht="34.5" customHeight="1">
      <c r="A4055" s="1431"/>
      <c r="B4055" s="1428" t="s">
        <v>1854</v>
      </c>
      <c r="C4055" s="1429"/>
      <c r="D4055" s="1430"/>
      <c r="E4055" s="142">
        <v>14490</v>
      </c>
      <c r="F4055" s="142">
        <v>0</v>
      </c>
      <c r="G4055" s="142">
        <v>0</v>
      </c>
      <c r="H4055" s="142">
        <v>0</v>
      </c>
    </row>
    <row r="4056" spans="1:8" ht="32.25" customHeight="1">
      <c r="A4056" s="1431"/>
      <c r="B4056" s="1428" t="s">
        <v>1855</v>
      </c>
      <c r="C4056" s="1429"/>
      <c r="D4056" s="1430"/>
      <c r="E4056" s="142">
        <v>11960</v>
      </c>
      <c r="F4056" s="142">
        <v>0</v>
      </c>
      <c r="G4056" s="142">
        <v>0</v>
      </c>
      <c r="H4056" s="142">
        <v>0</v>
      </c>
    </row>
    <row r="4057" spans="1:8" ht="42" customHeight="1">
      <c r="A4057" s="1408"/>
      <c r="B4057" s="1428" t="s">
        <v>1856</v>
      </c>
      <c r="C4057" s="1429"/>
      <c r="D4057" s="1430"/>
      <c r="E4057" s="142">
        <v>17710</v>
      </c>
      <c r="F4057" s="142">
        <v>0</v>
      </c>
      <c r="G4057" s="142">
        <v>0</v>
      </c>
      <c r="H4057" s="142">
        <v>0</v>
      </c>
    </row>
    <row r="4058" spans="1:8" ht="66">
      <c r="A4058" s="225">
        <v>188</v>
      </c>
      <c r="B4058" s="226" t="s">
        <v>1857</v>
      </c>
      <c r="C4058" s="231" t="s">
        <v>1581</v>
      </c>
      <c r="D4058" s="231" t="s">
        <v>1345</v>
      </c>
      <c r="E4058" s="142">
        <v>17250</v>
      </c>
      <c r="F4058" s="142">
        <v>0</v>
      </c>
      <c r="G4058" s="142">
        <v>0</v>
      </c>
      <c r="H4058" s="142">
        <v>0</v>
      </c>
    </row>
    <row r="4059" spans="1:8" ht="33">
      <c r="A4059" s="225">
        <v>189</v>
      </c>
      <c r="B4059" s="226" t="s">
        <v>1858</v>
      </c>
      <c r="C4059" s="231" t="s">
        <v>880</v>
      </c>
      <c r="D4059" s="231" t="s">
        <v>1573</v>
      </c>
      <c r="E4059" s="142">
        <v>20800</v>
      </c>
      <c r="F4059" s="142">
        <v>0</v>
      </c>
      <c r="G4059" s="142">
        <v>0</v>
      </c>
      <c r="H4059" s="142">
        <v>0</v>
      </c>
    </row>
    <row r="4060" spans="1:8" ht="49.5">
      <c r="A4060" s="225">
        <v>190</v>
      </c>
      <c r="B4060" s="226" t="s">
        <v>1859</v>
      </c>
      <c r="C4060" s="231" t="s">
        <v>1644</v>
      </c>
      <c r="D4060" s="231" t="s">
        <v>1860</v>
      </c>
      <c r="E4060" s="142">
        <v>8250</v>
      </c>
      <c r="F4060" s="142">
        <v>0</v>
      </c>
      <c r="G4060" s="142">
        <v>0</v>
      </c>
      <c r="H4060" s="142">
        <v>0</v>
      </c>
    </row>
    <row r="4061" spans="1:8" ht="39.75" customHeight="1">
      <c r="A4061" s="1407">
        <v>191</v>
      </c>
      <c r="B4061" s="1428" t="s">
        <v>1861</v>
      </c>
      <c r="C4061" s="1429"/>
      <c r="D4061" s="1430"/>
      <c r="E4061" s="142">
        <v>0</v>
      </c>
      <c r="F4061" s="142">
        <v>0</v>
      </c>
      <c r="G4061" s="142">
        <v>0</v>
      </c>
      <c r="H4061" s="142">
        <v>0</v>
      </c>
    </row>
    <row r="4062" spans="1:8" ht="16.5">
      <c r="A4062" s="1431"/>
      <c r="B4062" s="1428" t="s">
        <v>1862</v>
      </c>
      <c r="C4062" s="1429"/>
      <c r="D4062" s="1430"/>
      <c r="E4062" s="142">
        <v>6600</v>
      </c>
      <c r="F4062" s="142">
        <v>0</v>
      </c>
      <c r="G4062" s="142">
        <v>0</v>
      </c>
      <c r="H4062" s="142">
        <v>0</v>
      </c>
    </row>
    <row r="4063" spans="1:8" ht="16.5">
      <c r="A4063" s="1431"/>
      <c r="B4063" s="1428" t="s">
        <v>1863</v>
      </c>
      <c r="C4063" s="1429"/>
      <c r="D4063" s="1430"/>
      <c r="E4063" s="142">
        <v>5775</v>
      </c>
      <c r="F4063" s="142">
        <v>0</v>
      </c>
      <c r="G4063" s="142">
        <v>0</v>
      </c>
      <c r="H4063" s="142">
        <v>0</v>
      </c>
    </row>
    <row r="4064" spans="1:8" ht="16.5">
      <c r="A4064" s="1408"/>
      <c r="B4064" s="1428" t="s">
        <v>1864</v>
      </c>
      <c r="C4064" s="1429"/>
      <c r="D4064" s="1430"/>
      <c r="E4064" s="142">
        <v>4125</v>
      </c>
      <c r="F4064" s="142">
        <v>0</v>
      </c>
      <c r="G4064" s="142">
        <v>0</v>
      </c>
      <c r="H4064" s="142">
        <v>0</v>
      </c>
    </row>
    <row r="4065" spans="1:8" ht="31.5" customHeight="1">
      <c r="A4065" s="1407">
        <v>192</v>
      </c>
      <c r="B4065" s="1428" t="s">
        <v>1865</v>
      </c>
      <c r="C4065" s="1429"/>
      <c r="D4065" s="1430"/>
      <c r="E4065" s="142">
        <v>0</v>
      </c>
      <c r="F4065" s="142">
        <v>0</v>
      </c>
      <c r="G4065" s="142">
        <v>0</v>
      </c>
      <c r="H4065" s="142">
        <v>0</v>
      </c>
    </row>
    <row r="4066" spans="1:8" ht="16.5">
      <c r="A4066" s="1431"/>
      <c r="B4066" s="1428" t="s">
        <v>1862</v>
      </c>
      <c r="C4066" s="1429"/>
      <c r="D4066" s="1430"/>
      <c r="E4066" s="142">
        <v>4950</v>
      </c>
      <c r="F4066" s="142">
        <v>0</v>
      </c>
      <c r="G4066" s="142">
        <v>0</v>
      </c>
      <c r="H4066" s="142">
        <v>0</v>
      </c>
    </row>
    <row r="4067" spans="1:8" ht="16.5">
      <c r="A4067" s="1431"/>
      <c r="B4067" s="1428" t="s">
        <v>1863</v>
      </c>
      <c r="C4067" s="1429"/>
      <c r="D4067" s="1430"/>
      <c r="E4067" s="142">
        <v>3300</v>
      </c>
      <c r="F4067" s="142">
        <v>0</v>
      </c>
      <c r="G4067" s="142">
        <v>0</v>
      </c>
      <c r="H4067" s="142">
        <v>0</v>
      </c>
    </row>
    <row r="4068" spans="1:8" ht="37.5" customHeight="1">
      <c r="A4068" s="1431"/>
      <c r="B4068" s="1428" t="s">
        <v>1866</v>
      </c>
      <c r="C4068" s="1429"/>
      <c r="D4068" s="1430"/>
      <c r="E4068" s="142">
        <v>3300</v>
      </c>
      <c r="F4068" s="142">
        <v>0</v>
      </c>
      <c r="G4068" s="142">
        <v>0</v>
      </c>
      <c r="H4068" s="142">
        <v>0</v>
      </c>
    </row>
    <row r="4069" spans="1:8" ht="39.75" customHeight="1">
      <c r="A4069" s="1431"/>
      <c r="B4069" s="1428" t="s">
        <v>1867</v>
      </c>
      <c r="C4069" s="1429"/>
      <c r="D4069" s="1430"/>
      <c r="E4069" s="142">
        <v>2805</v>
      </c>
      <c r="F4069" s="142">
        <v>0</v>
      </c>
      <c r="G4069" s="142">
        <v>0</v>
      </c>
      <c r="H4069" s="142">
        <v>0</v>
      </c>
    </row>
    <row r="4070" spans="1:8" ht="16.5">
      <c r="A4070" s="1408"/>
      <c r="B4070" s="1428" t="s">
        <v>1864</v>
      </c>
      <c r="C4070" s="1429"/>
      <c r="D4070" s="1430"/>
      <c r="E4070" s="142">
        <v>2475</v>
      </c>
      <c r="F4070" s="142">
        <v>0</v>
      </c>
      <c r="G4070" s="142">
        <v>0</v>
      </c>
      <c r="H4070" s="142">
        <v>0</v>
      </c>
    </row>
    <row r="4071" spans="1:8" ht="45.75" customHeight="1">
      <c r="A4071" s="1407">
        <v>193</v>
      </c>
      <c r="B4071" s="1428" t="s">
        <v>1868</v>
      </c>
      <c r="C4071" s="1429"/>
      <c r="D4071" s="1430"/>
      <c r="E4071" s="142">
        <v>0</v>
      </c>
      <c r="F4071" s="142">
        <v>0</v>
      </c>
      <c r="G4071" s="142">
        <v>0</v>
      </c>
      <c r="H4071" s="142">
        <v>0</v>
      </c>
    </row>
    <row r="4072" spans="1:8" ht="16.5">
      <c r="A4072" s="1431"/>
      <c r="B4072" s="1428" t="s">
        <v>1862</v>
      </c>
      <c r="C4072" s="1429"/>
      <c r="D4072" s="1430"/>
      <c r="E4072" s="142">
        <v>3300</v>
      </c>
      <c r="F4072" s="142">
        <v>0</v>
      </c>
      <c r="G4072" s="142">
        <v>0</v>
      </c>
      <c r="H4072" s="142">
        <v>0</v>
      </c>
    </row>
    <row r="4073" spans="1:8" ht="16.5">
      <c r="A4073" s="1431"/>
      <c r="B4073" s="1428" t="s">
        <v>1863</v>
      </c>
      <c r="C4073" s="1429"/>
      <c r="D4073" s="1430"/>
      <c r="E4073" s="142">
        <v>2475</v>
      </c>
      <c r="F4073" s="142">
        <v>0</v>
      </c>
      <c r="G4073" s="142">
        <v>0</v>
      </c>
      <c r="H4073" s="142">
        <v>0</v>
      </c>
    </row>
    <row r="4074" spans="1:8" ht="16.5">
      <c r="A4074" s="1408"/>
      <c r="B4074" s="1428" t="s">
        <v>1864</v>
      </c>
      <c r="C4074" s="1429"/>
      <c r="D4074" s="1430"/>
      <c r="E4074" s="142">
        <v>2145</v>
      </c>
      <c r="F4074" s="142">
        <v>0</v>
      </c>
      <c r="G4074" s="142">
        <v>0</v>
      </c>
      <c r="H4074" s="142">
        <v>0</v>
      </c>
    </row>
    <row r="4075" spans="1:8" ht="16.5">
      <c r="A4075" s="1407">
        <v>194</v>
      </c>
      <c r="B4075" s="1428" t="s">
        <v>1869</v>
      </c>
      <c r="C4075" s="1429"/>
      <c r="D4075" s="1430"/>
      <c r="E4075" s="142">
        <v>0</v>
      </c>
      <c r="F4075" s="142">
        <v>0</v>
      </c>
      <c r="G4075" s="142">
        <v>0</v>
      </c>
      <c r="H4075" s="142">
        <v>0</v>
      </c>
    </row>
    <row r="4076" spans="1:8" ht="16.5">
      <c r="A4076" s="1431"/>
      <c r="B4076" s="226" t="s">
        <v>1870</v>
      </c>
      <c r="C4076" s="231" t="s">
        <v>1591</v>
      </c>
      <c r="D4076" s="231" t="s">
        <v>1785</v>
      </c>
      <c r="E4076" s="142">
        <v>3300</v>
      </c>
      <c r="F4076" s="142">
        <v>0</v>
      </c>
      <c r="G4076" s="142">
        <v>0</v>
      </c>
      <c r="H4076" s="142">
        <v>0</v>
      </c>
    </row>
    <row r="4077" spans="1:8" ht="16.5">
      <c r="A4077" s="1431"/>
      <c r="B4077" s="226" t="s">
        <v>1871</v>
      </c>
      <c r="C4077" s="231" t="s">
        <v>1591</v>
      </c>
      <c r="D4077" s="231" t="s">
        <v>1791</v>
      </c>
      <c r="E4077" s="142">
        <v>3300</v>
      </c>
      <c r="F4077" s="142">
        <v>0</v>
      </c>
      <c r="G4077" s="142">
        <v>0</v>
      </c>
      <c r="H4077" s="142">
        <v>0</v>
      </c>
    </row>
    <row r="4078" spans="1:8" ht="16.5">
      <c r="A4078" s="1408"/>
      <c r="B4078" s="226" t="s">
        <v>1872</v>
      </c>
      <c r="C4078" s="231" t="s">
        <v>1591</v>
      </c>
      <c r="D4078" s="231" t="s">
        <v>881</v>
      </c>
      <c r="E4078" s="142">
        <v>3300</v>
      </c>
      <c r="F4078" s="142">
        <v>0</v>
      </c>
      <c r="G4078" s="142">
        <v>0</v>
      </c>
      <c r="H4078" s="142">
        <v>0</v>
      </c>
    </row>
    <row r="4079" spans="1:8" ht="39" customHeight="1">
      <c r="A4079" s="225">
        <v>195</v>
      </c>
      <c r="B4079" s="1428" t="s">
        <v>1873</v>
      </c>
      <c r="C4079" s="1429"/>
      <c r="D4079" s="1430"/>
      <c r="E4079" s="142">
        <v>18590</v>
      </c>
      <c r="F4079" s="142">
        <v>0</v>
      </c>
      <c r="G4079" s="142">
        <v>0</v>
      </c>
      <c r="H4079" s="142">
        <v>0</v>
      </c>
    </row>
    <row r="4080" spans="1:8" ht="16.5">
      <c r="A4080" s="228">
        <v>196</v>
      </c>
      <c r="B4080" s="1423" t="s">
        <v>1874</v>
      </c>
      <c r="C4080" s="1424"/>
      <c r="D4080" s="1425"/>
      <c r="E4080" s="142">
        <v>0</v>
      </c>
      <c r="F4080" s="142">
        <v>0</v>
      </c>
      <c r="G4080" s="142">
        <v>0</v>
      </c>
      <c r="H4080" s="142">
        <v>0</v>
      </c>
    </row>
    <row r="4081" spans="1:8" ht="16.5">
      <c r="A4081" s="225">
        <v>197</v>
      </c>
      <c r="B4081" s="1423" t="s">
        <v>1875</v>
      </c>
      <c r="C4081" s="1424"/>
      <c r="D4081" s="1425"/>
      <c r="E4081" s="142">
        <v>0</v>
      </c>
      <c r="F4081" s="142">
        <v>0</v>
      </c>
      <c r="G4081" s="142">
        <v>0</v>
      </c>
      <c r="H4081" s="142">
        <v>0</v>
      </c>
    </row>
    <row r="4082" spans="1:8" ht="16.5">
      <c r="A4082" s="225">
        <v>198</v>
      </c>
      <c r="B4082" s="226" t="s">
        <v>280</v>
      </c>
      <c r="C4082" s="231" t="s">
        <v>1876</v>
      </c>
      <c r="D4082" s="231" t="s">
        <v>562</v>
      </c>
      <c r="E4082" s="142">
        <v>21450</v>
      </c>
      <c r="F4082" s="142">
        <v>0</v>
      </c>
      <c r="G4082" s="142">
        <v>0</v>
      </c>
      <c r="H4082" s="142">
        <v>0</v>
      </c>
    </row>
    <row r="4083" spans="1:8" ht="16.5">
      <c r="A4083" s="225">
        <v>199</v>
      </c>
      <c r="B4083" s="229" t="s">
        <v>1877</v>
      </c>
      <c r="C4083" s="231"/>
      <c r="D4083" s="231"/>
      <c r="E4083" s="142">
        <v>0</v>
      </c>
      <c r="F4083" s="142">
        <v>0</v>
      </c>
      <c r="G4083" s="142">
        <v>0</v>
      </c>
      <c r="H4083" s="142">
        <v>0</v>
      </c>
    </row>
    <row r="4084" spans="1:8" ht="16.5">
      <c r="A4084" s="225">
        <v>200</v>
      </c>
      <c r="B4084" s="226" t="s">
        <v>281</v>
      </c>
      <c r="C4084" s="231" t="s">
        <v>280</v>
      </c>
      <c r="D4084" s="231" t="s">
        <v>1878</v>
      </c>
      <c r="E4084" s="142">
        <v>19500</v>
      </c>
      <c r="F4084" s="142">
        <v>0</v>
      </c>
      <c r="G4084" s="142">
        <v>0</v>
      </c>
      <c r="H4084" s="142">
        <v>0</v>
      </c>
    </row>
    <row r="4085" spans="1:8" ht="16.5">
      <c r="A4085" s="225">
        <v>201</v>
      </c>
      <c r="B4085" s="226" t="s">
        <v>1879</v>
      </c>
      <c r="C4085" s="231" t="s">
        <v>1876</v>
      </c>
      <c r="D4085" s="231" t="s">
        <v>565</v>
      </c>
      <c r="E4085" s="142">
        <v>19500</v>
      </c>
      <c r="F4085" s="142">
        <v>0</v>
      </c>
      <c r="G4085" s="142">
        <v>0</v>
      </c>
      <c r="H4085" s="142">
        <v>0</v>
      </c>
    </row>
    <row r="4086" spans="1:8" ht="16.5">
      <c r="A4086" s="225">
        <v>202</v>
      </c>
      <c r="B4086" s="226" t="s">
        <v>1880</v>
      </c>
      <c r="C4086" s="231" t="s">
        <v>1878</v>
      </c>
      <c r="D4086" s="231" t="s">
        <v>563</v>
      </c>
      <c r="E4086" s="142">
        <v>18525</v>
      </c>
      <c r="F4086" s="142">
        <v>0</v>
      </c>
      <c r="G4086" s="142">
        <v>0</v>
      </c>
      <c r="H4086" s="142">
        <v>0</v>
      </c>
    </row>
    <row r="4087" spans="1:8" ht="16.5">
      <c r="A4087" s="225">
        <v>203</v>
      </c>
      <c r="B4087" s="229" t="s">
        <v>1881</v>
      </c>
      <c r="C4087" s="231"/>
      <c r="D4087" s="231"/>
      <c r="E4087" s="142">
        <v>0</v>
      </c>
      <c r="F4087" s="142">
        <v>0</v>
      </c>
      <c r="G4087" s="142">
        <v>0</v>
      </c>
      <c r="H4087" s="142">
        <v>0</v>
      </c>
    </row>
    <row r="4088" spans="1:8" ht="16.5">
      <c r="A4088" s="225">
        <v>204</v>
      </c>
      <c r="B4088" s="226" t="s">
        <v>562</v>
      </c>
      <c r="C4088" s="231" t="s">
        <v>280</v>
      </c>
      <c r="D4088" s="231" t="s">
        <v>1882</v>
      </c>
      <c r="E4088" s="142">
        <v>18525</v>
      </c>
      <c r="F4088" s="142">
        <v>0</v>
      </c>
      <c r="G4088" s="142">
        <v>0</v>
      </c>
      <c r="H4088" s="142">
        <v>0</v>
      </c>
    </row>
    <row r="4089" spans="1:8" ht="16.5">
      <c r="A4089" s="225">
        <v>205</v>
      </c>
      <c r="B4089" s="226" t="s">
        <v>564</v>
      </c>
      <c r="C4089" s="231" t="s">
        <v>280</v>
      </c>
      <c r="D4089" s="231" t="s">
        <v>1878</v>
      </c>
      <c r="E4089" s="142">
        <v>18525</v>
      </c>
      <c r="F4089" s="142">
        <v>0</v>
      </c>
      <c r="G4089" s="142">
        <v>0</v>
      </c>
      <c r="H4089" s="142">
        <v>0</v>
      </c>
    </row>
    <row r="4090" spans="1:8" ht="16.5">
      <c r="A4090" s="225">
        <v>206</v>
      </c>
      <c r="B4090" s="226" t="s">
        <v>565</v>
      </c>
      <c r="C4090" s="231" t="s">
        <v>280</v>
      </c>
      <c r="D4090" s="231" t="s">
        <v>1878</v>
      </c>
      <c r="E4090" s="142">
        <v>18525</v>
      </c>
      <c r="F4090" s="142">
        <v>0</v>
      </c>
      <c r="G4090" s="142">
        <v>0</v>
      </c>
      <c r="H4090" s="142">
        <v>0</v>
      </c>
    </row>
    <row r="4091" spans="1:8" ht="16.5">
      <c r="A4091" s="225">
        <v>207</v>
      </c>
      <c r="B4091" s="226" t="s">
        <v>1882</v>
      </c>
      <c r="C4091" s="231" t="s">
        <v>1876</v>
      </c>
      <c r="D4091" s="231" t="s">
        <v>262</v>
      </c>
      <c r="E4091" s="142">
        <v>18040</v>
      </c>
      <c r="F4091" s="142">
        <v>0</v>
      </c>
      <c r="G4091" s="142">
        <v>0</v>
      </c>
      <c r="H4091" s="142">
        <v>0</v>
      </c>
    </row>
    <row r="4092" spans="1:8" ht="16.5">
      <c r="A4092" s="225">
        <v>208</v>
      </c>
      <c r="B4092" s="226" t="s">
        <v>1883</v>
      </c>
      <c r="C4092" s="231" t="s">
        <v>565</v>
      </c>
      <c r="D4092" s="231" t="s">
        <v>262</v>
      </c>
      <c r="E4092" s="142">
        <v>17550</v>
      </c>
      <c r="F4092" s="142">
        <v>0</v>
      </c>
      <c r="G4092" s="142">
        <v>0</v>
      </c>
      <c r="H4092" s="142">
        <v>0</v>
      </c>
    </row>
    <row r="4093" spans="1:8" ht="16.5">
      <c r="A4093" s="225">
        <v>209</v>
      </c>
      <c r="B4093" s="226" t="s">
        <v>1884</v>
      </c>
      <c r="C4093" s="231" t="s">
        <v>1876</v>
      </c>
      <c r="D4093" s="231" t="s">
        <v>262</v>
      </c>
      <c r="E4093" s="142">
        <v>18040</v>
      </c>
      <c r="F4093" s="142">
        <v>0</v>
      </c>
      <c r="G4093" s="142">
        <v>0</v>
      </c>
      <c r="H4093" s="142">
        <v>0</v>
      </c>
    </row>
    <row r="4094" spans="1:8" ht="16.5">
      <c r="A4094" s="225">
        <v>210</v>
      </c>
      <c r="B4094" s="226" t="s">
        <v>1885</v>
      </c>
      <c r="C4094" s="231" t="s">
        <v>281</v>
      </c>
      <c r="D4094" s="231" t="s">
        <v>262</v>
      </c>
      <c r="E4094" s="142">
        <v>17550</v>
      </c>
      <c r="F4094" s="142">
        <v>0</v>
      </c>
      <c r="G4094" s="142">
        <v>0</v>
      </c>
      <c r="H4094" s="142">
        <v>0</v>
      </c>
    </row>
    <row r="4095" spans="1:8" ht="16.5">
      <c r="A4095" s="225">
        <v>211</v>
      </c>
      <c r="B4095" s="226" t="s">
        <v>1886</v>
      </c>
      <c r="C4095" s="231" t="s">
        <v>1876</v>
      </c>
      <c r="D4095" s="231" t="s">
        <v>262</v>
      </c>
      <c r="E4095" s="142">
        <v>18040</v>
      </c>
      <c r="F4095" s="142">
        <v>0</v>
      </c>
      <c r="G4095" s="142">
        <v>0</v>
      </c>
      <c r="H4095" s="142">
        <v>0</v>
      </c>
    </row>
    <row r="4096" spans="1:8" ht="16.5">
      <c r="A4096" s="225">
        <v>212</v>
      </c>
      <c r="B4096" s="226" t="s">
        <v>563</v>
      </c>
      <c r="C4096" s="231" t="s">
        <v>262</v>
      </c>
      <c r="D4096" s="231" t="s">
        <v>881</v>
      </c>
      <c r="E4096" s="142">
        <v>16575</v>
      </c>
      <c r="F4096" s="142">
        <v>0</v>
      </c>
      <c r="G4096" s="142">
        <v>0</v>
      </c>
      <c r="H4096" s="142">
        <v>0</v>
      </c>
    </row>
    <row r="4097" spans="1:8" ht="16.5">
      <c r="A4097" s="1407">
        <v>213</v>
      </c>
      <c r="B4097" s="1405" t="s">
        <v>262</v>
      </c>
      <c r="C4097" s="231" t="s">
        <v>1882</v>
      </c>
      <c r="D4097" s="231" t="s">
        <v>563</v>
      </c>
      <c r="E4097" s="142">
        <v>16575</v>
      </c>
      <c r="F4097" s="142">
        <v>0</v>
      </c>
      <c r="G4097" s="142">
        <v>0</v>
      </c>
      <c r="H4097" s="142">
        <v>0</v>
      </c>
    </row>
    <row r="4098" spans="1:8" ht="16.5">
      <c r="A4098" s="1408"/>
      <c r="B4098" s="1406"/>
      <c r="C4098" s="231" t="s">
        <v>1878</v>
      </c>
      <c r="D4098" s="231" t="s">
        <v>563</v>
      </c>
      <c r="E4098" s="142">
        <v>0</v>
      </c>
      <c r="F4098" s="142">
        <v>0</v>
      </c>
      <c r="G4098" s="142">
        <v>0</v>
      </c>
      <c r="H4098" s="142">
        <v>0</v>
      </c>
    </row>
    <row r="4099" spans="1:8" ht="33">
      <c r="A4099" s="1407">
        <v>214</v>
      </c>
      <c r="B4099" s="1405" t="s">
        <v>1887</v>
      </c>
      <c r="C4099" s="231" t="s">
        <v>1888</v>
      </c>
      <c r="D4099" s="231" t="s">
        <v>1889</v>
      </c>
      <c r="E4099" s="142">
        <v>7040</v>
      </c>
      <c r="F4099" s="142">
        <v>2815</v>
      </c>
      <c r="G4099" s="142">
        <v>2110</v>
      </c>
      <c r="H4099" s="142">
        <v>1410</v>
      </c>
    </row>
    <row r="4100" spans="1:8" ht="33">
      <c r="A4100" s="1408"/>
      <c r="B4100" s="1406"/>
      <c r="C4100" s="231" t="s">
        <v>1889</v>
      </c>
      <c r="D4100" s="231" t="s">
        <v>1890</v>
      </c>
      <c r="E4100" s="142">
        <v>2640</v>
      </c>
      <c r="F4100" s="142">
        <v>1055</v>
      </c>
      <c r="G4100" s="142">
        <v>790</v>
      </c>
      <c r="H4100" s="142">
        <v>530</v>
      </c>
    </row>
    <row r="4101" spans="1:8" ht="16.5">
      <c r="A4101" s="1407">
        <v>215</v>
      </c>
      <c r="B4101" s="1428" t="s">
        <v>1891</v>
      </c>
      <c r="C4101" s="1429"/>
      <c r="D4101" s="1430"/>
      <c r="E4101" s="142">
        <v>0</v>
      </c>
      <c r="F4101" s="142">
        <v>0</v>
      </c>
      <c r="G4101" s="142">
        <v>0</v>
      </c>
      <c r="H4101" s="142">
        <v>0</v>
      </c>
    </row>
    <row r="4102" spans="1:8" ht="33">
      <c r="A4102" s="1431"/>
      <c r="B4102" s="1405" t="s">
        <v>1892</v>
      </c>
      <c r="C4102" s="231" t="s">
        <v>1893</v>
      </c>
      <c r="D4102" s="231" t="s">
        <v>1894</v>
      </c>
      <c r="E4102" s="142">
        <v>2535</v>
      </c>
      <c r="F4102" s="142">
        <v>1015</v>
      </c>
      <c r="G4102" s="142">
        <v>760</v>
      </c>
      <c r="H4102" s="142">
        <v>505</v>
      </c>
    </row>
    <row r="4103" spans="1:8" ht="33">
      <c r="A4103" s="1431"/>
      <c r="B4103" s="1406"/>
      <c r="C4103" s="231" t="s">
        <v>1893</v>
      </c>
      <c r="D4103" s="231" t="s">
        <v>1895</v>
      </c>
      <c r="E4103" s="142">
        <v>2115</v>
      </c>
      <c r="F4103" s="142">
        <v>950</v>
      </c>
      <c r="G4103" s="142">
        <v>845</v>
      </c>
      <c r="H4103" s="142">
        <v>530</v>
      </c>
    </row>
    <row r="4104" spans="1:8" ht="33">
      <c r="A4104" s="1431"/>
      <c r="B4104" s="1405" t="s">
        <v>1896</v>
      </c>
      <c r="C4104" s="231" t="s">
        <v>1897</v>
      </c>
      <c r="D4104" s="231" t="s">
        <v>1898</v>
      </c>
      <c r="E4104" s="142">
        <v>2705</v>
      </c>
      <c r="F4104" s="142">
        <v>1080</v>
      </c>
      <c r="G4104" s="142">
        <v>810</v>
      </c>
      <c r="H4104" s="142">
        <v>540</v>
      </c>
    </row>
    <row r="4105" spans="1:8" ht="49.5">
      <c r="A4105" s="1431"/>
      <c r="B4105" s="1432"/>
      <c r="C4105" s="231" t="s">
        <v>1899</v>
      </c>
      <c r="D4105" s="231" t="s">
        <v>1900</v>
      </c>
      <c r="E4105" s="142">
        <v>2115</v>
      </c>
      <c r="F4105" s="142">
        <v>950</v>
      </c>
      <c r="G4105" s="142">
        <v>845</v>
      </c>
      <c r="H4105" s="142">
        <v>530</v>
      </c>
    </row>
    <row r="4106" spans="1:8" ht="33">
      <c r="A4106" s="1431"/>
      <c r="B4106" s="1406"/>
      <c r="C4106" s="231" t="s">
        <v>1901</v>
      </c>
      <c r="D4106" s="231" t="s">
        <v>1902</v>
      </c>
      <c r="E4106" s="142">
        <v>2115</v>
      </c>
      <c r="F4106" s="142">
        <v>950</v>
      </c>
      <c r="G4106" s="142">
        <v>845</v>
      </c>
      <c r="H4106" s="142">
        <v>530</v>
      </c>
    </row>
    <row r="4107" spans="1:8" ht="33">
      <c r="A4107" s="1431"/>
      <c r="B4107" s="1405" t="s">
        <v>1903</v>
      </c>
      <c r="C4107" s="231" t="s">
        <v>1904</v>
      </c>
      <c r="D4107" s="231" t="s">
        <v>1905</v>
      </c>
      <c r="E4107" s="142">
        <v>2535</v>
      </c>
      <c r="F4107" s="142">
        <v>1015</v>
      </c>
      <c r="G4107" s="142">
        <v>760</v>
      </c>
      <c r="H4107" s="142">
        <v>505</v>
      </c>
    </row>
    <row r="4108" spans="1:8" ht="49.5">
      <c r="A4108" s="1431"/>
      <c r="B4108" s="1432"/>
      <c r="C4108" s="231" t="s">
        <v>1905</v>
      </c>
      <c r="D4108" s="231" t="s">
        <v>1906</v>
      </c>
      <c r="E4108" s="142">
        <v>2280</v>
      </c>
      <c r="F4108" s="142">
        <v>1025</v>
      </c>
      <c r="G4108" s="142">
        <v>910</v>
      </c>
      <c r="H4108" s="142">
        <v>570</v>
      </c>
    </row>
    <row r="4109" spans="1:8" ht="33">
      <c r="A4109" s="1431"/>
      <c r="B4109" s="1406"/>
      <c r="C4109" s="231" t="s">
        <v>1907</v>
      </c>
      <c r="D4109" s="231" t="s">
        <v>1908</v>
      </c>
      <c r="E4109" s="142">
        <v>2115</v>
      </c>
      <c r="F4109" s="142">
        <v>950</v>
      </c>
      <c r="G4109" s="142">
        <v>845</v>
      </c>
      <c r="H4109" s="142">
        <v>530</v>
      </c>
    </row>
    <row r="4110" spans="1:8" ht="33">
      <c r="A4110" s="1408"/>
      <c r="B4110" s="226" t="s">
        <v>1909</v>
      </c>
      <c r="C4110" s="231" t="s">
        <v>1910</v>
      </c>
      <c r="D4110" s="231" t="s">
        <v>1911</v>
      </c>
      <c r="E4110" s="142">
        <v>2535</v>
      </c>
      <c r="F4110" s="142">
        <v>1015</v>
      </c>
      <c r="G4110" s="142">
        <v>760</v>
      </c>
      <c r="H4110" s="142">
        <v>505</v>
      </c>
    </row>
    <row r="4111" spans="1:8" ht="16.5">
      <c r="A4111" s="225">
        <v>216</v>
      </c>
      <c r="B4111" s="1428" t="s">
        <v>1912</v>
      </c>
      <c r="C4111" s="1429"/>
      <c r="D4111" s="1430"/>
      <c r="E4111" s="142">
        <v>2280</v>
      </c>
      <c r="F4111" s="142">
        <v>1025</v>
      </c>
      <c r="G4111" s="142">
        <v>910</v>
      </c>
      <c r="H4111" s="142">
        <v>570</v>
      </c>
    </row>
    <row r="4112" spans="1:8" ht="16.5">
      <c r="A4112" s="225">
        <v>217</v>
      </c>
      <c r="B4112" s="1428" t="s">
        <v>1913</v>
      </c>
      <c r="C4112" s="1429"/>
      <c r="D4112" s="1430"/>
      <c r="E4112" s="142">
        <v>2115</v>
      </c>
      <c r="F4112" s="142">
        <v>950</v>
      </c>
      <c r="G4112" s="142">
        <v>845</v>
      </c>
      <c r="H4112" s="142">
        <v>530</v>
      </c>
    </row>
    <row r="4113" spans="1:8" ht="16.5">
      <c r="A4113" s="225">
        <v>218</v>
      </c>
      <c r="B4113" s="1428" t="s">
        <v>1914</v>
      </c>
      <c r="C4113" s="1429"/>
      <c r="D4113" s="1430"/>
      <c r="E4113" s="142">
        <v>2195</v>
      </c>
      <c r="F4113" s="142">
        <v>990</v>
      </c>
      <c r="G4113" s="142">
        <v>880</v>
      </c>
      <c r="H4113" s="142">
        <v>550</v>
      </c>
    </row>
    <row r="4114" spans="1:8" ht="33">
      <c r="A4114" s="225">
        <v>219</v>
      </c>
      <c r="B4114" s="226" t="s">
        <v>209</v>
      </c>
      <c r="C4114" s="231" t="s">
        <v>1915</v>
      </c>
      <c r="D4114" s="231" t="s">
        <v>1916</v>
      </c>
      <c r="E4114" s="142">
        <v>2115</v>
      </c>
      <c r="F4114" s="142">
        <v>950</v>
      </c>
      <c r="G4114" s="142">
        <v>845</v>
      </c>
      <c r="H4114" s="142">
        <v>530</v>
      </c>
    </row>
    <row r="4115" spans="1:8" ht="33">
      <c r="A4115" s="225">
        <v>220</v>
      </c>
      <c r="B4115" s="226" t="s">
        <v>1917</v>
      </c>
      <c r="C4115" s="231" t="s">
        <v>1918</v>
      </c>
      <c r="D4115" s="231" t="s">
        <v>1919</v>
      </c>
      <c r="E4115" s="142">
        <v>2960</v>
      </c>
      <c r="F4115" s="142">
        <v>1185</v>
      </c>
      <c r="G4115" s="142">
        <v>890</v>
      </c>
      <c r="H4115" s="142">
        <v>590</v>
      </c>
    </row>
    <row r="4116" spans="1:8" ht="33">
      <c r="A4116" s="1407">
        <v>221</v>
      </c>
      <c r="B4116" s="1405" t="s">
        <v>1920</v>
      </c>
      <c r="C4116" s="231" t="s">
        <v>1921</v>
      </c>
      <c r="D4116" s="231" t="s">
        <v>1922</v>
      </c>
      <c r="E4116" s="142">
        <v>1560</v>
      </c>
      <c r="F4116" s="142">
        <v>700</v>
      </c>
      <c r="G4116" s="142">
        <v>625</v>
      </c>
      <c r="H4116" s="142">
        <v>545</v>
      </c>
    </row>
    <row r="4117" spans="1:8" ht="33">
      <c r="A4117" s="1408"/>
      <c r="B4117" s="1406"/>
      <c r="C4117" s="231" t="s">
        <v>1923</v>
      </c>
      <c r="D4117" s="231" t="s">
        <v>1924</v>
      </c>
      <c r="E4117" s="142">
        <v>1560</v>
      </c>
      <c r="F4117" s="142">
        <v>700</v>
      </c>
      <c r="G4117" s="142">
        <v>625</v>
      </c>
      <c r="H4117" s="142">
        <v>545</v>
      </c>
    </row>
    <row r="4118" spans="1:8" ht="33">
      <c r="A4118" s="1407">
        <v>222</v>
      </c>
      <c r="B4118" s="1405" t="s">
        <v>1925</v>
      </c>
      <c r="C4118" s="231" t="s">
        <v>1926</v>
      </c>
      <c r="D4118" s="231" t="s">
        <v>1927</v>
      </c>
      <c r="E4118" s="142">
        <v>1170</v>
      </c>
      <c r="F4118" s="142">
        <v>525</v>
      </c>
      <c r="G4118" s="142">
        <v>525</v>
      </c>
      <c r="H4118" s="142">
        <v>545</v>
      </c>
    </row>
    <row r="4119" spans="1:8" ht="33">
      <c r="A4119" s="1408"/>
      <c r="B4119" s="1406"/>
      <c r="C4119" s="231" t="s">
        <v>1928</v>
      </c>
      <c r="D4119" s="231" t="s">
        <v>1929</v>
      </c>
      <c r="E4119" s="142">
        <v>1170</v>
      </c>
      <c r="F4119" s="142">
        <v>525</v>
      </c>
      <c r="G4119" s="142">
        <v>525</v>
      </c>
      <c r="H4119" s="142">
        <v>545</v>
      </c>
    </row>
    <row r="4120" spans="1:8" ht="16.5">
      <c r="A4120" s="1407">
        <v>223</v>
      </c>
      <c r="B4120" s="1428" t="s">
        <v>1930</v>
      </c>
      <c r="C4120" s="1429"/>
      <c r="D4120" s="1430"/>
      <c r="E4120" s="142">
        <v>0</v>
      </c>
      <c r="F4120" s="142">
        <v>0</v>
      </c>
      <c r="G4120" s="142">
        <v>0</v>
      </c>
      <c r="H4120" s="142">
        <v>0</v>
      </c>
    </row>
    <row r="4121" spans="1:8" ht="16.5">
      <c r="A4121" s="1431"/>
      <c r="B4121" s="1428" t="s">
        <v>1931</v>
      </c>
      <c r="C4121" s="1429"/>
      <c r="D4121" s="1430"/>
      <c r="E4121" s="142">
        <v>585</v>
      </c>
      <c r="F4121" s="142">
        <v>0</v>
      </c>
      <c r="G4121" s="142">
        <v>0</v>
      </c>
      <c r="H4121" s="142">
        <v>0</v>
      </c>
    </row>
    <row r="4122" spans="1:8" ht="16.5">
      <c r="A4122" s="1408"/>
      <c r="B4122" s="1428" t="s">
        <v>1932</v>
      </c>
      <c r="C4122" s="1429"/>
      <c r="D4122" s="1430"/>
      <c r="E4122" s="142">
        <v>455</v>
      </c>
      <c r="F4122" s="142">
        <v>0</v>
      </c>
      <c r="G4122" s="142">
        <v>0</v>
      </c>
      <c r="H4122" s="142">
        <v>0</v>
      </c>
    </row>
    <row r="4123" spans="1:8" ht="16.5">
      <c r="A4123" s="1407">
        <v>224</v>
      </c>
      <c r="B4123" s="1428" t="s">
        <v>1933</v>
      </c>
      <c r="C4123" s="1429"/>
      <c r="D4123" s="1430"/>
      <c r="E4123" s="142">
        <v>0</v>
      </c>
      <c r="F4123" s="142">
        <v>0</v>
      </c>
      <c r="G4123" s="142">
        <v>0</v>
      </c>
      <c r="H4123" s="142">
        <v>0</v>
      </c>
    </row>
    <row r="4124" spans="1:8" ht="16.5">
      <c r="A4124" s="1431"/>
      <c r="B4124" s="1428" t="s">
        <v>1934</v>
      </c>
      <c r="C4124" s="1429"/>
      <c r="D4124" s="1430"/>
      <c r="E4124" s="142">
        <v>520</v>
      </c>
      <c r="F4124" s="142">
        <v>0</v>
      </c>
      <c r="G4124" s="142">
        <v>0</v>
      </c>
      <c r="H4124" s="142">
        <v>0</v>
      </c>
    </row>
    <row r="4125" spans="1:8" ht="16.5">
      <c r="A4125" s="1408"/>
      <c r="B4125" s="1428" t="s">
        <v>1935</v>
      </c>
      <c r="C4125" s="1429"/>
      <c r="D4125" s="1430"/>
      <c r="E4125" s="142">
        <v>390</v>
      </c>
      <c r="F4125" s="142">
        <v>0</v>
      </c>
      <c r="G4125" s="142">
        <v>0</v>
      </c>
      <c r="H4125" s="142">
        <v>0</v>
      </c>
    </row>
    <row r="4126" spans="1:8" ht="33">
      <c r="A4126" s="230">
        <v>225</v>
      </c>
      <c r="B4126" s="316" t="s">
        <v>1659</v>
      </c>
      <c r="C4126" s="317" t="s">
        <v>3024</v>
      </c>
      <c r="D4126" s="318" t="s">
        <v>3025</v>
      </c>
      <c r="E4126" s="142">
        <v>6750</v>
      </c>
      <c r="F4126" s="142">
        <v>3040</v>
      </c>
      <c r="G4126" s="142">
        <v>2700</v>
      </c>
      <c r="H4126" s="142">
        <v>1690</v>
      </c>
    </row>
    <row r="4127" spans="1:8" s="162" customFormat="1" ht="63" customHeight="1">
      <c r="A4127" s="224">
        <v>226</v>
      </c>
      <c r="B4127" s="1413" t="s">
        <v>3023</v>
      </c>
      <c r="C4127" s="1414"/>
      <c r="D4127" s="1415"/>
      <c r="E4127" s="319">
        <v>600</v>
      </c>
      <c r="F4127" s="319">
        <v>600</v>
      </c>
      <c r="G4127" s="319">
        <v>450</v>
      </c>
      <c r="H4127" s="319">
        <v>325</v>
      </c>
    </row>
    <row r="4128" spans="1:8" s="130" customFormat="1" ht="16.5">
      <c r="A4128" s="136">
        <v>56</v>
      </c>
      <c r="B4128" s="138" t="s">
        <v>1566</v>
      </c>
      <c r="C4128" s="136"/>
      <c r="D4128" s="136"/>
      <c r="E4128" s="136">
        <v>0</v>
      </c>
      <c r="F4128" s="136">
        <v>0</v>
      </c>
      <c r="G4128" s="136">
        <v>0</v>
      </c>
      <c r="H4128" s="136">
        <v>0</v>
      </c>
    </row>
    <row r="4129" spans="1:8" ht="31.5" customHeight="1">
      <c r="A4129" s="225">
        <v>1</v>
      </c>
      <c r="B4129" s="226" t="s">
        <v>1311</v>
      </c>
      <c r="C4129" s="231" t="s">
        <v>1312</v>
      </c>
      <c r="D4129" s="231" t="s">
        <v>1313</v>
      </c>
      <c r="E4129" s="142">
        <v>13200</v>
      </c>
      <c r="F4129" s="142">
        <v>7260</v>
      </c>
      <c r="G4129" s="142">
        <v>5940</v>
      </c>
      <c r="H4129" s="142">
        <v>0</v>
      </c>
    </row>
    <row r="4130" spans="1:8" ht="16.5">
      <c r="A4130" s="1407">
        <v>2</v>
      </c>
      <c r="B4130" s="1405" t="s">
        <v>1314</v>
      </c>
      <c r="C4130" s="231" t="s">
        <v>1315</v>
      </c>
      <c r="D4130" s="231" t="s">
        <v>1316</v>
      </c>
      <c r="E4130" s="142">
        <v>19800</v>
      </c>
      <c r="F4130" s="142">
        <v>0</v>
      </c>
      <c r="G4130" s="142">
        <v>0</v>
      </c>
      <c r="H4130" s="142">
        <v>0</v>
      </c>
    </row>
    <row r="4131" spans="1:8" ht="16.5">
      <c r="A4131" s="1408"/>
      <c r="B4131" s="1406"/>
      <c r="C4131" s="231" t="s">
        <v>1316</v>
      </c>
      <c r="D4131" s="231" t="s">
        <v>1317</v>
      </c>
      <c r="E4131" s="142">
        <v>19800</v>
      </c>
      <c r="F4131" s="142">
        <v>0</v>
      </c>
      <c r="G4131" s="142">
        <v>0</v>
      </c>
      <c r="H4131" s="142">
        <v>0</v>
      </c>
    </row>
    <row r="4132" spans="1:8" ht="16.5">
      <c r="A4132" s="225">
        <v>3</v>
      </c>
      <c r="B4132" s="226" t="s">
        <v>1318</v>
      </c>
      <c r="C4132" s="231" t="s">
        <v>1319</v>
      </c>
      <c r="D4132" s="231" t="s">
        <v>1320</v>
      </c>
      <c r="E4132" s="142">
        <v>19800</v>
      </c>
      <c r="F4132" s="142">
        <v>0</v>
      </c>
      <c r="G4132" s="142">
        <v>0</v>
      </c>
      <c r="H4132" s="142">
        <v>0</v>
      </c>
    </row>
    <row r="4133" spans="1:8" ht="16.5">
      <c r="A4133" s="225">
        <v>4</v>
      </c>
      <c r="B4133" s="226" t="s">
        <v>1321</v>
      </c>
      <c r="C4133" s="231" t="s">
        <v>1319</v>
      </c>
      <c r="D4133" s="231" t="s">
        <v>1320</v>
      </c>
      <c r="E4133" s="142">
        <v>19800</v>
      </c>
      <c r="F4133" s="142">
        <v>10890</v>
      </c>
      <c r="G4133" s="142">
        <v>8910</v>
      </c>
      <c r="H4133" s="142">
        <v>0</v>
      </c>
    </row>
    <row r="4134" spans="1:8" ht="16.5">
      <c r="A4134" s="1407">
        <v>5</v>
      </c>
      <c r="B4134" s="1405" t="s">
        <v>1320</v>
      </c>
      <c r="C4134" s="231" t="s">
        <v>1312</v>
      </c>
      <c r="D4134" s="231" t="s">
        <v>870</v>
      </c>
      <c r="E4134" s="142">
        <v>25575</v>
      </c>
      <c r="F4134" s="142">
        <v>14065</v>
      </c>
      <c r="G4134" s="142">
        <v>0</v>
      </c>
      <c r="H4134" s="142">
        <v>0</v>
      </c>
    </row>
    <row r="4135" spans="1:8" ht="16.5">
      <c r="A4135" s="1408"/>
      <c r="B4135" s="1406"/>
      <c r="C4135" s="231" t="s">
        <v>870</v>
      </c>
      <c r="D4135" s="231" t="s">
        <v>1322</v>
      </c>
      <c r="E4135" s="142">
        <v>22690</v>
      </c>
      <c r="F4135" s="142">
        <v>12480</v>
      </c>
      <c r="G4135" s="142">
        <v>0</v>
      </c>
      <c r="H4135" s="142">
        <v>0</v>
      </c>
    </row>
    <row r="4136" spans="1:8" ht="16.5">
      <c r="A4136" s="1407">
        <v>6</v>
      </c>
      <c r="B4136" s="1405" t="s">
        <v>1323</v>
      </c>
      <c r="C4136" s="231" t="s">
        <v>1324</v>
      </c>
      <c r="D4136" s="231" t="s">
        <v>1325</v>
      </c>
      <c r="E4136" s="142">
        <v>11250</v>
      </c>
      <c r="F4136" s="142">
        <v>6190</v>
      </c>
      <c r="G4136" s="142">
        <v>5065</v>
      </c>
      <c r="H4136" s="142">
        <v>0</v>
      </c>
    </row>
    <row r="4137" spans="1:8" ht="16.5">
      <c r="A4137" s="1431"/>
      <c r="B4137" s="1432"/>
      <c r="C4137" s="231" t="s">
        <v>1325</v>
      </c>
      <c r="D4137" s="231" t="s">
        <v>1326</v>
      </c>
      <c r="E4137" s="142">
        <v>9375</v>
      </c>
      <c r="F4137" s="142">
        <v>5155</v>
      </c>
      <c r="G4137" s="142">
        <v>4220</v>
      </c>
      <c r="H4137" s="142">
        <v>0</v>
      </c>
    </row>
    <row r="4138" spans="1:8" ht="16.5">
      <c r="A4138" s="1408"/>
      <c r="B4138" s="1406"/>
      <c r="C4138" s="231" t="s">
        <v>1326</v>
      </c>
      <c r="D4138" s="231" t="s">
        <v>1327</v>
      </c>
      <c r="E4138" s="142">
        <v>9375</v>
      </c>
      <c r="F4138" s="142">
        <v>5155</v>
      </c>
      <c r="G4138" s="142">
        <v>4220</v>
      </c>
      <c r="H4138" s="142">
        <v>0</v>
      </c>
    </row>
    <row r="4139" spans="1:8" ht="66">
      <c r="A4139" s="225">
        <v>7</v>
      </c>
      <c r="B4139" s="226" t="s">
        <v>1328</v>
      </c>
      <c r="C4139" s="231" t="s">
        <v>1324</v>
      </c>
      <c r="D4139" s="231" t="s">
        <v>1329</v>
      </c>
      <c r="E4139" s="142">
        <v>11250</v>
      </c>
      <c r="F4139" s="142">
        <v>0</v>
      </c>
      <c r="G4139" s="142">
        <v>0</v>
      </c>
      <c r="H4139" s="142">
        <v>0</v>
      </c>
    </row>
    <row r="4140" spans="1:8" ht="16.5">
      <c r="A4140" s="225">
        <v>8</v>
      </c>
      <c r="B4140" s="226" t="s">
        <v>1330</v>
      </c>
      <c r="C4140" s="231" t="s">
        <v>1331</v>
      </c>
      <c r="D4140" s="231" t="s">
        <v>1332</v>
      </c>
      <c r="E4140" s="142">
        <v>9375</v>
      </c>
      <c r="F4140" s="142">
        <v>5155</v>
      </c>
      <c r="G4140" s="142">
        <v>4220</v>
      </c>
      <c r="H4140" s="142">
        <v>0</v>
      </c>
    </row>
    <row r="4141" spans="1:8" ht="17.45" customHeight="1">
      <c r="A4141" s="225">
        <v>9</v>
      </c>
      <c r="B4141" s="226" t="s">
        <v>1333</v>
      </c>
      <c r="C4141" s="231" t="s">
        <v>1312</v>
      </c>
      <c r="D4141" s="231" t="s">
        <v>1334</v>
      </c>
      <c r="E4141" s="142">
        <v>19800</v>
      </c>
      <c r="F4141" s="142">
        <v>0</v>
      </c>
      <c r="G4141" s="142">
        <v>0</v>
      </c>
      <c r="H4141" s="142">
        <v>0</v>
      </c>
    </row>
    <row r="4142" spans="1:8" ht="16.5">
      <c r="A4142" s="225">
        <v>10</v>
      </c>
      <c r="B4142" s="226" t="s">
        <v>1317</v>
      </c>
      <c r="C4142" s="231" t="s">
        <v>1312</v>
      </c>
      <c r="D4142" s="231" t="s">
        <v>1313</v>
      </c>
      <c r="E4142" s="142">
        <v>28350</v>
      </c>
      <c r="F4142" s="142">
        <v>0</v>
      </c>
      <c r="G4142" s="142">
        <v>0</v>
      </c>
      <c r="H4142" s="142">
        <v>0</v>
      </c>
    </row>
    <row r="4143" spans="1:8" ht="16.5">
      <c r="A4143" s="1407">
        <v>11</v>
      </c>
      <c r="B4143" s="1405" t="s">
        <v>1313</v>
      </c>
      <c r="C4143" s="231" t="s">
        <v>1317</v>
      </c>
      <c r="D4143" s="231" t="s">
        <v>1311</v>
      </c>
      <c r="E4143" s="142">
        <v>28125</v>
      </c>
      <c r="F4143" s="142">
        <v>0</v>
      </c>
      <c r="G4143" s="142">
        <v>0</v>
      </c>
      <c r="H4143" s="142">
        <v>0</v>
      </c>
    </row>
    <row r="4144" spans="1:8" ht="33">
      <c r="A4144" s="1408"/>
      <c r="B4144" s="1406"/>
      <c r="C4144" s="231" t="s">
        <v>1311</v>
      </c>
      <c r="D4144" s="231" t="s">
        <v>1335</v>
      </c>
      <c r="E4144" s="142">
        <v>16500</v>
      </c>
      <c r="F4144" s="142">
        <v>9075</v>
      </c>
      <c r="G4144" s="142">
        <v>7425</v>
      </c>
      <c r="H4144" s="142">
        <v>0</v>
      </c>
    </row>
    <row r="4145" spans="1:8" ht="16.5">
      <c r="A4145" s="225">
        <v>12</v>
      </c>
      <c r="B4145" s="226" t="s">
        <v>1336</v>
      </c>
      <c r="C4145" s="231" t="s">
        <v>1315</v>
      </c>
      <c r="D4145" s="231" t="s">
        <v>1333</v>
      </c>
      <c r="E4145" s="142">
        <v>19800</v>
      </c>
      <c r="F4145" s="142">
        <v>0</v>
      </c>
      <c r="G4145" s="142">
        <v>0</v>
      </c>
      <c r="H4145" s="142">
        <v>0</v>
      </c>
    </row>
    <row r="4146" spans="1:8" ht="16.5">
      <c r="A4146" s="225">
        <v>13</v>
      </c>
      <c r="B4146" s="226" t="s">
        <v>1337</v>
      </c>
      <c r="C4146" s="231" t="s">
        <v>1338</v>
      </c>
      <c r="D4146" s="231" t="s">
        <v>1314</v>
      </c>
      <c r="E4146" s="142">
        <v>19800</v>
      </c>
      <c r="F4146" s="142">
        <v>0</v>
      </c>
      <c r="G4146" s="142">
        <v>0</v>
      </c>
      <c r="H4146" s="142">
        <v>0</v>
      </c>
    </row>
    <row r="4147" spans="1:8" ht="16.5">
      <c r="A4147" s="225">
        <v>14</v>
      </c>
      <c r="B4147" s="226" t="s">
        <v>1339</v>
      </c>
      <c r="C4147" s="231" t="s">
        <v>1322</v>
      </c>
      <c r="D4147" s="231" t="s">
        <v>1338</v>
      </c>
      <c r="E4147" s="142">
        <v>20475</v>
      </c>
      <c r="F4147" s="142">
        <v>0</v>
      </c>
      <c r="G4147" s="142">
        <v>0</v>
      </c>
      <c r="H4147" s="142">
        <v>0</v>
      </c>
    </row>
    <row r="4148" spans="1:8" ht="16.5">
      <c r="A4148" s="225">
        <v>15</v>
      </c>
      <c r="B4148" s="226" t="s">
        <v>1340</v>
      </c>
      <c r="C4148" s="231" t="s">
        <v>1315</v>
      </c>
      <c r="D4148" s="231" t="s">
        <v>1316</v>
      </c>
      <c r="E4148" s="142">
        <v>22050</v>
      </c>
      <c r="F4148" s="142">
        <v>0</v>
      </c>
      <c r="G4148" s="142">
        <v>0</v>
      </c>
      <c r="H4148" s="142">
        <v>0</v>
      </c>
    </row>
    <row r="4149" spans="1:8" ht="16.5">
      <c r="A4149" s="225">
        <v>16</v>
      </c>
      <c r="B4149" s="226" t="s">
        <v>1341</v>
      </c>
      <c r="C4149" s="231" t="s">
        <v>1317</v>
      </c>
      <c r="D4149" s="231" t="s">
        <v>1342</v>
      </c>
      <c r="E4149" s="142">
        <v>19800</v>
      </c>
      <c r="F4149" s="142">
        <v>0</v>
      </c>
      <c r="G4149" s="142">
        <v>0</v>
      </c>
      <c r="H4149" s="142">
        <v>0</v>
      </c>
    </row>
    <row r="4150" spans="1:8" ht="16.5">
      <c r="A4150" s="225">
        <v>17</v>
      </c>
      <c r="B4150" s="226" t="s">
        <v>1343</v>
      </c>
      <c r="C4150" s="231" t="s">
        <v>1322</v>
      </c>
      <c r="D4150" s="231" t="s">
        <v>1338</v>
      </c>
      <c r="E4150" s="142">
        <v>20475</v>
      </c>
      <c r="F4150" s="142">
        <v>0</v>
      </c>
      <c r="G4150" s="142">
        <v>0</v>
      </c>
      <c r="H4150" s="142">
        <v>0</v>
      </c>
    </row>
    <row r="4151" spans="1:8" ht="16.5">
      <c r="A4151" s="225">
        <v>18</v>
      </c>
      <c r="B4151" s="226" t="s">
        <v>1344</v>
      </c>
      <c r="C4151" s="231" t="s">
        <v>870</v>
      </c>
      <c r="D4151" s="231" t="s">
        <v>1334</v>
      </c>
      <c r="E4151" s="142">
        <v>22605</v>
      </c>
      <c r="F4151" s="142">
        <v>0</v>
      </c>
      <c r="G4151" s="142">
        <v>0</v>
      </c>
      <c r="H4151" s="142">
        <v>0</v>
      </c>
    </row>
    <row r="4152" spans="1:8" ht="16.5">
      <c r="A4152" s="225">
        <v>19</v>
      </c>
      <c r="B4152" s="226" t="s">
        <v>1315</v>
      </c>
      <c r="C4152" s="231" t="s">
        <v>1312</v>
      </c>
      <c r="D4152" s="231" t="s">
        <v>1322</v>
      </c>
      <c r="E4152" s="142">
        <v>30600</v>
      </c>
      <c r="F4152" s="142">
        <v>0</v>
      </c>
      <c r="G4152" s="142">
        <v>0</v>
      </c>
      <c r="H4152" s="142">
        <v>0</v>
      </c>
    </row>
    <row r="4153" spans="1:8" ht="18" customHeight="1">
      <c r="A4153" s="225">
        <v>20</v>
      </c>
      <c r="B4153" s="226" t="s">
        <v>1345</v>
      </c>
      <c r="C4153" s="231" t="s">
        <v>880</v>
      </c>
      <c r="D4153" s="231" t="s">
        <v>1346</v>
      </c>
      <c r="E4153" s="142">
        <v>28800</v>
      </c>
      <c r="F4153" s="142">
        <v>14400</v>
      </c>
      <c r="G4153" s="142">
        <v>12960</v>
      </c>
      <c r="H4153" s="142">
        <v>0</v>
      </c>
    </row>
    <row r="4154" spans="1:8" ht="16.5">
      <c r="A4154" s="225">
        <v>21</v>
      </c>
      <c r="B4154" s="226" t="s">
        <v>1347</v>
      </c>
      <c r="C4154" s="231" t="s">
        <v>1317</v>
      </c>
      <c r="D4154" s="231" t="s">
        <v>1342</v>
      </c>
      <c r="E4154" s="142">
        <v>19800</v>
      </c>
      <c r="F4154" s="142">
        <v>0</v>
      </c>
      <c r="G4154" s="142">
        <v>0</v>
      </c>
      <c r="H4154" s="142">
        <v>0</v>
      </c>
    </row>
    <row r="4155" spans="1:8" ht="24" customHeight="1">
      <c r="A4155" s="225">
        <v>22</v>
      </c>
      <c r="B4155" s="226" t="s">
        <v>1348</v>
      </c>
      <c r="C4155" s="231" t="s">
        <v>1312</v>
      </c>
      <c r="D4155" s="231" t="s">
        <v>881</v>
      </c>
      <c r="E4155" s="142">
        <v>16500</v>
      </c>
      <c r="F4155" s="142">
        <v>0</v>
      </c>
      <c r="G4155" s="142">
        <v>0</v>
      </c>
      <c r="H4155" s="142">
        <v>0</v>
      </c>
    </row>
    <row r="4156" spans="1:8" ht="21" customHeight="1">
      <c r="A4156" s="225">
        <v>23</v>
      </c>
      <c r="B4156" s="226" t="s">
        <v>1349</v>
      </c>
      <c r="C4156" s="231" t="s">
        <v>1312</v>
      </c>
      <c r="D4156" s="231" t="s">
        <v>1350</v>
      </c>
      <c r="E4156" s="142">
        <v>19800</v>
      </c>
      <c r="F4156" s="142">
        <v>0</v>
      </c>
      <c r="G4156" s="142">
        <v>0</v>
      </c>
      <c r="H4156" s="142">
        <v>0</v>
      </c>
    </row>
    <row r="4157" spans="1:8" ht="16.5">
      <c r="A4157" s="1407">
        <v>24</v>
      </c>
      <c r="B4157" s="1405" t="s">
        <v>1338</v>
      </c>
      <c r="C4157" s="231" t="s">
        <v>1315</v>
      </c>
      <c r="D4157" s="231" t="s">
        <v>1316</v>
      </c>
      <c r="E4157" s="142">
        <v>19800</v>
      </c>
      <c r="F4157" s="142">
        <v>0</v>
      </c>
      <c r="G4157" s="142">
        <v>0</v>
      </c>
      <c r="H4157" s="142">
        <v>0</v>
      </c>
    </row>
    <row r="4158" spans="1:8" ht="16.5">
      <c r="A4158" s="1408"/>
      <c r="B4158" s="1406"/>
      <c r="C4158" s="231" t="s">
        <v>1316</v>
      </c>
      <c r="D4158" s="231" t="s">
        <v>1317</v>
      </c>
      <c r="E4158" s="142">
        <v>19800</v>
      </c>
      <c r="F4158" s="142">
        <v>0</v>
      </c>
      <c r="G4158" s="142">
        <v>0</v>
      </c>
      <c r="H4158" s="142">
        <v>0</v>
      </c>
    </row>
    <row r="4159" spans="1:8" ht="16.5">
      <c r="A4159" s="225">
        <v>25</v>
      </c>
      <c r="B4159" s="226" t="s">
        <v>1346</v>
      </c>
      <c r="C4159" s="231" t="s">
        <v>1345</v>
      </c>
      <c r="D4159" s="231" t="s">
        <v>1351</v>
      </c>
      <c r="E4159" s="142">
        <v>52800</v>
      </c>
      <c r="F4159" s="142">
        <v>0</v>
      </c>
      <c r="G4159" s="142">
        <v>0</v>
      </c>
      <c r="H4159" s="142">
        <v>0</v>
      </c>
    </row>
    <row r="4160" spans="1:8" ht="16.5">
      <c r="A4160" s="225">
        <v>26</v>
      </c>
      <c r="B4160" s="226" t="s">
        <v>1322</v>
      </c>
      <c r="C4160" s="231" t="s">
        <v>1351</v>
      </c>
      <c r="D4160" s="231" t="s">
        <v>1317</v>
      </c>
      <c r="E4160" s="142">
        <v>43125</v>
      </c>
      <c r="F4160" s="142">
        <v>23720</v>
      </c>
      <c r="G4160" s="142">
        <v>19405</v>
      </c>
      <c r="H4160" s="142">
        <v>0</v>
      </c>
    </row>
    <row r="4161" spans="1:8" ht="16.5">
      <c r="A4161" s="1407">
        <v>27</v>
      </c>
      <c r="B4161" s="1405" t="s">
        <v>1351</v>
      </c>
      <c r="C4161" s="231" t="s">
        <v>880</v>
      </c>
      <c r="D4161" s="231" t="s">
        <v>870</v>
      </c>
      <c r="E4161" s="142">
        <v>48600</v>
      </c>
      <c r="F4161" s="142">
        <v>26730</v>
      </c>
      <c r="G4161" s="142">
        <v>0</v>
      </c>
      <c r="H4161" s="142">
        <v>0</v>
      </c>
    </row>
    <row r="4162" spans="1:8" ht="22.15" customHeight="1">
      <c r="A4162" s="1408"/>
      <c r="B4162" s="1406"/>
      <c r="C4162" s="231" t="s">
        <v>870</v>
      </c>
      <c r="D4162" s="231" t="s">
        <v>1322</v>
      </c>
      <c r="E4162" s="142">
        <v>42000</v>
      </c>
      <c r="F4162" s="142">
        <v>23100</v>
      </c>
      <c r="G4162" s="142">
        <v>0</v>
      </c>
      <c r="H4162" s="142">
        <v>0</v>
      </c>
    </row>
    <row r="4163" spans="1:8" ht="16.5">
      <c r="A4163" s="225">
        <v>28</v>
      </c>
      <c r="B4163" s="226" t="s">
        <v>1352</v>
      </c>
      <c r="C4163" s="231" t="s">
        <v>1317</v>
      </c>
      <c r="D4163" s="231" t="s">
        <v>1342</v>
      </c>
      <c r="E4163" s="142">
        <v>19800</v>
      </c>
      <c r="F4163" s="142">
        <v>0</v>
      </c>
      <c r="G4163" s="142">
        <v>0</v>
      </c>
      <c r="H4163" s="142">
        <v>0</v>
      </c>
    </row>
    <row r="4164" spans="1:8" ht="13.9" customHeight="1">
      <c r="A4164" s="1407">
        <v>29</v>
      </c>
      <c r="B4164" s="1405" t="s">
        <v>1319</v>
      </c>
      <c r="C4164" s="231" t="s">
        <v>880</v>
      </c>
      <c r="D4164" s="231" t="s">
        <v>870</v>
      </c>
      <c r="E4164" s="142">
        <v>31500</v>
      </c>
      <c r="F4164" s="142">
        <v>17325</v>
      </c>
      <c r="G4164" s="142">
        <v>0</v>
      </c>
      <c r="H4164" s="142">
        <v>0</v>
      </c>
    </row>
    <row r="4165" spans="1:8" ht="16.5">
      <c r="A4165" s="1408"/>
      <c r="B4165" s="1406"/>
      <c r="C4165" s="231" t="s">
        <v>870</v>
      </c>
      <c r="D4165" s="231" t="s">
        <v>1322</v>
      </c>
      <c r="E4165" s="142">
        <v>29250</v>
      </c>
      <c r="F4165" s="142">
        <v>16090</v>
      </c>
      <c r="G4165" s="142">
        <v>0</v>
      </c>
      <c r="H4165" s="142">
        <v>0</v>
      </c>
    </row>
    <row r="4166" spans="1:8" ht="16.5">
      <c r="A4166" s="1407">
        <v>30</v>
      </c>
      <c r="B4166" s="1405" t="s">
        <v>870</v>
      </c>
      <c r="C4166" s="231" t="s">
        <v>1345</v>
      </c>
      <c r="D4166" s="231" t="s">
        <v>1319</v>
      </c>
      <c r="E4166" s="142">
        <v>52800</v>
      </c>
      <c r="F4166" s="142">
        <v>23760</v>
      </c>
      <c r="G4166" s="142">
        <v>21120</v>
      </c>
      <c r="H4166" s="142">
        <v>0</v>
      </c>
    </row>
    <row r="4167" spans="1:8" ht="16.5">
      <c r="A4167" s="1408"/>
      <c r="B4167" s="1406"/>
      <c r="C4167" s="231" t="s">
        <v>1319</v>
      </c>
      <c r="D4167" s="231" t="s">
        <v>1315</v>
      </c>
      <c r="E4167" s="142">
        <v>45000</v>
      </c>
      <c r="F4167" s="142">
        <v>0</v>
      </c>
      <c r="G4167" s="142">
        <v>0</v>
      </c>
      <c r="H4167" s="142">
        <v>0</v>
      </c>
    </row>
    <row r="4168" spans="1:8" ht="66">
      <c r="A4168" s="225">
        <v>31</v>
      </c>
      <c r="B4168" s="226" t="s">
        <v>1353</v>
      </c>
      <c r="C4168" s="231" t="s">
        <v>1351</v>
      </c>
      <c r="D4168" s="231" t="s">
        <v>1319</v>
      </c>
      <c r="E4168" s="142">
        <v>14025</v>
      </c>
      <c r="F4168" s="142">
        <v>0</v>
      </c>
      <c r="G4168" s="142">
        <v>0</v>
      </c>
      <c r="H4168" s="142">
        <v>0</v>
      </c>
    </row>
    <row r="4169" spans="1:8" ht="19.149999999999999" customHeight="1">
      <c r="A4169" s="225">
        <v>32</v>
      </c>
      <c r="B4169" s="226" t="s">
        <v>1354</v>
      </c>
      <c r="C4169" s="231" t="s">
        <v>1345</v>
      </c>
      <c r="D4169" s="231" t="s">
        <v>1351</v>
      </c>
      <c r="E4169" s="142">
        <v>19800</v>
      </c>
      <c r="F4169" s="142">
        <v>12870</v>
      </c>
      <c r="G4169" s="142">
        <v>0</v>
      </c>
      <c r="H4169" s="142">
        <v>0</v>
      </c>
    </row>
    <row r="4170" spans="1:8" ht="16.5">
      <c r="A4170" s="225">
        <v>33</v>
      </c>
      <c r="B4170" s="226" t="s">
        <v>1355</v>
      </c>
      <c r="C4170" s="231" t="s">
        <v>1315</v>
      </c>
      <c r="D4170" s="231" t="s">
        <v>1317</v>
      </c>
      <c r="E4170" s="142">
        <v>21600</v>
      </c>
      <c r="F4170" s="142">
        <v>0</v>
      </c>
      <c r="G4170" s="142">
        <v>0</v>
      </c>
      <c r="H4170" s="142">
        <v>0</v>
      </c>
    </row>
    <row r="4171" spans="1:8" ht="16.5">
      <c r="A4171" s="225">
        <v>34</v>
      </c>
      <c r="B4171" s="226" t="s">
        <v>1356</v>
      </c>
      <c r="C4171" s="231" t="s">
        <v>1315</v>
      </c>
      <c r="D4171" s="231" t="s">
        <v>1316</v>
      </c>
      <c r="E4171" s="142">
        <v>19800</v>
      </c>
      <c r="F4171" s="142">
        <v>0</v>
      </c>
      <c r="G4171" s="142">
        <v>0</v>
      </c>
      <c r="H4171" s="142">
        <v>0</v>
      </c>
    </row>
    <row r="4172" spans="1:8" ht="16.5">
      <c r="A4172" s="225">
        <v>35</v>
      </c>
      <c r="B4172" s="226" t="s">
        <v>1357</v>
      </c>
      <c r="C4172" s="231" t="s">
        <v>1319</v>
      </c>
      <c r="D4172" s="231" t="s">
        <v>1320</v>
      </c>
      <c r="E4172" s="142">
        <v>19800</v>
      </c>
      <c r="F4172" s="142">
        <v>0</v>
      </c>
      <c r="G4172" s="142">
        <v>0</v>
      </c>
      <c r="H4172" s="142">
        <v>0</v>
      </c>
    </row>
    <row r="4173" spans="1:8" ht="36.6" customHeight="1">
      <c r="A4173" s="225">
        <v>36</v>
      </c>
      <c r="B4173" s="226" t="s">
        <v>1358</v>
      </c>
      <c r="C4173" s="231" t="s">
        <v>1345</v>
      </c>
      <c r="D4173" s="231" t="s">
        <v>1320</v>
      </c>
      <c r="E4173" s="142">
        <v>40500</v>
      </c>
      <c r="F4173" s="142">
        <v>12150</v>
      </c>
      <c r="G4173" s="142">
        <v>10125</v>
      </c>
      <c r="H4173" s="142">
        <v>6075</v>
      </c>
    </row>
    <row r="4174" spans="1:8" ht="27.6" customHeight="1">
      <c r="A4174" s="1407">
        <v>37</v>
      </c>
      <c r="B4174" s="1405" t="s">
        <v>1359</v>
      </c>
      <c r="C4174" s="231" t="s">
        <v>1360</v>
      </c>
      <c r="D4174" s="231" t="s">
        <v>1361</v>
      </c>
      <c r="E4174" s="142">
        <v>38125</v>
      </c>
      <c r="F4174" s="142">
        <v>11440</v>
      </c>
      <c r="G4174" s="142">
        <v>9530</v>
      </c>
      <c r="H4174" s="142">
        <v>5720</v>
      </c>
    </row>
    <row r="4175" spans="1:8" ht="27.6" customHeight="1">
      <c r="A4175" s="1431"/>
      <c r="B4175" s="1432"/>
      <c r="C4175" s="231" t="s">
        <v>1361</v>
      </c>
      <c r="D4175" s="231" t="s">
        <v>1362</v>
      </c>
      <c r="E4175" s="142">
        <v>34125</v>
      </c>
      <c r="F4175" s="142">
        <v>10500</v>
      </c>
      <c r="G4175" s="142">
        <v>8625</v>
      </c>
      <c r="H4175" s="142">
        <v>5175</v>
      </c>
    </row>
    <row r="4176" spans="1:8" ht="49.5">
      <c r="A4176" s="1408"/>
      <c r="B4176" s="1406"/>
      <c r="C4176" s="231" t="s">
        <v>1362</v>
      </c>
      <c r="D4176" s="231" t="s">
        <v>1363</v>
      </c>
      <c r="E4176" s="142">
        <v>30000</v>
      </c>
      <c r="F4176" s="142">
        <v>10000</v>
      </c>
      <c r="G4176" s="142">
        <v>8500</v>
      </c>
      <c r="H4176" s="142">
        <v>0</v>
      </c>
    </row>
    <row r="4177" spans="1:8" ht="49.5">
      <c r="A4177" s="1407">
        <v>38</v>
      </c>
      <c r="B4177" s="1405" t="s">
        <v>1364</v>
      </c>
      <c r="C4177" s="231" t="s">
        <v>1365</v>
      </c>
      <c r="D4177" s="231" t="s">
        <v>1366</v>
      </c>
      <c r="E4177" s="142">
        <v>21000</v>
      </c>
      <c r="F4177" s="142">
        <v>10000</v>
      </c>
      <c r="G4177" s="142">
        <v>8400</v>
      </c>
      <c r="H4177" s="142">
        <v>0</v>
      </c>
    </row>
    <row r="4178" spans="1:8" ht="49.5">
      <c r="A4178" s="1431"/>
      <c r="B4178" s="1432"/>
      <c r="C4178" s="231" t="s">
        <v>1366</v>
      </c>
      <c r="D4178" s="231" t="s">
        <v>1367</v>
      </c>
      <c r="E4178" s="142">
        <v>15925</v>
      </c>
      <c r="F4178" s="142">
        <v>7965</v>
      </c>
      <c r="G4178" s="142">
        <v>6370</v>
      </c>
      <c r="H4178" s="142">
        <v>0</v>
      </c>
    </row>
    <row r="4179" spans="1:8" ht="49.5">
      <c r="A4179" s="1431"/>
      <c r="B4179" s="1432"/>
      <c r="C4179" s="231" t="s">
        <v>1367</v>
      </c>
      <c r="D4179" s="231" t="s">
        <v>1368</v>
      </c>
      <c r="E4179" s="142">
        <v>17065</v>
      </c>
      <c r="F4179" s="142">
        <v>8535</v>
      </c>
      <c r="G4179" s="142">
        <v>6825</v>
      </c>
      <c r="H4179" s="142">
        <v>0</v>
      </c>
    </row>
    <row r="4180" spans="1:8" ht="49.5">
      <c r="A4180" s="1431"/>
      <c r="B4180" s="1432"/>
      <c r="C4180" s="231" t="s">
        <v>1369</v>
      </c>
      <c r="D4180" s="231" t="s">
        <v>1370</v>
      </c>
      <c r="E4180" s="142">
        <v>12515</v>
      </c>
      <c r="F4180" s="142">
        <v>6260</v>
      </c>
      <c r="G4180" s="142">
        <v>5005</v>
      </c>
      <c r="H4180" s="142">
        <v>0</v>
      </c>
    </row>
    <row r="4181" spans="1:8" ht="49.5">
      <c r="A4181" s="1408"/>
      <c r="B4181" s="1406"/>
      <c r="C4181" s="231" t="s">
        <v>1370</v>
      </c>
      <c r="D4181" s="231" t="s">
        <v>1371</v>
      </c>
      <c r="E4181" s="142">
        <v>9450</v>
      </c>
      <c r="F4181" s="142">
        <v>4725</v>
      </c>
      <c r="G4181" s="142">
        <v>3780</v>
      </c>
      <c r="H4181" s="142">
        <v>0</v>
      </c>
    </row>
    <row r="4182" spans="1:8" ht="27.6" customHeight="1">
      <c r="A4182" s="225">
        <v>39</v>
      </c>
      <c r="B4182" s="226" t="s">
        <v>1372</v>
      </c>
      <c r="C4182" s="231" t="s">
        <v>1331</v>
      </c>
      <c r="D4182" s="231" t="s">
        <v>1373</v>
      </c>
      <c r="E4182" s="142">
        <v>9375</v>
      </c>
      <c r="F4182" s="142">
        <v>5155</v>
      </c>
      <c r="G4182" s="142">
        <v>4220</v>
      </c>
      <c r="H4182" s="142">
        <v>0</v>
      </c>
    </row>
    <row r="4183" spans="1:8" ht="21.6" customHeight="1">
      <c r="A4183" s="225">
        <v>40</v>
      </c>
      <c r="B4183" s="226" t="s">
        <v>1350</v>
      </c>
      <c r="C4183" s="231" t="s">
        <v>1349</v>
      </c>
      <c r="D4183" s="231" t="s">
        <v>1361</v>
      </c>
      <c r="E4183" s="142">
        <v>18700</v>
      </c>
      <c r="F4183" s="142">
        <v>0</v>
      </c>
      <c r="G4183" s="142">
        <v>0</v>
      </c>
      <c r="H4183" s="142">
        <v>0</v>
      </c>
    </row>
    <row r="4184" spans="1:8" ht="20.45" customHeight="1">
      <c r="A4184" s="225">
        <v>41</v>
      </c>
      <c r="B4184" s="226" t="s">
        <v>1316</v>
      </c>
      <c r="C4184" s="231" t="s">
        <v>1312</v>
      </c>
      <c r="D4184" s="231" t="s">
        <v>1322</v>
      </c>
      <c r="E4184" s="142">
        <v>30715</v>
      </c>
      <c r="F4184" s="142">
        <v>0</v>
      </c>
      <c r="G4184" s="142">
        <v>0</v>
      </c>
      <c r="H4184" s="142">
        <v>0</v>
      </c>
    </row>
    <row r="4185" spans="1:8" ht="19.899999999999999" customHeight="1">
      <c r="A4185" s="225">
        <v>42</v>
      </c>
      <c r="B4185" s="226" t="s">
        <v>1374</v>
      </c>
      <c r="C4185" s="231" t="s">
        <v>1312</v>
      </c>
      <c r="D4185" s="231" t="s">
        <v>1375</v>
      </c>
      <c r="E4185" s="142">
        <v>26250</v>
      </c>
      <c r="F4185" s="142">
        <v>0</v>
      </c>
      <c r="G4185" s="142">
        <v>0</v>
      </c>
      <c r="H4185" s="142">
        <v>0</v>
      </c>
    </row>
    <row r="4186" spans="1:8" ht="30.6" customHeight="1">
      <c r="A4186" s="225">
        <v>43</v>
      </c>
      <c r="B4186" s="226" t="s">
        <v>1376</v>
      </c>
      <c r="C4186" s="231" t="s">
        <v>1348</v>
      </c>
      <c r="D4186" s="231" t="s">
        <v>1361</v>
      </c>
      <c r="E4186" s="142">
        <v>16800</v>
      </c>
      <c r="F4186" s="142">
        <v>0</v>
      </c>
      <c r="G4186" s="142">
        <v>0</v>
      </c>
      <c r="H4186" s="142">
        <v>0</v>
      </c>
    </row>
    <row r="4187" spans="1:8" ht="32.25" customHeight="1">
      <c r="A4187" s="225">
        <v>44</v>
      </c>
      <c r="B4187" s="226" t="s">
        <v>1377</v>
      </c>
      <c r="C4187" s="231" t="s">
        <v>1315</v>
      </c>
      <c r="D4187" s="231" t="s">
        <v>1337</v>
      </c>
      <c r="E4187" s="142">
        <v>19800</v>
      </c>
      <c r="F4187" s="142">
        <v>0</v>
      </c>
      <c r="G4187" s="142">
        <v>0</v>
      </c>
      <c r="H4187" s="142">
        <v>0</v>
      </c>
    </row>
    <row r="4188" spans="1:8" ht="49.5">
      <c r="A4188" s="1407">
        <v>45</v>
      </c>
      <c r="B4188" s="1405" t="s">
        <v>1378</v>
      </c>
      <c r="C4188" s="231" t="s">
        <v>1312</v>
      </c>
      <c r="D4188" s="231" t="s">
        <v>1379</v>
      </c>
      <c r="E4188" s="142">
        <v>15000</v>
      </c>
      <c r="F4188" s="142">
        <v>7500</v>
      </c>
      <c r="G4188" s="142">
        <v>6000</v>
      </c>
      <c r="H4188" s="142">
        <v>0</v>
      </c>
    </row>
    <row r="4189" spans="1:8" ht="49.5">
      <c r="A4189" s="1408"/>
      <c r="B4189" s="1406"/>
      <c r="C4189" s="231" t="s">
        <v>1379</v>
      </c>
      <c r="D4189" s="231" t="s">
        <v>881</v>
      </c>
      <c r="E4189" s="142">
        <v>11025</v>
      </c>
      <c r="F4189" s="142">
        <v>5515</v>
      </c>
      <c r="G4189" s="142">
        <v>4410</v>
      </c>
      <c r="H4189" s="142">
        <v>0</v>
      </c>
    </row>
    <row r="4190" spans="1:8" ht="16.5">
      <c r="A4190" s="225">
        <v>46</v>
      </c>
      <c r="B4190" s="226" t="s">
        <v>1380</v>
      </c>
      <c r="C4190" s="231" t="s">
        <v>1315</v>
      </c>
      <c r="D4190" s="231" t="s">
        <v>1316</v>
      </c>
      <c r="E4190" s="142">
        <v>19800</v>
      </c>
      <c r="F4190" s="142">
        <v>0</v>
      </c>
      <c r="G4190" s="142">
        <v>0</v>
      </c>
      <c r="H4190" s="142">
        <v>0</v>
      </c>
    </row>
    <row r="4191" spans="1:8" ht="20.45" customHeight="1">
      <c r="A4191" s="225">
        <v>47</v>
      </c>
      <c r="B4191" s="226" t="s">
        <v>1381</v>
      </c>
      <c r="C4191" s="231" t="s">
        <v>1382</v>
      </c>
      <c r="D4191" s="231" t="s">
        <v>1383</v>
      </c>
      <c r="E4191" s="142">
        <v>25200</v>
      </c>
      <c r="F4191" s="142">
        <v>0</v>
      </c>
      <c r="G4191" s="142">
        <v>0</v>
      </c>
      <c r="H4191" s="142">
        <v>0</v>
      </c>
    </row>
    <row r="4192" spans="1:8" ht="16.5">
      <c r="A4192" s="225">
        <v>48</v>
      </c>
      <c r="B4192" s="226" t="s">
        <v>1384</v>
      </c>
      <c r="C4192" s="231" t="s">
        <v>1385</v>
      </c>
      <c r="D4192" s="231" t="s">
        <v>1386</v>
      </c>
      <c r="E4192" s="142">
        <v>19800</v>
      </c>
      <c r="F4192" s="142">
        <v>0</v>
      </c>
      <c r="G4192" s="142">
        <v>0</v>
      </c>
      <c r="H4192" s="142">
        <v>0</v>
      </c>
    </row>
    <row r="4193" spans="1:8" ht="16.5">
      <c r="A4193" s="225">
        <v>49</v>
      </c>
      <c r="B4193" s="226" t="s">
        <v>1387</v>
      </c>
      <c r="C4193" s="231" t="s">
        <v>1382</v>
      </c>
      <c r="D4193" s="231" t="s">
        <v>1373</v>
      </c>
      <c r="E4193" s="142">
        <v>9375</v>
      </c>
      <c r="F4193" s="142">
        <v>0</v>
      </c>
      <c r="G4193" s="142">
        <v>0</v>
      </c>
      <c r="H4193" s="142">
        <v>0</v>
      </c>
    </row>
    <row r="4194" spans="1:8" ht="16.5">
      <c r="A4194" s="225">
        <v>50</v>
      </c>
      <c r="B4194" s="226" t="s">
        <v>1388</v>
      </c>
      <c r="C4194" s="231" t="s">
        <v>1315</v>
      </c>
      <c r="D4194" s="231" t="s">
        <v>1389</v>
      </c>
      <c r="E4194" s="142">
        <v>19800</v>
      </c>
      <c r="F4194" s="142">
        <v>0</v>
      </c>
      <c r="G4194" s="142">
        <v>0</v>
      </c>
      <c r="H4194" s="142">
        <v>0</v>
      </c>
    </row>
    <row r="4195" spans="1:8" ht="16.5">
      <c r="A4195" s="225">
        <v>51</v>
      </c>
      <c r="B4195" s="226" t="s">
        <v>1390</v>
      </c>
      <c r="C4195" s="231" t="s">
        <v>1315</v>
      </c>
      <c r="D4195" s="231" t="s">
        <v>1316</v>
      </c>
      <c r="E4195" s="142">
        <v>19800</v>
      </c>
      <c r="F4195" s="142">
        <v>0</v>
      </c>
      <c r="G4195" s="142">
        <v>0</v>
      </c>
      <c r="H4195" s="142">
        <v>0</v>
      </c>
    </row>
    <row r="4196" spans="1:8" ht="16.5">
      <c r="A4196" s="225">
        <v>52</v>
      </c>
      <c r="B4196" s="226" t="s">
        <v>1391</v>
      </c>
      <c r="C4196" s="231" t="s">
        <v>1315</v>
      </c>
      <c r="D4196" s="231" t="s">
        <v>1316</v>
      </c>
      <c r="E4196" s="142">
        <v>19800</v>
      </c>
      <c r="F4196" s="142">
        <v>0</v>
      </c>
      <c r="G4196" s="142">
        <v>0</v>
      </c>
      <c r="H4196" s="142">
        <v>0</v>
      </c>
    </row>
    <row r="4197" spans="1:8" ht="33">
      <c r="A4197" s="1407">
        <v>53</v>
      </c>
      <c r="B4197" s="1405" t="s">
        <v>1392</v>
      </c>
      <c r="C4197" s="231" t="s">
        <v>1393</v>
      </c>
      <c r="D4197" s="231" t="s">
        <v>1319</v>
      </c>
      <c r="E4197" s="142">
        <v>20625</v>
      </c>
      <c r="F4197" s="142">
        <v>9280</v>
      </c>
      <c r="G4197" s="142">
        <v>8250</v>
      </c>
      <c r="H4197" s="142">
        <v>0</v>
      </c>
    </row>
    <row r="4198" spans="1:8" ht="33">
      <c r="A4198" s="1431"/>
      <c r="B4198" s="1432"/>
      <c r="C4198" s="231" t="s">
        <v>1394</v>
      </c>
      <c r="D4198" s="231" t="s">
        <v>1319</v>
      </c>
      <c r="E4198" s="142">
        <v>20000</v>
      </c>
      <c r="F4198" s="142">
        <v>0</v>
      </c>
      <c r="G4198" s="142">
        <v>0</v>
      </c>
      <c r="H4198" s="142">
        <v>0</v>
      </c>
    </row>
    <row r="4199" spans="1:8" ht="16.5">
      <c r="A4199" s="1408"/>
      <c r="B4199" s="1406"/>
      <c r="C4199" s="231" t="s">
        <v>1319</v>
      </c>
      <c r="D4199" s="231" t="s">
        <v>1320</v>
      </c>
      <c r="E4199" s="142">
        <v>19500</v>
      </c>
      <c r="F4199" s="142">
        <v>10725</v>
      </c>
      <c r="G4199" s="142">
        <v>8775</v>
      </c>
      <c r="H4199" s="142">
        <v>0</v>
      </c>
    </row>
    <row r="4200" spans="1:8" ht="33">
      <c r="A4200" s="1407">
        <v>54</v>
      </c>
      <c r="B4200" s="1405" t="s">
        <v>1334</v>
      </c>
      <c r="C4200" s="231" t="s">
        <v>1345</v>
      </c>
      <c r="D4200" s="231" t="s">
        <v>1395</v>
      </c>
      <c r="E4200" s="142">
        <v>32815</v>
      </c>
      <c r="F4200" s="142">
        <v>18050</v>
      </c>
      <c r="G4200" s="142">
        <v>14765</v>
      </c>
      <c r="H4200" s="142">
        <v>0</v>
      </c>
    </row>
    <row r="4201" spans="1:8" ht="42.75" customHeight="1">
      <c r="A4201" s="1431"/>
      <c r="B4201" s="1432"/>
      <c r="C4201" s="1428" t="s">
        <v>1396</v>
      </c>
      <c r="D4201" s="1430"/>
      <c r="E4201" s="142">
        <v>30625</v>
      </c>
      <c r="F4201" s="142">
        <v>0</v>
      </c>
      <c r="G4201" s="142">
        <v>0</v>
      </c>
      <c r="H4201" s="142">
        <v>0</v>
      </c>
    </row>
    <row r="4202" spans="1:8" ht="33">
      <c r="A4202" s="1431"/>
      <c r="B4202" s="1432"/>
      <c r="C4202" s="231" t="s">
        <v>1397</v>
      </c>
      <c r="D4202" s="231" t="s">
        <v>1319</v>
      </c>
      <c r="E4202" s="142">
        <v>27000</v>
      </c>
      <c r="F4202" s="142">
        <v>0</v>
      </c>
      <c r="G4202" s="142">
        <v>0</v>
      </c>
      <c r="H4202" s="142">
        <v>0</v>
      </c>
    </row>
    <row r="4203" spans="1:8" ht="16.5">
      <c r="A4203" s="1431"/>
      <c r="B4203" s="1432"/>
      <c r="C4203" s="231" t="s">
        <v>1319</v>
      </c>
      <c r="D4203" s="231" t="s">
        <v>1315</v>
      </c>
      <c r="E4203" s="142">
        <v>31350</v>
      </c>
      <c r="F4203" s="142">
        <v>0</v>
      </c>
      <c r="G4203" s="142">
        <v>0</v>
      </c>
      <c r="H4203" s="142">
        <v>0</v>
      </c>
    </row>
    <row r="4204" spans="1:8" ht="16.5">
      <c r="A4204" s="1408"/>
      <c r="B4204" s="1406"/>
      <c r="C4204" s="231" t="s">
        <v>1315</v>
      </c>
      <c r="D4204" s="231" t="s">
        <v>1317</v>
      </c>
      <c r="E4204" s="142">
        <v>34650</v>
      </c>
      <c r="F4204" s="142">
        <v>0</v>
      </c>
      <c r="G4204" s="142">
        <v>0</v>
      </c>
      <c r="H4204" s="142">
        <v>0</v>
      </c>
    </row>
    <row r="4205" spans="1:8" ht="16.5">
      <c r="A4205" s="225">
        <v>55</v>
      </c>
      <c r="B4205" s="226" t="s">
        <v>1398</v>
      </c>
      <c r="C4205" s="231" t="s">
        <v>1348</v>
      </c>
      <c r="D4205" s="231" t="s">
        <v>1361</v>
      </c>
      <c r="E4205" s="142">
        <v>16800</v>
      </c>
      <c r="F4205" s="142">
        <v>0</v>
      </c>
      <c r="G4205" s="142">
        <v>0</v>
      </c>
      <c r="H4205" s="142">
        <v>0</v>
      </c>
    </row>
    <row r="4206" spans="1:8" ht="16.5">
      <c r="A4206" s="225">
        <v>56</v>
      </c>
      <c r="B4206" s="226" t="s">
        <v>1399</v>
      </c>
      <c r="C4206" s="231" t="s">
        <v>1322</v>
      </c>
      <c r="D4206" s="231" t="s">
        <v>1338</v>
      </c>
      <c r="E4206" s="142">
        <v>19800</v>
      </c>
      <c r="F4206" s="142">
        <v>0</v>
      </c>
      <c r="G4206" s="142">
        <v>0</v>
      </c>
      <c r="H4206" s="142">
        <v>0</v>
      </c>
    </row>
    <row r="4207" spans="1:8" ht="16.5">
      <c r="A4207" s="225">
        <v>57</v>
      </c>
      <c r="B4207" s="226" t="s">
        <v>1400</v>
      </c>
      <c r="C4207" s="231" t="s">
        <v>1315</v>
      </c>
      <c r="D4207" s="231" t="s">
        <v>1316</v>
      </c>
      <c r="E4207" s="142">
        <v>21450</v>
      </c>
      <c r="F4207" s="142">
        <v>0</v>
      </c>
      <c r="G4207" s="142">
        <v>0</v>
      </c>
      <c r="H4207" s="142">
        <v>0</v>
      </c>
    </row>
    <row r="4208" spans="1:8" ht="18.600000000000001" customHeight="1">
      <c r="A4208" s="225">
        <v>58</v>
      </c>
      <c r="B4208" s="226" t="s">
        <v>1362</v>
      </c>
      <c r="C4208" s="231" t="s">
        <v>1312</v>
      </c>
      <c r="D4208" s="231" t="s">
        <v>881</v>
      </c>
      <c r="E4208" s="142">
        <v>11250</v>
      </c>
      <c r="F4208" s="142">
        <v>6190</v>
      </c>
      <c r="G4208" s="142">
        <v>5065</v>
      </c>
      <c r="H4208" s="142">
        <v>0</v>
      </c>
    </row>
    <row r="4209" spans="1:8" ht="19.149999999999999" customHeight="1">
      <c r="A4209" s="225">
        <v>59</v>
      </c>
      <c r="B4209" s="226" t="s">
        <v>1361</v>
      </c>
      <c r="C4209" s="231" t="s">
        <v>1312</v>
      </c>
      <c r="D4209" s="231" t="s">
        <v>881</v>
      </c>
      <c r="E4209" s="142">
        <v>18750</v>
      </c>
      <c r="F4209" s="142">
        <v>0</v>
      </c>
      <c r="G4209" s="142">
        <v>0</v>
      </c>
      <c r="H4209" s="142">
        <v>0</v>
      </c>
    </row>
    <row r="4210" spans="1:8" ht="16.5">
      <c r="A4210" s="225">
        <v>60</v>
      </c>
      <c r="B4210" s="226" t="s">
        <v>1401</v>
      </c>
      <c r="C4210" s="231" t="s">
        <v>1348</v>
      </c>
      <c r="D4210" s="231" t="s">
        <v>1361</v>
      </c>
      <c r="E4210" s="142">
        <v>16540</v>
      </c>
      <c r="F4210" s="142">
        <v>0</v>
      </c>
      <c r="G4210" s="142">
        <v>0</v>
      </c>
      <c r="H4210" s="142">
        <v>0</v>
      </c>
    </row>
    <row r="4211" spans="1:8" ht="27.6" customHeight="1">
      <c r="A4211" s="225">
        <v>61</v>
      </c>
      <c r="B4211" s="226" t="s">
        <v>1342</v>
      </c>
      <c r="C4211" s="231" t="s">
        <v>1312</v>
      </c>
      <c r="D4211" s="231" t="s">
        <v>1322</v>
      </c>
      <c r="E4211" s="142">
        <v>30150</v>
      </c>
      <c r="F4211" s="142">
        <v>0</v>
      </c>
      <c r="G4211" s="142">
        <v>0</v>
      </c>
      <c r="H4211" s="142">
        <v>0</v>
      </c>
    </row>
    <row r="4212" spans="1:8" ht="26.45" customHeight="1">
      <c r="A4212" s="225">
        <v>62</v>
      </c>
      <c r="B4212" s="226" t="s">
        <v>1402</v>
      </c>
      <c r="C4212" s="231" t="s">
        <v>1319</v>
      </c>
      <c r="D4212" s="231" t="s">
        <v>1320</v>
      </c>
      <c r="E4212" s="142">
        <v>19800</v>
      </c>
      <c r="F4212" s="142">
        <v>0</v>
      </c>
      <c r="G4212" s="142">
        <v>0</v>
      </c>
      <c r="H4212" s="142">
        <v>0</v>
      </c>
    </row>
    <row r="4213" spans="1:8" ht="18" customHeight="1">
      <c r="A4213" s="225">
        <v>63</v>
      </c>
      <c r="B4213" s="226" t="s">
        <v>1403</v>
      </c>
      <c r="C4213" s="231" t="s">
        <v>1404</v>
      </c>
      <c r="D4213" s="231" t="s">
        <v>1319</v>
      </c>
      <c r="E4213" s="142">
        <v>22500</v>
      </c>
      <c r="F4213" s="142">
        <v>0</v>
      </c>
      <c r="G4213" s="142">
        <v>0</v>
      </c>
      <c r="H4213" s="142">
        <v>0</v>
      </c>
    </row>
    <row r="4214" spans="1:8" ht="33" customHeight="1">
      <c r="A4214" s="1407">
        <v>64</v>
      </c>
      <c r="B4214" s="1423" t="s">
        <v>1405</v>
      </c>
      <c r="C4214" s="1424"/>
      <c r="D4214" s="1425"/>
      <c r="E4214" s="142">
        <v>0</v>
      </c>
      <c r="F4214" s="142">
        <v>0</v>
      </c>
      <c r="G4214" s="142">
        <v>0</v>
      </c>
      <c r="H4214" s="142">
        <v>0</v>
      </c>
    </row>
    <row r="4215" spans="1:8" ht="29.25" customHeight="1">
      <c r="A4215" s="1431"/>
      <c r="B4215" s="1405" t="s">
        <v>1406</v>
      </c>
      <c r="C4215" s="231" t="s">
        <v>1312</v>
      </c>
      <c r="D4215" s="231" t="s">
        <v>1407</v>
      </c>
      <c r="E4215" s="142">
        <v>12600</v>
      </c>
      <c r="F4215" s="142">
        <v>7560</v>
      </c>
      <c r="G4215" s="142">
        <v>6300</v>
      </c>
      <c r="H4215" s="142">
        <v>0</v>
      </c>
    </row>
    <row r="4216" spans="1:8" ht="28.9" customHeight="1">
      <c r="A4216" s="1408"/>
      <c r="B4216" s="1406"/>
      <c r="C4216" s="231" t="s">
        <v>1407</v>
      </c>
      <c r="D4216" s="231" t="s">
        <v>1378</v>
      </c>
      <c r="E4216" s="142">
        <v>11025</v>
      </c>
      <c r="F4216" s="142">
        <v>6615</v>
      </c>
      <c r="G4216" s="142">
        <v>5515</v>
      </c>
      <c r="H4216" s="142">
        <v>0</v>
      </c>
    </row>
    <row r="4217" spans="1:8" ht="16.5">
      <c r="A4217" s="1407">
        <v>65</v>
      </c>
      <c r="B4217" s="1423" t="s">
        <v>1408</v>
      </c>
      <c r="C4217" s="1424"/>
      <c r="D4217" s="1425"/>
      <c r="E4217" s="142">
        <v>0</v>
      </c>
      <c r="F4217" s="142">
        <v>0</v>
      </c>
      <c r="G4217" s="142">
        <v>0</v>
      </c>
      <c r="H4217" s="142">
        <v>0</v>
      </c>
    </row>
    <row r="4218" spans="1:8" ht="16.5">
      <c r="A4218" s="1408"/>
      <c r="B4218" s="1428" t="s">
        <v>1409</v>
      </c>
      <c r="C4218" s="1429"/>
      <c r="D4218" s="1430"/>
      <c r="E4218" s="142">
        <v>11500</v>
      </c>
      <c r="F4218" s="142">
        <v>0</v>
      </c>
      <c r="G4218" s="142">
        <v>0</v>
      </c>
      <c r="H4218" s="142">
        <v>0</v>
      </c>
    </row>
    <row r="4219" spans="1:8" ht="36" customHeight="1">
      <c r="A4219" s="1407">
        <v>66</v>
      </c>
      <c r="B4219" s="1423" t="s">
        <v>1410</v>
      </c>
      <c r="C4219" s="1424"/>
      <c r="D4219" s="1425"/>
      <c r="E4219" s="142">
        <v>0</v>
      </c>
      <c r="F4219" s="142">
        <v>0</v>
      </c>
      <c r="G4219" s="142">
        <v>0</v>
      </c>
      <c r="H4219" s="142">
        <v>0</v>
      </c>
    </row>
    <row r="4220" spans="1:8" ht="33">
      <c r="A4220" s="1431"/>
      <c r="B4220" s="226" t="s">
        <v>1411</v>
      </c>
      <c r="C4220" s="1428" t="s">
        <v>1412</v>
      </c>
      <c r="D4220" s="1430"/>
      <c r="E4220" s="142">
        <v>16800</v>
      </c>
      <c r="F4220" s="142">
        <v>0</v>
      </c>
      <c r="G4220" s="142">
        <v>0</v>
      </c>
      <c r="H4220" s="142">
        <v>0</v>
      </c>
    </row>
    <row r="4221" spans="1:8" ht="33">
      <c r="A4221" s="1408"/>
      <c r="B4221" s="226" t="s">
        <v>1413</v>
      </c>
      <c r="C4221" s="231" t="s">
        <v>1354</v>
      </c>
      <c r="D4221" s="231" t="s">
        <v>278</v>
      </c>
      <c r="E4221" s="142">
        <v>15600</v>
      </c>
      <c r="F4221" s="142">
        <v>0</v>
      </c>
      <c r="G4221" s="142">
        <v>0</v>
      </c>
      <c r="H4221" s="142">
        <v>0</v>
      </c>
    </row>
    <row r="4222" spans="1:8" ht="22.15" customHeight="1">
      <c r="A4222" s="225"/>
      <c r="B4222" s="1423" t="s">
        <v>1414</v>
      </c>
      <c r="C4222" s="1424"/>
      <c r="D4222" s="1425"/>
      <c r="E4222" s="142">
        <v>0</v>
      </c>
      <c r="F4222" s="142">
        <v>0</v>
      </c>
      <c r="G4222" s="142">
        <v>0</v>
      </c>
      <c r="H4222" s="142">
        <v>0</v>
      </c>
    </row>
    <row r="4223" spans="1:8" ht="16.899999999999999" customHeight="1">
      <c r="A4223" s="225">
        <v>67</v>
      </c>
      <c r="B4223" s="226" t="s">
        <v>1415</v>
      </c>
      <c r="C4223" s="231" t="s">
        <v>1342</v>
      </c>
      <c r="D4223" s="231" t="s">
        <v>1337</v>
      </c>
      <c r="E4223" s="142">
        <v>19600</v>
      </c>
      <c r="F4223" s="142">
        <v>0</v>
      </c>
      <c r="G4223" s="142">
        <v>0</v>
      </c>
      <c r="H4223" s="142">
        <v>0</v>
      </c>
    </row>
    <row r="4224" spans="1:8" ht="16.899999999999999" customHeight="1">
      <c r="A4224" s="225">
        <v>68</v>
      </c>
      <c r="B4224" s="226" t="s">
        <v>1416</v>
      </c>
      <c r="C4224" s="231" t="s">
        <v>1417</v>
      </c>
      <c r="D4224" s="231" t="s">
        <v>1334</v>
      </c>
      <c r="E4224" s="142">
        <v>19600</v>
      </c>
      <c r="F4224" s="142">
        <v>0</v>
      </c>
      <c r="G4224" s="142">
        <v>0</v>
      </c>
      <c r="H4224" s="142">
        <v>0</v>
      </c>
    </row>
    <row r="4225" spans="1:8" ht="16.899999999999999" customHeight="1">
      <c r="A4225" s="225">
        <v>69</v>
      </c>
      <c r="B4225" s="226" t="s">
        <v>1418</v>
      </c>
      <c r="C4225" s="231" t="s">
        <v>1342</v>
      </c>
      <c r="D4225" s="231" t="s">
        <v>1333</v>
      </c>
      <c r="E4225" s="142">
        <v>20150</v>
      </c>
      <c r="F4225" s="142">
        <v>0</v>
      </c>
      <c r="G4225" s="142">
        <v>0</v>
      </c>
      <c r="H4225" s="142">
        <v>0</v>
      </c>
    </row>
    <row r="4226" spans="1:8" ht="22.9" customHeight="1">
      <c r="A4226" s="1407">
        <v>70</v>
      </c>
      <c r="B4226" s="1423" t="s">
        <v>1419</v>
      </c>
      <c r="C4226" s="1424"/>
      <c r="D4226" s="1425"/>
      <c r="E4226" s="142">
        <v>0</v>
      </c>
      <c r="F4226" s="142">
        <v>0</v>
      </c>
      <c r="G4226" s="142">
        <v>0</v>
      </c>
      <c r="H4226" s="142">
        <v>0</v>
      </c>
    </row>
    <row r="4227" spans="1:8" ht="29.25" customHeight="1">
      <c r="A4227" s="1431"/>
      <c r="B4227" s="1474" t="s">
        <v>1420</v>
      </c>
      <c r="C4227" s="1475"/>
      <c r="D4227" s="1476"/>
      <c r="E4227" s="142">
        <v>18750</v>
      </c>
      <c r="F4227" s="142">
        <v>0</v>
      </c>
      <c r="G4227" s="142">
        <v>0</v>
      </c>
      <c r="H4227" s="142">
        <v>0</v>
      </c>
    </row>
    <row r="4228" spans="1:8" ht="29.25" customHeight="1">
      <c r="A4228" s="1408"/>
      <c r="B4228" s="1428" t="s">
        <v>1421</v>
      </c>
      <c r="C4228" s="1429"/>
      <c r="D4228" s="1430"/>
      <c r="E4228" s="142">
        <v>18750</v>
      </c>
      <c r="F4228" s="142">
        <v>0</v>
      </c>
      <c r="G4228" s="142">
        <v>0</v>
      </c>
      <c r="H4228" s="142">
        <v>0</v>
      </c>
    </row>
    <row r="4229" spans="1:8" ht="18" customHeight="1">
      <c r="A4229" s="1407">
        <v>71</v>
      </c>
      <c r="B4229" s="1423" t="s">
        <v>1422</v>
      </c>
      <c r="C4229" s="1424"/>
      <c r="D4229" s="1425"/>
      <c r="E4229" s="142">
        <v>0</v>
      </c>
      <c r="F4229" s="142">
        <v>0</v>
      </c>
      <c r="G4229" s="142">
        <v>0</v>
      </c>
      <c r="H4229" s="142">
        <v>0</v>
      </c>
    </row>
    <row r="4230" spans="1:8" ht="18" customHeight="1">
      <c r="A4230" s="1431"/>
      <c r="B4230" s="1428" t="s">
        <v>1423</v>
      </c>
      <c r="C4230" s="1429"/>
      <c r="D4230" s="1430"/>
      <c r="E4230" s="142">
        <v>10200</v>
      </c>
      <c r="F4230" s="142">
        <v>0</v>
      </c>
      <c r="G4230" s="142">
        <v>0</v>
      </c>
      <c r="H4230" s="142">
        <v>0</v>
      </c>
    </row>
    <row r="4231" spans="1:8" ht="18" customHeight="1">
      <c r="A4231" s="1408"/>
      <c r="B4231" s="1428" t="s">
        <v>1424</v>
      </c>
      <c r="C4231" s="1429"/>
      <c r="D4231" s="1430"/>
      <c r="E4231" s="142">
        <v>10200</v>
      </c>
      <c r="F4231" s="142">
        <v>0</v>
      </c>
      <c r="G4231" s="142">
        <v>0</v>
      </c>
      <c r="H4231" s="142">
        <v>0</v>
      </c>
    </row>
    <row r="4232" spans="1:8" ht="24.6" customHeight="1">
      <c r="A4232" s="225"/>
      <c r="B4232" s="1423" t="s">
        <v>1425</v>
      </c>
      <c r="C4232" s="1424"/>
      <c r="D4232" s="1425"/>
      <c r="E4232" s="142">
        <v>0</v>
      </c>
      <c r="F4232" s="142">
        <v>0</v>
      </c>
      <c r="G4232" s="142">
        <v>0</v>
      </c>
      <c r="H4232" s="142">
        <v>0</v>
      </c>
    </row>
    <row r="4233" spans="1:8" ht="66">
      <c r="A4233" s="225">
        <v>72</v>
      </c>
      <c r="B4233" s="226" t="s">
        <v>1426</v>
      </c>
      <c r="C4233" s="231" t="s">
        <v>1427</v>
      </c>
      <c r="D4233" s="231" t="s">
        <v>1428</v>
      </c>
      <c r="E4233" s="142">
        <v>16500</v>
      </c>
      <c r="F4233" s="142">
        <v>0</v>
      </c>
      <c r="G4233" s="142">
        <v>0</v>
      </c>
      <c r="H4233" s="142">
        <v>0</v>
      </c>
    </row>
    <row r="4234" spans="1:8" ht="49.5">
      <c r="A4234" s="225">
        <v>73</v>
      </c>
      <c r="B4234" s="226" t="s">
        <v>1429</v>
      </c>
      <c r="C4234" s="231" t="s">
        <v>1313</v>
      </c>
      <c r="D4234" s="231" t="s">
        <v>1430</v>
      </c>
      <c r="E4234" s="142">
        <v>16500</v>
      </c>
      <c r="F4234" s="142">
        <v>0</v>
      </c>
      <c r="G4234" s="142">
        <v>0</v>
      </c>
      <c r="H4234" s="142">
        <v>0</v>
      </c>
    </row>
    <row r="4235" spans="1:8" ht="33">
      <c r="A4235" s="225">
        <v>74</v>
      </c>
      <c r="B4235" s="226" t="s">
        <v>1431</v>
      </c>
      <c r="C4235" s="231" t="s">
        <v>1427</v>
      </c>
      <c r="D4235" s="231" t="s">
        <v>1432</v>
      </c>
      <c r="E4235" s="142">
        <v>14700</v>
      </c>
      <c r="F4235" s="142">
        <v>0</v>
      </c>
      <c r="G4235" s="142">
        <v>0</v>
      </c>
      <c r="H4235" s="142">
        <v>0</v>
      </c>
    </row>
    <row r="4236" spans="1:8" ht="49.5">
      <c r="A4236" s="225">
        <v>75</v>
      </c>
      <c r="B4236" s="226" t="s">
        <v>1433</v>
      </c>
      <c r="C4236" s="231" t="s">
        <v>1434</v>
      </c>
      <c r="D4236" s="231" t="s">
        <v>1435</v>
      </c>
      <c r="E4236" s="142">
        <v>14280</v>
      </c>
      <c r="F4236" s="142">
        <v>0</v>
      </c>
      <c r="G4236" s="142">
        <v>0</v>
      </c>
      <c r="H4236" s="142">
        <v>0</v>
      </c>
    </row>
    <row r="4237" spans="1:8" ht="33">
      <c r="A4237" s="225">
        <v>76</v>
      </c>
      <c r="B4237" s="226" t="s">
        <v>1436</v>
      </c>
      <c r="C4237" s="231" t="s">
        <v>1434</v>
      </c>
      <c r="D4237" s="231" t="s">
        <v>1432</v>
      </c>
      <c r="E4237" s="142">
        <v>14280</v>
      </c>
      <c r="F4237" s="142">
        <v>0</v>
      </c>
      <c r="G4237" s="142">
        <v>0</v>
      </c>
      <c r="H4237" s="142">
        <v>0</v>
      </c>
    </row>
    <row r="4238" spans="1:8" ht="49.5">
      <c r="A4238" s="225">
        <v>77</v>
      </c>
      <c r="B4238" s="226" t="s">
        <v>1437</v>
      </c>
      <c r="C4238" s="231" t="s">
        <v>1434</v>
      </c>
      <c r="D4238" s="231" t="s">
        <v>1432</v>
      </c>
      <c r="E4238" s="142">
        <v>14280</v>
      </c>
      <c r="F4238" s="142">
        <v>0</v>
      </c>
      <c r="G4238" s="142">
        <v>0</v>
      </c>
      <c r="H4238" s="142">
        <v>0</v>
      </c>
    </row>
    <row r="4239" spans="1:8" ht="21" customHeight="1">
      <c r="A4239" s="225"/>
      <c r="B4239" s="1423" t="s">
        <v>1438</v>
      </c>
      <c r="C4239" s="1424"/>
      <c r="D4239" s="1425"/>
      <c r="E4239" s="142">
        <v>0</v>
      </c>
      <c r="F4239" s="142">
        <v>0</v>
      </c>
      <c r="G4239" s="142">
        <v>0</v>
      </c>
      <c r="H4239" s="142">
        <v>0</v>
      </c>
    </row>
    <row r="4240" spans="1:8" ht="49.5">
      <c r="A4240" s="225">
        <v>78</v>
      </c>
      <c r="B4240" s="226" t="s">
        <v>1439</v>
      </c>
      <c r="C4240" s="231" t="s">
        <v>1313</v>
      </c>
      <c r="D4240" s="231" t="s">
        <v>1430</v>
      </c>
      <c r="E4240" s="142">
        <v>16500</v>
      </c>
      <c r="F4240" s="142">
        <v>0</v>
      </c>
      <c r="G4240" s="142">
        <v>0</v>
      </c>
      <c r="H4240" s="142">
        <v>0</v>
      </c>
    </row>
    <row r="4241" spans="1:8" ht="66">
      <c r="A4241" s="225">
        <v>79</v>
      </c>
      <c r="B4241" s="226" t="s">
        <v>1440</v>
      </c>
      <c r="C4241" s="231" t="s">
        <v>1441</v>
      </c>
      <c r="D4241" s="231" t="s">
        <v>1442</v>
      </c>
      <c r="E4241" s="142">
        <v>16500</v>
      </c>
      <c r="F4241" s="142">
        <v>0</v>
      </c>
      <c r="G4241" s="142">
        <v>0</v>
      </c>
      <c r="H4241" s="142">
        <v>0</v>
      </c>
    </row>
    <row r="4242" spans="1:8" ht="49.5">
      <c r="A4242" s="225">
        <v>80</v>
      </c>
      <c r="B4242" s="226" t="s">
        <v>1443</v>
      </c>
      <c r="C4242" s="231" t="s">
        <v>1432</v>
      </c>
      <c r="D4242" s="231" t="s">
        <v>1444</v>
      </c>
      <c r="E4242" s="142">
        <v>13800</v>
      </c>
      <c r="F4242" s="142">
        <v>0</v>
      </c>
      <c r="G4242" s="142">
        <v>0</v>
      </c>
      <c r="H4242" s="142">
        <v>0</v>
      </c>
    </row>
    <row r="4243" spans="1:8" ht="49.5">
      <c r="A4243" s="225">
        <v>81</v>
      </c>
      <c r="B4243" s="226" t="s">
        <v>1445</v>
      </c>
      <c r="C4243" s="231" t="s">
        <v>1432</v>
      </c>
      <c r="D4243" s="231" t="s">
        <v>1444</v>
      </c>
      <c r="E4243" s="142">
        <v>13800</v>
      </c>
      <c r="F4243" s="142">
        <v>0</v>
      </c>
      <c r="G4243" s="142">
        <v>0</v>
      </c>
      <c r="H4243" s="142">
        <v>0</v>
      </c>
    </row>
    <row r="4244" spans="1:8" ht="49.5">
      <c r="A4244" s="225">
        <v>82</v>
      </c>
      <c r="B4244" s="226" t="s">
        <v>1446</v>
      </c>
      <c r="C4244" s="231" t="s">
        <v>1441</v>
      </c>
      <c r="D4244" s="231" t="s">
        <v>1442</v>
      </c>
      <c r="E4244" s="142">
        <v>13800</v>
      </c>
      <c r="F4244" s="142">
        <v>0</v>
      </c>
      <c r="G4244" s="142">
        <v>0</v>
      </c>
      <c r="H4244" s="142">
        <v>0</v>
      </c>
    </row>
    <row r="4245" spans="1:8" ht="49.5">
      <c r="A4245" s="225">
        <v>83</v>
      </c>
      <c r="B4245" s="226" t="s">
        <v>1447</v>
      </c>
      <c r="C4245" s="231" t="s">
        <v>1432</v>
      </c>
      <c r="D4245" s="231" t="s">
        <v>1444</v>
      </c>
      <c r="E4245" s="142">
        <v>13750</v>
      </c>
      <c r="F4245" s="142">
        <v>0</v>
      </c>
      <c r="G4245" s="142">
        <v>0</v>
      </c>
      <c r="H4245" s="142">
        <v>0</v>
      </c>
    </row>
    <row r="4246" spans="1:8" ht="49.5">
      <c r="A4246" s="225">
        <v>84</v>
      </c>
      <c r="B4246" s="226" t="s">
        <v>1448</v>
      </c>
      <c r="C4246" s="231" t="s">
        <v>1432</v>
      </c>
      <c r="D4246" s="231" t="s">
        <v>1444</v>
      </c>
      <c r="E4246" s="142">
        <v>13750</v>
      </c>
      <c r="F4246" s="142">
        <v>0</v>
      </c>
      <c r="G4246" s="142">
        <v>0</v>
      </c>
      <c r="H4246" s="142">
        <v>0</v>
      </c>
    </row>
    <row r="4247" spans="1:8" ht="20.45" customHeight="1">
      <c r="A4247" s="1407">
        <v>85</v>
      </c>
      <c r="B4247" s="1423" t="s">
        <v>1449</v>
      </c>
      <c r="C4247" s="1424"/>
      <c r="D4247" s="1425"/>
      <c r="E4247" s="142">
        <v>0</v>
      </c>
      <c r="F4247" s="142">
        <v>0</v>
      </c>
      <c r="G4247" s="142">
        <v>0</v>
      </c>
      <c r="H4247" s="142">
        <v>0</v>
      </c>
    </row>
    <row r="4248" spans="1:8" ht="16.5">
      <c r="A4248" s="1431"/>
      <c r="B4248" s="226" t="s">
        <v>1450</v>
      </c>
      <c r="C4248" s="231" t="s">
        <v>1451</v>
      </c>
      <c r="D4248" s="231" t="s">
        <v>1452</v>
      </c>
      <c r="E4248" s="142">
        <v>16280</v>
      </c>
      <c r="F4248" s="142">
        <v>0</v>
      </c>
      <c r="G4248" s="142">
        <v>0</v>
      </c>
      <c r="H4248" s="142">
        <v>0</v>
      </c>
    </row>
    <row r="4249" spans="1:8" ht="16.5">
      <c r="A4249" s="1431"/>
      <c r="B4249" s="226" t="s">
        <v>1453</v>
      </c>
      <c r="C4249" s="231" t="s">
        <v>1454</v>
      </c>
      <c r="D4249" s="231" t="s">
        <v>1455</v>
      </c>
      <c r="E4249" s="142">
        <v>20000</v>
      </c>
      <c r="F4249" s="142">
        <v>0</v>
      </c>
      <c r="G4249" s="142">
        <v>0</v>
      </c>
      <c r="H4249" s="142">
        <v>0</v>
      </c>
    </row>
    <row r="4250" spans="1:8" ht="16.5">
      <c r="A4250" s="1431"/>
      <c r="B4250" s="226" t="s">
        <v>1453</v>
      </c>
      <c r="C4250" s="231" t="s">
        <v>1455</v>
      </c>
      <c r="D4250" s="231" t="s">
        <v>1456</v>
      </c>
      <c r="E4250" s="142">
        <v>20000</v>
      </c>
      <c r="F4250" s="142">
        <v>0</v>
      </c>
      <c r="G4250" s="142">
        <v>0</v>
      </c>
      <c r="H4250" s="142">
        <v>0</v>
      </c>
    </row>
    <row r="4251" spans="1:8" ht="16.5">
      <c r="A4251" s="1431"/>
      <c r="B4251" s="226" t="s">
        <v>1457</v>
      </c>
      <c r="C4251" s="231" t="s">
        <v>68</v>
      </c>
      <c r="D4251" s="231" t="s">
        <v>1451</v>
      </c>
      <c r="E4251" s="142">
        <v>22000</v>
      </c>
      <c r="F4251" s="142">
        <v>0</v>
      </c>
      <c r="G4251" s="142">
        <v>0</v>
      </c>
      <c r="H4251" s="142">
        <v>0</v>
      </c>
    </row>
    <row r="4252" spans="1:8" ht="16.5">
      <c r="A4252" s="1431"/>
      <c r="B4252" s="226" t="s">
        <v>1458</v>
      </c>
      <c r="C4252" s="231" t="s">
        <v>68</v>
      </c>
      <c r="D4252" s="231" t="s">
        <v>1451</v>
      </c>
      <c r="E4252" s="142">
        <v>19600</v>
      </c>
      <c r="F4252" s="142">
        <v>0</v>
      </c>
      <c r="G4252" s="142">
        <v>0</v>
      </c>
      <c r="H4252" s="142">
        <v>0</v>
      </c>
    </row>
    <row r="4253" spans="1:8" ht="16.5">
      <c r="A4253" s="1431"/>
      <c r="B4253" s="226" t="s">
        <v>1459</v>
      </c>
      <c r="C4253" s="231" t="s">
        <v>68</v>
      </c>
      <c r="D4253" s="231" t="s">
        <v>1451</v>
      </c>
      <c r="E4253" s="142">
        <v>14400</v>
      </c>
      <c r="F4253" s="142">
        <v>0</v>
      </c>
      <c r="G4253" s="142">
        <v>0</v>
      </c>
      <c r="H4253" s="142">
        <v>0</v>
      </c>
    </row>
    <row r="4254" spans="1:8" ht="16.5">
      <c r="A4254" s="1431"/>
      <c r="B4254" s="226" t="s">
        <v>1460</v>
      </c>
      <c r="C4254" s="231" t="s">
        <v>68</v>
      </c>
      <c r="D4254" s="231" t="s">
        <v>1451</v>
      </c>
      <c r="E4254" s="142">
        <v>24000</v>
      </c>
      <c r="F4254" s="142">
        <v>0</v>
      </c>
      <c r="G4254" s="142">
        <v>0</v>
      </c>
      <c r="H4254" s="142">
        <v>0</v>
      </c>
    </row>
    <row r="4255" spans="1:8" ht="16.5">
      <c r="A4255" s="1431"/>
      <c r="B4255" s="226" t="s">
        <v>1461</v>
      </c>
      <c r="C4255" s="231" t="s">
        <v>1462</v>
      </c>
      <c r="D4255" s="231" t="s">
        <v>1451</v>
      </c>
      <c r="E4255" s="142">
        <v>14400</v>
      </c>
      <c r="F4255" s="142">
        <v>0</v>
      </c>
      <c r="G4255" s="142">
        <v>0</v>
      </c>
      <c r="H4255" s="142">
        <v>0</v>
      </c>
    </row>
    <row r="4256" spans="1:8" ht="16.5">
      <c r="A4256" s="1431"/>
      <c r="B4256" s="226" t="s">
        <v>1463</v>
      </c>
      <c r="C4256" s="231" t="s">
        <v>1462</v>
      </c>
      <c r="D4256" s="231" t="s">
        <v>1464</v>
      </c>
      <c r="E4256" s="142">
        <v>16800</v>
      </c>
      <c r="F4256" s="142">
        <v>0</v>
      </c>
      <c r="G4256" s="142">
        <v>0</v>
      </c>
      <c r="H4256" s="142">
        <v>0</v>
      </c>
    </row>
    <row r="4257" spans="1:8" ht="16.5">
      <c r="A4257" s="1431"/>
      <c r="B4257" s="226" t="s">
        <v>1465</v>
      </c>
      <c r="C4257" s="231" t="s">
        <v>119</v>
      </c>
      <c r="D4257" s="231" t="s">
        <v>1462</v>
      </c>
      <c r="E4257" s="142">
        <v>16800</v>
      </c>
      <c r="F4257" s="142">
        <v>0</v>
      </c>
      <c r="G4257" s="142">
        <v>0</v>
      </c>
      <c r="H4257" s="142">
        <v>0</v>
      </c>
    </row>
    <row r="4258" spans="1:8" ht="33">
      <c r="A4258" s="1431"/>
      <c r="B4258" s="226" t="s">
        <v>1466</v>
      </c>
      <c r="C4258" s="231" t="s">
        <v>1467</v>
      </c>
      <c r="D4258" s="231" t="s">
        <v>1462</v>
      </c>
      <c r="E4258" s="142">
        <v>14000</v>
      </c>
      <c r="F4258" s="142">
        <v>0</v>
      </c>
      <c r="G4258" s="142">
        <v>0</v>
      </c>
      <c r="H4258" s="142">
        <v>0</v>
      </c>
    </row>
    <row r="4259" spans="1:8" ht="33">
      <c r="A4259" s="1431"/>
      <c r="B4259" s="226" t="s">
        <v>1468</v>
      </c>
      <c r="C4259" s="231" t="s">
        <v>1469</v>
      </c>
      <c r="D4259" s="231" t="s">
        <v>1470</v>
      </c>
      <c r="E4259" s="142">
        <v>14000</v>
      </c>
      <c r="F4259" s="142">
        <v>0</v>
      </c>
      <c r="G4259" s="142">
        <v>0</v>
      </c>
      <c r="H4259" s="142">
        <v>0</v>
      </c>
    </row>
    <row r="4260" spans="1:8" ht="49.5">
      <c r="A4260" s="1431"/>
      <c r="B4260" s="226" t="s">
        <v>1471</v>
      </c>
      <c r="C4260" s="231" t="s">
        <v>1472</v>
      </c>
      <c r="D4260" s="231" t="s">
        <v>1473</v>
      </c>
      <c r="E4260" s="142">
        <v>15360</v>
      </c>
      <c r="F4260" s="142">
        <v>0</v>
      </c>
      <c r="G4260" s="142">
        <v>0</v>
      </c>
      <c r="H4260" s="142">
        <v>0</v>
      </c>
    </row>
    <row r="4261" spans="1:8" ht="33">
      <c r="A4261" s="1431"/>
      <c r="B4261" s="226" t="s">
        <v>1474</v>
      </c>
      <c r="C4261" s="231" t="s">
        <v>1462</v>
      </c>
      <c r="D4261" s="231" t="s">
        <v>1464</v>
      </c>
      <c r="E4261" s="142">
        <v>24000</v>
      </c>
      <c r="F4261" s="142">
        <v>0</v>
      </c>
      <c r="G4261" s="142">
        <v>0</v>
      </c>
      <c r="H4261" s="142">
        <v>0</v>
      </c>
    </row>
    <row r="4262" spans="1:8" ht="33">
      <c r="A4262" s="1431"/>
      <c r="B4262" s="226" t="s">
        <v>554</v>
      </c>
      <c r="C4262" s="231" t="s">
        <v>1475</v>
      </c>
      <c r="D4262" s="231" t="s">
        <v>1476</v>
      </c>
      <c r="E4262" s="142">
        <v>14400</v>
      </c>
      <c r="F4262" s="142">
        <v>0</v>
      </c>
      <c r="G4262" s="142">
        <v>0</v>
      </c>
      <c r="H4262" s="142">
        <v>0</v>
      </c>
    </row>
    <row r="4263" spans="1:8" ht="16.5">
      <c r="A4263" s="1431"/>
      <c r="B4263" s="226" t="s">
        <v>553</v>
      </c>
      <c r="C4263" s="231" t="s">
        <v>554</v>
      </c>
      <c r="D4263" s="231" t="s">
        <v>1455</v>
      </c>
      <c r="E4263" s="142">
        <v>12000</v>
      </c>
      <c r="F4263" s="142">
        <v>0</v>
      </c>
      <c r="G4263" s="142">
        <v>0</v>
      </c>
      <c r="H4263" s="142">
        <v>0</v>
      </c>
    </row>
    <row r="4264" spans="1:8" ht="16.5">
      <c r="A4264" s="1431"/>
      <c r="B4264" s="226" t="s">
        <v>1477</v>
      </c>
      <c r="C4264" s="231" t="s">
        <v>1454</v>
      </c>
      <c r="D4264" s="231" t="s">
        <v>554</v>
      </c>
      <c r="E4264" s="142">
        <v>14400</v>
      </c>
      <c r="F4264" s="142">
        <v>0</v>
      </c>
      <c r="G4264" s="142">
        <v>0</v>
      </c>
      <c r="H4264" s="142">
        <v>0</v>
      </c>
    </row>
    <row r="4265" spans="1:8" ht="33">
      <c r="A4265" s="1431"/>
      <c r="B4265" s="226" t="s">
        <v>127</v>
      </c>
      <c r="C4265" s="231" t="s">
        <v>1478</v>
      </c>
      <c r="D4265" s="231" t="s">
        <v>1479</v>
      </c>
      <c r="E4265" s="142">
        <v>12000</v>
      </c>
      <c r="F4265" s="142">
        <v>0</v>
      </c>
      <c r="G4265" s="142">
        <v>0</v>
      </c>
      <c r="H4265" s="142">
        <v>0</v>
      </c>
    </row>
    <row r="4266" spans="1:8" ht="16.5">
      <c r="A4266" s="1431"/>
      <c r="B4266" s="226" t="s">
        <v>283</v>
      </c>
      <c r="C4266" s="231" t="s">
        <v>1455</v>
      </c>
      <c r="D4266" s="231" t="s">
        <v>1454</v>
      </c>
      <c r="E4266" s="142">
        <v>16800</v>
      </c>
      <c r="F4266" s="142">
        <v>0</v>
      </c>
      <c r="G4266" s="142">
        <v>0</v>
      </c>
      <c r="H4266" s="142">
        <v>0</v>
      </c>
    </row>
    <row r="4267" spans="1:8" ht="16.5">
      <c r="A4267" s="1431"/>
      <c r="B4267" s="226" t="s">
        <v>284</v>
      </c>
      <c r="C4267" s="231" t="s">
        <v>282</v>
      </c>
      <c r="D4267" s="231" t="s">
        <v>282</v>
      </c>
      <c r="E4267" s="142">
        <v>12000</v>
      </c>
      <c r="F4267" s="142">
        <v>0</v>
      </c>
      <c r="G4267" s="142">
        <v>0</v>
      </c>
      <c r="H4267" s="142">
        <v>0</v>
      </c>
    </row>
    <row r="4268" spans="1:8" ht="16.5">
      <c r="A4268" s="1431"/>
      <c r="B4268" s="226" t="s">
        <v>285</v>
      </c>
      <c r="C4268" s="231" t="s">
        <v>1455</v>
      </c>
      <c r="D4268" s="231" t="s">
        <v>1454</v>
      </c>
      <c r="E4268" s="142">
        <v>16800</v>
      </c>
      <c r="F4268" s="142">
        <v>0</v>
      </c>
      <c r="G4268" s="142">
        <v>0</v>
      </c>
      <c r="H4268" s="142">
        <v>0</v>
      </c>
    </row>
    <row r="4269" spans="1:8" ht="16.5">
      <c r="A4269" s="1431"/>
      <c r="B4269" s="226" t="s">
        <v>1480</v>
      </c>
      <c r="C4269" s="231" t="s">
        <v>1455</v>
      </c>
      <c r="D4269" s="231" t="s">
        <v>1454</v>
      </c>
      <c r="E4269" s="142">
        <v>16800</v>
      </c>
      <c r="F4269" s="142">
        <v>0</v>
      </c>
      <c r="G4269" s="142">
        <v>0</v>
      </c>
      <c r="H4269" s="142">
        <v>0</v>
      </c>
    </row>
    <row r="4270" spans="1:8" ht="16.5">
      <c r="A4270" s="1431"/>
      <c r="B4270" s="226" t="s">
        <v>282</v>
      </c>
      <c r="C4270" s="231" t="s">
        <v>1451</v>
      </c>
      <c r="D4270" s="231" t="s">
        <v>284</v>
      </c>
      <c r="E4270" s="142">
        <v>14400</v>
      </c>
      <c r="F4270" s="142">
        <v>0</v>
      </c>
      <c r="G4270" s="142">
        <v>0</v>
      </c>
      <c r="H4270" s="142">
        <v>0</v>
      </c>
    </row>
    <row r="4271" spans="1:8" ht="16.5">
      <c r="A4271" s="1431"/>
      <c r="B4271" s="226" t="s">
        <v>104</v>
      </c>
      <c r="C4271" s="231" t="s">
        <v>1451</v>
      </c>
      <c r="D4271" s="231" t="s">
        <v>284</v>
      </c>
      <c r="E4271" s="142">
        <v>14400</v>
      </c>
      <c r="F4271" s="142">
        <v>0</v>
      </c>
      <c r="G4271" s="142">
        <v>0</v>
      </c>
      <c r="H4271" s="142">
        <v>0</v>
      </c>
    </row>
    <row r="4272" spans="1:8" ht="16.5">
      <c r="A4272" s="1431"/>
      <c r="B4272" s="226" t="s">
        <v>1481</v>
      </c>
      <c r="C4272" s="231" t="s">
        <v>1451</v>
      </c>
      <c r="D4272" s="231" t="s">
        <v>553</v>
      </c>
      <c r="E4272" s="142">
        <v>14400</v>
      </c>
      <c r="F4272" s="142">
        <v>0</v>
      </c>
      <c r="G4272" s="142">
        <v>0</v>
      </c>
      <c r="H4272" s="142">
        <v>0</v>
      </c>
    </row>
    <row r="4273" spans="1:8" ht="16.5">
      <c r="A4273" s="1431"/>
      <c r="B4273" s="226" t="s">
        <v>1482</v>
      </c>
      <c r="C4273" s="231" t="s">
        <v>1483</v>
      </c>
      <c r="D4273" s="231" t="s">
        <v>1464</v>
      </c>
      <c r="E4273" s="142">
        <v>16800</v>
      </c>
      <c r="F4273" s="142">
        <v>0</v>
      </c>
      <c r="G4273" s="142">
        <v>0</v>
      </c>
      <c r="H4273" s="142">
        <v>0</v>
      </c>
    </row>
    <row r="4274" spans="1:8" ht="33">
      <c r="A4274" s="1431"/>
      <c r="B4274" s="226" t="s">
        <v>1484</v>
      </c>
      <c r="C4274" s="231" t="s">
        <v>1462</v>
      </c>
      <c r="D4274" s="231" t="s">
        <v>1485</v>
      </c>
      <c r="E4274" s="142">
        <v>19200</v>
      </c>
      <c r="F4274" s="142">
        <v>0</v>
      </c>
      <c r="G4274" s="142">
        <v>0</v>
      </c>
      <c r="H4274" s="142">
        <v>0</v>
      </c>
    </row>
    <row r="4275" spans="1:8" ht="16.5">
      <c r="A4275" s="1431"/>
      <c r="B4275" s="226" t="s">
        <v>1486</v>
      </c>
      <c r="C4275" s="231" t="s">
        <v>1487</v>
      </c>
      <c r="D4275" s="231" t="s">
        <v>1464</v>
      </c>
      <c r="E4275" s="142">
        <v>16800</v>
      </c>
      <c r="F4275" s="142">
        <v>0</v>
      </c>
      <c r="G4275" s="142">
        <v>0</v>
      </c>
      <c r="H4275" s="142">
        <v>0</v>
      </c>
    </row>
    <row r="4276" spans="1:8" ht="16.5">
      <c r="A4276" s="1431"/>
      <c r="B4276" s="226" t="s">
        <v>1488</v>
      </c>
      <c r="C4276" s="231" t="s">
        <v>119</v>
      </c>
      <c r="D4276" s="231" t="s">
        <v>1487</v>
      </c>
      <c r="E4276" s="142">
        <v>16800</v>
      </c>
      <c r="F4276" s="142">
        <v>0</v>
      </c>
      <c r="G4276" s="142">
        <v>0</v>
      </c>
      <c r="H4276" s="142">
        <v>0</v>
      </c>
    </row>
    <row r="4277" spans="1:8" ht="16.5">
      <c r="A4277" s="1431"/>
      <c r="B4277" s="226" t="s">
        <v>1489</v>
      </c>
      <c r="C4277" s="231" t="s">
        <v>1451</v>
      </c>
      <c r="D4277" s="231" t="s">
        <v>1456</v>
      </c>
      <c r="E4277" s="142">
        <v>13000</v>
      </c>
      <c r="F4277" s="142">
        <v>0</v>
      </c>
      <c r="G4277" s="142">
        <v>0</v>
      </c>
      <c r="H4277" s="142">
        <v>0</v>
      </c>
    </row>
    <row r="4278" spans="1:8" ht="16.5">
      <c r="A4278" s="1408"/>
      <c r="B4278" s="226" t="s">
        <v>1490</v>
      </c>
      <c r="C4278" s="231" t="s">
        <v>1454</v>
      </c>
      <c r="D4278" s="231" t="s">
        <v>1456</v>
      </c>
      <c r="E4278" s="142">
        <v>13000</v>
      </c>
      <c r="F4278" s="142">
        <v>0</v>
      </c>
      <c r="G4278" s="142">
        <v>0</v>
      </c>
      <c r="H4278" s="142">
        <v>0</v>
      </c>
    </row>
    <row r="4279" spans="1:8" ht="17.45" customHeight="1">
      <c r="A4279" s="1407">
        <v>86</v>
      </c>
      <c r="B4279" s="1423" t="s">
        <v>1491</v>
      </c>
      <c r="C4279" s="1424"/>
      <c r="D4279" s="1425"/>
      <c r="E4279" s="142">
        <v>0</v>
      </c>
      <c r="F4279" s="142">
        <v>0</v>
      </c>
      <c r="G4279" s="142">
        <v>0</v>
      </c>
      <c r="H4279" s="142">
        <v>0</v>
      </c>
    </row>
    <row r="4280" spans="1:8" ht="17.45" customHeight="1">
      <c r="A4280" s="1431"/>
      <c r="B4280" s="226" t="s">
        <v>1492</v>
      </c>
      <c r="C4280" s="231"/>
      <c r="D4280" s="231"/>
      <c r="E4280" s="142">
        <v>0</v>
      </c>
      <c r="F4280" s="142">
        <v>0</v>
      </c>
      <c r="G4280" s="142">
        <v>0</v>
      </c>
      <c r="H4280" s="142">
        <v>0</v>
      </c>
    </row>
    <row r="4281" spans="1:8" ht="17.45" customHeight="1">
      <c r="A4281" s="1431"/>
      <c r="B4281" s="226" t="s">
        <v>1493</v>
      </c>
      <c r="C4281" s="231" t="s">
        <v>214</v>
      </c>
      <c r="D4281" s="231" t="s">
        <v>1481</v>
      </c>
      <c r="E4281" s="142">
        <v>12800</v>
      </c>
      <c r="F4281" s="142">
        <v>0</v>
      </c>
      <c r="G4281" s="142">
        <v>0</v>
      </c>
      <c r="H4281" s="142">
        <v>0</v>
      </c>
    </row>
    <row r="4282" spans="1:8" ht="17.45" customHeight="1">
      <c r="A4282" s="1431"/>
      <c r="B4282" s="226" t="s">
        <v>1465</v>
      </c>
      <c r="C4282" s="231" t="s">
        <v>119</v>
      </c>
      <c r="D4282" s="231" t="s">
        <v>1455</v>
      </c>
      <c r="E4282" s="142">
        <v>12800</v>
      </c>
      <c r="F4282" s="142">
        <v>0</v>
      </c>
      <c r="G4282" s="142">
        <v>0</v>
      </c>
      <c r="H4282" s="142">
        <v>0</v>
      </c>
    </row>
    <row r="4283" spans="1:8" ht="17.45" customHeight="1">
      <c r="A4283" s="1431"/>
      <c r="B4283" s="226" t="s">
        <v>1458</v>
      </c>
      <c r="C4283" s="231" t="s">
        <v>285</v>
      </c>
      <c r="D4283" s="231" t="s">
        <v>1483</v>
      </c>
      <c r="E4283" s="142">
        <v>12800</v>
      </c>
      <c r="F4283" s="142">
        <v>0</v>
      </c>
      <c r="G4283" s="142">
        <v>0</v>
      </c>
      <c r="H4283" s="142">
        <v>0</v>
      </c>
    </row>
    <row r="4284" spans="1:8" ht="17.45" customHeight="1">
      <c r="A4284" s="1431"/>
      <c r="B4284" s="226" t="s">
        <v>1461</v>
      </c>
      <c r="C4284" s="231" t="s">
        <v>554</v>
      </c>
      <c r="D4284" s="231" t="s">
        <v>1483</v>
      </c>
      <c r="E4284" s="142">
        <v>12000</v>
      </c>
      <c r="F4284" s="142">
        <v>0</v>
      </c>
      <c r="G4284" s="142">
        <v>0</v>
      </c>
      <c r="H4284" s="142">
        <v>0</v>
      </c>
    </row>
    <row r="4285" spans="1:8" ht="17.45" customHeight="1">
      <c r="A4285" s="1431"/>
      <c r="B4285" s="226" t="s">
        <v>1494</v>
      </c>
      <c r="C4285" s="231" t="s">
        <v>554</v>
      </c>
      <c r="D4285" s="231" t="s">
        <v>1495</v>
      </c>
      <c r="E4285" s="142">
        <v>12800</v>
      </c>
      <c r="F4285" s="142">
        <v>0</v>
      </c>
      <c r="G4285" s="142">
        <v>0</v>
      </c>
      <c r="H4285" s="142">
        <v>0</v>
      </c>
    </row>
    <row r="4286" spans="1:8" ht="17.45" customHeight="1">
      <c r="A4286" s="1431"/>
      <c r="B4286" s="226" t="s">
        <v>1466</v>
      </c>
      <c r="C4286" s="231" t="s">
        <v>1455</v>
      </c>
      <c r="D4286" s="231" t="s">
        <v>1481</v>
      </c>
      <c r="E4286" s="142">
        <v>12000</v>
      </c>
      <c r="F4286" s="142">
        <v>0</v>
      </c>
      <c r="G4286" s="142">
        <v>0</v>
      </c>
      <c r="H4286" s="142">
        <v>0</v>
      </c>
    </row>
    <row r="4287" spans="1:8" ht="33">
      <c r="A4287" s="1431"/>
      <c r="B4287" s="226" t="s">
        <v>1496</v>
      </c>
      <c r="C4287" s="231"/>
      <c r="D4287" s="231"/>
      <c r="E4287" s="142">
        <v>0</v>
      </c>
      <c r="F4287" s="142">
        <v>0</v>
      </c>
      <c r="G4287" s="142">
        <v>0</v>
      </c>
      <c r="H4287" s="142">
        <v>0</v>
      </c>
    </row>
    <row r="4288" spans="1:8" ht="17.45" customHeight="1">
      <c r="A4288" s="1431"/>
      <c r="B4288" s="226" t="s">
        <v>1497</v>
      </c>
      <c r="C4288" s="231" t="s">
        <v>1487</v>
      </c>
      <c r="D4288" s="231" t="s">
        <v>104</v>
      </c>
      <c r="E4288" s="142">
        <v>9600</v>
      </c>
      <c r="F4288" s="142">
        <v>0</v>
      </c>
      <c r="G4288" s="142">
        <v>0</v>
      </c>
      <c r="H4288" s="142">
        <v>0</v>
      </c>
    </row>
    <row r="4289" spans="1:8" ht="17.45" customHeight="1">
      <c r="A4289" s="1431"/>
      <c r="B4289" s="226" t="s">
        <v>1498</v>
      </c>
      <c r="C4289" s="231" t="s">
        <v>214</v>
      </c>
      <c r="D4289" s="231" t="s">
        <v>1455</v>
      </c>
      <c r="E4289" s="142">
        <v>11200</v>
      </c>
      <c r="F4289" s="142">
        <v>0</v>
      </c>
      <c r="G4289" s="142">
        <v>0</v>
      </c>
      <c r="H4289" s="142">
        <v>0</v>
      </c>
    </row>
    <row r="4290" spans="1:8" ht="17.45" customHeight="1">
      <c r="A4290" s="1431"/>
      <c r="B4290" s="226" t="s">
        <v>1463</v>
      </c>
      <c r="C4290" s="231" t="s">
        <v>1487</v>
      </c>
      <c r="D4290" s="231" t="s">
        <v>104</v>
      </c>
      <c r="E4290" s="142">
        <v>9600</v>
      </c>
      <c r="F4290" s="142">
        <v>0</v>
      </c>
      <c r="G4290" s="142">
        <v>0</v>
      </c>
      <c r="H4290" s="142">
        <v>0</v>
      </c>
    </row>
    <row r="4291" spans="1:8" ht="17.45" customHeight="1">
      <c r="A4291" s="1431"/>
      <c r="B4291" s="226" t="s">
        <v>1499</v>
      </c>
      <c r="C4291" s="231" t="s">
        <v>282</v>
      </c>
      <c r="D4291" s="231" t="s">
        <v>1455</v>
      </c>
      <c r="E4291" s="142">
        <v>9600</v>
      </c>
      <c r="F4291" s="142">
        <v>0</v>
      </c>
      <c r="G4291" s="142">
        <v>0</v>
      </c>
      <c r="H4291" s="142">
        <v>0</v>
      </c>
    </row>
    <row r="4292" spans="1:8" ht="17.45" customHeight="1">
      <c r="A4292" s="1431"/>
      <c r="B4292" s="226" t="s">
        <v>1500</v>
      </c>
      <c r="C4292" s="231" t="s">
        <v>214</v>
      </c>
      <c r="D4292" s="231" t="s">
        <v>1455</v>
      </c>
      <c r="E4292" s="142">
        <v>11200</v>
      </c>
      <c r="F4292" s="142">
        <v>0</v>
      </c>
      <c r="G4292" s="142">
        <v>0</v>
      </c>
      <c r="H4292" s="142">
        <v>0</v>
      </c>
    </row>
    <row r="4293" spans="1:8" ht="17.45" customHeight="1">
      <c r="A4293" s="1431"/>
      <c r="B4293" s="226" t="s">
        <v>1501</v>
      </c>
      <c r="C4293" s="231" t="s">
        <v>1487</v>
      </c>
      <c r="D4293" s="231" t="s">
        <v>1462</v>
      </c>
      <c r="E4293" s="142">
        <v>9600</v>
      </c>
      <c r="F4293" s="142">
        <v>0</v>
      </c>
      <c r="G4293" s="142">
        <v>0</v>
      </c>
      <c r="H4293" s="142">
        <v>0</v>
      </c>
    </row>
    <row r="4294" spans="1:8" ht="17.45" customHeight="1">
      <c r="A4294" s="1431"/>
      <c r="B4294" s="226" t="s">
        <v>1459</v>
      </c>
      <c r="C4294" s="231" t="s">
        <v>554</v>
      </c>
      <c r="D4294" s="231" t="s">
        <v>1483</v>
      </c>
      <c r="E4294" s="142">
        <v>9600</v>
      </c>
      <c r="F4294" s="142">
        <v>0</v>
      </c>
      <c r="G4294" s="142">
        <v>0</v>
      </c>
      <c r="H4294" s="142">
        <v>0</v>
      </c>
    </row>
    <row r="4295" spans="1:8" ht="17.45" customHeight="1">
      <c r="A4295" s="1431"/>
      <c r="B4295" s="226" t="s">
        <v>1502</v>
      </c>
      <c r="C4295" s="231" t="s">
        <v>283</v>
      </c>
      <c r="D4295" s="231" t="s">
        <v>285</v>
      </c>
      <c r="E4295" s="142">
        <v>9600</v>
      </c>
      <c r="F4295" s="142">
        <v>0</v>
      </c>
      <c r="G4295" s="142">
        <v>0</v>
      </c>
      <c r="H4295" s="142">
        <v>0</v>
      </c>
    </row>
    <row r="4296" spans="1:8" ht="17.45" customHeight="1">
      <c r="A4296" s="1431"/>
      <c r="B4296" s="226" t="s">
        <v>1503</v>
      </c>
      <c r="C4296" s="231" t="s">
        <v>554</v>
      </c>
      <c r="D4296" s="231" t="s">
        <v>284</v>
      </c>
      <c r="E4296" s="142">
        <v>9600</v>
      </c>
      <c r="F4296" s="142">
        <v>0</v>
      </c>
      <c r="G4296" s="142">
        <v>0</v>
      </c>
      <c r="H4296" s="142">
        <v>0</v>
      </c>
    </row>
    <row r="4297" spans="1:8" ht="17.45" customHeight="1">
      <c r="A4297" s="1408"/>
      <c r="B4297" s="226" t="s">
        <v>1460</v>
      </c>
      <c r="C4297" s="231" t="s">
        <v>285</v>
      </c>
      <c r="D4297" s="231" t="s">
        <v>1483</v>
      </c>
      <c r="E4297" s="142">
        <v>9600</v>
      </c>
      <c r="F4297" s="142">
        <v>0</v>
      </c>
      <c r="G4297" s="142">
        <v>0</v>
      </c>
      <c r="H4297" s="142">
        <v>0</v>
      </c>
    </row>
    <row r="4298" spans="1:8" ht="36.75" customHeight="1">
      <c r="A4298" s="225"/>
      <c r="B4298" s="1423" t="s">
        <v>1504</v>
      </c>
      <c r="C4298" s="1424"/>
      <c r="D4298" s="1425"/>
      <c r="E4298" s="142">
        <v>0</v>
      </c>
      <c r="F4298" s="142">
        <v>0</v>
      </c>
      <c r="G4298" s="142">
        <v>0</v>
      </c>
      <c r="H4298" s="142">
        <v>0</v>
      </c>
    </row>
    <row r="4299" spans="1:8" ht="49.5">
      <c r="A4299" s="225">
        <v>87</v>
      </c>
      <c r="B4299" s="226" t="s">
        <v>1505</v>
      </c>
      <c r="C4299" s="231" t="s">
        <v>1331</v>
      </c>
      <c r="D4299" s="231"/>
      <c r="E4299" s="142">
        <v>11550</v>
      </c>
      <c r="F4299" s="142">
        <v>0</v>
      </c>
      <c r="G4299" s="142">
        <v>0</v>
      </c>
      <c r="H4299" s="142">
        <v>0</v>
      </c>
    </row>
    <row r="4300" spans="1:8" ht="25.5" customHeight="1">
      <c r="A4300" s="225">
        <v>88</v>
      </c>
      <c r="B4300" s="226" t="s">
        <v>1506</v>
      </c>
      <c r="C4300" s="231" t="s">
        <v>1507</v>
      </c>
      <c r="D4300" s="231" t="s">
        <v>1508</v>
      </c>
      <c r="E4300" s="142">
        <v>11000</v>
      </c>
      <c r="F4300" s="142">
        <v>0</v>
      </c>
      <c r="G4300" s="142">
        <v>0</v>
      </c>
      <c r="H4300" s="142">
        <v>0</v>
      </c>
    </row>
    <row r="4301" spans="1:8" ht="15" customHeight="1">
      <c r="A4301" s="225">
        <v>89</v>
      </c>
      <c r="B4301" s="226" t="s">
        <v>1508</v>
      </c>
      <c r="C4301" s="231" t="s">
        <v>1506</v>
      </c>
      <c r="D4301" s="231" t="s">
        <v>1509</v>
      </c>
      <c r="E4301" s="142">
        <v>11000</v>
      </c>
      <c r="F4301" s="142">
        <v>0</v>
      </c>
      <c r="G4301" s="142">
        <v>0</v>
      </c>
      <c r="H4301" s="142">
        <v>0</v>
      </c>
    </row>
    <row r="4302" spans="1:8" ht="15" customHeight="1">
      <c r="A4302" s="225">
        <v>90</v>
      </c>
      <c r="B4302" s="226" t="s">
        <v>1510</v>
      </c>
      <c r="C4302" s="231" t="s">
        <v>1507</v>
      </c>
      <c r="D4302" s="231" t="s">
        <v>1508</v>
      </c>
      <c r="E4302" s="142">
        <v>11000</v>
      </c>
      <c r="F4302" s="142">
        <v>0</v>
      </c>
      <c r="G4302" s="142">
        <v>0</v>
      </c>
      <c r="H4302" s="142">
        <v>0</v>
      </c>
    </row>
    <row r="4303" spans="1:8" ht="15" customHeight="1">
      <c r="A4303" s="225">
        <v>91</v>
      </c>
      <c r="B4303" s="226" t="s">
        <v>1511</v>
      </c>
      <c r="C4303" s="231" t="s">
        <v>1507</v>
      </c>
      <c r="D4303" s="231" t="s">
        <v>1508</v>
      </c>
      <c r="E4303" s="142">
        <v>10450</v>
      </c>
      <c r="F4303" s="142">
        <v>0</v>
      </c>
      <c r="G4303" s="142">
        <v>0</v>
      </c>
      <c r="H4303" s="142">
        <v>0</v>
      </c>
    </row>
    <row r="4304" spans="1:8" ht="15" customHeight="1">
      <c r="A4304" s="225">
        <v>92</v>
      </c>
      <c r="B4304" s="226" t="s">
        <v>1512</v>
      </c>
      <c r="C4304" s="231" t="s">
        <v>1507</v>
      </c>
      <c r="D4304" s="231" t="s">
        <v>1508</v>
      </c>
      <c r="E4304" s="142">
        <v>10450</v>
      </c>
      <c r="F4304" s="142">
        <v>0</v>
      </c>
      <c r="G4304" s="142">
        <v>0</v>
      </c>
      <c r="H4304" s="142">
        <v>0</v>
      </c>
    </row>
    <row r="4305" spans="1:8" ht="15" customHeight="1">
      <c r="A4305" s="225">
        <v>93</v>
      </c>
      <c r="B4305" s="226" t="s">
        <v>1513</v>
      </c>
      <c r="C4305" s="231" t="s">
        <v>1507</v>
      </c>
      <c r="D4305" s="231" t="s">
        <v>1508</v>
      </c>
      <c r="E4305" s="142">
        <v>10450</v>
      </c>
      <c r="F4305" s="142">
        <v>0</v>
      </c>
      <c r="G4305" s="142">
        <v>0</v>
      </c>
      <c r="H4305" s="142">
        <v>0</v>
      </c>
    </row>
    <row r="4306" spans="1:8" ht="37.5" customHeight="1">
      <c r="A4306" s="1407">
        <v>94</v>
      </c>
      <c r="B4306" s="1423" t="s">
        <v>1514</v>
      </c>
      <c r="C4306" s="1424"/>
      <c r="D4306" s="1425"/>
      <c r="E4306" s="142">
        <v>0</v>
      </c>
      <c r="F4306" s="142">
        <v>0</v>
      </c>
      <c r="G4306" s="142">
        <v>0</v>
      </c>
      <c r="H4306" s="142">
        <v>0</v>
      </c>
    </row>
    <row r="4307" spans="1:8" ht="15" customHeight="1">
      <c r="A4307" s="1431"/>
      <c r="B4307" s="1428" t="s">
        <v>1515</v>
      </c>
      <c r="C4307" s="1429"/>
      <c r="D4307" s="1430"/>
      <c r="E4307" s="142">
        <v>10500</v>
      </c>
      <c r="F4307" s="142">
        <v>0</v>
      </c>
      <c r="G4307" s="142">
        <v>0</v>
      </c>
      <c r="H4307" s="142">
        <v>0</v>
      </c>
    </row>
    <row r="4308" spans="1:8" ht="16.5">
      <c r="A4308" s="1431"/>
      <c r="B4308" s="1428" t="s">
        <v>1516</v>
      </c>
      <c r="C4308" s="1429"/>
      <c r="D4308" s="1430"/>
      <c r="E4308" s="142">
        <v>8945</v>
      </c>
      <c r="F4308" s="142">
        <v>0</v>
      </c>
      <c r="G4308" s="142">
        <v>0</v>
      </c>
      <c r="H4308" s="142">
        <v>0</v>
      </c>
    </row>
    <row r="4309" spans="1:8" ht="15" customHeight="1">
      <c r="A4309" s="1408"/>
      <c r="B4309" s="1428" t="s">
        <v>1517</v>
      </c>
      <c r="C4309" s="1429"/>
      <c r="D4309" s="1430"/>
      <c r="E4309" s="142">
        <v>7800</v>
      </c>
      <c r="F4309" s="142">
        <v>0</v>
      </c>
      <c r="G4309" s="142">
        <v>0</v>
      </c>
      <c r="H4309" s="142">
        <v>0</v>
      </c>
    </row>
    <row r="4310" spans="1:8" ht="39.75" customHeight="1">
      <c r="A4310" s="1407">
        <v>95</v>
      </c>
      <c r="B4310" s="1423" t="s">
        <v>1518</v>
      </c>
      <c r="C4310" s="1424"/>
      <c r="D4310" s="1425"/>
      <c r="E4310" s="142">
        <v>0</v>
      </c>
      <c r="F4310" s="142">
        <v>0</v>
      </c>
      <c r="G4310" s="142">
        <v>0</v>
      </c>
      <c r="H4310" s="142">
        <v>0</v>
      </c>
    </row>
    <row r="4311" spans="1:8" ht="16.5">
      <c r="A4311" s="1431"/>
      <c r="B4311" s="1428" t="s">
        <v>1519</v>
      </c>
      <c r="C4311" s="1429"/>
      <c r="D4311" s="1430"/>
      <c r="E4311" s="142">
        <v>11925</v>
      </c>
      <c r="F4311" s="142">
        <v>0</v>
      </c>
      <c r="G4311" s="142">
        <v>0</v>
      </c>
      <c r="H4311" s="142">
        <v>0</v>
      </c>
    </row>
    <row r="4312" spans="1:8" ht="16.5">
      <c r="A4312" s="1431"/>
      <c r="B4312" s="1428" t="s">
        <v>1520</v>
      </c>
      <c r="C4312" s="1429"/>
      <c r="D4312" s="1430"/>
      <c r="E4312" s="142">
        <v>11925</v>
      </c>
      <c r="F4312" s="142">
        <v>0</v>
      </c>
      <c r="G4312" s="142">
        <v>0</v>
      </c>
      <c r="H4312" s="142">
        <v>0</v>
      </c>
    </row>
    <row r="4313" spans="1:8" ht="16.5">
      <c r="A4313" s="1431"/>
      <c r="B4313" s="1428" t="s">
        <v>1521</v>
      </c>
      <c r="C4313" s="1429"/>
      <c r="D4313" s="1430"/>
      <c r="E4313" s="142">
        <v>10930</v>
      </c>
      <c r="F4313" s="142">
        <v>0</v>
      </c>
      <c r="G4313" s="142">
        <v>0</v>
      </c>
      <c r="H4313" s="142">
        <v>0</v>
      </c>
    </row>
    <row r="4314" spans="1:8" ht="16.5">
      <c r="A4314" s="1431"/>
      <c r="B4314" s="1428" t="s">
        <v>1522</v>
      </c>
      <c r="C4314" s="1429"/>
      <c r="D4314" s="1430"/>
      <c r="E4314" s="142">
        <v>10500</v>
      </c>
      <c r="F4314" s="142">
        <v>0</v>
      </c>
      <c r="G4314" s="142">
        <v>0</v>
      </c>
      <c r="H4314" s="142">
        <v>0</v>
      </c>
    </row>
    <row r="4315" spans="1:8" ht="16.5">
      <c r="A4315" s="1408"/>
      <c r="B4315" s="1428" t="s">
        <v>1523</v>
      </c>
      <c r="C4315" s="1429"/>
      <c r="D4315" s="1430"/>
      <c r="E4315" s="142">
        <v>10500</v>
      </c>
      <c r="F4315" s="142">
        <v>0</v>
      </c>
      <c r="G4315" s="142">
        <v>0</v>
      </c>
      <c r="H4315" s="142">
        <v>0</v>
      </c>
    </row>
    <row r="4316" spans="1:8" ht="22.5" customHeight="1">
      <c r="A4316" s="1407">
        <v>96</v>
      </c>
      <c r="B4316" s="1423" t="s">
        <v>1524</v>
      </c>
      <c r="C4316" s="1424"/>
      <c r="D4316" s="1425"/>
      <c r="E4316" s="142">
        <v>0</v>
      </c>
      <c r="F4316" s="142">
        <v>0</v>
      </c>
      <c r="G4316" s="142">
        <v>0</v>
      </c>
      <c r="H4316" s="142">
        <v>0</v>
      </c>
    </row>
    <row r="4317" spans="1:8" ht="32.450000000000003" customHeight="1">
      <c r="A4317" s="1431"/>
      <c r="B4317" s="1428" t="s">
        <v>1525</v>
      </c>
      <c r="C4317" s="1429"/>
      <c r="D4317" s="1430"/>
      <c r="E4317" s="142">
        <v>11500</v>
      </c>
      <c r="F4317" s="142">
        <v>0</v>
      </c>
      <c r="G4317" s="142">
        <v>0</v>
      </c>
      <c r="H4317" s="142">
        <v>0</v>
      </c>
    </row>
    <row r="4318" spans="1:8" ht="32.450000000000003" customHeight="1">
      <c r="A4318" s="1431"/>
      <c r="B4318" s="1428" t="s">
        <v>1526</v>
      </c>
      <c r="C4318" s="1429"/>
      <c r="D4318" s="1430"/>
      <c r="E4318" s="142">
        <v>11000</v>
      </c>
      <c r="F4318" s="142">
        <v>0</v>
      </c>
      <c r="G4318" s="142">
        <v>0</v>
      </c>
      <c r="H4318" s="142">
        <v>0</v>
      </c>
    </row>
    <row r="4319" spans="1:8" ht="36.6" customHeight="1">
      <c r="A4319" s="1408"/>
      <c r="B4319" s="1428" t="s">
        <v>1527</v>
      </c>
      <c r="C4319" s="1429"/>
      <c r="D4319" s="1430"/>
      <c r="E4319" s="142">
        <v>11000</v>
      </c>
      <c r="F4319" s="142">
        <v>0</v>
      </c>
      <c r="G4319" s="142">
        <v>0</v>
      </c>
      <c r="H4319" s="142">
        <v>0</v>
      </c>
    </row>
    <row r="4320" spans="1:8" ht="66">
      <c r="A4320" s="225">
        <v>97</v>
      </c>
      <c r="B4320" s="226" t="s">
        <v>1528</v>
      </c>
      <c r="C4320" s="231" t="s">
        <v>1427</v>
      </c>
      <c r="D4320" s="231" t="s">
        <v>1432</v>
      </c>
      <c r="E4320" s="142">
        <v>11700</v>
      </c>
      <c r="F4320" s="142">
        <v>0</v>
      </c>
      <c r="G4320" s="142">
        <v>0</v>
      </c>
      <c r="H4320" s="142">
        <v>0</v>
      </c>
    </row>
    <row r="4321" spans="1:8" ht="16.5">
      <c r="A4321" s="225">
        <v>98</v>
      </c>
      <c r="B4321" s="226" t="s">
        <v>1529</v>
      </c>
      <c r="C4321" s="231" t="s">
        <v>1530</v>
      </c>
      <c r="D4321" s="231" t="s">
        <v>1362</v>
      </c>
      <c r="E4321" s="142">
        <v>10800</v>
      </c>
      <c r="F4321" s="142">
        <v>0</v>
      </c>
      <c r="G4321" s="142">
        <v>0</v>
      </c>
      <c r="H4321" s="142">
        <v>0</v>
      </c>
    </row>
    <row r="4322" spans="1:8" ht="16.5">
      <c r="A4322" s="225">
        <v>99</v>
      </c>
      <c r="B4322" s="226" t="s">
        <v>1531</v>
      </c>
      <c r="C4322" s="231" t="s">
        <v>1532</v>
      </c>
      <c r="D4322" s="231" t="s">
        <v>1362</v>
      </c>
      <c r="E4322" s="142">
        <v>10800</v>
      </c>
      <c r="F4322" s="142">
        <v>0</v>
      </c>
      <c r="G4322" s="142">
        <v>0</v>
      </c>
      <c r="H4322" s="142">
        <v>0</v>
      </c>
    </row>
    <row r="4323" spans="1:8" ht="16.5">
      <c r="A4323" s="225">
        <v>100</v>
      </c>
      <c r="B4323" s="226" t="s">
        <v>1533</v>
      </c>
      <c r="C4323" s="231" t="s">
        <v>1534</v>
      </c>
      <c r="D4323" s="231" t="s">
        <v>1362</v>
      </c>
      <c r="E4323" s="142">
        <v>10800</v>
      </c>
      <c r="F4323" s="142">
        <v>0</v>
      </c>
      <c r="G4323" s="142">
        <v>0</v>
      </c>
      <c r="H4323" s="142">
        <v>0</v>
      </c>
    </row>
    <row r="4324" spans="1:8" ht="38.450000000000003" customHeight="1">
      <c r="A4324" s="225">
        <v>101</v>
      </c>
      <c r="B4324" s="226" t="s">
        <v>1535</v>
      </c>
      <c r="C4324" s="231" t="s">
        <v>1536</v>
      </c>
      <c r="D4324" s="231" t="s">
        <v>1537</v>
      </c>
      <c r="E4324" s="142">
        <v>9190</v>
      </c>
      <c r="F4324" s="142">
        <v>2755</v>
      </c>
      <c r="G4324" s="142">
        <v>2300</v>
      </c>
      <c r="H4324" s="142">
        <v>1380</v>
      </c>
    </row>
    <row r="4325" spans="1:8" ht="16.5">
      <c r="A4325" s="1407">
        <v>102</v>
      </c>
      <c r="B4325" s="1405" t="s">
        <v>1538</v>
      </c>
      <c r="C4325" s="231" t="s">
        <v>1539</v>
      </c>
      <c r="D4325" s="231" t="s">
        <v>1540</v>
      </c>
      <c r="E4325" s="142">
        <v>4375</v>
      </c>
      <c r="F4325" s="142">
        <v>2625</v>
      </c>
      <c r="G4325" s="142">
        <v>2190</v>
      </c>
      <c r="H4325" s="142">
        <v>0</v>
      </c>
    </row>
    <row r="4326" spans="1:8" ht="49.5">
      <c r="A4326" s="1431"/>
      <c r="B4326" s="1432"/>
      <c r="C4326" s="231" t="s">
        <v>1540</v>
      </c>
      <c r="D4326" s="231" t="s">
        <v>1541</v>
      </c>
      <c r="E4326" s="142">
        <v>2100</v>
      </c>
      <c r="F4326" s="142">
        <v>1260</v>
      </c>
      <c r="G4326" s="142">
        <v>1050</v>
      </c>
      <c r="H4326" s="142">
        <v>0</v>
      </c>
    </row>
    <row r="4327" spans="1:8" ht="49.5">
      <c r="A4327" s="1431"/>
      <c r="B4327" s="1432"/>
      <c r="C4327" s="231" t="s">
        <v>1541</v>
      </c>
      <c r="D4327" s="231" t="s">
        <v>1535</v>
      </c>
      <c r="E4327" s="142">
        <v>3850</v>
      </c>
      <c r="F4327" s="142">
        <v>2310</v>
      </c>
      <c r="G4327" s="142">
        <v>1925</v>
      </c>
      <c r="H4327" s="142">
        <v>0</v>
      </c>
    </row>
    <row r="4328" spans="1:8" ht="16.5">
      <c r="A4328" s="1408"/>
      <c r="B4328" s="1406"/>
      <c r="C4328" s="231" t="s">
        <v>1539</v>
      </c>
      <c r="D4328" s="231" t="s">
        <v>1542</v>
      </c>
      <c r="E4328" s="142">
        <v>2800</v>
      </c>
      <c r="F4328" s="142">
        <v>1680</v>
      </c>
      <c r="G4328" s="142">
        <v>1400</v>
      </c>
      <c r="H4328" s="142">
        <v>0</v>
      </c>
    </row>
    <row r="4329" spans="1:8" ht="99">
      <c r="A4329" s="225">
        <v>103</v>
      </c>
      <c r="B4329" s="226" t="s">
        <v>1543</v>
      </c>
      <c r="C4329" s="231" t="s">
        <v>1539</v>
      </c>
      <c r="D4329" s="231" t="s">
        <v>1544</v>
      </c>
      <c r="E4329" s="142">
        <v>3750</v>
      </c>
      <c r="F4329" s="142">
        <v>2250</v>
      </c>
      <c r="G4329" s="142">
        <v>0</v>
      </c>
      <c r="H4329" s="142">
        <v>0</v>
      </c>
    </row>
    <row r="4330" spans="1:8" ht="39.6" customHeight="1">
      <c r="A4330" s="1407">
        <v>104</v>
      </c>
      <c r="B4330" s="1405" t="s">
        <v>1545</v>
      </c>
      <c r="C4330" s="231" t="s">
        <v>1546</v>
      </c>
      <c r="D4330" s="231" t="s">
        <v>1547</v>
      </c>
      <c r="E4330" s="142">
        <v>1820</v>
      </c>
      <c r="F4330" s="142">
        <v>1000</v>
      </c>
      <c r="G4330" s="142">
        <v>820</v>
      </c>
      <c r="H4330" s="142">
        <v>0</v>
      </c>
    </row>
    <row r="4331" spans="1:8" ht="33">
      <c r="A4331" s="1431"/>
      <c r="B4331" s="1432"/>
      <c r="C4331" s="231" t="s">
        <v>1547</v>
      </c>
      <c r="D4331" s="231" t="s">
        <v>1548</v>
      </c>
      <c r="E4331" s="142">
        <v>1300</v>
      </c>
      <c r="F4331" s="142">
        <v>845</v>
      </c>
      <c r="G4331" s="142">
        <v>715</v>
      </c>
      <c r="H4331" s="142">
        <v>0</v>
      </c>
    </row>
    <row r="4332" spans="1:8" ht="33">
      <c r="A4332" s="1408"/>
      <c r="B4332" s="1406"/>
      <c r="C4332" s="231" t="s">
        <v>1548</v>
      </c>
      <c r="D4332" s="231" t="s">
        <v>1549</v>
      </c>
      <c r="E4332" s="142">
        <v>935</v>
      </c>
      <c r="F4332" s="142">
        <v>750</v>
      </c>
      <c r="G4332" s="142">
        <v>610</v>
      </c>
      <c r="H4332" s="142">
        <v>0</v>
      </c>
    </row>
    <row r="4333" spans="1:8" ht="49.5">
      <c r="A4333" s="1407">
        <v>105</v>
      </c>
      <c r="B4333" s="1405" t="s">
        <v>1550</v>
      </c>
      <c r="C4333" s="231" t="s">
        <v>1551</v>
      </c>
      <c r="D4333" s="231" t="s">
        <v>1552</v>
      </c>
      <c r="E4333" s="142">
        <v>1950</v>
      </c>
      <c r="F4333" s="142">
        <v>1270</v>
      </c>
      <c r="G4333" s="142">
        <v>1075</v>
      </c>
      <c r="H4333" s="142">
        <v>0</v>
      </c>
    </row>
    <row r="4334" spans="1:8" ht="33">
      <c r="A4334" s="1408"/>
      <c r="B4334" s="1406"/>
      <c r="C4334" s="231" t="s">
        <v>1552</v>
      </c>
      <c r="D4334" s="231" t="s">
        <v>1553</v>
      </c>
      <c r="E4334" s="142">
        <v>1075</v>
      </c>
      <c r="F4334" s="142">
        <v>700</v>
      </c>
      <c r="G4334" s="142">
        <v>590</v>
      </c>
      <c r="H4334" s="142">
        <v>0</v>
      </c>
    </row>
    <row r="4335" spans="1:8" ht="33">
      <c r="A4335" s="225">
        <v>106</v>
      </c>
      <c r="B4335" s="226" t="s">
        <v>1554</v>
      </c>
      <c r="C4335" s="231" t="s">
        <v>1555</v>
      </c>
      <c r="D4335" s="231" t="s">
        <v>1556</v>
      </c>
      <c r="E4335" s="142">
        <v>1170</v>
      </c>
      <c r="F4335" s="142">
        <v>935</v>
      </c>
      <c r="G4335" s="142">
        <v>700</v>
      </c>
      <c r="H4335" s="142">
        <v>0</v>
      </c>
    </row>
    <row r="4336" spans="1:8" ht="49.5">
      <c r="A4336" s="225">
        <v>107</v>
      </c>
      <c r="B4336" s="226" t="s">
        <v>1557</v>
      </c>
      <c r="C4336" s="231" t="s">
        <v>1558</v>
      </c>
      <c r="D4336" s="231" t="s">
        <v>1559</v>
      </c>
      <c r="E4336" s="142">
        <v>1170</v>
      </c>
      <c r="F4336" s="142">
        <v>935</v>
      </c>
      <c r="G4336" s="142">
        <v>700</v>
      </c>
      <c r="H4336" s="142">
        <v>0</v>
      </c>
    </row>
    <row r="4337" spans="1:8" ht="33">
      <c r="A4337" s="225">
        <v>108</v>
      </c>
      <c r="B4337" s="226" t="s">
        <v>1560</v>
      </c>
      <c r="C4337" s="231" t="s">
        <v>1555</v>
      </c>
      <c r="D4337" s="231" t="s">
        <v>1561</v>
      </c>
      <c r="E4337" s="142">
        <v>1145</v>
      </c>
      <c r="F4337" s="142">
        <v>915</v>
      </c>
      <c r="G4337" s="142">
        <v>685</v>
      </c>
      <c r="H4337" s="142">
        <v>0</v>
      </c>
    </row>
    <row r="4338" spans="1:8" ht="33">
      <c r="A4338" s="225">
        <v>109</v>
      </c>
      <c r="B4338" s="226" t="s">
        <v>1562</v>
      </c>
      <c r="C4338" s="231" t="s">
        <v>1555</v>
      </c>
      <c r="D4338" s="231" t="s">
        <v>1563</v>
      </c>
      <c r="E4338" s="142">
        <v>1145</v>
      </c>
      <c r="F4338" s="142">
        <v>915</v>
      </c>
      <c r="G4338" s="142">
        <v>685</v>
      </c>
      <c r="H4338" s="142">
        <v>0</v>
      </c>
    </row>
    <row r="4339" spans="1:8" ht="33">
      <c r="A4339" s="225">
        <v>110</v>
      </c>
      <c r="B4339" s="226" t="s">
        <v>1564</v>
      </c>
      <c r="C4339" s="231" t="s">
        <v>1549</v>
      </c>
      <c r="D4339" s="231" t="s">
        <v>1565</v>
      </c>
      <c r="E4339" s="142">
        <v>1145</v>
      </c>
      <c r="F4339" s="142">
        <v>915</v>
      </c>
      <c r="G4339" s="142">
        <v>745</v>
      </c>
      <c r="H4339" s="142">
        <v>0</v>
      </c>
    </row>
    <row r="4340" spans="1:8" s="162" customFormat="1" ht="63" customHeight="1">
      <c r="A4340" s="224">
        <v>111</v>
      </c>
      <c r="B4340" s="1413" t="s">
        <v>3023</v>
      </c>
      <c r="C4340" s="1414"/>
      <c r="D4340" s="1415"/>
      <c r="E4340" s="319">
        <v>585</v>
      </c>
      <c r="F4340" s="319">
        <v>585</v>
      </c>
      <c r="G4340" s="319">
        <v>475</v>
      </c>
      <c r="H4340" s="319">
        <v>400</v>
      </c>
    </row>
    <row r="4341" spans="1:8" s="132" customFormat="1" ht="16.5">
      <c r="A4341" s="136">
        <v>57</v>
      </c>
      <c r="B4341" s="138" t="s">
        <v>1936</v>
      </c>
      <c r="C4341" s="136"/>
      <c r="D4341" s="136"/>
      <c r="E4341" s="141">
        <v>0</v>
      </c>
      <c r="F4341" s="141">
        <v>0</v>
      </c>
      <c r="G4341" s="141">
        <v>0</v>
      </c>
      <c r="H4341" s="141">
        <v>0</v>
      </c>
    </row>
    <row r="4342" spans="1:8" ht="33">
      <c r="A4342" s="225">
        <v>1</v>
      </c>
      <c r="B4342" s="226" t="s">
        <v>880</v>
      </c>
      <c r="C4342" s="226" t="s">
        <v>1937</v>
      </c>
      <c r="D4342" s="226" t="s">
        <v>1571</v>
      </c>
      <c r="E4342" s="142">
        <v>40500</v>
      </c>
      <c r="F4342" s="142">
        <v>12150</v>
      </c>
      <c r="G4342" s="142">
        <v>10125</v>
      </c>
      <c r="H4342" s="142">
        <v>6075</v>
      </c>
    </row>
    <row r="4343" spans="1:8" ht="37.9" customHeight="1">
      <c r="A4343" s="225">
        <f>MAX($A$3727:A4342)+1</f>
        <v>227</v>
      </c>
      <c r="B4343" s="226" t="s">
        <v>1938</v>
      </c>
      <c r="C4343" s="226" t="s">
        <v>880</v>
      </c>
      <c r="D4343" s="226" t="s">
        <v>881</v>
      </c>
      <c r="E4343" s="142">
        <v>12235</v>
      </c>
      <c r="F4343" s="142">
        <v>4895</v>
      </c>
      <c r="G4343" s="142">
        <v>4280</v>
      </c>
      <c r="H4343" s="142">
        <v>2445</v>
      </c>
    </row>
    <row r="4344" spans="1:8" ht="49.5">
      <c r="A4344" s="225">
        <f>MAX($A$3727:A4343)+1</f>
        <v>228</v>
      </c>
      <c r="B4344" s="226" t="s">
        <v>1312</v>
      </c>
      <c r="C4344" s="226" t="s">
        <v>1360</v>
      </c>
      <c r="D4344" s="226" t="s">
        <v>1939</v>
      </c>
      <c r="E4344" s="142">
        <v>38125</v>
      </c>
      <c r="F4344" s="142">
        <v>11440</v>
      </c>
      <c r="G4344" s="142">
        <v>9530</v>
      </c>
      <c r="H4344" s="142">
        <v>5720</v>
      </c>
    </row>
    <row r="4345" spans="1:8" ht="33">
      <c r="A4345" s="1407">
        <f>MAX($A$3727:A4344)+1</f>
        <v>229</v>
      </c>
      <c r="B4345" s="1405" t="s">
        <v>1571</v>
      </c>
      <c r="C4345" s="226" t="s">
        <v>880</v>
      </c>
      <c r="D4345" s="226" t="s">
        <v>1940</v>
      </c>
      <c r="E4345" s="142">
        <v>31500</v>
      </c>
      <c r="F4345" s="142">
        <v>11025</v>
      </c>
      <c r="G4345" s="142">
        <v>9450</v>
      </c>
      <c r="H4345" s="142">
        <v>4725</v>
      </c>
    </row>
    <row r="4346" spans="1:8" ht="49.5">
      <c r="A4346" s="1408"/>
      <c r="B4346" s="1406"/>
      <c r="C4346" s="226" t="s">
        <v>1940</v>
      </c>
      <c r="D4346" s="226" t="s">
        <v>1941</v>
      </c>
      <c r="E4346" s="142">
        <v>22500</v>
      </c>
      <c r="F4346" s="142">
        <v>7875</v>
      </c>
      <c r="G4346" s="142">
        <v>6750</v>
      </c>
      <c r="H4346" s="142">
        <v>3375</v>
      </c>
    </row>
    <row r="4347" spans="1:8" ht="49.5">
      <c r="A4347" s="1407">
        <f>MAX($A$3727:A4346)+1</f>
        <v>230</v>
      </c>
      <c r="B4347" s="1405" t="s">
        <v>1942</v>
      </c>
      <c r="C4347" s="226" t="s">
        <v>1941</v>
      </c>
      <c r="D4347" s="226" t="s">
        <v>1943</v>
      </c>
      <c r="E4347" s="142">
        <v>19200</v>
      </c>
      <c r="F4347" s="142">
        <v>6720</v>
      </c>
      <c r="G4347" s="142">
        <v>5760</v>
      </c>
      <c r="H4347" s="142">
        <v>2880</v>
      </c>
    </row>
    <row r="4348" spans="1:8" ht="34.9" customHeight="1">
      <c r="A4348" s="1431"/>
      <c r="B4348" s="1432"/>
      <c r="C4348" s="226" t="s">
        <v>1943</v>
      </c>
      <c r="D4348" s="226" t="s">
        <v>1944</v>
      </c>
      <c r="E4348" s="142">
        <v>17600</v>
      </c>
      <c r="F4348" s="142">
        <v>6160</v>
      </c>
      <c r="G4348" s="142">
        <v>5280</v>
      </c>
      <c r="H4348" s="142">
        <v>2640</v>
      </c>
    </row>
    <row r="4349" spans="1:8" ht="46.5" customHeight="1">
      <c r="A4349" s="1408"/>
      <c r="B4349" s="1406"/>
      <c r="C4349" s="226" t="s">
        <v>1944</v>
      </c>
      <c r="D4349" s="226" t="s">
        <v>1945</v>
      </c>
      <c r="E4349" s="142">
        <v>12800</v>
      </c>
      <c r="F4349" s="142">
        <v>5760</v>
      </c>
      <c r="G4349" s="142">
        <v>5120</v>
      </c>
      <c r="H4349" s="142">
        <v>2560</v>
      </c>
    </row>
    <row r="4350" spans="1:8" ht="29.45" customHeight="1">
      <c r="A4350" s="225">
        <f>MAX($A$3727:A4349)+1</f>
        <v>231</v>
      </c>
      <c r="B4350" s="226" t="s">
        <v>1946</v>
      </c>
      <c r="C4350" s="226" t="s">
        <v>1942</v>
      </c>
      <c r="D4350" s="226" t="s">
        <v>1947</v>
      </c>
      <c r="E4350" s="142">
        <v>6600</v>
      </c>
      <c r="F4350" s="142">
        <v>3630</v>
      </c>
      <c r="G4350" s="142">
        <v>3300</v>
      </c>
      <c r="H4350" s="142">
        <v>1650</v>
      </c>
    </row>
    <row r="4351" spans="1:8" ht="29.45" customHeight="1">
      <c r="A4351" s="225">
        <f>MAX($A$3727:A4350)+1</f>
        <v>232</v>
      </c>
      <c r="B4351" s="226" t="s">
        <v>1947</v>
      </c>
      <c r="C4351" s="226" t="s">
        <v>1942</v>
      </c>
      <c r="D4351" s="226" t="s">
        <v>1946</v>
      </c>
      <c r="E4351" s="142">
        <v>6400</v>
      </c>
      <c r="F4351" s="142">
        <v>3520</v>
      </c>
      <c r="G4351" s="142">
        <v>3200</v>
      </c>
      <c r="H4351" s="142">
        <v>1600</v>
      </c>
    </row>
    <row r="4352" spans="1:8" ht="29.45" customHeight="1">
      <c r="A4352" s="225">
        <f>MAX($A$3727:A4351)+1</f>
        <v>233</v>
      </c>
      <c r="B4352" s="226" t="s">
        <v>1948</v>
      </c>
      <c r="C4352" s="226" t="s">
        <v>1942</v>
      </c>
      <c r="D4352" s="226" t="s">
        <v>1949</v>
      </c>
      <c r="E4352" s="142">
        <v>6400</v>
      </c>
      <c r="F4352" s="142">
        <v>3520</v>
      </c>
      <c r="G4352" s="142">
        <v>3200</v>
      </c>
      <c r="H4352" s="142">
        <v>1600</v>
      </c>
    </row>
    <row r="4353" spans="1:8" ht="29.45" customHeight="1">
      <c r="A4353" s="225">
        <f>MAX($A$3727:A4352)+1</f>
        <v>234</v>
      </c>
      <c r="B4353" s="226" t="s">
        <v>1950</v>
      </c>
      <c r="C4353" s="226" t="s">
        <v>1942</v>
      </c>
      <c r="D4353" s="226" t="s">
        <v>1951</v>
      </c>
      <c r="E4353" s="142">
        <v>6400</v>
      </c>
      <c r="F4353" s="142">
        <v>3520</v>
      </c>
      <c r="G4353" s="142">
        <v>3200</v>
      </c>
      <c r="H4353" s="142">
        <v>1600</v>
      </c>
    </row>
    <row r="4354" spans="1:8" ht="29.45" customHeight="1">
      <c r="A4354" s="225">
        <f>MAX($A$3727:A4353)+1</f>
        <v>235</v>
      </c>
      <c r="B4354" s="226" t="s">
        <v>1952</v>
      </c>
      <c r="C4354" s="226" t="s">
        <v>1942</v>
      </c>
      <c r="D4354" s="226" t="s">
        <v>1953</v>
      </c>
      <c r="E4354" s="142">
        <v>6400</v>
      </c>
      <c r="F4354" s="142">
        <v>3520</v>
      </c>
      <c r="G4354" s="142">
        <v>3200</v>
      </c>
      <c r="H4354" s="142">
        <v>1600</v>
      </c>
    </row>
    <row r="4355" spans="1:8" ht="24" customHeight="1">
      <c r="A4355" s="1407">
        <f>MAX($A$3727:A4354)+1</f>
        <v>236</v>
      </c>
      <c r="B4355" s="1405" t="s">
        <v>1772</v>
      </c>
      <c r="C4355" s="226" t="s">
        <v>880</v>
      </c>
      <c r="D4355" s="226" t="s">
        <v>1592</v>
      </c>
      <c r="E4355" s="142">
        <v>21000</v>
      </c>
      <c r="F4355" s="142">
        <v>7350</v>
      </c>
      <c r="G4355" s="142">
        <v>6300</v>
      </c>
      <c r="H4355" s="142">
        <v>3150</v>
      </c>
    </row>
    <row r="4356" spans="1:8" ht="33">
      <c r="A4356" s="1408"/>
      <c r="B4356" s="1406"/>
      <c r="C4356" s="226" t="s">
        <v>1592</v>
      </c>
      <c r="D4356" s="226" t="s">
        <v>1954</v>
      </c>
      <c r="E4356" s="142">
        <v>16500</v>
      </c>
      <c r="F4356" s="142">
        <v>6600</v>
      </c>
      <c r="G4356" s="142">
        <v>5775</v>
      </c>
      <c r="H4356" s="142">
        <v>2475</v>
      </c>
    </row>
    <row r="4357" spans="1:8" ht="29.45" customHeight="1">
      <c r="A4357" s="225">
        <f>MAX($A$3727:A4356)+1</f>
        <v>237</v>
      </c>
      <c r="B4357" s="226" t="s">
        <v>1955</v>
      </c>
      <c r="C4357" s="226" t="s">
        <v>1772</v>
      </c>
      <c r="D4357" s="226" t="s">
        <v>881</v>
      </c>
      <c r="E4357" s="142">
        <v>7875</v>
      </c>
      <c r="F4357" s="142">
        <v>3940</v>
      </c>
      <c r="G4357" s="142">
        <v>3150</v>
      </c>
      <c r="H4357" s="142">
        <v>1970</v>
      </c>
    </row>
    <row r="4358" spans="1:8" ht="66">
      <c r="A4358" s="1407">
        <f>MAX($A$3727:A4357)+1</f>
        <v>238</v>
      </c>
      <c r="B4358" s="1405" t="s">
        <v>1956</v>
      </c>
      <c r="C4358" s="226" t="s">
        <v>1957</v>
      </c>
      <c r="D4358" s="226" t="s">
        <v>1958</v>
      </c>
      <c r="E4358" s="142">
        <v>14625</v>
      </c>
      <c r="F4358" s="142">
        <v>4390</v>
      </c>
      <c r="G4358" s="142">
        <v>3655</v>
      </c>
      <c r="H4358" s="142">
        <v>1465</v>
      </c>
    </row>
    <row r="4359" spans="1:8" ht="66">
      <c r="A4359" s="1408"/>
      <c r="B4359" s="1406"/>
      <c r="C4359" s="226" t="s">
        <v>1958</v>
      </c>
      <c r="D4359" s="226" t="s">
        <v>1959</v>
      </c>
      <c r="E4359" s="142">
        <v>11250</v>
      </c>
      <c r="F4359" s="142">
        <v>3375</v>
      </c>
      <c r="G4359" s="142">
        <v>2815</v>
      </c>
      <c r="H4359" s="142">
        <v>1240</v>
      </c>
    </row>
    <row r="4360" spans="1:8" ht="49.5">
      <c r="A4360" s="1407">
        <f>MAX($A$3727:A4359)+1</f>
        <v>239</v>
      </c>
      <c r="B4360" s="1405" t="s">
        <v>1592</v>
      </c>
      <c r="C4360" s="226" t="s">
        <v>1960</v>
      </c>
      <c r="D4360" s="226" t="s">
        <v>1772</v>
      </c>
      <c r="E4360" s="142">
        <v>16000</v>
      </c>
      <c r="F4360" s="142">
        <v>7200</v>
      </c>
      <c r="G4360" s="142">
        <v>4800</v>
      </c>
      <c r="H4360" s="142">
        <v>3200</v>
      </c>
    </row>
    <row r="4361" spans="1:8" ht="33">
      <c r="A4361" s="1431"/>
      <c r="B4361" s="1432"/>
      <c r="C4361" s="226" t="s">
        <v>1961</v>
      </c>
      <c r="D4361" s="226" t="s">
        <v>1962</v>
      </c>
      <c r="E4361" s="142">
        <v>12000</v>
      </c>
      <c r="F4361" s="142">
        <v>5400</v>
      </c>
      <c r="G4361" s="142">
        <v>3600</v>
      </c>
      <c r="H4361" s="142">
        <v>1800</v>
      </c>
    </row>
    <row r="4362" spans="1:8" ht="33">
      <c r="A4362" s="1431"/>
      <c r="B4362" s="1432"/>
      <c r="C4362" s="226" t="s">
        <v>1963</v>
      </c>
      <c r="D4362" s="226" t="s">
        <v>1962</v>
      </c>
      <c r="E4362" s="142">
        <v>12500</v>
      </c>
      <c r="F4362" s="142">
        <v>0</v>
      </c>
      <c r="G4362" s="142">
        <v>0</v>
      </c>
      <c r="H4362" s="142">
        <v>0</v>
      </c>
    </row>
    <row r="4363" spans="1:8" ht="20.45" customHeight="1">
      <c r="A4363" s="1431"/>
      <c r="B4363" s="1432"/>
      <c r="C4363" s="226" t="s">
        <v>1962</v>
      </c>
      <c r="D4363" s="226" t="s">
        <v>1964</v>
      </c>
      <c r="E4363" s="142">
        <v>7680</v>
      </c>
      <c r="F4363" s="142">
        <v>3455</v>
      </c>
      <c r="G4363" s="142">
        <v>2305</v>
      </c>
      <c r="H4363" s="142">
        <v>1150</v>
      </c>
    </row>
    <row r="4364" spans="1:8" ht="33">
      <c r="A4364" s="1408"/>
      <c r="B4364" s="1406"/>
      <c r="C4364" s="226" t="s">
        <v>1965</v>
      </c>
      <c r="D4364" s="226" t="s">
        <v>1571</v>
      </c>
      <c r="E4364" s="142">
        <v>9000</v>
      </c>
      <c r="F4364" s="142">
        <v>3600</v>
      </c>
      <c r="G4364" s="142">
        <v>2700</v>
      </c>
      <c r="H4364" s="142">
        <v>1350</v>
      </c>
    </row>
    <row r="4365" spans="1:8" ht="49.5">
      <c r="A4365" s="225">
        <f>MAX($A$3727:A4364)+1</f>
        <v>240</v>
      </c>
      <c r="B4365" s="226" t="s">
        <v>1798</v>
      </c>
      <c r="C4365" s="226" t="s">
        <v>1571</v>
      </c>
      <c r="D4365" s="226" t="s">
        <v>1966</v>
      </c>
      <c r="E4365" s="142">
        <v>14400</v>
      </c>
      <c r="F4365" s="142">
        <v>5040</v>
      </c>
      <c r="G4365" s="142">
        <v>3600</v>
      </c>
      <c r="H4365" s="142">
        <v>1730</v>
      </c>
    </row>
    <row r="4366" spans="1:8" ht="33">
      <c r="A4366" s="1407">
        <f>MAX($A$3727:A4365)+1</f>
        <v>241</v>
      </c>
      <c r="B4366" s="1405" t="s">
        <v>1967</v>
      </c>
      <c r="C4366" s="226" t="s">
        <v>1968</v>
      </c>
      <c r="D4366" s="226" t="s">
        <v>1969</v>
      </c>
      <c r="E4366" s="142">
        <v>13500</v>
      </c>
      <c r="F4366" s="142">
        <v>4050</v>
      </c>
      <c r="G4366" s="142">
        <v>3375</v>
      </c>
      <c r="H4366" s="142">
        <v>1620</v>
      </c>
    </row>
    <row r="4367" spans="1:8" ht="33">
      <c r="A4367" s="1431"/>
      <c r="B4367" s="1432"/>
      <c r="C4367" s="226" t="s">
        <v>1970</v>
      </c>
      <c r="D4367" s="226" t="s">
        <v>1971</v>
      </c>
      <c r="E4367" s="142">
        <v>7700</v>
      </c>
      <c r="F4367" s="142">
        <v>2310</v>
      </c>
      <c r="G4367" s="142">
        <v>1925</v>
      </c>
      <c r="H4367" s="142">
        <v>1155</v>
      </c>
    </row>
    <row r="4368" spans="1:8" ht="48.75" customHeight="1">
      <c r="A4368" s="1408"/>
      <c r="B4368" s="1406"/>
      <c r="C4368" s="226" t="s">
        <v>1971</v>
      </c>
      <c r="D4368" s="226" t="s">
        <v>1972</v>
      </c>
      <c r="E4368" s="142">
        <v>13200</v>
      </c>
      <c r="F4368" s="142">
        <v>3430</v>
      </c>
      <c r="G4368" s="142">
        <v>2905</v>
      </c>
      <c r="H4368" s="142">
        <v>1320</v>
      </c>
    </row>
    <row r="4369" spans="1:8" ht="57" customHeight="1">
      <c r="A4369" s="1407">
        <f>MAX($A$3727:A4368)+1</f>
        <v>242</v>
      </c>
      <c r="B4369" s="1405" t="s">
        <v>1973</v>
      </c>
      <c r="C4369" s="226" t="s">
        <v>1972</v>
      </c>
      <c r="D4369" s="226" t="s">
        <v>1974</v>
      </c>
      <c r="E4369" s="142">
        <v>12600</v>
      </c>
      <c r="F4369" s="142">
        <v>3275</v>
      </c>
      <c r="G4369" s="142">
        <v>2770</v>
      </c>
      <c r="H4369" s="142">
        <v>1260</v>
      </c>
    </row>
    <row r="4370" spans="1:8" ht="33">
      <c r="A4370" s="1431"/>
      <c r="B4370" s="1432"/>
      <c r="C4370" s="226" t="s">
        <v>1974</v>
      </c>
      <c r="D4370" s="226" t="s">
        <v>1975</v>
      </c>
      <c r="E4370" s="142">
        <v>6750</v>
      </c>
      <c r="F4370" s="142">
        <v>2700</v>
      </c>
      <c r="G4370" s="142">
        <v>2365</v>
      </c>
      <c r="H4370" s="142">
        <v>1080</v>
      </c>
    </row>
    <row r="4371" spans="1:8" ht="33">
      <c r="A4371" s="1408"/>
      <c r="B4371" s="1406"/>
      <c r="C4371" s="226" t="s">
        <v>1975</v>
      </c>
      <c r="D4371" s="226" t="s">
        <v>1976</v>
      </c>
      <c r="E4371" s="142">
        <v>6000</v>
      </c>
      <c r="F4371" s="142">
        <v>2400</v>
      </c>
      <c r="G4371" s="142">
        <v>2100</v>
      </c>
      <c r="H4371" s="142">
        <v>960</v>
      </c>
    </row>
    <row r="4372" spans="1:8" ht="33">
      <c r="A4372" s="225">
        <f>MAX($A$3727:A4371)+1</f>
        <v>243</v>
      </c>
      <c r="B4372" s="226" t="s">
        <v>818</v>
      </c>
      <c r="C4372" s="226" t="s">
        <v>1772</v>
      </c>
      <c r="D4372" s="226" t="s">
        <v>1977</v>
      </c>
      <c r="E4372" s="142">
        <v>16500</v>
      </c>
      <c r="F4372" s="142">
        <v>4950</v>
      </c>
      <c r="G4372" s="142">
        <v>4125</v>
      </c>
      <c r="H4372" s="142">
        <v>2475</v>
      </c>
    </row>
    <row r="4373" spans="1:8" ht="49.5">
      <c r="A4373" s="225">
        <f>MAX($A$3727:A4372)+1</f>
        <v>244</v>
      </c>
      <c r="B4373" s="226" t="s">
        <v>1978</v>
      </c>
      <c r="C4373" s="226" t="s">
        <v>1979</v>
      </c>
      <c r="D4373" s="226" t="s">
        <v>1980</v>
      </c>
      <c r="E4373" s="142">
        <v>8100</v>
      </c>
      <c r="F4373" s="142">
        <v>4050</v>
      </c>
      <c r="G4373" s="142">
        <v>3645</v>
      </c>
      <c r="H4373" s="142">
        <v>1620</v>
      </c>
    </row>
    <row r="4374" spans="1:8" ht="24" customHeight="1">
      <c r="A4374" s="225">
        <f>MAX($A$3727:A4373)+1</f>
        <v>245</v>
      </c>
      <c r="B4374" s="226" t="s">
        <v>1776</v>
      </c>
      <c r="C4374" s="226" t="s">
        <v>1772</v>
      </c>
      <c r="D4374" s="226" t="s">
        <v>881</v>
      </c>
      <c r="E4374" s="142">
        <v>7650</v>
      </c>
      <c r="F4374" s="142">
        <v>3825</v>
      </c>
      <c r="G4374" s="142">
        <v>3445</v>
      </c>
      <c r="H4374" s="142">
        <v>1530</v>
      </c>
    </row>
    <row r="4375" spans="1:8" ht="33">
      <c r="A4375" s="225">
        <f>MAX($A$3727:A4374)+1</f>
        <v>246</v>
      </c>
      <c r="B4375" s="226" t="s">
        <v>1981</v>
      </c>
      <c r="C4375" s="226" t="s">
        <v>880</v>
      </c>
      <c r="D4375" s="226" t="s">
        <v>1982</v>
      </c>
      <c r="E4375" s="142">
        <v>20400</v>
      </c>
      <c r="F4375" s="142">
        <v>8160</v>
      </c>
      <c r="G4375" s="142">
        <v>6120</v>
      </c>
      <c r="H4375" s="142">
        <v>3060</v>
      </c>
    </row>
    <row r="4376" spans="1:8" ht="28.9" customHeight="1">
      <c r="A4376" s="225">
        <f>MAX($A$3727:A4375)+1</f>
        <v>247</v>
      </c>
      <c r="B4376" s="226" t="s">
        <v>1983</v>
      </c>
      <c r="C4376" s="226" t="s">
        <v>1772</v>
      </c>
      <c r="D4376" s="226" t="s">
        <v>881</v>
      </c>
      <c r="E4376" s="142">
        <v>10500</v>
      </c>
      <c r="F4376" s="142">
        <v>5250</v>
      </c>
      <c r="G4376" s="142">
        <v>4725</v>
      </c>
      <c r="H4376" s="142">
        <v>2100</v>
      </c>
    </row>
    <row r="4377" spans="1:8" ht="49.5">
      <c r="A4377" s="225">
        <f>MAX($A$3727:A4376)+1</f>
        <v>248</v>
      </c>
      <c r="B4377" s="226" t="s">
        <v>1984</v>
      </c>
      <c r="C4377" s="226" t="s">
        <v>880</v>
      </c>
      <c r="D4377" s="226" t="s">
        <v>1985</v>
      </c>
      <c r="E4377" s="142">
        <v>16875</v>
      </c>
      <c r="F4377" s="142">
        <v>7595</v>
      </c>
      <c r="G4377" s="142">
        <v>5905</v>
      </c>
      <c r="H4377" s="142">
        <v>3375</v>
      </c>
    </row>
    <row r="4378" spans="1:8" ht="49.5">
      <c r="A4378" s="225">
        <f>MAX($A$3727:A4377)+1</f>
        <v>249</v>
      </c>
      <c r="B4378" s="226" t="s">
        <v>1986</v>
      </c>
      <c r="C4378" s="226" t="s">
        <v>880</v>
      </c>
      <c r="D4378" s="226" t="s">
        <v>1985</v>
      </c>
      <c r="E4378" s="142">
        <v>12500</v>
      </c>
      <c r="F4378" s="142">
        <v>0</v>
      </c>
      <c r="G4378" s="142">
        <v>0</v>
      </c>
      <c r="H4378" s="142">
        <v>0</v>
      </c>
    </row>
    <row r="4379" spans="1:8" ht="25.5" customHeight="1">
      <c r="A4379" s="225">
        <f>MAX($A$3727:A4378)+1</f>
        <v>250</v>
      </c>
      <c r="B4379" s="226" t="s">
        <v>1987</v>
      </c>
      <c r="C4379" s="226" t="s">
        <v>1962</v>
      </c>
      <c r="D4379" s="226" t="s">
        <v>1592</v>
      </c>
      <c r="E4379" s="142">
        <v>8325</v>
      </c>
      <c r="F4379" s="142">
        <v>4165</v>
      </c>
      <c r="G4379" s="142">
        <v>3745</v>
      </c>
      <c r="H4379" s="142">
        <v>1665</v>
      </c>
    </row>
    <row r="4380" spans="1:8" ht="24" customHeight="1">
      <c r="A4380" s="225">
        <f>MAX($A$3727:A4379)+1</f>
        <v>251</v>
      </c>
      <c r="B4380" s="226" t="s">
        <v>1988</v>
      </c>
      <c r="C4380" s="226" t="s">
        <v>1987</v>
      </c>
      <c r="D4380" s="226" t="s">
        <v>1989</v>
      </c>
      <c r="E4380" s="142">
        <v>8325</v>
      </c>
      <c r="F4380" s="142">
        <v>4165</v>
      </c>
      <c r="G4380" s="142">
        <v>3745</v>
      </c>
      <c r="H4380" s="142">
        <v>1665</v>
      </c>
    </row>
    <row r="4381" spans="1:8" ht="16.5">
      <c r="A4381" s="225">
        <f>MAX($A$3727:A4380)+1</f>
        <v>252</v>
      </c>
      <c r="B4381" s="226" t="s">
        <v>1990</v>
      </c>
      <c r="C4381" s="226" t="s">
        <v>1987</v>
      </c>
      <c r="D4381" s="226" t="s">
        <v>1991</v>
      </c>
      <c r="E4381" s="142">
        <v>8250</v>
      </c>
      <c r="F4381" s="142">
        <v>4125</v>
      </c>
      <c r="G4381" s="142">
        <v>3715</v>
      </c>
      <c r="H4381" s="142">
        <v>1650</v>
      </c>
    </row>
    <row r="4382" spans="1:8" ht="33">
      <c r="A4382" s="225">
        <f>MAX($A$3727:A4381)+1</f>
        <v>253</v>
      </c>
      <c r="B4382" s="226" t="s">
        <v>1992</v>
      </c>
      <c r="C4382" s="226" t="s">
        <v>1993</v>
      </c>
      <c r="D4382" s="226" t="s">
        <v>1994</v>
      </c>
      <c r="E4382" s="142">
        <v>8250</v>
      </c>
      <c r="F4382" s="142">
        <v>4125</v>
      </c>
      <c r="G4382" s="142">
        <v>3715</v>
      </c>
      <c r="H4382" s="142">
        <v>1650</v>
      </c>
    </row>
    <row r="4383" spans="1:8" ht="39.6" customHeight="1">
      <c r="A4383" s="225">
        <f>MAX($A$3727:A4382)+1</f>
        <v>254</v>
      </c>
      <c r="B4383" s="226" t="s">
        <v>1995</v>
      </c>
      <c r="C4383" s="226" t="s">
        <v>1987</v>
      </c>
      <c r="D4383" s="226" t="s">
        <v>1996</v>
      </c>
      <c r="E4383" s="142">
        <v>8045</v>
      </c>
      <c r="F4383" s="142">
        <v>4025</v>
      </c>
      <c r="G4383" s="142">
        <v>3620</v>
      </c>
      <c r="H4383" s="142">
        <v>1610</v>
      </c>
    </row>
    <row r="4384" spans="1:8" ht="33">
      <c r="A4384" s="225">
        <f>MAX($A$3727:A4383)+1</f>
        <v>255</v>
      </c>
      <c r="B4384" s="226" t="s">
        <v>1997</v>
      </c>
      <c r="C4384" s="226" t="s">
        <v>1987</v>
      </c>
      <c r="D4384" s="226" t="s">
        <v>1998</v>
      </c>
      <c r="E4384" s="142">
        <v>8045</v>
      </c>
      <c r="F4384" s="142">
        <v>4025</v>
      </c>
      <c r="G4384" s="142">
        <v>3620</v>
      </c>
      <c r="H4384" s="142">
        <v>1610</v>
      </c>
    </row>
    <row r="4385" spans="1:8" ht="16.5">
      <c r="A4385" s="225">
        <f>MAX($A$3727:A4384)+1</f>
        <v>256</v>
      </c>
      <c r="B4385" s="226" t="s">
        <v>1999</v>
      </c>
      <c r="C4385" s="226" t="s">
        <v>1987</v>
      </c>
      <c r="D4385" s="226" t="s">
        <v>881</v>
      </c>
      <c r="E4385" s="142">
        <v>8100</v>
      </c>
      <c r="F4385" s="142">
        <v>4050</v>
      </c>
      <c r="G4385" s="142">
        <v>3645</v>
      </c>
      <c r="H4385" s="142">
        <v>1620</v>
      </c>
    </row>
    <row r="4386" spans="1:8" ht="33">
      <c r="A4386" s="225">
        <f>MAX($A$3727:A4385)+1</f>
        <v>257</v>
      </c>
      <c r="B4386" s="226" t="s">
        <v>2000</v>
      </c>
      <c r="C4386" s="226" t="s">
        <v>1987</v>
      </c>
      <c r="D4386" s="226" t="s">
        <v>2001</v>
      </c>
      <c r="E4386" s="142">
        <v>8100</v>
      </c>
      <c r="F4386" s="142">
        <v>4050</v>
      </c>
      <c r="G4386" s="142">
        <v>3645</v>
      </c>
      <c r="H4386" s="142">
        <v>1620</v>
      </c>
    </row>
    <row r="4387" spans="1:8" ht="33">
      <c r="A4387" s="225">
        <f>MAX($A$3727:A4386)+1</f>
        <v>258</v>
      </c>
      <c r="B4387" s="226" t="s">
        <v>2002</v>
      </c>
      <c r="C4387" s="226" t="s">
        <v>1987</v>
      </c>
      <c r="D4387" s="226" t="s">
        <v>2003</v>
      </c>
      <c r="E4387" s="142">
        <v>8100</v>
      </c>
      <c r="F4387" s="142">
        <v>4050</v>
      </c>
      <c r="G4387" s="142">
        <v>3645</v>
      </c>
      <c r="H4387" s="142">
        <v>1620</v>
      </c>
    </row>
    <row r="4388" spans="1:8" ht="36" customHeight="1">
      <c r="A4388" s="225">
        <f>MAX($A$3727:A4387)+1</f>
        <v>259</v>
      </c>
      <c r="B4388" s="226" t="s">
        <v>1375</v>
      </c>
      <c r="C4388" s="226" t="s">
        <v>1571</v>
      </c>
      <c r="D4388" s="226" t="s">
        <v>2004</v>
      </c>
      <c r="E4388" s="142">
        <v>18750</v>
      </c>
      <c r="F4388" s="142">
        <v>0</v>
      </c>
      <c r="G4388" s="142">
        <v>0</v>
      </c>
      <c r="H4388" s="142">
        <v>0</v>
      </c>
    </row>
    <row r="4389" spans="1:8" ht="20.45" customHeight="1">
      <c r="A4389" s="225">
        <f>MAX($A$3727:A4388)+1</f>
        <v>260</v>
      </c>
      <c r="B4389" s="226" t="s">
        <v>1374</v>
      </c>
      <c r="C4389" s="226" t="s">
        <v>1375</v>
      </c>
      <c r="D4389" s="226" t="s">
        <v>1401</v>
      </c>
      <c r="E4389" s="142">
        <v>20250</v>
      </c>
      <c r="F4389" s="142">
        <v>0</v>
      </c>
      <c r="G4389" s="142">
        <v>0</v>
      </c>
      <c r="H4389" s="142">
        <v>0</v>
      </c>
    </row>
    <row r="4390" spans="1:8" ht="26.45" customHeight="1">
      <c r="A4390" s="225">
        <f>MAX($A$3727:A4389)+1</f>
        <v>261</v>
      </c>
      <c r="B4390" s="226" t="s">
        <v>1349</v>
      </c>
      <c r="C4390" s="226" t="s">
        <v>1350</v>
      </c>
      <c r="D4390" s="226" t="s">
        <v>1401</v>
      </c>
      <c r="E4390" s="142">
        <v>19800</v>
      </c>
      <c r="F4390" s="142">
        <v>0</v>
      </c>
      <c r="G4390" s="142">
        <v>0</v>
      </c>
      <c r="H4390" s="142">
        <v>0</v>
      </c>
    </row>
    <row r="4391" spans="1:8" ht="25.9" customHeight="1">
      <c r="A4391" s="225">
        <f>MAX($A$3727:A4390)+1</f>
        <v>262</v>
      </c>
      <c r="B4391" s="226" t="s">
        <v>1350</v>
      </c>
      <c r="C4391" s="226" t="s">
        <v>1349</v>
      </c>
      <c r="D4391" s="226" t="s">
        <v>1348</v>
      </c>
      <c r="E4391" s="142">
        <v>18700</v>
      </c>
      <c r="F4391" s="142">
        <v>0</v>
      </c>
      <c r="G4391" s="142">
        <v>0</v>
      </c>
      <c r="H4391" s="142">
        <v>0</v>
      </c>
    </row>
    <row r="4392" spans="1:8" ht="33">
      <c r="A4392" s="225">
        <f>MAX($A$3727:A4391)+1</f>
        <v>263</v>
      </c>
      <c r="B4392" s="226" t="s">
        <v>1348</v>
      </c>
      <c r="C4392" s="226" t="s">
        <v>1350</v>
      </c>
      <c r="D4392" s="226" t="s">
        <v>2005</v>
      </c>
      <c r="E4392" s="142">
        <v>16500</v>
      </c>
      <c r="F4392" s="142">
        <v>0</v>
      </c>
      <c r="G4392" s="142">
        <v>0</v>
      </c>
      <c r="H4392" s="142">
        <v>0</v>
      </c>
    </row>
    <row r="4393" spans="1:8" ht="16.5">
      <c r="A4393" s="225">
        <f>MAX($A$3727:A4392)+1</f>
        <v>264</v>
      </c>
      <c r="B4393" s="226" t="s">
        <v>1398</v>
      </c>
      <c r="C4393" s="226" t="s">
        <v>1349</v>
      </c>
      <c r="D4393" s="226" t="s">
        <v>1348</v>
      </c>
      <c r="E4393" s="142">
        <v>16800</v>
      </c>
      <c r="F4393" s="142">
        <v>0</v>
      </c>
      <c r="G4393" s="142">
        <v>0</v>
      </c>
      <c r="H4393" s="142">
        <v>0</v>
      </c>
    </row>
    <row r="4394" spans="1:8" ht="16.5">
      <c r="A4394" s="225">
        <f>MAX($A$3727:A4393)+1</f>
        <v>265</v>
      </c>
      <c r="B4394" s="226" t="s">
        <v>1376</v>
      </c>
      <c r="C4394" s="226" t="s">
        <v>1349</v>
      </c>
      <c r="D4394" s="226" t="s">
        <v>1348</v>
      </c>
      <c r="E4394" s="142">
        <v>16800</v>
      </c>
      <c r="F4394" s="142">
        <v>0</v>
      </c>
      <c r="G4394" s="142">
        <v>0</v>
      </c>
      <c r="H4394" s="142">
        <v>0</v>
      </c>
    </row>
    <row r="4395" spans="1:8" ht="16.5">
      <c r="A4395" s="225">
        <f>MAX($A$3727:A4394)+1</f>
        <v>266</v>
      </c>
      <c r="B4395" s="226" t="s">
        <v>1401</v>
      </c>
      <c r="C4395" s="226" t="s">
        <v>1349</v>
      </c>
      <c r="D4395" s="226" t="s">
        <v>1348</v>
      </c>
      <c r="E4395" s="142">
        <v>16540</v>
      </c>
      <c r="F4395" s="142">
        <v>0</v>
      </c>
      <c r="G4395" s="142">
        <v>0</v>
      </c>
      <c r="H4395" s="142">
        <v>0</v>
      </c>
    </row>
    <row r="4396" spans="1:8" ht="36.75" customHeight="1">
      <c r="A4396" s="225">
        <f>MAX($A$3727:A4395)+1</f>
        <v>267</v>
      </c>
      <c r="B4396" s="226" t="s">
        <v>2006</v>
      </c>
      <c r="C4396" s="226" t="s">
        <v>1571</v>
      </c>
      <c r="D4396" s="226" t="s">
        <v>2007</v>
      </c>
      <c r="E4396" s="142">
        <v>10800</v>
      </c>
      <c r="F4396" s="142">
        <v>5940</v>
      </c>
      <c r="G4396" s="142">
        <v>5400</v>
      </c>
      <c r="H4396" s="142">
        <v>2160</v>
      </c>
    </row>
    <row r="4397" spans="1:8" ht="39.75" customHeight="1">
      <c r="A4397" s="1407">
        <f>MAX($A$3727:A4396)+1</f>
        <v>268</v>
      </c>
      <c r="B4397" s="1405" t="s">
        <v>2008</v>
      </c>
      <c r="C4397" s="226" t="s">
        <v>1942</v>
      </c>
      <c r="D4397" s="226" t="s">
        <v>2009</v>
      </c>
      <c r="E4397" s="142">
        <v>7875</v>
      </c>
      <c r="F4397" s="142">
        <v>5120</v>
      </c>
      <c r="G4397" s="142">
        <v>4330</v>
      </c>
      <c r="H4397" s="142">
        <v>1575</v>
      </c>
    </row>
    <row r="4398" spans="1:8" ht="33">
      <c r="A4398" s="1408"/>
      <c r="B4398" s="1406"/>
      <c r="C4398" s="226" t="s">
        <v>2010</v>
      </c>
      <c r="D4398" s="226" t="s">
        <v>2011</v>
      </c>
      <c r="E4398" s="142">
        <v>4690</v>
      </c>
      <c r="F4398" s="142">
        <v>3050</v>
      </c>
      <c r="G4398" s="142">
        <v>2580</v>
      </c>
      <c r="H4398" s="142">
        <v>1405</v>
      </c>
    </row>
    <row r="4399" spans="1:8" ht="26.45" customHeight="1">
      <c r="A4399" s="225">
        <f>MAX($A$3727:A4398)+1</f>
        <v>269</v>
      </c>
      <c r="B4399" s="226" t="s">
        <v>2012</v>
      </c>
      <c r="C4399" s="226" t="s">
        <v>1967</v>
      </c>
      <c r="D4399" s="226" t="s">
        <v>2013</v>
      </c>
      <c r="E4399" s="142">
        <v>6750</v>
      </c>
      <c r="F4399" s="142">
        <v>4390</v>
      </c>
      <c r="G4399" s="142">
        <v>4050</v>
      </c>
      <c r="H4399" s="142">
        <v>1350</v>
      </c>
    </row>
    <row r="4400" spans="1:8" ht="24" customHeight="1">
      <c r="A4400" s="225">
        <f>MAX($A$3727:A4399)+1</f>
        <v>270</v>
      </c>
      <c r="B4400" s="226" t="s">
        <v>2013</v>
      </c>
      <c r="C4400" s="226" t="s">
        <v>1942</v>
      </c>
      <c r="D4400" s="226" t="s">
        <v>2014</v>
      </c>
      <c r="E4400" s="142">
        <v>7500</v>
      </c>
      <c r="F4400" s="142">
        <v>5250</v>
      </c>
      <c r="G4400" s="142">
        <v>4875</v>
      </c>
      <c r="H4400" s="142">
        <v>1500</v>
      </c>
    </row>
    <row r="4401" spans="1:8" ht="43.5" customHeight="1">
      <c r="A4401" s="225">
        <f>MAX($A$3727:A4400)+1</f>
        <v>271</v>
      </c>
      <c r="B4401" s="226" t="s">
        <v>2015</v>
      </c>
      <c r="C4401" s="226" t="s">
        <v>2016</v>
      </c>
      <c r="D4401" s="226" t="s">
        <v>2017</v>
      </c>
      <c r="E4401" s="142">
        <v>8100</v>
      </c>
      <c r="F4401" s="142">
        <v>5670</v>
      </c>
      <c r="G4401" s="142">
        <v>4860</v>
      </c>
      <c r="H4401" s="142">
        <v>0</v>
      </c>
    </row>
    <row r="4402" spans="1:8" ht="21.6" customHeight="1">
      <c r="A4402" s="1407">
        <f>MAX($A$3727:A4401)+1</f>
        <v>272</v>
      </c>
      <c r="B4402" s="1405" t="s">
        <v>1953</v>
      </c>
      <c r="C4402" s="226" t="s">
        <v>1942</v>
      </c>
      <c r="D4402" s="226" t="s">
        <v>2018</v>
      </c>
      <c r="E4402" s="142">
        <v>7500</v>
      </c>
      <c r="F4402" s="142">
        <v>4125</v>
      </c>
      <c r="G4402" s="142">
        <v>3750</v>
      </c>
      <c r="H4402" s="142">
        <v>1500</v>
      </c>
    </row>
    <row r="4403" spans="1:8" ht="19.149999999999999" customHeight="1">
      <c r="A4403" s="1408"/>
      <c r="B4403" s="1406"/>
      <c r="C4403" s="226" t="s">
        <v>2018</v>
      </c>
      <c r="D4403" s="226" t="s">
        <v>2011</v>
      </c>
      <c r="E4403" s="142">
        <v>3750</v>
      </c>
      <c r="F4403" s="142">
        <v>2440</v>
      </c>
      <c r="G4403" s="142">
        <v>2250</v>
      </c>
      <c r="H4403" s="142">
        <v>940</v>
      </c>
    </row>
    <row r="4404" spans="1:8" ht="36" customHeight="1">
      <c r="A4404" s="225">
        <f>MAX($A$3727:A4403)+1</f>
        <v>273</v>
      </c>
      <c r="B4404" s="226" t="s">
        <v>2017</v>
      </c>
      <c r="C4404" s="226" t="s">
        <v>1942</v>
      </c>
      <c r="D4404" s="226" t="s">
        <v>2019</v>
      </c>
      <c r="E4404" s="142">
        <v>7650</v>
      </c>
      <c r="F4404" s="142">
        <v>4975</v>
      </c>
      <c r="G4404" s="142">
        <v>4590</v>
      </c>
      <c r="H4404" s="142">
        <v>1530</v>
      </c>
    </row>
    <row r="4405" spans="1:8" ht="21.6" customHeight="1">
      <c r="A4405" s="225">
        <f>MAX($A$3727:A4404)+1</f>
        <v>274</v>
      </c>
      <c r="B4405" s="226" t="s">
        <v>2020</v>
      </c>
      <c r="C4405" s="226" t="s">
        <v>1953</v>
      </c>
      <c r="D4405" s="226" t="s">
        <v>2021</v>
      </c>
      <c r="E4405" s="142">
        <v>9900</v>
      </c>
      <c r="F4405" s="142">
        <v>5445</v>
      </c>
      <c r="G4405" s="142">
        <v>4950</v>
      </c>
      <c r="H4405" s="142">
        <v>1980</v>
      </c>
    </row>
    <row r="4406" spans="1:8" ht="21.6" customHeight="1">
      <c r="A4406" s="1407">
        <f>MAX($A$3727:A4405)+1</f>
        <v>275</v>
      </c>
      <c r="B4406" s="1405" t="s">
        <v>2022</v>
      </c>
      <c r="C4406" s="226" t="s">
        <v>1942</v>
      </c>
      <c r="D4406" s="226" t="s">
        <v>2023</v>
      </c>
      <c r="E4406" s="142">
        <v>7500</v>
      </c>
      <c r="F4406" s="142">
        <v>4875</v>
      </c>
      <c r="G4406" s="142">
        <v>4500</v>
      </c>
      <c r="H4406" s="142">
        <v>1500</v>
      </c>
    </row>
    <row r="4407" spans="1:8" ht="33">
      <c r="A4407" s="1408"/>
      <c r="B4407" s="1406"/>
      <c r="C4407" s="226" t="s">
        <v>2023</v>
      </c>
      <c r="D4407" s="226" t="s">
        <v>2024</v>
      </c>
      <c r="E4407" s="142">
        <v>5775</v>
      </c>
      <c r="F4407" s="142">
        <v>4620</v>
      </c>
      <c r="G4407" s="142">
        <v>4330</v>
      </c>
      <c r="H4407" s="142">
        <v>1155</v>
      </c>
    </row>
    <row r="4408" spans="1:8" ht="20.45" customHeight="1">
      <c r="A4408" s="1407">
        <f>MAX($A$3727:A4407)+1</f>
        <v>276</v>
      </c>
      <c r="B4408" s="1405" t="s">
        <v>2025</v>
      </c>
      <c r="C4408" s="226" t="s">
        <v>1942</v>
      </c>
      <c r="D4408" s="226" t="s">
        <v>2023</v>
      </c>
      <c r="E4408" s="142">
        <v>7615</v>
      </c>
      <c r="F4408" s="142">
        <v>4950</v>
      </c>
      <c r="G4408" s="142">
        <v>4570</v>
      </c>
      <c r="H4408" s="142">
        <v>1525</v>
      </c>
    </row>
    <row r="4409" spans="1:8" ht="33">
      <c r="A4409" s="1408"/>
      <c r="B4409" s="1406"/>
      <c r="C4409" s="226" t="s">
        <v>2023</v>
      </c>
      <c r="D4409" s="226" t="s">
        <v>2026</v>
      </c>
      <c r="E4409" s="142">
        <v>5625</v>
      </c>
      <c r="F4409" s="142">
        <v>4500</v>
      </c>
      <c r="G4409" s="142">
        <v>4220</v>
      </c>
      <c r="H4409" s="142">
        <v>1125</v>
      </c>
    </row>
    <row r="4410" spans="1:8" ht="18.600000000000001" customHeight="1">
      <c r="A4410" s="1407">
        <f>MAX($A$3727:A4409)+1</f>
        <v>277</v>
      </c>
      <c r="B4410" s="1405" t="s">
        <v>2027</v>
      </c>
      <c r="C4410" s="226" t="s">
        <v>2028</v>
      </c>
      <c r="D4410" s="226" t="s">
        <v>2023</v>
      </c>
      <c r="E4410" s="142">
        <v>6600</v>
      </c>
      <c r="F4410" s="142">
        <v>4620</v>
      </c>
      <c r="G4410" s="142">
        <v>4290</v>
      </c>
      <c r="H4410" s="142">
        <v>1320</v>
      </c>
    </row>
    <row r="4411" spans="1:8" ht="33.75" customHeight="1">
      <c r="A4411" s="1408"/>
      <c r="B4411" s="1406"/>
      <c r="C4411" s="226" t="s">
        <v>2023</v>
      </c>
      <c r="D4411" s="226" t="s">
        <v>2029</v>
      </c>
      <c r="E4411" s="142">
        <v>5775</v>
      </c>
      <c r="F4411" s="142">
        <v>4445</v>
      </c>
      <c r="G4411" s="142">
        <v>4045</v>
      </c>
      <c r="H4411" s="142">
        <v>1155</v>
      </c>
    </row>
    <row r="4412" spans="1:8" ht="47.25" customHeight="1">
      <c r="A4412" s="225">
        <f>MAX($A$3727:A4411)+1</f>
        <v>278</v>
      </c>
      <c r="B4412" s="226" t="s">
        <v>2028</v>
      </c>
      <c r="C4412" s="226" t="s">
        <v>2022</v>
      </c>
      <c r="D4412" s="226" t="s">
        <v>2030</v>
      </c>
      <c r="E4412" s="142">
        <v>5850</v>
      </c>
      <c r="F4412" s="142">
        <v>4680</v>
      </c>
      <c r="G4412" s="142">
        <v>4390</v>
      </c>
      <c r="H4412" s="142">
        <v>1170</v>
      </c>
    </row>
    <row r="4413" spans="1:8" ht="33">
      <c r="A4413" s="225">
        <f>MAX($A$3727:A4412)+1</f>
        <v>279</v>
      </c>
      <c r="B4413" s="226" t="s">
        <v>2023</v>
      </c>
      <c r="C4413" s="226" t="s">
        <v>2017</v>
      </c>
      <c r="D4413" s="226" t="s">
        <v>2031</v>
      </c>
      <c r="E4413" s="142">
        <v>4970</v>
      </c>
      <c r="F4413" s="142">
        <v>4225</v>
      </c>
      <c r="G4413" s="142">
        <v>3975</v>
      </c>
      <c r="H4413" s="142">
        <v>1095</v>
      </c>
    </row>
    <row r="4414" spans="1:8" ht="24" customHeight="1">
      <c r="A4414" s="225">
        <f>MAX($A$3727:A4413)+1</f>
        <v>280</v>
      </c>
      <c r="B4414" s="226" t="s">
        <v>2032</v>
      </c>
      <c r="C4414" s="226" t="s">
        <v>2017</v>
      </c>
      <c r="D4414" s="226" t="s">
        <v>2027</v>
      </c>
      <c r="E4414" s="142">
        <v>4855</v>
      </c>
      <c r="F4414" s="142">
        <v>4125</v>
      </c>
      <c r="G4414" s="142">
        <v>3885</v>
      </c>
      <c r="H4414" s="142">
        <v>1070</v>
      </c>
    </row>
    <row r="4415" spans="1:8" ht="33">
      <c r="A4415" s="225">
        <f>MAX($A$3727:A4414)+1</f>
        <v>281</v>
      </c>
      <c r="B4415" s="229" t="s">
        <v>2033</v>
      </c>
      <c r="C4415" s="1426" t="s">
        <v>2034</v>
      </c>
      <c r="D4415" s="1427"/>
      <c r="E4415" s="142">
        <v>17740</v>
      </c>
      <c r="F4415" s="142">
        <v>0</v>
      </c>
      <c r="G4415" s="142">
        <v>0</v>
      </c>
      <c r="H4415" s="142">
        <v>0</v>
      </c>
    </row>
    <row r="4416" spans="1:8" ht="16.5">
      <c r="A4416" s="225">
        <f>MAX($A$3727:A4415)+1</f>
        <v>282</v>
      </c>
      <c r="B4416" s="1439" t="s">
        <v>2035</v>
      </c>
      <c r="C4416" s="1440"/>
      <c r="D4416" s="1441"/>
      <c r="E4416" s="142">
        <v>0</v>
      </c>
      <c r="F4416" s="142">
        <v>0</v>
      </c>
      <c r="G4416" s="142">
        <v>0</v>
      </c>
      <c r="H4416" s="142">
        <v>0</v>
      </c>
    </row>
    <row r="4417" spans="1:8" ht="16.5">
      <c r="A4417" s="225">
        <f>MAX($A$3727:A4416)+1</f>
        <v>283</v>
      </c>
      <c r="B4417" s="226" t="s">
        <v>2036</v>
      </c>
      <c r="C4417" s="226" t="s">
        <v>2037</v>
      </c>
      <c r="D4417" s="226" t="s">
        <v>2014</v>
      </c>
      <c r="E4417" s="142">
        <v>9240</v>
      </c>
      <c r="F4417" s="142">
        <v>0</v>
      </c>
      <c r="G4417" s="142">
        <v>0</v>
      </c>
      <c r="H4417" s="142">
        <v>0</v>
      </c>
    </row>
    <row r="4418" spans="1:8" ht="42" customHeight="1">
      <c r="A4418" s="225">
        <f>MAX($A$3727:A4417)+1</f>
        <v>284</v>
      </c>
      <c r="B4418" s="226" t="s">
        <v>2038</v>
      </c>
      <c r="C4418" s="226" t="s">
        <v>2036</v>
      </c>
      <c r="D4418" s="226" t="s">
        <v>2039</v>
      </c>
      <c r="E4418" s="142">
        <v>7200</v>
      </c>
      <c r="F4418" s="142">
        <v>0</v>
      </c>
      <c r="G4418" s="142">
        <v>0</v>
      </c>
      <c r="H4418" s="142">
        <v>0</v>
      </c>
    </row>
    <row r="4419" spans="1:8" ht="23.25" customHeight="1">
      <c r="A4419" s="225">
        <f>MAX($A$3727:A4418)+1</f>
        <v>285</v>
      </c>
      <c r="B4419" s="226" t="s">
        <v>2040</v>
      </c>
      <c r="C4419" s="226" t="s">
        <v>2036</v>
      </c>
      <c r="D4419" s="226" t="s">
        <v>2041</v>
      </c>
      <c r="E4419" s="142">
        <v>7020</v>
      </c>
      <c r="F4419" s="142">
        <v>0</v>
      </c>
      <c r="G4419" s="142">
        <v>0</v>
      </c>
      <c r="H4419" s="142">
        <v>0</v>
      </c>
    </row>
    <row r="4420" spans="1:8" ht="16.5">
      <c r="A4420" s="225">
        <f>MAX($A$3727:A4419)+1</f>
        <v>286</v>
      </c>
      <c r="B4420" s="226" t="s">
        <v>2042</v>
      </c>
      <c r="C4420" s="226" t="s">
        <v>2043</v>
      </c>
      <c r="D4420" s="226" t="s">
        <v>2041</v>
      </c>
      <c r="E4420" s="142">
        <v>7020</v>
      </c>
      <c r="F4420" s="142">
        <v>0</v>
      </c>
      <c r="G4420" s="142">
        <v>0</v>
      </c>
      <c r="H4420" s="142">
        <v>0</v>
      </c>
    </row>
    <row r="4421" spans="1:8" ht="16.5">
      <c r="A4421" s="225">
        <f>MAX($A$3727:A4420)+1</f>
        <v>287</v>
      </c>
      <c r="B4421" s="226" t="s">
        <v>2044</v>
      </c>
      <c r="C4421" s="226" t="s">
        <v>2036</v>
      </c>
      <c r="D4421" s="226" t="s">
        <v>2041</v>
      </c>
      <c r="E4421" s="142">
        <v>7020</v>
      </c>
      <c r="F4421" s="142">
        <v>0</v>
      </c>
      <c r="G4421" s="142">
        <v>0</v>
      </c>
      <c r="H4421" s="142">
        <v>0</v>
      </c>
    </row>
    <row r="4422" spans="1:8" ht="16.5">
      <c r="A4422" s="225">
        <f>MAX($A$3727:A4421)+1</f>
        <v>288</v>
      </c>
      <c r="B4422" s="226" t="s">
        <v>2045</v>
      </c>
      <c r="C4422" s="226" t="s">
        <v>2036</v>
      </c>
      <c r="D4422" s="226" t="s">
        <v>2041</v>
      </c>
      <c r="E4422" s="142">
        <v>7020</v>
      </c>
      <c r="F4422" s="142">
        <v>0</v>
      </c>
      <c r="G4422" s="142">
        <v>0</v>
      </c>
      <c r="H4422" s="142">
        <v>0</v>
      </c>
    </row>
    <row r="4423" spans="1:8" ht="15" customHeight="1">
      <c r="A4423" s="225">
        <f>MAX($A$3727:A4422)+1</f>
        <v>289</v>
      </c>
      <c r="B4423" s="226" t="s">
        <v>2014</v>
      </c>
      <c r="C4423" s="226" t="s">
        <v>1967</v>
      </c>
      <c r="D4423" s="226" t="s">
        <v>2041</v>
      </c>
      <c r="E4423" s="142">
        <v>7020</v>
      </c>
      <c r="F4423" s="142">
        <v>0</v>
      </c>
      <c r="G4423" s="142">
        <v>0</v>
      </c>
      <c r="H4423" s="142">
        <v>0</v>
      </c>
    </row>
    <row r="4424" spans="1:8" ht="16.5">
      <c r="A4424" s="225">
        <f>MAX($A$3727:A4423)+1</f>
        <v>290</v>
      </c>
      <c r="B4424" s="226" t="s">
        <v>2041</v>
      </c>
      <c r="C4424" s="226" t="s">
        <v>1942</v>
      </c>
      <c r="D4424" s="226" t="s">
        <v>2014</v>
      </c>
      <c r="E4424" s="142">
        <v>9240</v>
      </c>
      <c r="F4424" s="142">
        <v>0</v>
      </c>
      <c r="G4424" s="142">
        <v>0</v>
      </c>
      <c r="H4424" s="142">
        <v>0</v>
      </c>
    </row>
    <row r="4425" spans="1:8" ht="27" customHeight="1">
      <c r="A4425" s="1407">
        <f>MAX($A$3727:A4424)+1</f>
        <v>291</v>
      </c>
      <c r="B4425" s="1439" t="s">
        <v>2046</v>
      </c>
      <c r="C4425" s="1440"/>
      <c r="D4425" s="1441"/>
      <c r="E4425" s="142">
        <v>0</v>
      </c>
      <c r="F4425" s="142">
        <v>0</v>
      </c>
      <c r="G4425" s="142">
        <v>0</v>
      </c>
      <c r="H4425" s="142">
        <v>0</v>
      </c>
    </row>
    <row r="4426" spans="1:8" ht="30.6" customHeight="1">
      <c r="A4426" s="1431"/>
      <c r="B4426" s="1426" t="s">
        <v>2047</v>
      </c>
      <c r="C4426" s="1435"/>
      <c r="D4426" s="1427"/>
      <c r="E4426" s="142">
        <v>7200</v>
      </c>
      <c r="F4426" s="142">
        <v>0</v>
      </c>
      <c r="G4426" s="142">
        <v>0</v>
      </c>
      <c r="H4426" s="142">
        <v>0</v>
      </c>
    </row>
    <row r="4427" spans="1:8" ht="27" customHeight="1">
      <c r="A4427" s="1431"/>
      <c r="B4427" s="1426" t="s">
        <v>2048</v>
      </c>
      <c r="C4427" s="1435"/>
      <c r="D4427" s="1427"/>
      <c r="E4427" s="142">
        <v>6980</v>
      </c>
      <c r="F4427" s="142">
        <v>0</v>
      </c>
      <c r="G4427" s="142">
        <v>0</v>
      </c>
      <c r="H4427" s="142">
        <v>0</v>
      </c>
    </row>
    <row r="4428" spans="1:8" ht="21.6" customHeight="1">
      <c r="A4428" s="1431"/>
      <c r="B4428" s="1426" t="s">
        <v>2049</v>
      </c>
      <c r="C4428" s="1435"/>
      <c r="D4428" s="1427"/>
      <c r="E4428" s="142">
        <v>6795</v>
      </c>
      <c r="F4428" s="142">
        <v>0</v>
      </c>
      <c r="G4428" s="142">
        <v>0</v>
      </c>
      <c r="H4428" s="142">
        <v>0</v>
      </c>
    </row>
    <row r="4429" spans="1:8" ht="21.6" customHeight="1">
      <c r="A4429" s="1408"/>
      <c r="B4429" s="1426" t="s">
        <v>2050</v>
      </c>
      <c r="C4429" s="1435"/>
      <c r="D4429" s="1427"/>
      <c r="E4429" s="142">
        <v>6795</v>
      </c>
      <c r="F4429" s="142">
        <v>0</v>
      </c>
      <c r="G4429" s="142">
        <v>0</v>
      </c>
      <c r="H4429" s="142">
        <v>0</v>
      </c>
    </row>
    <row r="4430" spans="1:8" ht="16.5">
      <c r="A4430" s="1407">
        <f>MAX($A$3727:A4429)+1</f>
        <v>292</v>
      </c>
      <c r="B4430" s="1439" t="s">
        <v>2051</v>
      </c>
      <c r="C4430" s="1440"/>
      <c r="D4430" s="1441"/>
      <c r="E4430" s="142">
        <v>0</v>
      </c>
      <c r="F4430" s="142">
        <v>0</v>
      </c>
      <c r="G4430" s="142">
        <v>0</v>
      </c>
      <c r="H4430" s="142">
        <v>0</v>
      </c>
    </row>
    <row r="4431" spans="1:8" ht="75.75" customHeight="1">
      <c r="A4431" s="1431"/>
      <c r="B4431" s="226" t="s">
        <v>2052</v>
      </c>
      <c r="C4431" s="1426" t="s">
        <v>2053</v>
      </c>
      <c r="D4431" s="1427"/>
      <c r="E4431" s="142">
        <v>8320</v>
      </c>
      <c r="F4431" s="142">
        <v>0</v>
      </c>
      <c r="G4431" s="142">
        <v>0</v>
      </c>
      <c r="H4431" s="142">
        <v>0</v>
      </c>
    </row>
    <row r="4432" spans="1:8" ht="82.5">
      <c r="A4432" s="1431"/>
      <c r="B4432" s="226" t="s">
        <v>2054</v>
      </c>
      <c r="C4432" s="1426" t="s">
        <v>2055</v>
      </c>
      <c r="D4432" s="1427"/>
      <c r="E4432" s="142">
        <v>7600</v>
      </c>
      <c r="F4432" s="142">
        <v>0</v>
      </c>
      <c r="G4432" s="142">
        <v>0</v>
      </c>
      <c r="H4432" s="142">
        <v>0</v>
      </c>
    </row>
    <row r="4433" spans="1:8" ht="75.75" customHeight="1">
      <c r="A4433" s="1431"/>
      <c r="B4433" s="226" t="s">
        <v>2056</v>
      </c>
      <c r="C4433" s="1426" t="s">
        <v>2053</v>
      </c>
      <c r="D4433" s="1427"/>
      <c r="E4433" s="142">
        <v>7560</v>
      </c>
      <c r="F4433" s="142">
        <v>0</v>
      </c>
      <c r="G4433" s="142">
        <v>0</v>
      </c>
      <c r="H4433" s="142">
        <v>0</v>
      </c>
    </row>
    <row r="4434" spans="1:8" ht="96" customHeight="1">
      <c r="A4434" s="1431"/>
      <c r="B4434" s="226" t="s">
        <v>2057</v>
      </c>
      <c r="C4434" s="1426" t="s">
        <v>2058</v>
      </c>
      <c r="D4434" s="1427"/>
      <c r="E4434" s="142">
        <v>7440</v>
      </c>
      <c r="F4434" s="142">
        <v>0</v>
      </c>
      <c r="G4434" s="142">
        <v>0</v>
      </c>
      <c r="H4434" s="142">
        <v>0</v>
      </c>
    </row>
    <row r="4435" spans="1:8" ht="77.25" customHeight="1">
      <c r="A4435" s="1408"/>
      <c r="B4435" s="226" t="s">
        <v>2056</v>
      </c>
      <c r="C4435" s="1426" t="s">
        <v>2059</v>
      </c>
      <c r="D4435" s="1427"/>
      <c r="E4435" s="142">
        <v>7560</v>
      </c>
      <c r="F4435" s="142">
        <v>0</v>
      </c>
      <c r="G4435" s="142">
        <v>0</v>
      </c>
      <c r="H4435" s="142">
        <v>0</v>
      </c>
    </row>
    <row r="4436" spans="1:8" ht="18.600000000000001" customHeight="1">
      <c r="A4436" s="225">
        <f>MAX($A$3727:A4435)+1</f>
        <v>293</v>
      </c>
      <c r="B4436" s="1439" t="s">
        <v>2060</v>
      </c>
      <c r="C4436" s="1440"/>
      <c r="D4436" s="1441"/>
      <c r="E4436" s="142">
        <v>0</v>
      </c>
      <c r="F4436" s="142">
        <v>0</v>
      </c>
      <c r="G4436" s="142">
        <v>0</v>
      </c>
      <c r="H4436" s="142">
        <v>0</v>
      </c>
    </row>
    <row r="4437" spans="1:8" ht="15" customHeight="1">
      <c r="A4437" s="225">
        <f>MAX($A$3727:A4436)+1</f>
        <v>294</v>
      </c>
      <c r="B4437" s="226" t="s">
        <v>2061</v>
      </c>
      <c r="C4437" s="226" t="s">
        <v>1798</v>
      </c>
      <c r="D4437" s="226" t="s">
        <v>2062</v>
      </c>
      <c r="E4437" s="142">
        <v>8250</v>
      </c>
      <c r="F4437" s="142">
        <v>0</v>
      </c>
      <c r="G4437" s="142">
        <v>0</v>
      </c>
      <c r="H4437" s="142">
        <v>0</v>
      </c>
    </row>
    <row r="4438" spans="1:8" ht="16.5">
      <c r="A4438" s="225">
        <f>MAX($A$3727:A4437)+1</f>
        <v>295</v>
      </c>
      <c r="B4438" s="226" t="s">
        <v>2063</v>
      </c>
      <c r="C4438" s="226" t="s">
        <v>2061</v>
      </c>
      <c r="D4438" s="226" t="s">
        <v>2064</v>
      </c>
      <c r="E4438" s="142">
        <v>8250</v>
      </c>
      <c r="F4438" s="142">
        <v>0</v>
      </c>
      <c r="G4438" s="142">
        <v>0</v>
      </c>
      <c r="H4438" s="142">
        <v>0</v>
      </c>
    </row>
    <row r="4439" spans="1:8" ht="15" customHeight="1">
      <c r="A4439" s="225">
        <f>MAX($A$3727:A4438)+1</f>
        <v>296</v>
      </c>
      <c r="B4439" s="226" t="s">
        <v>2065</v>
      </c>
      <c r="C4439" s="226" t="s">
        <v>2061</v>
      </c>
      <c r="D4439" s="226" t="s">
        <v>2064</v>
      </c>
      <c r="E4439" s="142">
        <v>9900</v>
      </c>
      <c r="F4439" s="142">
        <v>0</v>
      </c>
      <c r="G4439" s="142">
        <v>0</v>
      </c>
      <c r="H4439" s="142">
        <v>0</v>
      </c>
    </row>
    <row r="4440" spans="1:8" ht="15" customHeight="1">
      <c r="A4440" s="225">
        <f>MAX($A$3727:A4439)+1</f>
        <v>297</v>
      </c>
      <c r="B4440" s="226" t="s">
        <v>2066</v>
      </c>
      <c r="C4440" s="226" t="s">
        <v>2061</v>
      </c>
      <c r="D4440" s="226" t="s">
        <v>2006</v>
      </c>
      <c r="E4440" s="142">
        <v>9900</v>
      </c>
      <c r="F4440" s="142">
        <v>0</v>
      </c>
      <c r="G4440" s="142">
        <v>0</v>
      </c>
      <c r="H4440" s="142">
        <v>0</v>
      </c>
    </row>
    <row r="4441" spans="1:8" ht="31.5" customHeight="1">
      <c r="A4441" s="225">
        <f>MAX($A$3727:A4440)+1</f>
        <v>298</v>
      </c>
      <c r="B4441" s="226" t="s">
        <v>2067</v>
      </c>
      <c r="C4441" s="226" t="s">
        <v>2061</v>
      </c>
      <c r="D4441" s="226" t="s">
        <v>2064</v>
      </c>
      <c r="E4441" s="142">
        <v>8250</v>
      </c>
      <c r="F4441" s="142">
        <v>0</v>
      </c>
      <c r="G4441" s="142">
        <v>0</v>
      </c>
      <c r="H4441" s="142">
        <v>0</v>
      </c>
    </row>
    <row r="4442" spans="1:8" ht="27.75" customHeight="1">
      <c r="A4442" s="225">
        <f>MAX($A$3727:A4441)+1</f>
        <v>299</v>
      </c>
      <c r="B4442" s="226" t="s">
        <v>2068</v>
      </c>
      <c r="C4442" s="226" t="s">
        <v>2061</v>
      </c>
      <c r="D4442" s="226" t="s">
        <v>2066</v>
      </c>
      <c r="E4442" s="142">
        <v>8250</v>
      </c>
      <c r="F4442" s="142">
        <v>0</v>
      </c>
      <c r="G4442" s="142">
        <v>0</v>
      </c>
      <c r="H4442" s="142">
        <v>0</v>
      </c>
    </row>
    <row r="4443" spans="1:8" ht="32.25" customHeight="1">
      <c r="A4443" s="225">
        <f>MAX($A$3727:A4442)+1</f>
        <v>300</v>
      </c>
      <c r="B4443" s="226" t="s">
        <v>2064</v>
      </c>
      <c r="C4443" s="226" t="s">
        <v>1798</v>
      </c>
      <c r="D4443" s="226" t="s">
        <v>2069</v>
      </c>
      <c r="E4443" s="142">
        <v>8250</v>
      </c>
      <c r="F4443" s="142">
        <v>0</v>
      </c>
      <c r="G4443" s="142">
        <v>0</v>
      </c>
      <c r="H4443" s="142">
        <v>0</v>
      </c>
    </row>
    <row r="4444" spans="1:8" ht="40.5" customHeight="1">
      <c r="A4444" s="225">
        <f>MAX($A$3727:A4443)+1</f>
        <v>301</v>
      </c>
      <c r="B4444" s="226" t="s">
        <v>2070</v>
      </c>
      <c r="C4444" s="226" t="s">
        <v>2071</v>
      </c>
      <c r="D4444" s="226" t="s">
        <v>2072</v>
      </c>
      <c r="E4444" s="142">
        <v>7200</v>
      </c>
      <c r="F4444" s="142">
        <v>0</v>
      </c>
      <c r="G4444" s="142">
        <v>0</v>
      </c>
      <c r="H4444" s="142">
        <v>0</v>
      </c>
    </row>
    <row r="4445" spans="1:8" ht="40.5" customHeight="1">
      <c r="A4445" s="225">
        <f>MAX($A$3727:A4444)+1</f>
        <v>302</v>
      </c>
      <c r="B4445" s="226" t="s">
        <v>2073</v>
      </c>
      <c r="C4445" s="226" t="s">
        <v>2074</v>
      </c>
      <c r="D4445" s="226" t="s">
        <v>2075</v>
      </c>
      <c r="E4445" s="142">
        <v>8250</v>
      </c>
      <c r="F4445" s="142">
        <v>0</v>
      </c>
      <c r="G4445" s="142">
        <v>0</v>
      </c>
      <c r="H4445" s="142">
        <v>0</v>
      </c>
    </row>
    <row r="4446" spans="1:8" ht="41.25" customHeight="1">
      <c r="A4446" s="225">
        <f>MAX($A$3727:A4445)+1</f>
        <v>303</v>
      </c>
      <c r="B4446" s="226" t="s">
        <v>2076</v>
      </c>
      <c r="C4446" s="226" t="s">
        <v>1798</v>
      </c>
      <c r="D4446" s="226" t="s">
        <v>2077</v>
      </c>
      <c r="E4446" s="142">
        <v>8250</v>
      </c>
      <c r="F4446" s="142">
        <v>0</v>
      </c>
      <c r="G4446" s="142">
        <v>0</v>
      </c>
      <c r="H4446" s="142">
        <v>0</v>
      </c>
    </row>
    <row r="4447" spans="1:8" ht="15" customHeight="1">
      <c r="A4447" s="225">
        <f>MAX($A$3727:A4446)+1</f>
        <v>304</v>
      </c>
      <c r="B4447" s="1439" t="s">
        <v>2078</v>
      </c>
      <c r="C4447" s="1440"/>
      <c r="D4447" s="1441"/>
      <c r="E4447" s="142">
        <v>0</v>
      </c>
      <c r="F4447" s="142">
        <v>0</v>
      </c>
      <c r="G4447" s="142">
        <v>0</v>
      </c>
      <c r="H4447" s="142">
        <v>0</v>
      </c>
    </row>
    <row r="4448" spans="1:8" ht="16.5">
      <c r="A4448" s="225">
        <f>MAX($A$3727:A4447)+1</f>
        <v>305</v>
      </c>
      <c r="B4448" s="226" t="s">
        <v>2079</v>
      </c>
      <c r="C4448" s="226" t="s">
        <v>1592</v>
      </c>
      <c r="D4448" s="226" t="s">
        <v>2080</v>
      </c>
      <c r="E4448" s="142">
        <v>8000</v>
      </c>
      <c r="F4448" s="142">
        <v>0</v>
      </c>
      <c r="G4448" s="142">
        <v>0</v>
      </c>
      <c r="H4448" s="142">
        <v>0</v>
      </c>
    </row>
    <row r="4449" spans="1:8" ht="15" customHeight="1">
      <c r="A4449" s="225">
        <f>MAX($A$3727:A4448)+1</f>
        <v>306</v>
      </c>
      <c r="B4449" s="226" t="s">
        <v>2081</v>
      </c>
      <c r="C4449" s="226" t="s">
        <v>1592</v>
      </c>
      <c r="D4449" s="226" t="s">
        <v>881</v>
      </c>
      <c r="E4449" s="142">
        <v>7500</v>
      </c>
      <c r="F4449" s="142">
        <v>0</v>
      </c>
      <c r="G4449" s="142">
        <v>0</v>
      </c>
      <c r="H4449" s="142">
        <v>0</v>
      </c>
    </row>
    <row r="4450" spans="1:8" ht="15" customHeight="1">
      <c r="A4450" s="225">
        <f>MAX($A$3727:A4449)+1</f>
        <v>307</v>
      </c>
      <c r="B4450" s="226" t="s">
        <v>2082</v>
      </c>
      <c r="C4450" s="226" t="s">
        <v>2079</v>
      </c>
      <c r="D4450" s="226" t="s">
        <v>2083</v>
      </c>
      <c r="E4450" s="142">
        <v>8000</v>
      </c>
      <c r="F4450" s="142">
        <v>0</v>
      </c>
      <c r="G4450" s="142">
        <v>0</v>
      </c>
      <c r="H4450" s="142">
        <v>0</v>
      </c>
    </row>
    <row r="4451" spans="1:8" ht="15" customHeight="1">
      <c r="A4451" s="225">
        <f>MAX($A$3727:A4450)+1</f>
        <v>308</v>
      </c>
      <c r="B4451" s="226" t="s">
        <v>2084</v>
      </c>
      <c r="C4451" s="226" t="s">
        <v>1592</v>
      </c>
      <c r="D4451" s="226" t="s">
        <v>881</v>
      </c>
      <c r="E4451" s="142">
        <v>7500</v>
      </c>
      <c r="F4451" s="142">
        <v>0</v>
      </c>
      <c r="G4451" s="142">
        <v>0</v>
      </c>
      <c r="H4451" s="142">
        <v>0</v>
      </c>
    </row>
    <row r="4452" spans="1:8" ht="36.75" customHeight="1">
      <c r="A4452" s="1407">
        <f>MAX($A$3727:A4451)+1</f>
        <v>309</v>
      </c>
      <c r="B4452" s="1426" t="s">
        <v>2085</v>
      </c>
      <c r="C4452" s="1435"/>
      <c r="D4452" s="1427"/>
      <c r="E4452" s="142">
        <v>0</v>
      </c>
      <c r="F4452" s="142">
        <v>0</v>
      </c>
      <c r="G4452" s="142">
        <v>0</v>
      </c>
      <c r="H4452" s="142">
        <v>0</v>
      </c>
    </row>
    <row r="4453" spans="1:8" ht="19.899999999999999" customHeight="1">
      <c r="A4453" s="1431"/>
      <c r="B4453" s="1436" t="s">
        <v>1862</v>
      </c>
      <c r="C4453" s="1437"/>
      <c r="D4453" s="1438"/>
      <c r="E4453" s="142">
        <v>6750</v>
      </c>
      <c r="F4453" s="142">
        <v>0</v>
      </c>
      <c r="G4453" s="142">
        <v>0</v>
      </c>
      <c r="H4453" s="142">
        <v>0</v>
      </c>
    </row>
    <row r="4454" spans="1:8" ht="19.899999999999999" customHeight="1">
      <c r="A4454" s="1431"/>
      <c r="B4454" s="1436" t="s">
        <v>2086</v>
      </c>
      <c r="C4454" s="1437"/>
      <c r="D4454" s="1438"/>
      <c r="E4454" s="142">
        <v>5625</v>
      </c>
      <c r="F4454" s="142">
        <v>0</v>
      </c>
      <c r="G4454" s="142">
        <v>0</v>
      </c>
      <c r="H4454" s="142">
        <v>0</v>
      </c>
    </row>
    <row r="4455" spans="1:8" ht="19.899999999999999" customHeight="1">
      <c r="A4455" s="1408"/>
      <c r="B4455" s="1436" t="s">
        <v>2087</v>
      </c>
      <c r="C4455" s="1437"/>
      <c r="D4455" s="1438"/>
      <c r="E4455" s="142">
        <v>4500</v>
      </c>
      <c r="F4455" s="142">
        <v>0</v>
      </c>
      <c r="G4455" s="142">
        <v>0</v>
      </c>
      <c r="H4455" s="142">
        <v>0</v>
      </c>
    </row>
    <row r="4456" spans="1:8" ht="30" customHeight="1">
      <c r="A4456" s="1407">
        <f>MAX($A$3727:A4455)+1</f>
        <v>310</v>
      </c>
      <c r="B4456" s="1439" t="s">
        <v>2088</v>
      </c>
      <c r="C4456" s="1440"/>
      <c r="D4456" s="1441"/>
      <c r="E4456" s="142">
        <v>0</v>
      </c>
      <c r="F4456" s="142">
        <v>0</v>
      </c>
      <c r="G4456" s="142">
        <v>0</v>
      </c>
      <c r="H4456" s="142">
        <v>0</v>
      </c>
    </row>
    <row r="4457" spans="1:8" ht="26.45" customHeight="1">
      <c r="A4457" s="1431"/>
      <c r="B4457" s="1426" t="s">
        <v>2089</v>
      </c>
      <c r="C4457" s="1435"/>
      <c r="D4457" s="1427"/>
      <c r="E4457" s="142">
        <v>17150</v>
      </c>
      <c r="F4457" s="142">
        <v>0</v>
      </c>
      <c r="G4457" s="142">
        <v>0</v>
      </c>
      <c r="H4457" s="142">
        <v>0</v>
      </c>
    </row>
    <row r="4458" spans="1:8" ht="36.75" customHeight="1">
      <c r="A4458" s="1431"/>
      <c r="B4458" s="1426" t="s">
        <v>2090</v>
      </c>
      <c r="C4458" s="1435"/>
      <c r="D4458" s="1427"/>
      <c r="E4458" s="142">
        <v>15800</v>
      </c>
      <c r="F4458" s="142">
        <v>0</v>
      </c>
      <c r="G4458" s="142">
        <v>0</v>
      </c>
      <c r="H4458" s="142">
        <v>0</v>
      </c>
    </row>
    <row r="4459" spans="1:8" ht="39.75" customHeight="1">
      <c r="A4459" s="1431"/>
      <c r="B4459" s="1426" t="s">
        <v>2091</v>
      </c>
      <c r="C4459" s="1435"/>
      <c r="D4459" s="1427"/>
      <c r="E4459" s="142">
        <v>16590</v>
      </c>
      <c r="F4459" s="142">
        <v>0</v>
      </c>
      <c r="G4459" s="142">
        <v>0</v>
      </c>
      <c r="H4459" s="142">
        <v>0</v>
      </c>
    </row>
    <row r="4460" spans="1:8" ht="39" customHeight="1">
      <c r="A4460" s="1431"/>
      <c r="B4460" s="1426" t="s">
        <v>2092</v>
      </c>
      <c r="C4460" s="1435"/>
      <c r="D4460" s="1427"/>
      <c r="E4460" s="142">
        <v>16050</v>
      </c>
      <c r="F4460" s="142">
        <v>0</v>
      </c>
      <c r="G4460" s="142">
        <v>0</v>
      </c>
      <c r="H4460" s="142">
        <v>0</v>
      </c>
    </row>
    <row r="4461" spans="1:8" ht="26.45" customHeight="1">
      <c r="A4461" s="1408"/>
      <c r="B4461" s="1426" t="s">
        <v>2093</v>
      </c>
      <c r="C4461" s="1435"/>
      <c r="D4461" s="1427"/>
      <c r="E4461" s="142">
        <v>11500</v>
      </c>
      <c r="F4461" s="142">
        <v>0</v>
      </c>
      <c r="G4461" s="142">
        <v>0</v>
      </c>
      <c r="H4461" s="142">
        <v>0</v>
      </c>
    </row>
    <row r="4462" spans="1:8" ht="15" customHeight="1">
      <c r="A4462" s="1407">
        <f>MAX($A$3727:A4461)+1</f>
        <v>311</v>
      </c>
      <c r="B4462" s="1439" t="s">
        <v>2088</v>
      </c>
      <c r="C4462" s="1440"/>
      <c r="D4462" s="1441"/>
      <c r="E4462" s="142">
        <v>0</v>
      </c>
      <c r="F4462" s="142">
        <v>0</v>
      </c>
      <c r="G4462" s="142">
        <v>0</v>
      </c>
      <c r="H4462" s="142">
        <v>0</v>
      </c>
    </row>
    <row r="4463" spans="1:8" ht="66">
      <c r="A4463" s="1431"/>
      <c r="B4463" s="226" t="s">
        <v>2094</v>
      </c>
      <c r="C4463" s="226" t="s">
        <v>1349</v>
      </c>
      <c r="D4463" s="226" t="s">
        <v>1571</v>
      </c>
      <c r="E4463" s="142">
        <v>18700</v>
      </c>
      <c r="F4463" s="142">
        <v>0</v>
      </c>
      <c r="G4463" s="142">
        <v>0</v>
      </c>
      <c r="H4463" s="142">
        <v>0</v>
      </c>
    </row>
    <row r="4464" spans="1:8" ht="30.75" customHeight="1">
      <c r="A4464" s="1431"/>
      <c r="B4464" s="1426" t="s">
        <v>2095</v>
      </c>
      <c r="C4464" s="1435"/>
      <c r="D4464" s="1427"/>
      <c r="E4464" s="142">
        <v>16500</v>
      </c>
      <c r="F4464" s="142">
        <v>0</v>
      </c>
      <c r="G4464" s="142">
        <v>0</v>
      </c>
      <c r="H4464" s="142">
        <v>0</v>
      </c>
    </row>
    <row r="4465" spans="1:8" ht="36" customHeight="1">
      <c r="A4465" s="1431"/>
      <c r="B4465" s="1426" t="s">
        <v>2096</v>
      </c>
      <c r="C4465" s="1435"/>
      <c r="D4465" s="1427"/>
      <c r="E4465" s="142">
        <v>16500</v>
      </c>
      <c r="F4465" s="142">
        <v>0</v>
      </c>
      <c r="G4465" s="142">
        <v>0</v>
      </c>
      <c r="H4465" s="142">
        <v>0</v>
      </c>
    </row>
    <row r="4466" spans="1:8" ht="42" customHeight="1">
      <c r="A4466" s="1408"/>
      <c r="B4466" s="1436" t="s">
        <v>2097</v>
      </c>
      <c r="C4466" s="1437"/>
      <c r="D4466" s="1438"/>
      <c r="E4466" s="142">
        <v>16590</v>
      </c>
      <c r="F4466" s="142">
        <v>0</v>
      </c>
      <c r="G4466" s="142">
        <v>0</v>
      </c>
      <c r="H4466" s="142">
        <v>0</v>
      </c>
    </row>
    <row r="4467" spans="1:8" ht="33">
      <c r="A4467" s="225">
        <f>MAX($A$3727:A4466)+1</f>
        <v>312</v>
      </c>
      <c r="B4467" s="226" t="s">
        <v>2098</v>
      </c>
      <c r="C4467" s="226" t="s">
        <v>2099</v>
      </c>
      <c r="D4467" s="226" t="s">
        <v>2100</v>
      </c>
      <c r="E4467" s="142">
        <v>7500</v>
      </c>
      <c r="F4467" s="142">
        <v>3375</v>
      </c>
      <c r="G4467" s="142">
        <v>3000</v>
      </c>
      <c r="H4467" s="142">
        <v>2250</v>
      </c>
    </row>
    <row r="4468" spans="1:8" ht="82.5">
      <c r="A4468" s="225">
        <f>MAX($A$3727:A4467)+1</f>
        <v>313</v>
      </c>
      <c r="B4468" s="226" t="s">
        <v>2101</v>
      </c>
      <c r="C4468" s="226" t="s">
        <v>2102</v>
      </c>
      <c r="D4468" s="226" t="s">
        <v>2103</v>
      </c>
      <c r="E4468" s="142">
        <v>6125</v>
      </c>
      <c r="F4468" s="142">
        <v>2145</v>
      </c>
      <c r="G4468" s="142">
        <v>1840</v>
      </c>
      <c r="H4468" s="142">
        <v>1225</v>
      </c>
    </row>
    <row r="4469" spans="1:8" ht="33">
      <c r="A4469" s="1407">
        <f>MAX($A$3727:A4468)+1</f>
        <v>314</v>
      </c>
      <c r="B4469" s="1405" t="s">
        <v>2104</v>
      </c>
      <c r="C4469" s="226" t="s">
        <v>2105</v>
      </c>
      <c r="D4469" s="226" t="s">
        <v>2106</v>
      </c>
      <c r="E4469" s="142">
        <v>3250</v>
      </c>
      <c r="F4469" s="142">
        <v>1790</v>
      </c>
      <c r="G4469" s="142">
        <v>1465</v>
      </c>
      <c r="H4469" s="142">
        <v>1300</v>
      </c>
    </row>
    <row r="4470" spans="1:8" ht="33">
      <c r="A4470" s="1408"/>
      <c r="B4470" s="1432"/>
      <c r="C4470" s="226" t="s">
        <v>2106</v>
      </c>
      <c r="D4470" s="226" t="s">
        <v>2107</v>
      </c>
      <c r="E4470" s="142">
        <v>2250</v>
      </c>
      <c r="F4470" s="142">
        <v>1350</v>
      </c>
      <c r="G4470" s="142">
        <v>1240</v>
      </c>
      <c r="H4470" s="142">
        <v>900</v>
      </c>
    </row>
    <row r="4471" spans="1:8" ht="33">
      <c r="A4471" s="225">
        <f>MAX($A$3727:A4470)+1</f>
        <v>315</v>
      </c>
      <c r="B4471" s="227" t="s">
        <v>2108</v>
      </c>
      <c r="C4471" s="226"/>
      <c r="D4471" s="226"/>
      <c r="E4471" s="142">
        <v>1350</v>
      </c>
      <c r="F4471" s="142">
        <v>1350</v>
      </c>
      <c r="G4471" s="142">
        <v>1015</v>
      </c>
      <c r="H4471" s="142">
        <v>675</v>
      </c>
    </row>
    <row r="4472" spans="1:8" ht="33">
      <c r="A4472" s="225">
        <f>MAX($A$3727:A4471)+1</f>
        <v>316</v>
      </c>
      <c r="B4472" s="226" t="s">
        <v>2109</v>
      </c>
      <c r="C4472" s="226" t="s">
        <v>2110</v>
      </c>
      <c r="D4472" s="226" t="s">
        <v>2111</v>
      </c>
      <c r="E4472" s="142">
        <v>2760</v>
      </c>
      <c r="F4472" s="142">
        <v>1380</v>
      </c>
      <c r="G4472" s="142">
        <v>1105</v>
      </c>
      <c r="H4472" s="142">
        <v>1105</v>
      </c>
    </row>
    <row r="4473" spans="1:8" ht="49.5">
      <c r="A4473" s="225">
        <f>MAX($A$3727:A4472)+1</f>
        <v>317</v>
      </c>
      <c r="B4473" s="226" t="s">
        <v>2109</v>
      </c>
      <c r="C4473" s="226" t="s">
        <v>2112</v>
      </c>
      <c r="D4473" s="226" t="s">
        <v>2113</v>
      </c>
      <c r="E4473" s="142">
        <v>2520</v>
      </c>
      <c r="F4473" s="142">
        <v>1260</v>
      </c>
      <c r="G4473" s="142">
        <v>1010</v>
      </c>
      <c r="H4473" s="142">
        <v>1010</v>
      </c>
    </row>
    <row r="4474" spans="1:8" ht="37.5" customHeight="1">
      <c r="A4474" s="225">
        <f>MAX($A$3727:A4473)+1</f>
        <v>318</v>
      </c>
      <c r="B4474" s="1426" t="s">
        <v>2114</v>
      </c>
      <c r="C4474" s="1435"/>
      <c r="D4474" s="1427"/>
      <c r="E4474" s="142">
        <v>2310</v>
      </c>
      <c r="F4474" s="142">
        <v>1925</v>
      </c>
      <c r="G4474" s="142">
        <v>1850</v>
      </c>
      <c r="H4474" s="142">
        <v>695</v>
      </c>
    </row>
    <row r="4475" spans="1:8" ht="35.450000000000003" customHeight="1">
      <c r="A4475" s="1407">
        <f>MAX($A$3727:A4474)+1</f>
        <v>319</v>
      </c>
      <c r="B4475" s="1426" t="s">
        <v>2115</v>
      </c>
      <c r="C4475" s="1435"/>
      <c r="D4475" s="1427"/>
      <c r="E4475" s="142">
        <v>3430</v>
      </c>
      <c r="F4475" s="142">
        <v>2905</v>
      </c>
      <c r="G4475" s="142">
        <v>2745</v>
      </c>
      <c r="H4475" s="142">
        <v>1030</v>
      </c>
    </row>
    <row r="4476" spans="1:8" ht="30" customHeight="1">
      <c r="A4476" s="1431"/>
      <c r="B4476" s="1426" t="s">
        <v>2116</v>
      </c>
      <c r="C4476" s="1435"/>
      <c r="D4476" s="1427"/>
      <c r="E4476" s="142">
        <v>3430</v>
      </c>
      <c r="F4476" s="142">
        <v>2905</v>
      </c>
      <c r="G4476" s="142">
        <v>2745</v>
      </c>
      <c r="H4476" s="142">
        <v>1030</v>
      </c>
    </row>
    <row r="4477" spans="1:8" ht="34.9" customHeight="1">
      <c r="A4477" s="1408"/>
      <c r="B4477" s="1426" t="s">
        <v>2117</v>
      </c>
      <c r="C4477" s="1435"/>
      <c r="D4477" s="1427"/>
      <c r="E4477" s="142">
        <v>3430</v>
      </c>
      <c r="F4477" s="142">
        <v>2905</v>
      </c>
      <c r="G4477" s="142">
        <v>2745</v>
      </c>
      <c r="H4477" s="142">
        <v>1030</v>
      </c>
    </row>
    <row r="4478" spans="1:8" ht="40.5" customHeight="1">
      <c r="A4478" s="1407">
        <f>MAX($A$3727:A4477)+1</f>
        <v>320</v>
      </c>
      <c r="B4478" s="1426" t="s">
        <v>2118</v>
      </c>
      <c r="C4478" s="1435"/>
      <c r="D4478" s="1427"/>
      <c r="E4478" s="142">
        <v>0</v>
      </c>
      <c r="F4478" s="142">
        <v>0</v>
      </c>
      <c r="G4478" s="142">
        <v>0</v>
      </c>
      <c r="H4478" s="142">
        <v>0</v>
      </c>
    </row>
    <row r="4479" spans="1:8" ht="32.450000000000003" customHeight="1">
      <c r="A4479" s="1431"/>
      <c r="B4479" s="1426" t="s">
        <v>2119</v>
      </c>
      <c r="C4479" s="1435"/>
      <c r="D4479" s="1427"/>
      <c r="E4479" s="142">
        <v>3275</v>
      </c>
      <c r="F4479" s="142">
        <v>2770</v>
      </c>
      <c r="G4479" s="142">
        <v>2620</v>
      </c>
      <c r="H4479" s="142">
        <v>985</v>
      </c>
    </row>
    <row r="4480" spans="1:8" ht="36" customHeight="1">
      <c r="A4480" s="1408"/>
      <c r="B4480" s="1426" t="s">
        <v>2120</v>
      </c>
      <c r="C4480" s="1435"/>
      <c r="D4480" s="1427"/>
      <c r="E4480" s="142">
        <v>3275</v>
      </c>
      <c r="F4480" s="142">
        <v>2770</v>
      </c>
      <c r="G4480" s="142">
        <v>2620</v>
      </c>
      <c r="H4480" s="142">
        <v>985</v>
      </c>
    </row>
    <row r="4481" spans="1:8" ht="48" customHeight="1">
      <c r="A4481" s="225">
        <f>MAX($A$3727:A4480)+1</f>
        <v>321</v>
      </c>
      <c r="B4481" s="1426" t="s">
        <v>2121</v>
      </c>
      <c r="C4481" s="1435"/>
      <c r="D4481" s="1427"/>
      <c r="E4481" s="142">
        <v>2700</v>
      </c>
      <c r="F4481" s="142">
        <v>2365</v>
      </c>
      <c r="G4481" s="142">
        <v>2160</v>
      </c>
      <c r="H4481" s="142">
        <v>810</v>
      </c>
    </row>
    <row r="4482" spans="1:8" ht="54.75" customHeight="1">
      <c r="A4482" s="225">
        <f>MAX($A$3727:A4481)+1</f>
        <v>322</v>
      </c>
      <c r="B4482" s="1426" t="s">
        <v>2122</v>
      </c>
      <c r="C4482" s="1435"/>
      <c r="D4482" s="1427"/>
      <c r="E4482" s="142">
        <v>2400</v>
      </c>
      <c r="F4482" s="142">
        <v>2100</v>
      </c>
      <c r="G4482" s="142">
        <v>1920</v>
      </c>
      <c r="H4482" s="142">
        <v>720</v>
      </c>
    </row>
    <row r="4483" spans="1:8" ht="19.899999999999999" customHeight="1">
      <c r="A4483" s="1407">
        <f>MAX($A$3727:A4482)+1</f>
        <v>323</v>
      </c>
      <c r="B4483" s="1426" t="s">
        <v>2123</v>
      </c>
      <c r="C4483" s="1435"/>
      <c r="D4483" s="1427"/>
      <c r="E4483" s="142">
        <v>0</v>
      </c>
      <c r="F4483" s="142">
        <v>0</v>
      </c>
      <c r="G4483" s="142">
        <v>0</v>
      </c>
      <c r="H4483" s="142">
        <v>0</v>
      </c>
    </row>
    <row r="4484" spans="1:8" ht="21" customHeight="1">
      <c r="A4484" s="1431"/>
      <c r="B4484" s="1426" t="s">
        <v>2124</v>
      </c>
      <c r="C4484" s="1435"/>
      <c r="D4484" s="1427"/>
      <c r="E4484" s="142">
        <v>3415</v>
      </c>
      <c r="F4484" s="142">
        <v>0</v>
      </c>
      <c r="G4484" s="142">
        <v>0</v>
      </c>
      <c r="H4484" s="142">
        <v>0</v>
      </c>
    </row>
    <row r="4485" spans="1:8" ht="21" customHeight="1">
      <c r="A4485" s="1408"/>
      <c r="B4485" s="1426" t="s">
        <v>2125</v>
      </c>
      <c r="C4485" s="1435"/>
      <c r="D4485" s="1427"/>
      <c r="E4485" s="142">
        <v>2730</v>
      </c>
      <c r="F4485" s="142">
        <v>0</v>
      </c>
      <c r="G4485" s="142">
        <v>0</v>
      </c>
      <c r="H4485" s="142">
        <v>0</v>
      </c>
    </row>
    <row r="4486" spans="1:8" ht="36" customHeight="1">
      <c r="A4486" s="1407">
        <f>MAX($A$3727:A4485)+1</f>
        <v>324</v>
      </c>
      <c r="B4486" s="1426" t="s">
        <v>2126</v>
      </c>
      <c r="C4486" s="1435"/>
      <c r="D4486" s="1427"/>
      <c r="E4486" s="142">
        <v>0</v>
      </c>
      <c r="F4486" s="142">
        <v>0</v>
      </c>
      <c r="G4486" s="142">
        <v>0</v>
      </c>
      <c r="H4486" s="142">
        <v>0</v>
      </c>
    </row>
    <row r="4487" spans="1:8" ht="16.5">
      <c r="A4487" s="1431"/>
      <c r="B4487" s="1426" t="s">
        <v>1934</v>
      </c>
      <c r="C4487" s="1435"/>
      <c r="D4487" s="1427"/>
      <c r="E4487" s="142">
        <v>615</v>
      </c>
      <c r="F4487" s="142">
        <v>0</v>
      </c>
      <c r="G4487" s="142">
        <v>0</v>
      </c>
      <c r="H4487" s="142">
        <v>0</v>
      </c>
    </row>
    <row r="4488" spans="1:8" ht="16.5">
      <c r="A4488" s="1408"/>
      <c r="B4488" s="1426" t="s">
        <v>1935</v>
      </c>
      <c r="C4488" s="1435"/>
      <c r="D4488" s="1427"/>
      <c r="E4488" s="142">
        <v>410</v>
      </c>
      <c r="F4488" s="142">
        <v>0</v>
      </c>
      <c r="G4488" s="142">
        <v>0</v>
      </c>
      <c r="H4488" s="142">
        <v>0</v>
      </c>
    </row>
    <row r="4489" spans="1:8" ht="16.5">
      <c r="A4489" s="1407">
        <f>MAX($A$3727:A4488)+1</f>
        <v>325</v>
      </c>
      <c r="B4489" s="1439" t="s">
        <v>2127</v>
      </c>
      <c r="C4489" s="1441"/>
      <c r="D4489" s="226"/>
      <c r="E4489" s="142">
        <v>0</v>
      </c>
      <c r="F4489" s="142">
        <v>0</v>
      </c>
      <c r="G4489" s="142">
        <v>0</v>
      </c>
      <c r="H4489" s="142">
        <v>0</v>
      </c>
    </row>
    <row r="4490" spans="1:8" ht="16.5">
      <c r="A4490" s="1431"/>
      <c r="B4490" s="1426" t="s">
        <v>2128</v>
      </c>
      <c r="C4490" s="1427"/>
      <c r="D4490" s="226"/>
      <c r="E4490" s="142">
        <v>6600</v>
      </c>
      <c r="F4490" s="142">
        <v>0</v>
      </c>
      <c r="G4490" s="142">
        <v>0</v>
      </c>
      <c r="H4490" s="142">
        <v>0</v>
      </c>
    </row>
    <row r="4491" spans="1:8" ht="16.5">
      <c r="A4491" s="1431"/>
      <c r="B4491" s="1426" t="s">
        <v>2129</v>
      </c>
      <c r="C4491" s="1427"/>
      <c r="D4491" s="226"/>
      <c r="E4491" s="142">
        <v>6300</v>
      </c>
      <c r="F4491" s="142">
        <v>0</v>
      </c>
      <c r="G4491" s="142">
        <v>0</v>
      </c>
      <c r="H4491" s="142">
        <v>0</v>
      </c>
    </row>
    <row r="4492" spans="1:8" ht="16.5">
      <c r="A4492" s="1431"/>
      <c r="B4492" s="1426" t="s">
        <v>2130</v>
      </c>
      <c r="C4492" s="1427"/>
      <c r="D4492" s="226"/>
      <c r="E4492" s="142">
        <v>6300</v>
      </c>
      <c r="F4492" s="142">
        <v>0</v>
      </c>
      <c r="G4492" s="142">
        <v>0</v>
      </c>
      <c r="H4492" s="142">
        <v>0</v>
      </c>
    </row>
    <row r="4493" spans="1:8" ht="16.5">
      <c r="A4493" s="1431"/>
      <c r="B4493" s="1426" t="s">
        <v>2131</v>
      </c>
      <c r="C4493" s="1427"/>
      <c r="D4493" s="226"/>
      <c r="E4493" s="142">
        <v>6600</v>
      </c>
      <c r="F4493" s="142">
        <v>0</v>
      </c>
      <c r="G4493" s="142">
        <v>0</v>
      </c>
      <c r="H4493" s="142">
        <v>0</v>
      </c>
    </row>
    <row r="4494" spans="1:8" ht="16.5">
      <c r="A4494" s="1431"/>
      <c r="B4494" s="1426" t="s">
        <v>2132</v>
      </c>
      <c r="C4494" s="1427"/>
      <c r="D4494" s="226"/>
      <c r="E4494" s="142">
        <v>6300</v>
      </c>
      <c r="F4494" s="142">
        <v>0</v>
      </c>
      <c r="G4494" s="142">
        <v>0</v>
      </c>
      <c r="H4494" s="142">
        <v>0</v>
      </c>
    </row>
    <row r="4495" spans="1:8" ht="16.5">
      <c r="A4495" s="1431"/>
      <c r="B4495" s="1426" t="s">
        <v>2133</v>
      </c>
      <c r="C4495" s="1427"/>
      <c r="D4495" s="226"/>
      <c r="E4495" s="142">
        <v>6600</v>
      </c>
      <c r="F4495" s="142">
        <v>0</v>
      </c>
      <c r="G4495" s="142">
        <v>0</v>
      </c>
      <c r="H4495" s="142">
        <v>0</v>
      </c>
    </row>
    <row r="4496" spans="1:8" ht="16.5">
      <c r="A4496" s="1408"/>
      <c r="B4496" s="1426" t="s">
        <v>2134</v>
      </c>
      <c r="C4496" s="1427"/>
      <c r="D4496" s="226"/>
      <c r="E4496" s="142">
        <v>7020</v>
      </c>
      <c r="F4496" s="142">
        <v>0</v>
      </c>
      <c r="G4496" s="142">
        <v>0</v>
      </c>
      <c r="H4496" s="142">
        <v>0</v>
      </c>
    </row>
    <row r="4497" spans="1:8" s="162" customFormat="1" ht="63" customHeight="1">
      <c r="A4497" s="224">
        <v>101</v>
      </c>
      <c r="B4497" s="1413" t="s">
        <v>3023</v>
      </c>
      <c r="C4497" s="1414"/>
      <c r="D4497" s="1415"/>
      <c r="E4497" s="319">
        <v>585</v>
      </c>
      <c r="F4497" s="319">
        <v>585</v>
      </c>
      <c r="G4497" s="319">
        <v>475</v>
      </c>
      <c r="H4497" s="319">
        <v>400</v>
      </c>
    </row>
    <row r="4498" spans="1:8" s="130" customFormat="1" ht="15.6" customHeight="1">
      <c r="A4498" s="136">
        <v>58</v>
      </c>
      <c r="B4498" s="1433" t="s">
        <v>2135</v>
      </c>
      <c r="C4498" s="1434"/>
      <c r="D4498" s="136"/>
      <c r="E4498" s="137">
        <v>0</v>
      </c>
      <c r="F4498" s="137">
        <v>0</v>
      </c>
      <c r="G4498" s="137">
        <v>0</v>
      </c>
      <c r="H4498" s="137">
        <v>0</v>
      </c>
    </row>
    <row r="4499" spans="1:8" ht="19.149999999999999" customHeight="1">
      <c r="A4499" s="225">
        <v>1</v>
      </c>
      <c r="B4499" s="226" t="s">
        <v>1311</v>
      </c>
      <c r="C4499" s="231" t="s">
        <v>1567</v>
      </c>
      <c r="D4499" s="231" t="s">
        <v>859</v>
      </c>
      <c r="E4499" s="142">
        <v>15000</v>
      </c>
      <c r="F4499" s="142">
        <v>0</v>
      </c>
      <c r="G4499" s="142">
        <v>0</v>
      </c>
      <c r="H4499" s="142">
        <v>0</v>
      </c>
    </row>
    <row r="4500" spans="1:8" ht="31.15" customHeight="1">
      <c r="A4500" s="1407">
        <f>MAX($A$3884:A4499)+1</f>
        <v>326</v>
      </c>
      <c r="B4500" s="1405" t="s">
        <v>2136</v>
      </c>
      <c r="C4500" s="231" t="s">
        <v>859</v>
      </c>
      <c r="D4500" s="231" t="s">
        <v>2137</v>
      </c>
      <c r="E4500" s="142">
        <v>15000</v>
      </c>
      <c r="F4500" s="142">
        <v>6000</v>
      </c>
      <c r="G4500" s="142">
        <v>4500</v>
      </c>
      <c r="H4500" s="142">
        <v>3000</v>
      </c>
    </row>
    <row r="4501" spans="1:8" ht="37.15" customHeight="1">
      <c r="A4501" s="1408"/>
      <c r="B4501" s="1406"/>
      <c r="C4501" s="231" t="s">
        <v>2138</v>
      </c>
      <c r="D4501" s="231" t="s">
        <v>2139</v>
      </c>
      <c r="E4501" s="142">
        <v>14400</v>
      </c>
      <c r="F4501" s="142">
        <v>5760</v>
      </c>
      <c r="G4501" s="142">
        <v>4320</v>
      </c>
      <c r="H4501" s="142">
        <v>2880</v>
      </c>
    </row>
    <row r="4502" spans="1:8" ht="49.5">
      <c r="A4502" s="225">
        <f>MAX($A$3884:A4501)+1</f>
        <v>327</v>
      </c>
      <c r="B4502" s="226" t="s">
        <v>2140</v>
      </c>
      <c r="C4502" s="231" t="s">
        <v>859</v>
      </c>
      <c r="D4502" s="231" t="s">
        <v>2139</v>
      </c>
      <c r="E4502" s="142">
        <v>14000</v>
      </c>
      <c r="F4502" s="142">
        <v>0</v>
      </c>
      <c r="G4502" s="142">
        <v>0</v>
      </c>
      <c r="H4502" s="142">
        <v>0</v>
      </c>
    </row>
    <row r="4503" spans="1:8" ht="33">
      <c r="A4503" s="1407">
        <f>MAX($A$3884:A4502)+1</f>
        <v>328</v>
      </c>
      <c r="B4503" s="1405" t="s">
        <v>859</v>
      </c>
      <c r="C4503" s="231" t="s">
        <v>2141</v>
      </c>
      <c r="D4503" s="231" t="s">
        <v>2142</v>
      </c>
      <c r="E4503" s="142">
        <v>17000</v>
      </c>
      <c r="F4503" s="142">
        <v>6800</v>
      </c>
      <c r="G4503" s="142">
        <v>5100</v>
      </c>
      <c r="H4503" s="142">
        <v>3400</v>
      </c>
    </row>
    <row r="4504" spans="1:8" ht="49.5">
      <c r="A4504" s="1408"/>
      <c r="B4504" s="1406"/>
      <c r="C4504" s="231" t="s">
        <v>2143</v>
      </c>
      <c r="D4504" s="231" t="s">
        <v>2144</v>
      </c>
      <c r="E4504" s="142">
        <v>17000</v>
      </c>
      <c r="F4504" s="142">
        <v>0</v>
      </c>
      <c r="G4504" s="142">
        <v>0</v>
      </c>
      <c r="H4504" s="142">
        <v>0</v>
      </c>
    </row>
    <row r="4505" spans="1:8" ht="54" customHeight="1">
      <c r="A4505" s="1407">
        <f>MAX($A$3884:A4504)+1</f>
        <v>329</v>
      </c>
      <c r="B4505" s="1405" t="s">
        <v>1659</v>
      </c>
      <c r="C4505" s="231" t="s">
        <v>2144</v>
      </c>
      <c r="D4505" s="231" t="s">
        <v>2145</v>
      </c>
      <c r="E4505" s="142">
        <v>12190</v>
      </c>
      <c r="F4505" s="142">
        <v>5485</v>
      </c>
      <c r="G4505" s="142">
        <v>4875</v>
      </c>
      <c r="H4505" s="142">
        <v>3050</v>
      </c>
    </row>
    <row r="4506" spans="1:8" ht="82.5">
      <c r="A4506" s="1431"/>
      <c r="B4506" s="1432"/>
      <c r="C4506" s="231" t="s">
        <v>2145</v>
      </c>
      <c r="D4506" s="231" t="s">
        <v>2146</v>
      </c>
      <c r="E4506" s="142">
        <v>9450</v>
      </c>
      <c r="F4506" s="142">
        <v>4255</v>
      </c>
      <c r="G4506" s="142">
        <v>3780</v>
      </c>
      <c r="H4506" s="142">
        <v>2365</v>
      </c>
    </row>
    <row r="4507" spans="1:8" ht="82.5">
      <c r="A4507" s="1431"/>
      <c r="B4507" s="1432"/>
      <c r="C4507" s="231" t="s">
        <v>2146</v>
      </c>
      <c r="D4507" s="231" t="s">
        <v>2147</v>
      </c>
      <c r="E4507" s="142">
        <v>6750</v>
      </c>
      <c r="F4507" s="142">
        <v>3040</v>
      </c>
      <c r="G4507" s="142">
        <v>2700</v>
      </c>
      <c r="H4507" s="142">
        <v>1690</v>
      </c>
    </row>
    <row r="4508" spans="1:8" ht="33">
      <c r="A4508" s="1408"/>
      <c r="B4508" s="1406"/>
      <c r="C4508" s="231" t="s">
        <v>2147</v>
      </c>
      <c r="D4508" s="231" t="s">
        <v>2137</v>
      </c>
      <c r="E4508" s="142">
        <v>3375</v>
      </c>
      <c r="F4508" s="142">
        <v>1520</v>
      </c>
      <c r="G4508" s="142">
        <v>1180</v>
      </c>
      <c r="H4508" s="142">
        <v>845</v>
      </c>
    </row>
    <row r="4509" spans="1:8" ht="33">
      <c r="A4509" s="225">
        <f>MAX($A$3884:A4508)+1</f>
        <v>330</v>
      </c>
      <c r="B4509" s="226" t="s">
        <v>2148</v>
      </c>
      <c r="C4509" s="231" t="s">
        <v>1659</v>
      </c>
      <c r="D4509" s="231" t="s">
        <v>2149</v>
      </c>
      <c r="E4509" s="142">
        <v>6435</v>
      </c>
      <c r="F4509" s="142">
        <v>2895</v>
      </c>
      <c r="G4509" s="142">
        <v>2575</v>
      </c>
      <c r="H4509" s="142">
        <v>0</v>
      </c>
    </row>
    <row r="4510" spans="1:8" ht="16.5">
      <c r="A4510" s="1407">
        <f>MAX($A$3884:A4509)+1</f>
        <v>331</v>
      </c>
      <c r="B4510" s="1405" t="s">
        <v>1654</v>
      </c>
      <c r="C4510" s="231" t="s">
        <v>859</v>
      </c>
      <c r="D4510" s="231" t="s">
        <v>1598</v>
      </c>
      <c r="E4510" s="142">
        <v>10500</v>
      </c>
      <c r="F4510" s="142">
        <v>4200</v>
      </c>
      <c r="G4510" s="142">
        <v>3150</v>
      </c>
      <c r="H4510" s="142">
        <v>0</v>
      </c>
    </row>
    <row r="4511" spans="1:8" ht="33">
      <c r="A4511" s="1408"/>
      <c r="B4511" s="1406"/>
      <c r="C4511" s="231" t="s">
        <v>1598</v>
      </c>
      <c r="D4511" s="231" t="s">
        <v>2150</v>
      </c>
      <c r="E4511" s="142">
        <v>7500</v>
      </c>
      <c r="F4511" s="142">
        <v>3000</v>
      </c>
      <c r="G4511" s="142">
        <v>2625</v>
      </c>
      <c r="H4511" s="142">
        <v>1500</v>
      </c>
    </row>
    <row r="4512" spans="1:8" ht="49.5">
      <c r="A4512" s="225">
        <f>MAX($A$3884:A4511)+1</f>
        <v>332</v>
      </c>
      <c r="B4512" s="226" t="s">
        <v>2151</v>
      </c>
      <c r="C4512" s="231" t="s">
        <v>2152</v>
      </c>
      <c r="D4512" s="231" t="s">
        <v>2153</v>
      </c>
      <c r="E4512" s="142">
        <v>5775</v>
      </c>
      <c r="F4512" s="142">
        <v>2890</v>
      </c>
      <c r="G4512" s="142">
        <v>2600</v>
      </c>
      <c r="H4512" s="142">
        <v>0</v>
      </c>
    </row>
    <row r="4513" spans="1:8" ht="19.149999999999999" customHeight="1">
      <c r="A4513" s="1407">
        <f>MAX($A$3884:A4512)+1</f>
        <v>333</v>
      </c>
      <c r="B4513" s="1405" t="s">
        <v>2149</v>
      </c>
      <c r="C4513" s="231" t="s">
        <v>1654</v>
      </c>
      <c r="D4513" s="231" t="s">
        <v>2144</v>
      </c>
      <c r="E4513" s="142">
        <v>11350</v>
      </c>
      <c r="F4513" s="142">
        <v>4540</v>
      </c>
      <c r="G4513" s="142">
        <v>3405</v>
      </c>
      <c r="H4513" s="142">
        <v>2270</v>
      </c>
    </row>
    <row r="4514" spans="1:8" ht="20.45" customHeight="1">
      <c r="A4514" s="1408"/>
      <c r="B4514" s="1406"/>
      <c r="C4514" s="231" t="s">
        <v>2144</v>
      </c>
      <c r="D4514" s="231" t="s">
        <v>1659</v>
      </c>
      <c r="E4514" s="142">
        <v>6630</v>
      </c>
      <c r="F4514" s="142">
        <v>2650</v>
      </c>
      <c r="G4514" s="142">
        <v>2320</v>
      </c>
      <c r="H4514" s="142">
        <v>1660</v>
      </c>
    </row>
    <row r="4515" spans="1:8" ht="16.5">
      <c r="A4515" s="225">
        <f>MAX($A$3884:A4514)+1</f>
        <v>334</v>
      </c>
      <c r="B4515" s="226" t="s">
        <v>1645</v>
      </c>
      <c r="C4515" s="231" t="s">
        <v>1606</v>
      </c>
      <c r="D4515" s="231" t="s">
        <v>2154</v>
      </c>
      <c r="E4515" s="142">
        <v>5850</v>
      </c>
      <c r="F4515" s="142">
        <v>2340</v>
      </c>
      <c r="G4515" s="142">
        <v>2050</v>
      </c>
      <c r="H4515" s="142">
        <v>1465</v>
      </c>
    </row>
    <row r="4516" spans="1:8" ht="20.45" customHeight="1">
      <c r="A4516" s="1407">
        <f>MAX($A$3884:A4515)+1</f>
        <v>335</v>
      </c>
      <c r="B4516" s="1405" t="s">
        <v>857</v>
      </c>
      <c r="C4516" s="231" t="s">
        <v>1606</v>
      </c>
      <c r="D4516" s="231" t="s">
        <v>2155</v>
      </c>
      <c r="E4516" s="142">
        <v>7875</v>
      </c>
      <c r="F4516" s="142">
        <v>3150</v>
      </c>
      <c r="G4516" s="142">
        <v>2755</v>
      </c>
      <c r="H4516" s="142">
        <v>1970</v>
      </c>
    </row>
    <row r="4517" spans="1:8" ht="49.5">
      <c r="A4517" s="1408"/>
      <c r="B4517" s="1406"/>
      <c r="C4517" s="231" t="s">
        <v>2155</v>
      </c>
      <c r="D4517" s="231" t="s">
        <v>2156</v>
      </c>
      <c r="E4517" s="142">
        <v>5625</v>
      </c>
      <c r="F4517" s="142">
        <v>2250</v>
      </c>
      <c r="G4517" s="142">
        <v>1970</v>
      </c>
      <c r="H4517" s="142">
        <v>1405</v>
      </c>
    </row>
    <row r="4518" spans="1:8" ht="20.45" customHeight="1">
      <c r="A4518" s="225">
        <f>MAX($A$3884:A4517)+1</f>
        <v>336</v>
      </c>
      <c r="B4518" s="226" t="s">
        <v>2157</v>
      </c>
      <c r="C4518" s="231" t="s">
        <v>1606</v>
      </c>
      <c r="D4518" s="231" t="s">
        <v>2155</v>
      </c>
      <c r="E4518" s="142">
        <v>7875</v>
      </c>
      <c r="F4518" s="142">
        <v>3150</v>
      </c>
      <c r="G4518" s="142">
        <v>2755</v>
      </c>
      <c r="H4518" s="142">
        <v>1970</v>
      </c>
    </row>
    <row r="4519" spans="1:8" ht="16.5">
      <c r="A4519" s="1407">
        <f>MAX($A$3884:A4518)+1</f>
        <v>337</v>
      </c>
      <c r="B4519" s="1405" t="s">
        <v>2155</v>
      </c>
      <c r="C4519" s="231" t="s">
        <v>2158</v>
      </c>
      <c r="D4519" s="231" t="s">
        <v>2159</v>
      </c>
      <c r="E4519" s="142">
        <v>8400</v>
      </c>
      <c r="F4519" s="142">
        <v>3360</v>
      </c>
      <c r="G4519" s="142">
        <v>2940</v>
      </c>
      <c r="H4519" s="142">
        <v>2100</v>
      </c>
    </row>
    <row r="4520" spans="1:8" ht="16.5">
      <c r="A4520" s="1408"/>
      <c r="B4520" s="1406"/>
      <c r="C4520" s="231" t="s">
        <v>2159</v>
      </c>
      <c r="D4520" s="231" t="s">
        <v>2160</v>
      </c>
      <c r="E4520" s="142">
        <v>7875</v>
      </c>
      <c r="F4520" s="142">
        <v>3150</v>
      </c>
      <c r="G4520" s="142">
        <v>2755</v>
      </c>
      <c r="H4520" s="142">
        <v>1970</v>
      </c>
    </row>
    <row r="4521" spans="1:8" ht="22.15" customHeight="1">
      <c r="A4521" s="225">
        <f>MAX($A$3884:A4520)+1</f>
        <v>338</v>
      </c>
      <c r="B4521" s="226" t="s">
        <v>1606</v>
      </c>
      <c r="C4521" s="231" t="s">
        <v>859</v>
      </c>
      <c r="D4521" s="231" t="s">
        <v>860</v>
      </c>
      <c r="E4521" s="142">
        <v>15300</v>
      </c>
      <c r="F4521" s="142">
        <v>6120</v>
      </c>
      <c r="G4521" s="142">
        <v>5355</v>
      </c>
      <c r="H4521" s="142">
        <v>3825</v>
      </c>
    </row>
    <row r="4522" spans="1:8" ht="33">
      <c r="A4522" s="225">
        <f>MAX($A$3884:A4521)+1</f>
        <v>339</v>
      </c>
      <c r="B4522" s="226" t="s">
        <v>2161</v>
      </c>
      <c r="C4522" s="231" t="s">
        <v>1606</v>
      </c>
      <c r="D4522" s="231" t="s">
        <v>2155</v>
      </c>
      <c r="E4522" s="142">
        <v>6695</v>
      </c>
      <c r="F4522" s="142">
        <v>3015</v>
      </c>
      <c r="G4522" s="142">
        <v>2680</v>
      </c>
      <c r="H4522" s="142">
        <v>0</v>
      </c>
    </row>
    <row r="4523" spans="1:8" ht="16.5">
      <c r="A4523" s="1407">
        <f>MAX($A$3884:A4522)+1</f>
        <v>340</v>
      </c>
      <c r="B4523" s="1405" t="s">
        <v>860</v>
      </c>
      <c r="C4523" s="231" t="s">
        <v>1606</v>
      </c>
      <c r="D4523" s="231" t="s">
        <v>1607</v>
      </c>
      <c r="E4523" s="142">
        <v>7500</v>
      </c>
      <c r="F4523" s="142">
        <v>3000</v>
      </c>
      <c r="G4523" s="142">
        <v>2625</v>
      </c>
      <c r="H4523" s="142">
        <v>1875</v>
      </c>
    </row>
    <row r="4524" spans="1:8" ht="33">
      <c r="A4524" s="1408"/>
      <c r="B4524" s="1406"/>
      <c r="C4524" s="231" t="s">
        <v>1607</v>
      </c>
      <c r="D4524" s="231" t="s">
        <v>2162</v>
      </c>
      <c r="E4524" s="142">
        <v>6000</v>
      </c>
      <c r="F4524" s="142">
        <v>2400</v>
      </c>
      <c r="G4524" s="142">
        <v>2100</v>
      </c>
      <c r="H4524" s="142">
        <v>1500</v>
      </c>
    </row>
    <row r="4525" spans="1:8" ht="24.6" customHeight="1">
      <c r="A4525" s="225">
        <f>MAX($A$3884:A4524)+1</f>
        <v>341</v>
      </c>
      <c r="B4525" s="226" t="s">
        <v>1607</v>
      </c>
      <c r="C4525" s="231" t="s">
        <v>860</v>
      </c>
      <c r="D4525" s="231" t="s">
        <v>1645</v>
      </c>
      <c r="E4525" s="142">
        <v>5250</v>
      </c>
      <c r="F4525" s="142">
        <v>2625</v>
      </c>
      <c r="G4525" s="142">
        <v>2365</v>
      </c>
      <c r="H4525" s="142">
        <v>1315</v>
      </c>
    </row>
    <row r="4526" spans="1:8" ht="13.9" customHeight="1">
      <c r="A4526" s="225">
        <f>MAX($A$3884:A4525)+1</f>
        <v>342</v>
      </c>
      <c r="B4526" s="226" t="s">
        <v>2163</v>
      </c>
      <c r="C4526" s="231" t="s">
        <v>859</v>
      </c>
      <c r="D4526" s="231" t="s">
        <v>1606</v>
      </c>
      <c r="E4526" s="142">
        <v>6340</v>
      </c>
      <c r="F4526" s="142">
        <v>2535</v>
      </c>
      <c r="G4526" s="142">
        <v>2220</v>
      </c>
      <c r="H4526" s="142">
        <v>1585</v>
      </c>
    </row>
    <row r="4527" spans="1:8" ht="16.5">
      <c r="A4527" s="225">
        <f>MAX($A$3884:A4526)+1</f>
        <v>343</v>
      </c>
      <c r="B4527" s="226" t="s">
        <v>2164</v>
      </c>
      <c r="C4527" s="231" t="s">
        <v>1598</v>
      </c>
      <c r="D4527" s="231" t="s">
        <v>1654</v>
      </c>
      <c r="E4527" s="142">
        <v>7875</v>
      </c>
      <c r="F4527" s="142">
        <v>3150</v>
      </c>
      <c r="G4527" s="142">
        <v>2755</v>
      </c>
      <c r="H4527" s="142">
        <v>1970</v>
      </c>
    </row>
    <row r="4528" spans="1:8" ht="16.5">
      <c r="A4528" s="225">
        <f>MAX($A$3884:A4527)+1</f>
        <v>344</v>
      </c>
      <c r="B4528" s="226" t="s">
        <v>2165</v>
      </c>
      <c r="C4528" s="231" t="s">
        <v>859</v>
      </c>
      <c r="D4528" s="231" t="s">
        <v>2164</v>
      </c>
      <c r="E4528" s="142">
        <v>7875</v>
      </c>
      <c r="F4528" s="142">
        <v>3150</v>
      </c>
      <c r="G4528" s="142">
        <v>2755</v>
      </c>
      <c r="H4528" s="142">
        <v>1970</v>
      </c>
    </row>
    <row r="4529" spans="1:8" ht="16.5">
      <c r="A4529" s="225">
        <f>MAX($A$3884:A4528)+1</f>
        <v>345</v>
      </c>
      <c r="B4529" s="226" t="s">
        <v>2166</v>
      </c>
      <c r="C4529" s="231" t="s">
        <v>1598</v>
      </c>
      <c r="D4529" s="231" t="s">
        <v>1654</v>
      </c>
      <c r="E4529" s="142">
        <v>7875</v>
      </c>
      <c r="F4529" s="142">
        <v>3150</v>
      </c>
      <c r="G4529" s="142">
        <v>2755</v>
      </c>
      <c r="H4529" s="142">
        <v>1970</v>
      </c>
    </row>
    <row r="4530" spans="1:8" ht="16.5">
      <c r="A4530" s="225">
        <f>MAX($A$3884:A4529)+1</f>
        <v>346</v>
      </c>
      <c r="B4530" s="226" t="s">
        <v>1597</v>
      </c>
      <c r="C4530" s="231" t="s">
        <v>1598</v>
      </c>
      <c r="D4530" s="231" t="s">
        <v>1654</v>
      </c>
      <c r="E4530" s="142">
        <v>7315</v>
      </c>
      <c r="F4530" s="142">
        <v>2925</v>
      </c>
      <c r="G4530" s="142">
        <v>2560</v>
      </c>
      <c r="H4530" s="142">
        <v>1830</v>
      </c>
    </row>
    <row r="4531" spans="1:8" ht="16.5">
      <c r="A4531" s="225">
        <f>MAX($A$3884:A4530)+1</f>
        <v>347</v>
      </c>
      <c r="B4531" s="226" t="s">
        <v>2167</v>
      </c>
      <c r="C4531" s="231" t="s">
        <v>2168</v>
      </c>
      <c r="D4531" s="231" t="s">
        <v>2153</v>
      </c>
      <c r="E4531" s="142">
        <v>6000</v>
      </c>
      <c r="F4531" s="142">
        <v>2400</v>
      </c>
      <c r="G4531" s="142">
        <v>2100</v>
      </c>
      <c r="H4531" s="142">
        <v>1500</v>
      </c>
    </row>
    <row r="4532" spans="1:8" ht="16.5">
      <c r="A4532" s="1407">
        <f>MAX($A$3884:A4531)+1</f>
        <v>348</v>
      </c>
      <c r="B4532" s="1405" t="s">
        <v>1598</v>
      </c>
      <c r="C4532" s="231" t="s">
        <v>859</v>
      </c>
      <c r="D4532" s="231" t="s">
        <v>1597</v>
      </c>
      <c r="E4532" s="142">
        <v>8775</v>
      </c>
      <c r="F4532" s="142">
        <v>3510</v>
      </c>
      <c r="G4532" s="142">
        <v>3070</v>
      </c>
      <c r="H4532" s="142">
        <v>2195</v>
      </c>
    </row>
    <row r="4533" spans="1:8" ht="16.5">
      <c r="A4533" s="1408"/>
      <c r="B4533" s="1406"/>
      <c r="C4533" s="231" t="s">
        <v>1597</v>
      </c>
      <c r="D4533" s="231" t="s">
        <v>2169</v>
      </c>
      <c r="E4533" s="142">
        <v>6750</v>
      </c>
      <c r="F4533" s="142">
        <v>2700</v>
      </c>
      <c r="G4533" s="142">
        <v>2365</v>
      </c>
      <c r="H4533" s="142">
        <v>1690</v>
      </c>
    </row>
    <row r="4534" spans="1:8" ht="16.5">
      <c r="A4534" s="225">
        <f>MAX($A$3884:A4533)+1</f>
        <v>349</v>
      </c>
      <c r="B4534" s="226" t="s">
        <v>2170</v>
      </c>
      <c r="C4534" s="231" t="s">
        <v>859</v>
      </c>
      <c r="D4534" s="231" t="s">
        <v>2149</v>
      </c>
      <c r="E4534" s="142">
        <v>10660</v>
      </c>
      <c r="F4534" s="142">
        <v>4265</v>
      </c>
      <c r="G4534" s="142">
        <v>3730</v>
      </c>
      <c r="H4534" s="142">
        <v>2665</v>
      </c>
    </row>
    <row r="4535" spans="1:8" ht="16.5">
      <c r="A4535" s="225">
        <f>MAX($A$3884:A4534)+1</f>
        <v>350</v>
      </c>
      <c r="B4535" s="226" t="s">
        <v>2171</v>
      </c>
      <c r="C4535" s="231" t="s">
        <v>2164</v>
      </c>
      <c r="D4535" s="231" t="s">
        <v>2166</v>
      </c>
      <c r="E4535" s="142">
        <v>6600</v>
      </c>
      <c r="F4535" s="142">
        <v>2640</v>
      </c>
      <c r="G4535" s="142">
        <v>2310</v>
      </c>
      <c r="H4535" s="142">
        <v>1650</v>
      </c>
    </row>
    <row r="4536" spans="1:8" ht="16.5">
      <c r="A4536" s="225">
        <f>MAX($A$3884:A4535)+1</f>
        <v>351</v>
      </c>
      <c r="B4536" s="226" t="s">
        <v>2172</v>
      </c>
      <c r="C4536" s="231" t="s">
        <v>2164</v>
      </c>
      <c r="D4536" s="231" t="s">
        <v>2166</v>
      </c>
      <c r="E4536" s="142">
        <v>7200</v>
      </c>
      <c r="F4536" s="142">
        <v>2880</v>
      </c>
      <c r="G4536" s="142">
        <v>2520</v>
      </c>
      <c r="H4536" s="142">
        <v>1800</v>
      </c>
    </row>
    <row r="4537" spans="1:8" ht="16.5">
      <c r="A4537" s="225">
        <f>MAX($A$3884:A4536)+1</f>
        <v>352</v>
      </c>
      <c r="B4537" s="226" t="s">
        <v>2173</v>
      </c>
      <c r="C4537" s="231" t="s">
        <v>2164</v>
      </c>
      <c r="D4537" s="231" t="s">
        <v>2166</v>
      </c>
      <c r="E4537" s="142">
        <v>6000</v>
      </c>
      <c r="F4537" s="142">
        <v>2400</v>
      </c>
      <c r="G4537" s="142">
        <v>2100</v>
      </c>
      <c r="H4537" s="142">
        <v>1500</v>
      </c>
    </row>
    <row r="4538" spans="1:8" ht="16.5">
      <c r="A4538" s="225">
        <f>MAX($A$3884:A4537)+1</f>
        <v>353</v>
      </c>
      <c r="B4538" s="226" t="s">
        <v>2174</v>
      </c>
      <c r="C4538" s="231" t="s">
        <v>2175</v>
      </c>
      <c r="D4538" s="231" t="s">
        <v>2176</v>
      </c>
      <c r="E4538" s="142">
        <v>7200</v>
      </c>
      <c r="F4538" s="142">
        <v>2880</v>
      </c>
      <c r="G4538" s="142">
        <v>2520</v>
      </c>
      <c r="H4538" s="142">
        <v>1800</v>
      </c>
    </row>
    <row r="4539" spans="1:8" ht="49.5">
      <c r="A4539" s="225">
        <f>MAX($A$3884:A4538)+1</f>
        <v>354</v>
      </c>
      <c r="B4539" s="226" t="s">
        <v>2177</v>
      </c>
      <c r="C4539" s="231"/>
      <c r="D4539" s="231"/>
      <c r="E4539" s="142">
        <v>9425</v>
      </c>
      <c r="F4539" s="142">
        <v>3770</v>
      </c>
      <c r="G4539" s="142">
        <v>3300</v>
      </c>
      <c r="H4539" s="142">
        <v>2355</v>
      </c>
    </row>
    <row r="4540" spans="1:8" ht="33">
      <c r="A4540" s="225">
        <f>MAX($A$3884:A4539)+1</f>
        <v>355</v>
      </c>
      <c r="B4540" s="226" t="s">
        <v>2178</v>
      </c>
      <c r="C4540" s="231" t="s">
        <v>2179</v>
      </c>
      <c r="D4540" s="231" t="s">
        <v>2180</v>
      </c>
      <c r="E4540" s="142">
        <v>6600</v>
      </c>
      <c r="F4540" s="142">
        <v>2640</v>
      </c>
      <c r="G4540" s="142">
        <v>2310</v>
      </c>
      <c r="H4540" s="142">
        <v>1650</v>
      </c>
    </row>
    <row r="4541" spans="1:8" ht="33">
      <c r="A4541" s="225">
        <f>MAX($A$3884:A4540)+1</f>
        <v>356</v>
      </c>
      <c r="B4541" s="226" t="s">
        <v>2181</v>
      </c>
      <c r="C4541" s="231" t="s">
        <v>1659</v>
      </c>
      <c r="D4541" s="231" t="s">
        <v>2182</v>
      </c>
      <c r="E4541" s="142">
        <v>7425</v>
      </c>
      <c r="F4541" s="142">
        <v>2970</v>
      </c>
      <c r="G4541" s="142">
        <v>2600</v>
      </c>
      <c r="H4541" s="142">
        <v>1855</v>
      </c>
    </row>
    <row r="4542" spans="1:8" ht="33">
      <c r="A4542" s="225">
        <f>MAX($A$3884:A4541)+1</f>
        <v>357</v>
      </c>
      <c r="B4542" s="226" t="s">
        <v>2183</v>
      </c>
      <c r="C4542" s="231" t="s">
        <v>1659</v>
      </c>
      <c r="D4542" s="231" t="s">
        <v>2184</v>
      </c>
      <c r="E4542" s="142">
        <v>6600</v>
      </c>
      <c r="F4542" s="142">
        <v>2640</v>
      </c>
      <c r="G4542" s="142">
        <v>2310</v>
      </c>
      <c r="H4542" s="142">
        <v>1650</v>
      </c>
    </row>
    <row r="4543" spans="1:8" ht="16.5">
      <c r="A4543" s="225">
        <f>MAX($A$3884:A4542)+1</f>
        <v>358</v>
      </c>
      <c r="B4543" s="226" t="s">
        <v>2185</v>
      </c>
      <c r="C4543" s="231" t="s">
        <v>2181</v>
      </c>
      <c r="D4543" s="231" t="s">
        <v>2186</v>
      </c>
      <c r="E4543" s="142">
        <v>6075</v>
      </c>
      <c r="F4543" s="142">
        <v>2430</v>
      </c>
      <c r="G4543" s="142">
        <v>2125</v>
      </c>
      <c r="H4543" s="142">
        <v>1520</v>
      </c>
    </row>
    <row r="4544" spans="1:8" ht="16.5">
      <c r="A4544" s="225">
        <f>MAX($A$3884:A4543)+1</f>
        <v>359</v>
      </c>
      <c r="B4544" s="226" t="s">
        <v>2186</v>
      </c>
      <c r="C4544" s="231" t="s">
        <v>2183</v>
      </c>
      <c r="D4544" s="231" t="s">
        <v>2187</v>
      </c>
      <c r="E4544" s="142">
        <v>6300</v>
      </c>
      <c r="F4544" s="142">
        <v>2520</v>
      </c>
      <c r="G4544" s="142">
        <v>2205</v>
      </c>
      <c r="H4544" s="142">
        <v>1575</v>
      </c>
    </row>
    <row r="4545" spans="1:8" ht="16.5">
      <c r="A4545" s="225">
        <f>MAX($A$3884:A4544)+1</f>
        <v>360</v>
      </c>
      <c r="B4545" s="226" t="s">
        <v>2188</v>
      </c>
      <c r="C4545" s="231" t="s">
        <v>2189</v>
      </c>
      <c r="D4545" s="231" t="s">
        <v>2190</v>
      </c>
      <c r="E4545" s="142">
        <v>4200</v>
      </c>
      <c r="F4545" s="142">
        <v>1890</v>
      </c>
      <c r="G4545" s="142">
        <v>1470</v>
      </c>
      <c r="H4545" s="142">
        <v>1260</v>
      </c>
    </row>
    <row r="4546" spans="1:8" ht="16.5">
      <c r="A4546" s="225">
        <f>MAX($A$3884:A4545)+1</f>
        <v>361</v>
      </c>
      <c r="B4546" s="226" t="s">
        <v>2191</v>
      </c>
      <c r="C4546" s="231" t="s">
        <v>2192</v>
      </c>
      <c r="D4546" s="231" t="s">
        <v>2193</v>
      </c>
      <c r="E4546" s="142">
        <v>4200</v>
      </c>
      <c r="F4546" s="142">
        <v>1890</v>
      </c>
      <c r="G4546" s="142">
        <v>1470</v>
      </c>
      <c r="H4546" s="142">
        <v>1260</v>
      </c>
    </row>
    <row r="4547" spans="1:8" ht="16.5">
      <c r="A4547" s="225">
        <f>MAX($A$3884:A4546)+1</f>
        <v>362</v>
      </c>
      <c r="B4547" s="226" t="s">
        <v>2194</v>
      </c>
      <c r="C4547" s="231" t="s">
        <v>2195</v>
      </c>
      <c r="D4547" s="231" t="s">
        <v>2196</v>
      </c>
      <c r="E4547" s="142">
        <v>4200</v>
      </c>
      <c r="F4547" s="142">
        <v>1890</v>
      </c>
      <c r="G4547" s="142">
        <v>1470</v>
      </c>
      <c r="H4547" s="142">
        <v>1260</v>
      </c>
    </row>
    <row r="4548" spans="1:8" ht="16.5">
      <c r="A4548" s="225">
        <f>MAX($A$3884:A4547)+1</f>
        <v>363</v>
      </c>
      <c r="B4548" s="226" t="s">
        <v>2197</v>
      </c>
      <c r="C4548" s="231" t="s">
        <v>2198</v>
      </c>
      <c r="D4548" s="231" t="s">
        <v>2199</v>
      </c>
      <c r="E4548" s="142">
        <v>4200</v>
      </c>
      <c r="F4548" s="142">
        <v>1890</v>
      </c>
      <c r="G4548" s="142">
        <v>1470</v>
      </c>
      <c r="H4548" s="142">
        <v>1260</v>
      </c>
    </row>
    <row r="4549" spans="1:8" ht="24.6" customHeight="1">
      <c r="A4549" s="1407">
        <f>MAX($A$3884:A4548)+1</f>
        <v>364</v>
      </c>
      <c r="B4549" s="1405" t="s">
        <v>2200</v>
      </c>
      <c r="C4549" s="231" t="s">
        <v>2201</v>
      </c>
      <c r="D4549" s="231" t="s">
        <v>2202</v>
      </c>
      <c r="E4549" s="142">
        <v>15525</v>
      </c>
      <c r="F4549" s="142">
        <v>5435</v>
      </c>
      <c r="G4549" s="142">
        <v>4660</v>
      </c>
      <c r="H4549" s="142">
        <v>3105</v>
      </c>
    </row>
    <row r="4550" spans="1:8" ht="33.6" customHeight="1">
      <c r="A4550" s="1431"/>
      <c r="B4550" s="1432"/>
      <c r="C4550" s="231" t="s">
        <v>2202</v>
      </c>
      <c r="D4550" s="231" t="s">
        <v>2203</v>
      </c>
      <c r="E4550" s="142">
        <v>18000</v>
      </c>
      <c r="F4550" s="142">
        <v>6300</v>
      </c>
      <c r="G4550" s="142">
        <v>5400</v>
      </c>
      <c r="H4550" s="142">
        <v>3600</v>
      </c>
    </row>
    <row r="4551" spans="1:8" ht="31.9" customHeight="1">
      <c r="A4551" s="1431"/>
      <c r="B4551" s="1432"/>
      <c r="C4551" s="231" t="s">
        <v>2203</v>
      </c>
      <c r="D4551" s="231" t="s">
        <v>2204</v>
      </c>
      <c r="E4551" s="142">
        <v>12600</v>
      </c>
      <c r="F4551" s="142">
        <v>4410</v>
      </c>
      <c r="G4551" s="142">
        <v>3780</v>
      </c>
      <c r="H4551" s="142">
        <v>2520</v>
      </c>
    </row>
    <row r="4552" spans="1:8" ht="38.25" customHeight="1">
      <c r="A4552" s="1408"/>
      <c r="B4552" s="1406"/>
      <c r="C4552" s="231" t="s">
        <v>2205</v>
      </c>
      <c r="D4552" s="231" t="s">
        <v>2137</v>
      </c>
      <c r="E4552" s="142">
        <v>7765</v>
      </c>
      <c r="F4552" s="142">
        <v>3105</v>
      </c>
      <c r="G4552" s="142">
        <v>2720</v>
      </c>
      <c r="H4552" s="142">
        <v>1940</v>
      </c>
    </row>
    <row r="4553" spans="1:8" ht="48.75" customHeight="1">
      <c r="A4553" s="225">
        <f>MAX($A$3884:A4552)+1</f>
        <v>365</v>
      </c>
      <c r="B4553" s="226" t="s">
        <v>2206</v>
      </c>
      <c r="C4553" s="231" t="s">
        <v>2200</v>
      </c>
      <c r="D4553" s="231" t="s">
        <v>881</v>
      </c>
      <c r="E4553" s="142">
        <v>6750</v>
      </c>
      <c r="F4553" s="142">
        <v>3375</v>
      </c>
      <c r="G4553" s="142">
        <v>3040</v>
      </c>
      <c r="H4553" s="142">
        <v>1690</v>
      </c>
    </row>
    <row r="4554" spans="1:8" ht="18" customHeight="1">
      <c r="A4554" s="1407">
        <f>MAX($A$3884:A4553)+1</f>
        <v>366</v>
      </c>
      <c r="B4554" s="1405" t="s">
        <v>2139</v>
      </c>
      <c r="C4554" s="231" t="s">
        <v>878</v>
      </c>
      <c r="D4554" s="231" t="s">
        <v>2207</v>
      </c>
      <c r="E4554" s="142">
        <v>13800</v>
      </c>
      <c r="F4554" s="142">
        <v>4830</v>
      </c>
      <c r="G4554" s="142">
        <v>4140</v>
      </c>
      <c r="H4554" s="142">
        <v>3450</v>
      </c>
    </row>
    <row r="4555" spans="1:8" ht="42.75" customHeight="1">
      <c r="A4555" s="1408"/>
      <c r="B4555" s="1406"/>
      <c r="C4555" s="231" t="s">
        <v>2207</v>
      </c>
      <c r="D4555" s="231" t="s">
        <v>2137</v>
      </c>
      <c r="E4555" s="142">
        <v>8625</v>
      </c>
      <c r="F4555" s="142">
        <v>3450</v>
      </c>
      <c r="G4555" s="142">
        <v>3020</v>
      </c>
      <c r="H4555" s="142">
        <v>2155</v>
      </c>
    </row>
    <row r="4556" spans="1:8" ht="33">
      <c r="A4556" s="225">
        <f>MAX($A$3884:A4555)+1</f>
        <v>367</v>
      </c>
      <c r="B4556" s="226" t="s">
        <v>2208</v>
      </c>
      <c r="C4556" s="231" t="s">
        <v>2139</v>
      </c>
      <c r="D4556" s="231" t="s">
        <v>2209</v>
      </c>
      <c r="E4556" s="142">
        <v>6720</v>
      </c>
      <c r="F4556" s="142">
        <v>3360</v>
      </c>
      <c r="G4556" s="142">
        <v>3025</v>
      </c>
      <c r="H4556" s="142">
        <v>1680</v>
      </c>
    </row>
    <row r="4557" spans="1:8" ht="33">
      <c r="A4557" s="225">
        <f>MAX($A$3884:A4556)+1</f>
        <v>368</v>
      </c>
      <c r="B4557" s="226" t="s">
        <v>2210</v>
      </c>
      <c r="C4557" s="231" t="s">
        <v>2139</v>
      </c>
      <c r="D4557" s="231" t="s">
        <v>2211</v>
      </c>
      <c r="E4557" s="142">
        <v>5400</v>
      </c>
      <c r="F4557" s="142">
        <v>2700</v>
      </c>
      <c r="G4557" s="142">
        <v>2430</v>
      </c>
      <c r="H4557" s="142">
        <v>1620</v>
      </c>
    </row>
    <row r="4558" spans="1:8" ht="33">
      <c r="A4558" s="225">
        <f>MAX($A$3884:A4557)+1</f>
        <v>369</v>
      </c>
      <c r="B4558" s="226" t="s">
        <v>2212</v>
      </c>
      <c r="C4558" s="231" t="s">
        <v>2139</v>
      </c>
      <c r="D4558" s="231" t="s">
        <v>2211</v>
      </c>
      <c r="E4558" s="142">
        <v>3750</v>
      </c>
      <c r="F4558" s="142">
        <v>2440</v>
      </c>
      <c r="G4558" s="142">
        <v>1875</v>
      </c>
      <c r="H4558" s="142">
        <v>1315</v>
      </c>
    </row>
    <row r="4559" spans="1:8" ht="33">
      <c r="A4559" s="225">
        <f>MAX($A$3884:A4558)+1</f>
        <v>370</v>
      </c>
      <c r="B4559" s="226" t="s">
        <v>2213</v>
      </c>
      <c r="C4559" s="231" t="s">
        <v>2139</v>
      </c>
      <c r="D4559" s="231" t="s">
        <v>2214</v>
      </c>
      <c r="E4559" s="142">
        <v>3750</v>
      </c>
      <c r="F4559" s="142">
        <v>2440</v>
      </c>
      <c r="G4559" s="142">
        <v>1875</v>
      </c>
      <c r="H4559" s="142">
        <v>1315</v>
      </c>
    </row>
    <row r="4560" spans="1:8" ht="33">
      <c r="A4560" s="225">
        <f>MAX($A$3884:A4559)+1</f>
        <v>371</v>
      </c>
      <c r="B4560" s="226" t="s">
        <v>2214</v>
      </c>
      <c r="C4560" s="231" t="s">
        <v>2139</v>
      </c>
      <c r="D4560" s="231" t="s">
        <v>2211</v>
      </c>
      <c r="E4560" s="142">
        <v>3750</v>
      </c>
      <c r="F4560" s="142">
        <v>2440</v>
      </c>
      <c r="G4560" s="142">
        <v>1875</v>
      </c>
      <c r="H4560" s="142">
        <v>1315</v>
      </c>
    </row>
    <row r="4561" spans="1:8" ht="33">
      <c r="A4561" s="225">
        <f>MAX($A$3884:A4560)+1</f>
        <v>372</v>
      </c>
      <c r="B4561" s="226" t="s">
        <v>2215</v>
      </c>
      <c r="C4561" s="231" t="s">
        <v>2139</v>
      </c>
      <c r="D4561" s="231" t="s">
        <v>2211</v>
      </c>
      <c r="E4561" s="142">
        <v>3750</v>
      </c>
      <c r="F4561" s="142">
        <v>2440</v>
      </c>
      <c r="G4561" s="142">
        <v>1875</v>
      </c>
      <c r="H4561" s="142">
        <v>1315</v>
      </c>
    </row>
    <row r="4562" spans="1:8" ht="49.5">
      <c r="A4562" s="1407">
        <f>MAX($A$3884:A4561)+1</f>
        <v>373</v>
      </c>
      <c r="B4562" s="1405" t="s">
        <v>2216</v>
      </c>
      <c r="C4562" s="231" t="s">
        <v>2217</v>
      </c>
      <c r="D4562" s="231" t="s">
        <v>2218</v>
      </c>
      <c r="E4562" s="142">
        <v>12000</v>
      </c>
      <c r="F4562" s="142">
        <v>4800</v>
      </c>
      <c r="G4562" s="142">
        <v>4200</v>
      </c>
      <c r="H4562" s="142">
        <v>3000</v>
      </c>
    </row>
    <row r="4563" spans="1:8" ht="66">
      <c r="A4563" s="1408"/>
      <c r="B4563" s="1406"/>
      <c r="C4563" s="231" t="s">
        <v>2219</v>
      </c>
      <c r="D4563" s="231" t="s">
        <v>2150</v>
      </c>
      <c r="E4563" s="142">
        <v>8250</v>
      </c>
      <c r="F4563" s="142">
        <v>3300</v>
      </c>
      <c r="G4563" s="142">
        <v>2890</v>
      </c>
      <c r="H4563" s="142">
        <v>2065</v>
      </c>
    </row>
    <row r="4564" spans="1:8" ht="49.5">
      <c r="A4564" s="225">
        <f>MAX($A$3884:A4563)+1</f>
        <v>374</v>
      </c>
      <c r="B4564" s="226" t="s">
        <v>2211</v>
      </c>
      <c r="C4564" s="231" t="s">
        <v>2139</v>
      </c>
      <c r="D4564" s="231" t="s">
        <v>2220</v>
      </c>
      <c r="E4564" s="142">
        <v>7500</v>
      </c>
      <c r="F4564" s="142">
        <v>3000</v>
      </c>
      <c r="G4564" s="142">
        <v>2625</v>
      </c>
      <c r="H4564" s="142">
        <v>1875</v>
      </c>
    </row>
    <row r="4565" spans="1:8" ht="33">
      <c r="A4565" s="225">
        <f>MAX($A$3884:A4564)+1</f>
        <v>375</v>
      </c>
      <c r="B4565" s="226" t="s">
        <v>2221</v>
      </c>
      <c r="C4565" s="231" t="s">
        <v>878</v>
      </c>
      <c r="D4565" s="231" t="s">
        <v>2222</v>
      </c>
      <c r="E4565" s="142">
        <v>6750</v>
      </c>
      <c r="F4565" s="142">
        <v>2700</v>
      </c>
      <c r="G4565" s="142">
        <v>2365</v>
      </c>
      <c r="H4565" s="142">
        <v>1690</v>
      </c>
    </row>
    <row r="4566" spans="1:8" ht="16.899999999999999" customHeight="1">
      <c r="A4566" s="225">
        <f>MAX($A$3884:A4565)+1</f>
        <v>376</v>
      </c>
      <c r="B4566" s="226" t="s">
        <v>2223</v>
      </c>
      <c r="C4566" s="231" t="s">
        <v>2224</v>
      </c>
      <c r="D4566" s="231" t="s">
        <v>2225</v>
      </c>
      <c r="E4566" s="142">
        <v>6750</v>
      </c>
      <c r="F4566" s="142">
        <v>2700</v>
      </c>
      <c r="G4566" s="142">
        <v>2365</v>
      </c>
      <c r="H4566" s="142">
        <v>1690</v>
      </c>
    </row>
    <row r="4567" spans="1:8" ht="16.5">
      <c r="A4567" s="225">
        <f>MAX($A$3884:A4566)+1</f>
        <v>377</v>
      </c>
      <c r="B4567" s="226" t="s">
        <v>2207</v>
      </c>
      <c r="C4567" s="231" t="s">
        <v>2200</v>
      </c>
      <c r="D4567" s="231" t="s">
        <v>2139</v>
      </c>
      <c r="E4567" s="142">
        <v>6300</v>
      </c>
      <c r="F4567" s="142">
        <v>2835</v>
      </c>
      <c r="G4567" s="142">
        <v>2520</v>
      </c>
      <c r="H4567" s="142">
        <v>1890</v>
      </c>
    </row>
    <row r="4568" spans="1:8" ht="16.899999999999999" customHeight="1">
      <c r="A4568" s="225">
        <f>MAX($A$3884:A4567)+1</f>
        <v>378</v>
      </c>
      <c r="B4568" s="226" t="s">
        <v>2226</v>
      </c>
      <c r="C4568" s="231" t="s">
        <v>2200</v>
      </c>
      <c r="D4568" s="231" t="s">
        <v>2139</v>
      </c>
      <c r="E4568" s="142">
        <v>6565</v>
      </c>
      <c r="F4568" s="142">
        <v>2955</v>
      </c>
      <c r="G4568" s="142">
        <v>2625</v>
      </c>
      <c r="H4568" s="142">
        <v>1970</v>
      </c>
    </row>
    <row r="4569" spans="1:8" ht="16.899999999999999" customHeight="1">
      <c r="A4569" s="225">
        <f>MAX($A$3884:A4568)+1</f>
        <v>379</v>
      </c>
      <c r="B4569" s="226" t="s">
        <v>2227</v>
      </c>
      <c r="C4569" s="231" t="s">
        <v>2228</v>
      </c>
      <c r="D4569" s="231" t="s">
        <v>2229</v>
      </c>
      <c r="E4569" s="142">
        <v>6500</v>
      </c>
      <c r="F4569" s="142">
        <v>2925</v>
      </c>
      <c r="G4569" s="142">
        <v>2600</v>
      </c>
      <c r="H4569" s="142">
        <v>1950</v>
      </c>
    </row>
    <row r="4570" spans="1:8" ht="49.5">
      <c r="A4570" s="225">
        <f>MAX($A$3884:A4569)+1</f>
        <v>380</v>
      </c>
      <c r="B4570" s="226" t="s">
        <v>2230</v>
      </c>
      <c r="C4570" s="231" t="s">
        <v>2200</v>
      </c>
      <c r="D4570" s="231" t="s">
        <v>2231</v>
      </c>
      <c r="E4570" s="142">
        <v>6075</v>
      </c>
      <c r="F4570" s="142">
        <v>2735</v>
      </c>
      <c r="G4570" s="142">
        <v>2430</v>
      </c>
      <c r="H4570" s="142">
        <v>1825</v>
      </c>
    </row>
    <row r="4571" spans="1:8" ht="18" customHeight="1">
      <c r="A4571" s="225">
        <f>MAX($A$3884:A4570)+1</f>
        <v>381</v>
      </c>
      <c r="B4571" s="226" t="s">
        <v>2232</v>
      </c>
      <c r="C4571" s="231" t="s">
        <v>2233</v>
      </c>
      <c r="D4571" s="231" t="s">
        <v>2234</v>
      </c>
      <c r="E4571" s="142">
        <v>5670</v>
      </c>
      <c r="F4571" s="142">
        <v>2550</v>
      </c>
      <c r="G4571" s="142">
        <v>2270</v>
      </c>
      <c r="H4571" s="142">
        <v>1700</v>
      </c>
    </row>
    <row r="4572" spans="1:8" ht="16.899999999999999" customHeight="1">
      <c r="A4572" s="1407">
        <f>MAX($A$3884:A4571)+1</f>
        <v>382</v>
      </c>
      <c r="B4572" s="1405" t="s">
        <v>2234</v>
      </c>
      <c r="C4572" s="231" t="s">
        <v>2200</v>
      </c>
      <c r="D4572" s="231" t="s">
        <v>2235</v>
      </c>
      <c r="E4572" s="142">
        <v>6565</v>
      </c>
      <c r="F4572" s="142">
        <v>2955</v>
      </c>
      <c r="G4572" s="142">
        <v>2625</v>
      </c>
      <c r="H4572" s="142">
        <v>1970</v>
      </c>
    </row>
    <row r="4573" spans="1:8" ht="49.5">
      <c r="A4573" s="1408"/>
      <c r="B4573" s="1406"/>
      <c r="C4573" s="231" t="s">
        <v>2235</v>
      </c>
      <c r="D4573" s="231" t="s">
        <v>2236</v>
      </c>
      <c r="E4573" s="142">
        <v>4125</v>
      </c>
      <c r="F4573" s="142">
        <v>1855</v>
      </c>
      <c r="G4573" s="142">
        <v>1650</v>
      </c>
      <c r="H4573" s="142">
        <v>1240</v>
      </c>
    </row>
    <row r="4574" spans="1:8" ht="33">
      <c r="A4574" s="1407">
        <f>MAX($A$3884:A4573)+1</f>
        <v>383</v>
      </c>
      <c r="B4574" s="1405" t="s">
        <v>2237</v>
      </c>
      <c r="C4574" s="231" t="s">
        <v>2200</v>
      </c>
      <c r="D4574" s="231" t="s">
        <v>2238</v>
      </c>
      <c r="E4574" s="142">
        <v>6075</v>
      </c>
      <c r="F4574" s="142">
        <v>2735</v>
      </c>
      <c r="G4574" s="142">
        <v>2430</v>
      </c>
      <c r="H4574" s="142">
        <v>1825</v>
      </c>
    </row>
    <row r="4575" spans="1:8" ht="33">
      <c r="A4575" s="1408"/>
      <c r="B4575" s="1406"/>
      <c r="C4575" s="231" t="s">
        <v>2239</v>
      </c>
      <c r="D4575" s="231" t="s">
        <v>2240</v>
      </c>
      <c r="E4575" s="142">
        <v>3300</v>
      </c>
      <c r="F4575" s="142">
        <v>1485</v>
      </c>
      <c r="G4575" s="142">
        <v>1320</v>
      </c>
      <c r="H4575" s="142">
        <v>1155</v>
      </c>
    </row>
    <row r="4576" spans="1:8" ht="33">
      <c r="A4576" s="1407">
        <f>MAX($A$3884:A4575)+1</f>
        <v>384</v>
      </c>
      <c r="B4576" s="1405" t="s">
        <v>2241</v>
      </c>
      <c r="C4576" s="231" t="s">
        <v>2200</v>
      </c>
      <c r="D4576" s="231" t="s">
        <v>2242</v>
      </c>
      <c r="E4576" s="142">
        <v>7500</v>
      </c>
      <c r="F4576" s="142">
        <v>3375</v>
      </c>
      <c r="G4576" s="142">
        <v>3000</v>
      </c>
      <c r="H4576" s="142">
        <v>2625</v>
      </c>
    </row>
    <row r="4577" spans="1:8" ht="49.5">
      <c r="A4577" s="1431"/>
      <c r="B4577" s="1432"/>
      <c r="C4577" s="231" t="s">
        <v>2242</v>
      </c>
      <c r="D4577" s="231" t="s">
        <v>2243</v>
      </c>
      <c r="E4577" s="142">
        <v>5775</v>
      </c>
      <c r="F4577" s="142">
        <v>2600</v>
      </c>
      <c r="G4577" s="142">
        <v>2310</v>
      </c>
      <c r="H4577" s="142">
        <v>1735</v>
      </c>
    </row>
    <row r="4578" spans="1:8" ht="49.5">
      <c r="A4578" s="1431"/>
      <c r="B4578" s="1432"/>
      <c r="C4578" s="231" t="s">
        <v>2243</v>
      </c>
      <c r="D4578" s="231" t="s">
        <v>2244</v>
      </c>
      <c r="E4578" s="142">
        <v>4125</v>
      </c>
      <c r="F4578" s="142">
        <v>1855</v>
      </c>
      <c r="G4578" s="142">
        <v>1650</v>
      </c>
      <c r="H4578" s="142">
        <v>1445</v>
      </c>
    </row>
    <row r="4579" spans="1:8" ht="33">
      <c r="A4579" s="1408"/>
      <c r="B4579" s="1406"/>
      <c r="C4579" s="231" t="s">
        <v>2244</v>
      </c>
      <c r="D4579" s="231" t="s">
        <v>2245</v>
      </c>
      <c r="E4579" s="142">
        <v>2475</v>
      </c>
      <c r="F4579" s="142">
        <v>1115</v>
      </c>
      <c r="G4579" s="142">
        <v>990</v>
      </c>
      <c r="H4579" s="142">
        <v>865</v>
      </c>
    </row>
    <row r="4580" spans="1:8" ht="15" customHeight="1">
      <c r="A4580" s="1407">
        <f>MAX($A$3884:A4579)+1</f>
        <v>385</v>
      </c>
      <c r="B4580" s="1423" t="s">
        <v>2246</v>
      </c>
      <c r="C4580" s="1424"/>
      <c r="D4580" s="1425"/>
      <c r="E4580" s="142">
        <v>0</v>
      </c>
      <c r="F4580" s="142">
        <v>0</v>
      </c>
      <c r="G4580" s="142">
        <v>0</v>
      </c>
      <c r="H4580" s="142">
        <v>0</v>
      </c>
    </row>
    <row r="4581" spans="1:8" ht="16.5">
      <c r="A4581" s="1408"/>
      <c r="B4581" s="1428" t="s">
        <v>2247</v>
      </c>
      <c r="C4581" s="1429"/>
      <c r="D4581" s="1430"/>
      <c r="E4581" s="142">
        <v>6190</v>
      </c>
      <c r="F4581" s="142">
        <v>3095</v>
      </c>
      <c r="G4581" s="142">
        <v>2785</v>
      </c>
      <c r="H4581" s="142">
        <v>0</v>
      </c>
    </row>
    <row r="4582" spans="1:8" ht="23.25" customHeight="1">
      <c r="A4582" s="1407">
        <f>MAX($A$3884:A4581)+1</f>
        <v>386</v>
      </c>
      <c r="B4582" s="1423" t="s">
        <v>2248</v>
      </c>
      <c r="C4582" s="1424"/>
      <c r="D4582" s="1425"/>
      <c r="E4582" s="142">
        <v>0</v>
      </c>
      <c r="F4582" s="142">
        <v>0</v>
      </c>
      <c r="G4582" s="142">
        <v>0</v>
      </c>
      <c r="H4582" s="142">
        <v>0</v>
      </c>
    </row>
    <row r="4583" spans="1:8" ht="15" customHeight="1">
      <c r="A4583" s="1431"/>
      <c r="B4583" s="1428" t="s">
        <v>2249</v>
      </c>
      <c r="C4583" s="1429"/>
      <c r="D4583" s="1430"/>
      <c r="E4583" s="142">
        <v>6300</v>
      </c>
      <c r="F4583" s="142">
        <v>0</v>
      </c>
      <c r="G4583" s="142">
        <v>0</v>
      </c>
      <c r="H4583" s="142">
        <v>0</v>
      </c>
    </row>
    <row r="4584" spans="1:8" ht="15" customHeight="1">
      <c r="A4584" s="1431"/>
      <c r="B4584" s="1428" t="s">
        <v>2250</v>
      </c>
      <c r="C4584" s="1429"/>
      <c r="D4584" s="1430"/>
      <c r="E4584" s="142">
        <v>5850</v>
      </c>
      <c r="F4584" s="142">
        <v>0</v>
      </c>
      <c r="G4584" s="142">
        <v>0</v>
      </c>
      <c r="H4584" s="142">
        <v>0</v>
      </c>
    </row>
    <row r="4585" spans="1:8" ht="28.5" customHeight="1">
      <c r="A4585" s="1408"/>
      <c r="B4585" s="1428" t="s">
        <v>2251</v>
      </c>
      <c r="C4585" s="1429"/>
      <c r="D4585" s="1430"/>
      <c r="E4585" s="142">
        <v>5600</v>
      </c>
      <c r="F4585" s="142">
        <v>0</v>
      </c>
      <c r="G4585" s="142">
        <v>0</v>
      </c>
      <c r="H4585" s="142">
        <v>0</v>
      </c>
    </row>
    <row r="4586" spans="1:8" ht="15" customHeight="1">
      <c r="A4586" s="225">
        <f>MAX($A$3884:A4585)+1</f>
        <v>387</v>
      </c>
      <c r="B4586" s="1423" t="s">
        <v>2252</v>
      </c>
      <c r="C4586" s="1424"/>
      <c r="D4586" s="1425"/>
      <c r="E4586" s="142">
        <v>0</v>
      </c>
      <c r="F4586" s="142">
        <v>0</v>
      </c>
      <c r="G4586" s="142">
        <v>0</v>
      </c>
      <c r="H4586" s="142">
        <v>0</v>
      </c>
    </row>
    <row r="4587" spans="1:8" ht="15" customHeight="1">
      <c r="A4587" s="225">
        <f>MAX($A$3884:A4586)+1</f>
        <v>388</v>
      </c>
      <c r="B4587" s="226" t="s">
        <v>2253</v>
      </c>
      <c r="C4587" s="231" t="s">
        <v>2254</v>
      </c>
      <c r="D4587" s="231" t="s">
        <v>2255</v>
      </c>
      <c r="E4587" s="142">
        <v>11500</v>
      </c>
      <c r="F4587" s="142">
        <v>0</v>
      </c>
      <c r="G4587" s="142">
        <v>0</v>
      </c>
      <c r="H4587" s="142">
        <v>0</v>
      </c>
    </row>
    <row r="4588" spans="1:8" ht="15" customHeight="1">
      <c r="A4588" s="225">
        <f>MAX($A$3884:A4587)+1</f>
        <v>389</v>
      </c>
      <c r="B4588" s="226" t="s">
        <v>2256</v>
      </c>
      <c r="C4588" s="231" t="s">
        <v>2257</v>
      </c>
      <c r="D4588" s="231" t="s">
        <v>2258</v>
      </c>
      <c r="E4588" s="142">
        <v>11500</v>
      </c>
      <c r="F4588" s="142">
        <v>0</v>
      </c>
      <c r="G4588" s="142">
        <v>0</v>
      </c>
      <c r="H4588" s="142">
        <v>0</v>
      </c>
    </row>
    <row r="4589" spans="1:8" ht="16.5">
      <c r="A4589" s="225">
        <f>MAX($A$3884:A4588)+1</f>
        <v>390</v>
      </c>
      <c r="B4589" s="226" t="s">
        <v>2259</v>
      </c>
      <c r="C4589" s="231" t="s">
        <v>2260</v>
      </c>
      <c r="D4589" s="231" t="s">
        <v>2261</v>
      </c>
      <c r="E4589" s="142">
        <v>11500</v>
      </c>
      <c r="F4589" s="142">
        <v>0</v>
      </c>
      <c r="G4589" s="142">
        <v>0</v>
      </c>
      <c r="H4589" s="142">
        <v>0</v>
      </c>
    </row>
    <row r="4590" spans="1:8" ht="15" customHeight="1">
      <c r="A4590" s="225">
        <f>MAX($A$3884:A4589)+1</f>
        <v>391</v>
      </c>
      <c r="B4590" s="226" t="s">
        <v>2260</v>
      </c>
      <c r="C4590" s="231" t="s">
        <v>2262</v>
      </c>
      <c r="D4590" s="231" t="s">
        <v>2253</v>
      </c>
      <c r="E4590" s="142">
        <v>11500</v>
      </c>
      <c r="F4590" s="142">
        <v>0</v>
      </c>
      <c r="G4590" s="142">
        <v>0</v>
      </c>
      <c r="H4590" s="142">
        <v>0</v>
      </c>
    </row>
    <row r="4591" spans="1:8" ht="15" customHeight="1">
      <c r="A4591" s="225">
        <f>MAX($A$3884:A4590)+1</f>
        <v>392</v>
      </c>
      <c r="B4591" s="226" t="s">
        <v>2263</v>
      </c>
      <c r="C4591" s="231" t="s">
        <v>2264</v>
      </c>
      <c r="D4591" s="231" t="s">
        <v>2253</v>
      </c>
      <c r="E4591" s="142">
        <v>11500</v>
      </c>
      <c r="F4591" s="142">
        <v>0</v>
      </c>
      <c r="G4591" s="142">
        <v>0</v>
      </c>
      <c r="H4591" s="142">
        <v>0</v>
      </c>
    </row>
    <row r="4592" spans="1:8" ht="28.15" customHeight="1">
      <c r="A4592" s="225">
        <f>MAX($A$3884:A4591)+1</f>
        <v>393</v>
      </c>
      <c r="B4592" s="1426" t="s">
        <v>2265</v>
      </c>
      <c r="C4592" s="1427"/>
      <c r="D4592" s="231"/>
      <c r="E4592" s="142">
        <v>12500</v>
      </c>
      <c r="F4592" s="142">
        <v>0</v>
      </c>
      <c r="G4592" s="142">
        <v>0</v>
      </c>
      <c r="H4592" s="142">
        <v>0</v>
      </c>
    </row>
    <row r="4593" spans="1:8" ht="15" customHeight="1">
      <c r="A4593" s="1407">
        <f>MAX($A$3884:A4592)+1</f>
        <v>394</v>
      </c>
      <c r="B4593" s="1423" t="s">
        <v>2266</v>
      </c>
      <c r="C4593" s="1424"/>
      <c r="D4593" s="1425"/>
      <c r="E4593" s="142">
        <v>0</v>
      </c>
      <c r="F4593" s="142">
        <v>0</v>
      </c>
      <c r="G4593" s="142">
        <v>0</v>
      </c>
      <c r="H4593" s="142">
        <v>0</v>
      </c>
    </row>
    <row r="4594" spans="1:8" ht="22.9" customHeight="1">
      <c r="A4594" s="1408"/>
      <c r="B4594" s="1428" t="s">
        <v>2267</v>
      </c>
      <c r="C4594" s="1429"/>
      <c r="D4594" s="1430"/>
      <c r="E4594" s="142">
        <v>8575</v>
      </c>
      <c r="F4594" s="142">
        <v>0</v>
      </c>
      <c r="G4594" s="142">
        <v>0</v>
      </c>
      <c r="H4594" s="142">
        <v>0</v>
      </c>
    </row>
    <row r="4595" spans="1:8" ht="15" customHeight="1">
      <c r="A4595" s="1407">
        <f>MAX($A$3884:A4594)+1</f>
        <v>395</v>
      </c>
      <c r="B4595" s="1423" t="s">
        <v>2268</v>
      </c>
      <c r="C4595" s="1424"/>
      <c r="D4595" s="1425"/>
      <c r="E4595" s="142">
        <v>0</v>
      </c>
      <c r="F4595" s="142">
        <v>0</v>
      </c>
      <c r="G4595" s="142">
        <v>0</v>
      </c>
      <c r="H4595" s="142">
        <v>0</v>
      </c>
    </row>
    <row r="4596" spans="1:8" ht="16.5">
      <c r="A4596" s="1431"/>
      <c r="B4596" s="1428" t="s">
        <v>2269</v>
      </c>
      <c r="C4596" s="1429"/>
      <c r="D4596" s="1430"/>
      <c r="E4596" s="142">
        <v>10300</v>
      </c>
      <c r="F4596" s="142">
        <v>0</v>
      </c>
      <c r="G4596" s="142">
        <v>0</v>
      </c>
      <c r="H4596" s="142">
        <v>0</v>
      </c>
    </row>
    <row r="4597" spans="1:8" ht="16.5">
      <c r="A4597" s="1431"/>
      <c r="B4597" s="1428" t="s">
        <v>2270</v>
      </c>
      <c r="C4597" s="1429"/>
      <c r="D4597" s="1430"/>
      <c r="E4597" s="142">
        <v>10300</v>
      </c>
      <c r="F4597" s="142">
        <v>0</v>
      </c>
      <c r="G4597" s="142">
        <v>0</v>
      </c>
      <c r="H4597" s="142">
        <v>0</v>
      </c>
    </row>
    <row r="4598" spans="1:8" ht="16.5">
      <c r="A4598" s="1431"/>
      <c r="B4598" s="1428" t="s">
        <v>2271</v>
      </c>
      <c r="C4598" s="1429"/>
      <c r="D4598" s="1430"/>
      <c r="E4598" s="142">
        <v>10150</v>
      </c>
      <c r="F4598" s="142">
        <v>0</v>
      </c>
      <c r="G4598" s="142">
        <v>0</v>
      </c>
      <c r="H4598" s="142">
        <v>0</v>
      </c>
    </row>
    <row r="4599" spans="1:8" ht="16.5">
      <c r="A4599" s="1408"/>
      <c r="B4599" s="1428" t="s">
        <v>2272</v>
      </c>
      <c r="C4599" s="1429"/>
      <c r="D4599" s="1430"/>
      <c r="E4599" s="142">
        <v>9600</v>
      </c>
      <c r="F4599" s="142">
        <v>0</v>
      </c>
      <c r="G4599" s="142">
        <v>0</v>
      </c>
      <c r="H4599" s="142">
        <v>0</v>
      </c>
    </row>
    <row r="4600" spans="1:8" s="162" customFormat="1" ht="63" customHeight="1">
      <c r="A4600" s="224">
        <v>72</v>
      </c>
      <c r="B4600" s="1413" t="s">
        <v>3023</v>
      </c>
      <c r="C4600" s="1414"/>
      <c r="D4600" s="1415"/>
      <c r="E4600" s="319">
        <v>575</v>
      </c>
      <c r="F4600" s="319">
        <v>575</v>
      </c>
      <c r="G4600" s="319">
        <v>475</v>
      </c>
      <c r="H4600" s="319">
        <v>400</v>
      </c>
    </row>
    <row r="4601" spans="1:8" s="132" customFormat="1" ht="16.5">
      <c r="A4601" s="161">
        <v>59</v>
      </c>
      <c r="B4601" s="133" t="s">
        <v>2594</v>
      </c>
      <c r="E4601" s="132">
        <v>0</v>
      </c>
      <c r="F4601" s="132">
        <v>0</v>
      </c>
      <c r="G4601" s="132">
        <v>0</v>
      </c>
      <c r="H4601" s="132">
        <v>0</v>
      </c>
    </row>
    <row r="4602" spans="1:8" s="162" customFormat="1" ht="33">
      <c r="A4602" s="222">
        <v>1</v>
      </c>
      <c r="B4602" s="223" t="s">
        <v>2460</v>
      </c>
      <c r="C4602" s="223" t="s">
        <v>2461</v>
      </c>
      <c r="D4602" s="223" t="s">
        <v>2462</v>
      </c>
      <c r="E4602" s="122">
        <v>12600</v>
      </c>
      <c r="F4602" s="122">
        <v>4030</v>
      </c>
      <c r="G4602" s="122">
        <v>3400</v>
      </c>
      <c r="H4602" s="122">
        <v>1890</v>
      </c>
    </row>
    <row r="4603" spans="1:8" s="162" customFormat="1" ht="33">
      <c r="A4603" s="1409">
        <f>MAX($A$3987:A4602)+1</f>
        <v>396</v>
      </c>
      <c r="B4603" s="1417" t="s">
        <v>878</v>
      </c>
      <c r="C4603" s="223" t="s">
        <v>2461</v>
      </c>
      <c r="D4603" s="223" t="s">
        <v>1769</v>
      </c>
      <c r="E4603" s="122">
        <v>21450</v>
      </c>
      <c r="F4603" s="122">
        <v>5365</v>
      </c>
      <c r="G4603" s="122">
        <v>4290</v>
      </c>
      <c r="H4603" s="122">
        <v>2575</v>
      </c>
    </row>
    <row r="4604" spans="1:8" s="162" customFormat="1" ht="16.5">
      <c r="A4604" s="1416"/>
      <c r="B4604" s="1418"/>
      <c r="C4604" s="223" t="s">
        <v>1769</v>
      </c>
      <c r="D4604" s="223" t="s">
        <v>2463</v>
      </c>
      <c r="E4604" s="122">
        <v>18750</v>
      </c>
      <c r="F4604" s="122">
        <v>4875</v>
      </c>
      <c r="G4604" s="122">
        <v>3940</v>
      </c>
      <c r="H4604" s="122">
        <v>2250</v>
      </c>
    </row>
    <row r="4605" spans="1:8" s="162" customFormat="1" ht="16.5">
      <c r="A4605" s="1410"/>
      <c r="B4605" s="1419"/>
      <c r="C4605" s="223" t="s">
        <v>2463</v>
      </c>
      <c r="D4605" s="223" t="s">
        <v>2139</v>
      </c>
      <c r="E4605" s="122">
        <v>15600</v>
      </c>
      <c r="F4605" s="122">
        <v>4055</v>
      </c>
      <c r="G4605" s="122">
        <v>3275</v>
      </c>
      <c r="H4605" s="122">
        <v>1870</v>
      </c>
    </row>
    <row r="4606" spans="1:8" s="162" customFormat="1" ht="33">
      <c r="A4606" s="1409">
        <f>MAX($A$3987:A4605)+1</f>
        <v>397</v>
      </c>
      <c r="B4606" s="1420" t="s">
        <v>2464</v>
      </c>
      <c r="C4606" s="223" t="s">
        <v>2465</v>
      </c>
      <c r="D4606" s="223" t="s">
        <v>2466</v>
      </c>
      <c r="E4606" s="122">
        <v>2000</v>
      </c>
      <c r="F4606" s="122">
        <v>1000</v>
      </c>
      <c r="G4606" s="122">
        <v>900</v>
      </c>
      <c r="H4606" s="122">
        <v>600</v>
      </c>
    </row>
    <row r="4607" spans="1:8" s="162" customFormat="1" ht="33">
      <c r="A4607" s="1416"/>
      <c r="B4607" s="1421"/>
      <c r="C4607" s="223" t="s">
        <v>2466</v>
      </c>
      <c r="D4607" s="223" t="s">
        <v>2467</v>
      </c>
      <c r="E4607" s="122">
        <v>3000</v>
      </c>
      <c r="F4607" s="122">
        <v>1650</v>
      </c>
      <c r="G4607" s="122">
        <v>1200</v>
      </c>
      <c r="H4607" s="122">
        <v>750</v>
      </c>
    </row>
    <row r="4608" spans="1:8" s="162" customFormat="1" ht="33">
      <c r="A4608" s="1410"/>
      <c r="B4608" s="1422"/>
      <c r="C4608" s="223" t="s">
        <v>2467</v>
      </c>
      <c r="D4608" s="223" t="s">
        <v>2468</v>
      </c>
      <c r="E4608" s="122">
        <v>2000</v>
      </c>
      <c r="F4608" s="122">
        <v>1000</v>
      </c>
      <c r="G4608" s="122">
        <v>900</v>
      </c>
      <c r="H4608" s="122">
        <v>600</v>
      </c>
    </row>
    <row r="4609" spans="1:8" s="162" customFormat="1" ht="33">
      <c r="A4609" s="1409">
        <f>MAX($A$3987:A4608)+1</f>
        <v>398</v>
      </c>
      <c r="B4609" s="1420" t="s">
        <v>2469</v>
      </c>
      <c r="C4609" s="223" t="s">
        <v>878</v>
      </c>
      <c r="D4609" s="223" t="s">
        <v>2470</v>
      </c>
      <c r="E4609" s="122">
        <v>13200</v>
      </c>
      <c r="F4609" s="122">
        <v>3960</v>
      </c>
      <c r="G4609" s="122">
        <v>3300</v>
      </c>
      <c r="H4609" s="122">
        <v>1980</v>
      </c>
    </row>
    <row r="4610" spans="1:8" s="162" customFormat="1" ht="33">
      <c r="A4610" s="1416"/>
      <c r="B4610" s="1421"/>
      <c r="C4610" s="223" t="s">
        <v>2470</v>
      </c>
      <c r="D4610" s="223" t="s">
        <v>2471</v>
      </c>
      <c r="E4610" s="122">
        <v>11140</v>
      </c>
      <c r="F4610" s="122">
        <v>3340</v>
      </c>
      <c r="G4610" s="122">
        <v>2785</v>
      </c>
      <c r="H4610" s="122">
        <v>1670</v>
      </c>
    </row>
    <row r="4611" spans="1:8" s="162" customFormat="1" ht="33">
      <c r="A4611" s="1416"/>
      <c r="B4611" s="1421"/>
      <c r="C4611" s="223" t="s">
        <v>2472</v>
      </c>
      <c r="D4611" s="223" t="s">
        <v>2471</v>
      </c>
      <c r="E4611" s="122">
        <v>9000</v>
      </c>
      <c r="F4611" s="122">
        <v>3150</v>
      </c>
      <c r="G4611" s="122">
        <v>2700</v>
      </c>
      <c r="H4611" s="122">
        <v>1530</v>
      </c>
    </row>
    <row r="4612" spans="1:8" s="162" customFormat="1" ht="33">
      <c r="A4612" s="1416"/>
      <c r="B4612" s="1421"/>
      <c r="C4612" s="223" t="s">
        <v>2471</v>
      </c>
      <c r="D4612" s="223" t="s">
        <v>2473</v>
      </c>
      <c r="E4612" s="122">
        <v>7595</v>
      </c>
      <c r="F4612" s="122">
        <v>2660</v>
      </c>
      <c r="G4612" s="122">
        <v>2280</v>
      </c>
      <c r="H4612" s="122">
        <v>1290</v>
      </c>
    </row>
    <row r="4613" spans="1:8" s="162" customFormat="1" ht="49.5">
      <c r="A4613" s="1416"/>
      <c r="B4613" s="1421"/>
      <c r="C4613" s="223" t="s">
        <v>2474</v>
      </c>
      <c r="D4613" s="223" t="s">
        <v>2475</v>
      </c>
      <c r="E4613" s="122">
        <v>5720</v>
      </c>
      <c r="F4613" s="122">
        <v>2400</v>
      </c>
      <c r="G4613" s="122">
        <v>2175</v>
      </c>
      <c r="H4613" s="122">
        <v>1260</v>
      </c>
    </row>
    <row r="4614" spans="1:8" s="162" customFormat="1" ht="49.5">
      <c r="A4614" s="1410"/>
      <c r="B4614" s="1422"/>
      <c r="C4614" s="223" t="s">
        <v>2476</v>
      </c>
      <c r="D4614" s="223" t="s">
        <v>2477</v>
      </c>
      <c r="E4614" s="122">
        <v>5200</v>
      </c>
      <c r="F4614" s="122">
        <v>2185</v>
      </c>
      <c r="G4614" s="122">
        <v>1975</v>
      </c>
      <c r="H4614" s="122">
        <v>1145</v>
      </c>
    </row>
    <row r="4615" spans="1:8" s="162" customFormat="1" ht="16.5">
      <c r="A4615" s="222">
        <f>MAX($A$3987:A4614)+1</f>
        <v>399</v>
      </c>
      <c r="B4615" s="223" t="s">
        <v>2478</v>
      </c>
      <c r="C4615" s="223" t="s">
        <v>2469</v>
      </c>
      <c r="D4615" s="223" t="s">
        <v>2479</v>
      </c>
      <c r="E4615" s="122">
        <v>10125</v>
      </c>
      <c r="F4615" s="122">
        <v>3240</v>
      </c>
      <c r="G4615" s="122">
        <v>2735</v>
      </c>
      <c r="H4615" s="122">
        <v>1720</v>
      </c>
    </row>
    <row r="4616" spans="1:8" s="162" customFormat="1" ht="33">
      <c r="A4616" s="222">
        <f>MAX($A$3987:A4615)+1</f>
        <v>400</v>
      </c>
      <c r="B4616" s="223" t="s">
        <v>2480</v>
      </c>
      <c r="C4616" s="223" t="s">
        <v>2478</v>
      </c>
      <c r="D4616" s="223" t="s">
        <v>2481</v>
      </c>
      <c r="E4616" s="122">
        <v>3340</v>
      </c>
      <c r="F4616" s="122">
        <v>1405</v>
      </c>
      <c r="G4616" s="122">
        <v>1270</v>
      </c>
      <c r="H4616" s="122">
        <v>735</v>
      </c>
    </row>
    <row r="4617" spans="1:8" s="162" customFormat="1" ht="16.5">
      <c r="A4617" s="222">
        <f>MAX($A$3987:A4616)+1</f>
        <v>401</v>
      </c>
      <c r="B4617" s="223" t="s">
        <v>1798</v>
      </c>
      <c r="C4617" s="223" t="s">
        <v>2482</v>
      </c>
      <c r="D4617" s="223" t="s">
        <v>2479</v>
      </c>
      <c r="E4617" s="122">
        <v>8400</v>
      </c>
      <c r="F4617" s="122">
        <v>2940</v>
      </c>
      <c r="G4617" s="122">
        <v>2520</v>
      </c>
      <c r="H4617" s="122">
        <v>1430</v>
      </c>
    </row>
    <row r="4618" spans="1:8" s="162" customFormat="1" ht="33">
      <c r="A4618" s="222">
        <f>MAX($A$3987:A4617)+1</f>
        <v>402</v>
      </c>
      <c r="B4618" s="223" t="s">
        <v>2482</v>
      </c>
      <c r="C4618" s="223" t="s">
        <v>878</v>
      </c>
      <c r="D4618" s="223" t="s">
        <v>2483</v>
      </c>
      <c r="E4618" s="122">
        <v>9000</v>
      </c>
      <c r="F4618" s="122">
        <v>3150</v>
      </c>
      <c r="G4618" s="122">
        <v>2700</v>
      </c>
      <c r="H4618" s="122">
        <v>1530</v>
      </c>
    </row>
    <row r="4619" spans="1:8" s="162" customFormat="1" ht="16.5">
      <c r="A4619" s="222">
        <f>MAX($A$3987:A4618)+1</f>
        <v>403</v>
      </c>
      <c r="B4619" s="223" t="s">
        <v>2484</v>
      </c>
      <c r="C4619" s="223" t="s">
        <v>2485</v>
      </c>
      <c r="D4619" s="223" t="s">
        <v>881</v>
      </c>
      <c r="E4619" s="122">
        <v>3420</v>
      </c>
      <c r="F4619" s="122">
        <v>1435</v>
      </c>
      <c r="G4619" s="122">
        <v>1300</v>
      </c>
      <c r="H4619" s="122">
        <v>750</v>
      </c>
    </row>
    <row r="4620" spans="1:8" s="162" customFormat="1" ht="16.5">
      <c r="A4620" s="1409">
        <f>MAX($A$3987:A4619)+1</f>
        <v>404</v>
      </c>
      <c r="B4620" s="1417" t="s">
        <v>2486</v>
      </c>
      <c r="C4620" s="223" t="s">
        <v>878</v>
      </c>
      <c r="D4620" s="223" t="s">
        <v>2487</v>
      </c>
      <c r="E4620" s="122">
        <v>8400</v>
      </c>
      <c r="F4620" s="122">
        <v>2940</v>
      </c>
      <c r="G4620" s="122">
        <v>2520</v>
      </c>
      <c r="H4620" s="122">
        <v>1430</v>
      </c>
    </row>
    <row r="4621" spans="1:8" s="162" customFormat="1" ht="16.5">
      <c r="A4621" s="1410"/>
      <c r="B4621" s="1419"/>
      <c r="C4621" s="223" t="s">
        <v>2487</v>
      </c>
      <c r="D4621" s="223" t="s">
        <v>2478</v>
      </c>
      <c r="E4621" s="122">
        <v>7200</v>
      </c>
      <c r="F4621" s="122">
        <v>2520</v>
      </c>
      <c r="G4621" s="122">
        <v>2160</v>
      </c>
      <c r="H4621" s="122">
        <v>1225</v>
      </c>
    </row>
    <row r="4622" spans="1:8" s="162" customFormat="1" ht="16.5">
      <c r="A4622" s="222">
        <f>MAX($A$3987:A4621)+1</f>
        <v>405</v>
      </c>
      <c r="B4622" s="223" t="s">
        <v>2488</v>
      </c>
      <c r="C4622" s="223" t="s">
        <v>2482</v>
      </c>
      <c r="D4622" s="223" t="s">
        <v>2489</v>
      </c>
      <c r="E4622" s="122">
        <v>5625</v>
      </c>
      <c r="F4622" s="122">
        <v>2365</v>
      </c>
      <c r="G4622" s="122">
        <v>2140</v>
      </c>
      <c r="H4622" s="122">
        <v>1240</v>
      </c>
    </row>
    <row r="4623" spans="1:8" s="162" customFormat="1" ht="16.5">
      <c r="A4623" s="222">
        <f>MAX($A$3987:A4622)+1</f>
        <v>406</v>
      </c>
      <c r="B4623" s="223" t="s">
        <v>2490</v>
      </c>
      <c r="C4623" s="223" t="s">
        <v>878</v>
      </c>
      <c r="D4623" s="223" t="s">
        <v>2491</v>
      </c>
      <c r="E4623" s="122">
        <v>5500</v>
      </c>
      <c r="F4623" s="122">
        <v>2310</v>
      </c>
      <c r="G4623" s="122">
        <v>2090</v>
      </c>
      <c r="H4623" s="122">
        <v>1210</v>
      </c>
    </row>
    <row r="4624" spans="1:8" s="162" customFormat="1" ht="16.5">
      <c r="A4624" s="222">
        <f>MAX($A$3987:A4623)+1</f>
        <v>407</v>
      </c>
      <c r="B4624" s="223" t="s">
        <v>2489</v>
      </c>
      <c r="C4624" s="223" t="s">
        <v>878</v>
      </c>
      <c r="D4624" s="223" t="s">
        <v>2491</v>
      </c>
      <c r="E4624" s="122">
        <v>4500</v>
      </c>
      <c r="F4624" s="122">
        <v>1890</v>
      </c>
      <c r="G4624" s="122">
        <v>1710</v>
      </c>
      <c r="H4624" s="122">
        <v>990</v>
      </c>
    </row>
    <row r="4625" spans="1:8" s="162" customFormat="1" ht="16.5">
      <c r="A4625" s="222">
        <f>MAX($A$3987:A4624)+1</f>
        <v>408</v>
      </c>
      <c r="B4625" s="223" t="s">
        <v>2492</v>
      </c>
      <c r="C4625" s="223" t="s">
        <v>2482</v>
      </c>
      <c r="D4625" s="223" t="s">
        <v>2493</v>
      </c>
      <c r="E4625" s="122">
        <v>5625</v>
      </c>
      <c r="F4625" s="122">
        <v>2365</v>
      </c>
      <c r="G4625" s="122">
        <v>2140</v>
      </c>
      <c r="H4625" s="122">
        <v>1240</v>
      </c>
    </row>
    <row r="4626" spans="1:8" s="162" customFormat="1" ht="16.5">
      <c r="A4626" s="222">
        <f>MAX($A$3987:A4625)+1</f>
        <v>409</v>
      </c>
      <c r="B4626" s="223" t="s">
        <v>2494</v>
      </c>
      <c r="C4626" s="223" t="s">
        <v>2482</v>
      </c>
      <c r="D4626" s="223" t="s">
        <v>2493</v>
      </c>
      <c r="E4626" s="122">
        <v>4500</v>
      </c>
      <c r="F4626" s="122">
        <v>1890</v>
      </c>
      <c r="G4626" s="122">
        <v>1710</v>
      </c>
      <c r="H4626" s="122">
        <v>990</v>
      </c>
    </row>
    <row r="4627" spans="1:8" s="162" customFormat="1" ht="16.5">
      <c r="A4627" s="222">
        <f>MAX($A$3987:A4626)+1</f>
        <v>410</v>
      </c>
      <c r="B4627" s="223" t="s">
        <v>2493</v>
      </c>
      <c r="C4627" s="223" t="s">
        <v>878</v>
      </c>
      <c r="D4627" s="223" t="s">
        <v>2482</v>
      </c>
      <c r="E4627" s="122">
        <v>5625</v>
      </c>
      <c r="F4627" s="122">
        <v>2365</v>
      </c>
      <c r="G4627" s="122">
        <v>2140</v>
      </c>
      <c r="H4627" s="122">
        <v>1240</v>
      </c>
    </row>
    <row r="4628" spans="1:8" s="162" customFormat="1" ht="16.5">
      <c r="A4628" s="222">
        <f>MAX($A$3987:A4627)+1</f>
        <v>411</v>
      </c>
      <c r="B4628" s="223" t="s">
        <v>2485</v>
      </c>
      <c r="C4628" s="223" t="s">
        <v>2495</v>
      </c>
      <c r="D4628" s="223" t="s">
        <v>2496</v>
      </c>
      <c r="E4628" s="122">
        <v>3480</v>
      </c>
      <c r="F4628" s="122">
        <v>1460</v>
      </c>
      <c r="G4628" s="122">
        <v>1320</v>
      </c>
      <c r="H4628" s="122">
        <v>765</v>
      </c>
    </row>
    <row r="4629" spans="1:8" s="162" customFormat="1" ht="16.5">
      <c r="A4629" s="222">
        <f>MAX($A$3987:A4628)+1</f>
        <v>412</v>
      </c>
      <c r="B4629" s="223" t="s">
        <v>2497</v>
      </c>
      <c r="C4629" s="223" t="s">
        <v>2498</v>
      </c>
      <c r="D4629" s="223" t="s">
        <v>2486</v>
      </c>
      <c r="E4629" s="122">
        <v>3600</v>
      </c>
      <c r="F4629" s="122">
        <v>1510</v>
      </c>
      <c r="G4629" s="122">
        <v>1370</v>
      </c>
      <c r="H4629" s="122">
        <v>790</v>
      </c>
    </row>
    <row r="4630" spans="1:8" s="162" customFormat="1" ht="16.5">
      <c r="A4630" s="222">
        <f>MAX($A$3987:A4629)+1</f>
        <v>413</v>
      </c>
      <c r="B4630" s="223" t="s">
        <v>2499</v>
      </c>
      <c r="C4630" s="223" t="s">
        <v>1587</v>
      </c>
      <c r="D4630" s="223" t="s">
        <v>1643</v>
      </c>
      <c r="E4630" s="122">
        <v>5475</v>
      </c>
      <c r="F4630" s="122">
        <v>2300</v>
      </c>
      <c r="G4630" s="122">
        <v>2080</v>
      </c>
      <c r="H4630" s="122">
        <v>1205</v>
      </c>
    </row>
    <row r="4631" spans="1:8" s="162" customFormat="1" ht="16.5">
      <c r="A4631" s="222">
        <f>MAX($A$3987:A4630)+1</f>
        <v>414</v>
      </c>
      <c r="B4631" s="223" t="s">
        <v>2500</v>
      </c>
      <c r="C4631" s="223" t="s">
        <v>2501</v>
      </c>
      <c r="D4631" s="223" t="s">
        <v>2502</v>
      </c>
      <c r="E4631" s="122">
        <v>5625</v>
      </c>
      <c r="F4631" s="122">
        <v>2365</v>
      </c>
      <c r="G4631" s="122">
        <v>2140</v>
      </c>
      <c r="H4631" s="122">
        <v>1240</v>
      </c>
    </row>
    <row r="4632" spans="1:8" s="162" customFormat="1" ht="33">
      <c r="A4632" s="222">
        <f>MAX($A$3987:A4631)+1</f>
        <v>415</v>
      </c>
      <c r="B4632" s="223" t="s">
        <v>2502</v>
      </c>
      <c r="C4632" s="223" t="s">
        <v>878</v>
      </c>
      <c r="D4632" s="223" t="s">
        <v>2503</v>
      </c>
      <c r="E4632" s="122">
        <v>6825</v>
      </c>
      <c r="F4632" s="122">
        <v>2390</v>
      </c>
      <c r="G4632" s="122">
        <v>2050</v>
      </c>
      <c r="H4632" s="122">
        <v>1160</v>
      </c>
    </row>
    <row r="4633" spans="1:8" s="162" customFormat="1" ht="33">
      <c r="A4633" s="222">
        <f>MAX($A$3987:A4632)+1</f>
        <v>416</v>
      </c>
      <c r="B4633" s="223" t="s">
        <v>2481</v>
      </c>
      <c r="C4633" s="223" t="s">
        <v>2502</v>
      </c>
      <c r="D4633" s="223" t="s">
        <v>2504</v>
      </c>
      <c r="E4633" s="122">
        <v>3550</v>
      </c>
      <c r="F4633" s="122">
        <v>1490</v>
      </c>
      <c r="G4633" s="122">
        <v>1350</v>
      </c>
      <c r="H4633" s="122">
        <v>780</v>
      </c>
    </row>
    <row r="4634" spans="1:8" s="162" customFormat="1" ht="16.5">
      <c r="A4634" s="1409">
        <f>MAX($A$3987:A4633)+1</f>
        <v>417</v>
      </c>
      <c r="B4634" s="1417" t="s">
        <v>2496</v>
      </c>
      <c r="C4634" s="223" t="s">
        <v>2482</v>
      </c>
      <c r="D4634" s="223" t="s">
        <v>2478</v>
      </c>
      <c r="E4634" s="122">
        <v>6600</v>
      </c>
      <c r="F4634" s="122">
        <v>2640</v>
      </c>
      <c r="G4634" s="122">
        <v>2310</v>
      </c>
      <c r="H4634" s="122">
        <v>1320</v>
      </c>
    </row>
    <row r="4635" spans="1:8" s="162" customFormat="1" ht="16.5">
      <c r="A4635" s="1416"/>
      <c r="B4635" s="1418"/>
      <c r="C4635" s="223" t="s">
        <v>2478</v>
      </c>
      <c r="D4635" s="223" t="s">
        <v>2505</v>
      </c>
      <c r="E4635" s="122">
        <v>4500</v>
      </c>
      <c r="F4635" s="122">
        <v>2025</v>
      </c>
      <c r="G4635" s="122">
        <v>1800</v>
      </c>
      <c r="H4635" s="122">
        <v>990</v>
      </c>
    </row>
    <row r="4636" spans="1:8" s="162" customFormat="1" ht="16.5">
      <c r="A4636" s="1410"/>
      <c r="B4636" s="1419"/>
      <c r="C4636" s="223" t="s">
        <v>2505</v>
      </c>
      <c r="D4636" s="223" t="s">
        <v>881</v>
      </c>
      <c r="E4636" s="122">
        <v>2250</v>
      </c>
      <c r="F4636" s="122">
        <v>1015</v>
      </c>
      <c r="G4636" s="122">
        <v>900</v>
      </c>
      <c r="H4636" s="122">
        <v>675</v>
      </c>
    </row>
    <row r="4637" spans="1:8" s="162" customFormat="1" ht="33">
      <c r="A4637" s="222">
        <f>MAX($A$3987:A4636)+1</f>
        <v>418</v>
      </c>
      <c r="B4637" s="223" t="s">
        <v>1833</v>
      </c>
      <c r="C4637" s="223" t="s">
        <v>2506</v>
      </c>
      <c r="D4637" s="223" t="s">
        <v>1835</v>
      </c>
      <c r="E4637" s="122">
        <v>3375</v>
      </c>
      <c r="F4637" s="122">
        <v>1420</v>
      </c>
      <c r="G4637" s="122">
        <v>1285</v>
      </c>
      <c r="H4637" s="122">
        <v>745</v>
      </c>
    </row>
    <row r="4638" spans="1:8" s="162" customFormat="1" ht="16.5">
      <c r="A4638" s="1409">
        <f>MAX($A$3987:A4637)+1</f>
        <v>419</v>
      </c>
      <c r="B4638" s="1417" t="s">
        <v>2507</v>
      </c>
      <c r="C4638" s="223" t="s">
        <v>878</v>
      </c>
      <c r="D4638" s="223" t="s">
        <v>2221</v>
      </c>
      <c r="E4638" s="122">
        <v>7200</v>
      </c>
      <c r="F4638" s="122">
        <v>2520</v>
      </c>
      <c r="G4638" s="122">
        <v>2160</v>
      </c>
      <c r="H4638" s="122">
        <v>1225</v>
      </c>
    </row>
    <row r="4639" spans="1:8" s="162" customFormat="1" ht="33">
      <c r="A4639" s="1410"/>
      <c r="B4639" s="1419"/>
      <c r="C4639" s="223" t="s">
        <v>2221</v>
      </c>
      <c r="D4639" s="223" t="s">
        <v>2508</v>
      </c>
      <c r="E4639" s="122">
        <v>4875</v>
      </c>
      <c r="F4639" s="122">
        <v>2050</v>
      </c>
      <c r="G4639" s="122">
        <v>1855</v>
      </c>
      <c r="H4639" s="122">
        <v>1075</v>
      </c>
    </row>
    <row r="4640" spans="1:8" s="162" customFormat="1" ht="33">
      <c r="A4640" s="222">
        <f>MAX($A$3987:A4639)+1</f>
        <v>420</v>
      </c>
      <c r="B4640" s="223" t="s">
        <v>2509</v>
      </c>
      <c r="C4640" s="223" t="s">
        <v>878</v>
      </c>
      <c r="D4640" s="223" t="s">
        <v>2221</v>
      </c>
      <c r="E4640" s="122">
        <v>7200</v>
      </c>
      <c r="F4640" s="122">
        <v>2520</v>
      </c>
      <c r="G4640" s="122">
        <v>2160</v>
      </c>
      <c r="H4640" s="122">
        <v>1225</v>
      </c>
    </row>
    <row r="4641" spans="1:8" s="162" customFormat="1" ht="16.5">
      <c r="A4641" s="222">
        <f>MAX($A$3987:A4640)+1</f>
        <v>421</v>
      </c>
      <c r="B4641" s="223" t="s">
        <v>2510</v>
      </c>
      <c r="C4641" s="223" t="s">
        <v>878</v>
      </c>
      <c r="D4641" s="223" t="s">
        <v>2221</v>
      </c>
      <c r="E4641" s="122">
        <v>8085</v>
      </c>
      <c r="F4641" s="122">
        <v>2425</v>
      </c>
      <c r="G4641" s="122">
        <v>2020</v>
      </c>
      <c r="H4641" s="122">
        <v>1215</v>
      </c>
    </row>
    <row r="4642" spans="1:8" s="162" customFormat="1" ht="16.5">
      <c r="A4642" s="1409">
        <f>MAX($A$3987:A4641)+1</f>
        <v>422</v>
      </c>
      <c r="B4642" s="1417" t="s">
        <v>2511</v>
      </c>
      <c r="C4642" s="223" t="s">
        <v>878</v>
      </c>
      <c r="D4642" s="223" t="s">
        <v>2221</v>
      </c>
      <c r="E4642" s="122">
        <v>7200</v>
      </c>
      <c r="F4642" s="122">
        <v>2520</v>
      </c>
      <c r="G4642" s="122">
        <v>2160</v>
      </c>
      <c r="H4642" s="122">
        <v>1225</v>
      </c>
    </row>
    <row r="4643" spans="1:8" s="162" customFormat="1" ht="33">
      <c r="A4643" s="1410"/>
      <c r="B4643" s="1419"/>
      <c r="C4643" s="223" t="s">
        <v>2221</v>
      </c>
      <c r="D4643" s="223" t="s">
        <v>2512</v>
      </c>
      <c r="E4643" s="122">
        <v>4875</v>
      </c>
      <c r="F4643" s="122">
        <v>1705</v>
      </c>
      <c r="G4643" s="122">
        <v>1465</v>
      </c>
      <c r="H4643" s="122">
        <v>830</v>
      </c>
    </row>
    <row r="4644" spans="1:8" s="162" customFormat="1" ht="16.5">
      <c r="A4644" s="222">
        <f>MAX($A$3987:A4643)+1</f>
        <v>423</v>
      </c>
      <c r="B4644" s="223" t="s">
        <v>2513</v>
      </c>
      <c r="C4644" s="223" t="s">
        <v>878</v>
      </c>
      <c r="D4644" s="223" t="s">
        <v>2221</v>
      </c>
      <c r="E4644" s="122">
        <v>7650</v>
      </c>
      <c r="F4644" s="122">
        <v>2680</v>
      </c>
      <c r="G4644" s="122">
        <v>2295</v>
      </c>
      <c r="H4644" s="122">
        <v>1300</v>
      </c>
    </row>
    <row r="4645" spans="1:8" s="162" customFormat="1" ht="16.5">
      <c r="A4645" s="222">
        <f>MAX($A$3987:A4644)+1</f>
        <v>424</v>
      </c>
      <c r="B4645" s="223" t="s">
        <v>2514</v>
      </c>
      <c r="C4645" s="223" t="s">
        <v>878</v>
      </c>
      <c r="D4645" s="223" t="s">
        <v>2515</v>
      </c>
      <c r="E4645" s="122">
        <v>6190</v>
      </c>
      <c r="F4645" s="122">
        <v>2165</v>
      </c>
      <c r="G4645" s="122">
        <v>1855</v>
      </c>
      <c r="H4645" s="122">
        <v>1050</v>
      </c>
    </row>
    <row r="4646" spans="1:8" s="162" customFormat="1" ht="16.5">
      <c r="A4646" s="1409">
        <f>MAX($A$3987:A4645)+1</f>
        <v>425</v>
      </c>
      <c r="B4646" s="1417" t="s">
        <v>2516</v>
      </c>
      <c r="C4646" s="223" t="s">
        <v>878</v>
      </c>
      <c r="D4646" s="223" t="s">
        <v>2221</v>
      </c>
      <c r="E4646" s="122">
        <v>5625</v>
      </c>
      <c r="F4646" s="122">
        <v>1970</v>
      </c>
      <c r="G4646" s="122">
        <v>1690</v>
      </c>
      <c r="H4646" s="122">
        <v>955</v>
      </c>
    </row>
    <row r="4647" spans="1:8" s="162" customFormat="1" ht="33">
      <c r="A4647" s="1410"/>
      <c r="B4647" s="1419"/>
      <c r="C4647" s="223" t="s">
        <v>2221</v>
      </c>
      <c r="D4647" s="223" t="s">
        <v>2517</v>
      </c>
      <c r="E4647" s="122">
        <v>4050</v>
      </c>
      <c r="F4647" s="122">
        <v>1700</v>
      </c>
      <c r="G4647" s="122">
        <v>1540</v>
      </c>
      <c r="H4647" s="122">
        <v>890</v>
      </c>
    </row>
    <row r="4648" spans="1:8" s="162" customFormat="1" ht="16.5">
      <c r="A4648" s="1409">
        <f>MAX($A$3987:A4647)+1</f>
        <v>426</v>
      </c>
      <c r="B4648" s="1417" t="s">
        <v>2518</v>
      </c>
      <c r="C4648" s="223" t="s">
        <v>2507</v>
      </c>
      <c r="D4648" s="223" t="s">
        <v>2510</v>
      </c>
      <c r="E4648" s="122">
        <v>7200</v>
      </c>
      <c r="F4648" s="122">
        <v>2520</v>
      </c>
      <c r="G4648" s="122">
        <v>2160</v>
      </c>
      <c r="H4648" s="122">
        <v>1225</v>
      </c>
    </row>
    <row r="4649" spans="1:8" s="162" customFormat="1" ht="16.5">
      <c r="A4649" s="1410"/>
      <c r="B4649" s="1419"/>
      <c r="C4649" s="223" t="s">
        <v>2510</v>
      </c>
      <c r="D4649" s="223" t="s">
        <v>2511</v>
      </c>
      <c r="E4649" s="122">
        <v>8100</v>
      </c>
      <c r="F4649" s="122">
        <v>2835</v>
      </c>
      <c r="G4649" s="122">
        <v>2430</v>
      </c>
      <c r="H4649" s="122">
        <v>1375</v>
      </c>
    </row>
    <row r="4650" spans="1:8" s="162" customFormat="1" ht="16.5">
      <c r="A4650" s="1409">
        <f>MAX($A$3987:A4649)+1</f>
        <v>427</v>
      </c>
      <c r="B4650" s="1420" t="s">
        <v>2221</v>
      </c>
      <c r="C4650" s="223" t="s">
        <v>2507</v>
      </c>
      <c r="D4650" s="223" t="s">
        <v>2511</v>
      </c>
      <c r="E4650" s="122">
        <v>6000</v>
      </c>
      <c r="F4650" s="122">
        <v>2100</v>
      </c>
      <c r="G4650" s="122">
        <v>1800</v>
      </c>
      <c r="H4650" s="122">
        <v>1020</v>
      </c>
    </row>
    <row r="4651" spans="1:8" s="162" customFormat="1" ht="16.5">
      <c r="A4651" s="1410"/>
      <c r="B4651" s="1422"/>
      <c r="C4651" s="223" t="s">
        <v>2511</v>
      </c>
      <c r="D4651" s="223" t="s">
        <v>2519</v>
      </c>
      <c r="E4651" s="122">
        <v>5025</v>
      </c>
      <c r="F4651" s="122">
        <v>1760</v>
      </c>
      <c r="G4651" s="122">
        <v>1510</v>
      </c>
      <c r="H4651" s="122">
        <v>855</v>
      </c>
    </row>
    <row r="4652" spans="1:8" s="162" customFormat="1" ht="16.5">
      <c r="A4652" s="222">
        <f>MAX($A$3987:A4651)+1</f>
        <v>428</v>
      </c>
      <c r="B4652" s="223" t="s">
        <v>2463</v>
      </c>
      <c r="C4652" s="223" t="s">
        <v>878</v>
      </c>
      <c r="D4652" s="223" t="s">
        <v>2520</v>
      </c>
      <c r="E4652" s="122">
        <v>12000</v>
      </c>
      <c r="F4652" s="122">
        <v>4200</v>
      </c>
      <c r="G4652" s="122">
        <v>3600</v>
      </c>
      <c r="H4652" s="122">
        <v>2040</v>
      </c>
    </row>
    <row r="4653" spans="1:8" s="162" customFormat="1" ht="66">
      <c r="A4653" s="1409">
        <f>MAX($A$3987:A4652)+1</f>
        <v>429</v>
      </c>
      <c r="B4653" s="1420" t="s">
        <v>2232</v>
      </c>
      <c r="C4653" s="223" t="s">
        <v>2233</v>
      </c>
      <c r="D4653" s="163" t="s">
        <v>2521</v>
      </c>
      <c r="E4653" s="123">
        <v>4995</v>
      </c>
      <c r="F4653" s="122">
        <v>2100</v>
      </c>
      <c r="G4653" s="122">
        <v>1900</v>
      </c>
      <c r="H4653" s="122">
        <v>1100</v>
      </c>
    </row>
    <row r="4654" spans="1:8" s="162" customFormat="1" ht="66">
      <c r="A4654" s="1410"/>
      <c r="B4654" s="1422"/>
      <c r="C4654" s="163" t="s">
        <v>2521</v>
      </c>
      <c r="D4654" s="223" t="s">
        <v>2522</v>
      </c>
      <c r="E4654" s="123">
        <v>2755</v>
      </c>
      <c r="F4654" s="122">
        <v>1155</v>
      </c>
      <c r="G4654" s="122">
        <v>1045</v>
      </c>
      <c r="H4654" s="122">
        <v>605</v>
      </c>
    </row>
    <row r="4655" spans="1:8" s="162" customFormat="1" ht="33">
      <c r="A4655" s="1409">
        <f>MAX($A$3987:A4654)+1</f>
        <v>430</v>
      </c>
      <c r="B4655" s="1417" t="s">
        <v>2523</v>
      </c>
      <c r="C4655" s="223" t="s">
        <v>2524</v>
      </c>
      <c r="D4655" s="223" t="s">
        <v>2525</v>
      </c>
      <c r="E4655" s="122">
        <v>5075</v>
      </c>
      <c r="F4655" s="122">
        <v>1775</v>
      </c>
      <c r="G4655" s="122">
        <v>1525</v>
      </c>
      <c r="H4655" s="122">
        <v>865</v>
      </c>
    </row>
    <row r="4656" spans="1:8" s="162" customFormat="1" ht="33">
      <c r="A4656" s="1410"/>
      <c r="B4656" s="1419"/>
      <c r="C4656" s="223" t="s">
        <v>2525</v>
      </c>
      <c r="D4656" s="223" t="s">
        <v>2526</v>
      </c>
      <c r="E4656" s="122">
        <v>3450</v>
      </c>
      <c r="F4656" s="122">
        <v>1450</v>
      </c>
      <c r="G4656" s="122">
        <v>1310</v>
      </c>
      <c r="H4656" s="122">
        <v>760</v>
      </c>
    </row>
    <row r="4657" spans="1:8" s="162" customFormat="1" ht="16.5">
      <c r="A4657" s="222">
        <f>MAX($A$3987:A4656)+1</f>
        <v>431</v>
      </c>
      <c r="B4657" s="223" t="s">
        <v>2527</v>
      </c>
      <c r="C4657" s="223" t="s">
        <v>2528</v>
      </c>
      <c r="D4657" s="223" t="s">
        <v>2529</v>
      </c>
      <c r="E4657" s="122">
        <v>4000</v>
      </c>
      <c r="F4657" s="122">
        <v>1680</v>
      </c>
      <c r="G4657" s="122">
        <v>1520</v>
      </c>
      <c r="H4657" s="122">
        <v>880</v>
      </c>
    </row>
    <row r="4658" spans="1:8" s="162" customFormat="1" ht="16.5">
      <c r="A4658" s="222">
        <f>MAX($A$3987:A4657)+1</f>
        <v>432</v>
      </c>
      <c r="B4658" s="223" t="s">
        <v>2530</v>
      </c>
      <c r="C4658" s="223" t="s">
        <v>2531</v>
      </c>
      <c r="D4658" s="223" t="s">
        <v>2532</v>
      </c>
      <c r="E4658" s="122">
        <v>3375</v>
      </c>
      <c r="F4658" s="122">
        <v>1420</v>
      </c>
      <c r="G4658" s="122">
        <v>1285</v>
      </c>
      <c r="H4658" s="122">
        <v>745</v>
      </c>
    </row>
    <row r="4659" spans="1:8" s="162" customFormat="1" ht="16.5">
      <c r="A4659" s="222">
        <f>MAX($A$3987:A4658)+1</f>
        <v>433</v>
      </c>
      <c r="B4659" s="223" t="s">
        <v>2533</v>
      </c>
      <c r="C4659" s="223" t="s">
        <v>2534</v>
      </c>
      <c r="D4659" s="223" t="s">
        <v>2532</v>
      </c>
      <c r="E4659" s="122">
        <v>3375</v>
      </c>
      <c r="F4659" s="122">
        <v>1420</v>
      </c>
      <c r="G4659" s="122">
        <v>1285</v>
      </c>
      <c r="H4659" s="122">
        <v>745</v>
      </c>
    </row>
    <row r="4660" spans="1:8" s="162" customFormat="1" ht="16.5">
      <c r="A4660" s="222">
        <f>MAX($A$3987:A4659)+1</f>
        <v>434</v>
      </c>
      <c r="B4660" s="223" t="s">
        <v>2535</v>
      </c>
      <c r="C4660" s="223" t="s">
        <v>2536</v>
      </c>
      <c r="D4660" s="223" t="s">
        <v>2532</v>
      </c>
      <c r="E4660" s="122">
        <v>3375</v>
      </c>
      <c r="F4660" s="122">
        <v>1420</v>
      </c>
      <c r="G4660" s="122">
        <v>1285</v>
      </c>
      <c r="H4660" s="122">
        <v>745</v>
      </c>
    </row>
    <row r="4661" spans="1:8" s="162" customFormat="1" ht="16.5">
      <c r="A4661" s="1409">
        <f>MAX($A$3987:A4660)+1</f>
        <v>435</v>
      </c>
      <c r="B4661" s="1420" t="s">
        <v>2537</v>
      </c>
      <c r="C4661" s="223" t="s">
        <v>2469</v>
      </c>
      <c r="D4661" s="223" t="s">
        <v>2538</v>
      </c>
      <c r="E4661" s="122">
        <v>3375</v>
      </c>
      <c r="F4661" s="122">
        <v>1420</v>
      </c>
      <c r="G4661" s="122">
        <v>1285</v>
      </c>
      <c r="H4661" s="122">
        <v>745</v>
      </c>
    </row>
    <row r="4662" spans="1:8" s="162" customFormat="1" ht="16.5">
      <c r="A4662" s="1410"/>
      <c r="B4662" s="1422"/>
      <c r="C4662" s="223" t="s">
        <v>2538</v>
      </c>
      <c r="D4662" s="223" t="s">
        <v>2539</v>
      </c>
      <c r="E4662" s="122">
        <v>2700</v>
      </c>
      <c r="F4662" s="122">
        <v>1135</v>
      </c>
      <c r="G4662" s="122">
        <v>1025</v>
      </c>
      <c r="H4662" s="122">
        <v>595</v>
      </c>
    </row>
    <row r="4663" spans="1:8" s="162" customFormat="1" ht="66">
      <c r="A4663" s="222">
        <f>MAX($A$3987:A4662)+1</f>
        <v>436</v>
      </c>
      <c r="B4663" s="223" t="s">
        <v>2540</v>
      </c>
      <c r="C4663" s="223" t="s">
        <v>2469</v>
      </c>
      <c r="D4663" s="223" t="s">
        <v>2523</v>
      </c>
      <c r="E4663" s="122">
        <v>3375</v>
      </c>
      <c r="F4663" s="122">
        <v>1420</v>
      </c>
      <c r="G4663" s="122">
        <v>1285</v>
      </c>
      <c r="H4663" s="122">
        <v>745</v>
      </c>
    </row>
    <row r="4664" spans="1:8" s="162" customFormat="1" ht="16.5">
      <c r="A4664" s="222">
        <f>MAX($A$3987:A4663)+1</f>
        <v>437</v>
      </c>
      <c r="B4664" s="223" t="s">
        <v>2541</v>
      </c>
      <c r="C4664" s="223" t="s">
        <v>2542</v>
      </c>
      <c r="D4664" s="223" t="s">
        <v>2543</v>
      </c>
      <c r="E4664" s="122">
        <v>2925</v>
      </c>
      <c r="F4664" s="122">
        <v>1230</v>
      </c>
      <c r="G4664" s="122">
        <v>1110</v>
      </c>
      <c r="H4664" s="122">
        <v>645</v>
      </c>
    </row>
    <row r="4665" spans="1:8" s="162" customFormat="1" ht="16.5">
      <c r="A4665" s="1409">
        <f>MAX($A$3987:A4664)+1</f>
        <v>438</v>
      </c>
      <c r="B4665" s="1411" t="s">
        <v>2544</v>
      </c>
      <c r="C4665" s="1412"/>
      <c r="D4665" s="223"/>
      <c r="E4665" s="122">
        <v>0</v>
      </c>
      <c r="F4665" s="122">
        <v>0</v>
      </c>
      <c r="G4665" s="122">
        <v>0</v>
      </c>
      <c r="H4665" s="122">
        <v>0</v>
      </c>
    </row>
    <row r="4666" spans="1:8" s="162" customFormat="1" ht="16.5">
      <c r="A4666" s="1410"/>
      <c r="B4666" s="1411" t="s">
        <v>2545</v>
      </c>
      <c r="C4666" s="1412"/>
      <c r="D4666" s="223"/>
      <c r="E4666" s="122">
        <v>6000</v>
      </c>
      <c r="F4666" s="122">
        <v>0</v>
      </c>
      <c r="G4666" s="122">
        <v>0</v>
      </c>
      <c r="H4666" s="122">
        <v>0</v>
      </c>
    </row>
    <row r="4667" spans="1:8" s="162" customFormat="1" ht="16.5">
      <c r="A4667" s="1409">
        <f>MAX($A$3987:A4666)+1</f>
        <v>439</v>
      </c>
      <c r="B4667" s="1411" t="s">
        <v>2546</v>
      </c>
      <c r="C4667" s="1412"/>
      <c r="D4667" s="223"/>
      <c r="E4667" s="122">
        <v>0</v>
      </c>
      <c r="F4667" s="122">
        <v>0</v>
      </c>
      <c r="G4667" s="122">
        <v>0</v>
      </c>
      <c r="H4667" s="122">
        <v>0</v>
      </c>
    </row>
    <row r="4668" spans="1:8" s="162" customFormat="1" ht="16.5">
      <c r="A4668" s="1416"/>
      <c r="B4668" s="1411" t="s">
        <v>2547</v>
      </c>
      <c r="C4668" s="1412"/>
      <c r="D4668" s="223"/>
      <c r="E4668" s="122">
        <v>2880</v>
      </c>
      <c r="F4668" s="122">
        <v>0</v>
      </c>
      <c r="G4668" s="122">
        <v>0</v>
      </c>
      <c r="H4668" s="122">
        <v>0</v>
      </c>
    </row>
    <row r="4669" spans="1:8" s="162" customFormat="1" ht="16.5">
      <c r="A4669" s="1416"/>
      <c r="B4669" s="1411" t="s">
        <v>2548</v>
      </c>
      <c r="C4669" s="1412"/>
      <c r="D4669" s="223"/>
      <c r="E4669" s="122">
        <v>2940</v>
      </c>
      <c r="F4669" s="122">
        <v>0</v>
      </c>
      <c r="G4669" s="122">
        <v>0</v>
      </c>
      <c r="H4669" s="122">
        <v>0</v>
      </c>
    </row>
    <row r="4670" spans="1:8" s="162" customFormat="1" ht="33">
      <c r="A4670" s="1410"/>
      <c r="B4670" s="1411" t="s">
        <v>2549</v>
      </c>
      <c r="C4670" s="1412"/>
      <c r="D4670" s="223" t="s">
        <v>2550</v>
      </c>
      <c r="E4670" s="122">
        <v>2700</v>
      </c>
      <c r="F4670" s="122">
        <v>0</v>
      </c>
      <c r="G4670" s="122">
        <v>0</v>
      </c>
      <c r="H4670" s="122">
        <v>0</v>
      </c>
    </row>
    <row r="4671" spans="1:8" s="162" customFormat="1" ht="16.5">
      <c r="A4671" s="1409">
        <f>MAX($A$3987:A4670)+1</f>
        <v>440</v>
      </c>
      <c r="B4671" s="1411" t="s">
        <v>2551</v>
      </c>
      <c r="C4671" s="1470"/>
      <c r="D4671" s="1412"/>
      <c r="E4671" s="122">
        <v>0</v>
      </c>
      <c r="F4671" s="122">
        <v>0</v>
      </c>
      <c r="G4671" s="122">
        <v>0</v>
      </c>
      <c r="H4671" s="122">
        <v>0</v>
      </c>
    </row>
    <row r="4672" spans="1:8" s="162" customFormat="1" ht="16.5">
      <c r="A4672" s="1416"/>
      <c r="B4672" s="223" t="s">
        <v>2552</v>
      </c>
      <c r="C4672" s="223" t="s">
        <v>2463</v>
      </c>
      <c r="D4672" s="223" t="s">
        <v>2553</v>
      </c>
      <c r="E4672" s="122">
        <v>11250</v>
      </c>
      <c r="F4672" s="122">
        <v>0</v>
      </c>
      <c r="G4672" s="122">
        <v>0</v>
      </c>
      <c r="H4672" s="122">
        <v>0</v>
      </c>
    </row>
    <row r="4673" spans="1:8" s="162" customFormat="1" ht="33">
      <c r="A4673" s="1410"/>
      <c r="B4673" s="223" t="s">
        <v>2554</v>
      </c>
      <c r="C4673" s="223" t="s">
        <v>2555</v>
      </c>
      <c r="D4673" s="223" t="s">
        <v>2556</v>
      </c>
      <c r="E4673" s="122">
        <v>10500</v>
      </c>
      <c r="F4673" s="122">
        <v>0</v>
      </c>
      <c r="G4673" s="122">
        <v>0</v>
      </c>
      <c r="H4673" s="122">
        <v>0</v>
      </c>
    </row>
    <row r="4674" spans="1:8" s="162" customFormat="1" ht="49.5">
      <c r="A4674" s="1409">
        <f>MAX($A$3987:A4673)+1</f>
        <v>441</v>
      </c>
      <c r="B4674" s="1409" t="s">
        <v>2557</v>
      </c>
      <c r="C4674" s="223" t="s">
        <v>878</v>
      </c>
      <c r="D4674" s="223" t="s">
        <v>2558</v>
      </c>
      <c r="E4674" s="122">
        <v>6075</v>
      </c>
      <c r="F4674" s="122">
        <v>2125</v>
      </c>
      <c r="G4674" s="122">
        <v>1825</v>
      </c>
      <c r="H4674" s="122">
        <v>1035</v>
      </c>
    </row>
    <row r="4675" spans="1:8" s="162" customFormat="1" ht="49.5">
      <c r="A4675" s="1410"/>
      <c r="B4675" s="1410"/>
      <c r="C4675" s="223" t="s">
        <v>2558</v>
      </c>
      <c r="D4675" s="223" t="s">
        <v>2515</v>
      </c>
      <c r="E4675" s="122">
        <v>4500</v>
      </c>
      <c r="F4675" s="122">
        <v>1575</v>
      </c>
      <c r="G4675" s="122">
        <v>1350</v>
      </c>
      <c r="H4675" s="122">
        <v>765</v>
      </c>
    </row>
    <row r="4676" spans="1:8" s="162" customFormat="1" ht="33">
      <c r="A4676" s="1409">
        <f>MAX($A$3987:A4675)+1</f>
        <v>442</v>
      </c>
      <c r="B4676" s="1417" t="s">
        <v>2559</v>
      </c>
      <c r="C4676" s="223" t="s">
        <v>2560</v>
      </c>
      <c r="D4676" s="223" t="s">
        <v>2561</v>
      </c>
      <c r="E4676" s="122">
        <v>2025</v>
      </c>
      <c r="F4676" s="122">
        <v>910</v>
      </c>
      <c r="G4676" s="122">
        <v>810</v>
      </c>
      <c r="H4676" s="122">
        <v>710</v>
      </c>
    </row>
    <row r="4677" spans="1:8" s="162" customFormat="1" ht="33">
      <c r="A4677" s="1416"/>
      <c r="B4677" s="1418"/>
      <c r="C4677" s="223" t="s">
        <v>2561</v>
      </c>
      <c r="D4677" s="223" t="s">
        <v>2562</v>
      </c>
      <c r="E4677" s="122">
        <v>3015</v>
      </c>
      <c r="F4677" s="122">
        <v>1510</v>
      </c>
      <c r="G4677" s="122">
        <v>1355</v>
      </c>
      <c r="H4677" s="122">
        <v>1055</v>
      </c>
    </row>
    <row r="4678" spans="1:8" s="162" customFormat="1" ht="33">
      <c r="A4678" s="1416"/>
      <c r="B4678" s="1418"/>
      <c r="C4678" s="223" t="s">
        <v>2562</v>
      </c>
      <c r="D4678" s="223" t="s">
        <v>2467</v>
      </c>
      <c r="E4678" s="122">
        <v>2515</v>
      </c>
      <c r="F4678" s="122">
        <v>1130</v>
      </c>
      <c r="G4678" s="122">
        <v>1005</v>
      </c>
      <c r="H4678" s="122">
        <v>755</v>
      </c>
    </row>
    <row r="4679" spans="1:8" s="162" customFormat="1" ht="33">
      <c r="A4679" s="1410"/>
      <c r="B4679" s="1419"/>
      <c r="C4679" s="223" t="s">
        <v>2467</v>
      </c>
      <c r="D4679" s="223" t="s">
        <v>2468</v>
      </c>
      <c r="E4679" s="122">
        <v>1765</v>
      </c>
      <c r="F4679" s="122">
        <v>795</v>
      </c>
      <c r="G4679" s="122">
        <v>705</v>
      </c>
      <c r="H4679" s="122">
        <v>620</v>
      </c>
    </row>
    <row r="4680" spans="1:8" s="162" customFormat="1" ht="33">
      <c r="A4680" s="222">
        <f>MAX($A$3987:A4679)+1</f>
        <v>443</v>
      </c>
      <c r="B4680" s="223" t="s">
        <v>2563</v>
      </c>
      <c r="C4680" s="223" t="s">
        <v>2469</v>
      </c>
      <c r="D4680" s="223" t="s">
        <v>2564</v>
      </c>
      <c r="E4680" s="122">
        <v>1755</v>
      </c>
      <c r="F4680" s="122">
        <v>790</v>
      </c>
      <c r="G4680" s="122">
        <v>700</v>
      </c>
      <c r="H4680" s="122">
        <v>615</v>
      </c>
    </row>
    <row r="4681" spans="1:8" s="162" customFormat="1" ht="33">
      <c r="A4681" s="222">
        <f>MAX($A$3987:A4680)+1</f>
        <v>444</v>
      </c>
      <c r="B4681" s="223" t="s">
        <v>2565</v>
      </c>
      <c r="C4681" s="223" t="s">
        <v>2566</v>
      </c>
      <c r="D4681" s="223" t="s">
        <v>2567</v>
      </c>
      <c r="E4681" s="122">
        <v>1785</v>
      </c>
      <c r="F4681" s="122">
        <v>805</v>
      </c>
      <c r="G4681" s="122">
        <v>715</v>
      </c>
      <c r="H4681" s="122">
        <v>625</v>
      </c>
    </row>
    <row r="4682" spans="1:8" s="162" customFormat="1" ht="33">
      <c r="A4682" s="222">
        <f>MAX($A$3987:A4681)+1</f>
        <v>445</v>
      </c>
      <c r="B4682" s="223" t="s">
        <v>2568</v>
      </c>
      <c r="C4682" s="223" t="s">
        <v>2569</v>
      </c>
      <c r="D4682" s="223" t="s">
        <v>2570</v>
      </c>
      <c r="E4682" s="122">
        <v>2000</v>
      </c>
      <c r="F4682" s="122">
        <v>900</v>
      </c>
      <c r="G4682" s="122">
        <v>800</v>
      </c>
      <c r="H4682" s="122">
        <v>700</v>
      </c>
    </row>
    <row r="4683" spans="1:8" s="162" customFormat="1" ht="33">
      <c r="A4683" s="222">
        <f>MAX($A$3987:A4682)+1</f>
        <v>446</v>
      </c>
      <c r="B4683" s="223" t="s">
        <v>2571</v>
      </c>
      <c r="C4683" s="223" t="s">
        <v>2469</v>
      </c>
      <c r="D4683" s="223" t="s">
        <v>2011</v>
      </c>
      <c r="E4683" s="122">
        <v>1500</v>
      </c>
      <c r="F4683" s="122">
        <v>750</v>
      </c>
      <c r="G4683" s="122">
        <v>675</v>
      </c>
      <c r="H4683" s="122">
        <v>600</v>
      </c>
    </row>
    <row r="4684" spans="1:8" s="162" customFormat="1" ht="33">
      <c r="A4684" s="222">
        <f>MAX($A$3987:A4683)+1</f>
        <v>447</v>
      </c>
      <c r="B4684" s="223" t="s">
        <v>2572</v>
      </c>
      <c r="C4684" s="223" t="s">
        <v>2469</v>
      </c>
      <c r="D4684" s="223" t="s">
        <v>2011</v>
      </c>
      <c r="E4684" s="122">
        <v>1500</v>
      </c>
      <c r="F4684" s="122">
        <v>750</v>
      </c>
      <c r="G4684" s="122">
        <v>675</v>
      </c>
      <c r="H4684" s="122">
        <v>600</v>
      </c>
    </row>
    <row r="4685" spans="1:8" s="162" customFormat="1" ht="49.5">
      <c r="A4685" s="222">
        <f>MAX($A$3987:A4684)+1</f>
        <v>448</v>
      </c>
      <c r="B4685" s="223" t="s">
        <v>2573</v>
      </c>
      <c r="C4685" s="223" t="s">
        <v>2574</v>
      </c>
      <c r="D4685" s="223" t="s">
        <v>2575</v>
      </c>
      <c r="E4685" s="122">
        <v>1250</v>
      </c>
      <c r="F4685" s="122">
        <v>750</v>
      </c>
      <c r="G4685" s="122">
        <v>690</v>
      </c>
      <c r="H4685" s="122">
        <v>600</v>
      </c>
    </row>
    <row r="4686" spans="1:8" s="162" customFormat="1" ht="66">
      <c r="A4686" s="222">
        <f>MAX($A$3987:A4685)+1</f>
        <v>449</v>
      </c>
      <c r="B4686" s="223" t="s">
        <v>2576</v>
      </c>
      <c r="C4686" s="223" t="s">
        <v>2577</v>
      </c>
      <c r="D4686" s="223" t="s">
        <v>2578</v>
      </c>
      <c r="E4686" s="122">
        <v>1250</v>
      </c>
      <c r="F4686" s="122">
        <v>750</v>
      </c>
      <c r="G4686" s="122">
        <v>690</v>
      </c>
      <c r="H4686" s="122">
        <v>600</v>
      </c>
    </row>
    <row r="4687" spans="1:8" s="162" customFormat="1" ht="82.5">
      <c r="A4687" s="222">
        <f>MAX($A$3987:A4686)+1</f>
        <v>450</v>
      </c>
      <c r="B4687" s="223" t="s">
        <v>2579</v>
      </c>
      <c r="C4687" s="223" t="s">
        <v>2580</v>
      </c>
      <c r="D4687" s="223" t="s">
        <v>2581</v>
      </c>
      <c r="E4687" s="122">
        <v>1250</v>
      </c>
      <c r="F4687" s="122">
        <v>750</v>
      </c>
      <c r="G4687" s="122">
        <v>690</v>
      </c>
      <c r="H4687" s="122">
        <v>600</v>
      </c>
    </row>
    <row r="4688" spans="1:8" s="162" customFormat="1" ht="115.5">
      <c r="A4688" s="222">
        <f>MAX($A$3987:A4687)+1</f>
        <v>451</v>
      </c>
      <c r="B4688" s="223" t="s">
        <v>2582</v>
      </c>
      <c r="C4688" s="223" t="s">
        <v>2583</v>
      </c>
      <c r="D4688" s="223" t="s">
        <v>2584</v>
      </c>
      <c r="E4688" s="122">
        <v>1000</v>
      </c>
      <c r="F4688" s="122">
        <v>700</v>
      </c>
      <c r="G4688" s="122">
        <v>650</v>
      </c>
      <c r="H4688" s="122">
        <v>580</v>
      </c>
    </row>
    <row r="4689" spans="1:8" s="162" customFormat="1" ht="82.5">
      <c r="A4689" s="222">
        <f>MAX($A$3987:A4688)+1</f>
        <v>452</v>
      </c>
      <c r="B4689" s="223" t="s">
        <v>2585</v>
      </c>
      <c r="C4689" s="223" t="s">
        <v>2586</v>
      </c>
      <c r="D4689" s="223" t="s">
        <v>2587</v>
      </c>
      <c r="E4689" s="122">
        <v>1000</v>
      </c>
      <c r="F4689" s="122">
        <v>700</v>
      </c>
      <c r="G4689" s="122">
        <v>650</v>
      </c>
      <c r="H4689" s="122">
        <v>580</v>
      </c>
    </row>
    <row r="4690" spans="1:8" s="162" customFormat="1" ht="99">
      <c r="A4690" s="222">
        <f>MAX($A$3987:A4689)+1</f>
        <v>453</v>
      </c>
      <c r="B4690" s="223" t="s">
        <v>2588</v>
      </c>
      <c r="C4690" s="223" t="s">
        <v>2580</v>
      </c>
      <c r="D4690" s="223" t="s">
        <v>2589</v>
      </c>
      <c r="E4690" s="122">
        <v>1000</v>
      </c>
      <c r="F4690" s="122">
        <v>700</v>
      </c>
      <c r="G4690" s="122">
        <v>650</v>
      </c>
      <c r="H4690" s="122">
        <v>580</v>
      </c>
    </row>
    <row r="4691" spans="1:8" s="162" customFormat="1" ht="49.5">
      <c r="A4691" s="222">
        <f>MAX($A$3987:A4690)+1</f>
        <v>454</v>
      </c>
      <c r="B4691" s="223" t="s">
        <v>2590</v>
      </c>
      <c r="C4691" s="223" t="s">
        <v>2591</v>
      </c>
      <c r="D4691" s="223" t="s">
        <v>2592</v>
      </c>
      <c r="E4691" s="122">
        <v>1000</v>
      </c>
      <c r="F4691" s="122">
        <v>700</v>
      </c>
      <c r="G4691" s="122">
        <v>650</v>
      </c>
      <c r="H4691" s="122">
        <v>580</v>
      </c>
    </row>
    <row r="4692" spans="1:8" s="162" customFormat="1" ht="49.5">
      <c r="A4692" s="222">
        <f>MAX($A$3987:A4691)+1</f>
        <v>455</v>
      </c>
      <c r="B4692" s="223" t="s">
        <v>2593</v>
      </c>
      <c r="C4692" s="223"/>
      <c r="D4692" s="223"/>
      <c r="E4692" s="122">
        <v>550</v>
      </c>
      <c r="F4692" s="122">
        <v>550</v>
      </c>
      <c r="G4692" s="122">
        <v>450</v>
      </c>
      <c r="H4692" s="122">
        <v>400</v>
      </c>
    </row>
    <row r="4693" spans="1:8" s="162" customFormat="1" ht="63" customHeight="1">
      <c r="A4693" s="224">
        <f>MAX($A$3987:A4692)+1</f>
        <v>456</v>
      </c>
      <c r="B4693" s="1413" t="s">
        <v>3023</v>
      </c>
      <c r="C4693" s="1414"/>
      <c r="D4693" s="1415"/>
      <c r="E4693" s="128">
        <v>500</v>
      </c>
      <c r="F4693" s="128">
        <v>500</v>
      </c>
      <c r="G4693" s="128">
        <v>425</v>
      </c>
      <c r="H4693" s="128">
        <v>425</v>
      </c>
    </row>
    <row r="4694" spans="1:8" s="324" customFormat="1" ht="17.25">
      <c r="A4694" s="322">
        <v>60</v>
      </c>
      <c r="B4694" s="323" t="s">
        <v>3750</v>
      </c>
      <c r="C4694" s="330"/>
      <c r="D4694" s="330"/>
      <c r="E4694" s="384">
        <v>0</v>
      </c>
      <c r="F4694" s="384">
        <v>0</v>
      </c>
      <c r="G4694" s="384">
        <v>0</v>
      </c>
      <c r="H4694" s="384">
        <v>0</v>
      </c>
    </row>
    <row r="4695" spans="1:8" s="324" customFormat="1" ht="17.25" customHeight="1">
      <c r="A4695" s="348" t="s">
        <v>297</v>
      </c>
      <c r="B4695" s="1258" t="s">
        <v>3751</v>
      </c>
      <c r="C4695" s="1258"/>
      <c r="D4695" s="1258"/>
      <c r="E4695" s="384">
        <v>0</v>
      </c>
      <c r="F4695" s="384">
        <v>0</v>
      </c>
      <c r="G4695" s="384">
        <v>0</v>
      </c>
      <c r="H4695" s="384">
        <v>0</v>
      </c>
    </row>
    <row r="4696" spans="1:8" s="324" customFormat="1" ht="17.25">
      <c r="A4696" s="1223">
        <v>1</v>
      </c>
      <c r="B4696" s="1191" t="s">
        <v>3752</v>
      </c>
      <c r="C4696" s="325" t="s">
        <v>3753</v>
      </c>
      <c r="D4696" s="325" t="s">
        <v>3754</v>
      </c>
      <c r="E4696" s="384">
        <v>1716</v>
      </c>
      <c r="F4696" s="384">
        <v>943.8</v>
      </c>
      <c r="G4696" s="384">
        <v>686.4</v>
      </c>
      <c r="H4696" s="384">
        <v>429</v>
      </c>
    </row>
    <row r="4697" spans="1:8" s="324" customFormat="1" ht="17.25">
      <c r="A4697" s="1223"/>
      <c r="B4697" s="1191"/>
      <c r="C4697" s="325" t="s">
        <v>3754</v>
      </c>
      <c r="D4697" s="325" t="s">
        <v>3755</v>
      </c>
      <c r="E4697" s="384">
        <v>2640</v>
      </c>
      <c r="F4697" s="384">
        <v>1452.0000000000002</v>
      </c>
      <c r="G4697" s="384">
        <v>1056</v>
      </c>
      <c r="H4697" s="384">
        <v>660</v>
      </c>
    </row>
    <row r="4698" spans="1:8" s="324" customFormat="1" ht="17.25">
      <c r="A4698" s="1223"/>
      <c r="B4698" s="1191"/>
      <c r="C4698" s="325" t="s">
        <v>3755</v>
      </c>
      <c r="D4698" s="325" t="s">
        <v>3756</v>
      </c>
      <c r="E4698" s="384">
        <v>1716</v>
      </c>
      <c r="F4698" s="384">
        <v>943.8</v>
      </c>
      <c r="G4698" s="384">
        <v>686.4</v>
      </c>
      <c r="H4698" s="384">
        <v>429</v>
      </c>
    </row>
    <row r="4699" spans="1:8" s="324" customFormat="1" ht="17.25">
      <c r="A4699" s="1223"/>
      <c r="B4699" s="1191"/>
      <c r="C4699" s="325" t="s">
        <v>3757</v>
      </c>
      <c r="D4699" s="325" t="s">
        <v>3758</v>
      </c>
      <c r="E4699" s="384">
        <v>1029.5999999999999</v>
      </c>
      <c r="F4699" s="384">
        <v>566.28</v>
      </c>
      <c r="G4699" s="384">
        <v>411.84</v>
      </c>
      <c r="H4699" s="384">
        <v>257.39999999999998</v>
      </c>
    </row>
    <row r="4700" spans="1:8" s="324" customFormat="1" ht="17.25">
      <c r="A4700" s="1223">
        <v>2</v>
      </c>
      <c r="B4700" s="1191" t="s">
        <v>565</v>
      </c>
      <c r="C4700" s="325" t="s">
        <v>3759</v>
      </c>
      <c r="D4700" s="325" t="s">
        <v>3760</v>
      </c>
      <c r="E4700" s="384">
        <v>686.4</v>
      </c>
      <c r="F4700" s="384">
        <v>377.52</v>
      </c>
      <c r="G4700" s="384">
        <v>274.56</v>
      </c>
      <c r="H4700" s="384">
        <v>171.6</v>
      </c>
    </row>
    <row r="4701" spans="1:8" s="324" customFormat="1" ht="17.25">
      <c r="A4701" s="1223"/>
      <c r="B4701" s="1191"/>
      <c r="C4701" s="325" t="s">
        <v>3760</v>
      </c>
      <c r="D4701" s="325" t="s">
        <v>3761</v>
      </c>
      <c r="E4701" s="384">
        <v>543.4</v>
      </c>
      <c r="F4701" s="384">
        <v>298.87000000000006</v>
      </c>
      <c r="G4701" s="384">
        <v>217.36</v>
      </c>
      <c r="H4701" s="384">
        <v>135.85</v>
      </c>
    </row>
    <row r="4702" spans="1:8" s="324" customFormat="1" ht="17.25">
      <c r="A4702" s="1223"/>
      <c r="B4702" s="1191"/>
      <c r="C4702" s="325" t="s">
        <v>3759</v>
      </c>
      <c r="D4702" s="325" t="s">
        <v>3762</v>
      </c>
      <c r="E4702" s="384">
        <v>686.4</v>
      </c>
      <c r="F4702" s="384">
        <v>377.52</v>
      </c>
      <c r="G4702" s="384">
        <v>274.56</v>
      </c>
      <c r="H4702" s="384">
        <v>171.6</v>
      </c>
    </row>
    <row r="4703" spans="1:8" s="324" customFormat="1" ht="17.25">
      <c r="A4703" s="1223"/>
      <c r="B4703" s="1191"/>
      <c r="C4703" s="325" t="s">
        <v>3762</v>
      </c>
      <c r="D4703" s="325" t="s">
        <v>3763</v>
      </c>
      <c r="E4703" s="384">
        <v>627</v>
      </c>
      <c r="F4703" s="384">
        <v>344.85000000000008</v>
      </c>
      <c r="G4703" s="384">
        <v>250.8</v>
      </c>
      <c r="H4703" s="384">
        <v>156.75</v>
      </c>
    </row>
    <row r="4704" spans="1:8" s="324" customFormat="1" ht="17.25">
      <c r="A4704" s="326"/>
      <c r="B4704" s="349" t="s">
        <v>3764</v>
      </c>
      <c r="C4704" s="325"/>
      <c r="D4704" s="325"/>
      <c r="E4704" s="384">
        <v>0</v>
      </c>
      <c r="F4704" s="384">
        <v>0</v>
      </c>
      <c r="G4704" s="384">
        <v>0</v>
      </c>
      <c r="H4704" s="384">
        <v>0</v>
      </c>
    </row>
    <row r="4705" spans="1:8" s="324" customFormat="1" ht="17.25" customHeight="1">
      <c r="A4705" s="1223">
        <v>3</v>
      </c>
      <c r="B4705" s="1191" t="s">
        <v>3765</v>
      </c>
      <c r="C4705" s="325" t="s">
        <v>3766</v>
      </c>
      <c r="D4705" s="325" t="s">
        <v>3767</v>
      </c>
      <c r="E4705" s="384">
        <v>352</v>
      </c>
      <c r="F4705" s="384">
        <v>193.60000000000002</v>
      </c>
      <c r="G4705" s="384">
        <v>140.80000000000001</v>
      </c>
      <c r="H4705" s="384">
        <v>88</v>
      </c>
    </row>
    <row r="4706" spans="1:8" s="324" customFormat="1" ht="17.25">
      <c r="A4706" s="1223"/>
      <c r="B4706" s="1191"/>
      <c r="C4706" s="325" t="s">
        <v>3766</v>
      </c>
      <c r="D4706" s="325" t="s">
        <v>3768</v>
      </c>
      <c r="E4706" s="384">
        <v>264</v>
      </c>
      <c r="F4706" s="384">
        <v>145.20000000000002</v>
      </c>
      <c r="G4706" s="384">
        <v>105.6</v>
      </c>
      <c r="H4706" s="384">
        <v>66</v>
      </c>
    </row>
    <row r="4707" spans="1:8" s="324" customFormat="1" ht="17.25">
      <c r="A4707" s="1223">
        <v>4</v>
      </c>
      <c r="B4707" s="1191" t="s">
        <v>281</v>
      </c>
      <c r="C4707" s="325" t="s">
        <v>3769</v>
      </c>
      <c r="D4707" s="325" t="s">
        <v>3770</v>
      </c>
      <c r="E4707" s="384">
        <v>792</v>
      </c>
      <c r="F4707" s="384">
        <v>435.6</v>
      </c>
      <c r="G4707" s="384">
        <v>316.8</v>
      </c>
      <c r="H4707" s="384">
        <v>198</v>
      </c>
    </row>
    <row r="4708" spans="1:8" s="324" customFormat="1" ht="17.25">
      <c r="A4708" s="1223"/>
      <c r="B4708" s="1191"/>
      <c r="C4708" s="325" t="s">
        <v>3770</v>
      </c>
      <c r="D4708" s="325" t="s">
        <v>3771</v>
      </c>
      <c r="E4708" s="384">
        <v>440</v>
      </c>
      <c r="F4708" s="384">
        <v>242</v>
      </c>
      <c r="G4708" s="384">
        <v>176</v>
      </c>
      <c r="H4708" s="384">
        <v>110</v>
      </c>
    </row>
    <row r="4709" spans="1:8" s="324" customFormat="1" ht="17.25">
      <c r="A4709" s="1223"/>
      <c r="B4709" s="1191"/>
      <c r="C4709" s="325" t="s">
        <v>3772</v>
      </c>
      <c r="D4709" s="325" t="s">
        <v>3773</v>
      </c>
      <c r="E4709" s="384">
        <v>220</v>
      </c>
      <c r="F4709" s="384">
        <v>121</v>
      </c>
      <c r="G4709" s="384">
        <v>88</v>
      </c>
      <c r="H4709" s="384">
        <v>55</v>
      </c>
    </row>
    <row r="4710" spans="1:8" s="324" customFormat="1" ht="31.5">
      <c r="A4710" s="1223"/>
      <c r="B4710" s="1191"/>
      <c r="C4710" s="325" t="s">
        <v>3769</v>
      </c>
      <c r="D4710" s="325" t="s">
        <v>3774</v>
      </c>
      <c r="E4710" s="384">
        <v>660</v>
      </c>
      <c r="F4710" s="384">
        <v>363.00000000000006</v>
      </c>
      <c r="G4710" s="384">
        <v>264</v>
      </c>
      <c r="H4710" s="384">
        <v>165</v>
      </c>
    </row>
    <row r="4711" spans="1:8" s="324" customFormat="1" ht="31.5">
      <c r="A4711" s="1223"/>
      <c r="B4711" s="1191"/>
      <c r="C4711" s="325" t="s">
        <v>3774</v>
      </c>
      <c r="D4711" s="325" t="s">
        <v>3775</v>
      </c>
      <c r="E4711" s="384">
        <v>440</v>
      </c>
      <c r="F4711" s="384">
        <v>242</v>
      </c>
      <c r="G4711" s="384">
        <v>176</v>
      </c>
      <c r="H4711" s="384">
        <v>110</v>
      </c>
    </row>
    <row r="4712" spans="1:8" s="324" customFormat="1" ht="17.25">
      <c r="A4712" s="1223"/>
      <c r="B4712" s="1191"/>
      <c r="C4712" s="325" t="s">
        <v>3775</v>
      </c>
      <c r="D4712" s="325" t="s">
        <v>3776</v>
      </c>
      <c r="E4712" s="384">
        <v>352</v>
      </c>
      <c r="F4712" s="384">
        <v>193.60000000000002</v>
      </c>
      <c r="G4712" s="384">
        <v>140.80000000000001</v>
      </c>
      <c r="H4712" s="384">
        <v>88</v>
      </c>
    </row>
    <row r="4713" spans="1:8" s="324" customFormat="1" ht="17.25">
      <c r="A4713" s="1223">
        <v>5</v>
      </c>
      <c r="B4713" s="1191" t="s">
        <v>562</v>
      </c>
      <c r="C4713" s="325" t="s">
        <v>3766</v>
      </c>
      <c r="D4713" s="325" t="s">
        <v>3777</v>
      </c>
      <c r="E4713" s="384">
        <v>633.6</v>
      </c>
      <c r="F4713" s="384">
        <v>348.48000000000008</v>
      </c>
      <c r="G4713" s="384">
        <v>253.44</v>
      </c>
      <c r="H4713" s="384">
        <v>158.4</v>
      </c>
    </row>
    <row r="4714" spans="1:8" s="324" customFormat="1" ht="17.25">
      <c r="A4714" s="1223"/>
      <c r="B4714" s="1191"/>
      <c r="C4714" s="325" t="s">
        <v>3777</v>
      </c>
      <c r="D4714" s="325" t="s">
        <v>3778</v>
      </c>
      <c r="E4714" s="384">
        <v>352</v>
      </c>
      <c r="F4714" s="384">
        <v>193.60000000000002</v>
      </c>
      <c r="G4714" s="384">
        <v>140.80000000000001</v>
      </c>
      <c r="H4714" s="384">
        <v>88</v>
      </c>
    </row>
    <row r="4715" spans="1:8" s="324" customFormat="1" ht="31.5">
      <c r="A4715" s="1223"/>
      <c r="B4715" s="1191"/>
      <c r="C4715" s="325" t="s">
        <v>3766</v>
      </c>
      <c r="D4715" s="325" t="s">
        <v>3779</v>
      </c>
      <c r="E4715" s="384">
        <v>633.6</v>
      </c>
      <c r="F4715" s="384">
        <v>348.48000000000008</v>
      </c>
      <c r="G4715" s="384">
        <v>253.44</v>
      </c>
      <c r="H4715" s="384">
        <v>158.4</v>
      </c>
    </row>
    <row r="4716" spans="1:8" s="324" customFormat="1" ht="31.5">
      <c r="A4716" s="1223"/>
      <c r="B4716" s="1191"/>
      <c r="C4716" s="325" t="s">
        <v>3779</v>
      </c>
      <c r="D4716" s="325" t="s">
        <v>3780</v>
      </c>
      <c r="E4716" s="384">
        <v>429</v>
      </c>
      <c r="F4716" s="384">
        <v>235.95</v>
      </c>
      <c r="G4716" s="384">
        <v>171.6</v>
      </c>
      <c r="H4716" s="384">
        <v>107.25</v>
      </c>
    </row>
    <row r="4717" spans="1:8" s="324" customFormat="1" ht="17.25">
      <c r="A4717" s="1223">
        <v>6</v>
      </c>
      <c r="B4717" s="1191" t="s">
        <v>564</v>
      </c>
      <c r="C4717" s="325" t="s">
        <v>3781</v>
      </c>
      <c r="D4717" s="325" t="s">
        <v>3776</v>
      </c>
      <c r="E4717" s="384">
        <v>264</v>
      </c>
      <c r="F4717" s="384">
        <v>145.20000000000002</v>
      </c>
      <c r="G4717" s="384">
        <v>105.6</v>
      </c>
      <c r="H4717" s="384">
        <v>66</v>
      </c>
    </row>
    <row r="4718" spans="1:8" s="324" customFormat="1" ht="17.25">
      <c r="A4718" s="1223"/>
      <c r="B4718" s="1191"/>
      <c r="C4718" s="325" t="s">
        <v>3782</v>
      </c>
      <c r="D4718" s="325" t="s">
        <v>3783</v>
      </c>
      <c r="E4718" s="384">
        <v>352</v>
      </c>
      <c r="F4718" s="384">
        <v>193.60000000000002</v>
      </c>
      <c r="G4718" s="384">
        <v>140.80000000000001</v>
      </c>
      <c r="H4718" s="384">
        <v>88</v>
      </c>
    </row>
    <row r="4719" spans="1:8" s="324" customFormat="1" ht="17.25">
      <c r="A4719" s="1223"/>
      <c r="B4719" s="1191"/>
      <c r="C4719" s="325" t="s">
        <v>3783</v>
      </c>
      <c r="D4719" s="325" t="s">
        <v>3784</v>
      </c>
      <c r="E4719" s="384">
        <v>330</v>
      </c>
      <c r="F4719" s="384">
        <v>181.50000000000003</v>
      </c>
      <c r="G4719" s="384">
        <v>132</v>
      </c>
      <c r="H4719" s="384">
        <v>82.5</v>
      </c>
    </row>
    <row r="4720" spans="1:8" s="324" customFormat="1" ht="17.25">
      <c r="A4720" s="1223">
        <v>7</v>
      </c>
      <c r="B4720" s="1191" t="s">
        <v>1882</v>
      </c>
      <c r="C4720" s="325" t="s">
        <v>3785</v>
      </c>
      <c r="D4720" s="325" t="s">
        <v>3786</v>
      </c>
      <c r="E4720" s="384">
        <v>369.6</v>
      </c>
      <c r="F4720" s="384">
        <v>203.28</v>
      </c>
      <c r="G4720" s="384">
        <v>147.84</v>
      </c>
      <c r="H4720" s="384">
        <v>92.4</v>
      </c>
    </row>
    <row r="4721" spans="1:8" s="324" customFormat="1" ht="17.25">
      <c r="A4721" s="1223"/>
      <c r="B4721" s="1191"/>
      <c r="C4721" s="325" t="s">
        <v>3785</v>
      </c>
      <c r="D4721" s="325" t="s">
        <v>3787</v>
      </c>
      <c r="E4721" s="384">
        <v>308</v>
      </c>
      <c r="F4721" s="384">
        <v>169.40000000000003</v>
      </c>
      <c r="G4721" s="384">
        <v>123.2</v>
      </c>
      <c r="H4721" s="384">
        <v>77</v>
      </c>
    </row>
    <row r="4722" spans="1:8" s="324" customFormat="1" ht="31.5">
      <c r="A4722" s="326">
        <v>8</v>
      </c>
      <c r="B4722" s="325" t="s">
        <v>3788</v>
      </c>
      <c r="C4722" s="325" t="s">
        <v>3785</v>
      </c>
      <c r="D4722" s="325" t="s">
        <v>3789</v>
      </c>
      <c r="E4722" s="384">
        <v>264</v>
      </c>
      <c r="F4722" s="384">
        <v>145.20000000000002</v>
      </c>
      <c r="G4722" s="384">
        <v>105.6</v>
      </c>
      <c r="H4722" s="384">
        <v>66</v>
      </c>
    </row>
    <row r="4723" spans="1:8" s="324" customFormat="1" ht="17.25">
      <c r="A4723" s="326">
        <v>9</v>
      </c>
      <c r="B4723" s="325" t="s">
        <v>1880</v>
      </c>
      <c r="C4723" s="325" t="s">
        <v>3790</v>
      </c>
      <c r="D4723" s="325" t="s">
        <v>3791</v>
      </c>
      <c r="E4723" s="384">
        <v>264</v>
      </c>
      <c r="F4723" s="384">
        <v>145.20000000000002</v>
      </c>
      <c r="G4723" s="384">
        <v>105.6</v>
      </c>
      <c r="H4723" s="384">
        <v>66</v>
      </c>
    </row>
    <row r="4724" spans="1:8" s="324" customFormat="1" ht="17.25">
      <c r="A4724" s="326">
        <v>10</v>
      </c>
      <c r="B4724" s="325" t="s">
        <v>3792</v>
      </c>
      <c r="C4724" s="325" t="s">
        <v>3790</v>
      </c>
      <c r="D4724" s="325" t="s">
        <v>3793</v>
      </c>
      <c r="E4724" s="384">
        <v>264</v>
      </c>
      <c r="F4724" s="384">
        <v>145.20000000000002</v>
      </c>
      <c r="G4724" s="384">
        <v>105.6</v>
      </c>
      <c r="H4724" s="384">
        <v>66</v>
      </c>
    </row>
    <row r="4725" spans="1:8" s="324" customFormat="1" ht="17.25" customHeight="1">
      <c r="A4725" s="1223">
        <v>11</v>
      </c>
      <c r="B4725" s="1191" t="s">
        <v>3794</v>
      </c>
      <c r="C4725" s="325" t="s">
        <v>3795</v>
      </c>
      <c r="D4725" s="325" t="s">
        <v>3796</v>
      </c>
      <c r="E4725" s="384">
        <v>660</v>
      </c>
      <c r="F4725" s="384">
        <v>363.00000000000006</v>
      </c>
      <c r="G4725" s="384">
        <v>264</v>
      </c>
      <c r="H4725" s="384">
        <v>165</v>
      </c>
    </row>
    <row r="4726" spans="1:8" s="324" customFormat="1" ht="17.25">
      <c r="A4726" s="1223"/>
      <c r="B4726" s="1191"/>
      <c r="C4726" s="325" t="s">
        <v>3796</v>
      </c>
      <c r="D4726" s="325" t="s">
        <v>3797</v>
      </c>
      <c r="E4726" s="384">
        <v>330</v>
      </c>
      <c r="F4726" s="384">
        <v>181.50000000000003</v>
      </c>
      <c r="G4726" s="384">
        <v>132</v>
      </c>
      <c r="H4726" s="384">
        <v>82.5</v>
      </c>
    </row>
    <row r="4727" spans="1:8" s="324" customFormat="1" ht="17.25">
      <c r="A4727" s="326">
        <v>12</v>
      </c>
      <c r="B4727" s="325" t="s">
        <v>3798</v>
      </c>
      <c r="C4727" s="325" t="s">
        <v>3799</v>
      </c>
      <c r="D4727" s="325" t="s">
        <v>3800</v>
      </c>
      <c r="E4727" s="384">
        <v>369.6</v>
      </c>
      <c r="F4727" s="384">
        <v>203.28</v>
      </c>
      <c r="G4727" s="384">
        <v>147.84</v>
      </c>
      <c r="H4727" s="384">
        <v>92.4</v>
      </c>
    </row>
    <row r="4728" spans="1:8" s="324" customFormat="1" ht="17.25">
      <c r="A4728" s="326">
        <v>13</v>
      </c>
      <c r="B4728" s="325" t="s">
        <v>3801</v>
      </c>
      <c r="C4728" s="325" t="s">
        <v>3766</v>
      </c>
      <c r="D4728" s="325" t="s">
        <v>3802</v>
      </c>
      <c r="E4728" s="384">
        <v>400.4</v>
      </c>
      <c r="F4728" s="384">
        <v>220.22</v>
      </c>
      <c r="G4728" s="384">
        <v>160.16</v>
      </c>
      <c r="H4728" s="384">
        <v>100.1</v>
      </c>
    </row>
    <row r="4729" spans="1:8" s="324" customFormat="1" ht="17.25">
      <c r="A4729" s="326">
        <v>14</v>
      </c>
      <c r="B4729" s="325" t="s">
        <v>3803</v>
      </c>
      <c r="C4729" s="325" t="s">
        <v>3804</v>
      </c>
      <c r="D4729" s="325" t="s">
        <v>3805</v>
      </c>
      <c r="E4729" s="384">
        <v>220</v>
      </c>
      <c r="F4729" s="384">
        <v>121</v>
      </c>
      <c r="G4729" s="384">
        <v>88</v>
      </c>
      <c r="H4729" s="384">
        <v>55</v>
      </c>
    </row>
    <row r="4730" spans="1:8" s="324" customFormat="1" ht="17.25">
      <c r="A4730" s="326">
        <v>15</v>
      </c>
      <c r="B4730" s="325" t="s">
        <v>3806</v>
      </c>
      <c r="C4730" s="325" t="s">
        <v>3804</v>
      </c>
      <c r="D4730" s="325" t="s">
        <v>3805</v>
      </c>
      <c r="E4730" s="384">
        <v>220</v>
      </c>
      <c r="F4730" s="384">
        <v>121</v>
      </c>
      <c r="G4730" s="384">
        <v>88</v>
      </c>
      <c r="H4730" s="384">
        <v>55</v>
      </c>
    </row>
    <row r="4731" spans="1:8" s="324" customFormat="1" ht="17.25">
      <c r="A4731" s="326">
        <v>16</v>
      </c>
      <c r="B4731" s="325" t="s">
        <v>3807</v>
      </c>
      <c r="C4731" s="325" t="s">
        <v>3808</v>
      </c>
      <c r="D4731" s="325" t="s">
        <v>3809</v>
      </c>
      <c r="E4731" s="384">
        <v>220</v>
      </c>
      <c r="F4731" s="384">
        <v>121</v>
      </c>
      <c r="G4731" s="384">
        <v>88</v>
      </c>
      <c r="H4731" s="384">
        <v>55</v>
      </c>
    </row>
    <row r="4732" spans="1:8" s="324" customFormat="1" ht="17.25">
      <c r="A4732" s="326">
        <v>17</v>
      </c>
      <c r="B4732" s="325" t="s">
        <v>3810</v>
      </c>
      <c r="C4732" s="325" t="s">
        <v>3811</v>
      </c>
      <c r="D4732" s="325" t="s">
        <v>3812</v>
      </c>
      <c r="E4732" s="384">
        <v>220</v>
      </c>
      <c r="F4732" s="384">
        <v>121</v>
      </c>
      <c r="G4732" s="384">
        <v>88</v>
      </c>
      <c r="H4732" s="384">
        <v>55</v>
      </c>
    </row>
    <row r="4733" spans="1:8" s="324" customFormat="1" ht="17.25">
      <c r="A4733" s="326">
        <v>18</v>
      </c>
      <c r="B4733" s="325" t="s">
        <v>3813</v>
      </c>
      <c r="C4733" s="325" t="s">
        <v>3814</v>
      </c>
      <c r="D4733" s="325" t="s">
        <v>3815</v>
      </c>
      <c r="E4733" s="384">
        <v>290.39999999999998</v>
      </c>
      <c r="F4733" s="384">
        <v>159.72000000000003</v>
      </c>
      <c r="G4733" s="384">
        <v>116.16</v>
      </c>
      <c r="H4733" s="384">
        <v>72.599999999999994</v>
      </c>
    </row>
    <row r="4734" spans="1:8" s="324" customFormat="1" ht="31.5">
      <c r="A4734" s="326">
        <v>19</v>
      </c>
      <c r="B4734" s="325" t="s">
        <v>3816</v>
      </c>
      <c r="C4734" s="325" t="s">
        <v>3815</v>
      </c>
      <c r="D4734" s="325" t="s">
        <v>3817</v>
      </c>
      <c r="E4734" s="384">
        <v>400.4</v>
      </c>
      <c r="F4734" s="384">
        <v>220.22</v>
      </c>
      <c r="G4734" s="384">
        <v>160.16</v>
      </c>
      <c r="H4734" s="384">
        <v>100.1</v>
      </c>
    </row>
    <row r="4735" spans="1:8" s="324" customFormat="1" ht="31.5">
      <c r="A4735" s="326">
        <v>20</v>
      </c>
      <c r="B4735" s="325" t="s">
        <v>3818</v>
      </c>
      <c r="C4735" s="325" t="s">
        <v>3814</v>
      </c>
      <c r="D4735" s="325" t="s">
        <v>3815</v>
      </c>
      <c r="E4735" s="384">
        <v>400.4</v>
      </c>
      <c r="F4735" s="384">
        <v>220.22</v>
      </c>
      <c r="G4735" s="384">
        <v>160.16</v>
      </c>
      <c r="H4735" s="384">
        <v>100.1</v>
      </c>
    </row>
    <row r="4736" spans="1:8" s="324" customFormat="1" ht="17.25">
      <c r="A4736" s="326">
        <v>21</v>
      </c>
      <c r="B4736" s="325" t="s">
        <v>3819</v>
      </c>
      <c r="C4736" s="325" t="s">
        <v>3820</v>
      </c>
      <c r="D4736" s="325" t="s">
        <v>3789</v>
      </c>
      <c r="E4736" s="384">
        <v>286</v>
      </c>
      <c r="F4736" s="384">
        <v>157.30000000000001</v>
      </c>
      <c r="G4736" s="384">
        <v>114.4</v>
      </c>
      <c r="H4736" s="384">
        <v>71.5</v>
      </c>
    </row>
    <row r="4737" spans="1:8" s="324" customFormat="1" ht="17.25">
      <c r="A4737" s="326">
        <v>22</v>
      </c>
      <c r="B4737" s="325" t="s">
        <v>3821</v>
      </c>
      <c r="C4737" s="325" t="s">
        <v>3811</v>
      </c>
      <c r="D4737" s="325" t="s">
        <v>3812</v>
      </c>
      <c r="E4737" s="384">
        <v>220</v>
      </c>
      <c r="F4737" s="384">
        <v>121</v>
      </c>
      <c r="G4737" s="384">
        <v>88</v>
      </c>
      <c r="H4737" s="384">
        <v>55</v>
      </c>
    </row>
    <row r="4738" spans="1:8" s="324" customFormat="1" ht="17.25">
      <c r="A4738" s="326">
        <v>23</v>
      </c>
      <c r="B4738" s="325" t="s">
        <v>3822</v>
      </c>
      <c r="C4738" s="325" t="s">
        <v>3809</v>
      </c>
      <c r="D4738" s="325" t="s">
        <v>3823</v>
      </c>
      <c r="E4738" s="384">
        <v>369.6</v>
      </c>
      <c r="F4738" s="384">
        <v>203.28</v>
      </c>
      <c r="G4738" s="384">
        <v>147.84</v>
      </c>
      <c r="H4738" s="384">
        <v>92.4</v>
      </c>
    </row>
    <row r="4739" spans="1:8" s="324" customFormat="1" ht="17.25">
      <c r="A4739" s="326"/>
      <c r="B4739" s="1258" t="s">
        <v>3824</v>
      </c>
      <c r="C4739" s="1258"/>
      <c r="D4739" s="1258"/>
      <c r="E4739" s="384">
        <v>0</v>
      </c>
      <c r="F4739" s="384">
        <v>0</v>
      </c>
      <c r="G4739" s="384">
        <v>0</v>
      </c>
      <c r="H4739" s="384">
        <v>0</v>
      </c>
    </row>
    <row r="4740" spans="1:8" s="324" customFormat="1" ht="17.25">
      <c r="A4740" s="326">
        <v>24</v>
      </c>
      <c r="B4740" s="325" t="s">
        <v>1879</v>
      </c>
      <c r="C4740" s="325" t="s">
        <v>3825</v>
      </c>
      <c r="D4740" s="325" t="s">
        <v>3826</v>
      </c>
      <c r="E4740" s="384">
        <v>264</v>
      </c>
      <c r="F4740" s="384">
        <v>145.20000000000002</v>
      </c>
      <c r="G4740" s="384">
        <v>105.6</v>
      </c>
      <c r="H4740" s="384">
        <v>66</v>
      </c>
    </row>
    <row r="4741" spans="1:8" s="324" customFormat="1" ht="17.25">
      <c r="A4741" s="326">
        <v>25</v>
      </c>
      <c r="B4741" s="325" t="s">
        <v>1886</v>
      </c>
      <c r="C4741" s="325" t="s">
        <v>3826</v>
      </c>
      <c r="D4741" s="325" t="s">
        <v>3827</v>
      </c>
      <c r="E4741" s="384">
        <v>343.2</v>
      </c>
      <c r="F4741" s="384">
        <v>188.76</v>
      </c>
      <c r="G4741" s="384">
        <v>137.28</v>
      </c>
      <c r="H4741" s="384">
        <v>85.8</v>
      </c>
    </row>
    <row r="4742" spans="1:8" s="324" customFormat="1" ht="31.5">
      <c r="A4742" s="326">
        <v>26</v>
      </c>
      <c r="B4742" s="325" t="s">
        <v>3828</v>
      </c>
      <c r="C4742" s="325" t="s">
        <v>3829</v>
      </c>
      <c r="D4742" s="325" t="s">
        <v>3827</v>
      </c>
      <c r="E4742" s="384">
        <v>633.6</v>
      </c>
      <c r="F4742" s="384">
        <v>348.48000000000008</v>
      </c>
      <c r="G4742" s="384">
        <v>253.44</v>
      </c>
      <c r="H4742" s="384">
        <v>158.4</v>
      </c>
    </row>
    <row r="4743" spans="1:8" s="324" customFormat="1" ht="47.25">
      <c r="A4743" s="326">
        <v>27</v>
      </c>
      <c r="B4743" s="325" t="s">
        <v>3830</v>
      </c>
      <c r="C4743" s="325" t="s">
        <v>3825</v>
      </c>
      <c r="D4743" s="325" t="s">
        <v>3831</v>
      </c>
      <c r="E4743" s="384">
        <v>792</v>
      </c>
      <c r="F4743" s="384">
        <v>435.6</v>
      </c>
      <c r="G4743" s="384">
        <v>316.8</v>
      </c>
      <c r="H4743" s="384">
        <v>198</v>
      </c>
    </row>
    <row r="4744" spans="1:8" s="324" customFormat="1" ht="17.25">
      <c r="A4744" s="326">
        <v>28</v>
      </c>
      <c r="B4744" s="325" t="s">
        <v>3832</v>
      </c>
      <c r="C4744" s="325" t="s">
        <v>3825</v>
      </c>
      <c r="D4744" s="325" t="s">
        <v>3833</v>
      </c>
      <c r="E4744" s="384">
        <v>242</v>
      </c>
      <c r="F4744" s="384">
        <v>133.1</v>
      </c>
      <c r="G4744" s="384">
        <v>96.8</v>
      </c>
      <c r="H4744" s="384">
        <v>60.5</v>
      </c>
    </row>
    <row r="4745" spans="1:8" s="324" customFormat="1" ht="47.25">
      <c r="A4745" s="326">
        <v>29</v>
      </c>
      <c r="B4745" s="325" t="s">
        <v>3834</v>
      </c>
      <c r="C4745" s="325" t="s">
        <v>3825</v>
      </c>
      <c r="D4745" s="325" t="s">
        <v>3835</v>
      </c>
      <c r="E4745" s="384">
        <v>739.2</v>
      </c>
      <c r="F4745" s="384">
        <v>406.56</v>
      </c>
      <c r="G4745" s="384">
        <v>295.68</v>
      </c>
      <c r="H4745" s="384">
        <v>184.8</v>
      </c>
    </row>
    <row r="4746" spans="1:8" s="324" customFormat="1" ht="17.25">
      <c r="A4746" s="326">
        <v>30</v>
      </c>
      <c r="B4746" s="325" t="s">
        <v>3777</v>
      </c>
      <c r="C4746" s="325" t="s">
        <v>3825</v>
      </c>
      <c r="D4746" s="325" t="s">
        <v>3836</v>
      </c>
      <c r="E4746" s="384">
        <v>220</v>
      </c>
      <c r="F4746" s="384">
        <v>121</v>
      </c>
      <c r="G4746" s="384">
        <v>88</v>
      </c>
      <c r="H4746" s="384">
        <v>55</v>
      </c>
    </row>
    <row r="4747" spans="1:8" s="324" customFormat="1" ht="17.25">
      <c r="A4747" s="326">
        <v>31</v>
      </c>
      <c r="B4747" s="325" t="s">
        <v>3837</v>
      </c>
      <c r="C4747" s="325" t="s">
        <v>3825</v>
      </c>
      <c r="D4747" s="325" t="s">
        <v>3835</v>
      </c>
      <c r="E4747" s="384">
        <v>264</v>
      </c>
      <c r="F4747" s="384">
        <v>145.20000000000002</v>
      </c>
      <c r="G4747" s="384">
        <v>105.6</v>
      </c>
      <c r="H4747" s="384">
        <v>66</v>
      </c>
    </row>
    <row r="4748" spans="1:8" s="324" customFormat="1" ht="17.25">
      <c r="A4748" s="326">
        <v>32</v>
      </c>
      <c r="B4748" s="325" t="s">
        <v>3838</v>
      </c>
      <c r="C4748" s="325" t="s">
        <v>3825</v>
      </c>
      <c r="D4748" s="325" t="s">
        <v>3835</v>
      </c>
      <c r="E4748" s="384">
        <v>264</v>
      </c>
      <c r="F4748" s="384">
        <v>145.20000000000002</v>
      </c>
      <c r="G4748" s="384">
        <v>105.6</v>
      </c>
      <c r="H4748" s="384">
        <v>66</v>
      </c>
    </row>
    <row r="4749" spans="1:8" s="324" customFormat="1" ht="31.5">
      <c r="A4749" s="326">
        <v>33</v>
      </c>
      <c r="B4749" s="325" t="s">
        <v>3839</v>
      </c>
      <c r="C4749" s="325" t="s">
        <v>3840</v>
      </c>
      <c r="D4749" s="325" t="s">
        <v>3841</v>
      </c>
      <c r="E4749" s="384">
        <v>264</v>
      </c>
      <c r="F4749" s="384">
        <v>145.20000000000002</v>
      </c>
      <c r="G4749" s="384">
        <v>105.6</v>
      </c>
      <c r="H4749" s="384">
        <v>66</v>
      </c>
    </row>
    <row r="4750" spans="1:8" s="324" customFormat="1" ht="31.5">
      <c r="A4750" s="326">
        <v>34</v>
      </c>
      <c r="B4750" s="325" t="s">
        <v>3842</v>
      </c>
      <c r="C4750" s="325" t="s">
        <v>3843</v>
      </c>
      <c r="D4750" s="325" t="s">
        <v>3844</v>
      </c>
      <c r="E4750" s="384">
        <v>220</v>
      </c>
      <c r="F4750" s="384">
        <v>121</v>
      </c>
      <c r="G4750" s="384">
        <v>88</v>
      </c>
      <c r="H4750" s="384">
        <v>55</v>
      </c>
    </row>
    <row r="4751" spans="1:8" s="324" customFormat="1" ht="17.25">
      <c r="A4751" s="326">
        <v>35</v>
      </c>
      <c r="B4751" s="325" t="s">
        <v>3845</v>
      </c>
      <c r="C4751" s="325" t="s">
        <v>3833</v>
      </c>
      <c r="D4751" s="325" t="s">
        <v>3846</v>
      </c>
      <c r="E4751" s="384">
        <v>242</v>
      </c>
      <c r="F4751" s="384">
        <v>133.1</v>
      </c>
      <c r="G4751" s="384">
        <v>96.8</v>
      </c>
      <c r="H4751" s="384">
        <v>60.5</v>
      </c>
    </row>
    <row r="4752" spans="1:8" s="324" customFormat="1" ht="17.25">
      <c r="A4752" s="326">
        <v>36</v>
      </c>
      <c r="B4752" s="325" t="s">
        <v>3847</v>
      </c>
      <c r="C4752" s="325" t="s">
        <v>3848</v>
      </c>
      <c r="D4752" s="325" t="s">
        <v>3849</v>
      </c>
      <c r="E4752" s="384">
        <v>264</v>
      </c>
      <c r="F4752" s="384">
        <v>145.20000000000002</v>
      </c>
      <c r="G4752" s="384">
        <v>105.6</v>
      </c>
      <c r="H4752" s="384">
        <v>66</v>
      </c>
    </row>
    <row r="4753" spans="1:8" s="324" customFormat="1" ht="31.5">
      <c r="A4753" s="326">
        <v>37</v>
      </c>
      <c r="B4753" s="325" t="s">
        <v>3850</v>
      </c>
      <c r="C4753" s="325" t="s">
        <v>3848</v>
      </c>
      <c r="D4753" s="325" t="s">
        <v>3851</v>
      </c>
      <c r="E4753" s="384">
        <v>308</v>
      </c>
      <c r="F4753" s="384">
        <v>169.40000000000003</v>
      </c>
      <c r="G4753" s="384">
        <v>123.2</v>
      </c>
      <c r="H4753" s="384">
        <v>77</v>
      </c>
    </row>
    <row r="4754" spans="1:8" s="324" customFormat="1" ht="31.5">
      <c r="A4754" s="326">
        <v>38</v>
      </c>
      <c r="B4754" s="325" t="s">
        <v>3852</v>
      </c>
      <c r="C4754" s="325" t="s">
        <v>3833</v>
      </c>
      <c r="D4754" s="325" t="s">
        <v>3809</v>
      </c>
      <c r="E4754" s="384">
        <v>308</v>
      </c>
      <c r="F4754" s="384">
        <v>169.40000000000003</v>
      </c>
      <c r="G4754" s="384">
        <v>123.2</v>
      </c>
      <c r="H4754" s="384">
        <v>77</v>
      </c>
    </row>
    <row r="4755" spans="1:8" s="324" customFormat="1" ht="47.25">
      <c r="A4755" s="1223">
        <v>39</v>
      </c>
      <c r="B4755" s="1191" t="s">
        <v>3853</v>
      </c>
      <c r="C4755" s="325" t="s">
        <v>3833</v>
      </c>
      <c r="D4755" s="325" t="s">
        <v>3854</v>
      </c>
      <c r="E4755" s="384">
        <v>369.6</v>
      </c>
      <c r="F4755" s="384">
        <v>203.28</v>
      </c>
      <c r="G4755" s="384">
        <v>147.84</v>
      </c>
      <c r="H4755" s="384">
        <v>92.4</v>
      </c>
    </row>
    <row r="4756" spans="1:8" s="324" customFormat="1" ht="47.25">
      <c r="A4756" s="1223"/>
      <c r="B4756" s="1191"/>
      <c r="C4756" s="325" t="s">
        <v>3833</v>
      </c>
      <c r="D4756" s="325" t="s">
        <v>3855</v>
      </c>
      <c r="E4756" s="384">
        <v>316.8</v>
      </c>
      <c r="F4756" s="384">
        <v>174.24000000000004</v>
      </c>
      <c r="G4756" s="384">
        <v>126.72</v>
      </c>
      <c r="H4756" s="384">
        <v>79.2</v>
      </c>
    </row>
    <row r="4757" spans="1:8" s="324" customFormat="1" ht="31.5">
      <c r="A4757" s="326">
        <v>40</v>
      </c>
      <c r="B4757" s="325" t="s">
        <v>3856</v>
      </c>
      <c r="C4757" s="325" t="s">
        <v>3843</v>
      </c>
      <c r="D4757" s="325" t="s">
        <v>3841</v>
      </c>
      <c r="E4757" s="384">
        <v>242</v>
      </c>
      <c r="F4757" s="384">
        <v>133.1</v>
      </c>
      <c r="G4757" s="384">
        <v>96.8</v>
      </c>
      <c r="H4757" s="384">
        <v>60.5</v>
      </c>
    </row>
    <row r="4758" spans="1:8" s="324" customFormat="1" ht="17.25">
      <c r="A4758" s="326">
        <v>41</v>
      </c>
      <c r="B4758" s="325" t="s">
        <v>3857</v>
      </c>
      <c r="C4758" s="325" t="s">
        <v>3843</v>
      </c>
      <c r="D4758" s="325" t="s">
        <v>3858</v>
      </c>
      <c r="E4758" s="384">
        <v>264</v>
      </c>
      <c r="F4758" s="384">
        <v>145.20000000000002</v>
      </c>
      <c r="G4758" s="384">
        <v>105.6</v>
      </c>
      <c r="H4758" s="384">
        <v>66</v>
      </c>
    </row>
    <row r="4759" spans="1:8" s="324" customFormat="1" ht="31.5">
      <c r="A4759" s="326">
        <v>42</v>
      </c>
      <c r="B4759" s="325" t="s">
        <v>3859</v>
      </c>
      <c r="C4759" s="325" t="s">
        <v>3860</v>
      </c>
      <c r="D4759" s="325" t="s">
        <v>3861</v>
      </c>
      <c r="E4759" s="384">
        <v>264</v>
      </c>
      <c r="F4759" s="384">
        <v>145.20000000000002</v>
      </c>
      <c r="G4759" s="384">
        <v>105.6</v>
      </c>
      <c r="H4759" s="384">
        <v>66</v>
      </c>
    </row>
    <row r="4760" spans="1:8" s="324" customFormat="1" ht="17.25">
      <c r="A4760" s="326">
        <v>43</v>
      </c>
      <c r="B4760" s="325" t="s">
        <v>3862</v>
      </c>
      <c r="C4760" s="325" t="s">
        <v>3808</v>
      </c>
      <c r="D4760" s="325" t="s">
        <v>3858</v>
      </c>
      <c r="E4760" s="384">
        <v>264</v>
      </c>
      <c r="F4760" s="384">
        <v>145.20000000000002</v>
      </c>
      <c r="G4760" s="384">
        <v>105.6</v>
      </c>
      <c r="H4760" s="384">
        <v>66</v>
      </c>
    </row>
    <row r="4761" spans="1:8" s="324" customFormat="1" ht="17.25">
      <c r="A4761" s="326">
        <v>44</v>
      </c>
      <c r="B4761" s="325" t="s">
        <v>3863</v>
      </c>
      <c r="C4761" s="325" t="s">
        <v>3843</v>
      </c>
      <c r="D4761" s="325" t="s">
        <v>3864</v>
      </c>
      <c r="E4761" s="384">
        <v>242</v>
      </c>
      <c r="F4761" s="384">
        <v>133.1</v>
      </c>
      <c r="G4761" s="384">
        <v>96.8</v>
      </c>
      <c r="H4761" s="384">
        <v>60.5</v>
      </c>
    </row>
    <row r="4762" spans="1:8" s="324" customFormat="1" ht="17.25">
      <c r="A4762" s="1223">
        <v>45</v>
      </c>
      <c r="B4762" s="1191" t="s">
        <v>3865</v>
      </c>
      <c r="C4762" s="325" t="s">
        <v>3866</v>
      </c>
      <c r="D4762" s="325" t="s">
        <v>3867</v>
      </c>
      <c r="E4762" s="384">
        <v>264</v>
      </c>
      <c r="F4762" s="384">
        <v>145.20000000000002</v>
      </c>
      <c r="G4762" s="384">
        <v>105.6</v>
      </c>
      <c r="H4762" s="384">
        <v>66</v>
      </c>
    </row>
    <row r="4763" spans="1:8" s="324" customFormat="1" ht="17.25">
      <c r="A4763" s="1223"/>
      <c r="B4763" s="1191"/>
      <c r="C4763" s="325" t="s">
        <v>3868</v>
      </c>
      <c r="D4763" s="325" t="s">
        <v>3869</v>
      </c>
      <c r="E4763" s="384">
        <v>220</v>
      </c>
      <c r="F4763" s="384">
        <v>121</v>
      </c>
      <c r="G4763" s="384">
        <v>88</v>
      </c>
      <c r="H4763" s="384">
        <v>55</v>
      </c>
    </row>
    <row r="4764" spans="1:8" s="324" customFormat="1" ht="17.25">
      <c r="A4764" s="1223">
        <v>46</v>
      </c>
      <c r="B4764" s="1250" t="s">
        <v>3463</v>
      </c>
      <c r="C4764" s="325" t="s">
        <v>3870</v>
      </c>
      <c r="D4764" s="325" t="s">
        <v>3871</v>
      </c>
      <c r="E4764" s="384">
        <v>242</v>
      </c>
      <c r="F4764" s="384">
        <v>133.1</v>
      </c>
      <c r="G4764" s="384">
        <v>96.8</v>
      </c>
      <c r="H4764" s="384">
        <v>60.5</v>
      </c>
    </row>
    <row r="4765" spans="1:8" s="324" customFormat="1" ht="17.25">
      <c r="A4765" s="1223"/>
      <c r="B4765" s="1250"/>
      <c r="C4765" s="325" t="s">
        <v>3871</v>
      </c>
      <c r="D4765" s="325" t="s">
        <v>3771</v>
      </c>
      <c r="E4765" s="384">
        <v>220</v>
      </c>
      <c r="F4765" s="384">
        <v>121</v>
      </c>
      <c r="G4765" s="384">
        <v>88</v>
      </c>
      <c r="H4765" s="384">
        <v>55</v>
      </c>
    </row>
    <row r="4766" spans="1:8" s="324" customFormat="1" ht="25.15" customHeight="1">
      <c r="A4766" s="1223"/>
      <c r="B4766" s="1250"/>
      <c r="C4766" s="325" t="s">
        <v>3771</v>
      </c>
      <c r="D4766" s="325" t="s">
        <v>3872</v>
      </c>
      <c r="E4766" s="384">
        <v>220</v>
      </c>
      <c r="F4766" s="384">
        <v>121</v>
      </c>
      <c r="G4766" s="384">
        <v>88</v>
      </c>
      <c r="H4766" s="384">
        <v>55</v>
      </c>
    </row>
    <row r="4767" spans="1:8" s="324" customFormat="1" ht="30" customHeight="1">
      <c r="A4767" s="1223"/>
      <c r="B4767" s="1250"/>
      <c r="C4767" s="325" t="s">
        <v>3872</v>
      </c>
      <c r="D4767" s="325" t="s">
        <v>3873</v>
      </c>
      <c r="E4767" s="384">
        <v>242</v>
      </c>
      <c r="F4767" s="384">
        <v>133.1</v>
      </c>
      <c r="G4767" s="384">
        <v>96.8</v>
      </c>
      <c r="H4767" s="384">
        <v>60.5</v>
      </c>
    </row>
    <row r="4768" spans="1:8" s="324" customFormat="1" ht="28.9" customHeight="1">
      <c r="A4768" s="326">
        <v>47</v>
      </c>
      <c r="B4768" s="1191" t="s">
        <v>3874</v>
      </c>
      <c r="C4768" s="1191"/>
      <c r="D4768" s="1191"/>
      <c r="E4768" s="384">
        <v>264</v>
      </c>
      <c r="F4768" s="384">
        <v>145.20000000000002</v>
      </c>
      <c r="G4768" s="384">
        <v>105.6</v>
      </c>
      <c r="H4768" s="384">
        <v>66</v>
      </c>
    </row>
    <row r="4769" spans="1:8" s="324" customFormat="1" ht="30" customHeight="1">
      <c r="A4769" s="326">
        <v>48</v>
      </c>
      <c r="B4769" s="1191" t="s">
        <v>3875</v>
      </c>
      <c r="C4769" s="1191"/>
      <c r="D4769" s="1191"/>
      <c r="E4769" s="384">
        <v>264</v>
      </c>
      <c r="F4769" s="384">
        <v>145.20000000000002</v>
      </c>
      <c r="G4769" s="384">
        <v>105.6</v>
      </c>
      <c r="H4769" s="384">
        <v>66</v>
      </c>
    </row>
    <row r="4770" spans="1:8" s="324" customFormat="1" ht="17.25" customHeight="1">
      <c r="A4770" s="326">
        <v>49</v>
      </c>
      <c r="B4770" s="1191" t="s">
        <v>3876</v>
      </c>
      <c r="C4770" s="1191"/>
      <c r="D4770" s="1191"/>
      <c r="E4770" s="384">
        <v>286</v>
      </c>
      <c r="F4770" s="384">
        <v>157.30000000000001</v>
      </c>
      <c r="G4770" s="384">
        <v>114.4</v>
      </c>
      <c r="H4770" s="384">
        <v>71.5</v>
      </c>
    </row>
    <row r="4771" spans="1:8" s="324" customFormat="1" ht="17.25" customHeight="1">
      <c r="A4771" s="326">
        <v>50</v>
      </c>
      <c r="B4771" s="1191" t="s">
        <v>3877</v>
      </c>
      <c r="C4771" s="1191"/>
      <c r="D4771" s="1191"/>
      <c r="E4771" s="384">
        <v>286</v>
      </c>
      <c r="F4771" s="384">
        <v>157.30000000000001</v>
      </c>
      <c r="G4771" s="384">
        <v>114.4</v>
      </c>
      <c r="H4771" s="384">
        <v>71.5</v>
      </c>
    </row>
    <row r="4772" spans="1:8" s="324" customFormat="1" ht="17.25">
      <c r="A4772" s="326">
        <v>51</v>
      </c>
      <c r="B4772" s="325" t="s">
        <v>3878</v>
      </c>
      <c r="C4772" s="1191" t="s">
        <v>3879</v>
      </c>
      <c r="D4772" s="1191"/>
      <c r="E4772" s="384">
        <v>220</v>
      </c>
      <c r="F4772" s="384">
        <v>121</v>
      </c>
      <c r="G4772" s="384">
        <v>88</v>
      </c>
      <c r="H4772" s="384">
        <v>55</v>
      </c>
    </row>
    <row r="4773" spans="1:8" s="324" customFormat="1" ht="17.25">
      <c r="A4773" s="326">
        <v>52</v>
      </c>
      <c r="B4773" s="325" t="s">
        <v>3878</v>
      </c>
      <c r="C4773" s="1191" t="s">
        <v>3880</v>
      </c>
      <c r="D4773" s="1191"/>
      <c r="E4773" s="384">
        <v>220</v>
      </c>
      <c r="F4773" s="384">
        <v>121</v>
      </c>
      <c r="G4773" s="384">
        <v>88</v>
      </c>
      <c r="H4773" s="384">
        <v>55</v>
      </c>
    </row>
    <row r="4774" spans="1:8" s="324" customFormat="1" ht="17.25">
      <c r="A4774" s="348" t="s">
        <v>472</v>
      </c>
      <c r="B4774" s="350" t="s">
        <v>3881</v>
      </c>
      <c r="C4774" s="340"/>
      <c r="D4774" s="325"/>
      <c r="E4774" s="384">
        <v>0</v>
      </c>
      <c r="F4774" s="384">
        <v>0</v>
      </c>
      <c r="G4774" s="384">
        <v>0</v>
      </c>
      <c r="H4774" s="384">
        <v>0</v>
      </c>
    </row>
    <row r="4775" spans="1:8" s="324" customFormat="1" ht="17.25">
      <c r="A4775" s="1223">
        <v>53</v>
      </c>
      <c r="B4775" s="1250" t="s">
        <v>3752</v>
      </c>
      <c r="C4775" s="325" t="s">
        <v>3882</v>
      </c>
      <c r="D4775" s="325" t="s">
        <v>3883</v>
      </c>
      <c r="E4775" s="384">
        <v>286</v>
      </c>
      <c r="F4775" s="384">
        <v>157.30000000000001</v>
      </c>
      <c r="G4775" s="384">
        <v>114.4</v>
      </c>
      <c r="H4775" s="384">
        <v>71.5</v>
      </c>
    </row>
    <row r="4776" spans="1:8" s="324" customFormat="1" ht="17.25">
      <c r="A4776" s="1223"/>
      <c r="B4776" s="1250"/>
      <c r="C4776" s="325" t="s">
        <v>3883</v>
      </c>
      <c r="D4776" s="325" t="s">
        <v>3884</v>
      </c>
      <c r="E4776" s="384">
        <v>572</v>
      </c>
      <c r="F4776" s="384">
        <v>314.60000000000002</v>
      </c>
      <c r="G4776" s="384">
        <v>228.8</v>
      </c>
      <c r="H4776" s="384">
        <v>143</v>
      </c>
    </row>
    <row r="4777" spans="1:8" s="324" customFormat="1" ht="17.25">
      <c r="A4777" s="1223"/>
      <c r="B4777" s="1250"/>
      <c r="C4777" s="325" t="s">
        <v>3884</v>
      </c>
      <c r="D4777" s="325" t="s">
        <v>3885</v>
      </c>
      <c r="E4777" s="384">
        <v>772.2</v>
      </c>
      <c r="F4777" s="384">
        <v>424.71</v>
      </c>
      <c r="G4777" s="384">
        <v>308.88</v>
      </c>
      <c r="H4777" s="384">
        <v>193.05</v>
      </c>
    </row>
    <row r="4778" spans="1:8" s="324" customFormat="1" ht="17.25">
      <c r="A4778" s="1223"/>
      <c r="B4778" s="1250"/>
      <c r="C4778" s="325" t="s">
        <v>3885</v>
      </c>
      <c r="D4778" s="325" t="s">
        <v>3886</v>
      </c>
      <c r="E4778" s="384">
        <v>572</v>
      </c>
      <c r="F4778" s="384">
        <v>314.60000000000002</v>
      </c>
      <c r="G4778" s="384">
        <v>228.8</v>
      </c>
      <c r="H4778" s="384">
        <v>143</v>
      </c>
    </row>
    <row r="4779" spans="1:8" s="324" customFormat="1" ht="17.25">
      <c r="A4779" s="1223"/>
      <c r="B4779" s="1250"/>
      <c r="C4779" s="325" t="s">
        <v>3886</v>
      </c>
      <c r="D4779" s="325" t="s">
        <v>3887</v>
      </c>
      <c r="E4779" s="384">
        <v>686.4</v>
      </c>
      <c r="F4779" s="384">
        <v>377.52</v>
      </c>
      <c r="G4779" s="384">
        <v>274.56</v>
      </c>
      <c r="H4779" s="384">
        <v>171.6</v>
      </c>
    </row>
    <row r="4780" spans="1:8" s="324" customFormat="1" ht="17.25">
      <c r="A4780" s="1223"/>
      <c r="B4780" s="1250"/>
      <c r="C4780" s="325" t="s">
        <v>3887</v>
      </c>
      <c r="D4780" s="325" t="s">
        <v>3753</v>
      </c>
      <c r="E4780" s="384">
        <v>715</v>
      </c>
      <c r="F4780" s="384">
        <v>393.25000000000006</v>
      </c>
      <c r="G4780" s="384">
        <v>286</v>
      </c>
      <c r="H4780" s="384">
        <v>178.75</v>
      </c>
    </row>
    <row r="4781" spans="1:8" s="324" customFormat="1" ht="31.5">
      <c r="A4781" s="1223"/>
      <c r="B4781" s="1250"/>
      <c r="C4781" s="325" t="s">
        <v>3753</v>
      </c>
      <c r="D4781" s="325" t="s">
        <v>3888</v>
      </c>
      <c r="E4781" s="384">
        <v>616</v>
      </c>
      <c r="F4781" s="384">
        <v>338.80000000000007</v>
      </c>
      <c r="G4781" s="384">
        <v>246.4</v>
      </c>
      <c r="H4781" s="384">
        <v>154</v>
      </c>
    </row>
    <row r="4782" spans="1:8" s="324" customFormat="1" ht="31.5">
      <c r="A4782" s="1223"/>
      <c r="B4782" s="1250"/>
      <c r="C4782" s="325" t="s">
        <v>3888</v>
      </c>
      <c r="D4782" s="325" t="s">
        <v>3889</v>
      </c>
      <c r="E4782" s="384">
        <v>330</v>
      </c>
      <c r="F4782" s="384">
        <v>181.50000000000003</v>
      </c>
      <c r="G4782" s="384">
        <v>132</v>
      </c>
      <c r="H4782" s="384">
        <v>82.5</v>
      </c>
    </row>
    <row r="4783" spans="1:8" s="324" customFormat="1" ht="17.25">
      <c r="A4783" s="1223"/>
      <c r="B4783" s="1250"/>
      <c r="C4783" s="325" t="s">
        <v>3889</v>
      </c>
      <c r="D4783" s="325" t="s">
        <v>3890</v>
      </c>
      <c r="E4783" s="384">
        <v>371.8</v>
      </c>
      <c r="F4783" s="384">
        <v>204.49000000000004</v>
      </c>
      <c r="G4783" s="384">
        <v>148.72</v>
      </c>
      <c r="H4783" s="384">
        <v>92.95</v>
      </c>
    </row>
    <row r="4784" spans="1:8" s="324" customFormat="1" ht="17.25">
      <c r="A4784" s="1223"/>
      <c r="B4784" s="1250"/>
      <c r="C4784" s="325" t="s">
        <v>3891</v>
      </c>
      <c r="D4784" s="325" t="s">
        <v>3892</v>
      </c>
      <c r="E4784" s="384">
        <v>371.8</v>
      </c>
      <c r="F4784" s="384">
        <v>204.49000000000004</v>
      </c>
      <c r="G4784" s="384">
        <v>148.72</v>
      </c>
      <c r="H4784" s="384">
        <v>92.95</v>
      </c>
    </row>
    <row r="4785" spans="1:8" s="324" customFormat="1" ht="17.25">
      <c r="A4785" s="1223"/>
      <c r="B4785" s="1250"/>
      <c r="C4785" s="325" t="s">
        <v>3892</v>
      </c>
      <c r="D4785" s="325" t="s">
        <v>3893</v>
      </c>
      <c r="E4785" s="384">
        <v>258.72000000000003</v>
      </c>
      <c r="F4785" s="384">
        <v>142.29599999999999</v>
      </c>
      <c r="G4785" s="384">
        <v>103.48800000000001</v>
      </c>
      <c r="H4785" s="384">
        <v>64.680000000000007</v>
      </c>
    </row>
    <row r="4786" spans="1:8" s="324" customFormat="1" ht="30" customHeight="1">
      <c r="A4786" s="1223"/>
      <c r="B4786" s="1250"/>
      <c r="C4786" s="325" t="s">
        <v>3893</v>
      </c>
      <c r="D4786" s="325" t="s">
        <v>3894</v>
      </c>
      <c r="E4786" s="384">
        <v>314.60000000000002</v>
      </c>
      <c r="F4786" s="384">
        <v>173.03</v>
      </c>
      <c r="G4786" s="384">
        <v>125.84</v>
      </c>
      <c r="H4786" s="384">
        <v>78.650000000000006</v>
      </c>
    </row>
    <row r="4787" spans="1:8" s="324" customFormat="1" ht="17.25">
      <c r="A4787" s="1223"/>
      <c r="B4787" s="1250"/>
      <c r="C4787" s="325" t="s">
        <v>3894</v>
      </c>
      <c r="D4787" s="325" t="s">
        <v>3895</v>
      </c>
      <c r="E4787" s="384">
        <v>257.39999999999998</v>
      </c>
      <c r="F4787" s="384">
        <v>141.57</v>
      </c>
      <c r="G4787" s="384">
        <v>102.96</v>
      </c>
      <c r="H4787" s="384">
        <v>64.349999999999994</v>
      </c>
    </row>
    <row r="4788" spans="1:8" s="324" customFormat="1" ht="17.25">
      <c r="A4788" s="1223"/>
      <c r="B4788" s="1250"/>
      <c r="C4788" s="325" t="s">
        <v>3895</v>
      </c>
      <c r="D4788" s="325" t="s">
        <v>3896</v>
      </c>
      <c r="E4788" s="384">
        <v>200.2</v>
      </c>
      <c r="F4788" s="384">
        <v>110.11</v>
      </c>
      <c r="G4788" s="384">
        <v>80.08</v>
      </c>
      <c r="H4788" s="384">
        <v>50.05</v>
      </c>
    </row>
    <row r="4789" spans="1:8" s="324" customFormat="1" ht="17.25" customHeight="1">
      <c r="A4789" s="1223">
        <v>54</v>
      </c>
      <c r="B4789" s="1191" t="s">
        <v>3897</v>
      </c>
      <c r="C4789" s="325" t="s">
        <v>3898</v>
      </c>
      <c r="D4789" s="325" t="s">
        <v>3899</v>
      </c>
      <c r="E4789" s="384">
        <v>629.20000000000005</v>
      </c>
      <c r="F4789" s="384">
        <v>346.06</v>
      </c>
      <c r="G4789" s="384">
        <v>251.68</v>
      </c>
      <c r="H4789" s="384">
        <v>157.30000000000001</v>
      </c>
    </row>
    <row r="4790" spans="1:8" s="324" customFormat="1" ht="31.5">
      <c r="A4790" s="1223"/>
      <c r="B4790" s="1191"/>
      <c r="C4790" s="325" t="s">
        <v>3899</v>
      </c>
      <c r="D4790" s="325" t="s">
        <v>3900</v>
      </c>
      <c r="E4790" s="384">
        <v>486.2</v>
      </c>
      <c r="F4790" s="384">
        <v>267.41000000000003</v>
      </c>
      <c r="G4790" s="384">
        <v>194.48</v>
      </c>
      <c r="H4790" s="384">
        <v>121.55</v>
      </c>
    </row>
    <row r="4791" spans="1:8" s="324" customFormat="1" ht="17.25">
      <c r="A4791" s="1223"/>
      <c r="B4791" s="1191"/>
      <c r="C4791" s="325" t="s">
        <v>3900</v>
      </c>
      <c r="D4791" s="325" t="s">
        <v>3901</v>
      </c>
      <c r="E4791" s="384">
        <v>572</v>
      </c>
      <c r="F4791" s="384">
        <v>314.60000000000002</v>
      </c>
      <c r="G4791" s="384">
        <v>228.8</v>
      </c>
      <c r="H4791" s="384">
        <v>143</v>
      </c>
    </row>
    <row r="4792" spans="1:8" s="324" customFormat="1" ht="17.25">
      <c r="A4792" s="1223"/>
      <c r="B4792" s="1191"/>
      <c r="C4792" s="325" t="s">
        <v>3901</v>
      </c>
      <c r="D4792" s="325" t="s">
        <v>3902</v>
      </c>
      <c r="E4792" s="384">
        <v>514.79999999999995</v>
      </c>
      <c r="F4792" s="384">
        <v>283.14</v>
      </c>
      <c r="G4792" s="384">
        <v>205.92</v>
      </c>
      <c r="H4792" s="384">
        <v>128.69999999999999</v>
      </c>
    </row>
    <row r="4793" spans="1:8" s="324" customFormat="1" ht="17.25">
      <c r="A4793" s="1223">
        <v>55</v>
      </c>
      <c r="B4793" s="1191" t="s">
        <v>3764</v>
      </c>
      <c r="C4793" s="325" t="s">
        <v>3903</v>
      </c>
      <c r="D4793" s="325" t="s">
        <v>2911</v>
      </c>
      <c r="E4793" s="384">
        <v>286</v>
      </c>
      <c r="F4793" s="384">
        <v>157.30000000000001</v>
      </c>
      <c r="G4793" s="384">
        <v>114.4</v>
      </c>
      <c r="H4793" s="384">
        <v>71.5</v>
      </c>
    </row>
    <row r="4794" spans="1:8" s="324" customFormat="1" ht="31.5">
      <c r="A4794" s="1223"/>
      <c r="B4794" s="1191"/>
      <c r="C4794" s="325" t="s">
        <v>3904</v>
      </c>
      <c r="D4794" s="325" t="s">
        <v>3905</v>
      </c>
      <c r="E4794" s="384">
        <v>286</v>
      </c>
      <c r="F4794" s="384">
        <v>157.30000000000001</v>
      </c>
      <c r="G4794" s="384">
        <v>114.4</v>
      </c>
      <c r="H4794" s="384">
        <v>71.5</v>
      </c>
    </row>
    <row r="4795" spans="1:8" s="324" customFormat="1" ht="17.25">
      <c r="A4795" s="1223"/>
      <c r="B4795" s="1191"/>
      <c r="C4795" s="325" t="s">
        <v>3906</v>
      </c>
      <c r="D4795" s="325" t="s">
        <v>3907</v>
      </c>
      <c r="E4795" s="384">
        <v>286</v>
      </c>
      <c r="F4795" s="384">
        <v>157.30000000000001</v>
      </c>
      <c r="G4795" s="384">
        <v>114.4</v>
      </c>
      <c r="H4795" s="384">
        <v>71.5</v>
      </c>
    </row>
    <row r="4796" spans="1:8" s="324" customFormat="1" ht="17.25">
      <c r="A4796" s="1223"/>
      <c r="B4796" s="1191"/>
      <c r="C4796" s="325" t="s">
        <v>3908</v>
      </c>
      <c r="D4796" s="325" t="s">
        <v>3909</v>
      </c>
      <c r="E4796" s="384">
        <v>514.79999999999995</v>
      </c>
      <c r="F4796" s="384">
        <v>283.14</v>
      </c>
      <c r="G4796" s="384">
        <v>205.92</v>
      </c>
      <c r="H4796" s="384">
        <v>128.69999999999999</v>
      </c>
    </row>
    <row r="4797" spans="1:8" s="324" customFormat="1" ht="17.25" customHeight="1">
      <c r="A4797" s="351" t="s">
        <v>3910</v>
      </c>
      <c r="B4797" s="1191" t="s">
        <v>3911</v>
      </c>
      <c r="C4797" s="1191"/>
      <c r="D4797" s="1191"/>
      <c r="E4797" s="384">
        <v>286</v>
      </c>
      <c r="F4797" s="384">
        <v>157.30000000000001</v>
      </c>
      <c r="G4797" s="384">
        <v>114.4</v>
      </c>
      <c r="H4797" s="384">
        <v>71.5</v>
      </c>
    </row>
    <row r="4798" spans="1:8" s="324" customFormat="1" ht="17.25" customHeight="1">
      <c r="A4798" s="351" t="s">
        <v>3912</v>
      </c>
      <c r="B4798" s="1191" t="s">
        <v>3913</v>
      </c>
      <c r="C4798" s="1191"/>
      <c r="D4798" s="1191"/>
      <c r="E4798" s="384">
        <v>171.6</v>
      </c>
      <c r="F4798" s="384">
        <v>94.38</v>
      </c>
      <c r="G4798" s="384">
        <v>68.64</v>
      </c>
      <c r="H4798" s="384">
        <v>42.9</v>
      </c>
    </row>
    <row r="4799" spans="1:8" s="324" customFormat="1" ht="17.25" customHeight="1">
      <c r="A4799" s="351" t="s">
        <v>3914</v>
      </c>
      <c r="B4799" s="1191" t="s">
        <v>3915</v>
      </c>
      <c r="C4799" s="1191"/>
      <c r="D4799" s="1191"/>
      <c r="E4799" s="384">
        <v>176</v>
      </c>
      <c r="F4799" s="384">
        <v>96.800000000000011</v>
      </c>
      <c r="G4799" s="384">
        <v>70.400000000000006</v>
      </c>
      <c r="H4799" s="384">
        <v>44</v>
      </c>
    </row>
    <row r="4800" spans="1:8" s="324" customFormat="1" ht="17.25">
      <c r="A4800" s="351" t="s">
        <v>3916</v>
      </c>
      <c r="B4800" s="325" t="s">
        <v>3917</v>
      </c>
      <c r="C4800" s="325" t="s">
        <v>3918</v>
      </c>
      <c r="D4800" s="325" t="s">
        <v>3919</v>
      </c>
      <c r="E4800" s="384">
        <v>220</v>
      </c>
      <c r="F4800" s="384">
        <v>121</v>
      </c>
      <c r="G4800" s="384">
        <v>88</v>
      </c>
      <c r="H4800" s="384">
        <v>55</v>
      </c>
    </row>
    <row r="4801" spans="1:8" s="324" customFormat="1" ht="17.25">
      <c r="A4801" s="351" t="s">
        <v>3920</v>
      </c>
      <c r="B4801" s="325" t="s">
        <v>209</v>
      </c>
      <c r="C4801" s="325" t="s">
        <v>3921</v>
      </c>
      <c r="D4801" s="325" t="s">
        <v>3922</v>
      </c>
      <c r="E4801" s="384">
        <v>514.79999999999995</v>
      </c>
      <c r="F4801" s="384">
        <v>283.14</v>
      </c>
      <c r="G4801" s="384">
        <v>205.92</v>
      </c>
      <c r="H4801" s="384">
        <v>128.69999999999999</v>
      </c>
    </row>
    <row r="4802" spans="1:8" s="324" customFormat="1" ht="17.25" customHeight="1">
      <c r="A4802" s="1259" t="s">
        <v>3923</v>
      </c>
      <c r="B4802" s="1191" t="s">
        <v>3924</v>
      </c>
      <c r="C4802" s="325" t="s">
        <v>3752</v>
      </c>
      <c r="D4802" s="325" t="s">
        <v>3889</v>
      </c>
      <c r="E4802" s="384">
        <v>105.6</v>
      </c>
      <c r="F4802" s="384">
        <v>58.08</v>
      </c>
      <c r="G4802" s="384">
        <v>42.24</v>
      </c>
      <c r="H4802" s="384">
        <v>26.4</v>
      </c>
    </row>
    <row r="4803" spans="1:8" s="324" customFormat="1" ht="17.25">
      <c r="A4803" s="1223"/>
      <c r="B4803" s="1191"/>
      <c r="C4803" s="325" t="s">
        <v>3889</v>
      </c>
      <c r="D4803" s="325" t="s">
        <v>3925</v>
      </c>
      <c r="E4803" s="384">
        <v>99</v>
      </c>
      <c r="F4803" s="384">
        <v>54.45</v>
      </c>
      <c r="G4803" s="384">
        <v>39.6</v>
      </c>
      <c r="H4803" s="384">
        <v>24.75</v>
      </c>
    </row>
    <row r="4804" spans="1:8" s="324" customFormat="1" ht="31.5">
      <c r="A4804" s="1223"/>
      <c r="B4804" s="1191"/>
      <c r="C4804" s="325" t="s">
        <v>3926</v>
      </c>
      <c r="D4804" s="325" t="s">
        <v>3927</v>
      </c>
      <c r="E4804" s="384">
        <v>105.6</v>
      </c>
      <c r="F4804" s="384">
        <v>58.08</v>
      </c>
      <c r="G4804" s="384">
        <v>42.24</v>
      </c>
      <c r="H4804" s="384">
        <v>26.4</v>
      </c>
    </row>
    <row r="4805" spans="1:8" s="324" customFormat="1" ht="17.25">
      <c r="A4805" s="1223"/>
      <c r="B4805" s="1191"/>
      <c r="C4805" s="325" t="s">
        <v>3928</v>
      </c>
      <c r="D4805" s="325" t="s">
        <v>3929</v>
      </c>
      <c r="E4805" s="384">
        <v>99</v>
      </c>
      <c r="F4805" s="384">
        <v>54.45</v>
      </c>
      <c r="G4805" s="384">
        <v>39.6</v>
      </c>
      <c r="H4805" s="384">
        <v>24.75</v>
      </c>
    </row>
    <row r="4806" spans="1:8" s="324" customFormat="1" ht="17.25">
      <c r="A4806" s="1223"/>
      <c r="B4806" s="1191"/>
      <c r="C4806" s="325" t="s">
        <v>3930</v>
      </c>
      <c r="D4806" s="325" t="s">
        <v>3931</v>
      </c>
      <c r="E4806" s="384">
        <v>99</v>
      </c>
      <c r="F4806" s="384">
        <v>54.45</v>
      </c>
      <c r="G4806" s="384">
        <v>39.6</v>
      </c>
      <c r="H4806" s="384">
        <v>24.75</v>
      </c>
    </row>
    <row r="4807" spans="1:8" s="324" customFormat="1" ht="31.5">
      <c r="A4807" s="1223"/>
      <c r="B4807" s="1191"/>
      <c r="C4807" s="325" t="s">
        <v>3932</v>
      </c>
      <c r="D4807" s="325" t="s">
        <v>3933</v>
      </c>
      <c r="E4807" s="384">
        <v>99</v>
      </c>
      <c r="F4807" s="384">
        <v>54.45</v>
      </c>
      <c r="G4807" s="384">
        <v>39.6</v>
      </c>
      <c r="H4807" s="384">
        <v>24.75</v>
      </c>
    </row>
    <row r="4808" spans="1:8" s="324" customFormat="1" ht="17.25">
      <c r="A4808" s="1223"/>
      <c r="B4808" s="1191"/>
      <c r="C4808" s="325" t="s">
        <v>3933</v>
      </c>
      <c r="D4808" s="325" t="s">
        <v>3934</v>
      </c>
      <c r="E4808" s="384">
        <v>99</v>
      </c>
      <c r="F4808" s="384">
        <v>54.45</v>
      </c>
      <c r="G4808" s="384">
        <v>39.6</v>
      </c>
      <c r="H4808" s="384">
        <v>24.75</v>
      </c>
    </row>
    <row r="4809" spans="1:8" s="324" customFormat="1" ht="17.25">
      <c r="A4809" s="1223"/>
      <c r="B4809" s="1191"/>
      <c r="C4809" s="325" t="s">
        <v>3935</v>
      </c>
      <c r="D4809" s="325" t="s">
        <v>3936</v>
      </c>
      <c r="E4809" s="384">
        <v>105.6</v>
      </c>
      <c r="F4809" s="384">
        <v>58.08</v>
      </c>
      <c r="G4809" s="384">
        <v>42.24</v>
      </c>
      <c r="H4809" s="384">
        <v>26.4</v>
      </c>
    </row>
    <row r="4810" spans="1:8" s="324" customFormat="1" ht="17.25">
      <c r="A4810" s="1223"/>
      <c r="B4810" s="1191"/>
      <c r="C4810" s="325" t="s">
        <v>3937</v>
      </c>
      <c r="D4810" s="325" t="s">
        <v>3938</v>
      </c>
      <c r="E4810" s="384">
        <v>105.6</v>
      </c>
      <c r="F4810" s="384">
        <v>58.08</v>
      </c>
      <c r="G4810" s="384">
        <v>42.24</v>
      </c>
      <c r="H4810" s="384">
        <v>26.4</v>
      </c>
    </row>
    <row r="4811" spans="1:8" s="324" customFormat="1" ht="17.25">
      <c r="A4811" s="1223"/>
      <c r="B4811" s="1191"/>
      <c r="C4811" s="325" t="s">
        <v>3939</v>
      </c>
      <c r="D4811" s="325" t="s">
        <v>3940</v>
      </c>
      <c r="E4811" s="384">
        <v>92.4</v>
      </c>
      <c r="F4811" s="384">
        <v>50.82</v>
      </c>
      <c r="G4811" s="384">
        <v>36.96</v>
      </c>
      <c r="H4811" s="384">
        <v>23.1</v>
      </c>
    </row>
    <row r="4812" spans="1:8" s="324" customFormat="1" ht="17.25">
      <c r="A4812" s="1223"/>
      <c r="B4812" s="1191"/>
      <c r="C4812" s="325" t="s">
        <v>3763</v>
      </c>
      <c r="D4812" s="325" t="s">
        <v>3941</v>
      </c>
      <c r="E4812" s="384">
        <v>338.8</v>
      </c>
      <c r="F4812" s="384">
        <v>186.34000000000003</v>
      </c>
      <c r="G4812" s="384">
        <v>135.52000000000001</v>
      </c>
      <c r="H4812" s="384">
        <v>84.7</v>
      </c>
    </row>
    <row r="4813" spans="1:8" s="324" customFormat="1" ht="17.25">
      <c r="A4813" s="1223"/>
      <c r="B4813" s="1191"/>
      <c r="C4813" s="325" t="s">
        <v>3941</v>
      </c>
      <c r="D4813" s="325" t="s">
        <v>3942</v>
      </c>
      <c r="E4813" s="384">
        <v>228.8</v>
      </c>
      <c r="F4813" s="384">
        <v>125.84</v>
      </c>
      <c r="G4813" s="384">
        <v>91.52</v>
      </c>
      <c r="H4813" s="384">
        <v>57.2</v>
      </c>
    </row>
    <row r="4814" spans="1:8" s="324" customFormat="1" ht="31.5">
      <c r="A4814" s="351" t="s">
        <v>3943</v>
      </c>
      <c r="B4814" s="325" t="s">
        <v>3944</v>
      </c>
      <c r="C4814" s="325" t="s">
        <v>3945</v>
      </c>
      <c r="D4814" s="325" t="s">
        <v>3946</v>
      </c>
      <c r="E4814" s="384">
        <v>211.2</v>
      </c>
      <c r="F4814" s="384">
        <v>116.16</v>
      </c>
      <c r="G4814" s="384">
        <v>84.48</v>
      </c>
      <c r="H4814" s="384">
        <v>52.8</v>
      </c>
    </row>
    <row r="4815" spans="1:8" s="324" customFormat="1" ht="31.5">
      <c r="A4815" s="351" t="s">
        <v>3947</v>
      </c>
      <c r="B4815" s="325" t="s">
        <v>3948</v>
      </c>
      <c r="C4815" s="325" t="s">
        <v>3949</v>
      </c>
      <c r="D4815" s="325" t="s">
        <v>3950</v>
      </c>
      <c r="E4815" s="384">
        <v>228.8</v>
      </c>
      <c r="F4815" s="384">
        <v>125.84</v>
      </c>
      <c r="G4815" s="384">
        <v>91.52</v>
      </c>
      <c r="H4815" s="384">
        <v>57.2</v>
      </c>
    </row>
    <row r="4816" spans="1:8" s="324" customFormat="1" ht="17.25">
      <c r="A4816" s="351" t="s">
        <v>3951</v>
      </c>
      <c r="B4816" s="1191" t="s">
        <v>3952</v>
      </c>
      <c r="C4816" s="1191"/>
      <c r="D4816" s="1191"/>
      <c r="E4816" s="384">
        <v>79.2</v>
      </c>
      <c r="F4816" s="384">
        <v>43.560000000000009</v>
      </c>
      <c r="G4816" s="384">
        <v>31.68</v>
      </c>
      <c r="H4816" s="384">
        <v>19.8</v>
      </c>
    </row>
    <row r="4817" spans="1:8" s="324" customFormat="1" ht="17.25">
      <c r="A4817" s="351" t="s">
        <v>3953</v>
      </c>
      <c r="B4817" s="1191" t="s">
        <v>3954</v>
      </c>
      <c r="C4817" s="1191"/>
      <c r="D4817" s="1191"/>
      <c r="E4817" s="384">
        <v>79.2</v>
      </c>
      <c r="F4817" s="384">
        <v>43.560000000000009</v>
      </c>
      <c r="G4817" s="384">
        <v>31.68</v>
      </c>
      <c r="H4817" s="384">
        <v>19.8</v>
      </c>
    </row>
    <row r="4818" spans="1:8" s="324" customFormat="1" ht="17.25" customHeight="1">
      <c r="A4818" s="1259" t="s">
        <v>3955</v>
      </c>
      <c r="B4818" s="1191" t="s">
        <v>3956</v>
      </c>
      <c r="C4818" s="325" t="s">
        <v>3752</v>
      </c>
      <c r="D4818" s="325" t="s">
        <v>3957</v>
      </c>
      <c r="E4818" s="384">
        <v>171.6</v>
      </c>
      <c r="F4818" s="384">
        <v>94.38</v>
      </c>
      <c r="G4818" s="384">
        <v>68.64</v>
      </c>
      <c r="H4818" s="384">
        <v>42.9</v>
      </c>
    </row>
    <row r="4819" spans="1:8" s="324" customFormat="1" ht="17.25">
      <c r="A4819" s="1223"/>
      <c r="B4819" s="1191"/>
      <c r="C4819" s="325" t="s">
        <v>3957</v>
      </c>
      <c r="D4819" s="325" t="s">
        <v>3958</v>
      </c>
      <c r="E4819" s="384">
        <v>143</v>
      </c>
      <c r="F4819" s="384">
        <v>78.650000000000006</v>
      </c>
      <c r="G4819" s="384">
        <v>57.2</v>
      </c>
      <c r="H4819" s="384">
        <v>35.75</v>
      </c>
    </row>
    <row r="4820" spans="1:8" s="324" customFormat="1" ht="17.25">
      <c r="A4820" s="1223"/>
      <c r="B4820" s="1191"/>
      <c r="C4820" s="325" t="s">
        <v>3752</v>
      </c>
      <c r="D4820" s="325" t="s">
        <v>3959</v>
      </c>
      <c r="E4820" s="384">
        <v>143</v>
      </c>
      <c r="F4820" s="384">
        <v>78.650000000000006</v>
      </c>
      <c r="G4820" s="384">
        <v>57.2</v>
      </c>
      <c r="H4820" s="384">
        <v>35.75</v>
      </c>
    </row>
    <row r="4821" spans="1:8" s="324" customFormat="1" ht="17.25">
      <c r="A4821" s="1223"/>
      <c r="B4821" s="1191"/>
      <c r="C4821" s="325" t="s">
        <v>3752</v>
      </c>
      <c r="D4821" s="325" t="s">
        <v>3960</v>
      </c>
      <c r="E4821" s="384">
        <v>171.6</v>
      </c>
      <c r="F4821" s="384">
        <v>94.38</v>
      </c>
      <c r="G4821" s="384">
        <v>68.64</v>
      </c>
      <c r="H4821" s="384">
        <v>42.9</v>
      </c>
    </row>
    <row r="4822" spans="1:8" s="324" customFormat="1" ht="17.25">
      <c r="A4822" s="1223"/>
      <c r="B4822" s="1191"/>
      <c r="C4822" s="325" t="s">
        <v>3752</v>
      </c>
      <c r="D4822" s="325" t="s">
        <v>3961</v>
      </c>
      <c r="E4822" s="384">
        <v>96.8</v>
      </c>
      <c r="F4822" s="384">
        <v>53.24</v>
      </c>
      <c r="G4822" s="384">
        <v>38.72</v>
      </c>
      <c r="H4822" s="384">
        <v>24.2</v>
      </c>
    </row>
    <row r="4823" spans="1:8" s="324" customFormat="1" ht="31.5">
      <c r="A4823" s="1223"/>
      <c r="B4823" s="1191"/>
      <c r="C4823" s="325" t="s">
        <v>3752</v>
      </c>
      <c r="D4823" s="325" t="s">
        <v>3962</v>
      </c>
      <c r="E4823" s="384">
        <v>132</v>
      </c>
      <c r="F4823" s="384">
        <v>72.600000000000009</v>
      </c>
      <c r="G4823" s="384">
        <v>52.8</v>
      </c>
      <c r="H4823" s="384">
        <v>33</v>
      </c>
    </row>
    <row r="4824" spans="1:8" s="324" customFormat="1" ht="31.5">
      <c r="A4824" s="1223"/>
      <c r="B4824" s="1191"/>
      <c r="C4824" s="325" t="s">
        <v>3963</v>
      </c>
      <c r="D4824" s="325" t="s">
        <v>3964</v>
      </c>
      <c r="E4824" s="384">
        <v>88</v>
      </c>
      <c r="F4824" s="384">
        <v>48.400000000000006</v>
      </c>
      <c r="G4824" s="384">
        <v>35.200000000000003</v>
      </c>
      <c r="H4824" s="384">
        <v>22</v>
      </c>
    </row>
    <row r="4825" spans="1:8" s="324" customFormat="1" ht="17.25">
      <c r="A4825" s="322">
        <v>61</v>
      </c>
      <c r="B4825" s="323" t="s">
        <v>3965</v>
      </c>
      <c r="C4825" s="330"/>
      <c r="D4825" s="330"/>
      <c r="E4825" s="384">
        <v>0</v>
      </c>
      <c r="F4825" s="384">
        <v>0</v>
      </c>
      <c r="G4825" s="384">
        <v>0</v>
      </c>
      <c r="H4825" s="384">
        <v>0</v>
      </c>
    </row>
    <row r="4826" spans="1:8" s="324" customFormat="1" ht="31.5">
      <c r="A4826" s="1223">
        <v>1</v>
      </c>
      <c r="B4826" s="1191" t="s">
        <v>3752</v>
      </c>
      <c r="C4826" s="325" t="s">
        <v>3966</v>
      </c>
      <c r="D4826" s="325" t="s">
        <v>3967</v>
      </c>
      <c r="E4826" s="384">
        <v>1487.2</v>
      </c>
      <c r="F4826" s="384">
        <v>892.32</v>
      </c>
      <c r="G4826" s="384">
        <v>594.88</v>
      </c>
      <c r="H4826" s="384">
        <v>297.44</v>
      </c>
    </row>
    <row r="4827" spans="1:8" s="324" customFormat="1" ht="46.9" customHeight="1">
      <c r="A4827" s="1223"/>
      <c r="B4827" s="1191"/>
      <c r="C4827" s="325" t="s">
        <v>3967</v>
      </c>
      <c r="D4827" s="325" t="s">
        <v>3968</v>
      </c>
      <c r="E4827" s="384">
        <v>1115.4000000000001</v>
      </c>
      <c r="F4827" s="384">
        <v>669.24</v>
      </c>
      <c r="G4827" s="384">
        <v>446.16</v>
      </c>
      <c r="H4827" s="384">
        <v>223.08</v>
      </c>
    </row>
    <row r="4828" spans="1:8" s="324" customFormat="1" ht="24.6" customHeight="1">
      <c r="A4828" s="1223"/>
      <c r="B4828" s="1191"/>
      <c r="C4828" s="325" t="s">
        <v>3968</v>
      </c>
      <c r="D4828" s="325" t="s">
        <v>3969</v>
      </c>
      <c r="E4828" s="384">
        <v>743.6</v>
      </c>
      <c r="F4828" s="384">
        <v>446.16</v>
      </c>
      <c r="G4828" s="384">
        <v>297.44</v>
      </c>
      <c r="H4828" s="384">
        <v>148.72</v>
      </c>
    </row>
    <row r="4829" spans="1:8" s="324" customFormat="1" ht="31.5">
      <c r="A4829" s="1223"/>
      <c r="B4829" s="1191"/>
      <c r="C4829" s="325" t="s">
        <v>3969</v>
      </c>
      <c r="D4829" s="325" t="s">
        <v>3970</v>
      </c>
      <c r="E4829" s="384">
        <v>817.96</v>
      </c>
      <c r="F4829" s="384">
        <v>490.77600000000007</v>
      </c>
      <c r="G4829" s="384">
        <v>327.18400000000003</v>
      </c>
      <c r="H4829" s="384">
        <v>163.59200000000001</v>
      </c>
    </row>
    <row r="4830" spans="1:8" s="324" customFormat="1" ht="31.5">
      <c r="A4830" s="1223"/>
      <c r="B4830" s="1191"/>
      <c r="C4830" s="325" t="s">
        <v>3970</v>
      </c>
      <c r="D4830" s="325" t="s">
        <v>3971</v>
      </c>
      <c r="E4830" s="384">
        <v>520.52</v>
      </c>
      <c r="F4830" s="384">
        <v>312.31199999999995</v>
      </c>
      <c r="G4830" s="384">
        <v>208.208</v>
      </c>
      <c r="H4830" s="384">
        <v>104.104</v>
      </c>
    </row>
    <row r="4831" spans="1:8" s="324" customFormat="1" ht="17.25">
      <c r="A4831" s="1223">
        <v>2</v>
      </c>
      <c r="B4831" s="1250" t="s">
        <v>3764</v>
      </c>
      <c r="C4831" s="325" t="s">
        <v>3972</v>
      </c>
      <c r="D4831" s="325" t="s">
        <v>3973</v>
      </c>
      <c r="E4831" s="384">
        <v>892.32</v>
      </c>
      <c r="F4831" s="384">
        <v>535.39199999999994</v>
      </c>
      <c r="G4831" s="384">
        <v>356.92800000000005</v>
      </c>
      <c r="H4831" s="384">
        <v>178.46400000000003</v>
      </c>
    </row>
    <row r="4832" spans="1:8" s="324" customFormat="1" ht="31.5">
      <c r="A4832" s="1223"/>
      <c r="B4832" s="1250"/>
      <c r="C4832" s="325" t="s">
        <v>3974</v>
      </c>
      <c r="D4832" s="325" t="s">
        <v>3908</v>
      </c>
      <c r="E4832" s="384">
        <v>520.52</v>
      </c>
      <c r="F4832" s="384">
        <v>312.31199999999995</v>
      </c>
      <c r="G4832" s="384">
        <v>208.208</v>
      </c>
      <c r="H4832" s="384">
        <v>104.104</v>
      </c>
    </row>
    <row r="4833" spans="1:8" s="324" customFormat="1" ht="17.25">
      <c r="A4833" s="1223"/>
      <c r="B4833" s="1250"/>
      <c r="C4833" s="325" t="s">
        <v>3908</v>
      </c>
      <c r="D4833" s="325" t="s">
        <v>3909</v>
      </c>
      <c r="E4833" s="384">
        <v>520.52</v>
      </c>
      <c r="F4833" s="384">
        <v>312.31199999999995</v>
      </c>
      <c r="G4833" s="384">
        <v>208.208</v>
      </c>
      <c r="H4833" s="384">
        <v>104.104</v>
      </c>
    </row>
    <row r="4834" spans="1:8" s="324" customFormat="1" ht="17.25">
      <c r="A4834" s="1223"/>
      <c r="B4834" s="1250"/>
      <c r="C4834" s="325" t="s">
        <v>3975</v>
      </c>
      <c r="D4834" s="325" t="s">
        <v>2465</v>
      </c>
      <c r="E4834" s="384">
        <v>520.52</v>
      </c>
      <c r="F4834" s="384">
        <v>312.31199999999995</v>
      </c>
      <c r="G4834" s="384">
        <v>208.208</v>
      </c>
      <c r="H4834" s="384">
        <v>104.104</v>
      </c>
    </row>
    <row r="4835" spans="1:8" s="324" customFormat="1" ht="31.5">
      <c r="A4835" s="1223"/>
      <c r="B4835" s="1250"/>
      <c r="C4835" s="325" t="s">
        <v>3569</v>
      </c>
      <c r="D4835" s="325" t="s">
        <v>3976</v>
      </c>
      <c r="E4835" s="384">
        <v>274.56</v>
      </c>
      <c r="F4835" s="384">
        <v>164.73599999999999</v>
      </c>
      <c r="G4835" s="384">
        <v>109.824</v>
      </c>
      <c r="H4835" s="384">
        <v>54.911999999999999</v>
      </c>
    </row>
    <row r="4836" spans="1:8" s="324" customFormat="1" ht="31.5">
      <c r="A4836" s="1223"/>
      <c r="B4836" s="1250"/>
      <c r="C4836" s="325" t="s">
        <v>3977</v>
      </c>
      <c r="D4836" s="325" t="s">
        <v>3978</v>
      </c>
      <c r="E4836" s="384">
        <v>334.62</v>
      </c>
      <c r="F4836" s="384">
        <v>200.77200000000002</v>
      </c>
      <c r="G4836" s="384">
        <v>133.84799999999998</v>
      </c>
      <c r="H4836" s="384">
        <v>66.923999999999992</v>
      </c>
    </row>
    <row r="4837" spans="1:8" s="324" customFormat="1" ht="17.25">
      <c r="A4837" s="1223"/>
      <c r="B4837" s="1250"/>
      <c r="C4837" s="325" t="s">
        <v>3979</v>
      </c>
      <c r="D4837" s="325" t="s">
        <v>3980</v>
      </c>
      <c r="E4837" s="384">
        <v>274.56</v>
      </c>
      <c r="F4837" s="384">
        <v>164.73599999999999</v>
      </c>
      <c r="G4837" s="384">
        <v>109.824</v>
      </c>
      <c r="H4837" s="384">
        <v>54.911999999999999</v>
      </c>
    </row>
    <row r="4838" spans="1:8" s="324" customFormat="1" ht="17.25">
      <c r="A4838" s="1223"/>
      <c r="B4838" s="1250"/>
      <c r="C4838" s="325" t="s">
        <v>3979</v>
      </c>
      <c r="D4838" s="325" t="s">
        <v>3981</v>
      </c>
      <c r="E4838" s="384">
        <v>274.56</v>
      </c>
      <c r="F4838" s="384">
        <v>164.73599999999999</v>
      </c>
      <c r="G4838" s="384">
        <v>109.824</v>
      </c>
      <c r="H4838" s="384">
        <v>54.911999999999999</v>
      </c>
    </row>
    <row r="4839" spans="1:8" s="324" customFormat="1" ht="17.25">
      <c r="A4839" s="1223"/>
      <c r="B4839" s="1250"/>
      <c r="C4839" s="325" t="s">
        <v>3982</v>
      </c>
      <c r="D4839" s="325" t="s">
        <v>3983</v>
      </c>
      <c r="E4839" s="384">
        <v>334.62</v>
      </c>
      <c r="F4839" s="384">
        <v>200.77200000000002</v>
      </c>
      <c r="G4839" s="384">
        <v>133.84799999999998</v>
      </c>
      <c r="H4839" s="384">
        <v>66.923999999999992</v>
      </c>
    </row>
    <row r="4840" spans="1:8" s="324" customFormat="1" ht="17.25">
      <c r="A4840" s="1223"/>
      <c r="B4840" s="1250"/>
      <c r="C4840" s="325" t="s">
        <v>3983</v>
      </c>
      <c r="D4840" s="325" t="s">
        <v>3984</v>
      </c>
      <c r="E4840" s="384">
        <v>223.08</v>
      </c>
      <c r="F4840" s="384">
        <v>133.84799999999998</v>
      </c>
      <c r="G4840" s="384">
        <v>89.232000000000014</v>
      </c>
      <c r="H4840" s="384">
        <v>44.616000000000007</v>
      </c>
    </row>
    <row r="4841" spans="1:8" s="324" customFormat="1" ht="17.25">
      <c r="A4841" s="1223"/>
      <c r="B4841" s="1250"/>
      <c r="C4841" s="325" t="s">
        <v>3985</v>
      </c>
      <c r="D4841" s="325" t="s">
        <v>3986</v>
      </c>
      <c r="E4841" s="384">
        <v>274.56</v>
      </c>
      <c r="F4841" s="384">
        <v>164.73599999999999</v>
      </c>
      <c r="G4841" s="384">
        <v>109.824</v>
      </c>
      <c r="H4841" s="384">
        <v>54.911999999999999</v>
      </c>
    </row>
    <row r="4842" spans="1:8" s="324" customFormat="1" ht="31.5">
      <c r="A4842" s="326">
        <v>3</v>
      </c>
      <c r="B4842" s="325" t="s">
        <v>3987</v>
      </c>
      <c r="C4842" s="325" t="s">
        <v>3988</v>
      </c>
      <c r="D4842" s="325" t="s">
        <v>3989</v>
      </c>
      <c r="E4842" s="384">
        <v>200.2</v>
      </c>
      <c r="F4842" s="384">
        <v>120.12</v>
      </c>
      <c r="G4842" s="384">
        <v>80.08</v>
      </c>
      <c r="H4842" s="384">
        <v>40.04</v>
      </c>
    </row>
    <row r="4843" spans="1:8" s="324" customFormat="1" ht="31.5">
      <c r="A4843" s="326">
        <v>4</v>
      </c>
      <c r="B4843" s="325" t="s">
        <v>3990</v>
      </c>
      <c r="C4843" s="325" t="s">
        <v>3991</v>
      </c>
      <c r="D4843" s="325" t="s">
        <v>3992</v>
      </c>
      <c r="E4843" s="384">
        <v>200.2</v>
      </c>
      <c r="F4843" s="384">
        <v>120.12</v>
      </c>
      <c r="G4843" s="384">
        <v>80.08</v>
      </c>
      <c r="H4843" s="384">
        <v>40.04</v>
      </c>
    </row>
    <row r="4844" spans="1:8" s="324" customFormat="1" ht="31.5">
      <c r="A4844" s="326">
        <v>5</v>
      </c>
      <c r="B4844" s="325" t="s">
        <v>3993</v>
      </c>
      <c r="C4844" s="325" t="s">
        <v>3994</v>
      </c>
      <c r="D4844" s="325" t="s">
        <v>3995</v>
      </c>
      <c r="E4844" s="384">
        <v>200.2</v>
      </c>
      <c r="F4844" s="384">
        <v>120.12</v>
      </c>
      <c r="G4844" s="384">
        <v>80.08</v>
      </c>
      <c r="H4844" s="384">
        <v>40.04</v>
      </c>
    </row>
    <row r="4845" spans="1:8" s="324" customFormat="1" ht="17.25">
      <c r="A4845" s="1223">
        <v>6</v>
      </c>
      <c r="B4845" s="1191" t="s">
        <v>1887</v>
      </c>
      <c r="C4845" s="325" t="s">
        <v>3996</v>
      </c>
      <c r="D4845" s="325" t="s">
        <v>3997</v>
      </c>
      <c r="E4845" s="384">
        <v>720.72</v>
      </c>
      <c r="F4845" s="384">
        <v>432.43199999999996</v>
      </c>
      <c r="G4845" s="384">
        <v>288.28800000000001</v>
      </c>
      <c r="H4845" s="384">
        <v>144.14400000000001</v>
      </c>
    </row>
    <row r="4846" spans="1:8" s="324" customFormat="1" ht="17.25">
      <c r="A4846" s="1223"/>
      <c r="B4846" s="1191"/>
      <c r="C4846" s="325" t="s">
        <v>3997</v>
      </c>
      <c r="D4846" s="325" t="s">
        <v>3998</v>
      </c>
      <c r="E4846" s="384">
        <v>800.8</v>
      </c>
      <c r="F4846" s="384">
        <v>480.48</v>
      </c>
      <c r="G4846" s="384">
        <v>320.32</v>
      </c>
      <c r="H4846" s="384">
        <v>160.16</v>
      </c>
    </row>
    <row r="4847" spans="1:8" s="324" customFormat="1" ht="17.25">
      <c r="A4847" s="1223"/>
      <c r="B4847" s="1191"/>
      <c r="C4847" s="325" t="s">
        <v>3998</v>
      </c>
      <c r="D4847" s="325" t="s">
        <v>3999</v>
      </c>
      <c r="E4847" s="384">
        <v>640.64</v>
      </c>
      <c r="F4847" s="384">
        <v>384.38400000000001</v>
      </c>
      <c r="G4847" s="384">
        <v>256.25599999999997</v>
      </c>
      <c r="H4847" s="384">
        <v>128.12799999999999</v>
      </c>
    </row>
    <row r="4848" spans="1:8" s="324" customFormat="1" ht="17.25">
      <c r="A4848" s="1223"/>
      <c r="B4848" s="1191" t="s">
        <v>566</v>
      </c>
      <c r="C4848" s="325" t="s">
        <v>3997</v>
      </c>
      <c r="D4848" s="325" t="s">
        <v>4000</v>
      </c>
      <c r="E4848" s="384">
        <v>240.24</v>
      </c>
      <c r="F4848" s="384">
        <v>144.14400000000001</v>
      </c>
      <c r="G4848" s="384">
        <v>96.096000000000004</v>
      </c>
      <c r="H4848" s="384">
        <v>48.048000000000002</v>
      </c>
    </row>
    <row r="4849" spans="1:8" s="324" customFormat="1" ht="17.25">
      <c r="A4849" s="1223"/>
      <c r="B4849" s="1191"/>
      <c r="C4849" s="325" t="s">
        <v>4000</v>
      </c>
      <c r="D4849" s="325" t="s">
        <v>4001</v>
      </c>
      <c r="E4849" s="384">
        <v>185.9</v>
      </c>
      <c r="F4849" s="384">
        <v>111.54</v>
      </c>
      <c r="G4849" s="384">
        <v>74.36</v>
      </c>
      <c r="H4849" s="384">
        <v>37.18</v>
      </c>
    </row>
    <row r="4850" spans="1:8" s="324" customFormat="1" ht="17.25">
      <c r="A4850" s="1223"/>
      <c r="B4850" s="1191"/>
      <c r="C4850" s="325" t="s">
        <v>4002</v>
      </c>
      <c r="D4850" s="325" t="s">
        <v>4003</v>
      </c>
      <c r="E4850" s="384">
        <v>171.02799999999999</v>
      </c>
      <c r="F4850" s="384">
        <v>102.61679999999998</v>
      </c>
      <c r="G4850" s="384">
        <v>68.411199999999994</v>
      </c>
      <c r="H4850" s="384">
        <v>34.205599999999997</v>
      </c>
    </row>
    <row r="4851" spans="1:8" s="324" customFormat="1" ht="17.25">
      <c r="A4851" s="1223"/>
      <c r="B4851" s="1191"/>
      <c r="C4851" s="325" t="s">
        <v>4004</v>
      </c>
      <c r="D4851" s="325" t="s">
        <v>4005</v>
      </c>
      <c r="E4851" s="384">
        <v>240.24</v>
      </c>
      <c r="F4851" s="384">
        <v>144.14400000000001</v>
      </c>
      <c r="G4851" s="384">
        <v>96.096000000000004</v>
      </c>
      <c r="H4851" s="384">
        <v>48.048000000000002</v>
      </c>
    </row>
    <row r="4852" spans="1:8" s="324" customFormat="1" ht="17.25">
      <c r="A4852" s="1223"/>
      <c r="B4852" s="1191"/>
      <c r="C4852" s="325" t="s">
        <v>4006</v>
      </c>
      <c r="D4852" s="325" t="s">
        <v>4007</v>
      </c>
      <c r="E4852" s="384">
        <v>171.02799999999999</v>
      </c>
      <c r="F4852" s="384">
        <v>102.61679999999998</v>
      </c>
      <c r="G4852" s="384">
        <v>68.411199999999994</v>
      </c>
      <c r="H4852" s="384">
        <v>34.205599999999997</v>
      </c>
    </row>
    <row r="4853" spans="1:8" s="324" customFormat="1" ht="17.25">
      <c r="A4853" s="326">
        <v>7</v>
      </c>
      <c r="B4853" s="1191" t="s">
        <v>4008</v>
      </c>
      <c r="C4853" s="1191"/>
      <c r="D4853" s="1191"/>
      <c r="E4853" s="384">
        <v>164.73599999999999</v>
      </c>
      <c r="F4853" s="384">
        <v>0</v>
      </c>
      <c r="G4853" s="384">
        <v>0</v>
      </c>
      <c r="H4853" s="384">
        <v>0</v>
      </c>
    </row>
    <row r="4854" spans="1:8" s="324" customFormat="1" ht="31.5">
      <c r="A4854" s="1223">
        <v>8</v>
      </c>
      <c r="B4854" s="1191" t="s">
        <v>4009</v>
      </c>
      <c r="C4854" s="325" t="s">
        <v>4010</v>
      </c>
      <c r="D4854" s="325" t="s">
        <v>4011</v>
      </c>
      <c r="E4854" s="384">
        <v>743.6</v>
      </c>
      <c r="F4854" s="384">
        <v>446.16</v>
      </c>
      <c r="G4854" s="384">
        <v>297.44</v>
      </c>
      <c r="H4854" s="384">
        <v>148.72</v>
      </c>
    </row>
    <row r="4855" spans="1:8" s="324" customFormat="1" ht="31.5">
      <c r="A4855" s="1223"/>
      <c r="B4855" s="1191"/>
      <c r="C4855" s="325" t="s">
        <v>4011</v>
      </c>
      <c r="D4855" s="325" t="s">
        <v>4012</v>
      </c>
      <c r="E4855" s="384">
        <v>1189.76</v>
      </c>
      <c r="F4855" s="384">
        <v>713.85600000000011</v>
      </c>
      <c r="G4855" s="384">
        <v>475.904</v>
      </c>
      <c r="H4855" s="384">
        <v>237.952</v>
      </c>
    </row>
    <row r="4856" spans="1:8" s="324" customFormat="1" ht="17.25">
      <c r="A4856" s="1223"/>
      <c r="B4856" s="1191"/>
      <c r="C4856" s="325" t="s">
        <v>4012</v>
      </c>
      <c r="D4856" s="325" t="s">
        <v>4013</v>
      </c>
      <c r="E4856" s="384">
        <v>2471.04</v>
      </c>
      <c r="F4856" s="384">
        <v>1482.624</v>
      </c>
      <c r="G4856" s="384">
        <v>988.41600000000005</v>
      </c>
      <c r="H4856" s="384">
        <v>494.20800000000003</v>
      </c>
    </row>
    <row r="4857" spans="1:8" s="324" customFormat="1" ht="17.25">
      <c r="A4857" s="1223"/>
      <c r="B4857" s="1191"/>
      <c r="C4857" s="325" t="s">
        <v>4013</v>
      </c>
      <c r="D4857" s="325" t="s">
        <v>4014</v>
      </c>
      <c r="E4857" s="384">
        <v>1372.8</v>
      </c>
      <c r="F4857" s="384">
        <v>823.68</v>
      </c>
      <c r="G4857" s="384">
        <v>549.12</v>
      </c>
      <c r="H4857" s="384">
        <v>274.56</v>
      </c>
    </row>
    <row r="4858" spans="1:8" s="324" customFormat="1" ht="17.25">
      <c r="A4858" s="1223"/>
      <c r="B4858" s="1191"/>
      <c r="C4858" s="325" t="s">
        <v>4015</v>
      </c>
      <c r="D4858" s="325" t="s">
        <v>4016</v>
      </c>
      <c r="E4858" s="384">
        <v>892.32</v>
      </c>
      <c r="F4858" s="384">
        <v>535.39199999999994</v>
      </c>
      <c r="G4858" s="384">
        <v>356.92800000000005</v>
      </c>
      <c r="H4858" s="384">
        <v>178.46400000000003</v>
      </c>
    </row>
    <row r="4859" spans="1:8" s="324" customFormat="1" ht="17.25">
      <c r="A4859" s="1223"/>
      <c r="B4859" s="1191"/>
      <c r="C4859" s="325" t="s">
        <v>4016</v>
      </c>
      <c r="D4859" s="325" t="s">
        <v>4017</v>
      </c>
      <c r="E4859" s="384">
        <v>632.05999999999995</v>
      </c>
      <c r="F4859" s="384">
        <v>379.23599999999999</v>
      </c>
      <c r="G4859" s="384">
        <v>252.82399999999998</v>
      </c>
      <c r="H4859" s="384">
        <v>126.41199999999999</v>
      </c>
    </row>
    <row r="4860" spans="1:8" s="324" customFormat="1" ht="17.25">
      <c r="A4860" s="1223"/>
      <c r="B4860" s="1191"/>
      <c r="C4860" s="325" t="s">
        <v>4017</v>
      </c>
      <c r="D4860" s="325" t="s">
        <v>4018</v>
      </c>
      <c r="E4860" s="384">
        <v>750.88</v>
      </c>
      <c r="F4860" s="384">
        <v>450.52799999999996</v>
      </c>
      <c r="G4860" s="384">
        <v>300.35200000000003</v>
      </c>
      <c r="H4860" s="384">
        <v>150.17600000000002</v>
      </c>
    </row>
    <row r="4861" spans="1:8" s="324" customFormat="1" ht="17.25">
      <c r="A4861" s="1223"/>
      <c r="B4861" s="1191"/>
      <c r="C4861" s="325" t="s">
        <v>4018</v>
      </c>
      <c r="D4861" s="325" t="s">
        <v>4019</v>
      </c>
      <c r="E4861" s="384">
        <v>743.6</v>
      </c>
      <c r="F4861" s="384">
        <v>446.16</v>
      </c>
      <c r="G4861" s="384">
        <v>297.44</v>
      </c>
      <c r="H4861" s="384">
        <v>148.72</v>
      </c>
    </row>
    <row r="4862" spans="1:8" s="324" customFormat="1" ht="17.25">
      <c r="A4862" s="1223">
        <v>9</v>
      </c>
      <c r="B4862" s="1191" t="s">
        <v>566</v>
      </c>
      <c r="C4862" s="325" t="s">
        <v>4012</v>
      </c>
      <c r="D4862" s="325" t="s">
        <v>4020</v>
      </c>
      <c r="E4862" s="384">
        <v>2230.8000000000002</v>
      </c>
      <c r="F4862" s="384">
        <v>1338.48</v>
      </c>
      <c r="G4862" s="384">
        <v>892.32</v>
      </c>
      <c r="H4862" s="384">
        <v>446.16</v>
      </c>
    </row>
    <row r="4863" spans="1:8" s="324" customFormat="1" ht="17.25">
      <c r="A4863" s="1223"/>
      <c r="B4863" s="1191"/>
      <c r="C4863" s="325" t="s">
        <v>4020</v>
      </c>
      <c r="D4863" s="325" t="s">
        <v>4021</v>
      </c>
      <c r="E4863" s="384">
        <v>297.44</v>
      </c>
      <c r="F4863" s="384">
        <v>178.46400000000003</v>
      </c>
      <c r="G4863" s="384">
        <v>118.976</v>
      </c>
      <c r="H4863" s="384">
        <v>59.488</v>
      </c>
    </row>
    <row r="4864" spans="1:8" s="324" customFormat="1" ht="17.25">
      <c r="A4864" s="1223"/>
      <c r="B4864" s="1191"/>
      <c r="C4864" s="325" t="s">
        <v>4022</v>
      </c>
      <c r="D4864" s="325" t="s">
        <v>4023</v>
      </c>
      <c r="E4864" s="384">
        <v>483.34</v>
      </c>
      <c r="F4864" s="384">
        <v>290.00400000000002</v>
      </c>
      <c r="G4864" s="384">
        <v>193.33599999999998</v>
      </c>
      <c r="H4864" s="384">
        <v>96.667999999999992</v>
      </c>
    </row>
    <row r="4865" spans="1:8" s="324" customFormat="1" ht="31.5">
      <c r="A4865" s="1223"/>
      <c r="B4865" s="1191"/>
      <c r="C4865" s="325" t="s">
        <v>4023</v>
      </c>
      <c r="D4865" s="325" t="s">
        <v>4024</v>
      </c>
      <c r="E4865" s="384">
        <v>408.98</v>
      </c>
      <c r="F4865" s="384">
        <v>245.38800000000003</v>
      </c>
      <c r="G4865" s="384">
        <v>163.59200000000001</v>
      </c>
      <c r="H4865" s="384">
        <v>81.796000000000006</v>
      </c>
    </row>
    <row r="4866" spans="1:8" s="324" customFormat="1" ht="31.5">
      <c r="A4866" s="1223"/>
      <c r="B4866" s="1191"/>
      <c r="C4866" s="325" t="s">
        <v>4025</v>
      </c>
      <c r="D4866" s="325" t="s">
        <v>4026</v>
      </c>
      <c r="E4866" s="384">
        <v>223.08</v>
      </c>
      <c r="F4866" s="384">
        <v>133.84799999999998</v>
      </c>
      <c r="G4866" s="384">
        <v>89.232000000000014</v>
      </c>
      <c r="H4866" s="384">
        <v>44.616000000000007</v>
      </c>
    </row>
    <row r="4867" spans="1:8" s="324" customFormat="1" ht="17.25" customHeight="1">
      <c r="A4867" s="326">
        <v>10</v>
      </c>
      <c r="B4867" s="1191" t="s">
        <v>4027</v>
      </c>
      <c r="C4867" s="1191"/>
      <c r="D4867" s="1191"/>
      <c r="E4867" s="384">
        <v>2082.08</v>
      </c>
      <c r="F4867" s="384">
        <v>1249.2479999999998</v>
      </c>
      <c r="G4867" s="384">
        <v>832.83199999999999</v>
      </c>
      <c r="H4867" s="384">
        <v>416.416</v>
      </c>
    </row>
    <row r="4868" spans="1:8" s="324" customFormat="1" ht="31.5">
      <c r="A4868" s="326">
        <v>11</v>
      </c>
      <c r="B4868" s="325" t="s">
        <v>4028</v>
      </c>
      <c r="C4868" s="325" t="s">
        <v>4029</v>
      </c>
      <c r="D4868" s="325" t="s">
        <v>4030</v>
      </c>
      <c r="E4868" s="384">
        <v>1487.2</v>
      </c>
      <c r="F4868" s="384">
        <v>0</v>
      </c>
      <c r="G4868" s="384">
        <v>0</v>
      </c>
      <c r="H4868" s="384">
        <v>0</v>
      </c>
    </row>
    <row r="4869" spans="1:8" s="324" customFormat="1" ht="17.25" customHeight="1">
      <c r="A4869" s="1223">
        <v>12</v>
      </c>
      <c r="B4869" s="1250" t="s">
        <v>4031</v>
      </c>
      <c r="C4869" s="325" t="s">
        <v>4012</v>
      </c>
      <c r="D4869" s="325" t="s">
        <v>4032</v>
      </c>
      <c r="E4869" s="384">
        <v>1098.24</v>
      </c>
      <c r="F4869" s="384">
        <v>0</v>
      </c>
      <c r="G4869" s="384">
        <v>0</v>
      </c>
      <c r="H4869" s="384">
        <v>0</v>
      </c>
    </row>
    <row r="4870" spans="1:8" s="324" customFormat="1" ht="31.5">
      <c r="A4870" s="1223"/>
      <c r="B4870" s="1250"/>
      <c r="C4870" s="325" t="s">
        <v>4033</v>
      </c>
      <c r="D4870" s="325" t="s">
        <v>4034</v>
      </c>
      <c r="E4870" s="384">
        <v>480.48</v>
      </c>
      <c r="F4870" s="384">
        <v>0</v>
      </c>
      <c r="G4870" s="384">
        <v>0</v>
      </c>
      <c r="H4870" s="384">
        <v>0</v>
      </c>
    </row>
    <row r="4871" spans="1:8" s="324" customFormat="1" ht="31.5">
      <c r="A4871" s="1223"/>
      <c r="B4871" s="1250"/>
      <c r="C4871" s="325" t="s">
        <v>4035</v>
      </c>
      <c r="D4871" s="325" t="s">
        <v>4034</v>
      </c>
      <c r="E4871" s="384">
        <v>480.48</v>
      </c>
      <c r="F4871" s="384">
        <v>0</v>
      </c>
      <c r="G4871" s="384">
        <v>0</v>
      </c>
      <c r="H4871" s="384">
        <v>0</v>
      </c>
    </row>
    <row r="4872" spans="1:8" s="324" customFormat="1" ht="19.5" customHeight="1">
      <c r="A4872" s="326">
        <v>13</v>
      </c>
      <c r="B4872" s="325" t="s">
        <v>4036</v>
      </c>
      <c r="C4872" s="325" t="s">
        <v>4037</v>
      </c>
      <c r="D4872" s="325" t="s">
        <v>4038</v>
      </c>
      <c r="E4872" s="384">
        <v>692.64</v>
      </c>
      <c r="F4872" s="384">
        <v>415.584</v>
      </c>
      <c r="G4872" s="384">
        <v>277.05599999999998</v>
      </c>
      <c r="H4872" s="384">
        <v>138.52799999999999</v>
      </c>
    </row>
    <row r="4873" spans="1:8" s="324" customFormat="1" ht="31.5">
      <c r="A4873" s="326">
        <v>14</v>
      </c>
      <c r="B4873" s="325" t="s">
        <v>4039</v>
      </c>
      <c r="C4873" s="325" t="s">
        <v>4040</v>
      </c>
      <c r="D4873" s="325" t="s">
        <v>4041</v>
      </c>
      <c r="E4873" s="384">
        <v>520.52</v>
      </c>
      <c r="F4873" s="384">
        <v>312.31199999999995</v>
      </c>
      <c r="G4873" s="384">
        <v>208.208</v>
      </c>
      <c r="H4873" s="384">
        <v>104.104</v>
      </c>
    </row>
    <row r="4874" spans="1:8" s="324" customFormat="1" ht="17.25" customHeight="1">
      <c r="A4874" s="326">
        <v>15</v>
      </c>
      <c r="B4874" s="1191" t="s">
        <v>4042</v>
      </c>
      <c r="C4874" s="1191"/>
      <c r="D4874" s="1191"/>
      <c r="E4874" s="384">
        <v>223.08</v>
      </c>
      <c r="F4874" s="384">
        <v>0</v>
      </c>
      <c r="G4874" s="384">
        <v>0</v>
      </c>
      <c r="H4874" s="384">
        <v>0</v>
      </c>
    </row>
    <row r="4875" spans="1:8" s="324" customFormat="1" ht="17.25">
      <c r="A4875" s="322">
        <v>62</v>
      </c>
      <c r="B4875" s="323" t="s">
        <v>4043</v>
      </c>
      <c r="C4875" s="330"/>
      <c r="D4875" s="330"/>
      <c r="E4875" s="384">
        <v>0</v>
      </c>
      <c r="F4875" s="384">
        <v>0</v>
      </c>
      <c r="G4875" s="384">
        <v>0</v>
      </c>
      <c r="H4875" s="384">
        <v>0</v>
      </c>
    </row>
    <row r="4876" spans="1:8" s="324" customFormat="1" ht="17.25">
      <c r="A4876" s="1223">
        <v>1</v>
      </c>
      <c r="B4876" s="1191" t="s">
        <v>3752</v>
      </c>
      <c r="C4876" s="325" t="s">
        <v>4044</v>
      </c>
      <c r="D4876" s="325" t="s">
        <v>4045</v>
      </c>
      <c r="E4876" s="384">
        <v>436</v>
      </c>
      <c r="F4876" s="384">
        <v>260</v>
      </c>
      <c r="G4876" s="384">
        <v>196</v>
      </c>
      <c r="H4876" s="384">
        <v>132</v>
      </c>
    </row>
    <row r="4877" spans="1:8" s="324" customFormat="1" ht="31.5">
      <c r="A4877" s="1223"/>
      <c r="B4877" s="1191"/>
      <c r="C4877" s="325" t="s">
        <v>4045</v>
      </c>
      <c r="D4877" s="325" t="s">
        <v>4046</v>
      </c>
      <c r="E4877" s="384">
        <v>584</v>
      </c>
      <c r="F4877" s="384">
        <v>352</v>
      </c>
      <c r="G4877" s="384">
        <v>264</v>
      </c>
      <c r="H4877" s="384">
        <v>176</v>
      </c>
    </row>
    <row r="4878" spans="1:8" s="324" customFormat="1" ht="31.5">
      <c r="A4878" s="1223"/>
      <c r="B4878" s="1191"/>
      <c r="C4878" s="325" t="s">
        <v>4046</v>
      </c>
      <c r="D4878" s="325" t="s">
        <v>4047</v>
      </c>
      <c r="E4878" s="384">
        <v>680</v>
      </c>
      <c r="F4878" s="384">
        <v>408</v>
      </c>
      <c r="G4878" s="384">
        <v>308</v>
      </c>
      <c r="H4878" s="384">
        <v>204</v>
      </c>
    </row>
    <row r="4879" spans="1:8" s="324" customFormat="1" ht="17.25">
      <c r="A4879" s="1223"/>
      <c r="B4879" s="1191"/>
      <c r="C4879" s="325" t="s">
        <v>4047</v>
      </c>
      <c r="D4879" s="325" t="s">
        <v>4048</v>
      </c>
      <c r="E4879" s="384">
        <v>388</v>
      </c>
      <c r="F4879" s="384">
        <v>232</v>
      </c>
      <c r="G4879" s="384">
        <v>176</v>
      </c>
      <c r="H4879" s="384">
        <v>116</v>
      </c>
    </row>
    <row r="4880" spans="1:8" s="324" customFormat="1" ht="17.25">
      <c r="A4880" s="1223"/>
      <c r="B4880" s="1191"/>
      <c r="C4880" s="325" t="s">
        <v>4048</v>
      </c>
      <c r="D4880" s="325" t="s">
        <v>4049</v>
      </c>
      <c r="E4880" s="384">
        <v>316</v>
      </c>
      <c r="F4880" s="384">
        <v>188</v>
      </c>
      <c r="G4880" s="384">
        <v>144</v>
      </c>
      <c r="H4880" s="384">
        <v>96</v>
      </c>
    </row>
    <row r="4881" spans="1:8" s="324" customFormat="1" ht="17.25">
      <c r="A4881" s="1223"/>
      <c r="B4881" s="1191"/>
      <c r="C4881" s="325" t="s">
        <v>4049</v>
      </c>
      <c r="D4881" s="325" t="s">
        <v>4050</v>
      </c>
      <c r="E4881" s="384">
        <v>268</v>
      </c>
      <c r="F4881" s="384">
        <v>160</v>
      </c>
      <c r="G4881" s="384">
        <v>120</v>
      </c>
      <c r="H4881" s="384">
        <v>80</v>
      </c>
    </row>
    <row r="4882" spans="1:8" s="324" customFormat="1" ht="17.25">
      <c r="A4882" s="1223"/>
      <c r="B4882" s="1191"/>
      <c r="C4882" s="325" t="s">
        <v>4050</v>
      </c>
      <c r="D4882" s="325" t="s">
        <v>4051</v>
      </c>
      <c r="E4882" s="384">
        <v>224</v>
      </c>
      <c r="F4882" s="384">
        <v>136</v>
      </c>
      <c r="G4882" s="384">
        <v>100</v>
      </c>
      <c r="H4882" s="384">
        <v>68</v>
      </c>
    </row>
    <row r="4883" spans="1:8" s="324" customFormat="1" ht="17.25">
      <c r="A4883" s="1223"/>
      <c r="B4883" s="1191"/>
      <c r="C4883" s="325" t="s">
        <v>4051</v>
      </c>
      <c r="D4883" s="325" t="s">
        <v>4052</v>
      </c>
      <c r="E4883" s="384">
        <v>188</v>
      </c>
      <c r="F4883" s="384">
        <v>112</v>
      </c>
      <c r="G4883" s="384">
        <v>84</v>
      </c>
      <c r="H4883" s="384">
        <v>56</v>
      </c>
    </row>
    <row r="4884" spans="1:8" s="324" customFormat="1" ht="17.25">
      <c r="A4884" s="1223" t="s">
        <v>4053</v>
      </c>
      <c r="B4884" s="1191" t="s">
        <v>3764</v>
      </c>
      <c r="C4884" s="325" t="s">
        <v>4054</v>
      </c>
      <c r="D4884" s="325" t="s">
        <v>4055</v>
      </c>
      <c r="E4884" s="384">
        <v>316</v>
      </c>
      <c r="F4884" s="384">
        <v>188</v>
      </c>
      <c r="G4884" s="384">
        <v>144</v>
      </c>
      <c r="H4884" s="384">
        <v>96</v>
      </c>
    </row>
    <row r="4885" spans="1:8" s="324" customFormat="1" ht="28.15" customHeight="1">
      <c r="A4885" s="1223"/>
      <c r="B4885" s="1191"/>
      <c r="C4885" s="325" t="s">
        <v>4055</v>
      </c>
      <c r="D4885" s="325" t="s">
        <v>4056</v>
      </c>
      <c r="E4885" s="384">
        <v>360</v>
      </c>
      <c r="F4885" s="384">
        <v>216</v>
      </c>
      <c r="G4885" s="384">
        <v>164</v>
      </c>
      <c r="H4885" s="384">
        <v>108</v>
      </c>
    </row>
    <row r="4886" spans="1:8" s="324" customFormat="1" ht="17.25">
      <c r="A4886" s="1223"/>
      <c r="B4886" s="1191"/>
      <c r="C4886" s="325" t="s">
        <v>4056</v>
      </c>
      <c r="D4886" s="325" t="s">
        <v>4049</v>
      </c>
      <c r="E4886" s="384">
        <v>214</v>
      </c>
      <c r="F4886" s="384">
        <v>128</v>
      </c>
      <c r="G4886" s="384">
        <v>96</v>
      </c>
      <c r="H4886" s="384">
        <v>64</v>
      </c>
    </row>
    <row r="4887" spans="1:8" s="324" customFormat="1" ht="31.5">
      <c r="A4887" s="1223"/>
      <c r="B4887" s="1191"/>
      <c r="C4887" s="325" t="s">
        <v>4057</v>
      </c>
      <c r="D4887" s="325" t="s">
        <v>4058</v>
      </c>
      <c r="E4887" s="384">
        <v>178</v>
      </c>
      <c r="F4887" s="384">
        <v>108</v>
      </c>
      <c r="G4887" s="384">
        <v>80</v>
      </c>
      <c r="H4887" s="384">
        <v>52</v>
      </c>
    </row>
    <row r="4888" spans="1:8" s="324" customFormat="1" ht="31.5">
      <c r="A4888" s="1223"/>
      <c r="B4888" s="1191"/>
      <c r="C4888" s="325" t="s">
        <v>4058</v>
      </c>
      <c r="D4888" s="325" t="s">
        <v>4059</v>
      </c>
      <c r="E4888" s="384">
        <v>160</v>
      </c>
      <c r="F4888" s="384">
        <v>96</v>
      </c>
      <c r="G4888" s="384">
        <v>72</v>
      </c>
      <c r="H4888" s="384">
        <v>0</v>
      </c>
    </row>
    <row r="4889" spans="1:8" s="324" customFormat="1" ht="17.25">
      <c r="A4889" s="1223"/>
      <c r="B4889" s="1191"/>
      <c r="C4889" s="325" t="s">
        <v>4060</v>
      </c>
      <c r="D4889" s="325" t="s">
        <v>4061</v>
      </c>
      <c r="E4889" s="384">
        <v>156</v>
      </c>
      <c r="F4889" s="384">
        <v>92</v>
      </c>
      <c r="G4889" s="384">
        <v>72</v>
      </c>
      <c r="H4889" s="384">
        <v>0</v>
      </c>
    </row>
    <row r="4890" spans="1:8" s="324" customFormat="1" ht="17.25">
      <c r="A4890" s="1223"/>
      <c r="B4890" s="1191"/>
      <c r="C4890" s="325" t="s">
        <v>4049</v>
      </c>
      <c r="D4890" s="325" t="s">
        <v>4062</v>
      </c>
      <c r="E4890" s="384">
        <v>180</v>
      </c>
      <c r="F4890" s="384">
        <v>108</v>
      </c>
      <c r="G4890" s="384">
        <v>80</v>
      </c>
      <c r="H4890" s="384">
        <v>56</v>
      </c>
    </row>
    <row r="4891" spans="1:8" s="324" customFormat="1" ht="31.5">
      <c r="A4891" s="1223"/>
      <c r="B4891" s="1191"/>
      <c r="C4891" s="325" t="s">
        <v>4063</v>
      </c>
      <c r="D4891" s="325" t="s">
        <v>4064</v>
      </c>
      <c r="E4891" s="384">
        <v>132</v>
      </c>
      <c r="F4891" s="384">
        <v>80</v>
      </c>
      <c r="G4891" s="384">
        <v>60</v>
      </c>
      <c r="H4891" s="384">
        <v>0</v>
      </c>
    </row>
    <row r="4892" spans="1:8" s="324" customFormat="1" ht="31.5">
      <c r="A4892" s="1223"/>
      <c r="B4892" s="1191"/>
      <c r="C4892" s="325" t="s">
        <v>4065</v>
      </c>
      <c r="D4892" s="325" t="s">
        <v>1185</v>
      </c>
      <c r="E4892" s="384">
        <v>148</v>
      </c>
      <c r="F4892" s="384">
        <v>88</v>
      </c>
      <c r="G4892" s="384">
        <v>68</v>
      </c>
      <c r="H4892" s="384">
        <v>0</v>
      </c>
    </row>
    <row r="4893" spans="1:8" s="324" customFormat="1" ht="17.25">
      <c r="A4893" s="1223"/>
      <c r="B4893" s="1191"/>
      <c r="C4893" s="325" t="s">
        <v>4066</v>
      </c>
      <c r="D4893" s="325" t="s">
        <v>4067</v>
      </c>
      <c r="E4893" s="384">
        <v>130</v>
      </c>
      <c r="F4893" s="384">
        <v>80</v>
      </c>
      <c r="G4893" s="384">
        <v>60</v>
      </c>
      <c r="H4893" s="384">
        <v>0</v>
      </c>
    </row>
    <row r="4894" spans="1:8" s="324" customFormat="1" ht="17.25">
      <c r="A4894" s="1223"/>
      <c r="B4894" s="1191"/>
      <c r="C4894" s="325" t="s">
        <v>4068</v>
      </c>
      <c r="D4894" s="325" t="s">
        <v>4069</v>
      </c>
      <c r="E4894" s="384">
        <v>208</v>
      </c>
      <c r="F4894" s="384">
        <v>124</v>
      </c>
      <c r="G4894" s="384">
        <v>92</v>
      </c>
      <c r="H4894" s="384">
        <v>64</v>
      </c>
    </row>
    <row r="4895" spans="1:8" s="324" customFormat="1" ht="31.5">
      <c r="A4895" s="1223"/>
      <c r="B4895" s="1191"/>
      <c r="C4895" s="325" t="s">
        <v>4070</v>
      </c>
      <c r="D4895" s="325" t="s">
        <v>4071</v>
      </c>
      <c r="E4895" s="384">
        <v>132</v>
      </c>
      <c r="F4895" s="384">
        <v>80</v>
      </c>
      <c r="G4895" s="384">
        <v>60</v>
      </c>
      <c r="H4895" s="384">
        <v>0</v>
      </c>
    </row>
    <row r="4896" spans="1:8" s="324" customFormat="1" ht="39.6" customHeight="1">
      <c r="A4896" s="1223"/>
      <c r="B4896" s="1191"/>
      <c r="C4896" s="325" t="s">
        <v>4072</v>
      </c>
      <c r="D4896" s="325" t="s">
        <v>4073</v>
      </c>
      <c r="E4896" s="384">
        <v>100</v>
      </c>
      <c r="F4896" s="384">
        <v>60</v>
      </c>
      <c r="G4896" s="384">
        <v>0</v>
      </c>
      <c r="H4896" s="384">
        <v>0</v>
      </c>
    </row>
    <row r="4897" spans="1:8" s="324" customFormat="1" ht="17.25">
      <c r="A4897" s="1223"/>
      <c r="B4897" s="1191"/>
      <c r="C4897" s="1191" t="s">
        <v>4074</v>
      </c>
      <c r="D4897" s="1191"/>
      <c r="E4897" s="384">
        <v>214</v>
      </c>
      <c r="F4897" s="384">
        <v>128</v>
      </c>
      <c r="G4897" s="384">
        <v>96</v>
      </c>
      <c r="H4897" s="384">
        <v>64</v>
      </c>
    </row>
    <row r="4898" spans="1:8" s="324" customFormat="1" ht="31.5">
      <c r="A4898" s="1223">
        <v>3</v>
      </c>
      <c r="B4898" s="1191" t="s">
        <v>4075</v>
      </c>
      <c r="C4898" s="325" t="s">
        <v>4076</v>
      </c>
      <c r="D4898" s="325" t="s">
        <v>4077</v>
      </c>
      <c r="E4898" s="384">
        <v>208</v>
      </c>
      <c r="F4898" s="384">
        <v>124</v>
      </c>
      <c r="G4898" s="384">
        <v>92</v>
      </c>
      <c r="H4898" s="384">
        <v>64</v>
      </c>
    </row>
    <row r="4899" spans="1:8" s="324" customFormat="1" ht="31.5">
      <c r="A4899" s="1223"/>
      <c r="B4899" s="1191"/>
      <c r="C4899" s="325" t="s">
        <v>4077</v>
      </c>
      <c r="D4899" s="325" t="s">
        <v>4078</v>
      </c>
      <c r="E4899" s="384">
        <v>166</v>
      </c>
      <c r="F4899" s="384">
        <v>100</v>
      </c>
      <c r="G4899" s="384">
        <v>76</v>
      </c>
      <c r="H4899" s="384">
        <v>0</v>
      </c>
    </row>
    <row r="4900" spans="1:8" s="324" customFormat="1" ht="17.25">
      <c r="A4900" s="326">
        <v>4</v>
      </c>
      <c r="B4900" s="325" t="s">
        <v>4079</v>
      </c>
      <c r="C4900" s="325" t="s">
        <v>3752</v>
      </c>
      <c r="D4900" s="325" t="s">
        <v>4080</v>
      </c>
      <c r="E4900" s="384">
        <v>208</v>
      </c>
      <c r="F4900" s="384">
        <v>124</v>
      </c>
      <c r="G4900" s="384">
        <v>92</v>
      </c>
      <c r="H4900" s="384">
        <v>64</v>
      </c>
    </row>
    <row r="4901" spans="1:8" s="324" customFormat="1" ht="17.25">
      <c r="A4901" s="1223">
        <v>5</v>
      </c>
      <c r="B4901" s="1191" t="s">
        <v>4075</v>
      </c>
      <c r="C4901" s="325" t="s">
        <v>4081</v>
      </c>
      <c r="D4901" s="325" t="s">
        <v>4082</v>
      </c>
      <c r="E4901" s="384">
        <v>124</v>
      </c>
      <c r="F4901" s="384">
        <v>76</v>
      </c>
      <c r="G4901" s="384">
        <v>56</v>
      </c>
      <c r="H4901" s="384">
        <v>0</v>
      </c>
    </row>
    <row r="4902" spans="1:8" s="324" customFormat="1" ht="27.6" customHeight="1">
      <c r="A4902" s="1223"/>
      <c r="B4902" s="1191"/>
      <c r="C4902" s="325" t="s">
        <v>4083</v>
      </c>
      <c r="D4902" s="325" t="s">
        <v>4084</v>
      </c>
      <c r="E4902" s="384">
        <v>124</v>
      </c>
      <c r="F4902" s="384">
        <v>76</v>
      </c>
      <c r="G4902" s="384">
        <v>56</v>
      </c>
      <c r="H4902" s="384">
        <v>0</v>
      </c>
    </row>
    <row r="4903" spans="1:8" s="324" customFormat="1" ht="27.6" customHeight="1">
      <c r="A4903" s="322">
        <v>63</v>
      </c>
      <c r="B4903" s="323" t="s">
        <v>4085</v>
      </c>
      <c r="C4903" s="330"/>
      <c r="D4903" s="330"/>
      <c r="E4903" s="384">
        <v>0</v>
      </c>
      <c r="F4903" s="384">
        <v>0</v>
      </c>
      <c r="G4903" s="384">
        <v>0</v>
      </c>
      <c r="H4903" s="384">
        <v>0</v>
      </c>
    </row>
    <row r="4904" spans="1:8" s="324" customFormat="1" ht="27.6" customHeight="1">
      <c r="A4904" s="1260" t="s">
        <v>4086</v>
      </c>
      <c r="B4904" s="1262" t="s">
        <v>4087</v>
      </c>
      <c r="C4904" s="352" t="s">
        <v>4088</v>
      </c>
      <c r="D4904" s="352" t="s">
        <v>4089</v>
      </c>
      <c r="E4904" s="384">
        <v>1240</v>
      </c>
      <c r="F4904" s="384">
        <v>684</v>
      </c>
      <c r="G4904" s="384">
        <v>496</v>
      </c>
      <c r="H4904" s="384">
        <v>372</v>
      </c>
    </row>
    <row r="4905" spans="1:8" s="324" customFormat="1" ht="27.6" customHeight="1">
      <c r="A4905" s="1261"/>
      <c r="B4905" s="1262"/>
      <c r="C4905" s="352" t="s">
        <v>4089</v>
      </c>
      <c r="D4905" s="353" t="s">
        <v>4090</v>
      </c>
      <c r="E4905" s="384">
        <v>800</v>
      </c>
      <c r="F4905" s="384">
        <v>440</v>
      </c>
      <c r="G4905" s="384">
        <v>320</v>
      </c>
      <c r="H4905" s="384">
        <v>240</v>
      </c>
    </row>
    <row r="4906" spans="1:8" s="324" customFormat="1" ht="17.25">
      <c r="A4906" s="1261"/>
      <c r="B4906" s="1262"/>
      <c r="C4906" s="353" t="s">
        <v>4090</v>
      </c>
      <c r="D4906" s="353" t="s">
        <v>4091</v>
      </c>
      <c r="E4906" s="384">
        <v>400</v>
      </c>
      <c r="F4906" s="384">
        <v>220</v>
      </c>
      <c r="G4906" s="384">
        <v>160</v>
      </c>
      <c r="H4906" s="384">
        <v>120</v>
      </c>
    </row>
    <row r="4907" spans="1:8" s="324" customFormat="1" ht="27.6" customHeight="1">
      <c r="A4907" s="1261"/>
      <c r="B4907" s="1262"/>
      <c r="C4907" s="353" t="s">
        <v>4092</v>
      </c>
      <c r="D4907" s="353" t="s">
        <v>4093</v>
      </c>
      <c r="E4907" s="384">
        <v>600</v>
      </c>
      <c r="F4907" s="384">
        <v>332</v>
      </c>
      <c r="G4907" s="384">
        <v>240</v>
      </c>
      <c r="H4907" s="384">
        <v>180</v>
      </c>
    </row>
    <row r="4908" spans="1:8" s="324" customFormat="1" ht="27.6" customHeight="1">
      <c r="A4908" s="1261"/>
      <c r="B4908" s="1262"/>
      <c r="C4908" s="353" t="s">
        <v>4094</v>
      </c>
      <c r="D4908" s="353" t="s">
        <v>4095</v>
      </c>
      <c r="E4908" s="384">
        <v>400</v>
      </c>
      <c r="F4908" s="384">
        <v>220</v>
      </c>
      <c r="G4908" s="384">
        <v>160</v>
      </c>
      <c r="H4908" s="384">
        <v>120</v>
      </c>
    </row>
    <row r="4909" spans="1:8" s="324" customFormat="1" ht="27.6" customHeight="1">
      <c r="A4909" s="1261"/>
      <c r="B4909" s="1262"/>
      <c r="C4909" s="352" t="s">
        <v>4096</v>
      </c>
      <c r="D4909" s="352" t="s">
        <v>4097</v>
      </c>
      <c r="E4909" s="384">
        <v>1240</v>
      </c>
      <c r="F4909" s="384">
        <v>684</v>
      </c>
      <c r="G4909" s="384">
        <v>496</v>
      </c>
      <c r="H4909" s="384">
        <v>372</v>
      </c>
    </row>
    <row r="4910" spans="1:8" s="324" customFormat="1" ht="27.6" customHeight="1">
      <c r="A4910" s="1261"/>
      <c r="B4910" s="1262"/>
      <c r="C4910" s="352" t="s">
        <v>4097</v>
      </c>
      <c r="D4910" s="352" t="s">
        <v>4098</v>
      </c>
      <c r="E4910" s="384">
        <v>880</v>
      </c>
      <c r="F4910" s="384">
        <v>484</v>
      </c>
      <c r="G4910" s="384">
        <v>352</v>
      </c>
      <c r="H4910" s="384">
        <v>264</v>
      </c>
    </row>
    <row r="4911" spans="1:8" s="324" customFormat="1" ht="27.6" customHeight="1">
      <c r="A4911" s="1261"/>
      <c r="B4911" s="1262"/>
      <c r="C4911" s="352" t="s">
        <v>4098</v>
      </c>
      <c r="D4911" s="352" t="s">
        <v>4099</v>
      </c>
      <c r="E4911" s="384">
        <v>600</v>
      </c>
      <c r="F4911" s="384">
        <v>332</v>
      </c>
      <c r="G4911" s="384">
        <v>240</v>
      </c>
      <c r="H4911" s="384">
        <v>180</v>
      </c>
    </row>
    <row r="4912" spans="1:8" s="324" customFormat="1" ht="27.6" customHeight="1">
      <c r="A4912" s="1261"/>
      <c r="B4912" s="1262"/>
      <c r="C4912" s="352" t="s">
        <v>4100</v>
      </c>
      <c r="D4912" s="353" t="s">
        <v>4101</v>
      </c>
      <c r="E4912" s="384">
        <v>220</v>
      </c>
      <c r="F4912" s="384">
        <v>120</v>
      </c>
      <c r="G4912" s="384">
        <v>0</v>
      </c>
      <c r="H4912" s="384">
        <v>0</v>
      </c>
    </row>
    <row r="4913" spans="1:8" s="324" customFormat="1" ht="27.6" customHeight="1">
      <c r="A4913" s="1261"/>
      <c r="B4913" s="1262"/>
      <c r="C4913" s="352" t="s">
        <v>4102</v>
      </c>
      <c r="D4913" s="353" t="s">
        <v>4103</v>
      </c>
      <c r="E4913" s="384">
        <v>192</v>
      </c>
      <c r="F4913" s="384">
        <v>104</v>
      </c>
      <c r="G4913" s="384">
        <v>0</v>
      </c>
      <c r="H4913" s="384">
        <v>0</v>
      </c>
    </row>
    <row r="4914" spans="1:8" s="324" customFormat="1" ht="27.6" customHeight="1">
      <c r="A4914" s="1261">
        <v>2</v>
      </c>
      <c r="B4914" s="1262" t="s">
        <v>4104</v>
      </c>
      <c r="C4914" s="352" t="s">
        <v>4088</v>
      </c>
      <c r="D4914" s="352" t="s">
        <v>4105</v>
      </c>
      <c r="E4914" s="384">
        <v>1240</v>
      </c>
      <c r="F4914" s="384">
        <v>684</v>
      </c>
      <c r="G4914" s="384">
        <v>496</v>
      </c>
      <c r="H4914" s="384">
        <v>372</v>
      </c>
    </row>
    <row r="4915" spans="1:8" s="324" customFormat="1" ht="27.6" customHeight="1">
      <c r="A4915" s="1261"/>
      <c r="B4915" s="1262"/>
      <c r="C4915" s="352" t="s">
        <v>4105</v>
      </c>
      <c r="D4915" s="352" t="s">
        <v>4106</v>
      </c>
      <c r="E4915" s="384">
        <v>200</v>
      </c>
      <c r="F4915" s="384">
        <v>112</v>
      </c>
      <c r="G4915" s="384">
        <v>0</v>
      </c>
      <c r="H4915" s="384">
        <v>0</v>
      </c>
    </row>
    <row r="4916" spans="1:8" s="324" customFormat="1" ht="27.6" customHeight="1">
      <c r="A4916" s="1261">
        <v>3</v>
      </c>
      <c r="B4916" s="1262" t="s">
        <v>4107</v>
      </c>
      <c r="C4916" s="352" t="s">
        <v>277</v>
      </c>
      <c r="D4916" s="352" t="s">
        <v>4108</v>
      </c>
      <c r="E4916" s="384">
        <v>220</v>
      </c>
      <c r="F4916" s="384">
        <v>120</v>
      </c>
      <c r="G4916" s="384">
        <v>0</v>
      </c>
      <c r="H4916" s="384">
        <v>0</v>
      </c>
    </row>
    <row r="4917" spans="1:8" s="324" customFormat="1" ht="27.6" customHeight="1">
      <c r="A4917" s="1261"/>
      <c r="B4917" s="1262"/>
      <c r="C4917" s="352" t="s">
        <v>4108</v>
      </c>
      <c r="D4917" s="352" t="s">
        <v>4109</v>
      </c>
      <c r="E4917" s="384">
        <v>140</v>
      </c>
      <c r="F4917" s="384">
        <v>0</v>
      </c>
      <c r="G4917" s="384">
        <v>0</v>
      </c>
      <c r="H4917" s="384">
        <v>0</v>
      </c>
    </row>
    <row r="4918" spans="1:8" s="324" customFormat="1" ht="27.6" customHeight="1">
      <c r="A4918" s="1261">
        <v>4</v>
      </c>
      <c r="B4918" s="1262" t="s">
        <v>4110</v>
      </c>
      <c r="C4918" s="352" t="s">
        <v>4111</v>
      </c>
      <c r="D4918" s="352" t="s">
        <v>4112</v>
      </c>
      <c r="E4918" s="384">
        <v>576</v>
      </c>
      <c r="F4918" s="384">
        <v>316</v>
      </c>
      <c r="G4918" s="384">
        <v>232</v>
      </c>
      <c r="H4918" s="384">
        <v>172</v>
      </c>
    </row>
    <row r="4919" spans="1:8" s="324" customFormat="1" ht="27.6" customHeight="1">
      <c r="A4919" s="1261"/>
      <c r="B4919" s="1262"/>
      <c r="C4919" s="352" t="s">
        <v>4113</v>
      </c>
      <c r="D4919" s="353" t="s">
        <v>4114</v>
      </c>
      <c r="E4919" s="384">
        <v>200</v>
      </c>
      <c r="F4919" s="384">
        <v>112</v>
      </c>
      <c r="G4919" s="384">
        <v>0</v>
      </c>
      <c r="H4919" s="384">
        <v>0</v>
      </c>
    </row>
    <row r="4920" spans="1:8" s="324" customFormat="1" ht="27.6" customHeight="1">
      <c r="A4920" s="1261">
        <v>5</v>
      </c>
      <c r="B4920" s="1262" t="s">
        <v>4115</v>
      </c>
      <c r="C4920" s="352" t="s">
        <v>4116</v>
      </c>
      <c r="D4920" s="352" t="s">
        <v>4117</v>
      </c>
      <c r="E4920" s="384">
        <v>240</v>
      </c>
      <c r="F4920" s="384">
        <v>132</v>
      </c>
      <c r="G4920" s="384">
        <v>0</v>
      </c>
      <c r="H4920" s="384">
        <v>0</v>
      </c>
    </row>
    <row r="4921" spans="1:8" s="324" customFormat="1" ht="27.6" customHeight="1">
      <c r="A4921" s="1261"/>
      <c r="B4921" s="1262"/>
      <c r="C4921" s="352" t="s">
        <v>4117</v>
      </c>
      <c r="D4921" s="352" t="s">
        <v>4118</v>
      </c>
      <c r="E4921" s="384">
        <v>256</v>
      </c>
      <c r="F4921" s="384">
        <v>140</v>
      </c>
      <c r="G4921" s="384">
        <v>104</v>
      </c>
      <c r="H4921" s="384">
        <v>0</v>
      </c>
    </row>
    <row r="4922" spans="1:8" s="324" customFormat="1" ht="27.6" customHeight="1">
      <c r="A4922" s="1261"/>
      <c r="B4922" s="1262"/>
      <c r="C4922" s="352" t="s">
        <v>4118</v>
      </c>
      <c r="D4922" s="352" t="s">
        <v>4119</v>
      </c>
      <c r="E4922" s="384">
        <v>140</v>
      </c>
      <c r="F4922" s="384">
        <v>0</v>
      </c>
      <c r="G4922" s="384">
        <v>0</v>
      </c>
      <c r="H4922" s="384">
        <v>0</v>
      </c>
    </row>
    <row r="4923" spans="1:8" s="324" customFormat="1" ht="27.6" customHeight="1">
      <c r="A4923" s="1263">
        <v>6</v>
      </c>
      <c r="B4923" s="1265" t="s">
        <v>4120</v>
      </c>
      <c r="C4923" s="352" t="s">
        <v>4099</v>
      </c>
      <c r="D4923" s="354" t="s">
        <v>4121</v>
      </c>
      <c r="E4923" s="384">
        <v>320</v>
      </c>
      <c r="F4923" s="384">
        <v>176</v>
      </c>
      <c r="G4923" s="384">
        <v>0</v>
      </c>
      <c r="H4923" s="384">
        <v>0</v>
      </c>
    </row>
    <row r="4924" spans="1:8" s="324" customFormat="1" ht="27.6" customHeight="1">
      <c r="A4924" s="1264"/>
      <c r="B4924" s="1266"/>
      <c r="C4924" s="354" t="s">
        <v>4121</v>
      </c>
      <c r="D4924" s="352" t="s">
        <v>4122</v>
      </c>
      <c r="E4924" s="384">
        <v>240</v>
      </c>
      <c r="F4924" s="384">
        <v>132</v>
      </c>
      <c r="G4924" s="384">
        <v>0</v>
      </c>
      <c r="H4924" s="384">
        <v>0</v>
      </c>
    </row>
    <row r="4925" spans="1:8" s="324" customFormat="1" ht="31.5">
      <c r="A4925" s="355">
        <v>7</v>
      </c>
      <c r="B4925" s="352" t="s">
        <v>4123</v>
      </c>
      <c r="C4925" s="353" t="s">
        <v>4124</v>
      </c>
      <c r="D4925" s="353" t="s">
        <v>4125</v>
      </c>
      <c r="E4925" s="384">
        <v>192</v>
      </c>
      <c r="F4925" s="384">
        <v>104</v>
      </c>
      <c r="G4925" s="384">
        <v>0</v>
      </c>
      <c r="H4925" s="384">
        <v>0</v>
      </c>
    </row>
    <row r="4926" spans="1:8" s="324" customFormat="1" ht="27.6" customHeight="1">
      <c r="A4926" s="355">
        <v>8</v>
      </c>
      <c r="B4926" s="353" t="s">
        <v>4126</v>
      </c>
      <c r="C4926" s="353" t="s">
        <v>4127</v>
      </c>
      <c r="D4926" s="352" t="s">
        <v>4128</v>
      </c>
      <c r="E4926" s="384">
        <v>132</v>
      </c>
      <c r="F4926" s="384">
        <v>0</v>
      </c>
      <c r="G4926" s="384">
        <v>0</v>
      </c>
      <c r="H4926" s="384">
        <v>0</v>
      </c>
    </row>
    <row r="4927" spans="1:8" s="324" customFormat="1" ht="27.6" customHeight="1">
      <c r="A4927" s="355">
        <v>9</v>
      </c>
      <c r="B4927" s="352" t="s">
        <v>4129</v>
      </c>
      <c r="C4927" s="352" t="s">
        <v>4128</v>
      </c>
      <c r="D4927" s="353" t="s">
        <v>4130</v>
      </c>
      <c r="E4927" s="384">
        <v>80</v>
      </c>
      <c r="F4927" s="384">
        <v>0</v>
      </c>
      <c r="G4927" s="384">
        <v>0</v>
      </c>
      <c r="H4927" s="384">
        <v>0</v>
      </c>
    </row>
    <row r="4928" spans="1:8" s="324" customFormat="1" ht="27.6" customHeight="1">
      <c r="A4928" s="1261">
        <v>10</v>
      </c>
      <c r="B4928" s="1262" t="s">
        <v>4131</v>
      </c>
      <c r="C4928" s="352" t="s">
        <v>4132</v>
      </c>
      <c r="D4928" s="352" t="s">
        <v>4133</v>
      </c>
      <c r="E4928" s="384">
        <v>132</v>
      </c>
      <c r="F4928" s="384">
        <v>0</v>
      </c>
      <c r="G4928" s="384">
        <v>0</v>
      </c>
      <c r="H4928" s="384">
        <v>0</v>
      </c>
    </row>
    <row r="4929" spans="1:8" s="324" customFormat="1" ht="27.6" customHeight="1">
      <c r="A4929" s="1261"/>
      <c r="B4929" s="1262"/>
      <c r="C4929" s="352" t="s">
        <v>4133</v>
      </c>
      <c r="D4929" s="353" t="s">
        <v>4134</v>
      </c>
      <c r="E4929" s="384">
        <v>120</v>
      </c>
      <c r="F4929" s="384">
        <v>0</v>
      </c>
      <c r="G4929" s="384">
        <v>0</v>
      </c>
      <c r="H4929" s="384">
        <v>0</v>
      </c>
    </row>
    <row r="4930" spans="1:8" s="324" customFormat="1" ht="27.6" customHeight="1">
      <c r="A4930" s="1261"/>
      <c r="B4930" s="1262"/>
      <c r="C4930" s="353" t="s">
        <v>4134</v>
      </c>
      <c r="D4930" s="353" t="s">
        <v>4135</v>
      </c>
      <c r="E4930" s="384">
        <v>200</v>
      </c>
      <c r="F4930" s="384">
        <v>112</v>
      </c>
      <c r="G4930" s="384">
        <v>0</v>
      </c>
      <c r="H4930" s="384">
        <v>0</v>
      </c>
    </row>
    <row r="4931" spans="1:8" s="324" customFormat="1" ht="27.6" customHeight="1">
      <c r="A4931" s="1261">
        <v>11</v>
      </c>
      <c r="B4931" s="1262" t="s">
        <v>4136</v>
      </c>
      <c r="C4931" s="353" t="s">
        <v>4115</v>
      </c>
      <c r="D4931" s="352" t="s">
        <v>4137</v>
      </c>
      <c r="E4931" s="384">
        <v>128</v>
      </c>
      <c r="F4931" s="384">
        <v>0</v>
      </c>
      <c r="G4931" s="384">
        <v>0</v>
      </c>
      <c r="H4931" s="384">
        <v>0</v>
      </c>
    </row>
    <row r="4932" spans="1:8" s="324" customFormat="1" ht="27.6" customHeight="1">
      <c r="A4932" s="1261"/>
      <c r="B4932" s="1262"/>
      <c r="C4932" s="352" t="s">
        <v>4137</v>
      </c>
      <c r="D4932" s="352" t="s">
        <v>4138</v>
      </c>
      <c r="E4932" s="384">
        <v>120</v>
      </c>
      <c r="F4932" s="384">
        <v>0</v>
      </c>
      <c r="G4932" s="384">
        <v>0</v>
      </c>
      <c r="H4932" s="384">
        <v>0</v>
      </c>
    </row>
    <row r="4933" spans="1:8" s="324" customFormat="1" ht="27.6" customHeight="1">
      <c r="A4933" s="1261"/>
      <c r="B4933" s="1262"/>
      <c r="C4933" s="352" t="s">
        <v>4138</v>
      </c>
      <c r="D4933" s="353" t="s">
        <v>4139</v>
      </c>
      <c r="E4933" s="384">
        <v>200</v>
      </c>
      <c r="F4933" s="384">
        <v>112</v>
      </c>
      <c r="G4933" s="384">
        <v>0</v>
      </c>
      <c r="H4933" s="384">
        <v>0</v>
      </c>
    </row>
    <row r="4934" spans="1:8" s="324" customFormat="1" ht="27.6" customHeight="1">
      <c r="A4934" s="1261">
        <v>12</v>
      </c>
      <c r="B4934" s="1262" t="s">
        <v>4140</v>
      </c>
      <c r="C4934" s="353" t="s">
        <v>4141</v>
      </c>
      <c r="D4934" s="353" t="s">
        <v>4142</v>
      </c>
      <c r="E4934" s="384">
        <v>168</v>
      </c>
      <c r="F4934" s="384">
        <v>0</v>
      </c>
      <c r="G4934" s="384">
        <v>0</v>
      </c>
      <c r="H4934" s="384">
        <v>0</v>
      </c>
    </row>
    <row r="4935" spans="1:8" s="324" customFormat="1" ht="27.6" customHeight="1">
      <c r="A4935" s="1261"/>
      <c r="B4935" s="1262"/>
      <c r="C4935" s="352" t="s">
        <v>4133</v>
      </c>
      <c r="D4935" s="352" t="s">
        <v>4143</v>
      </c>
      <c r="E4935" s="384">
        <v>136</v>
      </c>
      <c r="F4935" s="384">
        <v>0</v>
      </c>
      <c r="G4935" s="384">
        <v>0</v>
      </c>
      <c r="H4935" s="384">
        <v>0</v>
      </c>
    </row>
    <row r="4936" spans="1:8" s="324" customFormat="1" ht="27.6" customHeight="1">
      <c r="A4936" s="1261"/>
      <c r="B4936" s="1262"/>
      <c r="C4936" s="352" t="s">
        <v>4143</v>
      </c>
      <c r="D4936" s="352" t="s">
        <v>4104</v>
      </c>
      <c r="E4936" s="384">
        <v>144</v>
      </c>
      <c r="F4936" s="384">
        <v>0</v>
      </c>
      <c r="G4936" s="384">
        <v>0</v>
      </c>
      <c r="H4936" s="384">
        <v>0</v>
      </c>
    </row>
    <row r="4937" spans="1:8" s="324" customFormat="1" ht="27.6" customHeight="1">
      <c r="A4937" s="1261">
        <v>13</v>
      </c>
      <c r="B4937" s="1262" t="s">
        <v>4144</v>
      </c>
      <c r="C4937" s="353" t="s">
        <v>4141</v>
      </c>
      <c r="D4937" s="353" t="s">
        <v>4142</v>
      </c>
      <c r="E4937" s="384">
        <v>168</v>
      </c>
      <c r="F4937" s="384">
        <v>0</v>
      </c>
      <c r="G4937" s="384">
        <v>0</v>
      </c>
      <c r="H4937" s="384">
        <v>0</v>
      </c>
    </row>
    <row r="4938" spans="1:8" s="324" customFormat="1" ht="27.6" customHeight="1">
      <c r="A4938" s="1261"/>
      <c r="B4938" s="1262"/>
      <c r="C4938" s="353" t="s">
        <v>4145</v>
      </c>
      <c r="D4938" s="352" t="s">
        <v>4140</v>
      </c>
      <c r="E4938" s="384">
        <v>136</v>
      </c>
      <c r="F4938" s="384">
        <v>0</v>
      </c>
      <c r="G4938" s="384">
        <v>0</v>
      </c>
      <c r="H4938" s="384">
        <v>0</v>
      </c>
    </row>
    <row r="4939" spans="1:8" s="324" customFormat="1" ht="27.6" customHeight="1">
      <c r="A4939" s="355">
        <v>14</v>
      </c>
      <c r="B4939" s="352" t="s">
        <v>4146</v>
      </c>
      <c r="C4939" s="352" t="s">
        <v>4147</v>
      </c>
      <c r="D4939" s="352" t="s">
        <v>4120</v>
      </c>
      <c r="E4939" s="384">
        <v>112</v>
      </c>
      <c r="F4939" s="384">
        <v>0</v>
      </c>
      <c r="G4939" s="384">
        <v>0</v>
      </c>
      <c r="H4939" s="384">
        <v>0</v>
      </c>
    </row>
    <row r="4940" spans="1:8" s="324" customFormat="1" ht="27.6" customHeight="1">
      <c r="A4940" s="1261">
        <v>15</v>
      </c>
      <c r="B4940" s="1262" t="s">
        <v>4148</v>
      </c>
      <c r="C4940" s="353" t="s">
        <v>277</v>
      </c>
      <c r="D4940" s="352" t="s">
        <v>4149</v>
      </c>
      <c r="E4940" s="384">
        <v>240</v>
      </c>
      <c r="F4940" s="384">
        <v>132</v>
      </c>
      <c r="G4940" s="384">
        <v>0</v>
      </c>
      <c r="H4940" s="384">
        <v>0</v>
      </c>
    </row>
    <row r="4941" spans="1:8" s="324" customFormat="1" ht="27.6" customHeight="1">
      <c r="A4941" s="1261"/>
      <c r="B4941" s="1262"/>
      <c r="C4941" s="352" t="s">
        <v>4149</v>
      </c>
      <c r="D4941" s="353" t="s">
        <v>4150</v>
      </c>
      <c r="E4941" s="384">
        <v>140</v>
      </c>
      <c r="F4941" s="384">
        <v>0</v>
      </c>
      <c r="G4941" s="384">
        <v>0</v>
      </c>
      <c r="H4941" s="384">
        <v>0</v>
      </c>
    </row>
    <row r="4942" spans="1:8" s="324" customFormat="1" ht="27.6" customHeight="1">
      <c r="A4942" s="1263">
        <v>16</v>
      </c>
      <c r="B4942" s="1262" t="s">
        <v>4151</v>
      </c>
      <c r="C4942" s="353" t="s">
        <v>277</v>
      </c>
      <c r="D4942" s="353" t="s">
        <v>4152</v>
      </c>
      <c r="E4942" s="384">
        <v>800</v>
      </c>
      <c r="F4942" s="384">
        <v>440</v>
      </c>
      <c r="G4942" s="384">
        <v>320</v>
      </c>
      <c r="H4942" s="384">
        <v>240</v>
      </c>
    </row>
    <row r="4943" spans="1:8" s="324" customFormat="1" ht="27.6" customHeight="1">
      <c r="A4943" s="1264"/>
      <c r="B4943" s="1262"/>
      <c r="C4943" s="353" t="s">
        <v>4152</v>
      </c>
      <c r="D4943" s="352" t="s">
        <v>4120</v>
      </c>
      <c r="E4943" s="384">
        <v>160</v>
      </c>
      <c r="F4943" s="384">
        <v>0</v>
      </c>
      <c r="G4943" s="384">
        <v>0</v>
      </c>
      <c r="H4943" s="384">
        <v>0</v>
      </c>
    </row>
    <row r="4944" spans="1:8" s="324" customFormat="1" ht="27.6" customHeight="1">
      <c r="A4944" s="355">
        <v>17</v>
      </c>
      <c r="B4944" s="352" t="s">
        <v>4153</v>
      </c>
      <c r="C4944" s="353" t="s">
        <v>277</v>
      </c>
      <c r="D4944" s="353" t="s">
        <v>4154</v>
      </c>
      <c r="E4944" s="384">
        <v>200</v>
      </c>
      <c r="F4944" s="384">
        <v>112</v>
      </c>
      <c r="G4944" s="384">
        <v>0</v>
      </c>
      <c r="H4944" s="384">
        <v>0</v>
      </c>
    </row>
    <row r="4945" spans="1:8" s="324" customFormat="1" ht="22.5" customHeight="1">
      <c r="A4945" s="1261">
        <v>18</v>
      </c>
      <c r="B4945" s="1262" t="s">
        <v>4155</v>
      </c>
      <c r="C4945" s="352" t="s">
        <v>4104</v>
      </c>
      <c r="D4945" s="352" t="s">
        <v>4156</v>
      </c>
      <c r="E4945" s="384">
        <v>800</v>
      </c>
      <c r="F4945" s="384">
        <v>440</v>
      </c>
      <c r="G4945" s="384">
        <v>320</v>
      </c>
      <c r="H4945" s="384">
        <v>240</v>
      </c>
    </row>
    <row r="4946" spans="1:8" s="324" customFormat="1" ht="31.5">
      <c r="A4946" s="1261"/>
      <c r="B4946" s="1262"/>
      <c r="C4946" s="352" t="s">
        <v>4156</v>
      </c>
      <c r="D4946" s="353" t="s">
        <v>4157</v>
      </c>
      <c r="E4946" s="384">
        <v>104</v>
      </c>
      <c r="F4946" s="384">
        <v>0</v>
      </c>
      <c r="G4946" s="384">
        <v>0</v>
      </c>
      <c r="H4946" s="384">
        <v>0</v>
      </c>
    </row>
    <row r="4947" spans="1:8" s="324" customFormat="1" ht="31.5">
      <c r="A4947" s="345">
        <v>19</v>
      </c>
      <c r="B4947" s="334" t="s">
        <v>4158</v>
      </c>
      <c r="C4947" s="345" t="s">
        <v>4104</v>
      </c>
      <c r="D4947" s="352" t="s">
        <v>4156</v>
      </c>
      <c r="E4947" s="384">
        <v>140</v>
      </c>
      <c r="F4947" s="384">
        <v>0</v>
      </c>
      <c r="G4947" s="384">
        <v>0</v>
      </c>
      <c r="H4947" s="384">
        <v>0</v>
      </c>
    </row>
    <row r="4948" spans="1:8" s="324" customFormat="1" ht="17.25">
      <c r="A4948" s="345">
        <v>20</v>
      </c>
      <c r="B4948" s="334" t="s">
        <v>4159</v>
      </c>
      <c r="C4948" s="334" t="s">
        <v>277</v>
      </c>
      <c r="D4948" s="334" t="s">
        <v>4154</v>
      </c>
      <c r="E4948" s="384">
        <v>168</v>
      </c>
      <c r="F4948" s="384">
        <v>0</v>
      </c>
      <c r="G4948" s="384">
        <v>0</v>
      </c>
      <c r="H4948" s="384">
        <v>0</v>
      </c>
    </row>
    <row r="4949" spans="1:8" s="324" customFormat="1" ht="17.25">
      <c r="A4949" s="345">
        <v>21</v>
      </c>
      <c r="B4949" s="334" t="s">
        <v>4160</v>
      </c>
      <c r="C4949" s="334" t="s">
        <v>277</v>
      </c>
      <c r="D4949" s="334" t="s">
        <v>4161</v>
      </c>
      <c r="E4949" s="384">
        <v>168</v>
      </c>
      <c r="F4949" s="384">
        <v>0</v>
      </c>
      <c r="G4949" s="384">
        <v>0</v>
      </c>
      <c r="H4949" s="384">
        <v>0</v>
      </c>
    </row>
    <row r="4950" spans="1:8" s="324" customFormat="1" ht="17.25" customHeight="1">
      <c r="A4950" s="355">
        <v>22</v>
      </c>
      <c r="B4950" s="1282" t="s">
        <v>4162</v>
      </c>
      <c r="C4950" s="1283"/>
      <c r="D4950" s="1284"/>
      <c r="E4950" s="384">
        <v>60</v>
      </c>
      <c r="F4950" s="384">
        <v>0</v>
      </c>
      <c r="G4950" s="384">
        <v>0</v>
      </c>
      <c r="H4950" s="384">
        <v>0</v>
      </c>
    </row>
    <row r="4951" spans="1:8" s="324" customFormat="1" ht="17.25">
      <c r="A4951" s="322">
        <v>64</v>
      </c>
      <c r="B4951" s="323" t="s">
        <v>4163</v>
      </c>
      <c r="C4951" s="330"/>
      <c r="D4951" s="330"/>
      <c r="E4951" s="384">
        <v>0</v>
      </c>
      <c r="F4951" s="384">
        <v>0</v>
      </c>
      <c r="G4951" s="384">
        <v>0</v>
      </c>
      <c r="H4951" s="384">
        <v>0</v>
      </c>
    </row>
    <row r="4952" spans="1:8" s="324" customFormat="1" ht="17.25" customHeight="1">
      <c r="A4952" s="1267">
        <v>1</v>
      </c>
      <c r="B4952" s="1268" t="s">
        <v>4164</v>
      </c>
      <c r="C4952" s="356" t="s">
        <v>4165</v>
      </c>
      <c r="D4952" s="356" t="s">
        <v>4166</v>
      </c>
      <c r="E4952" s="384">
        <v>1440</v>
      </c>
      <c r="F4952" s="384">
        <v>792</v>
      </c>
      <c r="G4952" s="384">
        <v>576</v>
      </c>
      <c r="H4952" s="384">
        <v>360</v>
      </c>
    </row>
    <row r="4953" spans="1:8" s="324" customFormat="1" ht="37.5">
      <c r="A4953" s="1267"/>
      <c r="B4953" s="1268"/>
      <c r="C4953" s="356" t="s">
        <v>4166</v>
      </c>
      <c r="D4953" s="356" t="s">
        <v>4167</v>
      </c>
      <c r="E4953" s="384">
        <v>1200</v>
      </c>
      <c r="F4953" s="384">
        <v>660</v>
      </c>
      <c r="G4953" s="384">
        <v>480</v>
      </c>
      <c r="H4953" s="384">
        <v>300</v>
      </c>
    </row>
    <row r="4954" spans="1:8" s="324" customFormat="1" ht="18.75">
      <c r="A4954" s="1267"/>
      <c r="B4954" s="1268"/>
      <c r="C4954" s="357" t="s">
        <v>4167</v>
      </c>
      <c r="D4954" s="357" t="s">
        <v>4168</v>
      </c>
      <c r="E4954" s="384">
        <v>880</v>
      </c>
      <c r="F4954" s="384">
        <v>484</v>
      </c>
      <c r="G4954" s="384">
        <v>352</v>
      </c>
      <c r="H4954" s="384">
        <v>220</v>
      </c>
    </row>
    <row r="4955" spans="1:8" s="324" customFormat="1" ht="18.75">
      <c r="A4955" s="1267"/>
      <c r="B4955" s="1268"/>
      <c r="C4955" s="357" t="s">
        <v>4165</v>
      </c>
      <c r="D4955" s="357" t="s">
        <v>4169</v>
      </c>
      <c r="E4955" s="384">
        <v>1200</v>
      </c>
      <c r="F4955" s="384">
        <v>660</v>
      </c>
      <c r="G4955" s="384">
        <v>480</v>
      </c>
      <c r="H4955" s="384">
        <v>300</v>
      </c>
    </row>
    <row r="4956" spans="1:8" s="324" customFormat="1" ht="37.5">
      <c r="A4956" s="1267"/>
      <c r="B4956" s="1268"/>
      <c r="C4956" s="357" t="s">
        <v>4169</v>
      </c>
      <c r="D4956" s="357" t="s">
        <v>4170</v>
      </c>
      <c r="E4956" s="384">
        <v>720</v>
      </c>
      <c r="F4956" s="384">
        <v>396</v>
      </c>
      <c r="G4956" s="384">
        <v>288</v>
      </c>
      <c r="H4956" s="384">
        <v>180</v>
      </c>
    </row>
    <row r="4957" spans="1:8" s="324" customFormat="1" ht="18.75">
      <c r="A4957" s="1267"/>
      <c r="B4957" s="1268"/>
      <c r="C4957" s="357" t="s">
        <v>4171</v>
      </c>
      <c r="D4957" s="358" t="s">
        <v>4172</v>
      </c>
      <c r="E4957" s="384">
        <v>340</v>
      </c>
      <c r="F4957" s="384">
        <v>188</v>
      </c>
      <c r="G4957" s="384">
        <v>136</v>
      </c>
      <c r="H4957" s="384">
        <v>0</v>
      </c>
    </row>
    <row r="4958" spans="1:8" s="324" customFormat="1" ht="33" customHeight="1">
      <c r="A4958" s="1267">
        <v>2</v>
      </c>
      <c r="B4958" s="1268" t="s">
        <v>4173</v>
      </c>
      <c r="C4958" s="356" t="s">
        <v>4165</v>
      </c>
      <c r="D4958" s="356" t="s">
        <v>4174</v>
      </c>
      <c r="E4958" s="384">
        <v>1120</v>
      </c>
      <c r="F4958" s="384">
        <v>616</v>
      </c>
      <c r="G4958" s="384">
        <v>448</v>
      </c>
      <c r="H4958" s="384">
        <v>280</v>
      </c>
    </row>
    <row r="4959" spans="1:8" s="324" customFormat="1" ht="56.25">
      <c r="A4959" s="1267"/>
      <c r="B4959" s="1268"/>
      <c r="C4959" s="356" t="s">
        <v>4174</v>
      </c>
      <c r="D4959" s="356" t="s">
        <v>4175</v>
      </c>
      <c r="E4959" s="384">
        <v>800</v>
      </c>
      <c r="F4959" s="384">
        <v>440</v>
      </c>
      <c r="G4959" s="384">
        <v>320</v>
      </c>
      <c r="H4959" s="384">
        <v>200</v>
      </c>
    </row>
    <row r="4960" spans="1:8" s="324" customFormat="1" ht="56.25">
      <c r="A4960" s="1267"/>
      <c r="B4960" s="1268"/>
      <c r="C4960" s="356" t="s">
        <v>4175</v>
      </c>
      <c r="D4960" s="356" t="s">
        <v>4176</v>
      </c>
      <c r="E4960" s="384">
        <v>300</v>
      </c>
      <c r="F4960" s="384">
        <v>164</v>
      </c>
      <c r="G4960" s="384">
        <v>120</v>
      </c>
      <c r="H4960" s="384">
        <v>0</v>
      </c>
    </row>
    <row r="4961" spans="1:8" s="324" customFormat="1" ht="56.25">
      <c r="A4961" s="1267"/>
      <c r="B4961" s="1268"/>
      <c r="C4961" s="356" t="s">
        <v>4176</v>
      </c>
      <c r="D4961" s="356" t="s">
        <v>4177</v>
      </c>
      <c r="E4961" s="384">
        <v>480</v>
      </c>
      <c r="F4961" s="384">
        <v>264</v>
      </c>
      <c r="G4961" s="384">
        <v>192</v>
      </c>
      <c r="H4961" s="384">
        <v>120</v>
      </c>
    </row>
    <row r="4962" spans="1:8" s="324" customFormat="1" ht="37.5">
      <c r="A4962" s="1267"/>
      <c r="B4962" s="1268"/>
      <c r="C4962" s="356" t="s">
        <v>4177</v>
      </c>
      <c r="D4962" s="356" t="s">
        <v>4178</v>
      </c>
      <c r="E4962" s="384">
        <v>400</v>
      </c>
      <c r="F4962" s="384">
        <v>200</v>
      </c>
      <c r="G4962" s="384">
        <v>160</v>
      </c>
      <c r="H4962" s="384">
        <v>0</v>
      </c>
    </row>
    <row r="4963" spans="1:8" s="324" customFormat="1" ht="18.75">
      <c r="A4963" s="1267"/>
      <c r="B4963" s="1268"/>
      <c r="C4963" s="356" t="s">
        <v>4178</v>
      </c>
      <c r="D4963" s="356" t="s">
        <v>4172</v>
      </c>
      <c r="E4963" s="384">
        <v>224</v>
      </c>
      <c r="F4963" s="384">
        <v>112</v>
      </c>
      <c r="G4963" s="384">
        <v>0</v>
      </c>
      <c r="H4963" s="384">
        <v>0</v>
      </c>
    </row>
    <row r="4964" spans="1:8" s="324" customFormat="1" ht="37.5">
      <c r="A4964" s="1267"/>
      <c r="B4964" s="1268"/>
      <c r="C4964" s="356" t="s">
        <v>4177</v>
      </c>
      <c r="D4964" s="356" t="s">
        <v>4179</v>
      </c>
      <c r="E4964" s="384">
        <v>400</v>
      </c>
      <c r="F4964" s="384">
        <v>220</v>
      </c>
      <c r="G4964" s="384">
        <v>160</v>
      </c>
      <c r="H4964" s="384">
        <v>100</v>
      </c>
    </row>
    <row r="4965" spans="1:8" s="324" customFormat="1" ht="18.75">
      <c r="A4965" s="1267"/>
      <c r="B4965" s="1268"/>
      <c r="C4965" s="356" t="s">
        <v>4179</v>
      </c>
      <c r="D4965" s="356" t="s">
        <v>3996</v>
      </c>
      <c r="E4965" s="384">
        <v>192</v>
      </c>
      <c r="F4965" s="384">
        <v>104</v>
      </c>
      <c r="G4965" s="384">
        <v>0</v>
      </c>
      <c r="H4965" s="384">
        <v>0</v>
      </c>
    </row>
    <row r="4966" spans="1:8" s="324" customFormat="1" ht="37.5">
      <c r="A4966" s="1273">
        <v>3</v>
      </c>
      <c r="B4966" s="1276" t="s">
        <v>4180</v>
      </c>
      <c r="C4966" s="356" t="s">
        <v>4181</v>
      </c>
      <c r="D4966" s="359" t="s">
        <v>4182</v>
      </c>
      <c r="E4966" s="384">
        <v>540</v>
      </c>
      <c r="F4966" s="384">
        <v>296</v>
      </c>
      <c r="G4966" s="384">
        <v>216</v>
      </c>
      <c r="H4966" s="384">
        <v>136</v>
      </c>
    </row>
    <row r="4967" spans="1:8" s="324" customFormat="1" ht="37.5">
      <c r="A4967" s="1274"/>
      <c r="B4967" s="1277"/>
      <c r="C4967" s="359" t="s">
        <v>4182</v>
      </c>
      <c r="D4967" s="356" t="s">
        <v>4183</v>
      </c>
      <c r="E4967" s="384">
        <v>420</v>
      </c>
      <c r="F4967" s="384">
        <v>232</v>
      </c>
      <c r="G4967" s="384">
        <v>168</v>
      </c>
      <c r="H4967" s="384">
        <v>104</v>
      </c>
    </row>
    <row r="4968" spans="1:8" s="324" customFormat="1" ht="75">
      <c r="A4968" s="360">
        <v>4</v>
      </c>
      <c r="B4968" s="359" t="s">
        <v>4184</v>
      </c>
      <c r="C4968" s="356" t="s">
        <v>4185</v>
      </c>
      <c r="D4968" s="356" t="s">
        <v>4186</v>
      </c>
      <c r="E4968" s="384">
        <v>540</v>
      </c>
      <c r="F4968" s="384">
        <v>270</v>
      </c>
      <c r="G4968" s="384">
        <v>216</v>
      </c>
      <c r="H4968" s="384">
        <v>0</v>
      </c>
    </row>
    <row r="4969" spans="1:8" s="324" customFormat="1" ht="56.25">
      <c r="A4969" s="360">
        <v>5</v>
      </c>
      <c r="B4969" s="359" t="s">
        <v>4187</v>
      </c>
      <c r="C4969" s="356" t="s">
        <v>4188</v>
      </c>
      <c r="D4969" s="356" t="s">
        <v>4189</v>
      </c>
      <c r="E4969" s="384">
        <v>328</v>
      </c>
      <c r="F4969" s="384">
        <v>180</v>
      </c>
      <c r="G4969" s="384">
        <v>132</v>
      </c>
      <c r="H4969" s="384">
        <v>0</v>
      </c>
    </row>
    <row r="4970" spans="1:8" s="324" customFormat="1" ht="56.25">
      <c r="A4970" s="1267">
        <v>6</v>
      </c>
      <c r="B4970" s="1268" t="s">
        <v>4190</v>
      </c>
      <c r="C4970" s="356" t="s">
        <v>4191</v>
      </c>
      <c r="D4970" s="356" t="s">
        <v>4192</v>
      </c>
      <c r="E4970" s="384">
        <v>380</v>
      </c>
      <c r="F4970" s="384">
        <v>208</v>
      </c>
      <c r="G4970" s="384">
        <v>152</v>
      </c>
      <c r="H4970" s="384">
        <v>96</v>
      </c>
    </row>
    <row r="4971" spans="1:8" s="324" customFormat="1" ht="18.75">
      <c r="A4971" s="1267"/>
      <c r="B4971" s="1268"/>
      <c r="C4971" s="356" t="s">
        <v>4192</v>
      </c>
      <c r="D4971" s="356" t="s">
        <v>3996</v>
      </c>
      <c r="E4971" s="384">
        <v>340</v>
      </c>
      <c r="F4971" s="384">
        <v>188</v>
      </c>
      <c r="G4971" s="384">
        <v>136</v>
      </c>
      <c r="H4971" s="384">
        <v>0</v>
      </c>
    </row>
    <row r="4972" spans="1:8" s="324" customFormat="1" ht="56.25">
      <c r="A4972" s="361">
        <v>7</v>
      </c>
      <c r="B4972" s="362" t="s">
        <v>4193</v>
      </c>
      <c r="C4972" s="356" t="s">
        <v>4194</v>
      </c>
      <c r="D4972" s="356" t="s">
        <v>4195</v>
      </c>
      <c r="E4972" s="384">
        <v>260</v>
      </c>
      <c r="F4972" s="384">
        <v>130</v>
      </c>
      <c r="G4972" s="384">
        <v>104</v>
      </c>
      <c r="H4972" s="384">
        <v>0</v>
      </c>
    </row>
    <row r="4973" spans="1:8" s="324" customFormat="1" ht="56.25">
      <c r="A4973" s="363">
        <v>8</v>
      </c>
      <c r="B4973" s="364" t="s">
        <v>4196</v>
      </c>
      <c r="C4973" s="356" t="s">
        <v>4197</v>
      </c>
      <c r="D4973" s="356" t="s">
        <v>4198</v>
      </c>
      <c r="E4973" s="384">
        <v>540</v>
      </c>
      <c r="F4973" s="384">
        <v>270</v>
      </c>
      <c r="G4973" s="384">
        <v>216</v>
      </c>
      <c r="H4973" s="384">
        <v>112</v>
      </c>
    </row>
    <row r="4974" spans="1:8" s="324" customFormat="1" ht="56.25">
      <c r="A4974" s="361">
        <v>9</v>
      </c>
      <c r="B4974" s="362" t="s">
        <v>4199</v>
      </c>
      <c r="C4974" s="356" t="s">
        <v>4200</v>
      </c>
      <c r="D4974" s="356" t="s">
        <v>4201</v>
      </c>
      <c r="E4974" s="384">
        <v>400</v>
      </c>
      <c r="F4974" s="384">
        <v>200</v>
      </c>
      <c r="G4974" s="384">
        <v>160</v>
      </c>
      <c r="H4974" s="384">
        <v>0</v>
      </c>
    </row>
    <row r="4975" spans="1:8" s="324" customFormat="1" ht="56.25">
      <c r="A4975" s="1267">
        <v>10</v>
      </c>
      <c r="B4975" s="1268" t="s">
        <v>4202</v>
      </c>
      <c r="C4975" s="356" t="s">
        <v>4203</v>
      </c>
      <c r="D4975" s="356" t="s">
        <v>4204</v>
      </c>
      <c r="E4975" s="384">
        <v>240</v>
      </c>
      <c r="F4975" s="384">
        <v>132</v>
      </c>
      <c r="G4975" s="384">
        <v>96</v>
      </c>
      <c r="H4975" s="384">
        <v>0</v>
      </c>
    </row>
    <row r="4976" spans="1:8" s="324" customFormat="1" ht="37.5">
      <c r="A4976" s="1267"/>
      <c r="B4976" s="1268"/>
      <c r="C4976" s="356" t="s">
        <v>4204</v>
      </c>
      <c r="D4976" s="356" t="s">
        <v>4205</v>
      </c>
      <c r="E4976" s="384">
        <v>180</v>
      </c>
      <c r="F4976" s="384">
        <v>100</v>
      </c>
      <c r="G4976" s="384">
        <v>0</v>
      </c>
      <c r="H4976" s="384">
        <v>0</v>
      </c>
    </row>
    <row r="4977" spans="1:8" s="324" customFormat="1" ht="37.5">
      <c r="A4977" s="1269">
        <v>11</v>
      </c>
      <c r="B4977" s="1271" t="s">
        <v>4206</v>
      </c>
      <c r="C4977" s="357" t="s">
        <v>4177</v>
      </c>
      <c r="D4977" s="358" t="s">
        <v>4207</v>
      </c>
      <c r="E4977" s="384">
        <v>156</v>
      </c>
      <c r="F4977" s="384">
        <v>0</v>
      </c>
      <c r="G4977" s="384">
        <v>0</v>
      </c>
      <c r="H4977" s="384">
        <v>0</v>
      </c>
    </row>
    <row r="4978" spans="1:8" s="324" customFormat="1" ht="18.75">
      <c r="A4978" s="1270"/>
      <c r="B4978" s="1272"/>
      <c r="C4978" s="358" t="s">
        <v>4207</v>
      </c>
      <c r="D4978" s="365" t="s">
        <v>881</v>
      </c>
      <c r="E4978" s="384">
        <v>140</v>
      </c>
      <c r="F4978" s="384">
        <v>70</v>
      </c>
      <c r="G4978" s="384">
        <v>56</v>
      </c>
      <c r="H4978" s="384">
        <v>0</v>
      </c>
    </row>
    <row r="4979" spans="1:8" s="324" customFormat="1" ht="37.5">
      <c r="A4979" s="1273">
        <v>12</v>
      </c>
      <c r="B4979" s="1276" t="s">
        <v>4208</v>
      </c>
      <c r="C4979" s="356" t="s">
        <v>4209</v>
      </c>
      <c r="D4979" s="365" t="s">
        <v>4210</v>
      </c>
      <c r="E4979" s="384">
        <v>340</v>
      </c>
      <c r="F4979" s="384">
        <v>188</v>
      </c>
      <c r="G4979" s="384">
        <v>136</v>
      </c>
      <c r="H4979" s="384">
        <v>0</v>
      </c>
    </row>
    <row r="4980" spans="1:8" s="324" customFormat="1" ht="37.5">
      <c r="A4980" s="1274"/>
      <c r="B4980" s="1277"/>
      <c r="C4980" s="365" t="s">
        <v>4210</v>
      </c>
      <c r="D4980" s="359" t="s">
        <v>4211</v>
      </c>
      <c r="E4980" s="384">
        <v>280</v>
      </c>
      <c r="F4980" s="384">
        <v>156</v>
      </c>
      <c r="G4980" s="384">
        <v>112</v>
      </c>
      <c r="H4980" s="384">
        <v>0</v>
      </c>
    </row>
    <row r="4981" spans="1:8" s="324" customFormat="1" ht="37.5">
      <c r="A4981" s="1274"/>
      <c r="B4981" s="1278"/>
      <c r="C4981" s="359" t="s">
        <v>4211</v>
      </c>
      <c r="D4981" s="359" t="s">
        <v>4212</v>
      </c>
      <c r="E4981" s="384">
        <v>160</v>
      </c>
      <c r="F4981" s="384">
        <v>80</v>
      </c>
      <c r="G4981" s="384">
        <v>64</v>
      </c>
      <c r="H4981" s="384">
        <v>0</v>
      </c>
    </row>
    <row r="4982" spans="1:8" s="324" customFormat="1" ht="37.5">
      <c r="A4982" s="1275"/>
      <c r="B4982" s="356" t="s">
        <v>4213</v>
      </c>
      <c r="C4982" s="356" t="s">
        <v>4211</v>
      </c>
      <c r="D4982" s="356" t="s">
        <v>4209</v>
      </c>
      <c r="E4982" s="384">
        <v>216</v>
      </c>
      <c r="F4982" s="384">
        <v>120</v>
      </c>
      <c r="G4982" s="384">
        <v>0</v>
      </c>
      <c r="H4982" s="384">
        <v>0</v>
      </c>
    </row>
    <row r="4983" spans="1:8" s="324" customFormat="1" ht="37.5">
      <c r="A4983" s="366">
        <v>13</v>
      </c>
      <c r="B4983" s="367" t="s">
        <v>4214</v>
      </c>
      <c r="C4983" s="357" t="s">
        <v>4215</v>
      </c>
      <c r="D4983" s="357" t="s">
        <v>4216</v>
      </c>
      <c r="E4983" s="384">
        <v>240</v>
      </c>
      <c r="F4983" s="384">
        <v>132</v>
      </c>
      <c r="G4983" s="384">
        <v>96</v>
      </c>
      <c r="H4983" s="384">
        <v>0</v>
      </c>
    </row>
    <row r="4984" spans="1:8" s="324" customFormat="1" ht="37.5">
      <c r="A4984" s="361">
        <v>14</v>
      </c>
      <c r="B4984" s="362" t="s">
        <v>4217</v>
      </c>
      <c r="C4984" s="1279" t="s">
        <v>4218</v>
      </c>
      <c r="D4984" s="1279"/>
      <c r="E4984" s="384">
        <v>720</v>
      </c>
      <c r="F4984" s="384">
        <v>396</v>
      </c>
      <c r="G4984" s="384">
        <v>288</v>
      </c>
      <c r="H4984" s="384">
        <v>180</v>
      </c>
    </row>
    <row r="4985" spans="1:8" s="324" customFormat="1" ht="56.25">
      <c r="A4985" s="361">
        <v>13</v>
      </c>
      <c r="B4985" s="362" t="s">
        <v>4219</v>
      </c>
      <c r="C4985" s="356" t="s">
        <v>4209</v>
      </c>
      <c r="D4985" s="356" t="s">
        <v>4203</v>
      </c>
      <c r="E4985" s="384">
        <v>1000</v>
      </c>
      <c r="F4985" s="384">
        <v>500</v>
      </c>
      <c r="G4985" s="384">
        <v>400</v>
      </c>
      <c r="H4985" s="384">
        <v>100</v>
      </c>
    </row>
    <row r="4986" spans="1:8" s="324" customFormat="1" ht="37.5">
      <c r="A4986" s="361">
        <v>14</v>
      </c>
      <c r="B4986" s="362" t="s">
        <v>4220</v>
      </c>
      <c r="C4986" s="356" t="s">
        <v>4209</v>
      </c>
      <c r="D4986" s="356" t="s">
        <v>4221</v>
      </c>
      <c r="E4986" s="384">
        <v>960</v>
      </c>
      <c r="F4986" s="384">
        <v>480</v>
      </c>
      <c r="G4986" s="384">
        <v>384</v>
      </c>
      <c r="H4986" s="384">
        <v>0</v>
      </c>
    </row>
    <row r="4987" spans="1:8" s="324" customFormat="1" ht="56.25">
      <c r="A4987" s="361">
        <v>15</v>
      </c>
      <c r="B4987" s="356" t="s">
        <v>4222</v>
      </c>
      <c r="C4987" s="356" t="s">
        <v>4223</v>
      </c>
      <c r="D4987" s="356" t="s">
        <v>4224</v>
      </c>
      <c r="E4987" s="384">
        <v>320</v>
      </c>
      <c r="F4987" s="384">
        <v>160</v>
      </c>
      <c r="G4987" s="384">
        <v>128</v>
      </c>
      <c r="H4987" s="384">
        <v>0</v>
      </c>
    </row>
    <row r="4988" spans="1:8" s="324" customFormat="1" ht="75">
      <c r="A4988" s="361">
        <v>16</v>
      </c>
      <c r="B4988" s="356" t="s">
        <v>4225</v>
      </c>
      <c r="C4988" s="1279" t="s">
        <v>4226</v>
      </c>
      <c r="D4988" s="1279"/>
      <c r="E4988" s="384">
        <v>180</v>
      </c>
      <c r="F4988" s="384">
        <v>90</v>
      </c>
      <c r="G4988" s="384">
        <v>0</v>
      </c>
      <c r="H4988" s="384">
        <v>0</v>
      </c>
    </row>
    <row r="4989" spans="1:8" s="324" customFormat="1" ht="17.25" customHeight="1">
      <c r="A4989" s="1273">
        <v>17</v>
      </c>
      <c r="B4989" s="1276" t="s">
        <v>4227</v>
      </c>
      <c r="C4989" s="1280" t="s">
        <v>4228</v>
      </c>
      <c r="D4989" s="1281"/>
      <c r="E4989" s="384">
        <v>1400</v>
      </c>
      <c r="F4989" s="384">
        <v>0</v>
      </c>
      <c r="G4989" s="384">
        <v>0</v>
      </c>
      <c r="H4989" s="384">
        <v>0</v>
      </c>
    </row>
    <row r="4990" spans="1:8" s="324" customFormat="1" ht="18.75">
      <c r="A4990" s="1275"/>
      <c r="B4990" s="1278"/>
      <c r="C4990" s="1280" t="s">
        <v>4229</v>
      </c>
      <c r="D4990" s="1281"/>
      <c r="E4990" s="384">
        <v>1000</v>
      </c>
      <c r="F4990" s="384">
        <v>0</v>
      </c>
      <c r="G4990" s="384">
        <v>0</v>
      </c>
      <c r="H4990" s="384">
        <v>0</v>
      </c>
    </row>
    <row r="4991" spans="1:8" s="324" customFormat="1" ht="17.25" customHeight="1">
      <c r="A4991" s="368" t="s">
        <v>4230</v>
      </c>
      <c r="B4991" s="1279" t="s">
        <v>4231</v>
      </c>
      <c r="C4991" s="1279"/>
      <c r="D4991" s="1279"/>
      <c r="E4991" s="384">
        <v>152</v>
      </c>
      <c r="F4991" s="384">
        <v>0</v>
      </c>
      <c r="G4991" s="384">
        <v>0</v>
      </c>
      <c r="H4991" s="384">
        <v>0</v>
      </c>
    </row>
    <row r="4992" spans="1:8" s="324" customFormat="1" ht="17.25" customHeight="1">
      <c r="A4992" s="368" t="s">
        <v>4232</v>
      </c>
      <c r="B4992" s="1279" t="s">
        <v>4233</v>
      </c>
      <c r="C4992" s="1279"/>
      <c r="D4992" s="1279"/>
      <c r="E4992" s="384">
        <v>144</v>
      </c>
      <c r="F4992" s="384">
        <v>0</v>
      </c>
      <c r="G4992" s="384">
        <v>0</v>
      </c>
      <c r="H4992" s="384">
        <v>0</v>
      </c>
    </row>
    <row r="4993" spans="1:8" s="324" customFormat="1" ht="17.25" customHeight="1">
      <c r="A4993" s="368" t="s">
        <v>4234</v>
      </c>
      <c r="B4993" s="1268" t="s">
        <v>4235</v>
      </c>
      <c r="C4993" s="1268"/>
      <c r="D4993" s="1268"/>
      <c r="E4993" s="384">
        <v>128</v>
      </c>
      <c r="F4993" s="384">
        <v>0</v>
      </c>
      <c r="G4993" s="384">
        <v>0</v>
      </c>
      <c r="H4993" s="384">
        <v>0</v>
      </c>
    </row>
    <row r="4994" spans="1:8" s="324" customFormat="1" ht="17.25" customHeight="1">
      <c r="A4994" s="368" t="s">
        <v>4236</v>
      </c>
      <c r="B4994" s="1268" t="s">
        <v>4237</v>
      </c>
      <c r="C4994" s="1268"/>
      <c r="D4994" s="1268"/>
      <c r="E4994" s="384">
        <v>112</v>
      </c>
      <c r="F4994" s="384">
        <v>0</v>
      </c>
      <c r="G4994" s="384">
        <v>0</v>
      </c>
      <c r="H4994" s="384">
        <v>0</v>
      </c>
    </row>
    <row r="4995" spans="1:8" s="324" customFormat="1" ht="17.25">
      <c r="A4995" s="322">
        <v>65</v>
      </c>
      <c r="B4995" s="323" t="s">
        <v>4238</v>
      </c>
      <c r="C4995" s="330"/>
      <c r="D4995" s="330"/>
      <c r="E4995" s="384">
        <v>0</v>
      </c>
      <c r="F4995" s="384">
        <v>0</v>
      </c>
      <c r="G4995" s="384">
        <v>0</v>
      </c>
      <c r="H4995" s="384">
        <v>0</v>
      </c>
    </row>
    <row r="4996" spans="1:8" s="324" customFormat="1" ht="18.75" customHeight="1">
      <c r="A4996" s="1285">
        <v>1</v>
      </c>
      <c r="B4996" s="1287" t="s">
        <v>4239</v>
      </c>
      <c r="C4996" s="369" t="s">
        <v>4240</v>
      </c>
      <c r="D4996" s="369" t="s">
        <v>4241</v>
      </c>
      <c r="E4996" s="385"/>
      <c r="F4996" s="385"/>
      <c r="G4996" s="385"/>
      <c r="H4996" s="385"/>
    </row>
    <row r="4997" spans="1:8" s="324" customFormat="1" ht="36">
      <c r="A4997" s="1285"/>
      <c r="B4997" s="1287"/>
      <c r="C4997" s="369" t="s">
        <v>4241</v>
      </c>
      <c r="D4997" s="369" t="s">
        <v>4242</v>
      </c>
      <c r="E4997" s="385"/>
      <c r="F4997" s="385"/>
      <c r="G4997" s="385"/>
      <c r="H4997" s="385"/>
    </row>
    <row r="4998" spans="1:8" s="324" customFormat="1" ht="36">
      <c r="A4998" s="1285"/>
      <c r="B4998" s="1287"/>
      <c r="C4998" s="369" t="s">
        <v>4243</v>
      </c>
      <c r="D4998" s="369" t="s">
        <v>4244</v>
      </c>
      <c r="E4998" s="385"/>
      <c r="F4998" s="385"/>
      <c r="G4998" s="385"/>
      <c r="H4998" s="385"/>
    </row>
    <row r="4999" spans="1:8" s="324" customFormat="1" ht="18.75" customHeight="1">
      <c r="A4999" s="1285"/>
      <c r="B4999" s="1288" t="s">
        <v>4245</v>
      </c>
      <c r="C4999" s="369" t="s">
        <v>4246</v>
      </c>
      <c r="D4999" s="369" t="s">
        <v>4247</v>
      </c>
      <c r="E4999" s="385"/>
      <c r="F4999" s="385"/>
      <c r="G4999" s="385"/>
      <c r="H4999" s="385"/>
    </row>
    <row r="5000" spans="1:8" s="324" customFormat="1" ht="36">
      <c r="A5000" s="1285"/>
      <c r="B5000" s="1288"/>
      <c r="C5000" s="369" t="s">
        <v>4247</v>
      </c>
      <c r="D5000" s="369" t="s">
        <v>4248</v>
      </c>
      <c r="E5000" s="385"/>
      <c r="F5000" s="385"/>
      <c r="G5000" s="385"/>
      <c r="H5000" s="385"/>
    </row>
    <row r="5001" spans="1:8" s="324" customFormat="1" ht="36">
      <c r="A5001" s="1285"/>
      <c r="B5001" s="1288"/>
      <c r="C5001" s="370" t="s">
        <v>4249</v>
      </c>
      <c r="D5001" s="370" t="s">
        <v>4250</v>
      </c>
      <c r="E5001" s="384">
        <v>4800</v>
      </c>
      <c r="F5001" s="384">
        <v>2880</v>
      </c>
      <c r="G5001" s="384">
        <v>2160</v>
      </c>
      <c r="H5001" s="384">
        <v>1440</v>
      </c>
    </row>
    <row r="5002" spans="1:8" s="324" customFormat="1" ht="36">
      <c r="A5002" s="1285"/>
      <c r="B5002" s="1288"/>
      <c r="C5002" s="370" t="s">
        <v>4250</v>
      </c>
      <c r="D5002" s="370" t="s">
        <v>4251</v>
      </c>
      <c r="E5002" s="384">
        <v>3000</v>
      </c>
      <c r="F5002" s="384">
        <v>1800</v>
      </c>
      <c r="G5002" s="384">
        <v>1352</v>
      </c>
      <c r="H5002" s="384">
        <v>900</v>
      </c>
    </row>
    <row r="5003" spans="1:8" s="324" customFormat="1" ht="18.75" customHeight="1">
      <c r="A5003" s="1285"/>
      <c r="B5003" s="1288" t="s">
        <v>4252</v>
      </c>
      <c r="C5003" s="370" t="s">
        <v>4251</v>
      </c>
      <c r="D5003" s="370" t="s">
        <v>3892</v>
      </c>
      <c r="E5003" s="384">
        <v>3150</v>
      </c>
      <c r="F5003" s="384">
        <v>1892</v>
      </c>
      <c r="G5003" s="384">
        <v>1416</v>
      </c>
      <c r="H5003" s="384">
        <v>945.2</v>
      </c>
    </row>
    <row r="5004" spans="1:8" s="324" customFormat="1" ht="18" customHeight="1">
      <c r="A5004" s="1285"/>
      <c r="B5004" s="1288"/>
      <c r="C5004" s="1289" t="s">
        <v>3892</v>
      </c>
      <c r="D5004" s="1289" t="s">
        <v>4253</v>
      </c>
      <c r="E5004" s="384">
        <v>4200</v>
      </c>
      <c r="F5004" s="384">
        <v>2520</v>
      </c>
      <c r="G5004" s="384">
        <v>1892</v>
      </c>
      <c r="H5004" s="384">
        <v>1260</v>
      </c>
    </row>
    <row r="5005" spans="1:8" s="324" customFormat="1" ht="18" customHeight="1">
      <c r="A5005" s="1285"/>
      <c r="B5005" s="1288"/>
      <c r="C5005" s="1290"/>
      <c r="D5005" s="1290"/>
      <c r="E5005" s="384">
        <v>0</v>
      </c>
      <c r="F5005" s="384">
        <v>0</v>
      </c>
      <c r="G5005" s="384">
        <v>0</v>
      </c>
      <c r="H5005" s="384">
        <v>0</v>
      </c>
    </row>
    <row r="5006" spans="1:8" s="324" customFormat="1" ht="18.75" customHeight="1">
      <c r="A5006" s="1285"/>
      <c r="B5006" s="1286" t="s">
        <v>4254</v>
      </c>
      <c r="C5006" s="370" t="s">
        <v>4253</v>
      </c>
      <c r="D5006" s="370" t="s">
        <v>885</v>
      </c>
      <c r="E5006" s="384">
        <v>6800</v>
      </c>
      <c r="F5006" s="384">
        <v>4080</v>
      </c>
      <c r="G5006" s="384">
        <v>3060</v>
      </c>
      <c r="H5006" s="384">
        <v>0</v>
      </c>
    </row>
    <row r="5007" spans="1:8" s="324" customFormat="1" ht="18">
      <c r="A5007" s="1285"/>
      <c r="B5007" s="1286"/>
      <c r="C5007" s="370" t="s">
        <v>885</v>
      </c>
      <c r="D5007" s="370" t="s">
        <v>2022</v>
      </c>
      <c r="E5007" s="384">
        <v>10800</v>
      </c>
      <c r="F5007" s="384">
        <v>6480</v>
      </c>
      <c r="G5007" s="384">
        <v>4860</v>
      </c>
      <c r="H5007" s="384">
        <v>0</v>
      </c>
    </row>
    <row r="5008" spans="1:8" s="324" customFormat="1" ht="18">
      <c r="A5008" s="1285"/>
      <c r="B5008" s="1286"/>
      <c r="C5008" s="370" t="s">
        <v>2022</v>
      </c>
      <c r="D5008" s="370" t="s">
        <v>1315</v>
      </c>
      <c r="E5008" s="384">
        <v>6000</v>
      </c>
      <c r="F5008" s="384">
        <v>3600</v>
      </c>
      <c r="G5008" s="384">
        <v>2700</v>
      </c>
      <c r="H5008" s="384">
        <v>0</v>
      </c>
    </row>
    <row r="5009" spans="1:8" s="324" customFormat="1" ht="18">
      <c r="A5009" s="1285"/>
      <c r="B5009" s="1286"/>
      <c r="C5009" s="370" t="s">
        <v>1315</v>
      </c>
      <c r="D5009" s="370" t="s">
        <v>4255</v>
      </c>
      <c r="E5009" s="384">
        <v>4400</v>
      </c>
      <c r="F5009" s="384">
        <v>2640</v>
      </c>
      <c r="G5009" s="384">
        <v>1980</v>
      </c>
      <c r="H5009" s="384">
        <v>0</v>
      </c>
    </row>
    <row r="5010" spans="1:8" s="324" customFormat="1" ht="18">
      <c r="A5010" s="1285"/>
      <c r="B5010" s="1286"/>
      <c r="C5010" s="370" t="s">
        <v>4255</v>
      </c>
      <c r="D5010" s="370" t="s">
        <v>4256</v>
      </c>
      <c r="E5010" s="384">
        <v>3600</v>
      </c>
      <c r="F5010" s="384">
        <v>2160</v>
      </c>
      <c r="G5010" s="384">
        <v>1620</v>
      </c>
      <c r="H5010" s="384">
        <v>0</v>
      </c>
    </row>
    <row r="5011" spans="1:8" s="324" customFormat="1" ht="18.75" customHeight="1">
      <c r="A5011" s="1285">
        <v>2</v>
      </c>
      <c r="B5011" s="1286" t="s">
        <v>4257</v>
      </c>
      <c r="C5011" s="370" t="s">
        <v>4258</v>
      </c>
      <c r="D5011" s="370" t="s">
        <v>881</v>
      </c>
      <c r="E5011" s="384">
        <v>960</v>
      </c>
      <c r="F5011" s="384">
        <v>576</v>
      </c>
      <c r="G5011" s="384">
        <v>432</v>
      </c>
      <c r="H5011" s="384">
        <v>288</v>
      </c>
    </row>
    <row r="5012" spans="1:8" s="324" customFormat="1" ht="18">
      <c r="A5012" s="1285"/>
      <c r="B5012" s="1286"/>
      <c r="C5012" s="370" t="s">
        <v>4259</v>
      </c>
      <c r="D5012" s="370" t="s">
        <v>4260</v>
      </c>
      <c r="E5012" s="384">
        <v>920</v>
      </c>
      <c r="F5012" s="384">
        <v>552</v>
      </c>
      <c r="G5012" s="384">
        <v>416</v>
      </c>
      <c r="H5012" s="384">
        <v>276</v>
      </c>
    </row>
    <row r="5013" spans="1:8" s="324" customFormat="1" ht="18">
      <c r="A5013" s="1285"/>
      <c r="B5013" s="1286"/>
      <c r="C5013" s="370" t="s">
        <v>4260</v>
      </c>
      <c r="D5013" s="370" t="s">
        <v>881</v>
      </c>
      <c r="E5013" s="384">
        <v>840</v>
      </c>
      <c r="F5013" s="384">
        <v>504</v>
      </c>
      <c r="G5013" s="384">
        <v>380</v>
      </c>
      <c r="H5013" s="384">
        <v>252</v>
      </c>
    </row>
    <row r="5014" spans="1:8" s="324" customFormat="1" ht="36">
      <c r="A5014" s="1285"/>
      <c r="B5014" s="1286"/>
      <c r="C5014" s="370" t="s">
        <v>4261</v>
      </c>
      <c r="D5014" s="370" t="s">
        <v>4260</v>
      </c>
      <c r="E5014" s="384">
        <v>1040</v>
      </c>
      <c r="F5014" s="384">
        <v>624</v>
      </c>
      <c r="G5014" s="384">
        <v>468</v>
      </c>
      <c r="H5014" s="384">
        <v>312</v>
      </c>
    </row>
    <row r="5015" spans="1:8" s="324" customFormat="1" ht="18">
      <c r="A5015" s="1285"/>
      <c r="B5015" s="1286"/>
      <c r="C5015" s="370" t="s">
        <v>4260</v>
      </c>
      <c r="D5015" s="370" t="s">
        <v>881</v>
      </c>
      <c r="E5015" s="384">
        <v>720</v>
      </c>
      <c r="F5015" s="384">
        <v>432</v>
      </c>
      <c r="G5015" s="384">
        <v>324</v>
      </c>
      <c r="H5015" s="384">
        <v>216</v>
      </c>
    </row>
    <row r="5016" spans="1:8" s="324" customFormat="1" ht="36">
      <c r="A5016" s="1285"/>
      <c r="B5016" s="1286"/>
      <c r="C5016" s="370" t="s">
        <v>4262</v>
      </c>
      <c r="D5016" s="370" t="s">
        <v>4260</v>
      </c>
      <c r="E5016" s="384">
        <v>800</v>
      </c>
      <c r="F5016" s="384">
        <v>480</v>
      </c>
      <c r="G5016" s="384">
        <v>360</v>
      </c>
      <c r="H5016" s="384">
        <v>240</v>
      </c>
    </row>
    <row r="5017" spans="1:8" s="324" customFormat="1" ht="18">
      <c r="A5017" s="1285"/>
      <c r="B5017" s="1286"/>
      <c r="C5017" s="370" t="s">
        <v>4260</v>
      </c>
      <c r="D5017" s="370" t="s">
        <v>881</v>
      </c>
      <c r="E5017" s="384">
        <v>600</v>
      </c>
      <c r="F5017" s="384">
        <v>360</v>
      </c>
      <c r="G5017" s="384">
        <v>272</v>
      </c>
      <c r="H5017" s="384">
        <v>180</v>
      </c>
    </row>
    <row r="5018" spans="1:8" s="324" customFormat="1" ht="36">
      <c r="A5018" s="1285">
        <v>3</v>
      </c>
      <c r="B5018" s="1286" t="s">
        <v>566</v>
      </c>
      <c r="C5018" s="370" t="s">
        <v>4263</v>
      </c>
      <c r="D5018" s="370" t="s">
        <v>4264</v>
      </c>
      <c r="E5018" s="384">
        <v>1280</v>
      </c>
      <c r="F5018" s="384">
        <v>768</v>
      </c>
      <c r="G5018" s="384">
        <v>576</v>
      </c>
      <c r="H5018" s="384">
        <v>384</v>
      </c>
    </row>
    <row r="5019" spans="1:8" s="324" customFormat="1" ht="72">
      <c r="A5019" s="1285"/>
      <c r="B5019" s="1286"/>
      <c r="C5019" s="370" t="s">
        <v>4265</v>
      </c>
      <c r="D5019" s="370" t="s">
        <v>4266</v>
      </c>
      <c r="E5019" s="384">
        <v>1120</v>
      </c>
      <c r="F5019" s="384">
        <v>672</v>
      </c>
      <c r="G5019" s="384">
        <v>504</v>
      </c>
      <c r="H5019" s="384">
        <v>336</v>
      </c>
    </row>
    <row r="5020" spans="1:8" s="324" customFormat="1" ht="18">
      <c r="A5020" s="1285"/>
      <c r="B5020" s="1286"/>
      <c r="C5020" s="370" t="s">
        <v>4266</v>
      </c>
      <c r="D5020" s="370" t="s">
        <v>4267</v>
      </c>
      <c r="E5020" s="384">
        <v>1200</v>
      </c>
      <c r="F5020" s="384">
        <v>720</v>
      </c>
      <c r="G5020" s="384">
        <v>540</v>
      </c>
      <c r="H5020" s="384">
        <v>360</v>
      </c>
    </row>
    <row r="5021" spans="1:8" s="324" customFormat="1" ht="72">
      <c r="A5021" s="1285"/>
      <c r="B5021" s="1286"/>
      <c r="C5021" s="370" t="s">
        <v>4268</v>
      </c>
      <c r="D5021" s="370" t="s">
        <v>4269</v>
      </c>
      <c r="E5021" s="384">
        <v>720</v>
      </c>
      <c r="F5021" s="384">
        <v>432</v>
      </c>
      <c r="G5021" s="384">
        <v>324</v>
      </c>
      <c r="H5021" s="384">
        <v>216</v>
      </c>
    </row>
    <row r="5022" spans="1:8" s="324" customFormat="1" ht="36">
      <c r="A5022" s="1285"/>
      <c r="B5022" s="1286"/>
      <c r="C5022" s="370" t="s">
        <v>4269</v>
      </c>
      <c r="D5022" s="370" t="s">
        <v>4270</v>
      </c>
      <c r="E5022" s="384">
        <v>400</v>
      </c>
      <c r="F5022" s="384">
        <v>240</v>
      </c>
      <c r="G5022" s="384">
        <v>180</v>
      </c>
      <c r="H5022" s="384">
        <v>120</v>
      </c>
    </row>
    <row r="5023" spans="1:8" s="324" customFormat="1" ht="54">
      <c r="A5023" s="371">
        <v>4</v>
      </c>
      <c r="B5023" s="370" t="s">
        <v>4271</v>
      </c>
      <c r="C5023" s="370" t="s">
        <v>4272</v>
      </c>
      <c r="D5023" s="370" t="s">
        <v>4273</v>
      </c>
      <c r="E5023" s="384">
        <v>320</v>
      </c>
      <c r="F5023" s="384">
        <v>192</v>
      </c>
      <c r="G5023" s="384">
        <v>144</v>
      </c>
      <c r="H5023" s="384">
        <v>96</v>
      </c>
    </row>
    <row r="5024" spans="1:8" s="324" customFormat="1" ht="54">
      <c r="A5024" s="1285">
        <v>5</v>
      </c>
      <c r="B5024" s="1286" t="s">
        <v>209</v>
      </c>
      <c r="C5024" s="370" t="s">
        <v>4274</v>
      </c>
      <c r="D5024" s="370" t="s">
        <v>4275</v>
      </c>
      <c r="E5024" s="384">
        <v>400</v>
      </c>
      <c r="F5024" s="384">
        <v>240</v>
      </c>
      <c r="G5024" s="384">
        <v>180</v>
      </c>
      <c r="H5024" s="384">
        <v>120</v>
      </c>
    </row>
    <row r="5025" spans="1:8" s="324" customFormat="1" ht="36">
      <c r="A5025" s="1285"/>
      <c r="B5025" s="1286"/>
      <c r="C5025" s="370" t="s">
        <v>4275</v>
      </c>
      <c r="D5025" s="370" t="s">
        <v>4276</v>
      </c>
      <c r="E5025" s="384">
        <v>320</v>
      </c>
      <c r="F5025" s="384">
        <v>192</v>
      </c>
      <c r="G5025" s="384">
        <v>144</v>
      </c>
      <c r="H5025" s="384">
        <v>96</v>
      </c>
    </row>
    <row r="5026" spans="1:8" s="324" customFormat="1" ht="36">
      <c r="A5026" s="1285"/>
      <c r="B5026" s="1286"/>
      <c r="C5026" s="370" t="s">
        <v>4276</v>
      </c>
      <c r="D5026" s="370" t="s">
        <v>4277</v>
      </c>
      <c r="E5026" s="384">
        <v>200</v>
      </c>
      <c r="F5026" s="384">
        <v>120</v>
      </c>
      <c r="G5026" s="384">
        <v>92</v>
      </c>
      <c r="H5026" s="384">
        <v>60</v>
      </c>
    </row>
    <row r="5027" spans="1:8" s="324" customFormat="1" ht="54">
      <c r="A5027" s="1285">
        <v>6</v>
      </c>
      <c r="B5027" s="1286" t="s">
        <v>209</v>
      </c>
      <c r="C5027" s="370" t="s">
        <v>4278</v>
      </c>
      <c r="D5027" s="370" t="s">
        <v>4279</v>
      </c>
      <c r="E5027" s="384">
        <v>400</v>
      </c>
      <c r="F5027" s="384">
        <v>240</v>
      </c>
      <c r="G5027" s="384">
        <v>180</v>
      </c>
      <c r="H5027" s="384">
        <v>120</v>
      </c>
    </row>
    <row r="5028" spans="1:8" s="324" customFormat="1" ht="18">
      <c r="A5028" s="1285"/>
      <c r="B5028" s="1286"/>
      <c r="C5028" s="370" t="s">
        <v>4280</v>
      </c>
      <c r="D5028" s="370" t="s">
        <v>881</v>
      </c>
      <c r="E5028" s="384">
        <v>280</v>
      </c>
      <c r="F5028" s="384">
        <v>168</v>
      </c>
      <c r="G5028" s="384">
        <v>128</v>
      </c>
      <c r="H5028" s="384">
        <v>84</v>
      </c>
    </row>
    <row r="5029" spans="1:8" s="324" customFormat="1" ht="18">
      <c r="A5029" s="1285">
        <v>7</v>
      </c>
      <c r="B5029" s="1286" t="s">
        <v>209</v>
      </c>
      <c r="C5029" s="370" t="s">
        <v>4281</v>
      </c>
      <c r="D5029" s="370" t="s">
        <v>4282</v>
      </c>
      <c r="E5029" s="384">
        <v>400</v>
      </c>
      <c r="F5029" s="384">
        <v>240</v>
      </c>
      <c r="G5029" s="384">
        <v>180</v>
      </c>
      <c r="H5029" s="384">
        <v>120</v>
      </c>
    </row>
    <row r="5030" spans="1:8" s="324" customFormat="1" ht="61.9" customHeight="1">
      <c r="A5030" s="1285"/>
      <c r="B5030" s="1286"/>
      <c r="C5030" s="370" t="s">
        <v>4282</v>
      </c>
      <c r="D5030" s="370" t="s">
        <v>4283</v>
      </c>
      <c r="E5030" s="384">
        <v>280</v>
      </c>
      <c r="F5030" s="384">
        <v>168</v>
      </c>
      <c r="G5030" s="384">
        <v>128</v>
      </c>
      <c r="H5030" s="384">
        <v>84</v>
      </c>
    </row>
    <row r="5031" spans="1:8" s="324" customFormat="1" ht="23.45" customHeight="1">
      <c r="A5031" s="371">
        <v>8</v>
      </c>
      <c r="B5031" s="1286" t="s">
        <v>4284</v>
      </c>
      <c r="C5031" s="1286"/>
      <c r="D5031" s="1286"/>
      <c r="E5031" s="384">
        <v>640</v>
      </c>
      <c r="F5031" s="384">
        <v>384</v>
      </c>
      <c r="G5031" s="384">
        <v>0</v>
      </c>
      <c r="H5031" s="384">
        <v>0</v>
      </c>
    </row>
    <row r="5032" spans="1:8" s="324" customFormat="1" ht="18.75" customHeight="1">
      <c r="A5032" s="371">
        <v>9</v>
      </c>
      <c r="B5032" s="1286" t="s">
        <v>4285</v>
      </c>
      <c r="C5032" s="1286"/>
      <c r="D5032" s="1286"/>
      <c r="E5032" s="384">
        <v>280</v>
      </c>
      <c r="F5032" s="384">
        <v>168</v>
      </c>
      <c r="G5032" s="384">
        <v>0</v>
      </c>
      <c r="H5032" s="384">
        <v>0</v>
      </c>
    </row>
    <row r="5033" spans="1:8" s="324" customFormat="1" ht="18.75" customHeight="1">
      <c r="A5033" s="371">
        <v>10</v>
      </c>
      <c r="B5033" s="1286" t="s">
        <v>4286</v>
      </c>
      <c r="C5033" s="1286"/>
      <c r="D5033" s="1286"/>
      <c r="E5033" s="384">
        <v>400</v>
      </c>
      <c r="F5033" s="384">
        <v>240</v>
      </c>
      <c r="G5033" s="384">
        <v>0</v>
      </c>
      <c r="H5033" s="384">
        <v>0</v>
      </c>
    </row>
    <row r="5034" spans="1:8" s="324" customFormat="1" ht="18.75" customHeight="1">
      <c r="A5034" s="371">
        <v>11</v>
      </c>
      <c r="B5034" s="1286" t="s">
        <v>4287</v>
      </c>
      <c r="C5034" s="1286"/>
      <c r="D5034" s="1286"/>
      <c r="E5034" s="384">
        <v>2000</v>
      </c>
      <c r="F5034" s="384">
        <v>1200</v>
      </c>
      <c r="G5034" s="384">
        <v>0</v>
      </c>
      <c r="H5034" s="384">
        <v>0</v>
      </c>
    </row>
    <row r="5035" spans="1:8" s="324" customFormat="1" ht="18.75" customHeight="1">
      <c r="A5035" s="371">
        <v>12</v>
      </c>
      <c r="B5035" s="1286" t="s">
        <v>4288</v>
      </c>
      <c r="C5035" s="1286"/>
      <c r="D5035" s="1286"/>
      <c r="E5035" s="384">
        <v>240</v>
      </c>
      <c r="F5035" s="384">
        <v>144</v>
      </c>
      <c r="G5035" s="384">
        <v>0</v>
      </c>
      <c r="H5035" s="384">
        <v>0</v>
      </c>
    </row>
    <row r="5036" spans="1:8" s="324" customFormat="1" ht="18.75" customHeight="1">
      <c r="A5036" s="1289">
        <v>13</v>
      </c>
      <c r="B5036" s="1286" t="s">
        <v>4289</v>
      </c>
      <c r="C5036" s="370" t="s">
        <v>4290</v>
      </c>
      <c r="D5036" s="370" t="s">
        <v>4291</v>
      </c>
      <c r="E5036" s="384">
        <v>600</v>
      </c>
      <c r="F5036" s="384">
        <v>360</v>
      </c>
      <c r="G5036" s="384">
        <v>272</v>
      </c>
      <c r="H5036" s="384">
        <v>180</v>
      </c>
    </row>
    <row r="5037" spans="1:8" s="324" customFormat="1" ht="18">
      <c r="A5037" s="1295"/>
      <c r="B5037" s="1286"/>
      <c r="C5037" s="370" t="s">
        <v>4291</v>
      </c>
      <c r="D5037" s="370" t="s">
        <v>4292</v>
      </c>
      <c r="E5037" s="384">
        <v>440</v>
      </c>
      <c r="F5037" s="384">
        <v>264</v>
      </c>
      <c r="G5037" s="384">
        <v>200</v>
      </c>
      <c r="H5037" s="384">
        <v>132</v>
      </c>
    </row>
    <row r="5038" spans="1:8" s="324" customFormat="1" ht="18">
      <c r="A5038" s="1290"/>
      <c r="B5038" s="1286"/>
      <c r="C5038" s="370" t="s">
        <v>4292</v>
      </c>
      <c r="D5038" s="370" t="s">
        <v>4293</v>
      </c>
      <c r="E5038" s="384">
        <v>264</v>
      </c>
      <c r="F5038" s="384">
        <v>160</v>
      </c>
      <c r="G5038" s="384">
        <v>120</v>
      </c>
      <c r="H5038" s="384">
        <v>79.2</v>
      </c>
    </row>
    <row r="5039" spans="1:8" s="324" customFormat="1" ht="18.75" customHeight="1">
      <c r="A5039" s="1291">
        <v>14</v>
      </c>
      <c r="B5039" s="1293" t="s">
        <v>4294</v>
      </c>
      <c r="C5039" s="372" t="s">
        <v>4262</v>
      </c>
      <c r="D5039" s="372" t="s">
        <v>4295</v>
      </c>
      <c r="E5039" s="384">
        <v>432</v>
      </c>
      <c r="F5039" s="384">
        <v>260</v>
      </c>
      <c r="G5039" s="384">
        <v>196</v>
      </c>
      <c r="H5039" s="384">
        <v>129.6</v>
      </c>
    </row>
    <row r="5040" spans="1:8" s="324" customFormat="1" ht="18">
      <c r="A5040" s="1296"/>
      <c r="B5040" s="1293"/>
      <c r="C5040" s="372" t="s">
        <v>4296</v>
      </c>
      <c r="D5040" s="372" t="s">
        <v>4297</v>
      </c>
      <c r="E5040" s="384">
        <v>336</v>
      </c>
      <c r="F5040" s="384">
        <v>200</v>
      </c>
      <c r="G5040" s="384">
        <v>152</v>
      </c>
      <c r="H5040" s="384">
        <v>100.8</v>
      </c>
    </row>
    <row r="5041" spans="1:8" s="324" customFormat="1" ht="18">
      <c r="A5041" s="1296"/>
      <c r="B5041" s="1293"/>
      <c r="C5041" s="372" t="s">
        <v>4295</v>
      </c>
      <c r="D5041" s="372" t="s">
        <v>2413</v>
      </c>
      <c r="E5041" s="384">
        <v>144</v>
      </c>
      <c r="F5041" s="384">
        <v>88</v>
      </c>
      <c r="G5041" s="384">
        <v>64</v>
      </c>
      <c r="H5041" s="384">
        <v>43.2</v>
      </c>
    </row>
    <row r="5042" spans="1:8" s="324" customFormat="1" ht="72">
      <c r="A5042" s="1292"/>
      <c r="B5042" s="372" t="s">
        <v>4298</v>
      </c>
      <c r="C5042" s="372" t="s">
        <v>4299</v>
      </c>
      <c r="D5042" s="372" t="s">
        <v>4300</v>
      </c>
      <c r="E5042" s="384">
        <v>432</v>
      </c>
      <c r="F5042" s="384">
        <v>260</v>
      </c>
      <c r="G5042" s="384">
        <v>196</v>
      </c>
      <c r="H5042" s="384">
        <v>129.6</v>
      </c>
    </row>
    <row r="5043" spans="1:8" s="324" customFormat="1" ht="18.75" customHeight="1">
      <c r="A5043" s="1291">
        <v>16</v>
      </c>
      <c r="B5043" s="1291" t="s">
        <v>4301</v>
      </c>
      <c r="C5043" s="372" t="s">
        <v>4262</v>
      </c>
      <c r="D5043" s="372" t="s">
        <v>4302</v>
      </c>
      <c r="E5043" s="384">
        <v>384</v>
      </c>
      <c r="F5043" s="384">
        <v>232</v>
      </c>
      <c r="G5043" s="384">
        <v>172</v>
      </c>
      <c r="H5043" s="384">
        <v>115.2</v>
      </c>
    </row>
    <row r="5044" spans="1:8" s="324" customFormat="1" ht="18">
      <c r="A5044" s="1292"/>
      <c r="B5044" s="1292"/>
      <c r="C5044" s="372" t="s">
        <v>4303</v>
      </c>
      <c r="D5044" s="372" t="s">
        <v>4304</v>
      </c>
      <c r="E5044" s="384">
        <v>216</v>
      </c>
      <c r="F5044" s="384">
        <v>128</v>
      </c>
      <c r="G5044" s="384">
        <v>96</v>
      </c>
      <c r="H5044" s="384">
        <v>64.8</v>
      </c>
    </row>
    <row r="5045" spans="1:8" s="324" customFormat="1" ht="18.75" customHeight="1">
      <c r="A5045" s="1293">
        <v>17</v>
      </c>
      <c r="B5045" s="1294" t="s">
        <v>4305</v>
      </c>
      <c r="C5045" s="372" t="s">
        <v>4262</v>
      </c>
      <c r="D5045" s="372" t="s">
        <v>4306</v>
      </c>
      <c r="E5045" s="384">
        <v>300</v>
      </c>
      <c r="F5045" s="384">
        <v>180</v>
      </c>
      <c r="G5045" s="384">
        <v>136</v>
      </c>
      <c r="H5045" s="384">
        <v>90</v>
      </c>
    </row>
    <row r="5046" spans="1:8" s="324" customFormat="1" ht="18">
      <c r="A5046" s="1293"/>
      <c r="B5046" s="1294"/>
      <c r="C5046" s="372" t="s">
        <v>4306</v>
      </c>
      <c r="D5046" s="372" t="s">
        <v>4307</v>
      </c>
      <c r="E5046" s="384">
        <v>180</v>
      </c>
      <c r="F5046" s="384">
        <v>108</v>
      </c>
      <c r="G5046" s="384">
        <v>80</v>
      </c>
      <c r="H5046" s="384">
        <v>54</v>
      </c>
    </row>
    <row r="5047" spans="1:8" s="324" customFormat="1" ht="72">
      <c r="A5047" s="371">
        <v>18</v>
      </c>
      <c r="B5047" s="370" t="s">
        <v>4308</v>
      </c>
      <c r="C5047" s="370" t="s">
        <v>4309</v>
      </c>
      <c r="D5047" s="370" t="s">
        <v>881</v>
      </c>
      <c r="E5047" s="384">
        <v>720</v>
      </c>
      <c r="F5047" s="384">
        <v>432</v>
      </c>
      <c r="G5047" s="384">
        <v>324</v>
      </c>
      <c r="H5047" s="384">
        <v>216</v>
      </c>
    </row>
    <row r="5048" spans="1:8" s="324" customFormat="1" ht="18.75" customHeight="1">
      <c r="A5048" s="1291">
        <v>19</v>
      </c>
      <c r="B5048" s="1291" t="s">
        <v>4310</v>
      </c>
      <c r="C5048" s="372" t="s">
        <v>4311</v>
      </c>
      <c r="D5048" s="372" t="s">
        <v>4312</v>
      </c>
      <c r="E5048" s="384">
        <v>400</v>
      </c>
      <c r="F5048" s="384">
        <v>240</v>
      </c>
      <c r="G5048" s="384">
        <v>180</v>
      </c>
      <c r="H5048" s="384">
        <v>120</v>
      </c>
    </row>
    <row r="5049" spans="1:8" s="324" customFormat="1" ht="36">
      <c r="A5049" s="1292"/>
      <c r="B5049" s="1292"/>
      <c r="C5049" s="372" t="s">
        <v>4313</v>
      </c>
      <c r="D5049" s="372" t="s">
        <v>4314</v>
      </c>
      <c r="E5049" s="384">
        <v>280</v>
      </c>
      <c r="F5049" s="384">
        <v>168</v>
      </c>
      <c r="G5049" s="384">
        <v>128</v>
      </c>
      <c r="H5049" s="384">
        <v>84</v>
      </c>
    </row>
    <row r="5050" spans="1:8" s="324" customFormat="1" ht="18.75" customHeight="1">
      <c r="A5050" s="373">
        <v>20</v>
      </c>
      <c r="B5050" s="1294" t="s">
        <v>4315</v>
      </c>
      <c r="C5050" s="1294"/>
      <c r="D5050" s="1294"/>
      <c r="E5050" s="384">
        <v>144</v>
      </c>
      <c r="F5050" s="384">
        <v>88</v>
      </c>
      <c r="G5050" s="384">
        <v>64</v>
      </c>
      <c r="H5050" s="384">
        <v>43.2</v>
      </c>
    </row>
    <row r="5051" spans="1:8" s="324" customFormat="1" ht="18.75" customHeight="1">
      <c r="A5051" s="1285">
        <v>21</v>
      </c>
      <c r="B5051" s="1286" t="s">
        <v>4316</v>
      </c>
      <c r="C5051" s="370" t="s">
        <v>4309</v>
      </c>
      <c r="D5051" s="370" t="s">
        <v>4302</v>
      </c>
      <c r="E5051" s="384">
        <v>880</v>
      </c>
      <c r="F5051" s="384">
        <v>528</v>
      </c>
      <c r="G5051" s="384">
        <v>396</v>
      </c>
      <c r="H5051" s="384">
        <v>264</v>
      </c>
    </row>
    <row r="5052" spans="1:8" s="324" customFormat="1" ht="18">
      <c r="A5052" s="1285"/>
      <c r="B5052" s="1286"/>
      <c r="C5052" s="370" t="s">
        <v>4317</v>
      </c>
      <c r="D5052" s="370" t="s">
        <v>4318</v>
      </c>
      <c r="E5052" s="384">
        <v>400</v>
      </c>
      <c r="F5052" s="384">
        <v>240</v>
      </c>
      <c r="G5052" s="384">
        <v>180</v>
      </c>
      <c r="H5052" s="384">
        <v>120</v>
      </c>
    </row>
    <row r="5053" spans="1:8" s="324" customFormat="1" ht="54">
      <c r="A5053" s="1285"/>
      <c r="B5053" s="1286"/>
      <c r="C5053" s="370" t="s">
        <v>4319</v>
      </c>
      <c r="D5053" s="370" t="s">
        <v>4320</v>
      </c>
      <c r="E5053" s="384">
        <v>200</v>
      </c>
      <c r="F5053" s="384">
        <v>120</v>
      </c>
      <c r="G5053" s="384">
        <v>92</v>
      </c>
      <c r="H5053" s="384">
        <v>60</v>
      </c>
    </row>
    <row r="5054" spans="1:8" s="324" customFormat="1" ht="18">
      <c r="A5054" s="1285">
        <v>22</v>
      </c>
      <c r="B5054" s="1286" t="s">
        <v>4321</v>
      </c>
      <c r="C5054" s="370" t="s">
        <v>4309</v>
      </c>
      <c r="D5054" s="370" t="s">
        <v>4322</v>
      </c>
      <c r="E5054" s="384">
        <v>960</v>
      </c>
      <c r="F5054" s="384">
        <v>576</v>
      </c>
      <c r="G5054" s="384">
        <v>432</v>
      </c>
      <c r="H5054" s="384">
        <v>288</v>
      </c>
    </row>
    <row r="5055" spans="1:8" s="324" customFormat="1" ht="18">
      <c r="A5055" s="1285"/>
      <c r="B5055" s="1286"/>
      <c r="C5055" s="370" t="s">
        <v>4322</v>
      </c>
      <c r="D5055" s="370" t="s">
        <v>4323</v>
      </c>
      <c r="E5055" s="384">
        <v>480</v>
      </c>
      <c r="F5055" s="384">
        <v>288</v>
      </c>
      <c r="G5055" s="384">
        <v>216</v>
      </c>
      <c r="H5055" s="384">
        <v>144</v>
      </c>
    </row>
    <row r="5056" spans="1:8" s="324" customFormat="1" ht="18">
      <c r="A5056" s="1285"/>
      <c r="B5056" s="1286"/>
      <c r="C5056" s="370" t="s">
        <v>4323</v>
      </c>
      <c r="D5056" s="370" t="s">
        <v>4324</v>
      </c>
      <c r="E5056" s="384">
        <v>280</v>
      </c>
      <c r="F5056" s="384">
        <v>168</v>
      </c>
      <c r="G5056" s="384">
        <v>128</v>
      </c>
      <c r="H5056" s="384">
        <v>84</v>
      </c>
    </row>
    <row r="5057" spans="1:8" s="324" customFormat="1" ht="72">
      <c r="A5057" s="1285">
        <v>23</v>
      </c>
      <c r="B5057" s="1286" t="s">
        <v>4325</v>
      </c>
      <c r="C5057" s="370" t="s">
        <v>4326</v>
      </c>
      <c r="D5057" s="370" t="s">
        <v>4327</v>
      </c>
      <c r="E5057" s="384">
        <v>1680</v>
      </c>
      <c r="F5057" s="384">
        <v>1008</v>
      </c>
      <c r="G5057" s="384">
        <v>756</v>
      </c>
      <c r="H5057" s="384">
        <v>504</v>
      </c>
    </row>
    <row r="5058" spans="1:8" s="324" customFormat="1" ht="72">
      <c r="A5058" s="1285"/>
      <c r="B5058" s="1286"/>
      <c r="C5058" s="370" t="s">
        <v>4328</v>
      </c>
      <c r="D5058" s="370" t="s">
        <v>4329</v>
      </c>
      <c r="E5058" s="384">
        <v>840</v>
      </c>
      <c r="F5058" s="384">
        <v>504</v>
      </c>
      <c r="G5058" s="384">
        <v>380</v>
      </c>
      <c r="H5058" s="384">
        <v>252</v>
      </c>
    </row>
    <row r="5059" spans="1:8" s="324" customFormat="1" ht="18.75" customHeight="1">
      <c r="A5059" s="1291">
        <v>24</v>
      </c>
      <c r="B5059" s="1294" t="s">
        <v>4330</v>
      </c>
      <c r="C5059" s="372" t="s">
        <v>4262</v>
      </c>
      <c r="D5059" s="372" t="s">
        <v>4327</v>
      </c>
      <c r="E5059" s="384">
        <v>400</v>
      </c>
      <c r="F5059" s="384">
        <v>240</v>
      </c>
      <c r="G5059" s="384">
        <v>180</v>
      </c>
      <c r="H5059" s="384">
        <v>120</v>
      </c>
    </row>
    <row r="5060" spans="1:8" s="324" customFormat="1" ht="36">
      <c r="A5060" s="1292"/>
      <c r="B5060" s="1294"/>
      <c r="C5060" s="372" t="s">
        <v>4331</v>
      </c>
      <c r="D5060" s="372" t="s">
        <v>4322</v>
      </c>
      <c r="E5060" s="384">
        <v>320</v>
      </c>
      <c r="F5060" s="384">
        <v>192</v>
      </c>
      <c r="G5060" s="384">
        <v>144</v>
      </c>
      <c r="H5060" s="384">
        <v>96</v>
      </c>
    </row>
    <row r="5061" spans="1:8" s="324" customFormat="1" ht="18.75" customHeight="1">
      <c r="A5061" s="1285">
        <v>25</v>
      </c>
      <c r="B5061" s="1286" t="s">
        <v>4332</v>
      </c>
      <c r="C5061" s="1286" t="s">
        <v>4333</v>
      </c>
      <c r="D5061" s="1286"/>
      <c r="E5061" s="384">
        <v>720</v>
      </c>
      <c r="F5061" s="384">
        <v>0</v>
      </c>
      <c r="G5061" s="384">
        <v>0</v>
      </c>
      <c r="H5061" s="384">
        <v>0</v>
      </c>
    </row>
    <row r="5062" spans="1:8" s="324" customFormat="1" ht="18">
      <c r="A5062" s="1285"/>
      <c r="B5062" s="1286"/>
      <c r="C5062" s="1286" t="s">
        <v>4334</v>
      </c>
      <c r="D5062" s="1286"/>
      <c r="E5062" s="384">
        <v>600</v>
      </c>
      <c r="F5062" s="384">
        <v>0</v>
      </c>
      <c r="G5062" s="384">
        <v>0</v>
      </c>
      <c r="H5062" s="384">
        <v>0</v>
      </c>
    </row>
    <row r="5063" spans="1:8" s="324" customFormat="1" ht="18.75" customHeight="1">
      <c r="A5063" s="371">
        <v>26</v>
      </c>
      <c r="B5063" s="1286" t="s">
        <v>4335</v>
      </c>
      <c r="C5063" s="1286"/>
      <c r="D5063" s="1286"/>
      <c r="E5063" s="384">
        <v>300</v>
      </c>
      <c r="F5063" s="384">
        <v>0</v>
      </c>
      <c r="G5063" s="384">
        <v>0</v>
      </c>
      <c r="H5063" s="384">
        <v>0</v>
      </c>
    </row>
    <row r="5064" spans="1:8" s="324" customFormat="1" ht="18.75" customHeight="1">
      <c r="A5064" s="371">
        <v>27</v>
      </c>
      <c r="B5064" s="1286" t="s">
        <v>4336</v>
      </c>
      <c r="C5064" s="1286"/>
      <c r="D5064" s="1286"/>
      <c r="E5064" s="384">
        <v>180</v>
      </c>
      <c r="F5064" s="384">
        <v>0</v>
      </c>
      <c r="G5064" s="384">
        <v>0</v>
      </c>
      <c r="H5064" s="384">
        <v>0</v>
      </c>
    </row>
    <row r="5065" spans="1:8" s="324" customFormat="1" ht="18.75" customHeight="1">
      <c r="A5065" s="371">
        <v>28</v>
      </c>
      <c r="B5065" s="1286" t="s">
        <v>4337</v>
      </c>
      <c r="C5065" s="1286"/>
      <c r="D5065" s="1286"/>
      <c r="E5065" s="384">
        <v>120</v>
      </c>
      <c r="F5065" s="384">
        <v>0</v>
      </c>
      <c r="G5065" s="384">
        <v>0</v>
      </c>
      <c r="H5065" s="384">
        <v>0</v>
      </c>
    </row>
    <row r="5066" spans="1:8" s="324" customFormat="1" ht="18.75" customHeight="1">
      <c r="A5066" s="371">
        <v>29</v>
      </c>
      <c r="B5066" s="1286" t="s">
        <v>4338</v>
      </c>
      <c r="C5066" s="1286"/>
      <c r="D5066" s="1286"/>
      <c r="E5066" s="384">
        <v>144</v>
      </c>
      <c r="F5066" s="384">
        <v>0</v>
      </c>
      <c r="G5066" s="384">
        <v>0</v>
      </c>
      <c r="H5066" s="384">
        <v>0</v>
      </c>
    </row>
    <row r="5067" spans="1:8" s="324" customFormat="1" ht="18">
      <c r="A5067" s="1285">
        <v>31</v>
      </c>
      <c r="B5067" s="1286" t="s">
        <v>1669</v>
      </c>
      <c r="C5067" s="370" t="s">
        <v>1592</v>
      </c>
      <c r="D5067" s="370" t="s">
        <v>2165</v>
      </c>
      <c r="E5067" s="384">
        <v>840</v>
      </c>
      <c r="F5067" s="384">
        <v>504</v>
      </c>
      <c r="G5067" s="384">
        <v>380</v>
      </c>
      <c r="H5067" s="384">
        <v>0</v>
      </c>
    </row>
    <row r="5068" spans="1:8" s="324" customFormat="1" ht="18">
      <c r="A5068" s="1285"/>
      <c r="B5068" s="1286"/>
      <c r="C5068" s="370" t="s">
        <v>2165</v>
      </c>
      <c r="D5068" s="370" t="s">
        <v>2157</v>
      </c>
      <c r="E5068" s="384">
        <v>520</v>
      </c>
      <c r="F5068" s="384">
        <v>312</v>
      </c>
      <c r="G5068" s="384">
        <v>236</v>
      </c>
      <c r="H5068" s="384">
        <v>0</v>
      </c>
    </row>
    <row r="5069" spans="1:8" s="324" customFormat="1" ht="18">
      <c r="A5069" s="1285"/>
      <c r="B5069" s="1286"/>
      <c r="C5069" s="370" t="s">
        <v>2157</v>
      </c>
      <c r="D5069" s="370" t="s">
        <v>881</v>
      </c>
      <c r="E5069" s="384">
        <v>440</v>
      </c>
      <c r="F5069" s="384">
        <v>264</v>
      </c>
      <c r="G5069" s="384">
        <v>200</v>
      </c>
      <c r="H5069" s="384">
        <v>0</v>
      </c>
    </row>
    <row r="5070" spans="1:8" s="324" customFormat="1" ht="18">
      <c r="A5070" s="1285">
        <v>32</v>
      </c>
      <c r="B5070" s="1286" t="s">
        <v>870</v>
      </c>
      <c r="C5070" s="370" t="s">
        <v>1592</v>
      </c>
      <c r="D5070" s="370" t="s">
        <v>2165</v>
      </c>
      <c r="E5070" s="384">
        <v>1120</v>
      </c>
      <c r="F5070" s="384">
        <v>672</v>
      </c>
      <c r="G5070" s="384">
        <v>504</v>
      </c>
      <c r="H5070" s="384">
        <v>0</v>
      </c>
    </row>
    <row r="5071" spans="1:8" s="324" customFormat="1" ht="18">
      <c r="A5071" s="1285"/>
      <c r="B5071" s="1286"/>
      <c r="C5071" s="370" t="s">
        <v>2165</v>
      </c>
      <c r="D5071" s="370" t="s">
        <v>2157</v>
      </c>
      <c r="E5071" s="384">
        <v>640</v>
      </c>
      <c r="F5071" s="384">
        <v>384</v>
      </c>
      <c r="G5071" s="384">
        <v>288</v>
      </c>
      <c r="H5071" s="384">
        <v>0</v>
      </c>
    </row>
    <row r="5072" spans="1:8" s="324" customFormat="1" ht="18">
      <c r="A5072" s="1285"/>
      <c r="B5072" s="1286"/>
      <c r="C5072" s="370" t="s">
        <v>2157</v>
      </c>
      <c r="D5072" s="370" t="s">
        <v>881</v>
      </c>
      <c r="E5072" s="384">
        <v>400</v>
      </c>
      <c r="F5072" s="384">
        <v>240</v>
      </c>
      <c r="G5072" s="384">
        <v>180</v>
      </c>
      <c r="H5072" s="384">
        <v>0</v>
      </c>
    </row>
    <row r="5073" spans="1:8" s="324" customFormat="1" ht="18">
      <c r="A5073" s="1285">
        <v>33</v>
      </c>
      <c r="B5073" s="1286" t="s">
        <v>874</v>
      </c>
      <c r="C5073" s="370" t="s">
        <v>1592</v>
      </c>
      <c r="D5073" s="370" t="s">
        <v>2165</v>
      </c>
      <c r="E5073" s="384">
        <v>800</v>
      </c>
      <c r="F5073" s="384">
        <v>480</v>
      </c>
      <c r="G5073" s="384">
        <v>360</v>
      </c>
      <c r="H5073" s="384">
        <v>0</v>
      </c>
    </row>
    <row r="5074" spans="1:8" s="324" customFormat="1" ht="18">
      <c r="A5074" s="1285"/>
      <c r="B5074" s="1286"/>
      <c r="C5074" s="370" t="s">
        <v>2165</v>
      </c>
      <c r="D5074" s="370" t="s">
        <v>2157</v>
      </c>
      <c r="E5074" s="384">
        <v>520</v>
      </c>
      <c r="F5074" s="384">
        <v>312</v>
      </c>
      <c r="G5074" s="384">
        <v>236</v>
      </c>
      <c r="H5074" s="384">
        <v>0</v>
      </c>
    </row>
    <row r="5075" spans="1:8" s="324" customFormat="1" ht="18">
      <c r="A5075" s="1285"/>
      <c r="B5075" s="1286"/>
      <c r="C5075" s="370" t="s">
        <v>2157</v>
      </c>
      <c r="D5075" s="370" t="s">
        <v>881</v>
      </c>
      <c r="E5075" s="384">
        <v>400</v>
      </c>
      <c r="F5075" s="384">
        <v>240</v>
      </c>
      <c r="G5075" s="384">
        <v>180</v>
      </c>
      <c r="H5075" s="384">
        <v>0</v>
      </c>
    </row>
    <row r="5076" spans="1:8" s="324" customFormat="1" ht="18">
      <c r="A5076" s="1285">
        <v>34</v>
      </c>
      <c r="B5076" s="1286" t="s">
        <v>885</v>
      </c>
      <c r="C5076" s="370" t="s">
        <v>1592</v>
      </c>
      <c r="D5076" s="370" t="s">
        <v>1390</v>
      </c>
      <c r="E5076" s="384">
        <v>2640</v>
      </c>
      <c r="F5076" s="384">
        <v>1584</v>
      </c>
      <c r="G5076" s="384">
        <v>1188</v>
      </c>
      <c r="H5076" s="384">
        <v>0</v>
      </c>
    </row>
    <row r="5077" spans="1:8" s="324" customFormat="1" ht="18">
      <c r="A5077" s="1285"/>
      <c r="B5077" s="1286"/>
      <c r="C5077" s="370" t="s">
        <v>1390</v>
      </c>
      <c r="D5077" s="370" t="s">
        <v>2165</v>
      </c>
      <c r="E5077" s="384">
        <v>1240</v>
      </c>
      <c r="F5077" s="384">
        <v>744</v>
      </c>
      <c r="G5077" s="384">
        <v>560</v>
      </c>
      <c r="H5077" s="384">
        <v>0</v>
      </c>
    </row>
    <row r="5078" spans="1:8" s="324" customFormat="1" ht="18">
      <c r="A5078" s="1285"/>
      <c r="B5078" s="1286"/>
      <c r="C5078" s="370" t="s">
        <v>2165</v>
      </c>
      <c r="D5078" s="370" t="s">
        <v>2157</v>
      </c>
      <c r="E5078" s="384">
        <v>720</v>
      </c>
      <c r="F5078" s="384">
        <v>432</v>
      </c>
      <c r="G5078" s="384">
        <v>324</v>
      </c>
      <c r="H5078" s="384">
        <v>0</v>
      </c>
    </row>
    <row r="5079" spans="1:8" s="324" customFormat="1" ht="18">
      <c r="A5079" s="1285"/>
      <c r="B5079" s="1286"/>
      <c r="C5079" s="370" t="s">
        <v>2157</v>
      </c>
      <c r="D5079" s="370" t="s">
        <v>881</v>
      </c>
      <c r="E5079" s="384">
        <v>400</v>
      </c>
      <c r="F5079" s="384">
        <v>240</v>
      </c>
      <c r="G5079" s="384">
        <v>180</v>
      </c>
      <c r="H5079" s="384">
        <v>0</v>
      </c>
    </row>
    <row r="5080" spans="1:8" s="324" customFormat="1" ht="18">
      <c r="A5080" s="1285">
        <v>35</v>
      </c>
      <c r="B5080" s="1286" t="s">
        <v>1660</v>
      </c>
      <c r="C5080" s="370" t="s">
        <v>1390</v>
      </c>
      <c r="D5080" s="370" t="s">
        <v>2165</v>
      </c>
      <c r="E5080" s="384">
        <v>1000</v>
      </c>
      <c r="F5080" s="384">
        <v>600</v>
      </c>
      <c r="G5080" s="384">
        <v>452</v>
      </c>
      <c r="H5080" s="384">
        <v>0</v>
      </c>
    </row>
    <row r="5081" spans="1:8" s="324" customFormat="1" ht="18">
      <c r="A5081" s="1285"/>
      <c r="B5081" s="1286"/>
      <c r="C5081" s="370" t="s">
        <v>2165</v>
      </c>
      <c r="D5081" s="370" t="s">
        <v>2157</v>
      </c>
      <c r="E5081" s="384">
        <v>800</v>
      </c>
      <c r="F5081" s="384">
        <v>480</v>
      </c>
      <c r="G5081" s="384">
        <v>360</v>
      </c>
      <c r="H5081" s="384">
        <v>0</v>
      </c>
    </row>
    <row r="5082" spans="1:8" s="324" customFormat="1" ht="18">
      <c r="A5082" s="1285"/>
      <c r="B5082" s="1286"/>
      <c r="C5082" s="370" t="s">
        <v>2157</v>
      </c>
      <c r="D5082" s="370" t="s">
        <v>881</v>
      </c>
      <c r="E5082" s="384">
        <v>640</v>
      </c>
      <c r="F5082" s="384">
        <v>384</v>
      </c>
      <c r="G5082" s="384">
        <v>288</v>
      </c>
      <c r="H5082" s="384">
        <v>0</v>
      </c>
    </row>
    <row r="5083" spans="1:8" s="324" customFormat="1" ht="18">
      <c r="A5083" s="1285">
        <v>36</v>
      </c>
      <c r="B5083" s="1286" t="s">
        <v>855</v>
      </c>
      <c r="C5083" s="370" t="s">
        <v>1592</v>
      </c>
      <c r="D5083" s="370" t="s">
        <v>1390</v>
      </c>
      <c r="E5083" s="384">
        <v>2640</v>
      </c>
      <c r="F5083" s="384">
        <v>1584</v>
      </c>
      <c r="G5083" s="384">
        <v>1188</v>
      </c>
      <c r="H5083" s="384">
        <v>0</v>
      </c>
    </row>
    <row r="5084" spans="1:8" s="324" customFormat="1" ht="18">
      <c r="A5084" s="1285"/>
      <c r="B5084" s="1286"/>
      <c r="C5084" s="370" t="s">
        <v>1390</v>
      </c>
      <c r="D5084" s="370" t="s">
        <v>2165</v>
      </c>
      <c r="E5084" s="384">
        <v>1440</v>
      </c>
      <c r="F5084" s="384">
        <v>864</v>
      </c>
      <c r="G5084" s="384">
        <v>648</v>
      </c>
      <c r="H5084" s="384">
        <v>0</v>
      </c>
    </row>
    <row r="5085" spans="1:8" s="324" customFormat="1" ht="18">
      <c r="A5085" s="1285"/>
      <c r="B5085" s="1286"/>
      <c r="C5085" s="370" t="s">
        <v>2165</v>
      </c>
      <c r="D5085" s="370" t="s">
        <v>2157</v>
      </c>
      <c r="E5085" s="384">
        <v>880</v>
      </c>
      <c r="F5085" s="384">
        <v>528</v>
      </c>
      <c r="G5085" s="384">
        <v>396</v>
      </c>
      <c r="H5085" s="384">
        <v>0</v>
      </c>
    </row>
    <row r="5086" spans="1:8" s="324" customFormat="1" ht="18">
      <c r="A5086" s="1285"/>
      <c r="B5086" s="1286"/>
      <c r="C5086" s="370" t="s">
        <v>2157</v>
      </c>
      <c r="D5086" s="370" t="s">
        <v>1432</v>
      </c>
      <c r="E5086" s="384">
        <v>520</v>
      </c>
      <c r="F5086" s="384">
        <v>312</v>
      </c>
      <c r="G5086" s="384">
        <v>236</v>
      </c>
      <c r="H5086" s="384">
        <v>0</v>
      </c>
    </row>
    <row r="5087" spans="1:8" s="324" customFormat="1" ht="18">
      <c r="A5087" s="1285"/>
      <c r="B5087" s="1286"/>
      <c r="C5087" s="370" t="s">
        <v>1432</v>
      </c>
      <c r="D5087" s="370" t="s">
        <v>881</v>
      </c>
      <c r="E5087" s="384">
        <v>440</v>
      </c>
      <c r="F5087" s="384">
        <v>264</v>
      </c>
      <c r="G5087" s="384">
        <v>200</v>
      </c>
      <c r="H5087" s="384">
        <v>0</v>
      </c>
    </row>
    <row r="5088" spans="1:8" s="324" customFormat="1" ht="18">
      <c r="A5088" s="1285">
        <v>37</v>
      </c>
      <c r="B5088" s="1286" t="s">
        <v>1616</v>
      </c>
      <c r="C5088" s="370" t="s">
        <v>1390</v>
      </c>
      <c r="D5088" s="370" t="s">
        <v>2165</v>
      </c>
      <c r="E5088" s="384">
        <v>920</v>
      </c>
      <c r="F5088" s="384">
        <v>552</v>
      </c>
      <c r="G5088" s="384">
        <v>416</v>
      </c>
      <c r="H5088" s="384">
        <v>0</v>
      </c>
    </row>
    <row r="5089" spans="1:8" s="324" customFormat="1" ht="18">
      <c r="A5089" s="1285"/>
      <c r="B5089" s="1286"/>
      <c r="C5089" s="370" t="s">
        <v>2165</v>
      </c>
      <c r="D5089" s="370" t="s">
        <v>2157</v>
      </c>
      <c r="E5089" s="384">
        <v>840</v>
      </c>
      <c r="F5089" s="384">
        <v>504</v>
      </c>
      <c r="G5089" s="384">
        <v>380</v>
      </c>
      <c r="H5089" s="384">
        <v>0</v>
      </c>
    </row>
    <row r="5090" spans="1:8" s="324" customFormat="1" ht="18">
      <c r="A5090" s="1285"/>
      <c r="B5090" s="1286"/>
      <c r="C5090" s="370" t="s">
        <v>2157</v>
      </c>
      <c r="D5090" s="370" t="s">
        <v>1432</v>
      </c>
      <c r="E5090" s="384">
        <v>760</v>
      </c>
      <c r="F5090" s="384">
        <v>456</v>
      </c>
      <c r="G5090" s="384">
        <v>344</v>
      </c>
      <c r="H5090" s="384">
        <v>0</v>
      </c>
    </row>
    <row r="5091" spans="1:8" s="324" customFormat="1" ht="18">
      <c r="A5091" s="1285">
        <v>38</v>
      </c>
      <c r="B5091" s="1286" t="s">
        <v>1721</v>
      </c>
      <c r="C5091" s="370" t="s">
        <v>1592</v>
      </c>
      <c r="D5091" s="370" t="s">
        <v>1390</v>
      </c>
      <c r="E5091" s="384">
        <v>2360</v>
      </c>
      <c r="F5091" s="384">
        <v>1416</v>
      </c>
      <c r="G5091" s="384">
        <v>1064</v>
      </c>
      <c r="H5091" s="384">
        <v>0</v>
      </c>
    </row>
    <row r="5092" spans="1:8" s="324" customFormat="1" ht="18">
      <c r="A5092" s="1285"/>
      <c r="B5092" s="1286"/>
      <c r="C5092" s="370" t="s">
        <v>1390</v>
      </c>
      <c r="D5092" s="370" t="s">
        <v>2165</v>
      </c>
      <c r="E5092" s="384">
        <v>1320</v>
      </c>
      <c r="F5092" s="384">
        <v>792</v>
      </c>
      <c r="G5092" s="384">
        <v>596</v>
      </c>
      <c r="H5092" s="384">
        <v>0</v>
      </c>
    </row>
    <row r="5093" spans="1:8" s="324" customFormat="1" ht="18">
      <c r="A5093" s="1285"/>
      <c r="B5093" s="1286"/>
      <c r="C5093" s="370" t="s">
        <v>2165</v>
      </c>
      <c r="D5093" s="370" t="s">
        <v>2157</v>
      </c>
      <c r="E5093" s="384">
        <v>720</v>
      </c>
      <c r="F5093" s="384">
        <v>432</v>
      </c>
      <c r="G5093" s="384">
        <v>324</v>
      </c>
      <c r="H5093" s="384">
        <v>0</v>
      </c>
    </row>
    <row r="5094" spans="1:8" s="324" customFormat="1" ht="18">
      <c r="A5094" s="1285"/>
      <c r="B5094" s="1286"/>
      <c r="C5094" s="370" t="s">
        <v>2157</v>
      </c>
      <c r="D5094" s="370" t="s">
        <v>1432</v>
      </c>
      <c r="E5094" s="384">
        <v>368</v>
      </c>
      <c r="F5094" s="384">
        <v>220</v>
      </c>
      <c r="G5094" s="384">
        <v>164</v>
      </c>
      <c r="H5094" s="384">
        <v>0</v>
      </c>
    </row>
    <row r="5095" spans="1:8" s="324" customFormat="1" ht="18">
      <c r="A5095" s="1285">
        <v>40</v>
      </c>
      <c r="B5095" s="1286" t="s">
        <v>1322</v>
      </c>
      <c r="C5095" s="370" t="s">
        <v>1390</v>
      </c>
      <c r="D5095" s="370" t="s">
        <v>2165</v>
      </c>
      <c r="E5095" s="384">
        <v>1000</v>
      </c>
      <c r="F5095" s="384">
        <v>600</v>
      </c>
      <c r="G5095" s="384">
        <v>452</v>
      </c>
      <c r="H5095" s="384">
        <v>0</v>
      </c>
    </row>
    <row r="5096" spans="1:8" s="324" customFormat="1" ht="18">
      <c r="A5096" s="1285"/>
      <c r="B5096" s="1286"/>
      <c r="C5096" s="370" t="s">
        <v>2165</v>
      </c>
      <c r="D5096" s="370" t="s">
        <v>2157</v>
      </c>
      <c r="E5096" s="384">
        <v>840</v>
      </c>
      <c r="F5096" s="384">
        <v>504</v>
      </c>
      <c r="G5096" s="384">
        <v>380</v>
      </c>
      <c r="H5096" s="384">
        <v>0</v>
      </c>
    </row>
    <row r="5097" spans="1:8" s="324" customFormat="1" ht="18">
      <c r="A5097" s="1285"/>
      <c r="B5097" s="1286"/>
      <c r="C5097" s="370" t="s">
        <v>2157</v>
      </c>
      <c r="D5097" s="370" t="s">
        <v>1432</v>
      </c>
      <c r="E5097" s="384">
        <v>760</v>
      </c>
      <c r="F5097" s="384">
        <v>456</v>
      </c>
      <c r="G5097" s="384">
        <v>344</v>
      </c>
      <c r="H5097" s="384">
        <v>0</v>
      </c>
    </row>
    <row r="5098" spans="1:8" s="324" customFormat="1" ht="18">
      <c r="A5098" s="1285">
        <v>41</v>
      </c>
      <c r="B5098" s="1286" t="s">
        <v>866</v>
      </c>
      <c r="C5098" s="370" t="s">
        <v>1592</v>
      </c>
      <c r="D5098" s="370" t="s">
        <v>1390</v>
      </c>
      <c r="E5098" s="384">
        <v>2600</v>
      </c>
      <c r="F5098" s="384">
        <v>1560</v>
      </c>
      <c r="G5098" s="384">
        <v>1172</v>
      </c>
      <c r="H5098" s="384">
        <v>0</v>
      </c>
    </row>
    <row r="5099" spans="1:8" s="324" customFormat="1" ht="18">
      <c r="A5099" s="1285"/>
      <c r="B5099" s="1286"/>
      <c r="C5099" s="370" t="s">
        <v>1390</v>
      </c>
      <c r="D5099" s="370" t="s">
        <v>2165</v>
      </c>
      <c r="E5099" s="384">
        <v>1640</v>
      </c>
      <c r="F5099" s="384">
        <v>984</v>
      </c>
      <c r="G5099" s="384">
        <v>740</v>
      </c>
      <c r="H5099" s="384">
        <v>0</v>
      </c>
    </row>
    <row r="5100" spans="1:8" s="324" customFormat="1" ht="18">
      <c r="A5100" s="1285"/>
      <c r="B5100" s="1286"/>
      <c r="C5100" s="370" t="s">
        <v>2165</v>
      </c>
      <c r="D5100" s="370" t="s">
        <v>2157</v>
      </c>
      <c r="E5100" s="384">
        <v>1080</v>
      </c>
      <c r="F5100" s="384">
        <v>648</v>
      </c>
      <c r="G5100" s="384">
        <v>488</v>
      </c>
      <c r="H5100" s="384">
        <v>0</v>
      </c>
    </row>
    <row r="5101" spans="1:8" s="324" customFormat="1" ht="18">
      <c r="A5101" s="1285"/>
      <c r="B5101" s="1286"/>
      <c r="C5101" s="370" t="s">
        <v>2157</v>
      </c>
      <c r="D5101" s="370" t="s">
        <v>1432</v>
      </c>
      <c r="E5101" s="384">
        <v>680</v>
      </c>
      <c r="F5101" s="384">
        <v>408</v>
      </c>
      <c r="G5101" s="384">
        <v>308</v>
      </c>
      <c r="H5101" s="384">
        <v>0</v>
      </c>
    </row>
    <row r="5102" spans="1:8" s="324" customFormat="1" ht="18">
      <c r="A5102" s="1285">
        <v>42</v>
      </c>
      <c r="B5102" s="1286" t="s">
        <v>868</v>
      </c>
      <c r="C5102" s="370" t="s">
        <v>1390</v>
      </c>
      <c r="D5102" s="370" t="s">
        <v>2165</v>
      </c>
      <c r="E5102" s="384">
        <v>1000</v>
      </c>
      <c r="F5102" s="384">
        <v>600</v>
      </c>
      <c r="G5102" s="384">
        <v>452</v>
      </c>
      <c r="H5102" s="384">
        <v>0</v>
      </c>
    </row>
    <row r="5103" spans="1:8" s="324" customFormat="1" ht="18">
      <c r="A5103" s="1285"/>
      <c r="B5103" s="1286"/>
      <c r="C5103" s="370" t="s">
        <v>2165</v>
      </c>
      <c r="D5103" s="370" t="s">
        <v>2157</v>
      </c>
      <c r="E5103" s="384">
        <v>840</v>
      </c>
      <c r="F5103" s="384">
        <v>504</v>
      </c>
      <c r="G5103" s="384">
        <v>380</v>
      </c>
      <c r="H5103" s="384">
        <v>0</v>
      </c>
    </row>
    <row r="5104" spans="1:8" s="324" customFormat="1" ht="18">
      <c r="A5104" s="1285"/>
      <c r="B5104" s="1286"/>
      <c r="C5104" s="370" t="s">
        <v>2157</v>
      </c>
      <c r="D5104" s="370" t="s">
        <v>1432</v>
      </c>
      <c r="E5104" s="384">
        <v>760</v>
      </c>
      <c r="F5104" s="384">
        <v>456</v>
      </c>
      <c r="G5104" s="384">
        <v>344</v>
      </c>
      <c r="H5104" s="384">
        <v>0</v>
      </c>
    </row>
    <row r="5105" spans="1:8" s="324" customFormat="1" ht="18">
      <c r="A5105" s="1285">
        <v>43</v>
      </c>
      <c r="B5105" s="1286" t="s">
        <v>1613</v>
      </c>
      <c r="C5105" s="370" t="s">
        <v>1390</v>
      </c>
      <c r="D5105" s="370" t="s">
        <v>2165</v>
      </c>
      <c r="E5105" s="384">
        <v>1000</v>
      </c>
      <c r="F5105" s="384">
        <v>600</v>
      </c>
      <c r="G5105" s="384">
        <v>452</v>
      </c>
      <c r="H5105" s="384">
        <v>0</v>
      </c>
    </row>
    <row r="5106" spans="1:8" s="324" customFormat="1" ht="18">
      <c r="A5106" s="1285"/>
      <c r="B5106" s="1286"/>
      <c r="C5106" s="370" t="s">
        <v>2165</v>
      </c>
      <c r="D5106" s="370" t="s">
        <v>2157</v>
      </c>
      <c r="E5106" s="384">
        <v>840</v>
      </c>
      <c r="F5106" s="384">
        <v>504</v>
      </c>
      <c r="G5106" s="384">
        <v>380</v>
      </c>
      <c r="H5106" s="384">
        <v>0</v>
      </c>
    </row>
    <row r="5107" spans="1:8" s="324" customFormat="1" ht="18">
      <c r="A5107" s="1285">
        <v>44</v>
      </c>
      <c r="B5107" s="1286" t="s">
        <v>1591</v>
      </c>
      <c r="C5107" s="370" t="s">
        <v>1390</v>
      </c>
      <c r="D5107" s="370" t="s">
        <v>2165</v>
      </c>
      <c r="E5107" s="384">
        <v>1000</v>
      </c>
      <c r="F5107" s="384">
        <v>600</v>
      </c>
      <c r="G5107" s="384">
        <v>452</v>
      </c>
      <c r="H5107" s="384">
        <v>0</v>
      </c>
    </row>
    <row r="5108" spans="1:8" s="324" customFormat="1" ht="18">
      <c r="A5108" s="1285"/>
      <c r="B5108" s="1286"/>
      <c r="C5108" s="370" t="s">
        <v>2165</v>
      </c>
      <c r="D5108" s="370" t="s">
        <v>2157</v>
      </c>
      <c r="E5108" s="384">
        <v>840</v>
      </c>
      <c r="F5108" s="384">
        <v>504</v>
      </c>
      <c r="G5108" s="384">
        <v>380</v>
      </c>
      <c r="H5108" s="384">
        <v>0</v>
      </c>
    </row>
    <row r="5109" spans="1:8" s="324" customFormat="1" ht="18">
      <c r="A5109" s="1285"/>
      <c r="B5109" s="1286"/>
      <c r="C5109" s="370" t="s">
        <v>2157</v>
      </c>
      <c r="D5109" s="370" t="s">
        <v>1432</v>
      </c>
      <c r="E5109" s="384">
        <v>760</v>
      </c>
      <c r="F5109" s="384">
        <v>456</v>
      </c>
      <c r="G5109" s="384">
        <v>344</v>
      </c>
      <c r="H5109" s="384">
        <v>0</v>
      </c>
    </row>
    <row r="5110" spans="1:8" s="324" customFormat="1" ht="18">
      <c r="A5110" s="1285">
        <v>45</v>
      </c>
      <c r="B5110" s="1286" t="s">
        <v>2022</v>
      </c>
      <c r="C5110" s="370" t="s">
        <v>1592</v>
      </c>
      <c r="D5110" s="370" t="s">
        <v>1390</v>
      </c>
      <c r="E5110" s="384">
        <v>2600</v>
      </c>
      <c r="F5110" s="384">
        <v>1560</v>
      </c>
      <c r="G5110" s="384">
        <v>1172</v>
      </c>
      <c r="H5110" s="384">
        <v>0</v>
      </c>
    </row>
    <row r="5111" spans="1:8" s="324" customFormat="1" ht="18">
      <c r="A5111" s="1285"/>
      <c r="B5111" s="1286"/>
      <c r="C5111" s="370" t="s">
        <v>1390</v>
      </c>
      <c r="D5111" s="370" t="s">
        <v>2165</v>
      </c>
      <c r="E5111" s="384">
        <v>1520</v>
      </c>
      <c r="F5111" s="384">
        <v>912</v>
      </c>
      <c r="G5111" s="384">
        <v>684</v>
      </c>
      <c r="H5111" s="384">
        <v>0</v>
      </c>
    </row>
    <row r="5112" spans="1:8" s="324" customFormat="1" ht="18">
      <c r="A5112" s="1285"/>
      <c r="B5112" s="1286"/>
      <c r="C5112" s="370" t="s">
        <v>2165</v>
      </c>
      <c r="D5112" s="370" t="s">
        <v>1659</v>
      </c>
      <c r="E5112" s="384">
        <v>1000</v>
      </c>
      <c r="F5112" s="384">
        <v>600</v>
      </c>
      <c r="G5112" s="384">
        <v>452</v>
      </c>
      <c r="H5112" s="384">
        <v>0</v>
      </c>
    </row>
    <row r="5113" spans="1:8" s="324" customFormat="1" ht="18">
      <c r="A5113" s="1285"/>
      <c r="B5113" s="1286"/>
      <c r="C5113" s="370" t="s">
        <v>1659</v>
      </c>
      <c r="D5113" s="370" t="s">
        <v>2157</v>
      </c>
      <c r="E5113" s="384">
        <v>920</v>
      </c>
      <c r="F5113" s="384">
        <v>552</v>
      </c>
      <c r="G5113" s="384">
        <v>416</v>
      </c>
      <c r="H5113" s="384">
        <v>0</v>
      </c>
    </row>
    <row r="5114" spans="1:8" s="324" customFormat="1" ht="18">
      <c r="A5114" s="1285"/>
      <c r="B5114" s="1286"/>
      <c r="C5114" s="370" t="s">
        <v>2157</v>
      </c>
      <c r="D5114" s="370" t="s">
        <v>1432</v>
      </c>
      <c r="E5114" s="384">
        <v>640</v>
      </c>
      <c r="F5114" s="384">
        <v>384</v>
      </c>
      <c r="G5114" s="384">
        <v>288</v>
      </c>
      <c r="H5114" s="384">
        <v>0</v>
      </c>
    </row>
    <row r="5115" spans="1:8" s="324" customFormat="1" ht="18">
      <c r="A5115" s="1285"/>
      <c r="B5115" s="1286"/>
      <c r="C5115" s="370" t="s">
        <v>1432</v>
      </c>
      <c r="D5115" s="370" t="s">
        <v>881</v>
      </c>
      <c r="E5115" s="384">
        <v>560</v>
      </c>
      <c r="F5115" s="384">
        <v>336</v>
      </c>
      <c r="G5115" s="384">
        <v>252</v>
      </c>
      <c r="H5115" s="384">
        <v>0</v>
      </c>
    </row>
    <row r="5116" spans="1:8" s="324" customFormat="1" ht="18">
      <c r="A5116" s="371">
        <v>46</v>
      </c>
      <c r="B5116" s="370" t="s">
        <v>1316</v>
      </c>
      <c r="C5116" s="370" t="s">
        <v>1592</v>
      </c>
      <c r="D5116" s="370" t="s">
        <v>1609</v>
      </c>
      <c r="E5116" s="384">
        <v>2400</v>
      </c>
      <c r="F5116" s="384">
        <v>1440</v>
      </c>
      <c r="G5116" s="384">
        <v>1080</v>
      </c>
      <c r="H5116" s="384">
        <v>0</v>
      </c>
    </row>
    <row r="5117" spans="1:8" s="324" customFormat="1" ht="18">
      <c r="A5117" s="371">
        <v>47</v>
      </c>
      <c r="B5117" s="370" t="s">
        <v>1572</v>
      </c>
      <c r="C5117" s="370" t="s">
        <v>1592</v>
      </c>
      <c r="D5117" s="370" t="s">
        <v>1609</v>
      </c>
      <c r="E5117" s="384">
        <v>2400</v>
      </c>
      <c r="F5117" s="384">
        <v>1440</v>
      </c>
      <c r="G5117" s="384">
        <v>1080</v>
      </c>
      <c r="H5117" s="384">
        <v>0</v>
      </c>
    </row>
    <row r="5118" spans="1:8" s="324" customFormat="1" ht="18">
      <c r="A5118" s="371">
        <v>48</v>
      </c>
      <c r="B5118" s="370" t="s">
        <v>878</v>
      </c>
      <c r="C5118" s="370" t="s">
        <v>1592</v>
      </c>
      <c r="D5118" s="370" t="s">
        <v>1609</v>
      </c>
      <c r="E5118" s="384">
        <v>2400</v>
      </c>
      <c r="F5118" s="384">
        <v>1440</v>
      </c>
      <c r="G5118" s="384">
        <v>1080</v>
      </c>
      <c r="H5118" s="384">
        <v>0</v>
      </c>
    </row>
    <row r="5119" spans="1:8" s="324" customFormat="1" ht="18">
      <c r="A5119" s="371">
        <v>49</v>
      </c>
      <c r="B5119" s="370" t="s">
        <v>1983</v>
      </c>
      <c r="C5119" s="370" t="s">
        <v>1592</v>
      </c>
      <c r="D5119" s="370" t="s">
        <v>1609</v>
      </c>
      <c r="E5119" s="384">
        <v>2400</v>
      </c>
      <c r="F5119" s="384">
        <v>1440</v>
      </c>
      <c r="G5119" s="384">
        <v>1080</v>
      </c>
      <c r="H5119" s="384">
        <v>0</v>
      </c>
    </row>
    <row r="5120" spans="1:8" s="324" customFormat="1" ht="18">
      <c r="A5120" s="371">
        <v>50</v>
      </c>
      <c r="B5120" s="370" t="s">
        <v>892</v>
      </c>
      <c r="C5120" s="370" t="s">
        <v>1592</v>
      </c>
      <c r="D5120" s="370" t="s">
        <v>1609</v>
      </c>
      <c r="E5120" s="384">
        <v>2400</v>
      </c>
      <c r="F5120" s="384">
        <v>1440</v>
      </c>
      <c r="G5120" s="384">
        <v>1080</v>
      </c>
      <c r="H5120" s="384">
        <v>0</v>
      </c>
    </row>
    <row r="5121" spans="1:8" s="324" customFormat="1" ht="18">
      <c r="A5121" s="371">
        <v>51</v>
      </c>
      <c r="B5121" s="370" t="s">
        <v>2490</v>
      </c>
      <c r="C5121" s="370" t="s">
        <v>892</v>
      </c>
      <c r="D5121" s="370" t="s">
        <v>1983</v>
      </c>
      <c r="E5121" s="384">
        <v>960</v>
      </c>
      <c r="F5121" s="384">
        <v>576</v>
      </c>
      <c r="G5121" s="384">
        <v>432</v>
      </c>
      <c r="H5121" s="384">
        <v>0</v>
      </c>
    </row>
    <row r="5122" spans="1:8" s="324" customFormat="1" ht="18">
      <c r="A5122" s="371">
        <v>52</v>
      </c>
      <c r="B5122" s="370" t="s">
        <v>857</v>
      </c>
      <c r="C5122" s="370" t="s">
        <v>1316</v>
      </c>
      <c r="D5122" s="370" t="s">
        <v>1572</v>
      </c>
      <c r="E5122" s="384">
        <v>1320</v>
      </c>
      <c r="F5122" s="384">
        <v>792</v>
      </c>
      <c r="G5122" s="384">
        <v>596</v>
      </c>
      <c r="H5122" s="384">
        <v>0</v>
      </c>
    </row>
    <row r="5123" spans="1:8" s="324" customFormat="1" ht="18">
      <c r="A5123" s="371">
        <v>53</v>
      </c>
      <c r="B5123" s="370" t="s">
        <v>2157</v>
      </c>
      <c r="C5123" s="370" t="s">
        <v>4339</v>
      </c>
      <c r="D5123" s="370" t="s">
        <v>2022</v>
      </c>
      <c r="E5123" s="384">
        <v>640</v>
      </c>
      <c r="F5123" s="384">
        <v>384</v>
      </c>
      <c r="G5123" s="384">
        <v>288</v>
      </c>
      <c r="H5123" s="384">
        <v>0</v>
      </c>
    </row>
    <row r="5124" spans="1:8" s="324" customFormat="1" ht="18">
      <c r="A5124" s="371">
        <v>54</v>
      </c>
      <c r="B5124" s="370" t="s">
        <v>1659</v>
      </c>
      <c r="C5124" s="370" t="s">
        <v>868</v>
      </c>
      <c r="D5124" s="370" t="s">
        <v>2022</v>
      </c>
      <c r="E5124" s="384">
        <v>640</v>
      </c>
      <c r="F5124" s="384">
        <v>384</v>
      </c>
      <c r="G5124" s="384">
        <v>288</v>
      </c>
      <c r="H5124" s="384">
        <v>0</v>
      </c>
    </row>
    <row r="5125" spans="1:8" s="324" customFormat="1" ht="18">
      <c r="A5125" s="371">
        <v>55</v>
      </c>
      <c r="B5125" s="370" t="s">
        <v>2165</v>
      </c>
      <c r="C5125" s="370" t="s">
        <v>1669</v>
      </c>
      <c r="D5125" s="370" t="s">
        <v>2022</v>
      </c>
      <c r="E5125" s="384">
        <v>800</v>
      </c>
      <c r="F5125" s="384">
        <v>480</v>
      </c>
      <c r="G5125" s="384">
        <v>360</v>
      </c>
      <c r="H5125" s="384">
        <v>0</v>
      </c>
    </row>
    <row r="5126" spans="1:8" s="324" customFormat="1" ht="18">
      <c r="A5126" s="371">
        <v>56</v>
      </c>
      <c r="B5126" s="370" t="s">
        <v>1432</v>
      </c>
      <c r="C5126" s="370" t="s">
        <v>855</v>
      </c>
      <c r="D5126" s="370" t="s">
        <v>2022</v>
      </c>
      <c r="E5126" s="384">
        <v>520</v>
      </c>
      <c r="F5126" s="384">
        <v>312</v>
      </c>
      <c r="G5126" s="384">
        <v>236</v>
      </c>
      <c r="H5126" s="384">
        <v>0</v>
      </c>
    </row>
    <row r="5127" spans="1:8" s="324" customFormat="1" ht="90">
      <c r="A5127" s="371">
        <v>57</v>
      </c>
      <c r="B5127" s="370" t="s">
        <v>4340</v>
      </c>
      <c r="C5127" s="370" t="s">
        <v>2022</v>
      </c>
      <c r="D5127" s="370" t="s">
        <v>885</v>
      </c>
      <c r="E5127" s="384">
        <v>1120</v>
      </c>
      <c r="F5127" s="384">
        <v>0</v>
      </c>
      <c r="G5127" s="384">
        <v>0</v>
      </c>
      <c r="H5127" s="384">
        <v>0</v>
      </c>
    </row>
    <row r="5128" spans="1:8" s="324" customFormat="1" ht="36">
      <c r="A5128" s="371">
        <v>58</v>
      </c>
      <c r="B5128" s="370" t="s">
        <v>1581</v>
      </c>
      <c r="C5128" s="370" t="s">
        <v>2022</v>
      </c>
      <c r="D5128" s="370" t="s">
        <v>881</v>
      </c>
      <c r="E5128" s="384">
        <v>640</v>
      </c>
      <c r="F5128" s="384">
        <v>384</v>
      </c>
      <c r="G5128" s="384">
        <v>288</v>
      </c>
      <c r="H5128" s="384">
        <v>0</v>
      </c>
    </row>
    <row r="5129" spans="1:8" s="324" customFormat="1" ht="18">
      <c r="A5129" s="371">
        <v>59</v>
      </c>
      <c r="B5129" s="370" t="s">
        <v>1390</v>
      </c>
      <c r="C5129" s="370" t="s">
        <v>885</v>
      </c>
      <c r="D5129" s="370" t="s">
        <v>2022</v>
      </c>
      <c r="E5129" s="384">
        <v>4000</v>
      </c>
      <c r="F5129" s="384">
        <v>2400</v>
      </c>
      <c r="G5129" s="384">
        <v>1800</v>
      </c>
      <c r="H5129" s="384">
        <v>0</v>
      </c>
    </row>
    <row r="5130" spans="1:8" s="324" customFormat="1" ht="36">
      <c r="A5130" s="371">
        <v>60</v>
      </c>
      <c r="B5130" s="370" t="s">
        <v>1609</v>
      </c>
      <c r="C5130" s="370" t="s">
        <v>2022</v>
      </c>
      <c r="D5130" s="370" t="s">
        <v>2155</v>
      </c>
      <c r="E5130" s="384">
        <v>2880</v>
      </c>
      <c r="F5130" s="384">
        <v>1728</v>
      </c>
      <c r="G5130" s="384">
        <v>1296</v>
      </c>
      <c r="H5130" s="384">
        <v>0</v>
      </c>
    </row>
    <row r="5131" spans="1:8" s="324" customFormat="1" ht="18">
      <c r="A5131" s="1285">
        <v>61</v>
      </c>
      <c r="B5131" s="1286" t="s">
        <v>1670</v>
      </c>
      <c r="C5131" s="370" t="s">
        <v>1592</v>
      </c>
      <c r="D5131" s="370" t="s">
        <v>1312</v>
      </c>
      <c r="E5131" s="384">
        <v>1400</v>
      </c>
      <c r="F5131" s="384">
        <v>840</v>
      </c>
      <c r="G5131" s="384">
        <v>632</v>
      </c>
      <c r="H5131" s="384">
        <v>0</v>
      </c>
    </row>
    <row r="5132" spans="1:8" s="324" customFormat="1" ht="18">
      <c r="A5132" s="1285"/>
      <c r="B5132" s="1286"/>
      <c r="C5132" s="370" t="s">
        <v>1312</v>
      </c>
      <c r="D5132" s="370" t="s">
        <v>881</v>
      </c>
      <c r="E5132" s="384">
        <v>920</v>
      </c>
      <c r="F5132" s="384">
        <v>552</v>
      </c>
      <c r="G5132" s="384">
        <v>416</v>
      </c>
      <c r="H5132" s="384">
        <v>0</v>
      </c>
    </row>
    <row r="5133" spans="1:8" s="324" customFormat="1" ht="18">
      <c r="A5133" s="1285">
        <v>62</v>
      </c>
      <c r="B5133" s="1286" t="s">
        <v>818</v>
      </c>
      <c r="C5133" s="370" t="s">
        <v>1592</v>
      </c>
      <c r="D5133" s="370" t="s">
        <v>1785</v>
      </c>
      <c r="E5133" s="384">
        <v>1000</v>
      </c>
      <c r="F5133" s="384">
        <v>600</v>
      </c>
      <c r="G5133" s="384">
        <v>452</v>
      </c>
      <c r="H5133" s="384">
        <v>0</v>
      </c>
    </row>
    <row r="5134" spans="1:8" s="324" customFormat="1" ht="18">
      <c r="A5134" s="1285"/>
      <c r="B5134" s="1286"/>
      <c r="C5134" s="370" t="s">
        <v>1312</v>
      </c>
      <c r="D5134" s="370" t="s">
        <v>881</v>
      </c>
      <c r="E5134" s="384">
        <v>720</v>
      </c>
      <c r="F5134" s="384">
        <v>432</v>
      </c>
      <c r="G5134" s="384">
        <v>324</v>
      </c>
      <c r="H5134" s="384">
        <v>0</v>
      </c>
    </row>
    <row r="5135" spans="1:8" s="324" customFormat="1" ht="18">
      <c r="A5135" s="1285">
        <v>63</v>
      </c>
      <c r="B5135" s="1286" t="s">
        <v>1696</v>
      </c>
      <c r="C5135" s="370" t="s">
        <v>1592</v>
      </c>
      <c r="D5135" s="370" t="s">
        <v>1312</v>
      </c>
      <c r="E5135" s="384">
        <v>1400</v>
      </c>
      <c r="F5135" s="384">
        <v>840</v>
      </c>
      <c r="G5135" s="384">
        <v>632</v>
      </c>
      <c r="H5135" s="384">
        <v>0</v>
      </c>
    </row>
    <row r="5136" spans="1:8" s="324" customFormat="1" ht="18">
      <c r="A5136" s="1285"/>
      <c r="B5136" s="1286"/>
      <c r="C5136" s="370" t="s">
        <v>1312</v>
      </c>
      <c r="D5136" s="370" t="s">
        <v>881</v>
      </c>
      <c r="E5136" s="384">
        <v>920</v>
      </c>
      <c r="F5136" s="384">
        <v>552</v>
      </c>
      <c r="G5136" s="384">
        <v>416</v>
      </c>
      <c r="H5136" s="384">
        <v>0</v>
      </c>
    </row>
    <row r="5137" spans="1:8" s="324" customFormat="1" ht="18">
      <c r="A5137" s="1285">
        <v>64</v>
      </c>
      <c r="B5137" s="1286" t="s">
        <v>1573</v>
      </c>
      <c r="C5137" s="370" t="s">
        <v>1592</v>
      </c>
      <c r="D5137" s="370" t="s">
        <v>1312</v>
      </c>
      <c r="E5137" s="384">
        <v>1400</v>
      </c>
      <c r="F5137" s="384">
        <v>840</v>
      </c>
      <c r="G5137" s="384">
        <v>632</v>
      </c>
      <c r="H5137" s="384">
        <v>0</v>
      </c>
    </row>
    <row r="5138" spans="1:8" s="324" customFormat="1" ht="18">
      <c r="A5138" s="1285"/>
      <c r="B5138" s="1286"/>
      <c r="C5138" s="370" t="s">
        <v>1312</v>
      </c>
      <c r="D5138" s="370" t="s">
        <v>881</v>
      </c>
      <c r="E5138" s="384">
        <v>920</v>
      </c>
      <c r="F5138" s="384">
        <v>552</v>
      </c>
      <c r="G5138" s="384">
        <v>416</v>
      </c>
      <c r="H5138" s="384">
        <v>0</v>
      </c>
    </row>
    <row r="5139" spans="1:8" s="324" customFormat="1" ht="18">
      <c r="A5139" s="1285">
        <v>65</v>
      </c>
      <c r="B5139" s="1286" t="s">
        <v>859</v>
      </c>
      <c r="C5139" s="370" t="s">
        <v>1592</v>
      </c>
      <c r="D5139" s="370" t="s">
        <v>1312</v>
      </c>
      <c r="E5139" s="384">
        <v>3680</v>
      </c>
      <c r="F5139" s="384">
        <v>2208</v>
      </c>
      <c r="G5139" s="384">
        <v>1656</v>
      </c>
      <c r="H5139" s="384">
        <v>0</v>
      </c>
    </row>
    <row r="5140" spans="1:8" s="324" customFormat="1" ht="18">
      <c r="A5140" s="1285"/>
      <c r="B5140" s="1286"/>
      <c r="C5140" s="370" t="s">
        <v>1312</v>
      </c>
      <c r="D5140" s="370" t="s">
        <v>4341</v>
      </c>
      <c r="E5140" s="384">
        <v>2440</v>
      </c>
      <c r="F5140" s="384">
        <v>1464</v>
      </c>
      <c r="G5140" s="384">
        <v>1100</v>
      </c>
      <c r="H5140" s="384">
        <v>0</v>
      </c>
    </row>
    <row r="5141" spans="1:8" s="324" customFormat="1" ht="36">
      <c r="A5141" s="1285"/>
      <c r="B5141" s="1286"/>
      <c r="C5141" s="370" t="s">
        <v>4341</v>
      </c>
      <c r="D5141" s="370" t="s">
        <v>4342</v>
      </c>
      <c r="E5141" s="384">
        <v>1720</v>
      </c>
      <c r="F5141" s="384">
        <v>1032</v>
      </c>
      <c r="G5141" s="384">
        <v>776</v>
      </c>
      <c r="H5141" s="384">
        <v>0</v>
      </c>
    </row>
    <row r="5142" spans="1:8" s="324" customFormat="1" ht="18">
      <c r="A5142" s="1285">
        <v>66</v>
      </c>
      <c r="B5142" s="1286" t="s">
        <v>1841</v>
      </c>
      <c r="C5142" s="370" t="s">
        <v>1785</v>
      </c>
      <c r="D5142" s="370" t="s">
        <v>1312</v>
      </c>
      <c r="E5142" s="384">
        <v>3280</v>
      </c>
      <c r="F5142" s="384">
        <v>1968</v>
      </c>
      <c r="G5142" s="384">
        <v>1476</v>
      </c>
      <c r="H5142" s="384">
        <v>0</v>
      </c>
    </row>
    <row r="5143" spans="1:8" s="324" customFormat="1" ht="18">
      <c r="A5143" s="1285"/>
      <c r="B5143" s="1286"/>
      <c r="C5143" s="370" t="s">
        <v>1312</v>
      </c>
      <c r="D5143" s="370" t="s">
        <v>1392</v>
      </c>
      <c r="E5143" s="384">
        <v>720</v>
      </c>
      <c r="F5143" s="384">
        <v>432</v>
      </c>
      <c r="G5143" s="384">
        <v>324</v>
      </c>
      <c r="H5143" s="384">
        <v>0</v>
      </c>
    </row>
    <row r="5144" spans="1:8" s="324" customFormat="1" ht="18">
      <c r="A5144" s="371">
        <v>67</v>
      </c>
      <c r="B5144" s="370" t="s">
        <v>1770</v>
      </c>
      <c r="C5144" s="370" t="s">
        <v>1592</v>
      </c>
      <c r="D5144" s="370" t="s">
        <v>1785</v>
      </c>
      <c r="E5144" s="384">
        <v>4000</v>
      </c>
      <c r="F5144" s="384">
        <v>2400</v>
      </c>
      <c r="G5144" s="384">
        <v>1800</v>
      </c>
      <c r="H5144" s="384">
        <v>0</v>
      </c>
    </row>
    <row r="5145" spans="1:8" s="324" customFormat="1" ht="18">
      <c r="A5145" s="371">
        <v>68</v>
      </c>
      <c r="B5145" s="370" t="s">
        <v>1648</v>
      </c>
      <c r="C5145" s="370" t="s">
        <v>1785</v>
      </c>
      <c r="D5145" s="370" t="s">
        <v>1312</v>
      </c>
      <c r="E5145" s="384">
        <v>3200</v>
      </c>
      <c r="F5145" s="384">
        <v>1920</v>
      </c>
      <c r="G5145" s="384">
        <v>1440</v>
      </c>
      <c r="H5145" s="384">
        <v>0</v>
      </c>
    </row>
    <row r="5146" spans="1:8" s="324" customFormat="1" ht="18">
      <c r="A5146" s="1285">
        <v>69</v>
      </c>
      <c r="B5146" s="1286" t="s">
        <v>1595</v>
      </c>
      <c r="C5146" s="370" t="s">
        <v>1592</v>
      </c>
      <c r="D5146" s="370" t="s">
        <v>1312</v>
      </c>
      <c r="E5146" s="384">
        <v>8400</v>
      </c>
      <c r="F5146" s="384">
        <v>5040</v>
      </c>
      <c r="G5146" s="384">
        <v>3780</v>
      </c>
      <c r="H5146" s="384">
        <v>0</v>
      </c>
    </row>
    <row r="5147" spans="1:8" s="324" customFormat="1" ht="18">
      <c r="A5147" s="1285"/>
      <c r="B5147" s="1286"/>
      <c r="C5147" s="370" t="s">
        <v>1312</v>
      </c>
      <c r="D5147" s="370" t="s">
        <v>1392</v>
      </c>
      <c r="E5147" s="384">
        <v>3000</v>
      </c>
      <c r="F5147" s="384">
        <v>1800</v>
      </c>
      <c r="G5147" s="384">
        <v>1352</v>
      </c>
      <c r="H5147" s="384">
        <v>0</v>
      </c>
    </row>
    <row r="5148" spans="1:8" s="324" customFormat="1" ht="18">
      <c r="A5148" s="1285"/>
      <c r="B5148" s="1286"/>
      <c r="C5148" s="370" t="s">
        <v>1392</v>
      </c>
      <c r="D5148" s="370" t="s">
        <v>1748</v>
      </c>
      <c r="E5148" s="384">
        <v>1320</v>
      </c>
      <c r="F5148" s="384">
        <v>792</v>
      </c>
      <c r="G5148" s="384">
        <v>596</v>
      </c>
      <c r="H5148" s="384">
        <v>0</v>
      </c>
    </row>
    <row r="5149" spans="1:8" s="324" customFormat="1" ht="18">
      <c r="A5149" s="371">
        <v>70</v>
      </c>
      <c r="B5149" s="370" t="s">
        <v>1612</v>
      </c>
      <c r="C5149" s="370" t="s">
        <v>1592</v>
      </c>
      <c r="D5149" s="370" t="s">
        <v>1785</v>
      </c>
      <c r="E5149" s="384">
        <v>3960</v>
      </c>
      <c r="F5149" s="384">
        <v>2376</v>
      </c>
      <c r="G5149" s="384">
        <v>1784</v>
      </c>
      <c r="H5149" s="384">
        <v>0</v>
      </c>
    </row>
    <row r="5150" spans="1:8" s="324" customFormat="1" ht="18">
      <c r="A5150" s="1285">
        <v>71</v>
      </c>
      <c r="B5150" s="1286" t="s">
        <v>1621</v>
      </c>
      <c r="C5150" s="370" t="s">
        <v>1592</v>
      </c>
      <c r="D5150" s="370" t="s">
        <v>4343</v>
      </c>
      <c r="E5150" s="384">
        <v>8400</v>
      </c>
      <c r="F5150" s="384">
        <v>5040</v>
      </c>
      <c r="G5150" s="384">
        <v>3780</v>
      </c>
      <c r="H5150" s="384">
        <v>0</v>
      </c>
    </row>
    <row r="5151" spans="1:8" s="324" customFormat="1" ht="18">
      <c r="A5151" s="1285"/>
      <c r="B5151" s="1286"/>
      <c r="C5151" s="370" t="s">
        <v>4343</v>
      </c>
      <c r="D5151" s="370" t="s">
        <v>1312</v>
      </c>
      <c r="E5151" s="384">
        <v>9480</v>
      </c>
      <c r="F5151" s="384">
        <v>5688</v>
      </c>
      <c r="G5151" s="384">
        <v>4268</v>
      </c>
      <c r="H5151" s="384">
        <v>0</v>
      </c>
    </row>
    <row r="5152" spans="1:8" s="324" customFormat="1" ht="18">
      <c r="A5152" s="371">
        <v>72</v>
      </c>
      <c r="B5152" s="370" t="s">
        <v>1340</v>
      </c>
      <c r="C5152" s="370" t="s">
        <v>1592</v>
      </c>
      <c r="D5152" s="370" t="s">
        <v>4343</v>
      </c>
      <c r="E5152" s="384">
        <v>4000</v>
      </c>
      <c r="F5152" s="384">
        <v>2400</v>
      </c>
      <c r="G5152" s="384">
        <v>1800</v>
      </c>
      <c r="H5152" s="384">
        <v>0</v>
      </c>
    </row>
    <row r="5153" spans="1:8" s="324" customFormat="1" ht="18">
      <c r="A5153" s="1285">
        <v>73</v>
      </c>
      <c r="B5153" s="1286" t="s">
        <v>4344</v>
      </c>
      <c r="C5153" s="370" t="s">
        <v>1592</v>
      </c>
      <c r="D5153" s="370" t="s">
        <v>1312</v>
      </c>
      <c r="E5153" s="384">
        <v>9480</v>
      </c>
      <c r="F5153" s="384">
        <v>5688</v>
      </c>
      <c r="G5153" s="384">
        <v>4268</v>
      </c>
      <c r="H5153" s="384">
        <v>0</v>
      </c>
    </row>
    <row r="5154" spans="1:8" s="324" customFormat="1" ht="18">
      <c r="A5154" s="1285"/>
      <c r="B5154" s="1286"/>
      <c r="C5154" s="370" t="s">
        <v>1312</v>
      </c>
      <c r="D5154" s="370" t="s">
        <v>1589</v>
      </c>
      <c r="E5154" s="384">
        <v>3280</v>
      </c>
      <c r="F5154" s="384">
        <v>1968</v>
      </c>
      <c r="G5154" s="384">
        <v>1476</v>
      </c>
      <c r="H5154" s="384">
        <v>0</v>
      </c>
    </row>
    <row r="5155" spans="1:8" s="324" customFormat="1" ht="18">
      <c r="A5155" s="1285"/>
      <c r="B5155" s="1286"/>
      <c r="C5155" s="370" t="s">
        <v>1589</v>
      </c>
      <c r="D5155" s="370" t="s">
        <v>1748</v>
      </c>
      <c r="E5155" s="384">
        <v>520</v>
      </c>
      <c r="F5155" s="384">
        <v>312</v>
      </c>
      <c r="G5155" s="384">
        <v>236</v>
      </c>
      <c r="H5155" s="384">
        <v>0</v>
      </c>
    </row>
    <row r="5156" spans="1:8" s="324" customFormat="1" ht="18">
      <c r="A5156" s="1285">
        <v>74</v>
      </c>
      <c r="B5156" s="1286" t="s">
        <v>1399</v>
      </c>
      <c r="C5156" s="370" t="s">
        <v>1312</v>
      </c>
      <c r="D5156" s="370" t="s">
        <v>1589</v>
      </c>
      <c r="E5156" s="384">
        <v>1200</v>
      </c>
      <c r="F5156" s="384">
        <v>720</v>
      </c>
      <c r="G5156" s="384">
        <v>540</v>
      </c>
      <c r="H5156" s="384">
        <v>0</v>
      </c>
    </row>
    <row r="5157" spans="1:8" s="324" customFormat="1" ht="18">
      <c r="A5157" s="1285"/>
      <c r="B5157" s="1286"/>
      <c r="C5157" s="370" t="s">
        <v>1589</v>
      </c>
      <c r="D5157" s="370" t="s">
        <v>1748</v>
      </c>
      <c r="E5157" s="384">
        <v>720</v>
      </c>
      <c r="F5157" s="384">
        <v>432</v>
      </c>
      <c r="G5157" s="384">
        <v>324</v>
      </c>
      <c r="H5157" s="384">
        <v>0</v>
      </c>
    </row>
    <row r="5158" spans="1:8" s="324" customFormat="1" ht="18">
      <c r="A5158" s="371">
        <v>75</v>
      </c>
      <c r="B5158" s="370" t="s">
        <v>1351</v>
      </c>
      <c r="C5158" s="370" t="s">
        <v>1592</v>
      </c>
      <c r="D5158" s="370" t="s">
        <v>1312</v>
      </c>
      <c r="E5158" s="384">
        <v>3200</v>
      </c>
      <c r="F5158" s="384">
        <v>1920</v>
      </c>
      <c r="G5158" s="384">
        <v>1440</v>
      </c>
      <c r="H5158" s="384">
        <v>0</v>
      </c>
    </row>
    <row r="5159" spans="1:8" s="324" customFormat="1" ht="36">
      <c r="A5159" s="371">
        <v>76</v>
      </c>
      <c r="B5159" s="370" t="s">
        <v>1346</v>
      </c>
      <c r="C5159" s="370" t="s">
        <v>4345</v>
      </c>
      <c r="D5159" s="370" t="s">
        <v>4346</v>
      </c>
      <c r="E5159" s="384">
        <v>1200</v>
      </c>
      <c r="F5159" s="384">
        <v>720</v>
      </c>
      <c r="G5159" s="384">
        <v>540</v>
      </c>
      <c r="H5159" s="384">
        <v>0</v>
      </c>
    </row>
    <row r="5160" spans="1:8" s="324" customFormat="1" ht="18">
      <c r="A5160" s="1285">
        <v>77</v>
      </c>
      <c r="B5160" s="1286" t="s">
        <v>1345</v>
      </c>
      <c r="C5160" s="370" t="s">
        <v>1312</v>
      </c>
      <c r="D5160" s="370" t="s">
        <v>1589</v>
      </c>
      <c r="E5160" s="384">
        <v>1200</v>
      </c>
      <c r="F5160" s="384">
        <v>720</v>
      </c>
      <c r="G5160" s="384">
        <v>540</v>
      </c>
      <c r="H5160" s="384">
        <v>0</v>
      </c>
    </row>
    <row r="5161" spans="1:8" s="324" customFormat="1" ht="18">
      <c r="A5161" s="1285"/>
      <c r="B5161" s="1286"/>
      <c r="C5161" s="370" t="s">
        <v>1589</v>
      </c>
      <c r="D5161" s="370" t="s">
        <v>1748</v>
      </c>
      <c r="E5161" s="384">
        <v>760</v>
      </c>
      <c r="F5161" s="384">
        <v>456</v>
      </c>
      <c r="G5161" s="384">
        <v>344</v>
      </c>
      <c r="H5161" s="384">
        <v>0</v>
      </c>
    </row>
    <row r="5162" spans="1:8" s="324" customFormat="1" ht="18">
      <c r="A5162" s="371">
        <v>78</v>
      </c>
      <c r="B5162" s="370" t="s">
        <v>4347</v>
      </c>
      <c r="C5162" s="370" t="s">
        <v>4348</v>
      </c>
      <c r="D5162" s="370" t="s">
        <v>1312</v>
      </c>
      <c r="E5162" s="384">
        <v>1200</v>
      </c>
      <c r="F5162" s="384">
        <v>720</v>
      </c>
      <c r="G5162" s="384">
        <v>540</v>
      </c>
      <c r="H5162" s="384">
        <v>0</v>
      </c>
    </row>
    <row r="5163" spans="1:8" s="324" customFormat="1" ht="18">
      <c r="A5163" s="1285">
        <v>79</v>
      </c>
      <c r="B5163" s="1286" t="s">
        <v>4349</v>
      </c>
      <c r="C5163" s="370" t="s">
        <v>1312</v>
      </c>
      <c r="D5163" s="370" t="s">
        <v>1589</v>
      </c>
      <c r="E5163" s="384">
        <v>1200</v>
      </c>
      <c r="F5163" s="384">
        <v>720</v>
      </c>
      <c r="G5163" s="384">
        <v>540</v>
      </c>
      <c r="H5163" s="384">
        <v>0</v>
      </c>
    </row>
    <row r="5164" spans="1:8" s="324" customFormat="1" ht="18">
      <c r="A5164" s="1285"/>
      <c r="B5164" s="1286"/>
      <c r="C5164" s="370" t="s">
        <v>1589</v>
      </c>
      <c r="D5164" s="370" t="s">
        <v>1748</v>
      </c>
      <c r="E5164" s="384">
        <v>760</v>
      </c>
      <c r="F5164" s="384">
        <v>456</v>
      </c>
      <c r="G5164" s="384">
        <v>344</v>
      </c>
      <c r="H5164" s="384">
        <v>0</v>
      </c>
    </row>
    <row r="5165" spans="1:8" s="324" customFormat="1" ht="18">
      <c r="A5165" s="1285">
        <v>80</v>
      </c>
      <c r="B5165" s="1286" t="s">
        <v>4346</v>
      </c>
      <c r="C5165" s="370" t="s">
        <v>1592</v>
      </c>
      <c r="D5165" s="370" t="s">
        <v>1593</v>
      </c>
      <c r="E5165" s="384">
        <v>6400</v>
      </c>
      <c r="F5165" s="384">
        <v>3840</v>
      </c>
      <c r="G5165" s="384">
        <v>2880</v>
      </c>
      <c r="H5165" s="384">
        <v>0</v>
      </c>
    </row>
    <row r="5166" spans="1:8" s="324" customFormat="1" ht="36">
      <c r="A5166" s="1285"/>
      <c r="B5166" s="1286"/>
      <c r="C5166" s="370" t="s">
        <v>1593</v>
      </c>
      <c r="D5166" s="370" t="s">
        <v>4350</v>
      </c>
      <c r="E5166" s="384">
        <v>2680</v>
      </c>
      <c r="F5166" s="384">
        <v>1608</v>
      </c>
      <c r="G5166" s="384">
        <v>1208</v>
      </c>
      <c r="H5166" s="384">
        <v>0</v>
      </c>
    </row>
    <row r="5167" spans="1:8" s="324" customFormat="1" ht="18">
      <c r="A5167" s="371">
        <v>81</v>
      </c>
      <c r="B5167" s="370" t="s">
        <v>860</v>
      </c>
      <c r="C5167" s="370" t="s">
        <v>1592</v>
      </c>
      <c r="D5167" s="370" t="s">
        <v>1593</v>
      </c>
      <c r="E5167" s="384">
        <v>1600</v>
      </c>
      <c r="F5167" s="384">
        <v>960</v>
      </c>
      <c r="G5167" s="384">
        <v>720</v>
      </c>
      <c r="H5167" s="384">
        <v>0</v>
      </c>
    </row>
    <row r="5168" spans="1:8" s="324" customFormat="1" ht="18">
      <c r="A5168" s="371">
        <v>82</v>
      </c>
      <c r="B5168" s="370" t="s">
        <v>1590</v>
      </c>
      <c r="C5168" s="370" t="s">
        <v>1592</v>
      </c>
      <c r="D5168" s="370" t="s">
        <v>4351</v>
      </c>
      <c r="E5168" s="384">
        <v>1600</v>
      </c>
      <c r="F5168" s="384">
        <v>960</v>
      </c>
      <c r="G5168" s="384">
        <v>720</v>
      </c>
      <c r="H5168" s="384">
        <v>0</v>
      </c>
    </row>
    <row r="5169" spans="1:8" s="324" customFormat="1" ht="18">
      <c r="A5169" s="371">
        <v>83</v>
      </c>
      <c r="B5169" s="370" t="s">
        <v>1313</v>
      </c>
      <c r="C5169" s="370" t="s">
        <v>1592</v>
      </c>
      <c r="D5169" s="370" t="s">
        <v>1593</v>
      </c>
      <c r="E5169" s="384">
        <v>1600</v>
      </c>
      <c r="F5169" s="384">
        <v>960</v>
      </c>
      <c r="G5169" s="384">
        <v>720</v>
      </c>
      <c r="H5169" s="384">
        <v>0</v>
      </c>
    </row>
    <row r="5170" spans="1:8" s="324" customFormat="1" ht="18">
      <c r="A5170" s="371">
        <v>84</v>
      </c>
      <c r="B5170" s="370" t="s">
        <v>1942</v>
      </c>
      <c r="C5170" s="370" t="s">
        <v>1592</v>
      </c>
      <c r="D5170" s="370" t="s">
        <v>1331</v>
      </c>
      <c r="E5170" s="384">
        <v>1600</v>
      </c>
      <c r="F5170" s="384">
        <v>960</v>
      </c>
      <c r="G5170" s="384">
        <v>720</v>
      </c>
      <c r="H5170" s="384">
        <v>0</v>
      </c>
    </row>
    <row r="5171" spans="1:8" s="324" customFormat="1" ht="18">
      <c r="A5171" s="371">
        <v>85</v>
      </c>
      <c r="B5171" s="370" t="s">
        <v>1571</v>
      </c>
      <c r="C5171" s="370" t="s">
        <v>1592</v>
      </c>
      <c r="D5171" s="370" t="s">
        <v>881</v>
      </c>
      <c r="E5171" s="384">
        <v>1600</v>
      </c>
      <c r="F5171" s="384">
        <v>960</v>
      </c>
      <c r="G5171" s="384">
        <v>720</v>
      </c>
      <c r="H5171" s="384">
        <v>0</v>
      </c>
    </row>
    <row r="5172" spans="1:8" s="324" customFormat="1" ht="18">
      <c r="A5172" s="1285">
        <v>86</v>
      </c>
      <c r="B5172" s="1286" t="s">
        <v>1334</v>
      </c>
      <c r="C5172" s="370" t="s">
        <v>1592</v>
      </c>
      <c r="D5172" s="370" t="s">
        <v>1331</v>
      </c>
      <c r="E5172" s="384">
        <v>1880</v>
      </c>
      <c r="F5172" s="384">
        <v>1128</v>
      </c>
      <c r="G5172" s="384">
        <v>848</v>
      </c>
      <c r="H5172" s="384">
        <v>0</v>
      </c>
    </row>
    <row r="5173" spans="1:8" s="324" customFormat="1" ht="18">
      <c r="A5173" s="1285"/>
      <c r="B5173" s="1286"/>
      <c r="C5173" s="370" t="s">
        <v>1331</v>
      </c>
      <c r="D5173" s="370" t="s">
        <v>881</v>
      </c>
      <c r="E5173" s="384">
        <v>1320</v>
      </c>
      <c r="F5173" s="384">
        <v>792</v>
      </c>
      <c r="G5173" s="384">
        <v>596</v>
      </c>
      <c r="H5173" s="384">
        <v>0</v>
      </c>
    </row>
    <row r="5174" spans="1:8" s="324" customFormat="1" ht="18">
      <c r="A5174" s="371">
        <v>87</v>
      </c>
      <c r="B5174" s="370" t="s">
        <v>1341</v>
      </c>
      <c r="C5174" s="370" t="s">
        <v>1592</v>
      </c>
      <c r="D5174" s="370" t="s">
        <v>881</v>
      </c>
      <c r="E5174" s="384">
        <v>1600</v>
      </c>
      <c r="F5174" s="384">
        <v>960</v>
      </c>
      <c r="G5174" s="384">
        <v>720</v>
      </c>
      <c r="H5174" s="384">
        <v>0</v>
      </c>
    </row>
    <row r="5175" spans="1:8" s="324" customFormat="1" ht="18">
      <c r="A5175" s="371">
        <v>88</v>
      </c>
      <c r="B5175" s="370" t="s">
        <v>1315</v>
      </c>
      <c r="C5175" s="370" t="s">
        <v>1592</v>
      </c>
      <c r="D5175" s="370" t="s">
        <v>1331</v>
      </c>
      <c r="E5175" s="384">
        <v>1880</v>
      </c>
      <c r="F5175" s="384">
        <v>1128</v>
      </c>
      <c r="G5175" s="384">
        <v>848</v>
      </c>
      <c r="H5175" s="384">
        <v>0</v>
      </c>
    </row>
    <row r="5176" spans="1:8" s="324" customFormat="1" ht="18">
      <c r="A5176" s="1285">
        <v>89</v>
      </c>
      <c r="B5176" s="1286" t="s">
        <v>4352</v>
      </c>
      <c r="C5176" s="370" t="s">
        <v>1592</v>
      </c>
      <c r="D5176" s="370" t="s">
        <v>1331</v>
      </c>
      <c r="E5176" s="384">
        <v>1880</v>
      </c>
      <c r="F5176" s="384">
        <v>1128</v>
      </c>
      <c r="G5176" s="384">
        <v>848</v>
      </c>
      <c r="H5176" s="384">
        <v>0</v>
      </c>
    </row>
    <row r="5177" spans="1:8" s="324" customFormat="1" ht="18">
      <c r="A5177" s="1285"/>
      <c r="B5177" s="1286"/>
      <c r="C5177" s="370" t="s">
        <v>1331</v>
      </c>
      <c r="D5177" s="370" t="s">
        <v>881</v>
      </c>
      <c r="E5177" s="384">
        <v>1320</v>
      </c>
      <c r="F5177" s="384">
        <v>792</v>
      </c>
      <c r="G5177" s="384">
        <v>596</v>
      </c>
      <c r="H5177" s="384">
        <v>0</v>
      </c>
    </row>
    <row r="5178" spans="1:8" s="324" customFormat="1" ht="18">
      <c r="A5178" s="371">
        <v>90</v>
      </c>
      <c r="B5178" s="370" t="s">
        <v>1597</v>
      </c>
      <c r="C5178" s="370" t="s">
        <v>1592</v>
      </c>
      <c r="D5178" s="370" t="s">
        <v>881</v>
      </c>
      <c r="E5178" s="384">
        <v>1320</v>
      </c>
      <c r="F5178" s="384">
        <v>792</v>
      </c>
      <c r="G5178" s="384">
        <v>596</v>
      </c>
      <c r="H5178" s="384">
        <v>0</v>
      </c>
    </row>
    <row r="5179" spans="1:8" s="324" customFormat="1" ht="18">
      <c r="A5179" s="371">
        <v>91</v>
      </c>
      <c r="B5179" s="370" t="s">
        <v>1695</v>
      </c>
      <c r="C5179" s="370" t="s">
        <v>1592</v>
      </c>
      <c r="D5179" s="370" t="s">
        <v>881</v>
      </c>
      <c r="E5179" s="384">
        <v>1320</v>
      </c>
      <c r="F5179" s="384">
        <v>792</v>
      </c>
      <c r="G5179" s="384">
        <v>596</v>
      </c>
      <c r="H5179" s="384">
        <v>0</v>
      </c>
    </row>
    <row r="5180" spans="1:8" s="324" customFormat="1" ht="36">
      <c r="A5180" s="371">
        <v>92</v>
      </c>
      <c r="B5180" s="370" t="s">
        <v>4353</v>
      </c>
      <c r="C5180" s="370" t="s">
        <v>1331</v>
      </c>
      <c r="D5180" s="370" t="s">
        <v>4351</v>
      </c>
      <c r="E5180" s="384">
        <v>520</v>
      </c>
      <c r="F5180" s="384">
        <v>312</v>
      </c>
      <c r="G5180" s="384">
        <v>236</v>
      </c>
      <c r="H5180" s="384">
        <v>0</v>
      </c>
    </row>
    <row r="5181" spans="1:8" s="324" customFormat="1" ht="18">
      <c r="A5181" s="371">
        <v>93</v>
      </c>
      <c r="B5181" s="370" t="s">
        <v>1699</v>
      </c>
      <c r="C5181" s="370" t="s">
        <v>1331</v>
      </c>
      <c r="D5181" s="370" t="s">
        <v>4351</v>
      </c>
      <c r="E5181" s="384">
        <v>520</v>
      </c>
      <c r="F5181" s="384">
        <v>312</v>
      </c>
      <c r="G5181" s="384">
        <v>236</v>
      </c>
      <c r="H5181" s="384">
        <v>0</v>
      </c>
    </row>
    <row r="5182" spans="1:8" s="324" customFormat="1" ht="18">
      <c r="A5182" s="371">
        <v>94</v>
      </c>
      <c r="B5182" s="370" t="s">
        <v>1584</v>
      </c>
      <c r="C5182" s="370" t="s">
        <v>1331</v>
      </c>
      <c r="D5182" s="370" t="s">
        <v>4351</v>
      </c>
      <c r="E5182" s="384">
        <v>520</v>
      </c>
      <c r="F5182" s="384">
        <v>312</v>
      </c>
      <c r="G5182" s="384">
        <v>236</v>
      </c>
      <c r="H5182" s="384">
        <v>0</v>
      </c>
    </row>
    <row r="5183" spans="1:8" s="324" customFormat="1" ht="18">
      <c r="A5183" s="371">
        <v>95</v>
      </c>
      <c r="B5183" s="370" t="s">
        <v>4343</v>
      </c>
      <c r="C5183" s="370" t="s">
        <v>1595</v>
      </c>
      <c r="D5183" s="370" t="s">
        <v>4346</v>
      </c>
      <c r="E5183" s="384">
        <v>4000</v>
      </c>
      <c r="F5183" s="384">
        <v>2400</v>
      </c>
      <c r="G5183" s="384">
        <v>1800</v>
      </c>
      <c r="H5183" s="384">
        <v>0</v>
      </c>
    </row>
    <row r="5184" spans="1:8" s="324" customFormat="1" ht="18">
      <c r="A5184" s="1285">
        <v>96</v>
      </c>
      <c r="B5184" s="1286" t="s">
        <v>1785</v>
      </c>
      <c r="C5184" s="370" t="s">
        <v>1670</v>
      </c>
      <c r="D5184" s="370" t="s">
        <v>859</v>
      </c>
      <c r="E5184" s="384">
        <v>1200</v>
      </c>
      <c r="F5184" s="384">
        <v>720</v>
      </c>
      <c r="G5184" s="384">
        <v>540</v>
      </c>
      <c r="H5184" s="384">
        <v>0</v>
      </c>
    </row>
    <row r="5185" spans="1:8" s="324" customFormat="1" ht="18">
      <c r="A5185" s="1285"/>
      <c r="B5185" s="1286"/>
      <c r="C5185" s="370" t="s">
        <v>859</v>
      </c>
      <c r="D5185" s="370" t="s">
        <v>1595</v>
      </c>
      <c r="E5185" s="384">
        <v>5200</v>
      </c>
      <c r="F5185" s="384">
        <v>3120</v>
      </c>
      <c r="G5185" s="384">
        <v>2340</v>
      </c>
      <c r="H5185" s="384">
        <v>0</v>
      </c>
    </row>
    <row r="5186" spans="1:8" s="324" customFormat="1" ht="18">
      <c r="A5186" s="1285"/>
      <c r="B5186" s="1286"/>
      <c r="C5186" s="370" t="s">
        <v>1595</v>
      </c>
      <c r="D5186" s="370" t="s">
        <v>4344</v>
      </c>
      <c r="E5186" s="384">
        <v>8800</v>
      </c>
      <c r="F5186" s="384">
        <v>5280</v>
      </c>
      <c r="G5186" s="384">
        <v>3960</v>
      </c>
      <c r="H5186" s="384">
        <v>0</v>
      </c>
    </row>
    <row r="5187" spans="1:8" s="324" customFormat="1" ht="18">
      <c r="A5187" s="1285"/>
      <c r="B5187" s="1286"/>
      <c r="C5187" s="370" t="s">
        <v>4344</v>
      </c>
      <c r="D5187" s="370" t="s">
        <v>4346</v>
      </c>
      <c r="E5187" s="384">
        <v>7200</v>
      </c>
      <c r="F5187" s="384">
        <v>4320</v>
      </c>
      <c r="G5187" s="384">
        <v>3240</v>
      </c>
      <c r="H5187" s="384">
        <v>0</v>
      </c>
    </row>
    <row r="5188" spans="1:8" s="324" customFormat="1" ht="18">
      <c r="A5188" s="371">
        <v>97</v>
      </c>
      <c r="B5188" s="370" t="s">
        <v>4348</v>
      </c>
      <c r="C5188" s="370" t="s">
        <v>1351</v>
      </c>
      <c r="D5188" s="370" t="s">
        <v>4346</v>
      </c>
      <c r="E5188" s="384">
        <v>1600</v>
      </c>
      <c r="F5188" s="384">
        <v>960</v>
      </c>
      <c r="G5188" s="384">
        <v>720</v>
      </c>
      <c r="H5188" s="384">
        <v>0</v>
      </c>
    </row>
    <row r="5189" spans="1:8" s="324" customFormat="1" ht="18">
      <c r="A5189" s="1285">
        <v>98</v>
      </c>
      <c r="B5189" s="1286" t="s">
        <v>1312</v>
      </c>
      <c r="C5189" s="370" t="s">
        <v>1670</v>
      </c>
      <c r="D5189" s="370" t="s">
        <v>859</v>
      </c>
      <c r="E5189" s="384">
        <v>1200</v>
      </c>
      <c r="F5189" s="384">
        <v>720</v>
      </c>
      <c r="G5189" s="384">
        <v>540</v>
      </c>
      <c r="H5189" s="384">
        <v>0</v>
      </c>
    </row>
    <row r="5190" spans="1:8" s="324" customFormat="1" ht="18">
      <c r="A5190" s="1285"/>
      <c r="B5190" s="1286"/>
      <c r="C5190" s="370" t="s">
        <v>859</v>
      </c>
      <c r="D5190" s="370" t="s">
        <v>1595</v>
      </c>
      <c r="E5190" s="384">
        <v>1960</v>
      </c>
      <c r="F5190" s="384">
        <v>1176</v>
      </c>
      <c r="G5190" s="384">
        <v>884</v>
      </c>
      <c r="H5190" s="384">
        <v>0</v>
      </c>
    </row>
    <row r="5191" spans="1:8" s="324" customFormat="1" ht="18">
      <c r="A5191" s="1285"/>
      <c r="B5191" s="1286"/>
      <c r="C5191" s="370" t="s">
        <v>1595</v>
      </c>
      <c r="D5191" s="370" t="s">
        <v>4344</v>
      </c>
      <c r="E5191" s="384">
        <v>7920</v>
      </c>
      <c r="F5191" s="384">
        <v>4752</v>
      </c>
      <c r="G5191" s="384">
        <v>3564</v>
      </c>
      <c r="H5191" s="384">
        <v>0</v>
      </c>
    </row>
    <row r="5192" spans="1:8" s="324" customFormat="1" ht="18">
      <c r="A5192" s="1285"/>
      <c r="B5192" s="1286"/>
      <c r="C5192" s="370" t="s">
        <v>4344</v>
      </c>
      <c r="D5192" s="370" t="s">
        <v>4346</v>
      </c>
      <c r="E5192" s="384">
        <v>7120</v>
      </c>
      <c r="F5192" s="384">
        <v>4272</v>
      </c>
      <c r="G5192" s="384">
        <v>3204</v>
      </c>
      <c r="H5192" s="384">
        <v>0</v>
      </c>
    </row>
    <row r="5193" spans="1:8" s="324" customFormat="1" ht="18">
      <c r="A5193" s="1285">
        <v>99</v>
      </c>
      <c r="B5193" s="1286" t="s">
        <v>1392</v>
      </c>
      <c r="C5193" s="370" t="s">
        <v>859</v>
      </c>
      <c r="D5193" s="370" t="s">
        <v>1595</v>
      </c>
      <c r="E5193" s="384">
        <v>800</v>
      </c>
      <c r="F5193" s="384">
        <v>480</v>
      </c>
      <c r="G5193" s="384">
        <v>360</v>
      </c>
      <c r="H5193" s="384">
        <v>0</v>
      </c>
    </row>
    <row r="5194" spans="1:8" s="324" customFormat="1" ht="18">
      <c r="A5194" s="1285"/>
      <c r="B5194" s="1286"/>
      <c r="C5194" s="370" t="s">
        <v>1595</v>
      </c>
      <c r="D5194" s="370" t="s">
        <v>4344</v>
      </c>
      <c r="E5194" s="384">
        <v>1000</v>
      </c>
      <c r="F5194" s="384">
        <v>600</v>
      </c>
      <c r="G5194" s="384">
        <v>452</v>
      </c>
      <c r="H5194" s="384">
        <v>0</v>
      </c>
    </row>
    <row r="5195" spans="1:8" s="324" customFormat="1" ht="18">
      <c r="A5195" s="1285">
        <v>100</v>
      </c>
      <c r="B5195" s="1286" t="s">
        <v>1589</v>
      </c>
      <c r="C5195" s="370" t="s">
        <v>1595</v>
      </c>
      <c r="D5195" s="370" t="s">
        <v>4344</v>
      </c>
      <c r="E5195" s="384">
        <v>800</v>
      </c>
      <c r="F5195" s="384">
        <v>480</v>
      </c>
      <c r="G5195" s="384">
        <v>360</v>
      </c>
      <c r="H5195" s="384">
        <v>0</v>
      </c>
    </row>
    <row r="5196" spans="1:8" s="324" customFormat="1" ht="18">
      <c r="A5196" s="1285"/>
      <c r="B5196" s="1286"/>
      <c r="C5196" s="370" t="s">
        <v>4344</v>
      </c>
      <c r="D5196" s="370" t="s">
        <v>4346</v>
      </c>
      <c r="E5196" s="384">
        <v>800</v>
      </c>
      <c r="F5196" s="384">
        <v>480</v>
      </c>
      <c r="G5196" s="384">
        <v>360</v>
      </c>
      <c r="H5196" s="384">
        <v>0</v>
      </c>
    </row>
    <row r="5197" spans="1:8" s="324" customFormat="1" ht="18">
      <c r="A5197" s="1285">
        <v>101</v>
      </c>
      <c r="B5197" s="1286" t="s">
        <v>1598</v>
      </c>
      <c r="C5197" s="370" t="s">
        <v>2006</v>
      </c>
      <c r="D5197" s="370" t="s">
        <v>4344</v>
      </c>
      <c r="E5197" s="384">
        <v>800</v>
      </c>
      <c r="F5197" s="384">
        <v>480</v>
      </c>
      <c r="G5197" s="384">
        <v>360</v>
      </c>
      <c r="H5197" s="384">
        <v>0</v>
      </c>
    </row>
    <row r="5198" spans="1:8" s="324" customFormat="1" ht="36">
      <c r="A5198" s="1285"/>
      <c r="B5198" s="1286"/>
      <c r="C5198" s="370" t="s">
        <v>4344</v>
      </c>
      <c r="D5198" s="370" t="s">
        <v>4354</v>
      </c>
      <c r="E5198" s="384">
        <v>800</v>
      </c>
      <c r="F5198" s="384">
        <v>480</v>
      </c>
      <c r="G5198" s="384">
        <v>360</v>
      </c>
      <c r="H5198" s="384">
        <v>0</v>
      </c>
    </row>
    <row r="5199" spans="1:8" s="324" customFormat="1" ht="18">
      <c r="A5199" s="371">
        <v>102</v>
      </c>
      <c r="B5199" s="370" t="s">
        <v>1320</v>
      </c>
      <c r="C5199" s="370" t="s">
        <v>1841</v>
      </c>
      <c r="D5199" s="370" t="s">
        <v>4344</v>
      </c>
      <c r="E5199" s="384">
        <v>800</v>
      </c>
      <c r="F5199" s="384">
        <v>480</v>
      </c>
      <c r="G5199" s="384">
        <v>360</v>
      </c>
      <c r="H5199" s="384">
        <v>0</v>
      </c>
    </row>
    <row r="5200" spans="1:8" s="324" customFormat="1" ht="36">
      <c r="A5200" s="371">
        <v>103</v>
      </c>
      <c r="B5200" s="370" t="s">
        <v>1645</v>
      </c>
      <c r="C5200" s="370" t="s">
        <v>1392</v>
      </c>
      <c r="D5200" s="370" t="s">
        <v>1748</v>
      </c>
      <c r="E5200" s="384">
        <v>800</v>
      </c>
      <c r="F5200" s="384">
        <v>480</v>
      </c>
      <c r="G5200" s="384">
        <v>360</v>
      </c>
      <c r="H5200" s="384">
        <v>0</v>
      </c>
    </row>
    <row r="5201" spans="1:8" s="324" customFormat="1" ht="18">
      <c r="A5201" s="371">
        <v>104</v>
      </c>
      <c r="B5201" s="370" t="s">
        <v>1582</v>
      </c>
      <c r="C5201" s="370" t="s">
        <v>1392</v>
      </c>
      <c r="D5201" s="370" t="s">
        <v>1748</v>
      </c>
      <c r="E5201" s="384">
        <v>800</v>
      </c>
      <c r="F5201" s="384">
        <v>480</v>
      </c>
      <c r="G5201" s="384">
        <v>360</v>
      </c>
      <c r="H5201" s="384">
        <v>0</v>
      </c>
    </row>
    <row r="5202" spans="1:8" s="324" customFormat="1" ht="18">
      <c r="A5202" s="371">
        <v>105</v>
      </c>
      <c r="B5202" s="370" t="s">
        <v>1693</v>
      </c>
      <c r="C5202" s="370" t="s">
        <v>1392</v>
      </c>
      <c r="D5202" s="370" t="s">
        <v>1748</v>
      </c>
      <c r="E5202" s="384">
        <v>800</v>
      </c>
      <c r="F5202" s="384">
        <v>480</v>
      </c>
      <c r="G5202" s="384">
        <v>360</v>
      </c>
      <c r="H5202" s="384">
        <v>0</v>
      </c>
    </row>
    <row r="5203" spans="1:8" s="324" customFormat="1" ht="18">
      <c r="A5203" s="371">
        <v>106</v>
      </c>
      <c r="B5203" s="370" t="s">
        <v>1748</v>
      </c>
      <c r="C5203" s="370" t="s">
        <v>1645</v>
      </c>
      <c r="D5203" s="370" t="s">
        <v>2006</v>
      </c>
      <c r="E5203" s="384">
        <v>800</v>
      </c>
      <c r="F5203" s="384">
        <v>480</v>
      </c>
      <c r="G5203" s="384">
        <v>360</v>
      </c>
      <c r="H5203" s="384">
        <v>0</v>
      </c>
    </row>
    <row r="5204" spans="1:8" s="324" customFormat="1" ht="18">
      <c r="A5204" s="1285">
        <v>107</v>
      </c>
      <c r="B5204" s="1286" t="s">
        <v>1319</v>
      </c>
      <c r="C5204" s="370" t="s">
        <v>2165</v>
      </c>
      <c r="D5204" s="370" t="s">
        <v>1659</v>
      </c>
      <c r="E5204" s="384">
        <v>1000</v>
      </c>
      <c r="F5204" s="384">
        <v>600</v>
      </c>
      <c r="G5204" s="384">
        <v>452</v>
      </c>
      <c r="H5204" s="384">
        <v>0</v>
      </c>
    </row>
    <row r="5205" spans="1:8" s="324" customFormat="1" ht="18">
      <c r="A5205" s="1285"/>
      <c r="B5205" s="1286"/>
      <c r="C5205" s="370" t="s">
        <v>1659</v>
      </c>
      <c r="D5205" s="370" t="s">
        <v>2157</v>
      </c>
      <c r="E5205" s="384">
        <v>720</v>
      </c>
      <c r="F5205" s="384">
        <v>432</v>
      </c>
      <c r="G5205" s="384">
        <v>324</v>
      </c>
      <c r="H5205" s="384">
        <v>0</v>
      </c>
    </row>
    <row r="5206" spans="1:8" s="324" customFormat="1" ht="18">
      <c r="A5206" s="1285"/>
      <c r="B5206" s="1286"/>
      <c r="C5206" s="370" t="s">
        <v>2157</v>
      </c>
      <c r="D5206" s="370" t="s">
        <v>1432</v>
      </c>
      <c r="E5206" s="384">
        <v>560</v>
      </c>
      <c r="F5206" s="384">
        <v>336</v>
      </c>
      <c r="G5206" s="384">
        <v>252</v>
      </c>
      <c r="H5206" s="384">
        <v>0</v>
      </c>
    </row>
    <row r="5207" spans="1:8" s="324" customFormat="1" ht="18">
      <c r="A5207" s="371">
        <v>108</v>
      </c>
      <c r="B5207" s="370" t="s">
        <v>1815</v>
      </c>
      <c r="C5207" s="370" t="s">
        <v>1313</v>
      </c>
      <c r="D5207" s="370" t="s">
        <v>1341</v>
      </c>
      <c r="E5207" s="384">
        <v>680</v>
      </c>
      <c r="F5207" s="384">
        <v>408</v>
      </c>
      <c r="G5207" s="384">
        <v>308</v>
      </c>
      <c r="H5207" s="384">
        <v>0</v>
      </c>
    </row>
    <row r="5208" spans="1:8" s="324" customFormat="1" ht="18">
      <c r="A5208" s="371">
        <v>109</v>
      </c>
      <c r="B5208" s="370" t="s">
        <v>1331</v>
      </c>
      <c r="C5208" s="370" t="s">
        <v>4346</v>
      </c>
      <c r="D5208" s="370" t="s">
        <v>1610</v>
      </c>
      <c r="E5208" s="384">
        <v>880</v>
      </c>
      <c r="F5208" s="384">
        <v>528</v>
      </c>
      <c r="G5208" s="384">
        <v>396</v>
      </c>
      <c r="H5208" s="384">
        <v>0</v>
      </c>
    </row>
    <row r="5209" spans="1:8" s="324" customFormat="1" ht="34.15" customHeight="1">
      <c r="A5209" s="371">
        <v>110</v>
      </c>
      <c r="B5209" s="370" t="s">
        <v>1962</v>
      </c>
      <c r="C5209" s="370" t="s">
        <v>1590</v>
      </c>
      <c r="D5209" s="370" t="s">
        <v>881</v>
      </c>
      <c r="E5209" s="384">
        <v>640</v>
      </c>
      <c r="F5209" s="384">
        <v>384</v>
      </c>
      <c r="G5209" s="384">
        <v>288</v>
      </c>
      <c r="H5209" s="384">
        <v>0</v>
      </c>
    </row>
    <row r="5210" spans="1:8" s="324" customFormat="1" ht="18">
      <c r="A5210" s="371">
        <v>111</v>
      </c>
      <c r="B5210" s="370" t="s">
        <v>1593</v>
      </c>
      <c r="C5210" s="370" t="s">
        <v>4346</v>
      </c>
      <c r="D5210" s="370" t="s">
        <v>1313</v>
      </c>
      <c r="E5210" s="384">
        <v>792</v>
      </c>
      <c r="F5210" s="384">
        <v>476</v>
      </c>
      <c r="G5210" s="384">
        <v>356</v>
      </c>
      <c r="H5210" s="384">
        <v>0</v>
      </c>
    </row>
    <row r="5211" spans="1:8" s="324" customFormat="1" ht="54">
      <c r="A5211" s="371">
        <v>112</v>
      </c>
      <c r="B5211" s="370" t="s">
        <v>4355</v>
      </c>
      <c r="C5211" s="370" t="s">
        <v>1316</v>
      </c>
      <c r="D5211" s="370" t="s">
        <v>892</v>
      </c>
      <c r="E5211" s="384">
        <v>2376</v>
      </c>
      <c r="F5211" s="384">
        <v>1424</v>
      </c>
      <c r="G5211" s="384">
        <v>1068</v>
      </c>
      <c r="H5211" s="384">
        <v>0</v>
      </c>
    </row>
    <row r="5212" spans="1:8" s="324" customFormat="1" ht="18">
      <c r="A5212" s="371">
        <v>113</v>
      </c>
      <c r="B5212" s="370" t="s">
        <v>4356</v>
      </c>
      <c r="C5212" s="370" t="s">
        <v>855</v>
      </c>
      <c r="D5212" s="370" t="s">
        <v>881</v>
      </c>
      <c r="E5212" s="384">
        <v>640</v>
      </c>
      <c r="F5212" s="384">
        <v>384</v>
      </c>
      <c r="G5212" s="384">
        <v>288</v>
      </c>
      <c r="H5212" s="384">
        <v>0</v>
      </c>
    </row>
    <row r="5213" spans="1:8" s="324" customFormat="1" ht="54">
      <c r="A5213" s="371">
        <v>114</v>
      </c>
      <c r="B5213" s="370" t="s">
        <v>4357</v>
      </c>
      <c r="C5213" s="370" t="s">
        <v>1592</v>
      </c>
      <c r="D5213" s="370" t="s">
        <v>1785</v>
      </c>
      <c r="E5213" s="384">
        <v>960</v>
      </c>
      <c r="F5213" s="384">
        <v>576</v>
      </c>
      <c r="G5213" s="384">
        <v>432</v>
      </c>
      <c r="H5213" s="384">
        <v>0</v>
      </c>
    </row>
    <row r="5214" spans="1:8" s="324" customFormat="1" ht="18">
      <c r="A5214" s="371">
        <v>115</v>
      </c>
      <c r="B5214" s="370" t="s">
        <v>1729</v>
      </c>
      <c r="C5214" s="370" t="s">
        <v>1592</v>
      </c>
      <c r="D5214" s="370" t="s">
        <v>881</v>
      </c>
      <c r="E5214" s="384">
        <v>800</v>
      </c>
      <c r="F5214" s="384">
        <v>480</v>
      </c>
      <c r="G5214" s="384">
        <v>360</v>
      </c>
      <c r="H5214" s="384">
        <v>0</v>
      </c>
    </row>
    <row r="5215" spans="1:8" s="324" customFormat="1" ht="18">
      <c r="A5215" s="371">
        <v>116</v>
      </c>
      <c r="B5215" s="370" t="s">
        <v>4358</v>
      </c>
      <c r="C5215" s="370" t="s">
        <v>1592</v>
      </c>
      <c r="D5215" s="370" t="s">
        <v>881</v>
      </c>
      <c r="E5215" s="384">
        <v>640</v>
      </c>
      <c r="F5215" s="384">
        <v>384</v>
      </c>
      <c r="G5215" s="384">
        <v>288</v>
      </c>
      <c r="H5215" s="384">
        <v>0</v>
      </c>
    </row>
    <row r="5216" spans="1:8" s="324" customFormat="1" ht="18">
      <c r="A5216" s="371">
        <v>117</v>
      </c>
      <c r="B5216" s="370" t="s">
        <v>4359</v>
      </c>
      <c r="C5216" s="370" t="s">
        <v>1592</v>
      </c>
      <c r="D5216" s="370" t="s">
        <v>881</v>
      </c>
      <c r="E5216" s="384">
        <v>520</v>
      </c>
      <c r="F5216" s="384">
        <v>312</v>
      </c>
      <c r="G5216" s="384">
        <v>236</v>
      </c>
      <c r="H5216" s="384">
        <v>0</v>
      </c>
    </row>
    <row r="5217" spans="1:8" s="324" customFormat="1" ht="18.75" customHeight="1">
      <c r="A5217" s="371">
        <v>118</v>
      </c>
      <c r="B5217" s="1286" t="s">
        <v>4218</v>
      </c>
      <c r="C5217" s="1286"/>
      <c r="D5217" s="1286"/>
      <c r="E5217" s="384">
        <v>5680</v>
      </c>
      <c r="F5217" s="384">
        <v>3408</v>
      </c>
      <c r="G5217" s="384">
        <v>2556</v>
      </c>
      <c r="H5217" s="384">
        <v>0</v>
      </c>
    </row>
    <row r="5218" spans="1:8" s="324" customFormat="1" ht="18.75" customHeight="1">
      <c r="A5218" s="371">
        <v>119</v>
      </c>
      <c r="B5218" s="1286" t="s">
        <v>4360</v>
      </c>
      <c r="C5218" s="1286"/>
      <c r="D5218" s="1286"/>
      <c r="E5218" s="384">
        <v>320</v>
      </c>
      <c r="F5218" s="384">
        <v>192</v>
      </c>
      <c r="G5218" s="384">
        <v>144</v>
      </c>
      <c r="H5218" s="384">
        <v>0</v>
      </c>
    </row>
    <row r="5219" spans="1:8" s="324" customFormat="1" ht="18.75" customHeight="1">
      <c r="A5219" s="371">
        <v>120</v>
      </c>
      <c r="B5219" s="1286" t="s">
        <v>4361</v>
      </c>
      <c r="C5219" s="1286"/>
      <c r="D5219" s="1286"/>
      <c r="E5219" s="384">
        <v>264</v>
      </c>
      <c r="F5219" s="384">
        <v>160</v>
      </c>
      <c r="G5219" s="384">
        <v>120</v>
      </c>
      <c r="H5219" s="384">
        <v>0</v>
      </c>
    </row>
    <row r="5220" spans="1:8" s="324" customFormat="1" ht="18.75" customHeight="1">
      <c r="A5220" s="371">
        <v>121</v>
      </c>
      <c r="B5220" s="1286" t="s">
        <v>4362</v>
      </c>
      <c r="C5220" s="1286"/>
      <c r="D5220" s="1286"/>
      <c r="E5220" s="384">
        <v>212</v>
      </c>
      <c r="F5220" s="384">
        <v>128</v>
      </c>
      <c r="G5220" s="384">
        <v>96</v>
      </c>
      <c r="H5220" s="384">
        <v>0</v>
      </c>
    </row>
    <row r="5221" spans="1:8" s="324" customFormat="1" ht="18.75" customHeight="1">
      <c r="A5221" s="1285">
        <v>122</v>
      </c>
      <c r="B5221" s="1286" t="s">
        <v>88</v>
      </c>
      <c r="C5221" s="370" t="s">
        <v>4363</v>
      </c>
      <c r="D5221" s="370" t="s">
        <v>78</v>
      </c>
      <c r="E5221" s="384">
        <v>1920</v>
      </c>
      <c r="F5221" s="384">
        <v>1152</v>
      </c>
      <c r="G5221" s="384">
        <v>864</v>
      </c>
      <c r="H5221" s="384">
        <v>0</v>
      </c>
    </row>
    <row r="5222" spans="1:8" s="324" customFormat="1" ht="36">
      <c r="A5222" s="1285"/>
      <c r="B5222" s="1286"/>
      <c r="C5222" s="370" t="s">
        <v>78</v>
      </c>
      <c r="D5222" s="370" t="s">
        <v>881</v>
      </c>
      <c r="E5222" s="384">
        <v>1200</v>
      </c>
      <c r="F5222" s="384">
        <v>720</v>
      </c>
      <c r="G5222" s="384">
        <v>540</v>
      </c>
      <c r="H5222" s="384">
        <v>0</v>
      </c>
    </row>
    <row r="5223" spans="1:8" s="324" customFormat="1" ht="18.75" customHeight="1">
      <c r="A5223" s="374">
        <v>123</v>
      </c>
      <c r="B5223" s="1297" t="s">
        <v>4364</v>
      </c>
      <c r="C5223" s="1298"/>
      <c r="D5223" s="1299"/>
      <c r="E5223" s="384">
        <v>0</v>
      </c>
      <c r="F5223" s="384">
        <v>0</v>
      </c>
      <c r="G5223" s="384">
        <v>0</v>
      </c>
      <c r="H5223" s="384">
        <v>0</v>
      </c>
    </row>
    <row r="5224" spans="1:8" s="324" customFormat="1" ht="18.75" customHeight="1">
      <c r="A5224" s="374" t="s">
        <v>295</v>
      </c>
      <c r="B5224" s="1297" t="s">
        <v>4365</v>
      </c>
      <c r="C5224" s="1298"/>
      <c r="D5224" s="1299"/>
      <c r="E5224" s="384">
        <v>0</v>
      </c>
      <c r="F5224" s="384">
        <v>0</v>
      </c>
      <c r="G5224" s="384">
        <v>0</v>
      </c>
      <c r="H5224" s="384">
        <v>0</v>
      </c>
    </row>
    <row r="5225" spans="1:8" s="324" customFormat="1" ht="18.75" customHeight="1">
      <c r="A5225" s="371">
        <v>1</v>
      </c>
      <c r="B5225" s="1286" t="s">
        <v>4366</v>
      </c>
      <c r="C5225" s="1286" t="s">
        <v>4367</v>
      </c>
      <c r="D5225" s="1286"/>
      <c r="E5225" s="384">
        <v>4800</v>
      </c>
      <c r="F5225" s="384">
        <v>0</v>
      </c>
      <c r="G5225" s="384">
        <v>0</v>
      </c>
      <c r="H5225" s="384">
        <v>0</v>
      </c>
    </row>
    <row r="5226" spans="1:8" s="324" customFormat="1" ht="18">
      <c r="A5226" s="371">
        <v>2</v>
      </c>
      <c r="B5226" s="1286"/>
      <c r="C5226" s="1286" t="s">
        <v>4368</v>
      </c>
      <c r="D5226" s="1286"/>
      <c r="E5226" s="384">
        <v>2800</v>
      </c>
      <c r="F5226" s="384">
        <v>0</v>
      </c>
      <c r="G5226" s="384">
        <v>0</v>
      </c>
      <c r="H5226" s="384">
        <v>0</v>
      </c>
    </row>
    <row r="5227" spans="1:8" s="324" customFormat="1" ht="18">
      <c r="A5227" s="371">
        <v>3</v>
      </c>
      <c r="B5227" s="1286"/>
      <c r="C5227" s="1286" t="s">
        <v>4369</v>
      </c>
      <c r="D5227" s="1286"/>
      <c r="E5227" s="384">
        <v>3240</v>
      </c>
      <c r="F5227" s="384">
        <v>0</v>
      </c>
      <c r="G5227" s="384">
        <v>0</v>
      </c>
      <c r="H5227" s="384">
        <v>0</v>
      </c>
    </row>
    <row r="5228" spans="1:8" s="324" customFormat="1" ht="18">
      <c r="A5228" s="371">
        <v>4</v>
      </c>
      <c r="B5228" s="1286"/>
      <c r="C5228" s="1286" t="s">
        <v>4370</v>
      </c>
      <c r="D5228" s="1286"/>
      <c r="E5228" s="384">
        <v>2920</v>
      </c>
      <c r="F5228" s="384">
        <v>0</v>
      </c>
      <c r="G5228" s="384">
        <v>0</v>
      </c>
      <c r="H5228" s="384">
        <v>0</v>
      </c>
    </row>
    <row r="5229" spans="1:8" s="324" customFormat="1" ht="18">
      <c r="A5229" s="371">
        <v>5</v>
      </c>
      <c r="B5229" s="1286"/>
      <c r="C5229" s="1286" t="s">
        <v>4371</v>
      </c>
      <c r="D5229" s="1286"/>
      <c r="E5229" s="384">
        <v>2720</v>
      </c>
      <c r="F5229" s="384">
        <v>0</v>
      </c>
      <c r="G5229" s="384">
        <v>0</v>
      </c>
      <c r="H5229" s="384">
        <v>0</v>
      </c>
    </row>
    <row r="5230" spans="1:8" s="324" customFormat="1" ht="18">
      <c r="A5230" s="371">
        <v>6</v>
      </c>
      <c r="B5230" s="1286"/>
      <c r="C5230" s="1286" t="s">
        <v>4372</v>
      </c>
      <c r="D5230" s="1286"/>
      <c r="E5230" s="384">
        <v>2800</v>
      </c>
      <c r="F5230" s="384">
        <v>0</v>
      </c>
      <c r="G5230" s="384">
        <v>0</v>
      </c>
      <c r="H5230" s="384">
        <v>0</v>
      </c>
    </row>
    <row r="5231" spans="1:8" s="324" customFormat="1" ht="18">
      <c r="A5231" s="371">
        <v>7</v>
      </c>
      <c r="B5231" s="1286"/>
      <c r="C5231" s="1286" t="s">
        <v>4373</v>
      </c>
      <c r="D5231" s="1286"/>
      <c r="E5231" s="384">
        <v>2720</v>
      </c>
      <c r="F5231" s="384">
        <v>0</v>
      </c>
      <c r="G5231" s="384">
        <v>0</v>
      </c>
      <c r="H5231" s="384">
        <v>0</v>
      </c>
    </row>
    <row r="5232" spans="1:8" s="324" customFormat="1" ht="18">
      <c r="A5232" s="371">
        <v>8</v>
      </c>
      <c r="B5232" s="1286"/>
      <c r="C5232" s="1286" t="s">
        <v>4374</v>
      </c>
      <c r="D5232" s="1286"/>
      <c r="E5232" s="384">
        <v>2640</v>
      </c>
      <c r="F5232" s="384">
        <v>0</v>
      </c>
      <c r="G5232" s="384">
        <v>0</v>
      </c>
      <c r="H5232" s="384">
        <v>0</v>
      </c>
    </row>
    <row r="5233" spans="1:8" s="324" customFormat="1" ht="18">
      <c r="A5233" s="371">
        <v>9</v>
      </c>
      <c r="B5233" s="1286"/>
      <c r="C5233" s="1286" t="s">
        <v>4375</v>
      </c>
      <c r="D5233" s="1286"/>
      <c r="E5233" s="384">
        <v>2640</v>
      </c>
      <c r="F5233" s="384">
        <v>0</v>
      </c>
      <c r="G5233" s="384">
        <v>0</v>
      </c>
      <c r="H5233" s="384">
        <v>0</v>
      </c>
    </row>
    <row r="5234" spans="1:8" s="324" customFormat="1" ht="18">
      <c r="A5234" s="371">
        <v>10</v>
      </c>
      <c r="B5234" s="1286"/>
      <c r="C5234" s="1286" t="s">
        <v>4376</v>
      </c>
      <c r="D5234" s="1286"/>
      <c r="E5234" s="384">
        <v>2640</v>
      </c>
      <c r="F5234" s="384">
        <v>0</v>
      </c>
      <c r="G5234" s="384">
        <v>0</v>
      </c>
      <c r="H5234" s="384">
        <v>0</v>
      </c>
    </row>
    <row r="5235" spans="1:8" s="324" customFormat="1" ht="18">
      <c r="A5235" s="371">
        <v>11</v>
      </c>
      <c r="B5235" s="1286"/>
      <c r="C5235" s="1286" t="s">
        <v>4377</v>
      </c>
      <c r="D5235" s="1286"/>
      <c r="E5235" s="384">
        <v>2640</v>
      </c>
      <c r="F5235" s="384">
        <v>0</v>
      </c>
      <c r="G5235" s="384">
        <v>0</v>
      </c>
      <c r="H5235" s="384">
        <v>0</v>
      </c>
    </row>
    <row r="5236" spans="1:8" s="324" customFormat="1" ht="18.75" customHeight="1">
      <c r="A5236" s="371">
        <v>12</v>
      </c>
      <c r="B5236" s="1286" t="s">
        <v>4378</v>
      </c>
      <c r="C5236" s="1286" t="s">
        <v>4367</v>
      </c>
      <c r="D5236" s="1286"/>
      <c r="E5236" s="384">
        <v>4800</v>
      </c>
      <c r="F5236" s="384">
        <v>0</v>
      </c>
      <c r="G5236" s="384">
        <v>0</v>
      </c>
      <c r="H5236" s="384">
        <v>0</v>
      </c>
    </row>
    <row r="5237" spans="1:8" s="324" customFormat="1" ht="18">
      <c r="A5237" s="371">
        <v>13</v>
      </c>
      <c r="B5237" s="1286"/>
      <c r="C5237" s="1286" t="s">
        <v>4379</v>
      </c>
      <c r="D5237" s="1286"/>
      <c r="E5237" s="384">
        <v>2640</v>
      </c>
      <c r="F5237" s="384">
        <v>0</v>
      </c>
      <c r="G5237" s="384">
        <v>0</v>
      </c>
      <c r="H5237" s="384">
        <v>0</v>
      </c>
    </row>
    <row r="5238" spans="1:8" s="324" customFormat="1" ht="18">
      <c r="A5238" s="371">
        <v>14</v>
      </c>
      <c r="B5238" s="1286"/>
      <c r="C5238" s="1286" t="s">
        <v>4380</v>
      </c>
      <c r="D5238" s="1286"/>
      <c r="E5238" s="384">
        <v>2720</v>
      </c>
      <c r="F5238" s="384">
        <v>0</v>
      </c>
      <c r="G5238" s="384">
        <v>0</v>
      </c>
      <c r="H5238" s="384">
        <v>0</v>
      </c>
    </row>
    <row r="5239" spans="1:8" s="324" customFormat="1" ht="18">
      <c r="A5239" s="371">
        <v>15</v>
      </c>
      <c r="B5239" s="1286"/>
      <c r="C5239" s="1286" t="s">
        <v>4381</v>
      </c>
      <c r="D5239" s="1286"/>
      <c r="E5239" s="384">
        <v>2800</v>
      </c>
      <c r="F5239" s="384">
        <v>0</v>
      </c>
      <c r="G5239" s="384">
        <v>0</v>
      </c>
      <c r="H5239" s="384">
        <v>0</v>
      </c>
    </row>
    <row r="5240" spans="1:8" s="324" customFormat="1" ht="18">
      <c r="A5240" s="371">
        <v>16</v>
      </c>
      <c r="B5240" s="1286"/>
      <c r="C5240" s="1286" t="s">
        <v>4382</v>
      </c>
      <c r="D5240" s="1286"/>
      <c r="E5240" s="384">
        <v>2800</v>
      </c>
      <c r="F5240" s="384">
        <v>0</v>
      </c>
      <c r="G5240" s="384">
        <v>0</v>
      </c>
      <c r="H5240" s="384">
        <v>0</v>
      </c>
    </row>
    <row r="5241" spans="1:8" s="324" customFormat="1" ht="18">
      <c r="A5241" s="371">
        <v>17</v>
      </c>
      <c r="B5241" s="1286"/>
      <c r="C5241" s="1286" t="s">
        <v>4383</v>
      </c>
      <c r="D5241" s="1286"/>
      <c r="E5241" s="384">
        <v>2800</v>
      </c>
      <c r="F5241" s="384">
        <v>0</v>
      </c>
      <c r="G5241" s="384">
        <v>0</v>
      </c>
      <c r="H5241" s="384">
        <v>0</v>
      </c>
    </row>
    <row r="5242" spans="1:8" s="324" customFormat="1" ht="18">
      <c r="A5242" s="371">
        <v>18</v>
      </c>
      <c r="B5242" s="1286"/>
      <c r="C5242" s="1286" t="s">
        <v>4384</v>
      </c>
      <c r="D5242" s="1286"/>
      <c r="E5242" s="384">
        <v>2800</v>
      </c>
      <c r="F5242" s="384">
        <v>0</v>
      </c>
      <c r="G5242" s="384">
        <v>0</v>
      </c>
      <c r="H5242" s="384">
        <v>0</v>
      </c>
    </row>
    <row r="5243" spans="1:8" s="324" customFormat="1" ht="18">
      <c r="A5243" s="371">
        <v>19</v>
      </c>
      <c r="B5243" s="1286"/>
      <c r="C5243" s="1286" t="s">
        <v>4385</v>
      </c>
      <c r="D5243" s="1286"/>
      <c r="E5243" s="384">
        <v>3240</v>
      </c>
      <c r="F5243" s="384">
        <v>0</v>
      </c>
      <c r="G5243" s="384">
        <v>0</v>
      </c>
      <c r="H5243" s="384">
        <v>0</v>
      </c>
    </row>
    <row r="5244" spans="1:8" s="324" customFormat="1" ht="18.75" customHeight="1">
      <c r="A5244" s="374" t="s">
        <v>4386</v>
      </c>
      <c r="B5244" s="1297" t="s">
        <v>4387</v>
      </c>
      <c r="C5244" s="1298"/>
      <c r="D5244" s="1299"/>
      <c r="E5244" s="384">
        <v>0</v>
      </c>
      <c r="F5244" s="384">
        <v>0</v>
      </c>
      <c r="G5244" s="384">
        <v>0</v>
      </c>
      <c r="H5244" s="384">
        <v>0</v>
      </c>
    </row>
    <row r="5245" spans="1:8" s="324" customFormat="1" ht="18.75" customHeight="1">
      <c r="A5245" s="371">
        <v>1</v>
      </c>
      <c r="B5245" s="1286" t="s">
        <v>4388</v>
      </c>
      <c r="C5245" s="1286" t="s">
        <v>4389</v>
      </c>
      <c r="D5245" s="1286"/>
      <c r="E5245" s="384">
        <v>3400</v>
      </c>
      <c r="F5245" s="384">
        <v>0</v>
      </c>
      <c r="G5245" s="384">
        <v>0</v>
      </c>
      <c r="H5245" s="384">
        <v>0</v>
      </c>
    </row>
    <row r="5246" spans="1:8" s="324" customFormat="1" ht="18">
      <c r="A5246" s="371">
        <v>2</v>
      </c>
      <c r="B5246" s="1286"/>
      <c r="C5246" s="1286" t="s">
        <v>4384</v>
      </c>
      <c r="D5246" s="1286"/>
      <c r="E5246" s="384">
        <v>2720</v>
      </c>
      <c r="F5246" s="384">
        <v>0</v>
      </c>
      <c r="G5246" s="384">
        <v>0</v>
      </c>
      <c r="H5246" s="384">
        <v>0</v>
      </c>
    </row>
    <row r="5247" spans="1:8" s="324" customFormat="1" ht="18">
      <c r="A5247" s="371">
        <v>3</v>
      </c>
      <c r="B5247" s="1286"/>
      <c r="C5247" s="1286" t="s">
        <v>4390</v>
      </c>
      <c r="D5247" s="1286"/>
      <c r="E5247" s="384">
        <v>2840</v>
      </c>
      <c r="F5247" s="384">
        <v>0</v>
      </c>
      <c r="G5247" s="384">
        <v>0</v>
      </c>
      <c r="H5247" s="384">
        <v>0</v>
      </c>
    </row>
    <row r="5248" spans="1:8" s="324" customFormat="1" ht="18">
      <c r="A5248" s="371">
        <v>4</v>
      </c>
      <c r="B5248" s="1286"/>
      <c r="C5248" s="1286" t="s">
        <v>4391</v>
      </c>
      <c r="D5248" s="1286"/>
      <c r="E5248" s="384">
        <v>2840</v>
      </c>
      <c r="F5248" s="384">
        <v>0</v>
      </c>
      <c r="G5248" s="384">
        <v>0</v>
      </c>
      <c r="H5248" s="384">
        <v>0</v>
      </c>
    </row>
    <row r="5249" spans="1:8" s="324" customFormat="1" ht="18">
      <c r="A5249" s="371">
        <v>5</v>
      </c>
      <c r="B5249" s="1286"/>
      <c r="C5249" s="1286" t="s">
        <v>4392</v>
      </c>
      <c r="D5249" s="1286"/>
      <c r="E5249" s="384">
        <v>2000</v>
      </c>
      <c r="F5249" s="384">
        <v>0</v>
      </c>
      <c r="G5249" s="384">
        <v>0</v>
      </c>
      <c r="H5249" s="384">
        <v>0</v>
      </c>
    </row>
    <row r="5250" spans="1:8" s="324" customFormat="1" ht="17.25">
      <c r="A5250" s="322">
        <v>66</v>
      </c>
      <c r="B5250" s="323" t="s">
        <v>4393</v>
      </c>
      <c r="C5250" s="330"/>
      <c r="D5250" s="330"/>
      <c r="E5250" s="384">
        <v>0</v>
      </c>
      <c r="F5250" s="384">
        <v>0</v>
      </c>
      <c r="G5250" s="384">
        <v>0</v>
      </c>
      <c r="H5250" s="384">
        <v>0</v>
      </c>
    </row>
    <row r="5251" spans="1:8" s="324" customFormat="1" ht="20.25">
      <c r="A5251" s="1300">
        <v>1</v>
      </c>
      <c r="B5251" s="1300" t="s">
        <v>4394</v>
      </c>
      <c r="C5251" s="375" t="s">
        <v>4395</v>
      </c>
      <c r="D5251" s="375" t="s">
        <v>4396</v>
      </c>
      <c r="E5251" s="384">
        <v>6400</v>
      </c>
      <c r="F5251" s="384">
        <v>2880</v>
      </c>
      <c r="G5251" s="384">
        <v>2240</v>
      </c>
      <c r="H5251" s="384">
        <v>1600</v>
      </c>
    </row>
    <row r="5252" spans="1:8" s="324" customFormat="1" ht="40.5">
      <c r="A5252" s="1300"/>
      <c r="B5252" s="1300"/>
      <c r="C5252" s="375" t="s">
        <v>4396</v>
      </c>
      <c r="D5252" s="375" t="s">
        <v>4397</v>
      </c>
      <c r="E5252" s="384">
        <v>5600</v>
      </c>
      <c r="F5252" s="384">
        <v>2520</v>
      </c>
      <c r="G5252" s="384">
        <v>1960</v>
      </c>
      <c r="H5252" s="384">
        <v>1400</v>
      </c>
    </row>
    <row r="5253" spans="1:8" s="324" customFormat="1" ht="40.5">
      <c r="A5253" s="1300"/>
      <c r="B5253" s="1300"/>
      <c r="C5253" s="375" t="s">
        <v>4397</v>
      </c>
      <c r="D5253" s="375" t="s">
        <v>4398</v>
      </c>
      <c r="E5253" s="384">
        <v>5200</v>
      </c>
      <c r="F5253" s="384">
        <v>2340</v>
      </c>
      <c r="G5253" s="384">
        <v>1820</v>
      </c>
      <c r="H5253" s="384">
        <v>1300</v>
      </c>
    </row>
    <row r="5254" spans="1:8" s="324" customFormat="1" ht="40.5">
      <c r="A5254" s="1300"/>
      <c r="B5254" s="1300"/>
      <c r="C5254" s="375" t="s">
        <v>4398</v>
      </c>
      <c r="D5254" s="375" t="s">
        <v>4399</v>
      </c>
      <c r="E5254" s="384">
        <v>6400</v>
      </c>
      <c r="F5254" s="384">
        <v>2880</v>
      </c>
      <c r="G5254" s="384">
        <v>2240</v>
      </c>
      <c r="H5254" s="384">
        <v>1600</v>
      </c>
    </row>
    <row r="5255" spans="1:8" s="324" customFormat="1" ht="40.5">
      <c r="A5255" s="1300"/>
      <c r="B5255" s="1300"/>
      <c r="C5255" s="375" t="s">
        <v>4399</v>
      </c>
      <c r="D5255" s="375" t="s">
        <v>4400</v>
      </c>
      <c r="E5255" s="384">
        <v>8000</v>
      </c>
      <c r="F5255" s="384">
        <v>3600</v>
      </c>
      <c r="G5255" s="384">
        <v>2800</v>
      </c>
      <c r="H5255" s="384">
        <v>2000</v>
      </c>
    </row>
    <row r="5256" spans="1:8" s="324" customFormat="1" ht="20.25">
      <c r="A5256" s="1300"/>
      <c r="B5256" s="1300"/>
      <c r="C5256" s="375" t="s">
        <v>4400</v>
      </c>
      <c r="D5256" s="375" t="s">
        <v>4401</v>
      </c>
      <c r="E5256" s="384">
        <v>9560</v>
      </c>
      <c r="F5256" s="384">
        <v>4302</v>
      </c>
      <c r="G5256" s="384">
        <v>3345.9999999999995</v>
      </c>
      <c r="H5256" s="384">
        <v>2390</v>
      </c>
    </row>
    <row r="5257" spans="1:8" s="324" customFormat="1" ht="42" customHeight="1">
      <c r="A5257" s="1300"/>
      <c r="B5257" s="1300"/>
      <c r="C5257" s="375" t="s">
        <v>4401</v>
      </c>
      <c r="D5257" s="375" t="s">
        <v>4402</v>
      </c>
      <c r="E5257" s="384">
        <v>8000</v>
      </c>
      <c r="F5257" s="384">
        <v>3600</v>
      </c>
      <c r="G5257" s="384">
        <v>2800</v>
      </c>
      <c r="H5257" s="384">
        <v>2000</v>
      </c>
    </row>
    <row r="5258" spans="1:8" s="324" customFormat="1" ht="20.25">
      <c r="A5258" s="1300"/>
      <c r="B5258" s="1300"/>
      <c r="C5258" s="375" t="s">
        <v>4402</v>
      </c>
      <c r="D5258" s="375" t="s">
        <v>4403</v>
      </c>
      <c r="E5258" s="384">
        <v>6400</v>
      </c>
      <c r="F5258" s="384">
        <v>2880</v>
      </c>
      <c r="G5258" s="384">
        <v>2240</v>
      </c>
      <c r="H5258" s="384">
        <v>1600</v>
      </c>
    </row>
    <row r="5259" spans="1:8" s="324" customFormat="1" ht="37.15" customHeight="1">
      <c r="A5259" s="1300"/>
      <c r="B5259" s="1300"/>
      <c r="C5259" s="375" t="s">
        <v>4403</v>
      </c>
      <c r="D5259" s="375" t="s">
        <v>4404</v>
      </c>
      <c r="E5259" s="384">
        <v>4800</v>
      </c>
      <c r="F5259" s="384">
        <v>2160</v>
      </c>
      <c r="G5259" s="384">
        <v>1680</v>
      </c>
      <c r="H5259" s="384">
        <v>1200</v>
      </c>
    </row>
    <row r="5260" spans="1:8" s="324" customFormat="1" ht="37.15" customHeight="1">
      <c r="A5260" s="1300">
        <v>2</v>
      </c>
      <c r="B5260" s="1300" t="s">
        <v>4405</v>
      </c>
      <c r="C5260" s="375" t="s">
        <v>1430</v>
      </c>
      <c r="D5260" s="375" t="s">
        <v>4406</v>
      </c>
      <c r="E5260" s="384">
        <v>5336</v>
      </c>
      <c r="F5260" s="384">
        <v>2401.1999999999998</v>
      </c>
      <c r="G5260" s="384">
        <v>1867.6</v>
      </c>
      <c r="H5260" s="384">
        <v>1334</v>
      </c>
    </row>
    <row r="5261" spans="1:8" s="324" customFormat="1" ht="37.15" customHeight="1">
      <c r="A5261" s="1300"/>
      <c r="B5261" s="1300"/>
      <c r="C5261" s="375" t="s">
        <v>4406</v>
      </c>
      <c r="D5261" s="375" t="s">
        <v>4407</v>
      </c>
      <c r="E5261" s="384">
        <v>3104</v>
      </c>
      <c r="F5261" s="384">
        <v>1708</v>
      </c>
      <c r="G5261" s="384">
        <v>1240</v>
      </c>
      <c r="H5261" s="384">
        <v>932</v>
      </c>
    </row>
    <row r="5262" spans="1:8" s="324" customFormat="1" ht="60.75">
      <c r="A5262" s="1300"/>
      <c r="B5262" s="1300"/>
      <c r="C5262" s="375" t="s">
        <v>4407</v>
      </c>
      <c r="D5262" s="375" t="s">
        <v>4408</v>
      </c>
      <c r="E5262" s="384">
        <v>1980</v>
      </c>
      <c r="F5262" s="384">
        <v>1088</v>
      </c>
      <c r="G5262" s="384">
        <v>792</v>
      </c>
      <c r="H5262" s="384">
        <v>596</v>
      </c>
    </row>
    <row r="5263" spans="1:8" s="324" customFormat="1" ht="20.25">
      <c r="A5263" s="1300"/>
      <c r="B5263" s="1300"/>
      <c r="C5263" s="375" t="s">
        <v>4408</v>
      </c>
      <c r="D5263" s="375" t="s">
        <v>4409</v>
      </c>
      <c r="E5263" s="384">
        <v>1800</v>
      </c>
      <c r="F5263" s="384">
        <v>992</v>
      </c>
      <c r="G5263" s="384">
        <v>720</v>
      </c>
      <c r="H5263" s="384">
        <v>540</v>
      </c>
    </row>
    <row r="5264" spans="1:8" s="324" customFormat="1" ht="40.5">
      <c r="A5264" s="1300"/>
      <c r="B5264" s="1300"/>
      <c r="C5264" s="375" t="s">
        <v>4409</v>
      </c>
      <c r="D5264" s="375" t="s">
        <v>4410</v>
      </c>
      <c r="E5264" s="384">
        <v>1720</v>
      </c>
      <c r="F5264" s="384">
        <v>948</v>
      </c>
      <c r="G5264" s="384">
        <v>688</v>
      </c>
      <c r="H5264" s="384">
        <v>516</v>
      </c>
    </row>
    <row r="5265" spans="1:8" s="324" customFormat="1" ht="60.75">
      <c r="A5265" s="376">
        <v>3</v>
      </c>
      <c r="B5265" s="375" t="s">
        <v>4411</v>
      </c>
      <c r="C5265" s="375" t="s">
        <v>4412</v>
      </c>
      <c r="D5265" s="375" t="s">
        <v>4413</v>
      </c>
      <c r="E5265" s="384">
        <v>1600</v>
      </c>
      <c r="F5265" s="384">
        <v>880</v>
      </c>
      <c r="G5265" s="384">
        <v>640</v>
      </c>
      <c r="H5265" s="384">
        <v>480</v>
      </c>
    </row>
    <row r="5266" spans="1:8" s="324" customFormat="1" ht="17.25" customHeight="1">
      <c r="A5266" s="1300">
        <v>4</v>
      </c>
      <c r="B5266" s="1302" t="s">
        <v>4414</v>
      </c>
      <c r="C5266" s="377" t="s">
        <v>4415</v>
      </c>
      <c r="D5266" s="377" t="s">
        <v>4416</v>
      </c>
      <c r="E5266" s="384">
        <v>4080</v>
      </c>
      <c r="F5266" s="384">
        <v>2244</v>
      </c>
      <c r="G5266" s="384">
        <v>1632</v>
      </c>
      <c r="H5266" s="384">
        <v>1224</v>
      </c>
    </row>
    <row r="5267" spans="1:8" s="324" customFormat="1" ht="40.5">
      <c r="A5267" s="1300"/>
      <c r="B5267" s="1302"/>
      <c r="C5267" s="375" t="s">
        <v>4416</v>
      </c>
      <c r="D5267" s="375" t="s">
        <v>4417</v>
      </c>
      <c r="E5267" s="384">
        <v>720</v>
      </c>
      <c r="F5267" s="384">
        <v>396</v>
      </c>
      <c r="G5267" s="384">
        <v>288</v>
      </c>
      <c r="H5267" s="384">
        <v>216</v>
      </c>
    </row>
    <row r="5268" spans="1:8" s="324" customFormat="1" ht="40.5">
      <c r="A5268" s="1300"/>
      <c r="B5268" s="1302"/>
      <c r="C5268" s="375" t="s">
        <v>4417</v>
      </c>
      <c r="D5268" s="375" t="s">
        <v>4418</v>
      </c>
      <c r="E5268" s="384">
        <v>640</v>
      </c>
      <c r="F5268" s="384">
        <v>352</v>
      </c>
      <c r="G5268" s="384">
        <v>256</v>
      </c>
      <c r="H5268" s="384">
        <v>192</v>
      </c>
    </row>
    <row r="5269" spans="1:8" s="324" customFormat="1" ht="20.25">
      <c r="A5269" s="1300"/>
      <c r="B5269" s="1302"/>
      <c r="C5269" s="375" t="s">
        <v>4418</v>
      </c>
      <c r="D5269" s="375" t="s">
        <v>4419</v>
      </c>
      <c r="E5269" s="384">
        <v>520</v>
      </c>
      <c r="F5269" s="384">
        <v>288</v>
      </c>
      <c r="G5269" s="384">
        <v>208</v>
      </c>
      <c r="H5269" s="384">
        <v>156</v>
      </c>
    </row>
    <row r="5270" spans="1:8" s="324" customFormat="1" ht="60.75">
      <c r="A5270" s="1300">
        <v>5</v>
      </c>
      <c r="B5270" s="1302" t="s">
        <v>4420</v>
      </c>
      <c r="C5270" s="375" t="s">
        <v>4421</v>
      </c>
      <c r="D5270" s="375" t="s">
        <v>4422</v>
      </c>
      <c r="E5270" s="384">
        <v>720</v>
      </c>
      <c r="F5270" s="384">
        <v>396</v>
      </c>
      <c r="G5270" s="384">
        <v>288</v>
      </c>
      <c r="H5270" s="384">
        <v>216</v>
      </c>
    </row>
    <row r="5271" spans="1:8" s="324" customFormat="1" ht="58.15" customHeight="1">
      <c r="A5271" s="1300"/>
      <c r="B5271" s="1302"/>
      <c r="C5271" s="375" t="s">
        <v>4421</v>
      </c>
      <c r="D5271" s="375" t="s">
        <v>4423</v>
      </c>
      <c r="E5271" s="384">
        <v>1200</v>
      </c>
      <c r="F5271" s="384">
        <v>660</v>
      </c>
      <c r="G5271" s="384">
        <v>480</v>
      </c>
      <c r="H5271" s="384">
        <v>360</v>
      </c>
    </row>
    <row r="5272" spans="1:8" s="324" customFormat="1" ht="20.25">
      <c r="A5272" s="1300"/>
      <c r="B5272" s="1302"/>
      <c r="C5272" s="375" t="s">
        <v>4424</v>
      </c>
      <c r="D5272" s="375" t="s">
        <v>4423</v>
      </c>
      <c r="E5272" s="384">
        <v>480</v>
      </c>
      <c r="F5272" s="384">
        <v>264</v>
      </c>
      <c r="G5272" s="384">
        <v>192</v>
      </c>
      <c r="H5272" s="384">
        <v>0</v>
      </c>
    </row>
    <row r="5273" spans="1:8" s="324" customFormat="1" ht="17.25" customHeight="1">
      <c r="A5273" s="1300"/>
      <c r="B5273" s="1302"/>
      <c r="C5273" s="1302" t="s">
        <v>4425</v>
      </c>
      <c r="D5273" s="1302"/>
      <c r="E5273" s="384">
        <v>1280</v>
      </c>
      <c r="F5273" s="384">
        <v>704</v>
      </c>
      <c r="G5273" s="384">
        <v>512</v>
      </c>
      <c r="H5273" s="384">
        <v>384</v>
      </c>
    </row>
    <row r="5274" spans="1:8" s="324" customFormat="1" ht="17.25" customHeight="1">
      <c r="A5274" s="1300">
        <v>6</v>
      </c>
      <c r="B5274" s="1302" t="s">
        <v>4426</v>
      </c>
      <c r="C5274" s="375" t="s">
        <v>4427</v>
      </c>
      <c r="D5274" s="375" t="s">
        <v>4428</v>
      </c>
      <c r="E5274" s="384">
        <v>1200</v>
      </c>
      <c r="F5274" s="384">
        <v>596</v>
      </c>
      <c r="G5274" s="384">
        <v>432</v>
      </c>
      <c r="H5274" s="384">
        <v>324</v>
      </c>
    </row>
    <row r="5275" spans="1:8" s="324" customFormat="1" ht="20.25">
      <c r="A5275" s="1300"/>
      <c r="B5275" s="1302"/>
      <c r="C5275" s="375" t="s">
        <v>4428</v>
      </c>
      <c r="D5275" s="375" t="s">
        <v>4429</v>
      </c>
      <c r="E5275" s="384">
        <v>920</v>
      </c>
      <c r="F5275" s="384">
        <v>508</v>
      </c>
      <c r="G5275" s="384">
        <v>368</v>
      </c>
      <c r="H5275" s="384">
        <v>276</v>
      </c>
    </row>
    <row r="5276" spans="1:8" s="324" customFormat="1" ht="50.45" customHeight="1">
      <c r="A5276" s="1300"/>
      <c r="B5276" s="1302"/>
      <c r="C5276" s="375" t="s">
        <v>4429</v>
      </c>
      <c r="D5276" s="375" t="s">
        <v>4430</v>
      </c>
      <c r="E5276" s="384">
        <v>800</v>
      </c>
      <c r="F5276" s="384">
        <v>440</v>
      </c>
      <c r="G5276" s="384">
        <v>320</v>
      </c>
      <c r="H5276" s="384">
        <v>240</v>
      </c>
    </row>
    <row r="5277" spans="1:8" s="324" customFormat="1" ht="17.25" customHeight="1">
      <c r="A5277" s="1300"/>
      <c r="B5277" s="1302"/>
      <c r="C5277" s="1302" t="s">
        <v>4431</v>
      </c>
      <c r="D5277" s="1302"/>
      <c r="E5277" s="384">
        <v>1400</v>
      </c>
      <c r="F5277" s="384">
        <v>772</v>
      </c>
      <c r="G5277" s="384">
        <v>560</v>
      </c>
      <c r="H5277" s="384">
        <v>420</v>
      </c>
    </row>
    <row r="5278" spans="1:8" s="324" customFormat="1" ht="40.5">
      <c r="A5278" s="376">
        <v>7</v>
      </c>
      <c r="B5278" s="375" t="s">
        <v>4432</v>
      </c>
      <c r="C5278" s="1301" t="s">
        <v>4218</v>
      </c>
      <c r="D5278" s="1301"/>
      <c r="E5278" s="384">
        <v>4200</v>
      </c>
      <c r="F5278" s="384">
        <v>2312</v>
      </c>
      <c r="G5278" s="384">
        <v>1680</v>
      </c>
      <c r="H5278" s="384">
        <v>1260</v>
      </c>
    </row>
    <row r="5279" spans="1:8" s="324" customFormat="1" ht="17.25" customHeight="1">
      <c r="A5279" s="376">
        <v>8</v>
      </c>
      <c r="B5279" s="1301" t="s">
        <v>4433</v>
      </c>
      <c r="C5279" s="1301"/>
      <c r="D5279" s="1301"/>
      <c r="E5279" s="384">
        <v>240</v>
      </c>
      <c r="F5279" s="384">
        <v>0</v>
      </c>
      <c r="G5279" s="384">
        <v>0</v>
      </c>
      <c r="H5279" s="384">
        <v>0</v>
      </c>
    </row>
    <row r="5280" spans="1:8" s="324" customFormat="1" ht="60.75">
      <c r="A5280" s="376">
        <v>9</v>
      </c>
      <c r="B5280" s="375" t="s">
        <v>4434</v>
      </c>
      <c r="C5280" s="375" t="s">
        <v>4435</v>
      </c>
      <c r="D5280" s="375" t="s">
        <v>4436</v>
      </c>
      <c r="E5280" s="384">
        <v>400</v>
      </c>
      <c r="F5280" s="384">
        <v>220</v>
      </c>
      <c r="G5280" s="384">
        <v>160</v>
      </c>
      <c r="H5280" s="384">
        <v>0</v>
      </c>
    </row>
    <row r="5281" spans="1:8" s="324" customFormat="1" ht="17.25" customHeight="1">
      <c r="A5281" s="1300">
        <v>10</v>
      </c>
      <c r="B5281" s="1301" t="s">
        <v>4437</v>
      </c>
      <c r="C5281" s="375" t="s">
        <v>4438</v>
      </c>
      <c r="D5281" s="375" t="s">
        <v>4439</v>
      </c>
      <c r="E5281" s="384">
        <v>800</v>
      </c>
      <c r="F5281" s="384">
        <v>440</v>
      </c>
      <c r="G5281" s="384">
        <v>320</v>
      </c>
      <c r="H5281" s="384">
        <v>240</v>
      </c>
    </row>
    <row r="5282" spans="1:8" s="324" customFormat="1" ht="60.75">
      <c r="A5282" s="1300"/>
      <c r="B5282" s="1301"/>
      <c r="C5282" s="375" t="s">
        <v>4440</v>
      </c>
      <c r="D5282" s="375" t="s">
        <v>4441</v>
      </c>
      <c r="E5282" s="384">
        <v>680</v>
      </c>
      <c r="F5282" s="384">
        <v>376</v>
      </c>
      <c r="G5282" s="384">
        <v>272</v>
      </c>
      <c r="H5282" s="384">
        <v>204</v>
      </c>
    </row>
    <row r="5283" spans="1:8" s="324" customFormat="1" ht="30" customHeight="1">
      <c r="A5283" s="1300"/>
      <c r="B5283" s="1301"/>
      <c r="C5283" s="375" t="s">
        <v>4441</v>
      </c>
      <c r="D5283" s="375" t="s">
        <v>4442</v>
      </c>
      <c r="E5283" s="384">
        <v>560</v>
      </c>
      <c r="F5283" s="384">
        <v>308</v>
      </c>
      <c r="G5283" s="384">
        <v>224</v>
      </c>
      <c r="H5283" s="384">
        <v>168</v>
      </c>
    </row>
    <row r="5284" spans="1:8" s="324" customFormat="1" ht="20.25">
      <c r="A5284" s="1300"/>
      <c r="B5284" s="1301"/>
      <c r="C5284" s="375" t="s">
        <v>4442</v>
      </c>
      <c r="D5284" s="375" t="s">
        <v>2731</v>
      </c>
      <c r="E5284" s="384">
        <v>440</v>
      </c>
      <c r="F5284" s="384">
        <v>244</v>
      </c>
      <c r="G5284" s="384">
        <v>176</v>
      </c>
      <c r="H5284" s="384">
        <v>0</v>
      </c>
    </row>
    <row r="5285" spans="1:8" s="324" customFormat="1" ht="17.25" customHeight="1">
      <c r="A5285" s="1300">
        <v>11</v>
      </c>
      <c r="B5285" s="1301" t="s">
        <v>4443</v>
      </c>
      <c r="C5285" s="375" t="s">
        <v>1430</v>
      </c>
      <c r="D5285" s="375" t="s">
        <v>4444</v>
      </c>
      <c r="E5285" s="384">
        <v>1080</v>
      </c>
      <c r="F5285" s="384">
        <v>596</v>
      </c>
      <c r="G5285" s="384">
        <v>432</v>
      </c>
      <c r="H5285" s="384">
        <v>324</v>
      </c>
    </row>
    <row r="5286" spans="1:8" s="324" customFormat="1" ht="20.25">
      <c r="A5286" s="1300"/>
      <c r="B5286" s="1301"/>
      <c r="C5286" s="375" t="s">
        <v>4444</v>
      </c>
      <c r="D5286" s="375" t="s">
        <v>2731</v>
      </c>
      <c r="E5286" s="384">
        <v>800</v>
      </c>
      <c r="F5286" s="384">
        <v>440</v>
      </c>
      <c r="G5286" s="384">
        <v>320</v>
      </c>
      <c r="H5286" s="384">
        <v>240</v>
      </c>
    </row>
    <row r="5287" spans="1:8" s="324" customFormat="1" ht="17.25" customHeight="1">
      <c r="A5287" s="1300">
        <v>12</v>
      </c>
      <c r="B5287" s="1301" t="s">
        <v>4445</v>
      </c>
      <c r="C5287" s="375" t="s">
        <v>4446</v>
      </c>
      <c r="D5287" s="375" t="s">
        <v>4447</v>
      </c>
      <c r="E5287" s="384">
        <v>600</v>
      </c>
      <c r="F5287" s="384">
        <v>332</v>
      </c>
      <c r="G5287" s="384">
        <v>240</v>
      </c>
      <c r="H5287" s="384">
        <v>180</v>
      </c>
    </row>
    <row r="5288" spans="1:8" s="324" customFormat="1" ht="20.25">
      <c r="A5288" s="1300"/>
      <c r="B5288" s="1301"/>
      <c r="C5288" s="375" t="s">
        <v>4448</v>
      </c>
      <c r="D5288" s="375" t="s">
        <v>4449</v>
      </c>
      <c r="E5288" s="384">
        <v>600</v>
      </c>
      <c r="F5288" s="384">
        <v>332</v>
      </c>
      <c r="G5288" s="384">
        <v>240</v>
      </c>
      <c r="H5288" s="384">
        <v>180</v>
      </c>
    </row>
    <row r="5289" spans="1:8" s="324" customFormat="1" ht="61.15" customHeight="1">
      <c r="A5289" s="376">
        <v>13</v>
      </c>
      <c r="B5289" s="1301" t="s">
        <v>4450</v>
      </c>
      <c r="C5289" s="1301"/>
      <c r="D5289" s="1301"/>
      <c r="E5289" s="384">
        <v>560</v>
      </c>
      <c r="F5289" s="384">
        <v>308</v>
      </c>
      <c r="G5289" s="384">
        <v>224</v>
      </c>
      <c r="H5289" s="384">
        <v>168</v>
      </c>
    </row>
    <row r="5290" spans="1:8" s="324" customFormat="1" ht="17.25" customHeight="1">
      <c r="A5290" s="376">
        <v>14</v>
      </c>
      <c r="B5290" s="1301" t="s">
        <v>4451</v>
      </c>
      <c r="C5290" s="1301"/>
      <c r="D5290" s="1301"/>
      <c r="E5290" s="384">
        <v>320</v>
      </c>
      <c r="F5290" s="384">
        <v>176</v>
      </c>
      <c r="G5290" s="384">
        <v>0</v>
      </c>
      <c r="H5290" s="384">
        <v>0</v>
      </c>
    </row>
    <row r="5291" spans="1:8" s="324" customFormat="1" ht="17.25" customHeight="1">
      <c r="A5291" s="376">
        <v>15</v>
      </c>
      <c r="B5291" s="1301" t="s">
        <v>4452</v>
      </c>
      <c r="C5291" s="1301"/>
      <c r="D5291" s="1301"/>
      <c r="E5291" s="384">
        <v>560</v>
      </c>
      <c r="F5291" s="384">
        <v>308</v>
      </c>
      <c r="G5291" s="384">
        <v>224</v>
      </c>
      <c r="H5291" s="384">
        <v>168</v>
      </c>
    </row>
    <row r="5292" spans="1:8" s="324" customFormat="1" ht="17.25" customHeight="1">
      <c r="A5292" s="376">
        <v>16</v>
      </c>
      <c r="B5292" s="1301" t="s">
        <v>4453</v>
      </c>
      <c r="C5292" s="1301"/>
      <c r="D5292" s="1301"/>
      <c r="E5292" s="384">
        <v>254</v>
      </c>
      <c r="F5292" s="384">
        <v>0</v>
      </c>
      <c r="G5292" s="384">
        <v>0</v>
      </c>
      <c r="H5292" s="384">
        <v>0</v>
      </c>
    </row>
    <row r="5293" spans="1:8" s="324" customFormat="1" ht="17.25" customHeight="1">
      <c r="A5293" s="376">
        <v>17</v>
      </c>
      <c r="B5293" s="1301" t="s">
        <v>4454</v>
      </c>
      <c r="C5293" s="1301"/>
      <c r="D5293" s="1301"/>
      <c r="E5293" s="384">
        <v>220</v>
      </c>
      <c r="F5293" s="384">
        <v>0</v>
      </c>
      <c r="G5293" s="384">
        <v>0</v>
      </c>
      <c r="H5293" s="384">
        <v>0</v>
      </c>
    </row>
    <row r="5294" spans="1:8" s="324" customFormat="1" ht="17.25" customHeight="1">
      <c r="A5294" s="376">
        <v>18</v>
      </c>
      <c r="B5294" s="1301" t="s">
        <v>4455</v>
      </c>
      <c r="C5294" s="1301"/>
      <c r="D5294" s="1301"/>
      <c r="E5294" s="384">
        <v>156</v>
      </c>
      <c r="F5294" s="384">
        <v>0</v>
      </c>
      <c r="G5294" s="384">
        <v>0</v>
      </c>
      <c r="H5294" s="384">
        <v>0</v>
      </c>
    </row>
    <row r="5295" spans="1:8" s="324" customFormat="1" ht="17.25" customHeight="1">
      <c r="A5295" s="376">
        <v>19</v>
      </c>
      <c r="B5295" s="1301" t="s">
        <v>4456</v>
      </c>
      <c r="C5295" s="1301"/>
      <c r="D5295" s="1301"/>
      <c r="E5295" s="384">
        <v>220</v>
      </c>
      <c r="F5295" s="384">
        <v>0</v>
      </c>
      <c r="G5295" s="384">
        <v>0</v>
      </c>
      <c r="H5295" s="384">
        <v>0</v>
      </c>
    </row>
    <row r="5296" spans="1:8" s="324" customFormat="1" ht="17.25" customHeight="1">
      <c r="A5296" s="376">
        <v>20</v>
      </c>
      <c r="B5296" s="1301" t="s">
        <v>4457</v>
      </c>
      <c r="C5296" s="1301"/>
      <c r="D5296" s="1301"/>
      <c r="E5296" s="384">
        <v>220</v>
      </c>
      <c r="F5296" s="384">
        <v>0</v>
      </c>
      <c r="G5296" s="384">
        <v>0</v>
      </c>
      <c r="H5296" s="384">
        <v>0</v>
      </c>
    </row>
    <row r="5297" spans="1:8" s="324" customFormat="1" ht="60.75">
      <c r="A5297" s="376">
        <v>21</v>
      </c>
      <c r="B5297" s="375" t="s">
        <v>4458</v>
      </c>
      <c r="C5297" s="375" t="s">
        <v>4459</v>
      </c>
      <c r="D5297" s="375" t="s">
        <v>4460</v>
      </c>
      <c r="E5297" s="384">
        <v>440</v>
      </c>
      <c r="F5297" s="384">
        <v>244</v>
      </c>
      <c r="G5297" s="384">
        <v>176</v>
      </c>
      <c r="H5297" s="384">
        <v>0</v>
      </c>
    </row>
    <row r="5298" spans="1:8" s="324" customFormat="1" ht="17.25" customHeight="1">
      <c r="A5298" s="378">
        <v>22</v>
      </c>
      <c r="B5298" s="1301" t="s">
        <v>4461</v>
      </c>
      <c r="C5298" s="1301"/>
      <c r="D5298" s="1301"/>
      <c r="E5298" s="384">
        <v>200</v>
      </c>
      <c r="F5298" s="384">
        <v>0</v>
      </c>
      <c r="G5298" s="384">
        <v>0</v>
      </c>
      <c r="H5298" s="384">
        <v>0</v>
      </c>
    </row>
    <row r="5299" spans="1:8" s="324" customFormat="1" ht="17.25" customHeight="1">
      <c r="A5299" s="378">
        <v>23</v>
      </c>
      <c r="B5299" s="1301" t="s">
        <v>4462</v>
      </c>
      <c r="C5299" s="1301"/>
      <c r="D5299" s="1301"/>
      <c r="E5299" s="384">
        <v>400</v>
      </c>
      <c r="F5299" s="384">
        <v>220</v>
      </c>
      <c r="G5299" s="384">
        <v>160</v>
      </c>
      <c r="H5299" s="384">
        <v>0</v>
      </c>
    </row>
    <row r="5300" spans="1:8" s="324" customFormat="1" ht="17.25" customHeight="1">
      <c r="A5300" s="378">
        <v>24</v>
      </c>
      <c r="B5300" s="1301" t="s">
        <v>4463</v>
      </c>
      <c r="C5300" s="1301"/>
      <c r="D5300" s="1301"/>
      <c r="E5300" s="384">
        <v>200</v>
      </c>
      <c r="F5300" s="384">
        <v>0</v>
      </c>
      <c r="G5300" s="384">
        <v>0</v>
      </c>
      <c r="H5300" s="384">
        <v>0</v>
      </c>
    </row>
    <row r="5301" spans="1:8" s="324" customFormat="1" ht="17.25" customHeight="1">
      <c r="A5301" s="378">
        <v>25</v>
      </c>
      <c r="B5301" s="1301" t="s">
        <v>4464</v>
      </c>
      <c r="C5301" s="1301"/>
      <c r="D5301" s="1301"/>
      <c r="E5301" s="384">
        <v>220</v>
      </c>
      <c r="F5301" s="384">
        <v>0</v>
      </c>
      <c r="G5301" s="384">
        <v>0</v>
      </c>
      <c r="H5301" s="384">
        <v>0</v>
      </c>
    </row>
    <row r="5302" spans="1:8" s="324" customFormat="1" ht="17.25" customHeight="1">
      <c r="A5302" s="1303">
        <v>26</v>
      </c>
      <c r="B5302" s="1306" t="s">
        <v>4465</v>
      </c>
      <c r="C5302" s="379" t="s">
        <v>4466</v>
      </c>
      <c r="D5302" s="379"/>
      <c r="E5302" s="384">
        <v>4200</v>
      </c>
      <c r="F5302" s="384">
        <v>0</v>
      </c>
      <c r="G5302" s="384">
        <v>0</v>
      </c>
      <c r="H5302" s="384">
        <v>0</v>
      </c>
    </row>
    <row r="5303" spans="1:8" s="324" customFormat="1" ht="20.25">
      <c r="A5303" s="1304"/>
      <c r="B5303" s="1307"/>
      <c r="C5303" s="379" t="s">
        <v>4467</v>
      </c>
      <c r="D5303" s="379"/>
      <c r="E5303" s="384">
        <v>2200</v>
      </c>
      <c r="F5303" s="384">
        <v>0</v>
      </c>
      <c r="G5303" s="384">
        <v>0</v>
      </c>
      <c r="H5303" s="384">
        <v>0</v>
      </c>
    </row>
    <row r="5304" spans="1:8" s="324" customFormat="1" ht="18" customHeight="1">
      <c r="A5304" s="1304"/>
      <c r="B5304" s="1307"/>
      <c r="C5304" s="379" t="s">
        <v>4468</v>
      </c>
      <c r="D5304" s="379"/>
      <c r="E5304" s="384">
        <v>2200</v>
      </c>
      <c r="F5304" s="384">
        <v>0</v>
      </c>
      <c r="G5304" s="384">
        <v>0</v>
      </c>
      <c r="H5304" s="384">
        <v>0</v>
      </c>
    </row>
    <row r="5305" spans="1:8" s="324" customFormat="1" ht="20.25">
      <c r="A5305" s="1305"/>
      <c r="B5305" s="1308"/>
      <c r="C5305" s="379" t="s">
        <v>4469</v>
      </c>
      <c r="D5305" s="379"/>
      <c r="E5305" s="384">
        <v>2200</v>
      </c>
      <c r="F5305" s="384">
        <v>0</v>
      </c>
      <c r="G5305" s="384">
        <v>0</v>
      </c>
      <c r="H5305" s="384">
        <v>0</v>
      </c>
    </row>
    <row r="5306" spans="1:8" s="324" customFormat="1" ht="17.25">
      <c r="A5306" s="322">
        <v>67</v>
      </c>
      <c r="B5306" s="323" t="s">
        <v>4470</v>
      </c>
      <c r="C5306" s="330"/>
      <c r="D5306" s="330"/>
      <c r="E5306" s="384">
        <v>0</v>
      </c>
      <c r="F5306" s="384">
        <v>0</v>
      </c>
      <c r="G5306" s="384">
        <v>0</v>
      </c>
      <c r="H5306" s="384">
        <v>0</v>
      </c>
    </row>
    <row r="5307" spans="1:8" s="324" customFormat="1" ht="17.25" customHeight="1">
      <c r="A5307" s="1244">
        <v>1</v>
      </c>
      <c r="B5307" s="1251" t="s">
        <v>4471</v>
      </c>
      <c r="C5307" s="325" t="s">
        <v>4472</v>
      </c>
      <c r="D5307" s="325" t="s">
        <v>4473</v>
      </c>
      <c r="E5307" s="384">
        <v>2600</v>
      </c>
      <c r="F5307" s="384">
        <v>1560</v>
      </c>
      <c r="G5307" s="384">
        <v>1172</v>
      </c>
      <c r="H5307" s="384">
        <v>650</v>
      </c>
    </row>
    <row r="5308" spans="1:8" s="324" customFormat="1" ht="18" customHeight="1">
      <c r="A5308" s="1245"/>
      <c r="B5308" s="1252"/>
      <c r="C5308" s="325" t="s">
        <v>4473</v>
      </c>
      <c r="D5308" s="325" t="s">
        <v>4474</v>
      </c>
      <c r="E5308" s="384">
        <v>2760</v>
      </c>
      <c r="F5308" s="384">
        <v>1656</v>
      </c>
      <c r="G5308" s="384">
        <v>1244</v>
      </c>
      <c r="H5308" s="384">
        <v>690</v>
      </c>
    </row>
    <row r="5309" spans="1:8" s="324" customFormat="1" ht="31.5">
      <c r="A5309" s="1246"/>
      <c r="B5309" s="1253"/>
      <c r="C5309" s="325" t="s">
        <v>4475</v>
      </c>
      <c r="D5309" s="325" t="s">
        <v>4476</v>
      </c>
      <c r="E5309" s="384">
        <v>640</v>
      </c>
      <c r="F5309" s="384">
        <v>384</v>
      </c>
      <c r="G5309" s="384">
        <v>288</v>
      </c>
      <c r="H5309" s="384">
        <v>160</v>
      </c>
    </row>
    <row r="5310" spans="1:8" s="324" customFormat="1" ht="18" customHeight="1">
      <c r="A5310" s="1244">
        <v>2</v>
      </c>
      <c r="B5310" s="1251" t="s">
        <v>4477</v>
      </c>
      <c r="C5310" s="325" t="s">
        <v>4478</v>
      </c>
      <c r="D5310" s="325" t="s">
        <v>4479</v>
      </c>
      <c r="E5310" s="384">
        <v>280</v>
      </c>
      <c r="F5310" s="384">
        <v>168</v>
      </c>
      <c r="G5310" s="384">
        <v>128</v>
      </c>
      <c r="H5310" s="384">
        <v>0</v>
      </c>
    </row>
    <row r="5311" spans="1:8" s="324" customFormat="1" ht="17.25">
      <c r="A5311" s="1246"/>
      <c r="B5311" s="1253"/>
      <c r="C5311" s="325" t="s">
        <v>4479</v>
      </c>
      <c r="D5311" s="325" t="s">
        <v>4480</v>
      </c>
      <c r="E5311" s="384">
        <v>240</v>
      </c>
      <c r="F5311" s="384">
        <v>144</v>
      </c>
      <c r="G5311" s="384">
        <v>108</v>
      </c>
      <c r="H5311" s="384">
        <v>0</v>
      </c>
    </row>
    <row r="5312" spans="1:8" s="324" customFormat="1" ht="18" customHeight="1">
      <c r="A5312" s="1244">
        <v>3</v>
      </c>
      <c r="B5312" s="1251" t="s">
        <v>4481</v>
      </c>
      <c r="C5312" s="325" t="s">
        <v>4482</v>
      </c>
      <c r="D5312" s="325" t="s">
        <v>4483</v>
      </c>
      <c r="E5312" s="384">
        <v>240</v>
      </c>
      <c r="F5312" s="384">
        <v>144</v>
      </c>
      <c r="G5312" s="384">
        <v>0</v>
      </c>
      <c r="H5312" s="384">
        <v>0</v>
      </c>
    </row>
    <row r="5313" spans="1:8" s="324" customFormat="1" ht="31.5">
      <c r="A5313" s="1246"/>
      <c r="B5313" s="1253"/>
      <c r="C5313" s="325" t="s">
        <v>4483</v>
      </c>
      <c r="D5313" s="325" t="s">
        <v>4484</v>
      </c>
      <c r="E5313" s="384">
        <v>160</v>
      </c>
      <c r="F5313" s="384">
        <v>0</v>
      </c>
      <c r="G5313" s="384">
        <v>0</v>
      </c>
      <c r="H5313" s="384">
        <v>0</v>
      </c>
    </row>
    <row r="5314" spans="1:8" s="324" customFormat="1" ht="17.25" customHeight="1">
      <c r="A5314" s="1244">
        <v>4</v>
      </c>
      <c r="B5314" s="1314" t="s">
        <v>4485</v>
      </c>
      <c r="C5314" s="325" t="s">
        <v>4309</v>
      </c>
      <c r="D5314" s="325" t="s">
        <v>4479</v>
      </c>
      <c r="E5314" s="384">
        <v>280</v>
      </c>
      <c r="F5314" s="384">
        <v>168</v>
      </c>
      <c r="G5314" s="384">
        <v>126</v>
      </c>
      <c r="H5314" s="384">
        <v>0</v>
      </c>
    </row>
    <row r="5315" spans="1:8" s="324" customFormat="1" ht="18" customHeight="1">
      <c r="A5315" s="1246"/>
      <c r="B5315" s="1315"/>
      <c r="C5315" s="325" t="s">
        <v>4479</v>
      </c>
      <c r="D5315" s="325" t="s">
        <v>4486</v>
      </c>
      <c r="E5315" s="384">
        <v>200</v>
      </c>
      <c r="F5315" s="384">
        <v>120</v>
      </c>
      <c r="G5315" s="384">
        <v>0</v>
      </c>
      <c r="H5315" s="384">
        <v>0</v>
      </c>
    </row>
    <row r="5316" spans="1:8" s="324" customFormat="1" ht="17.25" customHeight="1">
      <c r="A5316" s="1244">
        <v>5</v>
      </c>
      <c r="B5316" s="1314" t="s">
        <v>4487</v>
      </c>
      <c r="C5316" s="325" t="s">
        <v>566</v>
      </c>
      <c r="D5316" s="325" t="s">
        <v>4428</v>
      </c>
      <c r="E5316" s="384">
        <v>160</v>
      </c>
      <c r="F5316" s="384">
        <v>0</v>
      </c>
      <c r="G5316" s="384">
        <v>0</v>
      </c>
      <c r="H5316" s="384">
        <v>0</v>
      </c>
    </row>
    <row r="5317" spans="1:8" s="324" customFormat="1" ht="17.25">
      <c r="A5317" s="1246"/>
      <c r="B5317" s="1315"/>
      <c r="C5317" s="325" t="s">
        <v>4488</v>
      </c>
      <c r="D5317" s="325" t="s">
        <v>4489</v>
      </c>
      <c r="E5317" s="384">
        <v>120</v>
      </c>
      <c r="F5317" s="384">
        <v>0</v>
      </c>
      <c r="G5317" s="384">
        <v>0</v>
      </c>
      <c r="H5317" s="384">
        <v>0</v>
      </c>
    </row>
    <row r="5318" spans="1:8" s="324" customFormat="1" ht="17.25" customHeight="1">
      <c r="A5318" s="1244">
        <v>6</v>
      </c>
      <c r="B5318" s="1314" t="s">
        <v>4490</v>
      </c>
      <c r="C5318" s="325" t="s">
        <v>4491</v>
      </c>
      <c r="D5318" s="325" t="s">
        <v>4492</v>
      </c>
      <c r="E5318" s="384">
        <v>160</v>
      </c>
      <c r="F5318" s="384">
        <v>0</v>
      </c>
      <c r="G5318" s="384">
        <v>0</v>
      </c>
      <c r="H5318" s="384">
        <v>0</v>
      </c>
    </row>
    <row r="5319" spans="1:8" s="324" customFormat="1" ht="17.25">
      <c r="A5319" s="1246"/>
      <c r="B5319" s="1315"/>
      <c r="C5319" s="325" t="s">
        <v>4493</v>
      </c>
      <c r="D5319" s="325" t="s">
        <v>4489</v>
      </c>
      <c r="E5319" s="384">
        <v>120</v>
      </c>
      <c r="F5319" s="384">
        <v>0</v>
      </c>
      <c r="G5319" s="384">
        <v>0</v>
      </c>
      <c r="H5319" s="384">
        <v>0</v>
      </c>
    </row>
    <row r="5320" spans="1:8" s="324" customFormat="1" ht="17.25" customHeight="1">
      <c r="A5320" s="1244">
        <v>7</v>
      </c>
      <c r="B5320" s="1251" t="s">
        <v>4494</v>
      </c>
      <c r="C5320" s="325" t="s">
        <v>4309</v>
      </c>
      <c r="D5320" s="325" t="s">
        <v>4428</v>
      </c>
      <c r="E5320" s="384">
        <v>400</v>
      </c>
      <c r="F5320" s="384">
        <v>240</v>
      </c>
      <c r="G5320" s="384">
        <v>180</v>
      </c>
      <c r="H5320" s="384">
        <v>0</v>
      </c>
    </row>
    <row r="5321" spans="1:8" s="324" customFormat="1" ht="17.25">
      <c r="A5321" s="1245"/>
      <c r="B5321" s="1252"/>
      <c r="C5321" s="325" t="s">
        <v>4495</v>
      </c>
      <c r="D5321" s="325" t="s">
        <v>4496</v>
      </c>
      <c r="E5321" s="384">
        <v>280</v>
      </c>
      <c r="F5321" s="384">
        <v>168</v>
      </c>
      <c r="G5321" s="384">
        <v>128</v>
      </c>
      <c r="H5321" s="384">
        <v>0</v>
      </c>
    </row>
    <row r="5322" spans="1:8" s="324" customFormat="1" ht="17.25">
      <c r="A5322" s="1246"/>
      <c r="B5322" s="1253"/>
      <c r="C5322" s="325" t="s">
        <v>4496</v>
      </c>
      <c r="D5322" s="325" t="s">
        <v>4497</v>
      </c>
      <c r="E5322" s="384">
        <v>200</v>
      </c>
      <c r="F5322" s="384">
        <v>120</v>
      </c>
      <c r="G5322" s="384">
        <v>0</v>
      </c>
      <c r="H5322" s="384">
        <v>0</v>
      </c>
    </row>
    <row r="5323" spans="1:8" s="324" customFormat="1" ht="17.25" customHeight="1">
      <c r="A5323" s="1244">
        <v>8</v>
      </c>
      <c r="B5323" s="1251" t="s">
        <v>4498</v>
      </c>
      <c r="C5323" s="325" t="s">
        <v>4309</v>
      </c>
      <c r="D5323" s="325" t="s">
        <v>4428</v>
      </c>
      <c r="E5323" s="384">
        <v>280</v>
      </c>
      <c r="F5323" s="384">
        <v>168</v>
      </c>
      <c r="G5323" s="384">
        <v>128</v>
      </c>
      <c r="H5323" s="384">
        <v>0</v>
      </c>
    </row>
    <row r="5324" spans="1:8" s="324" customFormat="1" ht="17.25">
      <c r="A5324" s="1245"/>
      <c r="B5324" s="1252"/>
      <c r="C5324" s="325" t="s">
        <v>4495</v>
      </c>
      <c r="D5324" s="325" t="s">
        <v>4496</v>
      </c>
      <c r="E5324" s="384">
        <v>200</v>
      </c>
      <c r="F5324" s="384">
        <v>120</v>
      </c>
      <c r="G5324" s="384">
        <v>0</v>
      </c>
      <c r="H5324" s="384">
        <v>0</v>
      </c>
    </row>
    <row r="5325" spans="1:8" s="324" customFormat="1" ht="17.25">
      <c r="A5325" s="1246"/>
      <c r="B5325" s="1253"/>
      <c r="C5325" s="325" t="s">
        <v>4496</v>
      </c>
      <c r="D5325" s="325" t="s">
        <v>881</v>
      </c>
      <c r="E5325" s="384">
        <v>160</v>
      </c>
      <c r="F5325" s="384">
        <v>0</v>
      </c>
      <c r="G5325" s="384">
        <v>0</v>
      </c>
      <c r="H5325" s="384">
        <v>0</v>
      </c>
    </row>
    <row r="5326" spans="1:8" s="324" customFormat="1" ht="31.5">
      <c r="A5326" s="326">
        <v>9</v>
      </c>
      <c r="B5326" s="325" t="s">
        <v>4499</v>
      </c>
      <c r="C5326" s="1309" t="s">
        <v>4218</v>
      </c>
      <c r="D5326" s="1310"/>
      <c r="E5326" s="384">
        <v>640</v>
      </c>
      <c r="F5326" s="384">
        <v>384</v>
      </c>
      <c r="G5326" s="384">
        <v>288</v>
      </c>
      <c r="H5326" s="384">
        <v>160</v>
      </c>
    </row>
    <row r="5327" spans="1:8" s="324" customFormat="1" ht="18" customHeight="1">
      <c r="A5327" s="1244">
        <v>1</v>
      </c>
      <c r="B5327" s="1251" t="s">
        <v>4500</v>
      </c>
      <c r="C5327" s="325" t="s">
        <v>4501</v>
      </c>
      <c r="D5327" s="325" t="s">
        <v>4502</v>
      </c>
      <c r="E5327" s="384">
        <v>2400</v>
      </c>
      <c r="F5327" s="384">
        <v>1440</v>
      </c>
      <c r="G5327" s="384">
        <v>1080</v>
      </c>
      <c r="H5327" s="384">
        <v>600</v>
      </c>
    </row>
    <row r="5328" spans="1:8" s="324" customFormat="1" ht="31.5">
      <c r="A5328" s="1245"/>
      <c r="B5328" s="1252"/>
      <c r="C5328" s="325" t="s">
        <v>4502</v>
      </c>
      <c r="D5328" s="380" t="s">
        <v>4503</v>
      </c>
      <c r="E5328" s="384">
        <v>1600</v>
      </c>
      <c r="F5328" s="384">
        <v>960</v>
      </c>
      <c r="G5328" s="384">
        <v>720</v>
      </c>
      <c r="H5328" s="384">
        <v>400</v>
      </c>
    </row>
    <row r="5329" spans="1:8" s="324" customFormat="1" ht="31.5">
      <c r="A5329" s="1245"/>
      <c r="B5329" s="1252"/>
      <c r="C5329" s="380" t="s">
        <v>4503</v>
      </c>
      <c r="D5329" s="325" t="s">
        <v>4504</v>
      </c>
      <c r="E5329" s="384">
        <v>1000</v>
      </c>
      <c r="F5329" s="384">
        <v>600</v>
      </c>
      <c r="G5329" s="384">
        <v>452</v>
      </c>
      <c r="H5329" s="384">
        <v>250</v>
      </c>
    </row>
    <row r="5330" spans="1:8" s="324" customFormat="1" ht="31.5">
      <c r="A5330" s="1245"/>
      <c r="B5330" s="1252"/>
      <c r="C5330" s="325" t="s">
        <v>4504</v>
      </c>
      <c r="D5330" s="325" t="s">
        <v>4505</v>
      </c>
      <c r="E5330" s="384">
        <v>600</v>
      </c>
      <c r="F5330" s="384">
        <v>360</v>
      </c>
      <c r="G5330" s="384">
        <v>272</v>
      </c>
      <c r="H5330" s="384">
        <v>150</v>
      </c>
    </row>
    <row r="5331" spans="1:8" s="324" customFormat="1" ht="17.25">
      <c r="A5331" s="1245"/>
      <c r="B5331" s="1252"/>
      <c r="C5331" s="325" t="s">
        <v>4505</v>
      </c>
      <c r="D5331" s="325" t="s">
        <v>4506</v>
      </c>
      <c r="E5331" s="384">
        <v>600</v>
      </c>
      <c r="F5331" s="384">
        <v>360</v>
      </c>
      <c r="G5331" s="384">
        <v>272</v>
      </c>
      <c r="H5331" s="384">
        <v>150</v>
      </c>
    </row>
    <row r="5332" spans="1:8" s="324" customFormat="1" ht="31.5">
      <c r="A5332" s="1245"/>
      <c r="B5332" s="1252"/>
      <c r="C5332" s="325" t="s">
        <v>4506</v>
      </c>
      <c r="D5332" s="325" t="s">
        <v>4507</v>
      </c>
      <c r="E5332" s="384">
        <v>400</v>
      </c>
      <c r="F5332" s="384">
        <v>240</v>
      </c>
      <c r="G5332" s="384">
        <v>180</v>
      </c>
      <c r="H5332" s="384">
        <v>100</v>
      </c>
    </row>
    <row r="5333" spans="1:8" s="324" customFormat="1" ht="31.5">
      <c r="A5333" s="1245"/>
      <c r="B5333" s="1252"/>
      <c r="C5333" s="325" t="s">
        <v>4507</v>
      </c>
      <c r="D5333" s="325" t="s">
        <v>4508</v>
      </c>
      <c r="E5333" s="384">
        <v>480</v>
      </c>
      <c r="F5333" s="384">
        <v>288</v>
      </c>
      <c r="G5333" s="384">
        <v>216</v>
      </c>
      <c r="H5333" s="384">
        <v>120</v>
      </c>
    </row>
    <row r="5334" spans="1:8" s="324" customFormat="1" ht="31.5">
      <c r="A5334" s="1246"/>
      <c r="B5334" s="1253"/>
      <c r="C5334" s="325" t="s">
        <v>4508</v>
      </c>
      <c r="D5334" s="338" t="s">
        <v>4509</v>
      </c>
      <c r="E5334" s="384">
        <v>560</v>
      </c>
      <c r="F5334" s="384">
        <v>336</v>
      </c>
      <c r="G5334" s="384">
        <v>252</v>
      </c>
      <c r="H5334" s="384">
        <v>140</v>
      </c>
    </row>
    <row r="5335" spans="1:8" s="324" customFormat="1" ht="17.25" customHeight="1">
      <c r="A5335" s="1244">
        <v>2</v>
      </c>
      <c r="B5335" s="1251" t="s">
        <v>4510</v>
      </c>
      <c r="C5335" s="325" t="s">
        <v>4511</v>
      </c>
      <c r="D5335" s="325" t="s">
        <v>881</v>
      </c>
      <c r="E5335" s="384">
        <v>680</v>
      </c>
      <c r="F5335" s="384">
        <v>408</v>
      </c>
      <c r="G5335" s="384">
        <v>308</v>
      </c>
      <c r="H5335" s="384">
        <v>170</v>
      </c>
    </row>
    <row r="5336" spans="1:8" s="324" customFormat="1" ht="31.15" customHeight="1">
      <c r="A5336" s="1246"/>
      <c r="B5336" s="1253"/>
      <c r="C5336" s="325" t="s">
        <v>4512</v>
      </c>
      <c r="D5336" s="325" t="s">
        <v>4513</v>
      </c>
      <c r="E5336" s="384">
        <v>680</v>
      </c>
      <c r="F5336" s="384">
        <v>408</v>
      </c>
      <c r="G5336" s="384">
        <v>308</v>
      </c>
      <c r="H5336" s="384">
        <v>170</v>
      </c>
    </row>
    <row r="5337" spans="1:8" s="324" customFormat="1" ht="94.5">
      <c r="A5337" s="326">
        <v>3</v>
      </c>
      <c r="B5337" s="325" t="s">
        <v>4514</v>
      </c>
      <c r="C5337" s="325" t="s">
        <v>4515</v>
      </c>
      <c r="D5337" s="325" t="s">
        <v>4516</v>
      </c>
      <c r="E5337" s="384">
        <v>400</v>
      </c>
      <c r="F5337" s="384">
        <v>240</v>
      </c>
      <c r="G5337" s="384">
        <v>180</v>
      </c>
      <c r="H5337" s="384">
        <v>0</v>
      </c>
    </row>
    <row r="5338" spans="1:8" s="324" customFormat="1" ht="31.5">
      <c r="A5338" s="326">
        <v>4</v>
      </c>
      <c r="B5338" s="325" t="s">
        <v>4517</v>
      </c>
      <c r="C5338" s="325" t="s">
        <v>4518</v>
      </c>
      <c r="D5338" s="325" t="s">
        <v>4519</v>
      </c>
      <c r="E5338" s="384">
        <v>280</v>
      </c>
      <c r="F5338" s="384">
        <v>168</v>
      </c>
      <c r="G5338" s="384">
        <v>128</v>
      </c>
      <c r="H5338" s="384">
        <v>0</v>
      </c>
    </row>
    <row r="5339" spans="1:8" s="324" customFormat="1" ht="63">
      <c r="A5339" s="326">
        <v>5</v>
      </c>
      <c r="B5339" s="325" t="s">
        <v>4520</v>
      </c>
      <c r="C5339" s="325" t="s">
        <v>4521</v>
      </c>
      <c r="D5339" s="325" t="s">
        <v>881</v>
      </c>
      <c r="E5339" s="384">
        <v>280</v>
      </c>
      <c r="F5339" s="384">
        <v>168</v>
      </c>
      <c r="G5339" s="384">
        <v>128</v>
      </c>
      <c r="H5339" s="384">
        <v>0</v>
      </c>
    </row>
    <row r="5340" spans="1:8" s="324" customFormat="1" ht="33" customHeight="1">
      <c r="A5340" s="1244">
        <v>6</v>
      </c>
      <c r="B5340" s="1311" t="s">
        <v>4522</v>
      </c>
      <c r="C5340" s="325" t="s">
        <v>4523</v>
      </c>
      <c r="D5340" s="325" t="s">
        <v>4327</v>
      </c>
      <c r="E5340" s="384">
        <v>200</v>
      </c>
      <c r="F5340" s="384">
        <v>120</v>
      </c>
      <c r="G5340" s="384">
        <v>0</v>
      </c>
      <c r="H5340" s="384">
        <v>0</v>
      </c>
    </row>
    <row r="5341" spans="1:8" s="324" customFormat="1" ht="31.5">
      <c r="A5341" s="1245"/>
      <c r="B5341" s="1312"/>
      <c r="C5341" s="325" t="s">
        <v>4524</v>
      </c>
      <c r="D5341" s="325" t="s">
        <v>4428</v>
      </c>
      <c r="E5341" s="384">
        <v>160</v>
      </c>
      <c r="F5341" s="384">
        <v>0</v>
      </c>
      <c r="G5341" s="384">
        <v>0</v>
      </c>
      <c r="H5341" s="384">
        <v>0</v>
      </c>
    </row>
    <row r="5342" spans="1:8" s="324" customFormat="1" ht="18" customHeight="1">
      <c r="A5342" s="1245"/>
      <c r="B5342" s="1312"/>
      <c r="C5342" s="380" t="s">
        <v>4525</v>
      </c>
      <c r="D5342" s="380" t="s">
        <v>4526</v>
      </c>
      <c r="E5342" s="384">
        <v>200</v>
      </c>
      <c r="F5342" s="384">
        <v>120</v>
      </c>
      <c r="G5342" s="384">
        <v>0</v>
      </c>
      <c r="H5342" s="384">
        <v>0</v>
      </c>
    </row>
    <row r="5343" spans="1:8" s="324" customFormat="1" ht="31.5">
      <c r="A5343" s="1246"/>
      <c r="B5343" s="1313"/>
      <c r="C5343" s="325" t="s">
        <v>4527</v>
      </c>
      <c r="D5343" s="325" t="s">
        <v>4302</v>
      </c>
      <c r="E5343" s="384">
        <v>200</v>
      </c>
      <c r="F5343" s="384">
        <v>120</v>
      </c>
      <c r="G5343" s="384">
        <v>0</v>
      </c>
      <c r="H5343" s="384">
        <v>0</v>
      </c>
    </row>
    <row r="5344" spans="1:8" s="324" customFormat="1" ht="47.25">
      <c r="A5344" s="346">
        <v>1</v>
      </c>
      <c r="B5344" s="346" t="s">
        <v>4528</v>
      </c>
      <c r="C5344" s="325" t="s">
        <v>4529</v>
      </c>
      <c r="D5344" s="325" t="s">
        <v>4530</v>
      </c>
      <c r="E5344" s="384">
        <v>760</v>
      </c>
      <c r="F5344" s="384">
        <v>456</v>
      </c>
      <c r="G5344" s="384">
        <v>344</v>
      </c>
      <c r="H5344" s="384">
        <v>190</v>
      </c>
    </row>
    <row r="5345" spans="1:8" s="324" customFormat="1" ht="17.25" customHeight="1">
      <c r="A5345" s="1244">
        <v>2</v>
      </c>
      <c r="B5345" s="1251" t="s">
        <v>4531</v>
      </c>
      <c r="C5345" s="1309" t="s">
        <v>4532</v>
      </c>
      <c r="D5345" s="1310"/>
      <c r="E5345" s="384">
        <v>360</v>
      </c>
      <c r="F5345" s="384">
        <v>216</v>
      </c>
      <c r="G5345" s="384">
        <v>164</v>
      </c>
      <c r="H5345" s="384">
        <v>0</v>
      </c>
    </row>
    <row r="5346" spans="1:8" s="324" customFormat="1" ht="19.899999999999999" customHeight="1">
      <c r="A5346" s="1246"/>
      <c r="B5346" s="1253"/>
      <c r="C5346" s="1309" t="s">
        <v>4533</v>
      </c>
      <c r="D5346" s="1310"/>
      <c r="E5346" s="384">
        <v>240</v>
      </c>
      <c r="F5346" s="384">
        <v>144</v>
      </c>
      <c r="G5346" s="384">
        <v>108</v>
      </c>
      <c r="H5346" s="384">
        <v>0</v>
      </c>
    </row>
    <row r="5347" spans="1:8" s="324" customFormat="1" ht="17.25" customHeight="1">
      <c r="A5347" s="1244">
        <v>3</v>
      </c>
      <c r="B5347" s="1251" t="s">
        <v>4534</v>
      </c>
      <c r="C5347" s="380" t="s">
        <v>4535</v>
      </c>
      <c r="D5347" s="380" t="s">
        <v>4536</v>
      </c>
      <c r="E5347" s="384">
        <v>400</v>
      </c>
      <c r="F5347" s="384">
        <v>240</v>
      </c>
      <c r="G5347" s="384">
        <v>180</v>
      </c>
      <c r="H5347" s="384">
        <v>0</v>
      </c>
    </row>
    <row r="5348" spans="1:8" s="324" customFormat="1" ht="29.45" customHeight="1">
      <c r="A5348" s="1245"/>
      <c r="B5348" s="1252"/>
      <c r="C5348" s="325" t="s">
        <v>4536</v>
      </c>
      <c r="D5348" s="325" t="s">
        <v>4537</v>
      </c>
      <c r="E5348" s="384">
        <v>320</v>
      </c>
      <c r="F5348" s="384">
        <v>192</v>
      </c>
      <c r="G5348" s="384">
        <v>144</v>
      </c>
      <c r="H5348" s="384">
        <v>0</v>
      </c>
    </row>
    <row r="5349" spans="1:8" s="324" customFormat="1" ht="17.25">
      <c r="A5349" s="1246"/>
      <c r="B5349" s="1253"/>
      <c r="C5349" s="325" t="s">
        <v>4538</v>
      </c>
      <c r="D5349" s="325" t="s">
        <v>4539</v>
      </c>
      <c r="E5349" s="384">
        <v>280</v>
      </c>
      <c r="F5349" s="384">
        <v>168</v>
      </c>
      <c r="G5349" s="384">
        <v>128</v>
      </c>
      <c r="H5349" s="384">
        <v>0</v>
      </c>
    </row>
    <row r="5350" spans="1:8" s="324" customFormat="1" ht="17.25" customHeight="1">
      <c r="A5350" s="1244">
        <v>4</v>
      </c>
      <c r="B5350" s="1251" t="s">
        <v>4540</v>
      </c>
      <c r="C5350" s="325" t="s">
        <v>4541</v>
      </c>
      <c r="D5350" s="325" t="s">
        <v>4542</v>
      </c>
      <c r="E5350" s="384">
        <v>280</v>
      </c>
      <c r="F5350" s="384">
        <v>168</v>
      </c>
      <c r="G5350" s="384">
        <v>128</v>
      </c>
      <c r="H5350" s="384">
        <v>0</v>
      </c>
    </row>
    <row r="5351" spans="1:8" s="324" customFormat="1" ht="17.25">
      <c r="A5351" s="1246"/>
      <c r="B5351" s="1253"/>
      <c r="C5351" s="325" t="s">
        <v>4542</v>
      </c>
      <c r="D5351" s="325" t="s">
        <v>4172</v>
      </c>
      <c r="E5351" s="384">
        <v>200</v>
      </c>
      <c r="F5351" s="384">
        <v>120</v>
      </c>
      <c r="G5351" s="384">
        <v>0</v>
      </c>
      <c r="H5351" s="384">
        <v>0</v>
      </c>
    </row>
    <row r="5352" spans="1:8" s="324" customFormat="1" ht="31.5">
      <c r="A5352" s="326">
        <v>5</v>
      </c>
      <c r="B5352" s="325" t="s">
        <v>4534</v>
      </c>
      <c r="C5352" s="325" t="s">
        <v>4541</v>
      </c>
      <c r="D5352" s="325" t="s">
        <v>4543</v>
      </c>
      <c r="E5352" s="384">
        <v>360</v>
      </c>
      <c r="F5352" s="384">
        <v>216</v>
      </c>
      <c r="G5352" s="384">
        <v>164</v>
      </c>
      <c r="H5352" s="384">
        <v>0</v>
      </c>
    </row>
    <row r="5353" spans="1:8" s="324" customFormat="1" ht="17.25" customHeight="1">
      <c r="A5353" s="1244">
        <v>6</v>
      </c>
      <c r="B5353" s="1251" t="s">
        <v>4544</v>
      </c>
      <c r="C5353" s="325" t="s">
        <v>4536</v>
      </c>
      <c r="D5353" s="325" t="s">
        <v>4545</v>
      </c>
      <c r="E5353" s="384">
        <v>160</v>
      </c>
      <c r="F5353" s="384">
        <v>0</v>
      </c>
      <c r="G5353" s="384">
        <v>0</v>
      </c>
      <c r="H5353" s="384">
        <v>0</v>
      </c>
    </row>
    <row r="5354" spans="1:8" s="324" customFormat="1" ht="31.5">
      <c r="A5354" s="1246"/>
      <c r="B5354" s="1253"/>
      <c r="C5354" s="325" t="s">
        <v>4545</v>
      </c>
      <c r="D5354" s="325" t="s">
        <v>4546</v>
      </c>
      <c r="E5354" s="384">
        <v>120</v>
      </c>
      <c r="F5354" s="384">
        <v>0</v>
      </c>
      <c r="G5354" s="384">
        <v>0</v>
      </c>
      <c r="H5354" s="384">
        <v>0</v>
      </c>
    </row>
    <row r="5355" spans="1:8" s="324" customFormat="1" ht="18" customHeight="1">
      <c r="A5355" s="326">
        <v>7</v>
      </c>
      <c r="B5355" s="325" t="s">
        <v>4547</v>
      </c>
      <c r="C5355" s="325" t="s">
        <v>4548</v>
      </c>
      <c r="D5355" s="325" t="s">
        <v>4549</v>
      </c>
      <c r="E5355" s="384">
        <v>120</v>
      </c>
      <c r="F5355" s="384">
        <v>0</v>
      </c>
      <c r="G5355" s="384">
        <v>0</v>
      </c>
      <c r="H5355" s="384">
        <v>0</v>
      </c>
    </row>
    <row r="5356" spans="1:8" s="324" customFormat="1" ht="17.25" customHeight="1">
      <c r="A5356" s="326">
        <v>8</v>
      </c>
      <c r="B5356" s="1317" t="s">
        <v>4550</v>
      </c>
      <c r="C5356" s="1318"/>
      <c r="D5356" s="1319"/>
      <c r="E5356" s="384">
        <v>120</v>
      </c>
      <c r="F5356" s="384">
        <v>0</v>
      </c>
      <c r="G5356" s="384">
        <v>0</v>
      </c>
      <c r="H5356" s="384">
        <v>0</v>
      </c>
    </row>
    <row r="5357" spans="1:8" s="324" customFormat="1" ht="31.5">
      <c r="A5357" s="326">
        <v>9</v>
      </c>
      <c r="B5357" s="325" t="s">
        <v>4551</v>
      </c>
      <c r="C5357" s="1309" t="s">
        <v>4218</v>
      </c>
      <c r="D5357" s="1310"/>
      <c r="E5357" s="384">
        <v>280</v>
      </c>
      <c r="F5357" s="384">
        <v>168</v>
      </c>
      <c r="G5357" s="384">
        <v>128</v>
      </c>
      <c r="H5357" s="384">
        <v>0</v>
      </c>
    </row>
    <row r="5358" spans="1:8" s="324" customFormat="1" ht="21.75" customHeight="1">
      <c r="A5358" s="326">
        <v>10</v>
      </c>
      <c r="B5358" s="325" t="s">
        <v>4551</v>
      </c>
      <c r="C5358" s="1309" t="s">
        <v>1307</v>
      </c>
      <c r="D5358" s="1310"/>
      <c r="E5358" s="384">
        <v>200</v>
      </c>
      <c r="F5358" s="384">
        <v>120</v>
      </c>
      <c r="G5358" s="384">
        <v>0</v>
      </c>
      <c r="H5358" s="384">
        <v>0</v>
      </c>
    </row>
    <row r="5359" spans="1:8" s="324" customFormat="1" ht="47.25">
      <c r="A5359" s="326">
        <v>11</v>
      </c>
      <c r="B5359" s="325" t="s">
        <v>4552</v>
      </c>
      <c r="C5359" s="325" t="s">
        <v>4553</v>
      </c>
      <c r="D5359" s="325" t="s">
        <v>4554</v>
      </c>
      <c r="E5359" s="384">
        <v>120</v>
      </c>
      <c r="F5359" s="384">
        <v>0</v>
      </c>
      <c r="G5359" s="384">
        <v>0</v>
      </c>
      <c r="H5359" s="384">
        <v>0</v>
      </c>
    </row>
    <row r="5360" spans="1:8" s="324" customFormat="1" ht="33" customHeight="1">
      <c r="A5360" s="1244">
        <v>12</v>
      </c>
      <c r="B5360" s="1251" t="s">
        <v>4555</v>
      </c>
      <c r="C5360" s="325" t="s">
        <v>4556</v>
      </c>
      <c r="D5360" s="325" t="s">
        <v>4557</v>
      </c>
      <c r="E5360" s="384">
        <v>280</v>
      </c>
      <c r="F5360" s="384">
        <v>168</v>
      </c>
      <c r="G5360" s="384">
        <v>128</v>
      </c>
      <c r="H5360" s="384">
        <v>0</v>
      </c>
    </row>
    <row r="5361" spans="1:8" s="324" customFormat="1" ht="31.5">
      <c r="A5361" s="1246"/>
      <c r="B5361" s="1253"/>
      <c r="C5361" s="325" t="s">
        <v>4558</v>
      </c>
      <c r="D5361" s="325" t="s">
        <v>4429</v>
      </c>
      <c r="E5361" s="384">
        <v>280</v>
      </c>
      <c r="F5361" s="384">
        <v>168</v>
      </c>
      <c r="G5361" s="384">
        <v>128</v>
      </c>
      <c r="H5361" s="384">
        <v>0</v>
      </c>
    </row>
    <row r="5362" spans="1:8" s="324" customFormat="1" ht="47.25">
      <c r="A5362" s="326">
        <v>13</v>
      </c>
      <c r="B5362" s="325" t="s">
        <v>4559</v>
      </c>
      <c r="C5362" s="325" t="s">
        <v>4560</v>
      </c>
      <c r="D5362" s="325" t="s">
        <v>4561</v>
      </c>
      <c r="E5362" s="384">
        <v>280</v>
      </c>
      <c r="F5362" s="384">
        <v>168</v>
      </c>
      <c r="G5362" s="384">
        <v>128</v>
      </c>
      <c r="H5362" s="384">
        <v>0</v>
      </c>
    </row>
    <row r="5363" spans="1:8" s="324" customFormat="1" ht="17.25" customHeight="1">
      <c r="A5363" s="326">
        <v>14</v>
      </c>
      <c r="B5363" s="1309" t="s">
        <v>4562</v>
      </c>
      <c r="C5363" s="1316"/>
      <c r="D5363" s="1310"/>
      <c r="E5363" s="384">
        <v>120</v>
      </c>
      <c r="F5363" s="384">
        <v>0</v>
      </c>
      <c r="G5363" s="384">
        <v>0</v>
      </c>
      <c r="H5363" s="384">
        <v>0</v>
      </c>
    </row>
    <row r="5364" spans="1:8" s="324" customFormat="1" ht="17.25">
      <c r="A5364" s="322">
        <v>68</v>
      </c>
      <c r="B5364" s="323" t="s">
        <v>4563</v>
      </c>
      <c r="C5364" s="330"/>
      <c r="D5364" s="330"/>
      <c r="E5364" s="384">
        <v>0</v>
      </c>
      <c r="F5364" s="384">
        <v>0</v>
      </c>
      <c r="G5364" s="384">
        <v>0</v>
      </c>
      <c r="H5364" s="384">
        <v>0</v>
      </c>
    </row>
    <row r="5365" spans="1:8" s="324" customFormat="1" ht="17.25">
      <c r="A5365" s="1230">
        <v>1</v>
      </c>
      <c r="B5365" s="1203" t="s">
        <v>277</v>
      </c>
      <c r="C5365" s="331" t="s">
        <v>4564</v>
      </c>
      <c r="D5365" s="331" t="s">
        <v>4565</v>
      </c>
      <c r="E5365" s="384">
        <v>720</v>
      </c>
      <c r="F5365" s="384">
        <v>388</v>
      </c>
      <c r="G5365" s="384">
        <v>316</v>
      </c>
      <c r="H5365" s="384">
        <v>236</v>
      </c>
    </row>
    <row r="5366" spans="1:8" s="324" customFormat="1" ht="17.25">
      <c r="A5366" s="1230"/>
      <c r="B5366" s="1203"/>
      <c r="C5366" s="331" t="s">
        <v>4565</v>
      </c>
      <c r="D5366" s="331" t="s">
        <v>4566</v>
      </c>
      <c r="E5366" s="384">
        <v>600</v>
      </c>
      <c r="F5366" s="384">
        <v>324</v>
      </c>
      <c r="G5366" s="384">
        <v>264</v>
      </c>
      <c r="H5366" s="384">
        <v>200</v>
      </c>
    </row>
    <row r="5367" spans="1:8" s="324" customFormat="1" ht="31.5">
      <c r="A5367" s="1230"/>
      <c r="B5367" s="1203"/>
      <c r="C5367" s="331" t="s">
        <v>4567</v>
      </c>
      <c r="D5367" s="331" t="s">
        <v>4568</v>
      </c>
      <c r="E5367" s="384">
        <v>480</v>
      </c>
      <c r="F5367" s="384">
        <v>260</v>
      </c>
      <c r="G5367" s="384">
        <v>212</v>
      </c>
      <c r="H5367" s="384">
        <v>160</v>
      </c>
    </row>
    <row r="5368" spans="1:8" s="324" customFormat="1" ht="48" customHeight="1">
      <c r="A5368" s="381">
        <v>2</v>
      </c>
      <c r="B5368" s="331" t="s">
        <v>4309</v>
      </c>
      <c r="C5368" s="331" t="s">
        <v>4569</v>
      </c>
      <c r="D5368" s="331" t="s">
        <v>4570</v>
      </c>
      <c r="E5368" s="384">
        <v>660</v>
      </c>
      <c r="F5368" s="384">
        <v>356</v>
      </c>
      <c r="G5368" s="384">
        <v>292</v>
      </c>
      <c r="H5368" s="384">
        <v>216</v>
      </c>
    </row>
    <row r="5369" spans="1:8" s="324" customFormat="1" ht="37.5" customHeight="1">
      <c r="A5369" s="1230">
        <v>3</v>
      </c>
      <c r="B5369" s="1203" t="s">
        <v>4571</v>
      </c>
      <c r="C5369" s="331" t="s">
        <v>4572</v>
      </c>
      <c r="D5369" s="331" t="s">
        <v>4573</v>
      </c>
      <c r="E5369" s="384">
        <v>624</v>
      </c>
      <c r="F5369" s="384">
        <v>336</v>
      </c>
      <c r="G5369" s="384">
        <v>276</v>
      </c>
      <c r="H5369" s="384">
        <v>204</v>
      </c>
    </row>
    <row r="5370" spans="1:8" s="324" customFormat="1" ht="39.4" customHeight="1">
      <c r="A5370" s="1230"/>
      <c r="B5370" s="1203"/>
      <c r="C5370" s="331" t="s">
        <v>4574</v>
      </c>
      <c r="D5370" s="331" t="s">
        <v>4575</v>
      </c>
      <c r="E5370" s="384">
        <v>528</v>
      </c>
      <c r="F5370" s="384">
        <v>284</v>
      </c>
      <c r="G5370" s="384">
        <v>232</v>
      </c>
      <c r="H5370" s="384">
        <v>176</v>
      </c>
    </row>
    <row r="5371" spans="1:8" s="324" customFormat="1" ht="39.4" customHeight="1">
      <c r="A5371" s="1230">
        <v>4</v>
      </c>
      <c r="B5371" s="1202" t="s">
        <v>4576</v>
      </c>
      <c r="C5371" s="1203" t="s">
        <v>4577</v>
      </c>
      <c r="D5371" s="1203"/>
      <c r="E5371" s="384">
        <v>528</v>
      </c>
      <c r="F5371" s="384">
        <v>284</v>
      </c>
      <c r="G5371" s="384">
        <v>232</v>
      </c>
      <c r="H5371" s="384">
        <v>176</v>
      </c>
    </row>
    <row r="5372" spans="1:8" s="324" customFormat="1" ht="38.65" customHeight="1">
      <c r="A5372" s="1230"/>
      <c r="B5372" s="1202"/>
      <c r="C5372" s="1203" t="s">
        <v>4578</v>
      </c>
      <c r="D5372" s="1203"/>
      <c r="E5372" s="384">
        <v>240</v>
      </c>
      <c r="F5372" s="384">
        <v>128</v>
      </c>
      <c r="G5372" s="384">
        <v>104</v>
      </c>
      <c r="H5372" s="384">
        <v>80</v>
      </c>
    </row>
    <row r="5373" spans="1:8" s="324" customFormat="1" ht="38.65" customHeight="1">
      <c r="A5373" s="1230">
        <v>5</v>
      </c>
      <c r="B5373" s="1202" t="s">
        <v>4579</v>
      </c>
      <c r="C5373" s="331" t="s">
        <v>4580</v>
      </c>
      <c r="D5373" s="331" t="s">
        <v>4581</v>
      </c>
      <c r="E5373" s="384">
        <v>216</v>
      </c>
      <c r="F5373" s="384">
        <v>116</v>
      </c>
      <c r="G5373" s="384">
        <v>96</v>
      </c>
      <c r="H5373" s="384">
        <v>72</v>
      </c>
    </row>
    <row r="5374" spans="1:8" s="324" customFormat="1" ht="38.65" customHeight="1">
      <c r="A5374" s="1230"/>
      <c r="B5374" s="1202"/>
      <c r="C5374" s="331" t="s">
        <v>4582</v>
      </c>
      <c r="D5374" s="331" t="s">
        <v>4583</v>
      </c>
      <c r="E5374" s="384">
        <v>216</v>
      </c>
      <c r="F5374" s="384">
        <v>116</v>
      </c>
      <c r="G5374" s="384">
        <v>96</v>
      </c>
      <c r="H5374" s="384">
        <v>72</v>
      </c>
    </row>
    <row r="5375" spans="1:8" s="324" customFormat="1" ht="39" customHeight="1">
      <c r="A5375" s="1230"/>
      <c r="B5375" s="1202"/>
      <c r="C5375" s="331" t="s">
        <v>4582</v>
      </c>
      <c r="D5375" s="331" t="s">
        <v>4584</v>
      </c>
      <c r="E5375" s="384">
        <v>192</v>
      </c>
      <c r="F5375" s="384">
        <v>104</v>
      </c>
      <c r="G5375" s="384">
        <v>84</v>
      </c>
      <c r="H5375" s="384">
        <v>64</v>
      </c>
    </row>
    <row r="5376" spans="1:8" s="324" customFormat="1" ht="51.6" customHeight="1">
      <c r="A5376" s="1230"/>
      <c r="B5376" s="1202"/>
      <c r="C5376" s="331" t="s">
        <v>4585</v>
      </c>
      <c r="D5376" s="331" t="s">
        <v>4586</v>
      </c>
      <c r="E5376" s="384">
        <v>192</v>
      </c>
      <c r="F5376" s="384">
        <v>104</v>
      </c>
      <c r="G5376" s="384">
        <v>84</v>
      </c>
      <c r="H5376" s="384">
        <v>64</v>
      </c>
    </row>
    <row r="5377" spans="1:8" s="324" customFormat="1" ht="73.900000000000006" customHeight="1">
      <c r="A5377" s="1230"/>
      <c r="B5377" s="1202"/>
      <c r="C5377" s="331" t="s">
        <v>4587</v>
      </c>
      <c r="D5377" s="331" t="s">
        <v>4588</v>
      </c>
      <c r="E5377" s="384">
        <v>168</v>
      </c>
      <c r="F5377" s="384">
        <v>92</v>
      </c>
      <c r="G5377" s="384">
        <v>72</v>
      </c>
      <c r="H5377" s="384">
        <v>56</v>
      </c>
    </row>
    <row r="5378" spans="1:8" s="324" customFormat="1" ht="50.45" customHeight="1">
      <c r="A5378" s="1230"/>
      <c r="B5378" s="1202"/>
      <c r="C5378" s="331" t="s">
        <v>4589</v>
      </c>
      <c r="D5378" s="331" t="s">
        <v>4590</v>
      </c>
      <c r="E5378" s="384">
        <v>200</v>
      </c>
      <c r="F5378" s="384">
        <v>108</v>
      </c>
      <c r="G5378" s="384">
        <v>88</v>
      </c>
      <c r="H5378" s="384">
        <v>68</v>
      </c>
    </row>
    <row r="5379" spans="1:8" s="324" customFormat="1" ht="38.65" customHeight="1">
      <c r="A5379" s="1230"/>
      <c r="B5379" s="1202"/>
      <c r="C5379" s="331" t="s">
        <v>4591</v>
      </c>
      <c r="D5379" s="331" t="s">
        <v>4592</v>
      </c>
      <c r="E5379" s="384">
        <v>200</v>
      </c>
      <c r="F5379" s="384">
        <v>108</v>
      </c>
      <c r="G5379" s="384">
        <v>88</v>
      </c>
      <c r="H5379" s="384">
        <v>68</v>
      </c>
    </row>
    <row r="5380" spans="1:8" s="324" customFormat="1" ht="38.65" customHeight="1">
      <c r="A5380" s="1230">
        <v>6</v>
      </c>
      <c r="B5380" s="1202" t="s">
        <v>4593</v>
      </c>
      <c r="C5380" s="331" t="s">
        <v>4594</v>
      </c>
      <c r="D5380" s="331" t="s">
        <v>4595</v>
      </c>
      <c r="E5380" s="384">
        <v>211.2</v>
      </c>
      <c r="F5380" s="384">
        <v>116</v>
      </c>
      <c r="G5380" s="384">
        <v>92</v>
      </c>
      <c r="H5380" s="384">
        <v>68</v>
      </c>
    </row>
    <row r="5381" spans="1:8" s="324" customFormat="1" ht="38.65" customHeight="1">
      <c r="A5381" s="1230"/>
      <c r="B5381" s="1202"/>
      <c r="C5381" s="331" t="s">
        <v>4596</v>
      </c>
      <c r="D5381" s="331" t="s">
        <v>4583</v>
      </c>
      <c r="E5381" s="384">
        <v>220</v>
      </c>
      <c r="F5381" s="384">
        <v>120</v>
      </c>
      <c r="G5381" s="384">
        <v>96</v>
      </c>
      <c r="H5381" s="384">
        <v>72</v>
      </c>
    </row>
    <row r="5382" spans="1:8" s="324" customFormat="1" ht="38.65" customHeight="1">
      <c r="A5382" s="1230"/>
      <c r="B5382" s="1202"/>
      <c r="C5382" s="331" t="s">
        <v>4597</v>
      </c>
      <c r="D5382" s="331" t="s">
        <v>881</v>
      </c>
      <c r="E5382" s="384">
        <v>160</v>
      </c>
      <c r="F5382" s="384">
        <v>88</v>
      </c>
      <c r="G5382" s="384">
        <v>72</v>
      </c>
      <c r="H5382" s="384">
        <v>52</v>
      </c>
    </row>
    <row r="5383" spans="1:8" s="324" customFormat="1" ht="38.65" customHeight="1">
      <c r="A5383" s="1230"/>
      <c r="B5383" s="1202"/>
      <c r="C5383" s="331" t="s">
        <v>4598</v>
      </c>
      <c r="D5383" s="331" t="s">
        <v>881</v>
      </c>
      <c r="E5383" s="384">
        <v>160</v>
      </c>
      <c r="F5383" s="384">
        <v>88</v>
      </c>
      <c r="G5383" s="384">
        <v>72</v>
      </c>
      <c r="H5383" s="384">
        <v>52</v>
      </c>
    </row>
    <row r="5384" spans="1:8" s="324" customFormat="1" ht="38.65" customHeight="1">
      <c r="A5384" s="1230"/>
      <c r="B5384" s="1202"/>
      <c r="C5384" s="331" t="s">
        <v>4599</v>
      </c>
      <c r="D5384" s="331" t="s">
        <v>1643</v>
      </c>
      <c r="E5384" s="384">
        <v>140</v>
      </c>
      <c r="F5384" s="384">
        <v>76</v>
      </c>
      <c r="G5384" s="384">
        <v>60</v>
      </c>
      <c r="H5384" s="384">
        <v>48</v>
      </c>
    </row>
    <row r="5385" spans="1:8" s="324" customFormat="1" ht="38.65" customHeight="1">
      <c r="A5385" s="1230"/>
      <c r="B5385" s="1202"/>
      <c r="C5385" s="331" t="s">
        <v>4600</v>
      </c>
      <c r="D5385" s="331" t="s">
        <v>881</v>
      </c>
      <c r="E5385" s="384">
        <v>140</v>
      </c>
      <c r="F5385" s="384">
        <v>76</v>
      </c>
      <c r="G5385" s="384">
        <v>60</v>
      </c>
      <c r="H5385" s="384">
        <v>48</v>
      </c>
    </row>
    <row r="5386" spans="1:8" s="324" customFormat="1" ht="47.45" customHeight="1">
      <c r="A5386" s="1230"/>
      <c r="B5386" s="1202"/>
      <c r="C5386" s="331" t="s">
        <v>4601</v>
      </c>
      <c r="D5386" s="331" t="s">
        <v>881</v>
      </c>
      <c r="E5386" s="384">
        <v>140</v>
      </c>
      <c r="F5386" s="384">
        <v>76</v>
      </c>
      <c r="G5386" s="384">
        <v>60</v>
      </c>
      <c r="H5386" s="384">
        <v>48</v>
      </c>
    </row>
    <row r="5387" spans="1:8" s="324" customFormat="1" ht="38.65" customHeight="1">
      <c r="A5387" s="1230"/>
      <c r="B5387" s="1202"/>
      <c r="C5387" s="331" t="s">
        <v>4602</v>
      </c>
      <c r="D5387" s="331" t="s">
        <v>881</v>
      </c>
      <c r="E5387" s="384">
        <v>140</v>
      </c>
      <c r="F5387" s="384">
        <v>76</v>
      </c>
      <c r="G5387" s="384">
        <v>60</v>
      </c>
      <c r="H5387" s="384">
        <v>48</v>
      </c>
    </row>
    <row r="5388" spans="1:8" s="324" customFormat="1" ht="47.45" customHeight="1">
      <c r="A5388" s="1230"/>
      <c r="B5388" s="1202"/>
      <c r="C5388" s="331" t="s">
        <v>4603</v>
      </c>
      <c r="D5388" s="331" t="s">
        <v>881</v>
      </c>
      <c r="E5388" s="384">
        <v>140</v>
      </c>
      <c r="F5388" s="384">
        <v>76</v>
      </c>
      <c r="G5388" s="384">
        <v>60</v>
      </c>
      <c r="H5388" s="384">
        <v>48</v>
      </c>
    </row>
    <row r="5389" spans="1:8" s="324" customFormat="1" ht="38.65" customHeight="1">
      <c r="A5389" s="1230"/>
      <c r="B5389" s="1202"/>
      <c r="C5389" s="331" t="s">
        <v>4604</v>
      </c>
      <c r="D5389" s="331" t="s">
        <v>4605</v>
      </c>
      <c r="E5389" s="384">
        <v>140</v>
      </c>
      <c r="F5389" s="384">
        <v>76</v>
      </c>
      <c r="G5389" s="384">
        <v>60</v>
      </c>
      <c r="H5389" s="384">
        <v>48</v>
      </c>
    </row>
    <row r="5390" spans="1:8" s="324" customFormat="1" ht="38.65" customHeight="1">
      <c r="A5390" s="1230"/>
      <c r="B5390" s="1202"/>
      <c r="C5390" s="331" t="s">
        <v>4606</v>
      </c>
      <c r="D5390" s="331" t="s">
        <v>4607</v>
      </c>
      <c r="E5390" s="384">
        <v>152</v>
      </c>
      <c r="F5390" s="384">
        <v>84</v>
      </c>
      <c r="G5390" s="384">
        <v>68</v>
      </c>
      <c r="H5390" s="384">
        <v>52</v>
      </c>
    </row>
    <row r="5391" spans="1:8" s="324" customFormat="1" ht="65.45" customHeight="1">
      <c r="A5391" s="1230"/>
      <c r="B5391" s="1202"/>
      <c r="C5391" s="331" t="s">
        <v>4608</v>
      </c>
      <c r="D5391" s="331" t="s">
        <v>2413</v>
      </c>
      <c r="E5391" s="384">
        <v>140</v>
      </c>
      <c r="F5391" s="384">
        <v>76</v>
      </c>
      <c r="G5391" s="384">
        <v>60</v>
      </c>
      <c r="H5391" s="384">
        <v>48</v>
      </c>
    </row>
    <row r="5392" spans="1:8" s="324" customFormat="1" ht="38.65" customHeight="1">
      <c r="A5392" s="1230"/>
      <c r="B5392" s="1202"/>
      <c r="C5392" s="331" t="s">
        <v>4609</v>
      </c>
      <c r="D5392" s="331" t="s">
        <v>2413</v>
      </c>
      <c r="E5392" s="384">
        <v>140</v>
      </c>
      <c r="F5392" s="384">
        <v>76</v>
      </c>
      <c r="G5392" s="384">
        <v>60</v>
      </c>
      <c r="H5392" s="384">
        <v>48</v>
      </c>
    </row>
    <row r="5393" spans="1:8" s="324" customFormat="1" ht="38.65" customHeight="1">
      <c r="A5393" s="1230"/>
      <c r="B5393" s="1202"/>
      <c r="C5393" s="331" t="s">
        <v>4610</v>
      </c>
      <c r="D5393" s="331" t="s">
        <v>2413</v>
      </c>
      <c r="E5393" s="384">
        <v>140</v>
      </c>
      <c r="F5393" s="384">
        <v>76</v>
      </c>
      <c r="G5393" s="384">
        <v>60</v>
      </c>
      <c r="H5393" s="384">
        <v>48</v>
      </c>
    </row>
    <row r="5394" spans="1:8" s="324" customFormat="1" ht="38.65" customHeight="1">
      <c r="A5394" s="1230"/>
      <c r="B5394" s="1202"/>
      <c r="C5394" s="331" t="s">
        <v>4611</v>
      </c>
      <c r="D5394" s="331" t="s">
        <v>4612</v>
      </c>
      <c r="E5394" s="384">
        <v>140</v>
      </c>
      <c r="F5394" s="384">
        <v>76</v>
      </c>
      <c r="G5394" s="384">
        <v>60</v>
      </c>
      <c r="H5394" s="384">
        <v>48</v>
      </c>
    </row>
    <row r="5395" spans="1:8" s="324" customFormat="1" ht="38.65" customHeight="1">
      <c r="A5395" s="1230"/>
      <c r="B5395" s="1202"/>
      <c r="C5395" s="331" t="s">
        <v>4613</v>
      </c>
      <c r="D5395" s="331" t="s">
        <v>4614</v>
      </c>
      <c r="E5395" s="384">
        <v>140</v>
      </c>
      <c r="F5395" s="384">
        <v>76</v>
      </c>
      <c r="G5395" s="384">
        <v>60</v>
      </c>
      <c r="H5395" s="384">
        <v>48</v>
      </c>
    </row>
    <row r="5396" spans="1:8" s="324" customFormat="1" ht="38.65" customHeight="1">
      <c r="A5396" s="1230"/>
      <c r="B5396" s="1202"/>
      <c r="C5396" s="331" t="s">
        <v>4615</v>
      </c>
      <c r="D5396" s="331" t="s">
        <v>4616</v>
      </c>
      <c r="E5396" s="384">
        <v>180</v>
      </c>
      <c r="F5396" s="384">
        <v>96</v>
      </c>
      <c r="G5396" s="384">
        <v>80</v>
      </c>
      <c r="H5396" s="384">
        <v>60</v>
      </c>
    </row>
    <row r="5397" spans="1:8" s="324" customFormat="1" ht="38.65" customHeight="1">
      <c r="A5397" s="1230"/>
      <c r="B5397" s="1202"/>
      <c r="C5397" s="331" t="s">
        <v>4617</v>
      </c>
      <c r="D5397" s="331" t="s">
        <v>4618</v>
      </c>
      <c r="E5397" s="384">
        <v>140</v>
      </c>
      <c r="F5397" s="384">
        <v>76</v>
      </c>
      <c r="G5397" s="384">
        <v>60</v>
      </c>
      <c r="H5397" s="384">
        <v>48</v>
      </c>
    </row>
    <row r="5398" spans="1:8" s="324" customFormat="1" ht="47.45" customHeight="1">
      <c r="A5398" s="1230"/>
      <c r="B5398" s="1202"/>
      <c r="C5398" s="331" t="s">
        <v>4619</v>
      </c>
      <c r="D5398" s="331" t="s">
        <v>4620</v>
      </c>
      <c r="E5398" s="384">
        <v>140</v>
      </c>
      <c r="F5398" s="384">
        <v>76</v>
      </c>
      <c r="G5398" s="384">
        <v>60</v>
      </c>
      <c r="H5398" s="384">
        <v>48</v>
      </c>
    </row>
    <row r="5399" spans="1:8" s="324" customFormat="1" ht="43.9" customHeight="1">
      <c r="A5399" s="1230"/>
      <c r="B5399" s="1202"/>
      <c r="C5399" s="331" t="s">
        <v>4621</v>
      </c>
      <c r="D5399" s="331" t="s">
        <v>4622</v>
      </c>
      <c r="E5399" s="384">
        <v>220</v>
      </c>
      <c r="F5399" s="384">
        <v>120</v>
      </c>
      <c r="G5399" s="384">
        <v>96</v>
      </c>
      <c r="H5399" s="384">
        <v>72</v>
      </c>
    </row>
    <row r="5400" spans="1:8" s="324" customFormat="1" ht="43.9" customHeight="1">
      <c r="A5400" s="1230"/>
      <c r="B5400" s="1202"/>
      <c r="C5400" s="331" t="s">
        <v>4623</v>
      </c>
      <c r="D5400" s="331" t="s">
        <v>4624</v>
      </c>
      <c r="E5400" s="384">
        <v>356.4</v>
      </c>
      <c r="F5400" s="384">
        <v>192</v>
      </c>
      <c r="G5400" s="384">
        <v>156</v>
      </c>
      <c r="H5400" s="384">
        <v>116</v>
      </c>
    </row>
    <row r="5401" spans="1:8" s="324" customFormat="1" ht="43.9" customHeight="1">
      <c r="A5401" s="1230"/>
      <c r="B5401" s="1202"/>
      <c r="C5401" s="331" t="s">
        <v>4580</v>
      </c>
      <c r="D5401" s="331" t="s">
        <v>4625</v>
      </c>
      <c r="E5401" s="384">
        <v>220</v>
      </c>
      <c r="F5401" s="384">
        <v>120</v>
      </c>
      <c r="G5401" s="384">
        <v>96</v>
      </c>
      <c r="H5401" s="384">
        <v>72</v>
      </c>
    </row>
    <row r="5402" spans="1:8" s="324" customFormat="1" ht="43.9" customHeight="1">
      <c r="A5402" s="1230"/>
      <c r="B5402" s="1202"/>
      <c r="C5402" s="331" t="s">
        <v>4626</v>
      </c>
      <c r="D5402" s="331" t="s">
        <v>4627</v>
      </c>
      <c r="E5402" s="384">
        <v>140</v>
      </c>
      <c r="F5402" s="384">
        <v>76</v>
      </c>
      <c r="G5402" s="384">
        <v>60</v>
      </c>
      <c r="H5402" s="384">
        <v>48</v>
      </c>
    </row>
    <row r="5403" spans="1:8" s="324" customFormat="1" ht="34.15" customHeight="1">
      <c r="A5403" s="1230"/>
      <c r="B5403" s="1202"/>
      <c r="C5403" s="331" t="s">
        <v>4626</v>
      </c>
      <c r="D5403" s="331" t="s">
        <v>4628</v>
      </c>
      <c r="E5403" s="384">
        <v>140</v>
      </c>
      <c r="F5403" s="384">
        <v>76</v>
      </c>
      <c r="G5403" s="384">
        <v>60</v>
      </c>
      <c r="H5403" s="384">
        <v>48</v>
      </c>
    </row>
    <row r="5404" spans="1:8" s="324" customFormat="1" ht="88.15" customHeight="1">
      <c r="A5404" s="1230"/>
      <c r="B5404" s="1202"/>
      <c r="C5404" s="331" t="s">
        <v>4626</v>
      </c>
      <c r="D5404" s="331" t="s">
        <v>4629</v>
      </c>
      <c r="E5404" s="384">
        <v>140</v>
      </c>
      <c r="F5404" s="384">
        <v>76</v>
      </c>
      <c r="G5404" s="384">
        <v>60</v>
      </c>
      <c r="H5404" s="384">
        <v>48</v>
      </c>
    </row>
    <row r="5405" spans="1:8" s="324" customFormat="1" ht="17.25">
      <c r="A5405" s="1230"/>
      <c r="B5405" s="1202"/>
      <c r="C5405" s="331" t="s">
        <v>4626</v>
      </c>
      <c r="D5405" s="331" t="s">
        <v>4630</v>
      </c>
      <c r="E5405" s="384">
        <v>140</v>
      </c>
      <c r="F5405" s="384">
        <v>76</v>
      </c>
      <c r="G5405" s="384">
        <v>60</v>
      </c>
      <c r="H5405" s="384">
        <v>48</v>
      </c>
    </row>
    <row r="5406" spans="1:8" s="324" customFormat="1" ht="17.25" customHeight="1">
      <c r="A5406" s="381">
        <v>7</v>
      </c>
      <c r="B5406" s="1203" t="s">
        <v>4631</v>
      </c>
      <c r="C5406" s="1203"/>
      <c r="D5406" s="1203"/>
      <c r="E5406" s="384">
        <v>168</v>
      </c>
      <c r="F5406" s="384">
        <v>92</v>
      </c>
      <c r="G5406" s="384">
        <v>72</v>
      </c>
      <c r="H5406" s="384">
        <v>56</v>
      </c>
    </row>
    <row r="5407" spans="1:8" s="324" customFormat="1" ht="17.25" customHeight="1">
      <c r="A5407" s="381">
        <v>8</v>
      </c>
      <c r="B5407" s="1203" t="s">
        <v>4632</v>
      </c>
      <c r="C5407" s="1203"/>
      <c r="D5407" s="1203"/>
      <c r="E5407" s="384">
        <v>152</v>
      </c>
      <c r="F5407" s="384">
        <v>84</v>
      </c>
      <c r="G5407" s="384">
        <v>68</v>
      </c>
      <c r="H5407" s="384">
        <v>52</v>
      </c>
    </row>
    <row r="5408" spans="1:8" s="324" customFormat="1" ht="17.25" customHeight="1">
      <c r="A5408" s="381">
        <v>9</v>
      </c>
      <c r="B5408" s="1203" t="s">
        <v>4633</v>
      </c>
      <c r="C5408" s="1203"/>
      <c r="D5408" s="1203"/>
      <c r="E5408" s="384">
        <v>140</v>
      </c>
      <c r="F5408" s="384">
        <v>76</v>
      </c>
      <c r="G5408" s="384">
        <v>60</v>
      </c>
      <c r="H5408" s="384">
        <v>48</v>
      </c>
    </row>
    <row r="5409" spans="1:8" s="382" customFormat="1" ht="17.25" customHeight="1">
      <c r="A5409" s="381">
        <v>10</v>
      </c>
      <c r="B5409" s="1203" t="s">
        <v>4634</v>
      </c>
      <c r="C5409" s="1203"/>
      <c r="D5409" s="1203"/>
      <c r="E5409" s="384">
        <v>140</v>
      </c>
      <c r="F5409" s="384">
        <v>76</v>
      </c>
      <c r="G5409" s="384">
        <v>60</v>
      </c>
      <c r="H5409" s="384">
        <v>48</v>
      </c>
    </row>
    <row r="5410" spans="1:8" s="382" customFormat="1" ht="17.25" customHeight="1">
      <c r="A5410" s="381">
        <v>11</v>
      </c>
      <c r="B5410" s="1203" t="s">
        <v>4635</v>
      </c>
      <c r="C5410" s="1203"/>
      <c r="D5410" s="1203"/>
      <c r="E5410" s="384">
        <v>120</v>
      </c>
      <c r="F5410" s="384">
        <v>64</v>
      </c>
      <c r="G5410" s="384">
        <v>52</v>
      </c>
      <c r="H5410" s="384">
        <v>40</v>
      </c>
    </row>
    <row r="5411" spans="1:8" s="382" customFormat="1" ht="17.25" customHeight="1">
      <c r="A5411" s="381">
        <v>12</v>
      </c>
      <c r="B5411" s="1203" t="s">
        <v>4636</v>
      </c>
      <c r="C5411" s="1203"/>
      <c r="D5411" s="1203"/>
      <c r="E5411" s="384">
        <v>112</v>
      </c>
      <c r="F5411" s="384">
        <v>60</v>
      </c>
      <c r="G5411" s="384">
        <v>48</v>
      </c>
      <c r="H5411" s="384">
        <v>36</v>
      </c>
    </row>
    <row r="5412" spans="1:8" s="382" customFormat="1" ht="17.25" customHeight="1">
      <c r="A5412" s="381">
        <v>13</v>
      </c>
      <c r="B5412" s="1203" t="s">
        <v>4637</v>
      </c>
      <c r="C5412" s="1203"/>
      <c r="D5412" s="1203"/>
      <c r="E5412" s="384">
        <v>112</v>
      </c>
      <c r="F5412" s="384">
        <v>60</v>
      </c>
      <c r="G5412" s="384">
        <v>48</v>
      </c>
      <c r="H5412" s="384">
        <v>36</v>
      </c>
    </row>
  </sheetData>
  <mergeCells count="1842">
    <mergeCell ref="A2:H2"/>
    <mergeCell ref="A1929:A1935"/>
    <mergeCell ref="B1929:B1935"/>
    <mergeCell ref="A1936:A1942"/>
    <mergeCell ref="B1936:B1942"/>
    <mergeCell ref="A1943:A1949"/>
    <mergeCell ref="B1943:B1949"/>
    <mergeCell ref="A1950:A1972"/>
    <mergeCell ref="B1950:B1972"/>
    <mergeCell ref="A1973:A1976"/>
    <mergeCell ref="B1973:B1976"/>
    <mergeCell ref="A1977:A1978"/>
    <mergeCell ref="B1977:B1978"/>
    <mergeCell ref="A1979:A1981"/>
    <mergeCell ref="B1979:B1981"/>
    <mergeCell ref="A1982:A1984"/>
    <mergeCell ref="B1982:B1984"/>
    <mergeCell ref="A1704:A1706"/>
    <mergeCell ref="B1704:B1706"/>
    <mergeCell ref="A1729:A1731"/>
    <mergeCell ref="B1729:B1731"/>
    <mergeCell ref="A1745:A1746"/>
    <mergeCell ref="B1745:B1746"/>
    <mergeCell ref="A1748:A1749"/>
    <mergeCell ref="B1748:B1749"/>
    <mergeCell ref="A1761:A1762"/>
    <mergeCell ref="B1761:B1762"/>
    <mergeCell ref="A1765:A1766"/>
    <mergeCell ref="B1765:B1766"/>
    <mergeCell ref="A1768:A1769"/>
    <mergeCell ref="B1768:B1769"/>
    <mergeCell ref="A1770:A1771"/>
    <mergeCell ref="A1985:A1991"/>
    <mergeCell ref="B1985:B1991"/>
    <mergeCell ref="A1867:A1868"/>
    <mergeCell ref="B1867:B1868"/>
    <mergeCell ref="A1872:A1873"/>
    <mergeCell ref="B1872:B1873"/>
    <mergeCell ref="A1875:A1877"/>
    <mergeCell ref="B1875:B1877"/>
    <mergeCell ref="A1879:A1880"/>
    <mergeCell ref="B1879:B1880"/>
    <mergeCell ref="A1883:A1884"/>
    <mergeCell ref="B1883:B1884"/>
    <mergeCell ref="A1888:A1889"/>
    <mergeCell ref="B1888:B1889"/>
    <mergeCell ref="A1890:A1891"/>
    <mergeCell ref="B1890:B1891"/>
    <mergeCell ref="A1892:A1893"/>
    <mergeCell ref="B1892:B1893"/>
    <mergeCell ref="A1894:A1895"/>
    <mergeCell ref="B1894:B1895"/>
    <mergeCell ref="B1770:B1771"/>
    <mergeCell ref="A1772:A1773"/>
    <mergeCell ref="B1772:B1773"/>
    <mergeCell ref="A1655:A1657"/>
    <mergeCell ref="B1655:B1657"/>
    <mergeCell ref="A1658:A1659"/>
    <mergeCell ref="B1658:B1659"/>
    <mergeCell ref="A1660:A1661"/>
    <mergeCell ref="A1665:A1666"/>
    <mergeCell ref="B1665:B1666"/>
    <mergeCell ref="A1668:A1670"/>
    <mergeCell ref="B1668:B1670"/>
    <mergeCell ref="A1677:A1678"/>
    <mergeCell ref="B1677:B1678"/>
    <mergeCell ref="A1682:A1683"/>
    <mergeCell ref="B1682:B1683"/>
    <mergeCell ref="A1685:A1686"/>
    <mergeCell ref="B1685:B1686"/>
    <mergeCell ref="A1693:A1695"/>
    <mergeCell ref="B1693:B1695"/>
    <mergeCell ref="B1660:B1661"/>
    <mergeCell ref="A1628:A1630"/>
    <mergeCell ref="B1628:B1630"/>
    <mergeCell ref="A1631:A1632"/>
    <mergeCell ref="B1631:B1632"/>
    <mergeCell ref="A1633:A1635"/>
    <mergeCell ref="B1633:B1635"/>
    <mergeCell ref="A1636:A1637"/>
    <mergeCell ref="B1636:B1637"/>
    <mergeCell ref="A1638:A1639"/>
    <mergeCell ref="B1638:B1639"/>
    <mergeCell ref="A1648:A1649"/>
    <mergeCell ref="B1648:B1649"/>
    <mergeCell ref="A1650:A1652"/>
    <mergeCell ref="B1650:B1652"/>
    <mergeCell ref="A1653:A1654"/>
    <mergeCell ref="B1653:B1654"/>
    <mergeCell ref="B1625:B1626"/>
    <mergeCell ref="A1590:A1591"/>
    <mergeCell ref="B1590:B1591"/>
    <mergeCell ref="A1593:A1594"/>
    <mergeCell ref="B1593:B1594"/>
    <mergeCell ref="A1595:A1596"/>
    <mergeCell ref="B1595:B1596"/>
    <mergeCell ref="A1600:A1602"/>
    <mergeCell ref="B1600:B1602"/>
    <mergeCell ref="A1603:A1604"/>
    <mergeCell ref="B1603:B1604"/>
    <mergeCell ref="A1605:A1608"/>
    <mergeCell ref="B1605:B1608"/>
    <mergeCell ref="A1609:A1612"/>
    <mergeCell ref="B1609:B1612"/>
    <mergeCell ref="A1621:A1624"/>
    <mergeCell ref="B1621:B1624"/>
    <mergeCell ref="A1625:A1626"/>
    <mergeCell ref="B1544:B1545"/>
    <mergeCell ref="A1546:A1547"/>
    <mergeCell ref="B1546:B1547"/>
    <mergeCell ref="A1548:A1549"/>
    <mergeCell ref="B1548:B1549"/>
    <mergeCell ref="A1556:A1557"/>
    <mergeCell ref="B1556:B1557"/>
    <mergeCell ref="A1563:A1564"/>
    <mergeCell ref="B1563:B1564"/>
    <mergeCell ref="A1573:A1574"/>
    <mergeCell ref="B1573:B1574"/>
    <mergeCell ref="A1577:A1578"/>
    <mergeCell ref="B1577:B1578"/>
    <mergeCell ref="A1585:A1586"/>
    <mergeCell ref="B1585:B1586"/>
    <mergeCell ref="A1587:A1588"/>
    <mergeCell ref="B1587:B1588"/>
    <mergeCell ref="A1357:A1379"/>
    <mergeCell ref="B1357:B1379"/>
    <mergeCell ref="A1381:A1385"/>
    <mergeCell ref="B1381:B1385"/>
    <mergeCell ref="A1386:A1396"/>
    <mergeCell ref="B1386:B1396"/>
    <mergeCell ref="A1397:A1427"/>
    <mergeCell ref="B1397:B1427"/>
    <mergeCell ref="A1428:A1433"/>
    <mergeCell ref="B1428:B1433"/>
    <mergeCell ref="B1434:H1434"/>
    <mergeCell ref="A1435:A1438"/>
    <mergeCell ref="B1435:B1438"/>
    <mergeCell ref="A1507:A1509"/>
    <mergeCell ref="B1510:D1510"/>
    <mergeCell ref="A1511:A1521"/>
    <mergeCell ref="B1511:B1521"/>
    <mergeCell ref="B1486:B1487"/>
    <mergeCell ref="A1276:A1282"/>
    <mergeCell ref="B1276:B1282"/>
    <mergeCell ref="A1283:A1286"/>
    <mergeCell ref="B1283:B1286"/>
    <mergeCell ref="A1287:A1289"/>
    <mergeCell ref="B1287:B1289"/>
    <mergeCell ref="A1290:A1306"/>
    <mergeCell ref="B1290:B1306"/>
    <mergeCell ref="A1313:A1314"/>
    <mergeCell ref="B1313:B1314"/>
    <mergeCell ref="A1315:A1316"/>
    <mergeCell ref="B1315:B1316"/>
    <mergeCell ref="A1320:A1324"/>
    <mergeCell ref="B1320:B1324"/>
    <mergeCell ref="A1325:A1343"/>
    <mergeCell ref="B1325:B1343"/>
    <mergeCell ref="A1345:A1356"/>
    <mergeCell ref="B1345:B1356"/>
    <mergeCell ref="C1203:D1203"/>
    <mergeCell ref="A1253:A1256"/>
    <mergeCell ref="B1253:B1256"/>
    <mergeCell ref="B1228:B1246"/>
    <mergeCell ref="A1247:A1252"/>
    <mergeCell ref="B1247:B1252"/>
    <mergeCell ref="A1257:A1258"/>
    <mergeCell ref="B1257:B1258"/>
    <mergeCell ref="A1260:A1261"/>
    <mergeCell ref="B1260:B1261"/>
    <mergeCell ref="A1262:A1266"/>
    <mergeCell ref="B1262:B1266"/>
    <mergeCell ref="A1267:A1269"/>
    <mergeCell ref="B1267:B1269"/>
    <mergeCell ref="A1271:A1272"/>
    <mergeCell ref="B1271:B1272"/>
    <mergeCell ref="A1273:A1275"/>
    <mergeCell ref="B1273:B1275"/>
    <mergeCell ref="A1157:A1159"/>
    <mergeCell ref="B1157:B1159"/>
    <mergeCell ref="A1161:D1161"/>
    <mergeCell ref="A1162:A1166"/>
    <mergeCell ref="B1162:B1163"/>
    <mergeCell ref="B1164:B1166"/>
    <mergeCell ref="A1167:D1167"/>
    <mergeCell ref="A1168:A1169"/>
    <mergeCell ref="B1168:B1169"/>
    <mergeCell ref="A1170:D1170"/>
    <mergeCell ref="A1171:A1178"/>
    <mergeCell ref="B1171:B1175"/>
    <mergeCell ref="B1176:B1177"/>
    <mergeCell ref="A1179:A1202"/>
    <mergeCell ref="B1179:B1202"/>
    <mergeCell ref="C1189:D1189"/>
    <mergeCell ref="C1198:D1198"/>
    <mergeCell ref="A1118:A1120"/>
    <mergeCell ref="B1119:B1120"/>
    <mergeCell ref="A1121:A1124"/>
    <mergeCell ref="B1121:B1124"/>
    <mergeCell ref="A1125:A1127"/>
    <mergeCell ref="B1125:B1127"/>
    <mergeCell ref="A1128:A1130"/>
    <mergeCell ref="B1128:B1130"/>
    <mergeCell ref="A1131:A1132"/>
    <mergeCell ref="B1131:B1132"/>
    <mergeCell ref="A1133:A1135"/>
    <mergeCell ref="B1133:B1135"/>
    <mergeCell ref="A1136:A1140"/>
    <mergeCell ref="B1136:B1140"/>
    <mergeCell ref="A1141:A1143"/>
    <mergeCell ref="B1141:B1143"/>
    <mergeCell ref="A1144:A1156"/>
    <mergeCell ref="B1144:B1156"/>
    <mergeCell ref="B1083:B1087"/>
    <mergeCell ref="A1088:A1094"/>
    <mergeCell ref="B1088:B1094"/>
    <mergeCell ref="A1095:A1096"/>
    <mergeCell ref="B1095:B1096"/>
    <mergeCell ref="A1098:A1099"/>
    <mergeCell ref="B1098:B1099"/>
    <mergeCell ref="A1100:A1101"/>
    <mergeCell ref="B1100:B1101"/>
    <mergeCell ref="A1102:A1104"/>
    <mergeCell ref="B1102:B1104"/>
    <mergeCell ref="A1105:A1107"/>
    <mergeCell ref="B1105:B1107"/>
    <mergeCell ref="A1108:A1112"/>
    <mergeCell ref="B1108:B1112"/>
    <mergeCell ref="A1113:A1116"/>
    <mergeCell ref="B1113:B1116"/>
    <mergeCell ref="B2115:B2116"/>
    <mergeCell ref="B2117:B2118"/>
    <mergeCell ref="B2119:B2121"/>
    <mergeCell ref="B2122:B2123"/>
    <mergeCell ref="B2124:B2126"/>
    <mergeCell ref="B2127:B2128"/>
    <mergeCell ref="B2129:B2130"/>
    <mergeCell ref="B2131:B2132"/>
    <mergeCell ref="B2133:B2134"/>
    <mergeCell ref="B2135:B2136"/>
    <mergeCell ref="B2153:B2156"/>
    <mergeCell ref="B2167:B2168"/>
    <mergeCell ref="B2170:B2171"/>
    <mergeCell ref="B2177:B2179"/>
    <mergeCell ref="B2180:B2181"/>
    <mergeCell ref="B2207:B2211"/>
    <mergeCell ref="C2215:D2215"/>
    <mergeCell ref="B2064:B2066"/>
    <mergeCell ref="B2067:B2070"/>
    <mergeCell ref="B2071:B2074"/>
    <mergeCell ref="B2075:B2076"/>
    <mergeCell ref="B2077:B2078"/>
    <mergeCell ref="B2079:B2081"/>
    <mergeCell ref="B2082:B2084"/>
    <mergeCell ref="B2085:B2087"/>
    <mergeCell ref="B2088:B2090"/>
    <mergeCell ref="B2091:B2093"/>
    <mergeCell ref="B2094:B2095"/>
    <mergeCell ref="B2096:B2099"/>
    <mergeCell ref="B2100:B2103"/>
    <mergeCell ref="B2104:B2105"/>
    <mergeCell ref="B2106:B2107"/>
    <mergeCell ref="B2108:B2110"/>
    <mergeCell ref="B2111:B2113"/>
    <mergeCell ref="B2039:B2042"/>
    <mergeCell ref="B2043:B2044"/>
    <mergeCell ref="B2045:B2047"/>
    <mergeCell ref="B2048:B2050"/>
    <mergeCell ref="B2051:B2052"/>
    <mergeCell ref="B2053:B2054"/>
    <mergeCell ref="B2055:B2056"/>
    <mergeCell ref="B2057:B2058"/>
    <mergeCell ref="B2059:B2060"/>
    <mergeCell ref="B2061:B2063"/>
    <mergeCell ref="B1776:B1777"/>
    <mergeCell ref="B1778:B1779"/>
    <mergeCell ref="B1782:B1783"/>
    <mergeCell ref="B1784:B1787"/>
    <mergeCell ref="B1788:B1789"/>
    <mergeCell ref="B1795:B1796"/>
    <mergeCell ref="B1799:B1800"/>
    <mergeCell ref="B1803:B1804"/>
    <mergeCell ref="B1805:B1806"/>
    <mergeCell ref="B1808:B1809"/>
    <mergeCell ref="B1820:B1821"/>
    <mergeCell ref="B1824:B1825"/>
    <mergeCell ref="B1832:B1834"/>
    <mergeCell ref="B1845:B1846"/>
    <mergeCell ref="B1849:H1849"/>
    <mergeCell ref="A714:A715"/>
    <mergeCell ref="B714:B715"/>
    <mergeCell ref="A716:A717"/>
    <mergeCell ref="B716:B717"/>
    <mergeCell ref="A722:A723"/>
    <mergeCell ref="B722:B723"/>
    <mergeCell ref="A724:A725"/>
    <mergeCell ref="B724:B725"/>
    <mergeCell ref="A729:A734"/>
    <mergeCell ref="B729:B734"/>
    <mergeCell ref="A735:A738"/>
    <mergeCell ref="B735:B738"/>
    <mergeCell ref="C743:D743"/>
    <mergeCell ref="B2018:B2025"/>
    <mergeCell ref="B2026:B2031"/>
    <mergeCell ref="B2033:B2034"/>
    <mergeCell ref="B2035:B2037"/>
    <mergeCell ref="A1053:A1055"/>
    <mergeCell ref="B1053:B1055"/>
    <mergeCell ref="A1056:A1058"/>
    <mergeCell ref="B1056:B1058"/>
    <mergeCell ref="A1059:A1063"/>
    <mergeCell ref="B1059:B1063"/>
    <mergeCell ref="A1064:A1068"/>
    <mergeCell ref="B1064:B1068"/>
    <mergeCell ref="A1069:A1072"/>
    <mergeCell ref="B1069:B1072"/>
    <mergeCell ref="A1073:A1078"/>
    <mergeCell ref="B1073:B1078"/>
    <mergeCell ref="A1080:A1082"/>
    <mergeCell ref="B1080:B1082"/>
    <mergeCell ref="A1083:A1087"/>
    <mergeCell ref="A674:A675"/>
    <mergeCell ref="B674:B675"/>
    <mergeCell ref="A679:A681"/>
    <mergeCell ref="B679:B681"/>
    <mergeCell ref="A682:A684"/>
    <mergeCell ref="B682:B684"/>
    <mergeCell ref="A688:A689"/>
    <mergeCell ref="B688:B689"/>
    <mergeCell ref="A692:A697"/>
    <mergeCell ref="B692:B697"/>
    <mergeCell ref="A698:A699"/>
    <mergeCell ref="B698:B699"/>
    <mergeCell ref="B701:D701"/>
    <mergeCell ref="A703:A707"/>
    <mergeCell ref="B703:B707"/>
    <mergeCell ref="A708:A712"/>
    <mergeCell ref="B708:B712"/>
    <mergeCell ref="A620:A621"/>
    <mergeCell ref="B620:B621"/>
    <mergeCell ref="A625:A626"/>
    <mergeCell ref="B625:B626"/>
    <mergeCell ref="A639:A640"/>
    <mergeCell ref="B639:B640"/>
    <mergeCell ref="A641:A642"/>
    <mergeCell ref="B641:B642"/>
    <mergeCell ref="A647:A650"/>
    <mergeCell ref="B647:B650"/>
    <mergeCell ref="A651:A660"/>
    <mergeCell ref="B651:B660"/>
    <mergeCell ref="A661:A662"/>
    <mergeCell ref="B661:B662"/>
    <mergeCell ref="A667:A671"/>
    <mergeCell ref="B667:B671"/>
    <mergeCell ref="A672:A673"/>
    <mergeCell ref="B672:B673"/>
    <mergeCell ref="B2890:C2890"/>
    <mergeCell ref="B2997:C2997"/>
    <mergeCell ref="B3044:C3044"/>
    <mergeCell ref="B3045:C3045"/>
    <mergeCell ref="B3046:C3046"/>
    <mergeCell ref="B3047:C3047"/>
    <mergeCell ref="B3048:C3048"/>
    <mergeCell ref="B3049:C3049"/>
    <mergeCell ref="B3050:C3050"/>
    <mergeCell ref="B3061:C3061"/>
    <mergeCell ref="B3074:C3074"/>
    <mergeCell ref="B3075:C3075"/>
    <mergeCell ref="B3076:C3076"/>
    <mergeCell ref="B3077:C3077"/>
    <mergeCell ref="B3090:C3090"/>
    <mergeCell ref="B3091:C3091"/>
    <mergeCell ref="A563:A569"/>
    <mergeCell ref="B563:B569"/>
    <mergeCell ref="A570:A576"/>
    <mergeCell ref="B570:B576"/>
    <mergeCell ref="A577:A578"/>
    <mergeCell ref="B577:B578"/>
    <mergeCell ref="A579:A581"/>
    <mergeCell ref="B579:B581"/>
    <mergeCell ref="A585:A586"/>
    <mergeCell ref="B585:B586"/>
    <mergeCell ref="A587:A588"/>
    <mergeCell ref="B587:B588"/>
    <mergeCell ref="A591:A592"/>
    <mergeCell ref="B591:B592"/>
    <mergeCell ref="A594:A595"/>
    <mergeCell ref="B594:B595"/>
    <mergeCell ref="B2783:C2783"/>
    <mergeCell ref="B2813:C2813"/>
    <mergeCell ref="B2814:C2814"/>
    <mergeCell ref="B2821:C2821"/>
    <mergeCell ref="B2822:B2828"/>
    <mergeCell ref="B2839:C2839"/>
    <mergeCell ref="B2840:C2840"/>
    <mergeCell ref="B2852:C2852"/>
    <mergeCell ref="B2853:C2853"/>
    <mergeCell ref="B2854:C2854"/>
    <mergeCell ref="B2872:C2872"/>
    <mergeCell ref="B2873:C2873"/>
    <mergeCell ref="B2874:C2874"/>
    <mergeCell ref="B2875:C2875"/>
    <mergeCell ref="B2880:C2880"/>
    <mergeCell ref="B2881:C2881"/>
    <mergeCell ref="B2889:C2889"/>
    <mergeCell ref="C2601:D2601"/>
    <mergeCell ref="C2602:D2602"/>
    <mergeCell ref="C2603:D2603"/>
    <mergeCell ref="C2604:D2604"/>
    <mergeCell ref="B2655:C2655"/>
    <mergeCell ref="B2693:C2693"/>
    <mergeCell ref="B2694:C2694"/>
    <mergeCell ref="B2698:C2698"/>
    <mergeCell ref="B2701:C2701"/>
    <mergeCell ref="B2704:C2704"/>
    <mergeCell ref="B2705:C2705"/>
    <mergeCell ref="B2712:B2713"/>
    <mergeCell ref="B2715:B2716"/>
    <mergeCell ref="B2727:B2728"/>
    <mergeCell ref="B2729:B2730"/>
    <mergeCell ref="B2772:B2774"/>
    <mergeCell ref="B2782:C2782"/>
    <mergeCell ref="A219:A221"/>
    <mergeCell ref="B219:B221"/>
    <mergeCell ref="A180:A181"/>
    <mergeCell ref="B180:B181"/>
    <mergeCell ref="B188:D188"/>
    <mergeCell ref="A189:A194"/>
    <mergeCell ref="B189:B194"/>
    <mergeCell ref="B195:D195"/>
    <mergeCell ref="B196:D196"/>
    <mergeCell ref="B202:D202"/>
    <mergeCell ref="A204:A218"/>
    <mergeCell ref="B204:B218"/>
    <mergeCell ref="A145:A146"/>
    <mergeCell ref="B145:B146"/>
    <mergeCell ref="A147:A155"/>
    <mergeCell ref="B147:B155"/>
    <mergeCell ref="B164:D164"/>
    <mergeCell ref="A165:A170"/>
    <mergeCell ref="B165:B170"/>
    <mergeCell ref="A171:A177"/>
    <mergeCell ref="B171:B177"/>
    <mergeCell ref="B127:D127"/>
    <mergeCell ref="A128:A134"/>
    <mergeCell ref="B128:B134"/>
    <mergeCell ref="B136:D136"/>
    <mergeCell ref="A137:A139"/>
    <mergeCell ref="B137:B139"/>
    <mergeCell ref="A140:A142"/>
    <mergeCell ref="B140:B142"/>
    <mergeCell ref="A143:A144"/>
    <mergeCell ref="B143:B144"/>
    <mergeCell ref="A97:A98"/>
    <mergeCell ref="B97:B98"/>
    <mergeCell ref="A99:A102"/>
    <mergeCell ref="B99:B102"/>
    <mergeCell ref="A103:A106"/>
    <mergeCell ref="B103:B106"/>
    <mergeCell ref="A109:A112"/>
    <mergeCell ref="B109:B112"/>
    <mergeCell ref="A113:A118"/>
    <mergeCell ref="B113:B118"/>
    <mergeCell ref="A73:A74"/>
    <mergeCell ref="B73:B74"/>
    <mergeCell ref="A80:A81"/>
    <mergeCell ref="B80:B81"/>
    <mergeCell ref="A82:A84"/>
    <mergeCell ref="B82:B84"/>
    <mergeCell ref="A85:A86"/>
    <mergeCell ref="B85:B86"/>
    <mergeCell ref="A87:A92"/>
    <mergeCell ref="B87:B92"/>
    <mergeCell ref="A52:A53"/>
    <mergeCell ref="B52:B53"/>
    <mergeCell ref="A54:A56"/>
    <mergeCell ref="B54:B56"/>
    <mergeCell ref="A57:A59"/>
    <mergeCell ref="B57:B59"/>
    <mergeCell ref="A64:A65"/>
    <mergeCell ref="B64:B65"/>
    <mergeCell ref="A71:A72"/>
    <mergeCell ref="B71:B72"/>
    <mergeCell ref="A8:A12"/>
    <mergeCell ref="B8:B12"/>
    <mergeCell ref="A13:A18"/>
    <mergeCell ref="B13:B18"/>
    <mergeCell ref="A19:A28"/>
    <mergeCell ref="B19:B28"/>
    <mergeCell ref="A29:A31"/>
    <mergeCell ref="B29:B31"/>
    <mergeCell ref="A32:A33"/>
    <mergeCell ref="B32:B33"/>
    <mergeCell ref="A34:A35"/>
    <mergeCell ref="B34:B35"/>
    <mergeCell ref="A36:A38"/>
    <mergeCell ref="B36:B38"/>
    <mergeCell ref="A39:A40"/>
    <mergeCell ref="B39:B40"/>
    <mergeCell ref="A41:A43"/>
    <mergeCell ref="B41:B43"/>
    <mergeCell ref="A45:A47"/>
    <mergeCell ref="B45:B47"/>
    <mergeCell ref="A50:A51"/>
    <mergeCell ref="B50:B51"/>
    <mergeCell ref="A1992:A1994"/>
    <mergeCell ref="B1992:B1994"/>
    <mergeCell ref="A1995:A1999"/>
    <mergeCell ref="B1995:B1999"/>
    <mergeCell ref="A2001:A2005"/>
    <mergeCell ref="B2001:B2005"/>
    <mergeCell ref="A2007:A2008"/>
    <mergeCell ref="B2007:B2008"/>
    <mergeCell ref="B2009:D2009"/>
    <mergeCell ref="A2011:A2015"/>
    <mergeCell ref="B2011:B2015"/>
    <mergeCell ref="B2016:D2016"/>
    <mergeCell ref="A1885:A1887"/>
    <mergeCell ref="B1885:B1887"/>
    <mergeCell ref="A1896:A1897"/>
    <mergeCell ref="B1896:B1897"/>
    <mergeCell ref="A1898:A1899"/>
    <mergeCell ref="B1898:B1899"/>
    <mergeCell ref="A1900:A1901"/>
    <mergeCell ref="B1900:B1901"/>
    <mergeCell ref="A1902:A1903"/>
    <mergeCell ref="B1902:B1903"/>
    <mergeCell ref="A1915:A1916"/>
    <mergeCell ref="B1915:B1916"/>
    <mergeCell ref="A1921:A1928"/>
    <mergeCell ref="B1921:B1928"/>
    <mergeCell ref="A1869:A1870"/>
    <mergeCell ref="B1869:B1870"/>
    <mergeCell ref="A1842:A1843"/>
    <mergeCell ref="B1842:B1843"/>
    <mergeCell ref="A1832:A1834"/>
    <mergeCell ref="A1845:A1846"/>
    <mergeCell ref="A1850:A1853"/>
    <mergeCell ref="B1850:B1853"/>
    <mergeCell ref="A1854:A1856"/>
    <mergeCell ref="B1854:B1856"/>
    <mergeCell ref="A1857:A1859"/>
    <mergeCell ref="B1857:B1859"/>
    <mergeCell ref="A1860:A1861"/>
    <mergeCell ref="B1860:B1861"/>
    <mergeCell ref="A1862:A1865"/>
    <mergeCell ref="B1862:B1865"/>
    <mergeCell ref="A1797:A1798"/>
    <mergeCell ref="B1797:B1798"/>
    <mergeCell ref="A1795:A1796"/>
    <mergeCell ref="A1799:A1800"/>
    <mergeCell ref="A1803:A1804"/>
    <mergeCell ref="A1805:A1806"/>
    <mergeCell ref="A1808:A1809"/>
    <mergeCell ref="A1820:A1821"/>
    <mergeCell ref="A1824:A1825"/>
    <mergeCell ref="A1776:A1777"/>
    <mergeCell ref="A1778:A1779"/>
    <mergeCell ref="A1782:A1783"/>
    <mergeCell ref="A1784:A1787"/>
    <mergeCell ref="A1788:A1789"/>
    <mergeCell ref="A1722:A1723"/>
    <mergeCell ref="B1722:B1723"/>
    <mergeCell ref="A1738:A1739"/>
    <mergeCell ref="B1738:B1739"/>
    <mergeCell ref="A1740:A1741"/>
    <mergeCell ref="B1740:B1741"/>
    <mergeCell ref="A1500:A1501"/>
    <mergeCell ref="B1500:B1501"/>
    <mergeCell ref="A1503:A1506"/>
    <mergeCell ref="B1503:B1506"/>
    <mergeCell ref="A1488:A1489"/>
    <mergeCell ref="B1488:B1489"/>
    <mergeCell ref="A1490:A1492"/>
    <mergeCell ref="B1490:B1492"/>
    <mergeCell ref="A1493:A1494"/>
    <mergeCell ref="B1493:B1494"/>
    <mergeCell ref="A1495:A1497"/>
    <mergeCell ref="B1495:B1497"/>
    <mergeCell ref="A1522:A1526"/>
    <mergeCell ref="B1522:B1526"/>
    <mergeCell ref="A1528:A1529"/>
    <mergeCell ref="B1528:B1529"/>
    <mergeCell ref="A1537:A1540"/>
    <mergeCell ref="B1537:B1540"/>
    <mergeCell ref="A1542:A1543"/>
    <mergeCell ref="B1542:B1543"/>
    <mergeCell ref="A1544:A1545"/>
    <mergeCell ref="B5411:D5411"/>
    <mergeCell ref="B5412:D5412"/>
    <mergeCell ref="B1439:D1439"/>
    <mergeCell ref="A1440:A1448"/>
    <mergeCell ref="B1440:B1448"/>
    <mergeCell ref="A1453:A1454"/>
    <mergeCell ref="B1453:B1454"/>
    <mergeCell ref="A1455:A1456"/>
    <mergeCell ref="B1455:B1456"/>
    <mergeCell ref="A1457:A1463"/>
    <mergeCell ref="B1457:B1463"/>
    <mergeCell ref="A1466:A1467"/>
    <mergeCell ref="B1466:B1467"/>
    <mergeCell ref="A1468:A1470"/>
    <mergeCell ref="B1468:B1470"/>
    <mergeCell ref="A1472:A1476"/>
    <mergeCell ref="B1472:B1476"/>
    <mergeCell ref="A1477:A1481"/>
    <mergeCell ref="B1477:B1481"/>
    <mergeCell ref="A1482:A1483"/>
    <mergeCell ref="B1482:B1483"/>
    <mergeCell ref="A1484:A1485"/>
    <mergeCell ref="B1484:B1485"/>
    <mergeCell ref="A1486:A1487"/>
    <mergeCell ref="A5373:A5379"/>
    <mergeCell ref="B5373:B5379"/>
    <mergeCell ref="A5380:A5405"/>
    <mergeCell ref="B5380:B5405"/>
    <mergeCell ref="B5406:D5406"/>
    <mergeCell ref="B5407:D5407"/>
    <mergeCell ref="B5408:D5408"/>
    <mergeCell ref="B5409:D5409"/>
    <mergeCell ref="B5410:D5410"/>
    <mergeCell ref="A5360:A5361"/>
    <mergeCell ref="B5360:B5361"/>
    <mergeCell ref="B5363:D5363"/>
    <mergeCell ref="A5365:A5367"/>
    <mergeCell ref="B5365:B5367"/>
    <mergeCell ref="A5369:A5370"/>
    <mergeCell ref="B5369:B5370"/>
    <mergeCell ref="A5371:A5372"/>
    <mergeCell ref="B5371:B5372"/>
    <mergeCell ref="C5371:D5371"/>
    <mergeCell ref="C5372:D5372"/>
    <mergeCell ref="A5347:A5349"/>
    <mergeCell ref="B5347:B5349"/>
    <mergeCell ref="A5350:A5351"/>
    <mergeCell ref="B5350:B5351"/>
    <mergeCell ref="A5353:A5354"/>
    <mergeCell ref="B5353:B5354"/>
    <mergeCell ref="B5356:D5356"/>
    <mergeCell ref="C5357:D5357"/>
    <mergeCell ref="C5358:D5358"/>
    <mergeCell ref="C5326:D5326"/>
    <mergeCell ref="A5327:A5334"/>
    <mergeCell ref="B5327:B5334"/>
    <mergeCell ref="A5335:A5336"/>
    <mergeCell ref="B5335:B5336"/>
    <mergeCell ref="A5340:A5343"/>
    <mergeCell ref="B5340:B5343"/>
    <mergeCell ref="A5345:A5346"/>
    <mergeCell ref="B5345:B5346"/>
    <mergeCell ref="C5345:D5345"/>
    <mergeCell ref="C5346:D5346"/>
    <mergeCell ref="A5314:A5315"/>
    <mergeCell ref="B5314:B5315"/>
    <mergeCell ref="A5316:A5317"/>
    <mergeCell ref="B5316:B5317"/>
    <mergeCell ref="A5318:A5319"/>
    <mergeCell ref="B5318:B5319"/>
    <mergeCell ref="A5320:A5322"/>
    <mergeCell ref="B5320:B5322"/>
    <mergeCell ref="A5323:A5325"/>
    <mergeCell ref="B5323:B5325"/>
    <mergeCell ref="B5300:D5300"/>
    <mergeCell ref="B5301:D5301"/>
    <mergeCell ref="A5302:A5305"/>
    <mergeCell ref="B5302:B5305"/>
    <mergeCell ref="A5307:A5309"/>
    <mergeCell ref="B5307:B5309"/>
    <mergeCell ref="A5310:A5311"/>
    <mergeCell ref="B5310:B5311"/>
    <mergeCell ref="A5312:A5313"/>
    <mergeCell ref="B5312:B5313"/>
    <mergeCell ref="B5290:D5290"/>
    <mergeCell ref="B5291:D5291"/>
    <mergeCell ref="B5292:D5292"/>
    <mergeCell ref="B5293:D5293"/>
    <mergeCell ref="B5294:D5294"/>
    <mergeCell ref="B5295:D5295"/>
    <mergeCell ref="B5296:D5296"/>
    <mergeCell ref="B5298:D5298"/>
    <mergeCell ref="B5299:D5299"/>
    <mergeCell ref="C5278:D5278"/>
    <mergeCell ref="B5279:D5279"/>
    <mergeCell ref="A5281:A5284"/>
    <mergeCell ref="B5281:B5284"/>
    <mergeCell ref="A5285:A5286"/>
    <mergeCell ref="B5285:B5286"/>
    <mergeCell ref="A5287:A5288"/>
    <mergeCell ref="B5287:B5288"/>
    <mergeCell ref="B5289:D5289"/>
    <mergeCell ref="A5260:A5264"/>
    <mergeCell ref="B5260:B5264"/>
    <mergeCell ref="A5266:A5269"/>
    <mergeCell ref="B5266:B5269"/>
    <mergeCell ref="A5270:A5273"/>
    <mergeCell ref="B5270:B5273"/>
    <mergeCell ref="C5273:D5273"/>
    <mergeCell ref="A5274:A5277"/>
    <mergeCell ref="B5274:B5277"/>
    <mergeCell ref="C5277:D5277"/>
    <mergeCell ref="B5244:D5244"/>
    <mergeCell ref="B5245:B5249"/>
    <mergeCell ref="C5245:D5245"/>
    <mergeCell ref="C5246:D5246"/>
    <mergeCell ref="C5247:D5247"/>
    <mergeCell ref="C5248:D5248"/>
    <mergeCell ref="C5249:D5249"/>
    <mergeCell ref="A5251:A5259"/>
    <mergeCell ref="B5251:B5259"/>
    <mergeCell ref="B5236:B5243"/>
    <mergeCell ref="C5236:D5236"/>
    <mergeCell ref="C5237:D5237"/>
    <mergeCell ref="C5238:D5238"/>
    <mergeCell ref="C5239:D5239"/>
    <mergeCell ref="C5240:D5240"/>
    <mergeCell ref="C5241:D5241"/>
    <mergeCell ref="C5242:D5242"/>
    <mergeCell ref="C5243:D5243"/>
    <mergeCell ref="B5223:D5223"/>
    <mergeCell ref="B5224:D5224"/>
    <mergeCell ref="B5225:B5235"/>
    <mergeCell ref="C5225:D5225"/>
    <mergeCell ref="C5226:D5226"/>
    <mergeCell ref="C5227:D5227"/>
    <mergeCell ref="C5228:D5228"/>
    <mergeCell ref="C5229:D5229"/>
    <mergeCell ref="C5230:D5230"/>
    <mergeCell ref="C5231:D5231"/>
    <mergeCell ref="C5232:D5232"/>
    <mergeCell ref="C5233:D5233"/>
    <mergeCell ref="C5234:D5234"/>
    <mergeCell ref="C5235:D5235"/>
    <mergeCell ref="A5197:A5198"/>
    <mergeCell ref="B5197:B5198"/>
    <mergeCell ref="A5204:A5206"/>
    <mergeCell ref="B5204:B5206"/>
    <mergeCell ref="B5217:D5217"/>
    <mergeCell ref="B5218:D5218"/>
    <mergeCell ref="B5219:D5219"/>
    <mergeCell ref="B5220:D5220"/>
    <mergeCell ref="A5221:A5222"/>
    <mergeCell ref="B5221:B5222"/>
    <mergeCell ref="A5176:A5177"/>
    <mergeCell ref="B5176:B5177"/>
    <mergeCell ref="A5184:A5187"/>
    <mergeCell ref="B5184:B5187"/>
    <mergeCell ref="A5189:A5192"/>
    <mergeCell ref="B5189:B5192"/>
    <mergeCell ref="A5193:A5194"/>
    <mergeCell ref="B5193:B5194"/>
    <mergeCell ref="A5195:A5196"/>
    <mergeCell ref="B5195:B5196"/>
    <mergeCell ref="A5156:A5157"/>
    <mergeCell ref="B5156:B5157"/>
    <mergeCell ref="A5160:A5161"/>
    <mergeCell ref="B5160:B5161"/>
    <mergeCell ref="A5163:A5164"/>
    <mergeCell ref="B5163:B5164"/>
    <mergeCell ref="A5165:A5166"/>
    <mergeCell ref="B5165:B5166"/>
    <mergeCell ref="A5172:A5173"/>
    <mergeCell ref="B5172:B5173"/>
    <mergeCell ref="A5139:A5141"/>
    <mergeCell ref="B5139:B5141"/>
    <mergeCell ref="A5142:A5143"/>
    <mergeCell ref="B5142:B5143"/>
    <mergeCell ref="A5146:A5148"/>
    <mergeCell ref="B5146:B5148"/>
    <mergeCell ref="A5150:A5151"/>
    <mergeCell ref="B5150:B5151"/>
    <mergeCell ref="A5153:A5155"/>
    <mergeCell ref="B5153:B5155"/>
    <mergeCell ref="A5110:A5115"/>
    <mergeCell ref="B5110:B5115"/>
    <mergeCell ref="A5131:A5132"/>
    <mergeCell ref="B5131:B5132"/>
    <mergeCell ref="A5133:A5134"/>
    <mergeCell ref="B5133:B5134"/>
    <mergeCell ref="A5135:A5136"/>
    <mergeCell ref="B5135:B5136"/>
    <mergeCell ref="A5137:A5138"/>
    <mergeCell ref="B5137:B5138"/>
    <mergeCell ref="A5095:A5097"/>
    <mergeCell ref="B5095:B5097"/>
    <mergeCell ref="A5098:A5101"/>
    <mergeCell ref="B5098:B5101"/>
    <mergeCell ref="A5102:A5104"/>
    <mergeCell ref="B5102:B5104"/>
    <mergeCell ref="A5105:A5106"/>
    <mergeCell ref="B5105:B5106"/>
    <mergeCell ref="A5107:A5109"/>
    <mergeCell ref="B5107:B5109"/>
    <mergeCell ref="A5076:A5079"/>
    <mergeCell ref="B5076:B5079"/>
    <mergeCell ref="A5080:A5082"/>
    <mergeCell ref="B5080:B5082"/>
    <mergeCell ref="A5083:A5087"/>
    <mergeCell ref="B5083:B5087"/>
    <mergeCell ref="A5088:A5090"/>
    <mergeCell ref="B5088:B5090"/>
    <mergeCell ref="A5091:A5094"/>
    <mergeCell ref="B5091:B5094"/>
    <mergeCell ref="B5063:D5063"/>
    <mergeCell ref="B5064:D5064"/>
    <mergeCell ref="B5065:D5065"/>
    <mergeCell ref="B5066:D5066"/>
    <mergeCell ref="A5067:A5069"/>
    <mergeCell ref="B5067:B5069"/>
    <mergeCell ref="A5070:A5072"/>
    <mergeCell ref="B5070:B5072"/>
    <mergeCell ref="A5073:A5075"/>
    <mergeCell ref="B5073:B5075"/>
    <mergeCell ref="A5054:A5056"/>
    <mergeCell ref="B5054:B5056"/>
    <mergeCell ref="A5057:A5058"/>
    <mergeCell ref="B5057:B5058"/>
    <mergeCell ref="A5059:A5060"/>
    <mergeCell ref="B5059:B5060"/>
    <mergeCell ref="A5061:A5062"/>
    <mergeCell ref="B5061:B5062"/>
    <mergeCell ref="C5061:D5061"/>
    <mergeCell ref="C5062:D5062"/>
    <mergeCell ref="A5043:A5044"/>
    <mergeCell ref="B5043:B5044"/>
    <mergeCell ref="A5045:A5046"/>
    <mergeCell ref="B5045:B5046"/>
    <mergeCell ref="A5048:A5049"/>
    <mergeCell ref="B5048:B5049"/>
    <mergeCell ref="B5050:D5050"/>
    <mergeCell ref="A5051:A5053"/>
    <mergeCell ref="B5051:B5053"/>
    <mergeCell ref="B5031:D5031"/>
    <mergeCell ref="B5032:D5032"/>
    <mergeCell ref="B5033:D5033"/>
    <mergeCell ref="B5034:D5034"/>
    <mergeCell ref="B5035:D5035"/>
    <mergeCell ref="A5036:A5038"/>
    <mergeCell ref="B5036:B5038"/>
    <mergeCell ref="A5039:A5042"/>
    <mergeCell ref="B5039:B5041"/>
    <mergeCell ref="A5011:A5017"/>
    <mergeCell ref="B5011:B5017"/>
    <mergeCell ref="A5018:A5022"/>
    <mergeCell ref="B5018:B5022"/>
    <mergeCell ref="A5024:A5026"/>
    <mergeCell ref="B5024:B5026"/>
    <mergeCell ref="A5027:A5028"/>
    <mergeCell ref="B5027:B5028"/>
    <mergeCell ref="A5029:A5030"/>
    <mergeCell ref="B5029:B5030"/>
    <mergeCell ref="B4991:D4991"/>
    <mergeCell ref="B4992:D4992"/>
    <mergeCell ref="B4993:D4993"/>
    <mergeCell ref="B4994:D4994"/>
    <mergeCell ref="A4996:A5010"/>
    <mergeCell ref="B4996:B4998"/>
    <mergeCell ref="B4999:B5002"/>
    <mergeCell ref="B5003:B5005"/>
    <mergeCell ref="C5004:C5005"/>
    <mergeCell ref="D5004:D5005"/>
    <mergeCell ref="B5006:B5010"/>
    <mergeCell ref="A4975:A4976"/>
    <mergeCell ref="B4975:B4976"/>
    <mergeCell ref="A4977:A4978"/>
    <mergeCell ref="B4977:B4978"/>
    <mergeCell ref="A4979:A4982"/>
    <mergeCell ref="B4979:B4981"/>
    <mergeCell ref="C4984:D4984"/>
    <mergeCell ref="C4988:D4988"/>
    <mergeCell ref="A4989:A4990"/>
    <mergeCell ref="B4989:B4990"/>
    <mergeCell ref="C4989:D4989"/>
    <mergeCell ref="C4990:D4990"/>
    <mergeCell ref="B4950:D4950"/>
    <mergeCell ref="A4952:A4957"/>
    <mergeCell ref="B4952:B4957"/>
    <mergeCell ref="A4958:A4965"/>
    <mergeCell ref="B4958:B4965"/>
    <mergeCell ref="A4966:A4967"/>
    <mergeCell ref="B4966:B4967"/>
    <mergeCell ref="A4970:A4971"/>
    <mergeCell ref="B4970:B4971"/>
    <mergeCell ref="A4934:A4936"/>
    <mergeCell ref="B4934:B4936"/>
    <mergeCell ref="A4937:A4938"/>
    <mergeCell ref="B4937:B4938"/>
    <mergeCell ref="A4940:A4941"/>
    <mergeCell ref="B4940:B4941"/>
    <mergeCell ref="A4942:A4943"/>
    <mergeCell ref="B4942:B4943"/>
    <mergeCell ref="A4945:A4946"/>
    <mergeCell ref="B4945:B4946"/>
    <mergeCell ref="A4918:A4919"/>
    <mergeCell ref="B4918:B4919"/>
    <mergeCell ref="A4920:A4922"/>
    <mergeCell ref="B4920:B4922"/>
    <mergeCell ref="A4923:A4924"/>
    <mergeCell ref="B4923:B4924"/>
    <mergeCell ref="A4928:A4930"/>
    <mergeCell ref="B4928:B4930"/>
    <mergeCell ref="A4931:A4933"/>
    <mergeCell ref="B4931:B4933"/>
    <mergeCell ref="A4898:A4899"/>
    <mergeCell ref="B4898:B4899"/>
    <mergeCell ref="A4901:A4902"/>
    <mergeCell ref="B4901:B4902"/>
    <mergeCell ref="A4904:A4913"/>
    <mergeCell ref="B4904:B4913"/>
    <mergeCell ref="A4914:A4915"/>
    <mergeCell ref="B4914:B4915"/>
    <mergeCell ref="A4916:A4917"/>
    <mergeCell ref="B4916:B4917"/>
    <mergeCell ref="B4867:D4867"/>
    <mergeCell ref="A4869:A4871"/>
    <mergeCell ref="B4869:B4871"/>
    <mergeCell ref="B4874:D4874"/>
    <mergeCell ref="A4876:A4883"/>
    <mergeCell ref="B4876:B4883"/>
    <mergeCell ref="A4884:A4897"/>
    <mergeCell ref="B4884:B4897"/>
    <mergeCell ref="C4897:D4897"/>
    <mergeCell ref="A4831:A4841"/>
    <mergeCell ref="B4831:B4841"/>
    <mergeCell ref="A4845:A4852"/>
    <mergeCell ref="B4845:B4847"/>
    <mergeCell ref="B4848:B4852"/>
    <mergeCell ref="B4853:D4853"/>
    <mergeCell ref="A4854:A4861"/>
    <mergeCell ref="B4854:B4861"/>
    <mergeCell ref="A4862:A4866"/>
    <mergeCell ref="B4862:B4866"/>
    <mergeCell ref="B4799:D4799"/>
    <mergeCell ref="A4802:A4813"/>
    <mergeCell ref="B4802:B4813"/>
    <mergeCell ref="B4816:D4816"/>
    <mergeCell ref="B4817:D4817"/>
    <mergeCell ref="A4818:A4824"/>
    <mergeCell ref="B4818:B4824"/>
    <mergeCell ref="A4826:A4830"/>
    <mergeCell ref="B4826:B4830"/>
    <mergeCell ref="C4773:D4773"/>
    <mergeCell ref="A4775:A4788"/>
    <mergeCell ref="B4775:B4788"/>
    <mergeCell ref="A4789:A4792"/>
    <mergeCell ref="B4789:B4792"/>
    <mergeCell ref="A4793:A4796"/>
    <mergeCell ref="B4793:B4796"/>
    <mergeCell ref="B4797:D4797"/>
    <mergeCell ref="B4798:D4798"/>
    <mergeCell ref="A4762:A4763"/>
    <mergeCell ref="B4762:B4763"/>
    <mergeCell ref="A4764:A4767"/>
    <mergeCell ref="B4764:B4767"/>
    <mergeCell ref="B4768:D4768"/>
    <mergeCell ref="B4769:D4769"/>
    <mergeCell ref="B4770:D4770"/>
    <mergeCell ref="B4771:D4771"/>
    <mergeCell ref="C4772:D4772"/>
    <mergeCell ref="A4717:A4719"/>
    <mergeCell ref="B4717:B4719"/>
    <mergeCell ref="A4720:A4721"/>
    <mergeCell ref="B4720:B4721"/>
    <mergeCell ref="A4725:A4726"/>
    <mergeCell ref="B4725:B4726"/>
    <mergeCell ref="B4739:D4739"/>
    <mergeCell ref="A4755:A4756"/>
    <mergeCell ref="B4755:B4756"/>
    <mergeCell ref="A4696:A4699"/>
    <mergeCell ref="B4696:B4699"/>
    <mergeCell ref="A4700:A4703"/>
    <mergeCell ref="B4700:B4703"/>
    <mergeCell ref="A4705:A4706"/>
    <mergeCell ref="B4705:B4706"/>
    <mergeCell ref="A4707:A4712"/>
    <mergeCell ref="B4707:B4712"/>
    <mergeCell ref="A4713:A4716"/>
    <mergeCell ref="B4713:B4716"/>
    <mergeCell ref="A2574:A2575"/>
    <mergeCell ref="B2574:B2575"/>
    <mergeCell ref="A2576:A2579"/>
    <mergeCell ref="B2576:B2579"/>
    <mergeCell ref="A2580:A2583"/>
    <mergeCell ref="B2580:B2583"/>
    <mergeCell ref="A2280:A2281"/>
    <mergeCell ref="B2280:B2281"/>
    <mergeCell ref="B4695:D4695"/>
    <mergeCell ref="A2550:A2551"/>
    <mergeCell ref="B2550:B2551"/>
    <mergeCell ref="A2554:A2563"/>
    <mergeCell ref="B2554:B2563"/>
    <mergeCell ref="C2563:D2563"/>
    <mergeCell ref="A2564:A2567"/>
    <mergeCell ref="B2564:B2567"/>
    <mergeCell ref="A2569:A2573"/>
    <mergeCell ref="B2569:B2573"/>
    <mergeCell ref="A2530:A2532"/>
    <mergeCell ref="B2530:B2532"/>
    <mergeCell ref="A2533:A2534"/>
    <mergeCell ref="B2533:B2534"/>
    <mergeCell ref="A2536:A2539"/>
    <mergeCell ref="B2536:B2539"/>
    <mergeCell ref="A2541:A2542"/>
    <mergeCell ref="B2541:B2542"/>
    <mergeCell ref="A2544:A2546"/>
    <mergeCell ref="B2544:B2546"/>
    <mergeCell ref="A2501:A2504"/>
    <mergeCell ref="B2501:B2504"/>
    <mergeCell ref="A2505:A2510"/>
    <mergeCell ref="B2505:B2507"/>
    <mergeCell ref="A2519:A2528"/>
    <mergeCell ref="B2519:B2528"/>
    <mergeCell ref="A2467:A2474"/>
    <mergeCell ref="B2467:B2474"/>
    <mergeCell ref="A2475:A2481"/>
    <mergeCell ref="B2475:B2481"/>
    <mergeCell ref="A2482:A2486"/>
    <mergeCell ref="B2482:B2486"/>
    <mergeCell ref="A2487:A2494"/>
    <mergeCell ref="B2487:B2494"/>
    <mergeCell ref="A2495:A2500"/>
    <mergeCell ref="B2495:B2500"/>
    <mergeCell ref="B2508:B2509"/>
    <mergeCell ref="A2511:A2517"/>
    <mergeCell ref="B2511:B2517"/>
    <mergeCell ref="A2448:A2450"/>
    <mergeCell ref="B2448:B2450"/>
    <mergeCell ref="A2455:A2458"/>
    <mergeCell ref="B2455:B2458"/>
    <mergeCell ref="A2459:A2461"/>
    <mergeCell ref="B2459:B2461"/>
    <mergeCell ref="A2462:A2466"/>
    <mergeCell ref="B2462:B2466"/>
    <mergeCell ref="A2429:A2430"/>
    <mergeCell ref="B2429:B2430"/>
    <mergeCell ref="A2431:A2433"/>
    <mergeCell ref="B2431:B2433"/>
    <mergeCell ref="A2375:A2379"/>
    <mergeCell ref="B2375:B2379"/>
    <mergeCell ref="A2380:A2400"/>
    <mergeCell ref="B2380:B2400"/>
    <mergeCell ref="A2403:A2406"/>
    <mergeCell ref="B2403:B2406"/>
    <mergeCell ref="A2409:A2411"/>
    <mergeCell ref="B2409:B2411"/>
    <mergeCell ref="A2412:A2414"/>
    <mergeCell ref="B2412:B2414"/>
    <mergeCell ref="C2297:D2297"/>
    <mergeCell ref="A2298:A2301"/>
    <mergeCell ref="B2298:B2301"/>
    <mergeCell ref="A2302:A2308"/>
    <mergeCell ref="B2302:B2308"/>
    <mergeCell ref="A2309:A2325"/>
    <mergeCell ref="B2309:B2325"/>
    <mergeCell ref="A2326:A2327"/>
    <mergeCell ref="B2326:B2327"/>
    <mergeCell ref="A2418:A2419"/>
    <mergeCell ref="B2418:B2419"/>
    <mergeCell ref="A2423:A2425"/>
    <mergeCell ref="B2423:B2425"/>
    <mergeCell ref="A2426:A2428"/>
    <mergeCell ref="B2426:B2428"/>
    <mergeCell ref="A350:A354"/>
    <mergeCell ref="B350:B354"/>
    <mergeCell ref="A356:A358"/>
    <mergeCell ref="B356:B358"/>
    <mergeCell ref="C356:D356"/>
    <mergeCell ref="C357:D357"/>
    <mergeCell ref="C358:D358"/>
    <mergeCell ref="A321:A331"/>
    <mergeCell ref="B321:B331"/>
    <mergeCell ref="A332:A337"/>
    <mergeCell ref="B332:B337"/>
    <mergeCell ref="C338:D338"/>
    <mergeCell ref="A339:A342"/>
    <mergeCell ref="B339:B342"/>
    <mergeCell ref="A344:A349"/>
    <mergeCell ref="B344:B349"/>
    <mergeCell ref="B949:B953"/>
    <mergeCell ref="A776:A777"/>
    <mergeCell ref="B776:B777"/>
    <mergeCell ref="B818:D818"/>
    <mergeCell ref="A878:A881"/>
    <mergeCell ref="B878:B881"/>
    <mergeCell ref="A882:A883"/>
    <mergeCell ref="B882:B883"/>
    <mergeCell ref="A886:A887"/>
    <mergeCell ref="B886:B887"/>
    <mergeCell ref="A888:A891"/>
    <mergeCell ref="B888:B891"/>
    <mergeCell ref="A611:A613"/>
    <mergeCell ref="B611:B613"/>
    <mergeCell ref="A616:A617"/>
    <mergeCell ref="B616:B617"/>
    <mergeCell ref="C308:D308"/>
    <mergeCell ref="A312:A319"/>
    <mergeCell ref="B312:B319"/>
    <mergeCell ref="C312:D312"/>
    <mergeCell ref="C313:D313"/>
    <mergeCell ref="C314:D314"/>
    <mergeCell ref="C315:D315"/>
    <mergeCell ref="C316:D316"/>
    <mergeCell ref="C317:D317"/>
    <mergeCell ref="C318:D318"/>
    <mergeCell ref="C319:D319"/>
    <mergeCell ref="A293:A300"/>
    <mergeCell ref="B293:B300"/>
    <mergeCell ref="B301:D301"/>
    <mergeCell ref="B302:D302"/>
    <mergeCell ref="B303:D303"/>
    <mergeCell ref="B304:D304"/>
    <mergeCell ref="B305:D305"/>
    <mergeCell ref="A306:A307"/>
    <mergeCell ref="B306:B307"/>
    <mergeCell ref="B278:B279"/>
    <mergeCell ref="A280:A281"/>
    <mergeCell ref="B280:B281"/>
    <mergeCell ref="A286:A287"/>
    <mergeCell ref="B286:B287"/>
    <mergeCell ref="B288:D288"/>
    <mergeCell ref="A289:A290"/>
    <mergeCell ref="B289:B290"/>
    <mergeCell ref="A291:A292"/>
    <mergeCell ref="B291:B292"/>
    <mergeCell ref="B4081:D4081"/>
    <mergeCell ref="B4318:D4318"/>
    <mergeCell ref="A4650:A4651"/>
    <mergeCell ref="B4650:B4651"/>
    <mergeCell ref="B4319:D4319"/>
    <mergeCell ref="A4325:A4328"/>
    <mergeCell ref="B4325:B4328"/>
    <mergeCell ref="A4330:A4332"/>
    <mergeCell ref="B4330:B4332"/>
    <mergeCell ref="A4355:A4356"/>
    <mergeCell ref="B4355:B4356"/>
    <mergeCell ref="A4397:A4398"/>
    <mergeCell ref="B4397:B4398"/>
    <mergeCell ref="A4402:A4403"/>
    <mergeCell ref="B4402:B4403"/>
    <mergeCell ref="A4071:A4074"/>
    <mergeCell ref="B4071:D4071"/>
    <mergeCell ref="B4072:D4072"/>
    <mergeCell ref="B4073:D4073"/>
    <mergeCell ref="B4074:D4074"/>
    <mergeCell ref="A4075:A4078"/>
    <mergeCell ref="B4075:D4075"/>
    <mergeCell ref="B4079:D4079"/>
    <mergeCell ref="B4080:D4080"/>
    <mergeCell ref="B4136:B4138"/>
    <mergeCell ref="A4157:A4158"/>
    <mergeCell ref="B4157:B4158"/>
    <mergeCell ref="A4161:A4162"/>
    <mergeCell ref="B4161:B4162"/>
    <mergeCell ref="A4164:A4165"/>
    <mergeCell ref="B4164:B4165"/>
    <mergeCell ref="A4166:A4167"/>
    <mergeCell ref="B4057:D4057"/>
    <mergeCell ref="A4061:A4064"/>
    <mergeCell ref="B4061:D4061"/>
    <mergeCell ref="B4062:D4062"/>
    <mergeCell ref="B4063:D4063"/>
    <mergeCell ref="B4064:D4064"/>
    <mergeCell ref="A4065:A4070"/>
    <mergeCell ref="B4065:D4065"/>
    <mergeCell ref="B4066:D4066"/>
    <mergeCell ref="B4067:D4067"/>
    <mergeCell ref="B4068:D4068"/>
    <mergeCell ref="B4069:D4069"/>
    <mergeCell ref="B4070:D4070"/>
    <mergeCell ref="A4118:A4119"/>
    <mergeCell ref="B4118:B4119"/>
    <mergeCell ref="A4097:A4098"/>
    <mergeCell ref="B4097:B4098"/>
    <mergeCell ref="A4099:A4100"/>
    <mergeCell ref="B4099:B4100"/>
    <mergeCell ref="A4101:A4110"/>
    <mergeCell ref="B4101:D4101"/>
    <mergeCell ref="B4102:B4103"/>
    <mergeCell ref="A3903:A3905"/>
    <mergeCell ref="B3903:B3905"/>
    <mergeCell ref="A3891:A3892"/>
    <mergeCell ref="B3891:B3892"/>
    <mergeCell ref="A3879:A3880"/>
    <mergeCell ref="B3879:B3880"/>
    <mergeCell ref="A3882:A3884"/>
    <mergeCell ref="B3882:B3884"/>
    <mergeCell ref="A3870:A3871"/>
    <mergeCell ref="B3870:B3871"/>
    <mergeCell ref="A3872:A3873"/>
    <mergeCell ref="B3872:B3873"/>
    <mergeCell ref="A3874:A3875"/>
    <mergeCell ref="B3874:B3875"/>
    <mergeCell ref="A3950:A3951"/>
    <mergeCell ref="B3950:B3951"/>
    <mergeCell ref="A3959:A3960"/>
    <mergeCell ref="B3959:B3960"/>
    <mergeCell ref="A3916:A3918"/>
    <mergeCell ref="B3916:B3918"/>
    <mergeCell ref="A3919:A3920"/>
    <mergeCell ref="A4:A5"/>
    <mergeCell ref="B4:B5"/>
    <mergeCell ref="C4:D4"/>
    <mergeCell ref="A3780:A3784"/>
    <mergeCell ref="B3780:B3784"/>
    <mergeCell ref="A3785:A3789"/>
    <mergeCell ref="B3785:B3789"/>
    <mergeCell ref="A3814:A3820"/>
    <mergeCell ref="B3814:B3820"/>
    <mergeCell ref="A225:A238"/>
    <mergeCell ref="B225:B238"/>
    <mergeCell ref="C239:D239"/>
    <mergeCell ref="A240:A242"/>
    <mergeCell ref="B240:B242"/>
    <mergeCell ref="A245:A248"/>
    <mergeCell ref="A249:A257"/>
    <mergeCell ref="B249:B257"/>
    <mergeCell ref="A258:A262"/>
    <mergeCell ref="B258:B262"/>
    <mergeCell ref="A267:A273"/>
    <mergeCell ref="B267:B273"/>
    <mergeCell ref="A274:A277"/>
    <mergeCell ref="B274:B277"/>
    <mergeCell ref="A278:A279"/>
    <mergeCell ref="A745:A751"/>
    <mergeCell ref="B745:B751"/>
    <mergeCell ref="A752:A766"/>
    <mergeCell ref="B752:B766"/>
    <mergeCell ref="A767:A769"/>
    <mergeCell ref="B767:B769"/>
    <mergeCell ref="A770:A771"/>
    <mergeCell ref="B770:B771"/>
    <mergeCell ref="B3919:B3920"/>
    <mergeCell ref="A3937:A3938"/>
    <mergeCell ref="B3937:B3938"/>
    <mergeCell ref="A4015:A4016"/>
    <mergeCell ref="B4015:B4016"/>
    <mergeCell ref="A3972:A3973"/>
    <mergeCell ref="B3972:B3973"/>
    <mergeCell ref="A3976:A3977"/>
    <mergeCell ref="B3976:B3977"/>
    <mergeCell ref="A3978:A3980"/>
    <mergeCell ref="B3978:B3980"/>
    <mergeCell ref="A3982:A3985"/>
    <mergeCell ref="B3982:B3985"/>
    <mergeCell ref="A3986:A3987"/>
    <mergeCell ref="B3986:B3987"/>
    <mergeCell ref="A3993:A3994"/>
    <mergeCell ref="B3993:B3994"/>
    <mergeCell ref="A3995:A3997"/>
    <mergeCell ref="B3995:B3997"/>
    <mergeCell ref="A3999:A4000"/>
    <mergeCell ref="B3999:B4000"/>
    <mergeCell ref="A4003:A4004"/>
    <mergeCell ref="B4003:B4004"/>
    <mergeCell ref="A4006:A4008"/>
    <mergeCell ref="B4006:B4008"/>
    <mergeCell ref="A4009:A4010"/>
    <mergeCell ref="B4009:B4010"/>
    <mergeCell ref="A4012:A4013"/>
    <mergeCell ref="B4012:B4013"/>
    <mergeCell ref="A3962:A3963"/>
    <mergeCell ref="B3962:B3963"/>
    <mergeCell ref="A4026:A4027"/>
    <mergeCell ref="B4026:B4027"/>
    <mergeCell ref="A4029:A4030"/>
    <mergeCell ref="B4029:B4030"/>
    <mergeCell ref="A4036:A4037"/>
    <mergeCell ref="B4036:B4037"/>
    <mergeCell ref="A4045:A4046"/>
    <mergeCell ref="B4045:B4046"/>
    <mergeCell ref="A4047:A4048"/>
    <mergeCell ref="B4047:D4047"/>
    <mergeCell ref="B4048:D4048"/>
    <mergeCell ref="A4049:A4050"/>
    <mergeCell ref="B4049:D4049"/>
    <mergeCell ref="B4050:D4050"/>
    <mergeCell ref="A4054:A4057"/>
    <mergeCell ref="B4054:D4054"/>
    <mergeCell ref="B4055:D4055"/>
    <mergeCell ref="B4056:D4056"/>
    <mergeCell ref="A4051:A4053"/>
    <mergeCell ref="B4051:D4051"/>
    <mergeCell ref="B4053:D4053"/>
    <mergeCell ref="B4104:B4106"/>
    <mergeCell ref="B4107:B4109"/>
    <mergeCell ref="B4111:D4111"/>
    <mergeCell ref="B4112:D4112"/>
    <mergeCell ref="B4113:D4113"/>
    <mergeCell ref="A4116:A4117"/>
    <mergeCell ref="B4116:B4117"/>
    <mergeCell ref="A4177:A4181"/>
    <mergeCell ref="B4177:B4181"/>
    <mergeCell ref="A4188:A4189"/>
    <mergeCell ref="B4188:B4189"/>
    <mergeCell ref="A4143:A4144"/>
    <mergeCell ref="B4143:B4144"/>
    <mergeCell ref="B4127:D4127"/>
    <mergeCell ref="A4120:A4122"/>
    <mergeCell ref="B4120:D4120"/>
    <mergeCell ref="B4121:D4121"/>
    <mergeCell ref="B4122:D4122"/>
    <mergeCell ref="A4123:A4125"/>
    <mergeCell ref="B4123:D4123"/>
    <mergeCell ref="B4124:D4124"/>
    <mergeCell ref="B4125:D4125"/>
    <mergeCell ref="A4130:A4131"/>
    <mergeCell ref="B4130:B4131"/>
    <mergeCell ref="A4134:A4135"/>
    <mergeCell ref="B4134:B4135"/>
    <mergeCell ref="A4136:A4138"/>
    <mergeCell ref="B4166:B4167"/>
    <mergeCell ref="A4174:A4176"/>
    <mergeCell ref="B4174:B4176"/>
    <mergeCell ref="B4222:D4222"/>
    <mergeCell ref="A4226:A4228"/>
    <mergeCell ref="B4226:D4226"/>
    <mergeCell ref="B4227:D4227"/>
    <mergeCell ref="B4228:D4228"/>
    <mergeCell ref="A4197:A4199"/>
    <mergeCell ref="B4197:B4199"/>
    <mergeCell ref="A4200:A4204"/>
    <mergeCell ref="B4200:B4204"/>
    <mergeCell ref="C4201:D4201"/>
    <mergeCell ref="A4214:A4216"/>
    <mergeCell ref="B4214:D4214"/>
    <mergeCell ref="B4215:B4216"/>
    <mergeCell ref="A4217:A4218"/>
    <mergeCell ref="B4217:D4217"/>
    <mergeCell ref="B4218:D4218"/>
    <mergeCell ref="A4219:A4221"/>
    <mergeCell ref="B4219:D4219"/>
    <mergeCell ref="C4220:D4220"/>
    <mergeCell ref="B4340:D4340"/>
    <mergeCell ref="A4345:A4346"/>
    <mergeCell ref="B4345:B4346"/>
    <mergeCell ref="A4347:A4349"/>
    <mergeCell ref="B4347:B4349"/>
    <mergeCell ref="A4306:A4309"/>
    <mergeCell ref="B4306:D4306"/>
    <mergeCell ref="B4307:D4307"/>
    <mergeCell ref="B4308:D4308"/>
    <mergeCell ref="B4309:D4309"/>
    <mergeCell ref="A4310:A4315"/>
    <mergeCell ref="B4310:D4310"/>
    <mergeCell ref="B4311:D4311"/>
    <mergeCell ref="B4312:D4312"/>
    <mergeCell ref="B4313:D4313"/>
    <mergeCell ref="B4314:D4314"/>
    <mergeCell ref="B4315:D4315"/>
    <mergeCell ref="A4316:A4319"/>
    <mergeCell ref="B4316:D4316"/>
    <mergeCell ref="A4358:A4359"/>
    <mergeCell ref="B4358:B4359"/>
    <mergeCell ref="A4360:A4364"/>
    <mergeCell ref="B4360:B4364"/>
    <mergeCell ref="A4366:A4368"/>
    <mergeCell ref="B4366:B4368"/>
    <mergeCell ref="A4369:A4371"/>
    <mergeCell ref="B4369:B4371"/>
    <mergeCell ref="A4486:A4488"/>
    <mergeCell ref="B4486:D4486"/>
    <mergeCell ref="B4487:D4487"/>
    <mergeCell ref="B4488:D4488"/>
    <mergeCell ref="A4489:A4496"/>
    <mergeCell ref="B4489:C4489"/>
    <mergeCell ref="B4490:C4490"/>
    <mergeCell ref="B4491:C4491"/>
    <mergeCell ref="B4492:C4492"/>
    <mergeCell ref="B4493:C4493"/>
    <mergeCell ref="B4494:C4494"/>
    <mergeCell ref="B4495:C4495"/>
    <mergeCell ref="B4496:C4496"/>
    <mergeCell ref="A4430:A4435"/>
    <mergeCell ref="B4430:D4430"/>
    <mergeCell ref="C4431:D4431"/>
    <mergeCell ref="C4432:D4432"/>
    <mergeCell ref="C4433:D4433"/>
    <mergeCell ref="C4434:D4434"/>
    <mergeCell ref="C4435:D4435"/>
    <mergeCell ref="B4436:D4436"/>
    <mergeCell ref="B4447:D4447"/>
    <mergeCell ref="A4452:A4455"/>
    <mergeCell ref="B4452:D4452"/>
    <mergeCell ref="B4693:D4693"/>
    <mergeCell ref="A4676:A4679"/>
    <mergeCell ref="B4676:B4679"/>
    <mergeCell ref="B4671:D4671"/>
    <mergeCell ref="A4674:A4675"/>
    <mergeCell ref="B4674:B4675"/>
    <mergeCell ref="A4661:A4662"/>
    <mergeCell ref="A4653:A4654"/>
    <mergeCell ref="B4653:B4654"/>
    <mergeCell ref="A4655:A4656"/>
    <mergeCell ref="B4655:B4656"/>
    <mergeCell ref="B4661:B4662"/>
    <mergeCell ref="B779:D779"/>
    <mergeCell ref="B780:D780"/>
    <mergeCell ref="B781:D781"/>
    <mergeCell ref="B782:D782"/>
    <mergeCell ref="A784:A787"/>
    <mergeCell ref="B784:B787"/>
    <mergeCell ref="A788:A794"/>
    <mergeCell ref="B788:B794"/>
    <mergeCell ref="A795:A817"/>
    <mergeCell ref="B795:B817"/>
    <mergeCell ref="A860:A862"/>
    <mergeCell ref="B860:B862"/>
    <mergeCell ref="A863:A864"/>
    <mergeCell ref="B863:B864"/>
    <mergeCell ref="A866:A869"/>
    <mergeCell ref="B866:B869"/>
    <mergeCell ref="A871:A874"/>
    <mergeCell ref="B871:B874"/>
    <mergeCell ref="A875:A876"/>
    <mergeCell ref="B875:B876"/>
    <mergeCell ref="A892:A893"/>
    <mergeCell ref="B892:B893"/>
    <mergeCell ref="A895:A897"/>
    <mergeCell ref="B895:B897"/>
    <mergeCell ref="C897:D897"/>
    <mergeCell ref="A899:A900"/>
    <mergeCell ref="B899:B900"/>
    <mergeCell ref="B946:C946"/>
    <mergeCell ref="B947:D947"/>
    <mergeCell ref="A964:A969"/>
    <mergeCell ref="B964:B969"/>
    <mergeCell ref="A820:A824"/>
    <mergeCell ref="B820:B824"/>
    <mergeCell ref="A825:A828"/>
    <mergeCell ref="B825:B828"/>
    <mergeCell ref="A829:A837"/>
    <mergeCell ref="B829:B837"/>
    <mergeCell ref="C837:D837"/>
    <mergeCell ref="A838:A843"/>
    <mergeCell ref="B838:B843"/>
    <mergeCell ref="A844:A853"/>
    <mergeCell ref="B844:B853"/>
    <mergeCell ref="C853:D853"/>
    <mergeCell ref="A854:A858"/>
    <mergeCell ref="B854:B858"/>
    <mergeCell ref="A954:A963"/>
    <mergeCell ref="B954:B963"/>
    <mergeCell ref="A970:A973"/>
    <mergeCell ref="B970:B973"/>
    <mergeCell ref="A903:A904"/>
    <mergeCell ref="B903:B904"/>
    <mergeCell ref="A907:A908"/>
    <mergeCell ref="B907:B908"/>
    <mergeCell ref="A912:A920"/>
    <mergeCell ref="B912:B920"/>
    <mergeCell ref="A921:A941"/>
    <mergeCell ref="B921:B941"/>
    <mergeCell ref="C926:D926"/>
    <mergeCell ref="B942:C942"/>
    <mergeCell ref="B943:C943"/>
    <mergeCell ref="B944:C944"/>
    <mergeCell ref="B945:C945"/>
    <mergeCell ref="A949:A953"/>
    <mergeCell ref="A975:A990"/>
    <mergeCell ref="B975:B990"/>
    <mergeCell ref="A991:A995"/>
    <mergeCell ref="B991:B995"/>
    <mergeCell ref="C995:D995"/>
    <mergeCell ref="B996:D996"/>
    <mergeCell ref="B997:D997"/>
    <mergeCell ref="B998:D998"/>
    <mergeCell ref="B999:D999"/>
    <mergeCell ref="B1000:D1000"/>
    <mergeCell ref="B1001:D1001"/>
    <mergeCell ref="B1002:D1002"/>
    <mergeCell ref="B1003:D1003"/>
    <mergeCell ref="A1005:A1017"/>
    <mergeCell ref="B1005:B1017"/>
    <mergeCell ref="A1018:A1050"/>
    <mergeCell ref="B1018:B1050"/>
    <mergeCell ref="A3443:A3451"/>
    <mergeCell ref="B3443:B3451"/>
    <mergeCell ref="A1204:A1207"/>
    <mergeCell ref="B1204:B1207"/>
    <mergeCell ref="A1208:A1209"/>
    <mergeCell ref="B1208:B1209"/>
    <mergeCell ref="A1210:A1212"/>
    <mergeCell ref="B1210:B1212"/>
    <mergeCell ref="A1214:A1216"/>
    <mergeCell ref="B1214:B1216"/>
    <mergeCell ref="A1217:A1219"/>
    <mergeCell ref="B1217:B1219"/>
    <mergeCell ref="A1220:A1222"/>
    <mergeCell ref="B1220:B1222"/>
    <mergeCell ref="A1223:A1224"/>
    <mergeCell ref="B1223:B1224"/>
    <mergeCell ref="A1228:A1246"/>
    <mergeCell ref="A3452:A3454"/>
    <mergeCell ref="B3452:B3454"/>
    <mergeCell ref="A3455:A3463"/>
    <mergeCell ref="B3455:B3463"/>
    <mergeCell ref="A3464:A3467"/>
    <mergeCell ref="B3464:B3467"/>
    <mergeCell ref="A2282:A2297"/>
    <mergeCell ref="B2282:B2297"/>
    <mergeCell ref="A2328:A2329"/>
    <mergeCell ref="B2328:B2329"/>
    <mergeCell ref="B2331:D2331"/>
    <mergeCell ref="A2341:A2343"/>
    <mergeCell ref="B2341:B2343"/>
    <mergeCell ref="A2345:A2348"/>
    <mergeCell ref="B2345:B2348"/>
    <mergeCell ref="A2349:A2350"/>
    <mergeCell ref="B2349:B2350"/>
    <mergeCell ref="A2351:A2352"/>
    <mergeCell ref="B2351:B2352"/>
    <mergeCell ref="A2356:A2358"/>
    <mergeCell ref="B2356:B2358"/>
    <mergeCell ref="A2359:A2362"/>
    <mergeCell ref="B2359:B2362"/>
    <mergeCell ref="A2363:A2364"/>
    <mergeCell ref="B2363:B2364"/>
    <mergeCell ref="A2365:A2366"/>
    <mergeCell ref="B2365:B2366"/>
    <mergeCell ref="A2368:A2369"/>
    <mergeCell ref="A2372:A2374"/>
    <mergeCell ref="B2372:B2374"/>
    <mergeCell ref="A2442:A2446"/>
    <mergeCell ref="B2442:B2446"/>
    <mergeCell ref="A3468:A3469"/>
    <mergeCell ref="B3468:B3469"/>
    <mergeCell ref="A3470:A3471"/>
    <mergeCell ref="B3470:B3471"/>
    <mergeCell ref="A3473:A3474"/>
    <mergeCell ref="B3473:B3474"/>
    <mergeCell ref="A3476:A3477"/>
    <mergeCell ref="B3476:B3477"/>
    <mergeCell ref="A3478:A3479"/>
    <mergeCell ref="B3478:B3479"/>
    <mergeCell ref="A3480:A3481"/>
    <mergeCell ref="B3480:B3481"/>
    <mergeCell ref="A3483:A3486"/>
    <mergeCell ref="B3483:B3486"/>
    <mergeCell ref="A3489:A3490"/>
    <mergeCell ref="B3489:B3490"/>
    <mergeCell ref="A3492:A3493"/>
    <mergeCell ref="B3492:B3493"/>
    <mergeCell ref="A3494:A3495"/>
    <mergeCell ref="B3494:B3495"/>
    <mergeCell ref="A3496:A3497"/>
    <mergeCell ref="B3496:B3497"/>
    <mergeCell ref="A3498:A3499"/>
    <mergeCell ref="B3498:B3499"/>
    <mergeCell ref="A3500:A3501"/>
    <mergeCell ref="B3500:B3501"/>
    <mergeCell ref="A3502:A3504"/>
    <mergeCell ref="B3502:B3504"/>
    <mergeCell ref="A3505:A3506"/>
    <mergeCell ref="B3505:B3506"/>
    <mergeCell ref="A3507:A3512"/>
    <mergeCell ref="A3513:A3518"/>
    <mergeCell ref="B3513:D3513"/>
    <mergeCell ref="A3519:A3522"/>
    <mergeCell ref="B3519:D3519"/>
    <mergeCell ref="B3520:B3522"/>
    <mergeCell ref="A3523:A3525"/>
    <mergeCell ref="B3523:D3523"/>
    <mergeCell ref="A3526:A3529"/>
    <mergeCell ref="B3530:D3530"/>
    <mergeCell ref="A3531:A3532"/>
    <mergeCell ref="B3531:D3531"/>
    <mergeCell ref="A3533:A3534"/>
    <mergeCell ref="B3533:D3533"/>
    <mergeCell ref="A3535:A3536"/>
    <mergeCell ref="B3535:D3535"/>
    <mergeCell ref="A3537:A3539"/>
    <mergeCell ref="B3537:D3537"/>
    <mergeCell ref="A3540:A3541"/>
    <mergeCell ref="B3540:B3541"/>
    <mergeCell ref="A3543:A3544"/>
    <mergeCell ref="B3543:B3544"/>
    <mergeCell ref="A3548:A3549"/>
    <mergeCell ref="B3548:B3549"/>
    <mergeCell ref="A3553:A3565"/>
    <mergeCell ref="B3553:B3565"/>
    <mergeCell ref="A3566:A3576"/>
    <mergeCell ref="B3566:B3576"/>
    <mergeCell ref="A3577:A3578"/>
    <mergeCell ref="B3577:B3578"/>
    <mergeCell ref="A3580:A3581"/>
    <mergeCell ref="B3580:B3581"/>
    <mergeCell ref="A3584:A3588"/>
    <mergeCell ref="B3584:B3588"/>
    <mergeCell ref="A3589:A3591"/>
    <mergeCell ref="B3589:B3591"/>
    <mergeCell ref="B3594:D3594"/>
    <mergeCell ref="B3595:D3595"/>
    <mergeCell ref="A3597:A3601"/>
    <mergeCell ref="B3597:B3601"/>
    <mergeCell ref="A3602:A3604"/>
    <mergeCell ref="B3602:B3604"/>
    <mergeCell ref="A3608:A3609"/>
    <mergeCell ref="B3608:B3609"/>
    <mergeCell ref="A3611:A3613"/>
    <mergeCell ref="B3611:B3613"/>
    <mergeCell ref="B3616:C3616"/>
    <mergeCell ref="B3619:D3619"/>
    <mergeCell ref="B3626:D3626"/>
    <mergeCell ref="B3627:B3628"/>
    <mergeCell ref="A3631:A3635"/>
    <mergeCell ref="B3631:B3635"/>
    <mergeCell ref="A3636:A3639"/>
    <mergeCell ref="B3636:B3639"/>
    <mergeCell ref="A3640:A3641"/>
    <mergeCell ref="B3640:B3641"/>
    <mergeCell ref="A3642:A3643"/>
    <mergeCell ref="B3642:B3643"/>
    <mergeCell ref="A3653:A3654"/>
    <mergeCell ref="B3653:B3654"/>
    <mergeCell ref="A3655:A3656"/>
    <mergeCell ref="B3655:B3656"/>
    <mergeCell ref="A3659:A3660"/>
    <mergeCell ref="B3659:B3660"/>
    <mergeCell ref="A3661:A3662"/>
    <mergeCell ref="B3661:B3662"/>
    <mergeCell ref="A3668:A3673"/>
    <mergeCell ref="B3668:B3673"/>
    <mergeCell ref="A3677:A3681"/>
    <mergeCell ref="B3677:B3681"/>
    <mergeCell ref="A3682:A3684"/>
    <mergeCell ref="B3682:B3684"/>
    <mergeCell ref="A3686:A3687"/>
    <mergeCell ref="B3686:B3687"/>
    <mergeCell ref="A3688:A3690"/>
    <mergeCell ref="B3688:B3690"/>
    <mergeCell ref="A3692:A3693"/>
    <mergeCell ref="B3692:B3693"/>
    <mergeCell ref="A3695:A3696"/>
    <mergeCell ref="B3695:B3696"/>
    <mergeCell ref="B3699:C3699"/>
    <mergeCell ref="A3705:A3707"/>
    <mergeCell ref="B3705:B3707"/>
    <mergeCell ref="A3711:A3719"/>
    <mergeCell ref="B3711:B3719"/>
    <mergeCell ref="A3743:A3744"/>
    <mergeCell ref="B3743:B3744"/>
    <mergeCell ref="B3748:D3748"/>
    <mergeCell ref="A3720:A3721"/>
    <mergeCell ref="B3720:B3721"/>
    <mergeCell ref="A3727:A3728"/>
    <mergeCell ref="B3727:B3728"/>
    <mergeCell ref="A3729:A3730"/>
    <mergeCell ref="B3729:B3730"/>
    <mergeCell ref="A3732:A3735"/>
    <mergeCell ref="B3732:B3735"/>
    <mergeCell ref="A3739:A3740"/>
    <mergeCell ref="B3739:B3740"/>
    <mergeCell ref="A3761:A3764"/>
    <mergeCell ref="B3761:B3764"/>
    <mergeCell ref="A3765:A3766"/>
    <mergeCell ref="B3765:B3766"/>
    <mergeCell ref="A3767:A3769"/>
    <mergeCell ref="B3767:B3769"/>
    <mergeCell ref="A3771:A3773"/>
    <mergeCell ref="B3771:B3773"/>
    <mergeCell ref="A3775:A3779"/>
    <mergeCell ref="B3775:B3779"/>
    <mergeCell ref="A3790:A3795"/>
    <mergeCell ref="B3790:B3795"/>
    <mergeCell ref="A3796:A3798"/>
    <mergeCell ref="B3796:B3798"/>
    <mergeCell ref="A3800:A3802"/>
    <mergeCell ref="B3800:B3802"/>
    <mergeCell ref="A3805:A3806"/>
    <mergeCell ref="B3805:B3806"/>
    <mergeCell ref="A3807:A3813"/>
    <mergeCell ref="B3807:B3813"/>
    <mergeCell ref="A3835:A3838"/>
    <mergeCell ref="B3835:B3838"/>
    <mergeCell ref="A3839:A3842"/>
    <mergeCell ref="B3839:B3842"/>
    <mergeCell ref="A3843:A3845"/>
    <mergeCell ref="B3843:B3845"/>
    <mergeCell ref="A3846:A3847"/>
    <mergeCell ref="B3846:B3847"/>
    <mergeCell ref="A3848:A3850"/>
    <mergeCell ref="B3848:B3850"/>
    <mergeCell ref="A3851:A3855"/>
    <mergeCell ref="B3851:B3855"/>
    <mergeCell ref="A3857:A3858"/>
    <mergeCell ref="B3857:B3858"/>
    <mergeCell ref="A3859:A3860"/>
    <mergeCell ref="B3859:B3860"/>
    <mergeCell ref="A3821:A3824"/>
    <mergeCell ref="B3821:B3824"/>
    <mergeCell ref="A3825:A3830"/>
    <mergeCell ref="B3825:B3830"/>
    <mergeCell ref="A3831:A3834"/>
    <mergeCell ref="B3831:B3834"/>
    <mergeCell ref="A3862:A3863"/>
    <mergeCell ref="B3862:B3863"/>
    <mergeCell ref="A3864:A3865"/>
    <mergeCell ref="B3864:B3865"/>
    <mergeCell ref="A4406:A4407"/>
    <mergeCell ref="B4406:B4407"/>
    <mergeCell ref="A4408:A4409"/>
    <mergeCell ref="B4408:B4409"/>
    <mergeCell ref="A4410:A4411"/>
    <mergeCell ref="B4410:B4411"/>
    <mergeCell ref="C4415:D4415"/>
    <mergeCell ref="B4416:D4416"/>
    <mergeCell ref="A4425:A4429"/>
    <mergeCell ref="B4425:D4425"/>
    <mergeCell ref="B4426:D4426"/>
    <mergeCell ref="B4427:D4427"/>
    <mergeCell ref="B4428:D4428"/>
    <mergeCell ref="B4429:D4429"/>
    <mergeCell ref="B4317:D4317"/>
    <mergeCell ref="A4279:A4297"/>
    <mergeCell ref="B4279:D4279"/>
    <mergeCell ref="B4298:D4298"/>
    <mergeCell ref="A4247:A4278"/>
    <mergeCell ref="B4247:D4247"/>
    <mergeCell ref="A4229:A4231"/>
    <mergeCell ref="B4229:D4229"/>
    <mergeCell ref="B4230:D4230"/>
    <mergeCell ref="B4231:D4231"/>
    <mergeCell ref="B4232:D4232"/>
    <mergeCell ref="B4239:D4239"/>
    <mergeCell ref="A4333:A4334"/>
    <mergeCell ref="B4333:B4334"/>
    <mergeCell ref="B4453:D4453"/>
    <mergeCell ref="B4454:D4454"/>
    <mergeCell ref="B4455:D4455"/>
    <mergeCell ref="A4456:A4461"/>
    <mergeCell ref="B4456:D4456"/>
    <mergeCell ref="B4457:D4457"/>
    <mergeCell ref="B4458:D4458"/>
    <mergeCell ref="B4459:D4459"/>
    <mergeCell ref="B4460:D4460"/>
    <mergeCell ref="B4461:D4461"/>
    <mergeCell ref="A4462:A4466"/>
    <mergeCell ref="B4462:D4462"/>
    <mergeCell ref="B4464:D4464"/>
    <mergeCell ref="B4465:D4465"/>
    <mergeCell ref="B4466:D4466"/>
    <mergeCell ref="A4469:A4470"/>
    <mergeCell ref="B4469:B4470"/>
    <mergeCell ref="B4474:D4474"/>
    <mergeCell ref="A4475:A4477"/>
    <mergeCell ref="B4475:D4475"/>
    <mergeCell ref="B4476:D4476"/>
    <mergeCell ref="B4477:D4477"/>
    <mergeCell ref="A4478:A4480"/>
    <mergeCell ref="B4478:D4478"/>
    <mergeCell ref="B4479:D4479"/>
    <mergeCell ref="B4480:D4480"/>
    <mergeCell ref="B4481:D4481"/>
    <mergeCell ref="B4482:D4482"/>
    <mergeCell ref="A4483:A4485"/>
    <mergeCell ref="B4483:D4483"/>
    <mergeCell ref="B4484:D4484"/>
    <mergeCell ref="B4485:D4485"/>
    <mergeCell ref="B4583:D4583"/>
    <mergeCell ref="B4584:D4584"/>
    <mergeCell ref="B4497:D4497"/>
    <mergeCell ref="B4585:D4585"/>
    <mergeCell ref="B4498:C4498"/>
    <mergeCell ref="A4500:A4501"/>
    <mergeCell ref="B4500:B4501"/>
    <mergeCell ref="A4503:A4504"/>
    <mergeCell ref="B4503:B4504"/>
    <mergeCell ref="A4505:A4508"/>
    <mergeCell ref="B4505:B4508"/>
    <mergeCell ref="A4510:A4511"/>
    <mergeCell ref="B4510:B4511"/>
    <mergeCell ref="A4513:A4514"/>
    <mergeCell ref="B4513:B4514"/>
    <mergeCell ref="A4516:A4517"/>
    <mergeCell ref="B4516:B4517"/>
    <mergeCell ref="A4519:A4520"/>
    <mergeCell ref="B4519:B4520"/>
    <mergeCell ref="A4523:A4524"/>
    <mergeCell ref="B4523:B4524"/>
    <mergeCell ref="A4667:A4670"/>
    <mergeCell ref="B4667:C4667"/>
    <mergeCell ref="B4668:C4668"/>
    <mergeCell ref="B4669:C4669"/>
    <mergeCell ref="B4670:C4670"/>
    <mergeCell ref="A4671:A4673"/>
    <mergeCell ref="A4634:A4636"/>
    <mergeCell ref="B4634:B4636"/>
    <mergeCell ref="A4638:A4639"/>
    <mergeCell ref="B4638:B4639"/>
    <mergeCell ref="A4642:A4643"/>
    <mergeCell ref="B4642:B4643"/>
    <mergeCell ref="A4646:A4647"/>
    <mergeCell ref="B4646:B4647"/>
    <mergeCell ref="A4648:A4649"/>
    <mergeCell ref="B4648:B4649"/>
    <mergeCell ref="B3758:B3760"/>
    <mergeCell ref="A3758:A3760"/>
    <mergeCell ref="A4532:A4533"/>
    <mergeCell ref="B4532:B4533"/>
    <mergeCell ref="A4549:A4552"/>
    <mergeCell ref="B4549:B4552"/>
    <mergeCell ref="A4554:A4555"/>
    <mergeCell ref="B4554:B4555"/>
    <mergeCell ref="A4562:A4563"/>
    <mergeCell ref="B4562:B4563"/>
    <mergeCell ref="A4572:A4573"/>
    <mergeCell ref="B4572:B4573"/>
    <mergeCell ref="A4574:A4575"/>
    <mergeCell ref="B4574:B4575"/>
    <mergeCell ref="B4595:D4595"/>
    <mergeCell ref="B4596:D4596"/>
    <mergeCell ref="B3755:B3756"/>
    <mergeCell ref="A3755:A3756"/>
    <mergeCell ref="B3750:B3751"/>
    <mergeCell ref="A3750:A3751"/>
    <mergeCell ref="A4665:A4666"/>
    <mergeCell ref="B4665:C4665"/>
    <mergeCell ref="B4666:C4666"/>
    <mergeCell ref="B4600:D4600"/>
    <mergeCell ref="A4603:A4605"/>
    <mergeCell ref="B4603:B4605"/>
    <mergeCell ref="A4606:A4608"/>
    <mergeCell ref="B4606:B4608"/>
    <mergeCell ref="A4609:A4614"/>
    <mergeCell ref="B4609:B4614"/>
    <mergeCell ref="A4620:A4621"/>
    <mergeCell ref="B4620:B4621"/>
    <mergeCell ref="B4586:D4586"/>
    <mergeCell ref="B4592:C4592"/>
    <mergeCell ref="A4593:A4594"/>
    <mergeCell ref="B4593:D4593"/>
    <mergeCell ref="B4594:D4594"/>
    <mergeCell ref="A4595:A4599"/>
    <mergeCell ref="B4597:D4597"/>
    <mergeCell ref="B4598:D4598"/>
    <mergeCell ref="B4599:D4599"/>
    <mergeCell ref="A4576:A4579"/>
    <mergeCell ref="B4576:B4579"/>
    <mergeCell ref="A4580:A4581"/>
    <mergeCell ref="B4580:D4580"/>
    <mergeCell ref="B4581:D4581"/>
    <mergeCell ref="A4582:A4585"/>
    <mergeCell ref="B4582:D4582"/>
  </mergeCells>
  <pageMargins left="0.19685039370078741" right="0.19685039370078741" top="0.39370078740157483" bottom="0.19685039370078741" header="0" footer="0"/>
  <pageSetup paperSize="9"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5555"/>
  <sheetViews>
    <sheetView workbookViewId="0">
      <selection activeCell="D3" sqref="D3"/>
    </sheetView>
  </sheetViews>
  <sheetFormatPr defaultColWidth="9.140625" defaultRowHeight="15" customHeight="1"/>
  <cols>
    <col min="1" max="1" width="9.140625" style="116"/>
    <col min="2" max="2" width="24.28515625" style="117" customWidth="1"/>
    <col min="3" max="3" width="33.85546875" style="116" customWidth="1"/>
    <col min="4" max="4" width="35.85546875" style="116" customWidth="1"/>
    <col min="5" max="5" width="15.5703125" style="116" bestFit="1" customWidth="1"/>
    <col min="6" max="7" width="11.85546875" style="116" bestFit="1" customWidth="1"/>
    <col min="8" max="8" width="18.42578125" style="116" customWidth="1"/>
    <col min="9" max="16384" width="9.140625" style="116"/>
  </cols>
  <sheetData>
    <row r="1" spans="1:23" ht="16.5">
      <c r="C1" s="118" t="s">
        <v>977</v>
      </c>
      <c r="D1" s="118"/>
    </row>
    <row r="2" spans="1:23" ht="16.5">
      <c r="A2" s="1524" t="s">
        <v>657</v>
      </c>
      <c r="B2" s="1524"/>
      <c r="C2" s="1524"/>
      <c r="D2" s="1524"/>
      <c r="E2" s="1524"/>
      <c r="F2" s="1524"/>
      <c r="G2" s="1524"/>
      <c r="H2" s="1524"/>
    </row>
    <row r="3" spans="1:23" ht="19.5">
      <c r="H3" s="120" t="s">
        <v>809</v>
      </c>
    </row>
    <row r="4" spans="1:23" s="129" customFormat="1" ht="15.75">
      <c r="A4" s="1189" t="s">
        <v>1</v>
      </c>
      <c r="B4" s="1190" t="s">
        <v>810</v>
      </c>
      <c r="C4" s="1189" t="s">
        <v>811</v>
      </c>
      <c r="D4" s="1189"/>
      <c r="E4" s="245"/>
      <c r="F4" s="245"/>
      <c r="G4" s="245"/>
    </row>
    <row r="5" spans="1:23" s="129" customFormat="1" ht="15.75">
      <c r="A5" s="1189"/>
      <c r="B5" s="1190"/>
      <c r="C5" s="246" t="s">
        <v>813</v>
      </c>
      <c r="D5" s="246" t="s">
        <v>814</v>
      </c>
      <c r="E5" s="246" t="s">
        <v>5</v>
      </c>
      <c r="F5" s="246" t="s">
        <v>6</v>
      </c>
      <c r="G5" s="246" t="s">
        <v>7</v>
      </c>
      <c r="H5" s="246" t="s">
        <v>8</v>
      </c>
    </row>
    <row r="6" spans="1:23" s="249" customFormat="1" ht="15.75">
      <c r="A6" s="247" t="s">
        <v>815</v>
      </c>
      <c r="B6" s="248">
        <v>-2</v>
      </c>
      <c r="C6" s="248">
        <v>-3</v>
      </c>
      <c r="D6" s="248">
        <v>-4</v>
      </c>
      <c r="E6" s="248">
        <f>D6-1</f>
        <v>-5</v>
      </c>
      <c r="F6" s="248">
        <f t="shared" ref="F6:G6" si="0">E6-1</f>
        <v>-6</v>
      </c>
      <c r="G6" s="248">
        <f t="shared" si="0"/>
        <v>-7</v>
      </c>
    </row>
    <row r="7" spans="1:23" s="238" customFormat="1" ht="13.5" customHeight="1">
      <c r="A7" s="390">
        <v>1</v>
      </c>
      <c r="B7" s="413" t="s">
        <v>5101</v>
      </c>
      <c r="C7" s="414"/>
      <c r="D7" s="415"/>
      <c r="E7" s="5"/>
      <c r="F7" s="5"/>
      <c r="G7" s="5"/>
      <c r="H7" s="5"/>
      <c r="I7" s="1"/>
      <c r="J7" s="1"/>
      <c r="K7" s="1"/>
      <c r="L7" s="1"/>
      <c r="M7" s="1"/>
      <c r="N7" s="1"/>
      <c r="O7" s="1"/>
      <c r="P7" s="1"/>
      <c r="Q7" s="1"/>
      <c r="R7" s="1"/>
      <c r="S7" s="1"/>
      <c r="T7" s="1"/>
      <c r="U7" s="1"/>
      <c r="V7" s="1"/>
      <c r="W7" s="1"/>
    </row>
    <row r="8" spans="1:23" s="238" customFormat="1" ht="13.5" customHeight="1">
      <c r="A8" s="1496">
        <v>1</v>
      </c>
      <c r="B8" s="1499" t="s">
        <v>5102</v>
      </c>
      <c r="C8" s="416" t="s">
        <v>4103</v>
      </c>
      <c r="D8" s="416" t="s">
        <v>5103</v>
      </c>
      <c r="E8" s="395">
        <v>132</v>
      </c>
      <c r="F8" s="395">
        <v>50.4</v>
      </c>
      <c r="G8" s="395">
        <v>49.6</v>
      </c>
      <c r="H8" s="395">
        <v>48</v>
      </c>
      <c r="I8" s="1"/>
      <c r="J8" s="1"/>
      <c r="K8" s="1"/>
      <c r="L8" s="1"/>
      <c r="M8" s="1"/>
      <c r="N8" s="1"/>
      <c r="O8" s="1"/>
      <c r="P8" s="1"/>
      <c r="Q8" s="1"/>
      <c r="R8" s="1"/>
      <c r="S8" s="1"/>
      <c r="T8" s="1"/>
      <c r="U8" s="1"/>
      <c r="V8" s="1"/>
      <c r="W8" s="1"/>
    </row>
    <row r="9" spans="1:23" s="238" customFormat="1" ht="13.5" customHeight="1">
      <c r="A9" s="1497"/>
      <c r="B9" s="1500"/>
      <c r="C9" s="416" t="s">
        <v>5103</v>
      </c>
      <c r="D9" s="416" t="s">
        <v>5104</v>
      </c>
      <c r="E9" s="395">
        <v>400</v>
      </c>
      <c r="F9" s="395">
        <v>50.4</v>
      </c>
      <c r="G9" s="395">
        <v>49.6</v>
      </c>
      <c r="H9" s="395">
        <v>48</v>
      </c>
      <c r="I9" s="1"/>
      <c r="J9" s="1"/>
      <c r="K9" s="1"/>
      <c r="L9" s="1"/>
      <c r="M9" s="1"/>
      <c r="N9" s="1"/>
      <c r="O9" s="1"/>
      <c r="P9" s="1"/>
      <c r="Q9" s="1"/>
      <c r="R9" s="1"/>
      <c r="S9" s="1"/>
      <c r="T9" s="1"/>
      <c r="U9" s="1"/>
      <c r="V9" s="1"/>
      <c r="W9" s="1"/>
    </row>
    <row r="10" spans="1:23" s="238" customFormat="1" ht="13.5" customHeight="1">
      <c r="A10" s="1497"/>
      <c r="B10" s="1500"/>
      <c r="C10" s="416" t="s">
        <v>5104</v>
      </c>
      <c r="D10" s="416" t="s">
        <v>5105</v>
      </c>
      <c r="E10" s="395">
        <v>550</v>
      </c>
      <c r="F10" s="395">
        <v>50.4</v>
      </c>
      <c r="G10" s="395">
        <v>49.6</v>
      </c>
      <c r="H10" s="395">
        <v>48</v>
      </c>
      <c r="I10" s="1"/>
      <c r="J10" s="1"/>
      <c r="K10" s="1"/>
      <c r="L10" s="1"/>
      <c r="M10" s="1"/>
      <c r="N10" s="1"/>
      <c r="O10" s="1"/>
      <c r="P10" s="1"/>
      <c r="Q10" s="1"/>
      <c r="R10" s="1"/>
      <c r="S10" s="1"/>
      <c r="T10" s="1"/>
      <c r="U10" s="1"/>
      <c r="V10" s="1"/>
      <c r="W10" s="1"/>
    </row>
    <row r="11" spans="1:23" s="238" customFormat="1" ht="13.5" customHeight="1">
      <c r="A11" s="1497"/>
      <c r="B11" s="1500"/>
      <c r="C11" s="416" t="s">
        <v>5105</v>
      </c>
      <c r="D11" s="416" t="s">
        <v>5106</v>
      </c>
      <c r="E11" s="395">
        <v>864</v>
      </c>
      <c r="F11" s="395">
        <v>50.4</v>
      </c>
      <c r="G11" s="395">
        <v>49.6</v>
      </c>
      <c r="H11" s="395">
        <v>48</v>
      </c>
      <c r="I11" s="1"/>
      <c r="J11" s="1"/>
      <c r="K11" s="1"/>
      <c r="L11" s="1"/>
      <c r="M11" s="1"/>
      <c r="N11" s="1"/>
      <c r="O11" s="1"/>
      <c r="P11" s="1"/>
      <c r="Q11" s="1"/>
      <c r="R11" s="1"/>
      <c r="S11" s="1"/>
      <c r="T11" s="1"/>
      <c r="U11" s="1"/>
      <c r="V11" s="1"/>
      <c r="W11" s="1"/>
    </row>
    <row r="12" spans="1:23" s="238" customFormat="1" ht="13.5" customHeight="1">
      <c r="A12" s="1498"/>
      <c r="B12" s="1501"/>
      <c r="C12" s="416" t="s">
        <v>5107</v>
      </c>
      <c r="D12" s="416" t="s">
        <v>5108</v>
      </c>
      <c r="E12" s="395">
        <v>800</v>
      </c>
      <c r="F12" s="395">
        <v>50.4</v>
      </c>
      <c r="G12" s="395">
        <v>49.6</v>
      </c>
      <c r="H12" s="395">
        <v>48</v>
      </c>
      <c r="I12" s="1"/>
      <c r="J12" s="1"/>
      <c r="K12" s="1"/>
      <c r="L12" s="1"/>
      <c r="M12" s="1"/>
      <c r="N12" s="1"/>
      <c r="O12" s="1"/>
      <c r="P12" s="1"/>
      <c r="Q12" s="1"/>
      <c r="R12" s="1"/>
      <c r="S12" s="1"/>
      <c r="T12" s="1"/>
      <c r="U12" s="1"/>
      <c r="V12" s="1"/>
      <c r="W12" s="1"/>
    </row>
    <row r="13" spans="1:23" s="238" customFormat="1" ht="13.5" customHeight="1">
      <c r="A13" s="1493">
        <v>2</v>
      </c>
      <c r="B13" s="1493" t="s">
        <v>5109</v>
      </c>
      <c r="C13" s="416" t="s">
        <v>1653</v>
      </c>
      <c r="D13" s="416" t="s">
        <v>5110</v>
      </c>
      <c r="E13" s="395">
        <v>2536</v>
      </c>
      <c r="F13" s="395">
        <v>1014.4</v>
      </c>
      <c r="G13" s="395">
        <v>634</v>
      </c>
      <c r="H13" s="395">
        <v>144</v>
      </c>
      <c r="I13" s="1"/>
      <c r="J13" s="1"/>
      <c r="K13" s="1"/>
      <c r="L13" s="1"/>
      <c r="M13" s="1"/>
      <c r="N13" s="1"/>
      <c r="O13" s="1"/>
      <c r="P13" s="1"/>
      <c r="Q13" s="1"/>
      <c r="R13" s="1"/>
      <c r="S13" s="1"/>
      <c r="T13" s="1"/>
      <c r="U13" s="1"/>
      <c r="V13" s="1"/>
      <c r="W13" s="1"/>
    </row>
    <row r="14" spans="1:23" s="238" customFormat="1" ht="13.5" customHeight="1">
      <c r="A14" s="1494"/>
      <c r="B14" s="1494"/>
      <c r="C14" s="416" t="s">
        <v>5110</v>
      </c>
      <c r="D14" s="416" t="s">
        <v>5111</v>
      </c>
      <c r="E14" s="395">
        <v>3348</v>
      </c>
      <c r="F14" s="395">
        <v>1339.2</v>
      </c>
      <c r="G14" s="395">
        <v>836</v>
      </c>
      <c r="H14" s="395">
        <v>144</v>
      </c>
      <c r="I14" s="1"/>
      <c r="J14" s="1"/>
      <c r="K14" s="1"/>
      <c r="L14" s="1"/>
      <c r="M14" s="1"/>
      <c r="N14" s="1"/>
      <c r="O14" s="1"/>
      <c r="P14" s="1"/>
      <c r="Q14" s="1"/>
      <c r="R14" s="1"/>
      <c r="S14" s="1"/>
      <c r="T14" s="1"/>
      <c r="U14" s="1"/>
      <c r="V14" s="1"/>
      <c r="W14" s="1"/>
    </row>
    <row r="15" spans="1:23" s="238" customFormat="1" ht="13.5" customHeight="1">
      <c r="A15" s="1494"/>
      <c r="B15" s="1494"/>
      <c r="C15" s="416" t="s">
        <v>5111</v>
      </c>
      <c r="D15" s="416" t="s">
        <v>5112</v>
      </c>
      <c r="E15" s="395">
        <v>4700</v>
      </c>
      <c r="F15" s="395">
        <v>1880</v>
      </c>
      <c r="G15" s="395">
        <v>1172</v>
      </c>
      <c r="H15" s="395">
        <v>144</v>
      </c>
      <c r="I15" s="1"/>
      <c r="J15" s="1"/>
      <c r="K15" s="1"/>
      <c r="L15" s="1"/>
      <c r="M15" s="1"/>
      <c r="N15" s="1"/>
      <c r="O15" s="1"/>
      <c r="P15" s="1"/>
      <c r="Q15" s="1"/>
      <c r="R15" s="1"/>
      <c r="S15" s="1"/>
      <c r="T15" s="1"/>
      <c r="U15" s="1"/>
      <c r="V15" s="1"/>
      <c r="W15" s="1"/>
    </row>
    <row r="16" spans="1:23" s="238" customFormat="1" ht="13.5" customHeight="1">
      <c r="A16" s="1494"/>
      <c r="B16" s="1494"/>
      <c r="C16" s="416" t="s">
        <v>5113</v>
      </c>
      <c r="D16" s="416" t="s">
        <v>5114</v>
      </c>
      <c r="E16" s="395">
        <v>3572</v>
      </c>
      <c r="F16" s="395">
        <v>1428.8</v>
      </c>
      <c r="G16" s="395">
        <v>892</v>
      </c>
      <c r="H16" s="395">
        <v>144</v>
      </c>
      <c r="I16" s="1"/>
      <c r="J16" s="1"/>
      <c r="K16" s="1"/>
      <c r="L16" s="1"/>
      <c r="M16" s="1"/>
      <c r="N16" s="1"/>
      <c r="O16" s="1"/>
      <c r="P16" s="1"/>
      <c r="Q16" s="1"/>
      <c r="R16" s="1"/>
      <c r="S16" s="1"/>
      <c r="T16" s="1"/>
      <c r="U16" s="1"/>
      <c r="V16" s="1"/>
      <c r="W16" s="1"/>
    </row>
    <row r="17" spans="1:23" s="238" customFormat="1" ht="13.5" customHeight="1">
      <c r="A17" s="1494"/>
      <c r="B17" s="1494"/>
      <c r="C17" s="416" t="s">
        <v>5114</v>
      </c>
      <c r="D17" s="416" t="s">
        <v>5115</v>
      </c>
      <c r="E17" s="395">
        <v>2724</v>
      </c>
      <c r="F17" s="395">
        <v>1089.5999999999999</v>
      </c>
      <c r="G17" s="395">
        <v>681</v>
      </c>
      <c r="H17" s="395">
        <v>144</v>
      </c>
      <c r="I17" s="1"/>
      <c r="J17" s="1"/>
      <c r="K17" s="1"/>
      <c r="L17" s="1"/>
      <c r="M17" s="1"/>
      <c r="N17" s="1"/>
      <c r="O17" s="1"/>
      <c r="P17" s="1"/>
      <c r="Q17" s="1"/>
      <c r="R17" s="1"/>
      <c r="S17" s="1"/>
      <c r="T17" s="1"/>
      <c r="U17" s="1"/>
      <c r="V17" s="1"/>
      <c r="W17" s="1"/>
    </row>
    <row r="18" spans="1:23" s="238" customFormat="1" ht="13.5" customHeight="1">
      <c r="A18" s="1495"/>
      <c r="B18" s="1495"/>
      <c r="C18" s="416" t="s">
        <v>1653</v>
      </c>
      <c r="D18" s="416" t="s">
        <v>5116</v>
      </c>
      <c r="E18" s="395">
        <v>1288</v>
      </c>
      <c r="F18" s="395">
        <v>56</v>
      </c>
      <c r="G18" s="395">
        <v>52</v>
      </c>
      <c r="H18" s="395">
        <v>48</v>
      </c>
      <c r="I18" s="1"/>
      <c r="J18" s="1"/>
      <c r="K18" s="1"/>
      <c r="L18" s="1"/>
      <c r="M18" s="1"/>
      <c r="N18" s="1"/>
      <c r="O18" s="1"/>
      <c r="P18" s="1"/>
      <c r="Q18" s="1"/>
      <c r="R18" s="1"/>
      <c r="S18" s="1"/>
      <c r="T18" s="1"/>
      <c r="U18" s="1"/>
      <c r="V18" s="1"/>
      <c r="W18" s="1"/>
    </row>
    <row r="19" spans="1:23" s="238" customFormat="1" ht="13.5" customHeight="1">
      <c r="A19" s="1493">
        <v>3</v>
      </c>
      <c r="B19" s="1493" t="s">
        <v>5117</v>
      </c>
      <c r="C19" s="416" t="s">
        <v>5115</v>
      </c>
      <c r="D19" s="416" t="s">
        <v>5118</v>
      </c>
      <c r="E19" s="395">
        <v>448</v>
      </c>
      <c r="F19" s="395">
        <v>56</v>
      </c>
      <c r="G19" s="395">
        <v>52</v>
      </c>
      <c r="H19" s="395">
        <v>48</v>
      </c>
      <c r="I19" s="1"/>
      <c r="J19" s="1"/>
      <c r="K19" s="1"/>
      <c r="L19" s="1"/>
      <c r="M19" s="1"/>
      <c r="N19" s="1"/>
      <c r="O19" s="1"/>
      <c r="P19" s="1"/>
      <c r="Q19" s="1"/>
      <c r="R19" s="1"/>
      <c r="S19" s="1"/>
      <c r="T19" s="1"/>
      <c r="U19" s="1"/>
      <c r="V19" s="1"/>
      <c r="W19" s="1"/>
    </row>
    <row r="20" spans="1:23" s="238" customFormat="1" ht="13.5" customHeight="1">
      <c r="A20" s="1494"/>
      <c r="B20" s="1494"/>
      <c r="C20" s="416" t="s">
        <v>5118</v>
      </c>
      <c r="D20" s="416" t="s">
        <v>5119</v>
      </c>
      <c r="E20" s="395">
        <v>312</v>
      </c>
      <c r="F20" s="395">
        <v>56</v>
      </c>
      <c r="G20" s="395">
        <v>52</v>
      </c>
      <c r="H20" s="395">
        <v>48</v>
      </c>
      <c r="I20" s="1"/>
      <c r="J20" s="1"/>
      <c r="K20" s="1"/>
      <c r="L20" s="1"/>
      <c r="M20" s="1"/>
      <c r="N20" s="1"/>
      <c r="O20" s="1"/>
      <c r="P20" s="1"/>
      <c r="Q20" s="1"/>
      <c r="R20" s="1"/>
      <c r="S20" s="1"/>
      <c r="T20" s="1"/>
      <c r="U20" s="1"/>
      <c r="V20" s="1"/>
      <c r="W20" s="1"/>
    </row>
    <row r="21" spans="1:23" s="238" customFormat="1" ht="13.5" customHeight="1">
      <c r="A21" s="1494"/>
      <c r="B21" s="1494"/>
      <c r="C21" s="416" t="s">
        <v>5119</v>
      </c>
      <c r="D21" s="416" t="s">
        <v>5120</v>
      </c>
      <c r="E21" s="395">
        <v>260</v>
      </c>
      <c r="F21" s="395">
        <v>56</v>
      </c>
      <c r="G21" s="395">
        <v>52</v>
      </c>
      <c r="H21" s="395">
        <v>48</v>
      </c>
      <c r="I21" s="1"/>
      <c r="J21" s="1"/>
      <c r="K21" s="1"/>
      <c r="L21" s="1"/>
      <c r="M21" s="1"/>
      <c r="N21" s="1"/>
      <c r="O21" s="1"/>
      <c r="P21" s="1"/>
      <c r="Q21" s="1"/>
      <c r="R21" s="1"/>
      <c r="S21" s="1"/>
      <c r="T21" s="1"/>
      <c r="U21" s="1"/>
      <c r="V21" s="1"/>
      <c r="W21" s="1"/>
    </row>
    <row r="22" spans="1:23" s="238" customFormat="1" ht="13.5" customHeight="1">
      <c r="A22" s="1494"/>
      <c r="B22" s="1494"/>
      <c r="C22" s="416" t="s">
        <v>5121</v>
      </c>
      <c r="D22" s="416" t="s">
        <v>5122</v>
      </c>
      <c r="E22" s="395">
        <v>364</v>
      </c>
      <c r="F22" s="395">
        <v>56</v>
      </c>
      <c r="G22" s="395">
        <v>52</v>
      </c>
      <c r="H22" s="395">
        <v>48</v>
      </c>
      <c r="I22" s="1"/>
      <c r="J22" s="1"/>
      <c r="K22" s="1"/>
      <c r="L22" s="1"/>
      <c r="M22" s="1"/>
      <c r="N22" s="1"/>
      <c r="O22" s="1"/>
      <c r="P22" s="1"/>
      <c r="Q22" s="1"/>
      <c r="R22" s="1"/>
      <c r="S22" s="1"/>
      <c r="T22" s="1"/>
      <c r="U22" s="1"/>
      <c r="V22" s="1"/>
      <c r="W22" s="1"/>
    </row>
    <row r="23" spans="1:23" s="238" customFormat="1" ht="13.5" customHeight="1">
      <c r="A23" s="1494"/>
      <c r="B23" s="1494"/>
      <c r="C23" s="416" t="s">
        <v>5122</v>
      </c>
      <c r="D23" s="416" t="s">
        <v>5123</v>
      </c>
      <c r="E23" s="395">
        <v>208</v>
      </c>
      <c r="F23" s="395">
        <v>56</v>
      </c>
      <c r="G23" s="395">
        <v>52</v>
      </c>
      <c r="H23" s="395">
        <v>48</v>
      </c>
      <c r="I23" s="1"/>
      <c r="J23" s="1"/>
      <c r="K23" s="1"/>
      <c r="L23" s="1"/>
      <c r="M23" s="1"/>
      <c r="N23" s="1"/>
      <c r="O23" s="1"/>
      <c r="P23" s="1"/>
      <c r="Q23" s="1"/>
      <c r="R23" s="1"/>
      <c r="S23" s="1"/>
      <c r="T23" s="1"/>
      <c r="U23" s="1"/>
      <c r="V23" s="1"/>
      <c r="W23" s="1"/>
    </row>
    <row r="24" spans="1:23" s="238" customFormat="1" ht="13.5" customHeight="1">
      <c r="A24" s="1494"/>
      <c r="B24" s="1494"/>
      <c r="C24" s="416" t="s">
        <v>5123</v>
      </c>
      <c r="D24" s="416" t="s">
        <v>5124</v>
      </c>
      <c r="E24" s="395">
        <v>416</v>
      </c>
      <c r="F24" s="395">
        <v>56</v>
      </c>
      <c r="G24" s="395">
        <v>52</v>
      </c>
      <c r="H24" s="395">
        <v>48</v>
      </c>
      <c r="I24" s="1"/>
      <c r="J24" s="1"/>
      <c r="K24" s="1"/>
      <c r="L24" s="1"/>
      <c r="M24" s="1"/>
      <c r="N24" s="1"/>
      <c r="O24" s="1"/>
      <c r="P24" s="1"/>
      <c r="Q24" s="1"/>
      <c r="R24" s="1"/>
      <c r="S24" s="1"/>
      <c r="T24" s="1"/>
      <c r="U24" s="1"/>
      <c r="V24" s="1"/>
      <c r="W24" s="1"/>
    </row>
    <row r="25" spans="1:23" s="238" customFormat="1" ht="13.5" customHeight="1">
      <c r="A25" s="1494"/>
      <c r="B25" s="1494"/>
      <c r="C25" s="416" t="s">
        <v>5125</v>
      </c>
      <c r="D25" s="416" t="s">
        <v>5126</v>
      </c>
      <c r="E25" s="395">
        <v>624</v>
      </c>
      <c r="F25" s="395">
        <v>56</v>
      </c>
      <c r="G25" s="395">
        <v>52</v>
      </c>
      <c r="H25" s="395">
        <v>48</v>
      </c>
      <c r="I25" s="1"/>
      <c r="J25" s="1"/>
      <c r="K25" s="1"/>
      <c r="L25" s="1"/>
      <c r="M25" s="1"/>
      <c r="N25" s="1"/>
      <c r="O25" s="1"/>
      <c r="P25" s="1"/>
      <c r="Q25" s="1"/>
      <c r="R25" s="1"/>
      <c r="S25" s="1"/>
      <c r="T25" s="1"/>
      <c r="U25" s="1"/>
      <c r="V25" s="1"/>
      <c r="W25" s="1"/>
    </row>
    <row r="26" spans="1:23" s="238" customFormat="1" ht="13.5" customHeight="1">
      <c r="A26" s="1494"/>
      <c r="B26" s="1494"/>
      <c r="C26" s="416" t="s">
        <v>5126</v>
      </c>
      <c r="D26" s="416" t="s">
        <v>5127</v>
      </c>
      <c r="E26" s="395">
        <v>432</v>
      </c>
      <c r="F26" s="395">
        <v>56</v>
      </c>
      <c r="G26" s="395">
        <v>52</v>
      </c>
      <c r="H26" s="395">
        <v>48</v>
      </c>
      <c r="I26" s="1"/>
      <c r="J26" s="1"/>
      <c r="K26" s="1"/>
      <c r="L26" s="1"/>
      <c r="M26" s="1"/>
      <c r="N26" s="1"/>
      <c r="O26" s="1"/>
      <c r="P26" s="1"/>
      <c r="Q26" s="1"/>
      <c r="R26" s="1"/>
      <c r="S26" s="1"/>
      <c r="T26" s="1"/>
      <c r="U26" s="1"/>
      <c r="V26" s="1"/>
      <c r="W26" s="1"/>
    </row>
    <row r="27" spans="1:23" s="238" customFormat="1" ht="13.5" customHeight="1">
      <c r="A27" s="1494"/>
      <c r="B27" s="1494"/>
      <c r="C27" s="416" t="s">
        <v>5127</v>
      </c>
      <c r="D27" s="416" t="s">
        <v>5128</v>
      </c>
      <c r="E27" s="395">
        <v>156</v>
      </c>
      <c r="F27" s="395">
        <v>56</v>
      </c>
      <c r="G27" s="395">
        <v>52</v>
      </c>
      <c r="H27" s="395">
        <v>48</v>
      </c>
      <c r="I27" s="1"/>
      <c r="J27" s="1"/>
      <c r="K27" s="1"/>
      <c r="L27" s="1"/>
      <c r="M27" s="1"/>
      <c r="N27" s="1"/>
      <c r="O27" s="1"/>
      <c r="P27" s="1"/>
      <c r="Q27" s="1"/>
      <c r="R27" s="1"/>
      <c r="S27" s="1"/>
      <c r="T27" s="1"/>
      <c r="U27" s="1"/>
      <c r="V27" s="1"/>
      <c r="W27" s="1"/>
    </row>
    <row r="28" spans="1:23" s="238" customFormat="1" ht="13.5" customHeight="1">
      <c r="A28" s="1495"/>
      <c r="B28" s="1495"/>
      <c r="C28" s="416" t="s">
        <v>5128</v>
      </c>
      <c r="D28" s="416" t="s">
        <v>5129</v>
      </c>
      <c r="E28" s="395">
        <v>192</v>
      </c>
      <c r="F28" s="395">
        <v>56</v>
      </c>
      <c r="G28" s="395">
        <v>52</v>
      </c>
      <c r="H28" s="395">
        <v>48</v>
      </c>
      <c r="I28" s="1"/>
      <c r="J28" s="1"/>
      <c r="K28" s="1"/>
      <c r="L28" s="1"/>
      <c r="M28" s="1"/>
      <c r="N28" s="1"/>
      <c r="O28" s="1"/>
      <c r="P28" s="1"/>
      <c r="Q28" s="1"/>
      <c r="R28" s="1"/>
      <c r="S28" s="1"/>
      <c r="T28" s="1"/>
      <c r="U28" s="1"/>
      <c r="V28" s="1"/>
      <c r="W28" s="1"/>
    </row>
    <row r="29" spans="1:23" s="238" customFormat="1" ht="13.5" customHeight="1">
      <c r="A29" s="1493">
        <v>4</v>
      </c>
      <c r="B29" s="1493" t="s">
        <v>2490</v>
      </c>
      <c r="C29" s="416" t="s">
        <v>1592</v>
      </c>
      <c r="D29" s="416" t="s">
        <v>1590</v>
      </c>
      <c r="E29" s="395">
        <v>4480</v>
      </c>
      <c r="F29" s="395">
        <v>1792</v>
      </c>
      <c r="G29" s="395">
        <v>1120</v>
      </c>
      <c r="H29" s="395">
        <v>144</v>
      </c>
      <c r="I29" s="1"/>
      <c r="J29" s="1"/>
      <c r="K29" s="1"/>
      <c r="L29" s="1"/>
      <c r="M29" s="1"/>
      <c r="N29" s="1"/>
      <c r="O29" s="1"/>
      <c r="P29" s="1"/>
      <c r="Q29" s="1"/>
      <c r="R29" s="1"/>
      <c r="S29" s="1"/>
      <c r="T29" s="1"/>
      <c r="U29" s="1"/>
      <c r="V29" s="1"/>
      <c r="W29" s="1"/>
    </row>
    <row r="30" spans="1:23" s="238" customFormat="1" ht="13.5" customHeight="1">
      <c r="A30" s="1494"/>
      <c r="B30" s="1494"/>
      <c r="C30" s="416" t="s">
        <v>1590</v>
      </c>
      <c r="D30" s="416" t="s">
        <v>1392</v>
      </c>
      <c r="E30" s="395">
        <v>3348</v>
      </c>
      <c r="F30" s="395">
        <v>1339.2</v>
      </c>
      <c r="G30" s="395">
        <v>836</v>
      </c>
      <c r="H30" s="395">
        <v>144</v>
      </c>
      <c r="I30" s="1"/>
      <c r="J30" s="1"/>
      <c r="K30" s="1"/>
      <c r="L30" s="1"/>
      <c r="M30" s="1"/>
      <c r="N30" s="1"/>
      <c r="O30" s="1"/>
      <c r="P30" s="1"/>
      <c r="Q30" s="1"/>
      <c r="R30" s="1"/>
      <c r="S30" s="1"/>
      <c r="T30" s="1"/>
      <c r="U30" s="1"/>
      <c r="V30" s="1"/>
      <c r="W30" s="1"/>
    </row>
    <row r="31" spans="1:23" s="238" customFormat="1" ht="13.5" customHeight="1">
      <c r="A31" s="1495"/>
      <c r="B31" s="1495"/>
      <c r="C31" s="416" t="s">
        <v>1392</v>
      </c>
      <c r="D31" s="416" t="s">
        <v>874</v>
      </c>
      <c r="E31" s="395">
        <v>2956</v>
      </c>
      <c r="F31" s="395">
        <v>1182.4000000000001</v>
      </c>
      <c r="G31" s="395">
        <v>740</v>
      </c>
      <c r="H31" s="395">
        <v>144</v>
      </c>
      <c r="I31" s="1"/>
      <c r="J31" s="1"/>
      <c r="K31" s="1"/>
      <c r="L31" s="1"/>
      <c r="M31" s="1"/>
      <c r="N31" s="1"/>
      <c r="O31" s="1"/>
      <c r="P31" s="1"/>
      <c r="Q31" s="1"/>
      <c r="R31" s="1"/>
      <c r="S31" s="1"/>
      <c r="T31" s="1"/>
      <c r="U31" s="1"/>
      <c r="V31" s="1"/>
      <c r="W31" s="1"/>
    </row>
    <row r="32" spans="1:23" s="238" customFormat="1" ht="13.5" customHeight="1">
      <c r="A32" s="1493">
        <v>5</v>
      </c>
      <c r="B32" s="1493" t="s">
        <v>1392</v>
      </c>
      <c r="C32" s="416" t="s">
        <v>1785</v>
      </c>
      <c r="D32" s="416" t="s">
        <v>2490</v>
      </c>
      <c r="E32" s="395">
        <v>1092</v>
      </c>
      <c r="F32" s="395">
        <v>436.8</v>
      </c>
      <c r="G32" s="395">
        <v>272</v>
      </c>
      <c r="H32" s="395">
        <v>144</v>
      </c>
      <c r="I32" s="1"/>
      <c r="J32" s="1"/>
      <c r="K32" s="1"/>
      <c r="L32" s="1"/>
      <c r="M32" s="1"/>
      <c r="N32" s="1"/>
      <c r="O32" s="1"/>
      <c r="P32" s="1"/>
      <c r="Q32" s="1"/>
      <c r="R32" s="1"/>
      <c r="S32" s="1"/>
      <c r="T32" s="1"/>
      <c r="U32" s="1"/>
      <c r="V32" s="1"/>
      <c r="W32" s="1"/>
    </row>
    <row r="33" spans="1:23" s="238" customFormat="1" ht="13.5" customHeight="1">
      <c r="A33" s="1495"/>
      <c r="B33" s="1495"/>
      <c r="C33" s="416" t="s">
        <v>2490</v>
      </c>
      <c r="D33" s="416" t="s">
        <v>1621</v>
      </c>
      <c r="E33" s="395">
        <v>1680</v>
      </c>
      <c r="F33" s="395">
        <v>672</v>
      </c>
      <c r="G33" s="395">
        <v>420</v>
      </c>
      <c r="H33" s="395">
        <v>144</v>
      </c>
      <c r="I33" s="1"/>
      <c r="J33" s="1"/>
      <c r="K33" s="1"/>
      <c r="L33" s="1"/>
      <c r="M33" s="1"/>
      <c r="N33" s="1"/>
      <c r="O33" s="1"/>
      <c r="P33" s="1"/>
      <c r="Q33" s="1"/>
      <c r="R33" s="1"/>
      <c r="S33" s="1"/>
      <c r="T33" s="1"/>
      <c r="U33" s="1"/>
      <c r="V33" s="1"/>
      <c r="W33" s="1"/>
    </row>
    <row r="34" spans="1:23" s="238" customFormat="1" ht="13.5" customHeight="1">
      <c r="A34" s="1493">
        <v>6</v>
      </c>
      <c r="B34" s="1493" t="s">
        <v>1621</v>
      </c>
      <c r="C34" s="416" t="s">
        <v>1592</v>
      </c>
      <c r="D34" s="416" t="s">
        <v>1392</v>
      </c>
      <c r="E34" s="395">
        <v>2072</v>
      </c>
      <c r="F34" s="395">
        <v>828.8</v>
      </c>
      <c r="G34" s="395">
        <v>518</v>
      </c>
      <c r="H34" s="395">
        <v>144</v>
      </c>
      <c r="I34" s="1"/>
      <c r="J34" s="1"/>
      <c r="K34" s="1"/>
      <c r="L34" s="1"/>
      <c r="M34" s="1"/>
      <c r="N34" s="1"/>
      <c r="O34" s="1"/>
      <c r="P34" s="1"/>
      <c r="Q34" s="1"/>
      <c r="R34" s="1"/>
      <c r="S34" s="1"/>
      <c r="T34" s="1"/>
      <c r="U34" s="1"/>
      <c r="V34" s="1"/>
      <c r="W34" s="1"/>
    </row>
    <row r="35" spans="1:23" s="238" customFormat="1" ht="13.5" customHeight="1">
      <c r="A35" s="1495"/>
      <c r="B35" s="1495"/>
      <c r="C35" s="416" t="s">
        <v>1392</v>
      </c>
      <c r="D35" s="416" t="s">
        <v>874</v>
      </c>
      <c r="E35" s="395">
        <v>1288</v>
      </c>
      <c r="F35" s="395">
        <v>515.20000000000005</v>
      </c>
      <c r="G35" s="395">
        <v>322</v>
      </c>
      <c r="H35" s="395">
        <v>144</v>
      </c>
      <c r="I35" s="1"/>
      <c r="J35" s="1"/>
      <c r="K35" s="1"/>
      <c r="L35" s="1"/>
      <c r="M35" s="1"/>
      <c r="N35" s="1"/>
      <c r="O35" s="1"/>
      <c r="P35" s="1"/>
      <c r="Q35" s="1"/>
      <c r="R35" s="1"/>
      <c r="S35" s="1"/>
      <c r="T35" s="1"/>
      <c r="U35" s="1"/>
      <c r="V35" s="1"/>
      <c r="W35" s="1"/>
    </row>
    <row r="36" spans="1:23" s="238" customFormat="1" ht="13.5" customHeight="1">
      <c r="A36" s="1493">
        <v>7</v>
      </c>
      <c r="B36" s="1493" t="s">
        <v>2489</v>
      </c>
      <c r="C36" s="416" t="s">
        <v>1592</v>
      </c>
      <c r="D36" s="416" t="s">
        <v>1593</v>
      </c>
      <c r="E36" s="395">
        <v>4700</v>
      </c>
      <c r="F36" s="395">
        <v>1880</v>
      </c>
      <c r="G36" s="395">
        <v>1160</v>
      </c>
      <c r="H36" s="395">
        <v>144</v>
      </c>
      <c r="I36" s="1"/>
      <c r="J36" s="1"/>
      <c r="K36" s="1"/>
      <c r="L36" s="1"/>
      <c r="M36" s="1"/>
      <c r="N36" s="1"/>
      <c r="O36" s="1"/>
      <c r="P36" s="1"/>
      <c r="Q36" s="1"/>
      <c r="R36" s="1"/>
      <c r="S36" s="1"/>
      <c r="T36" s="1"/>
      <c r="U36" s="1"/>
      <c r="V36" s="1"/>
      <c r="W36" s="1"/>
    </row>
    <row r="37" spans="1:23" s="238" customFormat="1" ht="13.5" customHeight="1">
      <c r="A37" s="1494"/>
      <c r="B37" s="1494"/>
      <c r="C37" s="416" t="s">
        <v>1593</v>
      </c>
      <c r="D37" s="416" t="s">
        <v>1623</v>
      </c>
      <c r="E37" s="395">
        <v>2872</v>
      </c>
      <c r="F37" s="395">
        <v>1148.8</v>
      </c>
      <c r="G37" s="395">
        <v>718</v>
      </c>
      <c r="H37" s="395">
        <v>144</v>
      </c>
      <c r="I37" s="1"/>
      <c r="J37" s="1"/>
      <c r="K37" s="1"/>
      <c r="L37" s="1"/>
      <c r="M37" s="1"/>
      <c r="N37" s="1"/>
      <c r="O37" s="1"/>
      <c r="P37" s="1"/>
      <c r="Q37" s="1"/>
      <c r="R37" s="1"/>
      <c r="S37" s="1"/>
      <c r="T37" s="1"/>
      <c r="U37" s="1"/>
      <c r="V37" s="1"/>
      <c r="W37" s="1"/>
    </row>
    <row r="38" spans="1:23" s="238" customFormat="1" ht="13.5" customHeight="1">
      <c r="A38" s="1495"/>
      <c r="B38" s="1495"/>
      <c r="C38" s="416" t="s">
        <v>1623</v>
      </c>
      <c r="D38" s="416" t="s">
        <v>5130</v>
      </c>
      <c r="E38" s="395">
        <v>1720</v>
      </c>
      <c r="F38" s="395">
        <v>688</v>
      </c>
      <c r="G38" s="395">
        <v>430</v>
      </c>
      <c r="H38" s="395">
        <v>144</v>
      </c>
      <c r="I38" s="1"/>
      <c r="J38" s="1"/>
      <c r="K38" s="1"/>
      <c r="L38" s="1"/>
      <c r="M38" s="1"/>
      <c r="N38" s="1"/>
      <c r="O38" s="1"/>
      <c r="P38" s="1"/>
      <c r="Q38" s="1"/>
      <c r="R38" s="1"/>
      <c r="S38" s="1"/>
      <c r="T38" s="1"/>
      <c r="U38" s="1"/>
      <c r="V38" s="1"/>
      <c r="W38" s="1"/>
    </row>
    <row r="39" spans="1:23" s="238" customFormat="1" ht="13.5" customHeight="1">
      <c r="A39" s="1493">
        <v>8</v>
      </c>
      <c r="B39" s="1493" t="s">
        <v>860</v>
      </c>
      <c r="C39" s="416" t="s">
        <v>2490</v>
      </c>
      <c r="D39" s="416" t="s">
        <v>1983</v>
      </c>
      <c r="E39" s="395">
        <v>1428</v>
      </c>
      <c r="F39" s="395">
        <v>571.20000000000005</v>
      </c>
      <c r="G39" s="395">
        <v>356</v>
      </c>
      <c r="H39" s="395">
        <v>144</v>
      </c>
      <c r="I39" s="1"/>
      <c r="J39" s="1"/>
      <c r="K39" s="1"/>
      <c r="L39" s="1"/>
      <c r="M39" s="1"/>
      <c r="N39" s="1"/>
      <c r="O39" s="1"/>
      <c r="P39" s="1"/>
      <c r="Q39" s="1"/>
      <c r="R39" s="1"/>
      <c r="S39" s="1"/>
      <c r="T39" s="1"/>
      <c r="U39" s="1"/>
      <c r="V39" s="1"/>
      <c r="W39" s="1"/>
    </row>
    <row r="40" spans="1:23" s="238" customFormat="1" ht="13.5" customHeight="1">
      <c r="A40" s="1495"/>
      <c r="B40" s="1495"/>
      <c r="C40" s="416" t="s">
        <v>1983</v>
      </c>
      <c r="D40" s="416" t="s">
        <v>1621</v>
      </c>
      <c r="E40" s="395">
        <v>1260</v>
      </c>
      <c r="F40" s="395">
        <v>504</v>
      </c>
      <c r="G40" s="395">
        <v>312</v>
      </c>
      <c r="H40" s="395">
        <v>144</v>
      </c>
      <c r="I40" s="1"/>
      <c r="J40" s="1"/>
      <c r="K40" s="1"/>
      <c r="L40" s="1"/>
      <c r="M40" s="1"/>
      <c r="N40" s="1"/>
      <c r="O40" s="1"/>
      <c r="P40" s="1"/>
      <c r="Q40" s="1"/>
      <c r="R40" s="1"/>
      <c r="S40" s="1"/>
      <c r="T40" s="1"/>
      <c r="U40" s="1"/>
      <c r="V40" s="1"/>
      <c r="W40" s="1"/>
    </row>
    <row r="41" spans="1:23" s="238" customFormat="1" ht="13.5" customHeight="1">
      <c r="A41" s="1493">
        <v>9</v>
      </c>
      <c r="B41" s="1493" t="s">
        <v>874</v>
      </c>
      <c r="C41" s="416" t="s">
        <v>1621</v>
      </c>
      <c r="D41" s="416" t="s">
        <v>2490</v>
      </c>
      <c r="E41" s="395">
        <v>988</v>
      </c>
      <c r="F41" s="395">
        <v>395.2</v>
      </c>
      <c r="G41" s="395">
        <v>248</v>
      </c>
      <c r="H41" s="395">
        <v>144</v>
      </c>
      <c r="I41" s="1"/>
      <c r="J41" s="1"/>
      <c r="K41" s="1"/>
      <c r="L41" s="1"/>
      <c r="M41" s="1"/>
      <c r="N41" s="1"/>
      <c r="O41" s="1"/>
      <c r="P41" s="1"/>
      <c r="Q41" s="1"/>
      <c r="R41" s="1"/>
      <c r="S41" s="1"/>
      <c r="T41" s="1"/>
      <c r="U41" s="1"/>
      <c r="V41" s="1"/>
      <c r="W41" s="1"/>
    </row>
    <row r="42" spans="1:23" s="238" customFormat="1" ht="13.5" customHeight="1">
      <c r="A42" s="1494"/>
      <c r="B42" s="1494"/>
      <c r="C42" s="416" t="s">
        <v>2490</v>
      </c>
      <c r="D42" s="416" t="s">
        <v>1648</v>
      </c>
      <c r="E42" s="395">
        <v>1512</v>
      </c>
      <c r="F42" s="395">
        <v>604.79999999999995</v>
      </c>
      <c r="G42" s="395">
        <v>378</v>
      </c>
      <c r="H42" s="395">
        <v>144</v>
      </c>
      <c r="I42" s="1"/>
      <c r="J42" s="1"/>
      <c r="K42" s="1"/>
      <c r="L42" s="1"/>
      <c r="M42" s="1"/>
      <c r="N42" s="1"/>
      <c r="O42" s="1"/>
      <c r="P42" s="1"/>
      <c r="Q42" s="1"/>
      <c r="R42" s="1"/>
      <c r="S42" s="1"/>
      <c r="T42" s="1"/>
      <c r="U42" s="1"/>
      <c r="V42" s="1"/>
      <c r="W42" s="1"/>
    </row>
    <row r="43" spans="1:23" s="238" customFormat="1" ht="13.5" customHeight="1">
      <c r="A43" s="1495"/>
      <c r="B43" s="1495"/>
      <c r="C43" s="416" t="s">
        <v>1648</v>
      </c>
      <c r="D43" s="416" t="s">
        <v>881</v>
      </c>
      <c r="E43" s="395">
        <v>1064</v>
      </c>
      <c r="F43" s="395">
        <v>425.6</v>
      </c>
      <c r="G43" s="395">
        <v>266</v>
      </c>
      <c r="H43" s="395">
        <v>144</v>
      </c>
      <c r="I43" s="1"/>
      <c r="J43" s="1"/>
      <c r="K43" s="1"/>
      <c r="L43" s="1"/>
      <c r="M43" s="1"/>
      <c r="N43" s="1"/>
      <c r="O43" s="1"/>
      <c r="P43" s="1"/>
      <c r="Q43" s="1"/>
      <c r="R43" s="1"/>
      <c r="S43" s="1"/>
      <c r="T43" s="1"/>
      <c r="U43" s="1"/>
      <c r="V43" s="1"/>
      <c r="W43" s="1"/>
    </row>
    <row r="44" spans="1:23" s="238" customFormat="1" ht="13.5" customHeight="1">
      <c r="A44" s="417">
        <v>10</v>
      </c>
      <c r="B44" s="416" t="s">
        <v>1103</v>
      </c>
      <c r="C44" s="416" t="s">
        <v>5131</v>
      </c>
      <c r="D44" s="416" t="s">
        <v>5132</v>
      </c>
      <c r="E44" s="395">
        <v>588</v>
      </c>
      <c r="F44" s="395">
        <v>235.2</v>
      </c>
      <c r="G44" s="395">
        <v>152</v>
      </c>
      <c r="H44" s="395">
        <v>144</v>
      </c>
      <c r="I44" s="1"/>
      <c r="J44" s="1"/>
      <c r="K44" s="1"/>
      <c r="L44" s="1"/>
      <c r="M44" s="1"/>
      <c r="N44" s="1"/>
      <c r="O44" s="1"/>
      <c r="P44" s="1"/>
      <c r="Q44" s="1"/>
      <c r="R44" s="1"/>
      <c r="S44" s="1"/>
      <c r="T44" s="1"/>
      <c r="U44" s="1"/>
      <c r="V44" s="1"/>
      <c r="W44" s="1"/>
    </row>
    <row r="45" spans="1:23" s="238" customFormat="1" ht="13.5" customHeight="1">
      <c r="A45" s="1493">
        <v>11</v>
      </c>
      <c r="B45" s="1493" t="s">
        <v>1983</v>
      </c>
      <c r="C45" s="416" t="s">
        <v>1592</v>
      </c>
      <c r="D45" s="416" t="s">
        <v>860</v>
      </c>
      <c r="E45" s="395">
        <v>1326</v>
      </c>
      <c r="F45" s="395">
        <v>530.4</v>
      </c>
      <c r="G45" s="395">
        <v>332</v>
      </c>
      <c r="H45" s="395">
        <v>144</v>
      </c>
      <c r="I45" s="1"/>
      <c r="J45" s="1"/>
      <c r="K45" s="1"/>
      <c r="L45" s="1"/>
      <c r="M45" s="1"/>
      <c r="N45" s="1"/>
      <c r="O45" s="1"/>
      <c r="P45" s="1"/>
      <c r="Q45" s="1"/>
      <c r="R45" s="1"/>
      <c r="S45" s="1"/>
      <c r="T45" s="1"/>
      <c r="U45" s="1"/>
      <c r="V45" s="1"/>
      <c r="W45" s="1"/>
    </row>
    <row r="46" spans="1:23" s="238" customFormat="1" ht="13.5" customHeight="1">
      <c r="A46" s="1494"/>
      <c r="B46" s="1494"/>
      <c r="C46" s="416" t="s">
        <v>860</v>
      </c>
      <c r="D46" s="416" t="s">
        <v>1590</v>
      </c>
      <c r="E46" s="395">
        <v>546</v>
      </c>
      <c r="F46" s="395">
        <v>218.4</v>
      </c>
      <c r="G46" s="395">
        <v>144</v>
      </c>
      <c r="H46" s="395">
        <v>120</v>
      </c>
      <c r="I46" s="1"/>
      <c r="J46" s="1"/>
      <c r="K46" s="1"/>
      <c r="L46" s="1"/>
      <c r="M46" s="1"/>
      <c r="N46" s="1"/>
      <c r="O46" s="1"/>
      <c r="P46" s="1"/>
      <c r="Q46" s="1"/>
      <c r="R46" s="1"/>
      <c r="S46" s="1"/>
      <c r="T46" s="1"/>
      <c r="U46" s="1"/>
      <c r="V46" s="1"/>
      <c r="W46" s="1"/>
    </row>
    <row r="47" spans="1:23" s="238" customFormat="1" ht="13.5" customHeight="1">
      <c r="A47" s="1495"/>
      <c r="B47" s="1495"/>
      <c r="C47" s="416" t="s">
        <v>1590</v>
      </c>
      <c r="D47" s="416" t="s">
        <v>1392</v>
      </c>
      <c r="E47" s="395">
        <v>780</v>
      </c>
      <c r="F47" s="395">
        <v>312</v>
      </c>
      <c r="G47" s="395">
        <v>192</v>
      </c>
      <c r="H47" s="395">
        <v>144</v>
      </c>
      <c r="I47" s="1"/>
      <c r="J47" s="1"/>
      <c r="K47" s="1"/>
      <c r="L47" s="1"/>
      <c r="M47" s="1"/>
      <c r="N47" s="1"/>
      <c r="O47" s="1"/>
      <c r="P47" s="1"/>
      <c r="Q47" s="1"/>
      <c r="R47" s="1"/>
      <c r="S47" s="1"/>
      <c r="T47" s="1"/>
      <c r="U47" s="1"/>
      <c r="V47" s="1"/>
      <c r="W47" s="1"/>
    </row>
    <row r="48" spans="1:23" s="238" customFormat="1" ht="13.5" customHeight="1">
      <c r="A48" s="417">
        <v>12</v>
      </c>
      <c r="B48" s="416" t="s">
        <v>4677</v>
      </c>
      <c r="C48" s="416" t="s">
        <v>1592</v>
      </c>
      <c r="D48" s="416" t="s">
        <v>1621</v>
      </c>
      <c r="E48" s="395">
        <v>754</v>
      </c>
      <c r="F48" s="395">
        <v>301.60000000000002</v>
      </c>
      <c r="G48" s="395">
        <v>188</v>
      </c>
      <c r="H48" s="395">
        <v>144</v>
      </c>
      <c r="I48" s="1"/>
      <c r="J48" s="1"/>
      <c r="K48" s="1"/>
      <c r="L48" s="1"/>
      <c r="M48" s="1"/>
      <c r="N48" s="1"/>
      <c r="O48" s="1"/>
      <c r="P48" s="1"/>
      <c r="Q48" s="1"/>
      <c r="R48" s="1"/>
      <c r="S48" s="1"/>
      <c r="T48" s="1"/>
      <c r="U48" s="1"/>
      <c r="V48" s="1"/>
      <c r="W48" s="1"/>
    </row>
    <row r="49" spans="1:23" s="238" customFormat="1" ht="13.5" customHeight="1">
      <c r="A49" s="417">
        <v>13</v>
      </c>
      <c r="B49" s="416" t="s">
        <v>5133</v>
      </c>
      <c r="C49" s="416" t="s">
        <v>1621</v>
      </c>
      <c r="D49" s="416" t="s">
        <v>1785</v>
      </c>
      <c r="E49" s="395">
        <v>910</v>
      </c>
      <c r="F49" s="395">
        <v>364</v>
      </c>
      <c r="G49" s="395">
        <v>224</v>
      </c>
      <c r="H49" s="395">
        <v>144</v>
      </c>
      <c r="I49" s="1"/>
      <c r="J49" s="1"/>
      <c r="K49" s="1"/>
      <c r="L49" s="1"/>
      <c r="M49" s="1"/>
      <c r="N49" s="1"/>
      <c r="O49" s="1"/>
      <c r="P49" s="1"/>
      <c r="Q49" s="1"/>
      <c r="R49" s="1"/>
      <c r="S49" s="1"/>
      <c r="T49" s="1"/>
      <c r="U49" s="1"/>
      <c r="V49" s="1"/>
      <c r="W49" s="1"/>
    </row>
    <row r="50" spans="1:23" s="238" customFormat="1" ht="13.5" customHeight="1">
      <c r="A50" s="1493">
        <v>14</v>
      </c>
      <c r="B50" s="1493" t="s">
        <v>1785</v>
      </c>
      <c r="C50" s="416" t="s">
        <v>1592</v>
      </c>
      <c r="D50" s="416" t="s">
        <v>1590</v>
      </c>
      <c r="E50" s="395">
        <v>1484</v>
      </c>
      <c r="F50" s="395">
        <v>593.6</v>
      </c>
      <c r="G50" s="395">
        <v>368</v>
      </c>
      <c r="H50" s="395">
        <v>144</v>
      </c>
      <c r="I50" s="1"/>
      <c r="J50" s="1"/>
      <c r="K50" s="1"/>
      <c r="L50" s="1"/>
      <c r="M50" s="1"/>
      <c r="N50" s="1"/>
      <c r="O50" s="1"/>
      <c r="P50" s="1"/>
      <c r="Q50" s="1"/>
      <c r="R50" s="1"/>
      <c r="S50" s="1"/>
      <c r="T50" s="1"/>
      <c r="U50" s="1"/>
      <c r="V50" s="1"/>
      <c r="W50" s="1"/>
    </row>
    <row r="51" spans="1:23" s="238" customFormat="1" ht="13.5" customHeight="1">
      <c r="A51" s="1495"/>
      <c r="B51" s="1495"/>
      <c r="C51" s="416" t="s">
        <v>1590</v>
      </c>
      <c r="D51" s="416" t="s">
        <v>874</v>
      </c>
      <c r="E51" s="395">
        <v>1092</v>
      </c>
      <c r="F51" s="395">
        <v>436.8</v>
      </c>
      <c r="G51" s="395">
        <v>272</v>
      </c>
      <c r="H51" s="395">
        <v>144</v>
      </c>
      <c r="I51" s="1"/>
      <c r="J51" s="1"/>
      <c r="K51" s="1"/>
      <c r="L51" s="1"/>
      <c r="M51" s="1"/>
      <c r="N51" s="1"/>
      <c r="O51" s="1"/>
      <c r="P51" s="1"/>
      <c r="Q51" s="1"/>
      <c r="R51" s="1"/>
      <c r="S51" s="1"/>
      <c r="T51" s="1"/>
      <c r="U51" s="1"/>
      <c r="V51" s="1"/>
      <c r="W51" s="1"/>
    </row>
    <row r="52" spans="1:23" s="238" customFormat="1" ht="13.5" customHeight="1">
      <c r="A52" s="1493">
        <v>15</v>
      </c>
      <c r="B52" s="1493" t="s">
        <v>1645</v>
      </c>
      <c r="C52" s="416" t="s">
        <v>2489</v>
      </c>
      <c r="D52" s="416" t="s">
        <v>885</v>
      </c>
      <c r="E52" s="395">
        <v>756</v>
      </c>
      <c r="F52" s="395">
        <v>302.39999999999998</v>
      </c>
      <c r="G52" s="395">
        <v>188</v>
      </c>
      <c r="H52" s="395">
        <v>144</v>
      </c>
      <c r="I52" s="1"/>
      <c r="J52" s="1"/>
      <c r="K52" s="1"/>
      <c r="L52" s="1"/>
      <c r="M52" s="1"/>
      <c r="N52" s="1"/>
      <c r="O52" s="1"/>
      <c r="P52" s="1"/>
      <c r="Q52" s="1"/>
      <c r="R52" s="1"/>
      <c r="S52" s="1"/>
      <c r="T52" s="1"/>
      <c r="U52" s="1"/>
      <c r="V52" s="1"/>
      <c r="W52" s="1"/>
    </row>
    <row r="53" spans="1:23" s="238" customFormat="1" ht="13.5" customHeight="1">
      <c r="A53" s="1495"/>
      <c r="B53" s="1495"/>
      <c r="C53" s="416" t="s">
        <v>885</v>
      </c>
      <c r="D53" s="416" t="s">
        <v>5134</v>
      </c>
      <c r="E53" s="395">
        <v>588</v>
      </c>
      <c r="F53" s="395">
        <v>235.2</v>
      </c>
      <c r="G53" s="395">
        <v>152</v>
      </c>
      <c r="H53" s="395">
        <v>144</v>
      </c>
      <c r="I53" s="1"/>
      <c r="J53" s="1"/>
      <c r="K53" s="1"/>
      <c r="L53" s="1"/>
      <c r="M53" s="1"/>
      <c r="N53" s="1"/>
      <c r="O53" s="1"/>
      <c r="P53" s="1"/>
      <c r="Q53" s="1"/>
      <c r="R53" s="1"/>
      <c r="S53" s="1"/>
      <c r="T53" s="1"/>
      <c r="U53" s="1"/>
      <c r="V53" s="1"/>
      <c r="W53" s="1"/>
    </row>
    <row r="54" spans="1:23" s="238" customFormat="1" ht="13.5" customHeight="1">
      <c r="A54" s="1493">
        <v>16</v>
      </c>
      <c r="B54" s="1493" t="s">
        <v>1612</v>
      </c>
      <c r="C54" s="416" t="s">
        <v>1609</v>
      </c>
      <c r="D54" s="416" t="s">
        <v>2489</v>
      </c>
      <c r="E54" s="395">
        <v>1176</v>
      </c>
      <c r="F54" s="395">
        <v>470.4</v>
      </c>
      <c r="G54" s="395">
        <v>294</v>
      </c>
      <c r="H54" s="395">
        <v>144</v>
      </c>
      <c r="I54" s="1"/>
      <c r="J54" s="1"/>
      <c r="K54" s="1"/>
      <c r="L54" s="1"/>
      <c r="M54" s="1"/>
      <c r="N54" s="1"/>
      <c r="O54" s="1"/>
      <c r="P54" s="1"/>
      <c r="Q54" s="1"/>
      <c r="R54" s="1"/>
      <c r="S54" s="1"/>
      <c r="T54" s="1"/>
      <c r="U54" s="1"/>
      <c r="V54" s="1"/>
      <c r="W54" s="1"/>
    </row>
    <row r="55" spans="1:23" s="238" customFormat="1" ht="13.5" customHeight="1">
      <c r="A55" s="1494"/>
      <c r="B55" s="1494"/>
      <c r="C55" s="416" t="s">
        <v>2489</v>
      </c>
      <c r="D55" s="416" t="s">
        <v>885</v>
      </c>
      <c r="E55" s="395">
        <v>980</v>
      </c>
      <c r="F55" s="395">
        <v>392</v>
      </c>
      <c r="G55" s="395">
        <v>244</v>
      </c>
      <c r="H55" s="395">
        <v>144</v>
      </c>
      <c r="I55" s="1"/>
      <c r="J55" s="1"/>
      <c r="K55" s="1"/>
      <c r="L55" s="1"/>
      <c r="M55" s="1"/>
      <c r="N55" s="1"/>
      <c r="O55" s="1"/>
      <c r="P55" s="1"/>
      <c r="Q55" s="1"/>
      <c r="R55" s="1"/>
      <c r="S55" s="1"/>
      <c r="T55" s="1"/>
      <c r="U55" s="1"/>
      <c r="V55" s="1"/>
      <c r="W55" s="1"/>
    </row>
    <row r="56" spans="1:23" s="238" customFormat="1" ht="13.5" customHeight="1">
      <c r="A56" s="1495"/>
      <c r="B56" s="1495"/>
      <c r="C56" s="416" t="s">
        <v>885</v>
      </c>
      <c r="D56" s="416" t="s">
        <v>5134</v>
      </c>
      <c r="E56" s="395">
        <v>754</v>
      </c>
      <c r="F56" s="395">
        <v>301.60000000000002</v>
      </c>
      <c r="G56" s="395">
        <v>188</v>
      </c>
      <c r="H56" s="395">
        <v>144</v>
      </c>
      <c r="I56" s="1"/>
      <c r="J56" s="1"/>
      <c r="K56" s="1"/>
      <c r="L56" s="1"/>
      <c r="M56" s="1"/>
      <c r="N56" s="1"/>
      <c r="O56" s="1"/>
      <c r="P56" s="1"/>
      <c r="Q56" s="1"/>
      <c r="R56" s="1"/>
      <c r="S56" s="1"/>
      <c r="T56" s="1"/>
      <c r="U56" s="1"/>
      <c r="V56" s="1"/>
      <c r="W56" s="1"/>
    </row>
    <row r="57" spans="1:23" s="238" customFormat="1" ht="13.5" customHeight="1">
      <c r="A57" s="1493">
        <v>17</v>
      </c>
      <c r="B57" s="1493" t="s">
        <v>1593</v>
      </c>
      <c r="C57" s="416" t="s">
        <v>1609</v>
      </c>
      <c r="D57" s="416" t="s">
        <v>2489</v>
      </c>
      <c r="E57" s="395">
        <v>980</v>
      </c>
      <c r="F57" s="395">
        <v>392</v>
      </c>
      <c r="G57" s="395">
        <v>240</v>
      </c>
      <c r="H57" s="395">
        <v>144</v>
      </c>
      <c r="I57" s="1"/>
      <c r="J57" s="1"/>
      <c r="K57" s="1"/>
      <c r="L57" s="1"/>
      <c r="M57" s="1"/>
      <c r="N57" s="1"/>
      <c r="O57" s="1"/>
      <c r="P57" s="1"/>
      <c r="Q57" s="1"/>
      <c r="R57" s="1"/>
      <c r="S57" s="1"/>
      <c r="T57" s="1"/>
      <c r="U57" s="1"/>
      <c r="V57" s="1"/>
      <c r="W57" s="1"/>
    </row>
    <row r="58" spans="1:23" s="238" customFormat="1" ht="13.5" customHeight="1">
      <c r="A58" s="1494"/>
      <c r="B58" s="1494"/>
      <c r="C58" s="416" t="s">
        <v>2489</v>
      </c>
      <c r="D58" s="416" t="s">
        <v>885</v>
      </c>
      <c r="E58" s="395">
        <v>812</v>
      </c>
      <c r="F58" s="395">
        <v>324.8</v>
      </c>
      <c r="G58" s="395">
        <v>200</v>
      </c>
      <c r="H58" s="395">
        <v>144</v>
      </c>
      <c r="I58" s="1"/>
      <c r="J58" s="1"/>
      <c r="K58" s="1"/>
      <c r="L58" s="1"/>
      <c r="M58" s="1"/>
      <c r="N58" s="1"/>
      <c r="O58" s="1"/>
      <c r="P58" s="1"/>
      <c r="Q58" s="1"/>
      <c r="R58" s="1"/>
      <c r="S58" s="1"/>
      <c r="T58" s="1"/>
      <c r="U58" s="1"/>
      <c r="V58" s="1"/>
      <c r="W58" s="1"/>
    </row>
    <row r="59" spans="1:23" s="238" customFormat="1" ht="13.5" customHeight="1">
      <c r="A59" s="1495"/>
      <c r="B59" s="1495"/>
      <c r="C59" s="416" t="s">
        <v>885</v>
      </c>
      <c r="D59" s="416" t="s">
        <v>5134</v>
      </c>
      <c r="E59" s="395">
        <v>624</v>
      </c>
      <c r="F59" s="395">
        <v>249.6</v>
      </c>
      <c r="G59" s="395">
        <v>156</v>
      </c>
      <c r="H59" s="395">
        <v>144</v>
      </c>
      <c r="I59" s="1"/>
      <c r="J59" s="1"/>
      <c r="K59" s="1"/>
      <c r="L59" s="1"/>
      <c r="M59" s="1"/>
      <c r="N59" s="1"/>
      <c r="O59" s="1"/>
      <c r="P59" s="1"/>
      <c r="Q59" s="1"/>
      <c r="R59" s="1"/>
      <c r="S59" s="1"/>
      <c r="T59" s="1"/>
      <c r="U59" s="1"/>
      <c r="V59" s="1"/>
      <c r="W59" s="1"/>
    </row>
    <row r="60" spans="1:23" s="238" customFormat="1" ht="13.5" customHeight="1">
      <c r="A60" s="417">
        <v>18</v>
      </c>
      <c r="B60" s="416" t="s">
        <v>1591</v>
      </c>
      <c r="C60" s="416" t="s">
        <v>1609</v>
      </c>
      <c r="D60" s="416" t="s">
        <v>5134</v>
      </c>
      <c r="E60" s="395">
        <v>754</v>
      </c>
      <c r="F60" s="395">
        <v>301.60000000000002</v>
      </c>
      <c r="G60" s="395">
        <v>144</v>
      </c>
      <c r="H60" s="395">
        <v>120</v>
      </c>
      <c r="I60" s="1"/>
      <c r="J60" s="1"/>
      <c r="K60" s="1"/>
      <c r="L60" s="1"/>
      <c r="M60" s="1"/>
      <c r="N60" s="1"/>
      <c r="O60" s="1"/>
      <c r="P60" s="1"/>
      <c r="Q60" s="1"/>
      <c r="R60" s="1"/>
      <c r="S60" s="1"/>
      <c r="T60" s="1"/>
      <c r="U60" s="1"/>
      <c r="V60" s="1"/>
      <c r="W60" s="1"/>
    </row>
    <row r="61" spans="1:23" s="238" customFormat="1" ht="13.5" customHeight="1">
      <c r="A61" s="417">
        <v>19</v>
      </c>
      <c r="B61" s="416" t="s">
        <v>4351</v>
      </c>
      <c r="C61" s="416" t="s">
        <v>1609</v>
      </c>
      <c r="D61" s="416" t="s">
        <v>5134</v>
      </c>
      <c r="E61" s="395">
        <v>546</v>
      </c>
      <c r="F61" s="395">
        <v>218.4</v>
      </c>
      <c r="G61" s="395">
        <v>144</v>
      </c>
      <c r="H61" s="395">
        <v>120</v>
      </c>
      <c r="I61" s="1"/>
      <c r="J61" s="1"/>
      <c r="K61" s="1"/>
      <c r="L61" s="1"/>
      <c r="M61" s="1"/>
      <c r="N61" s="1"/>
      <c r="O61" s="1"/>
      <c r="P61" s="1"/>
      <c r="Q61" s="1"/>
      <c r="R61" s="1"/>
      <c r="S61" s="1"/>
      <c r="T61" s="1"/>
      <c r="U61" s="1"/>
      <c r="V61" s="1"/>
      <c r="W61" s="1"/>
    </row>
    <row r="62" spans="1:23" s="238" customFormat="1" ht="13.5" customHeight="1">
      <c r="A62" s="417">
        <v>20</v>
      </c>
      <c r="B62" s="416" t="s">
        <v>1596</v>
      </c>
      <c r="C62" s="416" t="s">
        <v>1609</v>
      </c>
      <c r="D62" s="416" t="s">
        <v>5134</v>
      </c>
      <c r="E62" s="395">
        <v>546</v>
      </c>
      <c r="F62" s="395">
        <v>218.4</v>
      </c>
      <c r="G62" s="395">
        <v>144</v>
      </c>
      <c r="H62" s="395">
        <v>120</v>
      </c>
      <c r="I62" s="1"/>
      <c r="J62" s="1"/>
      <c r="K62" s="1"/>
      <c r="L62" s="1"/>
      <c r="M62" s="1"/>
      <c r="N62" s="1"/>
      <c r="O62" s="1"/>
      <c r="P62" s="1"/>
      <c r="Q62" s="1"/>
      <c r="R62" s="1"/>
      <c r="S62" s="1"/>
      <c r="T62" s="1"/>
      <c r="U62" s="1"/>
      <c r="V62" s="1"/>
      <c r="W62" s="1"/>
    </row>
    <row r="63" spans="1:23" s="238" customFormat="1" ht="13.5" customHeight="1">
      <c r="A63" s="417">
        <v>21</v>
      </c>
      <c r="B63" s="416" t="s">
        <v>1623</v>
      </c>
      <c r="C63" s="416" t="s">
        <v>1609</v>
      </c>
      <c r="D63" s="416" t="s">
        <v>5134</v>
      </c>
      <c r="E63" s="395">
        <v>546</v>
      </c>
      <c r="F63" s="395">
        <v>218.4</v>
      </c>
      <c r="G63" s="395">
        <v>144</v>
      </c>
      <c r="H63" s="395">
        <v>120</v>
      </c>
      <c r="I63" s="1"/>
      <c r="J63" s="1"/>
      <c r="K63" s="1"/>
      <c r="L63" s="1"/>
      <c r="M63" s="1"/>
      <c r="N63" s="1"/>
      <c r="O63" s="1"/>
      <c r="P63" s="1"/>
      <c r="Q63" s="1"/>
      <c r="R63" s="1"/>
      <c r="S63" s="1"/>
      <c r="T63" s="1"/>
      <c r="U63" s="1"/>
      <c r="V63" s="1"/>
      <c r="W63" s="1"/>
    </row>
    <row r="64" spans="1:23" s="238" customFormat="1" ht="13.5" customHeight="1">
      <c r="A64" s="1493">
        <v>22</v>
      </c>
      <c r="B64" s="1493" t="s">
        <v>2157</v>
      </c>
      <c r="C64" s="416" t="s">
        <v>1609</v>
      </c>
      <c r="D64" s="416" t="s">
        <v>2489</v>
      </c>
      <c r="E64" s="395">
        <v>468</v>
      </c>
      <c r="F64" s="395">
        <v>187.2</v>
      </c>
      <c r="G64" s="395">
        <v>144</v>
      </c>
      <c r="H64" s="395">
        <v>120</v>
      </c>
      <c r="I64" s="1"/>
      <c r="J64" s="1"/>
      <c r="K64" s="1"/>
      <c r="L64" s="1"/>
      <c r="M64" s="1"/>
      <c r="N64" s="1"/>
      <c r="O64" s="1"/>
      <c r="P64" s="1"/>
      <c r="Q64" s="1"/>
      <c r="R64" s="1"/>
      <c r="S64" s="1"/>
      <c r="T64" s="1"/>
      <c r="U64" s="1"/>
      <c r="V64" s="1"/>
      <c r="W64" s="1"/>
    </row>
    <row r="65" spans="1:23" s="238" customFormat="1" ht="13.5" customHeight="1">
      <c r="A65" s="1495"/>
      <c r="B65" s="1495"/>
      <c r="C65" s="416" t="s">
        <v>885</v>
      </c>
      <c r="D65" s="416" t="s">
        <v>5134</v>
      </c>
      <c r="E65" s="395">
        <v>468</v>
      </c>
      <c r="F65" s="395">
        <v>187.2</v>
      </c>
      <c r="G65" s="395">
        <v>144</v>
      </c>
      <c r="H65" s="395">
        <v>120</v>
      </c>
      <c r="I65" s="1"/>
      <c r="J65" s="1"/>
      <c r="K65" s="1"/>
      <c r="L65" s="1"/>
      <c r="M65" s="1"/>
      <c r="N65" s="1"/>
      <c r="O65" s="1"/>
      <c r="P65" s="1"/>
      <c r="Q65" s="1"/>
      <c r="R65" s="1"/>
      <c r="S65" s="1"/>
      <c r="T65" s="1"/>
      <c r="U65" s="1"/>
      <c r="V65" s="1"/>
      <c r="W65" s="1"/>
    </row>
    <row r="66" spans="1:23" s="238" customFormat="1" ht="13.5" customHeight="1">
      <c r="A66" s="417">
        <v>23</v>
      </c>
      <c r="B66" s="416" t="s">
        <v>2002</v>
      </c>
      <c r="C66" s="416" t="s">
        <v>1609</v>
      </c>
      <c r="D66" s="416" t="s">
        <v>5134</v>
      </c>
      <c r="E66" s="395">
        <v>468</v>
      </c>
      <c r="F66" s="395">
        <v>187.2</v>
      </c>
      <c r="G66" s="395">
        <v>144</v>
      </c>
      <c r="H66" s="395">
        <v>120</v>
      </c>
      <c r="I66" s="1"/>
      <c r="J66" s="1"/>
      <c r="K66" s="1"/>
      <c r="L66" s="1"/>
      <c r="M66" s="1"/>
      <c r="N66" s="1"/>
      <c r="O66" s="1"/>
      <c r="P66" s="1"/>
      <c r="Q66" s="1"/>
      <c r="R66" s="1"/>
      <c r="S66" s="1"/>
      <c r="T66" s="1"/>
      <c r="U66" s="1"/>
      <c r="V66" s="1"/>
      <c r="W66" s="1"/>
    </row>
    <row r="67" spans="1:23" s="238" customFormat="1" ht="13.5" customHeight="1">
      <c r="A67" s="417">
        <v>24</v>
      </c>
      <c r="B67" s="416" t="s">
        <v>868</v>
      </c>
      <c r="C67" s="416" t="s">
        <v>1609</v>
      </c>
      <c r="D67" s="416" t="s">
        <v>5134</v>
      </c>
      <c r="E67" s="395">
        <v>468</v>
      </c>
      <c r="F67" s="395">
        <v>187.2</v>
      </c>
      <c r="G67" s="395">
        <v>144</v>
      </c>
      <c r="H67" s="395">
        <v>120</v>
      </c>
      <c r="I67" s="1"/>
      <c r="J67" s="1"/>
      <c r="K67" s="1"/>
      <c r="L67" s="1"/>
      <c r="M67" s="1"/>
      <c r="N67" s="1"/>
      <c r="O67" s="1"/>
      <c r="P67" s="1"/>
      <c r="Q67" s="1"/>
      <c r="R67" s="1"/>
      <c r="S67" s="1"/>
      <c r="T67" s="1"/>
      <c r="U67" s="1"/>
      <c r="V67" s="1"/>
      <c r="W67" s="1"/>
    </row>
    <row r="68" spans="1:23" s="238" customFormat="1" ht="13.5" customHeight="1">
      <c r="A68" s="417">
        <v>25</v>
      </c>
      <c r="B68" s="416" t="s">
        <v>5135</v>
      </c>
      <c r="C68" s="416" t="s">
        <v>1609</v>
      </c>
      <c r="D68" s="416" t="s">
        <v>5134</v>
      </c>
      <c r="E68" s="395">
        <v>468</v>
      </c>
      <c r="F68" s="395">
        <v>187.2</v>
      </c>
      <c r="G68" s="395">
        <v>144</v>
      </c>
      <c r="H68" s="395">
        <v>120</v>
      </c>
      <c r="I68" s="1"/>
      <c r="J68" s="1"/>
      <c r="K68" s="1"/>
      <c r="L68" s="1"/>
      <c r="M68" s="1"/>
      <c r="N68" s="1"/>
      <c r="O68" s="1"/>
      <c r="P68" s="1"/>
      <c r="Q68" s="1"/>
      <c r="R68" s="1"/>
      <c r="S68" s="1"/>
      <c r="T68" s="1"/>
      <c r="U68" s="1"/>
      <c r="V68" s="1"/>
      <c r="W68" s="1"/>
    </row>
    <row r="69" spans="1:23" s="238" customFormat="1" ht="13.5" customHeight="1">
      <c r="A69" s="417">
        <v>26</v>
      </c>
      <c r="B69" s="416" t="s">
        <v>818</v>
      </c>
      <c r="C69" s="416" t="s">
        <v>1609</v>
      </c>
      <c r="D69" s="416" t="s">
        <v>5134</v>
      </c>
      <c r="E69" s="395">
        <v>468</v>
      </c>
      <c r="F69" s="395">
        <v>187.2</v>
      </c>
      <c r="G69" s="395">
        <v>144</v>
      </c>
      <c r="H69" s="395">
        <v>120</v>
      </c>
      <c r="I69" s="1"/>
      <c r="J69" s="1"/>
      <c r="K69" s="1"/>
      <c r="L69" s="1"/>
      <c r="M69" s="1"/>
      <c r="N69" s="1"/>
      <c r="O69" s="1"/>
      <c r="P69" s="1"/>
      <c r="Q69" s="1"/>
      <c r="R69" s="1"/>
      <c r="S69" s="1"/>
      <c r="T69" s="1"/>
      <c r="U69" s="1"/>
      <c r="V69" s="1"/>
      <c r="W69" s="1"/>
    </row>
    <row r="70" spans="1:23" s="238" customFormat="1" ht="13.5" customHeight="1">
      <c r="A70" s="417">
        <v>27</v>
      </c>
      <c r="B70" s="416" t="s">
        <v>5136</v>
      </c>
      <c r="C70" s="416" t="s">
        <v>1609</v>
      </c>
      <c r="D70" s="416" t="s">
        <v>5134</v>
      </c>
      <c r="E70" s="395">
        <v>468</v>
      </c>
      <c r="F70" s="395">
        <v>187.2</v>
      </c>
      <c r="G70" s="395">
        <v>144</v>
      </c>
      <c r="H70" s="395">
        <v>120</v>
      </c>
      <c r="I70" s="1"/>
      <c r="J70" s="1"/>
      <c r="K70" s="1"/>
      <c r="L70" s="1"/>
      <c r="M70" s="1"/>
      <c r="N70" s="1"/>
      <c r="O70" s="1"/>
      <c r="P70" s="1"/>
      <c r="Q70" s="1"/>
      <c r="R70" s="1"/>
      <c r="S70" s="1"/>
      <c r="T70" s="1"/>
      <c r="U70" s="1"/>
      <c r="V70" s="1"/>
      <c r="W70" s="1"/>
    </row>
    <row r="71" spans="1:23" s="238" customFormat="1" ht="13.5" customHeight="1">
      <c r="A71" s="1493">
        <v>28</v>
      </c>
      <c r="B71" s="1493" t="s">
        <v>1609</v>
      </c>
      <c r="C71" s="416" t="s">
        <v>1592</v>
      </c>
      <c r="D71" s="416" t="s">
        <v>1591</v>
      </c>
      <c r="E71" s="395">
        <v>952</v>
      </c>
      <c r="F71" s="395">
        <v>380.8</v>
      </c>
      <c r="G71" s="395">
        <v>238</v>
      </c>
      <c r="H71" s="395">
        <v>144</v>
      </c>
      <c r="I71" s="1"/>
      <c r="J71" s="1"/>
      <c r="K71" s="1"/>
      <c r="L71" s="1"/>
      <c r="M71" s="1"/>
      <c r="N71" s="1"/>
      <c r="O71" s="1"/>
      <c r="P71" s="1"/>
      <c r="Q71" s="1"/>
      <c r="R71" s="1"/>
      <c r="S71" s="1"/>
      <c r="T71" s="1"/>
      <c r="U71" s="1"/>
      <c r="V71" s="1"/>
      <c r="W71" s="1"/>
    </row>
    <row r="72" spans="1:23" s="238" customFormat="1" ht="13.5" customHeight="1">
      <c r="A72" s="1495"/>
      <c r="B72" s="1495"/>
      <c r="C72" s="416" t="s">
        <v>1591</v>
      </c>
      <c r="D72" s="416" t="s">
        <v>5136</v>
      </c>
      <c r="E72" s="395">
        <v>624</v>
      </c>
      <c r="F72" s="395">
        <v>249.6</v>
      </c>
      <c r="G72" s="395">
        <v>156</v>
      </c>
      <c r="H72" s="395">
        <v>144</v>
      </c>
      <c r="I72" s="1"/>
      <c r="J72" s="1"/>
      <c r="K72" s="1"/>
      <c r="L72" s="1"/>
      <c r="M72" s="1"/>
      <c r="N72" s="1"/>
      <c r="O72" s="1"/>
      <c r="P72" s="1"/>
      <c r="Q72" s="1"/>
      <c r="R72" s="1"/>
      <c r="S72" s="1"/>
      <c r="T72" s="1"/>
      <c r="U72" s="1"/>
      <c r="V72" s="1"/>
      <c r="W72" s="1"/>
    </row>
    <row r="73" spans="1:23" s="238" customFormat="1" ht="13.5" customHeight="1">
      <c r="A73" s="1493">
        <v>29</v>
      </c>
      <c r="B73" s="1493" t="s">
        <v>885</v>
      </c>
      <c r="C73" s="416" t="s">
        <v>1592</v>
      </c>
      <c r="D73" s="416" t="s">
        <v>1612</v>
      </c>
      <c r="E73" s="395">
        <v>1484</v>
      </c>
      <c r="F73" s="395">
        <v>593.6</v>
      </c>
      <c r="G73" s="395">
        <v>372</v>
      </c>
      <c r="H73" s="395">
        <v>144</v>
      </c>
      <c r="I73" s="1"/>
      <c r="J73" s="1"/>
      <c r="K73" s="1"/>
      <c r="L73" s="1"/>
      <c r="M73" s="1"/>
      <c r="N73" s="1"/>
      <c r="O73" s="1"/>
      <c r="P73" s="1"/>
      <c r="Q73" s="1"/>
      <c r="R73" s="1"/>
      <c r="S73" s="1"/>
      <c r="T73" s="1"/>
      <c r="U73" s="1"/>
      <c r="V73" s="1"/>
      <c r="W73" s="1"/>
    </row>
    <row r="74" spans="1:23" s="238" customFormat="1" ht="13.5" customHeight="1">
      <c r="A74" s="1495"/>
      <c r="B74" s="1495"/>
      <c r="C74" s="416" t="s">
        <v>1612</v>
      </c>
      <c r="D74" s="416" t="s">
        <v>5135</v>
      </c>
      <c r="E74" s="395">
        <v>812</v>
      </c>
      <c r="F74" s="395">
        <v>324.8</v>
      </c>
      <c r="G74" s="395">
        <v>203</v>
      </c>
      <c r="H74" s="395">
        <v>144</v>
      </c>
      <c r="I74" s="1"/>
      <c r="J74" s="1"/>
      <c r="K74" s="1"/>
      <c r="L74" s="1"/>
      <c r="M74" s="1"/>
      <c r="N74" s="1"/>
      <c r="O74" s="1"/>
      <c r="P74" s="1"/>
      <c r="Q74" s="1"/>
      <c r="R74" s="1"/>
      <c r="S74" s="1"/>
      <c r="T74" s="1"/>
      <c r="U74" s="1"/>
      <c r="V74" s="1"/>
      <c r="W74" s="1"/>
    </row>
    <row r="75" spans="1:23" s="238" customFormat="1" ht="13.5" customHeight="1">
      <c r="A75" s="417">
        <v>30</v>
      </c>
      <c r="B75" s="416" t="s">
        <v>1648</v>
      </c>
      <c r="C75" s="416" t="s">
        <v>874</v>
      </c>
      <c r="D75" s="416" t="s">
        <v>1581</v>
      </c>
      <c r="E75" s="395">
        <v>832</v>
      </c>
      <c r="F75" s="395">
        <v>332.8</v>
      </c>
      <c r="G75" s="395">
        <v>208</v>
      </c>
      <c r="H75" s="395">
        <v>144</v>
      </c>
      <c r="I75" s="1"/>
      <c r="J75" s="1"/>
      <c r="K75" s="1"/>
      <c r="L75" s="1"/>
      <c r="M75" s="1"/>
      <c r="N75" s="1"/>
      <c r="O75" s="1"/>
      <c r="P75" s="1"/>
      <c r="Q75" s="1"/>
      <c r="R75" s="1"/>
      <c r="S75" s="1"/>
      <c r="T75" s="1"/>
      <c r="U75" s="1"/>
      <c r="V75" s="1"/>
      <c r="W75" s="1"/>
    </row>
    <row r="76" spans="1:23" s="238" customFormat="1" ht="13.5" customHeight="1">
      <c r="A76" s="417">
        <v>31</v>
      </c>
      <c r="B76" s="416" t="s">
        <v>1581</v>
      </c>
      <c r="C76" s="416" t="s">
        <v>1592</v>
      </c>
      <c r="D76" s="416" t="s">
        <v>1648</v>
      </c>
      <c r="E76" s="395">
        <v>812</v>
      </c>
      <c r="F76" s="395">
        <v>324.8</v>
      </c>
      <c r="G76" s="395">
        <v>204</v>
      </c>
      <c r="H76" s="395">
        <v>144</v>
      </c>
      <c r="I76" s="1"/>
      <c r="J76" s="1"/>
      <c r="K76" s="1"/>
      <c r="L76" s="1"/>
      <c r="M76" s="1"/>
      <c r="N76" s="1"/>
      <c r="O76" s="1"/>
      <c r="P76" s="1"/>
      <c r="Q76" s="1"/>
      <c r="R76" s="1"/>
      <c r="S76" s="1"/>
      <c r="T76" s="1"/>
      <c r="U76" s="1"/>
      <c r="V76" s="1"/>
      <c r="W76" s="1"/>
    </row>
    <row r="77" spans="1:23" s="238" customFormat="1" ht="13.5" customHeight="1">
      <c r="A77" s="417">
        <v>32</v>
      </c>
      <c r="B77" s="416" t="s">
        <v>1320</v>
      </c>
      <c r="C77" s="416" t="s">
        <v>1581</v>
      </c>
      <c r="D77" s="416" t="s">
        <v>874</v>
      </c>
      <c r="E77" s="395">
        <v>812</v>
      </c>
      <c r="F77" s="395">
        <v>324.8</v>
      </c>
      <c r="G77" s="395">
        <v>204</v>
      </c>
      <c r="H77" s="395">
        <v>144</v>
      </c>
      <c r="I77" s="1"/>
      <c r="J77" s="1"/>
      <c r="K77" s="1"/>
      <c r="L77" s="1"/>
      <c r="M77" s="1"/>
      <c r="N77" s="1"/>
      <c r="O77" s="1"/>
      <c r="P77" s="1"/>
      <c r="Q77" s="1"/>
      <c r="R77" s="1"/>
      <c r="S77" s="1"/>
      <c r="T77" s="1"/>
      <c r="U77" s="1"/>
      <c r="V77" s="1"/>
      <c r="W77" s="1"/>
    </row>
    <row r="78" spans="1:23" s="238" customFormat="1" ht="13.5" customHeight="1">
      <c r="A78" s="417">
        <v>33</v>
      </c>
      <c r="B78" s="416" t="s">
        <v>1398</v>
      </c>
      <c r="C78" s="416" t="s">
        <v>1592</v>
      </c>
      <c r="D78" s="416" t="s">
        <v>874</v>
      </c>
      <c r="E78" s="395">
        <v>546</v>
      </c>
      <c r="F78" s="395">
        <v>218.4</v>
      </c>
      <c r="G78" s="395">
        <v>136</v>
      </c>
      <c r="H78" s="395">
        <v>120</v>
      </c>
      <c r="I78" s="1"/>
      <c r="J78" s="1"/>
      <c r="K78" s="1"/>
      <c r="L78" s="1"/>
      <c r="M78" s="1"/>
      <c r="N78" s="1"/>
      <c r="O78" s="1"/>
      <c r="P78" s="1"/>
      <c r="Q78" s="1"/>
      <c r="R78" s="1"/>
      <c r="S78" s="1"/>
      <c r="T78" s="1"/>
      <c r="U78" s="1"/>
      <c r="V78" s="1"/>
      <c r="W78" s="1"/>
    </row>
    <row r="79" spans="1:23" s="238" customFormat="1" ht="13.5" customHeight="1">
      <c r="A79" s="417">
        <v>34</v>
      </c>
      <c r="B79" s="416" t="s">
        <v>1653</v>
      </c>
      <c r="C79" s="416" t="s">
        <v>1592</v>
      </c>
      <c r="D79" s="416" t="s">
        <v>874</v>
      </c>
      <c r="E79" s="395">
        <v>546</v>
      </c>
      <c r="F79" s="395">
        <v>218.4</v>
      </c>
      <c r="G79" s="395">
        <v>136</v>
      </c>
      <c r="H79" s="395">
        <v>120</v>
      </c>
      <c r="I79" s="1"/>
      <c r="J79" s="1"/>
      <c r="K79" s="1"/>
      <c r="L79" s="1"/>
      <c r="M79" s="1"/>
      <c r="N79" s="1"/>
      <c r="O79" s="1"/>
      <c r="P79" s="1"/>
      <c r="Q79" s="1"/>
      <c r="R79" s="1"/>
      <c r="S79" s="1"/>
      <c r="T79" s="1"/>
      <c r="U79" s="1"/>
      <c r="V79" s="1"/>
      <c r="W79" s="1"/>
    </row>
    <row r="80" spans="1:23" s="238" customFormat="1" ht="13.5" customHeight="1">
      <c r="A80" s="1493">
        <v>35</v>
      </c>
      <c r="B80" s="1493" t="s">
        <v>1315</v>
      </c>
      <c r="C80" s="416" t="s">
        <v>1648</v>
      </c>
      <c r="D80" s="416" t="s">
        <v>1653</v>
      </c>
      <c r="E80" s="395">
        <v>546</v>
      </c>
      <c r="F80" s="395">
        <v>218.4</v>
      </c>
      <c r="G80" s="395">
        <v>136</v>
      </c>
      <c r="H80" s="395">
        <v>120</v>
      </c>
      <c r="I80" s="1"/>
      <c r="J80" s="1"/>
      <c r="K80" s="1"/>
      <c r="L80" s="1"/>
      <c r="M80" s="1"/>
      <c r="N80" s="1"/>
      <c r="O80" s="1"/>
      <c r="P80" s="1"/>
      <c r="Q80" s="1"/>
      <c r="R80" s="1"/>
      <c r="S80" s="1"/>
      <c r="T80" s="1"/>
      <c r="U80" s="1"/>
      <c r="V80" s="1"/>
      <c r="W80" s="1"/>
    </row>
    <row r="81" spans="1:23" s="238" customFormat="1" ht="13.5" customHeight="1">
      <c r="A81" s="1495"/>
      <c r="B81" s="1495"/>
      <c r="C81" s="416" t="s">
        <v>1653</v>
      </c>
      <c r="D81" s="416" t="s">
        <v>881</v>
      </c>
      <c r="E81" s="395">
        <v>364</v>
      </c>
      <c r="F81" s="395">
        <v>145.6</v>
      </c>
      <c r="G81" s="395">
        <v>144</v>
      </c>
      <c r="H81" s="395">
        <v>120</v>
      </c>
      <c r="I81" s="1"/>
      <c r="J81" s="1"/>
      <c r="K81" s="1"/>
      <c r="L81" s="1"/>
      <c r="M81" s="1"/>
      <c r="N81" s="1"/>
      <c r="O81" s="1"/>
      <c r="P81" s="1"/>
      <c r="Q81" s="1"/>
      <c r="R81" s="1"/>
      <c r="S81" s="1"/>
      <c r="T81" s="1"/>
      <c r="U81" s="1"/>
      <c r="V81" s="1"/>
      <c r="W81" s="1"/>
    </row>
    <row r="82" spans="1:23" s="238" customFormat="1" ht="13.5" customHeight="1">
      <c r="A82" s="1493">
        <v>36</v>
      </c>
      <c r="B82" s="1493" t="s">
        <v>5137</v>
      </c>
      <c r="C82" s="416" t="s">
        <v>1592</v>
      </c>
      <c r="D82" s="416" t="s">
        <v>1591</v>
      </c>
      <c r="E82" s="395">
        <v>910</v>
      </c>
      <c r="F82" s="395">
        <v>364</v>
      </c>
      <c r="G82" s="395">
        <v>228</v>
      </c>
      <c r="H82" s="395">
        <v>144</v>
      </c>
      <c r="I82" s="1"/>
      <c r="J82" s="1"/>
      <c r="K82" s="1"/>
      <c r="L82" s="1"/>
      <c r="M82" s="1"/>
      <c r="N82" s="1"/>
      <c r="O82" s="1"/>
      <c r="P82" s="1"/>
      <c r="Q82" s="1"/>
      <c r="R82" s="1"/>
      <c r="S82" s="1"/>
      <c r="T82" s="1"/>
      <c r="U82" s="1"/>
      <c r="V82" s="1"/>
      <c r="W82" s="1"/>
    </row>
    <row r="83" spans="1:23" s="238" customFormat="1" ht="13.5" customHeight="1">
      <c r="A83" s="1494"/>
      <c r="B83" s="1494"/>
      <c r="C83" s="416" t="s">
        <v>1591</v>
      </c>
      <c r="D83" s="416" t="s">
        <v>5138</v>
      </c>
      <c r="E83" s="395">
        <v>696</v>
      </c>
      <c r="F83" s="395">
        <v>278.39999999999998</v>
      </c>
      <c r="G83" s="395">
        <v>174</v>
      </c>
      <c r="H83" s="395">
        <v>144</v>
      </c>
      <c r="I83" s="1"/>
      <c r="J83" s="1"/>
      <c r="K83" s="1"/>
      <c r="L83" s="1"/>
      <c r="M83" s="1"/>
      <c r="N83" s="1"/>
      <c r="O83" s="1"/>
      <c r="P83" s="1"/>
      <c r="Q83" s="1"/>
      <c r="R83" s="1"/>
      <c r="S83" s="1"/>
      <c r="T83" s="1"/>
      <c r="U83" s="1"/>
      <c r="V83" s="1"/>
      <c r="W83" s="1"/>
    </row>
    <row r="84" spans="1:23" s="238" customFormat="1" ht="13.5" customHeight="1">
      <c r="A84" s="1495"/>
      <c r="B84" s="1495"/>
      <c r="C84" s="416" t="s">
        <v>5130</v>
      </c>
      <c r="D84" s="416" t="s">
        <v>5139</v>
      </c>
      <c r="E84" s="395">
        <v>336</v>
      </c>
      <c r="F84" s="395">
        <v>134.4</v>
      </c>
      <c r="G84" s="395">
        <v>144</v>
      </c>
      <c r="H84" s="395">
        <v>120</v>
      </c>
      <c r="I84" s="1"/>
      <c r="J84" s="1"/>
      <c r="K84" s="1"/>
      <c r="L84" s="1"/>
      <c r="M84" s="1"/>
      <c r="N84" s="1"/>
      <c r="O84" s="1"/>
      <c r="P84" s="1"/>
      <c r="Q84" s="1"/>
      <c r="R84" s="1"/>
      <c r="S84" s="1"/>
      <c r="T84" s="1"/>
      <c r="U84" s="1"/>
      <c r="V84" s="1"/>
      <c r="W84" s="1"/>
    </row>
    <row r="85" spans="1:23" s="238" customFormat="1" ht="13.5" customHeight="1">
      <c r="A85" s="1493">
        <v>37</v>
      </c>
      <c r="B85" s="1493" t="s">
        <v>5140</v>
      </c>
      <c r="C85" s="416" t="s">
        <v>1592</v>
      </c>
      <c r="D85" s="416" t="s">
        <v>4677</v>
      </c>
      <c r="E85" s="395">
        <v>702</v>
      </c>
      <c r="F85" s="395">
        <v>280.8</v>
      </c>
      <c r="G85" s="395">
        <v>176</v>
      </c>
      <c r="H85" s="395">
        <v>144</v>
      </c>
      <c r="I85" s="1"/>
      <c r="J85" s="1"/>
      <c r="K85" s="1"/>
      <c r="L85" s="1"/>
      <c r="M85" s="1"/>
      <c r="N85" s="1"/>
      <c r="O85" s="1"/>
      <c r="P85" s="1"/>
      <c r="Q85" s="1"/>
      <c r="R85" s="1"/>
      <c r="S85" s="1"/>
      <c r="T85" s="1"/>
      <c r="U85" s="1"/>
      <c r="V85" s="1"/>
      <c r="W85" s="1"/>
    </row>
    <row r="86" spans="1:23" s="238" customFormat="1" ht="13.5" customHeight="1">
      <c r="A86" s="1495"/>
      <c r="B86" s="1495"/>
      <c r="C86" s="416" t="s">
        <v>4677</v>
      </c>
      <c r="D86" s="416" t="s">
        <v>881</v>
      </c>
      <c r="E86" s="395">
        <v>432</v>
      </c>
      <c r="F86" s="395">
        <v>172.8</v>
      </c>
      <c r="G86" s="395">
        <v>144</v>
      </c>
      <c r="H86" s="395">
        <v>120</v>
      </c>
      <c r="I86" s="1"/>
      <c r="J86" s="1"/>
      <c r="K86" s="1"/>
      <c r="L86" s="1"/>
      <c r="M86" s="1"/>
      <c r="N86" s="1"/>
      <c r="O86" s="1"/>
      <c r="P86" s="1"/>
      <c r="Q86" s="1"/>
      <c r="R86" s="1"/>
      <c r="S86" s="1"/>
      <c r="T86" s="1"/>
      <c r="U86" s="1"/>
      <c r="V86" s="1"/>
      <c r="W86" s="1"/>
    </row>
    <row r="87" spans="1:23" s="238" customFormat="1" ht="13.5" customHeight="1">
      <c r="A87" s="1493">
        <v>38</v>
      </c>
      <c r="B87" s="1493" t="s">
        <v>5141</v>
      </c>
      <c r="C87" s="416" t="s">
        <v>874</v>
      </c>
      <c r="D87" s="416" t="s">
        <v>5142</v>
      </c>
      <c r="E87" s="395">
        <v>756</v>
      </c>
      <c r="F87" s="395">
        <v>302.39999999999998</v>
      </c>
      <c r="G87" s="395">
        <v>188</v>
      </c>
      <c r="H87" s="395">
        <v>144</v>
      </c>
      <c r="I87" s="1"/>
      <c r="J87" s="1"/>
      <c r="K87" s="1"/>
      <c r="L87" s="1"/>
      <c r="M87" s="1"/>
      <c r="N87" s="1"/>
      <c r="O87" s="1"/>
      <c r="P87" s="1"/>
      <c r="Q87" s="1"/>
      <c r="R87" s="1"/>
      <c r="S87" s="1"/>
      <c r="T87" s="1"/>
      <c r="U87" s="1"/>
      <c r="V87" s="1"/>
      <c r="W87" s="1"/>
    </row>
    <row r="88" spans="1:23" s="238" customFormat="1" ht="13.5" customHeight="1">
      <c r="A88" s="1494"/>
      <c r="B88" s="1494"/>
      <c r="C88" s="416" t="s">
        <v>5142</v>
      </c>
      <c r="D88" s="416" t="s">
        <v>5143</v>
      </c>
      <c r="E88" s="395">
        <v>588</v>
      </c>
      <c r="F88" s="395">
        <v>235.2</v>
      </c>
      <c r="G88" s="395">
        <v>148</v>
      </c>
      <c r="H88" s="395">
        <v>144</v>
      </c>
      <c r="I88" s="1"/>
      <c r="J88" s="1"/>
      <c r="K88" s="1"/>
      <c r="L88" s="1"/>
      <c r="M88" s="1"/>
      <c r="N88" s="1"/>
      <c r="O88" s="1"/>
      <c r="P88" s="1"/>
      <c r="Q88" s="1"/>
      <c r="R88" s="1"/>
      <c r="S88" s="1"/>
      <c r="T88" s="1"/>
      <c r="U88" s="1"/>
      <c r="V88" s="1"/>
      <c r="W88" s="1"/>
    </row>
    <row r="89" spans="1:23" s="238" customFormat="1" ht="13.5" customHeight="1">
      <c r="A89" s="1494"/>
      <c r="B89" s="1494"/>
      <c r="C89" s="416" t="s">
        <v>5143</v>
      </c>
      <c r="D89" s="416" t="s">
        <v>5144</v>
      </c>
      <c r="E89" s="395">
        <v>364</v>
      </c>
      <c r="F89" s="395">
        <v>145.6</v>
      </c>
      <c r="G89" s="395">
        <v>140</v>
      </c>
      <c r="H89" s="395">
        <v>120</v>
      </c>
      <c r="I89" s="1"/>
      <c r="J89" s="1"/>
      <c r="K89" s="1"/>
      <c r="L89" s="1"/>
      <c r="M89" s="1"/>
      <c r="N89" s="1"/>
      <c r="O89" s="1"/>
      <c r="P89" s="1"/>
      <c r="Q89" s="1"/>
      <c r="R89" s="1"/>
      <c r="S89" s="1"/>
      <c r="T89" s="1"/>
      <c r="U89" s="1"/>
      <c r="V89" s="1"/>
      <c r="W89" s="1"/>
    </row>
    <row r="90" spans="1:23" s="238" customFormat="1" ht="13.5" customHeight="1">
      <c r="A90" s="1494"/>
      <c r="B90" s="1494"/>
      <c r="C90" s="416" t="s">
        <v>5144</v>
      </c>
      <c r="D90" s="416" t="s">
        <v>5145</v>
      </c>
      <c r="E90" s="395">
        <v>288</v>
      </c>
      <c r="F90" s="395">
        <v>144</v>
      </c>
      <c r="G90" s="395">
        <v>128</v>
      </c>
      <c r="H90" s="395">
        <v>120</v>
      </c>
      <c r="I90" s="1"/>
      <c r="J90" s="1"/>
      <c r="K90" s="1"/>
      <c r="L90" s="1"/>
      <c r="M90" s="1"/>
      <c r="N90" s="1"/>
      <c r="O90" s="1"/>
      <c r="P90" s="1"/>
      <c r="Q90" s="1"/>
      <c r="R90" s="1"/>
      <c r="S90" s="1"/>
      <c r="T90" s="1"/>
      <c r="U90" s="1"/>
      <c r="V90" s="1"/>
      <c r="W90" s="1"/>
    </row>
    <row r="91" spans="1:23" s="238" customFormat="1" ht="13.5" customHeight="1">
      <c r="A91" s="1494"/>
      <c r="B91" s="1494"/>
      <c r="C91" s="416" t="s">
        <v>5146</v>
      </c>
      <c r="D91" s="416" t="s">
        <v>5147</v>
      </c>
      <c r="E91" s="395">
        <v>468</v>
      </c>
      <c r="F91" s="395">
        <v>50.4</v>
      </c>
      <c r="G91" s="395">
        <v>49.6</v>
      </c>
      <c r="H91" s="395">
        <v>48</v>
      </c>
      <c r="I91" s="1"/>
      <c r="J91" s="1"/>
      <c r="K91" s="1"/>
      <c r="L91" s="1"/>
      <c r="M91" s="1"/>
      <c r="N91" s="1"/>
      <c r="O91" s="1"/>
      <c r="P91" s="1"/>
      <c r="Q91" s="1"/>
      <c r="R91" s="1"/>
      <c r="S91" s="1"/>
      <c r="T91" s="1"/>
      <c r="U91" s="1"/>
      <c r="V91" s="1"/>
      <c r="W91" s="1"/>
    </row>
    <row r="92" spans="1:23" s="238" customFormat="1" ht="13.5" customHeight="1">
      <c r="A92" s="1495"/>
      <c r="B92" s="1495"/>
      <c r="C92" s="416" t="s">
        <v>5148</v>
      </c>
      <c r="D92" s="416" t="s">
        <v>5149</v>
      </c>
      <c r="E92" s="395">
        <v>200</v>
      </c>
      <c r="F92" s="395">
        <v>50.4</v>
      </c>
      <c r="G92" s="395">
        <v>49.6</v>
      </c>
      <c r="H92" s="395">
        <v>48</v>
      </c>
      <c r="I92" s="1"/>
      <c r="J92" s="1"/>
      <c r="K92" s="1"/>
      <c r="L92" s="1"/>
      <c r="M92" s="1"/>
      <c r="N92" s="1"/>
      <c r="O92" s="1"/>
      <c r="P92" s="1"/>
      <c r="Q92" s="1"/>
      <c r="R92" s="1"/>
      <c r="S92" s="1"/>
      <c r="T92" s="1"/>
      <c r="U92" s="1"/>
      <c r="V92" s="1"/>
      <c r="W92" s="1"/>
    </row>
    <row r="93" spans="1:23" s="238" customFormat="1" ht="13.5" customHeight="1">
      <c r="A93" s="417">
        <v>39</v>
      </c>
      <c r="B93" s="416" t="s">
        <v>5150</v>
      </c>
      <c r="C93" s="416" t="s">
        <v>5151</v>
      </c>
      <c r="D93" s="416" t="s">
        <v>5152</v>
      </c>
      <c r="E93" s="395">
        <v>390</v>
      </c>
      <c r="F93" s="395">
        <v>156</v>
      </c>
      <c r="G93" s="395">
        <v>97.5</v>
      </c>
      <c r="H93" s="395">
        <v>144</v>
      </c>
      <c r="I93" s="1"/>
      <c r="J93" s="1"/>
      <c r="K93" s="1"/>
      <c r="L93" s="1"/>
      <c r="M93" s="1"/>
      <c r="N93" s="1"/>
      <c r="O93" s="1"/>
      <c r="P93" s="1"/>
      <c r="Q93" s="1"/>
      <c r="R93" s="1"/>
      <c r="S93" s="1"/>
      <c r="T93" s="1"/>
      <c r="U93" s="1"/>
      <c r="V93" s="1"/>
      <c r="W93" s="1"/>
    </row>
    <row r="94" spans="1:23" s="238" customFormat="1" ht="13.5" customHeight="1">
      <c r="A94" s="417">
        <v>40</v>
      </c>
      <c r="B94" s="416" t="s">
        <v>5153</v>
      </c>
      <c r="C94" s="416" t="s">
        <v>5154</v>
      </c>
      <c r="D94" s="416" t="s">
        <v>5155</v>
      </c>
      <c r="E94" s="395">
        <v>144</v>
      </c>
      <c r="F94" s="395">
        <v>128</v>
      </c>
      <c r="G94" s="395">
        <v>124</v>
      </c>
      <c r="H94" s="395">
        <v>120</v>
      </c>
      <c r="I94" s="1"/>
      <c r="J94" s="1"/>
      <c r="K94" s="1"/>
      <c r="L94" s="1"/>
      <c r="M94" s="1"/>
      <c r="N94" s="1"/>
      <c r="O94" s="1"/>
      <c r="P94" s="1"/>
      <c r="Q94" s="1"/>
      <c r="R94" s="1"/>
      <c r="S94" s="1"/>
      <c r="T94" s="1"/>
      <c r="U94" s="1"/>
      <c r="V94" s="1"/>
      <c r="W94" s="1"/>
    </row>
    <row r="95" spans="1:23" s="238" customFormat="1" ht="13.5" customHeight="1">
      <c r="A95" s="417">
        <v>41</v>
      </c>
      <c r="B95" s="416" t="s">
        <v>4075</v>
      </c>
      <c r="C95" s="416" t="s">
        <v>5156</v>
      </c>
      <c r="D95" s="416" t="s">
        <v>5157</v>
      </c>
      <c r="E95" s="395">
        <v>264</v>
      </c>
      <c r="F95" s="395">
        <v>128</v>
      </c>
      <c r="G95" s="395">
        <v>124</v>
      </c>
      <c r="H95" s="395">
        <v>120</v>
      </c>
      <c r="I95" s="1"/>
      <c r="J95" s="1"/>
      <c r="K95" s="1"/>
      <c r="L95" s="1"/>
      <c r="M95" s="1"/>
      <c r="N95" s="1"/>
      <c r="O95" s="1"/>
      <c r="P95" s="1"/>
      <c r="Q95" s="1"/>
      <c r="R95" s="1"/>
      <c r="S95" s="1"/>
      <c r="T95" s="1"/>
      <c r="U95" s="1"/>
      <c r="V95" s="1"/>
      <c r="W95" s="1"/>
    </row>
    <row r="96" spans="1:23" s="238" customFormat="1" ht="13.5" customHeight="1">
      <c r="A96" s="417">
        <v>42</v>
      </c>
      <c r="B96" s="416" t="s">
        <v>5158</v>
      </c>
      <c r="C96" s="416" t="s">
        <v>874</v>
      </c>
      <c r="D96" s="416" t="s">
        <v>5159</v>
      </c>
      <c r="E96" s="395">
        <v>364</v>
      </c>
      <c r="F96" s="395">
        <v>145.6</v>
      </c>
      <c r="G96" s="395">
        <v>132</v>
      </c>
      <c r="H96" s="395">
        <v>120</v>
      </c>
      <c r="I96" s="1"/>
      <c r="J96" s="1"/>
      <c r="K96" s="1"/>
      <c r="L96" s="1"/>
      <c r="M96" s="1"/>
      <c r="N96" s="1"/>
      <c r="O96" s="1"/>
      <c r="P96" s="1"/>
      <c r="Q96" s="1"/>
      <c r="R96" s="1"/>
      <c r="S96" s="1"/>
      <c r="T96" s="1"/>
      <c r="U96" s="1"/>
      <c r="V96" s="1"/>
      <c r="W96" s="1"/>
    </row>
    <row r="97" spans="1:23" s="238" customFormat="1" ht="13.5" customHeight="1">
      <c r="A97" s="1493">
        <v>43</v>
      </c>
      <c r="B97" s="1493" t="s">
        <v>5160</v>
      </c>
      <c r="C97" s="416" t="s">
        <v>5161</v>
      </c>
      <c r="D97" s="416" t="s">
        <v>5162</v>
      </c>
      <c r="E97" s="395">
        <v>546</v>
      </c>
      <c r="F97" s="395">
        <v>218.4</v>
      </c>
      <c r="G97" s="395">
        <v>136</v>
      </c>
      <c r="H97" s="395">
        <v>120</v>
      </c>
      <c r="I97" s="1"/>
      <c r="J97" s="1"/>
      <c r="K97" s="1"/>
      <c r="L97" s="1"/>
      <c r="M97" s="1"/>
      <c r="N97" s="1"/>
      <c r="O97" s="1"/>
      <c r="P97" s="1"/>
      <c r="Q97" s="1"/>
      <c r="R97" s="1"/>
      <c r="S97" s="1"/>
      <c r="T97" s="1"/>
      <c r="U97" s="1"/>
      <c r="V97" s="1"/>
      <c r="W97" s="1"/>
    </row>
    <row r="98" spans="1:23" s="238" customFormat="1" ht="13.5" customHeight="1">
      <c r="A98" s="1495"/>
      <c r="B98" s="1495"/>
      <c r="C98" s="416" t="s">
        <v>5163</v>
      </c>
      <c r="D98" s="416" t="s">
        <v>5164</v>
      </c>
      <c r="E98" s="395">
        <v>546</v>
      </c>
      <c r="F98" s="395">
        <v>218.4</v>
      </c>
      <c r="G98" s="395">
        <v>136</v>
      </c>
      <c r="H98" s="395">
        <v>120</v>
      </c>
      <c r="I98" s="1"/>
      <c r="J98" s="1"/>
      <c r="K98" s="1"/>
      <c r="L98" s="1"/>
      <c r="M98" s="1"/>
      <c r="N98" s="1"/>
      <c r="O98" s="1"/>
      <c r="P98" s="1"/>
      <c r="Q98" s="1"/>
      <c r="R98" s="1"/>
      <c r="S98" s="1"/>
      <c r="T98" s="1"/>
      <c r="U98" s="1"/>
      <c r="V98" s="1"/>
      <c r="W98" s="1"/>
    </row>
    <row r="99" spans="1:23" s="238" customFormat="1" ht="13.5" customHeight="1">
      <c r="A99" s="1493">
        <v>44</v>
      </c>
      <c r="B99" s="1493" t="s">
        <v>5165</v>
      </c>
      <c r="C99" s="416" t="s">
        <v>5166</v>
      </c>
      <c r="D99" s="416" t="s">
        <v>5167</v>
      </c>
      <c r="E99" s="395">
        <v>374.4</v>
      </c>
      <c r="F99" s="395">
        <v>149.76</v>
      </c>
      <c r="G99" s="395">
        <v>144</v>
      </c>
      <c r="H99" s="395">
        <v>120</v>
      </c>
      <c r="I99" s="1"/>
      <c r="J99" s="1"/>
      <c r="K99" s="1"/>
      <c r="L99" s="1"/>
      <c r="M99" s="1"/>
      <c r="N99" s="1"/>
      <c r="O99" s="1"/>
      <c r="P99" s="1"/>
      <c r="Q99" s="1"/>
      <c r="R99" s="1"/>
      <c r="S99" s="1"/>
      <c r="T99" s="1"/>
      <c r="U99" s="1"/>
      <c r="V99" s="1"/>
      <c r="W99" s="1"/>
    </row>
    <row r="100" spans="1:23" s="238" customFormat="1" ht="13.5" customHeight="1">
      <c r="A100" s="1494"/>
      <c r="B100" s="1494"/>
      <c r="C100" s="416" t="s">
        <v>5167</v>
      </c>
      <c r="D100" s="416" t="s">
        <v>5168</v>
      </c>
      <c r="E100" s="395">
        <v>264</v>
      </c>
      <c r="F100" s="395">
        <v>132</v>
      </c>
      <c r="G100" s="395">
        <v>128</v>
      </c>
      <c r="H100" s="395">
        <v>120</v>
      </c>
      <c r="I100" s="1"/>
      <c r="J100" s="1"/>
      <c r="K100" s="1"/>
      <c r="L100" s="1"/>
      <c r="M100" s="1"/>
      <c r="N100" s="1"/>
      <c r="O100" s="1"/>
      <c r="P100" s="1"/>
      <c r="Q100" s="1"/>
      <c r="R100" s="1"/>
      <c r="S100" s="1"/>
      <c r="T100" s="1"/>
      <c r="U100" s="1"/>
      <c r="V100" s="1"/>
      <c r="W100" s="1"/>
    </row>
    <row r="101" spans="1:23" s="238" customFormat="1" ht="13.5" customHeight="1">
      <c r="A101" s="1494"/>
      <c r="B101" s="1494"/>
      <c r="C101" s="416" t="s">
        <v>5169</v>
      </c>
      <c r="D101" s="416" t="s">
        <v>5170</v>
      </c>
      <c r="E101" s="395">
        <v>72</v>
      </c>
      <c r="F101" s="395">
        <v>50.4</v>
      </c>
      <c r="G101" s="395">
        <v>49.6</v>
      </c>
      <c r="H101" s="395">
        <v>48</v>
      </c>
      <c r="I101" s="1"/>
      <c r="J101" s="1"/>
      <c r="K101" s="1"/>
      <c r="L101" s="1"/>
      <c r="M101" s="1"/>
      <c r="N101" s="1"/>
      <c r="O101" s="1"/>
      <c r="P101" s="1"/>
      <c r="Q101" s="1"/>
      <c r="R101" s="1"/>
      <c r="S101" s="1"/>
      <c r="T101" s="1"/>
      <c r="U101" s="1"/>
      <c r="V101" s="1"/>
      <c r="W101" s="1"/>
    </row>
    <row r="102" spans="1:23" s="238" customFormat="1" ht="13.5" customHeight="1">
      <c r="A102" s="1495"/>
      <c r="B102" s="1495"/>
      <c r="C102" s="416" t="s">
        <v>5171</v>
      </c>
      <c r="D102" s="416" t="s">
        <v>5172</v>
      </c>
      <c r="E102" s="395">
        <v>0</v>
      </c>
      <c r="F102" s="395">
        <v>144</v>
      </c>
      <c r="G102" s="395">
        <v>120</v>
      </c>
      <c r="H102" s="395">
        <v>0</v>
      </c>
      <c r="I102" s="1"/>
      <c r="J102" s="1"/>
      <c r="K102" s="1"/>
      <c r="L102" s="1"/>
      <c r="M102" s="1"/>
      <c r="N102" s="1"/>
      <c r="O102" s="1"/>
      <c r="P102" s="1"/>
      <c r="Q102" s="1"/>
      <c r="R102" s="1"/>
      <c r="S102" s="1"/>
      <c r="T102" s="1"/>
      <c r="U102" s="1"/>
      <c r="V102" s="1"/>
      <c r="W102" s="1"/>
    </row>
    <row r="103" spans="1:23" s="238" customFormat="1" ht="13.5" customHeight="1">
      <c r="A103" s="1493">
        <v>45</v>
      </c>
      <c r="B103" s="1493" t="s">
        <v>1103</v>
      </c>
      <c r="C103" s="416" t="s">
        <v>5173</v>
      </c>
      <c r="D103" s="416" t="s">
        <v>5174</v>
      </c>
      <c r="E103" s="395">
        <v>456</v>
      </c>
      <c r="F103" s="395">
        <v>50.4</v>
      </c>
      <c r="G103" s="395">
        <v>49.6</v>
      </c>
      <c r="H103" s="395">
        <v>48</v>
      </c>
      <c r="I103" s="1"/>
      <c r="J103" s="1"/>
      <c r="K103" s="1"/>
      <c r="L103" s="1"/>
      <c r="M103" s="1"/>
      <c r="N103" s="1"/>
      <c r="O103" s="1"/>
      <c r="P103" s="1"/>
      <c r="Q103" s="1"/>
      <c r="R103" s="1"/>
      <c r="S103" s="1"/>
      <c r="T103" s="1"/>
      <c r="U103" s="1"/>
      <c r="V103" s="1"/>
      <c r="W103" s="1"/>
    </row>
    <row r="104" spans="1:23" s="238" customFormat="1" ht="13.5" customHeight="1">
      <c r="A104" s="1494"/>
      <c r="B104" s="1494"/>
      <c r="C104" s="416" t="s">
        <v>5174</v>
      </c>
      <c r="D104" s="416" t="s">
        <v>5175</v>
      </c>
      <c r="E104" s="395">
        <v>312</v>
      </c>
      <c r="F104" s="395">
        <v>50.4</v>
      </c>
      <c r="G104" s="395">
        <v>49.6</v>
      </c>
      <c r="H104" s="395">
        <v>48</v>
      </c>
      <c r="I104" s="1"/>
      <c r="J104" s="1"/>
      <c r="K104" s="1"/>
      <c r="L104" s="1"/>
      <c r="M104" s="1"/>
      <c r="N104" s="1"/>
      <c r="O104" s="1"/>
      <c r="P104" s="1"/>
      <c r="Q104" s="1"/>
      <c r="R104" s="1"/>
      <c r="S104" s="1"/>
      <c r="T104" s="1"/>
      <c r="U104" s="1"/>
      <c r="V104" s="1"/>
      <c r="W104" s="1"/>
    </row>
    <row r="105" spans="1:23" s="238" customFormat="1" ht="13.5" customHeight="1">
      <c r="A105" s="1494"/>
      <c r="B105" s="1494"/>
      <c r="C105" s="416" t="s">
        <v>5175</v>
      </c>
      <c r="D105" s="416" t="s">
        <v>5148</v>
      </c>
      <c r="E105" s="395">
        <v>240</v>
      </c>
      <c r="F105" s="395">
        <v>50.4</v>
      </c>
      <c r="G105" s="395">
        <v>49.6</v>
      </c>
      <c r="H105" s="395">
        <v>48</v>
      </c>
      <c r="I105" s="1"/>
      <c r="J105" s="1"/>
      <c r="K105" s="1"/>
      <c r="L105" s="1"/>
      <c r="M105" s="1"/>
      <c r="N105" s="1"/>
      <c r="O105" s="1"/>
      <c r="P105" s="1"/>
      <c r="Q105" s="1"/>
      <c r="R105" s="1"/>
      <c r="S105" s="1"/>
      <c r="T105" s="1"/>
      <c r="U105" s="1"/>
      <c r="V105" s="1"/>
      <c r="W105" s="1"/>
    </row>
    <row r="106" spans="1:23" s="238" customFormat="1" ht="13.5" customHeight="1">
      <c r="A106" s="1495"/>
      <c r="B106" s="1495"/>
      <c r="C106" s="416" t="s">
        <v>5176</v>
      </c>
      <c r="D106" s="416" t="s">
        <v>5177</v>
      </c>
      <c r="E106" s="395">
        <v>80</v>
      </c>
      <c r="F106" s="395">
        <v>50.4</v>
      </c>
      <c r="G106" s="395">
        <v>49.6</v>
      </c>
      <c r="H106" s="395">
        <v>48</v>
      </c>
      <c r="I106" s="1"/>
      <c r="J106" s="1"/>
      <c r="K106" s="1"/>
      <c r="L106" s="1"/>
      <c r="M106" s="1"/>
      <c r="N106" s="1"/>
      <c r="O106" s="1"/>
      <c r="P106" s="1"/>
      <c r="Q106" s="1"/>
      <c r="R106" s="1"/>
      <c r="S106" s="1"/>
      <c r="T106" s="1"/>
      <c r="U106" s="1"/>
      <c r="V106" s="1"/>
      <c r="W106" s="1"/>
    </row>
    <row r="107" spans="1:23" s="238" customFormat="1" ht="13.5" customHeight="1">
      <c r="A107" s="417">
        <v>46</v>
      </c>
      <c r="B107" s="416" t="s">
        <v>5178</v>
      </c>
      <c r="C107" s="416" t="s">
        <v>5173</v>
      </c>
      <c r="D107" s="416" t="s">
        <v>5170</v>
      </c>
      <c r="E107" s="395">
        <v>384</v>
      </c>
      <c r="F107" s="395">
        <v>50.4</v>
      </c>
      <c r="G107" s="395">
        <v>49.6</v>
      </c>
      <c r="H107" s="395">
        <v>48</v>
      </c>
      <c r="I107" s="1"/>
      <c r="J107" s="1"/>
      <c r="K107" s="1"/>
      <c r="L107" s="1"/>
      <c r="M107" s="1"/>
      <c r="N107" s="1"/>
      <c r="O107" s="1"/>
      <c r="P107" s="1"/>
      <c r="Q107" s="1"/>
      <c r="R107" s="1"/>
      <c r="S107" s="1"/>
      <c r="T107" s="1"/>
      <c r="U107" s="1"/>
      <c r="V107" s="1"/>
      <c r="W107" s="1"/>
    </row>
    <row r="108" spans="1:23" s="238" customFormat="1" ht="13.5" customHeight="1">
      <c r="A108" s="417">
        <v>47</v>
      </c>
      <c r="B108" s="416" t="s">
        <v>5179</v>
      </c>
      <c r="C108" s="416" t="s">
        <v>3972</v>
      </c>
      <c r="D108" s="416" t="s">
        <v>5180</v>
      </c>
      <c r="E108" s="395">
        <v>66</v>
      </c>
      <c r="F108" s="395">
        <v>50.4</v>
      </c>
      <c r="G108" s="395">
        <v>49.6</v>
      </c>
      <c r="H108" s="395">
        <v>48</v>
      </c>
      <c r="I108" s="1"/>
      <c r="J108" s="1"/>
      <c r="K108" s="1"/>
      <c r="L108" s="1"/>
      <c r="M108" s="1"/>
      <c r="N108" s="1"/>
      <c r="O108" s="1"/>
      <c r="P108" s="1"/>
      <c r="Q108" s="1"/>
      <c r="R108" s="1"/>
      <c r="S108" s="1"/>
      <c r="T108" s="1"/>
      <c r="U108" s="1"/>
      <c r="V108" s="1"/>
      <c r="W108" s="1"/>
    </row>
    <row r="109" spans="1:23" s="238" customFormat="1" ht="13.5" customHeight="1">
      <c r="A109" s="1493">
        <v>48</v>
      </c>
      <c r="B109" s="1493" t="s">
        <v>5181</v>
      </c>
      <c r="C109" s="416" t="s">
        <v>5182</v>
      </c>
      <c r="D109" s="416" t="s">
        <v>5183</v>
      </c>
      <c r="E109" s="395">
        <v>364</v>
      </c>
      <c r="F109" s="395">
        <v>56</v>
      </c>
      <c r="G109" s="395">
        <v>52</v>
      </c>
      <c r="H109" s="395">
        <v>48</v>
      </c>
      <c r="I109" s="1"/>
      <c r="J109" s="1"/>
      <c r="K109" s="1"/>
      <c r="L109" s="1"/>
      <c r="M109" s="1"/>
      <c r="N109" s="1"/>
      <c r="O109" s="1"/>
      <c r="P109" s="1"/>
      <c r="Q109" s="1"/>
      <c r="R109" s="1"/>
      <c r="S109" s="1"/>
      <c r="T109" s="1"/>
      <c r="U109" s="1"/>
      <c r="V109" s="1"/>
      <c r="W109" s="1"/>
    </row>
    <row r="110" spans="1:23" s="238" customFormat="1" ht="13.5" customHeight="1">
      <c r="A110" s="1494"/>
      <c r="B110" s="1494"/>
      <c r="C110" s="416" t="s">
        <v>5184</v>
      </c>
      <c r="D110" s="416" t="s">
        <v>5152</v>
      </c>
      <c r="E110" s="395">
        <v>312</v>
      </c>
      <c r="F110" s="395">
        <v>56</v>
      </c>
      <c r="G110" s="395">
        <v>52</v>
      </c>
      <c r="H110" s="395">
        <v>48</v>
      </c>
      <c r="I110" s="1"/>
      <c r="J110" s="1"/>
      <c r="K110" s="1"/>
      <c r="L110" s="1"/>
      <c r="M110" s="1"/>
      <c r="N110" s="1"/>
      <c r="O110" s="1"/>
      <c r="P110" s="1"/>
      <c r="Q110" s="1"/>
      <c r="R110" s="1"/>
      <c r="S110" s="1"/>
      <c r="T110" s="1"/>
      <c r="U110" s="1"/>
      <c r="V110" s="1"/>
      <c r="W110" s="1"/>
    </row>
    <row r="111" spans="1:23" s="238" customFormat="1" ht="13.5" customHeight="1">
      <c r="A111" s="1494"/>
      <c r="B111" s="1494"/>
      <c r="C111" s="416" t="s">
        <v>5152</v>
      </c>
      <c r="D111" s="416" t="s">
        <v>5185</v>
      </c>
      <c r="E111" s="395">
        <v>192</v>
      </c>
      <c r="F111" s="395">
        <v>56</v>
      </c>
      <c r="G111" s="395">
        <v>52</v>
      </c>
      <c r="H111" s="395">
        <v>48</v>
      </c>
      <c r="I111" s="1"/>
      <c r="J111" s="1"/>
      <c r="K111" s="1"/>
      <c r="L111" s="1"/>
      <c r="M111" s="1"/>
      <c r="N111" s="1"/>
      <c r="O111" s="1"/>
      <c r="P111" s="1"/>
      <c r="Q111" s="1"/>
      <c r="R111" s="1"/>
      <c r="S111" s="1"/>
      <c r="T111" s="1"/>
      <c r="U111" s="1"/>
      <c r="V111" s="1"/>
      <c r="W111" s="1"/>
    </row>
    <row r="112" spans="1:23" s="238" customFormat="1" ht="13.5" customHeight="1">
      <c r="A112" s="1495"/>
      <c r="B112" s="1495"/>
      <c r="C112" s="416" t="s">
        <v>5186</v>
      </c>
      <c r="D112" s="416" t="s">
        <v>5187</v>
      </c>
      <c r="E112" s="395">
        <v>144</v>
      </c>
      <c r="F112" s="395">
        <v>56</v>
      </c>
      <c r="G112" s="395">
        <v>52</v>
      </c>
      <c r="H112" s="395">
        <v>48</v>
      </c>
      <c r="I112" s="1"/>
      <c r="J112" s="1"/>
      <c r="K112" s="1"/>
      <c r="L112" s="1"/>
      <c r="M112" s="1"/>
      <c r="N112" s="1"/>
      <c r="O112" s="1"/>
      <c r="P112" s="1"/>
      <c r="Q112" s="1"/>
      <c r="R112" s="1"/>
      <c r="S112" s="1"/>
      <c r="T112" s="1"/>
      <c r="U112" s="1"/>
      <c r="V112" s="1"/>
      <c r="W112" s="1"/>
    </row>
    <row r="113" spans="1:23" s="238" customFormat="1" ht="13.5" customHeight="1">
      <c r="A113" s="1493">
        <v>49</v>
      </c>
      <c r="B113" s="1493" t="s">
        <v>209</v>
      </c>
      <c r="C113" s="416" t="s">
        <v>5188</v>
      </c>
      <c r="D113" s="416" t="s">
        <v>5189</v>
      </c>
      <c r="E113" s="395">
        <v>72</v>
      </c>
      <c r="F113" s="395">
        <v>56</v>
      </c>
      <c r="G113" s="395">
        <v>52</v>
      </c>
      <c r="H113" s="395">
        <v>48</v>
      </c>
      <c r="I113" s="1"/>
      <c r="J113" s="1"/>
      <c r="K113" s="1"/>
      <c r="L113" s="1"/>
      <c r="M113" s="1"/>
      <c r="N113" s="1"/>
      <c r="O113" s="1"/>
      <c r="P113" s="1"/>
      <c r="Q113" s="1"/>
      <c r="R113" s="1"/>
      <c r="S113" s="1"/>
      <c r="T113" s="1"/>
      <c r="U113" s="1"/>
      <c r="V113" s="1"/>
      <c r="W113" s="1"/>
    </row>
    <row r="114" spans="1:23" s="238" customFormat="1" ht="13.5" customHeight="1">
      <c r="A114" s="1494"/>
      <c r="B114" s="1494"/>
      <c r="C114" s="416" t="s">
        <v>5190</v>
      </c>
      <c r="D114" s="416" t="s">
        <v>5191</v>
      </c>
      <c r="E114" s="395">
        <v>72</v>
      </c>
      <c r="F114" s="395">
        <v>56</v>
      </c>
      <c r="G114" s="395">
        <v>52</v>
      </c>
      <c r="H114" s="395">
        <v>48</v>
      </c>
      <c r="I114" s="1"/>
      <c r="J114" s="1"/>
      <c r="K114" s="1"/>
      <c r="L114" s="1"/>
      <c r="M114" s="1"/>
      <c r="N114" s="1"/>
      <c r="O114" s="1"/>
      <c r="P114" s="1"/>
      <c r="Q114" s="1"/>
      <c r="R114" s="1"/>
      <c r="S114" s="1"/>
      <c r="T114" s="1"/>
      <c r="U114" s="1"/>
      <c r="V114" s="1"/>
      <c r="W114" s="1"/>
    </row>
    <row r="115" spans="1:23" s="238" customFormat="1" ht="13.5" customHeight="1">
      <c r="A115" s="1494"/>
      <c r="B115" s="1494"/>
      <c r="C115" s="416" t="s">
        <v>5192</v>
      </c>
      <c r="D115" s="416" t="s">
        <v>5193</v>
      </c>
      <c r="E115" s="395">
        <v>72</v>
      </c>
      <c r="F115" s="395">
        <v>56</v>
      </c>
      <c r="G115" s="395">
        <v>52</v>
      </c>
      <c r="H115" s="395">
        <v>48</v>
      </c>
      <c r="I115" s="1"/>
      <c r="J115" s="1"/>
      <c r="K115" s="1"/>
      <c r="L115" s="1"/>
      <c r="M115" s="1"/>
      <c r="N115" s="1"/>
      <c r="O115" s="1"/>
      <c r="P115" s="1"/>
      <c r="Q115" s="1"/>
      <c r="R115" s="1"/>
      <c r="S115" s="1"/>
      <c r="T115" s="1"/>
      <c r="U115" s="1"/>
      <c r="V115" s="1"/>
      <c r="W115" s="1"/>
    </row>
    <row r="116" spans="1:23" s="238" customFormat="1" ht="13.5" customHeight="1">
      <c r="A116" s="1494"/>
      <c r="B116" s="1494"/>
      <c r="C116" s="416" t="s">
        <v>5194</v>
      </c>
      <c r="D116" s="416" t="s">
        <v>5195</v>
      </c>
      <c r="E116" s="395">
        <v>96</v>
      </c>
      <c r="F116" s="395">
        <v>56</v>
      </c>
      <c r="G116" s="395">
        <v>52</v>
      </c>
      <c r="H116" s="395">
        <v>48</v>
      </c>
      <c r="I116" s="1"/>
      <c r="J116" s="1"/>
      <c r="K116" s="1"/>
      <c r="L116" s="1"/>
      <c r="M116" s="1"/>
      <c r="N116" s="1"/>
      <c r="O116" s="1"/>
      <c r="P116" s="1"/>
      <c r="Q116" s="1"/>
      <c r="R116" s="1"/>
      <c r="S116" s="1"/>
      <c r="T116" s="1"/>
      <c r="U116" s="1"/>
      <c r="V116" s="1"/>
      <c r="W116" s="1"/>
    </row>
    <row r="117" spans="1:23" s="238" customFormat="1" ht="13.5" customHeight="1">
      <c r="A117" s="1494"/>
      <c r="B117" s="1494"/>
      <c r="C117" s="416" t="s">
        <v>5196</v>
      </c>
      <c r="D117" s="416" t="s">
        <v>5197</v>
      </c>
      <c r="E117" s="395">
        <v>72</v>
      </c>
      <c r="F117" s="395">
        <v>56</v>
      </c>
      <c r="G117" s="395">
        <v>52</v>
      </c>
      <c r="H117" s="395">
        <v>48</v>
      </c>
      <c r="I117" s="1"/>
      <c r="J117" s="1"/>
      <c r="K117" s="1"/>
      <c r="L117" s="1"/>
      <c r="M117" s="1"/>
      <c r="N117" s="1"/>
      <c r="O117" s="1"/>
      <c r="P117" s="1"/>
      <c r="Q117" s="1"/>
      <c r="R117" s="1"/>
      <c r="S117" s="1"/>
      <c r="T117" s="1"/>
      <c r="U117" s="1"/>
      <c r="V117" s="1"/>
      <c r="W117" s="1"/>
    </row>
    <row r="118" spans="1:23" s="238" customFormat="1" ht="13.5" customHeight="1">
      <c r="A118" s="1495"/>
      <c r="B118" s="1495"/>
      <c r="C118" s="416" t="s">
        <v>5198</v>
      </c>
      <c r="D118" s="416" t="s">
        <v>5199</v>
      </c>
      <c r="E118" s="395">
        <v>72</v>
      </c>
      <c r="F118" s="395">
        <v>56</v>
      </c>
      <c r="G118" s="395">
        <v>52</v>
      </c>
      <c r="H118" s="395">
        <v>48</v>
      </c>
      <c r="I118" s="1"/>
      <c r="J118" s="1"/>
      <c r="K118" s="1"/>
      <c r="L118" s="1"/>
      <c r="M118" s="1"/>
      <c r="N118" s="1"/>
      <c r="O118" s="1"/>
      <c r="P118" s="1"/>
      <c r="Q118" s="1"/>
      <c r="R118" s="1"/>
      <c r="S118" s="1"/>
      <c r="T118" s="1"/>
      <c r="U118" s="1"/>
      <c r="V118" s="1"/>
      <c r="W118" s="1"/>
    </row>
    <row r="119" spans="1:23" s="238" customFormat="1" ht="13.5" customHeight="1">
      <c r="A119" s="399">
        <v>50</v>
      </c>
      <c r="B119" s="418"/>
      <c r="C119" s="401" t="s">
        <v>208</v>
      </c>
      <c r="D119" s="399"/>
      <c r="E119" s="395">
        <v>0</v>
      </c>
      <c r="F119" s="395">
        <v>0</v>
      </c>
      <c r="G119" s="395">
        <v>0</v>
      </c>
      <c r="H119" s="395">
        <v>0</v>
      </c>
      <c r="I119" s="1"/>
      <c r="J119" s="1"/>
      <c r="K119" s="1"/>
      <c r="L119" s="1"/>
      <c r="M119" s="1"/>
      <c r="N119" s="1"/>
      <c r="O119" s="1"/>
      <c r="P119" s="1"/>
      <c r="Q119" s="1"/>
      <c r="R119" s="1"/>
      <c r="S119" s="1"/>
      <c r="T119" s="1"/>
      <c r="U119" s="1"/>
      <c r="V119" s="1"/>
      <c r="W119" s="1"/>
    </row>
    <row r="120" spans="1:23" s="238" customFormat="1" ht="13.5" customHeight="1">
      <c r="A120" s="399"/>
      <c r="B120" s="418"/>
      <c r="C120" s="401" t="s">
        <v>5200</v>
      </c>
      <c r="D120" s="399"/>
      <c r="E120" s="395">
        <v>0</v>
      </c>
      <c r="F120" s="395">
        <v>0</v>
      </c>
      <c r="G120" s="395">
        <v>0</v>
      </c>
      <c r="H120" s="395">
        <v>0</v>
      </c>
      <c r="I120" s="1"/>
      <c r="J120" s="1"/>
      <c r="K120" s="1"/>
      <c r="L120" s="1"/>
      <c r="M120" s="1"/>
      <c r="N120" s="1"/>
      <c r="O120" s="1"/>
      <c r="P120" s="1"/>
      <c r="Q120" s="1"/>
      <c r="R120" s="1"/>
      <c r="S120" s="1"/>
      <c r="T120" s="1"/>
      <c r="U120" s="1"/>
      <c r="V120" s="1"/>
      <c r="W120" s="1"/>
    </row>
    <row r="121" spans="1:23" s="238" customFormat="1" ht="13.5" customHeight="1">
      <c r="A121" s="399"/>
      <c r="B121" s="418"/>
      <c r="C121" s="402" t="s">
        <v>5201</v>
      </c>
      <c r="D121" s="399"/>
      <c r="E121" s="395">
        <v>144</v>
      </c>
      <c r="F121" s="395">
        <v>0</v>
      </c>
      <c r="G121" s="395">
        <v>0</v>
      </c>
      <c r="H121" s="395">
        <v>0</v>
      </c>
      <c r="I121" s="1"/>
      <c r="J121" s="1"/>
      <c r="K121" s="1"/>
      <c r="L121" s="1"/>
      <c r="M121" s="1"/>
      <c r="N121" s="1"/>
      <c r="O121" s="1"/>
      <c r="P121" s="1"/>
      <c r="Q121" s="1"/>
      <c r="R121" s="1"/>
      <c r="S121" s="1"/>
      <c r="T121" s="1"/>
      <c r="U121" s="1"/>
      <c r="V121" s="1"/>
      <c r="W121" s="1"/>
    </row>
    <row r="122" spans="1:23" s="238" customFormat="1" ht="13.5" customHeight="1">
      <c r="A122" s="399"/>
      <c r="B122" s="418"/>
      <c r="C122" s="402" t="s">
        <v>5202</v>
      </c>
      <c r="D122" s="399"/>
      <c r="E122" s="395">
        <v>120</v>
      </c>
      <c r="F122" s="395">
        <v>0</v>
      </c>
      <c r="G122" s="395">
        <v>0</v>
      </c>
      <c r="H122" s="395">
        <v>0</v>
      </c>
      <c r="I122" s="1"/>
      <c r="J122" s="1"/>
      <c r="K122" s="1"/>
      <c r="L122" s="1"/>
      <c r="M122" s="1"/>
      <c r="N122" s="1"/>
      <c r="O122" s="1"/>
      <c r="P122" s="1"/>
      <c r="Q122" s="1"/>
      <c r="R122" s="1"/>
      <c r="S122" s="1"/>
      <c r="T122" s="1"/>
      <c r="U122" s="1"/>
      <c r="V122" s="1"/>
      <c r="W122" s="1"/>
    </row>
    <row r="123" spans="1:23" s="238" customFormat="1" ht="13.5" customHeight="1">
      <c r="A123" s="399"/>
      <c r="B123" s="418"/>
      <c r="C123" s="401" t="s">
        <v>5203</v>
      </c>
      <c r="D123" s="399"/>
      <c r="E123" s="395">
        <v>0</v>
      </c>
      <c r="F123" s="395">
        <v>0</v>
      </c>
      <c r="G123" s="395">
        <v>0</v>
      </c>
      <c r="H123" s="395">
        <v>0</v>
      </c>
      <c r="I123" s="1"/>
      <c r="J123" s="1"/>
      <c r="K123" s="1"/>
      <c r="L123" s="1"/>
      <c r="M123" s="1"/>
      <c r="N123" s="1"/>
      <c r="O123" s="1"/>
      <c r="P123" s="1"/>
      <c r="Q123" s="1"/>
      <c r="R123" s="1"/>
      <c r="S123" s="1"/>
      <c r="T123" s="1"/>
      <c r="U123" s="1"/>
      <c r="V123" s="1"/>
      <c r="W123" s="1"/>
    </row>
    <row r="124" spans="1:23" s="238" customFormat="1" ht="13.5" customHeight="1">
      <c r="A124" s="399"/>
      <c r="B124" s="418"/>
      <c r="C124" s="402" t="s">
        <v>5201</v>
      </c>
      <c r="D124" s="399"/>
      <c r="E124" s="395">
        <v>48</v>
      </c>
      <c r="F124" s="395">
        <v>0</v>
      </c>
      <c r="G124" s="395">
        <v>0</v>
      </c>
      <c r="H124" s="395">
        <v>0</v>
      </c>
      <c r="I124" s="1"/>
      <c r="J124" s="1"/>
      <c r="K124" s="1"/>
      <c r="L124" s="1"/>
      <c r="M124" s="1"/>
      <c r="N124" s="1"/>
      <c r="O124" s="1"/>
      <c r="P124" s="1"/>
      <c r="Q124" s="1"/>
      <c r="R124" s="1"/>
      <c r="S124" s="1"/>
      <c r="T124" s="1"/>
      <c r="U124" s="1"/>
      <c r="V124" s="1"/>
      <c r="W124" s="1"/>
    </row>
    <row r="125" spans="1:23" s="238" customFormat="1" ht="13.5" customHeight="1">
      <c r="A125" s="399"/>
      <c r="B125" s="418"/>
      <c r="C125" s="401" t="s">
        <v>5204</v>
      </c>
      <c r="D125" s="399"/>
      <c r="E125" s="395">
        <v>0</v>
      </c>
      <c r="F125" s="395">
        <v>0</v>
      </c>
      <c r="G125" s="395">
        <v>0</v>
      </c>
      <c r="H125" s="395">
        <v>0</v>
      </c>
      <c r="I125" s="1"/>
      <c r="J125" s="1"/>
      <c r="K125" s="1"/>
      <c r="L125" s="1"/>
      <c r="M125" s="1"/>
      <c r="N125" s="1"/>
      <c r="O125" s="1"/>
      <c r="P125" s="1"/>
      <c r="Q125" s="1"/>
      <c r="R125" s="1"/>
      <c r="S125" s="1"/>
      <c r="T125" s="1"/>
      <c r="U125" s="1"/>
      <c r="V125" s="1"/>
      <c r="W125" s="1"/>
    </row>
    <row r="126" spans="1:23" s="238" customFormat="1" ht="13.5" customHeight="1">
      <c r="A126" s="399"/>
      <c r="B126" s="418"/>
      <c r="C126" s="402" t="s">
        <v>5201</v>
      </c>
      <c r="D126" s="399"/>
      <c r="E126" s="395">
        <v>44</v>
      </c>
      <c r="F126" s="395">
        <v>0</v>
      </c>
      <c r="G126" s="395">
        <v>0</v>
      </c>
      <c r="H126" s="395">
        <v>0</v>
      </c>
      <c r="I126" s="1"/>
      <c r="J126" s="1"/>
      <c r="K126" s="1"/>
      <c r="L126" s="1"/>
      <c r="M126" s="1"/>
      <c r="N126" s="1"/>
      <c r="O126" s="1"/>
      <c r="P126" s="1"/>
      <c r="Q126" s="1"/>
      <c r="R126" s="1"/>
      <c r="S126" s="1"/>
      <c r="T126" s="1"/>
      <c r="U126" s="1"/>
      <c r="V126" s="1"/>
      <c r="W126" s="1"/>
    </row>
    <row r="127" spans="1:23" s="238" customFormat="1" ht="13.5" customHeight="1">
      <c r="A127" s="399">
        <v>2</v>
      </c>
      <c r="B127" s="1502" t="s">
        <v>5205</v>
      </c>
      <c r="C127" s="1503"/>
      <c r="D127" s="1504"/>
      <c r="E127" s="419">
        <v>0</v>
      </c>
      <c r="F127" s="395">
        <v>0</v>
      </c>
      <c r="G127" s="395">
        <v>0</v>
      </c>
      <c r="H127" s="395">
        <v>0</v>
      </c>
      <c r="I127" s="1"/>
      <c r="J127" s="1"/>
      <c r="K127" s="1"/>
      <c r="L127" s="1"/>
      <c r="M127" s="1"/>
      <c r="N127" s="1"/>
      <c r="O127" s="1"/>
      <c r="P127" s="1"/>
      <c r="Q127" s="1"/>
      <c r="R127" s="1"/>
      <c r="S127" s="1"/>
      <c r="T127" s="1"/>
      <c r="U127" s="1"/>
      <c r="V127" s="1"/>
      <c r="W127" s="1"/>
    </row>
    <row r="128" spans="1:23" s="238" customFormat="1" ht="13.5" customHeight="1">
      <c r="A128" s="1496">
        <v>1</v>
      </c>
      <c r="B128" s="1499" t="s">
        <v>5206</v>
      </c>
      <c r="C128" s="416" t="s">
        <v>5207</v>
      </c>
      <c r="D128" s="416" t="s">
        <v>5208</v>
      </c>
      <c r="E128" s="395">
        <v>364</v>
      </c>
      <c r="F128" s="395">
        <v>145.6</v>
      </c>
      <c r="G128" s="395">
        <v>109.2</v>
      </c>
      <c r="H128" s="395">
        <v>52.8</v>
      </c>
      <c r="I128" s="1"/>
      <c r="J128" s="1"/>
      <c r="K128" s="1"/>
      <c r="L128" s="1"/>
      <c r="M128" s="1"/>
      <c r="N128" s="1"/>
      <c r="O128" s="1"/>
      <c r="P128" s="1"/>
      <c r="Q128" s="1"/>
      <c r="R128" s="1"/>
      <c r="S128" s="1"/>
      <c r="T128" s="1"/>
      <c r="U128" s="1"/>
      <c r="V128" s="1"/>
      <c r="W128" s="1"/>
    </row>
    <row r="129" spans="1:23" s="238" customFormat="1" ht="13.5" customHeight="1">
      <c r="A129" s="1497"/>
      <c r="B129" s="1500"/>
      <c r="C129" s="416" t="s">
        <v>5208</v>
      </c>
      <c r="D129" s="416" t="s">
        <v>5209</v>
      </c>
      <c r="E129" s="395">
        <v>400</v>
      </c>
      <c r="F129" s="395">
        <v>160</v>
      </c>
      <c r="G129" s="395">
        <v>120</v>
      </c>
      <c r="H129" s="395">
        <v>52.8</v>
      </c>
      <c r="I129" s="1"/>
      <c r="J129" s="1"/>
      <c r="K129" s="1"/>
      <c r="L129" s="1"/>
      <c r="M129" s="1"/>
      <c r="N129" s="1"/>
      <c r="O129" s="1"/>
      <c r="P129" s="1"/>
      <c r="Q129" s="1"/>
      <c r="R129" s="1"/>
      <c r="S129" s="1"/>
      <c r="T129" s="1"/>
      <c r="U129" s="1"/>
      <c r="V129" s="1"/>
      <c r="W129" s="1"/>
    </row>
    <row r="130" spans="1:23" s="238" customFormat="1" ht="13.5" customHeight="1">
      <c r="A130" s="1497"/>
      <c r="B130" s="1500"/>
      <c r="C130" s="416" t="s">
        <v>5210</v>
      </c>
      <c r="D130" s="416" t="s">
        <v>3572</v>
      </c>
      <c r="E130" s="395">
        <v>540</v>
      </c>
      <c r="F130" s="395">
        <v>216</v>
      </c>
      <c r="G130" s="395">
        <v>162</v>
      </c>
      <c r="H130" s="395">
        <v>52.8</v>
      </c>
      <c r="I130" s="1"/>
      <c r="J130" s="1"/>
      <c r="K130" s="1"/>
      <c r="L130" s="1"/>
      <c r="M130" s="1"/>
      <c r="N130" s="1"/>
      <c r="O130" s="1"/>
      <c r="P130" s="1"/>
      <c r="Q130" s="1"/>
      <c r="R130" s="1"/>
      <c r="S130" s="1"/>
      <c r="T130" s="1"/>
      <c r="U130" s="1"/>
      <c r="V130" s="1"/>
      <c r="W130" s="1"/>
    </row>
    <row r="131" spans="1:23" s="238" customFormat="1" ht="13.5" customHeight="1">
      <c r="A131" s="1497"/>
      <c r="B131" s="1500"/>
      <c r="C131" s="416" t="s">
        <v>3572</v>
      </c>
      <c r="D131" s="416" t="s">
        <v>5211</v>
      </c>
      <c r="E131" s="395">
        <v>2800</v>
      </c>
      <c r="F131" s="395">
        <v>1120</v>
      </c>
      <c r="G131" s="395">
        <v>840</v>
      </c>
      <c r="H131" s="395">
        <v>364</v>
      </c>
      <c r="I131" s="1"/>
      <c r="J131" s="1"/>
      <c r="K131" s="1"/>
      <c r="L131" s="1"/>
      <c r="M131" s="1"/>
      <c r="N131" s="1"/>
      <c r="O131" s="1"/>
      <c r="P131" s="1"/>
      <c r="Q131" s="1"/>
      <c r="R131" s="1"/>
      <c r="S131" s="1"/>
      <c r="T131" s="1"/>
      <c r="U131" s="1"/>
      <c r="V131" s="1"/>
      <c r="W131" s="1"/>
    </row>
    <row r="132" spans="1:23" s="238" customFormat="1" ht="13.5" customHeight="1">
      <c r="A132" s="1497"/>
      <c r="B132" s="1500"/>
      <c r="C132" s="416" t="s">
        <v>5211</v>
      </c>
      <c r="D132" s="416" t="s">
        <v>5212</v>
      </c>
      <c r="E132" s="395">
        <v>1920</v>
      </c>
      <c r="F132" s="395">
        <v>768</v>
      </c>
      <c r="G132" s="395">
        <v>576</v>
      </c>
      <c r="H132" s="395">
        <v>52.8</v>
      </c>
      <c r="I132" s="1"/>
      <c r="J132" s="1"/>
      <c r="K132" s="1"/>
      <c r="L132" s="1"/>
      <c r="M132" s="1"/>
      <c r="N132" s="1"/>
      <c r="O132" s="1"/>
      <c r="P132" s="1"/>
      <c r="Q132" s="1"/>
      <c r="R132" s="1"/>
      <c r="S132" s="1"/>
      <c r="T132" s="1"/>
      <c r="U132" s="1"/>
      <c r="V132" s="1"/>
      <c r="W132" s="1"/>
    </row>
    <row r="133" spans="1:23" s="238" customFormat="1" ht="13.5" customHeight="1">
      <c r="A133" s="1497"/>
      <c r="B133" s="1500"/>
      <c r="C133" s="416" t="s">
        <v>5213</v>
      </c>
      <c r="D133" s="416" t="s">
        <v>5214</v>
      </c>
      <c r="E133" s="395">
        <v>1000</v>
      </c>
      <c r="F133" s="395">
        <v>400</v>
      </c>
      <c r="G133" s="395">
        <v>300</v>
      </c>
      <c r="H133" s="395">
        <v>48</v>
      </c>
      <c r="I133" s="1"/>
      <c r="J133" s="1"/>
      <c r="K133" s="1"/>
      <c r="L133" s="1"/>
      <c r="M133" s="1"/>
      <c r="N133" s="1"/>
      <c r="O133" s="1"/>
      <c r="P133" s="1"/>
      <c r="Q133" s="1"/>
      <c r="R133" s="1"/>
      <c r="S133" s="1"/>
      <c r="T133" s="1"/>
      <c r="U133" s="1"/>
      <c r="V133" s="1"/>
      <c r="W133" s="1"/>
    </row>
    <row r="134" spans="1:23" s="238" customFormat="1" ht="13.5" customHeight="1">
      <c r="A134" s="1498"/>
      <c r="B134" s="1501"/>
      <c r="C134" s="416" t="s">
        <v>5215</v>
      </c>
      <c r="D134" s="416" t="s">
        <v>5216</v>
      </c>
      <c r="E134" s="395">
        <v>232</v>
      </c>
      <c r="F134" s="395">
        <v>92.8</v>
      </c>
      <c r="G134" s="395">
        <v>69.599999999999994</v>
      </c>
      <c r="H134" s="395">
        <v>48</v>
      </c>
      <c r="I134" s="1"/>
      <c r="J134" s="1"/>
      <c r="K134" s="1"/>
      <c r="L134" s="1"/>
      <c r="M134" s="1"/>
      <c r="N134" s="1"/>
      <c r="O134" s="1"/>
      <c r="P134" s="1"/>
      <c r="Q134" s="1"/>
      <c r="R134" s="1"/>
      <c r="S134" s="1"/>
      <c r="T134" s="1"/>
      <c r="U134" s="1"/>
      <c r="V134" s="1"/>
      <c r="W134" s="1"/>
    </row>
    <row r="135" spans="1:23" s="238" customFormat="1" ht="13.5" customHeight="1">
      <c r="A135" s="417">
        <v>2</v>
      </c>
      <c r="B135" s="416" t="s">
        <v>5217</v>
      </c>
      <c r="C135" s="416" t="s">
        <v>5218</v>
      </c>
      <c r="D135" s="416" t="s">
        <v>5219</v>
      </c>
      <c r="E135" s="395">
        <v>128</v>
      </c>
      <c r="F135" s="395">
        <v>60</v>
      </c>
      <c r="G135" s="395">
        <v>54</v>
      </c>
      <c r="H135" s="395">
        <v>48</v>
      </c>
      <c r="I135" s="1"/>
      <c r="J135" s="1"/>
      <c r="K135" s="1"/>
      <c r="L135" s="1"/>
      <c r="M135" s="1"/>
      <c r="N135" s="1"/>
      <c r="O135" s="1"/>
      <c r="P135" s="1"/>
      <c r="Q135" s="1"/>
      <c r="R135" s="1"/>
      <c r="S135" s="1"/>
      <c r="T135" s="1"/>
      <c r="U135" s="1"/>
      <c r="V135" s="1"/>
      <c r="W135" s="1"/>
    </row>
    <row r="136" spans="1:23" s="238" customFormat="1" ht="13.5" customHeight="1">
      <c r="A136" s="417">
        <v>3</v>
      </c>
      <c r="B136" s="1505" t="s">
        <v>5220</v>
      </c>
      <c r="C136" s="1506"/>
      <c r="D136" s="1507"/>
      <c r="E136" s="395">
        <v>396</v>
      </c>
      <c r="F136" s="395">
        <v>158.4</v>
      </c>
      <c r="G136" s="395">
        <v>118.8</v>
      </c>
      <c r="H136" s="395">
        <v>52.8</v>
      </c>
      <c r="I136" s="1"/>
      <c r="J136" s="1"/>
      <c r="K136" s="1"/>
      <c r="L136" s="1"/>
      <c r="M136" s="1"/>
      <c r="N136" s="1"/>
      <c r="O136" s="1"/>
      <c r="P136" s="1"/>
      <c r="Q136" s="1"/>
      <c r="R136" s="1"/>
      <c r="S136" s="1"/>
      <c r="T136" s="1"/>
      <c r="U136" s="1"/>
      <c r="V136" s="1"/>
      <c r="W136" s="1"/>
    </row>
    <row r="137" spans="1:23" s="238" customFormat="1" ht="13.5" customHeight="1">
      <c r="A137" s="1493">
        <v>4</v>
      </c>
      <c r="B137" s="1493" t="s">
        <v>5221</v>
      </c>
      <c r="C137" s="416" t="s">
        <v>5222</v>
      </c>
      <c r="D137" s="416" t="s">
        <v>5223</v>
      </c>
      <c r="E137" s="395">
        <v>304</v>
      </c>
      <c r="F137" s="395">
        <v>121.6</v>
      </c>
      <c r="G137" s="395">
        <v>91.2</v>
      </c>
      <c r="H137" s="395">
        <v>52.8</v>
      </c>
      <c r="I137" s="1"/>
      <c r="J137" s="1"/>
      <c r="K137" s="1"/>
      <c r="L137" s="1"/>
      <c r="M137" s="1"/>
      <c r="N137" s="1"/>
      <c r="O137" s="1"/>
      <c r="P137" s="1"/>
      <c r="Q137" s="1"/>
      <c r="R137" s="1"/>
      <c r="S137" s="1"/>
      <c r="T137" s="1"/>
      <c r="U137" s="1"/>
      <c r="V137" s="1"/>
      <c r="W137" s="1"/>
    </row>
    <row r="138" spans="1:23" s="238" customFormat="1" ht="13.5" customHeight="1">
      <c r="A138" s="1494"/>
      <c r="B138" s="1494"/>
      <c r="C138" s="416" t="s">
        <v>5224</v>
      </c>
      <c r="D138" s="416" t="s">
        <v>5225</v>
      </c>
      <c r="E138" s="395">
        <v>228</v>
      </c>
      <c r="F138" s="395">
        <v>91.2</v>
      </c>
      <c r="G138" s="395">
        <v>68.400000000000006</v>
      </c>
      <c r="H138" s="395">
        <v>52.8</v>
      </c>
      <c r="I138" s="1"/>
      <c r="J138" s="1"/>
      <c r="K138" s="1"/>
      <c r="L138" s="1"/>
      <c r="M138" s="1"/>
      <c r="N138" s="1"/>
      <c r="O138" s="1"/>
      <c r="P138" s="1"/>
      <c r="Q138" s="1"/>
      <c r="R138" s="1"/>
      <c r="S138" s="1"/>
      <c r="T138" s="1"/>
      <c r="U138" s="1"/>
      <c r="V138" s="1"/>
      <c r="W138" s="1"/>
    </row>
    <row r="139" spans="1:23" s="238" customFormat="1" ht="13.5" customHeight="1">
      <c r="A139" s="1495"/>
      <c r="B139" s="1495"/>
      <c r="C139" s="416" t="s">
        <v>5225</v>
      </c>
      <c r="D139" s="416" t="s">
        <v>5226</v>
      </c>
      <c r="E139" s="395">
        <v>168</v>
      </c>
      <c r="F139" s="395">
        <v>67.2</v>
      </c>
      <c r="G139" s="395">
        <v>56</v>
      </c>
      <c r="H139" s="395">
        <v>52.8</v>
      </c>
      <c r="I139" s="1"/>
      <c r="J139" s="1"/>
      <c r="K139" s="1"/>
      <c r="L139" s="1"/>
      <c r="M139" s="1"/>
      <c r="N139" s="1"/>
      <c r="O139" s="1"/>
      <c r="P139" s="1"/>
      <c r="Q139" s="1"/>
      <c r="R139" s="1"/>
      <c r="S139" s="1"/>
      <c r="T139" s="1"/>
      <c r="U139" s="1"/>
      <c r="V139" s="1"/>
      <c r="W139" s="1"/>
    </row>
    <row r="140" spans="1:23" s="238" customFormat="1" ht="13.5" customHeight="1">
      <c r="A140" s="1493">
        <v>5</v>
      </c>
      <c r="B140" s="1493" t="s">
        <v>5227</v>
      </c>
      <c r="C140" s="416" t="s">
        <v>5228</v>
      </c>
      <c r="D140" s="416" t="s">
        <v>5229</v>
      </c>
      <c r="E140" s="395">
        <v>252</v>
      </c>
      <c r="F140" s="395">
        <v>100.8</v>
      </c>
      <c r="G140" s="395">
        <v>75.599999999999994</v>
      </c>
      <c r="H140" s="395">
        <v>52.8</v>
      </c>
      <c r="I140" s="1"/>
      <c r="J140" s="1"/>
      <c r="K140" s="1"/>
      <c r="L140" s="1"/>
      <c r="M140" s="1"/>
      <c r="N140" s="1"/>
      <c r="O140" s="1"/>
      <c r="P140" s="1"/>
      <c r="Q140" s="1"/>
      <c r="R140" s="1"/>
      <c r="S140" s="1"/>
      <c r="T140" s="1"/>
      <c r="U140" s="1"/>
      <c r="V140" s="1"/>
      <c r="W140" s="1"/>
    </row>
    <row r="141" spans="1:23" s="238" customFormat="1" ht="13.5" customHeight="1">
      <c r="A141" s="1494"/>
      <c r="B141" s="1494"/>
      <c r="C141" s="416" t="s">
        <v>5229</v>
      </c>
      <c r="D141" s="416" t="s">
        <v>5230</v>
      </c>
      <c r="E141" s="395">
        <v>180</v>
      </c>
      <c r="F141" s="395">
        <v>72</v>
      </c>
      <c r="G141" s="395">
        <v>56</v>
      </c>
      <c r="H141" s="395">
        <v>52.8</v>
      </c>
      <c r="I141" s="1"/>
      <c r="J141" s="1"/>
      <c r="K141" s="1"/>
      <c r="L141" s="1"/>
      <c r="M141" s="1"/>
      <c r="N141" s="1"/>
      <c r="O141" s="1"/>
      <c r="P141" s="1"/>
      <c r="Q141" s="1"/>
      <c r="R141" s="1"/>
      <c r="S141" s="1"/>
      <c r="T141" s="1"/>
      <c r="U141" s="1"/>
      <c r="V141" s="1"/>
      <c r="W141" s="1"/>
    </row>
    <row r="142" spans="1:23" s="238" customFormat="1" ht="13.5" customHeight="1">
      <c r="A142" s="1495"/>
      <c r="B142" s="1495"/>
      <c r="C142" s="416" t="s">
        <v>5230</v>
      </c>
      <c r="D142" s="416" t="s">
        <v>5231</v>
      </c>
      <c r="E142" s="395">
        <v>156</v>
      </c>
      <c r="F142" s="395">
        <v>62.4</v>
      </c>
      <c r="G142" s="395">
        <v>56</v>
      </c>
      <c r="H142" s="395">
        <v>52.8</v>
      </c>
      <c r="I142" s="1"/>
      <c r="J142" s="1"/>
      <c r="K142" s="1"/>
      <c r="L142" s="1"/>
      <c r="M142" s="1"/>
      <c r="N142" s="1"/>
      <c r="O142" s="1"/>
      <c r="P142" s="1"/>
      <c r="Q142" s="1"/>
      <c r="R142" s="1"/>
      <c r="S142" s="1"/>
      <c r="T142" s="1"/>
      <c r="U142" s="1"/>
      <c r="V142" s="1"/>
      <c r="W142" s="1"/>
    </row>
    <row r="143" spans="1:23" s="238" customFormat="1" ht="13.5" customHeight="1">
      <c r="A143" s="1493">
        <v>6</v>
      </c>
      <c r="B143" s="1493" t="s">
        <v>5232</v>
      </c>
      <c r="C143" s="416" t="s">
        <v>5233</v>
      </c>
      <c r="D143" s="416" t="s">
        <v>5234</v>
      </c>
      <c r="E143" s="395">
        <v>112</v>
      </c>
      <c r="F143" s="395">
        <v>64</v>
      </c>
      <c r="G143" s="395">
        <v>56</v>
      </c>
      <c r="H143" s="395">
        <v>44.8</v>
      </c>
      <c r="I143" s="1"/>
      <c r="J143" s="1"/>
      <c r="K143" s="1"/>
      <c r="L143" s="1"/>
      <c r="M143" s="1"/>
      <c r="N143" s="1"/>
      <c r="O143" s="1"/>
      <c r="P143" s="1"/>
      <c r="Q143" s="1"/>
      <c r="R143" s="1"/>
      <c r="S143" s="1"/>
      <c r="T143" s="1"/>
      <c r="U143" s="1"/>
      <c r="V143" s="1"/>
      <c r="W143" s="1"/>
    </row>
    <row r="144" spans="1:23" s="238" customFormat="1" ht="13.5" customHeight="1">
      <c r="A144" s="1495"/>
      <c r="B144" s="1495"/>
      <c r="C144" s="416" t="s">
        <v>5234</v>
      </c>
      <c r="D144" s="416" t="s">
        <v>5235</v>
      </c>
      <c r="E144" s="395">
        <v>96</v>
      </c>
      <c r="F144" s="395">
        <v>64</v>
      </c>
      <c r="G144" s="395">
        <v>56</v>
      </c>
      <c r="H144" s="395">
        <v>52.8</v>
      </c>
      <c r="I144" s="1"/>
      <c r="J144" s="1"/>
      <c r="K144" s="1"/>
      <c r="L144" s="1"/>
      <c r="M144" s="1"/>
      <c r="N144" s="1"/>
      <c r="O144" s="1"/>
      <c r="P144" s="1"/>
      <c r="Q144" s="1"/>
      <c r="R144" s="1"/>
      <c r="S144" s="1"/>
      <c r="T144" s="1"/>
      <c r="U144" s="1"/>
      <c r="V144" s="1"/>
      <c r="W144" s="1"/>
    </row>
    <row r="145" spans="1:23" s="238" customFormat="1" ht="13.5" customHeight="1">
      <c r="A145" s="1493">
        <v>7</v>
      </c>
      <c r="B145" s="1493" t="s">
        <v>5137</v>
      </c>
      <c r="C145" s="416" t="s">
        <v>5236</v>
      </c>
      <c r="D145" s="327" t="s">
        <v>5237</v>
      </c>
      <c r="E145" s="395">
        <v>88</v>
      </c>
      <c r="F145" s="395">
        <v>72</v>
      </c>
      <c r="G145" s="395">
        <v>56</v>
      </c>
      <c r="H145" s="395">
        <v>52.8</v>
      </c>
      <c r="I145" s="1"/>
      <c r="J145" s="1"/>
      <c r="K145" s="1"/>
      <c r="L145" s="1"/>
      <c r="M145" s="1"/>
      <c r="N145" s="1"/>
      <c r="O145" s="1"/>
      <c r="P145" s="1"/>
      <c r="Q145" s="1"/>
      <c r="R145" s="1"/>
      <c r="S145" s="1"/>
      <c r="T145" s="1"/>
      <c r="U145" s="1"/>
      <c r="V145" s="1"/>
      <c r="W145" s="1"/>
    </row>
    <row r="146" spans="1:23" s="238" customFormat="1" ht="13.5" customHeight="1">
      <c r="A146" s="1495"/>
      <c r="B146" s="1495"/>
      <c r="C146" s="327" t="s">
        <v>5237</v>
      </c>
      <c r="D146" s="416" t="s">
        <v>5238</v>
      </c>
      <c r="E146" s="395">
        <v>72</v>
      </c>
      <c r="F146" s="395">
        <v>43.2</v>
      </c>
      <c r="G146" s="395">
        <v>56</v>
      </c>
      <c r="H146" s="395">
        <v>52.8</v>
      </c>
      <c r="I146" s="1"/>
      <c r="J146" s="1"/>
      <c r="K146" s="1"/>
      <c r="L146" s="1"/>
      <c r="M146" s="1"/>
      <c r="N146" s="1"/>
      <c r="O146" s="1"/>
      <c r="P146" s="1"/>
      <c r="Q146" s="1"/>
      <c r="R146" s="1"/>
      <c r="S146" s="1"/>
      <c r="T146" s="1"/>
      <c r="U146" s="1"/>
      <c r="V146" s="1"/>
      <c r="W146" s="1"/>
    </row>
    <row r="147" spans="1:23" s="238" customFormat="1" ht="13.5" customHeight="1">
      <c r="A147" s="1493">
        <v>8</v>
      </c>
      <c r="B147" s="1514" t="s">
        <v>5239</v>
      </c>
      <c r="C147" s="416" t="s">
        <v>4122</v>
      </c>
      <c r="D147" s="416" t="s">
        <v>5240</v>
      </c>
      <c r="E147" s="395">
        <v>124</v>
      </c>
      <c r="F147" s="395">
        <v>49.6</v>
      </c>
      <c r="G147" s="395">
        <v>62</v>
      </c>
      <c r="H147" s="395">
        <v>52.8</v>
      </c>
      <c r="I147" s="1"/>
      <c r="J147" s="1"/>
      <c r="K147" s="1"/>
      <c r="L147" s="1"/>
      <c r="M147" s="1"/>
      <c r="N147" s="1"/>
      <c r="O147" s="1"/>
      <c r="P147" s="1"/>
      <c r="Q147" s="1"/>
      <c r="R147" s="1"/>
      <c r="S147" s="1"/>
      <c r="T147" s="1"/>
      <c r="U147" s="1"/>
      <c r="V147" s="1"/>
      <c r="W147" s="1"/>
    </row>
    <row r="148" spans="1:23" s="238" customFormat="1" ht="13.5" customHeight="1">
      <c r="A148" s="1494"/>
      <c r="B148" s="1515"/>
      <c r="C148" s="416" t="s">
        <v>5241</v>
      </c>
      <c r="D148" s="416" t="s">
        <v>5242</v>
      </c>
      <c r="E148" s="395">
        <v>228</v>
      </c>
      <c r="F148" s="395">
        <v>91.2</v>
      </c>
      <c r="G148" s="395">
        <v>114</v>
      </c>
      <c r="H148" s="395">
        <v>52.8</v>
      </c>
      <c r="I148" s="1"/>
      <c r="J148" s="1"/>
      <c r="K148" s="1"/>
      <c r="L148" s="1"/>
      <c r="M148" s="1"/>
      <c r="N148" s="1"/>
      <c r="O148" s="1"/>
      <c r="P148" s="1"/>
      <c r="Q148" s="1"/>
      <c r="R148" s="1"/>
      <c r="S148" s="1"/>
      <c r="T148" s="1"/>
      <c r="U148" s="1"/>
      <c r="V148" s="1"/>
      <c r="W148" s="1"/>
    </row>
    <row r="149" spans="1:23" s="238" customFormat="1" ht="13.5" customHeight="1">
      <c r="A149" s="1494"/>
      <c r="B149" s="1515"/>
      <c r="C149" s="416" t="s">
        <v>5243</v>
      </c>
      <c r="D149" s="416" t="s">
        <v>5244</v>
      </c>
      <c r="E149" s="395">
        <v>124</v>
      </c>
      <c r="F149" s="395">
        <v>49.6</v>
      </c>
      <c r="G149" s="395">
        <v>62</v>
      </c>
      <c r="H149" s="395">
        <v>52.8</v>
      </c>
      <c r="I149" s="1"/>
      <c r="J149" s="1"/>
      <c r="K149" s="1"/>
      <c r="L149" s="1"/>
      <c r="M149" s="1"/>
      <c r="N149" s="1"/>
      <c r="O149" s="1"/>
      <c r="P149" s="1"/>
      <c r="Q149" s="1"/>
      <c r="R149" s="1"/>
      <c r="S149" s="1"/>
      <c r="T149" s="1"/>
      <c r="U149" s="1"/>
      <c r="V149" s="1"/>
      <c r="W149" s="1"/>
    </row>
    <row r="150" spans="1:23" s="238" customFormat="1" ht="13.5" customHeight="1">
      <c r="A150" s="1494"/>
      <c r="B150" s="1515"/>
      <c r="C150" s="416" t="s">
        <v>5245</v>
      </c>
      <c r="D150" s="416" t="s">
        <v>5246</v>
      </c>
      <c r="E150" s="395">
        <v>112</v>
      </c>
      <c r="F150" s="395">
        <v>67.2</v>
      </c>
      <c r="G150" s="395">
        <v>56</v>
      </c>
      <c r="H150" s="395">
        <v>52.8</v>
      </c>
      <c r="I150" s="1"/>
      <c r="J150" s="1"/>
      <c r="K150" s="1"/>
      <c r="L150" s="1"/>
      <c r="M150" s="1"/>
      <c r="N150" s="1"/>
      <c r="O150" s="1"/>
      <c r="P150" s="1"/>
      <c r="Q150" s="1"/>
      <c r="R150" s="1"/>
      <c r="S150" s="1"/>
      <c r="T150" s="1"/>
      <c r="U150" s="1"/>
      <c r="V150" s="1"/>
      <c r="W150" s="1"/>
    </row>
    <row r="151" spans="1:23" s="238" customFormat="1" ht="13.5" customHeight="1">
      <c r="A151" s="1494"/>
      <c r="B151" s="1515"/>
      <c r="C151" s="416" t="s">
        <v>5247</v>
      </c>
      <c r="D151" s="416" t="s">
        <v>5248</v>
      </c>
      <c r="E151" s="395">
        <v>80</v>
      </c>
      <c r="F151" s="395">
        <v>60</v>
      </c>
      <c r="G151" s="395">
        <v>56</v>
      </c>
      <c r="H151" s="395">
        <v>52.8</v>
      </c>
      <c r="I151" s="1"/>
      <c r="J151" s="1"/>
      <c r="K151" s="1"/>
      <c r="L151" s="1"/>
      <c r="M151" s="1"/>
      <c r="N151" s="1"/>
      <c r="O151" s="1"/>
      <c r="P151" s="1"/>
      <c r="Q151" s="1"/>
      <c r="R151" s="1"/>
      <c r="S151" s="1"/>
      <c r="T151" s="1"/>
      <c r="U151" s="1"/>
      <c r="V151" s="1"/>
      <c r="W151" s="1"/>
    </row>
    <row r="152" spans="1:23" s="238" customFormat="1" ht="13.5" customHeight="1">
      <c r="A152" s="1494"/>
      <c r="B152" s="1515"/>
      <c r="C152" s="416" t="s">
        <v>5249</v>
      </c>
      <c r="D152" s="416" t="s">
        <v>5250</v>
      </c>
      <c r="E152" s="395">
        <v>80</v>
      </c>
      <c r="F152" s="395">
        <v>60</v>
      </c>
      <c r="G152" s="395">
        <v>56</v>
      </c>
      <c r="H152" s="395">
        <v>52.8</v>
      </c>
      <c r="I152" s="1"/>
      <c r="J152" s="1"/>
      <c r="K152" s="1"/>
      <c r="L152" s="1"/>
      <c r="M152" s="1"/>
      <c r="N152" s="1"/>
      <c r="O152" s="1"/>
      <c r="P152" s="1"/>
      <c r="Q152" s="1"/>
      <c r="R152" s="1"/>
      <c r="S152" s="1"/>
      <c r="T152" s="1"/>
      <c r="U152" s="1"/>
      <c r="V152" s="1"/>
      <c r="W152" s="1"/>
    </row>
    <row r="153" spans="1:23" s="238" customFormat="1" ht="13.5" customHeight="1">
      <c r="A153" s="1494"/>
      <c r="B153" s="1515"/>
      <c r="C153" s="416" t="s">
        <v>5251</v>
      </c>
      <c r="D153" s="416" t="s">
        <v>5252</v>
      </c>
      <c r="E153" s="395">
        <v>88</v>
      </c>
      <c r="F153" s="395">
        <v>80</v>
      </c>
      <c r="G153" s="395">
        <v>60</v>
      </c>
      <c r="H153" s="395">
        <v>52.8</v>
      </c>
      <c r="I153" s="1"/>
      <c r="J153" s="1"/>
      <c r="K153" s="1"/>
      <c r="L153" s="1"/>
      <c r="M153" s="1"/>
      <c r="N153" s="1"/>
      <c r="O153" s="1"/>
      <c r="P153" s="1"/>
      <c r="Q153" s="1"/>
      <c r="R153" s="1"/>
      <c r="S153" s="1"/>
      <c r="T153" s="1"/>
      <c r="U153" s="1"/>
      <c r="V153" s="1"/>
      <c r="W153" s="1"/>
    </row>
    <row r="154" spans="1:23" s="238" customFormat="1" ht="13.5" customHeight="1">
      <c r="A154" s="1494"/>
      <c r="B154" s="1515"/>
      <c r="C154" s="416" t="s">
        <v>5253</v>
      </c>
      <c r="D154" s="416" t="s">
        <v>5254</v>
      </c>
      <c r="E154" s="395">
        <v>72</v>
      </c>
      <c r="F154" s="395">
        <v>60</v>
      </c>
      <c r="G154" s="395">
        <v>56</v>
      </c>
      <c r="H154" s="395">
        <v>52.8</v>
      </c>
      <c r="I154" s="1"/>
      <c r="J154" s="1"/>
      <c r="K154" s="1"/>
      <c r="L154" s="1"/>
      <c r="M154" s="1"/>
      <c r="N154" s="1"/>
      <c r="O154" s="1"/>
      <c r="P154" s="1"/>
      <c r="Q154" s="1"/>
      <c r="R154" s="1"/>
      <c r="S154" s="1"/>
      <c r="T154" s="1"/>
      <c r="U154" s="1"/>
      <c r="V154" s="1"/>
      <c r="W154" s="1"/>
    </row>
    <row r="155" spans="1:23" s="238" customFormat="1" ht="13.5" customHeight="1">
      <c r="A155" s="1495"/>
      <c r="B155" s="1516"/>
      <c r="C155" s="416" t="s">
        <v>5255</v>
      </c>
      <c r="D155" s="416" t="s">
        <v>5256</v>
      </c>
      <c r="E155" s="395">
        <v>72</v>
      </c>
      <c r="F155" s="395">
        <v>64</v>
      </c>
      <c r="G155" s="395">
        <v>56</v>
      </c>
      <c r="H155" s="395">
        <v>52.8</v>
      </c>
      <c r="I155" s="1"/>
      <c r="J155" s="1"/>
      <c r="K155" s="1"/>
      <c r="L155" s="1"/>
      <c r="M155" s="1"/>
      <c r="N155" s="1"/>
      <c r="O155" s="1"/>
      <c r="P155" s="1"/>
      <c r="Q155" s="1"/>
      <c r="R155" s="1"/>
      <c r="S155" s="1"/>
      <c r="T155" s="1"/>
      <c r="U155" s="1"/>
      <c r="V155" s="1"/>
      <c r="W155" s="1"/>
    </row>
    <row r="156" spans="1:23" s="238" customFormat="1" ht="13.5" customHeight="1">
      <c r="A156" s="417">
        <v>9</v>
      </c>
      <c r="B156" s="416" t="s">
        <v>5257</v>
      </c>
      <c r="C156" s="416" t="s">
        <v>5258</v>
      </c>
      <c r="D156" s="416"/>
      <c r="E156" s="395">
        <v>88</v>
      </c>
      <c r="F156" s="395">
        <v>64</v>
      </c>
      <c r="G156" s="395">
        <v>56</v>
      </c>
      <c r="H156" s="395">
        <v>52.8</v>
      </c>
      <c r="I156" s="1"/>
      <c r="J156" s="1"/>
      <c r="K156" s="1"/>
      <c r="L156" s="1"/>
      <c r="M156" s="1"/>
      <c r="N156" s="1"/>
      <c r="O156" s="1"/>
      <c r="P156" s="1"/>
      <c r="Q156" s="1"/>
      <c r="R156" s="1"/>
      <c r="S156" s="1"/>
      <c r="T156" s="1"/>
      <c r="U156" s="1"/>
      <c r="V156" s="1"/>
      <c r="W156" s="1"/>
    </row>
    <row r="157" spans="1:23" s="238" customFormat="1" ht="13.5" customHeight="1">
      <c r="A157" s="406">
        <v>10</v>
      </c>
      <c r="B157" s="406"/>
      <c r="C157" s="401" t="s">
        <v>208</v>
      </c>
      <c r="D157" s="416"/>
      <c r="E157" s="395">
        <v>0</v>
      </c>
      <c r="F157" s="395">
        <v>0</v>
      </c>
      <c r="G157" s="395">
        <v>0</v>
      </c>
      <c r="H157" s="395">
        <v>0</v>
      </c>
      <c r="I157" s="1"/>
      <c r="J157" s="1"/>
      <c r="K157" s="1"/>
      <c r="L157" s="1"/>
      <c r="M157" s="1"/>
      <c r="N157" s="1"/>
      <c r="O157" s="1"/>
      <c r="P157" s="1"/>
      <c r="Q157" s="1"/>
      <c r="R157" s="1"/>
      <c r="S157" s="1"/>
      <c r="T157" s="1"/>
      <c r="U157" s="1"/>
      <c r="V157" s="1"/>
      <c r="W157" s="1"/>
    </row>
    <row r="158" spans="1:23" s="238" customFormat="1" ht="13.5" customHeight="1">
      <c r="A158" s="406"/>
      <c r="B158" s="406"/>
      <c r="C158" s="401" t="s">
        <v>5259</v>
      </c>
      <c r="D158" s="416"/>
      <c r="E158" s="395">
        <v>0</v>
      </c>
      <c r="F158" s="395">
        <v>0</v>
      </c>
      <c r="G158" s="395">
        <v>0</v>
      </c>
      <c r="H158" s="395">
        <v>0</v>
      </c>
      <c r="I158" s="1"/>
      <c r="J158" s="1"/>
      <c r="K158" s="1"/>
      <c r="L158" s="1"/>
      <c r="M158" s="1"/>
      <c r="N158" s="1"/>
      <c r="O158" s="1"/>
      <c r="P158" s="1"/>
      <c r="Q158" s="1"/>
      <c r="R158" s="1"/>
      <c r="S158" s="1"/>
      <c r="T158" s="1"/>
      <c r="U158" s="1"/>
      <c r="V158" s="1"/>
      <c r="W158" s="1"/>
    </row>
    <row r="159" spans="1:23" s="238" customFormat="1" ht="13.5" customHeight="1">
      <c r="A159" s="406"/>
      <c r="B159" s="406"/>
      <c r="C159" s="402" t="s">
        <v>5201</v>
      </c>
      <c r="D159" s="416"/>
      <c r="E159" s="395">
        <v>54</v>
      </c>
      <c r="F159" s="395">
        <v>0</v>
      </c>
      <c r="G159" s="395">
        <v>0</v>
      </c>
      <c r="H159" s="395">
        <v>0</v>
      </c>
      <c r="I159" s="1"/>
      <c r="J159" s="1"/>
      <c r="K159" s="1"/>
      <c r="L159" s="1"/>
      <c r="M159" s="1"/>
      <c r="N159" s="1"/>
      <c r="O159" s="1"/>
      <c r="P159" s="1"/>
      <c r="Q159" s="1"/>
      <c r="R159" s="1"/>
      <c r="S159" s="1"/>
      <c r="T159" s="1"/>
      <c r="U159" s="1"/>
      <c r="V159" s="1"/>
      <c r="W159" s="1"/>
    </row>
    <row r="160" spans="1:23" s="238" customFormat="1" ht="13.5" customHeight="1">
      <c r="A160" s="406"/>
      <c r="B160" s="406"/>
      <c r="C160" s="401" t="s">
        <v>5260</v>
      </c>
      <c r="D160" s="416"/>
      <c r="E160" s="395">
        <v>0</v>
      </c>
      <c r="F160" s="395">
        <v>0</v>
      </c>
      <c r="G160" s="395">
        <v>0</v>
      </c>
      <c r="H160" s="395">
        <v>0</v>
      </c>
      <c r="I160" s="1"/>
      <c r="J160" s="1"/>
      <c r="K160" s="1"/>
      <c r="L160" s="1"/>
      <c r="M160" s="1"/>
      <c r="N160" s="1"/>
      <c r="O160" s="1"/>
      <c r="P160" s="1"/>
      <c r="Q160" s="1"/>
      <c r="R160" s="1"/>
      <c r="S160" s="1"/>
      <c r="T160" s="1"/>
      <c r="U160" s="1"/>
      <c r="V160" s="1"/>
      <c r="W160" s="1"/>
    </row>
    <row r="161" spans="1:23" s="238" customFormat="1" ht="13.5" customHeight="1">
      <c r="A161" s="406"/>
      <c r="B161" s="406"/>
      <c r="C161" s="402" t="s">
        <v>5201</v>
      </c>
      <c r="D161" s="416"/>
      <c r="E161" s="395">
        <v>48</v>
      </c>
      <c r="F161" s="395">
        <v>0</v>
      </c>
      <c r="G161" s="395">
        <v>0</v>
      </c>
      <c r="H161" s="395">
        <v>0</v>
      </c>
      <c r="I161" s="1"/>
      <c r="J161" s="1"/>
      <c r="K161" s="1"/>
      <c r="L161" s="1"/>
      <c r="M161" s="1"/>
      <c r="N161" s="1"/>
      <c r="O161" s="1"/>
      <c r="P161" s="1"/>
      <c r="Q161" s="1"/>
      <c r="R161" s="1"/>
      <c r="S161" s="1"/>
      <c r="T161" s="1"/>
      <c r="U161" s="1"/>
      <c r="V161" s="1"/>
      <c r="W161" s="1"/>
    </row>
    <row r="162" spans="1:23" s="238" customFormat="1" ht="13.5" customHeight="1">
      <c r="A162" s="406"/>
      <c r="B162" s="406"/>
      <c r="C162" s="401" t="s">
        <v>5261</v>
      </c>
      <c r="D162" s="416"/>
      <c r="E162" s="395">
        <v>0</v>
      </c>
      <c r="F162" s="395">
        <v>0</v>
      </c>
      <c r="G162" s="395">
        <v>0</v>
      </c>
      <c r="H162" s="395">
        <v>0</v>
      </c>
      <c r="I162" s="1"/>
      <c r="J162" s="1"/>
      <c r="K162" s="1"/>
      <c r="L162" s="1"/>
      <c r="M162" s="1"/>
      <c r="N162" s="1"/>
      <c r="O162" s="1"/>
      <c r="P162" s="1"/>
      <c r="Q162" s="1"/>
      <c r="R162" s="1"/>
      <c r="S162" s="1"/>
      <c r="T162" s="1"/>
      <c r="U162" s="1"/>
      <c r="V162" s="1"/>
      <c r="W162" s="1"/>
    </row>
    <row r="163" spans="1:23" s="238" customFormat="1" ht="13.5" customHeight="1">
      <c r="A163" s="406"/>
      <c r="B163" s="406"/>
      <c r="C163" s="402" t="s">
        <v>5201</v>
      </c>
      <c r="D163" s="416"/>
      <c r="E163" s="395">
        <v>44</v>
      </c>
      <c r="F163" s="395">
        <v>0</v>
      </c>
      <c r="G163" s="395">
        <v>0</v>
      </c>
      <c r="H163" s="395">
        <v>0</v>
      </c>
      <c r="I163" s="1"/>
      <c r="J163" s="1"/>
      <c r="K163" s="1"/>
      <c r="L163" s="1"/>
      <c r="M163" s="1"/>
      <c r="N163" s="1"/>
      <c r="O163" s="1"/>
      <c r="P163" s="1"/>
      <c r="Q163" s="1"/>
      <c r="R163" s="1"/>
      <c r="S163" s="1"/>
      <c r="T163" s="1"/>
      <c r="U163" s="1"/>
      <c r="V163" s="1"/>
      <c r="W163" s="1"/>
    </row>
    <row r="164" spans="1:23" s="238" customFormat="1" ht="13.5" customHeight="1">
      <c r="A164" s="420">
        <v>3</v>
      </c>
      <c r="B164" s="1505" t="s">
        <v>5262</v>
      </c>
      <c r="C164" s="1506"/>
      <c r="D164" s="1507"/>
      <c r="E164" s="395">
        <v>0</v>
      </c>
      <c r="F164" s="395">
        <v>0</v>
      </c>
      <c r="G164" s="395">
        <v>0</v>
      </c>
      <c r="H164" s="395">
        <v>0</v>
      </c>
      <c r="I164" s="1"/>
      <c r="J164" s="1"/>
      <c r="K164" s="1"/>
      <c r="L164" s="1"/>
      <c r="M164" s="1"/>
      <c r="N164" s="1"/>
      <c r="O164" s="1"/>
      <c r="P164" s="1"/>
      <c r="Q164" s="1"/>
      <c r="R164" s="1"/>
      <c r="S164" s="1"/>
      <c r="T164" s="1"/>
      <c r="U164" s="1"/>
      <c r="V164" s="1"/>
      <c r="W164" s="1"/>
    </row>
    <row r="165" spans="1:23" s="238" customFormat="1" ht="13.5" customHeight="1">
      <c r="A165" s="1496">
        <v>1</v>
      </c>
      <c r="B165" s="1499" t="s">
        <v>5263</v>
      </c>
      <c r="C165" s="421" t="s">
        <v>4122</v>
      </c>
      <c r="D165" s="421" t="s">
        <v>5264</v>
      </c>
      <c r="E165" s="395">
        <v>193.2</v>
      </c>
      <c r="F165" s="395">
        <v>144</v>
      </c>
      <c r="G165" s="395">
        <v>120</v>
      </c>
      <c r="H165" s="395">
        <v>48</v>
      </c>
      <c r="I165" s="1"/>
      <c r="J165" s="1"/>
      <c r="K165" s="1"/>
      <c r="L165" s="1"/>
      <c r="M165" s="1"/>
      <c r="N165" s="1"/>
      <c r="O165" s="1"/>
      <c r="P165" s="1"/>
      <c r="Q165" s="1"/>
      <c r="R165" s="1"/>
      <c r="S165" s="1"/>
      <c r="T165" s="1"/>
      <c r="U165" s="1"/>
      <c r="V165" s="1"/>
      <c r="W165" s="1"/>
    </row>
    <row r="166" spans="1:23" s="238" customFormat="1" ht="13.5" customHeight="1">
      <c r="A166" s="1497"/>
      <c r="B166" s="1500"/>
      <c r="C166" s="421" t="s">
        <v>5264</v>
      </c>
      <c r="D166" s="421" t="s">
        <v>5265</v>
      </c>
      <c r="E166" s="395">
        <v>300</v>
      </c>
      <c r="F166" s="395">
        <v>204</v>
      </c>
      <c r="G166" s="395">
        <v>170</v>
      </c>
      <c r="H166" s="395">
        <v>48</v>
      </c>
      <c r="I166" s="1"/>
      <c r="J166" s="1"/>
      <c r="K166" s="1"/>
      <c r="L166" s="1"/>
      <c r="M166" s="1"/>
      <c r="N166" s="1"/>
      <c r="O166" s="1"/>
      <c r="P166" s="1"/>
      <c r="Q166" s="1"/>
      <c r="R166" s="1"/>
      <c r="S166" s="1"/>
      <c r="T166" s="1"/>
      <c r="U166" s="1"/>
      <c r="V166" s="1"/>
      <c r="W166" s="1"/>
    </row>
    <row r="167" spans="1:23" s="238" customFormat="1" ht="13.5" customHeight="1">
      <c r="A167" s="1497"/>
      <c r="B167" s="1500"/>
      <c r="C167" s="421" t="s">
        <v>5265</v>
      </c>
      <c r="D167" s="421" t="s">
        <v>5266</v>
      </c>
      <c r="E167" s="395">
        <v>138</v>
      </c>
      <c r="F167" s="395">
        <v>120</v>
      </c>
      <c r="G167" s="395">
        <v>100</v>
      </c>
      <c r="H167" s="395">
        <v>44</v>
      </c>
      <c r="I167" s="1"/>
      <c r="J167" s="1"/>
      <c r="K167" s="1"/>
      <c r="L167" s="1"/>
      <c r="M167" s="1"/>
      <c r="N167" s="1"/>
      <c r="O167" s="1"/>
      <c r="P167" s="1"/>
      <c r="Q167" s="1"/>
      <c r="R167" s="1"/>
      <c r="S167" s="1"/>
      <c r="T167" s="1"/>
      <c r="U167" s="1"/>
      <c r="V167" s="1"/>
      <c r="W167" s="1"/>
    </row>
    <row r="168" spans="1:23" s="238" customFormat="1" ht="13.5" customHeight="1">
      <c r="A168" s="1497"/>
      <c r="B168" s="1500"/>
      <c r="C168" s="421" t="s">
        <v>5267</v>
      </c>
      <c r="D168" s="421" t="s">
        <v>5268</v>
      </c>
      <c r="E168" s="395">
        <v>120</v>
      </c>
      <c r="F168" s="395">
        <v>112.8</v>
      </c>
      <c r="G168" s="395">
        <v>94</v>
      </c>
      <c r="H168" s="395">
        <v>48</v>
      </c>
      <c r="I168" s="1"/>
      <c r="J168" s="1"/>
      <c r="K168" s="1"/>
      <c r="L168" s="1"/>
      <c r="M168" s="1"/>
      <c r="N168" s="1"/>
      <c r="O168" s="1"/>
      <c r="P168" s="1"/>
      <c r="Q168" s="1"/>
      <c r="R168" s="1"/>
      <c r="S168" s="1"/>
      <c r="T168" s="1"/>
      <c r="U168" s="1"/>
      <c r="V168" s="1"/>
      <c r="W168" s="1"/>
    </row>
    <row r="169" spans="1:23" s="238" customFormat="1" ht="13.5" customHeight="1">
      <c r="A169" s="1497"/>
      <c r="B169" s="1500"/>
      <c r="C169" s="421" t="s">
        <v>5268</v>
      </c>
      <c r="D169" s="421" t="s">
        <v>5269</v>
      </c>
      <c r="E169" s="395">
        <v>140</v>
      </c>
      <c r="F169" s="395">
        <v>108</v>
      </c>
      <c r="G169" s="395">
        <v>90</v>
      </c>
      <c r="H169" s="395">
        <v>72</v>
      </c>
      <c r="I169" s="1"/>
      <c r="J169" s="1"/>
      <c r="K169" s="1"/>
      <c r="L169" s="1"/>
      <c r="M169" s="1"/>
      <c r="N169" s="1"/>
      <c r="O169" s="1"/>
      <c r="P169" s="1"/>
      <c r="Q169" s="1"/>
      <c r="R169" s="1"/>
      <c r="S169" s="1"/>
      <c r="T169" s="1"/>
      <c r="U169" s="1"/>
      <c r="V169" s="1"/>
      <c r="W169" s="1"/>
    </row>
    <row r="170" spans="1:23" s="238" customFormat="1" ht="13.5" customHeight="1">
      <c r="A170" s="1498"/>
      <c r="B170" s="1501"/>
      <c r="C170" s="421" t="s">
        <v>5269</v>
      </c>
      <c r="D170" s="421" t="s">
        <v>5270</v>
      </c>
      <c r="E170" s="395">
        <v>180</v>
      </c>
      <c r="F170" s="395">
        <v>132</v>
      </c>
      <c r="G170" s="395">
        <v>110</v>
      </c>
      <c r="H170" s="395">
        <v>48</v>
      </c>
      <c r="I170" s="1"/>
      <c r="J170" s="1"/>
      <c r="K170" s="1"/>
      <c r="L170" s="1"/>
      <c r="M170" s="1"/>
      <c r="N170" s="1"/>
      <c r="O170" s="1"/>
      <c r="P170" s="1"/>
      <c r="Q170" s="1"/>
      <c r="R170" s="1"/>
      <c r="S170" s="1"/>
      <c r="T170" s="1"/>
      <c r="U170" s="1"/>
      <c r="V170" s="1"/>
      <c r="W170" s="1"/>
    </row>
    <row r="171" spans="1:23" s="238" customFormat="1" ht="13.5" customHeight="1">
      <c r="A171" s="1493">
        <v>2</v>
      </c>
      <c r="B171" s="1493" t="s">
        <v>5271</v>
      </c>
      <c r="C171" s="421" t="s">
        <v>5265</v>
      </c>
      <c r="D171" s="421" t="s">
        <v>5272</v>
      </c>
      <c r="E171" s="395">
        <v>128</v>
      </c>
      <c r="F171" s="395">
        <v>84</v>
      </c>
      <c r="G171" s="395">
        <v>70</v>
      </c>
      <c r="H171" s="395">
        <v>48</v>
      </c>
      <c r="I171" s="1"/>
      <c r="J171" s="1"/>
      <c r="K171" s="1"/>
      <c r="L171" s="1"/>
      <c r="M171" s="1"/>
      <c r="N171" s="1"/>
      <c r="O171" s="1"/>
      <c r="P171" s="1"/>
      <c r="Q171" s="1"/>
      <c r="R171" s="1"/>
      <c r="S171" s="1"/>
      <c r="T171" s="1"/>
      <c r="U171" s="1"/>
      <c r="V171" s="1"/>
      <c r="W171" s="1"/>
    </row>
    <row r="172" spans="1:23" s="238" customFormat="1" ht="13.5" customHeight="1">
      <c r="A172" s="1494"/>
      <c r="B172" s="1494"/>
      <c r="C172" s="421" t="s">
        <v>5272</v>
      </c>
      <c r="D172" s="421" t="s">
        <v>5273</v>
      </c>
      <c r="E172" s="395">
        <v>172</v>
      </c>
      <c r="F172" s="395">
        <v>153.6</v>
      </c>
      <c r="G172" s="395">
        <v>128</v>
      </c>
      <c r="H172" s="395">
        <v>48</v>
      </c>
      <c r="I172" s="1"/>
      <c r="J172" s="1"/>
      <c r="K172" s="1"/>
      <c r="L172" s="1"/>
      <c r="M172" s="1"/>
      <c r="N172" s="1"/>
      <c r="O172" s="1"/>
      <c r="P172" s="1"/>
      <c r="Q172" s="1"/>
      <c r="R172" s="1"/>
      <c r="S172" s="1"/>
      <c r="T172" s="1"/>
      <c r="U172" s="1"/>
      <c r="V172" s="1"/>
      <c r="W172" s="1"/>
    </row>
    <row r="173" spans="1:23" s="238" customFormat="1" ht="13.5" customHeight="1">
      <c r="A173" s="1494"/>
      <c r="B173" s="1494"/>
      <c r="C173" s="421" t="s">
        <v>5274</v>
      </c>
      <c r="D173" s="421" t="s">
        <v>5275</v>
      </c>
      <c r="E173" s="395">
        <v>280</v>
      </c>
      <c r="F173" s="395">
        <v>237.6</v>
      </c>
      <c r="G173" s="395">
        <v>198</v>
      </c>
      <c r="H173" s="395">
        <v>48</v>
      </c>
      <c r="I173" s="1"/>
      <c r="J173" s="1"/>
      <c r="K173" s="1"/>
      <c r="L173" s="1"/>
      <c r="M173" s="1"/>
      <c r="N173" s="1"/>
      <c r="O173" s="1"/>
      <c r="P173" s="1"/>
      <c r="Q173" s="1"/>
      <c r="R173" s="1"/>
      <c r="S173" s="1"/>
      <c r="T173" s="1"/>
      <c r="U173" s="1"/>
      <c r="V173" s="1"/>
      <c r="W173" s="1"/>
    </row>
    <row r="174" spans="1:23" s="238" customFormat="1" ht="13.5" customHeight="1">
      <c r="A174" s="1494"/>
      <c r="B174" s="1494"/>
      <c r="C174" s="421" t="s">
        <v>5276</v>
      </c>
      <c r="D174" s="421" t="s">
        <v>5277</v>
      </c>
      <c r="E174" s="395">
        <v>119.6</v>
      </c>
      <c r="F174" s="395">
        <v>91.2</v>
      </c>
      <c r="G174" s="395">
        <v>76</v>
      </c>
      <c r="H174" s="395">
        <v>44</v>
      </c>
      <c r="I174" s="1"/>
      <c r="J174" s="1"/>
      <c r="K174" s="1"/>
      <c r="L174" s="1"/>
      <c r="M174" s="1"/>
      <c r="N174" s="1"/>
      <c r="O174" s="1"/>
      <c r="P174" s="1"/>
      <c r="Q174" s="1"/>
      <c r="R174" s="1"/>
      <c r="S174" s="1"/>
      <c r="T174" s="1"/>
      <c r="U174" s="1"/>
      <c r="V174" s="1"/>
      <c r="W174" s="1"/>
    </row>
    <row r="175" spans="1:23" s="238" customFormat="1" ht="13.5" customHeight="1">
      <c r="A175" s="1494"/>
      <c r="B175" s="1494"/>
      <c r="C175" s="421" t="s">
        <v>5278</v>
      </c>
      <c r="D175" s="421" t="s">
        <v>5279</v>
      </c>
      <c r="E175" s="395">
        <v>60</v>
      </c>
      <c r="F175" s="395">
        <v>56</v>
      </c>
      <c r="G175" s="395">
        <v>48</v>
      </c>
      <c r="H175" s="395">
        <v>44</v>
      </c>
      <c r="I175" s="1"/>
      <c r="J175" s="1"/>
      <c r="K175" s="1"/>
      <c r="L175" s="1"/>
      <c r="M175" s="1"/>
      <c r="N175" s="1"/>
      <c r="O175" s="1"/>
      <c r="P175" s="1"/>
      <c r="Q175" s="1"/>
      <c r="R175" s="1"/>
      <c r="S175" s="1"/>
      <c r="T175" s="1"/>
      <c r="U175" s="1"/>
      <c r="V175" s="1"/>
      <c r="W175" s="1"/>
    </row>
    <row r="176" spans="1:23" s="238" customFormat="1" ht="13.5" customHeight="1">
      <c r="A176" s="1494"/>
      <c r="B176" s="1494"/>
      <c r="C176" s="421" t="s">
        <v>5280</v>
      </c>
      <c r="D176" s="421" t="s">
        <v>5281</v>
      </c>
      <c r="E176" s="395">
        <v>60</v>
      </c>
      <c r="F176" s="395">
        <v>56</v>
      </c>
      <c r="G176" s="395">
        <v>48</v>
      </c>
      <c r="H176" s="395">
        <v>44</v>
      </c>
      <c r="I176" s="1"/>
      <c r="J176" s="1"/>
      <c r="K176" s="1"/>
      <c r="L176" s="1"/>
      <c r="M176" s="1"/>
      <c r="N176" s="1"/>
      <c r="O176" s="1"/>
      <c r="P176" s="1"/>
      <c r="Q176" s="1"/>
      <c r="R176" s="1"/>
      <c r="S176" s="1"/>
      <c r="T176" s="1"/>
      <c r="U176" s="1"/>
      <c r="V176" s="1"/>
      <c r="W176" s="1"/>
    </row>
    <row r="177" spans="1:23" s="238" customFormat="1" ht="13.5" customHeight="1">
      <c r="A177" s="1495"/>
      <c r="B177" s="1495"/>
      <c r="C177" s="421" t="s">
        <v>5282</v>
      </c>
      <c r="D177" s="421" t="s">
        <v>5283</v>
      </c>
      <c r="E177" s="395">
        <v>60</v>
      </c>
      <c r="F177" s="395">
        <v>56</v>
      </c>
      <c r="G177" s="395">
        <v>48</v>
      </c>
      <c r="H177" s="395">
        <v>44</v>
      </c>
      <c r="I177" s="1"/>
      <c r="J177" s="1"/>
      <c r="K177" s="1"/>
      <c r="L177" s="1"/>
      <c r="M177" s="1"/>
      <c r="N177" s="1"/>
      <c r="O177" s="1"/>
      <c r="P177" s="1"/>
      <c r="Q177" s="1"/>
      <c r="R177" s="1"/>
      <c r="S177" s="1"/>
      <c r="T177" s="1"/>
      <c r="U177" s="1"/>
      <c r="V177" s="1"/>
      <c r="W177" s="1"/>
    </row>
    <row r="178" spans="1:23" s="238" customFormat="1" ht="13.5" customHeight="1">
      <c r="A178" s="417">
        <v>3</v>
      </c>
      <c r="B178" s="421" t="s">
        <v>5284</v>
      </c>
      <c r="C178" s="421" t="s">
        <v>5285</v>
      </c>
      <c r="D178" s="421" t="s">
        <v>5270</v>
      </c>
      <c r="E178" s="395">
        <v>136</v>
      </c>
      <c r="F178" s="395">
        <v>120</v>
      </c>
      <c r="G178" s="395">
        <v>100</v>
      </c>
      <c r="H178" s="395">
        <v>48</v>
      </c>
      <c r="I178" s="1"/>
      <c r="J178" s="1"/>
      <c r="K178" s="1"/>
      <c r="L178" s="1"/>
      <c r="M178" s="1"/>
      <c r="N178" s="1"/>
      <c r="O178" s="1"/>
      <c r="P178" s="1"/>
      <c r="Q178" s="1"/>
      <c r="R178" s="1"/>
      <c r="S178" s="1"/>
      <c r="T178" s="1"/>
      <c r="U178" s="1"/>
      <c r="V178" s="1"/>
      <c r="W178" s="1"/>
    </row>
    <row r="179" spans="1:23" s="238" customFormat="1" ht="13.5" customHeight="1">
      <c r="A179" s="417">
        <v>4</v>
      </c>
      <c r="B179" s="421" t="s">
        <v>5286</v>
      </c>
      <c r="C179" s="421" t="s">
        <v>5287</v>
      </c>
      <c r="D179" s="421" t="s">
        <v>5288</v>
      </c>
      <c r="E179" s="395">
        <v>100</v>
      </c>
      <c r="F179" s="395">
        <v>86.4</v>
      </c>
      <c r="G179" s="395">
        <v>72</v>
      </c>
      <c r="H179" s="395">
        <v>48</v>
      </c>
      <c r="I179" s="1"/>
      <c r="J179" s="1"/>
      <c r="K179" s="1"/>
      <c r="L179" s="1"/>
      <c r="M179" s="1"/>
      <c r="N179" s="1"/>
      <c r="O179" s="1"/>
      <c r="P179" s="1"/>
      <c r="Q179" s="1"/>
      <c r="R179" s="1"/>
      <c r="S179" s="1"/>
      <c r="T179" s="1"/>
      <c r="U179" s="1"/>
      <c r="V179" s="1"/>
      <c r="W179" s="1"/>
    </row>
    <row r="180" spans="1:23" s="238" customFormat="1" ht="13.5" customHeight="1">
      <c r="A180" s="1493">
        <v>5</v>
      </c>
      <c r="B180" s="1493" t="s">
        <v>5289</v>
      </c>
      <c r="C180" s="421" t="s">
        <v>5290</v>
      </c>
      <c r="D180" s="421" t="s">
        <v>5291</v>
      </c>
      <c r="E180" s="395">
        <v>72</v>
      </c>
      <c r="F180" s="395">
        <v>64.8</v>
      </c>
      <c r="G180" s="395">
        <v>54</v>
      </c>
      <c r="H180" s="395">
        <v>44</v>
      </c>
      <c r="I180" s="1"/>
      <c r="J180" s="1"/>
      <c r="K180" s="1"/>
      <c r="L180" s="1"/>
      <c r="M180" s="1"/>
      <c r="N180" s="1"/>
      <c r="O180" s="1"/>
      <c r="P180" s="1"/>
      <c r="Q180" s="1"/>
      <c r="R180" s="1"/>
      <c r="S180" s="1"/>
      <c r="T180" s="1"/>
      <c r="U180" s="1"/>
      <c r="V180" s="1"/>
      <c r="W180" s="1"/>
    </row>
    <row r="181" spans="1:23" s="238" customFormat="1" ht="13.5" customHeight="1">
      <c r="A181" s="1495"/>
      <c r="B181" s="1495"/>
      <c r="C181" s="421" t="s">
        <v>5292</v>
      </c>
      <c r="D181" s="421" t="s">
        <v>5293</v>
      </c>
      <c r="E181" s="395">
        <v>72</v>
      </c>
      <c r="F181" s="395">
        <v>64.8</v>
      </c>
      <c r="G181" s="395">
        <v>54</v>
      </c>
      <c r="H181" s="395">
        <v>44</v>
      </c>
      <c r="I181" s="1"/>
      <c r="J181" s="1"/>
      <c r="K181" s="1"/>
      <c r="L181" s="1"/>
      <c r="M181" s="1"/>
      <c r="N181" s="1"/>
      <c r="O181" s="1"/>
      <c r="P181" s="1"/>
      <c r="Q181" s="1"/>
      <c r="R181" s="1"/>
      <c r="S181" s="1"/>
      <c r="T181" s="1"/>
      <c r="U181" s="1"/>
      <c r="V181" s="1"/>
      <c r="W181" s="1"/>
    </row>
    <row r="182" spans="1:23" s="238" customFormat="1" ht="13.5" customHeight="1">
      <c r="A182" s="406">
        <v>6</v>
      </c>
      <c r="B182" s="406"/>
      <c r="C182" s="401" t="s">
        <v>208</v>
      </c>
      <c r="D182" s="416"/>
      <c r="E182" s="395">
        <v>0</v>
      </c>
      <c r="F182" s="422">
        <v>0</v>
      </c>
      <c r="G182" s="422">
        <v>0</v>
      </c>
      <c r="H182" s="422">
        <v>0</v>
      </c>
      <c r="I182" s="1"/>
      <c r="J182" s="1"/>
      <c r="K182" s="1"/>
      <c r="L182" s="1"/>
      <c r="M182" s="1"/>
      <c r="N182" s="1"/>
      <c r="O182" s="1"/>
      <c r="P182" s="1"/>
      <c r="Q182" s="1"/>
      <c r="R182" s="1"/>
      <c r="S182" s="1"/>
    </row>
    <row r="183" spans="1:23" s="238" customFormat="1" ht="13.5" customHeight="1">
      <c r="A183" s="406"/>
      <c r="B183" s="406"/>
      <c r="C183" s="401" t="s">
        <v>5294</v>
      </c>
      <c r="D183" s="416"/>
      <c r="E183" s="395">
        <v>0</v>
      </c>
      <c r="F183" s="422">
        <v>0</v>
      </c>
      <c r="G183" s="422">
        <v>0</v>
      </c>
      <c r="H183" s="422">
        <v>0</v>
      </c>
      <c r="I183" s="1"/>
      <c r="J183" s="1"/>
      <c r="K183" s="1"/>
      <c r="L183" s="1"/>
      <c r="M183" s="1"/>
      <c r="N183" s="1"/>
      <c r="O183" s="1"/>
      <c r="P183" s="1"/>
      <c r="Q183" s="1"/>
      <c r="R183" s="1"/>
      <c r="S183" s="1"/>
    </row>
    <row r="184" spans="1:23" s="238" customFormat="1" ht="13.5" customHeight="1">
      <c r="A184" s="406"/>
      <c r="B184" s="406"/>
      <c r="C184" s="402" t="s">
        <v>5295</v>
      </c>
      <c r="D184" s="416"/>
      <c r="E184" s="395">
        <v>44</v>
      </c>
      <c r="F184" s="422">
        <v>0</v>
      </c>
      <c r="G184" s="422">
        <v>0</v>
      </c>
      <c r="H184" s="422">
        <v>0</v>
      </c>
      <c r="I184" s="1"/>
      <c r="J184" s="1"/>
      <c r="K184" s="1"/>
      <c r="L184" s="1"/>
      <c r="M184" s="1"/>
      <c r="N184" s="1"/>
      <c r="O184" s="1"/>
      <c r="P184" s="1"/>
      <c r="Q184" s="1"/>
      <c r="R184" s="1"/>
      <c r="S184" s="1"/>
    </row>
    <row r="185" spans="1:23" s="238" customFormat="1" ht="13.5" customHeight="1">
      <c r="A185" s="406"/>
      <c r="B185" s="406"/>
      <c r="C185" s="402" t="s">
        <v>5296</v>
      </c>
      <c r="D185" s="416"/>
      <c r="E185" s="395">
        <v>40</v>
      </c>
      <c r="F185" s="422">
        <v>0</v>
      </c>
      <c r="G185" s="422">
        <v>0</v>
      </c>
      <c r="H185" s="422">
        <v>0</v>
      </c>
      <c r="I185" s="1"/>
      <c r="J185" s="1"/>
      <c r="K185" s="1"/>
      <c r="L185" s="1"/>
      <c r="M185" s="1"/>
      <c r="N185" s="1"/>
      <c r="O185" s="1"/>
      <c r="P185" s="1"/>
      <c r="Q185" s="1"/>
      <c r="R185" s="1"/>
      <c r="S185" s="1"/>
    </row>
    <row r="186" spans="1:23" s="238" customFormat="1" ht="13.5" customHeight="1">
      <c r="A186" s="406"/>
      <c r="B186" s="406"/>
      <c r="C186" s="401" t="s">
        <v>5297</v>
      </c>
      <c r="D186" s="416"/>
      <c r="E186" s="395">
        <v>0</v>
      </c>
      <c r="F186" s="422">
        <v>0</v>
      </c>
      <c r="G186" s="422">
        <v>0</v>
      </c>
      <c r="H186" s="422">
        <v>0</v>
      </c>
      <c r="I186" s="1"/>
      <c r="J186" s="1"/>
      <c r="K186" s="1"/>
      <c r="L186" s="1"/>
      <c r="M186" s="1"/>
      <c r="N186" s="1"/>
      <c r="O186" s="1"/>
      <c r="P186" s="1"/>
      <c r="Q186" s="1"/>
      <c r="R186" s="1"/>
      <c r="S186" s="1"/>
    </row>
    <row r="187" spans="1:23" s="238" customFormat="1" ht="13.5" customHeight="1">
      <c r="A187" s="406"/>
      <c r="B187" s="406"/>
      <c r="C187" s="402" t="s">
        <v>5201</v>
      </c>
      <c r="D187" s="416"/>
      <c r="E187" s="395">
        <v>44</v>
      </c>
      <c r="F187" s="422">
        <v>0</v>
      </c>
      <c r="G187" s="422">
        <v>0</v>
      </c>
      <c r="H187" s="422">
        <v>0</v>
      </c>
      <c r="I187" s="1"/>
      <c r="J187" s="1"/>
      <c r="K187" s="1"/>
      <c r="L187" s="1"/>
      <c r="M187" s="1"/>
      <c r="N187" s="1"/>
      <c r="O187" s="1"/>
      <c r="P187" s="1"/>
      <c r="Q187" s="1"/>
      <c r="R187" s="1"/>
      <c r="S187" s="1"/>
    </row>
    <row r="188" spans="1:23" s="238" customFormat="1" ht="13.5" customHeight="1">
      <c r="A188" s="420">
        <v>4</v>
      </c>
      <c r="B188" s="1505" t="s">
        <v>5298</v>
      </c>
      <c r="C188" s="1506"/>
      <c r="D188" s="1507"/>
      <c r="E188" s="422">
        <v>0</v>
      </c>
      <c r="F188" s="422">
        <v>0</v>
      </c>
      <c r="G188" s="422">
        <v>0</v>
      </c>
      <c r="H188" s="422">
        <v>0</v>
      </c>
      <c r="I188" s="1"/>
      <c r="J188" s="1"/>
      <c r="K188" s="1"/>
      <c r="L188" s="1"/>
      <c r="M188" s="1"/>
      <c r="N188" s="1"/>
      <c r="O188" s="1"/>
      <c r="P188" s="1"/>
      <c r="Q188" s="1"/>
      <c r="R188" s="1"/>
      <c r="S188" s="1"/>
    </row>
    <row r="189" spans="1:23" s="238" customFormat="1" ht="13.5" customHeight="1">
      <c r="A189" s="1496">
        <v>1</v>
      </c>
      <c r="B189" s="1499" t="s">
        <v>5299</v>
      </c>
      <c r="C189" s="416" t="s">
        <v>5300</v>
      </c>
      <c r="D189" s="416" t="s">
        <v>5301</v>
      </c>
      <c r="E189" s="395">
        <v>52</v>
      </c>
      <c r="F189" s="395">
        <v>48</v>
      </c>
      <c r="G189" s="395">
        <v>44</v>
      </c>
      <c r="H189" s="395">
        <v>42</v>
      </c>
      <c r="I189" s="1"/>
      <c r="J189" s="1"/>
      <c r="K189" s="1"/>
      <c r="L189" s="1"/>
      <c r="M189" s="1"/>
      <c r="N189" s="1"/>
      <c r="O189" s="1"/>
      <c r="P189" s="1"/>
      <c r="Q189" s="1"/>
      <c r="R189" s="1"/>
      <c r="S189" s="1"/>
      <c r="T189" s="1"/>
      <c r="U189" s="1"/>
      <c r="V189" s="1"/>
      <c r="W189" s="1"/>
    </row>
    <row r="190" spans="1:23" s="238" customFormat="1" ht="13.5" customHeight="1">
      <c r="A190" s="1497"/>
      <c r="B190" s="1500"/>
      <c r="C190" s="416" t="s">
        <v>5302</v>
      </c>
      <c r="D190" s="416" t="s">
        <v>5303</v>
      </c>
      <c r="E190" s="395">
        <v>81.599999999999994</v>
      </c>
      <c r="F190" s="395">
        <v>64.8</v>
      </c>
      <c r="G190" s="395">
        <v>54</v>
      </c>
      <c r="H190" s="395">
        <v>43.2</v>
      </c>
      <c r="I190" s="1"/>
      <c r="J190" s="1"/>
      <c r="K190" s="1"/>
      <c r="L190" s="1"/>
      <c r="M190" s="1"/>
      <c r="N190" s="1"/>
      <c r="O190" s="1"/>
      <c r="P190" s="1"/>
      <c r="Q190" s="1"/>
      <c r="R190" s="1"/>
      <c r="S190" s="1"/>
      <c r="T190" s="1"/>
      <c r="U190" s="1"/>
      <c r="V190" s="1"/>
      <c r="W190" s="1"/>
    </row>
    <row r="191" spans="1:23" s="238" customFormat="1" ht="13.5" customHeight="1">
      <c r="A191" s="1497"/>
      <c r="B191" s="1500"/>
      <c r="C191" s="416" t="s">
        <v>5303</v>
      </c>
      <c r="D191" s="416" t="s">
        <v>5304</v>
      </c>
      <c r="E191" s="395">
        <v>105.6</v>
      </c>
      <c r="F191" s="395">
        <v>76.8</v>
      </c>
      <c r="G191" s="395">
        <v>64</v>
      </c>
      <c r="H191" s="395">
        <v>48</v>
      </c>
      <c r="I191" s="1"/>
      <c r="J191" s="1"/>
      <c r="K191" s="1"/>
      <c r="L191" s="1"/>
      <c r="M191" s="1"/>
      <c r="N191" s="1"/>
      <c r="O191" s="1"/>
      <c r="P191" s="1"/>
      <c r="Q191" s="1"/>
      <c r="R191" s="1"/>
      <c r="S191" s="1"/>
      <c r="T191" s="1"/>
      <c r="U191" s="1"/>
      <c r="V191" s="1"/>
      <c r="W191" s="1"/>
    </row>
    <row r="192" spans="1:23" s="238" customFormat="1" ht="13.5" customHeight="1">
      <c r="A192" s="1497"/>
      <c r="B192" s="1500"/>
      <c r="C192" s="416" t="s">
        <v>5304</v>
      </c>
      <c r="D192" s="416" t="s">
        <v>5305</v>
      </c>
      <c r="E192" s="395">
        <v>67.2</v>
      </c>
      <c r="F192" s="395">
        <v>48</v>
      </c>
      <c r="G192" s="395">
        <v>44</v>
      </c>
      <c r="H192" s="395">
        <v>42</v>
      </c>
      <c r="I192" s="1"/>
      <c r="J192" s="1"/>
      <c r="K192" s="1"/>
      <c r="L192" s="1"/>
      <c r="M192" s="1"/>
      <c r="N192" s="1"/>
      <c r="O192" s="1"/>
      <c r="P192" s="1"/>
      <c r="Q192" s="1"/>
      <c r="R192" s="1"/>
      <c r="S192" s="1"/>
      <c r="T192" s="1"/>
      <c r="U192" s="1"/>
      <c r="V192" s="1"/>
      <c r="W192" s="1"/>
    </row>
    <row r="193" spans="1:23" s="238" customFormat="1" ht="13.5" customHeight="1">
      <c r="A193" s="1497"/>
      <c r="B193" s="1500"/>
      <c r="C193" s="416" t="s">
        <v>5305</v>
      </c>
      <c r="D193" s="416" t="s">
        <v>5306</v>
      </c>
      <c r="E193" s="395">
        <v>62.4</v>
      </c>
      <c r="F193" s="395">
        <v>45.6</v>
      </c>
      <c r="G193" s="395">
        <v>44</v>
      </c>
      <c r="H193" s="395">
        <v>42</v>
      </c>
      <c r="I193" s="1"/>
      <c r="J193" s="1"/>
      <c r="K193" s="1"/>
      <c r="L193" s="1"/>
      <c r="M193" s="1"/>
      <c r="N193" s="1"/>
      <c r="O193" s="1"/>
      <c r="P193" s="1"/>
      <c r="Q193" s="1"/>
      <c r="R193" s="1"/>
      <c r="S193" s="1"/>
      <c r="T193" s="1"/>
      <c r="U193" s="1"/>
      <c r="V193" s="1"/>
      <c r="W193" s="1"/>
    </row>
    <row r="194" spans="1:23" s="238" customFormat="1" ht="13.5" customHeight="1">
      <c r="A194" s="1498"/>
      <c r="B194" s="1501"/>
      <c r="C194" s="416" t="s">
        <v>5307</v>
      </c>
      <c r="D194" s="416" t="s">
        <v>5308</v>
      </c>
      <c r="E194" s="395">
        <v>57.6</v>
      </c>
      <c r="F194" s="395">
        <v>48</v>
      </c>
      <c r="G194" s="395">
        <v>44</v>
      </c>
      <c r="H194" s="395">
        <v>42</v>
      </c>
      <c r="I194" s="1"/>
      <c r="J194" s="1"/>
      <c r="K194" s="1"/>
      <c r="L194" s="1"/>
      <c r="M194" s="1"/>
      <c r="N194" s="1"/>
      <c r="O194" s="1"/>
      <c r="P194" s="1"/>
      <c r="Q194" s="1"/>
      <c r="R194" s="1"/>
      <c r="S194" s="1"/>
      <c r="T194" s="1"/>
      <c r="U194" s="1"/>
      <c r="V194" s="1"/>
      <c r="W194" s="1"/>
    </row>
    <row r="195" spans="1:23" s="238" customFormat="1" ht="13.5" customHeight="1">
      <c r="A195" s="417">
        <v>2</v>
      </c>
      <c r="B195" s="1511" t="s">
        <v>5309</v>
      </c>
      <c r="C195" s="1512"/>
      <c r="D195" s="1513"/>
      <c r="E195" s="395">
        <v>81.599999999999994</v>
      </c>
      <c r="F195" s="395">
        <v>60</v>
      </c>
      <c r="G195" s="395">
        <v>50</v>
      </c>
      <c r="H195" s="395">
        <v>42</v>
      </c>
      <c r="I195" s="1"/>
      <c r="J195" s="1"/>
      <c r="K195" s="1"/>
      <c r="L195" s="1"/>
      <c r="M195" s="1"/>
      <c r="N195" s="1"/>
      <c r="O195" s="1"/>
      <c r="P195" s="1"/>
      <c r="Q195" s="1"/>
      <c r="R195" s="1"/>
      <c r="S195" s="1"/>
      <c r="T195" s="1"/>
      <c r="U195" s="1"/>
      <c r="V195" s="1"/>
      <c r="W195" s="1"/>
    </row>
    <row r="196" spans="1:23" s="238" customFormat="1" ht="13.5" customHeight="1">
      <c r="A196" s="417">
        <v>3</v>
      </c>
      <c r="B196" s="1511" t="s">
        <v>5310</v>
      </c>
      <c r="C196" s="1512"/>
      <c r="D196" s="1513"/>
      <c r="E196" s="395">
        <v>76.8</v>
      </c>
      <c r="F196" s="395">
        <v>84</v>
      </c>
      <c r="G196" s="395">
        <v>70</v>
      </c>
      <c r="H196" s="395">
        <v>48</v>
      </c>
      <c r="I196" s="1"/>
      <c r="J196" s="1"/>
      <c r="K196" s="1"/>
      <c r="L196" s="1"/>
      <c r="M196" s="1"/>
      <c r="N196" s="1"/>
      <c r="O196" s="1"/>
      <c r="P196" s="1"/>
      <c r="Q196" s="1"/>
      <c r="R196" s="1"/>
      <c r="S196" s="1"/>
      <c r="T196" s="1"/>
      <c r="U196" s="1"/>
      <c r="V196" s="1"/>
      <c r="W196" s="1"/>
    </row>
    <row r="197" spans="1:23" s="238" customFormat="1" ht="13.5" customHeight="1">
      <c r="A197" s="417">
        <v>4</v>
      </c>
      <c r="B197" s="416" t="s">
        <v>5286</v>
      </c>
      <c r="C197" s="416" t="s">
        <v>5311</v>
      </c>
      <c r="D197" s="416" t="s">
        <v>5312</v>
      </c>
      <c r="E197" s="395">
        <v>86.4</v>
      </c>
      <c r="F197" s="395">
        <v>60</v>
      </c>
      <c r="G197" s="395">
        <v>50</v>
      </c>
      <c r="H197" s="395">
        <v>42</v>
      </c>
      <c r="I197" s="1"/>
      <c r="J197" s="1"/>
      <c r="K197" s="1"/>
      <c r="L197" s="1"/>
      <c r="M197" s="1"/>
      <c r="N197" s="1"/>
      <c r="O197" s="1"/>
      <c r="P197" s="1"/>
      <c r="Q197" s="1"/>
      <c r="R197" s="1"/>
      <c r="S197" s="1"/>
      <c r="T197" s="1"/>
      <c r="U197" s="1"/>
      <c r="V197" s="1"/>
      <c r="W197" s="1"/>
    </row>
    <row r="198" spans="1:23" s="238" customFormat="1" ht="13.5" customHeight="1">
      <c r="A198" s="417">
        <v>5</v>
      </c>
      <c r="B198" s="416" t="s">
        <v>5313</v>
      </c>
      <c r="C198" s="416" t="s">
        <v>5312</v>
      </c>
      <c r="D198" s="416" t="s">
        <v>5314</v>
      </c>
      <c r="E198" s="395">
        <v>62.4</v>
      </c>
      <c r="F198" s="395">
        <v>60</v>
      </c>
      <c r="G198" s="395">
        <v>50</v>
      </c>
      <c r="H198" s="395">
        <v>42</v>
      </c>
      <c r="I198" s="1"/>
      <c r="J198" s="1"/>
      <c r="K198" s="1"/>
      <c r="L198" s="1"/>
      <c r="M198" s="1"/>
      <c r="N198" s="1"/>
      <c r="O198" s="1"/>
      <c r="P198" s="1"/>
      <c r="Q198" s="1"/>
      <c r="R198" s="1"/>
      <c r="S198" s="1"/>
      <c r="T198" s="1"/>
      <c r="U198" s="1"/>
      <c r="V198" s="1"/>
      <c r="W198" s="1"/>
    </row>
    <row r="199" spans="1:23" s="238" customFormat="1" ht="13.5" customHeight="1">
      <c r="A199" s="417">
        <v>6</v>
      </c>
      <c r="B199" s="417"/>
      <c r="C199" s="416" t="s">
        <v>5315</v>
      </c>
      <c r="D199" s="416"/>
      <c r="E199" s="395">
        <v>42</v>
      </c>
      <c r="F199" s="395">
        <v>0</v>
      </c>
      <c r="G199" s="395">
        <v>0</v>
      </c>
      <c r="H199" s="395">
        <v>0</v>
      </c>
      <c r="I199" s="1"/>
      <c r="J199" s="1"/>
      <c r="K199" s="1"/>
      <c r="L199" s="1"/>
      <c r="M199" s="1"/>
      <c r="N199" s="1"/>
      <c r="O199" s="1"/>
      <c r="P199" s="1"/>
      <c r="Q199" s="1"/>
      <c r="R199" s="1"/>
      <c r="S199" s="1"/>
      <c r="T199" s="1"/>
      <c r="U199" s="1"/>
      <c r="V199" s="1"/>
      <c r="W199" s="1"/>
    </row>
    <row r="200" spans="1:23" s="238" customFormat="1" ht="13.5" customHeight="1">
      <c r="A200" s="406">
        <v>7</v>
      </c>
      <c r="B200" s="406"/>
      <c r="C200" s="401" t="s">
        <v>208</v>
      </c>
      <c r="D200" s="416"/>
      <c r="E200" s="395">
        <v>0</v>
      </c>
      <c r="F200" s="395">
        <v>0</v>
      </c>
      <c r="G200" s="395">
        <v>0</v>
      </c>
      <c r="H200" s="395">
        <v>0</v>
      </c>
      <c r="I200" s="1"/>
      <c r="J200" s="1"/>
      <c r="K200" s="1"/>
      <c r="L200" s="1"/>
      <c r="M200" s="1"/>
      <c r="N200" s="1"/>
      <c r="O200" s="1"/>
      <c r="P200" s="1"/>
      <c r="Q200" s="1"/>
      <c r="R200" s="1"/>
      <c r="S200" s="1"/>
      <c r="T200" s="1"/>
      <c r="U200" s="1"/>
      <c r="V200" s="1"/>
      <c r="W200" s="1"/>
    </row>
    <row r="201" spans="1:23" s="238" customFormat="1" ht="13.5" customHeight="1">
      <c r="A201" s="406"/>
      <c r="B201" s="406"/>
      <c r="C201" s="402" t="s">
        <v>5201</v>
      </c>
      <c r="D201" s="416"/>
      <c r="E201" s="395">
        <v>42</v>
      </c>
      <c r="F201" s="395">
        <v>0</v>
      </c>
      <c r="G201" s="395">
        <v>0</v>
      </c>
      <c r="H201" s="395">
        <v>0</v>
      </c>
      <c r="I201" s="1"/>
      <c r="J201" s="1"/>
      <c r="K201" s="1"/>
      <c r="L201" s="1"/>
      <c r="M201" s="1"/>
      <c r="N201" s="1"/>
      <c r="O201" s="1"/>
      <c r="P201" s="1"/>
      <c r="Q201" s="1"/>
      <c r="R201" s="1"/>
      <c r="S201" s="1"/>
      <c r="T201" s="1"/>
      <c r="U201" s="1"/>
      <c r="V201" s="1"/>
      <c r="W201" s="1"/>
    </row>
    <row r="202" spans="1:23" s="238" customFormat="1" ht="13.5" customHeight="1">
      <c r="A202" s="420">
        <v>5</v>
      </c>
      <c r="B202" s="1505" t="s">
        <v>5316</v>
      </c>
      <c r="C202" s="1506"/>
      <c r="D202" s="1507"/>
      <c r="E202" s="395">
        <v>0</v>
      </c>
      <c r="F202" s="395">
        <v>0</v>
      </c>
      <c r="G202" s="395">
        <v>0</v>
      </c>
      <c r="H202" s="395">
        <v>0</v>
      </c>
      <c r="I202" s="1"/>
      <c r="J202" s="1"/>
      <c r="K202" s="1"/>
      <c r="L202" s="1"/>
      <c r="M202" s="1"/>
      <c r="N202" s="1"/>
      <c r="O202" s="1"/>
      <c r="P202" s="1"/>
      <c r="Q202" s="1"/>
      <c r="R202" s="1"/>
      <c r="S202" s="1"/>
      <c r="T202" s="1"/>
      <c r="U202" s="1"/>
      <c r="V202" s="1"/>
      <c r="W202" s="1"/>
    </row>
    <row r="203" spans="1:23" s="238" customFormat="1" ht="13.5" customHeight="1">
      <c r="A203" s="423">
        <v>1</v>
      </c>
      <c r="B203" s="424" t="s">
        <v>5317</v>
      </c>
      <c r="C203" s="412" t="s">
        <v>5318</v>
      </c>
      <c r="D203" s="412" t="s">
        <v>5319</v>
      </c>
      <c r="E203" s="395">
        <v>68</v>
      </c>
      <c r="F203" s="395">
        <v>48</v>
      </c>
      <c r="G203" s="395">
        <v>0</v>
      </c>
      <c r="H203" s="395">
        <v>0</v>
      </c>
      <c r="I203" s="1"/>
      <c r="J203" s="1"/>
      <c r="K203" s="1"/>
      <c r="L203" s="1"/>
      <c r="M203" s="1"/>
      <c r="N203" s="1"/>
      <c r="O203" s="1"/>
      <c r="P203" s="1"/>
      <c r="Q203" s="1"/>
      <c r="R203" s="1"/>
      <c r="S203" s="1"/>
      <c r="T203" s="1"/>
      <c r="U203" s="1"/>
      <c r="V203" s="1"/>
      <c r="W203" s="1"/>
    </row>
    <row r="204" spans="1:23" s="238" customFormat="1" ht="13.5" customHeight="1">
      <c r="A204" s="1344">
        <v>2</v>
      </c>
      <c r="B204" s="1508" t="s">
        <v>5320</v>
      </c>
      <c r="C204" s="412" t="s">
        <v>5321</v>
      </c>
      <c r="D204" s="412" t="s">
        <v>5322</v>
      </c>
      <c r="E204" s="395">
        <v>116</v>
      </c>
      <c r="F204" s="395">
        <v>48</v>
      </c>
      <c r="G204" s="395">
        <v>0</v>
      </c>
      <c r="H204" s="395">
        <v>0</v>
      </c>
      <c r="I204" s="1"/>
      <c r="J204" s="1"/>
      <c r="K204" s="1"/>
      <c r="L204" s="1"/>
      <c r="M204" s="1"/>
      <c r="N204" s="1"/>
      <c r="O204" s="1"/>
      <c r="P204" s="1"/>
      <c r="Q204" s="1"/>
      <c r="R204" s="1"/>
      <c r="S204" s="1"/>
      <c r="T204" s="1"/>
      <c r="U204" s="1"/>
      <c r="V204" s="1"/>
      <c r="W204" s="1"/>
    </row>
    <row r="205" spans="1:23" s="238" customFormat="1" ht="13.5" customHeight="1">
      <c r="A205" s="1345"/>
      <c r="B205" s="1509"/>
      <c r="C205" s="412" t="s">
        <v>5323</v>
      </c>
      <c r="D205" s="412" t="s">
        <v>5324</v>
      </c>
      <c r="E205" s="395">
        <v>104</v>
      </c>
      <c r="F205" s="395">
        <v>48</v>
      </c>
      <c r="G205" s="395">
        <v>0</v>
      </c>
      <c r="H205" s="395">
        <v>0</v>
      </c>
      <c r="I205" s="1"/>
      <c r="J205" s="1"/>
      <c r="K205" s="1"/>
      <c r="L205" s="1"/>
      <c r="M205" s="1"/>
      <c r="N205" s="1"/>
      <c r="O205" s="1"/>
      <c r="P205" s="1"/>
      <c r="Q205" s="1"/>
      <c r="R205" s="1"/>
      <c r="S205" s="1"/>
      <c r="T205" s="1"/>
      <c r="U205" s="1"/>
      <c r="V205" s="1"/>
      <c r="W205" s="1"/>
    </row>
    <row r="206" spans="1:23" s="238" customFormat="1" ht="13.5" customHeight="1">
      <c r="A206" s="1345"/>
      <c r="B206" s="1509"/>
      <c r="C206" s="412" t="s">
        <v>5323</v>
      </c>
      <c r="D206" s="412" t="s">
        <v>5325</v>
      </c>
      <c r="E206" s="395">
        <v>80</v>
      </c>
      <c r="F206" s="395">
        <v>48</v>
      </c>
      <c r="G206" s="395">
        <v>0</v>
      </c>
      <c r="H206" s="395">
        <v>0</v>
      </c>
      <c r="I206" s="1"/>
      <c r="J206" s="1"/>
      <c r="K206" s="1"/>
      <c r="L206" s="1"/>
      <c r="M206" s="1"/>
      <c r="N206" s="1"/>
      <c r="O206" s="1"/>
      <c r="P206" s="1"/>
      <c r="Q206" s="1"/>
      <c r="R206" s="1"/>
      <c r="S206" s="1"/>
      <c r="T206" s="1"/>
      <c r="U206" s="1"/>
      <c r="V206" s="1"/>
      <c r="W206" s="1"/>
    </row>
    <row r="207" spans="1:23" s="238" customFormat="1" ht="13.5" customHeight="1">
      <c r="A207" s="1345"/>
      <c r="B207" s="1509"/>
      <c r="C207" s="412" t="s">
        <v>5323</v>
      </c>
      <c r="D207" s="412" t="s">
        <v>5326</v>
      </c>
      <c r="E207" s="395">
        <v>72</v>
      </c>
      <c r="F207" s="395">
        <v>48</v>
      </c>
      <c r="G207" s="395">
        <v>0</v>
      </c>
      <c r="H207" s="395">
        <v>0</v>
      </c>
      <c r="I207" s="1"/>
      <c r="J207" s="1"/>
      <c r="K207" s="1"/>
      <c r="L207" s="1"/>
      <c r="M207" s="1"/>
      <c r="N207" s="1"/>
      <c r="O207" s="1"/>
      <c r="P207" s="1"/>
      <c r="Q207" s="1"/>
      <c r="R207" s="1"/>
      <c r="S207" s="1"/>
      <c r="T207" s="1"/>
      <c r="U207" s="1"/>
      <c r="V207" s="1"/>
      <c r="W207" s="1"/>
    </row>
    <row r="208" spans="1:23" s="238" customFormat="1" ht="13.5" customHeight="1">
      <c r="A208" s="1345"/>
      <c r="B208" s="1509"/>
      <c r="C208" s="412" t="s">
        <v>5327</v>
      </c>
      <c r="D208" s="412" t="s">
        <v>5328</v>
      </c>
      <c r="E208" s="395">
        <v>68</v>
      </c>
      <c r="F208" s="395">
        <v>48</v>
      </c>
      <c r="G208" s="395">
        <v>0</v>
      </c>
      <c r="H208" s="395">
        <v>0</v>
      </c>
      <c r="I208" s="1"/>
      <c r="J208" s="1"/>
      <c r="K208" s="1"/>
      <c r="L208" s="1"/>
      <c r="M208" s="1"/>
      <c r="N208" s="1"/>
      <c r="O208" s="1"/>
      <c r="P208" s="1"/>
      <c r="Q208" s="1"/>
      <c r="R208" s="1"/>
      <c r="S208" s="1"/>
      <c r="T208" s="1"/>
      <c r="U208" s="1"/>
      <c r="V208" s="1"/>
      <c r="W208" s="1"/>
    </row>
    <row r="209" spans="1:23" s="238" customFormat="1" ht="13.5" customHeight="1">
      <c r="A209" s="1345"/>
      <c r="B209" s="1509"/>
      <c r="C209" s="412" t="s">
        <v>5304</v>
      </c>
      <c r="D209" s="412" t="s">
        <v>5329</v>
      </c>
      <c r="E209" s="395">
        <v>52</v>
      </c>
      <c r="F209" s="395">
        <v>48</v>
      </c>
      <c r="G209" s="395">
        <v>0</v>
      </c>
      <c r="H209" s="395">
        <v>0</v>
      </c>
      <c r="I209" s="1"/>
      <c r="J209" s="1"/>
      <c r="K209" s="1"/>
      <c r="L209" s="1"/>
      <c r="M209" s="1"/>
      <c r="N209" s="1"/>
      <c r="O209" s="1"/>
      <c r="P209" s="1"/>
      <c r="Q209" s="1"/>
      <c r="R209" s="1"/>
      <c r="S209" s="1"/>
      <c r="T209" s="1"/>
      <c r="U209" s="1"/>
      <c r="V209" s="1"/>
      <c r="W209" s="1"/>
    </row>
    <row r="210" spans="1:23" s="238" customFormat="1" ht="13.5" customHeight="1">
      <c r="A210" s="1345"/>
      <c r="B210" s="1509"/>
      <c r="C210" s="412" t="s">
        <v>5304</v>
      </c>
      <c r="D210" s="412" t="s">
        <v>5330</v>
      </c>
      <c r="E210" s="395">
        <v>72</v>
      </c>
      <c r="F210" s="395">
        <v>48</v>
      </c>
      <c r="G210" s="395">
        <v>0</v>
      </c>
      <c r="H210" s="395">
        <v>0</v>
      </c>
      <c r="I210" s="1"/>
      <c r="J210" s="1"/>
      <c r="K210" s="1"/>
      <c r="L210" s="1"/>
      <c r="M210" s="1"/>
      <c r="N210" s="1"/>
      <c r="O210" s="1"/>
      <c r="P210" s="1"/>
      <c r="Q210" s="1"/>
      <c r="R210" s="1"/>
      <c r="S210" s="1"/>
      <c r="T210" s="1"/>
      <c r="U210" s="1"/>
      <c r="V210" s="1"/>
      <c r="W210" s="1"/>
    </row>
    <row r="211" spans="1:23" s="238" customFormat="1" ht="13.5" customHeight="1">
      <c r="A211" s="1345"/>
      <c r="B211" s="1509"/>
      <c r="C211" s="412" t="s">
        <v>5331</v>
      </c>
      <c r="D211" s="412" t="s">
        <v>5332</v>
      </c>
      <c r="E211" s="395">
        <v>64</v>
      </c>
      <c r="F211" s="395">
        <v>48</v>
      </c>
      <c r="G211" s="395">
        <v>0</v>
      </c>
      <c r="H211" s="395">
        <v>0</v>
      </c>
      <c r="I211" s="1"/>
      <c r="J211" s="1"/>
      <c r="K211" s="1"/>
      <c r="L211" s="1"/>
      <c r="M211" s="1"/>
      <c r="N211" s="1"/>
      <c r="O211" s="1"/>
      <c r="P211" s="1"/>
      <c r="Q211" s="1"/>
      <c r="R211" s="1"/>
      <c r="S211" s="1"/>
      <c r="T211" s="1"/>
      <c r="U211" s="1"/>
      <c r="V211" s="1"/>
      <c r="W211" s="1"/>
    </row>
    <row r="212" spans="1:23" s="238" customFormat="1" ht="13.5" customHeight="1">
      <c r="A212" s="1345"/>
      <c r="B212" s="1509"/>
      <c r="C212" s="412" t="s">
        <v>5329</v>
      </c>
      <c r="D212" s="412" t="s">
        <v>5333</v>
      </c>
      <c r="E212" s="395">
        <v>56</v>
      </c>
      <c r="F212" s="395">
        <v>48</v>
      </c>
      <c r="G212" s="395">
        <v>0</v>
      </c>
      <c r="H212" s="395">
        <v>0</v>
      </c>
      <c r="I212" s="1"/>
      <c r="J212" s="1"/>
      <c r="K212" s="1"/>
      <c r="L212" s="1"/>
      <c r="M212" s="1"/>
      <c r="N212" s="1"/>
      <c r="O212" s="1"/>
      <c r="P212" s="1"/>
      <c r="Q212" s="1"/>
      <c r="R212" s="1"/>
      <c r="S212" s="1"/>
      <c r="T212" s="1"/>
      <c r="U212" s="1"/>
      <c r="V212" s="1"/>
      <c r="W212" s="1"/>
    </row>
    <row r="213" spans="1:23" s="238" customFormat="1" ht="13.5" customHeight="1">
      <c r="A213" s="1345"/>
      <c r="B213" s="1509"/>
      <c r="C213" s="412" t="s">
        <v>5334</v>
      </c>
      <c r="D213" s="412" t="s">
        <v>5335</v>
      </c>
      <c r="E213" s="395">
        <v>64</v>
      </c>
      <c r="F213" s="395">
        <v>48</v>
      </c>
      <c r="G213" s="395">
        <v>0</v>
      </c>
      <c r="H213" s="395">
        <v>0</v>
      </c>
      <c r="I213" s="1"/>
      <c r="J213" s="1"/>
      <c r="K213" s="1"/>
      <c r="L213" s="1"/>
      <c r="M213" s="1"/>
      <c r="N213" s="1"/>
      <c r="O213" s="1"/>
      <c r="P213" s="1"/>
      <c r="Q213" s="1"/>
      <c r="R213" s="1"/>
      <c r="S213" s="1"/>
      <c r="T213" s="1"/>
      <c r="U213" s="1"/>
      <c r="V213" s="1"/>
      <c r="W213" s="1"/>
    </row>
    <row r="214" spans="1:23" s="238" customFormat="1" ht="13.5" customHeight="1">
      <c r="A214" s="1345"/>
      <c r="B214" s="1509"/>
      <c r="C214" s="412" t="s">
        <v>5336</v>
      </c>
      <c r="D214" s="412" t="s">
        <v>5129</v>
      </c>
      <c r="E214" s="395">
        <v>52</v>
      </c>
      <c r="F214" s="395">
        <v>48</v>
      </c>
      <c r="G214" s="395">
        <v>0</v>
      </c>
      <c r="H214" s="395">
        <v>0</v>
      </c>
      <c r="I214" s="1"/>
      <c r="J214" s="1"/>
      <c r="K214" s="1"/>
      <c r="L214" s="1"/>
      <c r="M214" s="1"/>
      <c r="N214" s="1"/>
      <c r="O214" s="1"/>
      <c r="P214" s="1"/>
      <c r="Q214" s="1"/>
      <c r="R214" s="1"/>
      <c r="S214" s="1"/>
      <c r="T214" s="1"/>
      <c r="U214" s="1"/>
      <c r="V214" s="1"/>
      <c r="W214" s="1"/>
    </row>
    <row r="215" spans="1:23" s="238" customFormat="1" ht="13.5" customHeight="1">
      <c r="A215" s="1345"/>
      <c r="B215" s="1509"/>
      <c r="C215" s="412" t="s">
        <v>5325</v>
      </c>
      <c r="D215" s="412" t="s">
        <v>5337</v>
      </c>
      <c r="E215" s="395">
        <v>52</v>
      </c>
      <c r="F215" s="395">
        <v>48</v>
      </c>
      <c r="G215" s="395">
        <v>0</v>
      </c>
      <c r="H215" s="395">
        <v>0</v>
      </c>
      <c r="I215" s="1"/>
      <c r="J215" s="1"/>
      <c r="K215" s="1"/>
      <c r="L215" s="1"/>
      <c r="M215" s="1"/>
      <c r="N215" s="1"/>
      <c r="O215" s="1"/>
      <c r="P215" s="1"/>
      <c r="Q215" s="1"/>
      <c r="R215" s="1"/>
      <c r="S215" s="1"/>
      <c r="T215" s="1"/>
      <c r="U215" s="1"/>
      <c r="V215" s="1"/>
      <c r="W215" s="1"/>
    </row>
    <row r="216" spans="1:23" s="238" customFormat="1" ht="13.5" customHeight="1">
      <c r="A216" s="1345"/>
      <c r="B216" s="1509"/>
      <c r="C216" s="412" t="s">
        <v>5338</v>
      </c>
      <c r="D216" s="412" t="s">
        <v>5339</v>
      </c>
      <c r="E216" s="395">
        <v>52</v>
      </c>
      <c r="F216" s="395">
        <v>48</v>
      </c>
      <c r="G216" s="395">
        <v>0</v>
      </c>
      <c r="H216" s="395">
        <v>0</v>
      </c>
      <c r="I216" s="1"/>
      <c r="J216" s="1"/>
      <c r="K216" s="1"/>
      <c r="L216" s="1"/>
      <c r="M216" s="1"/>
      <c r="N216" s="1"/>
      <c r="O216" s="1"/>
      <c r="P216" s="1"/>
      <c r="Q216" s="1"/>
      <c r="R216" s="1"/>
      <c r="S216" s="1"/>
      <c r="T216" s="1"/>
      <c r="U216" s="1"/>
      <c r="V216" s="1"/>
      <c r="W216" s="1"/>
    </row>
    <row r="217" spans="1:23" s="238" customFormat="1" ht="13.5" customHeight="1">
      <c r="A217" s="1345"/>
      <c r="B217" s="1509"/>
      <c r="C217" s="412" t="s">
        <v>5328</v>
      </c>
      <c r="D217" s="412" t="s">
        <v>5340</v>
      </c>
      <c r="E217" s="395">
        <v>52</v>
      </c>
      <c r="F217" s="395">
        <v>48</v>
      </c>
      <c r="G217" s="395">
        <v>0</v>
      </c>
      <c r="H217" s="395">
        <v>0</v>
      </c>
      <c r="I217" s="1"/>
      <c r="J217" s="1"/>
      <c r="K217" s="1"/>
      <c r="L217" s="1"/>
      <c r="M217" s="1"/>
      <c r="N217" s="1"/>
      <c r="O217" s="1"/>
      <c r="P217" s="1"/>
      <c r="Q217" s="1"/>
      <c r="R217" s="1"/>
      <c r="S217" s="1"/>
      <c r="T217" s="1"/>
      <c r="U217" s="1"/>
      <c r="V217" s="1"/>
      <c r="W217" s="1"/>
    </row>
    <row r="218" spans="1:23" s="238" customFormat="1" ht="13.5" customHeight="1">
      <c r="A218" s="1346"/>
      <c r="B218" s="1510"/>
      <c r="C218" s="412" t="s">
        <v>5341</v>
      </c>
      <c r="D218" s="412" t="s">
        <v>5342</v>
      </c>
      <c r="E218" s="395">
        <v>52</v>
      </c>
      <c r="F218" s="395">
        <v>48</v>
      </c>
      <c r="G218" s="395">
        <v>0</v>
      </c>
      <c r="H218" s="395">
        <v>0</v>
      </c>
      <c r="I218" s="1"/>
      <c r="J218" s="1"/>
      <c r="K218" s="1"/>
      <c r="L218" s="1"/>
      <c r="M218" s="1"/>
      <c r="N218" s="1"/>
      <c r="O218" s="1"/>
      <c r="P218" s="1"/>
      <c r="Q218" s="1"/>
      <c r="R218" s="1"/>
      <c r="S218" s="1"/>
      <c r="T218" s="1"/>
      <c r="U218" s="1"/>
      <c r="V218" s="1"/>
      <c r="W218" s="1"/>
    </row>
    <row r="219" spans="1:23" s="238" customFormat="1" ht="13.5" customHeight="1">
      <c r="A219" s="1344">
        <v>3</v>
      </c>
      <c r="B219" s="1508" t="s">
        <v>5271</v>
      </c>
      <c r="C219" s="412" t="s">
        <v>5343</v>
      </c>
      <c r="D219" s="412" t="s">
        <v>5304</v>
      </c>
      <c r="E219" s="395">
        <v>56</v>
      </c>
      <c r="F219" s="395">
        <v>48</v>
      </c>
      <c r="G219" s="395">
        <v>0</v>
      </c>
      <c r="H219" s="395">
        <v>0</v>
      </c>
      <c r="I219" s="1"/>
      <c r="J219" s="1"/>
      <c r="K219" s="1"/>
      <c r="L219" s="1"/>
      <c r="M219" s="1"/>
      <c r="N219" s="1"/>
      <c r="O219" s="1"/>
      <c r="P219" s="1"/>
      <c r="Q219" s="1"/>
      <c r="R219" s="1"/>
      <c r="S219" s="1"/>
      <c r="T219" s="1"/>
      <c r="U219" s="1"/>
      <c r="V219" s="1"/>
      <c r="W219" s="1"/>
    </row>
    <row r="220" spans="1:23" s="238" customFormat="1" ht="13.5" customHeight="1">
      <c r="A220" s="1345"/>
      <c r="B220" s="1509"/>
      <c r="C220" s="412" t="s">
        <v>5344</v>
      </c>
      <c r="D220" s="412" t="s">
        <v>5345</v>
      </c>
      <c r="E220" s="395">
        <v>60</v>
      </c>
      <c r="F220" s="395">
        <v>48</v>
      </c>
      <c r="G220" s="395">
        <v>0</v>
      </c>
      <c r="H220" s="395">
        <v>0</v>
      </c>
      <c r="I220" s="1"/>
      <c r="J220" s="1"/>
      <c r="K220" s="1"/>
      <c r="L220" s="1"/>
      <c r="M220" s="1"/>
      <c r="N220" s="1"/>
      <c r="O220" s="1"/>
      <c r="P220" s="1"/>
      <c r="Q220" s="1"/>
      <c r="R220" s="1"/>
      <c r="S220" s="1"/>
      <c r="T220" s="1"/>
      <c r="U220" s="1"/>
      <c r="V220" s="1"/>
      <c r="W220" s="1"/>
    </row>
    <row r="221" spans="1:23" s="238" customFormat="1" ht="13.5" customHeight="1">
      <c r="A221" s="1346"/>
      <c r="B221" s="1510"/>
      <c r="C221" s="412" t="s">
        <v>5346</v>
      </c>
      <c r="D221" s="412" t="s">
        <v>5347</v>
      </c>
      <c r="E221" s="395">
        <v>56</v>
      </c>
      <c r="F221" s="395">
        <v>48</v>
      </c>
      <c r="G221" s="395">
        <v>0</v>
      </c>
      <c r="H221" s="395">
        <v>0</v>
      </c>
      <c r="I221" s="1"/>
      <c r="J221" s="1"/>
      <c r="K221" s="1"/>
      <c r="L221" s="1"/>
      <c r="M221" s="1"/>
      <c r="N221" s="1"/>
      <c r="O221" s="1"/>
      <c r="P221" s="1"/>
      <c r="Q221" s="1"/>
      <c r="R221" s="1"/>
      <c r="S221" s="1"/>
      <c r="T221" s="1"/>
      <c r="U221" s="1"/>
      <c r="V221" s="1"/>
      <c r="W221" s="1"/>
    </row>
    <row r="222" spans="1:23" s="238" customFormat="1" ht="13.5" customHeight="1">
      <c r="A222" s="406">
        <v>4</v>
      </c>
      <c r="B222" s="406"/>
      <c r="C222" s="401" t="s">
        <v>208</v>
      </c>
      <c r="D222" s="416"/>
      <c r="E222" s="395">
        <v>0</v>
      </c>
      <c r="F222" s="395">
        <v>0</v>
      </c>
      <c r="G222" s="395">
        <v>0</v>
      </c>
      <c r="H222" s="395">
        <v>0</v>
      </c>
      <c r="I222" s="1"/>
      <c r="J222" s="1"/>
      <c r="K222" s="1"/>
      <c r="L222" s="1"/>
      <c r="M222" s="1"/>
      <c r="N222" s="1"/>
      <c r="O222" s="1"/>
      <c r="P222" s="1"/>
      <c r="Q222" s="1"/>
      <c r="R222" s="1"/>
      <c r="S222" s="1"/>
      <c r="T222" s="1"/>
      <c r="U222" s="1"/>
      <c r="V222" s="1"/>
      <c r="W222" s="1"/>
    </row>
    <row r="223" spans="1:23" s="238" customFormat="1" ht="13.5" customHeight="1">
      <c r="A223" s="406"/>
      <c r="B223" s="406"/>
      <c r="C223" s="402" t="s">
        <v>5348</v>
      </c>
      <c r="D223" s="416"/>
      <c r="E223" s="395">
        <v>48</v>
      </c>
      <c r="F223" s="395">
        <v>0</v>
      </c>
      <c r="G223" s="395">
        <v>0</v>
      </c>
      <c r="H223" s="395">
        <v>0</v>
      </c>
      <c r="I223" s="1"/>
      <c r="J223" s="1"/>
      <c r="K223" s="1"/>
      <c r="L223" s="1"/>
      <c r="M223" s="1"/>
      <c r="N223" s="1"/>
      <c r="O223" s="1"/>
      <c r="P223" s="1"/>
      <c r="Q223" s="1"/>
      <c r="R223" s="1"/>
      <c r="S223" s="1"/>
      <c r="T223" s="1"/>
      <c r="U223" s="1"/>
      <c r="V223" s="1"/>
      <c r="W223" s="1"/>
    </row>
    <row r="224" spans="1:23" s="324" customFormat="1" ht="17.25">
      <c r="A224" s="322">
        <v>6</v>
      </c>
      <c r="B224" s="323" t="s">
        <v>3030</v>
      </c>
      <c r="C224" s="322"/>
      <c r="D224" s="322"/>
      <c r="E224" s="383"/>
      <c r="F224" s="383"/>
      <c r="G224" s="383"/>
      <c r="H224" s="383"/>
    </row>
    <row r="225" spans="1:8" s="324" customFormat="1" ht="31.5">
      <c r="A225" s="1223">
        <v>1</v>
      </c>
      <c r="B225" s="1191" t="s">
        <v>566</v>
      </c>
      <c r="C225" s="325" t="s">
        <v>3031</v>
      </c>
      <c r="D225" s="325" t="s">
        <v>3032</v>
      </c>
      <c r="E225" s="384">
        <v>1932</v>
      </c>
      <c r="F225" s="384">
        <v>1313.6</v>
      </c>
      <c r="G225" s="384">
        <v>985.2</v>
      </c>
      <c r="H225" s="384">
        <v>618.4</v>
      </c>
    </row>
    <row r="226" spans="1:8" s="324" customFormat="1" ht="31.5">
      <c r="A226" s="1223"/>
      <c r="B226" s="1191"/>
      <c r="C226" s="325" t="s">
        <v>3033</v>
      </c>
      <c r="D226" s="325" t="s">
        <v>3034</v>
      </c>
      <c r="E226" s="384">
        <v>637.6</v>
      </c>
      <c r="F226" s="384">
        <v>433.6</v>
      </c>
      <c r="G226" s="384">
        <v>325.2</v>
      </c>
      <c r="H226" s="384">
        <v>204</v>
      </c>
    </row>
    <row r="227" spans="1:8" s="324" customFormat="1" ht="31.5">
      <c r="A227" s="1223"/>
      <c r="B227" s="1191"/>
      <c r="C227" s="325" t="s">
        <v>3032</v>
      </c>
      <c r="D227" s="325" t="s">
        <v>3035</v>
      </c>
      <c r="E227" s="384">
        <v>708.4</v>
      </c>
      <c r="F227" s="384">
        <v>481.6</v>
      </c>
      <c r="G227" s="384">
        <v>361.2</v>
      </c>
      <c r="H227" s="384">
        <v>226.8</v>
      </c>
    </row>
    <row r="228" spans="1:8" s="324" customFormat="1" ht="31.5">
      <c r="A228" s="1223"/>
      <c r="B228" s="1191"/>
      <c r="C228" s="325" t="s">
        <v>3035</v>
      </c>
      <c r="D228" s="325" t="s">
        <v>3036</v>
      </c>
      <c r="E228" s="384">
        <v>496</v>
      </c>
      <c r="F228" s="384">
        <v>337.2</v>
      </c>
      <c r="G228" s="384">
        <v>252.8</v>
      </c>
      <c r="H228" s="384">
        <v>158.80000000000001</v>
      </c>
    </row>
    <row r="229" spans="1:8" s="324" customFormat="1" ht="17.25">
      <c r="A229" s="1223"/>
      <c r="B229" s="1191"/>
      <c r="C229" s="325" t="s">
        <v>3037</v>
      </c>
      <c r="D229" s="325" t="s">
        <v>3038</v>
      </c>
      <c r="E229" s="384">
        <v>496</v>
      </c>
      <c r="F229" s="384">
        <v>337.2</v>
      </c>
      <c r="G229" s="384">
        <v>252.8</v>
      </c>
      <c r="H229" s="384">
        <v>158.80000000000001</v>
      </c>
    </row>
    <row r="230" spans="1:8" s="324" customFormat="1" ht="17.25">
      <c r="A230" s="1223"/>
      <c r="B230" s="1191"/>
      <c r="C230" s="325" t="s">
        <v>3039</v>
      </c>
      <c r="D230" s="325" t="s">
        <v>3035</v>
      </c>
      <c r="E230" s="384">
        <v>566.79999999999995</v>
      </c>
      <c r="F230" s="384">
        <v>385.2</v>
      </c>
      <c r="G230" s="384">
        <v>289.2</v>
      </c>
      <c r="H230" s="384">
        <v>181.2</v>
      </c>
    </row>
    <row r="231" spans="1:8" s="324" customFormat="1" ht="17.25">
      <c r="A231" s="1223"/>
      <c r="B231" s="1191"/>
      <c r="C231" s="325" t="s">
        <v>3040</v>
      </c>
      <c r="D231" s="325" t="s">
        <v>3041</v>
      </c>
      <c r="E231" s="384">
        <v>1700</v>
      </c>
      <c r="F231" s="384">
        <v>1156</v>
      </c>
      <c r="G231" s="384">
        <v>867.2</v>
      </c>
      <c r="H231" s="384">
        <v>544</v>
      </c>
    </row>
    <row r="232" spans="1:8" s="324" customFormat="1" ht="17.25">
      <c r="A232" s="1223"/>
      <c r="B232" s="1191"/>
      <c r="C232" s="325" t="s">
        <v>3041</v>
      </c>
      <c r="D232" s="325" t="s">
        <v>3042</v>
      </c>
      <c r="E232" s="384">
        <v>850</v>
      </c>
      <c r="F232" s="384">
        <v>578</v>
      </c>
      <c r="G232" s="384">
        <v>433.6</v>
      </c>
      <c r="H232" s="384">
        <v>272</v>
      </c>
    </row>
    <row r="233" spans="1:8" s="324" customFormat="1" ht="31.5">
      <c r="A233" s="1223"/>
      <c r="B233" s="1191"/>
      <c r="C233" s="325" t="s">
        <v>3042</v>
      </c>
      <c r="D233" s="325" t="s">
        <v>3043</v>
      </c>
      <c r="E233" s="384">
        <v>460.4</v>
      </c>
      <c r="F233" s="384">
        <v>313.2</v>
      </c>
      <c r="G233" s="384">
        <v>234.8</v>
      </c>
      <c r="H233" s="384">
        <v>147.19999999999999</v>
      </c>
    </row>
    <row r="234" spans="1:8" s="324" customFormat="1" ht="31.5">
      <c r="A234" s="1223"/>
      <c r="B234" s="1191"/>
      <c r="C234" s="325" t="s">
        <v>3043</v>
      </c>
      <c r="D234" s="325" t="s">
        <v>3044</v>
      </c>
      <c r="E234" s="384">
        <v>474.8</v>
      </c>
      <c r="F234" s="384">
        <v>322.8</v>
      </c>
      <c r="G234" s="384">
        <v>242</v>
      </c>
      <c r="H234" s="384">
        <v>152</v>
      </c>
    </row>
    <row r="235" spans="1:8" s="324" customFormat="1" ht="31.5">
      <c r="A235" s="1223"/>
      <c r="B235" s="1191"/>
      <c r="C235" s="325" t="s">
        <v>3044</v>
      </c>
      <c r="D235" s="325" t="s">
        <v>3045</v>
      </c>
      <c r="E235" s="384">
        <v>403.6</v>
      </c>
      <c r="F235" s="384">
        <v>274.39999999999998</v>
      </c>
      <c r="G235" s="384">
        <v>206</v>
      </c>
      <c r="H235" s="384">
        <v>129.19999999999999</v>
      </c>
    </row>
    <row r="236" spans="1:8" s="324" customFormat="1" ht="17.25">
      <c r="A236" s="1223"/>
      <c r="B236" s="1191"/>
      <c r="C236" s="325" t="s">
        <v>3042</v>
      </c>
      <c r="D236" s="325" t="s">
        <v>3046</v>
      </c>
      <c r="E236" s="384">
        <v>354.4</v>
      </c>
      <c r="F236" s="384">
        <v>240.8</v>
      </c>
      <c r="G236" s="384">
        <v>180.8</v>
      </c>
      <c r="H236" s="384">
        <v>113.2</v>
      </c>
    </row>
    <row r="237" spans="1:8" s="324" customFormat="1" ht="31.5">
      <c r="A237" s="1223"/>
      <c r="B237" s="1191"/>
      <c r="C237" s="325" t="s">
        <v>3046</v>
      </c>
      <c r="D237" s="325" t="s">
        <v>3047</v>
      </c>
      <c r="E237" s="384">
        <v>637.6</v>
      </c>
      <c r="F237" s="384">
        <v>433.6</v>
      </c>
      <c r="G237" s="384">
        <v>325.2</v>
      </c>
      <c r="H237" s="384">
        <v>204</v>
      </c>
    </row>
    <row r="238" spans="1:8" s="324" customFormat="1" ht="31.5">
      <c r="A238" s="1223"/>
      <c r="B238" s="1191"/>
      <c r="C238" s="325" t="s">
        <v>3047</v>
      </c>
      <c r="D238" s="325" t="s">
        <v>3048</v>
      </c>
      <c r="E238" s="384">
        <v>354.4</v>
      </c>
      <c r="F238" s="384">
        <v>240.8</v>
      </c>
      <c r="G238" s="384">
        <v>180.8</v>
      </c>
      <c r="H238" s="384">
        <v>113.2</v>
      </c>
    </row>
    <row r="239" spans="1:8" s="324" customFormat="1" ht="17.25">
      <c r="A239" s="326">
        <v>2</v>
      </c>
      <c r="B239" s="325" t="s">
        <v>3049</v>
      </c>
      <c r="C239" s="1191" t="s">
        <v>3050</v>
      </c>
      <c r="D239" s="1191"/>
      <c r="E239" s="384">
        <v>1204.4000000000001</v>
      </c>
      <c r="F239" s="384">
        <v>818.8</v>
      </c>
      <c r="G239" s="384">
        <v>614</v>
      </c>
      <c r="H239" s="384">
        <v>385.2</v>
      </c>
    </row>
    <row r="240" spans="1:8" s="324" customFormat="1" ht="17.25">
      <c r="A240" s="1223">
        <v>3</v>
      </c>
      <c r="B240" s="1191" t="s">
        <v>566</v>
      </c>
      <c r="C240" s="325" t="s">
        <v>3051</v>
      </c>
      <c r="D240" s="325" t="s">
        <v>3052</v>
      </c>
      <c r="E240" s="384">
        <v>340</v>
      </c>
      <c r="F240" s="384">
        <v>231.2</v>
      </c>
      <c r="G240" s="384">
        <v>173.6</v>
      </c>
      <c r="H240" s="384">
        <v>108.8</v>
      </c>
    </row>
    <row r="241" spans="1:8" s="324" customFormat="1" ht="17.25">
      <c r="A241" s="1223"/>
      <c r="B241" s="1191"/>
      <c r="C241" s="325" t="s">
        <v>3052</v>
      </c>
      <c r="D241" s="325" t="s">
        <v>3053</v>
      </c>
      <c r="E241" s="384">
        <v>566.79999999999995</v>
      </c>
      <c r="F241" s="384">
        <v>385.2</v>
      </c>
      <c r="G241" s="384">
        <v>289.2</v>
      </c>
      <c r="H241" s="384">
        <v>181.2</v>
      </c>
    </row>
    <row r="242" spans="1:8" s="324" customFormat="1" ht="17.25">
      <c r="A242" s="1223"/>
      <c r="B242" s="1191"/>
      <c r="C242" s="325" t="s">
        <v>3053</v>
      </c>
      <c r="D242" s="325" t="s">
        <v>3054</v>
      </c>
      <c r="E242" s="384">
        <v>354.4</v>
      </c>
      <c r="F242" s="384">
        <v>240.8</v>
      </c>
      <c r="G242" s="384">
        <v>180.8</v>
      </c>
      <c r="H242" s="384">
        <v>113.2</v>
      </c>
    </row>
    <row r="243" spans="1:8" s="324" customFormat="1" ht="27.75" customHeight="1">
      <c r="A243" s="326">
        <v>4</v>
      </c>
      <c r="B243" s="325" t="s">
        <v>566</v>
      </c>
      <c r="C243" s="325" t="s">
        <v>3055</v>
      </c>
      <c r="D243" s="325" t="s">
        <v>3056</v>
      </c>
      <c r="E243" s="384">
        <v>425.2</v>
      </c>
      <c r="F243" s="384">
        <v>289.2</v>
      </c>
      <c r="G243" s="384">
        <v>216.8</v>
      </c>
      <c r="H243" s="384">
        <v>136</v>
      </c>
    </row>
    <row r="244" spans="1:8" s="324" customFormat="1" ht="17.25">
      <c r="A244" s="326">
        <v>5</v>
      </c>
      <c r="B244" s="325" t="s">
        <v>209</v>
      </c>
      <c r="C244" s="325" t="s">
        <v>3057</v>
      </c>
      <c r="D244" s="325" t="s">
        <v>3058</v>
      </c>
      <c r="E244" s="384">
        <v>177.2</v>
      </c>
      <c r="F244" s="384">
        <v>120.4</v>
      </c>
      <c r="G244" s="384">
        <v>90.4</v>
      </c>
      <c r="H244" s="384">
        <v>56.8</v>
      </c>
    </row>
    <row r="245" spans="1:8" s="324" customFormat="1" ht="31.5">
      <c r="A245" s="1223">
        <v>6</v>
      </c>
      <c r="B245" s="325" t="s">
        <v>3059</v>
      </c>
      <c r="C245" s="325" t="s">
        <v>3060</v>
      </c>
      <c r="D245" s="325" t="s">
        <v>3061</v>
      </c>
      <c r="E245" s="384">
        <v>212.4</v>
      </c>
      <c r="F245" s="384">
        <v>144.4</v>
      </c>
      <c r="G245" s="384">
        <v>108.4</v>
      </c>
      <c r="H245" s="384">
        <v>68</v>
      </c>
    </row>
    <row r="246" spans="1:8" s="324" customFormat="1" ht="31.5">
      <c r="A246" s="1223"/>
      <c r="B246" s="325" t="s">
        <v>3062</v>
      </c>
      <c r="C246" s="325" t="s">
        <v>3060</v>
      </c>
      <c r="D246" s="325" t="s">
        <v>3063</v>
      </c>
      <c r="E246" s="384">
        <v>212.4</v>
      </c>
      <c r="F246" s="384">
        <v>144.4</v>
      </c>
      <c r="G246" s="384">
        <v>108.4</v>
      </c>
      <c r="H246" s="384">
        <v>68</v>
      </c>
    </row>
    <row r="247" spans="1:8" s="324" customFormat="1" ht="17.25">
      <c r="A247" s="1223"/>
      <c r="B247" s="325" t="s">
        <v>3064</v>
      </c>
      <c r="C247" s="325" t="s">
        <v>3065</v>
      </c>
      <c r="D247" s="325" t="s">
        <v>3066</v>
      </c>
      <c r="E247" s="384">
        <v>177.2</v>
      </c>
      <c r="F247" s="384">
        <v>120.4</v>
      </c>
      <c r="G247" s="384">
        <v>90.4</v>
      </c>
      <c r="H247" s="384">
        <v>56.8</v>
      </c>
    </row>
    <row r="248" spans="1:8" s="324" customFormat="1" ht="31.5">
      <c r="A248" s="1223"/>
      <c r="B248" s="325" t="s">
        <v>3067</v>
      </c>
      <c r="C248" s="325" t="s">
        <v>3065</v>
      </c>
      <c r="D248" s="325" t="s">
        <v>3068</v>
      </c>
      <c r="E248" s="384">
        <v>177.2</v>
      </c>
      <c r="F248" s="384">
        <v>120.4</v>
      </c>
      <c r="G248" s="384">
        <v>90.4</v>
      </c>
      <c r="H248" s="384">
        <v>56.8</v>
      </c>
    </row>
    <row r="249" spans="1:8" s="324" customFormat="1" ht="31.5">
      <c r="A249" s="1223">
        <v>7</v>
      </c>
      <c r="B249" s="1191" t="s">
        <v>566</v>
      </c>
      <c r="C249" s="325" t="s">
        <v>3051</v>
      </c>
      <c r="D249" s="325" t="s">
        <v>3069</v>
      </c>
      <c r="E249" s="384">
        <v>425.2</v>
      </c>
      <c r="F249" s="384">
        <v>289.2</v>
      </c>
      <c r="G249" s="384">
        <v>216.8</v>
      </c>
      <c r="H249" s="384">
        <v>136</v>
      </c>
    </row>
    <row r="250" spans="1:8" s="324" customFormat="1" ht="31.5">
      <c r="A250" s="1223"/>
      <c r="B250" s="1191"/>
      <c r="C250" s="325" t="s">
        <v>3069</v>
      </c>
      <c r="D250" s="325" t="s">
        <v>3070</v>
      </c>
      <c r="E250" s="384">
        <v>496</v>
      </c>
      <c r="F250" s="384">
        <v>337.2</v>
      </c>
      <c r="G250" s="384">
        <v>252.8</v>
      </c>
      <c r="H250" s="384">
        <v>158.80000000000001</v>
      </c>
    </row>
    <row r="251" spans="1:8" s="324" customFormat="1" ht="17.25">
      <c r="A251" s="1223"/>
      <c r="B251" s="1191"/>
      <c r="C251" s="325" t="s">
        <v>3070</v>
      </c>
      <c r="D251" s="325" t="s">
        <v>3038</v>
      </c>
      <c r="E251" s="384">
        <v>354.4</v>
      </c>
      <c r="F251" s="384">
        <v>240.8</v>
      </c>
      <c r="G251" s="384">
        <v>180.8</v>
      </c>
      <c r="H251" s="384">
        <v>113.2</v>
      </c>
    </row>
    <row r="252" spans="1:8" s="324" customFormat="1" ht="31.5">
      <c r="A252" s="1223"/>
      <c r="B252" s="1191"/>
      <c r="C252" s="325" t="s">
        <v>3071</v>
      </c>
      <c r="D252" s="325" t="s">
        <v>3072</v>
      </c>
      <c r="E252" s="384">
        <v>566.79999999999995</v>
      </c>
      <c r="F252" s="384">
        <v>385.2</v>
      </c>
      <c r="G252" s="384">
        <v>289.2</v>
      </c>
      <c r="H252" s="384">
        <v>181.2</v>
      </c>
    </row>
    <row r="253" spans="1:8" s="324" customFormat="1" ht="17.25">
      <c r="A253" s="1223"/>
      <c r="B253" s="1191"/>
      <c r="C253" s="325" t="s">
        <v>3072</v>
      </c>
      <c r="D253" s="325" t="s">
        <v>3073</v>
      </c>
      <c r="E253" s="384">
        <v>386.4</v>
      </c>
      <c r="F253" s="384">
        <v>262.8</v>
      </c>
      <c r="G253" s="384">
        <v>197.2</v>
      </c>
      <c r="H253" s="384">
        <v>123.6</v>
      </c>
    </row>
    <row r="254" spans="1:8" s="324" customFormat="1" ht="31.5">
      <c r="A254" s="1223"/>
      <c r="B254" s="1191"/>
      <c r="C254" s="325" t="s">
        <v>3073</v>
      </c>
      <c r="D254" s="325" t="s">
        <v>3074</v>
      </c>
      <c r="E254" s="384">
        <v>386.4</v>
      </c>
      <c r="F254" s="384">
        <v>262.8</v>
      </c>
      <c r="G254" s="384">
        <v>197.2</v>
      </c>
      <c r="H254" s="384">
        <v>123.6</v>
      </c>
    </row>
    <row r="255" spans="1:8" s="324" customFormat="1" ht="31.5">
      <c r="A255" s="1223"/>
      <c r="B255" s="1191"/>
      <c r="C255" s="325" t="s">
        <v>3075</v>
      </c>
      <c r="D255" s="325" t="s">
        <v>3076</v>
      </c>
      <c r="E255" s="384">
        <v>318.8</v>
      </c>
      <c r="F255" s="384">
        <v>216.8</v>
      </c>
      <c r="G255" s="384">
        <v>162.4</v>
      </c>
      <c r="H255" s="384">
        <v>102</v>
      </c>
    </row>
    <row r="256" spans="1:8" s="324" customFormat="1" ht="31.5">
      <c r="A256" s="1223"/>
      <c r="B256" s="1191"/>
      <c r="C256" s="325" t="s">
        <v>3076</v>
      </c>
      <c r="D256" s="325" t="s">
        <v>3077</v>
      </c>
      <c r="E256" s="384">
        <v>354.4</v>
      </c>
      <c r="F256" s="384">
        <v>240.8</v>
      </c>
      <c r="G256" s="384">
        <v>180.8</v>
      </c>
      <c r="H256" s="384">
        <v>113.2</v>
      </c>
    </row>
    <row r="257" spans="1:8" s="324" customFormat="1" ht="17.25">
      <c r="A257" s="1223"/>
      <c r="B257" s="1191"/>
      <c r="C257" s="325" t="s">
        <v>3077</v>
      </c>
      <c r="D257" s="325" t="s">
        <v>3045</v>
      </c>
      <c r="E257" s="384">
        <v>347.6</v>
      </c>
      <c r="F257" s="384">
        <v>236.4</v>
      </c>
      <c r="G257" s="384">
        <v>177.2</v>
      </c>
      <c r="H257" s="384">
        <v>111.2</v>
      </c>
    </row>
    <row r="258" spans="1:8" s="324" customFormat="1" ht="17.25">
      <c r="A258" s="1223">
        <v>8</v>
      </c>
      <c r="B258" s="1191" t="s">
        <v>209</v>
      </c>
      <c r="C258" s="325" t="s">
        <v>3065</v>
      </c>
      <c r="D258" s="325" t="s">
        <v>3078</v>
      </c>
      <c r="E258" s="384">
        <v>425.2</v>
      </c>
      <c r="F258" s="384">
        <v>289.2</v>
      </c>
      <c r="G258" s="384">
        <v>216.8</v>
      </c>
      <c r="H258" s="384">
        <v>136</v>
      </c>
    </row>
    <row r="259" spans="1:8" s="324" customFormat="1" ht="17.25">
      <c r="A259" s="1223"/>
      <c r="B259" s="1191"/>
      <c r="C259" s="325" t="s">
        <v>3078</v>
      </c>
      <c r="D259" s="325" t="s">
        <v>3079</v>
      </c>
      <c r="E259" s="384">
        <v>208.8</v>
      </c>
      <c r="F259" s="384">
        <v>142</v>
      </c>
      <c r="G259" s="384">
        <v>106.4</v>
      </c>
      <c r="H259" s="384">
        <v>66.8</v>
      </c>
    </row>
    <row r="260" spans="1:8" s="324" customFormat="1" ht="17.25">
      <c r="A260" s="1223"/>
      <c r="B260" s="1191"/>
      <c r="C260" s="325" t="s">
        <v>2694</v>
      </c>
      <c r="D260" s="325" t="s">
        <v>3080</v>
      </c>
      <c r="E260" s="384">
        <v>193.2</v>
      </c>
      <c r="F260" s="384">
        <v>131.19999999999999</v>
      </c>
      <c r="G260" s="384">
        <v>98.4</v>
      </c>
      <c r="H260" s="384">
        <v>62</v>
      </c>
    </row>
    <row r="261" spans="1:8" s="324" customFormat="1" ht="17.25">
      <c r="A261" s="1223"/>
      <c r="B261" s="1191"/>
      <c r="C261" s="325" t="s">
        <v>3081</v>
      </c>
      <c r="D261" s="325" t="s">
        <v>3082</v>
      </c>
      <c r="E261" s="384">
        <v>177.2</v>
      </c>
      <c r="F261" s="384">
        <v>120.4</v>
      </c>
      <c r="G261" s="384">
        <v>90.4</v>
      </c>
      <c r="H261" s="384">
        <v>56.8</v>
      </c>
    </row>
    <row r="262" spans="1:8" s="324" customFormat="1" ht="31.5">
      <c r="A262" s="1223"/>
      <c r="B262" s="1191"/>
      <c r="C262" s="325" t="s">
        <v>3083</v>
      </c>
      <c r="D262" s="325" t="s">
        <v>3084</v>
      </c>
      <c r="E262" s="384">
        <v>106.4</v>
      </c>
      <c r="F262" s="384">
        <v>72.400000000000006</v>
      </c>
      <c r="G262" s="384">
        <v>54</v>
      </c>
      <c r="H262" s="384">
        <v>0</v>
      </c>
    </row>
    <row r="263" spans="1:8" s="324" customFormat="1" ht="31.5">
      <c r="A263" s="326">
        <v>9</v>
      </c>
      <c r="B263" s="325" t="s">
        <v>3085</v>
      </c>
      <c r="C263" s="325"/>
      <c r="D263" s="325"/>
      <c r="E263" s="384">
        <v>156</v>
      </c>
      <c r="F263" s="384">
        <v>0</v>
      </c>
      <c r="G263" s="384">
        <v>0</v>
      </c>
      <c r="H263" s="384">
        <v>0</v>
      </c>
    </row>
    <row r="264" spans="1:8" s="324" customFormat="1" ht="24" customHeight="1">
      <c r="A264" s="326">
        <v>10</v>
      </c>
      <c r="B264" s="325" t="s">
        <v>3086</v>
      </c>
      <c r="C264" s="325"/>
      <c r="D264" s="325"/>
      <c r="E264" s="384">
        <v>106.4</v>
      </c>
      <c r="F264" s="384">
        <v>0</v>
      </c>
      <c r="G264" s="384">
        <v>0</v>
      </c>
      <c r="H264" s="384">
        <v>0</v>
      </c>
    </row>
    <row r="265" spans="1:8" s="324" customFormat="1" ht="31.5">
      <c r="A265" s="326">
        <v>11</v>
      </c>
      <c r="B265" s="325" t="s">
        <v>3087</v>
      </c>
      <c r="C265" s="325"/>
      <c r="D265" s="325"/>
      <c r="E265" s="384">
        <v>92</v>
      </c>
      <c r="F265" s="384">
        <v>0</v>
      </c>
      <c r="G265" s="384">
        <v>0</v>
      </c>
      <c r="H265" s="384">
        <v>0</v>
      </c>
    </row>
    <row r="266" spans="1:8" s="324" customFormat="1" ht="17.25">
      <c r="A266" s="322">
        <v>7</v>
      </c>
      <c r="B266" s="323" t="s">
        <v>3088</v>
      </c>
      <c r="C266" s="322"/>
      <c r="D266" s="322"/>
      <c r="E266" s="384">
        <v>0</v>
      </c>
      <c r="F266" s="384">
        <v>0</v>
      </c>
      <c r="G266" s="384">
        <v>0</v>
      </c>
      <c r="H266" s="384">
        <v>0</v>
      </c>
    </row>
    <row r="267" spans="1:8" s="324" customFormat="1" ht="31.5">
      <c r="A267" s="1193">
        <v>1</v>
      </c>
      <c r="B267" s="1200" t="s">
        <v>3089</v>
      </c>
      <c r="C267" s="327" t="s">
        <v>3090</v>
      </c>
      <c r="D267" s="327" t="s">
        <v>3091</v>
      </c>
      <c r="E267" s="384">
        <v>1456</v>
      </c>
      <c r="F267" s="384">
        <v>742.4</v>
      </c>
      <c r="G267" s="384">
        <v>553.20000000000005</v>
      </c>
      <c r="H267" s="384">
        <v>334.8</v>
      </c>
    </row>
    <row r="268" spans="1:8" s="324" customFormat="1" ht="31.5">
      <c r="A268" s="1193"/>
      <c r="B268" s="1200"/>
      <c r="C268" s="327" t="s">
        <v>3091</v>
      </c>
      <c r="D268" s="327" t="s">
        <v>3092</v>
      </c>
      <c r="E268" s="384">
        <v>2548</v>
      </c>
      <c r="F268" s="384">
        <v>1299.5999999999999</v>
      </c>
      <c r="G268" s="384">
        <v>968.4</v>
      </c>
      <c r="H268" s="384">
        <v>586</v>
      </c>
    </row>
    <row r="269" spans="1:8" s="324" customFormat="1" ht="31.5">
      <c r="A269" s="1193"/>
      <c r="B269" s="1200"/>
      <c r="C269" s="327" t="s">
        <v>3092</v>
      </c>
      <c r="D269" s="327" t="s">
        <v>3093</v>
      </c>
      <c r="E269" s="384">
        <v>2340</v>
      </c>
      <c r="F269" s="384">
        <v>1193.5999999999999</v>
      </c>
      <c r="G269" s="384">
        <v>889.2</v>
      </c>
      <c r="H269" s="384">
        <v>538.4</v>
      </c>
    </row>
    <row r="270" spans="1:8" s="324" customFormat="1" ht="31.5">
      <c r="A270" s="1193"/>
      <c r="B270" s="1200"/>
      <c r="C270" s="327" t="s">
        <v>3094</v>
      </c>
      <c r="D270" s="327" t="s">
        <v>3095</v>
      </c>
      <c r="E270" s="384">
        <v>2160</v>
      </c>
      <c r="F270" s="384">
        <v>1101.5999999999999</v>
      </c>
      <c r="G270" s="384">
        <v>820.8</v>
      </c>
      <c r="H270" s="384">
        <v>496.8</v>
      </c>
    </row>
    <row r="271" spans="1:8" s="324" customFormat="1" ht="31.5">
      <c r="A271" s="1193"/>
      <c r="B271" s="1200"/>
      <c r="C271" s="327" t="s">
        <v>3095</v>
      </c>
      <c r="D271" s="327" t="s">
        <v>3096</v>
      </c>
      <c r="E271" s="384">
        <v>1080</v>
      </c>
      <c r="F271" s="384">
        <v>550.79999999999995</v>
      </c>
      <c r="G271" s="384">
        <v>410.4</v>
      </c>
      <c r="H271" s="384">
        <v>248.4</v>
      </c>
    </row>
    <row r="272" spans="1:8" s="324" customFormat="1" ht="17.25">
      <c r="A272" s="1193"/>
      <c r="B272" s="1200"/>
      <c r="C272" s="327" t="s">
        <v>3096</v>
      </c>
      <c r="D272" s="327" t="s">
        <v>3097</v>
      </c>
      <c r="E272" s="384">
        <v>462</v>
      </c>
      <c r="F272" s="384">
        <v>235.6</v>
      </c>
      <c r="G272" s="384">
        <v>175.6</v>
      </c>
      <c r="H272" s="384">
        <v>106.4</v>
      </c>
    </row>
    <row r="273" spans="1:8" s="324" customFormat="1" ht="17.25">
      <c r="A273" s="1193"/>
      <c r="B273" s="1200"/>
      <c r="C273" s="327" t="s">
        <v>3097</v>
      </c>
      <c r="D273" s="327" t="s">
        <v>3098</v>
      </c>
      <c r="E273" s="384">
        <v>506</v>
      </c>
      <c r="F273" s="384">
        <v>258</v>
      </c>
      <c r="G273" s="384">
        <v>192.4</v>
      </c>
      <c r="H273" s="384">
        <v>116.4</v>
      </c>
    </row>
    <row r="274" spans="1:8" s="324" customFormat="1" ht="17.25">
      <c r="A274" s="1193">
        <v>2</v>
      </c>
      <c r="B274" s="1200" t="s">
        <v>3099</v>
      </c>
      <c r="C274" s="327" t="s">
        <v>3100</v>
      </c>
      <c r="D274" s="327" t="s">
        <v>3101</v>
      </c>
      <c r="E274" s="384">
        <v>780</v>
      </c>
      <c r="F274" s="384">
        <v>398</v>
      </c>
      <c r="G274" s="384">
        <v>296.39999999999998</v>
      </c>
      <c r="H274" s="384">
        <v>179.6</v>
      </c>
    </row>
    <row r="275" spans="1:8" s="324" customFormat="1" ht="17.25">
      <c r="A275" s="1193"/>
      <c r="B275" s="1200"/>
      <c r="C275" s="327" t="s">
        <v>3101</v>
      </c>
      <c r="D275" s="327" t="s">
        <v>3102</v>
      </c>
      <c r="E275" s="384">
        <v>561.6</v>
      </c>
      <c r="F275" s="384">
        <v>286.39999999999998</v>
      </c>
      <c r="G275" s="384">
        <v>213.6</v>
      </c>
      <c r="H275" s="384">
        <v>129.19999999999999</v>
      </c>
    </row>
    <row r="276" spans="1:8" s="324" customFormat="1" ht="31.5">
      <c r="A276" s="1193"/>
      <c r="B276" s="1200"/>
      <c r="C276" s="327" t="s">
        <v>3102</v>
      </c>
      <c r="D276" s="327" t="s">
        <v>3103</v>
      </c>
      <c r="E276" s="384">
        <v>360</v>
      </c>
      <c r="F276" s="384">
        <v>183.6</v>
      </c>
      <c r="G276" s="384">
        <v>136.80000000000001</v>
      </c>
      <c r="H276" s="384">
        <v>82.8</v>
      </c>
    </row>
    <row r="277" spans="1:8" s="324" customFormat="1" ht="31.5">
      <c r="A277" s="1193"/>
      <c r="B277" s="1200"/>
      <c r="C277" s="327" t="s">
        <v>3103</v>
      </c>
      <c r="D277" s="327" t="s">
        <v>3104</v>
      </c>
      <c r="E277" s="384">
        <v>288</v>
      </c>
      <c r="F277" s="384">
        <v>146.80000000000001</v>
      </c>
      <c r="G277" s="384">
        <v>109.6</v>
      </c>
      <c r="H277" s="384">
        <v>66.400000000000006</v>
      </c>
    </row>
    <row r="278" spans="1:8" s="324" customFormat="1" ht="31.5">
      <c r="A278" s="1193">
        <v>3</v>
      </c>
      <c r="B278" s="1192" t="s">
        <v>3105</v>
      </c>
      <c r="C278" s="327" t="s">
        <v>3106</v>
      </c>
      <c r="D278" s="327" t="s">
        <v>3107</v>
      </c>
      <c r="E278" s="384">
        <v>140</v>
      </c>
      <c r="F278" s="384">
        <v>71.599999999999994</v>
      </c>
      <c r="G278" s="384">
        <v>53.2</v>
      </c>
      <c r="H278" s="384">
        <v>32.4</v>
      </c>
    </row>
    <row r="279" spans="1:8" s="324" customFormat="1" ht="31.5">
      <c r="A279" s="1193"/>
      <c r="B279" s="1192"/>
      <c r="C279" s="327" t="s">
        <v>3107</v>
      </c>
      <c r="D279" s="327" t="s">
        <v>3108</v>
      </c>
      <c r="E279" s="384">
        <v>100</v>
      </c>
      <c r="F279" s="384">
        <v>51.2</v>
      </c>
      <c r="G279" s="384">
        <v>38</v>
      </c>
      <c r="H279" s="384">
        <v>23.2</v>
      </c>
    </row>
    <row r="280" spans="1:8" s="324" customFormat="1" ht="17.25" customHeight="1">
      <c r="A280" s="1193">
        <v>4</v>
      </c>
      <c r="B280" s="1192" t="s">
        <v>3109</v>
      </c>
      <c r="C280" s="327" t="s">
        <v>3110</v>
      </c>
      <c r="D280" s="327" t="s">
        <v>3111</v>
      </c>
      <c r="E280" s="384">
        <v>1400</v>
      </c>
      <c r="F280" s="384">
        <v>0</v>
      </c>
      <c r="G280" s="384">
        <v>0</v>
      </c>
      <c r="H280" s="384">
        <v>0</v>
      </c>
    </row>
    <row r="281" spans="1:8" s="324" customFormat="1" ht="17.25">
      <c r="A281" s="1193"/>
      <c r="B281" s="1192"/>
      <c r="C281" s="327" t="s">
        <v>3112</v>
      </c>
      <c r="D281" s="327" t="s">
        <v>3113</v>
      </c>
      <c r="E281" s="384">
        <v>1680</v>
      </c>
      <c r="F281" s="384">
        <v>0</v>
      </c>
      <c r="G281" s="384">
        <v>0</v>
      </c>
      <c r="H281" s="384">
        <v>0</v>
      </c>
    </row>
    <row r="282" spans="1:8" s="324" customFormat="1" ht="47.25">
      <c r="A282" s="328">
        <v>5</v>
      </c>
      <c r="B282" s="329" t="s">
        <v>3114</v>
      </c>
      <c r="C282" s="327" t="s">
        <v>3115</v>
      </c>
      <c r="D282" s="327" t="s">
        <v>3116</v>
      </c>
      <c r="E282" s="384">
        <v>1400</v>
      </c>
      <c r="F282" s="384">
        <v>0</v>
      </c>
      <c r="G282" s="384">
        <v>0</v>
      </c>
      <c r="H282" s="384">
        <v>0</v>
      </c>
    </row>
    <row r="283" spans="1:8" s="324" customFormat="1" ht="47.25">
      <c r="A283" s="328">
        <v>6</v>
      </c>
      <c r="B283" s="329" t="s">
        <v>3117</v>
      </c>
      <c r="C283" s="327" t="s">
        <v>3118</v>
      </c>
      <c r="D283" s="327" t="s">
        <v>3119</v>
      </c>
      <c r="E283" s="384">
        <v>1400</v>
      </c>
      <c r="F283" s="384">
        <v>0</v>
      </c>
      <c r="G283" s="384">
        <v>0</v>
      </c>
      <c r="H283" s="384">
        <v>0</v>
      </c>
    </row>
    <row r="284" spans="1:8" s="324" customFormat="1" ht="47.25">
      <c r="A284" s="328">
        <v>7</v>
      </c>
      <c r="B284" s="328" t="s">
        <v>3120</v>
      </c>
      <c r="C284" s="327" t="s">
        <v>3121</v>
      </c>
      <c r="D284" s="327" t="s">
        <v>3119</v>
      </c>
      <c r="E284" s="384">
        <v>1400</v>
      </c>
      <c r="F284" s="384">
        <v>0</v>
      </c>
      <c r="G284" s="384">
        <v>0</v>
      </c>
      <c r="H284" s="384">
        <v>0</v>
      </c>
    </row>
    <row r="285" spans="1:8" s="324" customFormat="1" ht="63">
      <c r="A285" s="328">
        <v>8</v>
      </c>
      <c r="B285" s="329" t="s">
        <v>3122</v>
      </c>
      <c r="C285" s="327" t="s">
        <v>3118</v>
      </c>
      <c r="D285" s="327" t="s">
        <v>3123</v>
      </c>
      <c r="E285" s="384">
        <v>1680</v>
      </c>
      <c r="F285" s="384">
        <v>0</v>
      </c>
      <c r="G285" s="384">
        <v>0</v>
      </c>
      <c r="H285" s="384">
        <v>0</v>
      </c>
    </row>
    <row r="286" spans="1:8" s="324" customFormat="1" ht="79.5" customHeight="1">
      <c r="A286" s="1193">
        <v>9</v>
      </c>
      <c r="B286" s="1192" t="s">
        <v>3124</v>
      </c>
      <c r="C286" s="327" t="s">
        <v>3125</v>
      </c>
      <c r="D286" s="327" t="s">
        <v>3126</v>
      </c>
      <c r="E286" s="384">
        <v>1000</v>
      </c>
      <c r="F286" s="384">
        <v>0</v>
      </c>
      <c r="G286" s="384">
        <v>0</v>
      </c>
      <c r="H286" s="384">
        <v>0</v>
      </c>
    </row>
    <row r="287" spans="1:8" s="324" customFormat="1" ht="17.25">
      <c r="A287" s="1193"/>
      <c r="B287" s="1192"/>
      <c r="C287" s="327" t="s">
        <v>3118</v>
      </c>
      <c r="D287" s="327" t="s">
        <v>3119</v>
      </c>
      <c r="E287" s="384">
        <v>1680</v>
      </c>
      <c r="F287" s="384">
        <v>0</v>
      </c>
      <c r="G287" s="384">
        <v>0</v>
      </c>
      <c r="H287" s="384">
        <v>0</v>
      </c>
    </row>
    <row r="288" spans="1:8" s="324" customFormat="1" ht="17.25" customHeight="1">
      <c r="A288" s="328">
        <v>10</v>
      </c>
      <c r="B288" s="1194" t="s">
        <v>3127</v>
      </c>
      <c r="C288" s="1195"/>
      <c r="D288" s="1196"/>
      <c r="E288" s="384">
        <v>1680</v>
      </c>
      <c r="F288" s="384">
        <v>0</v>
      </c>
      <c r="G288" s="384">
        <v>0</v>
      </c>
      <c r="H288" s="384">
        <v>0</v>
      </c>
    </row>
    <row r="289" spans="1:8" s="324" customFormat="1" ht="17.25" customHeight="1">
      <c r="A289" s="1193">
        <v>11</v>
      </c>
      <c r="B289" s="1192" t="s">
        <v>3128</v>
      </c>
      <c r="C289" s="327" t="s">
        <v>3129</v>
      </c>
      <c r="D289" s="327" t="s">
        <v>3130</v>
      </c>
      <c r="E289" s="384">
        <v>1650</v>
      </c>
      <c r="F289" s="384">
        <v>841.6</v>
      </c>
      <c r="G289" s="384">
        <v>627.20000000000005</v>
      </c>
      <c r="H289" s="384">
        <v>379.6</v>
      </c>
    </row>
    <row r="290" spans="1:8" s="324" customFormat="1" ht="31.5">
      <c r="A290" s="1193"/>
      <c r="B290" s="1192"/>
      <c r="C290" s="327" t="s">
        <v>3131</v>
      </c>
      <c r="D290" s="327" t="s">
        <v>3130</v>
      </c>
      <c r="E290" s="384">
        <v>1728</v>
      </c>
      <c r="F290" s="384">
        <v>881.2</v>
      </c>
      <c r="G290" s="384">
        <v>656.8</v>
      </c>
      <c r="H290" s="384">
        <v>397.6</v>
      </c>
    </row>
    <row r="291" spans="1:8" s="324" customFormat="1" ht="17.25">
      <c r="A291" s="1193">
        <v>12</v>
      </c>
      <c r="B291" s="1192" t="s">
        <v>566</v>
      </c>
      <c r="C291" s="327" t="s">
        <v>3106</v>
      </c>
      <c r="D291" s="327" t="s">
        <v>3132</v>
      </c>
      <c r="E291" s="384">
        <v>360</v>
      </c>
      <c r="F291" s="384">
        <v>183.6</v>
      </c>
      <c r="G291" s="384">
        <v>136.80000000000001</v>
      </c>
      <c r="H291" s="384">
        <v>82.8</v>
      </c>
    </row>
    <row r="292" spans="1:8" s="324" customFormat="1" ht="17.25">
      <c r="A292" s="1193"/>
      <c r="B292" s="1192"/>
      <c r="C292" s="327" t="s">
        <v>3133</v>
      </c>
      <c r="D292" s="327" t="s">
        <v>3134</v>
      </c>
      <c r="E292" s="384">
        <v>138.6</v>
      </c>
      <c r="F292" s="384">
        <v>70.8</v>
      </c>
      <c r="G292" s="384">
        <v>52.8</v>
      </c>
      <c r="H292" s="384">
        <v>32</v>
      </c>
    </row>
    <row r="293" spans="1:8" s="324" customFormat="1" ht="17.25" customHeight="1">
      <c r="A293" s="1193">
        <v>13</v>
      </c>
      <c r="B293" s="1192" t="s">
        <v>3135</v>
      </c>
      <c r="C293" s="327" t="s">
        <v>3106</v>
      </c>
      <c r="D293" s="327" t="s">
        <v>3136</v>
      </c>
      <c r="E293" s="384">
        <v>1080</v>
      </c>
      <c r="F293" s="384">
        <v>550.79999999999995</v>
      </c>
      <c r="G293" s="384">
        <v>410.4</v>
      </c>
      <c r="H293" s="384">
        <v>248.4</v>
      </c>
    </row>
    <row r="294" spans="1:8" s="324" customFormat="1" ht="17.25">
      <c r="A294" s="1193"/>
      <c r="B294" s="1192"/>
      <c r="C294" s="327" t="s">
        <v>3136</v>
      </c>
      <c r="D294" s="327" t="s">
        <v>3137</v>
      </c>
      <c r="E294" s="384">
        <v>612</v>
      </c>
      <c r="F294" s="384">
        <v>312</v>
      </c>
      <c r="G294" s="384">
        <v>232.4</v>
      </c>
      <c r="H294" s="384">
        <v>140.80000000000001</v>
      </c>
    </row>
    <row r="295" spans="1:8" s="324" customFormat="1" ht="17.25">
      <c r="A295" s="1193"/>
      <c r="B295" s="1192"/>
      <c r="C295" s="327" t="s">
        <v>3137</v>
      </c>
      <c r="D295" s="327" t="s">
        <v>3138</v>
      </c>
      <c r="E295" s="384">
        <v>518.4</v>
      </c>
      <c r="F295" s="384">
        <v>264.39999999999998</v>
      </c>
      <c r="G295" s="384">
        <v>196.8</v>
      </c>
      <c r="H295" s="384">
        <v>119.2</v>
      </c>
    </row>
    <row r="296" spans="1:8" s="324" customFormat="1" ht="17.25">
      <c r="A296" s="1193"/>
      <c r="B296" s="1192"/>
      <c r="C296" s="327" t="s">
        <v>3137</v>
      </c>
      <c r="D296" s="327" t="s">
        <v>3139</v>
      </c>
      <c r="E296" s="384">
        <v>518.4</v>
      </c>
      <c r="F296" s="384">
        <v>264.39999999999998</v>
      </c>
      <c r="G296" s="384">
        <v>196.8</v>
      </c>
      <c r="H296" s="384">
        <v>119.2</v>
      </c>
    </row>
    <row r="297" spans="1:8" s="324" customFormat="1" ht="17.25">
      <c r="A297" s="1193"/>
      <c r="B297" s="1192"/>
      <c r="C297" s="327" t="s">
        <v>3139</v>
      </c>
      <c r="D297" s="327" t="s">
        <v>3051</v>
      </c>
      <c r="E297" s="384">
        <v>432</v>
      </c>
      <c r="F297" s="384">
        <v>220.4</v>
      </c>
      <c r="G297" s="384">
        <v>164</v>
      </c>
      <c r="H297" s="384">
        <v>99.2</v>
      </c>
    </row>
    <row r="298" spans="1:8" s="324" customFormat="1" ht="31.5">
      <c r="A298" s="1193"/>
      <c r="B298" s="1192"/>
      <c r="C298" s="327" t="s">
        <v>3100</v>
      </c>
      <c r="D298" s="327" t="s">
        <v>3140</v>
      </c>
      <c r="E298" s="384">
        <v>648</v>
      </c>
      <c r="F298" s="384">
        <v>330.4</v>
      </c>
      <c r="G298" s="384">
        <v>246.4</v>
      </c>
      <c r="H298" s="384">
        <v>149.19999999999999</v>
      </c>
    </row>
    <row r="299" spans="1:8" s="324" customFormat="1" ht="31.5">
      <c r="A299" s="1193"/>
      <c r="B299" s="1192"/>
      <c r="C299" s="327" t="s">
        <v>3140</v>
      </c>
      <c r="D299" s="327" t="s">
        <v>3141</v>
      </c>
      <c r="E299" s="384">
        <v>432</v>
      </c>
      <c r="F299" s="384">
        <v>220.4</v>
      </c>
      <c r="G299" s="384">
        <v>164</v>
      </c>
      <c r="H299" s="384">
        <v>99.2</v>
      </c>
    </row>
    <row r="300" spans="1:8" s="324" customFormat="1" ht="17.25">
      <c r="A300" s="1193"/>
      <c r="B300" s="1192"/>
      <c r="C300" s="327" t="s">
        <v>3141</v>
      </c>
      <c r="D300" s="327" t="s">
        <v>3142</v>
      </c>
      <c r="E300" s="384">
        <v>241.92</v>
      </c>
      <c r="F300" s="384">
        <v>123.2</v>
      </c>
      <c r="G300" s="384">
        <v>92</v>
      </c>
      <c r="H300" s="384">
        <v>55.6</v>
      </c>
    </row>
    <row r="301" spans="1:8" s="324" customFormat="1" ht="17.25" customHeight="1">
      <c r="A301" s="328">
        <v>14</v>
      </c>
      <c r="B301" s="1200" t="s">
        <v>3143</v>
      </c>
      <c r="C301" s="1200"/>
      <c r="D301" s="1200"/>
      <c r="E301" s="384">
        <v>369.6</v>
      </c>
      <c r="F301" s="384">
        <v>188.4</v>
      </c>
      <c r="G301" s="384">
        <v>140.4</v>
      </c>
      <c r="H301" s="384">
        <v>85.2</v>
      </c>
    </row>
    <row r="302" spans="1:8" s="324" customFormat="1" ht="17.25" customHeight="1">
      <c r="A302" s="328">
        <v>15</v>
      </c>
      <c r="B302" s="1200" t="s">
        <v>3144</v>
      </c>
      <c r="C302" s="1200"/>
      <c r="D302" s="1200"/>
      <c r="E302" s="384">
        <v>712.8</v>
      </c>
      <c r="F302" s="384">
        <v>363.6</v>
      </c>
      <c r="G302" s="384">
        <v>270.8</v>
      </c>
      <c r="H302" s="384">
        <v>164</v>
      </c>
    </row>
    <row r="303" spans="1:8" s="324" customFormat="1" ht="17.25" customHeight="1">
      <c r="A303" s="328">
        <v>16</v>
      </c>
      <c r="B303" s="1200" t="s">
        <v>3145</v>
      </c>
      <c r="C303" s="1200"/>
      <c r="D303" s="1200"/>
      <c r="E303" s="384">
        <v>528</v>
      </c>
      <c r="F303" s="384">
        <v>269.2</v>
      </c>
      <c r="G303" s="384">
        <v>200.8</v>
      </c>
      <c r="H303" s="384">
        <v>121.6</v>
      </c>
    </row>
    <row r="304" spans="1:8" s="324" customFormat="1" ht="17.25" customHeight="1">
      <c r="A304" s="328">
        <v>17</v>
      </c>
      <c r="B304" s="1200" t="s">
        <v>3146</v>
      </c>
      <c r="C304" s="1200"/>
      <c r="D304" s="1200"/>
      <c r="E304" s="384">
        <v>290.39999999999998</v>
      </c>
      <c r="F304" s="384">
        <v>148</v>
      </c>
      <c r="G304" s="384">
        <v>110.4</v>
      </c>
      <c r="H304" s="384">
        <v>66.8</v>
      </c>
    </row>
    <row r="305" spans="1:8" s="324" customFormat="1" ht="17.25" customHeight="1">
      <c r="A305" s="328">
        <v>18</v>
      </c>
      <c r="B305" s="1200" t="s">
        <v>3147</v>
      </c>
      <c r="C305" s="1200"/>
      <c r="D305" s="1200"/>
      <c r="E305" s="384">
        <v>140</v>
      </c>
      <c r="F305" s="384">
        <v>71.599999999999994</v>
      </c>
      <c r="G305" s="384">
        <v>53.2</v>
      </c>
      <c r="H305" s="384">
        <v>32.4</v>
      </c>
    </row>
    <row r="306" spans="1:8" s="324" customFormat="1" ht="17.25" customHeight="1">
      <c r="A306" s="1193">
        <v>19</v>
      </c>
      <c r="B306" s="1200" t="s">
        <v>3148</v>
      </c>
      <c r="C306" s="327" t="s">
        <v>3149</v>
      </c>
      <c r="D306" s="327" t="s">
        <v>3150</v>
      </c>
      <c r="E306" s="384">
        <v>324</v>
      </c>
      <c r="F306" s="384">
        <v>165.2</v>
      </c>
      <c r="G306" s="384">
        <v>123.2</v>
      </c>
      <c r="H306" s="384">
        <v>74.400000000000006</v>
      </c>
    </row>
    <row r="307" spans="1:8" s="324" customFormat="1" ht="17.25">
      <c r="A307" s="1193"/>
      <c r="B307" s="1200"/>
      <c r="C307" s="327" t="s">
        <v>3150</v>
      </c>
      <c r="D307" s="327" t="s">
        <v>3089</v>
      </c>
      <c r="E307" s="384">
        <v>324</v>
      </c>
      <c r="F307" s="384">
        <v>165.2</v>
      </c>
      <c r="G307" s="384">
        <v>123.2</v>
      </c>
      <c r="H307" s="384">
        <v>74.400000000000006</v>
      </c>
    </row>
    <row r="308" spans="1:8" s="324" customFormat="1" ht="17.25">
      <c r="A308" s="328">
        <v>20</v>
      </c>
      <c r="B308" s="327" t="s">
        <v>3151</v>
      </c>
      <c r="C308" s="1200" t="s">
        <v>3152</v>
      </c>
      <c r="D308" s="1200"/>
      <c r="E308" s="384">
        <v>2520</v>
      </c>
      <c r="F308" s="384">
        <v>1285.2</v>
      </c>
      <c r="G308" s="384">
        <v>957.6</v>
      </c>
      <c r="H308" s="384">
        <v>579.6</v>
      </c>
    </row>
    <row r="309" spans="1:8" s="324" customFormat="1" ht="47.25">
      <c r="A309" s="328">
        <v>21</v>
      </c>
      <c r="B309" s="327" t="s">
        <v>3153</v>
      </c>
      <c r="C309" s="327" t="s">
        <v>3154</v>
      </c>
      <c r="D309" s="327" t="s">
        <v>3094</v>
      </c>
      <c r="E309" s="384">
        <v>2100</v>
      </c>
      <c r="F309" s="384">
        <v>1071.2</v>
      </c>
      <c r="G309" s="384">
        <v>798</v>
      </c>
      <c r="H309" s="384">
        <v>483.2</v>
      </c>
    </row>
    <row r="310" spans="1:8" s="324" customFormat="1" ht="31.5">
      <c r="A310" s="328">
        <v>22</v>
      </c>
      <c r="B310" s="327" t="s">
        <v>3155</v>
      </c>
      <c r="C310" s="327" t="s">
        <v>3156</v>
      </c>
      <c r="D310" s="327" t="s">
        <v>3094</v>
      </c>
      <c r="E310" s="384">
        <v>216</v>
      </c>
      <c r="F310" s="384">
        <v>110</v>
      </c>
      <c r="G310" s="384">
        <v>82</v>
      </c>
      <c r="H310" s="384">
        <v>49.6</v>
      </c>
    </row>
    <row r="311" spans="1:8" s="324" customFormat="1" ht="17.25">
      <c r="A311" s="328">
        <v>23</v>
      </c>
      <c r="B311" s="327" t="s">
        <v>3157</v>
      </c>
      <c r="C311" s="327" t="s">
        <v>3106</v>
      </c>
      <c r="D311" s="327" t="s">
        <v>3065</v>
      </c>
      <c r="E311" s="384">
        <v>432</v>
      </c>
      <c r="F311" s="384">
        <v>220.4</v>
      </c>
      <c r="G311" s="384">
        <v>164</v>
      </c>
      <c r="H311" s="384">
        <v>99.2</v>
      </c>
    </row>
    <row r="312" spans="1:8" s="324" customFormat="1" ht="17.25">
      <c r="A312" s="1193">
        <v>24</v>
      </c>
      <c r="B312" s="1192" t="s">
        <v>3158</v>
      </c>
      <c r="C312" s="1200" t="s">
        <v>3159</v>
      </c>
      <c r="D312" s="1200"/>
      <c r="E312" s="384">
        <v>216</v>
      </c>
      <c r="F312" s="384">
        <v>110</v>
      </c>
      <c r="G312" s="384">
        <v>82</v>
      </c>
      <c r="H312" s="384">
        <v>49.6</v>
      </c>
    </row>
    <row r="313" spans="1:8" s="324" customFormat="1" ht="17.25">
      <c r="A313" s="1193"/>
      <c r="B313" s="1192"/>
      <c r="C313" s="1200" t="s">
        <v>3160</v>
      </c>
      <c r="D313" s="1200"/>
      <c r="E313" s="384">
        <v>151.19999999999999</v>
      </c>
      <c r="F313" s="384">
        <v>77.2</v>
      </c>
      <c r="G313" s="384">
        <v>57.6</v>
      </c>
      <c r="H313" s="384">
        <v>34.799999999999997</v>
      </c>
    </row>
    <row r="314" spans="1:8" s="324" customFormat="1" ht="17.25">
      <c r="A314" s="1193"/>
      <c r="B314" s="1192"/>
      <c r="C314" s="1200" t="s">
        <v>3161</v>
      </c>
      <c r="D314" s="1200"/>
      <c r="E314" s="384">
        <v>93.6</v>
      </c>
      <c r="F314" s="384">
        <v>47.6</v>
      </c>
      <c r="G314" s="384">
        <v>35.6</v>
      </c>
      <c r="H314" s="384">
        <v>21.6</v>
      </c>
    </row>
    <row r="315" spans="1:8" s="324" customFormat="1" ht="17.25">
      <c r="A315" s="1193"/>
      <c r="B315" s="1192"/>
      <c r="C315" s="1200" t="s">
        <v>3162</v>
      </c>
      <c r="D315" s="1200"/>
      <c r="E315" s="384">
        <v>286</v>
      </c>
      <c r="F315" s="384">
        <v>146</v>
      </c>
      <c r="G315" s="384">
        <v>108.8</v>
      </c>
      <c r="H315" s="384">
        <v>65.599999999999994</v>
      </c>
    </row>
    <row r="316" spans="1:8" s="324" customFormat="1" ht="17.25">
      <c r="A316" s="1193"/>
      <c r="B316" s="1192"/>
      <c r="C316" s="1200" t="s">
        <v>3163</v>
      </c>
      <c r="D316" s="1200"/>
      <c r="E316" s="384">
        <v>264</v>
      </c>
      <c r="F316" s="384">
        <v>134.80000000000001</v>
      </c>
      <c r="G316" s="384">
        <v>100.4</v>
      </c>
      <c r="H316" s="384">
        <v>60.8</v>
      </c>
    </row>
    <row r="317" spans="1:8" s="324" customFormat="1" ht="17.25">
      <c r="A317" s="1193"/>
      <c r="B317" s="1192"/>
      <c r="C317" s="1192" t="s">
        <v>3164</v>
      </c>
      <c r="D317" s="1192"/>
      <c r="E317" s="384">
        <v>252</v>
      </c>
      <c r="F317" s="384">
        <v>128.4</v>
      </c>
      <c r="G317" s="384">
        <v>95.6</v>
      </c>
      <c r="H317" s="384">
        <v>58</v>
      </c>
    </row>
    <row r="318" spans="1:8" s="324" customFormat="1" ht="17.25">
      <c r="A318" s="1193"/>
      <c r="B318" s="1192"/>
      <c r="C318" s="1192" t="s">
        <v>3165</v>
      </c>
      <c r="D318" s="1192"/>
      <c r="E318" s="384">
        <v>154.44</v>
      </c>
      <c r="F318" s="384">
        <v>78.8</v>
      </c>
      <c r="G318" s="384">
        <v>58.8</v>
      </c>
      <c r="H318" s="384">
        <v>35.6</v>
      </c>
    </row>
    <row r="319" spans="1:8" s="324" customFormat="1" ht="17.25" customHeight="1">
      <c r="A319" s="1193"/>
      <c r="B319" s="1192"/>
      <c r="C319" s="1192" t="s">
        <v>3166</v>
      </c>
      <c r="D319" s="1192"/>
      <c r="E319" s="384">
        <v>85.8</v>
      </c>
      <c r="F319" s="384">
        <v>43.6</v>
      </c>
      <c r="G319" s="384">
        <v>32.799999999999997</v>
      </c>
      <c r="H319" s="384">
        <v>19.600000000000001</v>
      </c>
    </row>
    <row r="320" spans="1:8" s="324" customFormat="1" ht="17.25">
      <c r="A320" s="322">
        <v>8</v>
      </c>
      <c r="B320" s="323" t="s">
        <v>3167</v>
      </c>
      <c r="C320" s="330"/>
      <c r="D320" s="330"/>
      <c r="E320" s="384">
        <v>0</v>
      </c>
      <c r="F320" s="384">
        <v>0</v>
      </c>
      <c r="G320" s="384">
        <v>0</v>
      </c>
      <c r="H320" s="384">
        <v>0</v>
      </c>
    </row>
    <row r="321" spans="1:8" s="324" customFormat="1" ht="31.5">
      <c r="A321" s="1193">
        <v>1</v>
      </c>
      <c r="B321" s="1203" t="s">
        <v>3089</v>
      </c>
      <c r="C321" s="331" t="s">
        <v>3168</v>
      </c>
      <c r="D321" s="331" t="s">
        <v>3169</v>
      </c>
      <c r="E321" s="384">
        <v>1536</v>
      </c>
      <c r="F321" s="384">
        <v>829.6</v>
      </c>
      <c r="G321" s="384">
        <v>583.6</v>
      </c>
      <c r="H321" s="384">
        <v>338</v>
      </c>
    </row>
    <row r="322" spans="1:8" s="324" customFormat="1" ht="31.5">
      <c r="A322" s="1193"/>
      <c r="B322" s="1203"/>
      <c r="C322" s="331" t="s">
        <v>3169</v>
      </c>
      <c r="D322" s="331" t="s">
        <v>3170</v>
      </c>
      <c r="E322" s="384">
        <v>1920</v>
      </c>
      <c r="F322" s="384">
        <v>1036.8</v>
      </c>
      <c r="G322" s="384">
        <v>729.6</v>
      </c>
      <c r="H322" s="384">
        <v>422.4</v>
      </c>
    </row>
    <row r="323" spans="1:8" s="324" customFormat="1" ht="31.5">
      <c r="A323" s="1193"/>
      <c r="B323" s="1230"/>
      <c r="C323" s="331" t="s">
        <v>3170</v>
      </c>
      <c r="D323" s="331" t="s">
        <v>3171</v>
      </c>
      <c r="E323" s="384">
        <v>2496</v>
      </c>
      <c r="F323" s="384">
        <v>1348</v>
      </c>
      <c r="G323" s="384">
        <v>948.4</v>
      </c>
      <c r="H323" s="384">
        <v>549.20000000000005</v>
      </c>
    </row>
    <row r="324" spans="1:8" s="324" customFormat="1" ht="31.5">
      <c r="A324" s="1193"/>
      <c r="B324" s="1230"/>
      <c r="C324" s="331" t="s">
        <v>3171</v>
      </c>
      <c r="D324" s="331" t="s">
        <v>3078</v>
      </c>
      <c r="E324" s="384">
        <v>4160</v>
      </c>
      <c r="F324" s="384">
        <v>2246.4</v>
      </c>
      <c r="G324" s="384">
        <v>1580.8</v>
      </c>
      <c r="H324" s="384">
        <v>915.2</v>
      </c>
    </row>
    <row r="325" spans="1:8" s="324" customFormat="1" ht="17.25">
      <c r="A325" s="1193"/>
      <c r="B325" s="1230"/>
      <c r="C325" s="331" t="s">
        <v>3078</v>
      </c>
      <c r="D325" s="331" t="s">
        <v>3172</v>
      </c>
      <c r="E325" s="384">
        <v>4576</v>
      </c>
      <c r="F325" s="384">
        <v>2471.1999999999998</v>
      </c>
      <c r="G325" s="384">
        <v>1738.8</v>
      </c>
      <c r="H325" s="384">
        <v>1006.8</v>
      </c>
    </row>
    <row r="326" spans="1:8" s="324" customFormat="1" ht="17.25">
      <c r="A326" s="1193"/>
      <c r="B326" s="1230"/>
      <c r="C326" s="331" t="s">
        <v>3172</v>
      </c>
      <c r="D326" s="331" t="s">
        <v>3173</v>
      </c>
      <c r="E326" s="384">
        <v>3744</v>
      </c>
      <c r="F326" s="384">
        <v>2021.6</v>
      </c>
      <c r="G326" s="384">
        <v>1422.8</v>
      </c>
      <c r="H326" s="384">
        <v>823.6</v>
      </c>
    </row>
    <row r="327" spans="1:8" s="324" customFormat="1" ht="31.5">
      <c r="A327" s="1193"/>
      <c r="B327" s="1230"/>
      <c r="C327" s="331" t="s">
        <v>3174</v>
      </c>
      <c r="D327" s="331" t="s">
        <v>3175</v>
      </c>
      <c r="E327" s="384">
        <v>2496</v>
      </c>
      <c r="F327" s="384">
        <v>1348</v>
      </c>
      <c r="G327" s="384">
        <v>948.4</v>
      </c>
      <c r="H327" s="384">
        <v>549.20000000000005</v>
      </c>
    </row>
    <row r="328" spans="1:8" s="324" customFormat="1" ht="31.5">
      <c r="A328" s="1193"/>
      <c r="B328" s="1230"/>
      <c r="C328" s="331" t="s">
        <v>3176</v>
      </c>
      <c r="D328" s="331" t="s">
        <v>3177</v>
      </c>
      <c r="E328" s="384">
        <v>2246.4</v>
      </c>
      <c r="F328" s="384">
        <v>1213.2</v>
      </c>
      <c r="G328" s="384">
        <v>853.6</v>
      </c>
      <c r="H328" s="384">
        <v>494.4</v>
      </c>
    </row>
    <row r="329" spans="1:8" s="324" customFormat="1" ht="31.5">
      <c r="A329" s="1193"/>
      <c r="B329" s="1230"/>
      <c r="C329" s="331" t="s">
        <v>3178</v>
      </c>
      <c r="D329" s="331" t="s">
        <v>3179</v>
      </c>
      <c r="E329" s="384">
        <v>1152</v>
      </c>
      <c r="F329" s="384">
        <v>622</v>
      </c>
      <c r="G329" s="384">
        <v>437.6</v>
      </c>
      <c r="H329" s="384">
        <v>253.6</v>
      </c>
    </row>
    <row r="330" spans="1:8" s="324" customFormat="1" ht="31.5">
      <c r="A330" s="1193"/>
      <c r="B330" s="1230"/>
      <c r="C330" s="331" t="s">
        <v>3180</v>
      </c>
      <c r="D330" s="331" t="s">
        <v>3181</v>
      </c>
      <c r="E330" s="384">
        <v>1344</v>
      </c>
      <c r="F330" s="384">
        <v>725.6</v>
      </c>
      <c r="G330" s="384">
        <v>510.8</v>
      </c>
      <c r="H330" s="384">
        <v>295.60000000000002</v>
      </c>
    </row>
    <row r="331" spans="1:8" s="324" customFormat="1" ht="31.5">
      <c r="A331" s="1193"/>
      <c r="B331" s="1203"/>
      <c r="C331" s="331" t="s">
        <v>3181</v>
      </c>
      <c r="D331" s="331" t="s">
        <v>3182</v>
      </c>
      <c r="E331" s="384">
        <v>1664</v>
      </c>
      <c r="F331" s="384">
        <v>898.4</v>
      </c>
      <c r="G331" s="384">
        <v>632.4</v>
      </c>
      <c r="H331" s="384">
        <v>366</v>
      </c>
    </row>
    <row r="332" spans="1:8" s="324" customFormat="1" ht="78.75">
      <c r="A332" s="1193">
        <v>2</v>
      </c>
      <c r="B332" s="1202" t="s">
        <v>3183</v>
      </c>
      <c r="C332" s="331" t="s">
        <v>3106</v>
      </c>
      <c r="D332" s="331" t="s">
        <v>3184</v>
      </c>
      <c r="E332" s="384">
        <v>720</v>
      </c>
      <c r="F332" s="384">
        <v>388.8</v>
      </c>
      <c r="G332" s="384">
        <v>273.60000000000002</v>
      </c>
      <c r="H332" s="384">
        <v>158.4</v>
      </c>
    </row>
    <row r="333" spans="1:8" s="324" customFormat="1" ht="31.5">
      <c r="A333" s="1193"/>
      <c r="B333" s="1202"/>
      <c r="C333" s="331" t="s">
        <v>3185</v>
      </c>
      <c r="D333" s="331" t="s">
        <v>3186</v>
      </c>
      <c r="E333" s="384">
        <v>432</v>
      </c>
      <c r="F333" s="384">
        <v>233.2</v>
      </c>
      <c r="G333" s="384">
        <v>164</v>
      </c>
      <c r="H333" s="384">
        <v>95.2</v>
      </c>
    </row>
    <row r="334" spans="1:8" s="324" customFormat="1" ht="17.25">
      <c r="A334" s="1193"/>
      <c r="B334" s="1202"/>
      <c r="C334" s="331" t="s">
        <v>3186</v>
      </c>
      <c r="D334" s="331" t="s">
        <v>3187</v>
      </c>
      <c r="E334" s="384">
        <v>302.39999999999998</v>
      </c>
      <c r="F334" s="384">
        <v>163.19999999999999</v>
      </c>
      <c r="G334" s="384">
        <v>114.8</v>
      </c>
      <c r="H334" s="384">
        <v>66.400000000000006</v>
      </c>
    </row>
    <row r="335" spans="1:8" s="324" customFormat="1" ht="17.25">
      <c r="A335" s="1193"/>
      <c r="B335" s="1202"/>
      <c r="C335" s="331" t="s">
        <v>3187</v>
      </c>
      <c r="D335" s="331" t="s">
        <v>3188</v>
      </c>
      <c r="E335" s="384">
        <v>504</v>
      </c>
      <c r="F335" s="384">
        <v>272</v>
      </c>
      <c r="G335" s="384">
        <v>191.6</v>
      </c>
      <c r="H335" s="384">
        <v>110.8</v>
      </c>
    </row>
    <row r="336" spans="1:8" s="324" customFormat="1" ht="47.25">
      <c r="A336" s="1193"/>
      <c r="B336" s="1202"/>
      <c r="C336" s="331" t="s">
        <v>3189</v>
      </c>
      <c r="D336" s="331" t="s">
        <v>3190</v>
      </c>
      <c r="E336" s="384">
        <v>432</v>
      </c>
      <c r="F336" s="384">
        <v>233.2</v>
      </c>
      <c r="G336" s="384">
        <v>164</v>
      </c>
      <c r="H336" s="384">
        <v>95.2</v>
      </c>
    </row>
    <row r="337" spans="1:8" s="324" customFormat="1" ht="31.5">
      <c r="A337" s="1193"/>
      <c r="B337" s="1202"/>
      <c r="C337" s="331" t="s">
        <v>3191</v>
      </c>
      <c r="D337" s="331" t="s">
        <v>3192</v>
      </c>
      <c r="E337" s="384">
        <v>396</v>
      </c>
      <c r="F337" s="384">
        <v>214</v>
      </c>
      <c r="G337" s="384">
        <v>150.4</v>
      </c>
      <c r="H337" s="384">
        <v>87.2</v>
      </c>
    </row>
    <row r="338" spans="1:8" s="324" customFormat="1" ht="17.25">
      <c r="A338" s="328">
        <v>3</v>
      </c>
      <c r="B338" s="331" t="s">
        <v>3193</v>
      </c>
      <c r="C338" s="1202" t="s">
        <v>3194</v>
      </c>
      <c r="D338" s="1202"/>
      <c r="E338" s="384">
        <v>2244</v>
      </c>
      <c r="F338" s="384">
        <v>1211.5999999999999</v>
      </c>
      <c r="G338" s="384">
        <v>852.8</v>
      </c>
      <c r="H338" s="384">
        <v>493.6</v>
      </c>
    </row>
    <row r="339" spans="1:8" s="324" customFormat="1" ht="31.5">
      <c r="A339" s="1193">
        <v>4</v>
      </c>
      <c r="B339" s="1202" t="s">
        <v>209</v>
      </c>
      <c r="C339" s="331" t="s">
        <v>3195</v>
      </c>
      <c r="D339" s="331" t="s">
        <v>3196</v>
      </c>
      <c r="E339" s="384">
        <v>628.79999999999995</v>
      </c>
      <c r="F339" s="384">
        <v>339.6</v>
      </c>
      <c r="G339" s="384">
        <v>238.8</v>
      </c>
      <c r="H339" s="384">
        <v>138.4</v>
      </c>
    </row>
    <row r="340" spans="1:8" s="324" customFormat="1" ht="31.5">
      <c r="A340" s="1193"/>
      <c r="B340" s="1202"/>
      <c r="C340" s="331" t="s">
        <v>3196</v>
      </c>
      <c r="D340" s="331" t="s">
        <v>3197</v>
      </c>
      <c r="E340" s="384">
        <v>419.2</v>
      </c>
      <c r="F340" s="384">
        <v>226.4</v>
      </c>
      <c r="G340" s="384">
        <v>159.19999999999999</v>
      </c>
      <c r="H340" s="384">
        <v>92.4</v>
      </c>
    </row>
    <row r="341" spans="1:8" s="324" customFormat="1" ht="17.25">
      <c r="A341" s="1193"/>
      <c r="B341" s="1202"/>
      <c r="C341" s="331" t="s">
        <v>3197</v>
      </c>
      <c r="D341" s="331" t="s">
        <v>3198</v>
      </c>
      <c r="E341" s="384">
        <v>307.60000000000002</v>
      </c>
      <c r="F341" s="384">
        <v>166</v>
      </c>
      <c r="G341" s="384">
        <v>116.8</v>
      </c>
      <c r="H341" s="384">
        <v>67.599999999999994</v>
      </c>
    </row>
    <row r="342" spans="1:8" s="324" customFormat="1" ht="17.25">
      <c r="A342" s="1193"/>
      <c r="B342" s="1202"/>
      <c r="C342" s="331" t="s">
        <v>3198</v>
      </c>
      <c r="D342" s="331" t="s">
        <v>3199</v>
      </c>
      <c r="E342" s="384">
        <v>269.2</v>
      </c>
      <c r="F342" s="384">
        <v>145.19999999999999</v>
      </c>
      <c r="G342" s="384">
        <v>102.4</v>
      </c>
      <c r="H342" s="384">
        <v>59.2</v>
      </c>
    </row>
    <row r="343" spans="1:8" s="324" customFormat="1" ht="17.25">
      <c r="A343" s="328">
        <v>5</v>
      </c>
      <c r="B343" s="331" t="s">
        <v>3200</v>
      </c>
      <c r="C343" s="331" t="s">
        <v>3201</v>
      </c>
      <c r="D343" s="331" t="s">
        <v>3082</v>
      </c>
      <c r="E343" s="384">
        <v>192</v>
      </c>
      <c r="F343" s="384">
        <v>103.6</v>
      </c>
      <c r="G343" s="384">
        <v>72.8</v>
      </c>
      <c r="H343" s="384">
        <v>42.4</v>
      </c>
    </row>
    <row r="344" spans="1:8" s="324" customFormat="1" ht="17.25" customHeight="1">
      <c r="A344" s="1193">
        <v>6</v>
      </c>
      <c r="B344" s="1203" t="s">
        <v>3202</v>
      </c>
      <c r="C344" s="331" t="s">
        <v>3106</v>
      </c>
      <c r="D344" s="331" t="s">
        <v>3203</v>
      </c>
      <c r="E344" s="384">
        <v>518.4</v>
      </c>
      <c r="F344" s="384">
        <v>280</v>
      </c>
      <c r="G344" s="384">
        <v>196.8</v>
      </c>
      <c r="H344" s="384">
        <v>114</v>
      </c>
    </row>
    <row r="345" spans="1:8" s="324" customFormat="1" ht="17.25">
      <c r="A345" s="1193"/>
      <c r="B345" s="1203"/>
      <c r="C345" s="331" t="s">
        <v>3203</v>
      </c>
      <c r="D345" s="331" t="s">
        <v>3204</v>
      </c>
      <c r="E345" s="384">
        <v>432</v>
      </c>
      <c r="F345" s="384">
        <v>233.2</v>
      </c>
      <c r="G345" s="384">
        <v>164</v>
      </c>
      <c r="H345" s="384">
        <v>95.2</v>
      </c>
    </row>
    <row r="346" spans="1:8" s="324" customFormat="1" ht="17.25">
      <c r="A346" s="1193"/>
      <c r="B346" s="1203"/>
      <c r="C346" s="331" t="s">
        <v>3204</v>
      </c>
      <c r="D346" s="331" t="s">
        <v>3199</v>
      </c>
      <c r="E346" s="384">
        <v>302.39999999999998</v>
      </c>
      <c r="F346" s="384">
        <v>163.19999999999999</v>
      </c>
      <c r="G346" s="384">
        <v>114.8</v>
      </c>
      <c r="H346" s="384">
        <v>66.400000000000006</v>
      </c>
    </row>
    <row r="347" spans="1:8" s="324" customFormat="1" ht="31.5">
      <c r="A347" s="1193"/>
      <c r="B347" s="1203"/>
      <c r="C347" s="331" t="s">
        <v>3199</v>
      </c>
      <c r="D347" s="331" t="s">
        <v>3205</v>
      </c>
      <c r="E347" s="384">
        <v>216</v>
      </c>
      <c r="F347" s="384">
        <v>116.8</v>
      </c>
      <c r="G347" s="384">
        <v>82</v>
      </c>
      <c r="H347" s="384">
        <v>47.6</v>
      </c>
    </row>
    <row r="348" spans="1:8" s="324" customFormat="1" ht="31.5">
      <c r="A348" s="1193"/>
      <c r="B348" s="1203"/>
      <c r="C348" s="331" t="s">
        <v>3205</v>
      </c>
      <c r="D348" s="331" t="s">
        <v>3206</v>
      </c>
      <c r="E348" s="384">
        <v>216</v>
      </c>
      <c r="F348" s="384">
        <v>116.8</v>
      </c>
      <c r="G348" s="384">
        <v>82</v>
      </c>
      <c r="H348" s="384">
        <v>47.6</v>
      </c>
    </row>
    <row r="349" spans="1:8" s="324" customFormat="1" ht="17.25">
      <c r="A349" s="1193"/>
      <c r="B349" s="1203"/>
      <c r="C349" s="331" t="s">
        <v>3206</v>
      </c>
      <c r="D349" s="331" t="s">
        <v>3207</v>
      </c>
      <c r="E349" s="384">
        <v>360</v>
      </c>
      <c r="F349" s="384">
        <v>194.4</v>
      </c>
      <c r="G349" s="384">
        <v>136.80000000000001</v>
      </c>
      <c r="H349" s="384">
        <v>79.2</v>
      </c>
    </row>
    <row r="350" spans="1:8" s="324" customFormat="1" ht="31.5">
      <c r="A350" s="1193">
        <v>7</v>
      </c>
      <c r="B350" s="1202" t="s">
        <v>3208</v>
      </c>
      <c r="C350" s="331" t="s">
        <v>3106</v>
      </c>
      <c r="D350" s="331" t="s">
        <v>3209</v>
      </c>
      <c r="E350" s="384">
        <v>1188</v>
      </c>
      <c r="F350" s="384">
        <v>641.6</v>
      </c>
      <c r="G350" s="384">
        <v>451.6</v>
      </c>
      <c r="H350" s="384">
        <v>261.2</v>
      </c>
    </row>
    <row r="351" spans="1:8" s="324" customFormat="1" ht="17.25">
      <c r="A351" s="1193"/>
      <c r="B351" s="1202"/>
      <c r="C351" s="331" t="s">
        <v>3210</v>
      </c>
      <c r="D351" s="331" t="s">
        <v>3211</v>
      </c>
      <c r="E351" s="384">
        <v>561.20000000000005</v>
      </c>
      <c r="F351" s="384">
        <v>303.2</v>
      </c>
      <c r="G351" s="384">
        <v>213.2</v>
      </c>
      <c r="H351" s="384">
        <v>123.6</v>
      </c>
    </row>
    <row r="352" spans="1:8" s="324" customFormat="1" ht="31.5">
      <c r="A352" s="1193"/>
      <c r="B352" s="1202"/>
      <c r="C352" s="331" t="s">
        <v>3211</v>
      </c>
      <c r="D352" s="331" t="s">
        <v>3212</v>
      </c>
      <c r="E352" s="384">
        <v>462</v>
      </c>
      <c r="F352" s="384">
        <v>249.6</v>
      </c>
      <c r="G352" s="384">
        <v>175.6</v>
      </c>
      <c r="H352" s="384">
        <v>101.6</v>
      </c>
    </row>
    <row r="353" spans="1:8" s="324" customFormat="1" ht="31.5">
      <c r="A353" s="1193"/>
      <c r="B353" s="1202"/>
      <c r="C353" s="331" t="s">
        <v>3212</v>
      </c>
      <c r="D353" s="331" t="s">
        <v>3213</v>
      </c>
      <c r="E353" s="384">
        <v>360</v>
      </c>
      <c r="F353" s="384">
        <v>194.4</v>
      </c>
      <c r="G353" s="384">
        <v>136.80000000000001</v>
      </c>
      <c r="H353" s="384">
        <v>79.2</v>
      </c>
    </row>
    <row r="354" spans="1:8" s="324" customFormat="1" ht="17.25">
      <c r="A354" s="1193"/>
      <c r="B354" s="1202"/>
      <c r="C354" s="331" t="s">
        <v>3214</v>
      </c>
      <c r="D354" s="331" t="s">
        <v>3215</v>
      </c>
      <c r="E354" s="384">
        <v>360</v>
      </c>
      <c r="F354" s="384">
        <v>194.4</v>
      </c>
      <c r="G354" s="384">
        <v>136.80000000000001</v>
      </c>
      <c r="H354" s="384">
        <v>79.2</v>
      </c>
    </row>
    <row r="355" spans="1:8" s="324" customFormat="1" ht="17.25">
      <c r="A355" s="328">
        <v>8</v>
      </c>
      <c r="B355" s="331" t="s">
        <v>209</v>
      </c>
      <c r="C355" s="331" t="s">
        <v>3106</v>
      </c>
      <c r="D355" s="331" t="s">
        <v>3216</v>
      </c>
      <c r="E355" s="384">
        <v>2016</v>
      </c>
      <c r="F355" s="384">
        <v>1088.8</v>
      </c>
      <c r="G355" s="384">
        <v>766</v>
      </c>
      <c r="H355" s="384">
        <v>443.6</v>
      </c>
    </row>
    <row r="356" spans="1:8" s="324" customFormat="1" ht="17.25">
      <c r="A356" s="1193">
        <v>9</v>
      </c>
      <c r="B356" s="1202" t="s">
        <v>3158</v>
      </c>
      <c r="C356" s="1202" t="s">
        <v>3217</v>
      </c>
      <c r="D356" s="1202"/>
      <c r="E356" s="384">
        <v>218.4</v>
      </c>
      <c r="F356" s="384">
        <v>0</v>
      </c>
      <c r="G356" s="384">
        <v>0</v>
      </c>
      <c r="H356" s="384">
        <v>0</v>
      </c>
    </row>
    <row r="357" spans="1:8" s="324" customFormat="1" ht="17.25" customHeight="1">
      <c r="A357" s="1193"/>
      <c r="B357" s="1202"/>
      <c r="C357" s="1203" t="s">
        <v>3218</v>
      </c>
      <c r="D357" s="1203"/>
      <c r="E357" s="384">
        <v>154.4</v>
      </c>
      <c r="F357" s="384">
        <v>0</v>
      </c>
      <c r="G357" s="384">
        <v>0</v>
      </c>
      <c r="H357" s="384">
        <v>0</v>
      </c>
    </row>
    <row r="358" spans="1:8" s="324" customFormat="1" ht="17.25">
      <c r="A358" s="1193"/>
      <c r="B358" s="1202"/>
      <c r="C358" s="1202" t="s">
        <v>3219</v>
      </c>
      <c r="D358" s="1202"/>
      <c r="E358" s="384">
        <v>120</v>
      </c>
      <c r="F358" s="384">
        <v>0</v>
      </c>
      <c r="G358" s="384">
        <v>0</v>
      </c>
      <c r="H358" s="384">
        <v>0</v>
      </c>
    </row>
    <row r="359" spans="1:8" s="509" customFormat="1" ht="15" customHeight="1">
      <c r="A359" s="697">
        <v>9</v>
      </c>
      <c r="B359" s="697" t="s">
        <v>6504</v>
      </c>
      <c r="C359" s="698"/>
      <c r="D359" s="698"/>
      <c r="E359" s="698"/>
      <c r="F359" s="698"/>
      <c r="G359" s="698"/>
      <c r="H359" s="698"/>
    </row>
    <row r="360" spans="1:8" s="509" customFormat="1" ht="15" customHeight="1">
      <c r="A360" s="612">
        <v>1</v>
      </c>
      <c r="B360" s="612" t="s">
        <v>2319</v>
      </c>
      <c r="C360" s="612" t="s">
        <v>6505</v>
      </c>
      <c r="D360" s="612"/>
      <c r="E360" s="699">
        <v>200</v>
      </c>
      <c r="F360" s="699">
        <v>140</v>
      </c>
      <c r="G360" s="699">
        <v>100</v>
      </c>
      <c r="H360" s="699">
        <v>80</v>
      </c>
    </row>
    <row r="361" spans="1:8" s="509" customFormat="1" ht="15" customHeight="1">
      <c r="A361" s="612">
        <v>2</v>
      </c>
      <c r="B361" s="612" t="s">
        <v>2319</v>
      </c>
      <c r="C361" s="612" t="s">
        <v>6506</v>
      </c>
      <c r="D361" s="612"/>
      <c r="E361" s="699">
        <v>268</v>
      </c>
      <c r="F361" s="699">
        <v>188</v>
      </c>
      <c r="G361" s="699">
        <v>134</v>
      </c>
      <c r="H361" s="699">
        <v>107</v>
      </c>
    </row>
    <row r="362" spans="1:8" s="509" customFormat="1" ht="15" customHeight="1">
      <c r="A362" s="612">
        <v>3</v>
      </c>
      <c r="B362" s="612" t="s">
        <v>6507</v>
      </c>
      <c r="C362" s="612" t="s">
        <v>6508</v>
      </c>
      <c r="D362" s="612"/>
      <c r="E362" s="699">
        <v>132</v>
      </c>
      <c r="F362" s="699">
        <v>92</v>
      </c>
      <c r="G362" s="699">
        <v>66</v>
      </c>
      <c r="H362" s="699">
        <v>53</v>
      </c>
    </row>
    <row r="363" spans="1:8" s="509" customFormat="1" ht="15" customHeight="1">
      <c r="A363" s="612">
        <v>4</v>
      </c>
      <c r="B363" s="612" t="s">
        <v>6507</v>
      </c>
      <c r="C363" s="612" t="s">
        <v>6509</v>
      </c>
      <c r="D363" s="612"/>
      <c r="E363" s="699">
        <v>188</v>
      </c>
      <c r="F363" s="699">
        <v>132</v>
      </c>
      <c r="G363" s="699">
        <v>94</v>
      </c>
      <c r="H363" s="699">
        <v>75</v>
      </c>
    </row>
    <row r="364" spans="1:8" s="509" customFormat="1" ht="15" customHeight="1">
      <c r="A364" s="612">
        <v>5</v>
      </c>
      <c r="B364" s="612" t="s">
        <v>6507</v>
      </c>
      <c r="C364" s="612" t="s">
        <v>6510</v>
      </c>
      <c r="D364" s="612"/>
      <c r="E364" s="699">
        <v>128</v>
      </c>
      <c r="F364" s="699">
        <v>90</v>
      </c>
      <c r="G364" s="699">
        <v>64</v>
      </c>
      <c r="H364" s="699">
        <v>51</v>
      </c>
    </row>
    <row r="365" spans="1:8" s="509" customFormat="1" ht="15" customHeight="1">
      <c r="A365" s="612">
        <v>6</v>
      </c>
      <c r="B365" s="612" t="s">
        <v>6511</v>
      </c>
      <c r="C365" s="612" t="s">
        <v>6512</v>
      </c>
      <c r="D365" s="612"/>
      <c r="E365" s="699">
        <v>100</v>
      </c>
      <c r="F365" s="699">
        <v>70</v>
      </c>
      <c r="G365" s="699">
        <v>50</v>
      </c>
      <c r="H365" s="699">
        <v>40</v>
      </c>
    </row>
    <row r="366" spans="1:8" s="509" customFormat="1" ht="15" customHeight="1">
      <c r="A366" s="612">
        <v>7</v>
      </c>
      <c r="B366" s="612" t="s">
        <v>6513</v>
      </c>
      <c r="C366" s="612" t="s">
        <v>6514</v>
      </c>
      <c r="D366" s="612"/>
      <c r="E366" s="699">
        <v>96</v>
      </c>
      <c r="F366" s="699">
        <v>67</v>
      </c>
      <c r="G366" s="699">
        <v>48</v>
      </c>
      <c r="H366" s="699">
        <v>0</v>
      </c>
    </row>
    <row r="367" spans="1:8" s="509" customFormat="1" ht="15" customHeight="1">
      <c r="A367" s="612">
        <v>8</v>
      </c>
      <c r="B367" s="612" t="s">
        <v>6515</v>
      </c>
      <c r="C367" s="612"/>
      <c r="D367" s="612"/>
      <c r="E367" s="699">
        <v>80</v>
      </c>
      <c r="F367" s="699">
        <v>56</v>
      </c>
      <c r="G367" s="699">
        <v>40</v>
      </c>
      <c r="H367" s="699">
        <v>0</v>
      </c>
    </row>
    <row r="368" spans="1:8" s="509" customFormat="1" ht="15" customHeight="1">
      <c r="A368" s="612">
        <v>9</v>
      </c>
      <c r="B368" s="612" t="s">
        <v>5881</v>
      </c>
      <c r="C368" s="612"/>
      <c r="D368" s="612"/>
      <c r="E368" s="699">
        <v>72</v>
      </c>
      <c r="F368" s="699">
        <v>50</v>
      </c>
      <c r="G368" s="699">
        <v>0</v>
      </c>
      <c r="H368" s="699">
        <v>0</v>
      </c>
    </row>
    <row r="369" spans="1:8" s="509" customFormat="1" ht="15" customHeight="1">
      <c r="A369" s="612">
        <v>10</v>
      </c>
      <c r="B369" s="612" t="s">
        <v>2319</v>
      </c>
      <c r="C369" s="612" t="s">
        <v>6516</v>
      </c>
      <c r="D369" s="612"/>
      <c r="E369" s="699">
        <v>340</v>
      </c>
      <c r="F369" s="699">
        <v>238</v>
      </c>
      <c r="G369" s="699">
        <v>170</v>
      </c>
      <c r="H369" s="699">
        <v>136</v>
      </c>
    </row>
    <row r="370" spans="1:8" s="509" customFormat="1" ht="15" customHeight="1">
      <c r="A370" s="612">
        <v>11</v>
      </c>
      <c r="B370" s="612" t="s">
        <v>2319</v>
      </c>
      <c r="C370" s="612" t="s">
        <v>6517</v>
      </c>
      <c r="D370" s="612"/>
      <c r="E370" s="699">
        <v>208</v>
      </c>
      <c r="F370" s="699">
        <v>146</v>
      </c>
      <c r="G370" s="699">
        <v>104</v>
      </c>
      <c r="H370" s="699">
        <v>83</v>
      </c>
    </row>
    <row r="371" spans="1:8" s="509" customFormat="1" ht="15" customHeight="1">
      <c r="A371" s="612">
        <v>12</v>
      </c>
      <c r="B371" s="612" t="s">
        <v>2319</v>
      </c>
      <c r="C371" s="612" t="s">
        <v>6518</v>
      </c>
      <c r="D371" s="612"/>
      <c r="E371" s="699">
        <v>184</v>
      </c>
      <c r="F371" s="699">
        <v>129</v>
      </c>
      <c r="G371" s="699">
        <v>92</v>
      </c>
      <c r="H371" s="699">
        <v>74</v>
      </c>
    </row>
    <row r="372" spans="1:8" s="509" customFormat="1" ht="15" customHeight="1">
      <c r="A372" s="612">
        <v>13</v>
      </c>
      <c r="B372" s="612" t="s">
        <v>2319</v>
      </c>
      <c r="C372" s="612" t="s">
        <v>6519</v>
      </c>
      <c r="D372" s="612"/>
      <c r="E372" s="699">
        <v>216</v>
      </c>
      <c r="F372" s="699">
        <v>151</v>
      </c>
      <c r="G372" s="699">
        <v>108</v>
      </c>
      <c r="H372" s="699">
        <v>86</v>
      </c>
    </row>
    <row r="373" spans="1:8" s="509" customFormat="1" ht="15" customHeight="1">
      <c r="A373" s="612">
        <v>14</v>
      </c>
      <c r="B373" s="612" t="s">
        <v>6520</v>
      </c>
      <c r="C373" s="612" t="s">
        <v>6521</v>
      </c>
      <c r="D373" s="612"/>
      <c r="E373" s="699">
        <v>256</v>
      </c>
      <c r="F373" s="699">
        <v>179</v>
      </c>
      <c r="G373" s="699">
        <v>128</v>
      </c>
      <c r="H373" s="699">
        <v>102</v>
      </c>
    </row>
    <row r="374" spans="1:8" s="509" customFormat="1" ht="15" customHeight="1">
      <c r="A374" s="612">
        <v>15</v>
      </c>
      <c r="B374" s="612" t="s">
        <v>6522</v>
      </c>
      <c r="C374" s="612"/>
      <c r="D374" s="612"/>
      <c r="E374" s="699">
        <v>80</v>
      </c>
      <c r="F374" s="699">
        <v>56</v>
      </c>
      <c r="G374" s="699">
        <v>40</v>
      </c>
      <c r="H374" s="699">
        <v>0</v>
      </c>
    </row>
    <row r="375" spans="1:8" s="509" customFormat="1" ht="15" customHeight="1">
      <c r="A375" s="612">
        <v>16</v>
      </c>
      <c r="B375" s="612" t="s">
        <v>1307</v>
      </c>
      <c r="C375" s="612"/>
      <c r="D375" s="612"/>
      <c r="E375" s="699">
        <v>72</v>
      </c>
      <c r="F375" s="699">
        <v>50</v>
      </c>
      <c r="G375" s="699">
        <v>0</v>
      </c>
      <c r="H375" s="699">
        <v>0</v>
      </c>
    </row>
    <row r="376" spans="1:8" s="509" customFormat="1" ht="15" customHeight="1">
      <c r="A376" s="612">
        <v>17</v>
      </c>
      <c r="B376" s="612" t="s">
        <v>868</v>
      </c>
      <c r="C376" s="612" t="s">
        <v>6523</v>
      </c>
      <c r="D376" s="612"/>
      <c r="E376" s="699">
        <v>6240</v>
      </c>
      <c r="F376" s="699">
        <v>0</v>
      </c>
      <c r="G376" s="699">
        <v>0</v>
      </c>
      <c r="H376" s="699">
        <v>0</v>
      </c>
    </row>
    <row r="377" spans="1:8" s="509" customFormat="1" ht="15" customHeight="1">
      <c r="A377" s="612">
        <v>18</v>
      </c>
      <c r="B377" s="612" t="s">
        <v>885</v>
      </c>
      <c r="C377" s="612" t="s">
        <v>6524</v>
      </c>
      <c r="D377" s="612"/>
      <c r="E377" s="699">
        <v>2632</v>
      </c>
      <c r="F377" s="699">
        <v>0</v>
      </c>
      <c r="G377" s="699">
        <v>0</v>
      </c>
      <c r="H377" s="699">
        <v>0</v>
      </c>
    </row>
    <row r="378" spans="1:8" s="509" customFormat="1" ht="15" customHeight="1">
      <c r="A378" s="612">
        <v>19</v>
      </c>
      <c r="B378" s="612" t="s">
        <v>885</v>
      </c>
      <c r="C378" s="612" t="s">
        <v>6525</v>
      </c>
      <c r="D378" s="612"/>
      <c r="E378" s="699">
        <v>676</v>
      </c>
      <c r="F378" s="699">
        <v>473</v>
      </c>
      <c r="G378" s="699">
        <v>338</v>
      </c>
      <c r="H378" s="699">
        <v>0</v>
      </c>
    </row>
    <row r="379" spans="1:8" s="509" customFormat="1" ht="15" customHeight="1">
      <c r="A379" s="612">
        <v>20</v>
      </c>
      <c r="B379" s="612" t="s">
        <v>885</v>
      </c>
      <c r="C379" s="612" t="s">
        <v>6526</v>
      </c>
      <c r="D379" s="612"/>
      <c r="E379" s="699">
        <v>416</v>
      </c>
      <c r="F379" s="699">
        <v>0</v>
      </c>
      <c r="G379" s="699">
        <v>0</v>
      </c>
      <c r="H379" s="699">
        <v>0</v>
      </c>
    </row>
    <row r="380" spans="1:8" s="509" customFormat="1" ht="15" customHeight="1">
      <c r="A380" s="612">
        <v>21</v>
      </c>
      <c r="B380" s="612" t="s">
        <v>1592</v>
      </c>
      <c r="C380" s="612" t="s">
        <v>6527</v>
      </c>
      <c r="D380" s="612"/>
      <c r="E380" s="699">
        <v>2912</v>
      </c>
      <c r="F380" s="699">
        <v>0</v>
      </c>
      <c r="G380" s="699">
        <v>0</v>
      </c>
      <c r="H380" s="699">
        <v>0</v>
      </c>
    </row>
    <row r="381" spans="1:8" s="509" customFormat="1" ht="15" customHeight="1">
      <c r="A381" s="612">
        <v>22</v>
      </c>
      <c r="B381" s="612" t="s">
        <v>1592</v>
      </c>
      <c r="C381" s="612" t="s">
        <v>6528</v>
      </c>
      <c r="D381" s="612"/>
      <c r="E381" s="699">
        <v>2352</v>
      </c>
      <c r="F381" s="699">
        <v>0</v>
      </c>
      <c r="G381" s="699">
        <v>0</v>
      </c>
      <c r="H381" s="699">
        <v>0</v>
      </c>
    </row>
    <row r="382" spans="1:8" s="509" customFormat="1" ht="15" customHeight="1">
      <c r="A382" s="612">
        <v>23</v>
      </c>
      <c r="B382" s="612" t="s">
        <v>1597</v>
      </c>
      <c r="C382" s="612" t="s">
        <v>6529</v>
      </c>
      <c r="D382" s="612"/>
      <c r="E382" s="699">
        <v>2912</v>
      </c>
      <c r="F382" s="699">
        <v>0</v>
      </c>
      <c r="G382" s="699">
        <v>0</v>
      </c>
      <c r="H382" s="699">
        <v>0</v>
      </c>
    </row>
    <row r="383" spans="1:8" s="509" customFormat="1" ht="15" customHeight="1">
      <c r="A383" s="612">
        <v>24</v>
      </c>
      <c r="B383" s="612" t="s">
        <v>1597</v>
      </c>
      <c r="C383" s="612" t="s">
        <v>6530</v>
      </c>
      <c r="D383" s="612"/>
      <c r="E383" s="699">
        <v>2240</v>
      </c>
      <c r="F383" s="699">
        <v>1568</v>
      </c>
      <c r="G383" s="699">
        <v>1120</v>
      </c>
      <c r="H383" s="699">
        <v>896</v>
      </c>
    </row>
    <row r="384" spans="1:8" s="509" customFormat="1" ht="15" customHeight="1">
      <c r="A384" s="612">
        <v>25</v>
      </c>
      <c r="B384" s="612" t="s">
        <v>1597</v>
      </c>
      <c r="C384" s="612" t="s">
        <v>6531</v>
      </c>
      <c r="D384" s="612"/>
      <c r="E384" s="699">
        <v>1120</v>
      </c>
      <c r="F384" s="699">
        <v>784</v>
      </c>
      <c r="G384" s="699">
        <v>560</v>
      </c>
      <c r="H384" s="699">
        <v>448</v>
      </c>
    </row>
    <row r="385" spans="1:8" s="509" customFormat="1" ht="15" customHeight="1">
      <c r="A385" s="612">
        <v>26</v>
      </c>
      <c r="B385" s="612" t="s">
        <v>1597</v>
      </c>
      <c r="C385" s="612" t="s">
        <v>6532</v>
      </c>
      <c r="D385" s="612"/>
      <c r="E385" s="699">
        <v>560</v>
      </c>
      <c r="F385" s="699">
        <v>392</v>
      </c>
      <c r="G385" s="699">
        <v>280</v>
      </c>
      <c r="H385" s="699">
        <v>224</v>
      </c>
    </row>
    <row r="386" spans="1:8" s="509" customFormat="1" ht="15" customHeight="1">
      <c r="A386" s="612">
        <v>27</v>
      </c>
      <c r="B386" s="612" t="s">
        <v>1597</v>
      </c>
      <c r="C386" s="612" t="s">
        <v>6533</v>
      </c>
      <c r="D386" s="612"/>
      <c r="E386" s="699">
        <v>364</v>
      </c>
      <c r="F386" s="699">
        <v>255</v>
      </c>
      <c r="G386" s="699">
        <v>182</v>
      </c>
      <c r="H386" s="699">
        <v>0</v>
      </c>
    </row>
    <row r="387" spans="1:8" s="509" customFormat="1" ht="15" customHeight="1">
      <c r="A387" s="612">
        <v>28</v>
      </c>
      <c r="B387" s="612" t="s">
        <v>1660</v>
      </c>
      <c r="C387" s="612" t="s">
        <v>6523</v>
      </c>
      <c r="D387" s="612"/>
      <c r="E387" s="699">
        <v>2340</v>
      </c>
      <c r="F387" s="699">
        <v>0</v>
      </c>
      <c r="G387" s="699">
        <v>0</v>
      </c>
      <c r="H387" s="699">
        <v>0</v>
      </c>
    </row>
    <row r="388" spans="1:8" s="509" customFormat="1" ht="15" customHeight="1">
      <c r="A388" s="612">
        <v>29</v>
      </c>
      <c r="B388" s="612" t="s">
        <v>1314</v>
      </c>
      <c r="C388" s="612" t="s">
        <v>6534</v>
      </c>
      <c r="D388" s="612"/>
      <c r="E388" s="699">
        <v>442</v>
      </c>
      <c r="F388" s="699">
        <v>309</v>
      </c>
      <c r="G388" s="699">
        <v>221</v>
      </c>
      <c r="H388" s="699">
        <v>0</v>
      </c>
    </row>
    <row r="389" spans="1:8" s="509" customFormat="1" ht="15" customHeight="1">
      <c r="A389" s="612">
        <v>30</v>
      </c>
      <c r="B389" s="612" t="s">
        <v>880</v>
      </c>
      <c r="C389" s="612" t="s">
        <v>6535</v>
      </c>
      <c r="D389" s="612"/>
      <c r="E389" s="699">
        <v>2700</v>
      </c>
      <c r="F389" s="699">
        <v>0</v>
      </c>
      <c r="G389" s="699">
        <v>0</v>
      </c>
      <c r="H389" s="699">
        <v>0</v>
      </c>
    </row>
    <row r="390" spans="1:8" s="509" customFormat="1" ht="15" customHeight="1">
      <c r="A390" s="612">
        <v>31</v>
      </c>
      <c r="B390" s="612" t="s">
        <v>880</v>
      </c>
      <c r="C390" s="612" t="s">
        <v>6536</v>
      </c>
      <c r="D390" s="612"/>
      <c r="E390" s="699">
        <v>2160</v>
      </c>
      <c r="F390" s="699">
        <v>1512</v>
      </c>
      <c r="G390" s="699">
        <v>1080</v>
      </c>
      <c r="H390" s="699">
        <v>864</v>
      </c>
    </row>
    <row r="391" spans="1:8" s="509" customFormat="1" ht="15" customHeight="1">
      <c r="A391" s="612">
        <v>32</v>
      </c>
      <c r="B391" s="612" t="s">
        <v>6537</v>
      </c>
      <c r="C391" s="612" t="s">
        <v>6538</v>
      </c>
      <c r="D391" s="612"/>
      <c r="E391" s="699">
        <v>256</v>
      </c>
      <c r="F391" s="699">
        <v>179</v>
      </c>
      <c r="G391" s="699">
        <v>128</v>
      </c>
      <c r="H391" s="699">
        <v>102</v>
      </c>
    </row>
    <row r="392" spans="1:8" s="509" customFormat="1" ht="15" customHeight="1">
      <c r="A392" s="612">
        <v>33</v>
      </c>
      <c r="B392" s="612" t="s">
        <v>1320</v>
      </c>
      <c r="C392" s="612" t="s">
        <v>6539</v>
      </c>
      <c r="D392" s="612"/>
      <c r="E392" s="699">
        <v>2240</v>
      </c>
      <c r="F392" s="699">
        <v>0</v>
      </c>
      <c r="G392" s="699">
        <v>0</v>
      </c>
      <c r="H392" s="699">
        <v>0</v>
      </c>
    </row>
    <row r="393" spans="1:8" s="509" customFormat="1" ht="15" customHeight="1">
      <c r="A393" s="612">
        <v>34</v>
      </c>
      <c r="B393" s="612" t="s">
        <v>6540</v>
      </c>
      <c r="C393" s="612" t="s">
        <v>6541</v>
      </c>
      <c r="D393" s="612"/>
      <c r="E393" s="699">
        <v>476</v>
      </c>
      <c r="F393" s="699">
        <v>333</v>
      </c>
      <c r="G393" s="699">
        <v>238</v>
      </c>
      <c r="H393" s="699">
        <v>0</v>
      </c>
    </row>
    <row r="394" spans="1:8" s="509" customFormat="1" ht="15" customHeight="1">
      <c r="A394" s="612">
        <v>35</v>
      </c>
      <c r="B394" s="612" t="s">
        <v>1312</v>
      </c>
      <c r="C394" s="612" t="s">
        <v>6535</v>
      </c>
      <c r="D394" s="612"/>
      <c r="E394" s="699">
        <v>1800</v>
      </c>
      <c r="F394" s="699">
        <v>0</v>
      </c>
      <c r="G394" s="699">
        <v>0</v>
      </c>
      <c r="H394" s="699">
        <v>0</v>
      </c>
    </row>
    <row r="395" spans="1:8" s="509" customFormat="1" ht="15" customHeight="1">
      <c r="A395" s="612">
        <v>36</v>
      </c>
      <c r="B395" s="612" t="s">
        <v>1312</v>
      </c>
      <c r="C395" s="612" t="s">
        <v>6542</v>
      </c>
      <c r="D395" s="612"/>
      <c r="E395" s="699">
        <v>600</v>
      </c>
      <c r="F395" s="699">
        <v>420</v>
      </c>
      <c r="G395" s="699">
        <v>300</v>
      </c>
      <c r="H395" s="699">
        <v>0</v>
      </c>
    </row>
    <row r="396" spans="1:8" s="509" customFormat="1" ht="15" customHeight="1">
      <c r="A396" s="612">
        <v>37</v>
      </c>
      <c r="B396" s="612" t="s">
        <v>1312</v>
      </c>
      <c r="C396" s="612" t="s">
        <v>6543</v>
      </c>
      <c r="D396" s="612"/>
      <c r="E396" s="699">
        <v>330</v>
      </c>
      <c r="F396" s="699">
        <v>231</v>
      </c>
      <c r="G396" s="699">
        <v>165</v>
      </c>
      <c r="H396" s="699">
        <v>132</v>
      </c>
    </row>
    <row r="397" spans="1:8" s="509" customFormat="1" ht="15" customHeight="1">
      <c r="A397" s="612">
        <v>38</v>
      </c>
      <c r="B397" s="441" t="s">
        <v>1785</v>
      </c>
      <c r="C397" s="441" t="s">
        <v>6544</v>
      </c>
      <c r="D397" s="441"/>
      <c r="E397" s="699">
        <v>2080</v>
      </c>
      <c r="F397" s="699">
        <v>0</v>
      </c>
      <c r="G397" s="699">
        <v>0</v>
      </c>
      <c r="H397" s="699">
        <v>0</v>
      </c>
    </row>
    <row r="398" spans="1:8" s="509" customFormat="1" ht="15" customHeight="1">
      <c r="A398" s="612">
        <v>39</v>
      </c>
      <c r="B398" s="441" t="s">
        <v>1785</v>
      </c>
      <c r="C398" s="441" t="s">
        <v>6545</v>
      </c>
      <c r="D398" s="441"/>
      <c r="E398" s="699">
        <v>1560</v>
      </c>
      <c r="F398" s="699">
        <v>0</v>
      </c>
      <c r="G398" s="699">
        <v>0</v>
      </c>
      <c r="H398" s="699">
        <v>0</v>
      </c>
    </row>
    <row r="399" spans="1:8" s="509" customFormat="1" ht="15" customHeight="1">
      <c r="A399" s="612">
        <v>40</v>
      </c>
      <c r="B399" s="441" t="s">
        <v>1785</v>
      </c>
      <c r="C399" s="441" t="s">
        <v>6546</v>
      </c>
      <c r="D399" s="441"/>
      <c r="E399" s="699">
        <v>520</v>
      </c>
      <c r="F399" s="699">
        <v>364</v>
      </c>
      <c r="G399" s="699">
        <v>260</v>
      </c>
      <c r="H399" s="699">
        <v>208</v>
      </c>
    </row>
    <row r="400" spans="1:8" s="509" customFormat="1" ht="15" customHeight="1">
      <c r="A400" s="612">
        <v>41</v>
      </c>
      <c r="B400" s="441" t="s">
        <v>1785</v>
      </c>
      <c r="C400" s="441" t="s">
        <v>6547</v>
      </c>
      <c r="D400" s="441"/>
      <c r="E400" s="699">
        <v>286</v>
      </c>
      <c r="F400" s="699">
        <v>200</v>
      </c>
      <c r="G400" s="699">
        <v>143</v>
      </c>
      <c r="H400" s="699">
        <v>114</v>
      </c>
    </row>
    <row r="401" spans="1:8" s="509" customFormat="1" ht="15" customHeight="1">
      <c r="A401" s="612">
        <v>42</v>
      </c>
      <c r="B401" s="441" t="s">
        <v>878</v>
      </c>
      <c r="C401" s="441" t="s">
        <v>6548</v>
      </c>
      <c r="D401" s="441"/>
      <c r="E401" s="699">
        <v>1960</v>
      </c>
      <c r="F401" s="699">
        <v>0</v>
      </c>
      <c r="G401" s="699">
        <v>0</v>
      </c>
      <c r="H401" s="699">
        <v>0</v>
      </c>
    </row>
    <row r="402" spans="1:8" s="509" customFormat="1" ht="15" customHeight="1">
      <c r="A402" s="612">
        <v>43</v>
      </c>
      <c r="B402" s="441" t="s">
        <v>878</v>
      </c>
      <c r="C402" s="441" t="s">
        <v>6549</v>
      </c>
      <c r="D402" s="441"/>
      <c r="E402" s="699">
        <v>1400</v>
      </c>
      <c r="F402" s="699">
        <v>0</v>
      </c>
      <c r="G402" s="699">
        <v>0</v>
      </c>
      <c r="H402" s="699">
        <v>0</v>
      </c>
    </row>
    <row r="403" spans="1:8" s="509" customFormat="1" ht="15" customHeight="1">
      <c r="A403" s="612">
        <v>44</v>
      </c>
      <c r="B403" s="441" t="s">
        <v>6550</v>
      </c>
      <c r="C403" s="441" t="s">
        <v>6551</v>
      </c>
      <c r="D403" s="441"/>
      <c r="E403" s="699">
        <v>520</v>
      </c>
      <c r="F403" s="699">
        <v>0</v>
      </c>
      <c r="G403" s="699">
        <v>0</v>
      </c>
      <c r="H403" s="699">
        <v>0</v>
      </c>
    </row>
    <row r="404" spans="1:8" s="509" customFormat="1" ht="15" customHeight="1">
      <c r="A404" s="612">
        <v>45</v>
      </c>
      <c r="B404" s="441" t="s">
        <v>6552</v>
      </c>
      <c r="C404" s="441" t="s">
        <v>6553</v>
      </c>
      <c r="D404" s="441"/>
      <c r="E404" s="699">
        <v>416</v>
      </c>
      <c r="F404" s="699">
        <v>0</v>
      </c>
      <c r="G404" s="699">
        <v>0</v>
      </c>
      <c r="H404" s="699">
        <v>0</v>
      </c>
    </row>
    <row r="405" spans="1:8" s="509" customFormat="1" ht="15" customHeight="1">
      <c r="A405" s="612">
        <v>46</v>
      </c>
      <c r="B405" s="441" t="s">
        <v>6554</v>
      </c>
      <c r="C405" s="441" t="s">
        <v>6555</v>
      </c>
      <c r="D405" s="441"/>
      <c r="E405" s="699">
        <v>930</v>
      </c>
      <c r="F405" s="699">
        <v>0</v>
      </c>
      <c r="G405" s="699">
        <v>0</v>
      </c>
      <c r="H405" s="699">
        <v>0</v>
      </c>
    </row>
    <row r="406" spans="1:8" s="509" customFormat="1" ht="15" customHeight="1">
      <c r="A406" s="612">
        <v>47</v>
      </c>
      <c r="B406" s="441" t="s">
        <v>6556</v>
      </c>
      <c r="C406" s="441" t="s">
        <v>6555</v>
      </c>
      <c r="D406" s="441"/>
      <c r="E406" s="699">
        <v>930</v>
      </c>
      <c r="F406" s="699">
        <v>0</v>
      </c>
      <c r="G406" s="699">
        <v>0</v>
      </c>
      <c r="H406" s="699">
        <v>0</v>
      </c>
    </row>
    <row r="407" spans="1:8" s="509" customFormat="1" ht="15" customHeight="1">
      <c r="A407" s="612">
        <v>48</v>
      </c>
      <c r="B407" s="441" t="s">
        <v>6557</v>
      </c>
      <c r="C407" s="441" t="s">
        <v>6555</v>
      </c>
      <c r="D407" s="441"/>
      <c r="E407" s="699">
        <v>930</v>
      </c>
      <c r="F407" s="699">
        <v>0</v>
      </c>
      <c r="G407" s="699">
        <v>0</v>
      </c>
      <c r="H407" s="699">
        <v>0</v>
      </c>
    </row>
    <row r="408" spans="1:8" s="509" customFormat="1" ht="15" customHeight="1">
      <c r="A408" s="612">
        <v>49</v>
      </c>
      <c r="B408" s="441" t="s">
        <v>6558</v>
      </c>
      <c r="C408" s="441" t="s">
        <v>6555</v>
      </c>
      <c r="D408" s="441"/>
      <c r="E408" s="699">
        <v>930</v>
      </c>
      <c r="F408" s="699">
        <v>0</v>
      </c>
      <c r="G408" s="699">
        <v>0</v>
      </c>
      <c r="H408" s="699">
        <v>0</v>
      </c>
    </row>
    <row r="409" spans="1:8" s="509" customFormat="1" ht="15" customHeight="1">
      <c r="A409" s="612">
        <v>50</v>
      </c>
      <c r="B409" s="441" t="s">
        <v>6559</v>
      </c>
      <c r="C409" s="441" t="s">
        <v>6560</v>
      </c>
      <c r="D409" s="441"/>
      <c r="E409" s="699">
        <v>870</v>
      </c>
      <c r="F409" s="699">
        <v>0</v>
      </c>
      <c r="G409" s="699">
        <v>0</v>
      </c>
      <c r="H409" s="699">
        <v>0</v>
      </c>
    </row>
    <row r="410" spans="1:8" s="509" customFormat="1" ht="15" customHeight="1">
      <c r="A410" s="612">
        <v>51</v>
      </c>
      <c r="B410" s="441" t="s">
        <v>6561</v>
      </c>
      <c r="C410" s="441" t="s">
        <v>6560</v>
      </c>
      <c r="D410" s="441"/>
      <c r="E410" s="699">
        <v>810</v>
      </c>
      <c r="F410" s="699">
        <v>0</v>
      </c>
      <c r="G410" s="699">
        <v>0</v>
      </c>
      <c r="H410" s="699">
        <v>0</v>
      </c>
    </row>
    <row r="411" spans="1:8" s="509" customFormat="1" ht="15" customHeight="1">
      <c r="A411" s="612">
        <v>52</v>
      </c>
      <c r="B411" s="441" t="s">
        <v>6562</v>
      </c>
      <c r="C411" s="441" t="s">
        <v>6555</v>
      </c>
      <c r="D411" s="441"/>
      <c r="E411" s="699">
        <v>750</v>
      </c>
      <c r="F411" s="699">
        <v>0</v>
      </c>
      <c r="G411" s="699">
        <v>0</v>
      </c>
      <c r="H411" s="699">
        <v>0</v>
      </c>
    </row>
    <row r="412" spans="1:8" s="509" customFormat="1" ht="15" customHeight="1">
      <c r="A412" s="612">
        <v>53</v>
      </c>
      <c r="B412" s="441" t="s">
        <v>6563</v>
      </c>
      <c r="C412" s="441" t="s">
        <v>6555</v>
      </c>
      <c r="D412" s="441"/>
      <c r="E412" s="699">
        <v>720</v>
      </c>
      <c r="F412" s="699">
        <v>0</v>
      </c>
      <c r="G412" s="699">
        <v>0</v>
      </c>
      <c r="H412" s="699">
        <v>0</v>
      </c>
    </row>
    <row r="413" spans="1:8" s="509" customFormat="1" ht="15" customHeight="1">
      <c r="A413" s="612">
        <v>54</v>
      </c>
      <c r="B413" s="441" t="s">
        <v>6564</v>
      </c>
      <c r="C413" s="441" t="s">
        <v>6565</v>
      </c>
      <c r="D413" s="441"/>
      <c r="E413" s="699">
        <v>930</v>
      </c>
      <c r="F413" s="699">
        <v>0</v>
      </c>
      <c r="G413" s="699">
        <v>0</v>
      </c>
      <c r="H413" s="699">
        <v>0</v>
      </c>
    </row>
    <row r="414" spans="1:8" s="509" customFormat="1" ht="15" customHeight="1">
      <c r="A414" s="612">
        <v>55</v>
      </c>
      <c r="B414" s="441"/>
      <c r="C414" s="441" t="s">
        <v>6566</v>
      </c>
      <c r="D414" s="441"/>
      <c r="E414" s="699">
        <v>720</v>
      </c>
      <c r="F414" s="699">
        <v>0</v>
      </c>
      <c r="G414" s="699">
        <v>0</v>
      </c>
      <c r="H414" s="699">
        <v>0</v>
      </c>
    </row>
    <row r="415" spans="1:8" s="509" customFormat="1" ht="15" customHeight="1">
      <c r="A415" s="612">
        <v>56</v>
      </c>
      <c r="B415" s="441" t="s">
        <v>6567</v>
      </c>
      <c r="C415" s="441" t="s">
        <v>6568</v>
      </c>
      <c r="D415" s="441"/>
      <c r="E415" s="699">
        <v>900</v>
      </c>
      <c r="F415" s="699">
        <v>0</v>
      </c>
      <c r="G415" s="699">
        <v>0</v>
      </c>
      <c r="H415" s="699">
        <v>0</v>
      </c>
    </row>
    <row r="416" spans="1:8" s="509" customFormat="1" ht="15" customHeight="1">
      <c r="A416" s="612">
        <v>57</v>
      </c>
      <c r="B416" s="441" t="s">
        <v>6567</v>
      </c>
      <c r="C416" s="441" t="s">
        <v>6569</v>
      </c>
      <c r="D416" s="441"/>
      <c r="E416" s="699">
        <v>870</v>
      </c>
      <c r="F416" s="699">
        <v>0</v>
      </c>
      <c r="G416" s="699">
        <v>0</v>
      </c>
      <c r="H416" s="699">
        <v>0</v>
      </c>
    </row>
    <row r="417" spans="1:8" s="509" customFormat="1" ht="15" customHeight="1">
      <c r="A417" s="612">
        <v>58</v>
      </c>
      <c r="B417" s="441" t="s">
        <v>6567</v>
      </c>
      <c r="C417" s="441" t="s">
        <v>6570</v>
      </c>
      <c r="D417" s="441"/>
      <c r="E417" s="699">
        <v>810</v>
      </c>
      <c r="F417" s="699">
        <v>0</v>
      </c>
      <c r="G417" s="699">
        <v>0</v>
      </c>
      <c r="H417" s="699">
        <v>0</v>
      </c>
    </row>
    <row r="418" spans="1:8" s="509" customFormat="1" ht="15" customHeight="1">
      <c r="A418" s="612">
        <v>59</v>
      </c>
      <c r="B418" s="441" t="s">
        <v>6567</v>
      </c>
      <c r="C418" s="441" t="s">
        <v>6571</v>
      </c>
      <c r="D418" s="441"/>
      <c r="E418" s="699">
        <v>750</v>
      </c>
      <c r="F418" s="699">
        <v>0</v>
      </c>
      <c r="G418" s="699">
        <v>0</v>
      </c>
      <c r="H418" s="699">
        <v>0</v>
      </c>
    </row>
    <row r="419" spans="1:8" s="509" customFormat="1" ht="15" customHeight="1">
      <c r="A419" s="612">
        <v>60</v>
      </c>
      <c r="B419" s="441" t="s">
        <v>6567</v>
      </c>
      <c r="C419" s="441" t="s">
        <v>6572</v>
      </c>
      <c r="D419" s="441"/>
      <c r="E419" s="699">
        <v>720</v>
      </c>
      <c r="F419" s="699">
        <v>0</v>
      </c>
      <c r="G419" s="699">
        <v>0</v>
      </c>
      <c r="H419" s="699">
        <v>0</v>
      </c>
    </row>
    <row r="420" spans="1:8" s="509" customFormat="1" ht="15" customHeight="1">
      <c r="A420" s="612">
        <v>61</v>
      </c>
      <c r="B420" s="441" t="s">
        <v>6573</v>
      </c>
      <c r="C420" s="441" t="s">
        <v>6568</v>
      </c>
      <c r="D420" s="441"/>
      <c r="E420" s="699">
        <v>900</v>
      </c>
      <c r="F420" s="699">
        <v>0</v>
      </c>
      <c r="G420" s="699">
        <v>0</v>
      </c>
      <c r="H420" s="699">
        <v>0</v>
      </c>
    </row>
    <row r="421" spans="1:8" s="509" customFormat="1" ht="15" customHeight="1">
      <c r="A421" s="612">
        <v>62</v>
      </c>
      <c r="B421" s="441" t="s">
        <v>6573</v>
      </c>
      <c r="C421" s="441" t="s">
        <v>6569</v>
      </c>
      <c r="D421" s="441"/>
      <c r="E421" s="699">
        <v>870</v>
      </c>
      <c r="F421" s="699">
        <v>0</v>
      </c>
      <c r="G421" s="699">
        <v>0</v>
      </c>
      <c r="H421" s="699">
        <v>0</v>
      </c>
    </row>
    <row r="422" spans="1:8" s="509" customFormat="1" ht="15" customHeight="1">
      <c r="A422" s="612">
        <v>63</v>
      </c>
      <c r="B422" s="441" t="s">
        <v>6573</v>
      </c>
      <c r="C422" s="441" t="s">
        <v>6570</v>
      </c>
      <c r="D422" s="441"/>
      <c r="E422" s="699">
        <v>810</v>
      </c>
      <c r="F422" s="699">
        <v>0</v>
      </c>
      <c r="G422" s="699">
        <v>0</v>
      </c>
      <c r="H422" s="699">
        <v>0</v>
      </c>
    </row>
    <row r="423" spans="1:8" s="509" customFormat="1" ht="15" customHeight="1">
      <c r="A423" s="612">
        <v>64</v>
      </c>
      <c r="B423" s="441" t="s">
        <v>6573</v>
      </c>
      <c r="C423" s="441" t="s">
        <v>6571</v>
      </c>
      <c r="D423" s="441"/>
      <c r="E423" s="699">
        <v>750</v>
      </c>
      <c r="F423" s="699">
        <v>0</v>
      </c>
      <c r="G423" s="699">
        <v>0</v>
      </c>
      <c r="H423" s="699">
        <v>0</v>
      </c>
    </row>
    <row r="424" spans="1:8" s="509" customFormat="1" ht="15" customHeight="1">
      <c r="A424" s="612">
        <v>65</v>
      </c>
      <c r="B424" s="441" t="s">
        <v>6573</v>
      </c>
      <c r="C424" s="441" t="s">
        <v>6572</v>
      </c>
      <c r="D424" s="441"/>
      <c r="E424" s="699">
        <v>720</v>
      </c>
      <c r="F424" s="699">
        <v>0</v>
      </c>
      <c r="G424" s="699">
        <v>0</v>
      </c>
      <c r="H424" s="699">
        <v>0</v>
      </c>
    </row>
    <row r="425" spans="1:8" s="509" customFormat="1" ht="15" customHeight="1">
      <c r="A425" s="612">
        <v>66</v>
      </c>
      <c r="B425" s="441" t="s">
        <v>1346</v>
      </c>
      <c r="C425" s="441" t="s">
        <v>6539</v>
      </c>
      <c r="D425" s="441"/>
      <c r="E425" s="699">
        <v>676</v>
      </c>
      <c r="F425" s="699">
        <v>0</v>
      </c>
      <c r="G425" s="699">
        <v>0</v>
      </c>
      <c r="H425" s="699">
        <v>0</v>
      </c>
    </row>
    <row r="426" spans="1:8" s="509" customFormat="1" ht="15" customHeight="1">
      <c r="A426" s="612">
        <v>67</v>
      </c>
      <c r="B426" s="441" t="s">
        <v>859</v>
      </c>
      <c r="C426" s="441" t="s">
        <v>6539</v>
      </c>
      <c r="D426" s="441"/>
      <c r="E426" s="699">
        <v>676</v>
      </c>
      <c r="F426" s="699">
        <v>0</v>
      </c>
      <c r="G426" s="699">
        <v>0</v>
      </c>
      <c r="H426" s="699">
        <v>0</v>
      </c>
    </row>
    <row r="427" spans="1:8" s="509" customFormat="1" ht="15" customHeight="1">
      <c r="A427" s="612">
        <v>68</v>
      </c>
      <c r="B427" s="441" t="s">
        <v>6273</v>
      </c>
      <c r="C427" s="441" t="s">
        <v>6539</v>
      </c>
      <c r="D427" s="441"/>
      <c r="E427" s="699">
        <v>676</v>
      </c>
      <c r="F427" s="699">
        <v>0</v>
      </c>
      <c r="G427" s="699">
        <v>0</v>
      </c>
      <c r="H427" s="699">
        <v>0</v>
      </c>
    </row>
    <row r="428" spans="1:8" s="509" customFormat="1" ht="15" customHeight="1">
      <c r="A428" s="612">
        <v>69</v>
      </c>
      <c r="B428" s="441" t="s">
        <v>874</v>
      </c>
      <c r="C428" s="441" t="s">
        <v>6539</v>
      </c>
      <c r="D428" s="441"/>
      <c r="E428" s="699">
        <v>676</v>
      </c>
      <c r="F428" s="699">
        <v>0</v>
      </c>
      <c r="G428" s="699">
        <v>0</v>
      </c>
      <c r="H428" s="699">
        <v>0</v>
      </c>
    </row>
    <row r="429" spans="1:8" s="509" customFormat="1" ht="15" customHeight="1">
      <c r="A429" s="612">
        <v>70</v>
      </c>
      <c r="B429" s="441" t="s">
        <v>1721</v>
      </c>
      <c r="C429" s="441" t="s">
        <v>6535</v>
      </c>
      <c r="D429" s="441"/>
      <c r="E429" s="699">
        <v>676</v>
      </c>
      <c r="F429" s="699">
        <v>0</v>
      </c>
      <c r="G429" s="699">
        <v>0</v>
      </c>
      <c r="H429" s="699">
        <v>0</v>
      </c>
    </row>
    <row r="430" spans="1:8" s="509" customFormat="1" ht="15" customHeight="1">
      <c r="A430" s="612">
        <v>71</v>
      </c>
      <c r="B430" s="441" t="s">
        <v>860</v>
      </c>
      <c r="C430" s="441" t="s">
        <v>6535</v>
      </c>
      <c r="D430" s="441"/>
      <c r="E430" s="699">
        <v>676</v>
      </c>
      <c r="F430" s="699">
        <v>0</v>
      </c>
      <c r="G430" s="699">
        <v>0</v>
      </c>
      <c r="H430" s="699">
        <v>0</v>
      </c>
    </row>
    <row r="431" spans="1:8" s="509" customFormat="1" ht="15" customHeight="1">
      <c r="A431" s="612">
        <v>72</v>
      </c>
      <c r="B431" s="441" t="s">
        <v>1590</v>
      </c>
      <c r="C431" s="441" t="s">
        <v>6574</v>
      </c>
      <c r="D431" s="441"/>
      <c r="E431" s="699">
        <v>676</v>
      </c>
      <c r="F431" s="699">
        <v>0</v>
      </c>
      <c r="G431" s="699">
        <v>0</v>
      </c>
      <c r="H431" s="699">
        <v>0</v>
      </c>
    </row>
    <row r="432" spans="1:8" s="509" customFormat="1" ht="15" customHeight="1">
      <c r="A432" s="612">
        <v>73</v>
      </c>
      <c r="B432" s="568" t="s">
        <v>866</v>
      </c>
      <c r="C432" s="568" t="s">
        <v>6575</v>
      </c>
      <c r="D432" s="568"/>
      <c r="E432" s="699">
        <v>676</v>
      </c>
      <c r="F432" s="699">
        <v>0</v>
      </c>
      <c r="G432" s="699">
        <v>0</v>
      </c>
      <c r="H432" s="699">
        <v>0</v>
      </c>
    </row>
    <row r="433" spans="1:8" s="509" customFormat="1" ht="15" customHeight="1">
      <c r="A433" s="612">
        <v>74</v>
      </c>
      <c r="B433" s="441" t="s">
        <v>1610</v>
      </c>
      <c r="C433" s="441" t="s">
        <v>6535</v>
      </c>
      <c r="D433" s="441"/>
      <c r="E433" s="699">
        <v>676</v>
      </c>
      <c r="F433" s="699">
        <v>0</v>
      </c>
      <c r="G433" s="699">
        <v>0</v>
      </c>
      <c r="H433" s="699">
        <v>0</v>
      </c>
    </row>
    <row r="434" spans="1:8" s="509" customFormat="1" ht="15" customHeight="1">
      <c r="A434" s="612">
        <v>75</v>
      </c>
      <c r="B434" s="441" t="s">
        <v>4358</v>
      </c>
      <c r="C434" s="441" t="s">
        <v>6576</v>
      </c>
      <c r="D434" s="441"/>
      <c r="E434" s="699">
        <v>676</v>
      </c>
      <c r="F434" s="699">
        <v>0</v>
      </c>
      <c r="G434" s="699">
        <v>0</v>
      </c>
      <c r="H434" s="699">
        <v>0</v>
      </c>
    </row>
    <row r="435" spans="1:8" s="509" customFormat="1" ht="15" customHeight="1">
      <c r="A435" s="612">
        <v>76</v>
      </c>
      <c r="B435" s="441" t="s">
        <v>870</v>
      </c>
      <c r="C435" s="441" t="s">
        <v>6535</v>
      </c>
      <c r="D435" s="441"/>
      <c r="E435" s="699">
        <v>560</v>
      </c>
      <c r="F435" s="699">
        <v>0</v>
      </c>
      <c r="G435" s="699">
        <v>0</v>
      </c>
      <c r="H435" s="699">
        <v>0</v>
      </c>
    </row>
    <row r="436" spans="1:8" s="509" customFormat="1" ht="15" customHeight="1">
      <c r="A436" s="612">
        <v>77</v>
      </c>
      <c r="B436" s="441" t="s">
        <v>870</v>
      </c>
      <c r="C436" s="441" t="s">
        <v>6544</v>
      </c>
      <c r="D436" s="441"/>
      <c r="E436" s="699">
        <v>442</v>
      </c>
      <c r="F436" s="699">
        <v>0</v>
      </c>
      <c r="G436" s="699">
        <v>0</v>
      </c>
      <c r="H436" s="699">
        <v>0</v>
      </c>
    </row>
    <row r="437" spans="1:8" s="509" customFormat="1" ht="15" customHeight="1">
      <c r="A437" s="612">
        <v>78</v>
      </c>
      <c r="B437" s="441" t="s">
        <v>870</v>
      </c>
      <c r="C437" s="441" t="s">
        <v>6577</v>
      </c>
      <c r="D437" s="441"/>
      <c r="E437" s="699">
        <v>364</v>
      </c>
      <c r="F437" s="699">
        <v>0</v>
      </c>
      <c r="G437" s="699">
        <v>0</v>
      </c>
      <c r="H437" s="699">
        <v>0</v>
      </c>
    </row>
    <row r="438" spans="1:8" s="509" customFormat="1" ht="15" customHeight="1">
      <c r="A438" s="612">
        <v>79</v>
      </c>
      <c r="B438" s="441" t="s">
        <v>1613</v>
      </c>
      <c r="C438" s="441" t="s">
        <v>6578</v>
      </c>
      <c r="D438" s="441"/>
      <c r="E438" s="699">
        <v>416</v>
      </c>
      <c r="F438" s="699">
        <v>291</v>
      </c>
      <c r="G438" s="699">
        <v>208</v>
      </c>
      <c r="H438" s="699">
        <v>0</v>
      </c>
    </row>
    <row r="439" spans="1:8" s="509" customFormat="1" ht="15" customHeight="1">
      <c r="A439" s="612">
        <v>80</v>
      </c>
      <c r="B439" s="441" t="s">
        <v>1613</v>
      </c>
      <c r="C439" s="441" t="s">
        <v>6579</v>
      </c>
      <c r="D439" s="441"/>
      <c r="E439" s="699">
        <v>338</v>
      </c>
      <c r="F439" s="699">
        <v>237</v>
      </c>
      <c r="G439" s="699">
        <v>169</v>
      </c>
      <c r="H439" s="699">
        <v>0</v>
      </c>
    </row>
    <row r="440" spans="1:8" s="509" customFormat="1" ht="15" customHeight="1">
      <c r="A440" s="612">
        <v>81</v>
      </c>
      <c r="B440" s="441" t="s">
        <v>1613</v>
      </c>
      <c r="C440" s="441" t="s">
        <v>6580</v>
      </c>
      <c r="D440" s="441"/>
      <c r="E440" s="699">
        <v>286</v>
      </c>
      <c r="F440" s="699">
        <v>200</v>
      </c>
      <c r="G440" s="699">
        <v>143</v>
      </c>
      <c r="H440" s="699">
        <v>0</v>
      </c>
    </row>
    <row r="441" spans="1:8" s="509" customFormat="1" ht="15" customHeight="1">
      <c r="A441" s="612">
        <v>82</v>
      </c>
      <c r="B441" s="441" t="s">
        <v>2006</v>
      </c>
      <c r="C441" s="441" t="s">
        <v>5930</v>
      </c>
      <c r="D441" s="441"/>
      <c r="E441" s="699">
        <v>416</v>
      </c>
      <c r="F441" s="699">
        <v>291</v>
      </c>
      <c r="G441" s="699">
        <v>208</v>
      </c>
      <c r="H441" s="699">
        <v>0</v>
      </c>
    </row>
    <row r="442" spans="1:8" s="509" customFormat="1" ht="15" customHeight="1">
      <c r="A442" s="612">
        <v>83</v>
      </c>
      <c r="B442" s="441" t="s">
        <v>1609</v>
      </c>
      <c r="C442" s="441" t="s">
        <v>5930</v>
      </c>
      <c r="D442" s="441"/>
      <c r="E442" s="699">
        <v>416</v>
      </c>
      <c r="F442" s="699">
        <v>291</v>
      </c>
      <c r="G442" s="699">
        <v>208</v>
      </c>
      <c r="H442" s="699">
        <v>0</v>
      </c>
    </row>
    <row r="443" spans="1:8" s="509" customFormat="1" ht="15" customHeight="1">
      <c r="A443" s="612">
        <v>84</v>
      </c>
      <c r="B443" s="441" t="s">
        <v>1398</v>
      </c>
      <c r="C443" s="441" t="s">
        <v>6581</v>
      </c>
      <c r="D443" s="441"/>
      <c r="E443" s="699">
        <v>624</v>
      </c>
      <c r="F443" s="699">
        <v>437</v>
      </c>
      <c r="G443" s="699">
        <v>312</v>
      </c>
      <c r="H443" s="699">
        <v>0</v>
      </c>
    </row>
    <row r="444" spans="1:8" s="509" customFormat="1" ht="15" customHeight="1">
      <c r="A444" s="612">
        <v>85</v>
      </c>
      <c r="B444" s="441" t="s">
        <v>1665</v>
      </c>
      <c r="C444" s="441" t="s">
        <v>5930</v>
      </c>
      <c r="D444" s="441"/>
      <c r="E444" s="699">
        <v>468</v>
      </c>
      <c r="F444" s="699">
        <v>0</v>
      </c>
      <c r="G444" s="699">
        <v>0</v>
      </c>
      <c r="H444" s="699">
        <v>0</v>
      </c>
    </row>
    <row r="445" spans="1:8" s="509" customFormat="1" ht="15" customHeight="1">
      <c r="A445" s="612">
        <v>86</v>
      </c>
      <c r="B445" s="441" t="s">
        <v>6582</v>
      </c>
      <c r="C445" s="441" t="s">
        <v>5930</v>
      </c>
      <c r="D445" s="441"/>
      <c r="E445" s="699">
        <v>416</v>
      </c>
      <c r="F445" s="699">
        <v>0</v>
      </c>
      <c r="G445" s="699">
        <v>0</v>
      </c>
      <c r="H445" s="699">
        <v>0</v>
      </c>
    </row>
    <row r="446" spans="1:8" s="509" customFormat="1" ht="15" customHeight="1">
      <c r="A446" s="612">
        <v>87</v>
      </c>
      <c r="B446" s="441" t="s">
        <v>1623</v>
      </c>
      <c r="C446" s="441" t="s">
        <v>5930</v>
      </c>
      <c r="D446" s="441"/>
      <c r="E446" s="699">
        <v>416</v>
      </c>
      <c r="F446" s="699">
        <v>0</v>
      </c>
      <c r="G446" s="699">
        <v>0</v>
      </c>
      <c r="H446" s="699">
        <v>0</v>
      </c>
    </row>
    <row r="447" spans="1:8" s="509" customFormat="1" ht="15" customHeight="1">
      <c r="A447" s="612">
        <v>88</v>
      </c>
      <c r="B447" s="441" t="s">
        <v>1388</v>
      </c>
      <c r="C447" s="441" t="s">
        <v>6583</v>
      </c>
      <c r="D447" s="441"/>
      <c r="E447" s="699">
        <v>444</v>
      </c>
      <c r="F447" s="699">
        <v>0</v>
      </c>
      <c r="G447" s="699">
        <v>0</v>
      </c>
      <c r="H447" s="699">
        <v>0</v>
      </c>
    </row>
    <row r="448" spans="1:8" s="509" customFormat="1" ht="15" customHeight="1">
      <c r="A448" s="612">
        <v>89</v>
      </c>
      <c r="B448" s="441" t="s">
        <v>6584</v>
      </c>
      <c r="C448" s="441" t="s">
        <v>6585</v>
      </c>
      <c r="D448" s="441"/>
      <c r="E448" s="699">
        <v>312</v>
      </c>
      <c r="F448" s="699">
        <v>0</v>
      </c>
      <c r="G448" s="699">
        <v>0</v>
      </c>
      <c r="H448" s="699">
        <v>0</v>
      </c>
    </row>
    <row r="449" spans="1:8" s="509" customFormat="1" ht="15" customHeight="1">
      <c r="A449" s="612">
        <v>90</v>
      </c>
      <c r="B449" s="441" t="s">
        <v>1645</v>
      </c>
      <c r="C449" s="441" t="s">
        <v>6586</v>
      </c>
      <c r="D449" s="441"/>
      <c r="E449" s="699">
        <v>416</v>
      </c>
      <c r="F449" s="699">
        <v>0</v>
      </c>
      <c r="G449" s="699">
        <v>0</v>
      </c>
      <c r="H449" s="699">
        <v>0</v>
      </c>
    </row>
    <row r="450" spans="1:8" s="509" customFormat="1" ht="15" customHeight="1">
      <c r="A450" s="612">
        <v>91</v>
      </c>
      <c r="B450" s="441" t="s">
        <v>1581</v>
      </c>
      <c r="C450" s="441" t="s">
        <v>6587</v>
      </c>
      <c r="D450" s="441"/>
      <c r="E450" s="699">
        <v>312</v>
      </c>
      <c r="F450" s="699">
        <v>0</v>
      </c>
      <c r="G450" s="699">
        <v>0</v>
      </c>
      <c r="H450" s="699">
        <v>0</v>
      </c>
    </row>
    <row r="451" spans="1:8" s="509" customFormat="1" ht="15" customHeight="1">
      <c r="A451" s="612">
        <v>92</v>
      </c>
      <c r="B451" s="441" t="s">
        <v>1315</v>
      </c>
      <c r="C451" s="441" t="s">
        <v>6588</v>
      </c>
      <c r="D451" s="441"/>
      <c r="E451" s="699">
        <v>392</v>
      </c>
      <c r="F451" s="699">
        <v>274</v>
      </c>
      <c r="G451" s="699">
        <v>196</v>
      </c>
      <c r="H451" s="699">
        <v>0</v>
      </c>
    </row>
    <row r="452" spans="1:8" s="509" customFormat="1" ht="15" customHeight="1">
      <c r="A452" s="612">
        <v>93</v>
      </c>
      <c r="B452" s="441" t="s">
        <v>1315</v>
      </c>
      <c r="C452" s="441" t="s">
        <v>6589</v>
      </c>
      <c r="D452" s="441"/>
      <c r="E452" s="699">
        <v>240</v>
      </c>
      <c r="F452" s="699">
        <v>168</v>
      </c>
      <c r="G452" s="699">
        <v>120</v>
      </c>
      <c r="H452" s="699">
        <v>0</v>
      </c>
    </row>
    <row r="453" spans="1:8" s="509" customFormat="1" ht="15" customHeight="1">
      <c r="A453" s="612">
        <v>94</v>
      </c>
      <c r="B453" s="441" t="s">
        <v>1340</v>
      </c>
      <c r="C453" s="441" t="s">
        <v>6590</v>
      </c>
      <c r="D453" s="441"/>
      <c r="E453" s="699">
        <v>600</v>
      </c>
      <c r="F453" s="699">
        <v>420</v>
      </c>
      <c r="G453" s="699">
        <v>300</v>
      </c>
      <c r="H453" s="699">
        <v>0</v>
      </c>
    </row>
    <row r="454" spans="1:8" s="509" customFormat="1" ht="15" customHeight="1">
      <c r="A454" s="612">
        <v>95</v>
      </c>
      <c r="B454" s="441" t="s">
        <v>1340</v>
      </c>
      <c r="C454" s="441" t="s">
        <v>6591</v>
      </c>
      <c r="D454" s="441"/>
      <c r="E454" s="699">
        <v>2340</v>
      </c>
      <c r="F454" s="699">
        <v>1638</v>
      </c>
      <c r="G454" s="699">
        <v>1170</v>
      </c>
      <c r="H454" s="699">
        <v>0</v>
      </c>
    </row>
    <row r="455" spans="1:8" s="509" customFormat="1" ht="15" customHeight="1">
      <c r="A455" s="612">
        <v>96</v>
      </c>
      <c r="B455" s="441" t="s">
        <v>1340</v>
      </c>
      <c r="C455" s="441" t="s">
        <v>6530</v>
      </c>
      <c r="D455" s="441"/>
      <c r="E455" s="699">
        <v>560</v>
      </c>
      <c r="F455" s="699">
        <v>392</v>
      </c>
      <c r="G455" s="699">
        <v>280</v>
      </c>
      <c r="H455" s="699">
        <v>0</v>
      </c>
    </row>
    <row r="456" spans="1:8" s="509" customFormat="1" ht="15" customHeight="1">
      <c r="A456" s="612">
        <v>97</v>
      </c>
      <c r="B456" s="441" t="s">
        <v>1593</v>
      </c>
      <c r="C456" s="441" t="s">
        <v>6592</v>
      </c>
      <c r="D456" s="441"/>
      <c r="E456" s="699">
        <v>208</v>
      </c>
      <c r="F456" s="699">
        <v>0</v>
      </c>
      <c r="G456" s="699">
        <v>0</v>
      </c>
      <c r="H456" s="699">
        <v>0</v>
      </c>
    </row>
    <row r="457" spans="1:8" s="509" customFormat="1" ht="15" customHeight="1">
      <c r="A457" s="612">
        <v>98</v>
      </c>
      <c r="B457" s="441" t="s">
        <v>1593</v>
      </c>
      <c r="C457" s="441" t="s">
        <v>6593</v>
      </c>
      <c r="D457" s="441"/>
      <c r="E457" s="699">
        <v>364</v>
      </c>
      <c r="F457" s="699">
        <v>0</v>
      </c>
      <c r="G457" s="699">
        <v>0</v>
      </c>
      <c r="H457" s="699">
        <v>0</v>
      </c>
    </row>
    <row r="458" spans="1:8" s="509" customFormat="1" ht="15" customHeight="1">
      <c r="A458" s="612">
        <v>99</v>
      </c>
      <c r="B458" s="441" t="s">
        <v>1696</v>
      </c>
      <c r="C458" s="441" t="s">
        <v>6594</v>
      </c>
      <c r="D458" s="441"/>
      <c r="E458" s="699">
        <v>520</v>
      </c>
      <c r="F458" s="699">
        <v>364</v>
      </c>
      <c r="G458" s="699">
        <v>0</v>
      </c>
      <c r="H458" s="699">
        <v>0</v>
      </c>
    </row>
    <row r="459" spans="1:8" s="509" customFormat="1" ht="15" customHeight="1">
      <c r="A459" s="612">
        <v>100</v>
      </c>
      <c r="B459" s="441" t="s">
        <v>1316</v>
      </c>
      <c r="C459" s="441" t="s">
        <v>6595</v>
      </c>
      <c r="D459" s="441"/>
      <c r="E459" s="699">
        <v>440</v>
      </c>
      <c r="F459" s="699">
        <v>308</v>
      </c>
      <c r="G459" s="699">
        <v>0</v>
      </c>
      <c r="H459" s="699">
        <v>0</v>
      </c>
    </row>
    <row r="460" spans="1:8" s="509" customFormat="1" ht="15" customHeight="1">
      <c r="A460" s="612">
        <v>101</v>
      </c>
      <c r="B460" s="441" t="s">
        <v>1611</v>
      </c>
      <c r="C460" s="441" t="s">
        <v>6595</v>
      </c>
      <c r="D460" s="441"/>
      <c r="E460" s="699">
        <v>374</v>
      </c>
      <c r="F460" s="699">
        <v>262</v>
      </c>
      <c r="G460" s="699">
        <v>0</v>
      </c>
      <c r="H460" s="699">
        <v>0</v>
      </c>
    </row>
    <row r="461" spans="1:8" s="509" customFormat="1" ht="15" customHeight="1">
      <c r="A461" s="612">
        <v>102</v>
      </c>
      <c r="B461" s="441" t="s">
        <v>1582</v>
      </c>
      <c r="C461" s="441" t="s">
        <v>6596</v>
      </c>
      <c r="D461" s="441"/>
      <c r="E461" s="699">
        <v>374</v>
      </c>
      <c r="F461" s="699">
        <v>262</v>
      </c>
      <c r="G461" s="699">
        <v>0</v>
      </c>
      <c r="H461" s="699">
        <v>0</v>
      </c>
    </row>
    <row r="462" spans="1:8" s="509" customFormat="1" ht="15" customHeight="1">
      <c r="A462" s="612">
        <v>103</v>
      </c>
      <c r="B462" s="441" t="s">
        <v>6597</v>
      </c>
      <c r="C462" s="441" t="s">
        <v>6598</v>
      </c>
      <c r="D462" s="441"/>
      <c r="E462" s="699">
        <v>312</v>
      </c>
      <c r="F462" s="699">
        <v>0</v>
      </c>
      <c r="G462" s="699">
        <v>0</v>
      </c>
      <c r="H462" s="699">
        <v>0</v>
      </c>
    </row>
    <row r="463" spans="1:8" s="509" customFormat="1" ht="15" customHeight="1">
      <c r="A463" s="612">
        <v>104</v>
      </c>
      <c r="B463" s="441" t="s">
        <v>6599</v>
      </c>
      <c r="C463" s="441" t="s">
        <v>6600</v>
      </c>
      <c r="D463" s="441"/>
      <c r="E463" s="699">
        <v>312</v>
      </c>
      <c r="F463" s="699">
        <v>0</v>
      </c>
      <c r="G463" s="699">
        <v>0</v>
      </c>
      <c r="H463" s="699">
        <v>0</v>
      </c>
    </row>
    <row r="464" spans="1:8" s="509" customFormat="1" ht="15" customHeight="1">
      <c r="A464" s="612">
        <v>105</v>
      </c>
      <c r="B464" s="441" t="s">
        <v>2319</v>
      </c>
      <c r="C464" s="441" t="s">
        <v>6601</v>
      </c>
      <c r="D464" s="441"/>
      <c r="E464" s="699">
        <v>470</v>
      </c>
      <c r="F464" s="699">
        <v>329</v>
      </c>
      <c r="G464" s="699">
        <v>235</v>
      </c>
      <c r="H464" s="699">
        <v>188</v>
      </c>
    </row>
    <row r="465" spans="1:8" s="509" customFormat="1" ht="15" customHeight="1">
      <c r="A465" s="612">
        <v>106</v>
      </c>
      <c r="B465" s="441" t="s">
        <v>2319</v>
      </c>
      <c r="C465" s="441" t="s">
        <v>6602</v>
      </c>
      <c r="D465" s="441"/>
      <c r="E465" s="699">
        <v>1120</v>
      </c>
      <c r="F465" s="699">
        <v>784</v>
      </c>
      <c r="G465" s="699">
        <v>560</v>
      </c>
      <c r="H465" s="699">
        <v>448</v>
      </c>
    </row>
    <row r="466" spans="1:8" s="509" customFormat="1" ht="15" customHeight="1">
      <c r="A466" s="612">
        <v>107</v>
      </c>
      <c r="B466" s="441" t="s">
        <v>6603</v>
      </c>
      <c r="C466" s="441" t="s">
        <v>6604</v>
      </c>
      <c r="D466" s="441"/>
      <c r="E466" s="699">
        <v>448</v>
      </c>
      <c r="F466" s="699">
        <v>314</v>
      </c>
      <c r="G466" s="699">
        <v>224</v>
      </c>
      <c r="H466" s="699">
        <v>179</v>
      </c>
    </row>
    <row r="467" spans="1:8" s="509" customFormat="1" ht="15" customHeight="1">
      <c r="A467" s="612">
        <v>108</v>
      </c>
      <c r="B467" s="441" t="s">
        <v>6603</v>
      </c>
      <c r="C467" s="441" t="s">
        <v>6605</v>
      </c>
      <c r="D467" s="441"/>
      <c r="E467" s="699">
        <v>308</v>
      </c>
      <c r="F467" s="699">
        <v>216</v>
      </c>
      <c r="G467" s="699">
        <v>154</v>
      </c>
      <c r="H467" s="699">
        <v>123</v>
      </c>
    </row>
    <row r="468" spans="1:8" s="509" customFormat="1" ht="15" customHeight="1">
      <c r="A468" s="612">
        <v>109</v>
      </c>
      <c r="B468" s="441" t="s">
        <v>6603</v>
      </c>
      <c r="C468" s="441" t="s">
        <v>6606</v>
      </c>
      <c r="D468" s="441"/>
      <c r="E468" s="699">
        <v>336</v>
      </c>
      <c r="F468" s="699">
        <v>235</v>
      </c>
      <c r="G468" s="699">
        <v>168</v>
      </c>
      <c r="H468" s="699">
        <v>134</v>
      </c>
    </row>
    <row r="469" spans="1:8" s="509" customFormat="1" ht="15" customHeight="1">
      <c r="A469" s="612">
        <v>110</v>
      </c>
      <c r="B469" s="441" t="s">
        <v>6607</v>
      </c>
      <c r="C469" s="441"/>
      <c r="D469" s="441"/>
      <c r="E469" s="699">
        <v>160</v>
      </c>
      <c r="F469" s="699">
        <v>112</v>
      </c>
      <c r="G469" s="699">
        <v>80</v>
      </c>
      <c r="H469" s="699">
        <v>0</v>
      </c>
    </row>
    <row r="470" spans="1:8" s="509" customFormat="1" ht="15" customHeight="1">
      <c r="A470" s="612">
        <v>111</v>
      </c>
      <c r="B470" s="441" t="s">
        <v>6608</v>
      </c>
      <c r="C470" s="441"/>
      <c r="D470" s="441"/>
      <c r="E470" s="699">
        <v>224</v>
      </c>
      <c r="F470" s="699">
        <v>157</v>
      </c>
      <c r="G470" s="699">
        <v>112</v>
      </c>
      <c r="H470" s="699">
        <v>0</v>
      </c>
    </row>
    <row r="471" spans="1:8" s="509" customFormat="1" ht="15" customHeight="1">
      <c r="A471" s="612">
        <v>112</v>
      </c>
      <c r="B471" s="441" t="s">
        <v>6609</v>
      </c>
      <c r="C471" s="441"/>
      <c r="D471" s="441"/>
      <c r="E471" s="699">
        <v>260</v>
      </c>
      <c r="F471" s="699">
        <v>182</v>
      </c>
      <c r="G471" s="699">
        <v>130</v>
      </c>
      <c r="H471" s="699">
        <v>0</v>
      </c>
    </row>
    <row r="472" spans="1:8" s="509" customFormat="1" ht="15" customHeight="1">
      <c r="A472" s="612">
        <v>113</v>
      </c>
      <c r="B472" s="441" t="s">
        <v>6610</v>
      </c>
      <c r="C472" s="441" t="s">
        <v>6529</v>
      </c>
      <c r="D472" s="441"/>
      <c r="E472" s="699">
        <v>1400</v>
      </c>
      <c r="F472" s="699">
        <v>0</v>
      </c>
      <c r="G472" s="699">
        <v>0</v>
      </c>
      <c r="H472" s="699">
        <v>0</v>
      </c>
    </row>
    <row r="473" spans="1:8" s="509" customFormat="1" ht="15" customHeight="1">
      <c r="A473" s="612">
        <v>114</v>
      </c>
      <c r="B473" s="441" t="s">
        <v>892</v>
      </c>
      <c r="C473" s="441" t="s">
        <v>6611</v>
      </c>
      <c r="D473" s="441"/>
      <c r="E473" s="699">
        <v>448</v>
      </c>
      <c r="F473" s="699">
        <v>314</v>
      </c>
      <c r="G473" s="699">
        <v>224</v>
      </c>
      <c r="H473" s="699">
        <v>0</v>
      </c>
    </row>
    <row r="474" spans="1:8" s="509" customFormat="1" ht="15" customHeight="1">
      <c r="A474" s="612">
        <v>115</v>
      </c>
      <c r="B474" s="441" t="s">
        <v>1695</v>
      </c>
      <c r="C474" s="441" t="s">
        <v>6612</v>
      </c>
      <c r="D474" s="441"/>
      <c r="E474" s="699">
        <v>312</v>
      </c>
      <c r="F474" s="699">
        <v>218</v>
      </c>
      <c r="G474" s="699">
        <v>156</v>
      </c>
      <c r="H474" s="699">
        <v>0</v>
      </c>
    </row>
    <row r="475" spans="1:8" s="509" customFormat="1" ht="15" customHeight="1">
      <c r="A475" s="612">
        <v>116</v>
      </c>
      <c r="B475" s="441" t="s">
        <v>818</v>
      </c>
      <c r="C475" s="441" t="s">
        <v>6613</v>
      </c>
      <c r="D475" s="441"/>
      <c r="E475" s="699">
        <v>312</v>
      </c>
      <c r="F475" s="699">
        <v>218</v>
      </c>
      <c r="G475" s="699">
        <v>156</v>
      </c>
      <c r="H475" s="699">
        <v>0</v>
      </c>
    </row>
    <row r="476" spans="1:8" s="509" customFormat="1" ht="15" customHeight="1">
      <c r="A476" s="612">
        <v>117</v>
      </c>
      <c r="B476" s="441" t="s">
        <v>1770</v>
      </c>
      <c r="C476" s="441" t="s">
        <v>6583</v>
      </c>
      <c r="D476" s="441"/>
      <c r="E476" s="699">
        <v>260</v>
      </c>
      <c r="F476" s="699">
        <v>182</v>
      </c>
      <c r="G476" s="699">
        <v>130</v>
      </c>
      <c r="H476" s="699">
        <v>0</v>
      </c>
    </row>
    <row r="477" spans="1:8" s="509" customFormat="1" ht="15" customHeight="1">
      <c r="A477" s="612">
        <v>118</v>
      </c>
      <c r="B477" s="441" t="s">
        <v>6614</v>
      </c>
      <c r="C477" s="441" t="s">
        <v>6524</v>
      </c>
      <c r="D477" s="441"/>
      <c r="E477" s="699">
        <v>364</v>
      </c>
      <c r="F477" s="699">
        <v>255</v>
      </c>
      <c r="G477" s="699">
        <v>182</v>
      </c>
      <c r="H477" s="699">
        <v>0</v>
      </c>
    </row>
    <row r="478" spans="1:8" s="509" customFormat="1" ht="15" customHeight="1">
      <c r="A478" s="612">
        <v>119</v>
      </c>
      <c r="B478" s="441" t="s">
        <v>1596</v>
      </c>
      <c r="C478" s="441" t="s">
        <v>6615</v>
      </c>
      <c r="D478" s="441"/>
      <c r="E478" s="699">
        <v>130</v>
      </c>
      <c r="F478" s="699">
        <v>91</v>
      </c>
      <c r="G478" s="699">
        <v>65</v>
      </c>
      <c r="H478" s="699">
        <v>0</v>
      </c>
    </row>
    <row r="479" spans="1:8" s="509" customFormat="1" ht="15" customHeight="1">
      <c r="A479" s="612">
        <v>120</v>
      </c>
      <c r="B479" s="441" t="s">
        <v>1698</v>
      </c>
      <c r="C479" s="441" t="s">
        <v>6615</v>
      </c>
      <c r="D479" s="441"/>
      <c r="E479" s="699">
        <v>130</v>
      </c>
      <c r="F479" s="699">
        <v>91</v>
      </c>
      <c r="G479" s="699">
        <v>65</v>
      </c>
      <c r="H479" s="699">
        <v>0</v>
      </c>
    </row>
    <row r="480" spans="1:8" s="509" customFormat="1" ht="15" customHeight="1">
      <c r="A480" s="612">
        <v>121</v>
      </c>
      <c r="B480" s="441" t="s">
        <v>1772</v>
      </c>
      <c r="C480" s="441" t="s">
        <v>6616</v>
      </c>
      <c r="D480" s="441"/>
      <c r="E480" s="699">
        <v>208</v>
      </c>
      <c r="F480" s="699">
        <v>146</v>
      </c>
      <c r="G480" s="699">
        <v>104</v>
      </c>
      <c r="H480" s="699">
        <v>0</v>
      </c>
    </row>
    <row r="481" spans="1:8" s="509" customFormat="1" ht="15" customHeight="1">
      <c r="A481" s="612">
        <v>122</v>
      </c>
      <c r="B481" s="441" t="s">
        <v>2155</v>
      </c>
      <c r="C481" s="441" t="s">
        <v>6617</v>
      </c>
      <c r="D481" s="441"/>
      <c r="E481" s="699">
        <v>208</v>
      </c>
      <c r="F481" s="699">
        <v>146</v>
      </c>
      <c r="G481" s="699">
        <v>104</v>
      </c>
      <c r="H481" s="699">
        <v>0</v>
      </c>
    </row>
    <row r="482" spans="1:8" s="509" customFormat="1" ht="15" customHeight="1">
      <c r="A482" s="612">
        <v>123</v>
      </c>
      <c r="B482" s="441" t="s">
        <v>1815</v>
      </c>
      <c r="C482" s="441" t="s">
        <v>6618</v>
      </c>
      <c r="D482" s="441"/>
      <c r="E482" s="699">
        <v>208</v>
      </c>
      <c r="F482" s="699">
        <v>146</v>
      </c>
      <c r="G482" s="699">
        <v>104</v>
      </c>
      <c r="H482" s="699">
        <v>0</v>
      </c>
    </row>
    <row r="483" spans="1:8" s="509" customFormat="1" ht="15" customHeight="1">
      <c r="A483" s="612">
        <v>124</v>
      </c>
      <c r="B483" s="441" t="s">
        <v>6619</v>
      </c>
      <c r="C483" s="441" t="s">
        <v>6617</v>
      </c>
      <c r="D483" s="441"/>
      <c r="E483" s="699">
        <v>208</v>
      </c>
      <c r="F483" s="699">
        <v>146</v>
      </c>
      <c r="G483" s="699">
        <v>104</v>
      </c>
      <c r="H483" s="699">
        <v>0</v>
      </c>
    </row>
    <row r="484" spans="1:8" s="509" customFormat="1" ht="15" customHeight="1">
      <c r="A484" s="612">
        <v>125</v>
      </c>
      <c r="B484" s="441" t="s">
        <v>6620</v>
      </c>
      <c r="C484" s="441" t="s">
        <v>6621</v>
      </c>
      <c r="D484" s="441"/>
      <c r="E484" s="699">
        <v>156</v>
      </c>
      <c r="F484" s="699">
        <v>109</v>
      </c>
      <c r="G484" s="699">
        <v>78</v>
      </c>
      <c r="H484" s="699">
        <v>0</v>
      </c>
    </row>
    <row r="485" spans="1:8" s="509" customFormat="1" ht="15" customHeight="1">
      <c r="A485" s="612">
        <v>126</v>
      </c>
      <c r="B485" s="441" t="s">
        <v>1630</v>
      </c>
      <c r="C485" s="441" t="s">
        <v>6621</v>
      </c>
      <c r="D485" s="441"/>
      <c r="E485" s="699">
        <v>156</v>
      </c>
      <c r="F485" s="699">
        <v>109</v>
      </c>
      <c r="G485" s="699">
        <v>78</v>
      </c>
      <c r="H485" s="699">
        <v>0</v>
      </c>
    </row>
    <row r="486" spans="1:8" s="509" customFormat="1" ht="15" customHeight="1">
      <c r="A486" s="612">
        <v>127</v>
      </c>
      <c r="B486" s="441" t="s">
        <v>1351</v>
      </c>
      <c r="C486" s="441" t="s">
        <v>6622</v>
      </c>
      <c r="D486" s="441"/>
      <c r="E486" s="699">
        <v>208</v>
      </c>
      <c r="F486" s="699">
        <v>146</v>
      </c>
      <c r="G486" s="699">
        <v>104</v>
      </c>
      <c r="H486" s="699">
        <v>0</v>
      </c>
    </row>
    <row r="487" spans="1:8" s="509" customFormat="1" ht="15" customHeight="1">
      <c r="A487" s="612">
        <v>128</v>
      </c>
      <c r="B487" s="441" t="s">
        <v>1962</v>
      </c>
      <c r="C487" s="441" t="s">
        <v>6622</v>
      </c>
      <c r="D487" s="441"/>
      <c r="E487" s="699">
        <v>208</v>
      </c>
      <c r="F487" s="699">
        <v>146</v>
      </c>
      <c r="G487" s="699">
        <v>104</v>
      </c>
      <c r="H487" s="699">
        <v>0</v>
      </c>
    </row>
    <row r="488" spans="1:8" s="509" customFormat="1" ht="15" customHeight="1">
      <c r="A488" s="612">
        <v>129</v>
      </c>
      <c r="B488" s="441" t="s">
        <v>6623</v>
      </c>
      <c r="C488" s="441" t="s">
        <v>6624</v>
      </c>
      <c r="D488" s="441"/>
      <c r="E488" s="699">
        <v>780</v>
      </c>
      <c r="F488" s="699">
        <v>0</v>
      </c>
      <c r="G488" s="699">
        <v>0</v>
      </c>
      <c r="H488" s="699">
        <v>0</v>
      </c>
    </row>
    <row r="489" spans="1:8" s="509" customFormat="1" ht="15" customHeight="1">
      <c r="A489" s="612">
        <v>130</v>
      </c>
      <c r="B489" s="441" t="s">
        <v>6625</v>
      </c>
      <c r="C489" s="441" t="s">
        <v>6624</v>
      </c>
      <c r="D489" s="441"/>
      <c r="E489" s="699">
        <v>780</v>
      </c>
      <c r="F489" s="699">
        <v>0</v>
      </c>
      <c r="G489" s="699">
        <v>0</v>
      </c>
      <c r="H489" s="699">
        <v>0</v>
      </c>
    </row>
    <row r="490" spans="1:8" s="509" customFormat="1" ht="15" customHeight="1">
      <c r="A490" s="612">
        <v>131</v>
      </c>
      <c r="B490" s="441" t="s">
        <v>6626</v>
      </c>
      <c r="C490" s="441" t="s">
        <v>6624</v>
      </c>
      <c r="D490" s="441"/>
      <c r="E490" s="699">
        <v>780</v>
      </c>
      <c r="F490" s="699">
        <v>0</v>
      </c>
      <c r="G490" s="699">
        <v>0</v>
      </c>
      <c r="H490" s="699">
        <v>0</v>
      </c>
    </row>
    <row r="491" spans="1:8" s="509" customFormat="1" ht="15" customHeight="1">
      <c r="A491" s="612">
        <v>132</v>
      </c>
      <c r="B491" s="441" t="s">
        <v>6627</v>
      </c>
      <c r="C491" s="441" t="s">
        <v>6624</v>
      </c>
      <c r="D491" s="441"/>
      <c r="E491" s="699">
        <v>780</v>
      </c>
      <c r="F491" s="699">
        <v>0</v>
      </c>
      <c r="G491" s="699">
        <v>0</v>
      </c>
      <c r="H491" s="699">
        <v>0</v>
      </c>
    </row>
    <row r="492" spans="1:8" s="509" customFormat="1" ht="15" customHeight="1">
      <c r="A492" s="612">
        <v>133</v>
      </c>
      <c r="B492" s="441" t="s">
        <v>6628</v>
      </c>
      <c r="C492" s="441" t="s">
        <v>6624</v>
      </c>
      <c r="D492" s="441"/>
      <c r="E492" s="699">
        <v>780</v>
      </c>
      <c r="F492" s="699">
        <v>0</v>
      </c>
      <c r="G492" s="699">
        <v>0</v>
      </c>
      <c r="H492" s="699">
        <v>0</v>
      </c>
    </row>
    <row r="493" spans="1:8" s="509" customFormat="1" ht="15" customHeight="1">
      <c r="A493" s="612">
        <v>134</v>
      </c>
      <c r="B493" s="441" t="s">
        <v>6629</v>
      </c>
      <c r="C493" s="441" t="s">
        <v>6624</v>
      </c>
      <c r="D493" s="441"/>
      <c r="E493" s="699">
        <v>780</v>
      </c>
      <c r="F493" s="699">
        <v>0</v>
      </c>
      <c r="G493" s="699">
        <v>0</v>
      </c>
      <c r="H493" s="699">
        <v>0</v>
      </c>
    </row>
    <row r="494" spans="1:8" s="509" customFormat="1" ht="15" customHeight="1">
      <c r="A494" s="612">
        <v>135</v>
      </c>
      <c r="B494" s="441" t="s">
        <v>6630</v>
      </c>
      <c r="C494" s="441" t="s">
        <v>6631</v>
      </c>
      <c r="D494" s="441"/>
      <c r="E494" s="699">
        <v>780</v>
      </c>
      <c r="F494" s="699">
        <v>0</v>
      </c>
      <c r="G494" s="699">
        <v>0</v>
      </c>
      <c r="H494" s="699">
        <v>0</v>
      </c>
    </row>
    <row r="495" spans="1:8" s="509" customFormat="1" ht="15" customHeight="1">
      <c r="A495" s="612">
        <v>136</v>
      </c>
      <c r="B495" s="441" t="s">
        <v>6632</v>
      </c>
      <c r="C495" s="441" t="s">
        <v>6633</v>
      </c>
      <c r="D495" s="441"/>
      <c r="E495" s="699">
        <v>676</v>
      </c>
      <c r="F495" s="699">
        <v>0</v>
      </c>
      <c r="G495" s="699">
        <v>0</v>
      </c>
      <c r="H495" s="699">
        <v>0</v>
      </c>
    </row>
    <row r="496" spans="1:8" s="509" customFormat="1" ht="15" customHeight="1">
      <c r="A496" s="612">
        <v>137</v>
      </c>
      <c r="B496" s="441" t="s">
        <v>6632</v>
      </c>
      <c r="C496" s="441" t="s">
        <v>6634</v>
      </c>
      <c r="D496" s="441"/>
      <c r="E496" s="699">
        <v>780</v>
      </c>
      <c r="F496" s="699">
        <v>0</v>
      </c>
      <c r="G496" s="699">
        <v>0</v>
      </c>
      <c r="H496" s="699">
        <v>0</v>
      </c>
    </row>
    <row r="497" spans="1:8" s="509" customFormat="1" ht="15" customHeight="1">
      <c r="A497" s="612">
        <v>138</v>
      </c>
      <c r="B497" s="441" t="s">
        <v>6635</v>
      </c>
      <c r="C497" s="441" t="s">
        <v>6636</v>
      </c>
      <c r="D497" s="441"/>
      <c r="E497" s="699">
        <v>780</v>
      </c>
      <c r="F497" s="699">
        <v>0</v>
      </c>
      <c r="G497" s="699">
        <v>0</v>
      </c>
      <c r="H497" s="699">
        <v>0</v>
      </c>
    </row>
    <row r="498" spans="1:8" s="509" customFormat="1" ht="15" customHeight="1">
      <c r="A498" s="612">
        <v>139</v>
      </c>
      <c r="B498" s="441" t="s">
        <v>6637</v>
      </c>
      <c r="C498" s="441" t="s">
        <v>6636</v>
      </c>
      <c r="D498" s="441"/>
      <c r="E498" s="699">
        <v>780</v>
      </c>
      <c r="F498" s="699">
        <v>0</v>
      </c>
      <c r="G498" s="699">
        <v>0</v>
      </c>
      <c r="H498" s="699">
        <v>0</v>
      </c>
    </row>
    <row r="499" spans="1:8" s="509" customFormat="1" ht="15" customHeight="1">
      <c r="A499" s="612">
        <v>140</v>
      </c>
      <c r="B499" s="441" t="s">
        <v>6638</v>
      </c>
      <c r="C499" s="441" t="s">
        <v>6639</v>
      </c>
      <c r="D499" s="441"/>
      <c r="E499" s="699">
        <v>320</v>
      </c>
      <c r="F499" s="699">
        <v>0</v>
      </c>
      <c r="G499" s="699">
        <v>0</v>
      </c>
      <c r="H499" s="699">
        <v>0</v>
      </c>
    </row>
    <row r="500" spans="1:8" s="509" customFormat="1" ht="15" customHeight="1">
      <c r="A500" s="612">
        <v>141</v>
      </c>
      <c r="B500" s="441" t="s">
        <v>6638</v>
      </c>
      <c r="C500" s="441" t="s">
        <v>6640</v>
      </c>
      <c r="D500" s="441"/>
      <c r="E500" s="699">
        <v>400</v>
      </c>
      <c r="F500" s="699">
        <v>0</v>
      </c>
      <c r="G500" s="699">
        <v>0</v>
      </c>
      <c r="H500" s="699">
        <v>0</v>
      </c>
    </row>
    <row r="501" spans="1:8" s="509" customFormat="1" ht="15" customHeight="1">
      <c r="A501" s="612">
        <v>142</v>
      </c>
      <c r="B501" s="441" t="s">
        <v>6641</v>
      </c>
      <c r="C501" s="441" t="s">
        <v>6642</v>
      </c>
      <c r="D501" s="441"/>
      <c r="E501" s="699">
        <v>320</v>
      </c>
      <c r="F501" s="699">
        <v>0</v>
      </c>
      <c r="G501" s="699">
        <v>0</v>
      </c>
      <c r="H501" s="699">
        <v>0</v>
      </c>
    </row>
    <row r="502" spans="1:8" s="509" customFormat="1" ht="15" customHeight="1">
      <c r="A502" s="612">
        <v>143</v>
      </c>
      <c r="B502" s="441" t="s">
        <v>6643</v>
      </c>
      <c r="C502" s="441" t="s">
        <v>6644</v>
      </c>
      <c r="D502" s="441"/>
      <c r="E502" s="699">
        <v>440</v>
      </c>
      <c r="F502" s="699">
        <v>0</v>
      </c>
      <c r="G502" s="699">
        <v>0</v>
      </c>
      <c r="H502" s="699">
        <v>0</v>
      </c>
    </row>
    <row r="503" spans="1:8" s="509" customFormat="1" ht="15" customHeight="1">
      <c r="A503" s="612">
        <v>144</v>
      </c>
      <c r="B503" s="441" t="s">
        <v>104</v>
      </c>
      <c r="C503" s="441" t="s">
        <v>6645</v>
      </c>
      <c r="D503" s="441"/>
      <c r="E503" s="699">
        <v>780</v>
      </c>
      <c r="F503" s="699">
        <v>0</v>
      </c>
      <c r="G503" s="699">
        <v>0</v>
      </c>
      <c r="H503" s="699">
        <v>0</v>
      </c>
    </row>
    <row r="504" spans="1:8" s="509" customFormat="1" ht="15" customHeight="1">
      <c r="A504" s="612">
        <v>145</v>
      </c>
      <c r="B504" s="441" t="s">
        <v>1462</v>
      </c>
      <c r="C504" s="441" t="s">
        <v>6646</v>
      </c>
      <c r="D504" s="441"/>
      <c r="E504" s="699">
        <v>780</v>
      </c>
      <c r="F504" s="699">
        <v>0</v>
      </c>
      <c r="G504" s="699">
        <v>0</v>
      </c>
      <c r="H504" s="699">
        <v>0</v>
      </c>
    </row>
    <row r="505" spans="1:8" s="509" customFormat="1" ht="15" customHeight="1">
      <c r="A505" s="612">
        <v>146</v>
      </c>
      <c r="B505" s="441" t="s">
        <v>1455</v>
      </c>
      <c r="C505" s="441" t="s">
        <v>6647</v>
      </c>
      <c r="D505" s="441"/>
      <c r="E505" s="699">
        <v>780</v>
      </c>
      <c r="F505" s="699">
        <v>0</v>
      </c>
      <c r="G505" s="699">
        <v>0</v>
      </c>
      <c r="H505" s="699">
        <v>0</v>
      </c>
    </row>
    <row r="506" spans="1:8" s="509" customFormat="1" ht="15" customHeight="1">
      <c r="A506" s="612">
        <v>147</v>
      </c>
      <c r="B506" s="441" t="s">
        <v>1481</v>
      </c>
      <c r="C506" s="441" t="s">
        <v>6648</v>
      </c>
      <c r="D506" s="441"/>
      <c r="E506" s="699">
        <v>780</v>
      </c>
      <c r="F506" s="699">
        <v>0</v>
      </c>
      <c r="G506" s="699">
        <v>0</v>
      </c>
      <c r="H506" s="699">
        <v>0</v>
      </c>
    </row>
    <row r="507" spans="1:8" s="509" customFormat="1" ht="15" customHeight="1">
      <c r="A507" s="612">
        <v>148</v>
      </c>
      <c r="B507" s="441" t="s">
        <v>1648</v>
      </c>
      <c r="C507" s="441" t="s">
        <v>6649</v>
      </c>
      <c r="D507" s="441"/>
      <c r="E507" s="699">
        <v>320</v>
      </c>
      <c r="F507" s="699">
        <v>224</v>
      </c>
      <c r="G507" s="699">
        <v>160</v>
      </c>
      <c r="H507" s="699">
        <v>0</v>
      </c>
    </row>
    <row r="508" spans="1:8" s="509" customFormat="1" ht="15" customHeight="1">
      <c r="A508" s="612">
        <v>149</v>
      </c>
      <c r="B508" s="441" t="s">
        <v>1798</v>
      </c>
      <c r="C508" s="441" t="s">
        <v>6650</v>
      </c>
      <c r="D508" s="441"/>
      <c r="E508" s="699">
        <v>400</v>
      </c>
      <c r="F508" s="699">
        <v>280</v>
      </c>
      <c r="G508" s="699">
        <v>200</v>
      </c>
      <c r="H508" s="699">
        <v>0</v>
      </c>
    </row>
    <row r="509" spans="1:8" s="509" customFormat="1" ht="15" customHeight="1">
      <c r="A509" s="684">
        <v>10</v>
      </c>
      <c r="B509" s="685" t="s">
        <v>6651</v>
      </c>
      <c r="C509" s="686"/>
      <c r="D509" s="686"/>
      <c r="E509" s="700"/>
      <c r="F509" s="700"/>
      <c r="G509" s="700"/>
      <c r="H509" s="700"/>
    </row>
    <row r="510" spans="1:8" s="509" customFormat="1" ht="15" customHeight="1">
      <c r="A510" s="687">
        <v>1</v>
      </c>
      <c r="B510" s="566" t="s">
        <v>6652</v>
      </c>
      <c r="C510" s="567" t="s">
        <v>6653</v>
      </c>
      <c r="D510" s="688"/>
      <c r="E510" s="699">
        <v>340</v>
      </c>
      <c r="F510" s="699">
        <v>204</v>
      </c>
      <c r="G510" s="699">
        <v>0</v>
      </c>
      <c r="H510" s="699">
        <v>0</v>
      </c>
    </row>
    <row r="511" spans="1:8" s="509" customFormat="1" ht="15" customHeight="1">
      <c r="A511" s="687">
        <v>2</v>
      </c>
      <c r="B511" s="566" t="s">
        <v>6652</v>
      </c>
      <c r="C511" s="567" t="s">
        <v>6654</v>
      </c>
      <c r="D511" s="688"/>
      <c r="E511" s="699">
        <v>220</v>
      </c>
      <c r="F511" s="699">
        <v>88</v>
      </c>
      <c r="G511" s="699">
        <v>0</v>
      </c>
      <c r="H511" s="699">
        <v>0</v>
      </c>
    </row>
    <row r="512" spans="1:8" s="509" customFormat="1" ht="15" customHeight="1">
      <c r="A512" s="687">
        <v>3</v>
      </c>
      <c r="B512" s="566" t="s">
        <v>6652</v>
      </c>
      <c r="C512" s="567" t="s">
        <v>6655</v>
      </c>
      <c r="D512" s="688"/>
      <c r="E512" s="699">
        <v>160</v>
      </c>
      <c r="F512" s="699">
        <v>96</v>
      </c>
      <c r="G512" s="699">
        <v>72</v>
      </c>
      <c r="H512" s="699">
        <v>48</v>
      </c>
    </row>
    <row r="513" spans="1:8" s="509" customFormat="1" ht="15" customHeight="1">
      <c r="A513" s="687">
        <v>4</v>
      </c>
      <c r="B513" s="566" t="s">
        <v>6656</v>
      </c>
      <c r="C513" s="567" t="s">
        <v>6657</v>
      </c>
      <c r="D513" s="688"/>
      <c r="E513" s="699">
        <v>400</v>
      </c>
      <c r="F513" s="699">
        <v>240</v>
      </c>
      <c r="G513" s="699">
        <v>0</v>
      </c>
      <c r="H513" s="699">
        <v>0</v>
      </c>
    </row>
    <row r="514" spans="1:8" s="509" customFormat="1" ht="15" customHeight="1">
      <c r="A514" s="687">
        <v>5</v>
      </c>
      <c r="B514" s="566" t="s">
        <v>6656</v>
      </c>
      <c r="C514" s="567" t="s">
        <v>6658</v>
      </c>
      <c r="D514" s="688"/>
      <c r="E514" s="699">
        <v>220</v>
      </c>
      <c r="F514" s="699">
        <v>120</v>
      </c>
      <c r="G514" s="699">
        <v>0</v>
      </c>
      <c r="H514" s="699">
        <v>0</v>
      </c>
    </row>
    <row r="515" spans="1:8" s="509" customFormat="1" ht="15" customHeight="1">
      <c r="A515" s="687">
        <v>6</v>
      </c>
      <c r="B515" s="566" t="s">
        <v>6656</v>
      </c>
      <c r="C515" s="567" t="s">
        <v>6659</v>
      </c>
      <c r="D515" s="688"/>
      <c r="E515" s="699">
        <v>220</v>
      </c>
      <c r="F515" s="699">
        <v>160</v>
      </c>
      <c r="G515" s="699">
        <v>0</v>
      </c>
      <c r="H515" s="699">
        <v>0</v>
      </c>
    </row>
    <row r="516" spans="1:8" s="509" customFormat="1" ht="15" customHeight="1">
      <c r="A516" s="687">
        <v>7</v>
      </c>
      <c r="B516" s="566" t="s">
        <v>6656</v>
      </c>
      <c r="C516" s="567" t="s">
        <v>6660</v>
      </c>
      <c r="D516" s="688"/>
      <c r="E516" s="699">
        <v>240</v>
      </c>
      <c r="F516" s="699">
        <v>200</v>
      </c>
      <c r="G516" s="699">
        <v>0</v>
      </c>
      <c r="H516" s="699">
        <v>0</v>
      </c>
    </row>
    <row r="517" spans="1:8" s="509" customFormat="1" ht="15" customHeight="1">
      <c r="A517" s="687">
        <v>8</v>
      </c>
      <c r="B517" s="566" t="s">
        <v>6656</v>
      </c>
      <c r="C517" s="567" t="s">
        <v>6661</v>
      </c>
      <c r="D517" s="688"/>
      <c r="E517" s="699">
        <v>160</v>
      </c>
      <c r="F517" s="699">
        <v>120</v>
      </c>
      <c r="G517" s="699">
        <v>0</v>
      </c>
      <c r="H517" s="699">
        <v>0</v>
      </c>
    </row>
    <row r="518" spans="1:8" s="509" customFormat="1" ht="15" customHeight="1">
      <c r="A518" s="687">
        <v>9</v>
      </c>
      <c r="B518" s="566" t="s">
        <v>6656</v>
      </c>
      <c r="C518" s="567" t="s">
        <v>6662</v>
      </c>
      <c r="D518" s="688"/>
      <c r="E518" s="699">
        <v>100</v>
      </c>
      <c r="F518" s="699">
        <v>0</v>
      </c>
      <c r="G518" s="699">
        <v>0</v>
      </c>
      <c r="H518" s="699">
        <v>0</v>
      </c>
    </row>
    <row r="519" spans="1:8" s="509" customFormat="1" ht="15" customHeight="1">
      <c r="A519" s="687">
        <v>10</v>
      </c>
      <c r="B519" s="567" t="s">
        <v>6656</v>
      </c>
      <c r="C519" s="567" t="s">
        <v>6663</v>
      </c>
      <c r="D519" s="688"/>
      <c r="E519" s="699">
        <v>148</v>
      </c>
      <c r="F519" s="699">
        <v>120</v>
      </c>
      <c r="G519" s="699">
        <v>0</v>
      </c>
      <c r="H519" s="699">
        <v>0</v>
      </c>
    </row>
    <row r="520" spans="1:8" s="509" customFormat="1" ht="15" customHeight="1">
      <c r="A520" s="687">
        <v>11</v>
      </c>
      <c r="B520" s="567" t="s">
        <v>6656</v>
      </c>
      <c r="C520" s="567" t="s">
        <v>6664</v>
      </c>
      <c r="D520" s="688"/>
      <c r="E520" s="699">
        <v>120</v>
      </c>
      <c r="F520" s="699">
        <v>112</v>
      </c>
      <c r="G520" s="699">
        <v>100</v>
      </c>
      <c r="H520" s="699">
        <v>0</v>
      </c>
    </row>
    <row r="521" spans="1:8" s="509" customFormat="1" ht="15" customHeight="1">
      <c r="A521" s="687">
        <v>12</v>
      </c>
      <c r="B521" s="566" t="s">
        <v>6665</v>
      </c>
      <c r="C521" s="567" t="s">
        <v>6666</v>
      </c>
      <c r="D521" s="688"/>
      <c r="E521" s="699">
        <v>92</v>
      </c>
      <c r="F521" s="699">
        <v>68</v>
      </c>
      <c r="G521" s="699">
        <v>60</v>
      </c>
      <c r="H521" s="699">
        <v>0</v>
      </c>
    </row>
    <row r="522" spans="1:8" s="509" customFormat="1" ht="15" customHeight="1">
      <c r="A522" s="687">
        <v>13</v>
      </c>
      <c r="B522" s="571" t="s">
        <v>6667</v>
      </c>
      <c r="C522" s="567" t="s">
        <v>6668</v>
      </c>
      <c r="D522" s="688"/>
      <c r="E522" s="699">
        <v>80</v>
      </c>
      <c r="F522" s="699">
        <v>72</v>
      </c>
      <c r="G522" s="699">
        <v>60</v>
      </c>
      <c r="H522" s="699">
        <v>0</v>
      </c>
    </row>
    <row r="523" spans="1:8" s="509" customFormat="1" ht="15" customHeight="1">
      <c r="A523" s="690">
        <v>11</v>
      </c>
      <c r="B523" s="690" t="s">
        <v>6669</v>
      </c>
      <c r="C523" s="613"/>
      <c r="D523" s="686"/>
      <c r="E523" s="700"/>
      <c r="F523" s="700"/>
      <c r="G523" s="700"/>
      <c r="H523" s="700"/>
    </row>
    <row r="524" spans="1:8" s="509" customFormat="1" ht="15" customHeight="1">
      <c r="A524" s="606">
        <v>1</v>
      </c>
      <c r="B524" s="701" t="s">
        <v>2319</v>
      </c>
      <c r="C524" s="573" t="s">
        <v>6670</v>
      </c>
      <c r="E524" s="699">
        <v>320</v>
      </c>
      <c r="F524" s="699">
        <v>224</v>
      </c>
      <c r="G524" s="699">
        <v>160</v>
      </c>
      <c r="H524" s="699">
        <v>64</v>
      </c>
    </row>
    <row r="525" spans="1:8" s="509" customFormat="1" ht="15" customHeight="1">
      <c r="A525" s="606">
        <v>2</v>
      </c>
      <c r="B525" s="701" t="s">
        <v>2319</v>
      </c>
      <c r="C525" s="573" t="s">
        <v>6671</v>
      </c>
      <c r="E525" s="699">
        <v>403</v>
      </c>
      <c r="F525" s="699">
        <v>282</v>
      </c>
      <c r="G525" s="699">
        <v>202</v>
      </c>
      <c r="H525" s="699">
        <v>81</v>
      </c>
    </row>
    <row r="526" spans="1:8" s="509" customFormat="1" ht="15" customHeight="1">
      <c r="A526" s="606">
        <v>3</v>
      </c>
      <c r="B526" s="701" t="s">
        <v>2319</v>
      </c>
      <c r="C526" s="573" t="s">
        <v>6672</v>
      </c>
      <c r="E526" s="699">
        <v>672</v>
      </c>
      <c r="F526" s="699">
        <v>470</v>
      </c>
      <c r="G526" s="699">
        <v>336</v>
      </c>
      <c r="H526" s="699">
        <v>134</v>
      </c>
    </row>
    <row r="527" spans="1:8" s="509" customFormat="1" ht="15" customHeight="1">
      <c r="A527" s="606">
        <v>4</v>
      </c>
      <c r="B527" s="701" t="s">
        <v>2319</v>
      </c>
      <c r="C527" s="573" t="s">
        <v>6673</v>
      </c>
      <c r="E527" s="699">
        <v>1160</v>
      </c>
      <c r="F527" s="699">
        <v>812</v>
      </c>
      <c r="G527" s="699">
        <v>580</v>
      </c>
      <c r="H527" s="699">
        <v>232</v>
      </c>
    </row>
    <row r="528" spans="1:8" s="509" customFormat="1" ht="15" customHeight="1">
      <c r="A528" s="606">
        <v>5</v>
      </c>
      <c r="B528" s="701" t="s">
        <v>2319</v>
      </c>
      <c r="C528" s="573" t="s">
        <v>6674</v>
      </c>
      <c r="E528" s="699">
        <v>2640</v>
      </c>
      <c r="F528" s="699">
        <v>1848</v>
      </c>
      <c r="G528" s="699">
        <v>1320</v>
      </c>
      <c r="H528" s="699">
        <v>528</v>
      </c>
    </row>
    <row r="529" spans="1:8" s="509" customFormat="1" ht="15" customHeight="1">
      <c r="A529" s="606">
        <v>6</v>
      </c>
      <c r="B529" s="701" t="s">
        <v>2319</v>
      </c>
      <c r="C529" s="573" t="s">
        <v>6675</v>
      </c>
      <c r="E529" s="699">
        <v>1392</v>
      </c>
      <c r="F529" s="699">
        <v>974</v>
      </c>
      <c r="G529" s="699">
        <v>696</v>
      </c>
      <c r="H529" s="699">
        <v>278</v>
      </c>
    </row>
    <row r="530" spans="1:8" s="509" customFormat="1" ht="15" customHeight="1">
      <c r="A530" s="606">
        <v>7</v>
      </c>
      <c r="B530" s="701" t="s">
        <v>2319</v>
      </c>
      <c r="C530" s="573" t="s">
        <v>6676</v>
      </c>
      <c r="E530" s="699">
        <v>920</v>
      </c>
      <c r="F530" s="699">
        <v>644</v>
      </c>
      <c r="G530" s="699">
        <v>460</v>
      </c>
      <c r="H530" s="699">
        <v>184</v>
      </c>
    </row>
    <row r="531" spans="1:8" s="509" customFormat="1" ht="15" customHeight="1">
      <c r="A531" s="606">
        <v>8</v>
      </c>
      <c r="B531" s="701" t="s">
        <v>2319</v>
      </c>
      <c r="C531" s="573" t="s">
        <v>6677</v>
      </c>
      <c r="E531" s="699">
        <v>720</v>
      </c>
      <c r="F531" s="699">
        <v>504</v>
      </c>
      <c r="G531" s="699">
        <v>360</v>
      </c>
      <c r="H531" s="699">
        <v>144</v>
      </c>
    </row>
    <row r="532" spans="1:8" s="509" customFormat="1" ht="15" customHeight="1">
      <c r="A532" s="606">
        <v>9</v>
      </c>
      <c r="B532" s="701" t="s">
        <v>2319</v>
      </c>
      <c r="C532" s="573" t="s">
        <v>6678</v>
      </c>
      <c r="E532" s="699">
        <v>560</v>
      </c>
      <c r="F532" s="699">
        <v>392</v>
      </c>
      <c r="G532" s="699">
        <v>280</v>
      </c>
      <c r="H532" s="699">
        <v>112</v>
      </c>
    </row>
    <row r="533" spans="1:8" s="509" customFormat="1" ht="15" customHeight="1">
      <c r="A533" s="606">
        <v>10</v>
      </c>
      <c r="B533" s="701" t="s">
        <v>2319</v>
      </c>
      <c r="C533" s="573" t="s">
        <v>6679</v>
      </c>
      <c r="E533" s="699">
        <v>540</v>
      </c>
      <c r="F533" s="699">
        <v>378</v>
      </c>
      <c r="G533" s="699">
        <v>270</v>
      </c>
      <c r="H533" s="699">
        <v>108</v>
      </c>
    </row>
    <row r="534" spans="1:8" s="509" customFormat="1" ht="15" customHeight="1">
      <c r="A534" s="606">
        <v>11</v>
      </c>
      <c r="B534" s="701" t="s">
        <v>2319</v>
      </c>
      <c r="C534" s="573" t="s">
        <v>6680</v>
      </c>
      <c r="E534" s="699">
        <v>780</v>
      </c>
      <c r="F534" s="699">
        <v>546</v>
      </c>
      <c r="G534" s="699">
        <v>390</v>
      </c>
      <c r="H534" s="699">
        <v>156</v>
      </c>
    </row>
    <row r="535" spans="1:8" s="509" customFormat="1" ht="15" customHeight="1">
      <c r="A535" s="606">
        <v>12</v>
      </c>
      <c r="B535" s="701" t="s">
        <v>2319</v>
      </c>
      <c r="C535" s="573" t="s">
        <v>6681</v>
      </c>
      <c r="E535" s="699">
        <v>640</v>
      </c>
      <c r="F535" s="699">
        <v>448</v>
      </c>
      <c r="G535" s="699">
        <v>320</v>
      </c>
      <c r="H535" s="699">
        <v>128</v>
      </c>
    </row>
    <row r="536" spans="1:8" s="509" customFormat="1" ht="15" customHeight="1">
      <c r="A536" s="606">
        <v>13</v>
      </c>
      <c r="B536" s="701" t="s">
        <v>2319</v>
      </c>
      <c r="C536" s="573" t="s">
        <v>6682</v>
      </c>
      <c r="E536" s="699">
        <v>424</v>
      </c>
      <c r="F536" s="699">
        <v>297</v>
      </c>
      <c r="G536" s="699">
        <v>212</v>
      </c>
      <c r="H536" s="699">
        <v>85</v>
      </c>
    </row>
    <row r="537" spans="1:8" s="509" customFormat="1" ht="15" customHeight="1">
      <c r="A537" s="606">
        <v>14</v>
      </c>
      <c r="B537" s="701" t="s">
        <v>2319</v>
      </c>
      <c r="C537" s="573" t="s">
        <v>6683</v>
      </c>
      <c r="E537" s="699">
        <v>480</v>
      </c>
      <c r="F537" s="699">
        <v>336</v>
      </c>
      <c r="G537" s="699">
        <v>240</v>
      </c>
      <c r="H537" s="699">
        <v>96</v>
      </c>
    </row>
    <row r="538" spans="1:8" s="509" customFormat="1" ht="15" customHeight="1">
      <c r="A538" s="606">
        <v>15</v>
      </c>
      <c r="B538" s="570" t="s">
        <v>3099</v>
      </c>
      <c r="C538" s="573" t="s">
        <v>6684</v>
      </c>
      <c r="E538" s="699">
        <v>224</v>
      </c>
      <c r="F538" s="699">
        <v>157</v>
      </c>
      <c r="G538" s="699">
        <v>112</v>
      </c>
      <c r="H538" s="699">
        <v>45</v>
      </c>
    </row>
    <row r="539" spans="1:8" s="509" customFormat="1" ht="15" customHeight="1">
      <c r="A539" s="606">
        <v>16</v>
      </c>
      <c r="B539" s="570" t="s">
        <v>3099</v>
      </c>
      <c r="C539" s="573" t="s">
        <v>6685</v>
      </c>
      <c r="E539" s="699">
        <v>180</v>
      </c>
      <c r="F539" s="699">
        <v>126</v>
      </c>
      <c r="G539" s="699">
        <v>90</v>
      </c>
      <c r="H539" s="699">
        <v>36</v>
      </c>
    </row>
    <row r="540" spans="1:8" s="509" customFormat="1" ht="15" customHeight="1">
      <c r="A540" s="606">
        <v>17</v>
      </c>
      <c r="B540" s="570" t="s">
        <v>3099</v>
      </c>
      <c r="C540" s="573" t="s">
        <v>6686</v>
      </c>
      <c r="E540" s="699">
        <v>180</v>
      </c>
      <c r="F540" s="699">
        <v>126</v>
      </c>
      <c r="G540" s="699">
        <v>90</v>
      </c>
      <c r="H540" s="699">
        <v>36</v>
      </c>
    </row>
    <row r="541" spans="1:8" s="509" customFormat="1" ht="15" customHeight="1">
      <c r="A541" s="606">
        <v>18</v>
      </c>
      <c r="B541" s="580" t="s">
        <v>209</v>
      </c>
      <c r="C541" s="573" t="s">
        <v>6687</v>
      </c>
      <c r="E541" s="699">
        <v>224</v>
      </c>
      <c r="F541" s="699">
        <v>157</v>
      </c>
      <c r="G541" s="699">
        <v>112</v>
      </c>
      <c r="H541" s="699">
        <v>45</v>
      </c>
    </row>
    <row r="542" spans="1:8" s="509" customFormat="1" ht="15" customHeight="1">
      <c r="A542" s="606">
        <v>19</v>
      </c>
      <c r="B542" s="580" t="s">
        <v>209</v>
      </c>
      <c r="C542" s="573" t="s">
        <v>6688</v>
      </c>
      <c r="E542" s="699">
        <v>144</v>
      </c>
      <c r="F542" s="699">
        <v>101</v>
      </c>
      <c r="G542" s="699">
        <v>72</v>
      </c>
      <c r="H542" s="699">
        <v>29</v>
      </c>
    </row>
    <row r="543" spans="1:8" s="509" customFormat="1" ht="15" customHeight="1">
      <c r="A543" s="606">
        <v>20</v>
      </c>
      <c r="B543" s="580" t="s">
        <v>209</v>
      </c>
      <c r="C543" s="573" t="s">
        <v>6689</v>
      </c>
      <c r="E543" s="699">
        <v>220</v>
      </c>
      <c r="F543" s="699">
        <v>154</v>
      </c>
      <c r="G543" s="699">
        <v>110</v>
      </c>
      <c r="H543" s="699">
        <v>44</v>
      </c>
    </row>
    <row r="544" spans="1:8" s="509" customFormat="1" ht="15" customHeight="1">
      <c r="A544" s="606">
        <v>21</v>
      </c>
      <c r="B544" s="580" t="s">
        <v>209</v>
      </c>
      <c r="C544" s="573" t="s">
        <v>6690</v>
      </c>
      <c r="E544" s="699">
        <v>132</v>
      </c>
      <c r="F544" s="699">
        <v>92</v>
      </c>
      <c r="G544" s="699">
        <v>66</v>
      </c>
      <c r="H544" s="699">
        <v>26</v>
      </c>
    </row>
    <row r="545" spans="1:8" s="509" customFormat="1" ht="15" customHeight="1">
      <c r="A545" s="606">
        <v>22</v>
      </c>
      <c r="B545" s="580" t="s">
        <v>209</v>
      </c>
      <c r="C545" s="573" t="s">
        <v>6691</v>
      </c>
      <c r="E545" s="699">
        <v>200</v>
      </c>
      <c r="F545" s="699">
        <v>140</v>
      </c>
      <c r="G545" s="699">
        <v>100</v>
      </c>
      <c r="H545" s="699">
        <v>40</v>
      </c>
    </row>
    <row r="546" spans="1:8" s="509" customFormat="1" ht="15" customHeight="1">
      <c r="A546" s="606">
        <v>23</v>
      </c>
      <c r="B546" s="580" t="s">
        <v>209</v>
      </c>
      <c r="C546" s="573" t="s">
        <v>6692</v>
      </c>
      <c r="E546" s="699">
        <v>184</v>
      </c>
      <c r="F546" s="699">
        <v>129</v>
      </c>
      <c r="G546" s="699">
        <v>92</v>
      </c>
      <c r="H546" s="699">
        <v>37</v>
      </c>
    </row>
    <row r="547" spans="1:8" s="509" customFormat="1" ht="15" customHeight="1">
      <c r="A547" s="606">
        <v>24</v>
      </c>
      <c r="B547" s="580" t="s">
        <v>209</v>
      </c>
      <c r="C547" s="573" t="s">
        <v>6693</v>
      </c>
      <c r="E547" s="699">
        <v>112</v>
      </c>
      <c r="F547" s="699">
        <v>78</v>
      </c>
      <c r="G547" s="699">
        <v>56</v>
      </c>
      <c r="H547" s="699">
        <v>22</v>
      </c>
    </row>
    <row r="548" spans="1:8" s="509" customFormat="1" ht="15" customHeight="1">
      <c r="A548" s="606">
        <v>25</v>
      </c>
      <c r="B548" s="580" t="s">
        <v>6694</v>
      </c>
      <c r="C548" s="573" t="s">
        <v>6695</v>
      </c>
      <c r="E548" s="699">
        <v>180</v>
      </c>
      <c r="F548" s="699">
        <v>126</v>
      </c>
      <c r="G548" s="699">
        <v>90</v>
      </c>
      <c r="H548" s="699">
        <v>36</v>
      </c>
    </row>
    <row r="549" spans="1:8" s="509" customFormat="1" ht="15" customHeight="1">
      <c r="A549" s="606">
        <v>26</v>
      </c>
      <c r="B549" s="580" t="s">
        <v>6696</v>
      </c>
      <c r="C549" s="573" t="s">
        <v>6697</v>
      </c>
      <c r="E549" s="699">
        <v>172</v>
      </c>
      <c r="F549" s="699">
        <v>120</v>
      </c>
      <c r="G549" s="699">
        <v>86</v>
      </c>
      <c r="H549" s="699">
        <v>34</v>
      </c>
    </row>
    <row r="550" spans="1:8" s="509" customFormat="1" ht="15" customHeight="1">
      <c r="A550" s="606">
        <v>27</v>
      </c>
      <c r="B550" s="580" t="s">
        <v>6698</v>
      </c>
      <c r="C550" s="573" t="s">
        <v>6699</v>
      </c>
      <c r="E550" s="699">
        <v>112</v>
      </c>
      <c r="F550" s="699">
        <v>78</v>
      </c>
      <c r="G550" s="699">
        <v>56</v>
      </c>
      <c r="H550" s="699">
        <v>22</v>
      </c>
    </row>
    <row r="551" spans="1:8" s="509" customFormat="1" ht="15" customHeight="1">
      <c r="A551" s="606">
        <v>28</v>
      </c>
      <c r="B551" s="563" t="s">
        <v>6700</v>
      </c>
      <c r="C551" s="573" t="s">
        <v>6701</v>
      </c>
      <c r="E551" s="699">
        <v>142</v>
      </c>
      <c r="F551" s="699">
        <v>99</v>
      </c>
      <c r="G551" s="699">
        <v>71</v>
      </c>
      <c r="H551" s="699">
        <v>28</v>
      </c>
    </row>
    <row r="552" spans="1:8" s="509" customFormat="1" ht="15" customHeight="1">
      <c r="A552" s="606">
        <v>29</v>
      </c>
      <c r="B552" s="702" t="s">
        <v>6702</v>
      </c>
      <c r="C552" s="573" t="s">
        <v>6703</v>
      </c>
      <c r="E552" s="699">
        <v>312</v>
      </c>
      <c r="F552" s="699">
        <v>218</v>
      </c>
      <c r="G552" s="699">
        <v>156</v>
      </c>
      <c r="H552" s="699">
        <v>62</v>
      </c>
    </row>
    <row r="553" spans="1:8" s="509" customFormat="1" ht="15" customHeight="1">
      <c r="A553" s="606">
        <v>30</v>
      </c>
      <c r="B553" s="702" t="s">
        <v>6702</v>
      </c>
      <c r="C553" s="573" t="s">
        <v>6704</v>
      </c>
      <c r="E553" s="699">
        <v>520</v>
      </c>
      <c r="F553" s="699">
        <v>364</v>
      </c>
      <c r="G553" s="699">
        <v>260</v>
      </c>
      <c r="H553" s="699">
        <v>104</v>
      </c>
    </row>
    <row r="554" spans="1:8" s="509" customFormat="1" ht="15" customHeight="1">
      <c r="A554" s="606">
        <v>31</v>
      </c>
      <c r="B554" s="563" t="s">
        <v>6705</v>
      </c>
      <c r="C554" s="573" t="s">
        <v>6705</v>
      </c>
      <c r="E554" s="699">
        <v>167</v>
      </c>
      <c r="F554" s="699">
        <v>117</v>
      </c>
      <c r="G554" s="699">
        <v>84</v>
      </c>
      <c r="H554" s="699">
        <v>33</v>
      </c>
    </row>
    <row r="555" spans="1:8" s="509" customFormat="1" ht="15" customHeight="1">
      <c r="A555" s="606">
        <v>32</v>
      </c>
      <c r="B555" s="563" t="s">
        <v>6706</v>
      </c>
      <c r="C555" s="573" t="s">
        <v>6706</v>
      </c>
      <c r="E555" s="699">
        <v>141</v>
      </c>
      <c r="F555" s="699">
        <v>99</v>
      </c>
      <c r="G555" s="699">
        <v>70</v>
      </c>
      <c r="H555" s="699">
        <v>28</v>
      </c>
    </row>
    <row r="556" spans="1:8" s="509" customFormat="1" ht="15" customHeight="1">
      <c r="A556" s="606">
        <v>33</v>
      </c>
      <c r="B556" s="563" t="s">
        <v>6707</v>
      </c>
      <c r="C556" s="573" t="s">
        <v>6707</v>
      </c>
      <c r="E556" s="699">
        <v>141</v>
      </c>
      <c r="F556" s="699">
        <v>99</v>
      </c>
      <c r="G556" s="699">
        <v>70</v>
      </c>
      <c r="H556" s="699">
        <v>28</v>
      </c>
    </row>
    <row r="557" spans="1:8" s="509" customFormat="1" ht="15" customHeight="1">
      <c r="A557" s="606">
        <v>34</v>
      </c>
      <c r="B557" s="563" t="s">
        <v>6708</v>
      </c>
      <c r="C557" s="573" t="s">
        <v>6708</v>
      </c>
      <c r="E557" s="699">
        <v>144</v>
      </c>
      <c r="F557" s="699">
        <v>101</v>
      </c>
      <c r="G557" s="699">
        <v>72</v>
      </c>
      <c r="H557" s="699">
        <v>29</v>
      </c>
    </row>
    <row r="558" spans="1:8" s="509" customFormat="1" ht="15" customHeight="1">
      <c r="A558" s="606">
        <v>35</v>
      </c>
      <c r="B558" s="386" t="s">
        <v>6709</v>
      </c>
      <c r="C558" s="411"/>
      <c r="E558" s="699">
        <v>88</v>
      </c>
      <c r="F558" s="699">
        <v>62</v>
      </c>
      <c r="G558" s="699">
        <v>44</v>
      </c>
      <c r="H558" s="699">
        <v>18</v>
      </c>
    </row>
    <row r="559" spans="1:8" s="509" customFormat="1" ht="15" customHeight="1">
      <c r="A559" s="606">
        <v>36</v>
      </c>
      <c r="B559" s="386" t="s">
        <v>6710</v>
      </c>
      <c r="C559" s="411"/>
      <c r="E559" s="699">
        <v>100</v>
      </c>
      <c r="F559" s="699">
        <v>70</v>
      </c>
      <c r="G559" s="699">
        <v>50</v>
      </c>
      <c r="H559" s="699">
        <v>0</v>
      </c>
    </row>
    <row r="560" spans="1:8" s="509" customFormat="1" ht="15" customHeight="1">
      <c r="A560" s="606">
        <v>37</v>
      </c>
      <c r="B560" s="386" t="s">
        <v>6711</v>
      </c>
      <c r="C560" s="411"/>
      <c r="E560" s="699">
        <v>80</v>
      </c>
      <c r="F560" s="699">
        <v>56</v>
      </c>
      <c r="G560" s="699">
        <v>40</v>
      </c>
      <c r="H560" s="699">
        <v>0</v>
      </c>
    </row>
    <row r="561" spans="1:8" s="509" customFormat="1" ht="15" customHeight="1">
      <c r="A561" s="606">
        <v>38</v>
      </c>
      <c r="B561" s="386" t="s">
        <v>6712</v>
      </c>
      <c r="C561" s="411"/>
      <c r="E561" s="699">
        <v>80</v>
      </c>
      <c r="F561" s="699">
        <v>56</v>
      </c>
      <c r="G561" s="699">
        <v>40</v>
      </c>
      <c r="H561" s="699">
        <v>0</v>
      </c>
    </row>
    <row r="562" spans="1:8" s="666" customFormat="1" ht="75">
      <c r="A562" s="648">
        <v>12</v>
      </c>
      <c r="B562" s="649" t="s">
        <v>6256</v>
      </c>
      <c r="C562" s="649"/>
      <c r="D562" s="649"/>
      <c r="E562" s="650"/>
      <c r="F562" s="650"/>
      <c r="G562" s="650"/>
      <c r="H562" s="650"/>
    </row>
    <row r="563" spans="1:8" s="509" customFormat="1" ht="37.5">
      <c r="A563" s="1356">
        <v>1</v>
      </c>
      <c r="B563" s="1236" t="s">
        <v>3089</v>
      </c>
      <c r="C563" s="652" t="s">
        <v>6257</v>
      </c>
      <c r="D563" s="652" t="s">
        <v>6258</v>
      </c>
      <c r="E563" s="671">
        <v>144</v>
      </c>
      <c r="F563" s="671">
        <v>80</v>
      </c>
      <c r="G563" s="671">
        <v>0</v>
      </c>
      <c r="H563" s="671">
        <v>0</v>
      </c>
    </row>
    <row r="564" spans="1:8" s="509" customFormat="1" ht="37.5">
      <c r="A564" s="1356"/>
      <c r="B564" s="1236"/>
      <c r="C564" s="652" t="s">
        <v>6258</v>
      </c>
      <c r="D564" s="652" t="s">
        <v>6259</v>
      </c>
      <c r="E564" s="671">
        <v>260</v>
      </c>
      <c r="F564" s="671">
        <v>200</v>
      </c>
      <c r="G564" s="671">
        <v>120</v>
      </c>
      <c r="H564" s="671">
        <v>0</v>
      </c>
    </row>
    <row r="565" spans="1:8" s="509" customFormat="1" ht="37.5">
      <c r="A565" s="1356"/>
      <c r="B565" s="1236"/>
      <c r="C565" s="652" t="s">
        <v>6259</v>
      </c>
      <c r="D565" s="652" t="s">
        <v>6260</v>
      </c>
      <c r="E565" s="671">
        <v>560</v>
      </c>
      <c r="F565" s="671">
        <v>320</v>
      </c>
      <c r="G565" s="671">
        <v>240</v>
      </c>
      <c r="H565" s="671">
        <v>80</v>
      </c>
    </row>
    <row r="566" spans="1:8" s="509" customFormat="1" ht="37.5">
      <c r="A566" s="1356"/>
      <c r="B566" s="1236"/>
      <c r="C566" s="652" t="s">
        <v>6260</v>
      </c>
      <c r="D566" s="652" t="s">
        <v>6261</v>
      </c>
      <c r="E566" s="671">
        <v>200</v>
      </c>
      <c r="F566" s="671">
        <v>140</v>
      </c>
      <c r="G566" s="671">
        <v>80</v>
      </c>
      <c r="H566" s="671">
        <v>40</v>
      </c>
    </row>
    <row r="567" spans="1:8" s="509" customFormat="1" ht="56.25">
      <c r="A567" s="1356"/>
      <c r="B567" s="1236"/>
      <c r="C567" s="652" t="s">
        <v>6262</v>
      </c>
      <c r="D567" s="652" t="s">
        <v>6263</v>
      </c>
      <c r="E567" s="671">
        <v>600</v>
      </c>
      <c r="F567" s="671">
        <v>380</v>
      </c>
      <c r="G567" s="671">
        <v>240</v>
      </c>
      <c r="H567" s="671">
        <v>80</v>
      </c>
    </row>
    <row r="568" spans="1:8" s="509" customFormat="1" ht="75">
      <c r="A568" s="1356"/>
      <c r="B568" s="1236"/>
      <c r="C568" s="652" t="s">
        <v>6263</v>
      </c>
      <c r="D568" s="652" t="s">
        <v>6264</v>
      </c>
      <c r="E568" s="671">
        <v>192</v>
      </c>
      <c r="F568" s="671">
        <v>140</v>
      </c>
      <c r="G568" s="671">
        <v>80</v>
      </c>
      <c r="H568" s="671">
        <v>40</v>
      </c>
    </row>
    <row r="569" spans="1:8" s="509" customFormat="1" ht="37.5">
      <c r="A569" s="1356"/>
      <c r="B569" s="1236"/>
      <c r="C569" s="652" t="s">
        <v>6265</v>
      </c>
      <c r="D569" s="652" t="s">
        <v>6266</v>
      </c>
      <c r="E569" s="671">
        <v>640</v>
      </c>
      <c r="F569" s="671">
        <v>400</v>
      </c>
      <c r="G569" s="671">
        <v>240</v>
      </c>
      <c r="H569" s="671">
        <v>80</v>
      </c>
    </row>
    <row r="570" spans="1:8" s="509" customFormat="1" ht="18.75">
      <c r="A570" s="1357">
        <v>2</v>
      </c>
      <c r="B570" s="1235" t="s">
        <v>880</v>
      </c>
      <c r="C570" s="652" t="s">
        <v>6267</v>
      </c>
      <c r="D570" s="652" t="s">
        <v>1581</v>
      </c>
      <c r="E570" s="671">
        <v>1120</v>
      </c>
      <c r="F570" s="671">
        <v>680</v>
      </c>
      <c r="G570" s="671">
        <v>440</v>
      </c>
      <c r="H570" s="671">
        <v>120</v>
      </c>
    </row>
    <row r="571" spans="1:8" s="509" customFormat="1" ht="18.75">
      <c r="A571" s="1357"/>
      <c r="B571" s="1235"/>
      <c r="C571" s="652" t="s">
        <v>1581</v>
      </c>
      <c r="D571" s="652" t="s">
        <v>1320</v>
      </c>
      <c r="E571" s="671">
        <v>1720</v>
      </c>
      <c r="F571" s="671">
        <v>1040</v>
      </c>
      <c r="G571" s="671">
        <v>680</v>
      </c>
      <c r="H571" s="671">
        <v>200</v>
      </c>
    </row>
    <row r="572" spans="1:8" s="509" customFormat="1" ht="18.75">
      <c r="A572" s="1357"/>
      <c r="B572" s="1235"/>
      <c r="C572" s="652" t="s">
        <v>1320</v>
      </c>
      <c r="D572" s="652" t="s">
        <v>2006</v>
      </c>
      <c r="E572" s="671">
        <v>2760</v>
      </c>
      <c r="F572" s="671">
        <v>1800</v>
      </c>
      <c r="G572" s="671">
        <v>1120</v>
      </c>
      <c r="H572" s="671">
        <v>320</v>
      </c>
    </row>
    <row r="573" spans="1:8" s="509" customFormat="1" ht="18.75">
      <c r="A573" s="1357"/>
      <c r="B573" s="1235"/>
      <c r="C573" s="652" t="s">
        <v>2006</v>
      </c>
      <c r="D573" s="652" t="s">
        <v>1645</v>
      </c>
      <c r="E573" s="671">
        <v>3800</v>
      </c>
      <c r="F573" s="671">
        <v>2400</v>
      </c>
      <c r="G573" s="671">
        <v>1520</v>
      </c>
      <c r="H573" s="671">
        <v>440</v>
      </c>
    </row>
    <row r="574" spans="1:8" s="509" customFormat="1" ht="18.75">
      <c r="A574" s="1357"/>
      <c r="B574" s="1235"/>
      <c r="C574" s="652" t="s">
        <v>1645</v>
      </c>
      <c r="D574" s="652" t="s">
        <v>6268</v>
      </c>
      <c r="E574" s="671">
        <v>4720</v>
      </c>
      <c r="F574" s="671">
        <v>3200</v>
      </c>
      <c r="G574" s="671">
        <v>1880</v>
      </c>
      <c r="H574" s="671">
        <v>560</v>
      </c>
    </row>
    <row r="575" spans="1:8" s="509" customFormat="1" ht="18.75">
      <c r="A575" s="1357"/>
      <c r="B575" s="1235"/>
      <c r="C575" s="652" t="s">
        <v>6268</v>
      </c>
      <c r="D575" s="652" t="s">
        <v>1315</v>
      </c>
      <c r="E575" s="671">
        <v>3440</v>
      </c>
      <c r="F575" s="671">
        <v>2000</v>
      </c>
      <c r="G575" s="671">
        <v>1360</v>
      </c>
      <c r="H575" s="671">
        <v>400</v>
      </c>
    </row>
    <row r="576" spans="1:8" s="509" customFormat="1" ht="18.75">
      <c r="A576" s="1357"/>
      <c r="B576" s="1235"/>
      <c r="C576" s="656" t="s">
        <v>1315</v>
      </c>
      <c r="D576" s="656" t="s">
        <v>6269</v>
      </c>
      <c r="E576" s="671">
        <v>2600</v>
      </c>
      <c r="F576" s="671">
        <v>1600</v>
      </c>
      <c r="G576" s="671">
        <v>1040</v>
      </c>
      <c r="H576" s="671">
        <v>320</v>
      </c>
    </row>
    <row r="577" spans="1:8" s="509" customFormat="1" ht="37.5">
      <c r="A577" s="1357">
        <v>2</v>
      </c>
      <c r="B577" s="1235" t="s">
        <v>1593</v>
      </c>
      <c r="C577" s="652" t="s">
        <v>6270</v>
      </c>
      <c r="D577" s="652" t="s">
        <v>1609</v>
      </c>
      <c r="E577" s="671">
        <v>3300</v>
      </c>
      <c r="F577" s="671">
        <v>2200</v>
      </c>
      <c r="G577" s="671">
        <v>1320</v>
      </c>
      <c r="H577" s="671">
        <v>400</v>
      </c>
    </row>
    <row r="578" spans="1:8" s="509" customFormat="1" ht="37.5">
      <c r="A578" s="1357"/>
      <c r="B578" s="1235"/>
      <c r="C578" s="652" t="s">
        <v>1609</v>
      </c>
      <c r="D578" s="652" t="s">
        <v>6271</v>
      </c>
      <c r="E578" s="671">
        <v>3400</v>
      </c>
      <c r="F578" s="671">
        <v>2240</v>
      </c>
      <c r="G578" s="671">
        <v>1480</v>
      </c>
      <c r="H578" s="671">
        <v>440</v>
      </c>
    </row>
    <row r="579" spans="1:8" s="509" customFormat="1" ht="37.5">
      <c r="A579" s="1357">
        <v>3</v>
      </c>
      <c r="B579" s="1235" t="s">
        <v>2489</v>
      </c>
      <c r="C579" s="652" t="s">
        <v>1593</v>
      </c>
      <c r="D579" s="652" t="s">
        <v>6272</v>
      </c>
      <c r="E579" s="671">
        <v>3000</v>
      </c>
      <c r="F579" s="671">
        <v>2000</v>
      </c>
      <c r="G579" s="671">
        <v>1200</v>
      </c>
      <c r="H579" s="671">
        <v>360</v>
      </c>
    </row>
    <row r="580" spans="1:8" s="509" customFormat="1" ht="37.5">
      <c r="A580" s="1357"/>
      <c r="B580" s="1235"/>
      <c r="C580" s="652" t="s">
        <v>6272</v>
      </c>
      <c r="D580" s="652" t="s">
        <v>6273</v>
      </c>
      <c r="E580" s="671">
        <v>1720</v>
      </c>
      <c r="F580" s="671">
        <v>1040</v>
      </c>
      <c r="G580" s="671">
        <v>680</v>
      </c>
      <c r="H580" s="671">
        <v>200</v>
      </c>
    </row>
    <row r="581" spans="1:8" s="509" customFormat="1" ht="18.75">
      <c r="A581" s="1357"/>
      <c r="B581" s="1235"/>
      <c r="C581" s="652" t="s">
        <v>6273</v>
      </c>
      <c r="D581" s="652" t="s">
        <v>2489</v>
      </c>
      <c r="E581" s="671">
        <v>2160</v>
      </c>
      <c r="F581" s="671">
        <v>1320</v>
      </c>
      <c r="G581" s="671">
        <v>880</v>
      </c>
      <c r="H581" s="671">
        <v>280</v>
      </c>
    </row>
    <row r="582" spans="1:8" s="509" customFormat="1" ht="37.5">
      <c r="A582" s="657">
        <v>4</v>
      </c>
      <c r="B582" s="658" t="s">
        <v>1609</v>
      </c>
      <c r="C582" s="652" t="s">
        <v>1593</v>
      </c>
      <c r="D582" s="652" t="s">
        <v>1623</v>
      </c>
      <c r="E582" s="671">
        <v>1600</v>
      </c>
      <c r="F582" s="671">
        <v>960</v>
      </c>
      <c r="G582" s="671">
        <v>640</v>
      </c>
      <c r="H582" s="671">
        <v>200</v>
      </c>
    </row>
    <row r="583" spans="1:8" s="509" customFormat="1" ht="18.75">
      <c r="A583" s="657">
        <v>5</v>
      </c>
      <c r="B583" s="658" t="s">
        <v>818</v>
      </c>
      <c r="C583" s="652" t="s">
        <v>880</v>
      </c>
      <c r="D583" s="652" t="s">
        <v>6274</v>
      </c>
      <c r="E583" s="671">
        <v>1280</v>
      </c>
      <c r="F583" s="671">
        <v>760</v>
      </c>
      <c r="G583" s="671">
        <v>520</v>
      </c>
      <c r="H583" s="671">
        <v>160</v>
      </c>
    </row>
    <row r="584" spans="1:8" s="509" customFormat="1" ht="18.75">
      <c r="A584" s="657">
        <v>6</v>
      </c>
      <c r="B584" s="658" t="s">
        <v>1392</v>
      </c>
      <c r="C584" s="652" t="s">
        <v>880</v>
      </c>
      <c r="D584" s="652" t="s">
        <v>6275</v>
      </c>
      <c r="E584" s="671">
        <v>440</v>
      </c>
      <c r="F584" s="671">
        <v>280</v>
      </c>
      <c r="G584" s="671">
        <v>160</v>
      </c>
      <c r="H584" s="671">
        <v>40</v>
      </c>
    </row>
    <row r="585" spans="1:8" s="509" customFormat="1" ht="18.75">
      <c r="A585" s="1357">
        <v>7</v>
      </c>
      <c r="B585" s="1235" t="s">
        <v>4677</v>
      </c>
      <c r="C585" s="652" t="s">
        <v>880</v>
      </c>
      <c r="D585" s="652" t="s">
        <v>6276</v>
      </c>
      <c r="E585" s="671">
        <v>1240</v>
      </c>
      <c r="F585" s="671">
        <v>760</v>
      </c>
      <c r="G585" s="671">
        <v>480</v>
      </c>
      <c r="H585" s="671">
        <v>160</v>
      </c>
    </row>
    <row r="586" spans="1:8" s="509" customFormat="1" ht="18.75">
      <c r="A586" s="1357"/>
      <c r="B586" s="1235"/>
      <c r="C586" s="652" t="s">
        <v>6276</v>
      </c>
      <c r="D586" s="652" t="s">
        <v>881</v>
      </c>
      <c r="E586" s="671">
        <v>1000</v>
      </c>
      <c r="F586" s="671">
        <v>600</v>
      </c>
      <c r="G586" s="671">
        <v>400</v>
      </c>
      <c r="H586" s="671">
        <v>120</v>
      </c>
    </row>
    <row r="587" spans="1:8" s="509" customFormat="1" ht="18.75">
      <c r="A587" s="1357">
        <v>8</v>
      </c>
      <c r="B587" s="1235" t="s">
        <v>1581</v>
      </c>
      <c r="C587" s="652" t="s">
        <v>880</v>
      </c>
      <c r="D587" s="652" t="s">
        <v>6277</v>
      </c>
      <c r="E587" s="671">
        <v>1600</v>
      </c>
      <c r="F587" s="671">
        <v>960</v>
      </c>
      <c r="G587" s="671">
        <v>640</v>
      </c>
      <c r="H587" s="671">
        <v>200</v>
      </c>
    </row>
    <row r="588" spans="1:8" s="509" customFormat="1" ht="18.75">
      <c r="A588" s="1357"/>
      <c r="B588" s="1235"/>
      <c r="C588" s="652" t="s">
        <v>6277</v>
      </c>
      <c r="D588" s="652" t="s">
        <v>888</v>
      </c>
      <c r="E588" s="671">
        <v>1080</v>
      </c>
      <c r="F588" s="671">
        <v>640</v>
      </c>
      <c r="G588" s="671">
        <v>440</v>
      </c>
      <c r="H588" s="671">
        <v>120</v>
      </c>
    </row>
    <row r="589" spans="1:8" s="509" customFormat="1" ht="18.75">
      <c r="A589" s="657">
        <v>9</v>
      </c>
      <c r="B589" s="658" t="s">
        <v>554</v>
      </c>
      <c r="C589" s="652" t="s">
        <v>1581</v>
      </c>
      <c r="D589" s="652" t="s">
        <v>881</v>
      </c>
      <c r="E589" s="671">
        <v>1600</v>
      </c>
      <c r="F589" s="671">
        <v>960</v>
      </c>
      <c r="G589" s="671">
        <v>640</v>
      </c>
      <c r="H589" s="671">
        <v>200</v>
      </c>
    </row>
    <row r="590" spans="1:8" s="509" customFormat="1" ht="18.75">
      <c r="A590" s="657">
        <v>10</v>
      </c>
      <c r="B590" s="658" t="s">
        <v>6278</v>
      </c>
      <c r="C590" s="652" t="s">
        <v>1581</v>
      </c>
      <c r="D590" s="652" t="s">
        <v>881</v>
      </c>
      <c r="E590" s="671">
        <v>1600</v>
      </c>
      <c r="F590" s="671">
        <v>960</v>
      </c>
      <c r="G590" s="671">
        <v>640</v>
      </c>
      <c r="H590" s="671">
        <v>200</v>
      </c>
    </row>
    <row r="591" spans="1:8" s="509" customFormat="1" ht="18.75">
      <c r="A591" s="1357">
        <v>11</v>
      </c>
      <c r="B591" s="1235" t="s">
        <v>1320</v>
      </c>
      <c r="C591" s="652" t="s">
        <v>880</v>
      </c>
      <c r="D591" s="652" t="s">
        <v>6279</v>
      </c>
      <c r="E591" s="671">
        <v>1400</v>
      </c>
      <c r="F591" s="671">
        <v>840</v>
      </c>
      <c r="G591" s="671">
        <v>560</v>
      </c>
      <c r="H591" s="671">
        <v>160</v>
      </c>
    </row>
    <row r="592" spans="1:8" s="509" customFormat="1" ht="18.75">
      <c r="A592" s="1357"/>
      <c r="B592" s="1235"/>
      <c r="C592" s="652" t="s">
        <v>880</v>
      </c>
      <c r="D592" s="652" t="s">
        <v>1597</v>
      </c>
      <c r="E592" s="671">
        <v>920</v>
      </c>
      <c r="F592" s="671">
        <v>560</v>
      </c>
      <c r="G592" s="671">
        <v>360</v>
      </c>
      <c r="H592" s="671">
        <v>120</v>
      </c>
    </row>
    <row r="593" spans="1:8" s="509" customFormat="1" ht="37.5">
      <c r="A593" s="657">
        <v>12</v>
      </c>
      <c r="B593" s="658" t="s">
        <v>1653</v>
      </c>
      <c r="C593" s="652" t="s">
        <v>880</v>
      </c>
      <c r="D593" s="652" t="s">
        <v>6280</v>
      </c>
      <c r="E593" s="671">
        <v>1080</v>
      </c>
      <c r="F593" s="671">
        <v>640</v>
      </c>
      <c r="G593" s="671">
        <v>440</v>
      </c>
      <c r="H593" s="671">
        <v>120</v>
      </c>
    </row>
    <row r="594" spans="1:8" s="509" customFormat="1" ht="18.75">
      <c r="A594" s="1357">
        <v>13</v>
      </c>
      <c r="B594" s="1235" t="s">
        <v>1597</v>
      </c>
      <c r="C594" s="652" t="s">
        <v>880</v>
      </c>
      <c r="D594" s="652" t="s">
        <v>1320</v>
      </c>
      <c r="E594" s="671">
        <v>1200</v>
      </c>
      <c r="F594" s="671">
        <v>720</v>
      </c>
      <c r="G594" s="671">
        <v>480</v>
      </c>
      <c r="H594" s="671">
        <v>160</v>
      </c>
    </row>
    <row r="595" spans="1:8" s="509" customFormat="1" ht="18.75">
      <c r="A595" s="1357"/>
      <c r="B595" s="1235"/>
      <c r="C595" s="652" t="s">
        <v>1320</v>
      </c>
      <c r="D595" s="652" t="s">
        <v>881</v>
      </c>
      <c r="E595" s="671">
        <v>840</v>
      </c>
      <c r="F595" s="671">
        <v>520</v>
      </c>
      <c r="G595" s="671">
        <v>320</v>
      </c>
      <c r="H595" s="671">
        <v>80</v>
      </c>
    </row>
    <row r="596" spans="1:8" s="509" customFormat="1" ht="16.5" customHeight="1">
      <c r="A596" s="657">
        <v>14</v>
      </c>
      <c r="B596" s="658" t="s">
        <v>2006</v>
      </c>
      <c r="C596" s="652" t="s">
        <v>880</v>
      </c>
      <c r="D596" s="652" t="s">
        <v>881</v>
      </c>
      <c r="E596" s="671">
        <v>1320</v>
      </c>
      <c r="F596" s="671">
        <v>800</v>
      </c>
      <c r="G596" s="671">
        <v>520</v>
      </c>
      <c r="H596" s="671">
        <v>160</v>
      </c>
    </row>
    <row r="597" spans="1:8" s="509" customFormat="1" ht="18.75">
      <c r="A597" s="657">
        <v>15</v>
      </c>
      <c r="B597" s="658" t="s">
        <v>1785</v>
      </c>
      <c r="C597" s="652" t="s">
        <v>880</v>
      </c>
      <c r="D597" s="652" t="s">
        <v>1593</v>
      </c>
      <c r="E597" s="671">
        <v>2000</v>
      </c>
      <c r="F597" s="671">
        <v>1200</v>
      </c>
      <c r="G597" s="671">
        <v>800</v>
      </c>
      <c r="H597" s="671">
        <v>240</v>
      </c>
    </row>
    <row r="598" spans="1:8" s="509" customFormat="1" ht="18.75">
      <c r="A598" s="657">
        <v>16</v>
      </c>
      <c r="B598" s="658" t="s">
        <v>859</v>
      </c>
      <c r="C598" s="652" t="s">
        <v>880</v>
      </c>
      <c r="D598" s="652" t="s">
        <v>1593</v>
      </c>
      <c r="E598" s="671">
        <v>2000</v>
      </c>
      <c r="F598" s="671">
        <v>1200</v>
      </c>
      <c r="G598" s="671">
        <v>800</v>
      </c>
      <c r="H598" s="671">
        <v>240</v>
      </c>
    </row>
    <row r="599" spans="1:8" s="509" customFormat="1" ht="18.75">
      <c r="A599" s="657">
        <v>17</v>
      </c>
      <c r="B599" s="658" t="s">
        <v>1648</v>
      </c>
      <c r="C599" s="652" t="s">
        <v>6281</v>
      </c>
      <c r="D599" s="652" t="s">
        <v>881</v>
      </c>
      <c r="E599" s="671">
        <v>760</v>
      </c>
      <c r="F599" s="671">
        <v>440</v>
      </c>
      <c r="G599" s="671">
        <v>320</v>
      </c>
      <c r="H599" s="671">
        <v>80</v>
      </c>
    </row>
    <row r="600" spans="1:8" s="509" customFormat="1" ht="16.5" customHeight="1">
      <c r="A600" s="657">
        <v>18</v>
      </c>
      <c r="B600" s="658" t="s">
        <v>1592</v>
      </c>
      <c r="C600" s="652" t="s">
        <v>1398</v>
      </c>
      <c r="D600" s="652" t="s">
        <v>6273</v>
      </c>
      <c r="E600" s="671">
        <v>2600</v>
      </c>
      <c r="F600" s="671">
        <v>1560</v>
      </c>
      <c r="G600" s="671">
        <v>1040</v>
      </c>
      <c r="H600" s="671">
        <v>320</v>
      </c>
    </row>
    <row r="601" spans="1:8" s="509" customFormat="1" ht="18.75">
      <c r="A601" s="657">
        <v>19</v>
      </c>
      <c r="B601" s="658" t="s">
        <v>860</v>
      </c>
      <c r="C601" s="652" t="s">
        <v>1398</v>
      </c>
      <c r="D601" s="652" t="s">
        <v>1609</v>
      </c>
      <c r="E601" s="671">
        <v>2600</v>
      </c>
      <c r="F601" s="671">
        <v>1560</v>
      </c>
      <c r="G601" s="671">
        <v>1040</v>
      </c>
      <c r="H601" s="671">
        <v>320</v>
      </c>
    </row>
    <row r="602" spans="1:8" s="509" customFormat="1" ht="37.5">
      <c r="A602" s="657">
        <v>20</v>
      </c>
      <c r="B602" s="658" t="s">
        <v>6282</v>
      </c>
      <c r="C602" s="652" t="s">
        <v>860</v>
      </c>
      <c r="D602" s="652" t="s">
        <v>1623</v>
      </c>
      <c r="E602" s="671">
        <v>1800</v>
      </c>
      <c r="F602" s="671">
        <v>1080</v>
      </c>
      <c r="G602" s="671">
        <v>720</v>
      </c>
      <c r="H602" s="671">
        <v>200</v>
      </c>
    </row>
    <row r="603" spans="1:8" s="509" customFormat="1" ht="66" customHeight="1">
      <c r="A603" s="657">
        <v>21</v>
      </c>
      <c r="B603" s="658" t="s">
        <v>1623</v>
      </c>
      <c r="C603" s="652" t="s">
        <v>2489</v>
      </c>
      <c r="D603" s="652" t="s">
        <v>1610</v>
      </c>
      <c r="E603" s="671">
        <v>2600</v>
      </c>
      <c r="F603" s="671">
        <v>1560</v>
      </c>
      <c r="G603" s="671">
        <v>1040</v>
      </c>
      <c r="H603" s="671">
        <v>320</v>
      </c>
    </row>
    <row r="604" spans="1:8" s="509" customFormat="1" ht="18.75">
      <c r="A604" s="657">
        <v>22</v>
      </c>
      <c r="B604" s="658" t="s">
        <v>1398</v>
      </c>
      <c r="C604" s="652" t="s">
        <v>1593</v>
      </c>
      <c r="D604" s="652" t="s">
        <v>1623</v>
      </c>
      <c r="E604" s="671">
        <v>2600</v>
      </c>
      <c r="F604" s="671">
        <v>1560</v>
      </c>
      <c r="G604" s="671">
        <v>1040</v>
      </c>
      <c r="H604" s="671">
        <v>320</v>
      </c>
    </row>
    <row r="605" spans="1:8" s="509" customFormat="1" ht="18.75">
      <c r="A605" s="657">
        <v>23</v>
      </c>
      <c r="B605" s="658" t="s">
        <v>1612</v>
      </c>
      <c r="C605" s="652" t="s">
        <v>1593</v>
      </c>
      <c r="D605" s="652" t="s">
        <v>1592</v>
      </c>
      <c r="E605" s="671">
        <v>2400</v>
      </c>
      <c r="F605" s="671">
        <v>1440</v>
      </c>
      <c r="G605" s="671">
        <v>960</v>
      </c>
      <c r="H605" s="671">
        <v>280</v>
      </c>
    </row>
    <row r="606" spans="1:8" s="509" customFormat="1" ht="18.75">
      <c r="A606" s="657">
        <v>24</v>
      </c>
      <c r="B606" s="658" t="s">
        <v>1645</v>
      </c>
      <c r="C606" s="652" t="s">
        <v>880</v>
      </c>
      <c r="D606" s="652" t="s">
        <v>868</v>
      </c>
      <c r="E606" s="671">
        <v>1200</v>
      </c>
      <c r="F606" s="671">
        <v>720</v>
      </c>
      <c r="G606" s="671">
        <v>480</v>
      </c>
      <c r="H606" s="671">
        <v>160</v>
      </c>
    </row>
    <row r="607" spans="1:8" s="509" customFormat="1" ht="18.75">
      <c r="A607" s="657">
        <v>25</v>
      </c>
      <c r="B607" s="658" t="s">
        <v>2490</v>
      </c>
      <c r="C607" s="652" t="s">
        <v>1398</v>
      </c>
      <c r="D607" s="652" t="s">
        <v>1613</v>
      </c>
      <c r="E607" s="671">
        <v>1200</v>
      </c>
      <c r="F607" s="671">
        <v>720</v>
      </c>
      <c r="G607" s="671">
        <v>480</v>
      </c>
      <c r="H607" s="671">
        <v>160</v>
      </c>
    </row>
    <row r="608" spans="1:8" s="509" customFormat="1" ht="18.75">
      <c r="A608" s="657">
        <v>26</v>
      </c>
      <c r="B608" s="658" t="s">
        <v>1590</v>
      </c>
      <c r="C608" s="652" t="s">
        <v>1398</v>
      </c>
      <c r="D608" s="652" t="s">
        <v>1610</v>
      </c>
      <c r="E608" s="671">
        <v>1880</v>
      </c>
      <c r="F608" s="671">
        <v>1120</v>
      </c>
      <c r="G608" s="671">
        <v>760</v>
      </c>
      <c r="H608" s="671">
        <v>240</v>
      </c>
    </row>
    <row r="609" spans="1:8" s="509" customFormat="1" ht="16.5" customHeight="1">
      <c r="A609" s="657">
        <v>27</v>
      </c>
      <c r="B609" s="658" t="s">
        <v>6283</v>
      </c>
      <c r="C609" s="652" t="s">
        <v>1398</v>
      </c>
      <c r="D609" s="652" t="s">
        <v>6284</v>
      </c>
      <c r="E609" s="671">
        <v>1200</v>
      </c>
      <c r="F609" s="671">
        <v>720</v>
      </c>
      <c r="G609" s="671">
        <v>480</v>
      </c>
      <c r="H609" s="671">
        <v>160</v>
      </c>
    </row>
    <row r="610" spans="1:8" s="509" customFormat="1" ht="37.5">
      <c r="A610" s="657">
        <v>28</v>
      </c>
      <c r="B610" s="658" t="s">
        <v>6285</v>
      </c>
      <c r="C610" s="652"/>
      <c r="D610" s="652"/>
      <c r="E610" s="671">
        <v>1200</v>
      </c>
      <c r="F610" s="671">
        <v>720</v>
      </c>
      <c r="G610" s="671">
        <v>480</v>
      </c>
      <c r="H610" s="671">
        <v>160</v>
      </c>
    </row>
    <row r="611" spans="1:8" s="509" customFormat="1" ht="18.75">
      <c r="A611" s="1357">
        <v>29</v>
      </c>
      <c r="B611" s="1235" t="s">
        <v>1610</v>
      </c>
      <c r="C611" s="652" t="s">
        <v>880</v>
      </c>
      <c r="D611" s="652" t="s">
        <v>1590</v>
      </c>
      <c r="E611" s="671">
        <v>3000</v>
      </c>
      <c r="F611" s="671">
        <v>1800</v>
      </c>
      <c r="G611" s="671">
        <v>1200</v>
      </c>
      <c r="H611" s="671">
        <v>360</v>
      </c>
    </row>
    <row r="612" spans="1:8" s="509" customFormat="1" ht="18.75">
      <c r="A612" s="1357"/>
      <c r="B612" s="1235"/>
      <c r="C612" s="652" t="s">
        <v>1590</v>
      </c>
      <c r="D612" s="652" t="s">
        <v>1623</v>
      </c>
      <c r="E612" s="671">
        <v>2600</v>
      </c>
      <c r="F612" s="671">
        <v>1560</v>
      </c>
      <c r="G612" s="671">
        <v>1040</v>
      </c>
      <c r="H612" s="671">
        <v>320</v>
      </c>
    </row>
    <row r="613" spans="1:8" s="509" customFormat="1" ht="18.75">
      <c r="A613" s="1357"/>
      <c r="B613" s="1235"/>
      <c r="C613" s="652" t="s">
        <v>1623</v>
      </c>
      <c r="D613" s="652" t="s">
        <v>6286</v>
      </c>
      <c r="E613" s="671">
        <v>3440</v>
      </c>
      <c r="F613" s="671">
        <v>2080</v>
      </c>
      <c r="G613" s="671">
        <v>1400</v>
      </c>
      <c r="H613" s="671">
        <v>440</v>
      </c>
    </row>
    <row r="614" spans="1:8" s="509" customFormat="1" ht="37.5">
      <c r="A614" s="657">
        <v>30</v>
      </c>
      <c r="B614" s="658" t="s">
        <v>6287</v>
      </c>
      <c r="C614" s="652" t="s">
        <v>6288</v>
      </c>
      <c r="D614" s="652" t="s">
        <v>6274</v>
      </c>
      <c r="E614" s="671">
        <v>3440</v>
      </c>
      <c r="F614" s="671">
        <v>2080</v>
      </c>
      <c r="G614" s="671">
        <v>1400</v>
      </c>
      <c r="H614" s="671">
        <v>440</v>
      </c>
    </row>
    <row r="615" spans="1:8" s="509" customFormat="1" ht="18.75">
      <c r="A615" s="657">
        <v>31</v>
      </c>
      <c r="B615" s="658" t="s">
        <v>1315</v>
      </c>
      <c r="C615" s="652" t="s">
        <v>880</v>
      </c>
      <c r="D615" s="652" t="s">
        <v>881</v>
      </c>
      <c r="E615" s="671">
        <v>920</v>
      </c>
      <c r="F615" s="671">
        <v>560</v>
      </c>
      <c r="G615" s="671">
        <v>360</v>
      </c>
      <c r="H615" s="671">
        <v>120</v>
      </c>
    </row>
    <row r="616" spans="1:8" s="509" customFormat="1" ht="18.75">
      <c r="A616" s="1357">
        <v>32</v>
      </c>
      <c r="B616" s="1235" t="s">
        <v>885</v>
      </c>
      <c r="C616" s="652" t="s">
        <v>880</v>
      </c>
      <c r="D616" s="652" t="s">
        <v>6289</v>
      </c>
      <c r="E616" s="671">
        <v>1840</v>
      </c>
      <c r="F616" s="671">
        <v>1120</v>
      </c>
      <c r="G616" s="671">
        <v>760</v>
      </c>
      <c r="H616" s="671">
        <v>240</v>
      </c>
    </row>
    <row r="617" spans="1:8" s="509" customFormat="1" ht="18.75">
      <c r="A617" s="1357"/>
      <c r="B617" s="1235"/>
      <c r="C617" s="652" t="s">
        <v>6289</v>
      </c>
      <c r="D617" s="652" t="s">
        <v>6290</v>
      </c>
      <c r="E617" s="671">
        <v>1400</v>
      </c>
      <c r="F617" s="671">
        <v>840</v>
      </c>
      <c r="G617" s="671">
        <v>560</v>
      </c>
      <c r="H617" s="671">
        <v>160</v>
      </c>
    </row>
    <row r="618" spans="1:8" s="509" customFormat="1" ht="16.5" customHeight="1">
      <c r="A618" s="657">
        <v>33</v>
      </c>
      <c r="B618" s="658" t="s">
        <v>2157</v>
      </c>
      <c r="C618" s="652" t="s">
        <v>880</v>
      </c>
      <c r="D618" s="652" t="s">
        <v>885</v>
      </c>
      <c r="E618" s="671">
        <v>2340</v>
      </c>
      <c r="F618" s="671">
        <v>1400</v>
      </c>
      <c r="G618" s="671">
        <v>920</v>
      </c>
      <c r="H618" s="671">
        <v>280</v>
      </c>
    </row>
    <row r="619" spans="1:8" s="509" customFormat="1" ht="18.75">
      <c r="A619" s="657">
        <v>34</v>
      </c>
      <c r="B619" s="658" t="s">
        <v>1596</v>
      </c>
      <c r="C619" s="652" t="s">
        <v>885</v>
      </c>
      <c r="D619" s="652" t="s">
        <v>1591</v>
      </c>
      <c r="E619" s="671">
        <v>1120</v>
      </c>
      <c r="F619" s="671">
        <v>680</v>
      </c>
      <c r="G619" s="671">
        <v>440</v>
      </c>
      <c r="H619" s="671">
        <v>120</v>
      </c>
    </row>
    <row r="620" spans="1:8" s="509" customFormat="1" ht="37.5">
      <c r="A620" s="1357">
        <v>35</v>
      </c>
      <c r="B620" s="1235" t="s">
        <v>1591</v>
      </c>
      <c r="C620" s="652" t="s">
        <v>885</v>
      </c>
      <c r="D620" s="652" t="s">
        <v>6291</v>
      </c>
      <c r="E620" s="671">
        <v>1120</v>
      </c>
      <c r="F620" s="671">
        <v>680</v>
      </c>
      <c r="G620" s="671">
        <v>440</v>
      </c>
      <c r="H620" s="671">
        <v>120</v>
      </c>
    </row>
    <row r="621" spans="1:8" s="509" customFormat="1" ht="18.75">
      <c r="A621" s="1357"/>
      <c r="B621" s="1235"/>
      <c r="C621" s="652" t="s">
        <v>6292</v>
      </c>
      <c r="D621" s="652" t="s">
        <v>881</v>
      </c>
      <c r="E621" s="671">
        <v>600</v>
      </c>
      <c r="F621" s="671">
        <v>360</v>
      </c>
      <c r="G621" s="671">
        <v>240</v>
      </c>
      <c r="H621" s="671">
        <v>80</v>
      </c>
    </row>
    <row r="622" spans="1:8" s="509" customFormat="1" ht="16.5" customHeight="1">
      <c r="A622" s="657">
        <v>36</v>
      </c>
      <c r="B622" s="658" t="s">
        <v>1621</v>
      </c>
      <c r="C622" s="652" t="s">
        <v>885</v>
      </c>
      <c r="D622" s="652" t="s">
        <v>6293</v>
      </c>
      <c r="E622" s="671">
        <v>720</v>
      </c>
      <c r="F622" s="671">
        <v>440</v>
      </c>
      <c r="G622" s="671">
        <v>280</v>
      </c>
      <c r="H622" s="671">
        <v>80</v>
      </c>
    </row>
    <row r="623" spans="1:8" s="509" customFormat="1" ht="37.5">
      <c r="A623" s="657">
        <v>37</v>
      </c>
      <c r="B623" s="658" t="s">
        <v>6294</v>
      </c>
      <c r="C623" s="652" t="s">
        <v>880</v>
      </c>
      <c r="D623" s="652" t="s">
        <v>6295</v>
      </c>
      <c r="E623" s="671">
        <v>600</v>
      </c>
      <c r="F623" s="671">
        <v>360</v>
      </c>
      <c r="G623" s="671">
        <v>240</v>
      </c>
      <c r="H623" s="671">
        <v>80</v>
      </c>
    </row>
    <row r="624" spans="1:8" s="509" customFormat="1" ht="18.75">
      <c r="A624" s="657">
        <v>38</v>
      </c>
      <c r="B624" s="658" t="s">
        <v>868</v>
      </c>
      <c r="C624" s="652" t="s">
        <v>880</v>
      </c>
      <c r="D624" s="652" t="s">
        <v>881</v>
      </c>
      <c r="E624" s="671">
        <v>1120</v>
      </c>
      <c r="F624" s="671">
        <v>680</v>
      </c>
      <c r="G624" s="671">
        <v>440</v>
      </c>
      <c r="H624" s="671">
        <v>120</v>
      </c>
    </row>
    <row r="625" spans="1:8" s="509" customFormat="1" ht="18.75">
      <c r="A625" s="1357">
        <v>39</v>
      </c>
      <c r="B625" s="1235" t="s">
        <v>870</v>
      </c>
      <c r="C625" s="652" t="s">
        <v>880</v>
      </c>
      <c r="D625" s="652" t="s">
        <v>1590</v>
      </c>
      <c r="E625" s="671">
        <v>1400</v>
      </c>
      <c r="F625" s="671">
        <v>840</v>
      </c>
      <c r="G625" s="671">
        <v>560</v>
      </c>
      <c r="H625" s="671">
        <v>160</v>
      </c>
    </row>
    <row r="626" spans="1:8" s="509" customFormat="1" ht="18.75">
      <c r="A626" s="1357"/>
      <c r="B626" s="1235"/>
      <c r="C626" s="652" t="s">
        <v>1590</v>
      </c>
      <c r="D626" s="652" t="s">
        <v>6296</v>
      </c>
      <c r="E626" s="671">
        <v>1120</v>
      </c>
      <c r="F626" s="671">
        <v>680</v>
      </c>
      <c r="G626" s="671">
        <v>440</v>
      </c>
      <c r="H626" s="671">
        <v>120</v>
      </c>
    </row>
    <row r="627" spans="1:8" s="509" customFormat="1" ht="37.5">
      <c r="A627" s="657">
        <v>40</v>
      </c>
      <c r="B627" s="658" t="s">
        <v>1613</v>
      </c>
      <c r="C627" s="652" t="s">
        <v>880</v>
      </c>
      <c r="D627" s="652" t="s">
        <v>6297</v>
      </c>
      <c r="E627" s="671">
        <v>2340</v>
      </c>
      <c r="F627" s="671">
        <v>1400</v>
      </c>
      <c r="G627" s="671">
        <v>920</v>
      </c>
      <c r="H627" s="671">
        <v>280</v>
      </c>
    </row>
    <row r="628" spans="1:8" s="509" customFormat="1" ht="37.5">
      <c r="A628" s="657">
        <v>41</v>
      </c>
      <c r="B628" s="658" t="s">
        <v>1589</v>
      </c>
      <c r="C628" s="652" t="s">
        <v>6298</v>
      </c>
      <c r="D628" s="652" t="s">
        <v>6299</v>
      </c>
      <c r="E628" s="671">
        <v>1120</v>
      </c>
      <c r="F628" s="671">
        <v>680</v>
      </c>
      <c r="G628" s="671">
        <v>440</v>
      </c>
      <c r="H628" s="671">
        <v>120</v>
      </c>
    </row>
    <row r="629" spans="1:8" s="509" customFormat="1" ht="18.75">
      <c r="A629" s="657">
        <v>42</v>
      </c>
      <c r="B629" s="658" t="s">
        <v>554</v>
      </c>
      <c r="C629" s="652" t="s">
        <v>1592</v>
      </c>
      <c r="D629" s="652" t="s">
        <v>881</v>
      </c>
      <c r="E629" s="671">
        <v>2340</v>
      </c>
      <c r="F629" s="671">
        <v>1400</v>
      </c>
      <c r="G629" s="671">
        <v>920</v>
      </c>
      <c r="H629" s="671">
        <v>280</v>
      </c>
    </row>
    <row r="630" spans="1:8" s="509" customFormat="1" ht="18.75">
      <c r="A630" s="657">
        <v>43</v>
      </c>
      <c r="B630" s="658" t="s">
        <v>553</v>
      </c>
      <c r="C630" s="652" t="s">
        <v>1592</v>
      </c>
      <c r="D630" s="652" t="s">
        <v>6300</v>
      </c>
      <c r="E630" s="671">
        <v>2340</v>
      </c>
      <c r="F630" s="671">
        <v>1400</v>
      </c>
      <c r="G630" s="671">
        <v>920</v>
      </c>
      <c r="H630" s="671">
        <v>280</v>
      </c>
    </row>
    <row r="631" spans="1:8" s="509" customFormat="1" ht="18.75">
      <c r="A631" s="657">
        <v>44</v>
      </c>
      <c r="B631" s="658" t="s">
        <v>127</v>
      </c>
      <c r="C631" s="652" t="s">
        <v>1592</v>
      </c>
      <c r="D631" s="652" t="s">
        <v>6300</v>
      </c>
      <c r="E631" s="671">
        <v>2340</v>
      </c>
      <c r="F631" s="671">
        <v>1400</v>
      </c>
      <c r="G631" s="671">
        <v>920</v>
      </c>
      <c r="H631" s="671">
        <v>280</v>
      </c>
    </row>
    <row r="632" spans="1:8" s="509" customFormat="1" ht="18.75">
      <c r="A632" s="657">
        <v>45</v>
      </c>
      <c r="B632" s="658" t="s">
        <v>283</v>
      </c>
      <c r="C632" s="652" t="s">
        <v>554</v>
      </c>
      <c r="D632" s="652" t="s">
        <v>553</v>
      </c>
      <c r="E632" s="671">
        <v>2340</v>
      </c>
      <c r="F632" s="671">
        <v>1400</v>
      </c>
      <c r="G632" s="671">
        <v>920</v>
      </c>
      <c r="H632" s="671">
        <v>280</v>
      </c>
    </row>
    <row r="633" spans="1:8" s="509" customFormat="1" ht="16.5" customHeight="1">
      <c r="A633" s="657">
        <v>46</v>
      </c>
      <c r="B633" s="658" t="s">
        <v>284</v>
      </c>
      <c r="C633" s="652" t="s">
        <v>554</v>
      </c>
      <c r="D633" s="652" t="s">
        <v>127</v>
      </c>
      <c r="E633" s="671">
        <v>2340</v>
      </c>
      <c r="F633" s="671">
        <v>1400</v>
      </c>
      <c r="G633" s="671">
        <v>920</v>
      </c>
      <c r="H633" s="671">
        <v>280</v>
      </c>
    </row>
    <row r="634" spans="1:8" s="509" customFormat="1" ht="18.75">
      <c r="A634" s="657">
        <v>47</v>
      </c>
      <c r="B634" s="658" t="s">
        <v>6273</v>
      </c>
      <c r="C634" s="652" t="s">
        <v>2489</v>
      </c>
      <c r="D634" s="652" t="s">
        <v>881</v>
      </c>
      <c r="E634" s="671">
        <v>1400</v>
      </c>
      <c r="F634" s="671">
        <v>840</v>
      </c>
      <c r="G634" s="671">
        <v>560</v>
      </c>
      <c r="H634" s="671">
        <v>160</v>
      </c>
    </row>
    <row r="635" spans="1:8" s="509" customFormat="1" ht="37.5">
      <c r="A635" s="657">
        <v>48</v>
      </c>
      <c r="B635" s="658" t="s">
        <v>6301</v>
      </c>
      <c r="C635" s="652" t="s">
        <v>3106</v>
      </c>
      <c r="D635" s="652" t="s">
        <v>6302</v>
      </c>
      <c r="E635" s="671">
        <v>192</v>
      </c>
      <c r="F635" s="671">
        <v>120</v>
      </c>
      <c r="G635" s="671">
        <v>0</v>
      </c>
      <c r="H635" s="671">
        <v>0</v>
      </c>
    </row>
    <row r="636" spans="1:8" s="509" customFormat="1" ht="37.5">
      <c r="A636" s="657">
        <v>49</v>
      </c>
      <c r="B636" s="658" t="s">
        <v>6303</v>
      </c>
      <c r="C636" s="652" t="s">
        <v>3106</v>
      </c>
      <c r="D636" s="652" t="s">
        <v>6304</v>
      </c>
      <c r="E636" s="671">
        <v>160</v>
      </c>
      <c r="F636" s="671">
        <v>120</v>
      </c>
      <c r="G636" s="671">
        <v>0</v>
      </c>
      <c r="H636" s="671">
        <v>0</v>
      </c>
    </row>
    <row r="637" spans="1:8" s="509" customFormat="1" ht="18.75">
      <c r="A637" s="657">
        <v>50</v>
      </c>
      <c r="B637" s="658" t="s">
        <v>6305</v>
      </c>
      <c r="C637" s="652" t="s">
        <v>6306</v>
      </c>
      <c r="D637" s="652" t="s">
        <v>6307</v>
      </c>
      <c r="E637" s="671">
        <v>144</v>
      </c>
      <c r="F637" s="671">
        <v>80</v>
      </c>
      <c r="G637" s="671">
        <v>0</v>
      </c>
      <c r="H637" s="671">
        <v>0</v>
      </c>
    </row>
    <row r="638" spans="1:8" s="509" customFormat="1" ht="56.25">
      <c r="A638" s="657">
        <v>51</v>
      </c>
      <c r="B638" s="658" t="s">
        <v>6308</v>
      </c>
      <c r="C638" s="652" t="s">
        <v>3106</v>
      </c>
      <c r="D638" s="652" t="s">
        <v>6309</v>
      </c>
      <c r="E638" s="671">
        <v>168</v>
      </c>
      <c r="F638" s="671">
        <v>120</v>
      </c>
      <c r="G638" s="671">
        <v>0</v>
      </c>
      <c r="H638" s="671">
        <v>0</v>
      </c>
    </row>
    <row r="639" spans="1:8" s="509" customFormat="1" ht="16.5" customHeight="1">
      <c r="A639" s="1357">
        <v>52</v>
      </c>
      <c r="B639" s="1235" t="s">
        <v>6310</v>
      </c>
      <c r="C639" s="652" t="s">
        <v>6311</v>
      </c>
      <c r="D639" s="652" t="s">
        <v>6312</v>
      </c>
      <c r="E639" s="671">
        <v>192</v>
      </c>
      <c r="F639" s="671">
        <v>120</v>
      </c>
      <c r="G639" s="671">
        <v>0</v>
      </c>
      <c r="H639" s="671">
        <v>0</v>
      </c>
    </row>
    <row r="640" spans="1:8" s="509" customFormat="1" ht="18.75">
      <c r="A640" s="1357"/>
      <c r="B640" s="1235"/>
      <c r="C640" s="652" t="s">
        <v>6312</v>
      </c>
      <c r="D640" s="652" t="s">
        <v>6313</v>
      </c>
      <c r="E640" s="671">
        <v>168</v>
      </c>
      <c r="F640" s="671">
        <v>120</v>
      </c>
      <c r="G640" s="671">
        <v>0</v>
      </c>
      <c r="H640" s="671">
        <v>0</v>
      </c>
    </row>
    <row r="641" spans="1:8" s="509" customFormat="1" ht="37.5">
      <c r="A641" s="1356">
        <v>53</v>
      </c>
      <c r="B641" s="1236" t="s">
        <v>6314</v>
      </c>
      <c r="C641" s="652" t="s">
        <v>6315</v>
      </c>
      <c r="D641" s="652" t="s">
        <v>6316</v>
      </c>
      <c r="E641" s="671">
        <v>144</v>
      </c>
      <c r="F641" s="671">
        <v>80</v>
      </c>
      <c r="G641" s="671">
        <v>0</v>
      </c>
      <c r="H641" s="671">
        <v>0</v>
      </c>
    </row>
    <row r="642" spans="1:8" s="509" customFormat="1" ht="37.5">
      <c r="A642" s="1356"/>
      <c r="B642" s="1236"/>
      <c r="C642" s="652" t="s">
        <v>6317</v>
      </c>
      <c r="D642" s="652" t="s">
        <v>6318</v>
      </c>
      <c r="E642" s="671">
        <v>144</v>
      </c>
      <c r="F642" s="671">
        <v>80</v>
      </c>
      <c r="G642" s="671">
        <v>0</v>
      </c>
      <c r="H642" s="671">
        <v>0</v>
      </c>
    </row>
    <row r="643" spans="1:8" s="509" customFormat="1" ht="16.5" customHeight="1">
      <c r="A643" s="657">
        <v>54</v>
      </c>
      <c r="B643" s="658" t="s">
        <v>6319</v>
      </c>
      <c r="C643" s="652" t="s">
        <v>6320</v>
      </c>
      <c r="D643" s="652" t="s">
        <v>6321</v>
      </c>
      <c r="E643" s="671">
        <v>144</v>
      </c>
      <c r="F643" s="671">
        <v>80</v>
      </c>
      <c r="G643" s="671">
        <v>0</v>
      </c>
      <c r="H643" s="671">
        <v>0</v>
      </c>
    </row>
    <row r="644" spans="1:8" s="509" customFormat="1" ht="45" customHeight="1">
      <c r="A644" s="657">
        <v>55</v>
      </c>
      <c r="B644" s="658" t="s">
        <v>6322</v>
      </c>
      <c r="C644" s="652" t="s">
        <v>6323</v>
      </c>
      <c r="D644" s="652" t="s">
        <v>6324</v>
      </c>
      <c r="E644" s="671">
        <v>144</v>
      </c>
      <c r="F644" s="671">
        <v>80</v>
      </c>
      <c r="G644" s="671">
        <v>0</v>
      </c>
      <c r="H644" s="671">
        <v>0</v>
      </c>
    </row>
    <row r="645" spans="1:8" s="509" customFormat="1" ht="18.75">
      <c r="A645" s="657">
        <v>56</v>
      </c>
      <c r="B645" s="658" t="s">
        <v>6325</v>
      </c>
      <c r="C645" s="652" t="s">
        <v>6326</v>
      </c>
      <c r="D645" s="652" t="s">
        <v>6327</v>
      </c>
      <c r="E645" s="671">
        <v>144</v>
      </c>
      <c r="F645" s="671">
        <v>80</v>
      </c>
      <c r="G645" s="671">
        <v>0</v>
      </c>
      <c r="H645" s="671">
        <v>0</v>
      </c>
    </row>
    <row r="646" spans="1:8" s="509" customFormat="1" ht="18.75">
      <c r="A646" s="659">
        <v>13</v>
      </c>
      <c r="B646" s="660" t="s">
        <v>6328</v>
      </c>
      <c r="C646" s="659"/>
      <c r="D646" s="659"/>
      <c r="E646" s="671">
        <v>0</v>
      </c>
      <c r="F646" s="671">
        <v>0</v>
      </c>
      <c r="G646" s="671">
        <v>0</v>
      </c>
      <c r="H646" s="671">
        <v>0</v>
      </c>
    </row>
    <row r="647" spans="1:8" s="509" customFormat="1" ht="47.25" customHeight="1">
      <c r="A647" s="1234">
        <v>1</v>
      </c>
      <c r="B647" s="1233" t="s">
        <v>3089</v>
      </c>
      <c r="C647" s="652" t="s">
        <v>6329</v>
      </c>
      <c r="D647" s="652" t="s">
        <v>6330</v>
      </c>
      <c r="E647" s="671">
        <v>1440</v>
      </c>
      <c r="F647" s="671">
        <v>864</v>
      </c>
      <c r="G647" s="671">
        <v>560</v>
      </c>
      <c r="H647" s="671">
        <v>172</v>
      </c>
    </row>
    <row r="648" spans="1:8" s="509" customFormat="1" ht="18.75">
      <c r="A648" s="1234"/>
      <c r="B648" s="1233"/>
      <c r="C648" s="652" t="s">
        <v>6330</v>
      </c>
      <c r="D648" s="652" t="s">
        <v>6331</v>
      </c>
      <c r="E648" s="671">
        <v>1480</v>
      </c>
      <c r="F648" s="671">
        <v>888</v>
      </c>
      <c r="G648" s="671">
        <v>600</v>
      </c>
      <c r="H648" s="671">
        <v>180</v>
      </c>
    </row>
    <row r="649" spans="1:8" s="509" customFormat="1" ht="18.75">
      <c r="A649" s="1234"/>
      <c r="B649" s="1233"/>
      <c r="C649" s="652" t="s">
        <v>6332</v>
      </c>
      <c r="D649" s="652" t="s">
        <v>6333</v>
      </c>
      <c r="E649" s="671">
        <v>960</v>
      </c>
      <c r="F649" s="671">
        <v>576</v>
      </c>
      <c r="G649" s="671">
        <v>380</v>
      </c>
      <c r="H649" s="671">
        <v>116</v>
      </c>
    </row>
    <row r="650" spans="1:8" s="509" customFormat="1" ht="16.5" customHeight="1">
      <c r="A650" s="1234"/>
      <c r="B650" s="1233"/>
      <c r="C650" s="652" t="s">
        <v>6333</v>
      </c>
      <c r="D650" s="652" t="s">
        <v>6334</v>
      </c>
      <c r="E650" s="671">
        <v>440</v>
      </c>
      <c r="F650" s="671">
        <v>264</v>
      </c>
      <c r="G650" s="671">
        <v>180</v>
      </c>
      <c r="H650" s="671">
        <v>52</v>
      </c>
    </row>
    <row r="651" spans="1:8" s="509" customFormat="1" ht="37.5" customHeight="1">
      <c r="A651" s="1234">
        <v>2</v>
      </c>
      <c r="B651" s="1233" t="s">
        <v>6335</v>
      </c>
      <c r="C651" s="652" t="s">
        <v>6336</v>
      </c>
      <c r="D651" s="652" t="s">
        <v>6337</v>
      </c>
      <c r="E651" s="671">
        <v>1000</v>
      </c>
      <c r="F651" s="671">
        <v>600</v>
      </c>
      <c r="G651" s="671">
        <v>440</v>
      </c>
      <c r="H651" s="671">
        <v>132</v>
      </c>
    </row>
    <row r="652" spans="1:8" s="509" customFormat="1" ht="18.75">
      <c r="A652" s="1234"/>
      <c r="B652" s="1233"/>
      <c r="C652" s="652" t="s">
        <v>6337</v>
      </c>
      <c r="D652" s="652" t="s">
        <v>6338</v>
      </c>
      <c r="E652" s="671">
        <v>880</v>
      </c>
      <c r="F652" s="671">
        <v>528</v>
      </c>
      <c r="G652" s="671">
        <v>340</v>
      </c>
      <c r="H652" s="671">
        <v>108</v>
      </c>
    </row>
    <row r="653" spans="1:8" s="509" customFormat="1" ht="39" customHeight="1">
      <c r="A653" s="1234"/>
      <c r="B653" s="1233"/>
      <c r="C653" s="652" t="s">
        <v>6338</v>
      </c>
      <c r="D653" s="652" t="s">
        <v>6339</v>
      </c>
      <c r="E653" s="671">
        <v>480</v>
      </c>
      <c r="F653" s="671">
        <v>288</v>
      </c>
      <c r="G653" s="671">
        <v>192</v>
      </c>
      <c r="H653" s="671">
        <v>60</v>
      </c>
    </row>
    <row r="654" spans="1:8" s="509" customFormat="1" ht="37.5">
      <c r="A654" s="1234"/>
      <c r="B654" s="1233"/>
      <c r="C654" s="652" t="s">
        <v>6339</v>
      </c>
      <c r="D654" s="652" t="s">
        <v>6340</v>
      </c>
      <c r="E654" s="671">
        <v>760</v>
      </c>
      <c r="F654" s="671">
        <v>456</v>
      </c>
      <c r="G654" s="671">
        <v>300</v>
      </c>
      <c r="H654" s="671">
        <v>92</v>
      </c>
    </row>
    <row r="655" spans="1:8" s="509" customFormat="1" ht="16.5" customHeight="1">
      <c r="A655" s="1234"/>
      <c r="B655" s="1233"/>
      <c r="C655" s="652" t="s">
        <v>6340</v>
      </c>
      <c r="D655" s="652" t="s">
        <v>6341</v>
      </c>
      <c r="E655" s="671">
        <v>560</v>
      </c>
      <c r="F655" s="671">
        <v>336</v>
      </c>
      <c r="G655" s="671">
        <v>220</v>
      </c>
      <c r="H655" s="671">
        <v>68</v>
      </c>
    </row>
    <row r="656" spans="1:8" s="509" customFormat="1" ht="37.5">
      <c r="A656" s="1234"/>
      <c r="B656" s="1233"/>
      <c r="C656" s="652" t="s">
        <v>6341</v>
      </c>
      <c r="D656" s="652" t="s">
        <v>6342</v>
      </c>
      <c r="E656" s="671">
        <v>260</v>
      </c>
      <c r="F656" s="671">
        <v>156</v>
      </c>
      <c r="G656" s="671">
        <v>104</v>
      </c>
      <c r="H656" s="671">
        <v>0</v>
      </c>
    </row>
    <row r="657" spans="1:8" s="509" customFormat="1" ht="36.75" customHeight="1">
      <c r="A657" s="1234"/>
      <c r="B657" s="1233"/>
      <c r="C657" s="652" t="s">
        <v>6342</v>
      </c>
      <c r="D657" s="652" t="s">
        <v>6343</v>
      </c>
      <c r="E657" s="671">
        <v>300</v>
      </c>
      <c r="F657" s="671">
        <v>180</v>
      </c>
      <c r="G657" s="671">
        <v>120</v>
      </c>
      <c r="H657" s="671">
        <v>0</v>
      </c>
    </row>
    <row r="658" spans="1:8" s="509" customFormat="1" ht="37.5">
      <c r="A658" s="1234"/>
      <c r="B658" s="1233"/>
      <c r="C658" s="652" t="s">
        <v>6343</v>
      </c>
      <c r="D658" s="652" t="s">
        <v>6344</v>
      </c>
      <c r="E658" s="671">
        <v>300</v>
      </c>
      <c r="F658" s="671">
        <v>180</v>
      </c>
      <c r="G658" s="671">
        <v>120</v>
      </c>
      <c r="H658" s="671">
        <v>0</v>
      </c>
    </row>
    <row r="659" spans="1:8" s="509" customFormat="1" ht="18.75">
      <c r="A659" s="1234"/>
      <c r="B659" s="1233"/>
      <c r="C659" s="652" t="s">
        <v>6345</v>
      </c>
      <c r="D659" s="652" t="s">
        <v>6346</v>
      </c>
      <c r="E659" s="671">
        <v>120</v>
      </c>
      <c r="F659" s="671">
        <v>72</v>
      </c>
      <c r="G659" s="671">
        <v>60</v>
      </c>
      <c r="H659" s="671">
        <v>0</v>
      </c>
    </row>
    <row r="660" spans="1:8" s="509" customFormat="1" ht="33" customHeight="1">
      <c r="A660" s="1234"/>
      <c r="B660" s="1233"/>
      <c r="C660" s="652" t="s">
        <v>6346</v>
      </c>
      <c r="D660" s="652" t="s">
        <v>6347</v>
      </c>
      <c r="E660" s="671">
        <v>100</v>
      </c>
      <c r="F660" s="671">
        <v>60</v>
      </c>
      <c r="G660" s="671">
        <v>40</v>
      </c>
      <c r="H660" s="671">
        <v>0</v>
      </c>
    </row>
    <row r="661" spans="1:8" s="509" customFormat="1" ht="41.25" customHeight="1">
      <c r="A661" s="1234">
        <v>3</v>
      </c>
      <c r="B661" s="1233" t="s">
        <v>6348</v>
      </c>
      <c r="C661" s="652" t="s">
        <v>6349</v>
      </c>
      <c r="D661" s="652" t="s">
        <v>6350</v>
      </c>
      <c r="E661" s="671">
        <v>480</v>
      </c>
      <c r="F661" s="671">
        <v>288</v>
      </c>
      <c r="G661" s="671">
        <v>192</v>
      </c>
      <c r="H661" s="671">
        <v>60</v>
      </c>
    </row>
    <row r="662" spans="1:8" s="509" customFormat="1" ht="37.5">
      <c r="A662" s="1234"/>
      <c r="B662" s="1233"/>
      <c r="C662" s="652" t="s">
        <v>6350</v>
      </c>
      <c r="D662" s="652" t="s">
        <v>6351</v>
      </c>
      <c r="E662" s="671">
        <v>240</v>
      </c>
      <c r="F662" s="671">
        <v>144</v>
      </c>
      <c r="G662" s="671">
        <v>100</v>
      </c>
      <c r="H662" s="671">
        <v>0</v>
      </c>
    </row>
    <row r="663" spans="1:8" s="509" customFormat="1" ht="33" customHeight="1">
      <c r="A663" s="663">
        <v>4</v>
      </c>
      <c r="B663" s="652" t="s">
        <v>6352</v>
      </c>
      <c r="C663" s="652" t="s">
        <v>3106</v>
      </c>
      <c r="D663" s="652" t="s">
        <v>6353</v>
      </c>
      <c r="E663" s="671">
        <v>240</v>
      </c>
      <c r="F663" s="671">
        <v>144</v>
      </c>
      <c r="G663" s="671">
        <v>96</v>
      </c>
      <c r="H663" s="671">
        <v>0</v>
      </c>
    </row>
    <row r="664" spans="1:8" s="509" customFormat="1" ht="37.5">
      <c r="A664" s="663">
        <v>5</v>
      </c>
      <c r="B664" s="652" t="s">
        <v>6354</v>
      </c>
      <c r="C664" s="652" t="s">
        <v>6355</v>
      </c>
      <c r="D664" s="652" t="s">
        <v>6356</v>
      </c>
      <c r="E664" s="671">
        <v>144</v>
      </c>
      <c r="F664" s="671">
        <v>86.4</v>
      </c>
      <c r="G664" s="671">
        <v>57.6</v>
      </c>
      <c r="H664" s="671">
        <v>0</v>
      </c>
    </row>
    <row r="665" spans="1:8" s="509" customFormat="1" ht="37.5">
      <c r="A665" s="663">
        <v>6</v>
      </c>
      <c r="B665" s="652" t="s">
        <v>6357</v>
      </c>
      <c r="C665" s="652" t="s">
        <v>6358</v>
      </c>
      <c r="D665" s="652" t="s">
        <v>6359</v>
      </c>
      <c r="E665" s="671">
        <v>200</v>
      </c>
      <c r="F665" s="671">
        <v>120</v>
      </c>
      <c r="G665" s="671">
        <v>80</v>
      </c>
      <c r="H665" s="671">
        <v>0</v>
      </c>
    </row>
    <row r="666" spans="1:8" s="509" customFormat="1" ht="37.5">
      <c r="A666" s="663">
        <v>7</v>
      </c>
      <c r="B666" s="652" t="s">
        <v>6360</v>
      </c>
      <c r="C666" s="652" t="s">
        <v>3106</v>
      </c>
      <c r="D666" s="652" t="s">
        <v>6361</v>
      </c>
      <c r="E666" s="671">
        <v>220</v>
      </c>
      <c r="F666" s="671">
        <v>132</v>
      </c>
      <c r="G666" s="671">
        <v>88</v>
      </c>
      <c r="H666" s="671">
        <v>0</v>
      </c>
    </row>
    <row r="667" spans="1:8" s="509" customFormat="1" ht="18" customHeight="1">
      <c r="A667" s="1234">
        <v>8</v>
      </c>
      <c r="B667" s="1233" t="s">
        <v>6362</v>
      </c>
      <c r="C667" s="652" t="s">
        <v>6363</v>
      </c>
      <c r="D667" s="652" t="s">
        <v>6364</v>
      </c>
      <c r="E667" s="671">
        <v>300</v>
      </c>
      <c r="F667" s="671">
        <v>180</v>
      </c>
      <c r="G667" s="671">
        <v>120</v>
      </c>
      <c r="H667" s="671">
        <v>0</v>
      </c>
    </row>
    <row r="668" spans="1:8" s="509" customFormat="1" ht="18.75">
      <c r="A668" s="1234"/>
      <c r="B668" s="1233"/>
      <c r="C668" s="652" t="s">
        <v>6364</v>
      </c>
      <c r="D668" s="652" t="s">
        <v>6365</v>
      </c>
      <c r="E668" s="671">
        <v>200</v>
      </c>
      <c r="F668" s="671">
        <v>120</v>
      </c>
      <c r="G668" s="671">
        <v>80</v>
      </c>
      <c r="H668" s="671">
        <v>0</v>
      </c>
    </row>
    <row r="669" spans="1:8" s="509" customFormat="1" ht="18.75">
      <c r="A669" s="1234"/>
      <c r="B669" s="1233"/>
      <c r="C669" s="652" t="s">
        <v>6365</v>
      </c>
      <c r="D669" s="652" t="s">
        <v>6366</v>
      </c>
      <c r="E669" s="671">
        <v>140</v>
      </c>
      <c r="F669" s="671">
        <v>84</v>
      </c>
      <c r="G669" s="671">
        <v>56</v>
      </c>
      <c r="H669" s="671">
        <v>0</v>
      </c>
    </row>
    <row r="670" spans="1:8" s="509" customFormat="1" ht="37.5">
      <c r="A670" s="1234"/>
      <c r="B670" s="1233"/>
      <c r="C670" s="652" t="s">
        <v>6366</v>
      </c>
      <c r="D670" s="652" t="s">
        <v>6367</v>
      </c>
      <c r="E670" s="671">
        <v>120</v>
      </c>
      <c r="F670" s="671">
        <v>72</v>
      </c>
      <c r="G670" s="671">
        <v>48</v>
      </c>
      <c r="H670" s="671">
        <v>0</v>
      </c>
    </row>
    <row r="671" spans="1:8" s="509" customFormat="1" ht="37.5">
      <c r="A671" s="1234"/>
      <c r="B671" s="1233"/>
      <c r="C671" s="652" t="s">
        <v>6367</v>
      </c>
      <c r="D671" s="652" t="s">
        <v>6368</v>
      </c>
      <c r="E671" s="671">
        <v>100</v>
      </c>
      <c r="F671" s="671">
        <v>60</v>
      </c>
      <c r="G671" s="671">
        <v>40</v>
      </c>
      <c r="H671" s="671">
        <v>0</v>
      </c>
    </row>
    <row r="672" spans="1:8" s="513" customFormat="1" ht="18" customHeight="1">
      <c r="A672" s="1234">
        <v>9</v>
      </c>
      <c r="B672" s="1233" t="s">
        <v>6369</v>
      </c>
      <c r="C672" s="652" t="s">
        <v>6370</v>
      </c>
      <c r="D672" s="652" t="s">
        <v>6371</v>
      </c>
      <c r="E672" s="672">
        <v>100</v>
      </c>
      <c r="F672" s="672">
        <v>60</v>
      </c>
      <c r="G672" s="672">
        <v>40</v>
      </c>
      <c r="H672" s="672">
        <v>0</v>
      </c>
    </row>
    <row r="673" spans="1:8" s="668" customFormat="1" ht="16.5" customHeight="1">
      <c r="A673" s="1234"/>
      <c r="B673" s="1233"/>
      <c r="C673" s="652" t="s">
        <v>6335</v>
      </c>
      <c r="D673" s="652" t="s">
        <v>6372</v>
      </c>
      <c r="E673" s="673">
        <v>120</v>
      </c>
      <c r="F673" s="673">
        <v>72</v>
      </c>
      <c r="G673" s="673">
        <v>48</v>
      </c>
      <c r="H673" s="673">
        <v>0</v>
      </c>
    </row>
    <row r="674" spans="1:8" s="668" customFormat="1" ht="18" customHeight="1">
      <c r="A674" s="1234">
        <v>10</v>
      </c>
      <c r="B674" s="1233" t="s">
        <v>6373</v>
      </c>
      <c r="C674" s="652" t="s">
        <v>6335</v>
      </c>
      <c r="D674" s="652" t="s">
        <v>6374</v>
      </c>
      <c r="E674" s="673">
        <v>120</v>
      </c>
      <c r="F674" s="673">
        <v>72</v>
      </c>
      <c r="G674" s="673">
        <v>48</v>
      </c>
      <c r="H674" s="673">
        <v>0</v>
      </c>
    </row>
    <row r="675" spans="1:8" s="668" customFormat="1" ht="18.75">
      <c r="A675" s="1234"/>
      <c r="B675" s="1233"/>
      <c r="C675" s="652" t="s">
        <v>6335</v>
      </c>
      <c r="D675" s="652" t="s">
        <v>6375</v>
      </c>
      <c r="E675" s="673">
        <v>120</v>
      </c>
      <c r="F675" s="673">
        <v>72</v>
      </c>
      <c r="G675" s="673">
        <v>48</v>
      </c>
      <c r="H675" s="673">
        <v>0</v>
      </c>
    </row>
    <row r="676" spans="1:8" s="668" customFormat="1" ht="18.75">
      <c r="A676" s="663">
        <v>11</v>
      </c>
      <c r="B676" s="652" t="s">
        <v>6376</v>
      </c>
      <c r="C676" s="652" t="s">
        <v>6335</v>
      </c>
      <c r="D676" s="652" t="s">
        <v>6377</v>
      </c>
      <c r="E676" s="673">
        <v>100</v>
      </c>
      <c r="F676" s="673">
        <v>60</v>
      </c>
      <c r="G676" s="673">
        <v>0</v>
      </c>
      <c r="H676" s="673">
        <v>0</v>
      </c>
    </row>
    <row r="677" spans="1:8" s="668" customFormat="1" ht="37.5">
      <c r="A677" s="663">
        <v>12</v>
      </c>
      <c r="B677" s="652" t="s">
        <v>6378</v>
      </c>
      <c r="C677" s="652" t="s">
        <v>6335</v>
      </c>
      <c r="D677" s="652" t="s">
        <v>6379</v>
      </c>
      <c r="E677" s="673">
        <v>80</v>
      </c>
      <c r="F677" s="673">
        <v>52</v>
      </c>
      <c r="G677" s="673">
        <v>0</v>
      </c>
      <c r="H677" s="673">
        <v>0</v>
      </c>
    </row>
    <row r="678" spans="1:8" s="668" customFormat="1" ht="37.5">
      <c r="A678" s="663">
        <v>13</v>
      </c>
      <c r="B678" s="652" t="s">
        <v>6380</v>
      </c>
      <c r="C678" s="652" t="s">
        <v>6335</v>
      </c>
      <c r="D678" s="652" t="s">
        <v>6381</v>
      </c>
      <c r="E678" s="673">
        <v>80</v>
      </c>
      <c r="F678" s="673">
        <v>52</v>
      </c>
      <c r="G678" s="673">
        <v>0</v>
      </c>
      <c r="H678" s="673">
        <v>0</v>
      </c>
    </row>
    <row r="679" spans="1:8" s="668" customFormat="1" ht="18" customHeight="1">
      <c r="A679" s="1234">
        <v>14</v>
      </c>
      <c r="B679" s="1233" t="s">
        <v>6382</v>
      </c>
      <c r="C679" s="652" t="s">
        <v>6335</v>
      </c>
      <c r="D679" s="652" t="s">
        <v>6383</v>
      </c>
      <c r="E679" s="673">
        <v>120</v>
      </c>
      <c r="F679" s="673">
        <v>72</v>
      </c>
      <c r="G679" s="673">
        <v>0</v>
      </c>
      <c r="H679" s="673">
        <v>0</v>
      </c>
    </row>
    <row r="680" spans="1:8" s="668" customFormat="1" ht="18.75">
      <c r="A680" s="1234"/>
      <c r="B680" s="1233"/>
      <c r="C680" s="652" t="s">
        <v>6384</v>
      </c>
      <c r="D680" s="652" t="s">
        <v>6383</v>
      </c>
      <c r="E680" s="673">
        <v>108</v>
      </c>
      <c r="F680" s="673">
        <v>64</v>
      </c>
      <c r="G680" s="673">
        <v>0</v>
      </c>
      <c r="H680" s="673">
        <v>0</v>
      </c>
    </row>
    <row r="681" spans="1:8" s="668" customFormat="1" ht="18.75">
      <c r="A681" s="1234"/>
      <c r="B681" s="1233"/>
      <c r="C681" s="652" t="s">
        <v>6385</v>
      </c>
      <c r="D681" s="652" t="s">
        <v>6386</v>
      </c>
      <c r="E681" s="673">
        <v>100</v>
      </c>
      <c r="F681" s="673">
        <v>80</v>
      </c>
      <c r="G681" s="673">
        <v>60</v>
      </c>
      <c r="H681" s="673">
        <v>0</v>
      </c>
    </row>
    <row r="682" spans="1:8" s="668" customFormat="1" ht="37.5">
      <c r="A682" s="1234">
        <v>15</v>
      </c>
      <c r="B682" s="1233" t="s">
        <v>6387</v>
      </c>
      <c r="C682" s="652" t="s">
        <v>6388</v>
      </c>
      <c r="D682" s="652" t="s">
        <v>6389</v>
      </c>
      <c r="E682" s="673">
        <v>120</v>
      </c>
      <c r="F682" s="673">
        <v>72</v>
      </c>
      <c r="G682" s="673">
        <v>52</v>
      </c>
      <c r="H682" s="673">
        <v>0</v>
      </c>
    </row>
    <row r="683" spans="1:8" s="668" customFormat="1" ht="18.75">
      <c r="A683" s="1234"/>
      <c r="B683" s="1233"/>
      <c r="C683" s="652" t="s">
        <v>6390</v>
      </c>
      <c r="D683" s="652" t="s">
        <v>6391</v>
      </c>
      <c r="E683" s="673">
        <v>100</v>
      </c>
      <c r="F683" s="673">
        <v>60</v>
      </c>
      <c r="G683" s="673">
        <v>0</v>
      </c>
      <c r="H683" s="673">
        <v>0</v>
      </c>
    </row>
    <row r="684" spans="1:8" s="668" customFormat="1" ht="37.5">
      <c r="A684" s="1234"/>
      <c r="B684" s="1233"/>
      <c r="C684" s="652" t="s">
        <v>6392</v>
      </c>
      <c r="D684" s="652" t="s">
        <v>6393</v>
      </c>
      <c r="E684" s="673">
        <v>120</v>
      </c>
      <c r="F684" s="673">
        <v>72</v>
      </c>
      <c r="G684" s="673">
        <v>52</v>
      </c>
      <c r="H684" s="673">
        <v>0</v>
      </c>
    </row>
    <row r="685" spans="1:8" s="668" customFormat="1" ht="37.5">
      <c r="A685" s="663">
        <v>16</v>
      </c>
      <c r="B685" s="652" t="s">
        <v>6373</v>
      </c>
      <c r="C685" s="652" t="s">
        <v>6335</v>
      </c>
      <c r="D685" s="652" t="s">
        <v>6394</v>
      </c>
      <c r="E685" s="673">
        <v>120</v>
      </c>
      <c r="F685" s="673">
        <v>72</v>
      </c>
      <c r="G685" s="673">
        <v>52</v>
      </c>
      <c r="H685" s="673">
        <v>0</v>
      </c>
    </row>
    <row r="686" spans="1:8" s="668" customFormat="1" ht="49.15" customHeight="1">
      <c r="A686" s="663">
        <v>17</v>
      </c>
      <c r="B686" s="652" t="s">
        <v>6395</v>
      </c>
      <c r="C686" s="652" t="s">
        <v>6396</v>
      </c>
      <c r="D686" s="652" t="s">
        <v>6397</v>
      </c>
      <c r="E686" s="673">
        <v>120</v>
      </c>
      <c r="F686" s="673">
        <v>72</v>
      </c>
      <c r="G686" s="673">
        <v>52</v>
      </c>
      <c r="H686" s="673">
        <v>0</v>
      </c>
    </row>
    <row r="687" spans="1:8" s="668" customFormat="1" ht="37.5">
      <c r="A687" s="663">
        <v>18</v>
      </c>
      <c r="B687" s="652" t="s">
        <v>6398</v>
      </c>
      <c r="C687" s="652" t="s">
        <v>6399</v>
      </c>
      <c r="D687" s="652" t="s">
        <v>6400</v>
      </c>
      <c r="E687" s="673">
        <v>60</v>
      </c>
      <c r="F687" s="673">
        <v>40</v>
      </c>
      <c r="G687" s="673">
        <v>0</v>
      </c>
      <c r="H687" s="673">
        <v>0</v>
      </c>
    </row>
    <row r="688" spans="1:8" s="668" customFormat="1" ht="37.5">
      <c r="A688" s="1234">
        <v>19</v>
      </c>
      <c r="B688" s="1233" t="s">
        <v>6401</v>
      </c>
      <c r="C688" s="652" t="s">
        <v>6402</v>
      </c>
      <c r="D688" s="652" t="s">
        <v>6403</v>
      </c>
      <c r="E688" s="673">
        <v>60</v>
      </c>
      <c r="F688" s="673">
        <v>40</v>
      </c>
      <c r="G688" s="673">
        <v>0</v>
      </c>
      <c r="H688" s="673">
        <v>0</v>
      </c>
    </row>
    <row r="689" spans="1:8" s="668" customFormat="1" ht="56.25">
      <c r="A689" s="1234"/>
      <c r="B689" s="1233"/>
      <c r="C689" s="652" t="s">
        <v>6403</v>
      </c>
      <c r="D689" s="652" t="s">
        <v>6404</v>
      </c>
      <c r="E689" s="673">
        <v>60</v>
      </c>
      <c r="F689" s="673">
        <v>40</v>
      </c>
      <c r="G689" s="673">
        <v>0</v>
      </c>
      <c r="H689" s="673">
        <v>0</v>
      </c>
    </row>
    <row r="690" spans="1:8" s="668" customFormat="1" ht="18.75">
      <c r="A690" s="659">
        <v>14</v>
      </c>
      <c r="B690" s="660" t="s">
        <v>6405</v>
      </c>
      <c r="C690" s="659"/>
      <c r="D690" s="659"/>
      <c r="E690" s="673">
        <v>0</v>
      </c>
      <c r="F690" s="673">
        <v>0</v>
      </c>
      <c r="G690" s="673">
        <v>0</v>
      </c>
      <c r="H690" s="673">
        <v>0</v>
      </c>
    </row>
    <row r="691" spans="1:8" s="668" customFormat="1" ht="73.5" customHeight="1">
      <c r="A691" s="652">
        <v>1</v>
      </c>
      <c r="B691" s="658" t="s">
        <v>3089</v>
      </c>
      <c r="C691" s="652" t="s">
        <v>6361</v>
      </c>
      <c r="D691" s="652" t="s">
        <v>6406</v>
      </c>
      <c r="E691" s="673">
        <v>88</v>
      </c>
      <c r="F691" s="673">
        <v>56</v>
      </c>
      <c r="G691" s="673">
        <v>0</v>
      </c>
      <c r="H691" s="673">
        <v>0</v>
      </c>
    </row>
    <row r="692" spans="1:8" s="668" customFormat="1" ht="18.75">
      <c r="A692" s="1233">
        <v>2</v>
      </c>
      <c r="B692" s="1235" t="s">
        <v>566</v>
      </c>
      <c r="C692" s="652" t="s">
        <v>6407</v>
      </c>
      <c r="D692" s="663" t="s">
        <v>6408</v>
      </c>
      <c r="E692" s="673">
        <v>88</v>
      </c>
      <c r="F692" s="673">
        <v>56</v>
      </c>
      <c r="G692" s="673">
        <v>0</v>
      </c>
      <c r="H692" s="673">
        <v>0</v>
      </c>
    </row>
    <row r="693" spans="1:8" s="668" customFormat="1" ht="74.25" customHeight="1">
      <c r="A693" s="1233"/>
      <c r="B693" s="1235"/>
      <c r="C693" s="663" t="s">
        <v>6409</v>
      </c>
      <c r="D693" s="663" t="s">
        <v>6410</v>
      </c>
      <c r="E693" s="673">
        <v>144</v>
      </c>
      <c r="F693" s="673">
        <v>88</v>
      </c>
      <c r="G693" s="673">
        <v>56</v>
      </c>
      <c r="H693" s="673">
        <v>48</v>
      </c>
    </row>
    <row r="694" spans="1:8" s="668" customFormat="1" ht="18.75">
      <c r="A694" s="1233"/>
      <c r="B694" s="1235"/>
      <c r="C694" s="663" t="s">
        <v>6411</v>
      </c>
      <c r="D694" s="663" t="s">
        <v>6412</v>
      </c>
      <c r="E694" s="673">
        <v>144</v>
      </c>
      <c r="F694" s="673">
        <v>88</v>
      </c>
      <c r="G694" s="673">
        <v>56</v>
      </c>
      <c r="H694" s="673">
        <v>48</v>
      </c>
    </row>
    <row r="695" spans="1:8" s="668" customFormat="1" ht="18.75">
      <c r="A695" s="1233"/>
      <c r="B695" s="1235"/>
      <c r="C695" s="663" t="s">
        <v>6413</v>
      </c>
      <c r="D695" s="663" t="s">
        <v>6414</v>
      </c>
      <c r="E695" s="673">
        <v>96</v>
      </c>
      <c r="F695" s="673">
        <v>56</v>
      </c>
      <c r="G695" s="673">
        <v>40</v>
      </c>
      <c r="H695" s="673">
        <v>0</v>
      </c>
    </row>
    <row r="696" spans="1:8" s="668" customFormat="1" ht="18.75">
      <c r="A696" s="1233"/>
      <c r="B696" s="1235"/>
      <c r="C696" s="663" t="s">
        <v>6415</v>
      </c>
      <c r="D696" s="663" t="s">
        <v>6416</v>
      </c>
      <c r="E696" s="673">
        <v>144</v>
      </c>
      <c r="F696" s="673">
        <v>88</v>
      </c>
      <c r="G696" s="673">
        <v>56</v>
      </c>
      <c r="H696" s="673">
        <v>48</v>
      </c>
    </row>
    <row r="697" spans="1:8" s="668" customFormat="1" ht="18.75">
      <c r="A697" s="1233"/>
      <c r="B697" s="1235"/>
      <c r="C697" s="663" t="s">
        <v>6417</v>
      </c>
      <c r="D697" s="652" t="s">
        <v>6418</v>
      </c>
      <c r="E697" s="673">
        <v>120</v>
      </c>
      <c r="F697" s="673">
        <v>72</v>
      </c>
      <c r="G697" s="673">
        <v>48</v>
      </c>
      <c r="H697" s="673">
        <v>40</v>
      </c>
    </row>
    <row r="698" spans="1:8" s="668" customFormat="1" ht="18.75">
      <c r="A698" s="1233">
        <v>3</v>
      </c>
      <c r="B698" s="1235" t="s">
        <v>6419</v>
      </c>
      <c r="C698" s="652" t="s">
        <v>6420</v>
      </c>
      <c r="D698" s="652" t="s">
        <v>6421</v>
      </c>
      <c r="E698" s="673">
        <v>56</v>
      </c>
      <c r="F698" s="673">
        <v>32</v>
      </c>
      <c r="G698" s="673">
        <v>0</v>
      </c>
      <c r="H698" s="673">
        <v>0</v>
      </c>
    </row>
    <row r="699" spans="1:8" s="668" customFormat="1" ht="18.75">
      <c r="A699" s="1233"/>
      <c r="B699" s="1235"/>
      <c r="C699" s="652" t="s">
        <v>6422</v>
      </c>
      <c r="D699" s="652" t="s">
        <v>6423</v>
      </c>
      <c r="E699" s="673">
        <v>80</v>
      </c>
      <c r="F699" s="673">
        <v>60</v>
      </c>
      <c r="G699" s="673">
        <v>40</v>
      </c>
      <c r="H699" s="673">
        <v>0</v>
      </c>
    </row>
    <row r="700" spans="1:8" s="668" customFormat="1" ht="66" customHeight="1">
      <c r="A700" s="652">
        <v>4</v>
      </c>
      <c r="B700" s="658" t="s">
        <v>6424</v>
      </c>
      <c r="C700" s="652" t="s">
        <v>6425</v>
      </c>
      <c r="D700" s="652" t="s">
        <v>6426</v>
      </c>
      <c r="E700" s="673">
        <v>96</v>
      </c>
      <c r="F700" s="673">
        <v>56</v>
      </c>
      <c r="G700" s="673">
        <v>0</v>
      </c>
      <c r="H700" s="673">
        <v>0</v>
      </c>
    </row>
    <row r="701" spans="1:8" s="668" customFormat="1" ht="18" customHeight="1">
      <c r="A701" s="652">
        <v>5</v>
      </c>
      <c r="B701" s="1236" t="s">
        <v>6427</v>
      </c>
      <c r="C701" s="1236"/>
      <c r="D701" s="1236"/>
      <c r="E701" s="673">
        <v>56</v>
      </c>
      <c r="F701" s="673">
        <v>40</v>
      </c>
      <c r="G701" s="673">
        <v>0</v>
      </c>
      <c r="H701" s="673">
        <v>0</v>
      </c>
    </row>
    <row r="702" spans="1:8" s="668" customFormat="1" ht="18.75">
      <c r="A702" s="659">
        <v>15</v>
      </c>
      <c r="B702" s="660" t="s">
        <v>6428</v>
      </c>
      <c r="C702" s="659"/>
      <c r="D702" s="659"/>
      <c r="E702" s="673">
        <v>0</v>
      </c>
      <c r="F702" s="673">
        <v>0</v>
      </c>
      <c r="G702" s="673">
        <v>0</v>
      </c>
      <c r="H702" s="673">
        <v>0</v>
      </c>
    </row>
    <row r="703" spans="1:8" s="668" customFormat="1" ht="18.75">
      <c r="A703" s="1234">
        <v>1</v>
      </c>
      <c r="B703" s="1233" t="s">
        <v>3089</v>
      </c>
      <c r="C703" s="652" t="s">
        <v>6290</v>
      </c>
      <c r="D703" s="652" t="s">
        <v>6429</v>
      </c>
      <c r="E703" s="673">
        <v>260</v>
      </c>
      <c r="F703" s="673">
        <v>156</v>
      </c>
      <c r="G703" s="673">
        <v>104</v>
      </c>
      <c r="H703" s="673">
        <v>80</v>
      </c>
    </row>
    <row r="704" spans="1:8" s="668" customFormat="1" ht="16.5" customHeight="1">
      <c r="A704" s="1234"/>
      <c r="B704" s="1233"/>
      <c r="C704" s="652" t="s">
        <v>6430</v>
      </c>
      <c r="D704" s="652" t="s">
        <v>6431</v>
      </c>
      <c r="E704" s="673">
        <v>380</v>
      </c>
      <c r="F704" s="673">
        <v>220</v>
      </c>
      <c r="G704" s="673">
        <v>152</v>
      </c>
      <c r="H704" s="673">
        <v>100</v>
      </c>
    </row>
    <row r="705" spans="1:8" s="668" customFormat="1" ht="18.75">
      <c r="A705" s="1234"/>
      <c r="B705" s="1233"/>
      <c r="C705" s="652" t="s">
        <v>6432</v>
      </c>
      <c r="D705" s="652" t="s">
        <v>6433</v>
      </c>
      <c r="E705" s="673">
        <v>280</v>
      </c>
      <c r="F705" s="673">
        <v>180</v>
      </c>
      <c r="G705" s="673">
        <v>104</v>
      </c>
      <c r="H705" s="673">
        <v>80</v>
      </c>
    </row>
    <row r="706" spans="1:8" s="668" customFormat="1" ht="18.75">
      <c r="A706" s="1234"/>
      <c r="B706" s="1233"/>
      <c r="C706" s="652" t="s">
        <v>6433</v>
      </c>
      <c r="D706" s="652" t="s">
        <v>6434</v>
      </c>
      <c r="E706" s="673">
        <v>200</v>
      </c>
      <c r="F706" s="673">
        <v>120</v>
      </c>
      <c r="G706" s="673">
        <v>80</v>
      </c>
      <c r="H706" s="673">
        <v>60</v>
      </c>
    </row>
    <row r="707" spans="1:8" s="668" customFormat="1" ht="18.75">
      <c r="A707" s="1234"/>
      <c r="B707" s="1233"/>
      <c r="C707" s="652" t="s">
        <v>6434</v>
      </c>
      <c r="D707" s="652" t="s">
        <v>6435</v>
      </c>
      <c r="E707" s="673">
        <v>160</v>
      </c>
      <c r="F707" s="673">
        <v>100</v>
      </c>
      <c r="G707" s="673">
        <v>60</v>
      </c>
      <c r="H707" s="673">
        <v>40</v>
      </c>
    </row>
    <row r="708" spans="1:8" s="668" customFormat="1" ht="18.75">
      <c r="A708" s="1234">
        <v>2</v>
      </c>
      <c r="B708" s="1233" t="s">
        <v>6436</v>
      </c>
      <c r="C708" s="652" t="s">
        <v>6290</v>
      </c>
      <c r="D708" s="652" t="s">
        <v>6437</v>
      </c>
      <c r="E708" s="673">
        <v>128</v>
      </c>
      <c r="F708" s="673">
        <v>80</v>
      </c>
      <c r="G708" s="673">
        <v>52</v>
      </c>
      <c r="H708" s="673">
        <v>40</v>
      </c>
    </row>
    <row r="709" spans="1:8" s="668" customFormat="1" ht="16.5" customHeight="1">
      <c r="A709" s="1234"/>
      <c r="B709" s="1233"/>
      <c r="C709" s="652" t="s">
        <v>6437</v>
      </c>
      <c r="D709" s="652" t="s">
        <v>6438</v>
      </c>
      <c r="E709" s="673">
        <v>260</v>
      </c>
      <c r="F709" s="673">
        <v>160</v>
      </c>
      <c r="G709" s="673">
        <v>104</v>
      </c>
      <c r="H709" s="673">
        <v>80</v>
      </c>
    </row>
    <row r="710" spans="1:8" s="668" customFormat="1" ht="37.5">
      <c r="A710" s="1234"/>
      <c r="B710" s="1233"/>
      <c r="C710" s="652" t="s">
        <v>6439</v>
      </c>
      <c r="D710" s="652" t="s">
        <v>6440</v>
      </c>
      <c r="E710" s="673">
        <v>160</v>
      </c>
      <c r="F710" s="673">
        <v>100</v>
      </c>
      <c r="G710" s="673">
        <v>76</v>
      </c>
      <c r="H710" s="673">
        <v>56</v>
      </c>
    </row>
    <row r="711" spans="1:8" s="668" customFormat="1" ht="37.5">
      <c r="A711" s="1234"/>
      <c r="B711" s="1233"/>
      <c r="C711" s="652" t="s">
        <v>6441</v>
      </c>
      <c r="D711" s="652" t="s">
        <v>6440</v>
      </c>
      <c r="E711" s="673">
        <v>180</v>
      </c>
      <c r="F711" s="673">
        <v>108</v>
      </c>
      <c r="G711" s="673">
        <v>76</v>
      </c>
      <c r="H711" s="673">
        <v>56</v>
      </c>
    </row>
    <row r="712" spans="1:8" s="668" customFormat="1" ht="56.25">
      <c r="A712" s="1234"/>
      <c r="B712" s="1233"/>
      <c r="C712" s="652" t="s">
        <v>6440</v>
      </c>
      <c r="D712" s="652" t="s">
        <v>6442</v>
      </c>
      <c r="E712" s="673">
        <v>120</v>
      </c>
      <c r="F712" s="673">
        <v>80</v>
      </c>
      <c r="G712" s="673">
        <v>48</v>
      </c>
      <c r="H712" s="673">
        <v>0</v>
      </c>
    </row>
    <row r="713" spans="1:8" s="668" customFormat="1" ht="56.25">
      <c r="A713" s="663">
        <v>3</v>
      </c>
      <c r="B713" s="652" t="s">
        <v>6443</v>
      </c>
      <c r="C713" s="652" t="s">
        <v>6444</v>
      </c>
      <c r="D713" s="652" t="s">
        <v>6445</v>
      </c>
      <c r="E713" s="673">
        <v>100</v>
      </c>
      <c r="F713" s="673">
        <v>60</v>
      </c>
      <c r="G713" s="673">
        <v>40</v>
      </c>
      <c r="H713" s="673">
        <v>0</v>
      </c>
    </row>
    <row r="714" spans="1:8" s="668" customFormat="1" ht="18" customHeight="1">
      <c r="A714" s="1234">
        <v>3</v>
      </c>
      <c r="B714" s="1233" t="s">
        <v>6446</v>
      </c>
      <c r="C714" s="652" t="s">
        <v>6438</v>
      </c>
      <c r="D714" s="652" t="s">
        <v>6447</v>
      </c>
      <c r="E714" s="673">
        <v>140</v>
      </c>
      <c r="F714" s="673">
        <v>100</v>
      </c>
      <c r="G714" s="673">
        <v>80</v>
      </c>
      <c r="H714" s="673">
        <v>56</v>
      </c>
    </row>
    <row r="715" spans="1:8" s="668" customFormat="1" ht="16.5" customHeight="1">
      <c r="A715" s="1234"/>
      <c r="B715" s="1233"/>
      <c r="C715" s="652" t="s">
        <v>6447</v>
      </c>
      <c r="D715" s="652" t="s">
        <v>6448</v>
      </c>
      <c r="E715" s="673">
        <v>120</v>
      </c>
      <c r="F715" s="673">
        <v>80</v>
      </c>
      <c r="G715" s="673">
        <v>60</v>
      </c>
      <c r="H715" s="673">
        <v>48</v>
      </c>
    </row>
    <row r="716" spans="1:8" s="669" customFormat="1" ht="18" customHeight="1">
      <c r="A716" s="1234">
        <v>4</v>
      </c>
      <c r="B716" s="1233" t="s">
        <v>6449</v>
      </c>
      <c r="C716" s="652" t="s">
        <v>4018</v>
      </c>
      <c r="D716" s="652" t="s">
        <v>6450</v>
      </c>
      <c r="E716" s="674">
        <v>220</v>
      </c>
      <c r="F716" s="674">
        <v>132</v>
      </c>
      <c r="G716" s="674">
        <v>88</v>
      </c>
      <c r="H716" s="674">
        <v>68</v>
      </c>
    </row>
    <row r="717" spans="1:8" s="670" customFormat="1" ht="18.75">
      <c r="A717" s="1234"/>
      <c r="B717" s="1233"/>
      <c r="C717" s="652" t="s">
        <v>6450</v>
      </c>
      <c r="D717" s="652" t="s">
        <v>6451</v>
      </c>
      <c r="E717" s="675">
        <v>120</v>
      </c>
      <c r="F717" s="675">
        <v>80</v>
      </c>
      <c r="G717" s="675">
        <v>48</v>
      </c>
      <c r="H717" s="675">
        <v>40</v>
      </c>
    </row>
    <row r="718" spans="1:8" s="670" customFormat="1" ht="33.75" customHeight="1">
      <c r="A718" s="663">
        <v>5</v>
      </c>
      <c r="B718" s="652" t="s">
        <v>6452</v>
      </c>
      <c r="C718" s="652" t="s">
        <v>6453</v>
      </c>
      <c r="D718" s="652" t="s">
        <v>6454</v>
      </c>
      <c r="E718" s="675">
        <v>120</v>
      </c>
      <c r="F718" s="675">
        <v>100</v>
      </c>
      <c r="G718" s="675">
        <v>80</v>
      </c>
      <c r="H718" s="675">
        <v>60</v>
      </c>
    </row>
    <row r="719" spans="1:8" s="670" customFormat="1" ht="37.5">
      <c r="A719" s="663">
        <v>6</v>
      </c>
      <c r="B719" s="652" t="s">
        <v>6455</v>
      </c>
      <c r="C719" s="652" t="s">
        <v>6456</v>
      </c>
      <c r="D719" s="652" t="s">
        <v>6457</v>
      </c>
      <c r="E719" s="675">
        <v>120</v>
      </c>
      <c r="F719" s="675">
        <v>100</v>
      </c>
      <c r="G719" s="675">
        <v>80</v>
      </c>
      <c r="H719" s="675">
        <v>60</v>
      </c>
    </row>
    <row r="720" spans="1:8" s="670" customFormat="1" ht="59.25" customHeight="1">
      <c r="A720" s="663">
        <v>5</v>
      </c>
      <c r="B720" s="652" t="s">
        <v>6458</v>
      </c>
      <c r="C720" s="652" t="s">
        <v>6459</v>
      </c>
      <c r="D720" s="652" t="s">
        <v>6460</v>
      </c>
      <c r="E720" s="675">
        <v>140</v>
      </c>
      <c r="F720" s="675">
        <v>100</v>
      </c>
      <c r="G720" s="675">
        <v>80</v>
      </c>
      <c r="H720" s="675">
        <v>60</v>
      </c>
    </row>
    <row r="721" spans="1:8" s="670" customFormat="1" ht="58.5" customHeight="1">
      <c r="A721" s="663">
        <v>6</v>
      </c>
      <c r="B721" s="652" t="s">
        <v>6461</v>
      </c>
      <c r="C721" s="652" t="s">
        <v>6462</v>
      </c>
      <c r="D721" s="652" t="s">
        <v>6463</v>
      </c>
      <c r="E721" s="675">
        <v>120</v>
      </c>
      <c r="F721" s="675">
        <v>72</v>
      </c>
      <c r="G721" s="675">
        <v>48</v>
      </c>
      <c r="H721" s="675">
        <v>0</v>
      </c>
    </row>
    <row r="722" spans="1:8" s="670" customFormat="1" ht="18" customHeight="1">
      <c r="A722" s="1234">
        <v>7</v>
      </c>
      <c r="B722" s="1233" t="s">
        <v>6464</v>
      </c>
      <c r="C722" s="652" t="s">
        <v>3106</v>
      </c>
      <c r="D722" s="652" t="s">
        <v>6465</v>
      </c>
      <c r="E722" s="675">
        <v>160</v>
      </c>
      <c r="F722" s="675">
        <v>120</v>
      </c>
      <c r="G722" s="675">
        <v>80</v>
      </c>
      <c r="H722" s="675">
        <v>0</v>
      </c>
    </row>
    <row r="723" spans="1:8" s="670" customFormat="1" ht="63" customHeight="1">
      <c r="A723" s="1234"/>
      <c r="B723" s="1233"/>
      <c r="C723" s="652" t="s">
        <v>6465</v>
      </c>
      <c r="D723" s="652" t="s">
        <v>6466</v>
      </c>
      <c r="E723" s="675">
        <v>140</v>
      </c>
      <c r="F723" s="675">
        <v>100</v>
      </c>
      <c r="G723" s="675">
        <v>80</v>
      </c>
      <c r="H723" s="675">
        <v>60</v>
      </c>
    </row>
    <row r="724" spans="1:8" s="670" customFormat="1" ht="18" customHeight="1">
      <c r="A724" s="1234">
        <v>8</v>
      </c>
      <c r="B724" s="1233" t="s">
        <v>6467</v>
      </c>
      <c r="C724" s="652" t="s">
        <v>3106</v>
      </c>
      <c r="D724" s="652" t="s">
        <v>6468</v>
      </c>
      <c r="E724" s="675">
        <v>160</v>
      </c>
      <c r="F724" s="675">
        <v>120</v>
      </c>
      <c r="G724" s="675">
        <v>80</v>
      </c>
      <c r="H724" s="675">
        <v>60</v>
      </c>
    </row>
    <row r="725" spans="1:8" s="670" customFormat="1" ht="18.75">
      <c r="A725" s="1234"/>
      <c r="B725" s="1233"/>
      <c r="C725" s="652" t="s">
        <v>6468</v>
      </c>
      <c r="D725" s="652" t="s">
        <v>6469</v>
      </c>
      <c r="E725" s="675">
        <v>120</v>
      </c>
      <c r="F725" s="675">
        <v>100</v>
      </c>
      <c r="G725" s="675">
        <v>60</v>
      </c>
      <c r="H725" s="675">
        <v>48</v>
      </c>
    </row>
    <row r="726" spans="1:8" s="670" customFormat="1" ht="24.6" customHeight="1">
      <c r="A726" s="663">
        <v>9</v>
      </c>
      <c r="B726" s="652" t="s">
        <v>6470</v>
      </c>
      <c r="C726" s="652" t="s">
        <v>3089</v>
      </c>
      <c r="D726" s="652" t="s">
        <v>6471</v>
      </c>
      <c r="E726" s="675">
        <v>132</v>
      </c>
      <c r="F726" s="675">
        <v>100</v>
      </c>
      <c r="G726" s="675">
        <v>60</v>
      </c>
      <c r="H726" s="675">
        <v>40</v>
      </c>
    </row>
    <row r="727" spans="1:8" s="670" customFormat="1" ht="58.5" customHeight="1">
      <c r="A727" s="663">
        <v>10</v>
      </c>
      <c r="B727" s="652" t="s">
        <v>6472</v>
      </c>
      <c r="C727" s="652" t="s">
        <v>6473</v>
      </c>
      <c r="D727" s="652" t="s">
        <v>6474</v>
      </c>
      <c r="E727" s="675">
        <v>72</v>
      </c>
      <c r="F727" s="675">
        <v>48</v>
      </c>
      <c r="G727" s="675">
        <v>0</v>
      </c>
      <c r="H727" s="675">
        <v>0</v>
      </c>
    </row>
    <row r="728" spans="1:8" s="670" customFormat="1" ht="45.75" customHeight="1">
      <c r="A728" s="659">
        <v>16</v>
      </c>
      <c r="B728" s="660" t="s">
        <v>6475</v>
      </c>
      <c r="C728" s="659"/>
      <c r="D728" s="659"/>
      <c r="E728" s="675">
        <v>0</v>
      </c>
      <c r="F728" s="675">
        <v>0</v>
      </c>
      <c r="G728" s="675">
        <v>0</v>
      </c>
      <c r="H728" s="675">
        <v>0</v>
      </c>
    </row>
    <row r="729" spans="1:8" s="670" customFormat="1" ht="18.75">
      <c r="A729" s="1233">
        <v>1</v>
      </c>
      <c r="B729" s="1235" t="s">
        <v>3089</v>
      </c>
      <c r="C729" s="652" t="s">
        <v>6435</v>
      </c>
      <c r="D729" s="652" t="s">
        <v>6476</v>
      </c>
      <c r="E729" s="675">
        <v>72</v>
      </c>
      <c r="F729" s="675">
        <v>43.2</v>
      </c>
      <c r="G729" s="675">
        <v>0</v>
      </c>
      <c r="H729" s="675">
        <v>0</v>
      </c>
    </row>
    <row r="730" spans="1:8" s="670" customFormat="1" ht="61.5" customHeight="1">
      <c r="A730" s="1233"/>
      <c r="B730" s="1235"/>
      <c r="C730" s="652" t="s">
        <v>6476</v>
      </c>
      <c r="D730" s="652" t="s">
        <v>6477</v>
      </c>
      <c r="E730" s="675">
        <v>220</v>
      </c>
      <c r="F730" s="675">
        <v>132</v>
      </c>
      <c r="G730" s="675">
        <v>88</v>
      </c>
      <c r="H730" s="675">
        <v>66</v>
      </c>
    </row>
    <row r="731" spans="1:8" s="670" customFormat="1" ht="18.75">
      <c r="A731" s="1233"/>
      <c r="B731" s="1235"/>
      <c r="C731" s="652" t="s">
        <v>6477</v>
      </c>
      <c r="D731" s="652" t="s">
        <v>6478</v>
      </c>
      <c r="E731" s="675">
        <v>232</v>
      </c>
      <c r="F731" s="675">
        <v>140</v>
      </c>
      <c r="G731" s="675">
        <v>92</v>
      </c>
      <c r="H731" s="675">
        <v>68</v>
      </c>
    </row>
    <row r="732" spans="1:8" s="670" customFormat="1" ht="37.5">
      <c r="A732" s="1233"/>
      <c r="B732" s="1235"/>
      <c r="C732" s="652" t="s">
        <v>6478</v>
      </c>
      <c r="D732" s="652" t="s">
        <v>6479</v>
      </c>
      <c r="E732" s="675">
        <v>440</v>
      </c>
      <c r="F732" s="675">
        <v>264</v>
      </c>
      <c r="G732" s="675">
        <v>176</v>
      </c>
      <c r="H732" s="675">
        <v>132</v>
      </c>
    </row>
    <row r="733" spans="1:8" s="670" customFormat="1" ht="37.5">
      <c r="A733" s="1233"/>
      <c r="B733" s="1235"/>
      <c r="C733" s="652" t="s">
        <v>6479</v>
      </c>
      <c r="D733" s="652" t="s">
        <v>6480</v>
      </c>
      <c r="E733" s="675">
        <v>880</v>
      </c>
      <c r="F733" s="675">
        <v>528</v>
      </c>
      <c r="G733" s="675">
        <v>352</v>
      </c>
      <c r="H733" s="675">
        <v>264</v>
      </c>
    </row>
    <row r="734" spans="1:8" s="670" customFormat="1" ht="18.75">
      <c r="A734" s="1233"/>
      <c r="B734" s="1235"/>
      <c r="C734" s="652" t="s">
        <v>6480</v>
      </c>
      <c r="D734" s="652" t="s">
        <v>6481</v>
      </c>
      <c r="E734" s="675">
        <v>1400</v>
      </c>
      <c r="F734" s="675">
        <v>840</v>
      </c>
      <c r="G734" s="675">
        <v>560</v>
      </c>
      <c r="H734" s="675">
        <v>400</v>
      </c>
    </row>
    <row r="735" spans="1:8" s="670" customFormat="1" ht="18" customHeight="1">
      <c r="A735" s="1233">
        <v>2</v>
      </c>
      <c r="B735" s="1235" t="s">
        <v>6482</v>
      </c>
      <c r="C735" s="652" t="s">
        <v>3106</v>
      </c>
      <c r="D735" s="652" t="s">
        <v>6483</v>
      </c>
      <c r="E735" s="675">
        <v>300</v>
      </c>
      <c r="F735" s="675">
        <v>180</v>
      </c>
      <c r="G735" s="675">
        <v>120</v>
      </c>
      <c r="H735" s="675">
        <v>90</v>
      </c>
    </row>
    <row r="736" spans="1:8" s="670" customFormat="1" ht="51" customHeight="1">
      <c r="A736" s="1233"/>
      <c r="B736" s="1235"/>
      <c r="C736" s="652" t="s">
        <v>6483</v>
      </c>
      <c r="D736" s="652" t="s">
        <v>6484</v>
      </c>
      <c r="E736" s="675">
        <v>160</v>
      </c>
      <c r="F736" s="675">
        <v>96</v>
      </c>
      <c r="G736" s="675">
        <v>64</v>
      </c>
      <c r="H736" s="675">
        <v>48</v>
      </c>
    </row>
    <row r="737" spans="1:8" s="670" customFormat="1" ht="18.75">
      <c r="A737" s="1233"/>
      <c r="B737" s="1235"/>
      <c r="C737" s="664" t="s">
        <v>6485</v>
      </c>
      <c r="D737" s="656" t="s">
        <v>6486</v>
      </c>
      <c r="E737" s="675">
        <v>100</v>
      </c>
      <c r="F737" s="675">
        <v>60</v>
      </c>
      <c r="G737" s="675">
        <v>40</v>
      </c>
      <c r="H737" s="675">
        <v>0</v>
      </c>
    </row>
    <row r="738" spans="1:8" s="670" customFormat="1" ht="37.5">
      <c r="A738" s="1233"/>
      <c r="B738" s="1235"/>
      <c r="C738" s="664" t="s">
        <v>6486</v>
      </c>
      <c r="D738" s="652" t="s">
        <v>6487</v>
      </c>
      <c r="E738" s="675">
        <v>80</v>
      </c>
      <c r="F738" s="675">
        <v>48</v>
      </c>
      <c r="G738" s="675">
        <v>32</v>
      </c>
      <c r="H738" s="675">
        <v>0</v>
      </c>
    </row>
    <row r="739" spans="1:8" s="670" customFormat="1" ht="38.25" customHeight="1">
      <c r="A739" s="652">
        <v>3</v>
      </c>
      <c r="B739" s="658" t="s">
        <v>6488</v>
      </c>
      <c r="C739" s="652" t="s">
        <v>6484</v>
      </c>
      <c r="D739" s="652" t="s">
        <v>6489</v>
      </c>
      <c r="E739" s="675">
        <v>100</v>
      </c>
      <c r="F739" s="675">
        <v>60</v>
      </c>
      <c r="G739" s="675">
        <v>40</v>
      </c>
      <c r="H739" s="675">
        <v>0</v>
      </c>
    </row>
    <row r="740" spans="1:8" s="670" customFormat="1" ht="56.25">
      <c r="A740" s="665">
        <v>4</v>
      </c>
      <c r="B740" s="658" t="s">
        <v>6490</v>
      </c>
      <c r="C740" s="658" t="s">
        <v>6491</v>
      </c>
      <c r="D740" s="658" t="s">
        <v>6492</v>
      </c>
      <c r="E740" s="675">
        <v>100</v>
      </c>
      <c r="F740" s="675">
        <v>60</v>
      </c>
      <c r="G740" s="675">
        <v>52</v>
      </c>
      <c r="H740" s="675">
        <v>40</v>
      </c>
    </row>
    <row r="741" spans="1:8" s="670" customFormat="1" ht="37.5">
      <c r="A741" s="665">
        <v>5</v>
      </c>
      <c r="B741" s="658" t="s">
        <v>6493</v>
      </c>
      <c r="C741" s="658" t="s">
        <v>6494</v>
      </c>
      <c r="D741" s="658" t="s">
        <v>6495</v>
      </c>
      <c r="E741" s="675">
        <v>60</v>
      </c>
      <c r="F741" s="675">
        <v>36</v>
      </c>
      <c r="G741" s="675">
        <v>0</v>
      </c>
      <c r="H741" s="675">
        <v>0</v>
      </c>
    </row>
    <row r="742" spans="1:8" s="670" customFormat="1" ht="37.5">
      <c r="A742" s="665">
        <v>6</v>
      </c>
      <c r="B742" s="658" t="s">
        <v>6496</v>
      </c>
      <c r="C742" s="658" t="s">
        <v>6497</v>
      </c>
      <c r="D742" s="658" t="s">
        <v>6498</v>
      </c>
      <c r="E742" s="675">
        <v>60</v>
      </c>
      <c r="F742" s="675">
        <v>40</v>
      </c>
      <c r="G742" s="675">
        <v>0</v>
      </c>
      <c r="H742" s="675">
        <v>0</v>
      </c>
    </row>
    <row r="743" spans="1:8" s="670" customFormat="1" ht="57" customHeight="1">
      <c r="A743" s="665">
        <v>7</v>
      </c>
      <c r="B743" s="658" t="s">
        <v>3158</v>
      </c>
      <c r="C743" s="1235" t="s">
        <v>6499</v>
      </c>
      <c r="D743" s="1235"/>
      <c r="E743" s="675">
        <v>48</v>
      </c>
      <c r="F743" s="675">
        <v>40</v>
      </c>
      <c r="G743" s="675">
        <v>0</v>
      </c>
      <c r="H743" s="675">
        <v>0</v>
      </c>
    </row>
    <row r="744" spans="1:8" s="311" customFormat="1" ht="15.75">
      <c r="A744" s="250">
        <v>17</v>
      </c>
      <c r="B744" s="250" t="s">
        <v>2274</v>
      </c>
      <c r="C744" s="250"/>
      <c r="D744" s="250"/>
      <c r="E744" s="251"/>
      <c r="F744" s="251"/>
      <c r="G744" s="251"/>
      <c r="H744" s="310"/>
    </row>
    <row r="745" spans="1:8" s="314" customFormat="1" ht="30">
      <c r="A745" s="1450">
        <v>1</v>
      </c>
      <c r="B745" s="1449" t="s">
        <v>3026</v>
      </c>
      <c r="C745" s="252" t="s">
        <v>2385</v>
      </c>
      <c r="D745" s="252" t="s">
        <v>2386</v>
      </c>
      <c r="E745" s="253">
        <v>240</v>
      </c>
      <c r="F745" s="254">
        <v>104</v>
      </c>
      <c r="G745" s="254">
        <v>88</v>
      </c>
      <c r="H745" s="254">
        <v>64</v>
      </c>
    </row>
    <row r="746" spans="1:8" s="314" customFormat="1" ht="30">
      <c r="A746" s="1450"/>
      <c r="B746" s="1449"/>
      <c r="C746" s="252" t="s">
        <v>2386</v>
      </c>
      <c r="D746" s="252" t="s">
        <v>2387</v>
      </c>
      <c r="E746" s="255">
        <v>100</v>
      </c>
      <c r="F746" s="254">
        <v>44</v>
      </c>
      <c r="G746" s="254">
        <v>0</v>
      </c>
      <c r="H746" s="254">
        <v>0</v>
      </c>
    </row>
    <row r="747" spans="1:8" s="314" customFormat="1" ht="30">
      <c r="A747" s="1450"/>
      <c r="B747" s="1449"/>
      <c r="C747" s="252" t="s">
        <v>2387</v>
      </c>
      <c r="D747" s="252" t="s">
        <v>2388</v>
      </c>
      <c r="E747" s="255">
        <v>160</v>
      </c>
      <c r="F747" s="254">
        <v>60</v>
      </c>
      <c r="G747" s="254">
        <v>40</v>
      </c>
      <c r="H747" s="254">
        <v>0</v>
      </c>
    </row>
    <row r="748" spans="1:8" s="314" customFormat="1" ht="30">
      <c r="A748" s="1450"/>
      <c r="B748" s="1449"/>
      <c r="C748" s="252" t="s">
        <v>2388</v>
      </c>
      <c r="D748" s="252" t="s">
        <v>2389</v>
      </c>
      <c r="E748" s="253">
        <v>400</v>
      </c>
      <c r="F748" s="253">
        <v>172</v>
      </c>
      <c r="G748" s="253">
        <v>148</v>
      </c>
      <c r="H748" s="253">
        <v>104</v>
      </c>
    </row>
    <row r="749" spans="1:8" s="314" customFormat="1" ht="30">
      <c r="A749" s="1450"/>
      <c r="B749" s="1449"/>
      <c r="C749" s="252" t="s">
        <v>2389</v>
      </c>
      <c r="D749" s="252" t="s">
        <v>2390</v>
      </c>
      <c r="E749" s="255">
        <v>800</v>
      </c>
      <c r="F749" s="254">
        <v>720</v>
      </c>
      <c r="G749" s="254">
        <v>680</v>
      </c>
      <c r="H749" s="254">
        <v>480</v>
      </c>
    </row>
    <row r="750" spans="1:8" s="314" customFormat="1" ht="30">
      <c r="A750" s="1450"/>
      <c r="B750" s="1449"/>
      <c r="C750" s="252" t="s">
        <v>2390</v>
      </c>
      <c r="D750" s="252" t="s">
        <v>2391</v>
      </c>
      <c r="E750" s="255">
        <v>280</v>
      </c>
      <c r="F750" s="254">
        <v>120</v>
      </c>
      <c r="G750" s="254">
        <v>104</v>
      </c>
      <c r="H750" s="254">
        <v>72</v>
      </c>
    </row>
    <row r="751" spans="1:8" s="314" customFormat="1" ht="30">
      <c r="A751" s="1450"/>
      <c r="B751" s="1449"/>
      <c r="C751" s="252" t="s">
        <v>2391</v>
      </c>
      <c r="D751" s="252" t="s">
        <v>2392</v>
      </c>
      <c r="E751" s="255">
        <v>120</v>
      </c>
      <c r="F751" s="254">
        <v>52</v>
      </c>
      <c r="G751" s="254">
        <v>44</v>
      </c>
      <c r="H751" s="254">
        <v>0</v>
      </c>
    </row>
    <row r="752" spans="1:8" s="314" customFormat="1" ht="30">
      <c r="A752" s="1461">
        <v>2</v>
      </c>
      <c r="B752" s="1449" t="s">
        <v>2693</v>
      </c>
      <c r="C752" s="252" t="s">
        <v>2393</v>
      </c>
      <c r="D752" s="252" t="s">
        <v>2394</v>
      </c>
      <c r="E752" s="255">
        <v>600</v>
      </c>
      <c r="F752" s="254">
        <v>260</v>
      </c>
      <c r="G752" s="254">
        <v>224</v>
      </c>
      <c r="H752" s="254">
        <v>156</v>
      </c>
    </row>
    <row r="753" spans="1:8" s="314" customFormat="1" ht="30">
      <c r="A753" s="1462"/>
      <c r="B753" s="1449"/>
      <c r="C753" s="252" t="s">
        <v>2394</v>
      </c>
      <c r="D753" s="252" t="s">
        <v>2395</v>
      </c>
      <c r="E753" s="255">
        <v>280</v>
      </c>
      <c r="F753" s="254">
        <v>120</v>
      </c>
      <c r="G753" s="254">
        <v>104</v>
      </c>
      <c r="H753" s="254">
        <v>72</v>
      </c>
    </row>
    <row r="754" spans="1:8" s="314" customFormat="1" ht="30">
      <c r="A754" s="1462"/>
      <c r="B754" s="1449"/>
      <c r="C754" s="252" t="s">
        <v>2395</v>
      </c>
      <c r="D754" s="252" t="s">
        <v>2396</v>
      </c>
      <c r="E754" s="253">
        <v>320</v>
      </c>
      <c r="F754" s="254">
        <v>136</v>
      </c>
      <c r="G754" s="254">
        <v>120</v>
      </c>
      <c r="H754" s="254">
        <v>84</v>
      </c>
    </row>
    <row r="755" spans="1:8" s="314" customFormat="1" ht="30">
      <c r="A755" s="1462"/>
      <c r="B755" s="1449"/>
      <c r="C755" s="252" t="s">
        <v>2396</v>
      </c>
      <c r="D755" s="252" t="s">
        <v>2397</v>
      </c>
      <c r="E755" s="253">
        <v>160</v>
      </c>
      <c r="F755" s="253">
        <v>68</v>
      </c>
      <c r="G755" s="253">
        <v>60</v>
      </c>
      <c r="H755" s="253">
        <v>40</v>
      </c>
    </row>
    <row r="756" spans="1:8" s="314" customFormat="1" ht="30">
      <c r="A756" s="1462"/>
      <c r="B756" s="1449"/>
      <c r="C756" s="252" t="s">
        <v>2397</v>
      </c>
      <c r="D756" s="252" t="s">
        <v>2398</v>
      </c>
      <c r="E756" s="255">
        <v>120</v>
      </c>
      <c r="F756" s="254">
        <v>52</v>
      </c>
      <c r="G756" s="254">
        <v>44</v>
      </c>
      <c r="H756" s="254">
        <v>0</v>
      </c>
    </row>
    <row r="757" spans="1:8" s="314" customFormat="1" ht="30">
      <c r="A757" s="1462"/>
      <c r="B757" s="1449"/>
      <c r="C757" s="252" t="s">
        <v>2398</v>
      </c>
      <c r="D757" s="252" t="s">
        <v>2399</v>
      </c>
      <c r="E757" s="253">
        <v>180</v>
      </c>
      <c r="F757" s="253">
        <v>76</v>
      </c>
      <c r="G757" s="253">
        <v>68</v>
      </c>
      <c r="H757" s="253">
        <v>48</v>
      </c>
    </row>
    <row r="758" spans="1:8" s="314" customFormat="1" ht="45">
      <c r="A758" s="1462"/>
      <c r="B758" s="1449"/>
      <c r="C758" s="252" t="s">
        <v>2399</v>
      </c>
      <c r="D758" s="252" t="s">
        <v>2400</v>
      </c>
      <c r="E758" s="255">
        <v>200</v>
      </c>
      <c r="F758" s="253">
        <v>88</v>
      </c>
      <c r="G758" s="253">
        <v>76</v>
      </c>
      <c r="H758" s="253">
        <v>52</v>
      </c>
    </row>
    <row r="759" spans="1:8" s="314" customFormat="1" ht="45">
      <c r="A759" s="1462"/>
      <c r="B759" s="1449"/>
      <c r="C759" s="252" t="s">
        <v>2400</v>
      </c>
      <c r="D759" s="252" t="s">
        <v>2401</v>
      </c>
      <c r="E759" s="255">
        <v>240</v>
      </c>
      <c r="F759" s="253">
        <v>104</v>
      </c>
      <c r="G759" s="253">
        <v>88</v>
      </c>
      <c r="H759" s="253">
        <v>64</v>
      </c>
    </row>
    <row r="760" spans="1:8" s="314" customFormat="1" ht="30">
      <c r="A760" s="1462"/>
      <c r="B760" s="1449"/>
      <c r="C760" s="252" t="s">
        <v>2401</v>
      </c>
      <c r="D760" s="252" t="s">
        <v>2402</v>
      </c>
      <c r="E760" s="255">
        <v>440</v>
      </c>
      <c r="F760" s="253">
        <v>188</v>
      </c>
      <c r="G760" s="253">
        <v>0</v>
      </c>
      <c r="H760" s="253">
        <v>0</v>
      </c>
    </row>
    <row r="761" spans="1:8" s="314" customFormat="1" ht="45">
      <c r="A761" s="1462"/>
      <c r="B761" s="1449"/>
      <c r="C761" s="252" t="s">
        <v>2402</v>
      </c>
      <c r="D761" s="252" t="s">
        <v>2403</v>
      </c>
      <c r="E761" s="255">
        <v>480</v>
      </c>
      <c r="F761" s="253">
        <v>208</v>
      </c>
      <c r="G761" s="253">
        <v>176</v>
      </c>
      <c r="H761" s="253">
        <v>124</v>
      </c>
    </row>
    <row r="762" spans="1:8" s="314" customFormat="1" ht="45">
      <c r="A762" s="1462"/>
      <c r="B762" s="1449"/>
      <c r="C762" s="252" t="s">
        <v>2403</v>
      </c>
      <c r="D762" s="252" t="s">
        <v>2404</v>
      </c>
      <c r="E762" s="255">
        <v>240</v>
      </c>
      <c r="F762" s="253">
        <v>104</v>
      </c>
      <c r="G762" s="253">
        <v>88</v>
      </c>
      <c r="H762" s="253">
        <v>64</v>
      </c>
    </row>
    <row r="763" spans="1:8" s="314" customFormat="1" ht="30">
      <c r="A763" s="1462"/>
      <c r="B763" s="1449"/>
      <c r="C763" s="252" t="s">
        <v>2404</v>
      </c>
      <c r="D763" s="252" t="s">
        <v>2405</v>
      </c>
      <c r="E763" s="255">
        <v>560</v>
      </c>
      <c r="F763" s="253">
        <v>240</v>
      </c>
      <c r="G763" s="253">
        <v>208</v>
      </c>
      <c r="H763" s="253">
        <v>148</v>
      </c>
    </row>
    <row r="764" spans="1:8" s="314" customFormat="1" ht="30">
      <c r="A764" s="1462"/>
      <c r="B764" s="1449"/>
      <c r="C764" s="252" t="s">
        <v>2406</v>
      </c>
      <c r="D764" s="252" t="s">
        <v>2407</v>
      </c>
      <c r="E764" s="255">
        <v>480</v>
      </c>
      <c r="F764" s="253">
        <v>208</v>
      </c>
      <c r="G764" s="253">
        <v>176</v>
      </c>
      <c r="H764" s="253">
        <v>124</v>
      </c>
    </row>
    <row r="765" spans="1:8" s="314" customFormat="1" ht="30">
      <c r="A765" s="1462"/>
      <c r="B765" s="1449"/>
      <c r="C765" s="252" t="s">
        <v>2407</v>
      </c>
      <c r="D765" s="252" t="s">
        <v>2408</v>
      </c>
      <c r="E765" s="255">
        <v>520</v>
      </c>
      <c r="F765" s="253">
        <v>224</v>
      </c>
      <c r="G765" s="253">
        <v>192</v>
      </c>
      <c r="H765" s="253">
        <v>136</v>
      </c>
    </row>
    <row r="766" spans="1:8" s="314" customFormat="1" ht="15.75">
      <c r="A766" s="1463"/>
      <c r="B766" s="1449"/>
      <c r="C766" s="252" t="s">
        <v>2408</v>
      </c>
      <c r="D766" s="252" t="s">
        <v>2409</v>
      </c>
      <c r="E766" s="255">
        <v>1000</v>
      </c>
      <c r="F766" s="254">
        <v>432</v>
      </c>
      <c r="G766" s="253">
        <v>372</v>
      </c>
      <c r="H766" s="253">
        <v>264</v>
      </c>
    </row>
    <row r="767" spans="1:8" s="314" customFormat="1" ht="15.75">
      <c r="A767" s="1461">
        <v>3</v>
      </c>
      <c r="B767" s="1449" t="s">
        <v>3027</v>
      </c>
      <c r="C767" s="252" t="s">
        <v>2410</v>
      </c>
      <c r="D767" s="252" t="s">
        <v>2411</v>
      </c>
      <c r="E767" s="255">
        <v>120</v>
      </c>
      <c r="F767" s="254">
        <v>52</v>
      </c>
      <c r="G767" s="254">
        <v>44</v>
      </c>
      <c r="H767" s="254">
        <v>0</v>
      </c>
    </row>
    <row r="768" spans="1:8" s="314" customFormat="1" ht="30">
      <c r="A768" s="1462"/>
      <c r="B768" s="1449"/>
      <c r="C768" s="252" t="s">
        <v>2411</v>
      </c>
      <c r="D768" s="252" t="s">
        <v>2412</v>
      </c>
      <c r="E768" s="255">
        <v>80</v>
      </c>
      <c r="F768" s="254">
        <v>0</v>
      </c>
      <c r="G768" s="254">
        <v>0</v>
      </c>
      <c r="H768" s="254">
        <v>0</v>
      </c>
    </row>
    <row r="769" spans="1:8" s="314" customFormat="1" ht="30">
      <c r="A769" s="1463"/>
      <c r="B769" s="1449"/>
      <c r="C769" s="252" t="s">
        <v>2412</v>
      </c>
      <c r="D769" s="252" t="s">
        <v>2413</v>
      </c>
      <c r="E769" s="255">
        <v>120</v>
      </c>
      <c r="F769" s="254">
        <v>52</v>
      </c>
      <c r="G769" s="254">
        <v>44</v>
      </c>
      <c r="H769" s="254">
        <v>0</v>
      </c>
    </row>
    <row r="770" spans="1:8" s="314" customFormat="1" ht="30">
      <c r="A770" s="1450">
        <v>4</v>
      </c>
      <c r="B770" s="1477" t="s">
        <v>3028</v>
      </c>
      <c r="C770" s="252" t="s">
        <v>2414</v>
      </c>
      <c r="D770" s="252" t="s">
        <v>2415</v>
      </c>
      <c r="E770" s="255">
        <v>240</v>
      </c>
      <c r="F770" s="254">
        <v>104</v>
      </c>
      <c r="G770" s="254">
        <v>88</v>
      </c>
      <c r="H770" s="254">
        <v>64</v>
      </c>
    </row>
    <row r="771" spans="1:8" s="314" customFormat="1" ht="15.75">
      <c r="A771" s="1450"/>
      <c r="B771" s="1478"/>
      <c r="C771" s="252" t="s">
        <v>2414</v>
      </c>
      <c r="D771" s="252" t="s">
        <v>2416</v>
      </c>
      <c r="E771" s="255">
        <v>280</v>
      </c>
      <c r="F771" s="254">
        <v>120</v>
      </c>
      <c r="G771" s="254">
        <v>104</v>
      </c>
      <c r="H771" s="254">
        <v>72</v>
      </c>
    </row>
    <row r="772" spans="1:8" s="314" customFormat="1" ht="45">
      <c r="A772" s="256">
        <v>5</v>
      </c>
      <c r="B772" s="252" t="s">
        <v>2417</v>
      </c>
      <c r="C772" s="252" t="s">
        <v>2418</v>
      </c>
      <c r="D772" s="252" t="s">
        <v>2419</v>
      </c>
      <c r="E772" s="255">
        <v>96</v>
      </c>
      <c r="F772" s="254">
        <v>40</v>
      </c>
      <c r="G772" s="254">
        <v>0</v>
      </c>
      <c r="H772" s="254">
        <v>0</v>
      </c>
    </row>
    <row r="773" spans="1:8" s="314" customFormat="1" ht="30">
      <c r="A773" s="256">
        <v>6</v>
      </c>
      <c r="B773" s="252" t="s">
        <v>2420</v>
      </c>
      <c r="C773" s="252" t="s">
        <v>2421</v>
      </c>
      <c r="D773" s="252" t="s">
        <v>2422</v>
      </c>
      <c r="E773" s="255">
        <v>120</v>
      </c>
      <c r="F773" s="254">
        <v>52</v>
      </c>
      <c r="G773" s="254">
        <v>44</v>
      </c>
      <c r="H773" s="254">
        <v>0</v>
      </c>
    </row>
    <row r="774" spans="1:8" s="314" customFormat="1" ht="30">
      <c r="A774" s="256">
        <v>7</v>
      </c>
      <c r="B774" s="252" t="s">
        <v>2423</v>
      </c>
      <c r="C774" s="252" t="s">
        <v>2424</v>
      </c>
      <c r="D774" s="252" t="s">
        <v>2425</v>
      </c>
      <c r="E774" s="255">
        <v>100</v>
      </c>
      <c r="F774" s="254">
        <v>44</v>
      </c>
      <c r="G774" s="254">
        <v>0</v>
      </c>
      <c r="H774" s="254">
        <v>0</v>
      </c>
    </row>
    <row r="775" spans="1:8" s="314" customFormat="1" ht="30">
      <c r="A775" s="256">
        <v>8</v>
      </c>
      <c r="B775" s="252" t="s">
        <v>2426</v>
      </c>
      <c r="C775" s="252" t="s">
        <v>2427</v>
      </c>
      <c r="D775" s="252" t="s">
        <v>2428</v>
      </c>
      <c r="E775" s="255">
        <v>80</v>
      </c>
      <c r="F775" s="254">
        <v>0</v>
      </c>
      <c r="G775" s="254">
        <v>0</v>
      </c>
      <c r="H775" s="254">
        <v>0</v>
      </c>
    </row>
    <row r="776" spans="1:8" s="314" customFormat="1" ht="45">
      <c r="A776" s="1479">
        <v>9</v>
      </c>
      <c r="B776" s="1449" t="s">
        <v>2429</v>
      </c>
      <c r="C776" s="252" t="s">
        <v>2430</v>
      </c>
      <c r="D776" s="252" t="s">
        <v>2431</v>
      </c>
      <c r="E776" s="255">
        <v>80</v>
      </c>
      <c r="F776" s="254">
        <v>0</v>
      </c>
      <c r="G776" s="254">
        <v>0</v>
      </c>
      <c r="H776" s="254">
        <v>0</v>
      </c>
    </row>
    <row r="777" spans="1:8" s="314" customFormat="1" ht="45">
      <c r="A777" s="1480"/>
      <c r="B777" s="1449"/>
      <c r="C777" s="252" t="s">
        <v>2431</v>
      </c>
      <c r="D777" s="252" t="s">
        <v>2432</v>
      </c>
      <c r="E777" s="255">
        <v>64</v>
      </c>
      <c r="F777" s="254">
        <v>0</v>
      </c>
      <c r="G777" s="254">
        <v>0</v>
      </c>
      <c r="H777" s="254">
        <v>0</v>
      </c>
    </row>
    <row r="778" spans="1:8" s="314" customFormat="1" ht="45">
      <c r="A778" s="260">
        <v>10</v>
      </c>
      <c r="B778" s="252" t="s">
        <v>2433</v>
      </c>
      <c r="C778" s="252" t="s">
        <v>2434</v>
      </c>
      <c r="D778" s="252" t="s">
        <v>2435</v>
      </c>
      <c r="E778" s="255">
        <v>64</v>
      </c>
      <c r="F778" s="254">
        <v>0</v>
      </c>
      <c r="G778" s="254">
        <v>0</v>
      </c>
      <c r="H778" s="254">
        <v>0</v>
      </c>
    </row>
    <row r="779" spans="1:8" s="314" customFormat="1" ht="15.75">
      <c r="A779" s="260">
        <v>11</v>
      </c>
      <c r="B779" s="1449" t="s">
        <v>2436</v>
      </c>
      <c r="C779" s="1449"/>
      <c r="D779" s="1449"/>
      <c r="E779" s="255">
        <v>52</v>
      </c>
      <c r="F779" s="254">
        <v>0</v>
      </c>
      <c r="G779" s="254">
        <v>0</v>
      </c>
      <c r="H779" s="254">
        <v>0</v>
      </c>
    </row>
    <row r="780" spans="1:8" s="314" customFormat="1" ht="15.75">
      <c r="A780" s="260">
        <v>12</v>
      </c>
      <c r="B780" s="1449" t="s">
        <v>2437</v>
      </c>
      <c r="C780" s="1449"/>
      <c r="D780" s="1449"/>
      <c r="E780" s="255">
        <v>60</v>
      </c>
      <c r="F780" s="254">
        <v>0</v>
      </c>
      <c r="G780" s="254">
        <v>0</v>
      </c>
      <c r="H780" s="254">
        <v>0</v>
      </c>
    </row>
    <row r="781" spans="1:8" s="314" customFormat="1" ht="15.75">
      <c r="A781" s="260">
        <v>13</v>
      </c>
      <c r="B781" s="1449" t="s">
        <v>2438</v>
      </c>
      <c r="C781" s="1449"/>
      <c r="D781" s="1449"/>
      <c r="E781" s="255">
        <v>80</v>
      </c>
      <c r="F781" s="254">
        <v>0</v>
      </c>
      <c r="G781" s="254">
        <v>0</v>
      </c>
      <c r="H781" s="254">
        <v>0</v>
      </c>
    </row>
    <row r="782" spans="1:8" s="314" customFormat="1" ht="60.75" customHeight="1">
      <c r="A782" s="260">
        <v>14</v>
      </c>
      <c r="B782" s="1464" t="s">
        <v>3029</v>
      </c>
      <c r="C782" s="1471"/>
      <c r="D782" s="1465"/>
      <c r="E782" s="255">
        <v>40</v>
      </c>
      <c r="F782" s="254">
        <v>0</v>
      </c>
      <c r="G782" s="254">
        <v>0</v>
      </c>
      <c r="H782" s="254">
        <v>0</v>
      </c>
    </row>
    <row r="783" spans="1:8" s="313" customFormat="1" ht="15.75">
      <c r="A783" s="250">
        <v>18</v>
      </c>
      <c r="B783" s="250" t="s">
        <v>2275</v>
      </c>
      <c r="C783" s="250"/>
      <c r="D783" s="250"/>
      <c r="E783" s="257">
        <v>0</v>
      </c>
      <c r="F783" s="257">
        <v>0</v>
      </c>
      <c r="G783" s="257">
        <v>0</v>
      </c>
      <c r="H783" s="312">
        <v>0</v>
      </c>
    </row>
    <row r="784" spans="1:8" s="238" customFormat="1" ht="33">
      <c r="A784" s="1472">
        <v>1</v>
      </c>
      <c r="B784" s="1472" t="s">
        <v>2758</v>
      </c>
      <c r="C784" s="231" t="s">
        <v>2328</v>
      </c>
      <c r="D784" s="231" t="s">
        <v>2329</v>
      </c>
      <c r="E784" s="135">
        <v>200</v>
      </c>
      <c r="F784" s="135">
        <v>88</v>
      </c>
      <c r="G784" s="135">
        <v>76</v>
      </c>
      <c r="H784" s="135">
        <v>52</v>
      </c>
    </row>
    <row r="785" spans="1:8" s="238" customFormat="1" ht="16.5">
      <c r="A785" s="1472"/>
      <c r="B785" s="1472"/>
      <c r="C785" s="231" t="s">
        <v>2330</v>
      </c>
      <c r="D785" s="231" t="s">
        <v>2331</v>
      </c>
      <c r="E785" s="135">
        <v>260</v>
      </c>
      <c r="F785" s="135">
        <v>112</v>
      </c>
      <c r="G785" s="135">
        <v>96</v>
      </c>
      <c r="H785" s="135">
        <v>68</v>
      </c>
    </row>
    <row r="786" spans="1:8" s="238" customFormat="1" ht="33">
      <c r="A786" s="1472"/>
      <c r="B786" s="1472"/>
      <c r="C786" s="231" t="s">
        <v>2331</v>
      </c>
      <c r="D786" s="231" t="s">
        <v>2332</v>
      </c>
      <c r="E786" s="135">
        <v>200</v>
      </c>
      <c r="F786" s="135">
        <v>88</v>
      </c>
      <c r="G786" s="135">
        <v>76</v>
      </c>
      <c r="H786" s="135">
        <v>52</v>
      </c>
    </row>
    <row r="787" spans="1:8" s="238" customFormat="1" ht="33">
      <c r="A787" s="1472"/>
      <c r="B787" s="1472"/>
      <c r="C787" s="231" t="s">
        <v>2332</v>
      </c>
      <c r="D787" s="231" t="s">
        <v>2333</v>
      </c>
      <c r="E787" s="135">
        <v>280</v>
      </c>
      <c r="F787" s="135">
        <v>120</v>
      </c>
      <c r="G787" s="135">
        <v>104</v>
      </c>
      <c r="H787" s="135">
        <v>72</v>
      </c>
    </row>
    <row r="788" spans="1:8" s="238" customFormat="1" ht="33">
      <c r="A788" s="1472">
        <v>2</v>
      </c>
      <c r="B788" s="1473" t="s">
        <v>2759</v>
      </c>
      <c r="C788" s="231" t="s">
        <v>2334</v>
      </c>
      <c r="D788" s="231" t="s">
        <v>2335</v>
      </c>
      <c r="E788" s="135">
        <v>100</v>
      </c>
      <c r="F788" s="135">
        <v>44</v>
      </c>
      <c r="G788" s="135">
        <v>0</v>
      </c>
      <c r="H788" s="135">
        <v>0</v>
      </c>
    </row>
    <row r="789" spans="1:8" s="238" customFormat="1" ht="33">
      <c r="A789" s="1472"/>
      <c r="B789" s="1473"/>
      <c r="C789" s="231" t="s">
        <v>2335</v>
      </c>
      <c r="D789" s="231" t="s">
        <v>2336</v>
      </c>
      <c r="E789" s="135">
        <v>60</v>
      </c>
      <c r="F789" s="135">
        <v>0</v>
      </c>
      <c r="G789" s="135">
        <v>0</v>
      </c>
      <c r="H789" s="135">
        <v>0</v>
      </c>
    </row>
    <row r="790" spans="1:8" s="238" customFormat="1" ht="16.5">
      <c r="A790" s="1472"/>
      <c r="B790" s="1473"/>
      <c r="C790" s="231" t="s">
        <v>2335</v>
      </c>
      <c r="D790" s="231" t="s">
        <v>2337</v>
      </c>
      <c r="E790" s="135">
        <v>52</v>
      </c>
      <c r="F790" s="135">
        <v>0</v>
      </c>
      <c r="G790" s="135">
        <v>0</v>
      </c>
      <c r="H790" s="135">
        <v>0</v>
      </c>
    </row>
    <row r="791" spans="1:8" s="238" customFormat="1" ht="33">
      <c r="A791" s="1472"/>
      <c r="B791" s="1473"/>
      <c r="C791" s="231" t="s">
        <v>2338</v>
      </c>
      <c r="D791" s="231" t="s">
        <v>2339</v>
      </c>
      <c r="E791" s="135">
        <v>80</v>
      </c>
      <c r="F791" s="135">
        <v>0</v>
      </c>
      <c r="G791" s="135">
        <v>0</v>
      </c>
      <c r="H791" s="135">
        <v>0</v>
      </c>
    </row>
    <row r="792" spans="1:8" s="238" customFormat="1" ht="33">
      <c r="A792" s="1472"/>
      <c r="B792" s="1473"/>
      <c r="C792" s="231" t="s">
        <v>2340</v>
      </c>
      <c r="D792" s="231" t="s">
        <v>2341</v>
      </c>
      <c r="E792" s="135">
        <v>80</v>
      </c>
      <c r="F792" s="135">
        <v>0</v>
      </c>
      <c r="G792" s="135">
        <v>0</v>
      </c>
      <c r="H792" s="135">
        <v>0</v>
      </c>
    </row>
    <row r="793" spans="1:8" s="238" customFormat="1" ht="33">
      <c r="A793" s="1472"/>
      <c r="B793" s="1473"/>
      <c r="C793" s="231" t="s">
        <v>2341</v>
      </c>
      <c r="D793" s="231" t="s">
        <v>2342</v>
      </c>
      <c r="E793" s="135">
        <v>60</v>
      </c>
      <c r="F793" s="135">
        <v>0</v>
      </c>
      <c r="G793" s="135">
        <v>0</v>
      </c>
      <c r="H793" s="135">
        <v>0</v>
      </c>
    </row>
    <row r="794" spans="1:8" s="238" customFormat="1" ht="16.5">
      <c r="A794" s="1472"/>
      <c r="B794" s="1473"/>
      <c r="C794" s="231" t="s">
        <v>2331</v>
      </c>
      <c r="D794" s="231" t="s">
        <v>2343</v>
      </c>
      <c r="E794" s="135">
        <v>80</v>
      </c>
      <c r="F794" s="135">
        <v>0</v>
      </c>
      <c r="G794" s="135">
        <v>0</v>
      </c>
      <c r="H794" s="135">
        <v>0</v>
      </c>
    </row>
    <row r="795" spans="1:8" s="238" customFormat="1" ht="16.5">
      <c r="A795" s="1472">
        <v>3</v>
      </c>
      <c r="B795" s="1472" t="s">
        <v>2759</v>
      </c>
      <c r="C795" s="231" t="s">
        <v>2344</v>
      </c>
      <c r="D795" s="231" t="s">
        <v>2345</v>
      </c>
      <c r="E795" s="135">
        <v>160</v>
      </c>
      <c r="F795" s="135">
        <v>68</v>
      </c>
      <c r="G795" s="135">
        <v>60</v>
      </c>
      <c r="H795" s="135">
        <v>40</v>
      </c>
    </row>
    <row r="796" spans="1:8" s="238" customFormat="1" ht="33">
      <c r="A796" s="1472"/>
      <c r="B796" s="1472"/>
      <c r="C796" s="231" t="s">
        <v>2346</v>
      </c>
      <c r="D796" s="231" t="s">
        <v>2347</v>
      </c>
      <c r="E796" s="135">
        <v>140</v>
      </c>
      <c r="F796" s="135">
        <v>60</v>
      </c>
      <c r="G796" s="135">
        <v>52</v>
      </c>
      <c r="H796" s="135">
        <v>0</v>
      </c>
    </row>
    <row r="797" spans="1:8" s="238" customFormat="1" ht="33">
      <c r="A797" s="1472"/>
      <c r="B797" s="1472"/>
      <c r="C797" s="231" t="s">
        <v>2347</v>
      </c>
      <c r="D797" s="231" t="s">
        <v>2348</v>
      </c>
      <c r="E797" s="135">
        <v>100</v>
      </c>
      <c r="F797" s="135">
        <v>44</v>
      </c>
      <c r="G797" s="135">
        <v>0</v>
      </c>
      <c r="H797" s="135">
        <v>0</v>
      </c>
    </row>
    <row r="798" spans="1:8" s="238" customFormat="1" ht="33">
      <c r="A798" s="1472"/>
      <c r="B798" s="1472"/>
      <c r="C798" s="231" t="s">
        <v>2349</v>
      </c>
      <c r="D798" s="231" t="s">
        <v>2350</v>
      </c>
      <c r="E798" s="135">
        <v>80</v>
      </c>
      <c r="F798" s="135">
        <v>0</v>
      </c>
      <c r="G798" s="135">
        <v>0</v>
      </c>
      <c r="H798" s="135">
        <v>0</v>
      </c>
    </row>
    <row r="799" spans="1:8" s="238" customFormat="1" ht="33">
      <c r="A799" s="1472"/>
      <c r="B799" s="1472"/>
      <c r="C799" s="231" t="s">
        <v>2351</v>
      </c>
      <c r="D799" s="231" t="s">
        <v>2352</v>
      </c>
      <c r="E799" s="135">
        <v>60</v>
      </c>
      <c r="F799" s="135">
        <v>0</v>
      </c>
      <c r="G799" s="135">
        <v>0</v>
      </c>
      <c r="H799" s="135">
        <v>0</v>
      </c>
    </row>
    <row r="800" spans="1:8" s="238" customFormat="1" ht="33">
      <c r="A800" s="1472"/>
      <c r="B800" s="1472"/>
      <c r="C800" s="231" t="s">
        <v>2353</v>
      </c>
      <c r="D800" s="231" t="s">
        <v>2354</v>
      </c>
      <c r="E800" s="135">
        <v>60</v>
      </c>
      <c r="F800" s="135">
        <v>0</v>
      </c>
      <c r="G800" s="135">
        <v>0</v>
      </c>
      <c r="H800" s="135">
        <v>0</v>
      </c>
    </row>
    <row r="801" spans="1:8" s="238" customFormat="1" ht="33">
      <c r="A801" s="1472"/>
      <c r="B801" s="1472"/>
      <c r="C801" s="231" t="s">
        <v>2355</v>
      </c>
      <c r="D801" s="231" t="s">
        <v>2356</v>
      </c>
      <c r="E801" s="135">
        <v>60</v>
      </c>
      <c r="F801" s="135">
        <v>0</v>
      </c>
      <c r="G801" s="135">
        <v>0</v>
      </c>
      <c r="H801" s="135">
        <v>0</v>
      </c>
    </row>
    <row r="802" spans="1:8" s="238" customFormat="1" ht="33">
      <c r="A802" s="1472"/>
      <c r="B802" s="1472"/>
      <c r="C802" s="231" t="s">
        <v>2357</v>
      </c>
      <c r="D802" s="231" t="s">
        <v>2358</v>
      </c>
      <c r="E802" s="135">
        <v>60</v>
      </c>
      <c r="F802" s="135">
        <v>0</v>
      </c>
      <c r="G802" s="135">
        <v>0</v>
      </c>
      <c r="H802" s="135">
        <v>0</v>
      </c>
    </row>
    <row r="803" spans="1:8" s="238" customFormat="1" ht="33">
      <c r="A803" s="1472"/>
      <c r="B803" s="1472"/>
      <c r="C803" s="231" t="s">
        <v>2359</v>
      </c>
      <c r="D803" s="231" t="s">
        <v>2360</v>
      </c>
      <c r="E803" s="135">
        <v>60</v>
      </c>
      <c r="F803" s="135">
        <v>0</v>
      </c>
      <c r="G803" s="135">
        <v>0</v>
      </c>
      <c r="H803" s="135">
        <v>0</v>
      </c>
    </row>
    <row r="804" spans="1:8" s="238" customFormat="1" ht="33">
      <c r="A804" s="1472"/>
      <c r="B804" s="1472"/>
      <c r="C804" s="231" t="s">
        <v>2361</v>
      </c>
      <c r="D804" s="231" t="s">
        <v>2362</v>
      </c>
      <c r="E804" s="135">
        <v>60</v>
      </c>
      <c r="F804" s="135">
        <v>0</v>
      </c>
      <c r="G804" s="135">
        <v>0</v>
      </c>
      <c r="H804" s="135">
        <v>0</v>
      </c>
    </row>
    <row r="805" spans="1:8" s="238" customFormat="1" ht="49.5">
      <c r="A805" s="1472"/>
      <c r="B805" s="1472"/>
      <c r="C805" s="231" t="s">
        <v>2363</v>
      </c>
      <c r="D805" s="231" t="s">
        <v>2364</v>
      </c>
      <c r="E805" s="135">
        <v>60</v>
      </c>
      <c r="F805" s="135">
        <v>0</v>
      </c>
      <c r="G805" s="135">
        <v>0</v>
      </c>
      <c r="H805" s="135">
        <v>0</v>
      </c>
    </row>
    <row r="806" spans="1:8" s="238" customFormat="1" ht="33">
      <c r="A806" s="1472"/>
      <c r="B806" s="1472"/>
      <c r="C806" s="231" t="s">
        <v>2365</v>
      </c>
      <c r="D806" s="231" t="s">
        <v>2366</v>
      </c>
      <c r="E806" s="135">
        <v>60</v>
      </c>
      <c r="F806" s="135">
        <v>0</v>
      </c>
      <c r="G806" s="135">
        <v>0</v>
      </c>
      <c r="H806" s="135">
        <v>0</v>
      </c>
    </row>
    <row r="807" spans="1:8" s="238" customFormat="1" ht="33">
      <c r="A807" s="1472"/>
      <c r="B807" s="1472"/>
      <c r="C807" s="231" t="s">
        <v>2367</v>
      </c>
      <c r="D807" s="231" t="s">
        <v>2368</v>
      </c>
      <c r="E807" s="135">
        <v>60</v>
      </c>
      <c r="F807" s="135">
        <v>0</v>
      </c>
      <c r="G807" s="135">
        <v>0</v>
      </c>
      <c r="H807" s="135">
        <v>0</v>
      </c>
    </row>
    <row r="808" spans="1:8" s="238" customFormat="1" ht="33">
      <c r="A808" s="1472"/>
      <c r="B808" s="1472"/>
      <c r="C808" s="231" t="s">
        <v>2332</v>
      </c>
      <c r="D808" s="231" t="s">
        <v>2369</v>
      </c>
      <c r="E808" s="135">
        <v>60</v>
      </c>
      <c r="F808" s="135">
        <v>0</v>
      </c>
      <c r="G808" s="135">
        <v>0</v>
      </c>
      <c r="H808" s="135">
        <v>0</v>
      </c>
    </row>
    <row r="809" spans="1:8" s="238" customFormat="1" ht="33">
      <c r="A809" s="1472"/>
      <c r="B809" s="1472"/>
      <c r="C809" s="231" t="s">
        <v>2370</v>
      </c>
      <c r="D809" s="231" t="s">
        <v>2371</v>
      </c>
      <c r="E809" s="135">
        <v>60</v>
      </c>
      <c r="F809" s="135">
        <v>0</v>
      </c>
      <c r="G809" s="135">
        <v>0</v>
      </c>
      <c r="H809" s="135">
        <v>0</v>
      </c>
    </row>
    <row r="810" spans="1:8" s="238" customFormat="1" ht="33">
      <c r="A810" s="1472"/>
      <c r="B810" s="1472"/>
      <c r="C810" s="231" t="s">
        <v>2372</v>
      </c>
      <c r="D810" s="231" t="s">
        <v>2373</v>
      </c>
      <c r="E810" s="135">
        <v>60</v>
      </c>
      <c r="F810" s="135">
        <v>0</v>
      </c>
      <c r="G810" s="135">
        <v>0</v>
      </c>
      <c r="H810" s="135">
        <v>0</v>
      </c>
    </row>
    <row r="811" spans="1:8" s="238" customFormat="1" ht="33">
      <c r="A811" s="1472"/>
      <c r="B811" s="1472"/>
      <c r="C811" s="231" t="s">
        <v>2328</v>
      </c>
      <c r="D811" s="231" t="s">
        <v>2374</v>
      </c>
      <c r="E811" s="135">
        <v>120</v>
      </c>
      <c r="F811" s="135">
        <v>52</v>
      </c>
      <c r="G811" s="135">
        <v>44</v>
      </c>
      <c r="H811" s="135">
        <v>0</v>
      </c>
    </row>
    <row r="812" spans="1:8" s="238" customFormat="1" ht="33">
      <c r="A812" s="1472"/>
      <c r="B812" s="1472"/>
      <c r="C812" s="231" t="s">
        <v>2375</v>
      </c>
      <c r="D812" s="231" t="s">
        <v>2376</v>
      </c>
      <c r="E812" s="135">
        <v>80</v>
      </c>
      <c r="F812" s="135">
        <v>0</v>
      </c>
      <c r="G812" s="135">
        <v>0</v>
      </c>
      <c r="H812" s="135">
        <v>0</v>
      </c>
    </row>
    <row r="813" spans="1:8" s="238" customFormat="1" ht="49.5">
      <c r="A813" s="1472"/>
      <c r="B813" s="1472"/>
      <c r="C813" s="231" t="s">
        <v>2377</v>
      </c>
      <c r="D813" s="231" t="s">
        <v>2378</v>
      </c>
      <c r="E813" s="135">
        <v>120</v>
      </c>
      <c r="F813" s="135">
        <v>52</v>
      </c>
      <c r="G813" s="135">
        <v>44</v>
      </c>
      <c r="H813" s="135">
        <v>0</v>
      </c>
    </row>
    <row r="814" spans="1:8" s="238" customFormat="1" ht="49.5">
      <c r="A814" s="1472"/>
      <c r="B814" s="1472"/>
      <c r="C814" s="231" t="s">
        <v>2379</v>
      </c>
      <c r="D814" s="231" t="s">
        <v>2380</v>
      </c>
      <c r="E814" s="135">
        <v>48</v>
      </c>
      <c r="F814" s="135">
        <v>0</v>
      </c>
      <c r="G814" s="135">
        <v>0</v>
      </c>
      <c r="H814" s="135">
        <v>0</v>
      </c>
    </row>
    <row r="815" spans="1:8" s="238" customFormat="1" ht="33">
      <c r="A815" s="1472"/>
      <c r="B815" s="1472"/>
      <c r="C815" s="231" t="s">
        <v>2381</v>
      </c>
      <c r="D815" s="231" t="s">
        <v>2382</v>
      </c>
      <c r="E815" s="135">
        <v>48</v>
      </c>
      <c r="F815" s="135">
        <v>0</v>
      </c>
      <c r="G815" s="135">
        <v>0</v>
      </c>
      <c r="H815" s="135">
        <v>0</v>
      </c>
    </row>
    <row r="816" spans="1:8" s="238" customFormat="1" ht="33">
      <c r="A816" s="1472"/>
      <c r="B816" s="1472"/>
      <c r="C816" s="231" t="s">
        <v>2383</v>
      </c>
      <c r="D816" s="126"/>
      <c r="E816" s="135">
        <v>48</v>
      </c>
      <c r="F816" s="135">
        <v>0</v>
      </c>
      <c r="G816" s="135">
        <v>0</v>
      </c>
      <c r="H816" s="135">
        <v>0</v>
      </c>
    </row>
    <row r="817" spans="1:8" s="238" customFormat="1" ht="33">
      <c r="A817" s="1472"/>
      <c r="B817" s="1472"/>
      <c r="C817" s="231" t="s">
        <v>2384</v>
      </c>
      <c r="D817" s="126"/>
      <c r="E817" s="135">
        <v>40</v>
      </c>
      <c r="F817" s="135">
        <v>0</v>
      </c>
      <c r="G817" s="135">
        <v>0</v>
      </c>
      <c r="H817" s="135">
        <v>0</v>
      </c>
    </row>
    <row r="818" spans="1:8" s="238" customFormat="1" ht="16.5">
      <c r="A818" s="225">
        <v>4</v>
      </c>
      <c r="B818" s="1481" t="s">
        <v>3029</v>
      </c>
      <c r="C818" s="1481"/>
      <c r="D818" s="1481"/>
      <c r="E818" s="135">
        <v>40</v>
      </c>
      <c r="F818" s="135">
        <v>0</v>
      </c>
      <c r="G818" s="135">
        <v>0</v>
      </c>
      <c r="H818" s="135">
        <v>0</v>
      </c>
    </row>
    <row r="819" spans="1:8" s="313" customFormat="1" ht="15.75">
      <c r="A819" s="250">
        <v>19</v>
      </c>
      <c r="B819" s="261" t="s">
        <v>2276</v>
      </c>
      <c r="C819" s="250"/>
      <c r="D819" s="250"/>
      <c r="E819" s="262">
        <v>0</v>
      </c>
      <c r="F819" s="262">
        <v>0</v>
      </c>
      <c r="G819" s="262">
        <v>0</v>
      </c>
      <c r="H819" s="262">
        <v>0</v>
      </c>
    </row>
    <row r="820" spans="1:8" s="707" customFormat="1" ht="30">
      <c r="A820" s="1450">
        <v>1</v>
      </c>
      <c r="B820" s="1452" t="s">
        <v>6713</v>
      </c>
      <c r="C820" s="578" t="s">
        <v>2760</v>
      </c>
      <c r="D820" s="578" t="s">
        <v>2761</v>
      </c>
      <c r="E820" s="706">
        <v>240</v>
      </c>
      <c r="F820" s="706">
        <v>96</v>
      </c>
      <c r="G820" s="706">
        <v>0</v>
      </c>
      <c r="H820" s="706">
        <v>0</v>
      </c>
    </row>
    <row r="821" spans="1:8" s="707" customFormat="1" ht="30">
      <c r="A821" s="1450"/>
      <c r="B821" s="1452"/>
      <c r="C821" s="578" t="s">
        <v>2761</v>
      </c>
      <c r="D821" s="578" t="s">
        <v>2762</v>
      </c>
      <c r="E821" s="706">
        <v>288</v>
      </c>
      <c r="F821" s="706">
        <v>116</v>
      </c>
      <c r="G821" s="706">
        <v>0</v>
      </c>
      <c r="H821" s="706">
        <v>0</v>
      </c>
    </row>
    <row r="822" spans="1:8" s="707" customFormat="1" ht="15.75">
      <c r="A822" s="1450"/>
      <c r="B822" s="1452"/>
      <c r="C822" s="578" t="s">
        <v>2762</v>
      </c>
      <c r="D822" s="578" t="s">
        <v>2763</v>
      </c>
      <c r="E822" s="706">
        <v>440</v>
      </c>
      <c r="F822" s="706">
        <v>380</v>
      </c>
      <c r="G822" s="706">
        <v>316</v>
      </c>
      <c r="H822" s="706">
        <v>200</v>
      </c>
    </row>
    <row r="823" spans="1:8" s="707" customFormat="1" ht="15.75">
      <c r="A823" s="1450"/>
      <c r="B823" s="1452"/>
      <c r="C823" s="578" t="s">
        <v>2763</v>
      </c>
      <c r="D823" s="578" t="s">
        <v>2764</v>
      </c>
      <c r="E823" s="706">
        <v>336</v>
      </c>
      <c r="F823" s="706">
        <v>136</v>
      </c>
      <c r="G823" s="706">
        <v>48</v>
      </c>
      <c r="H823" s="706">
        <v>0</v>
      </c>
    </row>
    <row r="824" spans="1:8" s="707" customFormat="1" ht="15.75">
      <c r="A824" s="1450"/>
      <c r="B824" s="1452"/>
      <c r="C824" s="578" t="s">
        <v>2764</v>
      </c>
      <c r="D824" s="578" t="s">
        <v>2765</v>
      </c>
      <c r="E824" s="706">
        <v>400</v>
      </c>
      <c r="F824" s="706">
        <v>348</v>
      </c>
      <c r="G824" s="706">
        <v>292</v>
      </c>
      <c r="H824" s="706">
        <v>192</v>
      </c>
    </row>
    <row r="825" spans="1:8" s="707" customFormat="1" ht="15.75">
      <c r="A825" s="1450">
        <v>2</v>
      </c>
      <c r="B825" s="1452" t="s">
        <v>6714</v>
      </c>
      <c r="C825" s="578" t="s">
        <v>2766</v>
      </c>
      <c r="D825" s="578" t="s">
        <v>2767</v>
      </c>
      <c r="E825" s="706">
        <v>780</v>
      </c>
      <c r="F825" s="706">
        <v>608</v>
      </c>
      <c r="G825" s="706">
        <v>440</v>
      </c>
      <c r="H825" s="706">
        <v>276</v>
      </c>
    </row>
    <row r="826" spans="1:8" s="707" customFormat="1" ht="30">
      <c r="A826" s="1450"/>
      <c r="B826" s="1452"/>
      <c r="C826" s="578" t="s">
        <v>2767</v>
      </c>
      <c r="D826" s="578" t="s">
        <v>2768</v>
      </c>
      <c r="E826" s="706">
        <v>1040</v>
      </c>
      <c r="F826" s="706">
        <v>584</v>
      </c>
      <c r="G826" s="706">
        <v>296</v>
      </c>
      <c r="H826" s="706">
        <v>136</v>
      </c>
    </row>
    <row r="827" spans="1:8" s="707" customFormat="1" ht="30">
      <c r="A827" s="1450"/>
      <c r="B827" s="1452"/>
      <c r="C827" s="578" t="s">
        <v>2768</v>
      </c>
      <c r="D827" s="578" t="s">
        <v>2769</v>
      </c>
      <c r="E827" s="706">
        <v>1300</v>
      </c>
      <c r="F827" s="706">
        <v>624</v>
      </c>
      <c r="G827" s="706">
        <v>268</v>
      </c>
      <c r="H827" s="706">
        <v>96</v>
      </c>
    </row>
    <row r="828" spans="1:8" s="707" customFormat="1" ht="30">
      <c r="A828" s="1450"/>
      <c r="B828" s="1452"/>
      <c r="C828" s="578" t="s">
        <v>2769</v>
      </c>
      <c r="D828" s="578" t="s">
        <v>2770</v>
      </c>
      <c r="E828" s="706">
        <v>1560</v>
      </c>
      <c r="F828" s="706">
        <v>704</v>
      </c>
      <c r="G828" s="706">
        <v>280</v>
      </c>
      <c r="H828" s="706">
        <v>88</v>
      </c>
    </row>
    <row r="829" spans="1:8" s="707" customFormat="1" ht="30">
      <c r="A829" s="1461">
        <v>3</v>
      </c>
      <c r="B829" s="1467" t="s">
        <v>6715</v>
      </c>
      <c r="C829" s="578" t="s">
        <v>2771</v>
      </c>
      <c r="D829" s="578" t="s">
        <v>2772</v>
      </c>
      <c r="E829" s="706">
        <v>1680</v>
      </c>
      <c r="F829" s="706">
        <v>740</v>
      </c>
      <c r="G829" s="706">
        <v>288</v>
      </c>
      <c r="H829" s="706">
        <v>80</v>
      </c>
    </row>
    <row r="830" spans="1:8" s="707" customFormat="1" ht="30">
      <c r="A830" s="1462"/>
      <c r="B830" s="1468"/>
      <c r="C830" s="578" t="s">
        <v>2772</v>
      </c>
      <c r="D830" s="578" t="s">
        <v>2773</v>
      </c>
      <c r="E830" s="706">
        <v>2400</v>
      </c>
      <c r="F830" s="706">
        <v>960</v>
      </c>
      <c r="G830" s="706">
        <v>336</v>
      </c>
      <c r="H830" s="706">
        <v>80</v>
      </c>
    </row>
    <row r="831" spans="1:8" s="707" customFormat="1" ht="30">
      <c r="A831" s="1462"/>
      <c r="B831" s="1468"/>
      <c r="C831" s="578" t="s">
        <v>2773</v>
      </c>
      <c r="D831" s="578" t="s">
        <v>2774</v>
      </c>
      <c r="E831" s="706">
        <v>2640</v>
      </c>
      <c r="F831" s="706">
        <v>1056</v>
      </c>
      <c r="G831" s="706">
        <v>368</v>
      </c>
      <c r="H831" s="706">
        <v>92</v>
      </c>
    </row>
    <row r="832" spans="1:8" s="707" customFormat="1" ht="30">
      <c r="A832" s="1462"/>
      <c r="B832" s="1468"/>
      <c r="C832" s="578" t="s">
        <v>2774</v>
      </c>
      <c r="D832" s="578" t="s">
        <v>2775</v>
      </c>
      <c r="E832" s="706">
        <v>2880</v>
      </c>
      <c r="F832" s="706">
        <v>720</v>
      </c>
      <c r="G832" s="706">
        <v>400</v>
      </c>
      <c r="H832" s="706">
        <v>100</v>
      </c>
    </row>
    <row r="833" spans="1:8" s="707" customFormat="1" ht="30">
      <c r="A833" s="1462"/>
      <c r="B833" s="1468"/>
      <c r="C833" s="578" t="s">
        <v>2776</v>
      </c>
      <c r="D833" s="578" t="s">
        <v>2777</v>
      </c>
      <c r="E833" s="706">
        <v>3360</v>
      </c>
      <c r="F833" s="706">
        <v>1344</v>
      </c>
      <c r="G833" s="706">
        <v>472</v>
      </c>
      <c r="H833" s="706">
        <v>120</v>
      </c>
    </row>
    <row r="834" spans="1:8" s="707" customFormat="1" ht="30">
      <c r="A834" s="1462"/>
      <c r="B834" s="1468"/>
      <c r="C834" s="578" t="s">
        <v>2777</v>
      </c>
      <c r="D834" s="578" t="s">
        <v>2778</v>
      </c>
      <c r="E834" s="706">
        <v>4800</v>
      </c>
      <c r="F834" s="706">
        <v>1920</v>
      </c>
      <c r="G834" s="706">
        <v>692</v>
      </c>
      <c r="H834" s="706">
        <v>168</v>
      </c>
    </row>
    <row r="835" spans="1:8" s="707" customFormat="1" ht="30">
      <c r="A835" s="1462"/>
      <c r="B835" s="1468"/>
      <c r="C835" s="578" t="s">
        <v>2778</v>
      </c>
      <c r="D835" s="578" t="s">
        <v>2770</v>
      </c>
      <c r="E835" s="706">
        <v>3360</v>
      </c>
      <c r="F835" s="706">
        <v>1344</v>
      </c>
      <c r="G835" s="706">
        <v>472</v>
      </c>
      <c r="H835" s="706">
        <v>120</v>
      </c>
    </row>
    <row r="836" spans="1:8" s="707" customFormat="1" ht="30">
      <c r="A836" s="1462"/>
      <c r="B836" s="1468"/>
      <c r="C836" s="578" t="s">
        <v>2770</v>
      </c>
      <c r="D836" s="578" t="s">
        <v>2779</v>
      </c>
      <c r="E836" s="706">
        <v>1440</v>
      </c>
      <c r="F836" s="706">
        <v>664</v>
      </c>
      <c r="G836" s="706">
        <v>272</v>
      </c>
      <c r="H836" s="706">
        <v>88</v>
      </c>
    </row>
    <row r="837" spans="1:8" s="707" customFormat="1" ht="15.75">
      <c r="A837" s="1463"/>
      <c r="B837" s="1469"/>
      <c r="C837" s="1449" t="s">
        <v>2780</v>
      </c>
      <c r="D837" s="1449"/>
      <c r="E837" s="706">
        <v>200</v>
      </c>
      <c r="F837" s="706">
        <v>80</v>
      </c>
      <c r="G837" s="706">
        <v>0</v>
      </c>
      <c r="H837" s="706">
        <v>0</v>
      </c>
    </row>
    <row r="838" spans="1:8" s="707" customFormat="1" ht="30">
      <c r="A838" s="1450">
        <v>4</v>
      </c>
      <c r="B838" s="1452" t="s">
        <v>6716</v>
      </c>
      <c r="C838" s="578" t="s">
        <v>2781</v>
      </c>
      <c r="D838" s="578" t="s">
        <v>2782</v>
      </c>
      <c r="E838" s="706">
        <v>320</v>
      </c>
      <c r="F838" s="706">
        <v>128</v>
      </c>
      <c r="G838" s="706">
        <v>0</v>
      </c>
      <c r="H838" s="706">
        <v>0</v>
      </c>
    </row>
    <row r="839" spans="1:8" s="707" customFormat="1" ht="30">
      <c r="A839" s="1450"/>
      <c r="B839" s="1452"/>
      <c r="C839" s="578" t="s">
        <v>2782</v>
      </c>
      <c r="D839" s="578" t="s">
        <v>2783</v>
      </c>
      <c r="E839" s="706">
        <v>152</v>
      </c>
      <c r="F839" s="706">
        <v>68</v>
      </c>
      <c r="G839" s="706">
        <v>0</v>
      </c>
      <c r="H839" s="706">
        <v>0</v>
      </c>
    </row>
    <row r="840" spans="1:8" s="707" customFormat="1" ht="15.75">
      <c r="A840" s="1450"/>
      <c r="B840" s="1452"/>
      <c r="C840" s="578" t="s">
        <v>2784</v>
      </c>
      <c r="D840" s="578" t="s">
        <v>2785</v>
      </c>
      <c r="E840" s="706">
        <v>160</v>
      </c>
      <c r="F840" s="706">
        <v>72</v>
      </c>
      <c r="G840" s="706">
        <v>0</v>
      </c>
      <c r="H840" s="706">
        <v>0</v>
      </c>
    </row>
    <row r="841" spans="1:8" s="707" customFormat="1" ht="30">
      <c r="A841" s="1450"/>
      <c r="B841" s="1452"/>
      <c r="C841" s="578" t="s">
        <v>2785</v>
      </c>
      <c r="D841" s="578" t="s">
        <v>2786</v>
      </c>
      <c r="E841" s="706">
        <v>140</v>
      </c>
      <c r="F841" s="706">
        <v>64</v>
      </c>
      <c r="G841" s="706">
        <v>0</v>
      </c>
      <c r="H841" s="706">
        <v>0</v>
      </c>
    </row>
    <row r="842" spans="1:8" s="707" customFormat="1" ht="30">
      <c r="A842" s="1450"/>
      <c r="B842" s="1452"/>
      <c r="C842" s="578" t="s">
        <v>2786</v>
      </c>
      <c r="D842" s="578" t="s">
        <v>2787</v>
      </c>
      <c r="E842" s="706">
        <v>200</v>
      </c>
      <c r="F842" s="706">
        <v>80</v>
      </c>
      <c r="G842" s="706">
        <v>0</v>
      </c>
      <c r="H842" s="706">
        <v>0</v>
      </c>
    </row>
    <row r="843" spans="1:8" s="707" customFormat="1" ht="15.75">
      <c r="A843" s="1450"/>
      <c r="B843" s="1452"/>
      <c r="C843" s="578" t="s">
        <v>2787</v>
      </c>
      <c r="D843" s="578" t="s">
        <v>2788</v>
      </c>
      <c r="E843" s="706">
        <v>120</v>
      </c>
      <c r="F843" s="706">
        <v>104</v>
      </c>
      <c r="G843" s="706">
        <v>88</v>
      </c>
      <c r="H843" s="706">
        <v>0</v>
      </c>
    </row>
    <row r="844" spans="1:8" s="707" customFormat="1" ht="30">
      <c r="A844" s="1450">
        <v>5</v>
      </c>
      <c r="B844" s="1452" t="s">
        <v>6717</v>
      </c>
      <c r="C844" s="578" t="s">
        <v>2789</v>
      </c>
      <c r="D844" s="578" t="s">
        <v>2790</v>
      </c>
      <c r="E844" s="706">
        <v>1440</v>
      </c>
      <c r="F844" s="706">
        <v>664</v>
      </c>
      <c r="G844" s="706">
        <v>272</v>
      </c>
      <c r="H844" s="706">
        <v>88</v>
      </c>
    </row>
    <row r="845" spans="1:8" s="707" customFormat="1" ht="30">
      <c r="A845" s="1450"/>
      <c r="B845" s="1452"/>
      <c r="C845" s="578" t="s">
        <v>2790</v>
      </c>
      <c r="D845" s="578" t="s">
        <v>2791</v>
      </c>
      <c r="E845" s="706">
        <v>960</v>
      </c>
      <c r="F845" s="706">
        <v>556</v>
      </c>
      <c r="G845" s="706">
        <v>296</v>
      </c>
      <c r="H845" s="706">
        <v>144</v>
      </c>
    </row>
    <row r="846" spans="1:8" s="707" customFormat="1" ht="30">
      <c r="A846" s="1450"/>
      <c r="B846" s="1452"/>
      <c r="C846" s="578" t="s">
        <v>2791</v>
      </c>
      <c r="D846" s="578" t="s">
        <v>2792</v>
      </c>
      <c r="E846" s="706">
        <v>840</v>
      </c>
      <c r="F846" s="706">
        <v>640</v>
      </c>
      <c r="G846" s="706">
        <v>460</v>
      </c>
      <c r="H846" s="706">
        <v>276</v>
      </c>
    </row>
    <row r="847" spans="1:8" s="707" customFormat="1" ht="45">
      <c r="A847" s="1450"/>
      <c r="B847" s="1452"/>
      <c r="C847" s="578" t="s">
        <v>2792</v>
      </c>
      <c r="D847" s="578" t="s">
        <v>2793</v>
      </c>
      <c r="E847" s="706">
        <v>720</v>
      </c>
      <c r="F847" s="706">
        <v>568</v>
      </c>
      <c r="G847" s="706">
        <v>400</v>
      </c>
      <c r="H847" s="706">
        <v>268</v>
      </c>
    </row>
    <row r="848" spans="1:8" s="707" customFormat="1" ht="30">
      <c r="A848" s="1450"/>
      <c r="B848" s="1452"/>
      <c r="C848" s="578" t="s">
        <v>2793</v>
      </c>
      <c r="D848" s="578" t="s">
        <v>2794</v>
      </c>
      <c r="E848" s="706">
        <v>480</v>
      </c>
      <c r="F848" s="706">
        <v>408</v>
      </c>
      <c r="G848" s="706">
        <v>336</v>
      </c>
      <c r="H848" s="706">
        <v>268</v>
      </c>
    </row>
    <row r="849" spans="1:8" s="707" customFormat="1" ht="15.75">
      <c r="A849" s="1450"/>
      <c r="B849" s="1452"/>
      <c r="C849" s="578" t="s">
        <v>2795</v>
      </c>
      <c r="D849" s="578" t="s">
        <v>2796</v>
      </c>
      <c r="E849" s="706">
        <v>960</v>
      </c>
      <c r="F849" s="706">
        <v>556</v>
      </c>
      <c r="G849" s="706">
        <v>296</v>
      </c>
      <c r="H849" s="706">
        <v>144</v>
      </c>
    </row>
    <row r="850" spans="1:8" s="707" customFormat="1" ht="15.75">
      <c r="A850" s="1450"/>
      <c r="B850" s="1452"/>
      <c r="C850" s="578" t="s">
        <v>2796</v>
      </c>
      <c r="D850" s="578" t="s">
        <v>2797</v>
      </c>
      <c r="E850" s="706">
        <v>840</v>
      </c>
      <c r="F850" s="706">
        <v>640</v>
      </c>
      <c r="G850" s="706">
        <v>460</v>
      </c>
      <c r="H850" s="706">
        <v>276</v>
      </c>
    </row>
    <row r="851" spans="1:8" s="707" customFormat="1" ht="30">
      <c r="A851" s="1450"/>
      <c r="B851" s="1452"/>
      <c r="C851" s="578" t="s">
        <v>2798</v>
      </c>
      <c r="D851" s="578" t="s">
        <v>2799</v>
      </c>
      <c r="E851" s="706">
        <v>480</v>
      </c>
      <c r="F851" s="706">
        <v>408</v>
      </c>
      <c r="G851" s="706">
        <v>336</v>
      </c>
      <c r="H851" s="706">
        <v>268</v>
      </c>
    </row>
    <row r="852" spans="1:8" s="707" customFormat="1" ht="30">
      <c r="A852" s="1450"/>
      <c r="B852" s="1452"/>
      <c r="C852" s="578" t="s">
        <v>2799</v>
      </c>
      <c r="D852" s="578" t="s">
        <v>2800</v>
      </c>
      <c r="E852" s="706">
        <v>336</v>
      </c>
      <c r="F852" s="706">
        <v>136</v>
      </c>
      <c r="G852" s="706">
        <v>48</v>
      </c>
      <c r="H852" s="706">
        <v>0</v>
      </c>
    </row>
    <row r="853" spans="1:8" s="707" customFormat="1" ht="15.75">
      <c r="A853" s="1450"/>
      <c r="B853" s="1452"/>
      <c r="C853" s="1449" t="s">
        <v>2801</v>
      </c>
      <c r="D853" s="1449"/>
      <c r="E853" s="706">
        <v>140</v>
      </c>
      <c r="F853" s="706">
        <v>64</v>
      </c>
      <c r="G853" s="706">
        <v>0</v>
      </c>
      <c r="H853" s="706">
        <v>0</v>
      </c>
    </row>
    <row r="854" spans="1:8" s="707" customFormat="1" ht="15.75">
      <c r="A854" s="1450">
        <v>6</v>
      </c>
      <c r="B854" s="1452" t="s">
        <v>6718</v>
      </c>
      <c r="C854" s="578" t="s">
        <v>2771</v>
      </c>
      <c r="D854" s="578" t="s">
        <v>2802</v>
      </c>
      <c r="E854" s="706">
        <v>180</v>
      </c>
      <c r="F854" s="706">
        <v>80</v>
      </c>
      <c r="G854" s="706">
        <v>0</v>
      </c>
      <c r="H854" s="706">
        <v>0</v>
      </c>
    </row>
    <row r="855" spans="1:8" s="707" customFormat="1" ht="15.75">
      <c r="A855" s="1450"/>
      <c r="B855" s="1452"/>
      <c r="C855" s="578" t="s">
        <v>2802</v>
      </c>
      <c r="D855" s="578" t="s">
        <v>2803</v>
      </c>
      <c r="E855" s="706">
        <v>204</v>
      </c>
      <c r="F855" s="706">
        <v>80</v>
      </c>
      <c r="G855" s="706">
        <v>0</v>
      </c>
      <c r="H855" s="706">
        <v>0</v>
      </c>
    </row>
    <row r="856" spans="1:8" s="707" customFormat="1" ht="30">
      <c r="A856" s="1450"/>
      <c r="B856" s="1452"/>
      <c r="C856" s="578" t="s">
        <v>2803</v>
      </c>
      <c r="D856" s="578" t="s">
        <v>2804</v>
      </c>
      <c r="E856" s="706">
        <v>180</v>
      </c>
      <c r="F856" s="706">
        <v>80</v>
      </c>
      <c r="G856" s="706">
        <v>0</v>
      </c>
      <c r="H856" s="706">
        <v>0</v>
      </c>
    </row>
    <row r="857" spans="1:8" s="707" customFormat="1" ht="60">
      <c r="A857" s="1450"/>
      <c r="B857" s="1452"/>
      <c r="C857" s="578" t="s">
        <v>2805</v>
      </c>
      <c r="D857" s="578" t="s">
        <v>2806</v>
      </c>
      <c r="E857" s="706">
        <v>200</v>
      </c>
      <c r="F857" s="706">
        <v>80</v>
      </c>
      <c r="G857" s="706">
        <v>0</v>
      </c>
      <c r="H857" s="706">
        <v>0</v>
      </c>
    </row>
    <row r="858" spans="1:8" s="707" customFormat="1" ht="60">
      <c r="A858" s="1450"/>
      <c r="B858" s="1452"/>
      <c r="C858" s="578" t="s">
        <v>2806</v>
      </c>
      <c r="D858" s="578" t="s">
        <v>2807</v>
      </c>
      <c r="E858" s="706">
        <v>180</v>
      </c>
      <c r="F858" s="706">
        <v>80</v>
      </c>
      <c r="G858" s="706">
        <v>0</v>
      </c>
      <c r="H858" s="706">
        <v>0</v>
      </c>
    </row>
    <row r="859" spans="1:8" s="707" customFormat="1" ht="30">
      <c r="A859" s="577">
        <v>7</v>
      </c>
      <c r="B859" s="578" t="s">
        <v>2808</v>
      </c>
      <c r="C859" s="578" t="s">
        <v>2809</v>
      </c>
      <c r="D859" s="578" t="s">
        <v>2810</v>
      </c>
      <c r="E859" s="706">
        <v>160</v>
      </c>
      <c r="F859" s="706">
        <v>72</v>
      </c>
      <c r="G859" s="706">
        <v>0</v>
      </c>
      <c r="H859" s="706">
        <v>0</v>
      </c>
    </row>
    <row r="860" spans="1:8" s="707" customFormat="1" ht="30">
      <c r="A860" s="1450">
        <v>8</v>
      </c>
      <c r="B860" s="1452" t="s">
        <v>1621</v>
      </c>
      <c r="C860" s="578" t="s">
        <v>2811</v>
      </c>
      <c r="D860" s="578" t="s">
        <v>2812</v>
      </c>
      <c r="E860" s="706">
        <v>720</v>
      </c>
      <c r="F860" s="258">
        <v>400</v>
      </c>
      <c r="G860" s="258">
        <v>260</v>
      </c>
      <c r="H860" s="258">
        <v>96</v>
      </c>
    </row>
    <row r="861" spans="1:8" s="707" customFormat="1" ht="30">
      <c r="A861" s="1450"/>
      <c r="B861" s="1452"/>
      <c r="C861" s="578" t="s">
        <v>2812</v>
      </c>
      <c r="D861" s="578" t="s">
        <v>2813</v>
      </c>
      <c r="E861" s="706">
        <v>400</v>
      </c>
      <c r="F861" s="258">
        <v>280</v>
      </c>
      <c r="G861" s="258">
        <v>196</v>
      </c>
      <c r="H861" s="258">
        <v>96</v>
      </c>
    </row>
    <row r="862" spans="1:8" s="707" customFormat="1" ht="30">
      <c r="A862" s="1450"/>
      <c r="B862" s="1452"/>
      <c r="C862" s="578" t="s">
        <v>2813</v>
      </c>
      <c r="D862" s="578" t="s">
        <v>2814</v>
      </c>
      <c r="E862" s="706">
        <v>240</v>
      </c>
      <c r="F862" s="706">
        <v>96</v>
      </c>
      <c r="G862" s="706">
        <v>0</v>
      </c>
      <c r="H862" s="706">
        <v>0</v>
      </c>
    </row>
    <row r="863" spans="1:8" s="707" customFormat="1" ht="30">
      <c r="A863" s="1450">
        <v>9</v>
      </c>
      <c r="B863" s="1452" t="s">
        <v>1983</v>
      </c>
      <c r="C863" s="578" t="s">
        <v>2815</v>
      </c>
      <c r="D863" s="578" t="s">
        <v>2816</v>
      </c>
      <c r="E863" s="706">
        <v>720</v>
      </c>
      <c r="F863" s="706">
        <v>568</v>
      </c>
      <c r="G863" s="258">
        <v>300</v>
      </c>
      <c r="H863" s="258">
        <v>200</v>
      </c>
    </row>
    <row r="864" spans="1:8" s="707" customFormat="1" ht="30">
      <c r="A864" s="1450"/>
      <c r="B864" s="1452"/>
      <c r="C864" s="578" t="s">
        <v>2816</v>
      </c>
      <c r="D864" s="578" t="s">
        <v>2817</v>
      </c>
      <c r="E864" s="706">
        <v>400</v>
      </c>
      <c r="F864" s="706">
        <v>348</v>
      </c>
      <c r="G864" s="706">
        <v>292</v>
      </c>
      <c r="H864" s="706">
        <v>192</v>
      </c>
    </row>
    <row r="865" spans="1:8" s="707" customFormat="1" ht="30">
      <c r="A865" s="577">
        <v>10</v>
      </c>
      <c r="B865" s="578" t="s">
        <v>1591</v>
      </c>
      <c r="C865" s="578" t="s">
        <v>2818</v>
      </c>
      <c r="D865" s="578" t="s">
        <v>2819</v>
      </c>
      <c r="E865" s="706">
        <v>480</v>
      </c>
      <c r="F865" s="706">
        <v>408</v>
      </c>
      <c r="G865" s="706">
        <v>336</v>
      </c>
      <c r="H865" s="706">
        <v>268</v>
      </c>
    </row>
    <row r="866" spans="1:8" s="707" customFormat="1" ht="30">
      <c r="A866" s="1461">
        <v>11</v>
      </c>
      <c r="B866" s="1467" t="s">
        <v>6719</v>
      </c>
      <c r="C866" s="578" t="s">
        <v>2820</v>
      </c>
      <c r="D866" s="578" t="s">
        <v>2821</v>
      </c>
      <c r="E866" s="706">
        <v>960</v>
      </c>
      <c r="F866" s="706">
        <v>556</v>
      </c>
      <c r="G866" s="706">
        <v>296</v>
      </c>
      <c r="H866" s="706">
        <v>144</v>
      </c>
    </row>
    <row r="867" spans="1:8" s="707" customFormat="1" ht="30">
      <c r="A867" s="1462"/>
      <c r="B867" s="1468"/>
      <c r="C867" s="578" t="s">
        <v>2821</v>
      </c>
      <c r="D867" s="578" t="s">
        <v>2822</v>
      </c>
      <c r="E867" s="706">
        <v>720</v>
      </c>
      <c r="F867" s="706">
        <v>568</v>
      </c>
      <c r="G867" s="706">
        <v>400</v>
      </c>
      <c r="H867" s="706">
        <v>268</v>
      </c>
    </row>
    <row r="868" spans="1:8" s="707" customFormat="1" ht="30">
      <c r="A868" s="1462"/>
      <c r="B868" s="1468"/>
      <c r="C868" s="578" t="s">
        <v>2822</v>
      </c>
      <c r="D868" s="578" t="s">
        <v>2823</v>
      </c>
      <c r="E868" s="706">
        <v>480</v>
      </c>
      <c r="F868" s="706">
        <v>408</v>
      </c>
      <c r="G868" s="706">
        <v>336</v>
      </c>
      <c r="H868" s="706">
        <v>268</v>
      </c>
    </row>
    <row r="869" spans="1:8" s="707" customFormat="1" ht="15.75">
      <c r="A869" s="1463"/>
      <c r="B869" s="1469"/>
      <c r="C869" s="578" t="s">
        <v>2824</v>
      </c>
      <c r="D869" s="578"/>
      <c r="E869" s="706">
        <v>140</v>
      </c>
      <c r="F869" s="706">
        <v>64</v>
      </c>
      <c r="G869" s="706">
        <v>0</v>
      </c>
      <c r="H869" s="706">
        <v>0</v>
      </c>
    </row>
    <row r="870" spans="1:8" s="707" customFormat="1" ht="30">
      <c r="A870" s="577">
        <v>12</v>
      </c>
      <c r="B870" s="578" t="s">
        <v>1649</v>
      </c>
      <c r="C870" s="578" t="s">
        <v>2825</v>
      </c>
      <c r="D870" s="578" t="s">
        <v>2826</v>
      </c>
      <c r="E870" s="706">
        <v>720</v>
      </c>
      <c r="F870" s="706">
        <v>568</v>
      </c>
      <c r="G870" s="706">
        <v>400</v>
      </c>
      <c r="H870" s="706">
        <v>268</v>
      </c>
    </row>
    <row r="871" spans="1:8" s="707" customFormat="1" ht="30">
      <c r="A871" s="1450">
        <v>13</v>
      </c>
      <c r="B871" s="1452" t="s">
        <v>1648</v>
      </c>
      <c r="C871" s="578" t="s">
        <v>2827</v>
      </c>
      <c r="D871" s="578" t="s">
        <v>2828</v>
      </c>
      <c r="E871" s="706">
        <v>300</v>
      </c>
      <c r="F871" s="706">
        <v>120</v>
      </c>
      <c r="G871" s="706">
        <v>0</v>
      </c>
      <c r="H871" s="706">
        <v>0</v>
      </c>
    </row>
    <row r="872" spans="1:8" s="707" customFormat="1" ht="30">
      <c r="A872" s="1450"/>
      <c r="B872" s="1452"/>
      <c r="C872" s="578" t="s">
        <v>2828</v>
      </c>
      <c r="D872" s="578" t="s">
        <v>2829</v>
      </c>
      <c r="E872" s="706">
        <v>480</v>
      </c>
      <c r="F872" s="706">
        <v>408</v>
      </c>
      <c r="G872" s="706">
        <v>336</v>
      </c>
      <c r="H872" s="706">
        <v>268</v>
      </c>
    </row>
    <row r="873" spans="1:8" s="707" customFormat="1" ht="30">
      <c r="A873" s="1450"/>
      <c r="B873" s="1452"/>
      <c r="C873" s="578" t="s">
        <v>2829</v>
      </c>
      <c r="D873" s="578" t="s">
        <v>2830</v>
      </c>
      <c r="E873" s="706">
        <v>400</v>
      </c>
      <c r="F873" s="706">
        <v>348</v>
      </c>
      <c r="G873" s="706">
        <v>292</v>
      </c>
      <c r="H873" s="706">
        <v>192</v>
      </c>
    </row>
    <row r="874" spans="1:8" s="707" customFormat="1" ht="30">
      <c r="A874" s="1450"/>
      <c r="B874" s="1452"/>
      <c r="C874" s="578" t="s">
        <v>2830</v>
      </c>
      <c r="D874" s="578" t="s">
        <v>2831</v>
      </c>
      <c r="E874" s="706">
        <v>440</v>
      </c>
      <c r="F874" s="706">
        <v>380</v>
      </c>
      <c r="G874" s="706">
        <v>316</v>
      </c>
      <c r="H874" s="706">
        <v>200</v>
      </c>
    </row>
    <row r="875" spans="1:8" s="707" customFormat="1" ht="30">
      <c r="A875" s="1450">
        <v>14</v>
      </c>
      <c r="B875" s="1452" t="s">
        <v>2490</v>
      </c>
      <c r="C875" s="578" t="s">
        <v>2832</v>
      </c>
      <c r="D875" s="578" t="s">
        <v>2833</v>
      </c>
      <c r="E875" s="706">
        <v>960</v>
      </c>
      <c r="F875" s="706">
        <v>556</v>
      </c>
      <c r="G875" s="706">
        <v>296</v>
      </c>
      <c r="H875" s="706">
        <v>144</v>
      </c>
    </row>
    <row r="876" spans="1:8" s="707" customFormat="1" ht="30">
      <c r="A876" s="1450"/>
      <c r="B876" s="1452"/>
      <c r="C876" s="578" t="s">
        <v>2832</v>
      </c>
      <c r="D876" s="578" t="s">
        <v>2834</v>
      </c>
      <c r="E876" s="706">
        <v>600</v>
      </c>
      <c r="F876" s="706">
        <v>492</v>
      </c>
      <c r="G876" s="706">
        <v>384</v>
      </c>
      <c r="H876" s="706">
        <v>252</v>
      </c>
    </row>
    <row r="877" spans="1:8" s="707" customFormat="1" ht="30">
      <c r="A877" s="577">
        <v>15</v>
      </c>
      <c r="B877" s="578" t="s">
        <v>1729</v>
      </c>
      <c r="C877" s="578" t="s">
        <v>2835</v>
      </c>
      <c r="D877" s="578" t="s">
        <v>2836</v>
      </c>
      <c r="E877" s="706">
        <v>720</v>
      </c>
      <c r="F877" s="706">
        <v>568</v>
      </c>
      <c r="G877" s="706">
        <v>400</v>
      </c>
      <c r="H877" s="706">
        <v>268</v>
      </c>
    </row>
    <row r="878" spans="1:8" s="707" customFormat="1" ht="30">
      <c r="A878" s="1450">
        <v>16</v>
      </c>
      <c r="B878" s="1452" t="s">
        <v>6720</v>
      </c>
      <c r="C878" s="578" t="s">
        <v>2837</v>
      </c>
      <c r="D878" s="578" t="s">
        <v>2838</v>
      </c>
      <c r="E878" s="706">
        <v>960</v>
      </c>
      <c r="F878" s="706">
        <v>556</v>
      </c>
      <c r="G878" s="706">
        <v>296</v>
      </c>
      <c r="H878" s="706">
        <v>144</v>
      </c>
    </row>
    <row r="879" spans="1:8" s="707" customFormat="1" ht="30">
      <c r="A879" s="1450"/>
      <c r="B879" s="1452"/>
      <c r="C879" s="578" t="s">
        <v>2838</v>
      </c>
      <c r="D879" s="578" t="s">
        <v>2839</v>
      </c>
      <c r="E879" s="706">
        <v>840</v>
      </c>
      <c r="F879" s="706">
        <v>640</v>
      </c>
      <c r="G879" s="706">
        <v>460</v>
      </c>
      <c r="H879" s="706">
        <v>276</v>
      </c>
    </row>
    <row r="880" spans="1:8" s="707" customFormat="1" ht="30">
      <c r="A880" s="1450"/>
      <c r="B880" s="1452"/>
      <c r="C880" s="578" t="s">
        <v>2839</v>
      </c>
      <c r="D880" s="578" t="s">
        <v>881</v>
      </c>
      <c r="E880" s="706">
        <v>600</v>
      </c>
      <c r="F880" s="706">
        <v>492</v>
      </c>
      <c r="G880" s="706">
        <v>384</v>
      </c>
      <c r="H880" s="706">
        <v>252</v>
      </c>
    </row>
    <row r="881" spans="1:8" s="707" customFormat="1" ht="30">
      <c r="A881" s="1450"/>
      <c r="B881" s="1452"/>
      <c r="C881" s="578" t="s">
        <v>2840</v>
      </c>
      <c r="D881" s="578"/>
      <c r="E881" s="706">
        <v>140</v>
      </c>
      <c r="F881" s="706">
        <v>64</v>
      </c>
      <c r="G881" s="706">
        <v>0</v>
      </c>
      <c r="H881" s="706">
        <v>0</v>
      </c>
    </row>
    <row r="882" spans="1:8" s="707" customFormat="1" ht="30">
      <c r="A882" s="1461">
        <v>17</v>
      </c>
      <c r="B882" s="1477" t="s">
        <v>2157</v>
      </c>
      <c r="C882" s="578" t="s">
        <v>2841</v>
      </c>
      <c r="D882" s="578" t="s">
        <v>2842</v>
      </c>
      <c r="E882" s="706">
        <v>1920</v>
      </c>
      <c r="F882" s="706">
        <v>788</v>
      </c>
      <c r="G882" s="706">
        <v>280</v>
      </c>
      <c r="H882" s="706">
        <v>72</v>
      </c>
    </row>
    <row r="883" spans="1:8" s="707" customFormat="1" ht="30">
      <c r="A883" s="1463"/>
      <c r="B883" s="1478"/>
      <c r="C883" s="578" t="s">
        <v>2842</v>
      </c>
      <c r="D883" s="578" t="s">
        <v>2843</v>
      </c>
      <c r="E883" s="706">
        <v>960</v>
      </c>
      <c r="F883" s="706">
        <v>556</v>
      </c>
      <c r="G883" s="706">
        <v>296</v>
      </c>
      <c r="H883" s="706">
        <v>144</v>
      </c>
    </row>
    <row r="884" spans="1:8" s="707" customFormat="1" ht="30">
      <c r="A884" s="577">
        <v>19</v>
      </c>
      <c r="B884" s="578" t="s">
        <v>1315</v>
      </c>
      <c r="C884" s="578" t="s">
        <v>2844</v>
      </c>
      <c r="D884" s="578" t="s">
        <v>2845</v>
      </c>
      <c r="E884" s="706">
        <v>1920</v>
      </c>
      <c r="F884" s="706">
        <v>788</v>
      </c>
      <c r="G884" s="706">
        <v>280</v>
      </c>
      <c r="H884" s="706">
        <v>72</v>
      </c>
    </row>
    <row r="885" spans="1:8" s="707" customFormat="1" ht="30">
      <c r="A885" s="577">
        <v>20</v>
      </c>
      <c r="B885" s="578" t="s">
        <v>885</v>
      </c>
      <c r="C885" s="578" t="s">
        <v>2846</v>
      </c>
      <c r="D885" s="578" t="s">
        <v>2847</v>
      </c>
      <c r="E885" s="706">
        <v>400</v>
      </c>
      <c r="F885" s="706">
        <v>348</v>
      </c>
      <c r="G885" s="706">
        <v>292</v>
      </c>
      <c r="H885" s="706">
        <v>192</v>
      </c>
    </row>
    <row r="886" spans="1:8" s="707" customFormat="1" ht="45">
      <c r="A886" s="1461">
        <v>21</v>
      </c>
      <c r="B886" s="1467" t="s">
        <v>6721</v>
      </c>
      <c r="C886" s="578" t="s">
        <v>2848</v>
      </c>
      <c r="D886" s="578" t="s">
        <v>2849</v>
      </c>
      <c r="E886" s="706">
        <v>600</v>
      </c>
      <c r="F886" s="706">
        <v>492</v>
      </c>
      <c r="G886" s="706">
        <v>384</v>
      </c>
      <c r="H886" s="706">
        <v>252</v>
      </c>
    </row>
    <row r="887" spans="1:8" s="707" customFormat="1" ht="15.75">
      <c r="A887" s="1463"/>
      <c r="B887" s="1469"/>
      <c r="C887" s="578" t="s">
        <v>2850</v>
      </c>
      <c r="D887" s="578"/>
      <c r="E887" s="706">
        <v>96</v>
      </c>
      <c r="F887" s="706">
        <v>84</v>
      </c>
      <c r="G887" s="706">
        <v>68</v>
      </c>
      <c r="H887" s="706">
        <v>0</v>
      </c>
    </row>
    <row r="888" spans="1:8" s="707" customFormat="1" ht="30">
      <c r="A888" s="1450">
        <v>22</v>
      </c>
      <c r="B888" s="1452" t="s">
        <v>2068</v>
      </c>
      <c r="C888" s="578" t="s">
        <v>2851</v>
      </c>
      <c r="D888" s="578" t="s">
        <v>2852</v>
      </c>
      <c r="E888" s="706">
        <v>1920</v>
      </c>
      <c r="F888" s="706">
        <v>788</v>
      </c>
      <c r="G888" s="706">
        <v>280</v>
      </c>
      <c r="H888" s="706">
        <v>72</v>
      </c>
    </row>
    <row r="889" spans="1:8" s="707" customFormat="1" ht="30">
      <c r="A889" s="1450"/>
      <c r="B889" s="1452"/>
      <c r="C889" s="578" t="s">
        <v>2852</v>
      </c>
      <c r="D889" s="578" t="s">
        <v>2853</v>
      </c>
      <c r="E889" s="706">
        <v>1000</v>
      </c>
      <c r="F889" s="706">
        <v>560</v>
      </c>
      <c r="G889" s="706">
        <v>280</v>
      </c>
      <c r="H889" s="706">
        <v>128</v>
      </c>
    </row>
    <row r="890" spans="1:8" s="707" customFormat="1" ht="30">
      <c r="A890" s="1450"/>
      <c r="B890" s="1452"/>
      <c r="C890" s="578" t="s">
        <v>2853</v>
      </c>
      <c r="D890" s="578" t="s">
        <v>2854</v>
      </c>
      <c r="E890" s="706">
        <v>600</v>
      </c>
      <c r="F890" s="706">
        <v>492</v>
      </c>
      <c r="G890" s="706">
        <v>384</v>
      </c>
      <c r="H890" s="706">
        <v>252</v>
      </c>
    </row>
    <row r="891" spans="1:8" s="707" customFormat="1" ht="30">
      <c r="A891" s="1450"/>
      <c r="B891" s="1452"/>
      <c r="C891" s="578" t="s">
        <v>2854</v>
      </c>
      <c r="D891" s="578" t="s">
        <v>2855</v>
      </c>
      <c r="E891" s="706">
        <v>200</v>
      </c>
      <c r="F891" s="706">
        <v>80</v>
      </c>
      <c r="G891" s="706">
        <v>0</v>
      </c>
      <c r="H891" s="706">
        <v>0</v>
      </c>
    </row>
    <row r="892" spans="1:8" s="707" customFormat="1" ht="30">
      <c r="A892" s="1450">
        <v>23</v>
      </c>
      <c r="B892" s="1452" t="s">
        <v>1589</v>
      </c>
      <c r="C892" s="578" t="s">
        <v>2856</v>
      </c>
      <c r="D892" s="578" t="s">
        <v>2857</v>
      </c>
      <c r="E892" s="706">
        <v>480</v>
      </c>
      <c r="F892" s="706">
        <v>408</v>
      </c>
      <c r="G892" s="706">
        <v>336</v>
      </c>
      <c r="H892" s="706">
        <v>268</v>
      </c>
    </row>
    <row r="893" spans="1:8" s="707" customFormat="1" ht="30">
      <c r="A893" s="1450"/>
      <c r="B893" s="1452"/>
      <c r="C893" s="578" t="s">
        <v>2857</v>
      </c>
      <c r="D893" s="578" t="s">
        <v>888</v>
      </c>
      <c r="E893" s="706">
        <v>384</v>
      </c>
      <c r="F893" s="706">
        <v>336</v>
      </c>
      <c r="G893" s="706">
        <v>280</v>
      </c>
      <c r="H893" s="706">
        <v>192</v>
      </c>
    </row>
    <row r="894" spans="1:8" s="707" customFormat="1" ht="30">
      <c r="A894" s="577">
        <v>24</v>
      </c>
      <c r="B894" s="578" t="s">
        <v>1659</v>
      </c>
      <c r="C894" s="578" t="s">
        <v>2858</v>
      </c>
      <c r="D894" s="578" t="s">
        <v>2859</v>
      </c>
      <c r="E894" s="706">
        <v>384</v>
      </c>
      <c r="F894" s="706">
        <v>336</v>
      </c>
      <c r="G894" s="706">
        <v>280</v>
      </c>
      <c r="H894" s="706">
        <v>192</v>
      </c>
    </row>
    <row r="895" spans="1:8" s="707" customFormat="1" ht="30">
      <c r="A895" s="1450">
        <v>25</v>
      </c>
      <c r="B895" s="1452" t="s">
        <v>6722</v>
      </c>
      <c r="C895" s="578" t="s">
        <v>2860</v>
      </c>
      <c r="D895" s="578" t="s">
        <v>2861</v>
      </c>
      <c r="E895" s="706">
        <v>720</v>
      </c>
      <c r="F895" s="706">
        <v>568</v>
      </c>
      <c r="G895" s="706">
        <v>400</v>
      </c>
      <c r="H895" s="706">
        <v>268</v>
      </c>
    </row>
    <row r="896" spans="1:8" s="707" customFormat="1" ht="30">
      <c r="A896" s="1450"/>
      <c r="B896" s="1452"/>
      <c r="C896" s="578" t="s">
        <v>2861</v>
      </c>
      <c r="D896" s="578" t="s">
        <v>2862</v>
      </c>
      <c r="E896" s="706">
        <v>240</v>
      </c>
      <c r="F896" s="706">
        <v>96</v>
      </c>
      <c r="G896" s="706">
        <v>0</v>
      </c>
      <c r="H896" s="706">
        <v>0</v>
      </c>
    </row>
    <row r="897" spans="1:8" s="707" customFormat="1" ht="15.75">
      <c r="A897" s="1450"/>
      <c r="B897" s="1452"/>
      <c r="C897" s="1464" t="s">
        <v>2863</v>
      </c>
      <c r="D897" s="1465"/>
      <c r="E897" s="706">
        <v>144</v>
      </c>
      <c r="F897" s="706">
        <v>64</v>
      </c>
      <c r="G897" s="706">
        <v>0</v>
      </c>
      <c r="H897" s="706">
        <v>0</v>
      </c>
    </row>
    <row r="898" spans="1:8" s="707" customFormat="1" ht="30">
      <c r="A898" s="577">
        <v>26</v>
      </c>
      <c r="B898" s="578" t="s">
        <v>1718</v>
      </c>
      <c r="C898" s="578" t="s">
        <v>2864</v>
      </c>
      <c r="D898" s="578" t="s">
        <v>2865</v>
      </c>
      <c r="E898" s="706">
        <v>600</v>
      </c>
      <c r="F898" s="706">
        <v>492</v>
      </c>
      <c r="G898" s="706">
        <v>384</v>
      </c>
      <c r="H898" s="706">
        <v>252</v>
      </c>
    </row>
    <row r="899" spans="1:8" s="707" customFormat="1" ht="30">
      <c r="A899" s="1450">
        <v>27</v>
      </c>
      <c r="B899" s="1452" t="s">
        <v>1334</v>
      </c>
      <c r="C899" s="578" t="s">
        <v>2770</v>
      </c>
      <c r="D899" s="578" t="s">
        <v>2866</v>
      </c>
      <c r="E899" s="706">
        <v>720</v>
      </c>
      <c r="F899" s="706">
        <v>568</v>
      </c>
      <c r="G899" s="706">
        <v>400</v>
      </c>
      <c r="H899" s="706">
        <v>268</v>
      </c>
    </row>
    <row r="900" spans="1:8" s="707" customFormat="1" ht="30">
      <c r="A900" s="1450"/>
      <c r="B900" s="1452"/>
      <c r="C900" s="578" t="s">
        <v>2866</v>
      </c>
      <c r="D900" s="578" t="s">
        <v>2867</v>
      </c>
      <c r="E900" s="706">
        <v>480</v>
      </c>
      <c r="F900" s="706">
        <v>408</v>
      </c>
      <c r="G900" s="706">
        <v>336</v>
      </c>
      <c r="H900" s="706">
        <v>268</v>
      </c>
    </row>
    <row r="901" spans="1:8" s="707" customFormat="1" ht="45">
      <c r="A901" s="577">
        <v>28</v>
      </c>
      <c r="B901" s="578" t="s">
        <v>1398</v>
      </c>
      <c r="C901" s="578" t="s">
        <v>2868</v>
      </c>
      <c r="D901" s="578" t="s">
        <v>2869</v>
      </c>
      <c r="E901" s="706">
        <v>120</v>
      </c>
      <c r="F901" s="706">
        <v>104</v>
      </c>
      <c r="G901" s="706">
        <v>88</v>
      </c>
      <c r="H901" s="706">
        <v>0</v>
      </c>
    </row>
    <row r="902" spans="1:8" s="707" customFormat="1" ht="30">
      <c r="A902" s="577">
        <v>29</v>
      </c>
      <c r="B902" s="578" t="s">
        <v>860</v>
      </c>
      <c r="C902" s="578" t="s">
        <v>2870</v>
      </c>
      <c r="D902" s="578" t="s">
        <v>2871</v>
      </c>
      <c r="E902" s="706">
        <v>384</v>
      </c>
      <c r="F902" s="706">
        <v>336</v>
      </c>
      <c r="G902" s="706">
        <v>280</v>
      </c>
      <c r="H902" s="706">
        <v>192</v>
      </c>
    </row>
    <row r="903" spans="1:8" s="707" customFormat="1" ht="30">
      <c r="A903" s="1450">
        <v>30</v>
      </c>
      <c r="B903" s="1452" t="s">
        <v>2200</v>
      </c>
      <c r="C903" s="578" t="s">
        <v>2872</v>
      </c>
      <c r="D903" s="578" t="s">
        <v>2873</v>
      </c>
      <c r="E903" s="706">
        <v>720</v>
      </c>
      <c r="F903" s="706">
        <v>568</v>
      </c>
      <c r="G903" s="706">
        <v>400</v>
      </c>
      <c r="H903" s="706">
        <v>268</v>
      </c>
    </row>
    <row r="904" spans="1:8" s="707" customFormat="1" ht="30">
      <c r="A904" s="1450"/>
      <c r="B904" s="1452"/>
      <c r="C904" s="578" t="s">
        <v>2873</v>
      </c>
      <c r="D904" s="578" t="s">
        <v>2874</v>
      </c>
      <c r="E904" s="706">
        <v>400</v>
      </c>
      <c r="F904" s="706">
        <v>348</v>
      </c>
      <c r="G904" s="706">
        <v>292</v>
      </c>
      <c r="H904" s="706">
        <v>192</v>
      </c>
    </row>
    <row r="905" spans="1:8" s="707" customFormat="1" ht="30">
      <c r="A905" s="577">
        <v>31</v>
      </c>
      <c r="B905" s="578" t="s">
        <v>1623</v>
      </c>
      <c r="C905" s="578" t="s">
        <v>2875</v>
      </c>
      <c r="D905" s="578" t="s">
        <v>2876</v>
      </c>
      <c r="E905" s="706">
        <v>600</v>
      </c>
      <c r="F905" s="706">
        <v>492</v>
      </c>
      <c r="G905" s="706">
        <v>384</v>
      </c>
      <c r="H905" s="706">
        <v>252</v>
      </c>
    </row>
    <row r="906" spans="1:8" s="707" customFormat="1" ht="15.75">
      <c r="A906" s="577">
        <v>32</v>
      </c>
      <c r="B906" s="578" t="s">
        <v>1610</v>
      </c>
      <c r="C906" s="578" t="s">
        <v>2877</v>
      </c>
      <c r="D906" s="578" t="s">
        <v>2878</v>
      </c>
      <c r="E906" s="706">
        <v>400</v>
      </c>
      <c r="F906" s="706">
        <v>348</v>
      </c>
      <c r="G906" s="706">
        <v>292</v>
      </c>
      <c r="H906" s="706">
        <v>192</v>
      </c>
    </row>
    <row r="907" spans="1:8" s="707" customFormat="1" ht="30">
      <c r="A907" s="1450">
        <v>33</v>
      </c>
      <c r="B907" s="1452" t="s">
        <v>1815</v>
      </c>
      <c r="C907" s="578" t="s">
        <v>2879</v>
      </c>
      <c r="D907" s="578" t="s">
        <v>2880</v>
      </c>
      <c r="E907" s="706">
        <v>600</v>
      </c>
      <c r="F907" s="706">
        <v>492</v>
      </c>
      <c r="G907" s="706">
        <v>384</v>
      </c>
      <c r="H907" s="706">
        <v>252</v>
      </c>
    </row>
    <row r="908" spans="1:8" s="707" customFormat="1" ht="30">
      <c r="A908" s="1450"/>
      <c r="B908" s="1452"/>
      <c r="C908" s="578" t="s">
        <v>2881</v>
      </c>
      <c r="D908" s="578" t="s">
        <v>2882</v>
      </c>
      <c r="E908" s="706">
        <v>140</v>
      </c>
      <c r="F908" s="706">
        <v>64</v>
      </c>
      <c r="G908" s="706">
        <v>0</v>
      </c>
      <c r="H908" s="706">
        <v>0</v>
      </c>
    </row>
    <row r="909" spans="1:8" s="707" customFormat="1" ht="30">
      <c r="A909" s="577">
        <v>34</v>
      </c>
      <c r="B909" s="578" t="s">
        <v>2883</v>
      </c>
      <c r="C909" s="578" t="s">
        <v>2884</v>
      </c>
      <c r="D909" s="578" t="s">
        <v>2885</v>
      </c>
      <c r="E909" s="706">
        <v>240</v>
      </c>
      <c r="F909" s="706">
        <v>96</v>
      </c>
      <c r="G909" s="706">
        <v>0</v>
      </c>
      <c r="H909" s="706">
        <v>0</v>
      </c>
    </row>
    <row r="910" spans="1:8" s="707" customFormat="1" ht="45">
      <c r="A910" s="577">
        <v>35</v>
      </c>
      <c r="B910" s="578" t="s">
        <v>2886</v>
      </c>
      <c r="C910" s="578" t="s">
        <v>2887</v>
      </c>
      <c r="D910" s="578" t="s">
        <v>2888</v>
      </c>
      <c r="E910" s="706">
        <v>1440</v>
      </c>
      <c r="F910" s="706">
        <v>664</v>
      </c>
      <c r="G910" s="706">
        <v>272</v>
      </c>
      <c r="H910" s="706">
        <v>88</v>
      </c>
    </row>
    <row r="911" spans="1:8" s="707" customFormat="1" ht="45">
      <c r="A911" s="577">
        <v>36</v>
      </c>
      <c r="B911" s="578" t="s">
        <v>2886</v>
      </c>
      <c r="C911" s="578" t="s">
        <v>2889</v>
      </c>
      <c r="D911" s="578" t="s">
        <v>2890</v>
      </c>
      <c r="E911" s="706">
        <v>1680</v>
      </c>
      <c r="F911" s="706">
        <v>740</v>
      </c>
      <c r="G911" s="706">
        <v>288</v>
      </c>
      <c r="H911" s="706">
        <v>80</v>
      </c>
    </row>
    <row r="912" spans="1:8" s="707" customFormat="1" ht="30">
      <c r="A912" s="1450">
        <v>37</v>
      </c>
      <c r="B912" s="1452" t="s">
        <v>6723</v>
      </c>
      <c r="C912" s="578" t="s">
        <v>2891</v>
      </c>
      <c r="D912" s="578" t="s">
        <v>2892</v>
      </c>
      <c r="E912" s="706">
        <v>960</v>
      </c>
      <c r="F912" s="706">
        <v>556</v>
      </c>
      <c r="G912" s="706">
        <v>296</v>
      </c>
      <c r="H912" s="706">
        <v>144</v>
      </c>
    </row>
    <row r="913" spans="1:8" s="707" customFormat="1" ht="30">
      <c r="A913" s="1450"/>
      <c r="B913" s="1452"/>
      <c r="C913" s="578" t="s">
        <v>2818</v>
      </c>
      <c r="D913" s="578" t="s">
        <v>2893</v>
      </c>
      <c r="E913" s="706">
        <v>192</v>
      </c>
      <c r="F913" s="706">
        <v>88</v>
      </c>
      <c r="G913" s="706">
        <v>0</v>
      </c>
      <c r="H913" s="706">
        <v>0</v>
      </c>
    </row>
    <row r="914" spans="1:8" s="707" customFormat="1" ht="30">
      <c r="A914" s="1450"/>
      <c r="B914" s="1452"/>
      <c r="C914" s="578" t="s">
        <v>2894</v>
      </c>
      <c r="D914" s="578" t="s">
        <v>2895</v>
      </c>
      <c r="E914" s="706">
        <v>216</v>
      </c>
      <c r="F914" s="706">
        <v>88</v>
      </c>
      <c r="G914" s="706">
        <v>0</v>
      </c>
      <c r="H914" s="706">
        <v>0</v>
      </c>
    </row>
    <row r="915" spans="1:8" s="707" customFormat="1" ht="30">
      <c r="A915" s="1450"/>
      <c r="B915" s="1452"/>
      <c r="C915" s="578" t="s">
        <v>2885</v>
      </c>
      <c r="D915" s="578" t="s">
        <v>2896</v>
      </c>
      <c r="E915" s="706">
        <v>192</v>
      </c>
      <c r="F915" s="706">
        <v>88</v>
      </c>
      <c r="G915" s="706">
        <v>0</v>
      </c>
      <c r="H915" s="706">
        <v>0</v>
      </c>
    </row>
    <row r="916" spans="1:8" s="707" customFormat="1" ht="30">
      <c r="A916" s="1450"/>
      <c r="B916" s="1452"/>
      <c r="C916" s="578" t="s">
        <v>2897</v>
      </c>
      <c r="D916" s="578" t="s">
        <v>2898</v>
      </c>
      <c r="E916" s="706">
        <v>168</v>
      </c>
      <c r="F916" s="706">
        <v>76</v>
      </c>
      <c r="G916" s="706">
        <v>0</v>
      </c>
      <c r="H916" s="706">
        <v>0</v>
      </c>
    </row>
    <row r="917" spans="1:8" s="707" customFormat="1" ht="30">
      <c r="A917" s="1450"/>
      <c r="B917" s="1452"/>
      <c r="C917" s="578" t="s">
        <v>2899</v>
      </c>
      <c r="D917" s="578" t="s">
        <v>2794</v>
      </c>
      <c r="E917" s="706">
        <v>240</v>
      </c>
      <c r="F917" s="706">
        <v>96</v>
      </c>
      <c r="G917" s="706">
        <v>0</v>
      </c>
      <c r="H917" s="706">
        <v>0</v>
      </c>
    </row>
    <row r="918" spans="1:8" s="707" customFormat="1" ht="30">
      <c r="A918" s="1450"/>
      <c r="B918" s="1452"/>
      <c r="C918" s="578" t="s">
        <v>2900</v>
      </c>
      <c r="D918" s="578" t="s">
        <v>2794</v>
      </c>
      <c r="E918" s="706">
        <v>120</v>
      </c>
      <c r="F918" s="706">
        <v>104</v>
      </c>
      <c r="G918" s="706">
        <v>88</v>
      </c>
      <c r="H918" s="706">
        <v>0</v>
      </c>
    </row>
    <row r="919" spans="1:8" s="707" customFormat="1" ht="30">
      <c r="A919" s="1450"/>
      <c r="B919" s="1452"/>
      <c r="C919" s="578" t="s">
        <v>2901</v>
      </c>
      <c r="D919" s="578" t="s">
        <v>2902</v>
      </c>
      <c r="E919" s="706">
        <v>180</v>
      </c>
      <c r="F919" s="706">
        <v>80</v>
      </c>
      <c r="G919" s="706">
        <v>0</v>
      </c>
      <c r="H919" s="706">
        <v>0</v>
      </c>
    </row>
    <row r="920" spans="1:8" s="707" customFormat="1" ht="45">
      <c r="A920" s="1450"/>
      <c r="B920" s="1452"/>
      <c r="C920" s="578" t="s">
        <v>2903</v>
      </c>
      <c r="D920" s="578" t="s">
        <v>2904</v>
      </c>
      <c r="E920" s="706">
        <v>240</v>
      </c>
      <c r="F920" s="706">
        <v>96</v>
      </c>
      <c r="G920" s="706">
        <v>0</v>
      </c>
      <c r="H920" s="706">
        <v>0</v>
      </c>
    </row>
    <row r="921" spans="1:8" s="707" customFormat="1" ht="15.75">
      <c r="A921" s="1461">
        <v>38</v>
      </c>
      <c r="B921" s="1461" t="s">
        <v>6724</v>
      </c>
      <c r="C921" s="578" t="s">
        <v>2905</v>
      </c>
      <c r="D921" s="578" t="s">
        <v>2906</v>
      </c>
      <c r="E921" s="706">
        <v>120</v>
      </c>
      <c r="F921" s="706">
        <v>104</v>
      </c>
      <c r="G921" s="706">
        <v>88</v>
      </c>
      <c r="H921" s="706">
        <v>0</v>
      </c>
    </row>
    <row r="922" spans="1:8" s="707" customFormat="1" ht="15.75">
      <c r="A922" s="1462"/>
      <c r="B922" s="1462"/>
      <c r="C922" s="578" t="s">
        <v>2907</v>
      </c>
      <c r="D922" s="578" t="s">
        <v>2908</v>
      </c>
      <c r="E922" s="706">
        <v>100</v>
      </c>
      <c r="F922" s="706">
        <v>88</v>
      </c>
      <c r="G922" s="706">
        <v>72</v>
      </c>
      <c r="H922" s="706">
        <v>0</v>
      </c>
    </row>
    <row r="923" spans="1:8" s="707" customFormat="1" ht="30">
      <c r="A923" s="1462"/>
      <c r="B923" s="1462"/>
      <c r="C923" s="578" t="s">
        <v>2909</v>
      </c>
      <c r="D923" s="578" t="s">
        <v>2910</v>
      </c>
      <c r="E923" s="706">
        <v>100</v>
      </c>
      <c r="F923" s="706">
        <v>88</v>
      </c>
      <c r="G923" s="706">
        <v>72</v>
      </c>
      <c r="H923" s="706">
        <v>0</v>
      </c>
    </row>
    <row r="924" spans="1:8" s="707" customFormat="1" ht="30">
      <c r="A924" s="1462"/>
      <c r="B924" s="1462"/>
      <c r="C924" s="578" t="s">
        <v>2910</v>
      </c>
      <c r="D924" s="578" t="s">
        <v>2911</v>
      </c>
      <c r="E924" s="706">
        <v>120</v>
      </c>
      <c r="F924" s="706">
        <v>104</v>
      </c>
      <c r="G924" s="706">
        <v>88</v>
      </c>
      <c r="H924" s="706">
        <v>0</v>
      </c>
    </row>
    <row r="925" spans="1:8" s="707" customFormat="1" ht="30">
      <c r="A925" s="1462"/>
      <c r="B925" s="1462"/>
      <c r="C925" s="578" t="s">
        <v>2912</v>
      </c>
      <c r="D925" s="578" t="s">
        <v>2913</v>
      </c>
      <c r="E925" s="706">
        <v>100</v>
      </c>
      <c r="F925" s="706">
        <v>88</v>
      </c>
      <c r="G925" s="706">
        <v>72</v>
      </c>
      <c r="H925" s="706">
        <v>0</v>
      </c>
    </row>
    <row r="926" spans="1:8" s="707" customFormat="1" ht="15.75">
      <c r="A926" s="1462"/>
      <c r="B926" s="1462"/>
      <c r="C926" s="1449" t="s">
        <v>2914</v>
      </c>
      <c r="D926" s="1449"/>
      <c r="E926" s="706">
        <v>60</v>
      </c>
      <c r="F926" s="706">
        <v>0</v>
      </c>
      <c r="G926" s="706">
        <v>0</v>
      </c>
      <c r="H926" s="706">
        <v>0</v>
      </c>
    </row>
    <row r="927" spans="1:8" s="707" customFormat="1" ht="15.75">
      <c r="A927" s="1462"/>
      <c r="B927" s="1462"/>
      <c r="C927" s="578" t="s">
        <v>2763</v>
      </c>
      <c r="D927" s="578" t="s">
        <v>2915</v>
      </c>
      <c r="E927" s="706">
        <v>152</v>
      </c>
      <c r="F927" s="706">
        <v>68</v>
      </c>
      <c r="G927" s="706">
        <v>0</v>
      </c>
      <c r="H927" s="706">
        <v>0</v>
      </c>
    </row>
    <row r="928" spans="1:8" s="707" customFormat="1" ht="15.75">
      <c r="A928" s="1462"/>
      <c r="B928" s="1462"/>
      <c r="C928" s="578" t="s">
        <v>2915</v>
      </c>
      <c r="D928" s="578" t="s">
        <v>2916</v>
      </c>
      <c r="E928" s="706">
        <v>128</v>
      </c>
      <c r="F928" s="706">
        <v>112</v>
      </c>
      <c r="G928" s="706">
        <v>92</v>
      </c>
      <c r="H928" s="706">
        <v>0</v>
      </c>
    </row>
    <row r="929" spans="1:8" s="707" customFormat="1" ht="30">
      <c r="A929" s="1462"/>
      <c r="B929" s="1462"/>
      <c r="C929" s="578" t="s">
        <v>2764</v>
      </c>
      <c r="D929" s="578" t="s">
        <v>2917</v>
      </c>
      <c r="E929" s="706">
        <v>80</v>
      </c>
      <c r="F929" s="706">
        <v>68</v>
      </c>
      <c r="G929" s="706">
        <v>56</v>
      </c>
      <c r="H929" s="706">
        <v>0</v>
      </c>
    </row>
    <row r="930" spans="1:8" s="707" customFormat="1" ht="30">
      <c r="A930" s="1462"/>
      <c r="B930" s="1462"/>
      <c r="C930" s="578" t="s">
        <v>2764</v>
      </c>
      <c r="D930" s="578" t="s">
        <v>2918</v>
      </c>
      <c r="E930" s="706">
        <v>80</v>
      </c>
      <c r="F930" s="706">
        <v>68</v>
      </c>
      <c r="G930" s="706">
        <v>56</v>
      </c>
      <c r="H930" s="706">
        <v>0</v>
      </c>
    </row>
    <row r="931" spans="1:8" s="707" customFormat="1" ht="30">
      <c r="A931" s="1462"/>
      <c r="B931" s="1462"/>
      <c r="C931" s="578" t="s">
        <v>2919</v>
      </c>
      <c r="D931" s="578" t="s">
        <v>2920</v>
      </c>
      <c r="E931" s="706">
        <v>80</v>
      </c>
      <c r="F931" s="706">
        <v>68</v>
      </c>
      <c r="G931" s="706">
        <v>56</v>
      </c>
      <c r="H931" s="706">
        <v>0</v>
      </c>
    </row>
    <row r="932" spans="1:8" s="707" customFormat="1" ht="30">
      <c r="A932" s="1462"/>
      <c r="B932" s="1462"/>
      <c r="C932" s="578" t="s">
        <v>2921</v>
      </c>
      <c r="D932" s="578" t="s">
        <v>2922</v>
      </c>
      <c r="E932" s="706">
        <v>80</v>
      </c>
      <c r="F932" s="706">
        <v>68</v>
      </c>
      <c r="G932" s="706">
        <v>56</v>
      </c>
      <c r="H932" s="706">
        <v>0</v>
      </c>
    </row>
    <row r="933" spans="1:8" s="707" customFormat="1" ht="30">
      <c r="A933" s="1462"/>
      <c r="B933" s="1462"/>
      <c r="C933" s="578" t="s">
        <v>2923</v>
      </c>
      <c r="D933" s="578" t="s">
        <v>2802</v>
      </c>
      <c r="E933" s="706">
        <v>80</v>
      </c>
      <c r="F933" s="706">
        <v>68</v>
      </c>
      <c r="G933" s="706">
        <v>56</v>
      </c>
      <c r="H933" s="706">
        <v>0</v>
      </c>
    </row>
    <row r="934" spans="1:8" s="707" customFormat="1" ht="15.75">
      <c r="A934" s="1462"/>
      <c r="B934" s="1462"/>
      <c r="C934" s="578" t="s">
        <v>2924</v>
      </c>
      <c r="D934" s="578" t="s">
        <v>2925</v>
      </c>
      <c r="E934" s="706">
        <v>76</v>
      </c>
      <c r="F934" s="706">
        <v>68</v>
      </c>
      <c r="G934" s="706">
        <v>56</v>
      </c>
      <c r="H934" s="706">
        <v>52</v>
      </c>
    </row>
    <row r="935" spans="1:8" s="707" customFormat="1" ht="30">
      <c r="A935" s="1462"/>
      <c r="B935" s="1462"/>
      <c r="C935" s="578" t="s">
        <v>2926</v>
      </c>
      <c r="D935" s="578" t="s">
        <v>2731</v>
      </c>
      <c r="E935" s="706">
        <v>68</v>
      </c>
      <c r="F935" s="706">
        <v>60</v>
      </c>
      <c r="G935" s="706">
        <v>48</v>
      </c>
      <c r="H935" s="706">
        <v>0</v>
      </c>
    </row>
    <row r="936" spans="1:8" s="707" customFormat="1" ht="30">
      <c r="A936" s="1462"/>
      <c r="B936" s="1462"/>
      <c r="C936" s="578" t="s">
        <v>2927</v>
      </c>
      <c r="D936" s="578" t="s">
        <v>2928</v>
      </c>
      <c r="E936" s="706">
        <v>68</v>
      </c>
      <c r="F936" s="706">
        <v>60</v>
      </c>
      <c r="G936" s="706">
        <v>48</v>
      </c>
      <c r="H936" s="706">
        <v>0</v>
      </c>
    </row>
    <row r="937" spans="1:8" s="707" customFormat="1" ht="30">
      <c r="A937" s="1462"/>
      <c r="B937" s="1462"/>
      <c r="C937" s="578" t="s">
        <v>2929</v>
      </c>
      <c r="D937" s="578" t="s">
        <v>2930</v>
      </c>
      <c r="E937" s="706">
        <v>80</v>
      </c>
      <c r="F937" s="706">
        <v>68</v>
      </c>
      <c r="G937" s="706">
        <v>56</v>
      </c>
      <c r="H937" s="706">
        <v>0</v>
      </c>
    </row>
    <row r="938" spans="1:8" s="707" customFormat="1" ht="30">
      <c r="A938" s="1462"/>
      <c r="B938" s="1462"/>
      <c r="C938" s="578" t="s">
        <v>2931</v>
      </c>
      <c r="D938" s="578" t="s">
        <v>2932</v>
      </c>
      <c r="E938" s="706">
        <v>68</v>
      </c>
      <c r="F938" s="706">
        <v>60</v>
      </c>
      <c r="G938" s="706">
        <v>48</v>
      </c>
      <c r="H938" s="706">
        <v>0</v>
      </c>
    </row>
    <row r="939" spans="1:8" s="707" customFormat="1" ht="15.75">
      <c r="A939" s="1462"/>
      <c r="B939" s="1462"/>
      <c r="C939" s="578" t="s">
        <v>2932</v>
      </c>
      <c r="D939" s="578" t="s">
        <v>881</v>
      </c>
      <c r="E939" s="706">
        <v>60</v>
      </c>
      <c r="F939" s="706">
        <v>0</v>
      </c>
      <c r="G939" s="706">
        <v>0</v>
      </c>
      <c r="H939" s="706">
        <v>0</v>
      </c>
    </row>
    <row r="940" spans="1:8" s="707" customFormat="1" ht="45">
      <c r="A940" s="1462"/>
      <c r="B940" s="1462"/>
      <c r="C940" s="578" t="s">
        <v>2933</v>
      </c>
      <c r="D940" s="578" t="s">
        <v>2934</v>
      </c>
      <c r="E940" s="706">
        <v>88</v>
      </c>
      <c r="F940" s="706">
        <v>76</v>
      </c>
      <c r="G940" s="706">
        <v>64</v>
      </c>
      <c r="H940" s="706">
        <v>0</v>
      </c>
    </row>
    <row r="941" spans="1:8" s="707" customFormat="1" ht="30">
      <c r="A941" s="1463"/>
      <c r="B941" s="1463"/>
      <c r="C941" s="578" t="s">
        <v>2935</v>
      </c>
      <c r="D941" s="578" t="s">
        <v>2936</v>
      </c>
      <c r="E941" s="706">
        <v>72</v>
      </c>
      <c r="F941" s="706">
        <v>64</v>
      </c>
      <c r="G941" s="706">
        <v>52</v>
      </c>
      <c r="H941" s="706">
        <v>48</v>
      </c>
    </row>
    <row r="942" spans="1:8" s="707" customFormat="1" ht="15.75">
      <c r="A942" s="263">
        <v>39</v>
      </c>
      <c r="B942" s="1449" t="s">
        <v>2937</v>
      </c>
      <c r="C942" s="1449"/>
      <c r="D942" s="708"/>
      <c r="E942" s="706">
        <v>96</v>
      </c>
      <c r="F942" s="706">
        <v>84</v>
      </c>
      <c r="G942" s="706">
        <v>68</v>
      </c>
      <c r="H942" s="706">
        <v>60</v>
      </c>
    </row>
    <row r="943" spans="1:8" s="707" customFormat="1" ht="15.75">
      <c r="A943" s="263">
        <v>40</v>
      </c>
      <c r="B943" s="1449" t="s">
        <v>2938</v>
      </c>
      <c r="C943" s="1449"/>
      <c r="D943" s="708"/>
      <c r="E943" s="706">
        <v>60</v>
      </c>
      <c r="F943" s="706">
        <v>0</v>
      </c>
      <c r="G943" s="706">
        <v>0</v>
      </c>
      <c r="H943" s="706">
        <v>0</v>
      </c>
    </row>
    <row r="944" spans="1:8" s="707" customFormat="1" ht="15.75">
      <c r="A944" s="263">
        <v>41</v>
      </c>
      <c r="B944" s="1449" t="s">
        <v>2939</v>
      </c>
      <c r="C944" s="1449"/>
      <c r="D944" s="708"/>
      <c r="E944" s="706">
        <v>60</v>
      </c>
      <c r="F944" s="706">
        <v>0</v>
      </c>
      <c r="G944" s="706">
        <v>0</v>
      </c>
      <c r="H944" s="706">
        <v>0</v>
      </c>
    </row>
    <row r="945" spans="1:8" s="707" customFormat="1" ht="15.75">
      <c r="A945" s="263">
        <v>42</v>
      </c>
      <c r="B945" s="1449" t="s">
        <v>2940</v>
      </c>
      <c r="C945" s="1449"/>
      <c r="D945" s="708"/>
      <c r="E945" s="706">
        <v>60</v>
      </c>
      <c r="F945" s="706">
        <v>0</v>
      </c>
      <c r="G945" s="706">
        <v>0</v>
      </c>
      <c r="H945" s="706">
        <v>0</v>
      </c>
    </row>
    <row r="946" spans="1:8" s="707" customFormat="1" ht="15.75">
      <c r="A946" s="709">
        <v>43</v>
      </c>
      <c r="B946" s="1466" t="s">
        <v>6725</v>
      </c>
      <c r="C946" s="1466"/>
      <c r="D946" s="708"/>
      <c r="E946" s="264">
        <v>60</v>
      </c>
      <c r="F946" s="706">
        <v>0</v>
      </c>
      <c r="G946" s="706">
        <v>0</v>
      </c>
      <c r="H946" s="706">
        <v>0</v>
      </c>
    </row>
    <row r="947" spans="1:8" s="707" customFormat="1" ht="78" customHeight="1">
      <c r="A947" s="263">
        <v>44</v>
      </c>
      <c r="B947" s="1449" t="s">
        <v>6726</v>
      </c>
      <c r="C947" s="1449"/>
      <c r="D947" s="1449"/>
      <c r="E947" s="264">
        <v>48</v>
      </c>
      <c r="F947" s="706">
        <v>0</v>
      </c>
      <c r="G947" s="706">
        <v>0</v>
      </c>
      <c r="H947" s="706">
        <v>0</v>
      </c>
    </row>
    <row r="948" spans="1:8" s="315" customFormat="1" ht="15.75">
      <c r="A948" s="269">
        <v>21</v>
      </c>
      <c r="B948" s="269" t="s">
        <v>2278</v>
      </c>
      <c r="C948" s="270"/>
      <c r="D948" s="270"/>
      <c r="E948" s="262">
        <v>0</v>
      </c>
      <c r="F948" s="262">
        <v>0</v>
      </c>
      <c r="G948" s="262">
        <v>0</v>
      </c>
      <c r="H948" s="262">
        <v>0</v>
      </c>
    </row>
    <row r="949" spans="1:8" s="295" customFormat="1">
      <c r="A949" s="1458">
        <v>1</v>
      </c>
      <c r="B949" s="1458" t="s">
        <v>2693</v>
      </c>
      <c r="C949" s="271" t="s">
        <v>2409</v>
      </c>
      <c r="D949" s="271" t="s">
        <v>2694</v>
      </c>
      <c r="E949" s="272">
        <v>140</v>
      </c>
      <c r="F949" s="272">
        <v>60</v>
      </c>
      <c r="G949" s="272">
        <v>52</v>
      </c>
      <c r="H949" s="272">
        <v>0</v>
      </c>
    </row>
    <row r="950" spans="1:8" s="295" customFormat="1" ht="30">
      <c r="A950" s="1459"/>
      <c r="B950" s="1459"/>
      <c r="C950" s="271" t="s">
        <v>2694</v>
      </c>
      <c r="D950" s="271" t="s">
        <v>2695</v>
      </c>
      <c r="E950" s="272">
        <v>288</v>
      </c>
      <c r="F950" s="272">
        <v>124</v>
      </c>
      <c r="G950" s="272">
        <v>108</v>
      </c>
      <c r="H950" s="272">
        <v>0</v>
      </c>
    </row>
    <row r="951" spans="1:8" s="295" customFormat="1" ht="30">
      <c r="A951" s="1459"/>
      <c r="B951" s="1459"/>
      <c r="C951" s="271" t="s">
        <v>2695</v>
      </c>
      <c r="D951" s="271" t="s">
        <v>2696</v>
      </c>
      <c r="E951" s="272">
        <v>180</v>
      </c>
      <c r="F951" s="272">
        <v>76</v>
      </c>
      <c r="G951" s="272">
        <v>68</v>
      </c>
      <c r="H951" s="272">
        <v>0</v>
      </c>
    </row>
    <row r="952" spans="1:8" s="295" customFormat="1" ht="30">
      <c r="A952" s="1459"/>
      <c r="B952" s="1459"/>
      <c r="C952" s="271" t="s">
        <v>2696</v>
      </c>
      <c r="D952" s="271" t="s">
        <v>2697</v>
      </c>
      <c r="E952" s="272">
        <v>120</v>
      </c>
      <c r="F952" s="272">
        <v>52</v>
      </c>
      <c r="G952" s="272">
        <v>44</v>
      </c>
      <c r="H952" s="272">
        <v>0</v>
      </c>
    </row>
    <row r="953" spans="1:8" s="295" customFormat="1" ht="45">
      <c r="A953" s="1459"/>
      <c r="B953" s="1459"/>
      <c r="C953" s="271" t="s">
        <v>2697</v>
      </c>
      <c r="D953" s="271" t="s">
        <v>2698</v>
      </c>
      <c r="E953" s="272">
        <v>88</v>
      </c>
      <c r="F953" s="272">
        <v>60</v>
      </c>
      <c r="G953" s="272">
        <v>44</v>
      </c>
      <c r="H953" s="272">
        <v>0</v>
      </c>
    </row>
    <row r="954" spans="1:8" s="295" customFormat="1" ht="45">
      <c r="A954" s="1459"/>
      <c r="B954" s="1459"/>
      <c r="C954" s="271" t="s">
        <v>2698</v>
      </c>
      <c r="D954" s="271" t="s">
        <v>2699</v>
      </c>
      <c r="E954" s="272">
        <v>120</v>
      </c>
      <c r="F954" s="272">
        <v>48</v>
      </c>
      <c r="G954" s="272">
        <v>44</v>
      </c>
      <c r="H954" s="272">
        <v>0</v>
      </c>
    </row>
    <row r="955" spans="1:8" s="295" customFormat="1" ht="30">
      <c r="A955" s="1459"/>
      <c r="B955" s="1459"/>
      <c r="C955" s="271" t="s">
        <v>2699</v>
      </c>
      <c r="D955" s="271" t="s">
        <v>2700</v>
      </c>
      <c r="E955" s="272">
        <v>120</v>
      </c>
      <c r="F955" s="272">
        <v>48</v>
      </c>
      <c r="G955" s="272">
        <v>44</v>
      </c>
      <c r="H955" s="272">
        <v>0</v>
      </c>
    </row>
    <row r="956" spans="1:8" s="295" customFormat="1" ht="45">
      <c r="A956" s="1459"/>
      <c r="B956" s="1459"/>
      <c r="C956" s="271" t="s">
        <v>2700</v>
      </c>
      <c r="D956" s="271" t="s">
        <v>2701</v>
      </c>
      <c r="E956" s="272">
        <v>128</v>
      </c>
      <c r="F956" s="272">
        <v>56</v>
      </c>
      <c r="G956" s="272">
        <v>48</v>
      </c>
      <c r="H956" s="272">
        <v>0</v>
      </c>
    </row>
    <row r="957" spans="1:8" s="295" customFormat="1" ht="60">
      <c r="A957" s="1459"/>
      <c r="B957" s="1459"/>
      <c r="C957" s="271" t="s">
        <v>2701</v>
      </c>
      <c r="D957" s="271" t="s">
        <v>2702</v>
      </c>
      <c r="E957" s="272">
        <v>60</v>
      </c>
      <c r="F957" s="272">
        <v>40</v>
      </c>
      <c r="G957" s="272">
        <v>36</v>
      </c>
      <c r="H957" s="272">
        <v>0</v>
      </c>
    </row>
    <row r="958" spans="1:8" s="295" customFormat="1" ht="60">
      <c r="A958" s="1459"/>
      <c r="B958" s="1459"/>
      <c r="C958" s="271" t="s">
        <v>2702</v>
      </c>
      <c r="D958" s="271" t="s">
        <v>2703</v>
      </c>
      <c r="E958" s="272">
        <v>192</v>
      </c>
      <c r="F958" s="272">
        <v>48</v>
      </c>
      <c r="G958" s="272">
        <v>40</v>
      </c>
      <c r="H958" s="272">
        <v>0</v>
      </c>
    </row>
    <row r="959" spans="1:8" s="295" customFormat="1" ht="45">
      <c r="A959" s="1459"/>
      <c r="B959" s="1459"/>
      <c r="C959" s="271" t="s">
        <v>2703</v>
      </c>
      <c r="D959" s="271" t="s">
        <v>2704</v>
      </c>
      <c r="E959" s="272">
        <v>96</v>
      </c>
      <c r="F959" s="272">
        <v>48</v>
      </c>
      <c r="G959" s="272">
        <v>40</v>
      </c>
      <c r="H959" s="272">
        <v>0</v>
      </c>
    </row>
    <row r="960" spans="1:8" s="295" customFormat="1" ht="45">
      <c r="A960" s="1459"/>
      <c r="B960" s="1459"/>
      <c r="C960" s="271" t="s">
        <v>2704</v>
      </c>
      <c r="D960" s="271" t="s">
        <v>2705</v>
      </c>
      <c r="E960" s="272">
        <v>180</v>
      </c>
      <c r="F960" s="272">
        <v>72</v>
      </c>
      <c r="G960" s="272">
        <v>60</v>
      </c>
      <c r="H960" s="272">
        <v>0</v>
      </c>
    </row>
    <row r="961" spans="1:8" s="295" customFormat="1">
      <c r="A961" s="1460"/>
      <c r="B961" s="1460"/>
      <c r="C961" s="271" t="s">
        <v>2705</v>
      </c>
      <c r="D961" s="271" t="s">
        <v>2706</v>
      </c>
      <c r="E961" s="272">
        <v>260</v>
      </c>
      <c r="F961" s="272">
        <v>112</v>
      </c>
      <c r="G961" s="272">
        <v>80</v>
      </c>
      <c r="H961" s="272">
        <v>0</v>
      </c>
    </row>
    <row r="962" spans="1:8" s="295" customFormat="1" ht="30">
      <c r="A962" s="1458">
        <v>2</v>
      </c>
      <c r="B962" s="1458" t="s">
        <v>2707</v>
      </c>
      <c r="C962" s="271" t="s">
        <v>2708</v>
      </c>
      <c r="D962" s="271" t="s">
        <v>2709</v>
      </c>
      <c r="E962" s="272">
        <v>72</v>
      </c>
      <c r="F962" s="272">
        <v>52</v>
      </c>
      <c r="G962" s="272">
        <v>44</v>
      </c>
      <c r="H962" s="272">
        <v>0</v>
      </c>
    </row>
    <row r="963" spans="1:8" s="295" customFormat="1" ht="30">
      <c r="A963" s="1459"/>
      <c r="B963" s="1459"/>
      <c r="C963" s="271" t="s">
        <v>2709</v>
      </c>
      <c r="D963" s="271" t="s">
        <v>2710</v>
      </c>
      <c r="E963" s="272">
        <v>60</v>
      </c>
      <c r="F963" s="272">
        <v>40</v>
      </c>
      <c r="G963" s="272">
        <v>36</v>
      </c>
      <c r="H963" s="272">
        <v>0</v>
      </c>
    </row>
    <row r="964" spans="1:8" s="295" customFormat="1" ht="45">
      <c r="A964" s="1459"/>
      <c r="B964" s="1459"/>
      <c r="C964" s="271" t="s">
        <v>2711</v>
      </c>
      <c r="D964" s="271" t="s">
        <v>2712</v>
      </c>
      <c r="E964" s="272">
        <v>68</v>
      </c>
      <c r="F964" s="272">
        <v>48</v>
      </c>
      <c r="G964" s="272">
        <v>44</v>
      </c>
      <c r="H964" s="272">
        <v>0</v>
      </c>
    </row>
    <row r="965" spans="1:8" s="295" customFormat="1" ht="45">
      <c r="A965" s="1459"/>
      <c r="B965" s="1459"/>
      <c r="C965" s="271" t="s">
        <v>2713</v>
      </c>
      <c r="D965" s="271" t="s">
        <v>2714</v>
      </c>
      <c r="E965" s="272">
        <v>48</v>
      </c>
      <c r="F965" s="272">
        <v>36</v>
      </c>
      <c r="G965" s="272">
        <v>0</v>
      </c>
      <c r="H965" s="272">
        <v>0</v>
      </c>
    </row>
    <row r="966" spans="1:8" s="295" customFormat="1">
      <c r="A966" s="1459"/>
      <c r="B966" s="1459"/>
      <c r="C966" s="271" t="s">
        <v>2714</v>
      </c>
      <c r="D966" s="271" t="s">
        <v>2715</v>
      </c>
      <c r="E966" s="272">
        <v>40</v>
      </c>
      <c r="F966" s="272">
        <v>36</v>
      </c>
      <c r="G966" s="272">
        <v>0</v>
      </c>
      <c r="H966" s="272">
        <v>0</v>
      </c>
    </row>
    <row r="967" spans="1:8" s="295" customFormat="1">
      <c r="A967" s="1459"/>
      <c r="B967" s="1459"/>
      <c r="C967" s="271" t="s">
        <v>2715</v>
      </c>
      <c r="D967" s="271" t="s">
        <v>2716</v>
      </c>
      <c r="E967" s="272">
        <v>52</v>
      </c>
      <c r="F967" s="272">
        <v>44</v>
      </c>
      <c r="G967" s="272">
        <v>0</v>
      </c>
      <c r="H967" s="272">
        <v>0</v>
      </c>
    </row>
    <row r="968" spans="1:8" s="295" customFormat="1" ht="30">
      <c r="A968" s="1459"/>
      <c r="B968" s="1459"/>
      <c r="C968" s="271" t="s">
        <v>2717</v>
      </c>
      <c r="D968" s="271" t="s">
        <v>2718</v>
      </c>
      <c r="E968" s="272">
        <v>52</v>
      </c>
      <c r="F968" s="272">
        <v>40</v>
      </c>
      <c r="G968" s="272">
        <v>0</v>
      </c>
      <c r="H968" s="272">
        <v>0</v>
      </c>
    </row>
    <row r="969" spans="1:8" s="295" customFormat="1" ht="30">
      <c r="A969" s="1459"/>
      <c r="B969" s="1459"/>
      <c r="C969" s="271" t="s">
        <v>2718</v>
      </c>
      <c r="D969" s="271" t="s">
        <v>2719</v>
      </c>
      <c r="E969" s="272">
        <v>44</v>
      </c>
      <c r="F969" s="272">
        <v>36</v>
      </c>
      <c r="G969" s="272">
        <v>0</v>
      </c>
      <c r="H969" s="272">
        <v>0</v>
      </c>
    </row>
    <row r="970" spans="1:8" s="295" customFormat="1" ht="30">
      <c r="A970" s="1459"/>
      <c r="B970" s="1459"/>
      <c r="C970" s="271" t="s">
        <v>2719</v>
      </c>
      <c r="D970" s="271" t="s">
        <v>2720</v>
      </c>
      <c r="E970" s="272">
        <v>40</v>
      </c>
      <c r="F970" s="272">
        <v>36</v>
      </c>
      <c r="G970" s="272">
        <v>0</v>
      </c>
      <c r="H970" s="272">
        <v>0</v>
      </c>
    </row>
    <row r="971" spans="1:8" s="295" customFormat="1" ht="30">
      <c r="A971" s="1459"/>
      <c r="B971" s="1459"/>
      <c r="C971" s="271" t="s">
        <v>2720</v>
      </c>
      <c r="D971" s="271" t="s">
        <v>2721</v>
      </c>
      <c r="E971" s="272">
        <v>48</v>
      </c>
      <c r="F971" s="272">
        <v>36</v>
      </c>
      <c r="G971" s="272">
        <v>0</v>
      </c>
      <c r="H971" s="272">
        <v>0</v>
      </c>
    </row>
    <row r="972" spans="1:8" s="295" customFormat="1" ht="30">
      <c r="A972" s="1459"/>
      <c r="B972" s="1459"/>
      <c r="C972" s="271" t="s">
        <v>2721</v>
      </c>
      <c r="D972" s="271" t="s">
        <v>2722</v>
      </c>
      <c r="E972" s="272">
        <v>52</v>
      </c>
      <c r="F972" s="272">
        <v>40</v>
      </c>
      <c r="G972" s="272">
        <v>0</v>
      </c>
      <c r="H972" s="272">
        <v>0</v>
      </c>
    </row>
    <row r="973" spans="1:8" s="295" customFormat="1" ht="30">
      <c r="A973" s="1459"/>
      <c r="B973" s="1459"/>
      <c r="C973" s="271" t="s">
        <v>2721</v>
      </c>
      <c r="D973" s="271" t="s">
        <v>2723</v>
      </c>
      <c r="E973" s="272">
        <v>52</v>
      </c>
      <c r="F973" s="272">
        <v>40</v>
      </c>
      <c r="G973" s="272">
        <v>0</v>
      </c>
      <c r="H973" s="272">
        <v>0</v>
      </c>
    </row>
    <row r="974" spans="1:8" s="295" customFormat="1" ht="30">
      <c r="A974" s="1459"/>
      <c r="B974" s="1459"/>
      <c r="C974" s="271" t="s">
        <v>2724</v>
      </c>
      <c r="D974" s="271" t="s">
        <v>2725</v>
      </c>
      <c r="E974" s="272">
        <v>60</v>
      </c>
      <c r="F974" s="272">
        <v>48</v>
      </c>
      <c r="G974" s="272">
        <v>40</v>
      </c>
      <c r="H974" s="272">
        <v>0</v>
      </c>
    </row>
    <row r="975" spans="1:8" s="295" customFormat="1" ht="30">
      <c r="A975" s="1459"/>
      <c r="B975" s="1459"/>
      <c r="C975" s="271" t="s">
        <v>2726</v>
      </c>
      <c r="D975" s="271" t="s">
        <v>881</v>
      </c>
      <c r="E975" s="272">
        <v>48</v>
      </c>
      <c r="F975" s="272">
        <v>38</v>
      </c>
      <c r="G975" s="272">
        <v>0</v>
      </c>
      <c r="H975" s="272">
        <v>0</v>
      </c>
    </row>
    <row r="976" spans="1:8" s="295" customFormat="1" ht="30">
      <c r="A976" s="1459"/>
      <c r="B976" s="1459"/>
      <c r="C976" s="271" t="s">
        <v>2727</v>
      </c>
      <c r="D976" s="271" t="s">
        <v>2728</v>
      </c>
      <c r="E976" s="272">
        <v>44</v>
      </c>
      <c r="F976" s="272">
        <v>36</v>
      </c>
      <c r="G976" s="272">
        <v>0</v>
      </c>
      <c r="H976" s="272">
        <v>0</v>
      </c>
    </row>
    <row r="977" spans="1:8" s="295" customFormat="1" ht="30">
      <c r="A977" s="1459"/>
      <c r="B977" s="1459"/>
      <c r="C977" s="271" t="s">
        <v>2729</v>
      </c>
      <c r="D977" s="271" t="s">
        <v>2730</v>
      </c>
      <c r="E977" s="272">
        <v>144</v>
      </c>
      <c r="F977" s="272">
        <v>60</v>
      </c>
      <c r="G977" s="272">
        <v>52</v>
      </c>
      <c r="H977" s="272">
        <v>0</v>
      </c>
    </row>
    <row r="978" spans="1:8" s="295" customFormat="1">
      <c r="A978" s="1459"/>
      <c r="B978" s="1459"/>
      <c r="C978" s="271" t="s">
        <v>2730</v>
      </c>
      <c r="D978" s="271" t="s">
        <v>2731</v>
      </c>
      <c r="E978" s="272">
        <v>60</v>
      </c>
      <c r="F978" s="272">
        <v>44</v>
      </c>
      <c r="G978" s="272">
        <v>40</v>
      </c>
      <c r="H978" s="272">
        <v>0</v>
      </c>
    </row>
    <row r="979" spans="1:8" s="295" customFormat="1" ht="30">
      <c r="A979" s="1459"/>
      <c r="B979" s="1459"/>
      <c r="C979" s="271" t="s">
        <v>2732</v>
      </c>
      <c r="D979" s="271" t="s">
        <v>2733</v>
      </c>
      <c r="E979" s="272">
        <v>60</v>
      </c>
      <c r="F979" s="272">
        <v>44</v>
      </c>
      <c r="G979" s="272">
        <v>40</v>
      </c>
      <c r="H979" s="272">
        <v>0</v>
      </c>
    </row>
    <row r="980" spans="1:8" s="295" customFormat="1" ht="30">
      <c r="A980" s="1459"/>
      <c r="B980" s="1459"/>
      <c r="C980" s="271" t="s">
        <v>2734</v>
      </c>
      <c r="D980" s="271" t="s">
        <v>2731</v>
      </c>
      <c r="E980" s="272">
        <v>60</v>
      </c>
      <c r="F980" s="272">
        <v>44</v>
      </c>
      <c r="G980" s="272">
        <v>40</v>
      </c>
      <c r="H980" s="272">
        <v>0</v>
      </c>
    </row>
    <row r="981" spans="1:8" s="295" customFormat="1" ht="30">
      <c r="A981" s="1459"/>
      <c r="B981" s="1459"/>
      <c r="C981" s="271" t="s">
        <v>2735</v>
      </c>
      <c r="D981" s="271" t="s">
        <v>2736</v>
      </c>
      <c r="E981" s="272">
        <v>60</v>
      </c>
      <c r="F981" s="272">
        <v>44</v>
      </c>
      <c r="G981" s="272">
        <v>40</v>
      </c>
      <c r="H981" s="272">
        <v>0</v>
      </c>
    </row>
    <row r="982" spans="1:8" s="295" customFormat="1" ht="30">
      <c r="A982" s="1459"/>
      <c r="B982" s="1459"/>
      <c r="C982" s="271" t="s">
        <v>2737</v>
      </c>
      <c r="D982" s="271" t="s">
        <v>2731</v>
      </c>
      <c r="E982" s="272">
        <v>60</v>
      </c>
      <c r="F982" s="272">
        <v>44</v>
      </c>
      <c r="G982" s="272">
        <v>40</v>
      </c>
      <c r="H982" s="272">
        <v>0</v>
      </c>
    </row>
    <row r="983" spans="1:8" s="295" customFormat="1" ht="30">
      <c r="A983" s="1459"/>
      <c r="B983" s="1459"/>
      <c r="C983" s="271" t="s">
        <v>2738</v>
      </c>
      <c r="D983" s="271" t="s">
        <v>2739</v>
      </c>
      <c r="E983" s="272">
        <v>60</v>
      </c>
      <c r="F983" s="272">
        <v>44</v>
      </c>
      <c r="G983" s="272">
        <v>40</v>
      </c>
      <c r="H983" s="272">
        <v>0</v>
      </c>
    </row>
    <row r="984" spans="1:8" s="295" customFormat="1" ht="30">
      <c r="A984" s="1459"/>
      <c r="B984" s="1459"/>
      <c r="C984" s="271" t="s">
        <v>2740</v>
      </c>
      <c r="D984" s="271" t="s">
        <v>2741</v>
      </c>
      <c r="E984" s="272">
        <v>60</v>
      </c>
      <c r="F984" s="272">
        <v>44</v>
      </c>
      <c r="G984" s="272">
        <v>40</v>
      </c>
      <c r="H984" s="272">
        <v>0</v>
      </c>
    </row>
    <row r="985" spans="1:8" s="295" customFormat="1" ht="30">
      <c r="A985" s="1459"/>
      <c r="B985" s="1459"/>
      <c r="C985" s="271" t="s">
        <v>2742</v>
      </c>
      <c r="D985" s="271" t="s">
        <v>2743</v>
      </c>
      <c r="E985" s="272">
        <v>52</v>
      </c>
      <c r="F985" s="272">
        <v>36</v>
      </c>
      <c r="G985" s="272">
        <v>0</v>
      </c>
      <c r="H985" s="272">
        <v>0</v>
      </c>
    </row>
    <row r="986" spans="1:8" s="295" customFormat="1">
      <c r="A986" s="1459"/>
      <c r="B986" s="1459"/>
      <c r="C986" s="271" t="s">
        <v>2744</v>
      </c>
      <c r="D986" s="271" t="s">
        <v>2745</v>
      </c>
      <c r="E986" s="272">
        <v>52</v>
      </c>
      <c r="F986" s="272">
        <v>36</v>
      </c>
      <c r="G986" s="272">
        <v>0</v>
      </c>
      <c r="H986" s="272">
        <v>0</v>
      </c>
    </row>
    <row r="987" spans="1:8" s="295" customFormat="1" ht="45">
      <c r="A987" s="1459"/>
      <c r="B987" s="1459"/>
      <c r="C987" s="271" t="s">
        <v>2745</v>
      </c>
      <c r="D987" s="271" t="s">
        <v>2746</v>
      </c>
      <c r="E987" s="272">
        <v>72</v>
      </c>
      <c r="F987" s="272">
        <v>52</v>
      </c>
      <c r="G987" s="272">
        <v>44</v>
      </c>
      <c r="H987" s="272">
        <v>0</v>
      </c>
    </row>
    <row r="988" spans="1:8" s="295" customFormat="1" ht="45">
      <c r="A988" s="1459"/>
      <c r="B988" s="1459"/>
      <c r="C988" s="271" t="s">
        <v>2746</v>
      </c>
      <c r="D988" s="271" t="s">
        <v>2747</v>
      </c>
      <c r="E988" s="272">
        <v>96</v>
      </c>
      <c r="F988" s="272">
        <v>68</v>
      </c>
      <c r="G988" s="272">
        <v>48</v>
      </c>
      <c r="H988" s="272">
        <v>0</v>
      </c>
    </row>
    <row r="989" spans="1:8" s="295" customFormat="1" ht="45">
      <c r="A989" s="1459"/>
      <c r="B989" s="1459"/>
      <c r="C989" s="271" t="s">
        <v>2747</v>
      </c>
      <c r="D989" s="271" t="s">
        <v>2748</v>
      </c>
      <c r="E989" s="272">
        <v>60</v>
      </c>
      <c r="F989" s="272">
        <v>44</v>
      </c>
      <c r="G989" s="272">
        <v>40</v>
      </c>
      <c r="H989" s="272">
        <v>0</v>
      </c>
    </row>
    <row r="990" spans="1:8" s="295" customFormat="1" ht="30">
      <c r="A990" s="1459"/>
      <c r="B990" s="1459"/>
      <c r="C990" s="271" t="s">
        <v>2749</v>
      </c>
      <c r="D990" s="271" t="s">
        <v>2750</v>
      </c>
      <c r="E990" s="272">
        <v>72</v>
      </c>
      <c r="F990" s="272">
        <v>52</v>
      </c>
      <c r="G990" s="272">
        <v>44</v>
      </c>
      <c r="H990" s="272">
        <v>0</v>
      </c>
    </row>
    <row r="991" spans="1:8" s="295" customFormat="1" ht="45">
      <c r="A991" s="1459"/>
      <c r="B991" s="1459"/>
      <c r="C991" s="271" t="s">
        <v>2751</v>
      </c>
      <c r="D991" s="271" t="s">
        <v>2730</v>
      </c>
      <c r="E991" s="272">
        <v>48</v>
      </c>
      <c r="F991" s="272">
        <v>40</v>
      </c>
      <c r="G991" s="272">
        <v>0</v>
      </c>
      <c r="H991" s="272">
        <v>0</v>
      </c>
    </row>
    <row r="992" spans="1:8" s="295" customFormat="1" ht="30">
      <c r="A992" s="1459"/>
      <c r="B992" s="1459"/>
      <c r="C992" s="271" t="s">
        <v>2752</v>
      </c>
      <c r="D992" s="271" t="s">
        <v>2753</v>
      </c>
      <c r="E992" s="272">
        <v>44</v>
      </c>
      <c r="F992" s="272">
        <v>36</v>
      </c>
      <c r="G992" s="272">
        <v>0</v>
      </c>
      <c r="H992" s="272">
        <v>0</v>
      </c>
    </row>
    <row r="993" spans="1:14" s="295" customFormat="1" ht="30">
      <c r="A993" s="1459"/>
      <c r="B993" s="1459"/>
      <c r="C993" s="271" t="s">
        <v>2754</v>
      </c>
      <c r="D993" s="271" t="s">
        <v>2755</v>
      </c>
      <c r="E993" s="272">
        <v>44</v>
      </c>
      <c r="F993" s="272">
        <v>36</v>
      </c>
      <c r="G993" s="272">
        <v>0</v>
      </c>
      <c r="H993" s="272">
        <v>0</v>
      </c>
    </row>
    <row r="994" spans="1:14" s="295" customFormat="1" ht="30">
      <c r="A994" s="1460"/>
      <c r="B994" s="1460"/>
      <c r="C994" s="271" t="s">
        <v>2756</v>
      </c>
      <c r="D994" s="271" t="s">
        <v>2757</v>
      </c>
      <c r="E994" s="272">
        <v>44</v>
      </c>
      <c r="F994" s="272">
        <v>36</v>
      </c>
      <c r="G994" s="272">
        <v>0</v>
      </c>
      <c r="H994" s="272">
        <v>0</v>
      </c>
    </row>
    <row r="995" spans="1:14" s="295" customFormat="1">
      <c r="A995" s="273">
        <v>3</v>
      </c>
      <c r="B995" s="274" t="s">
        <v>1307</v>
      </c>
      <c r="C995" s="275"/>
      <c r="D995" s="275"/>
      <c r="E995" s="276">
        <v>36</v>
      </c>
      <c r="F995" s="276">
        <v>0</v>
      </c>
      <c r="G995" s="276">
        <v>0</v>
      </c>
      <c r="H995" s="276">
        <v>0</v>
      </c>
    </row>
    <row r="996" spans="1:14" ht="15" customHeight="1">
      <c r="A996" s="811">
        <v>22</v>
      </c>
      <c r="B996" s="720" t="s">
        <v>7688</v>
      </c>
      <c r="C996" s="248"/>
      <c r="D996" s="248"/>
      <c r="E996" s="248"/>
      <c r="F996" s="248"/>
      <c r="G996" s="248"/>
      <c r="H996" s="248"/>
      <c r="I996" s="834"/>
      <c r="J996" s="834"/>
      <c r="K996" s="834"/>
      <c r="L996" s="834"/>
    </row>
    <row r="997" spans="1:14" ht="16.5">
      <c r="A997" s="1210">
        <v>1</v>
      </c>
      <c r="B997" s="1209" t="s">
        <v>7245</v>
      </c>
      <c r="C997" s="804" t="s">
        <v>7246</v>
      </c>
      <c r="D997" s="804" t="s">
        <v>870</v>
      </c>
      <c r="E997" s="812">
        <v>11286</v>
      </c>
      <c r="F997" s="812">
        <v>0</v>
      </c>
      <c r="G997" s="812">
        <v>0</v>
      </c>
      <c r="H997" s="812">
        <v>0</v>
      </c>
      <c r="I997" s="835"/>
      <c r="J997" s="835"/>
      <c r="K997" s="835"/>
      <c r="L997" s="835"/>
      <c r="M997" s="836"/>
      <c r="N997" s="837"/>
    </row>
    <row r="998" spans="1:14" ht="16.5">
      <c r="A998" s="1210"/>
      <c r="B998" s="1209"/>
      <c r="C998" s="804" t="s">
        <v>870</v>
      </c>
      <c r="D998" s="804" t="s">
        <v>1346</v>
      </c>
      <c r="E998" s="812">
        <v>3868.8</v>
      </c>
      <c r="F998" s="812">
        <v>0</v>
      </c>
      <c r="G998" s="812">
        <v>0</v>
      </c>
      <c r="H998" s="812">
        <v>0</v>
      </c>
      <c r="I998" s="835"/>
      <c r="J998" s="835"/>
      <c r="K998" s="835"/>
      <c r="L998" s="835"/>
    </row>
    <row r="999" spans="1:14" ht="16.5">
      <c r="A999" s="1210"/>
      <c r="B999" s="1209"/>
      <c r="C999" s="804" t="s">
        <v>1346</v>
      </c>
      <c r="D999" s="804" t="s">
        <v>7247</v>
      </c>
      <c r="E999" s="812">
        <v>2496</v>
      </c>
      <c r="F999" s="812">
        <v>0</v>
      </c>
      <c r="G999" s="812">
        <v>0</v>
      </c>
      <c r="H999" s="812">
        <v>0</v>
      </c>
      <c r="I999" s="835"/>
      <c r="J999" s="835"/>
      <c r="K999" s="835"/>
      <c r="L999" s="835"/>
    </row>
    <row r="1000" spans="1:14" ht="16.5">
      <c r="A1000" s="1210">
        <v>2</v>
      </c>
      <c r="B1000" s="1209" t="s">
        <v>7248</v>
      </c>
      <c r="C1000" s="804" t="s">
        <v>7246</v>
      </c>
      <c r="D1000" s="804" t="s">
        <v>2486</v>
      </c>
      <c r="E1000" s="812">
        <v>7020</v>
      </c>
      <c r="F1000" s="812">
        <v>0</v>
      </c>
      <c r="G1000" s="812">
        <v>0</v>
      </c>
      <c r="H1000" s="812">
        <v>0</v>
      </c>
      <c r="I1000" s="835"/>
      <c r="J1000" s="835"/>
      <c r="K1000" s="835"/>
      <c r="L1000" s="835"/>
    </row>
    <row r="1001" spans="1:14" ht="16.5">
      <c r="A1001" s="1210"/>
      <c r="B1001" s="1209"/>
      <c r="C1001" s="804" t="s">
        <v>2486</v>
      </c>
      <c r="D1001" s="804" t="s">
        <v>859</v>
      </c>
      <c r="E1001" s="812">
        <v>3546.4</v>
      </c>
      <c r="F1001" s="812">
        <v>2127.84</v>
      </c>
      <c r="G1001" s="812">
        <v>0</v>
      </c>
      <c r="H1001" s="812">
        <v>0</v>
      </c>
      <c r="I1001" s="835"/>
      <c r="J1001" s="835"/>
      <c r="K1001" s="835"/>
      <c r="L1001" s="835"/>
    </row>
    <row r="1002" spans="1:14" ht="16.5">
      <c r="A1002" s="1210"/>
      <c r="B1002" s="1209"/>
      <c r="C1002" s="804" t="s">
        <v>859</v>
      </c>
      <c r="D1002" s="804" t="s">
        <v>7249</v>
      </c>
      <c r="E1002" s="812">
        <v>2402.4</v>
      </c>
      <c r="F1002" s="812">
        <v>0</v>
      </c>
      <c r="G1002" s="812">
        <v>0</v>
      </c>
      <c r="H1002" s="812">
        <v>840.84</v>
      </c>
      <c r="I1002" s="835"/>
      <c r="J1002" s="835"/>
      <c r="K1002" s="835"/>
      <c r="L1002" s="835"/>
    </row>
    <row r="1003" spans="1:14" ht="16.5">
      <c r="A1003" s="1206">
        <v>3</v>
      </c>
      <c r="B1003" s="1206" t="s">
        <v>7250</v>
      </c>
      <c r="C1003" s="804" t="s">
        <v>7249</v>
      </c>
      <c r="D1003" s="804" t="s">
        <v>7251</v>
      </c>
      <c r="E1003" s="812">
        <v>1830.4</v>
      </c>
      <c r="F1003" s="812">
        <v>1098.24</v>
      </c>
      <c r="G1003" s="812">
        <v>0</v>
      </c>
      <c r="H1003" s="812">
        <v>0</v>
      </c>
      <c r="I1003" s="835"/>
      <c r="J1003" s="835"/>
      <c r="K1003" s="835"/>
      <c r="L1003" s="835"/>
    </row>
    <row r="1004" spans="1:14" ht="16.5">
      <c r="A1004" s="1207"/>
      <c r="B1004" s="1207"/>
      <c r="C1004" s="804" t="s">
        <v>7251</v>
      </c>
      <c r="D1004" s="804" t="s">
        <v>7252</v>
      </c>
      <c r="E1004" s="812">
        <v>1201.2</v>
      </c>
      <c r="F1004" s="812">
        <v>720.72</v>
      </c>
      <c r="G1004" s="812">
        <v>480.48</v>
      </c>
      <c r="H1004" s="812">
        <v>0</v>
      </c>
      <c r="I1004" s="835"/>
      <c r="J1004" s="835"/>
      <c r="K1004" s="835"/>
      <c r="L1004" s="835"/>
    </row>
    <row r="1005" spans="1:14" ht="25.5">
      <c r="A1005" s="1207"/>
      <c r="B1005" s="1207"/>
      <c r="C1005" s="804" t="s">
        <v>7253</v>
      </c>
      <c r="D1005" s="804" t="s">
        <v>7689</v>
      </c>
      <c r="E1005" s="812">
        <v>1086.8</v>
      </c>
      <c r="F1005" s="812">
        <v>652.08000000000004</v>
      </c>
      <c r="G1005" s="812">
        <v>434.72</v>
      </c>
      <c r="H1005" s="812">
        <v>0</v>
      </c>
      <c r="I1005" s="835"/>
      <c r="J1005" s="835"/>
      <c r="K1005" s="835"/>
      <c r="L1005" s="835"/>
    </row>
    <row r="1006" spans="1:14" ht="25.5">
      <c r="A1006" s="1207"/>
      <c r="B1006" s="1207"/>
      <c r="C1006" s="804" t="s">
        <v>7689</v>
      </c>
      <c r="D1006" s="804" t="s">
        <v>7254</v>
      </c>
      <c r="E1006" s="812">
        <v>1092</v>
      </c>
      <c r="F1006" s="812">
        <v>655.20000000000005</v>
      </c>
      <c r="G1006" s="812">
        <v>0</v>
      </c>
      <c r="H1006" s="812">
        <v>0</v>
      </c>
      <c r="I1006" s="835"/>
      <c r="J1006" s="835"/>
      <c r="K1006" s="835"/>
      <c r="L1006" s="835"/>
    </row>
    <row r="1007" spans="1:14" ht="25.5">
      <c r="A1007" s="1208"/>
      <c r="B1007" s="1208"/>
      <c r="C1007" s="804" t="s">
        <v>7254</v>
      </c>
      <c r="D1007" s="804" t="s">
        <v>7255</v>
      </c>
      <c r="E1007" s="812">
        <v>1200</v>
      </c>
      <c r="F1007" s="812">
        <v>720</v>
      </c>
      <c r="G1007" s="812">
        <v>0</v>
      </c>
      <c r="H1007" s="812">
        <v>0</v>
      </c>
      <c r="I1007" s="835"/>
      <c r="J1007" s="835"/>
      <c r="K1007" s="835"/>
      <c r="L1007" s="835"/>
    </row>
    <row r="1008" spans="1:14" ht="16.5">
      <c r="A1008" s="1210">
        <v>4</v>
      </c>
      <c r="B1008" s="1209" t="s">
        <v>7256</v>
      </c>
      <c r="C1008" s="804" t="s">
        <v>7257</v>
      </c>
      <c r="D1008" s="804" t="s">
        <v>1612</v>
      </c>
      <c r="E1008" s="812">
        <v>7200</v>
      </c>
      <c r="F1008" s="812">
        <v>0</v>
      </c>
      <c r="G1008" s="812">
        <v>0</v>
      </c>
      <c r="H1008" s="812">
        <v>0</v>
      </c>
      <c r="I1008" s="835"/>
      <c r="J1008" s="835"/>
      <c r="K1008" s="835"/>
      <c r="L1008" s="835"/>
    </row>
    <row r="1009" spans="1:12" ht="16.5">
      <c r="A1009" s="1210"/>
      <c r="B1009" s="1209"/>
      <c r="C1009" s="804" t="s">
        <v>1612</v>
      </c>
      <c r="D1009" s="804" t="s">
        <v>7258</v>
      </c>
      <c r="E1009" s="812">
        <v>4862</v>
      </c>
      <c r="F1009" s="812">
        <v>0</v>
      </c>
      <c r="G1009" s="812">
        <v>0</v>
      </c>
      <c r="H1009" s="812">
        <v>0</v>
      </c>
      <c r="I1009" s="835"/>
      <c r="J1009" s="835"/>
      <c r="K1009" s="835"/>
      <c r="L1009" s="835"/>
    </row>
    <row r="1010" spans="1:12" ht="25.5">
      <c r="A1010" s="1210"/>
      <c r="B1010" s="1209"/>
      <c r="C1010" s="804" t="s">
        <v>7258</v>
      </c>
      <c r="D1010" s="804" t="s">
        <v>7259</v>
      </c>
      <c r="E1010" s="812">
        <v>2366</v>
      </c>
      <c r="F1010" s="812">
        <v>1419.6000000000001</v>
      </c>
      <c r="G1010" s="812">
        <v>946.40000000000009</v>
      </c>
      <c r="H1010" s="812">
        <v>0</v>
      </c>
      <c r="I1010" s="835"/>
      <c r="J1010" s="835"/>
      <c r="K1010" s="835"/>
      <c r="L1010" s="835"/>
    </row>
    <row r="1011" spans="1:12" ht="25.5">
      <c r="A1011" s="1210"/>
      <c r="B1011" s="1209"/>
      <c r="C1011" s="804" t="s">
        <v>7259</v>
      </c>
      <c r="D1011" s="804" t="s">
        <v>7260</v>
      </c>
      <c r="E1011" s="812">
        <v>1560</v>
      </c>
      <c r="F1011" s="812">
        <v>936</v>
      </c>
      <c r="G1011" s="812">
        <v>0</v>
      </c>
      <c r="H1011" s="812">
        <v>0</v>
      </c>
      <c r="I1011" s="835"/>
      <c r="J1011" s="835"/>
      <c r="K1011" s="835"/>
      <c r="L1011" s="835"/>
    </row>
    <row r="1012" spans="1:12" ht="16.5">
      <c r="A1012" s="1210"/>
      <c r="B1012" s="1209"/>
      <c r="C1012" s="804" t="s">
        <v>7260</v>
      </c>
      <c r="D1012" s="804" t="s">
        <v>7261</v>
      </c>
      <c r="E1012" s="812">
        <v>766</v>
      </c>
      <c r="F1012" s="812">
        <v>459.6</v>
      </c>
      <c r="G1012" s="812">
        <v>0</v>
      </c>
      <c r="H1012" s="812">
        <v>268.10000000000002</v>
      </c>
      <c r="I1012" s="835"/>
      <c r="J1012" s="835"/>
      <c r="K1012" s="835"/>
      <c r="L1012" s="835"/>
    </row>
    <row r="1013" spans="1:12" ht="16.5">
      <c r="A1013" s="1210">
        <v>5</v>
      </c>
      <c r="B1013" s="1209" t="s">
        <v>7262</v>
      </c>
      <c r="C1013" s="804" t="s">
        <v>7257</v>
      </c>
      <c r="D1013" s="804" t="s">
        <v>878</v>
      </c>
      <c r="E1013" s="812">
        <v>15640</v>
      </c>
      <c r="F1013" s="812">
        <v>0</v>
      </c>
      <c r="G1013" s="812">
        <v>0</v>
      </c>
      <c r="H1013" s="812">
        <v>0</v>
      </c>
      <c r="I1013" s="835"/>
      <c r="J1013" s="835"/>
      <c r="K1013" s="835"/>
      <c r="L1013" s="835"/>
    </row>
    <row r="1014" spans="1:12" ht="16.5">
      <c r="A1014" s="1210"/>
      <c r="B1014" s="1209"/>
      <c r="C1014" s="804" t="s">
        <v>878</v>
      </c>
      <c r="D1014" s="804" t="s">
        <v>1334</v>
      </c>
      <c r="E1014" s="812">
        <v>15372</v>
      </c>
      <c r="F1014" s="812">
        <v>9223.2000000000007</v>
      </c>
      <c r="G1014" s="812">
        <v>0</v>
      </c>
      <c r="H1014" s="812">
        <v>0</v>
      </c>
      <c r="I1014" s="835"/>
      <c r="J1014" s="835"/>
      <c r="K1014" s="835"/>
      <c r="L1014" s="835"/>
    </row>
    <row r="1015" spans="1:12" ht="25.5">
      <c r="A1015" s="1210"/>
      <c r="B1015" s="1209"/>
      <c r="C1015" s="804" t="s">
        <v>1334</v>
      </c>
      <c r="D1015" s="804" t="s">
        <v>7263</v>
      </c>
      <c r="E1015" s="812">
        <v>4576</v>
      </c>
      <c r="F1015" s="812">
        <v>2745.6000000000004</v>
      </c>
      <c r="G1015" s="812">
        <v>0</v>
      </c>
      <c r="H1015" s="812">
        <v>0</v>
      </c>
      <c r="I1015" s="835"/>
      <c r="J1015" s="835"/>
      <c r="K1015" s="835"/>
      <c r="L1015" s="835"/>
    </row>
    <row r="1016" spans="1:12" ht="25.5">
      <c r="A1016" s="1210"/>
      <c r="B1016" s="1209"/>
      <c r="C1016" s="804" t="s">
        <v>7263</v>
      </c>
      <c r="D1016" s="804" t="s">
        <v>7264</v>
      </c>
      <c r="E1016" s="812">
        <v>2860</v>
      </c>
      <c r="F1016" s="812">
        <v>1716</v>
      </c>
      <c r="G1016" s="812">
        <v>0</v>
      </c>
      <c r="H1016" s="812">
        <v>0</v>
      </c>
      <c r="I1016" s="835"/>
      <c r="J1016" s="835"/>
      <c r="K1016" s="835"/>
      <c r="L1016" s="835"/>
    </row>
    <row r="1017" spans="1:12" ht="16.5">
      <c r="A1017" s="1210">
        <v>6</v>
      </c>
      <c r="B1017" s="1209" t="s">
        <v>1334</v>
      </c>
      <c r="C1017" s="804" t="s">
        <v>880</v>
      </c>
      <c r="D1017" s="804" t="s">
        <v>870</v>
      </c>
      <c r="E1017" s="812">
        <v>2345.2000000000003</v>
      </c>
      <c r="F1017" s="812">
        <v>0</v>
      </c>
      <c r="G1017" s="812">
        <v>0</v>
      </c>
      <c r="H1017" s="812">
        <v>0</v>
      </c>
      <c r="I1017" s="835"/>
      <c r="J1017" s="835"/>
      <c r="K1017" s="835"/>
      <c r="L1017" s="835"/>
    </row>
    <row r="1018" spans="1:12" ht="16.5">
      <c r="A1018" s="1210"/>
      <c r="B1018" s="1209"/>
      <c r="C1018" s="804" t="s">
        <v>870</v>
      </c>
      <c r="D1018" s="804" t="s">
        <v>1346</v>
      </c>
      <c r="E1018" s="812">
        <v>1573</v>
      </c>
      <c r="F1018" s="812">
        <v>943.80000000000007</v>
      </c>
      <c r="G1018" s="812">
        <v>0</v>
      </c>
      <c r="H1018" s="812">
        <v>0</v>
      </c>
      <c r="I1018" s="835"/>
      <c r="J1018" s="835"/>
      <c r="K1018" s="835"/>
      <c r="L1018" s="835"/>
    </row>
    <row r="1019" spans="1:12" ht="25.5">
      <c r="A1019" s="1210"/>
      <c r="B1019" s="1209"/>
      <c r="C1019" s="804" t="s">
        <v>7265</v>
      </c>
      <c r="D1019" s="804" t="s">
        <v>2006</v>
      </c>
      <c r="E1019" s="812">
        <v>972.40000000000009</v>
      </c>
      <c r="F1019" s="812">
        <v>0</v>
      </c>
      <c r="G1019" s="812">
        <v>0</v>
      </c>
      <c r="H1019" s="812">
        <v>0</v>
      </c>
      <c r="I1019" s="835"/>
      <c r="J1019" s="835"/>
      <c r="K1019" s="835"/>
      <c r="L1019" s="835"/>
    </row>
    <row r="1020" spans="1:12" ht="16.5">
      <c r="A1020" s="1210"/>
      <c r="B1020" s="1209"/>
      <c r="C1020" s="804" t="s">
        <v>7266</v>
      </c>
      <c r="D1020" s="814" t="s">
        <v>7690</v>
      </c>
      <c r="E1020" s="812">
        <v>600</v>
      </c>
      <c r="F1020" s="812">
        <v>0</v>
      </c>
      <c r="G1020" s="812">
        <v>0</v>
      </c>
      <c r="H1020" s="812">
        <v>0</v>
      </c>
      <c r="I1020" s="835"/>
      <c r="J1020" s="835"/>
      <c r="K1020" s="835"/>
      <c r="L1020" s="835"/>
    </row>
    <row r="1021" spans="1:12" ht="16.5">
      <c r="A1021" s="1210"/>
      <c r="B1021" s="1209"/>
      <c r="C1021" s="804" t="s">
        <v>880</v>
      </c>
      <c r="D1021" s="804" t="s">
        <v>2486</v>
      </c>
      <c r="E1021" s="812">
        <v>1315.6000000000001</v>
      </c>
      <c r="F1021" s="812">
        <v>0</v>
      </c>
      <c r="G1021" s="812">
        <v>0</v>
      </c>
      <c r="H1021" s="812">
        <v>0</v>
      </c>
      <c r="I1021" s="835"/>
      <c r="J1021" s="835"/>
      <c r="K1021" s="835"/>
      <c r="L1021" s="835"/>
    </row>
    <row r="1022" spans="1:12" ht="16.5">
      <c r="A1022" s="1210"/>
      <c r="B1022" s="1209"/>
      <c r="C1022" s="804" t="s">
        <v>2486</v>
      </c>
      <c r="D1022" s="804" t="s">
        <v>860</v>
      </c>
      <c r="E1022" s="812">
        <v>972.40000000000009</v>
      </c>
      <c r="F1022" s="812">
        <v>0</v>
      </c>
      <c r="G1022" s="812">
        <v>0</v>
      </c>
      <c r="H1022" s="812">
        <v>0</v>
      </c>
      <c r="I1022" s="835"/>
      <c r="J1022" s="835"/>
      <c r="K1022" s="835"/>
      <c r="L1022" s="835"/>
    </row>
    <row r="1023" spans="1:12" ht="16.5">
      <c r="A1023" s="803">
        <v>7</v>
      </c>
      <c r="B1023" s="804" t="s">
        <v>2006</v>
      </c>
      <c r="C1023" s="804" t="s">
        <v>1334</v>
      </c>
      <c r="D1023" s="804" t="s">
        <v>866</v>
      </c>
      <c r="E1023" s="812">
        <v>572</v>
      </c>
      <c r="F1023" s="812">
        <v>0</v>
      </c>
      <c r="G1023" s="812">
        <v>0</v>
      </c>
      <c r="H1023" s="812">
        <v>0</v>
      </c>
      <c r="I1023" s="835"/>
      <c r="J1023" s="835"/>
      <c r="K1023" s="835"/>
      <c r="L1023" s="835"/>
    </row>
    <row r="1024" spans="1:12" ht="16.5">
      <c r="A1024" s="1206">
        <v>8</v>
      </c>
      <c r="B1024" s="1332" t="s">
        <v>860</v>
      </c>
      <c r="C1024" s="804" t="s">
        <v>1334</v>
      </c>
      <c r="D1024" s="804" t="s">
        <v>7267</v>
      </c>
      <c r="E1024" s="812">
        <v>800.80000000000007</v>
      </c>
      <c r="F1024" s="812">
        <v>480.48</v>
      </c>
      <c r="G1024" s="812">
        <v>400.40000000000003</v>
      </c>
      <c r="H1024" s="812">
        <v>0</v>
      </c>
      <c r="I1024" s="835"/>
      <c r="J1024" s="835"/>
      <c r="K1024" s="835"/>
      <c r="L1024" s="835"/>
    </row>
    <row r="1025" spans="1:12" ht="16.5">
      <c r="A1025" s="1207"/>
      <c r="B1025" s="1333"/>
      <c r="C1025" s="815" t="s">
        <v>7691</v>
      </c>
      <c r="D1025" s="815" t="s">
        <v>7692</v>
      </c>
      <c r="E1025" s="812">
        <v>600</v>
      </c>
      <c r="F1025" s="812">
        <v>0</v>
      </c>
      <c r="G1025" s="812">
        <v>0</v>
      </c>
      <c r="H1025" s="812">
        <v>0</v>
      </c>
      <c r="I1025" s="835"/>
      <c r="J1025" s="835"/>
      <c r="K1025" s="835"/>
      <c r="L1025" s="835"/>
    </row>
    <row r="1026" spans="1:12" ht="16.5">
      <c r="A1026" s="1208"/>
      <c r="B1026" s="1334"/>
      <c r="C1026" s="815" t="s">
        <v>7268</v>
      </c>
      <c r="D1026" s="815" t="s">
        <v>7269</v>
      </c>
      <c r="E1026" s="812">
        <v>480</v>
      </c>
      <c r="F1026" s="812">
        <v>0</v>
      </c>
      <c r="G1026" s="812">
        <v>0</v>
      </c>
      <c r="H1026" s="812">
        <v>0</v>
      </c>
      <c r="I1026" s="835"/>
      <c r="J1026" s="835"/>
      <c r="K1026" s="835"/>
      <c r="L1026" s="835"/>
    </row>
    <row r="1027" spans="1:12" ht="16.5">
      <c r="A1027" s="1210">
        <v>9</v>
      </c>
      <c r="B1027" s="1209" t="s">
        <v>1346</v>
      </c>
      <c r="C1027" s="804" t="s">
        <v>1592</v>
      </c>
      <c r="D1027" s="804" t="s">
        <v>1334</v>
      </c>
      <c r="E1027" s="812">
        <v>1620</v>
      </c>
      <c r="F1027" s="812">
        <v>972</v>
      </c>
      <c r="G1027" s="812">
        <v>0</v>
      </c>
      <c r="H1027" s="812">
        <v>0</v>
      </c>
      <c r="I1027" s="835"/>
      <c r="J1027" s="835"/>
      <c r="K1027" s="835"/>
      <c r="L1027" s="835"/>
    </row>
    <row r="1028" spans="1:12" ht="25.5">
      <c r="A1028" s="1210"/>
      <c r="B1028" s="1209"/>
      <c r="C1028" s="804" t="s">
        <v>7270</v>
      </c>
      <c r="D1028" s="804" t="s">
        <v>7271</v>
      </c>
      <c r="E1028" s="812">
        <v>780</v>
      </c>
      <c r="F1028" s="812">
        <v>468</v>
      </c>
      <c r="G1028" s="812">
        <v>390</v>
      </c>
      <c r="H1028" s="812">
        <v>0</v>
      </c>
      <c r="I1028" s="835"/>
      <c r="J1028" s="835"/>
      <c r="K1028" s="835"/>
      <c r="L1028" s="835"/>
    </row>
    <row r="1029" spans="1:12" ht="25.5">
      <c r="A1029" s="1210"/>
      <c r="B1029" s="1209"/>
      <c r="C1029" s="804" t="s">
        <v>7271</v>
      </c>
      <c r="D1029" s="804" t="s">
        <v>7272</v>
      </c>
      <c r="E1029" s="812">
        <v>624</v>
      </c>
      <c r="F1029" s="812">
        <v>374.40000000000003</v>
      </c>
      <c r="G1029" s="812">
        <v>0</v>
      </c>
      <c r="H1029" s="812">
        <v>0</v>
      </c>
      <c r="I1029" s="835"/>
      <c r="J1029" s="835"/>
      <c r="K1029" s="835"/>
      <c r="L1029" s="835"/>
    </row>
    <row r="1030" spans="1:12" ht="16.5">
      <c r="A1030" s="1210"/>
      <c r="B1030" s="1209"/>
      <c r="C1030" s="804" t="s">
        <v>1592</v>
      </c>
      <c r="D1030" s="804" t="s">
        <v>1612</v>
      </c>
      <c r="E1030" s="812">
        <v>742.5</v>
      </c>
      <c r="F1030" s="812">
        <v>0</v>
      </c>
      <c r="G1030" s="812">
        <v>0</v>
      </c>
      <c r="H1030" s="812">
        <v>0</v>
      </c>
      <c r="I1030" s="835"/>
      <c r="J1030" s="835"/>
      <c r="K1030" s="835"/>
      <c r="L1030" s="835"/>
    </row>
    <row r="1031" spans="1:12" ht="16.5">
      <c r="A1031" s="1210"/>
      <c r="B1031" s="1209"/>
      <c r="C1031" s="804" t="s">
        <v>1612</v>
      </c>
      <c r="D1031" s="804" t="s">
        <v>881</v>
      </c>
      <c r="E1031" s="812">
        <v>429</v>
      </c>
      <c r="F1031" s="812">
        <v>0</v>
      </c>
      <c r="G1031" s="812">
        <v>0</v>
      </c>
      <c r="H1031" s="812">
        <v>0</v>
      </c>
      <c r="I1031" s="835"/>
      <c r="J1031" s="835"/>
      <c r="K1031" s="835"/>
      <c r="L1031" s="835"/>
    </row>
    <row r="1032" spans="1:12" ht="16.5">
      <c r="A1032" s="1210">
        <v>10</v>
      </c>
      <c r="B1032" s="1209" t="s">
        <v>866</v>
      </c>
      <c r="C1032" s="804" t="s">
        <v>880</v>
      </c>
      <c r="D1032" s="804" t="s">
        <v>860</v>
      </c>
      <c r="E1032" s="812">
        <v>2400</v>
      </c>
      <c r="F1032" s="812">
        <v>1440</v>
      </c>
      <c r="G1032" s="812">
        <v>0</v>
      </c>
      <c r="H1032" s="812">
        <v>0</v>
      </c>
      <c r="I1032" s="835"/>
      <c r="J1032" s="835"/>
      <c r="K1032" s="835"/>
      <c r="L1032" s="835"/>
    </row>
    <row r="1033" spans="1:12" ht="25.5">
      <c r="A1033" s="1210"/>
      <c r="B1033" s="1209"/>
      <c r="C1033" s="804" t="s">
        <v>860</v>
      </c>
      <c r="D1033" s="804" t="s">
        <v>7273</v>
      </c>
      <c r="E1033" s="812">
        <v>715</v>
      </c>
      <c r="F1033" s="812">
        <v>429</v>
      </c>
      <c r="G1033" s="812">
        <v>357.5</v>
      </c>
      <c r="H1033" s="812">
        <v>0</v>
      </c>
      <c r="I1033" s="835"/>
      <c r="J1033" s="835"/>
      <c r="K1033" s="835"/>
      <c r="L1033" s="835"/>
    </row>
    <row r="1034" spans="1:12" ht="25.5">
      <c r="A1034" s="1210"/>
      <c r="B1034" s="1209"/>
      <c r="C1034" s="804" t="s">
        <v>7273</v>
      </c>
      <c r="D1034" s="804" t="s">
        <v>7274</v>
      </c>
      <c r="E1034" s="812">
        <v>440</v>
      </c>
      <c r="F1034" s="812">
        <v>264</v>
      </c>
      <c r="G1034" s="812">
        <v>0</v>
      </c>
      <c r="H1034" s="812">
        <v>0</v>
      </c>
      <c r="I1034" s="835"/>
      <c r="J1034" s="835"/>
      <c r="K1034" s="835"/>
      <c r="L1034" s="835"/>
    </row>
    <row r="1035" spans="1:12" ht="16.5">
      <c r="A1035" s="1210"/>
      <c r="B1035" s="1209"/>
      <c r="C1035" s="804" t="s">
        <v>880</v>
      </c>
      <c r="D1035" s="804" t="s">
        <v>870</v>
      </c>
      <c r="E1035" s="812">
        <v>6400</v>
      </c>
      <c r="F1035" s="812">
        <v>0</v>
      </c>
      <c r="G1035" s="812">
        <v>0</v>
      </c>
      <c r="H1035" s="812">
        <v>0</v>
      </c>
      <c r="I1035" s="835"/>
      <c r="J1035" s="835"/>
      <c r="K1035" s="835"/>
      <c r="L1035" s="835"/>
    </row>
    <row r="1036" spans="1:12" ht="16.5">
      <c r="A1036" s="1210"/>
      <c r="B1036" s="1209"/>
      <c r="C1036" s="804" t="s">
        <v>870</v>
      </c>
      <c r="D1036" s="804" t="s">
        <v>1346</v>
      </c>
      <c r="E1036" s="812">
        <v>1830.4</v>
      </c>
      <c r="F1036" s="812">
        <v>0</v>
      </c>
      <c r="G1036" s="812">
        <v>0</v>
      </c>
      <c r="H1036" s="812">
        <v>0</v>
      </c>
      <c r="I1036" s="835"/>
      <c r="J1036" s="835"/>
      <c r="K1036" s="835"/>
      <c r="L1036" s="835"/>
    </row>
    <row r="1037" spans="1:12" ht="16.5">
      <c r="A1037" s="1210"/>
      <c r="B1037" s="1209"/>
      <c r="C1037" s="804" t="s">
        <v>1346</v>
      </c>
      <c r="D1037" s="804" t="s">
        <v>1573</v>
      </c>
      <c r="E1037" s="812">
        <v>1201.2</v>
      </c>
      <c r="F1037" s="812">
        <v>0</v>
      </c>
      <c r="G1037" s="812">
        <v>0</v>
      </c>
      <c r="H1037" s="812">
        <v>0</v>
      </c>
      <c r="I1037" s="835"/>
      <c r="J1037" s="835"/>
      <c r="K1037" s="835"/>
      <c r="L1037" s="835"/>
    </row>
    <row r="1038" spans="1:12" ht="16.5">
      <c r="A1038" s="1210"/>
      <c r="B1038" s="1209"/>
      <c r="C1038" s="804" t="s">
        <v>1573</v>
      </c>
      <c r="D1038" s="804" t="s">
        <v>881</v>
      </c>
      <c r="E1038" s="812">
        <v>800.80000000000007</v>
      </c>
      <c r="F1038" s="812">
        <v>0</v>
      </c>
      <c r="G1038" s="812">
        <v>0</v>
      </c>
      <c r="H1038" s="812">
        <v>0</v>
      </c>
      <c r="I1038" s="835"/>
      <c r="J1038" s="835"/>
      <c r="K1038" s="835"/>
      <c r="L1038" s="835"/>
    </row>
    <row r="1039" spans="1:12" ht="16.5">
      <c r="A1039" s="1210">
        <v>11</v>
      </c>
      <c r="B1039" s="1209" t="s">
        <v>2486</v>
      </c>
      <c r="C1039" s="804" t="s">
        <v>1592</v>
      </c>
      <c r="D1039" s="804" t="s">
        <v>866</v>
      </c>
      <c r="E1039" s="812">
        <v>1458.6000000000001</v>
      </c>
      <c r="F1039" s="812">
        <v>0</v>
      </c>
      <c r="G1039" s="812">
        <v>0</v>
      </c>
      <c r="H1039" s="812">
        <v>0</v>
      </c>
      <c r="I1039" s="835"/>
      <c r="J1039" s="835"/>
      <c r="K1039" s="835"/>
      <c r="L1039" s="835"/>
    </row>
    <row r="1040" spans="1:12" ht="16.5">
      <c r="A1040" s="1210"/>
      <c r="B1040" s="1209"/>
      <c r="C1040" s="804" t="s">
        <v>866</v>
      </c>
      <c r="D1040" s="804" t="s">
        <v>1334</v>
      </c>
      <c r="E1040" s="812">
        <v>1086.8</v>
      </c>
      <c r="F1040" s="812">
        <v>0</v>
      </c>
      <c r="G1040" s="812">
        <v>0</v>
      </c>
      <c r="H1040" s="812">
        <v>0</v>
      </c>
      <c r="I1040" s="835"/>
      <c r="J1040" s="835"/>
      <c r="K1040" s="835"/>
      <c r="L1040" s="835"/>
    </row>
    <row r="1041" spans="1:12" ht="25.5">
      <c r="A1041" s="803">
        <v>12</v>
      </c>
      <c r="B1041" s="804" t="s">
        <v>7275</v>
      </c>
      <c r="C1041" s="804" t="s">
        <v>1592</v>
      </c>
      <c r="D1041" s="804" t="s">
        <v>7276</v>
      </c>
      <c r="E1041" s="812">
        <v>371.8</v>
      </c>
      <c r="F1041" s="812">
        <v>0</v>
      </c>
      <c r="G1041" s="812">
        <v>0</v>
      </c>
      <c r="H1041" s="812">
        <v>0</v>
      </c>
      <c r="I1041" s="835"/>
      <c r="J1041" s="835"/>
      <c r="K1041" s="835"/>
      <c r="L1041" s="835"/>
    </row>
    <row r="1042" spans="1:12" ht="25.5">
      <c r="A1042" s="1210">
        <v>14</v>
      </c>
      <c r="B1042" s="1209" t="s">
        <v>7277</v>
      </c>
      <c r="C1042" s="804" t="s">
        <v>1693</v>
      </c>
      <c r="D1042" s="804" t="s">
        <v>7278</v>
      </c>
      <c r="E1042" s="812">
        <v>371.8</v>
      </c>
      <c r="F1042" s="812">
        <v>0</v>
      </c>
      <c r="G1042" s="812">
        <v>0</v>
      </c>
      <c r="H1042" s="812">
        <v>0</v>
      </c>
      <c r="I1042" s="835"/>
      <c r="J1042" s="835"/>
      <c r="K1042" s="835"/>
      <c r="L1042" s="835"/>
    </row>
    <row r="1043" spans="1:12" ht="16.5">
      <c r="A1043" s="1210"/>
      <c r="B1043" s="1209"/>
      <c r="C1043" s="804" t="s">
        <v>1592</v>
      </c>
      <c r="D1043" s="804" t="s">
        <v>7279</v>
      </c>
      <c r="E1043" s="812">
        <v>520</v>
      </c>
      <c r="F1043" s="812">
        <v>0</v>
      </c>
      <c r="G1043" s="812">
        <v>0</v>
      </c>
      <c r="H1043" s="812">
        <v>0</v>
      </c>
      <c r="I1043" s="835"/>
      <c r="J1043" s="835"/>
      <c r="K1043" s="835"/>
      <c r="L1043" s="835"/>
    </row>
    <row r="1044" spans="1:12" ht="16.5">
      <c r="A1044" s="1210">
        <v>14</v>
      </c>
      <c r="B1044" s="1209" t="s">
        <v>859</v>
      </c>
      <c r="C1044" s="804" t="s">
        <v>1592</v>
      </c>
      <c r="D1044" s="804" t="s">
        <v>866</v>
      </c>
      <c r="E1044" s="812">
        <v>1458.6000000000001</v>
      </c>
      <c r="F1044" s="812">
        <v>875.16000000000008</v>
      </c>
      <c r="G1044" s="812">
        <v>0</v>
      </c>
      <c r="H1044" s="812">
        <v>0</v>
      </c>
      <c r="I1044" s="835"/>
      <c r="J1044" s="835"/>
      <c r="K1044" s="835"/>
      <c r="L1044" s="835"/>
    </row>
    <row r="1045" spans="1:12" ht="16.5">
      <c r="A1045" s="1210"/>
      <c r="B1045" s="1209"/>
      <c r="C1045" s="804" t="s">
        <v>866</v>
      </c>
      <c r="D1045" s="804" t="s">
        <v>1334</v>
      </c>
      <c r="E1045" s="812">
        <v>972.40000000000009</v>
      </c>
      <c r="F1045" s="812">
        <v>583.43999999999994</v>
      </c>
      <c r="G1045" s="812">
        <v>0</v>
      </c>
      <c r="H1045" s="812">
        <v>0</v>
      </c>
      <c r="I1045" s="835"/>
      <c r="J1045" s="835"/>
      <c r="K1045" s="835"/>
      <c r="L1045" s="835"/>
    </row>
    <row r="1046" spans="1:12" ht="16.5">
      <c r="A1046" s="1210">
        <v>15</v>
      </c>
      <c r="B1046" s="1209" t="s">
        <v>1696</v>
      </c>
      <c r="C1046" s="804" t="s">
        <v>1592</v>
      </c>
      <c r="D1046" s="804" t="s">
        <v>878</v>
      </c>
      <c r="E1046" s="812">
        <v>5399.2000000000007</v>
      </c>
      <c r="F1046" s="812">
        <v>0</v>
      </c>
      <c r="G1046" s="812">
        <v>0</v>
      </c>
      <c r="H1046" s="812">
        <v>0</v>
      </c>
      <c r="I1046" s="835"/>
      <c r="J1046" s="835"/>
      <c r="K1046" s="835"/>
      <c r="L1046" s="835"/>
    </row>
    <row r="1047" spans="1:12" ht="16.5">
      <c r="A1047" s="1210"/>
      <c r="B1047" s="1209"/>
      <c r="C1047" s="804" t="s">
        <v>878</v>
      </c>
      <c r="D1047" s="804" t="s">
        <v>1334</v>
      </c>
      <c r="E1047" s="812">
        <v>1716</v>
      </c>
      <c r="F1047" s="812">
        <v>0</v>
      </c>
      <c r="G1047" s="812">
        <v>0</v>
      </c>
      <c r="H1047" s="812">
        <v>0</v>
      </c>
      <c r="I1047" s="835"/>
      <c r="J1047" s="835"/>
      <c r="K1047" s="835"/>
      <c r="L1047" s="835"/>
    </row>
    <row r="1048" spans="1:12" ht="16.5">
      <c r="A1048" s="1210"/>
      <c r="B1048" s="1209"/>
      <c r="C1048" s="804" t="s">
        <v>1592</v>
      </c>
      <c r="D1048" s="804" t="s">
        <v>1610</v>
      </c>
      <c r="E1048" s="812">
        <v>1820</v>
      </c>
      <c r="F1048" s="812">
        <v>0</v>
      </c>
      <c r="G1048" s="812">
        <v>0</v>
      </c>
      <c r="H1048" s="812">
        <v>0</v>
      </c>
      <c r="I1048" s="835"/>
      <c r="J1048" s="835"/>
      <c r="K1048" s="835"/>
      <c r="L1048" s="835"/>
    </row>
    <row r="1049" spans="1:12" ht="16.5">
      <c r="A1049" s="1210">
        <v>16</v>
      </c>
      <c r="B1049" s="1209" t="s">
        <v>2155</v>
      </c>
      <c r="C1049" s="804" t="s">
        <v>1592</v>
      </c>
      <c r="D1049" s="804" t="s">
        <v>866</v>
      </c>
      <c r="E1049" s="812">
        <v>1458.6000000000001</v>
      </c>
      <c r="F1049" s="812">
        <v>0</v>
      </c>
      <c r="G1049" s="812">
        <v>0</v>
      </c>
      <c r="H1049" s="812">
        <v>0</v>
      </c>
      <c r="I1049" s="835"/>
      <c r="J1049" s="835"/>
      <c r="K1049" s="835"/>
      <c r="L1049" s="835"/>
    </row>
    <row r="1050" spans="1:12" ht="16.5">
      <c r="A1050" s="1210"/>
      <c r="B1050" s="1209"/>
      <c r="C1050" s="804" t="s">
        <v>866</v>
      </c>
      <c r="D1050" s="804" t="s">
        <v>1334</v>
      </c>
      <c r="E1050" s="812">
        <v>972.40000000000009</v>
      </c>
      <c r="F1050" s="812">
        <v>0</v>
      </c>
      <c r="G1050" s="812">
        <v>0</v>
      </c>
      <c r="H1050" s="812">
        <v>0</v>
      </c>
      <c r="I1050" s="835"/>
      <c r="J1050" s="835"/>
      <c r="K1050" s="835"/>
      <c r="L1050" s="835"/>
    </row>
    <row r="1051" spans="1:12" ht="25.5">
      <c r="A1051" s="1210"/>
      <c r="B1051" s="1209"/>
      <c r="C1051" s="804" t="s">
        <v>1334</v>
      </c>
      <c r="D1051" s="804" t="s">
        <v>7693</v>
      </c>
      <c r="E1051" s="812">
        <v>800.80000000000007</v>
      </c>
      <c r="F1051" s="812">
        <v>0</v>
      </c>
      <c r="G1051" s="812">
        <v>0</v>
      </c>
      <c r="H1051" s="812">
        <v>0</v>
      </c>
      <c r="I1051" s="835"/>
      <c r="J1051" s="835"/>
      <c r="K1051" s="835"/>
      <c r="L1051" s="835"/>
    </row>
    <row r="1052" spans="1:12" ht="16.5">
      <c r="A1052" s="1210">
        <v>17</v>
      </c>
      <c r="B1052" s="1209" t="s">
        <v>870</v>
      </c>
      <c r="C1052" s="804" t="s">
        <v>1592</v>
      </c>
      <c r="D1052" s="804" t="s">
        <v>866</v>
      </c>
      <c r="E1052" s="812">
        <v>1458.6000000000001</v>
      </c>
      <c r="F1052" s="812">
        <v>0</v>
      </c>
      <c r="G1052" s="812">
        <v>0</v>
      </c>
      <c r="H1052" s="812">
        <v>0</v>
      </c>
      <c r="I1052" s="835"/>
      <c r="J1052" s="835"/>
      <c r="K1052" s="835"/>
      <c r="L1052" s="835"/>
    </row>
    <row r="1053" spans="1:12" ht="16.5">
      <c r="A1053" s="1210"/>
      <c r="B1053" s="1209"/>
      <c r="C1053" s="804" t="s">
        <v>866</v>
      </c>
      <c r="D1053" s="804" t="s">
        <v>1334</v>
      </c>
      <c r="E1053" s="812">
        <v>715</v>
      </c>
      <c r="F1053" s="812">
        <v>0</v>
      </c>
      <c r="G1053" s="812">
        <v>0</v>
      </c>
      <c r="H1053" s="812">
        <v>0</v>
      </c>
      <c r="I1053" s="835"/>
      <c r="J1053" s="835"/>
      <c r="K1053" s="835"/>
      <c r="L1053" s="835"/>
    </row>
    <row r="1054" spans="1:12" ht="16.5">
      <c r="A1054" s="1210"/>
      <c r="B1054" s="1209"/>
      <c r="C1054" s="804" t="s">
        <v>1334</v>
      </c>
      <c r="D1054" s="804" t="s">
        <v>7280</v>
      </c>
      <c r="E1054" s="812">
        <v>572</v>
      </c>
      <c r="F1054" s="812">
        <v>0</v>
      </c>
      <c r="G1054" s="812">
        <v>0</v>
      </c>
      <c r="H1054" s="812">
        <v>0</v>
      </c>
      <c r="I1054" s="835"/>
      <c r="J1054" s="835"/>
      <c r="K1054" s="835"/>
      <c r="L1054" s="835"/>
    </row>
    <row r="1055" spans="1:12" ht="16.5">
      <c r="A1055" s="1210"/>
      <c r="B1055" s="1209"/>
      <c r="C1055" s="804" t="s">
        <v>1592</v>
      </c>
      <c r="D1055" s="804" t="s">
        <v>1612</v>
      </c>
      <c r="E1055" s="812">
        <v>1458.6000000000001</v>
      </c>
      <c r="F1055" s="812">
        <v>0</v>
      </c>
      <c r="G1055" s="812">
        <v>0</v>
      </c>
      <c r="H1055" s="812">
        <v>0</v>
      </c>
      <c r="I1055" s="835"/>
      <c r="J1055" s="835"/>
      <c r="K1055" s="835"/>
      <c r="L1055" s="835"/>
    </row>
    <row r="1056" spans="1:12" ht="25.5">
      <c r="A1056" s="1210"/>
      <c r="B1056" s="1209"/>
      <c r="C1056" s="804" t="s">
        <v>1612</v>
      </c>
      <c r="D1056" s="804" t="s">
        <v>7281</v>
      </c>
      <c r="E1056" s="812">
        <v>715</v>
      </c>
      <c r="F1056" s="812">
        <v>429</v>
      </c>
      <c r="G1056" s="812">
        <v>0</v>
      </c>
      <c r="H1056" s="812">
        <v>0</v>
      </c>
      <c r="I1056" s="835"/>
      <c r="J1056" s="835"/>
      <c r="K1056" s="835"/>
      <c r="L1056" s="835"/>
    </row>
    <row r="1057" spans="1:12" ht="16.5">
      <c r="A1057" s="1210">
        <v>18</v>
      </c>
      <c r="B1057" s="1209" t="s">
        <v>1612</v>
      </c>
      <c r="C1057" s="804" t="s">
        <v>880</v>
      </c>
      <c r="D1057" s="804" t="s">
        <v>870</v>
      </c>
      <c r="E1057" s="812">
        <v>1201.2</v>
      </c>
      <c r="F1057" s="812">
        <v>0</v>
      </c>
      <c r="G1057" s="812">
        <v>0</v>
      </c>
      <c r="H1057" s="812">
        <v>0</v>
      </c>
      <c r="I1057" s="835"/>
      <c r="J1057" s="835"/>
      <c r="K1057" s="835"/>
      <c r="L1057" s="835"/>
    </row>
    <row r="1058" spans="1:12" ht="16.5">
      <c r="A1058" s="1210"/>
      <c r="B1058" s="1209"/>
      <c r="C1058" s="804" t="s">
        <v>870</v>
      </c>
      <c r="D1058" s="804" t="s">
        <v>1346</v>
      </c>
      <c r="E1058" s="812">
        <v>972.40000000000009</v>
      </c>
      <c r="F1058" s="812">
        <v>0</v>
      </c>
      <c r="G1058" s="812">
        <v>0</v>
      </c>
      <c r="H1058" s="812">
        <v>0</v>
      </c>
      <c r="I1058" s="835"/>
      <c r="J1058" s="835"/>
      <c r="K1058" s="835"/>
      <c r="L1058" s="835"/>
    </row>
    <row r="1059" spans="1:12" ht="25.5">
      <c r="A1059" s="1210"/>
      <c r="B1059" s="1209"/>
      <c r="C1059" s="804" t="s">
        <v>1346</v>
      </c>
      <c r="D1059" s="804" t="s">
        <v>7282</v>
      </c>
      <c r="E1059" s="812">
        <v>715</v>
      </c>
      <c r="F1059" s="812">
        <v>0</v>
      </c>
      <c r="G1059" s="812">
        <v>0</v>
      </c>
      <c r="H1059" s="812">
        <v>0</v>
      </c>
      <c r="I1059" s="835"/>
      <c r="J1059" s="835"/>
      <c r="K1059" s="835"/>
      <c r="L1059" s="835"/>
    </row>
    <row r="1060" spans="1:12" ht="25.5">
      <c r="A1060" s="1210"/>
      <c r="B1060" s="1209"/>
      <c r="C1060" s="804" t="s">
        <v>7282</v>
      </c>
      <c r="D1060" s="804" t="s">
        <v>881</v>
      </c>
      <c r="E1060" s="812">
        <v>486.20000000000005</v>
      </c>
      <c r="F1060" s="812">
        <v>0</v>
      </c>
      <c r="G1060" s="812">
        <v>0</v>
      </c>
      <c r="H1060" s="812">
        <v>0</v>
      </c>
      <c r="I1060" s="835"/>
      <c r="J1060" s="835"/>
      <c r="K1060" s="835"/>
      <c r="L1060" s="835"/>
    </row>
    <row r="1061" spans="1:12" ht="16.5">
      <c r="A1061" s="803">
        <v>19</v>
      </c>
      <c r="B1061" s="804" t="s">
        <v>1610</v>
      </c>
      <c r="C1061" s="804" t="s">
        <v>880</v>
      </c>
      <c r="D1061" s="804" t="s">
        <v>870</v>
      </c>
      <c r="E1061" s="812">
        <v>3200</v>
      </c>
      <c r="F1061" s="812">
        <v>0</v>
      </c>
      <c r="G1061" s="812">
        <v>0</v>
      </c>
      <c r="H1061" s="812">
        <v>0</v>
      </c>
      <c r="I1061" s="835"/>
      <c r="J1061" s="835"/>
      <c r="K1061" s="835"/>
      <c r="L1061" s="835"/>
    </row>
    <row r="1062" spans="1:12" ht="16.5">
      <c r="A1062" s="1210">
        <v>20</v>
      </c>
      <c r="B1062" s="804" t="s">
        <v>7283</v>
      </c>
      <c r="C1062" s="804" t="s">
        <v>7284</v>
      </c>
      <c r="D1062" s="804" t="s">
        <v>1610</v>
      </c>
      <c r="E1062" s="812">
        <v>6356</v>
      </c>
      <c r="F1062" s="812">
        <v>0</v>
      </c>
      <c r="G1062" s="812">
        <v>0</v>
      </c>
      <c r="H1062" s="812">
        <v>0</v>
      </c>
      <c r="I1062" s="835"/>
      <c r="J1062" s="835"/>
      <c r="K1062" s="835"/>
      <c r="L1062" s="835"/>
    </row>
    <row r="1063" spans="1:12" ht="25.5">
      <c r="A1063" s="1210"/>
      <c r="B1063" s="1209" t="s">
        <v>7285</v>
      </c>
      <c r="C1063" s="804" t="s">
        <v>7286</v>
      </c>
      <c r="D1063" s="804" t="s">
        <v>870</v>
      </c>
      <c r="E1063" s="812">
        <v>7600</v>
      </c>
      <c r="F1063" s="812">
        <v>0</v>
      </c>
      <c r="G1063" s="812">
        <v>0</v>
      </c>
      <c r="H1063" s="812">
        <v>0</v>
      </c>
      <c r="I1063" s="835"/>
      <c r="J1063" s="835"/>
      <c r="K1063" s="835"/>
      <c r="L1063" s="835"/>
    </row>
    <row r="1064" spans="1:12" ht="16.5">
      <c r="A1064" s="1210"/>
      <c r="B1064" s="1209"/>
      <c r="C1064" s="804" t="s">
        <v>870</v>
      </c>
      <c r="D1064" s="804" t="s">
        <v>1346</v>
      </c>
      <c r="E1064" s="812">
        <v>1820</v>
      </c>
      <c r="F1064" s="812">
        <v>0</v>
      </c>
      <c r="G1064" s="812">
        <v>0</v>
      </c>
      <c r="H1064" s="812">
        <v>0</v>
      </c>
      <c r="I1064" s="835"/>
      <c r="J1064" s="835"/>
      <c r="K1064" s="835"/>
      <c r="L1064" s="835"/>
    </row>
    <row r="1065" spans="1:12" ht="16.5">
      <c r="A1065" s="1210">
        <v>21</v>
      </c>
      <c r="B1065" s="1209" t="s">
        <v>1593</v>
      </c>
      <c r="C1065" s="804" t="s">
        <v>880</v>
      </c>
      <c r="D1065" s="804" t="s">
        <v>870</v>
      </c>
      <c r="E1065" s="812">
        <v>1944.8000000000002</v>
      </c>
      <c r="F1065" s="812">
        <v>0</v>
      </c>
      <c r="G1065" s="812">
        <v>0</v>
      </c>
      <c r="H1065" s="812">
        <v>0</v>
      </c>
      <c r="I1065" s="835"/>
      <c r="J1065" s="835"/>
      <c r="K1065" s="835"/>
      <c r="L1065" s="835"/>
    </row>
    <row r="1066" spans="1:12" ht="16.5">
      <c r="A1066" s="1210"/>
      <c r="B1066" s="1209"/>
      <c r="C1066" s="804" t="s">
        <v>870</v>
      </c>
      <c r="D1066" s="804" t="s">
        <v>1346</v>
      </c>
      <c r="E1066" s="812">
        <v>1372.8000000000002</v>
      </c>
      <c r="F1066" s="812">
        <v>0</v>
      </c>
      <c r="G1066" s="812">
        <v>0</v>
      </c>
      <c r="H1066" s="812">
        <v>0</v>
      </c>
      <c r="I1066" s="835"/>
      <c r="J1066" s="835"/>
      <c r="K1066" s="835"/>
      <c r="L1066" s="835"/>
    </row>
    <row r="1067" spans="1:12" ht="16.5">
      <c r="A1067" s="1210"/>
      <c r="B1067" s="1209"/>
      <c r="C1067" s="804" t="s">
        <v>880</v>
      </c>
      <c r="D1067" s="804" t="s">
        <v>2486</v>
      </c>
      <c r="E1067" s="812">
        <v>1430</v>
      </c>
      <c r="F1067" s="812">
        <v>0</v>
      </c>
      <c r="G1067" s="812">
        <v>0</v>
      </c>
      <c r="H1067" s="812">
        <v>0</v>
      </c>
      <c r="I1067" s="835"/>
      <c r="J1067" s="835"/>
      <c r="K1067" s="835"/>
      <c r="L1067" s="835"/>
    </row>
    <row r="1068" spans="1:12" ht="16.5">
      <c r="A1068" s="1210"/>
      <c r="B1068" s="1209"/>
      <c r="C1068" s="804" t="s">
        <v>7287</v>
      </c>
      <c r="D1068" s="804" t="s">
        <v>7288</v>
      </c>
      <c r="E1068" s="812">
        <v>1315.6000000000001</v>
      </c>
      <c r="F1068" s="812">
        <v>789.36000000000013</v>
      </c>
      <c r="G1068" s="812">
        <v>0</v>
      </c>
      <c r="H1068" s="812">
        <v>0</v>
      </c>
      <c r="I1068" s="835"/>
      <c r="J1068" s="835"/>
      <c r="K1068" s="835"/>
      <c r="L1068" s="835"/>
    </row>
    <row r="1069" spans="1:12" ht="25.5">
      <c r="A1069" s="1210">
        <v>22</v>
      </c>
      <c r="B1069" s="1209" t="s">
        <v>1693</v>
      </c>
      <c r="C1069" s="804" t="s">
        <v>880</v>
      </c>
      <c r="D1069" s="804" t="s">
        <v>7289</v>
      </c>
      <c r="E1069" s="812">
        <v>1092</v>
      </c>
      <c r="F1069" s="812">
        <v>764.4</v>
      </c>
      <c r="G1069" s="812">
        <v>0</v>
      </c>
      <c r="H1069" s="812">
        <v>0</v>
      </c>
      <c r="I1069" s="835"/>
      <c r="J1069" s="835"/>
      <c r="K1069" s="835"/>
      <c r="L1069" s="835"/>
    </row>
    <row r="1070" spans="1:12" ht="25.5">
      <c r="A1070" s="1210"/>
      <c r="B1070" s="1209"/>
      <c r="C1070" s="804" t="s">
        <v>7289</v>
      </c>
      <c r="D1070" s="804" t="s">
        <v>7290</v>
      </c>
      <c r="E1070" s="812">
        <v>650</v>
      </c>
      <c r="F1070" s="812">
        <v>455</v>
      </c>
      <c r="G1070" s="812">
        <v>0</v>
      </c>
      <c r="H1070" s="812">
        <v>0</v>
      </c>
      <c r="I1070" s="835"/>
      <c r="J1070" s="835"/>
      <c r="K1070" s="835"/>
      <c r="L1070" s="835"/>
    </row>
    <row r="1071" spans="1:12" ht="25.5">
      <c r="A1071" s="1210"/>
      <c r="B1071" s="1209"/>
      <c r="C1071" s="804" t="s">
        <v>7291</v>
      </c>
      <c r="D1071" s="804" t="s">
        <v>7292</v>
      </c>
      <c r="E1071" s="812">
        <v>500</v>
      </c>
      <c r="F1071" s="812">
        <v>0</v>
      </c>
      <c r="G1071" s="812">
        <v>0</v>
      </c>
      <c r="H1071" s="812">
        <v>0</v>
      </c>
      <c r="I1071" s="835"/>
      <c r="J1071" s="835"/>
      <c r="K1071" s="835"/>
      <c r="L1071" s="835"/>
    </row>
    <row r="1072" spans="1:12" ht="16.5">
      <c r="A1072" s="1210">
        <v>23</v>
      </c>
      <c r="B1072" s="1209" t="s">
        <v>878</v>
      </c>
      <c r="C1072" s="804" t="s">
        <v>880</v>
      </c>
      <c r="D1072" s="804" t="s">
        <v>2155</v>
      </c>
      <c r="E1072" s="812">
        <v>1458.6000000000001</v>
      </c>
      <c r="F1072" s="812">
        <v>0</v>
      </c>
      <c r="G1072" s="812">
        <v>0</v>
      </c>
      <c r="H1072" s="812">
        <v>0</v>
      </c>
      <c r="I1072" s="835"/>
      <c r="J1072" s="835"/>
      <c r="K1072" s="835"/>
      <c r="L1072" s="835"/>
    </row>
    <row r="1073" spans="1:12" ht="16.5">
      <c r="A1073" s="1210"/>
      <c r="B1073" s="1209"/>
      <c r="C1073" s="804" t="s">
        <v>880</v>
      </c>
      <c r="D1073" s="804" t="s">
        <v>859</v>
      </c>
      <c r="E1073" s="812">
        <v>1830.4</v>
      </c>
      <c r="F1073" s="812">
        <v>0</v>
      </c>
      <c r="G1073" s="812">
        <v>0</v>
      </c>
      <c r="H1073" s="812">
        <v>0</v>
      </c>
      <c r="I1073" s="835"/>
      <c r="J1073" s="835"/>
      <c r="K1073" s="835"/>
      <c r="L1073" s="835"/>
    </row>
    <row r="1074" spans="1:12" ht="16.5">
      <c r="A1074" s="1210"/>
      <c r="B1074" s="1209"/>
      <c r="C1074" s="804" t="s">
        <v>859</v>
      </c>
      <c r="D1074" s="804" t="s">
        <v>860</v>
      </c>
      <c r="E1074" s="812">
        <v>715</v>
      </c>
      <c r="F1074" s="812">
        <v>429</v>
      </c>
      <c r="G1074" s="812">
        <v>0</v>
      </c>
      <c r="H1074" s="812">
        <v>0</v>
      </c>
      <c r="I1074" s="835"/>
      <c r="J1074" s="835"/>
      <c r="K1074" s="835"/>
      <c r="L1074" s="835"/>
    </row>
    <row r="1075" spans="1:12" ht="16.5">
      <c r="A1075" s="1210">
        <v>24</v>
      </c>
      <c r="B1075" s="1209" t="s">
        <v>1785</v>
      </c>
      <c r="C1075" s="804" t="s">
        <v>1592</v>
      </c>
      <c r="D1075" s="804" t="s">
        <v>1593</v>
      </c>
      <c r="E1075" s="812">
        <v>972.40000000000009</v>
      </c>
      <c r="F1075" s="812">
        <v>0</v>
      </c>
      <c r="G1075" s="812">
        <v>0</v>
      </c>
      <c r="H1075" s="812">
        <v>0</v>
      </c>
      <c r="I1075" s="835"/>
      <c r="J1075" s="835"/>
      <c r="K1075" s="835"/>
      <c r="L1075" s="835"/>
    </row>
    <row r="1076" spans="1:12" ht="16.5">
      <c r="A1076" s="1210"/>
      <c r="B1076" s="1209"/>
      <c r="C1076" s="804" t="s">
        <v>7293</v>
      </c>
      <c r="D1076" s="804" t="s">
        <v>1334</v>
      </c>
      <c r="E1076" s="812">
        <v>572</v>
      </c>
      <c r="F1076" s="812">
        <v>0</v>
      </c>
      <c r="G1076" s="812">
        <v>0</v>
      </c>
      <c r="H1076" s="812">
        <v>0</v>
      </c>
      <c r="I1076" s="835"/>
      <c r="J1076" s="835"/>
      <c r="K1076" s="835"/>
      <c r="L1076" s="835"/>
    </row>
    <row r="1077" spans="1:12" ht="16.5">
      <c r="A1077" s="1210">
        <v>25</v>
      </c>
      <c r="B1077" s="1209" t="s">
        <v>1573</v>
      </c>
      <c r="C1077" s="804" t="s">
        <v>7294</v>
      </c>
      <c r="D1077" s="804" t="s">
        <v>7295</v>
      </c>
      <c r="E1077" s="812">
        <v>1201.2</v>
      </c>
      <c r="F1077" s="812">
        <v>720.72</v>
      </c>
      <c r="G1077" s="812">
        <v>0</v>
      </c>
      <c r="H1077" s="812">
        <v>480.48</v>
      </c>
      <c r="I1077" s="835"/>
      <c r="J1077" s="835"/>
      <c r="K1077" s="835"/>
      <c r="L1077" s="835"/>
    </row>
    <row r="1078" spans="1:12" ht="16.5">
      <c r="A1078" s="1210"/>
      <c r="B1078" s="1209"/>
      <c r="C1078" s="804" t="s">
        <v>7296</v>
      </c>
      <c r="D1078" s="804" t="s">
        <v>1612</v>
      </c>
      <c r="E1078" s="812">
        <v>972.40000000000009</v>
      </c>
      <c r="F1078" s="812">
        <v>0</v>
      </c>
      <c r="G1078" s="812">
        <v>0</v>
      </c>
      <c r="H1078" s="812">
        <v>0</v>
      </c>
      <c r="I1078" s="835"/>
      <c r="J1078" s="835"/>
      <c r="K1078" s="835"/>
      <c r="L1078" s="835"/>
    </row>
    <row r="1079" spans="1:12" ht="16.5">
      <c r="A1079" s="1210"/>
      <c r="B1079" s="1209"/>
      <c r="C1079" s="804" t="s">
        <v>1612</v>
      </c>
      <c r="D1079" s="804" t="s">
        <v>881</v>
      </c>
      <c r="E1079" s="812">
        <v>858</v>
      </c>
      <c r="F1079" s="812">
        <v>0</v>
      </c>
      <c r="G1079" s="812">
        <v>0</v>
      </c>
      <c r="H1079" s="812">
        <v>0</v>
      </c>
      <c r="I1079" s="835"/>
      <c r="J1079" s="835"/>
      <c r="K1079" s="835"/>
      <c r="L1079" s="835"/>
    </row>
    <row r="1080" spans="1:12" ht="16.5">
      <c r="A1080" s="1210">
        <v>26</v>
      </c>
      <c r="B1080" s="1209" t="s">
        <v>1388</v>
      </c>
      <c r="C1080" s="804" t="s">
        <v>7297</v>
      </c>
      <c r="D1080" s="804" t="s">
        <v>866</v>
      </c>
      <c r="E1080" s="812">
        <v>1128.6000000000001</v>
      </c>
      <c r="F1080" s="812">
        <v>0</v>
      </c>
      <c r="G1080" s="812">
        <v>0</v>
      </c>
      <c r="H1080" s="812">
        <v>395.01</v>
      </c>
      <c r="I1080" s="835"/>
      <c r="J1080" s="835"/>
      <c r="K1080" s="835"/>
      <c r="L1080" s="835"/>
    </row>
    <row r="1081" spans="1:12" ht="16.5">
      <c r="A1081" s="1210"/>
      <c r="B1081" s="1209"/>
      <c r="C1081" s="804" t="s">
        <v>866</v>
      </c>
      <c r="D1081" s="804" t="s">
        <v>1334</v>
      </c>
      <c r="E1081" s="812">
        <v>1009.8000000000001</v>
      </c>
      <c r="F1081" s="812">
        <v>0</v>
      </c>
      <c r="G1081" s="812">
        <v>0</v>
      </c>
      <c r="H1081" s="812">
        <v>0</v>
      </c>
      <c r="I1081" s="835"/>
      <c r="J1081" s="835"/>
      <c r="K1081" s="835"/>
      <c r="L1081" s="835"/>
    </row>
    <row r="1082" spans="1:12" ht="25.5">
      <c r="A1082" s="1210"/>
      <c r="B1082" s="1209"/>
      <c r="C1082" s="804" t="s">
        <v>7298</v>
      </c>
      <c r="D1082" s="804" t="s">
        <v>7299</v>
      </c>
      <c r="E1082" s="812">
        <v>980</v>
      </c>
      <c r="F1082" s="812">
        <v>0</v>
      </c>
      <c r="G1082" s="812">
        <v>0</v>
      </c>
      <c r="H1082" s="812">
        <v>0</v>
      </c>
      <c r="I1082" s="835"/>
      <c r="J1082" s="835"/>
      <c r="K1082" s="835"/>
      <c r="L1082" s="835"/>
    </row>
    <row r="1083" spans="1:12" ht="16.5">
      <c r="A1083" s="1210"/>
      <c r="B1083" s="1209"/>
      <c r="C1083" s="804" t="s">
        <v>7300</v>
      </c>
      <c r="D1083" s="804" t="s">
        <v>1612</v>
      </c>
      <c r="E1083" s="812">
        <v>972.40000000000009</v>
      </c>
      <c r="F1083" s="812">
        <v>583.43999999999994</v>
      </c>
      <c r="G1083" s="812">
        <v>388.96000000000004</v>
      </c>
      <c r="H1083" s="812">
        <v>0</v>
      </c>
      <c r="I1083" s="835"/>
      <c r="J1083" s="835"/>
      <c r="K1083" s="835"/>
      <c r="L1083" s="835"/>
    </row>
    <row r="1084" spans="1:12" ht="16.5">
      <c r="A1084" s="1210"/>
      <c r="B1084" s="1209"/>
      <c r="C1084" s="804" t="s">
        <v>1612</v>
      </c>
      <c r="D1084" s="804" t="s">
        <v>881</v>
      </c>
      <c r="E1084" s="812">
        <v>486.20000000000005</v>
      </c>
      <c r="F1084" s="812">
        <v>0</v>
      </c>
      <c r="G1084" s="812">
        <v>0</v>
      </c>
      <c r="H1084" s="812">
        <v>0</v>
      </c>
      <c r="I1084" s="835"/>
      <c r="J1084" s="835"/>
      <c r="K1084" s="835"/>
      <c r="L1084" s="835"/>
    </row>
    <row r="1085" spans="1:12" ht="25.5">
      <c r="A1085" s="1210">
        <v>27</v>
      </c>
      <c r="B1085" s="1209" t="s">
        <v>1661</v>
      </c>
      <c r="C1085" s="804" t="s">
        <v>2155</v>
      </c>
      <c r="D1085" s="804" t="s">
        <v>7301</v>
      </c>
      <c r="E1085" s="812">
        <v>486.20000000000005</v>
      </c>
      <c r="F1085" s="812">
        <v>0</v>
      </c>
      <c r="G1085" s="812">
        <v>0</v>
      </c>
      <c r="H1085" s="812">
        <v>0</v>
      </c>
      <c r="I1085" s="835"/>
      <c r="J1085" s="835"/>
      <c r="K1085" s="835"/>
      <c r="L1085" s="835"/>
    </row>
    <row r="1086" spans="1:12" ht="16.5">
      <c r="A1086" s="1210"/>
      <c r="B1086" s="1209"/>
      <c r="C1086" s="804" t="s">
        <v>7302</v>
      </c>
      <c r="D1086" s="804" t="s">
        <v>7303</v>
      </c>
      <c r="E1086" s="812">
        <v>442</v>
      </c>
      <c r="F1086" s="812">
        <v>0</v>
      </c>
      <c r="G1086" s="812">
        <v>0</v>
      </c>
      <c r="H1086" s="812">
        <v>0</v>
      </c>
      <c r="I1086" s="835"/>
      <c r="J1086" s="835"/>
      <c r="K1086" s="835"/>
      <c r="L1086" s="835"/>
    </row>
    <row r="1087" spans="1:12" ht="16.5">
      <c r="A1087" s="1210"/>
      <c r="B1087" s="1209"/>
      <c r="C1087" s="804" t="s">
        <v>880</v>
      </c>
      <c r="D1087" s="804" t="s">
        <v>3802</v>
      </c>
      <c r="E1087" s="812">
        <v>530.4</v>
      </c>
      <c r="F1087" s="812">
        <v>318.24</v>
      </c>
      <c r="G1087" s="812">
        <v>0</v>
      </c>
      <c r="H1087" s="812">
        <v>0</v>
      </c>
      <c r="I1087" s="835"/>
      <c r="J1087" s="835"/>
      <c r="K1087" s="835"/>
      <c r="L1087" s="835"/>
    </row>
    <row r="1088" spans="1:12" ht="25.5">
      <c r="A1088" s="1207">
        <v>28</v>
      </c>
      <c r="B1088" s="1207"/>
      <c r="C1088" s="804" t="s">
        <v>7304</v>
      </c>
      <c r="D1088" s="804" t="s">
        <v>7305</v>
      </c>
      <c r="E1088" s="812">
        <v>1591.2</v>
      </c>
      <c r="F1088" s="812">
        <v>0</v>
      </c>
      <c r="G1088" s="812">
        <v>0</v>
      </c>
      <c r="H1088" s="812">
        <v>0</v>
      </c>
      <c r="I1088" s="835"/>
      <c r="J1088" s="835"/>
      <c r="K1088" s="835"/>
      <c r="L1088" s="835"/>
    </row>
    <row r="1089" spans="1:12" ht="16.5">
      <c r="A1089" s="1207"/>
      <c r="B1089" s="1207"/>
      <c r="C1089" s="804" t="s">
        <v>7306</v>
      </c>
      <c r="D1089" s="804" t="s">
        <v>7307</v>
      </c>
      <c r="E1089" s="812">
        <v>1591.2</v>
      </c>
      <c r="F1089" s="812">
        <v>0</v>
      </c>
      <c r="G1089" s="812">
        <v>0</v>
      </c>
      <c r="H1089" s="812">
        <v>0</v>
      </c>
      <c r="I1089" s="835"/>
      <c r="J1089" s="835"/>
      <c r="K1089" s="835"/>
      <c r="L1089" s="835"/>
    </row>
    <row r="1090" spans="1:12" ht="25.5">
      <c r="A1090" s="1207"/>
      <c r="B1090" s="1207"/>
      <c r="C1090" s="804" t="s">
        <v>7308</v>
      </c>
      <c r="D1090" s="804" t="s">
        <v>7309</v>
      </c>
      <c r="E1090" s="812">
        <v>1497.6000000000001</v>
      </c>
      <c r="F1090" s="812">
        <v>0</v>
      </c>
      <c r="G1090" s="812">
        <v>0</v>
      </c>
      <c r="H1090" s="812">
        <v>0</v>
      </c>
      <c r="I1090" s="835"/>
      <c r="J1090" s="835"/>
      <c r="K1090" s="835"/>
      <c r="L1090" s="835"/>
    </row>
    <row r="1091" spans="1:12" ht="25.5">
      <c r="A1091" s="1207"/>
      <c r="B1091" s="1207"/>
      <c r="C1091" s="804" t="s">
        <v>7310</v>
      </c>
      <c r="D1091" s="804" t="s">
        <v>7311</v>
      </c>
      <c r="E1091" s="812">
        <v>3115.2000000000003</v>
      </c>
      <c r="F1091" s="812">
        <v>0</v>
      </c>
      <c r="G1091" s="812">
        <v>0</v>
      </c>
      <c r="H1091" s="812">
        <v>0</v>
      </c>
      <c r="I1091" s="835"/>
      <c r="J1091" s="835"/>
      <c r="K1091" s="835"/>
      <c r="L1091" s="835"/>
    </row>
    <row r="1092" spans="1:12" ht="25.5">
      <c r="A1092" s="1207"/>
      <c r="B1092" s="1207"/>
      <c r="C1092" s="804" t="s">
        <v>7312</v>
      </c>
      <c r="D1092" s="804" t="s">
        <v>7313</v>
      </c>
      <c r="E1092" s="812">
        <v>1310.4000000000001</v>
      </c>
      <c r="F1092" s="812">
        <v>0</v>
      </c>
      <c r="G1092" s="812">
        <v>0</v>
      </c>
      <c r="H1092" s="812">
        <v>0</v>
      </c>
      <c r="I1092" s="835"/>
      <c r="J1092" s="835"/>
      <c r="K1092" s="835"/>
      <c r="L1092" s="835"/>
    </row>
    <row r="1093" spans="1:12" ht="16.5">
      <c r="A1093" s="1207"/>
      <c r="B1093" s="1207"/>
      <c r="C1093" s="804" t="s">
        <v>7314</v>
      </c>
      <c r="D1093" s="804" t="s">
        <v>7315</v>
      </c>
      <c r="E1093" s="812">
        <v>1310.4000000000001</v>
      </c>
      <c r="F1093" s="812">
        <v>0</v>
      </c>
      <c r="G1093" s="812">
        <v>0</v>
      </c>
      <c r="H1093" s="812">
        <v>0</v>
      </c>
      <c r="I1093" s="835"/>
      <c r="J1093" s="835"/>
      <c r="K1093" s="835"/>
      <c r="L1093" s="835"/>
    </row>
    <row r="1094" spans="1:12" ht="25.5">
      <c r="A1094" s="1207"/>
      <c r="B1094" s="1207"/>
      <c r="C1094" s="804" t="s">
        <v>7316</v>
      </c>
      <c r="D1094" s="804" t="s">
        <v>7317</v>
      </c>
      <c r="E1094" s="812">
        <v>1305.6000000000001</v>
      </c>
      <c r="F1094" s="812">
        <v>0</v>
      </c>
      <c r="G1094" s="812">
        <v>0</v>
      </c>
      <c r="H1094" s="812">
        <v>0</v>
      </c>
      <c r="I1094" s="835"/>
      <c r="J1094" s="835"/>
      <c r="K1094" s="835"/>
      <c r="L1094" s="835"/>
    </row>
    <row r="1095" spans="1:12" ht="16.5">
      <c r="A1095" s="1207"/>
      <c r="B1095" s="1207"/>
      <c r="C1095" s="804" t="s">
        <v>7318</v>
      </c>
      <c r="D1095" s="804" t="s">
        <v>2486</v>
      </c>
      <c r="E1095" s="812">
        <v>1310.4000000000001</v>
      </c>
      <c r="F1095" s="812">
        <v>0</v>
      </c>
      <c r="G1095" s="812">
        <v>0</v>
      </c>
      <c r="H1095" s="812">
        <v>0</v>
      </c>
      <c r="I1095" s="835"/>
      <c r="J1095" s="835"/>
      <c r="K1095" s="835"/>
      <c r="L1095" s="835"/>
    </row>
    <row r="1096" spans="1:12" ht="25.5">
      <c r="A1096" s="1207"/>
      <c r="B1096" s="1207"/>
      <c r="C1096" s="804" t="s">
        <v>7319</v>
      </c>
      <c r="D1096" s="804" t="s">
        <v>7320</v>
      </c>
      <c r="E1096" s="812">
        <v>2973.6000000000004</v>
      </c>
      <c r="F1096" s="812">
        <v>0</v>
      </c>
      <c r="G1096" s="812">
        <v>0</v>
      </c>
      <c r="H1096" s="812">
        <v>0</v>
      </c>
      <c r="I1096" s="835"/>
      <c r="J1096" s="835"/>
      <c r="K1096" s="835"/>
      <c r="L1096" s="835"/>
    </row>
    <row r="1097" spans="1:12" ht="25.5">
      <c r="A1097" s="1207"/>
      <c r="B1097" s="1207"/>
      <c r="C1097" s="804" t="s">
        <v>7321</v>
      </c>
      <c r="D1097" s="804" t="s">
        <v>7322</v>
      </c>
      <c r="E1097" s="812">
        <v>624</v>
      </c>
      <c r="F1097" s="812">
        <v>374.40000000000003</v>
      </c>
      <c r="G1097" s="812">
        <v>0</v>
      </c>
      <c r="H1097" s="812">
        <v>0</v>
      </c>
      <c r="I1097" s="835"/>
      <c r="J1097" s="835"/>
      <c r="K1097" s="835"/>
      <c r="L1097" s="835"/>
    </row>
    <row r="1098" spans="1:12" ht="25.5">
      <c r="A1098" s="1207"/>
      <c r="B1098" s="1207"/>
      <c r="C1098" s="804" t="s">
        <v>7321</v>
      </c>
      <c r="D1098" s="804" t="s">
        <v>7323</v>
      </c>
      <c r="E1098" s="812">
        <v>624</v>
      </c>
      <c r="F1098" s="812">
        <v>374.40000000000003</v>
      </c>
      <c r="G1098" s="812">
        <v>0</v>
      </c>
      <c r="H1098" s="812">
        <v>0</v>
      </c>
      <c r="I1098" s="835"/>
      <c r="J1098" s="835"/>
      <c r="K1098" s="835"/>
      <c r="L1098" s="835"/>
    </row>
    <row r="1099" spans="1:12" ht="25.5">
      <c r="A1099" s="1207"/>
      <c r="B1099" s="1207"/>
      <c r="C1099" s="804" t="s">
        <v>7324</v>
      </c>
      <c r="D1099" s="804" t="s">
        <v>7325</v>
      </c>
      <c r="E1099" s="812">
        <v>336</v>
      </c>
      <c r="F1099" s="812">
        <v>0</v>
      </c>
      <c r="G1099" s="812">
        <v>0</v>
      </c>
      <c r="H1099" s="812">
        <v>0</v>
      </c>
      <c r="I1099" s="835"/>
      <c r="J1099" s="835"/>
      <c r="K1099" s="835"/>
      <c r="L1099" s="835"/>
    </row>
    <row r="1100" spans="1:12" ht="25.5">
      <c r="A1100" s="1208"/>
      <c r="B1100" s="1208"/>
      <c r="C1100" s="804" t="s">
        <v>7326</v>
      </c>
      <c r="D1100" s="804" t="s">
        <v>7327</v>
      </c>
      <c r="E1100" s="812">
        <v>528</v>
      </c>
      <c r="F1100" s="812">
        <v>316.8</v>
      </c>
      <c r="G1100" s="812">
        <v>211.20000000000002</v>
      </c>
      <c r="H1100" s="812">
        <v>0</v>
      </c>
      <c r="I1100" s="835"/>
      <c r="J1100" s="835"/>
      <c r="K1100" s="835"/>
      <c r="L1100" s="835"/>
    </row>
    <row r="1101" spans="1:12" ht="16.5">
      <c r="A1101" s="1210">
        <v>29</v>
      </c>
      <c r="B1101" s="1210" t="s">
        <v>7328</v>
      </c>
      <c r="C1101" s="804" t="s">
        <v>1334</v>
      </c>
      <c r="D1101" s="804" t="s">
        <v>7694</v>
      </c>
      <c r="E1101" s="812">
        <v>530.4</v>
      </c>
      <c r="F1101" s="812">
        <v>371.28</v>
      </c>
      <c r="G1101" s="812">
        <v>318.24</v>
      </c>
      <c r="H1101" s="812">
        <v>265.2</v>
      </c>
      <c r="I1101" s="835"/>
      <c r="J1101" s="835"/>
      <c r="K1101" s="835"/>
      <c r="L1101" s="835"/>
    </row>
    <row r="1102" spans="1:12" ht="25.5">
      <c r="A1102" s="1210"/>
      <c r="B1102" s="1210"/>
      <c r="C1102" s="804" t="s">
        <v>7329</v>
      </c>
      <c r="D1102" s="804" t="s">
        <v>7330</v>
      </c>
      <c r="E1102" s="812">
        <v>405.6</v>
      </c>
      <c r="F1102" s="812">
        <v>243.36</v>
      </c>
      <c r="G1102" s="812">
        <v>0</v>
      </c>
      <c r="H1102" s="812">
        <v>0</v>
      </c>
      <c r="I1102" s="835"/>
      <c r="J1102" s="835"/>
      <c r="K1102" s="835"/>
      <c r="L1102" s="835"/>
    </row>
    <row r="1103" spans="1:12" ht="25.5">
      <c r="A1103" s="1210"/>
      <c r="B1103" s="1210"/>
      <c r="C1103" s="804" t="s">
        <v>7331</v>
      </c>
      <c r="D1103" s="804" t="s">
        <v>7332</v>
      </c>
      <c r="E1103" s="812">
        <v>408</v>
      </c>
      <c r="F1103" s="812">
        <v>0</v>
      </c>
      <c r="G1103" s="812">
        <v>0</v>
      </c>
      <c r="H1103" s="812">
        <v>0</v>
      </c>
      <c r="I1103" s="835"/>
      <c r="J1103" s="835"/>
      <c r="K1103" s="835"/>
      <c r="L1103" s="835"/>
    </row>
    <row r="1104" spans="1:12" ht="25.5">
      <c r="A1104" s="803">
        <v>30</v>
      </c>
      <c r="B1104" s="804" t="s">
        <v>7333</v>
      </c>
      <c r="C1104" s="804" t="s">
        <v>1592</v>
      </c>
      <c r="D1104" s="804" t="s">
        <v>866</v>
      </c>
      <c r="E1104" s="812">
        <v>1996.8000000000002</v>
      </c>
      <c r="F1104" s="812">
        <v>0</v>
      </c>
      <c r="G1104" s="812">
        <v>0</v>
      </c>
      <c r="H1104" s="812">
        <v>0</v>
      </c>
      <c r="I1104" s="835"/>
      <c r="J1104" s="835"/>
      <c r="K1104" s="835"/>
      <c r="L1104" s="835"/>
    </row>
    <row r="1105" spans="1:12" ht="16.5">
      <c r="A1105" s="1368" t="s">
        <v>7334</v>
      </c>
      <c r="B1105" s="1204"/>
      <c r="C1105" s="1204"/>
      <c r="D1105" s="1205"/>
      <c r="E1105" s="812">
        <v>0</v>
      </c>
      <c r="F1105" s="812">
        <v>0</v>
      </c>
      <c r="G1105" s="812">
        <v>0</v>
      </c>
      <c r="H1105" s="812">
        <v>0</v>
      </c>
      <c r="I1105" s="835"/>
      <c r="J1105" s="835"/>
      <c r="K1105" s="835"/>
      <c r="L1105" s="835"/>
    </row>
    <row r="1106" spans="1:12" ht="25.5">
      <c r="A1106" s="1206">
        <v>31</v>
      </c>
      <c r="B1106" s="1206" t="s">
        <v>7335</v>
      </c>
      <c r="C1106" s="804" t="s">
        <v>7336</v>
      </c>
      <c r="D1106" s="804" t="s">
        <v>7337</v>
      </c>
      <c r="E1106" s="812">
        <v>449.28000000000003</v>
      </c>
      <c r="F1106" s="812">
        <v>269.56799999999998</v>
      </c>
      <c r="G1106" s="812">
        <v>224.64000000000001</v>
      </c>
      <c r="H1106" s="812">
        <v>179.71199999999999</v>
      </c>
      <c r="I1106" s="835"/>
      <c r="J1106" s="835"/>
      <c r="K1106" s="835"/>
      <c r="L1106" s="835"/>
    </row>
    <row r="1107" spans="1:12" ht="25.5">
      <c r="A1107" s="1207"/>
      <c r="B1107" s="1208"/>
      <c r="C1107" s="804" t="s">
        <v>7338</v>
      </c>
      <c r="D1107" s="804" t="s">
        <v>7339</v>
      </c>
      <c r="E1107" s="812">
        <v>449.28000000000003</v>
      </c>
      <c r="F1107" s="812">
        <v>269.56799999999998</v>
      </c>
      <c r="G1107" s="812">
        <v>0</v>
      </c>
      <c r="H1107" s="812">
        <v>0</v>
      </c>
      <c r="I1107" s="835"/>
      <c r="J1107" s="835"/>
      <c r="K1107" s="835"/>
      <c r="L1107" s="835"/>
    </row>
    <row r="1108" spans="1:12" ht="25.5">
      <c r="A1108" s="1207"/>
      <c r="B1108" s="1206" t="s">
        <v>811</v>
      </c>
      <c r="C1108" s="804" t="s">
        <v>7340</v>
      </c>
      <c r="D1108" s="804" t="s">
        <v>7341</v>
      </c>
      <c r="E1108" s="812">
        <v>449.28000000000003</v>
      </c>
      <c r="F1108" s="812">
        <v>0</v>
      </c>
      <c r="G1108" s="812">
        <v>0</v>
      </c>
      <c r="H1108" s="812">
        <v>0</v>
      </c>
      <c r="I1108" s="835"/>
      <c r="J1108" s="835"/>
      <c r="K1108" s="835"/>
      <c r="L1108" s="835"/>
    </row>
    <row r="1109" spans="1:12" ht="25.5">
      <c r="A1109" s="1207"/>
      <c r="B1109" s="1207"/>
      <c r="C1109" s="804" t="s">
        <v>7342</v>
      </c>
      <c r="D1109" s="804" t="s">
        <v>7343</v>
      </c>
      <c r="E1109" s="812">
        <v>449.28000000000003</v>
      </c>
      <c r="F1109" s="812">
        <v>0</v>
      </c>
      <c r="G1109" s="812">
        <v>0</v>
      </c>
      <c r="H1109" s="812">
        <v>0</v>
      </c>
      <c r="I1109" s="835"/>
      <c r="J1109" s="835"/>
      <c r="K1109" s="835"/>
      <c r="L1109" s="835"/>
    </row>
    <row r="1110" spans="1:12" ht="25.5">
      <c r="A1110" s="1208"/>
      <c r="B1110" s="1208"/>
      <c r="C1110" s="804" t="s">
        <v>7344</v>
      </c>
      <c r="D1110" s="804" t="s">
        <v>7345</v>
      </c>
      <c r="E1110" s="812">
        <v>449.28000000000003</v>
      </c>
      <c r="F1110" s="812">
        <v>0</v>
      </c>
      <c r="G1110" s="812">
        <v>0</v>
      </c>
      <c r="H1110" s="812">
        <v>0</v>
      </c>
      <c r="I1110" s="835"/>
      <c r="J1110" s="835"/>
      <c r="K1110" s="835"/>
      <c r="L1110" s="835"/>
    </row>
    <row r="1111" spans="1:12" ht="16.5">
      <c r="A1111" s="1204" t="s">
        <v>7346</v>
      </c>
      <c r="B1111" s="1204"/>
      <c r="C1111" s="1204"/>
      <c r="D1111" s="1205"/>
      <c r="E1111" s="812">
        <v>0</v>
      </c>
      <c r="F1111" s="812">
        <v>0</v>
      </c>
      <c r="G1111" s="812">
        <v>0</v>
      </c>
      <c r="H1111" s="812">
        <v>0</v>
      </c>
      <c r="I1111" s="835"/>
      <c r="J1111" s="835"/>
      <c r="K1111" s="835"/>
      <c r="L1111" s="835"/>
    </row>
    <row r="1112" spans="1:12" ht="25.5">
      <c r="A1112" s="1206">
        <v>32</v>
      </c>
      <c r="B1112" s="1206" t="s">
        <v>811</v>
      </c>
      <c r="C1112" s="804" t="s">
        <v>7347</v>
      </c>
      <c r="D1112" s="804" t="s">
        <v>7348</v>
      </c>
      <c r="E1112" s="812">
        <v>449.28000000000003</v>
      </c>
      <c r="F1112" s="812">
        <v>314.49600000000004</v>
      </c>
      <c r="G1112" s="812">
        <v>269.56799999999998</v>
      </c>
      <c r="H1112" s="812">
        <v>224.64000000000001</v>
      </c>
      <c r="I1112" s="835"/>
      <c r="J1112" s="835"/>
      <c r="K1112" s="835"/>
      <c r="L1112" s="835"/>
    </row>
    <row r="1113" spans="1:12" ht="25.5">
      <c r="A1113" s="1208"/>
      <c r="B1113" s="1208"/>
      <c r="C1113" s="804" t="s">
        <v>7349</v>
      </c>
      <c r="D1113" s="804" t="s">
        <v>7350</v>
      </c>
      <c r="E1113" s="812">
        <v>449.28000000000003</v>
      </c>
      <c r="F1113" s="812">
        <v>314.49600000000004</v>
      </c>
      <c r="G1113" s="812">
        <v>269.56799999999998</v>
      </c>
      <c r="H1113" s="812">
        <v>0</v>
      </c>
      <c r="I1113" s="835"/>
      <c r="J1113" s="835"/>
      <c r="K1113" s="835"/>
      <c r="L1113" s="835"/>
    </row>
    <row r="1114" spans="1:12" ht="16.5">
      <c r="A1114" s="1204" t="s">
        <v>7351</v>
      </c>
      <c r="B1114" s="1204"/>
      <c r="C1114" s="1204"/>
      <c r="D1114" s="1205"/>
      <c r="E1114" s="812">
        <v>0</v>
      </c>
      <c r="F1114" s="812">
        <v>0</v>
      </c>
      <c r="G1114" s="812">
        <v>0</v>
      </c>
      <c r="H1114" s="812">
        <v>0</v>
      </c>
      <c r="I1114" s="835"/>
      <c r="J1114" s="835"/>
      <c r="K1114" s="835"/>
      <c r="L1114" s="835"/>
    </row>
    <row r="1115" spans="1:12" ht="25.5">
      <c r="A1115" s="1206">
        <v>33</v>
      </c>
      <c r="B1115" s="1209" t="s">
        <v>7352</v>
      </c>
      <c r="C1115" s="804" t="s">
        <v>7353</v>
      </c>
      <c r="D1115" s="804" t="s">
        <v>7354</v>
      </c>
      <c r="E1115" s="812">
        <v>648</v>
      </c>
      <c r="F1115" s="812">
        <v>324</v>
      </c>
      <c r="G1115" s="812">
        <v>0</v>
      </c>
      <c r="H1115" s="812">
        <v>0</v>
      </c>
      <c r="I1115" s="835"/>
      <c r="J1115" s="835"/>
      <c r="K1115" s="835"/>
      <c r="L1115" s="835"/>
    </row>
    <row r="1116" spans="1:12" ht="25.5">
      <c r="A1116" s="1207"/>
      <c r="B1116" s="1209"/>
      <c r="C1116" s="804" t="s">
        <v>7353</v>
      </c>
      <c r="D1116" s="804" t="s">
        <v>7355</v>
      </c>
      <c r="E1116" s="812">
        <v>405.6</v>
      </c>
      <c r="F1116" s="812">
        <v>0</v>
      </c>
      <c r="G1116" s="812">
        <v>0</v>
      </c>
      <c r="H1116" s="812">
        <v>0</v>
      </c>
      <c r="I1116" s="835"/>
      <c r="J1116" s="835"/>
      <c r="K1116" s="835"/>
      <c r="L1116" s="835"/>
    </row>
    <row r="1117" spans="1:12" ht="25.5">
      <c r="A1117" s="1207"/>
      <c r="B1117" s="1209"/>
      <c r="C1117" s="804" t="s">
        <v>7356</v>
      </c>
      <c r="D1117" s="804" t="s">
        <v>7357</v>
      </c>
      <c r="E1117" s="812">
        <v>360</v>
      </c>
      <c r="F1117" s="812">
        <v>216</v>
      </c>
      <c r="G1117" s="812">
        <v>0</v>
      </c>
      <c r="H1117" s="812">
        <v>0</v>
      </c>
      <c r="I1117" s="835"/>
      <c r="J1117" s="835"/>
      <c r="K1117" s="835"/>
      <c r="L1117" s="835"/>
    </row>
    <row r="1118" spans="1:12" ht="25.5">
      <c r="A1118" s="1207"/>
      <c r="B1118" s="1209"/>
      <c r="C1118" s="804" t="s">
        <v>7358</v>
      </c>
      <c r="D1118" s="804" t="s">
        <v>7359</v>
      </c>
      <c r="E1118" s="812">
        <v>312</v>
      </c>
      <c r="F1118" s="812">
        <v>187.20000000000002</v>
      </c>
      <c r="G1118" s="812">
        <v>0</v>
      </c>
      <c r="H1118" s="812">
        <v>0</v>
      </c>
      <c r="I1118" s="835"/>
      <c r="J1118" s="835"/>
      <c r="K1118" s="835"/>
      <c r="L1118" s="835"/>
    </row>
    <row r="1119" spans="1:12" ht="25.5">
      <c r="A1119" s="1207"/>
      <c r="B1119" s="1209"/>
      <c r="C1119" s="804" t="s">
        <v>7360</v>
      </c>
      <c r="D1119" s="804" t="s">
        <v>7361</v>
      </c>
      <c r="E1119" s="812">
        <v>360</v>
      </c>
      <c r="F1119" s="812">
        <v>216</v>
      </c>
      <c r="G1119" s="812">
        <v>108</v>
      </c>
      <c r="H1119" s="812">
        <v>144</v>
      </c>
      <c r="I1119" s="835"/>
      <c r="J1119" s="835"/>
      <c r="K1119" s="835"/>
      <c r="L1119" s="835"/>
    </row>
    <row r="1120" spans="1:12" ht="25.5">
      <c r="A1120" s="1207"/>
      <c r="B1120" s="1206" t="s">
        <v>7362</v>
      </c>
      <c r="C1120" s="804" t="s">
        <v>7363</v>
      </c>
      <c r="D1120" s="804" t="s">
        <v>7364</v>
      </c>
      <c r="E1120" s="812">
        <v>405.6</v>
      </c>
      <c r="F1120" s="812">
        <v>283.92</v>
      </c>
      <c r="G1120" s="812">
        <v>243.36</v>
      </c>
      <c r="H1120" s="812">
        <v>202.8</v>
      </c>
      <c r="I1120" s="835"/>
      <c r="J1120" s="835"/>
      <c r="K1120" s="835"/>
      <c r="L1120" s="835"/>
    </row>
    <row r="1121" spans="1:12" ht="25.5">
      <c r="A1121" s="1207"/>
      <c r="B1121" s="1208"/>
      <c r="C1121" s="804" t="s">
        <v>7365</v>
      </c>
      <c r="D1121" s="804" t="s">
        <v>7366</v>
      </c>
      <c r="E1121" s="812">
        <v>312</v>
      </c>
      <c r="F1121" s="812">
        <v>187.20000000000002</v>
      </c>
      <c r="G1121" s="812">
        <v>0</v>
      </c>
      <c r="H1121" s="812">
        <v>0</v>
      </c>
      <c r="I1121" s="835"/>
      <c r="J1121" s="835"/>
      <c r="K1121" s="835"/>
      <c r="L1121" s="835"/>
    </row>
    <row r="1122" spans="1:12" ht="25.5">
      <c r="A1122" s="1208"/>
      <c r="B1122" s="804" t="s">
        <v>7367</v>
      </c>
      <c r="C1122" s="804" t="s">
        <v>7695</v>
      </c>
      <c r="D1122" s="804" t="s">
        <v>7368</v>
      </c>
      <c r="E1122" s="812">
        <v>343.20000000000005</v>
      </c>
      <c r="F1122" s="812">
        <v>240.24</v>
      </c>
      <c r="G1122" s="812">
        <v>0</v>
      </c>
      <c r="H1122" s="812">
        <v>0</v>
      </c>
      <c r="I1122" s="835"/>
      <c r="J1122" s="835"/>
      <c r="K1122" s="835"/>
      <c r="L1122" s="835"/>
    </row>
    <row r="1123" spans="1:12" ht="25.5">
      <c r="A1123" s="1210">
        <v>34</v>
      </c>
      <c r="B1123" s="1209" t="s">
        <v>7369</v>
      </c>
      <c r="C1123" s="804" t="s">
        <v>7370</v>
      </c>
      <c r="D1123" s="804" t="s">
        <v>7371</v>
      </c>
      <c r="E1123" s="812">
        <v>1355.2</v>
      </c>
      <c r="F1123" s="812">
        <v>0</v>
      </c>
      <c r="G1123" s="812">
        <v>0</v>
      </c>
      <c r="H1123" s="812">
        <v>0</v>
      </c>
      <c r="I1123" s="835"/>
      <c r="J1123" s="835"/>
      <c r="K1123" s="835"/>
      <c r="L1123" s="835"/>
    </row>
    <row r="1124" spans="1:12" ht="16.5">
      <c r="A1124" s="1210"/>
      <c r="B1124" s="1209"/>
      <c r="C1124" s="804" t="s">
        <v>7372</v>
      </c>
      <c r="D1124" s="804" t="s">
        <v>7373</v>
      </c>
      <c r="E1124" s="812">
        <v>1210</v>
      </c>
      <c r="F1124" s="812">
        <v>0</v>
      </c>
      <c r="G1124" s="812">
        <v>0</v>
      </c>
      <c r="H1124" s="812">
        <v>0</v>
      </c>
      <c r="I1124" s="835"/>
      <c r="J1124" s="835"/>
      <c r="K1124" s="835"/>
      <c r="L1124" s="835"/>
    </row>
    <row r="1125" spans="1:12" ht="25.5">
      <c r="A1125" s="1210"/>
      <c r="B1125" s="1209"/>
      <c r="C1125" s="804" t="s">
        <v>7374</v>
      </c>
      <c r="D1125" s="804" t="s">
        <v>7375</v>
      </c>
      <c r="E1125" s="812">
        <v>726</v>
      </c>
      <c r="F1125" s="812">
        <v>0</v>
      </c>
      <c r="G1125" s="812">
        <v>0</v>
      </c>
      <c r="H1125" s="812">
        <v>0</v>
      </c>
      <c r="I1125" s="835"/>
      <c r="J1125" s="835"/>
      <c r="K1125" s="835"/>
      <c r="L1125" s="835"/>
    </row>
    <row r="1126" spans="1:12" ht="25.5">
      <c r="A1126" s="1210"/>
      <c r="B1126" s="1209"/>
      <c r="C1126" s="804" t="s">
        <v>7376</v>
      </c>
      <c r="D1126" s="804" t="s">
        <v>7377</v>
      </c>
      <c r="E1126" s="812">
        <v>387.20000000000005</v>
      </c>
      <c r="F1126" s="812">
        <v>232.32</v>
      </c>
      <c r="G1126" s="812">
        <v>0</v>
      </c>
      <c r="H1126" s="812">
        <v>0</v>
      </c>
      <c r="I1126" s="835"/>
      <c r="J1126" s="835"/>
      <c r="K1126" s="835"/>
      <c r="L1126" s="835"/>
    </row>
    <row r="1127" spans="1:12" ht="16.5">
      <c r="A1127" s="1210"/>
      <c r="B1127" s="1209"/>
      <c r="C1127" s="804" t="s">
        <v>7378</v>
      </c>
      <c r="D1127" s="804" t="s">
        <v>7379</v>
      </c>
      <c r="E1127" s="812">
        <v>264</v>
      </c>
      <c r="F1127" s="812">
        <v>0</v>
      </c>
      <c r="G1127" s="812">
        <v>0</v>
      </c>
      <c r="H1127" s="812">
        <v>0</v>
      </c>
      <c r="I1127" s="835"/>
      <c r="J1127" s="835"/>
      <c r="K1127" s="835"/>
      <c r="L1127" s="835"/>
    </row>
    <row r="1128" spans="1:12" ht="25.5">
      <c r="A1128" s="1210"/>
      <c r="B1128" s="1209"/>
      <c r="C1128" s="804" t="s">
        <v>7379</v>
      </c>
      <c r="D1128" s="804" t="s">
        <v>7696</v>
      </c>
      <c r="E1128" s="812">
        <v>240</v>
      </c>
      <c r="F1128" s="812">
        <v>168</v>
      </c>
      <c r="G1128" s="812">
        <v>0</v>
      </c>
      <c r="H1128" s="812">
        <v>0</v>
      </c>
      <c r="I1128" s="835"/>
      <c r="J1128" s="835"/>
      <c r="K1128" s="835"/>
      <c r="L1128" s="835"/>
    </row>
    <row r="1129" spans="1:12" ht="25.5">
      <c r="A1129" s="1210"/>
      <c r="B1129" s="1209"/>
      <c r="C1129" s="804" t="s">
        <v>7380</v>
      </c>
      <c r="D1129" s="804" t="s">
        <v>7381</v>
      </c>
      <c r="E1129" s="812">
        <v>217.8</v>
      </c>
      <c r="F1129" s="812">
        <v>130.68</v>
      </c>
      <c r="G1129" s="812">
        <v>0</v>
      </c>
      <c r="H1129" s="812">
        <v>0</v>
      </c>
      <c r="I1129" s="835"/>
      <c r="J1129" s="835"/>
      <c r="K1129" s="835"/>
      <c r="L1129" s="835"/>
    </row>
    <row r="1130" spans="1:12" ht="25.5">
      <c r="A1130" s="1210"/>
      <c r="B1130" s="1209"/>
      <c r="C1130" s="804" t="s">
        <v>7382</v>
      </c>
      <c r="D1130" s="804" t="s">
        <v>7383</v>
      </c>
      <c r="E1130" s="812">
        <v>286</v>
      </c>
      <c r="F1130" s="812">
        <v>0</v>
      </c>
      <c r="G1130" s="812">
        <v>0</v>
      </c>
      <c r="H1130" s="812">
        <v>0</v>
      </c>
      <c r="I1130" s="835"/>
      <c r="J1130" s="835"/>
      <c r="K1130" s="835"/>
      <c r="L1130" s="835"/>
    </row>
    <row r="1131" spans="1:12" ht="25.5">
      <c r="A1131" s="1210"/>
      <c r="B1131" s="1209"/>
      <c r="C1131" s="804" t="s">
        <v>7384</v>
      </c>
      <c r="D1131" s="804" t="s">
        <v>7385</v>
      </c>
      <c r="E1131" s="812">
        <v>480</v>
      </c>
      <c r="F1131" s="812">
        <v>0</v>
      </c>
      <c r="G1131" s="812">
        <v>0</v>
      </c>
      <c r="H1131" s="812">
        <v>0</v>
      </c>
      <c r="I1131" s="835"/>
      <c r="J1131" s="835"/>
      <c r="K1131" s="835"/>
      <c r="L1131" s="835"/>
    </row>
    <row r="1132" spans="1:12" ht="25.5">
      <c r="A1132" s="1210"/>
      <c r="B1132" s="1209"/>
      <c r="C1132" s="804" t="s">
        <v>7386</v>
      </c>
      <c r="D1132" s="804" t="s">
        <v>7387</v>
      </c>
      <c r="E1132" s="812">
        <v>193.60000000000002</v>
      </c>
      <c r="F1132" s="812">
        <v>135.52000000000001</v>
      </c>
      <c r="G1132" s="812">
        <v>116.16</v>
      </c>
      <c r="H1132" s="812">
        <v>96.800000000000011</v>
      </c>
      <c r="I1132" s="835"/>
      <c r="J1132" s="835"/>
      <c r="K1132" s="835"/>
      <c r="L1132" s="835"/>
    </row>
    <row r="1133" spans="1:12" ht="16.5">
      <c r="A1133" s="1210"/>
      <c r="B1133" s="1209"/>
      <c r="C1133" s="1210" t="s">
        <v>7388</v>
      </c>
      <c r="D1133" s="1210"/>
      <c r="E1133" s="812">
        <v>264</v>
      </c>
      <c r="F1133" s="812">
        <v>184.79999999999998</v>
      </c>
      <c r="G1133" s="812">
        <v>0</v>
      </c>
      <c r="H1133" s="812">
        <v>0</v>
      </c>
      <c r="I1133" s="835"/>
      <c r="J1133" s="835"/>
      <c r="K1133" s="835"/>
      <c r="L1133" s="835"/>
    </row>
    <row r="1134" spans="1:12" ht="25.5">
      <c r="A1134" s="1210"/>
      <c r="B1134" s="1209"/>
      <c r="C1134" s="804" t="s">
        <v>7389</v>
      </c>
      <c r="D1134" s="804" t="s">
        <v>7390</v>
      </c>
      <c r="E1134" s="812">
        <v>338.8</v>
      </c>
      <c r="F1134" s="812">
        <v>237.16</v>
      </c>
      <c r="G1134" s="812">
        <v>0</v>
      </c>
      <c r="H1134" s="812">
        <v>0</v>
      </c>
      <c r="I1134" s="835"/>
      <c r="J1134" s="835"/>
      <c r="K1134" s="835"/>
      <c r="L1134" s="835"/>
    </row>
    <row r="1135" spans="1:12" ht="25.5">
      <c r="A1135" s="1210"/>
      <c r="B1135" s="1209"/>
      <c r="C1135" s="804" t="s">
        <v>7697</v>
      </c>
      <c r="D1135" s="804" t="s">
        <v>7698</v>
      </c>
      <c r="E1135" s="812">
        <v>290.40000000000003</v>
      </c>
      <c r="F1135" s="812">
        <v>232.32</v>
      </c>
      <c r="G1135" s="812">
        <v>203.27999999999997</v>
      </c>
      <c r="H1135" s="812">
        <v>0</v>
      </c>
      <c r="I1135" s="835"/>
      <c r="J1135" s="835"/>
      <c r="K1135" s="835"/>
      <c r="L1135" s="835"/>
    </row>
    <row r="1136" spans="1:12" ht="25.5">
      <c r="A1136" s="1210"/>
      <c r="B1136" s="1209"/>
      <c r="C1136" s="804" t="s">
        <v>7391</v>
      </c>
      <c r="D1136" s="804" t="s">
        <v>7392</v>
      </c>
      <c r="E1136" s="812">
        <v>369.6</v>
      </c>
      <c r="F1136" s="812">
        <v>295.68</v>
      </c>
      <c r="G1136" s="812">
        <v>258.71999999999997</v>
      </c>
      <c r="H1136" s="812">
        <v>184.8</v>
      </c>
      <c r="I1136" s="835"/>
      <c r="J1136" s="835"/>
      <c r="K1136" s="835"/>
      <c r="L1136" s="835"/>
    </row>
    <row r="1137" spans="1:12" ht="16.5">
      <c r="A1137" s="1210"/>
      <c r="B1137" s="1209"/>
      <c r="C1137" s="804" t="s">
        <v>7699</v>
      </c>
      <c r="D1137" s="804" t="s">
        <v>7393</v>
      </c>
      <c r="E1137" s="812">
        <v>240</v>
      </c>
      <c r="F1137" s="812">
        <v>168</v>
      </c>
      <c r="G1137" s="812">
        <v>144</v>
      </c>
      <c r="H1137" s="812">
        <v>120</v>
      </c>
      <c r="I1137" s="835"/>
      <c r="J1137" s="835"/>
      <c r="K1137" s="835"/>
      <c r="L1137" s="835"/>
    </row>
    <row r="1138" spans="1:12" ht="30">
      <c r="A1138" s="1210"/>
      <c r="B1138" s="1209"/>
      <c r="C1138" s="816" t="s">
        <v>7700</v>
      </c>
      <c r="D1138" s="804" t="s">
        <v>7394</v>
      </c>
      <c r="E1138" s="812">
        <v>145.20000000000002</v>
      </c>
      <c r="F1138" s="812">
        <v>0</v>
      </c>
      <c r="G1138" s="812">
        <v>0</v>
      </c>
      <c r="H1138" s="812">
        <v>0</v>
      </c>
      <c r="I1138" s="835"/>
      <c r="J1138" s="835"/>
      <c r="K1138" s="835"/>
      <c r="L1138" s="835"/>
    </row>
    <row r="1139" spans="1:12" ht="25.5">
      <c r="A1139" s="1210"/>
      <c r="B1139" s="1209"/>
      <c r="C1139" s="804" t="s">
        <v>7395</v>
      </c>
      <c r="D1139" s="804" t="s">
        <v>7701</v>
      </c>
      <c r="E1139" s="812">
        <v>145.20000000000002</v>
      </c>
      <c r="F1139" s="812">
        <v>116.16</v>
      </c>
      <c r="G1139" s="812">
        <v>101.63999999999999</v>
      </c>
      <c r="H1139" s="812">
        <v>0</v>
      </c>
      <c r="I1139" s="835"/>
      <c r="J1139" s="835"/>
      <c r="K1139" s="835"/>
      <c r="L1139" s="835"/>
    </row>
    <row r="1140" spans="1:12" ht="25.5">
      <c r="A1140" s="1210"/>
      <c r="B1140" s="1209"/>
      <c r="C1140" s="804" t="s">
        <v>7396</v>
      </c>
      <c r="D1140" s="804" t="s">
        <v>7397</v>
      </c>
      <c r="E1140" s="812">
        <v>271.04000000000002</v>
      </c>
      <c r="F1140" s="812">
        <v>216.83200000000002</v>
      </c>
      <c r="G1140" s="812">
        <v>0</v>
      </c>
      <c r="H1140" s="812">
        <v>0</v>
      </c>
      <c r="I1140" s="835"/>
      <c r="J1140" s="835"/>
      <c r="K1140" s="835"/>
      <c r="L1140" s="835"/>
    </row>
    <row r="1141" spans="1:12" ht="25.5">
      <c r="A1141" s="1210"/>
      <c r="B1141" s="1209"/>
      <c r="C1141" s="804" t="s">
        <v>7398</v>
      </c>
      <c r="D1141" s="804" t="s">
        <v>7399</v>
      </c>
      <c r="E1141" s="812">
        <v>271.04000000000002</v>
      </c>
      <c r="F1141" s="812">
        <v>216.83200000000002</v>
      </c>
      <c r="G1141" s="812">
        <v>0</v>
      </c>
      <c r="H1141" s="812">
        <v>0</v>
      </c>
      <c r="I1141" s="835"/>
      <c r="J1141" s="835"/>
      <c r="K1141" s="835"/>
      <c r="L1141" s="835"/>
    </row>
    <row r="1142" spans="1:12" ht="16.5">
      <c r="A1142" s="1210"/>
      <c r="B1142" s="1209"/>
      <c r="C1142" s="1210" t="s">
        <v>7400</v>
      </c>
      <c r="D1142" s="1210"/>
      <c r="E1142" s="812">
        <v>880</v>
      </c>
      <c r="F1142" s="812">
        <v>0</v>
      </c>
      <c r="G1142" s="812">
        <v>0</v>
      </c>
      <c r="H1142" s="812">
        <v>0</v>
      </c>
      <c r="I1142" s="835"/>
      <c r="J1142" s="835"/>
      <c r="K1142" s="835"/>
      <c r="L1142" s="835"/>
    </row>
    <row r="1143" spans="1:12" ht="30">
      <c r="A1143" s="1210"/>
      <c r="B1143" s="1209"/>
      <c r="C1143" s="817" t="s">
        <v>7702</v>
      </c>
      <c r="D1143" s="804" t="s">
        <v>7703</v>
      </c>
      <c r="E1143" s="812">
        <v>160</v>
      </c>
      <c r="F1143" s="812">
        <v>112</v>
      </c>
      <c r="G1143" s="812">
        <v>96</v>
      </c>
      <c r="H1143" s="812">
        <v>0</v>
      </c>
      <c r="I1143" s="835"/>
      <c r="J1143" s="835"/>
      <c r="K1143" s="835"/>
      <c r="L1143" s="835"/>
    </row>
    <row r="1144" spans="1:12" ht="25.5">
      <c r="A1144" s="1210"/>
      <c r="B1144" s="1209"/>
      <c r="C1144" s="804" t="s">
        <v>7401</v>
      </c>
      <c r="D1144" s="804" t="s">
        <v>7402</v>
      </c>
      <c r="E1144" s="812">
        <v>246.4</v>
      </c>
      <c r="F1144" s="812">
        <v>0</v>
      </c>
      <c r="G1144" s="812">
        <v>0</v>
      </c>
      <c r="H1144" s="812">
        <v>0</v>
      </c>
      <c r="I1144" s="835"/>
      <c r="J1144" s="835"/>
      <c r="K1144" s="835"/>
      <c r="L1144" s="835"/>
    </row>
    <row r="1145" spans="1:12" ht="25.5">
      <c r="A1145" s="1210"/>
      <c r="B1145" s="1209"/>
      <c r="C1145" s="818" t="s">
        <v>7403</v>
      </c>
      <c r="D1145" s="803" t="s">
        <v>7404</v>
      </c>
      <c r="E1145" s="812">
        <v>140</v>
      </c>
      <c r="F1145" s="812">
        <v>0</v>
      </c>
      <c r="G1145" s="812">
        <v>0</v>
      </c>
      <c r="H1145" s="812">
        <v>0</v>
      </c>
      <c r="I1145" s="835"/>
      <c r="J1145" s="835"/>
      <c r="K1145" s="835"/>
      <c r="L1145" s="835"/>
    </row>
    <row r="1146" spans="1:12" ht="25.5">
      <c r="A1146" s="1210"/>
      <c r="B1146" s="1209"/>
      <c r="C1146" s="804" t="s">
        <v>7405</v>
      </c>
      <c r="D1146" s="804" t="s">
        <v>7704</v>
      </c>
      <c r="E1146" s="812">
        <v>160</v>
      </c>
      <c r="F1146" s="812">
        <v>112</v>
      </c>
      <c r="G1146" s="812">
        <v>0</v>
      </c>
      <c r="H1146" s="812">
        <v>0</v>
      </c>
      <c r="I1146" s="835"/>
      <c r="J1146" s="835"/>
      <c r="K1146" s="835"/>
      <c r="L1146" s="835"/>
    </row>
    <row r="1147" spans="1:12" ht="16.5">
      <c r="A1147" s="803">
        <v>35</v>
      </c>
      <c r="B1147" s="804" t="s">
        <v>7406</v>
      </c>
      <c r="C1147" s="1211" t="s">
        <v>7407</v>
      </c>
      <c r="D1147" s="1212"/>
      <c r="E1147" s="812">
        <v>800</v>
      </c>
      <c r="F1147" s="812">
        <v>560</v>
      </c>
      <c r="G1147" s="812">
        <v>0</v>
      </c>
      <c r="H1147" s="812">
        <v>0</v>
      </c>
      <c r="I1147" s="835"/>
      <c r="J1147" s="835"/>
      <c r="K1147" s="835"/>
      <c r="L1147" s="835"/>
    </row>
    <row r="1148" spans="1:12" ht="25.5">
      <c r="A1148" s="1210">
        <v>36</v>
      </c>
      <c r="B1148" s="1210" t="s">
        <v>7583</v>
      </c>
      <c r="C1148" s="804" t="s">
        <v>7705</v>
      </c>
      <c r="D1148" s="804" t="s">
        <v>7408</v>
      </c>
      <c r="E1148" s="812">
        <v>1000</v>
      </c>
      <c r="F1148" s="812">
        <v>700</v>
      </c>
      <c r="G1148" s="812">
        <v>0</v>
      </c>
      <c r="H1148" s="812">
        <v>0</v>
      </c>
      <c r="I1148" s="835"/>
      <c r="J1148" s="835"/>
      <c r="K1148" s="835"/>
      <c r="L1148" s="835"/>
    </row>
    <row r="1149" spans="1:12" ht="25.5">
      <c r="A1149" s="1210"/>
      <c r="B1149" s="1210"/>
      <c r="C1149" s="804" t="s">
        <v>7408</v>
      </c>
      <c r="D1149" s="804" t="s">
        <v>7409</v>
      </c>
      <c r="E1149" s="812">
        <v>475.20000000000005</v>
      </c>
      <c r="F1149" s="812">
        <v>0</v>
      </c>
      <c r="G1149" s="812">
        <v>0</v>
      </c>
      <c r="H1149" s="812">
        <v>0</v>
      </c>
      <c r="I1149" s="835"/>
      <c r="J1149" s="835"/>
      <c r="K1149" s="835"/>
      <c r="L1149" s="835"/>
    </row>
    <row r="1150" spans="1:12" ht="25.5">
      <c r="A1150" s="1210"/>
      <c r="B1150" s="1210"/>
      <c r="C1150" s="804" t="s">
        <v>7410</v>
      </c>
      <c r="D1150" s="804" t="s">
        <v>7704</v>
      </c>
      <c r="E1150" s="812">
        <v>374.40000000000003</v>
      </c>
      <c r="F1150" s="812">
        <v>299.52</v>
      </c>
      <c r="G1150" s="812">
        <v>262.08000000000004</v>
      </c>
      <c r="H1150" s="812">
        <v>224.64000000000001</v>
      </c>
      <c r="I1150" s="835"/>
      <c r="J1150" s="835"/>
      <c r="K1150" s="835"/>
      <c r="L1150" s="835"/>
    </row>
    <row r="1151" spans="1:12" ht="25.5">
      <c r="A1151" s="1210"/>
      <c r="B1151" s="1210"/>
      <c r="C1151" s="804" t="s">
        <v>7411</v>
      </c>
      <c r="D1151" s="804" t="s">
        <v>7412</v>
      </c>
      <c r="E1151" s="812">
        <v>1584</v>
      </c>
      <c r="F1151" s="812">
        <v>1108.8</v>
      </c>
      <c r="G1151" s="812">
        <v>0</v>
      </c>
      <c r="H1151" s="812">
        <v>0</v>
      </c>
      <c r="I1151" s="835"/>
      <c r="J1151" s="835"/>
      <c r="K1151" s="835"/>
      <c r="L1151" s="835"/>
    </row>
    <row r="1152" spans="1:12" ht="25.5">
      <c r="A1152" s="1210">
        <v>37</v>
      </c>
      <c r="B1152" s="1210" t="s">
        <v>7413</v>
      </c>
      <c r="C1152" s="804" t="s">
        <v>7414</v>
      </c>
      <c r="D1152" s="804" t="s">
        <v>7415</v>
      </c>
      <c r="E1152" s="812">
        <v>1320</v>
      </c>
      <c r="F1152" s="812">
        <v>1056</v>
      </c>
      <c r="G1152" s="812">
        <v>924</v>
      </c>
      <c r="H1152" s="812">
        <v>792</v>
      </c>
      <c r="I1152" s="835"/>
      <c r="J1152" s="835"/>
      <c r="K1152" s="835"/>
      <c r="L1152" s="835"/>
    </row>
    <row r="1153" spans="1:12" ht="25.5">
      <c r="A1153" s="1210"/>
      <c r="B1153" s="1210"/>
      <c r="C1153" s="804" t="s">
        <v>7414</v>
      </c>
      <c r="D1153" s="804" t="s">
        <v>7706</v>
      </c>
      <c r="E1153" s="812">
        <v>792</v>
      </c>
      <c r="F1153" s="812">
        <v>633.6</v>
      </c>
      <c r="G1153" s="812">
        <v>554.4</v>
      </c>
      <c r="H1153" s="812">
        <v>475.20000000000005</v>
      </c>
      <c r="I1153" s="835"/>
      <c r="J1153" s="835"/>
      <c r="K1153" s="835"/>
      <c r="L1153" s="835"/>
    </row>
    <row r="1154" spans="1:12" ht="16.5">
      <c r="A1154" s="1210">
        <v>38</v>
      </c>
      <c r="B1154" s="1209" t="s">
        <v>7416</v>
      </c>
      <c r="C1154" s="804" t="s">
        <v>7707</v>
      </c>
      <c r="D1154" s="804" t="s">
        <v>7708</v>
      </c>
      <c r="E1154" s="812">
        <v>1000</v>
      </c>
      <c r="F1154" s="812">
        <v>800</v>
      </c>
      <c r="G1154" s="812">
        <v>700</v>
      </c>
      <c r="H1154" s="812">
        <v>600</v>
      </c>
      <c r="I1154" s="835"/>
      <c r="J1154" s="835"/>
      <c r="K1154" s="835"/>
      <c r="L1154" s="835"/>
    </row>
    <row r="1155" spans="1:12" ht="16.5">
      <c r="A1155" s="1210"/>
      <c r="B1155" s="1209"/>
      <c r="C1155" s="804" t="s">
        <v>7708</v>
      </c>
      <c r="D1155" s="804" t="s">
        <v>7417</v>
      </c>
      <c r="E1155" s="812">
        <v>1600</v>
      </c>
      <c r="F1155" s="812">
        <v>1280</v>
      </c>
      <c r="G1155" s="812">
        <v>1120</v>
      </c>
      <c r="H1155" s="812">
        <v>960</v>
      </c>
      <c r="I1155" s="835"/>
      <c r="J1155" s="835"/>
      <c r="K1155" s="835"/>
      <c r="L1155" s="835"/>
    </row>
    <row r="1156" spans="1:12" ht="16.5">
      <c r="A1156" s="1210"/>
      <c r="B1156" s="1209"/>
      <c r="C1156" s="804" t="s">
        <v>7417</v>
      </c>
      <c r="D1156" s="815" t="s">
        <v>7418</v>
      </c>
      <c r="E1156" s="812">
        <v>1320</v>
      </c>
      <c r="F1156" s="812">
        <v>1056</v>
      </c>
      <c r="G1156" s="812">
        <v>924</v>
      </c>
      <c r="H1156" s="812">
        <v>0</v>
      </c>
      <c r="I1156" s="835"/>
      <c r="J1156" s="835"/>
      <c r="K1156" s="835"/>
      <c r="L1156" s="835"/>
    </row>
    <row r="1157" spans="1:12" ht="25.5">
      <c r="A1157" s="803">
        <v>39</v>
      </c>
      <c r="B1157" s="804" t="s">
        <v>7419</v>
      </c>
      <c r="C1157" s="804" t="s">
        <v>7420</v>
      </c>
      <c r="D1157" s="814" t="s">
        <v>7421</v>
      </c>
      <c r="E1157" s="812">
        <v>448.8</v>
      </c>
      <c r="F1157" s="812">
        <v>0</v>
      </c>
      <c r="G1157" s="812">
        <v>0</v>
      </c>
      <c r="H1157" s="812">
        <v>0</v>
      </c>
      <c r="I1157" s="835"/>
      <c r="J1157" s="835"/>
      <c r="K1157" s="835"/>
      <c r="L1157" s="835"/>
    </row>
    <row r="1158" spans="1:12" ht="16.5">
      <c r="A1158" s="1210">
        <v>40</v>
      </c>
      <c r="B1158" s="1209" t="s">
        <v>7422</v>
      </c>
      <c r="C1158" s="804" t="s">
        <v>7423</v>
      </c>
      <c r="D1158" s="804" t="s">
        <v>7424</v>
      </c>
      <c r="E1158" s="812">
        <v>897.6</v>
      </c>
      <c r="F1158" s="812">
        <v>718.08</v>
      </c>
      <c r="G1158" s="812">
        <v>628.32000000000005</v>
      </c>
      <c r="H1158" s="812">
        <v>538.56000000000006</v>
      </c>
      <c r="I1158" s="835"/>
      <c r="J1158" s="835"/>
      <c r="K1158" s="835"/>
      <c r="L1158" s="835"/>
    </row>
    <row r="1159" spans="1:12" ht="16.5">
      <c r="A1159" s="1210"/>
      <c r="B1159" s="1209"/>
      <c r="C1159" s="804" t="s">
        <v>7424</v>
      </c>
      <c r="D1159" s="804" t="s">
        <v>7425</v>
      </c>
      <c r="E1159" s="812">
        <v>686.40000000000009</v>
      </c>
      <c r="F1159" s="812">
        <v>549.12</v>
      </c>
      <c r="G1159" s="812">
        <v>480.48</v>
      </c>
      <c r="H1159" s="812">
        <v>411.84</v>
      </c>
      <c r="I1159" s="835"/>
      <c r="J1159" s="835"/>
      <c r="K1159" s="835"/>
      <c r="L1159" s="835"/>
    </row>
    <row r="1160" spans="1:12" ht="16.5">
      <c r="A1160" s="1210"/>
      <c r="B1160" s="1209"/>
      <c r="C1160" s="804" t="s">
        <v>7426</v>
      </c>
      <c r="D1160" s="815" t="s">
        <v>7427</v>
      </c>
      <c r="E1160" s="812">
        <v>290.40000000000003</v>
      </c>
      <c r="F1160" s="812">
        <v>232.32</v>
      </c>
      <c r="G1160" s="812">
        <v>203.27999999999997</v>
      </c>
      <c r="H1160" s="812">
        <v>174.24</v>
      </c>
      <c r="I1160" s="835"/>
      <c r="J1160" s="835"/>
      <c r="K1160" s="835"/>
      <c r="L1160" s="835"/>
    </row>
    <row r="1161" spans="1:12" ht="16.5">
      <c r="A1161" s="1210">
        <v>41</v>
      </c>
      <c r="B1161" s="1209" t="s">
        <v>7428</v>
      </c>
      <c r="C1161" s="804" t="s">
        <v>7429</v>
      </c>
      <c r="D1161" s="804" t="s">
        <v>7430</v>
      </c>
      <c r="E1161" s="812">
        <v>686.40000000000009</v>
      </c>
      <c r="F1161" s="812">
        <v>549.12</v>
      </c>
      <c r="G1161" s="812">
        <v>0</v>
      </c>
      <c r="H1161" s="812">
        <v>0</v>
      </c>
      <c r="I1161" s="835"/>
      <c r="J1161" s="835"/>
      <c r="K1161" s="835"/>
      <c r="L1161" s="835"/>
    </row>
    <row r="1162" spans="1:12" ht="25.5">
      <c r="A1162" s="1210"/>
      <c r="B1162" s="1209"/>
      <c r="C1162" s="804" t="s">
        <v>7430</v>
      </c>
      <c r="D1162" s="814" t="s">
        <v>7431</v>
      </c>
      <c r="E1162" s="812">
        <v>290.40000000000003</v>
      </c>
      <c r="F1162" s="812">
        <v>232.32</v>
      </c>
      <c r="G1162" s="812">
        <v>174.24</v>
      </c>
      <c r="H1162" s="812">
        <v>0</v>
      </c>
      <c r="I1162" s="835"/>
      <c r="J1162" s="835"/>
      <c r="K1162" s="835"/>
      <c r="L1162" s="835"/>
    </row>
    <row r="1163" spans="1:12" ht="25.5">
      <c r="A1163" s="1210"/>
      <c r="B1163" s="1209"/>
      <c r="C1163" s="814" t="s">
        <v>7432</v>
      </c>
      <c r="D1163" s="804" t="s">
        <v>7433</v>
      </c>
      <c r="E1163" s="812">
        <v>184.8</v>
      </c>
      <c r="F1163" s="812">
        <v>147.84</v>
      </c>
      <c r="G1163" s="812">
        <v>0</v>
      </c>
      <c r="H1163" s="812">
        <v>0</v>
      </c>
      <c r="I1163" s="835"/>
      <c r="J1163" s="835"/>
      <c r="K1163" s="835"/>
      <c r="L1163" s="835"/>
    </row>
    <row r="1164" spans="1:12" ht="16.5">
      <c r="A1164" s="1206">
        <v>42</v>
      </c>
      <c r="B1164" s="1332" t="s">
        <v>7434</v>
      </c>
      <c r="C1164" s="804" t="s">
        <v>7435</v>
      </c>
      <c r="D1164" s="804" t="s">
        <v>7436</v>
      </c>
      <c r="E1164" s="812">
        <v>237.60000000000002</v>
      </c>
      <c r="F1164" s="812">
        <v>190.08</v>
      </c>
      <c r="G1164" s="812">
        <v>166.32000000000002</v>
      </c>
      <c r="H1164" s="812">
        <v>142.56</v>
      </c>
      <c r="I1164" s="835"/>
      <c r="J1164" s="835"/>
      <c r="K1164" s="835"/>
      <c r="L1164" s="835"/>
    </row>
    <row r="1165" spans="1:12" ht="25.5">
      <c r="A1165" s="1207"/>
      <c r="B1165" s="1333"/>
      <c r="C1165" s="804" t="s">
        <v>7436</v>
      </c>
      <c r="D1165" s="814" t="s">
        <v>7709</v>
      </c>
      <c r="E1165" s="812">
        <v>180</v>
      </c>
      <c r="F1165" s="812">
        <v>144</v>
      </c>
      <c r="G1165" s="812">
        <v>0</v>
      </c>
      <c r="H1165" s="812">
        <v>0</v>
      </c>
      <c r="I1165" s="835"/>
      <c r="J1165" s="835"/>
      <c r="K1165" s="835"/>
      <c r="L1165" s="835"/>
    </row>
    <row r="1166" spans="1:12" ht="16.5">
      <c r="A1166" s="1208"/>
      <c r="B1166" s="1334"/>
      <c r="C1166" s="804" t="s">
        <v>7437</v>
      </c>
      <c r="D1166" s="815" t="s">
        <v>7438</v>
      </c>
      <c r="E1166" s="812">
        <v>240</v>
      </c>
      <c r="F1166" s="812">
        <v>0</v>
      </c>
      <c r="G1166" s="812">
        <v>0</v>
      </c>
      <c r="H1166" s="812">
        <v>0</v>
      </c>
      <c r="I1166" s="835"/>
      <c r="J1166" s="835"/>
      <c r="K1166" s="835"/>
      <c r="L1166" s="835"/>
    </row>
    <row r="1167" spans="1:12" ht="16.5">
      <c r="A1167" s="1206">
        <v>43</v>
      </c>
      <c r="B1167" s="1206" t="s">
        <v>7439</v>
      </c>
      <c r="C1167" s="804" t="s">
        <v>7425</v>
      </c>
      <c r="D1167" s="804" t="s">
        <v>7440</v>
      </c>
      <c r="E1167" s="812">
        <v>237.60000000000002</v>
      </c>
      <c r="F1167" s="812">
        <v>190.08</v>
      </c>
      <c r="G1167" s="812">
        <v>166.32000000000002</v>
      </c>
      <c r="H1167" s="812">
        <v>142.56</v>
      </c>
      <c r="I1167" s="835"/>
      <c r="J1167" s="835"/>
      <c r="K1167" s="835"/>
      <c r="L1167" s="835"/>
    </row>
    <row r="1168" spans="1:12" ht="16.5">
      <c r="A1168" s="1208"/>
      <c r="B1168" s="1208"/>
      <c r="C1168" s="804" t="s">
        <v>7440</v>
      </c>
      <c r="D1168" s="804" t="s">
        <v>7441</v>
      </c>
      <c r="E1168" s="812">
        <v>216</v>
      </c>
      <c r="F1168" s="812">
        <v>172.8</v>
      </c>
      <c r="G1168" s="812">
        <v>151.20000000000002</v>
      </c>
      <c r="H1168" s="812">
        <v>129.6</v>
      </c>
      <c r="I1168" s="835"/>
      <c r="J1168" s="835"/>
      <c r="K1168" s="835"/>
      <c r="L1168" s="835"/>
    </row>
    <row r="1169" spans="1:12" ht="38.25">
      <c r="A1169" s="803">
        <v>44</v>
      </c>
      <c r="B1169" s="804" t="s">
        <v>7442</v>
      </c>
      <c r="C1169" s="804" t="s">
        <v>7443</v>
      </c>
      <c r="D1169" s="819" t="s">
        <v>7444</v>
      </c>
      <c r="E1169" s="812">
        <v>528</v>
      </c>
      <c r="F1169" s="812">
        <v>0</v>
      </c>
      <c r="G1169" s="812">
        <v>0</v>
      </c>
      <c r="H1169" s="812">
        <v>0</v>
      </c>
      <c r="I1169" s="835"/>
      <c r="J1169" s="835"/>
      <c r="K1169" s="835"/>
      <c r="L1169" s="835"/>
    </row>
    <row r="1170" spans="1:12" ht="25.5">
      <c r="A1170" s="803">
        <v>45</v>
      </c>
      <c r="B1170" s="804" t="s">
        <v>7445</v>
      </c>
      <c r="C1170" s="804" t="s">
        <v>7443</v>
      </c>
      <c r="D1170" s="815" t="s">
        <v>7446</v>
      </c>
      <c r="E1170" s="812">
        <v>264</v>
      </c>
      <c r="F1170" s="812">
        <v>211.20000000000002</v>
      </c>
      <c r="G1170" s="812">
        <v>184.79999999999998</v>
      </c>
      <c r="H1170" s="812">
        <v>158.4</v>
      </c>
      <c r="I1170" s="835"/>
      <c r="J1170" s="835"/>
      <c r="K1170" s="835"/>
      <c r="L1170" s="835"/>
    </row>
    <row r="1171" spans="1:12" ht="16.5">
      <c r="A1171" s="820">
        <v>23</v>
      </c>
      <c r="B1171" s="821" t="s">
        <v>7710</v>
      </c>
      <c r="C1171" s="248"/>
      <c r="D1171" s="248"/>
      <c r="E1171" s="248"/>
      <c r="F1171" s="248"/>
      <c r="G1171" s="248"/>
      <c r="H1171" s="248"/>
      <c r="I1171" s="835"/>
      <c r="J1171" s="835"/>
      <c r="K1171" s="835"/>
      <c r="L1171" s="835"/>
    </row>
    <row r="1172" spans="1:12" ht="30">
      <c r="A1172" s="1229">
        <v>1</v>
      </c>
      <c r="B1172" s="1370" t="s">
        <v>5001</v>
      </c>
      <c r="C1172" s="693" t="s">
        <v>7447</v>
      </c>
      <c r="D1172" s="693" t="s">
        <v>7448</v>
      </c>
      <c r="E1172" s="822">
        <v>1441.2</v>
      </c>
      <c r="F1172" s="806">
        <v>0</v>
      </c>
      <c r="G1172" s="806">
        <v>0</v>
      </c>
      <c r="H1172" s="806">
        <v>0</v>
      </c>
      <c r="I1172" s="835"/>
      <c r="J1172" s="835"/>
      <c r="K1172" s="835"/>
      <c r="L1172" s="835"/>
    </row>
    <row r="1173" spans="1:12" ht="30">
      <c r="A1173" s="1229"/>
      <c r="B1173" s="1370"/>
      <c r="C1173" s="693" t="s">
        <v>7447</v>
      </c>
      <c r="D1173" s="693" t="s">
        <v>7449</v>
      </c>
      <c r="E1173" s="822">
        <v>1634.8000000000002</v>
      </c>
      <c r="F1173" s="806">
        <v>0</v>
      </c>
      <c r="G1173" s="806">
        <v>0</v>
      </c>
      <c r="H1173" s="806">
        <v>0</v>
      </c>
      <c r="I1173" s="835"/>
      <c r="J1173" s="835"/>
      <c r="K1173" s="835"/>
      <c r="L1173" s="835"/>
    </row>
    <row r="1174" spans="1:12" ht="30">
      <c r="A1174" s="1229"/>
      <c r="B1174" s="1370"/>
      <c r="C1174" s="693" t="s">
        <v>7447</v>
      </c>
      <c r="D1174" s="693" t="s">
        <v>7450</v>
      </c>
      <c r="E1174" s="822">
        <v>1634.8000000000002</v>
      </c>
      <c r="F1174" s="806">
        <v>0</v>
      </c>
      <c r="G1174" s="806">
        <v>0</v>
      </c>
      <c r="H1174" s="806">
        <v>0</v>
      </c>
      <c r="I1174" s="835"/>
      <c r="J1174" s="835"/>
      <c r="K1174" s="835"/>
      <c r="L1174" s="835"/>
    </row>
    <row r="1175" spans="1:12" ht="30">
      <c r="A1175" s="1229"/>
      <c r="B1175" s="1370"/>
      <c r="C1175" s="693" t="s">
        <v>7447</v>
      </c>
      <c r="D1175" s="693" t="s">
        <v>7451</v>
      </c>
      <c r="E1175" s="822">
        <v>1509.2</v>
      </c>
      <c r="F1175" s="806">
        <v>0</v>
      </c>
      <c r="G1175" s="806">
        <v>0</v>
      </c>
      <c r="H1175" s="806">
        <v>0</v>
      </c>
      <c r="I1175" s="835"/>
      <c r="J1175" s="835"/>
      <c r="K1175" s="835"/>
      <c r="L1175" s="835"/>
    </row>
    <row r="1176" spans="1:12" ht="30">
      <c r="A1176" s="1229"/>
      <c r="B1176" s="1370"/>
      <c r="C1176" s="693" t="s">
        <v>7452</v>
      </c>
      <c r="D1176" s="693" t="s">
        <v>7453</v>
      </c>
      <c r="E1176" s="822">
        <v>1066.4000000000001</v>
      </c>
      <c r="F1176" s="806">
        <v>640</v>
      </c>
      <c r="G1176" s="806">
        <v>480</v>
      </c>
      <c r="H1176" s="806">
        <v>0</v>
      </c>
      <c r="I1176" s="835"/>
      <c r="J1176" s="835"/>
      <c r="K1176" s="835"/>
      <c r="L1176" s="835"/>
    </row>
    <row r="1177" spans="1:12" ht="45">
      <c r="A1177" s="1229"/>
      <c r="B1177" s="1370"/>
      <c r="C1177" s="693" t="s">
        <v>7453</v>
      </c>
      <c r="D1177" s="693" t="s">
        <v>7454</v>
      </c>
      <c r="E1177" s="822">
        <v>720.40000000000009</v>
      </c>
      <c r="F1177" s="806">
        <v>432.40000000000003</v>
      </c>
      <c r="G1177" s="806">
        <v>0</v>
      </c>
      <c r="H1177" s="806">
        <v>0</v>
      </c>
      <c r="I1177" s="835"/>
      <c r="J1177" s="835"/>
      <c r="K1177" s="835"/>
      <c r="L1177" s="835"/>
    </row>
    <row r="1178" spans="1:12" ht="16.5">
      <c r="A1178" s="1229"/>
      <c r="B1178" s="1370"/>
      <c r="C1178" s="693" t="s">
        <v>7455</v>
      </c>
      <c r="D1178" s="693" t="s">
        <v>7456</v>
      </c>
      <c r="E1178" s="822">
        <v>172.8</v>
      </c>
      <c r="F1178" s="806">
        <v>138.4</v>
      </c>
      <c r="G1178" s="806">
        <v>103.60000000000001</v>
      </c>
      <c r="H1178" s="806">
        <v>86.4</v>
      </c>
      <c r="I1178" s="835"/>
      <c r="J1178" s="835"/>
      <c r="K1178" s="835"/>
      <c r="L1178" s="835"/>
    </row>
    <row r="1179" spans="1:12" ht="30">
      <c r="A1179" s="1229"/>
      <c r="B1179" s="1370"/>
      <c r="C1179" s="693" t="s">
        <v>7448</v>
      </c>
      <c r="D1179" s="693" t="s">
        <v>7457</v>
      </c>
      <c r="E1179" s="822">
        <v>634</v>
      </c>
      <c r="F1179" s="806">
        <v>380.40000000000003</v>
      </c>
      <c r="G1179" s="806">
        <v>0</v>
      </c>
      <c r="H1179" s="806">
        <v>0</v>
      </c>
      <c r="I1179" s="835"/>
      <c r="J1179" s="835"/>
      <c r="K1179" s="835"/>
      <c r="L1179" s="835"/>
    </row>
    <row r="1180" spans="1:12" ht="30">
      <c r="A1180" s="1229"/>
      <c r="B1180" s="1370"/>
      <c r="C1180" s="693" t="s">
        <v>7458</v>
      </c>
      <c r="D1180" s="693" t="s">
        <v>7459</v>
      </c>
      <c r="E1180" s="822">
        <v>180</v>
      </c>
      <c r="F1180" s="806">
        <v>126</v>
      </c>
      <c r="G1180" s="806">
        <v>108</v>
      </c>
      <c r="H1180" s="806">
        <v>81.2</v>
      </c>
      <c r="I1180" s="835"/>
      <c r="J1180" s="835"/>
      <c r="K1180" s="835"/>
      <c r="L1180" s="835"/>
    </row>
    <row r="1181" spans="1:12" ht="30">
      <c r="A1181" s="1229"/>
      <c r="B1181" s="1370"/>
      <c r="C1181" s="693" t="s">
        <v>7459</v>
      </c>
      <c r="D1181" s="693" t="s">
        <v>7711</v>
      </c>
      <c r="E1181" s="822">
        <v>160</v>
      </c>
      <c r="F1181" s="806">
        <v>112</v>
      </c>
      <c r="G1181" s="806">
        <v>96</v>
      </c>
      <c r="H1181" s="806">
        <v>72</v>
      </c>
      <c r="I1181" s="835"/>
      <c r="J1181" s="835"/>
      <c r="K1181" s="835"/>
      <c r="L1181" s="835"/>
    </row>
    <row r="1182" spans="1:12" ht="16.5">
      <c r="A1182" s="1229"/>
      <c r="B1182" s="1370"/>
      <c r="C1182" s="693" t="s">
        <v>7450</v>
      </c>
      <c r="D1182" s="693" t="s">
        <v>7461</v>
      </c>
      <c r="E1182" s="822">
        <v>518.80000000000007</v>
      </c>
      <c r="F1182" s="806">
        <v>311.20000000000005</v>
      </c>
      <c r="G1182" s="806">
        <v>259.60000000000002</v>
      </c>
      <c r="H1182" s="806">
        <v>207.60000000000002</v>
      </c>
      <c r="I1182" s="835"/>
      <c r="J1182" s="835"/>
      <c r="K1182" s="835"/>
      <c r="L1182" s="835"/>
    </row>
    <row r="1183" spans="1:12" ht="45">
      <c r="A1183" s="1229"/>
      <c r="B1183" s="1370"/>
      <c r="C1183" s="693" t="s">
        <v>7450</v>
      </c>
      <c r="D1183" s="693" t="s">
        <v>7462</v>
      </c>
      <c r="E1183" s="822">
        <v>1181.6000000000001</v>
      </c>
      <c r="F1183" s="806">
        <v>708.80000000000007</v>
      </c>
      <c r="G1183" s="806">
        <v>472.8</v>
      </c>
      <c r="H1183" s="806">
        <v>0</v>
      </c>
      <c r="I1183" s="835"/>
      <c r="J1183" s="835"/>
      <c r="K1183" s="835"/>
      <c r="L1183" s="835"/>
    </row>
    <row r="1184" spans="1:12" ht="30">
      <c r="A1184" s="1229"/>
      <c r="B1184" s="1370"/>
      <c r="C1184" s="693" t="s">
        <v>7463</v>
      </c>
      <c r="D1184" s="693" t="s">
        <v>7464</v>
      </c>
      <c r="E1184" s="822">
        <v>864.80000000000007</v>
      </c>
      <c r="F1184" s="806">
        <v>518.80000000000007</v>
      </c>
      <c r="G1184" s="806">
        <v>346</v>
      </c>
      <c r="H1184" s="806">
        <v>0</v>
      </c>
      <c r="I1184" s="835"/>
      <c r="J1184" s="835"/>
      <c r="K1184" s="835"/>
      <c r="L1184" s="835"/>
    </row>
    <row r="1185" spans="1:12" ht="30">
      <c r="A1185" s="1229"/>
      <c r="B1185" s="1370"/>
      <c r="C1185" s="693" t="s">
        <v>7464</v>
      </c>
      <c r="D1185" s="824" t="s">
        <v>7465</v>
      </c>
      <c r="E1185" s="822">
        <v>696.80000000000007</v>
      </c>
      <c r="F1185" s="806">
        <v>418</v>
      </c>
      <c r="G1185" s="806">
        <v>278.8</v>
      </c>
      <c r="H1185" s="806">
        <v>244</v>
      </c>
      <c r="I1185" s="835"/>
      <c r="J1185" s="835"/>
      <c r="K1185" s="835"/>
      <c r="L1185" s="835"/>
    </row>
    <row r="1186" spans="1:12" ht="45">
      <c r="A1186" s="1229"/>
      <c r="B1186" s="1370"/>
      <c r="C1186" s="693" t="s">
        <v>7449</v>
      </c>
      <c r="D1186" s="693" t="s">
        <v>7462</v>
      </c>
      <c r="E1186" s="822">
        <v>628.80000000000007</v>
      </c>
      <c r="F1186" s="806">
        <v>377.20000000000005</v>
      </c>
      <c r="G1186" s="806">
        <v>251.60000000000002</v>
      </c>
      <c r="H1186" s="806">
        <v>220</v>
      </c>
      <c r="I1186" s="835"/>
      <c r="J1186" s="835"/>
      <c r="K1186" s="835"/>
      <c r="L1186" s="835"/>
    </row>
    <row r="1187" spans="1:12" ht="16.5">
      <c r="A1187" s="1229"/>
      <c r="B1187" s="1370"/>
      <c r="C1187" s="693" t="s">
        <v>7449</v>
      </c>
      <c r="D1187" s="824" t="s">
        <v>7466</v>
      </c>
      <c r="E1187" s="822">
        <v>911.6</v>
      </c>
      <c r="F1187" s="806">
        <v>0</v>
      </c>
      <c r="G1187" s="806">
        <v>0</v>
      </c>
      <c r="H1187" s="806">
        <v>0</v>
      </c>
      <c r="I1187" s="835"/>
      <c r="J1187" s="835"/>
      <c r="K1187" s="835"/>
      <c r="L1187" s="835"/>
    </row>
    <row r="1188" spans="1:12" ht="16.5">
      <c r="A1188" s="1229"/>
      <c r="B1188" s="1370"/>
      <c r="C1188" s="824" t="s">
        <v>7467</v>
      </c>
      <c r="D1188" s="824" t="s">
        <v>7468</v>
      </c>
      <c r="E1188" s="822">
        <v>835.6</v>
      </c>
      <c r="F1188" s="806">
        <v>501.20000000000005</v>
      </c>
      <c r="G1188" s="806">
        <v>334.40000000000003</v>
      </c>
      <c r="H1188" s="806">
        <v>0</v>
      </c>
      <c r="I1188" s="835"/>
      <c r="J1188" s="835"/>
      <c r="K1188" s="835"/>
      <c r="L1188" s="835"/>
    </row>
    <row r="1189" spans="1:12" ht="16.5">
      <c r="A1189" s="1229"/>
      <c r="B1189" s="1370"/>
      <c r="C1189" s="693" t="s">
        <v>7449</v>
      </c>
      <c r="D1189" s="693" t="s">
        <v>7469</v>
      </c>
      <c r="E1189" s="822">
        <v>160</v>
      </c>
      <c r="F1189" s="806">
        <v>96</v>
      </c>
      <c r="G1189" s="806">
        <v>0</v>
      </c>
      <c r="H1189" s="806">
        <v>0</v>
      </c>
      <c r="I1189" s="835"/>
      <c r="J1189" s="835"/>
      <c r="K1189" s="835"/>
      <c r="L1189" s="835"/>
    </row>
    <row r="1190" spans="1:12" ht="16.5">
      <c r="A1190" s="1229"/>
      <c r="B1190" s="1370"/>
      <c r="C1190" s="824" t="s">
        <v>7712</v>
      </c>
      <c r="D1190" s="824" t="s">
        <v>7470</v>
      </c>
      <c r="E1190" s="822">
        <v>314.40000000000003</v>
      </c>
      <c r="F1190" s="806">
        <v>188.8</v>
      </c>
      <c r="G1190" s="806">
        <v>0</v>
      </c>
      <c r="H1190" s="806">
        <v>0</v>
      </c>
      <c r="I1190" s="835"/>
      <c r="J1190" s="835"/>
      <c r="K1190" s="835"/>
      <c r="L1190" s="835"/>
    </row>
    <row r="1191" spans="1:12" ht="16.5">
      <c r="A1191" s="1229">
        <v>2</v>
      </c>
      <c r="B1191" s="1370" t="s">
        <v>7471</v>
      </c>
      <c r="C1191" s="693" t="s">
        <v>7472</v>
      </c>
      <c r="D1191" s="824" t="s">
        <v>7473</v>
      </c>
      <c r="E1191" s="822">
        <v>160</v>
      </c>
      <c r="F1191" s="806">
        <v>96</v>
      </c>
      <c r="G1191" s="806">
        <v>64</v>
      </c>
      <c r="H1191" s="806">
        <v>0</v>
      </c>
      <c r="I1191" s="835"/>
      <c r="J1191" s="835"/>
      <c r="K1191" s="835"/>
      <c r="L1191" s="835"/>
    </row>
    <row r="1192" spans="1:12" ht="16.5">
      <c r="A1192" s="1229"/>
      <c r="B1192" s="1370"/>
      <c r="C1192" s="824" t="s">
        <v>7474</v>
      </c>
      <c r="D1192" s="693" t="s">
        <v>7475</v>
      </c>
      <c r="E1192" s="822">
        <v>120</v>
      </c>
      <c r="F1192" s="806">
        <v>72</v>
      </c>
      <c r="G1192" s="806">
        <v>48</v>
      </c>
      <c r="H1192" s="806">
        <v>0</v>
      </c>
      <c r="I1192" s="835"/>
      <c r="J1192" s="835"/>
      <c r="K1192" s="835"/>
      <c r="L1192" s="835"/>
    </row>
    <row r="1193" spans="1:12" ht="16.5">
      <c r="A1193" s="1229"/>
      <c r="B1193" s="1370"/>
      <c r="C1193" s="693" t="s">
        <v>7472</v>
      </c>
      <c r="D1193" s="824" t="s">
        <v>7476</v>
      </c>
      <c r="E1193" s="822">
        <v>144</v>
      </c>
      <c r="F1193" s="806">
        <v>86.4</v>
      </c>
      <c r="G1193" s="806">
        <v>0</v>
      </c>
      <c r="H1193" s="806">
        <v>0</v>
      </c>
      <c r="I1193" s="835"/>
      <c r="J1193" s="835"/>
      <c r="K1193" s="835"/>
      <c r="L1193" s="835"/>
    </row>
    <row r="1194" spans="1:12" ht="16.5">
      <c r="A1194" s="1229"/>
      <c r="B1194" s="1370"/>
      <c r="C1194" s="824" t="s">
        <v>7476</v>
      </c>
      <c r="D1194" s="824" t="s">
        <v>7477</v>
      </c>
      <c r="E1194" s="822">
        <v>74.8</v>
      </c>
      <c r="F1194" s="806">
        <v>44.800000000000004</v>
      </c>
      <c r="G1194" s="806">
        <v>0</v>
      </c>
      <c r="H1194" s="806">
        <v>0</v>
      </c>
      <c r="I1194" s="835"/>
      <c r="J1194" s="835"/>
      <c r="K1194" s="835"/>
      <c r="L1194" s="835"/>
    </row>
    <row r="1195" spans="1:12" ht="16.5">
      <c r="A1195" s="1229"/>
      <c r="B1195" s="1370"/>
      <c r="C1195" s="693" t="s">
        <v>7472</v>
      </c>
      <c r="D1195" s="693" t="s">
        <v>7478</v>
      </c>
      <c r="E1195" s="822">
        <v>320</v>
      </c>
      <c r="F1195" s="806">
        <v>192</v>
      </c>
      <c r="G1195" s="806">
        <v>0</v>
      </c>
      <c r="H1195" s="806">
        <v>0</v>
      </c>
      <c r="I1195" s="835"/>
      <c r="J1195" s="835"/>
      <c r="K1195" s="835"/>
      <c r="L1195" s="835"/>
    </row>
    <row r="1196" spans="1:12" ht="16.5">
      <c r="A1196" s="1229"/>
      <c r="B1196" s="1370"/>
      <c r="C1196" s="693" t="s">
        <v>7472</v>
      </c>
      <c r="D1196" s="824" t="s">
        <v>7479</v>
      </c>
      <c r="E1196" s="822">
        <v>220</v>
      </c>
      <c r="F1196" s="806">
        <v>132</v>
      </c>
      <c r="G1196" s="806">
        <v>0</v>
      </c>
      <c r="H1196" s="806">
        <v>0</v>
      </c>
      <c r="I1196" s="835"/>
      <c r="J1196" s="835"/>
      <c r="K1196" s="835"/>
      <c r="L1196" s="835"/>
    </row>
    <row r="1197" spans="1:12" ht="16.5">
      <c r="A1197" s="1229">
        <v>3</v>
      </c>
      <c r="B1197" s="1370" t="s">
        <v>7480</v>
      </c>
      <c r="C1197" s="693" t="s">
        <v>7481</v>
      </c>
      <c r="D1197" s="824" t="s">
        <v>7482</v>
      </c>
      <c r="E1197" s="822">
        <v>346</v>
      </c>
      <c r="F1197" s="806">
        <v>207.60000000000002</v>
      </c>
      <c r="G1197" s="806">
        <v>138.4</v>
      </c>
      <c r="H1197" s="806">
        <v>0</v>
      </c>
      <c r="I1197" s="835"/>
      <c r="J1197" s="835"/>
      <c r="K1197" s="835"/>
      <c r="L1197" s="835"/>
    </row>
    <row r="1198" spans="1:12" ht="16.5">
      <c r="A1198" s="1229"/>
      <c r="B1198" s="1370"/>
      <c r="C1198" s="693" t="s">
        <v>7481</v>
      </c>
      <c r="D1198" s="693" t="s">
        <v>7483</v>
      </c>
      <c r="E1198" s="822">
        <v>200</v>
      </c>
      <c r="F1198" s="806">
        <v>120</v>
      </c>
      <c r="G1198" s="806">
        <v>80</v>
      </c>
      <c r="H1198" s="806">
        <v>0</v>
      </c>
      <c r="I1198" s="835"/>
      <c r="J1198" s="835"/>
      <c r="K1198" s="835"/>
      <c r="L1198" s="835"/>
    </row>
    <row r="1199" spans="1:12" ht="16.5">
      <c r="A1199" s="1229"/>
      <c r="B1199" s="1370"/>
      <c r="C1199" s="693" t="s">
        <v>7483</v>
      </c>
      <c r="D1199" s="693" t="s">
        <v>7484</v>
      </c>
      <c r="E1199" s="822">
        <v>120</v>
      </c>
      <c r="F1199" s="806">
        <v>96</v>
      </c>
      <c r="G1199" s="806">
        <v>84</v>
      </c>
      <c r="H1199" s="806">
        <v>0</v>
      </c>
      <c r="I1199" s="835"/>
      <c r="J1199" s="835"/>
      <c r="K1199" s="835"/>
      <c r="L1199" s="835"/>
    </row>
    <row r="1200" spans="1:12" ht="16.5">
      <c r="A1200" s="1229"/>
      <c r="B1200" s="1370"/>
      <c r="C1200" s="693" t="s">
        <v>7485</v>
      </c>
      <c r="D1200" s="824" t="s">
        <v>7486</v>
      </c>
      <c r="E1200" s="822">
        <v>120</v>
      </c>
      <c r="F1200" s="806">
        <v>96</v>
      </c>
      <c r="G1200" s="806">
        <v>84</v>
      </c>
      <c r="H1200" s="806">
        <v>0</v>
      </c>
      <c r="I1200" s="835"/>
      <c r="J1200" s="835"/>
      <c r="K1200" s="835"/>
      <c r="L1200" s="835"/>
    </row>
    <row r="1201" spans="1:12" ht="16.5">
      <c r="A1201" s="1229">
        <v>4</v>
      </c>
      <c r="B1201" s="1240" t="s">
        <v>7487</v>
      </c>
      <c r="C1201" s="824" t="s">
        <v>7488</v>
      </c>
      <c r="D1201" s="824" t="s">
        <v>7489</v>
      </c>
      <c r="E1201" s="822">
        <v>120</v>
      </c>
      <c r="F1201" s="806">
        <v>96</v>
      </c>
      <c r="G1201" s="806">
        <v>84</v>
      </c>
      <c r="H1201" s="806">
        <v>60</v>
      </c>
      <c r="I1201" s="835"/>
      <c r="J1201" s="835"/>
      <c r="K1201" s="835"/>
      <c r="L1201" s="835"/>
    </row>
    <row r="1202" spans="1:12" ht="16.5">
      <c r="A1202" s="1229"/>
      <c r="B1202" s="1241"/>
      <c r="C1202" s="824" t="s">
        <v>7488</v>
      </c>
      <c r="D1202" s="824" t="s">
        <v>7490</v>
      </c>
      <c r="E1202" s="822">
        <v>120</v>
      </c>
      <c r="F1202" s="806">
        <v>96</v>
      </c>
      <c r="G1202" s="806">
        <v>84</v>
      </c>
      <c r="H1202" s="806">
        <v>0</v>
      </c>
      <c r="I1202" s="835"/>
      <c r="J1202" s="835"/>
      <c r="K1202" s="835"/>
      <c r="L1202" s="835"/>
    </row>
    <row r="1203" spans="1:12" ht="30">
      <c r="A1203" s="825">
        <v>5</v>
      </c>
      <c r="B1203" s="826" t="s">
        <v>7491</v>
      </c>
      <c r="C1203" s="824" t="s">
        <v>7461</v>
      </c>
      <c r="D1203" s="824" t="s">
        <v>7460</v>
      </c>
      <c r="E1203" s="822">
        <v>120</v>
      </c>
      <c r="F1203" s="806">
        <v>96</v>
      </c>
      <c r="G1203" s="806">
        <v>84</v>
      </c>
      <c r="H1203" s="806">
        <v>0</v>
      </c>
      <c r="I1203" s="835"/>
      <c r="J1203" s="835"/>
      <c r="K1203" s="835"/>
      <c r="L1203" s="835"/>
    </row>
    <row r="1204" spans="1:12" ht="30">
      <c r="A1204" s="1229">
        <v>6</v>
      </c>
      <c r="B1204" s="1240" t="s">
        <v>7492</v>
      </c>
      <c r="C1204" s="693" t="s">
        <v>7493</v>
      </c>
      <c r="D1204" s="693" t="s">
        <v>7494</v>
      </c>
      <c r="E1204" s="822">
        <v>140</v>
      </c>
      <c r="F1204" s="806">
        <v>112</v>
      </c>
      <c r="G1204" s="806">
        <v>0</v>
      </c>
      <c r="H1204" s="806">
        <v>0</v>
      </c>
      <c r="I1204" s="835"/>
      <c r="J1204" s="835"/>
      <c r="K1204" s="835"/>
      <c r="L1204" s="835"/>
    </row>
    <row r="1205" spans="1:12" ht="30">
      <c r="A1205" s="1229"/>
      <c r="B1205" s="1241"/>
      <c r="C1205" s="693" t="s">
        <v>7494</v>
      </c>
      <c r="D1205" s="693" t="s">
        <v>7495</v>
      </c>
      <c r="E1205" s="822">
        <v>140</v>
      </c>
      <c r="F1205" s="806">
        <v>112</v>
      </c>
      <c r="G1205" s="806">
        <v>98</v>
      </c>
      <c r="H1205" s="806">
        <v>0</v>
      </c>
      <c r="I1205" s="835"/>
      <c r="J1205" s="835"/>
      <c r="K1205" s="835"/>
      <c r="L1205" s="835"/>
    </row>
    <row r="1206" spans="1:12" ht="16.5">
      <c r="A1206" s="1229">
        <v>7</v>
      </c>
      <c r="B1206" s="1239" t="s">
        <v>7496</v>
      </c>
      <c r="C1206" s="693" t="s">
        <v>7497</v>
      </c>
      <c r="D1206" s="693" t="s">
        <v>7498</v>
      </c>
      <c r="E1206" s="822">
        <v>3170.4</v>
      </c>
      <c r="F1206" s="806">
        <v>1902.4</v>
      </c>
      <c r="G1206" s="806">
        <v>1268</v>
      </c>
      <c r="H1206" s="806">
        <v>0</v>
      </c>
      <c r="I1206" s="835"/>
      <c r="J1206" s="835"/>
      <c r="K1206" s="835"/>
      <c r="L1206" s="835"/>
    </row>
    <row r="1207" spans="1:12" ht="16.5">
      <c r="A1207" s="1229"/>
      <c r="B1207" s="1239"/>
      <c r="C1207" s="693" t="s">
        <v>7498</v>
      </c>
      <c r="D1207" s="693" t="s">
        <v>7499</v>
      </c>
      <c r="E1207" s="822">
        <v>1800</v>
      </c>
      <c r="F1207" s="806">
        <v>1080</v>
      </c>
      <c r="G1207" s="806">
        <v>720</v>
      </c>
      <c r="H1207" s="806">
        <v>0</v>
      </c>
      <c r="I1207" s="835"/>
      <c r="J1207" s="835"/>
      <c r="K1207" s="835"/>
      <c r="L1207" s="835"/>
    </row>
    <row r="1208" spans="1:12" ht="30">
      <c r="A1208" s="1229"/>
      <c r="B1208" s="1239"/>
      <c r="C1208" s="693" t="s">
        <v>7500</v>
      </c>
      <c r="D1208" s="693" t="s">
        <v>7501</v>
      </c>
      <c r="E1208" s="822">
        <v>400</v>
      </c>
      <c r="F1208" s="806">
        <v>280</v>
      </c>
      <c r="G1208" s="806">
        <v>200</v>
      </c>
      <c r="H1208" s="806">
        <v>160</v>
      </c>
      <c r="I1208" s="835"/>
      <c r="J1208" s="835"/>
      <c r="K1208" s="835"/>
      <c r="L1208" s="835"/>
    </row>
    <row r="1209" spans="1:12" ht="30">
      <c r="A1209" s="1229"/>
      <c r="B1209" s="1239"/>
      <c r="C1209" s="693" t="s">
        <v>7501</v>
      </c>
      <c r="D1209" s="693" t="s">
        <v>7502</v>
      </c>
      <c r="E1209" s="822">
        <v>160</v>
      </c>
      <c r="F1209" s="806">
        <v>112</v>
      </c>
      <c r="G1209" s="806">
        <v>80</v>
      </c>
      <c r="H1209" s="806">
        <v>64</v>
      </c>
      <c r="I1209" s="835"/>
      <c r="J1209" s="835"/>
      <c r="K1209" s="835"/>
      <c r="L1209" s="835"/>
    </row>
    <row r="1210" spans="1:12" ht="30">
      <c r="A1210" s="1229"/>
      <c r="B1210" s="1239"/>
      <c r="C1210" s="693" t="s">
        <v>7500</v>
      </c>
      <c r="D1210" s="693" t="s">
        <v>7503</v>
      </c>
      <c r="E1210" s="822">
        <v>380</v>
      </c>
      <c r="F1210" s="806">
        <v>266</v>
      </c>
      <c r="G1210" s="806">
        <v>0</v>
      </c>
      <c r="H1210" s="806">
        <v>0</v>
      </c>
      <c r="I1210" s="835"/>
      <c r="J1210" s="835"/>
      <c r="K1210" s="835"/>
      <c r="L1210" s="835"/>
    </row>
    <row r="1211" spans="1:12" ht="16.5">
      <c r="A1211" s="1229">
        <v>8</v>
      </c>
      <c r="B1211" s="1239" t="s">
        <v>7504</v>
      </c>
      <c r="C1211" s="693" t="s">
        <v>7505</v>
      </c>
      <c r="D1211" s="693" t="s">
        <v>7506</v>
      </c>
      <c r="E1211" s="822">
        <v>3170.4</v>
      </c>
      <c r="F1211" s="806">
        <v>2219.2000000000003</v>
      </c>
      <c r="G1211" s="806">
        <v>0</v>
      </c>
      <c r="H1211" s="806">
        <v>0</v>
      </c>
      <c r="I1211" s="835"/>
      <c r="J1211" s="835"/>
      <c r="K1211" s="835"/>
      <c r="L1211" s="835"/>
    </row>
    <row r="1212" spans="1:12" ht="16.5">
      <c r="A1212" s="1229"/>
      <c r="B1212" s="1239"/>
      <c r="C1212" s="693" t="s">
        <v>7506</v>
      </c>
      <c r="D1212" s="693" t="s">
        <v>7507</v>
      </c>
      <c r="E1212" s="822">
        <v>1239.2</v>
      </c>
      <c r="F1212" s="806">
        <v>743.6</v>
      </c>
      <c r="G1212" s="806">
        <v>495.6</v>
      </c>
      <c r="H1212" s="806">
        <v>0</v>
      </c>
      <c r="I1212" s="835"/>
      <c r="J1212" s="835"/>
      <c r="K1212" s="835"/>
      <c r="L1212" s="835"/>
    </row>
    <row r="1213" spans="1:12" ht="16.5">
      <c r="A1213" s="1229"/>
      <c r="B1213" s="1239"/>
      <c r="C1213" s="693" t="s">
        <v>7507</v>
      </c>
      <c r="D1213" s="824" t="s">
        <v>7465</v>
      </c>
      <c r="E1213" s="822">
        <v>720.40000000000009</v>
      </c>
      <c r="F1213" s="806">
        <v>432.40000000000003</v>
      </c>
      <c r="G1213" s="806">
        <v>288</v>
      </c>
      <c r="H1213" s="806">
        <v>0</v>
      </c>
      <c r="I1213" s="835"/>
      <c r="J1213" s="835"/>
      <c r="K1213" s="835"/>
      <c r="L1213" s="835"/>
    </row>
    <row r="1214" spans="1:12" ht="30">
      <c r="A1214" s="825">
        <v>9</v>
      </c>
      <c r="B1214" s="826" t="s">
        <v>7713</v>
      </c>
      <c r="C1214" s="824" t="s">
        <v>7508</v>
      </c>
      <c r="D1214" s="824" t="s">
        <v>7509</v>
      </c>
      <c r="E1214" s="822">
        <v>2882</v>
      </c>
      <c r="F1214" s="806">
        <v>0</v>
      </c>
      <c r="G1214" s="806">
        <v>0</v>
      </c>
      <c r="H1214" s="806">
        <v>0</v>
      </c>
      <c r="I1214" s="835"/>
      <c r="J1214" s="835"/>
      <c r="K1214" s="835"/>
      <c r="L1214" s="835"/>
    </row>
    <row r="1215" spans="1:12" ht="30">
      <c r="A1215" s="1229">
        <v>10</v>
      </c>
      <c r="B1215" s="1370" t="s">
        <v>7510</v>
      </c>
      <c r="C1215" s="693" t="s">
        <v>7505</v>
      </c>
      <c r="D1215" s="693" t="s">
        <v>7511</v>
      </c>
      <c r="E1215" s="822">
        <v>1181.6000000000001</v>
      </c>
      <c r="F1215" s="806">
        <v>827.2</v>
      </c>
      <c r="G1215" s="806">
        <v>0</v>
      </c>
      <c r="H1215" s="806">
        <v>0</v>
      </c>
      <c r="I1215" s="835"/>
      <c r="J1215" s="835"/>
      <c r="K1215" s="835"/>
      <c r="L1215" s="835"/>
    </row>
    <row r="1216" spans="1:12" ht="30">
      <c r="A1216" s="1229"/>
      <c r="B1216" s="1370"/>
      <c r="C1216" s="693" t="s">
        <v>7511</v>
      </c>
      <c r="D1216" s="693" t="s">
        <v>7512</v>
      </c>
      <c r="E1216" s="822">
        <v>720.40000000000009</v>
      </c>
      <c r="F1216" s="806">
        <v>504.40000000000003</v>
      </c>
      <c r="G1216" s="806">
        <v>360.40000000000003</v>
      </c>
      <c r="H1216" s="806">
        <v>0</v>
      </c>
      <c r="I1216" s="835"/>
      <c r="J1216" s="835"/>
      <c r="K1216" s="835"/>
      <c r="L1216" s="835"/>
    </row>
    <row r="1217" spans="1:12" ht="16.5">
      <c r="A1217" s="1229">
        <v>11</v>
      </c>
      <c r="B1217" s="1370" t="s">
        <v>7513</v>
      </c>
      <c r="C1217" s="693" t="s">
        <v>7514</v>
      </c>
      <c r="D1217" s="693" t="s">
        <v>7515</v>
      </c>
      <c r="E1217" s="822">
        <v>1193.2</v>
      </c>
      <c r="F1217" s="806">
        <v>835.2</v>
      </c>
      <c r="G1217" s="806">
        <v>596.80000000000007</v>
      </c>
      <c r="H1217" s="806">
        <v>417.6</v>
      </c>
      <c r="I1217" s="835"/>
      <c r="J1217" s="835"/>
      <c r="K1217" s="835"/>
      <c r="L1217" s="835"/>
    </row>
    <row r="1218" spans="1:12" ht="16.5">
      <c r="A1218" s="1229"/>
      <c r="B1218" s="1370"/>
      <c r="C1218" s="693" t="s">
        <v>7515</v>
      </c>
      <c r="D1218" s="693" t="s">
        <v>7478</v>
      </c>
      <c r="E1218" s="822">
        <v>720.40000000000009</v>
      </c>
      <c r="F1218" s="806">
        <v>504.40000000000003</v>
      </c>
      <c r="G1218" s="806">
        <v>360.40000000000003</v>
      </c>
      <c r="H1218" s="806">
        <v>0</v>
      </c>
      <c r="I1218" s="835"/>
      <c r="J1218" s="835"/>
      <c r="K1218" s="835"/>
      <c r="L1218" s="835"/>
    </row>
    <row r="1219" spans="1:12" ht="30">
      <c r="A1219" s="1229"/>
      <c r="B1219" s="1370"/>
      <c r="C1219" s="693" t="s">
        <v>7516</v>
      </c>
      <c r="D1219" s="693" t="s">
        <v>7517</v>
      </c>
      <c r="E1219" s="822">
        <v>320</v>
      </c>
      <c r="F1219" s="806">
        <v>224</v>
      </c>
      <c r="G1219" s="806">
        <v>160</v>
      </c>
      <c r="H1219" s="806">
        <v>0</v>
      </c>
      <c r="I1219" s="835"/>
      <c r="J1219" s="835"/>
      <c r="K1219" s="835"/>
      <c r="L1219" s="835"/>
    </row>
    <row r="1220" spans="1:12" ht="16.5">
      <c r="A1220" s="1229">
        <v>12</v>
      </c>
      <c r="B1220" s="1240" t="s">
        <v>7518</v>
      </c>
      <c r="C1220" s="693" t="s">
        <v>7519</v>
      </c>
      <c r="D1220" s="693" t="s">
        <v>7520</v>
      </c>
      <c r="E1220" s="822">
        <v>1245.2</v>
      </c>
      <c r="F1220" s="806">
        <v>0</v>
      </c>
      <c r="G1220" s="806">
        <v>0</v>
      </c>
      <c r="H1220" s="806">
        <v>0</v>
      </c>
      <c r="I1220" s="835"/>
      <c r="J1220" s="835"/>
      <c r="K1220" s="835"/>
      <c r="L1220" s="835"/>
    </row>
    <row r="1221" spans="1:12" ht="16.5">
      <c r="A1221" s="1229"/>
      <c r="B1221" s="1369"/>
      <c r="C1221" s="693" t="s">
        <v>7520</v>
      </c>
      <c r="D1221" s="693" t="s">
        <v>7521</v>
      </c>
      <c r="E1221" s="822">
        <v>655.20000000000005</v>
      </c>
      <c r="F1221" s="806">
        <v>393.20000000000005</v>
      </c>
      <c r="G1221" s="806">
        <v>327.60000000000002</v>
      </c>
      <c r="H1221" s="806">
        <v>229.20000000000002</v>
      </c>
      <c r="I1221" s="835"/>
      <c r="J1221" s="835"/>
      <c r="K1221" s="835"/>
      <c r="L1221" s="835"/>
    </row>
    <row r="1222" spans="1:12" ht="16.5">
      <c r="A1222" s="1229"/>
      <c r="B1222" s="1369"/>
      <c r="C1222" s="693" t="s">
        <v>7522</v>
      </c>
      <c r="D1222" s="693" t="s">
        <v>7523</v>
      </c>
      <c r="E1222" s="822">
        <v>368.8</v>
      </c>
      <c r="F1222" s="806">
        <v>221.20000000000002</v>
      </c>
      <c r="G1222" s="806">
        <v>184.4</v>
      </c>
      <c r="H1222" s="806">
        <v>0</v>
      </c>
      <c r="I1222" s="835"/>
      <c r="J1222" s="835"/>
      <c r="K1222" s="835"/>
      <c r="L1222" s="835"/>
    </row>
    <row r="1223" spans="1:12" ht="16.5">
      <c r="A1223" s="1229"/>
      <c r="B1223" s="1369"/>
      <c r="C1223" s="693" t="s">
        <v>7523</v>
      </c>
      <c r="D1223" s="824" t="s">
        <v>7524</v>
      </c>
      <c r="E1223" s="822">
        <v>363.20000000000005</v>
      </c>
      <c r="F1223" s="806">
        <v>218</v>
      </c>
      <c r="G1223" s="806">
        <v>181.60000000000002</v>
      </c>
      <c r="H1223" s="806">
        <v>0</v>
      </c>
      <c r="I1223" s="835"/>
      <c r="J1223" s="835"/>
      <c r="K1223" s="835"/>
      <c r="L1223" s="835"/>
    </row>
    <row r="1224" spans="1:12" ht="30">
      <c r="A1224" s="1229"/>
      <c r="B1224" s="1369"/>
      <c r="C1224" s="693" t="s">
        <v>7525</v>
      </c>
      <c r="D1224" s="693" t="s">
        <v>7526</v>
      </c>
      <c r="E1224" s="822">
        <v>320</v>
      </c>
      <c r="F1224" s="806">
        <v>192</v>
      </c>
      <c r="G1224" s="806">
        <v>128</v>
      </c>
      <c r="H1224" s="806">
        <v>112</v>
      </c>
      <c r="I1224" s="835"/>
      <c r="J1224" s="835"/>
      <c r="K1224" s="835"/>
      <c r="L1224" s="835"/>
    </row>
    <row r="1225" spans="1:12" ht="16.5">
      <c r="A1225" s="1229"/>
      <c r="B1225" s="1369"/>
      <c r="C1225" s="693" t="s">
        <v>7526</v>
      </c>
      <c r="D1225" s="693" t="s">
        <v>7527</v>
      </c>
      <c r="E1225" s="822">
        <v>220</v>
      </c>
      <c r="F1225" s="806">
        <v>132</v>
      </c>
      <c r="G1225" s="806">
        <v>88</v>
      </c>
      <c r="H1225" s="806">
        <v>0</v>
      </c>
      <c r="I1225" s="835"/>
      <c r="J1225" s="835"/>
      <c r="K1225" s="835"/>
      <c r="L1225" s="835"/>
    </row>
    <row r="1226" spans="1:12" ht="16.5">
      <c r="A1226" s="1229"/>
      <c r="B1226" s="1241"/>
      <c r="C1226" s="693" t="s">
        <v>7527</v>
      </c>
      <c r="D1226" s="693" t="s">
        <v>7528</v>
      </c>
      <c r="E1226" s="822">
        <v>200</v>
      </c>
      <c r="F1226" s="806">
        <v>140</v>
      </c>
      <c r="G1226" s="806">
        <v>120</v>
      </c>
      <c r="H1226" s="806">
        <v>0</v>
      </c>
      <c r="I1226" s="835"/>
      <c r="J1226" s="835"/>
      <c r="K1226" s="835"/>
      <c r="L1226" s="835"/>
    </row>
    <row r="1227" spans="1:12" ht="16.5">
      <c r="A1227" s="1229">
        <v>13</v>
      </c>
      <c r="B1227" s="1240" t="s">
        <v>209</v>
      </c>
      <c r="C1227" s="824" t="s">
        <v>7529</v>
      </c>
      <c r="D1227" s="693" t="s">
        <v>7530</v>
      </c>
      <c r="E1227" s="822">
        <v>240</v>
      </c>
      <c r="F1227" s="806">
        <v>168</v>
      </c>
      <c r="G1227" s="806">
        <v>144</v>
      </c>
      <c r="H1227" s="806">
        <v>0</v>
      </c>
      <c r="I1227" s="835"/>
      <c r="J1227" s="835"/>
      <c r="K1227" s="835"/>
      <c r="L1227" s="835"/>
    </row>
    <row r="1228" spans="1:12" ht="30">
      <c r="A1228" s="1229"/>
      <c r="B1228" s="1369"/>
      <c r="C1228" s="693" t="s">
        <v>7531</v>
      </c>
      <c r="D1228" s="693" t="s">
        <v>7530</v>
      </c>
      <c r="E1228" s="822">
        <v>200</v>
      </c>
      <c r="F1228" s="806">
        <v>140</v>
      </c>
      <c r="G1228" s="806">
        <v>0</v>
      </c>
      <c r="H1228" s="806">
        <v>0</v>
      </c>
      <c r="I1228" s="835"/>
      <c r="J1228" s="835"/>
      <c r="K1228" s="835"/>
      <c r="L1228" s="835"/>
    </row>
    <row r="1229" spans="1:12" ht="16.5">
      <c r="A1229" s="1229"/>
      <c r="B1229" s="1369"/>
      <c r="C1229" s="693" t="s">
        <v>7498</v>
      </c>
      <c r="D1229" s="693" t="s">
        <v>7532</v>
      </c>
      <c r="E1229" s="822">
        <v>352</v>
      </c>
      <c r="F1229" s="806">
        <v>0</v>
      </c>
      <c r="G1229" s="806">
        <v>0</v>
      </c>
      <c r="H1229" s="806">
        <v>0</v>
      </c>
      <c r="I1229" s="835"/>
      <c r="J1229" s="835"/>
      <c r="K1229" s="835"/>
      <c r="L1229" s="835"/>
    </row>
    <row r="1230" spans="1:12" ht="16.5">
      <c r="A1230" s="1229"/>
      <c r="B1230" s="1241"/>
      <c r="C1230" s="693" t="s">
        <v>7532</v>
      </c>
      <c r="D1230" s="693" t="s">
        <v>7533</v>
      </c>
      <c r="E1230" s="822">
        <v>160</v>
      </c>
      <c r="F1230" s="806">
        <v>112</v>
      </c>
      <c r="G1230" s="806">
        <v>80</v>
      </c>
      <c r="H1230" s="806">
        <v>0</v>
      </c>
      <c r="I1230" s="835"/>
      <c r="J1230" s="835"/>
      <c r="K1230" s="835"/>
      <c r="L1230" s="835"/>
    </row>
    <row r="1231" spans="1:12" ht="16.5">
      <c r="A1231" s="1229">
        <v>14</v>
      </c>
      <c r="B1231" s="1240" t="s">
        <v>7534</v>
      </c>
      <c r="C1231" s="693" t="s">
        <v>7532</v>
      </c>
      <c r="D1231" s="693" t="s">
        <v>7535</v>
      </c>
      <c r="E1231" s="822">
        <v>220</v>
      </c>
      <c r="F1231" s="806">
        <v>154</v>
      </c>
      <c r="G1231" s="806">
        <v>110</v>
      </c>
      <c r="H1231" s="806">
        <v>0</v>
      </c>
      <c r="I1231" s="835"/>
      <c r="J1231" s="835"/>
      <c r="K1231" s="835"/>
      <c r="L1231" s="835"/>
    </row>
    <row r="1232" spans="1:12" ht="30">
      <c r="A1232" s="1229"/>
      <c r="B1232" s="1369"/>
      <c r="C1232" s="693" t="s">
        <v>7536</v>
      </c>
      <c r="D1232" s="693" t="s">
        <v>7537</v>
      </c>
      <c r="E1232" s="822">
        <v>1572</v>
      </c>
      <c r="F1232" s="806">
        <v>1100.4000000000001</v>
      </c>
      <c r="G1232" s="806">
        <v>0</v>
      </c>
      <c r="H1232" s="806">
        <v>0</v>
      </c>
      <c r="I1232" s="835"/>
      <c r="J1232" s="835"/>
      <c r="K1232" s="835"/>
      <c r="L1232" s="835"/>
    </row>
    <row r="1233" spans="1:12" ht="30">
      <c r="A1233" s="1229"/>
      <c r="B1233" s="1241"/>
      <c r="C1233" s="693" t="s">
        <v>7538</v>
      </c>
      <c r="D1233" s="693" t="s">
        <v>7539</v>
      </c>
      <c r="E1233" s="822">
        <v>280</v>
      </c>
      <c r="F1233" s="806">
        <v>196</v>
      </c>
      <c r="G1233" s="808">
        <v>112</v>
      </c>
      <c r="H1233" s="806">
        <v>0</v>
      </c>
      <c r="I1233" s="835"/>
      <c r="J1233" s="835"/>
      <c r="K1233" s="835"/>
      <c r="L1233" s="835"/>
    </row>
    <row r="1234" spans="1:12" ht="16.5">
      <c r="A1234" s="1229">
        <v>15</v>
      </c>
      <c r="B1234" s="1370" t="s">
        <v>5001</v>
      </c>
      <c r="C1234" s="824" t="s">
        <v>7540</v>
      </c>
      <c r="D1234" s="824" t="s">
        <v>7541</v>
      </c>
      <c r="E1234" s="822">
        <v>3269.6000000000004</v>
      </c>
      <c r="F1234" s="806">
        <v>2288.8000000000002</v>
      </c>
      <c r="G1234" s="808">
        <v>0</v>
      </c>
      <c r="H1234" s="807">
        <v>0</v>
      </c>
      <c r="I1234" s="835"/>
      <c r="J1234" s="835"/>
      <c r="K1234" s="835"/>
      <c r="L1234" s="835"/>
    </row>
    <row r="1235" spans="1:12" ht="16.5">
      <c r="A1235" s="1229"/>
      <c r="B1235" s="1370"/>
      <c r="C1235" s="824" t="s">
        <v>7541</v>
      </c>
      <c r="D1235" s="824" t="s">
        <v>7542</v>
      </c>
      <c r="E1235" s="822">
        <v>1907.2</v>
      </c>
      <c r="F1235" s="806">
        <v>1335.2</v>
      </c>
      <c r="G1235" s="808">
        <v>0</v>
      </c>
      <c r="H1235" s="807">
        <v>0</v>
      </c>
      <c r="I1235" s="835"/>
      <c r="J1235" s="835"/>
      <c r="K1235" s="835"/>
      <c r="L1235" s="835"/>
    </row>
    <row r="1236" spans="1:12" ht="16.5">
      <c r="A1236" s="1229"/>
      <c r="B1236" s="1370"/>
      <c r="C1236" s="824" t="s">
        <v>7542</v>
      </c>
      <c r="D1236" s="824" t="s">
        <v>7543</v>
      </c>
      <c r="E1236" s="822">
        <v>817.6</v>
      </c>
      <c r="F1236" s="806">
        <v>572.4</v>
      </c>
      <c r="G1236" s="808">
        <v>408.8</v>
      </c>
      <c r="H1236" s="807">
        <v>0</v>
      </c>
      <c r="I1236" s="835"/>
      <c r="J1236" s="835"/>
      <c r="K1236" s="835"/>
      <c r="L1236" s="835"/>
    </row>
    <row r="1237" spans="1:12" ht="16.5">
      <c r="A1237" s="1229"/>
      <c r="B1237" s="1370"/>
      <c r="C1237" s="824" t="s">
        <v>7544</v>
      </c>
      <c r="D1237" s="824" t="s">
        <v>7545</v>
      </c>
      <c r="E1237" s="822">
        <v>322.8</v>
      </c>
      <c r="F1237" s="808">
        <v>0</v>
      </c>
      <c r="G1237" s="808">
        <v>0</v>
      </c>
      <c r="H1237" s="807">
        <v>0</v>
      </c>
      <c r="I1237" s="835"/>
      <c r="J1237" s="835"/>
      <c r="K1237" s="835"/>
      <c r="L1237" s="835"/>
    </row>
    <row r="1238" spans="1:12" ht="16.5">
      <c r="A1238" s="1229"/>
      <c r="B1238" s="1370"/>
      <c r="C1238" s="824" t="s">
        <v>7545</v>
      </c>
      <c r="D1238" s="824" t="s">
        <v>7546</v>
      </c>
      <c r="E1238" s="822">
        <v>1965.2</v>
      </c>
      <c r="F1238" s="808">
        <v>0</v>
      </c>
      <c r="G1238" s="808">
        <v>0</v>
      </c>
      <c r="H1238" s="807">
        <v>0</v>
      </c>
      <c r="I1238" s="835"/>
      <c r="J1238" s="835"/>
      <c r="K1238" s="835"/>
      <c r="L1238" s="835"/>
    </row>
    <row r="1239" spans="1:12" ht="16.5">
      <c r="A1239" s="1229"/>
      <c r="B1239" s="1370"/>
      <c r="C1239" s="824" t="s">
        <v>7547</v>
      </c>
      <c r="D1239" s="824" t="s">
        <v>7548</v>
      </c>
      <c r="E1239" s="822">
        <v>1493.6000000000001</v>
      </c>
      <c r="F1239" s="808">
        <v>0</v>
      </c>
      <c r="G1239" s="808">
        <v>0</v>
      </c>
      <c r="H1239" s="807">
        <v>0</v>
      </c>
      <c r="I1239" s="835"/>
      <c r="J1239" s="835"/>
      <c r="K1239" s="835"/>
      <c r="L1239" s="835"/>
    </row>
    <row r="1240" spans="1:12" ht="16.5">
      <c r="A1240" s="1229"/>
      <c r="B1240" s="1370"/>
      <c r="C1240" s="824" t="s">
        <v>7549</v>
      </c>
      <c r="D1240" s="824" t="s">
        <v>7460</v>
      </c>
      <c r="E1240" s="822">
        <v>518.80000000000007</v>
      </c>
      <c r="F1240" s="808">
        <v>311.20000000000005</v>
      </c>
      <c r="G1240" s="808">
        <v>207.60000000000002</v>
      </c>
      <c r="H1240" s="807">
        <v>0</v>
      </c>
      <c r="I1240" s="835"/>
      <c r="J1240" s="835"/>
      <c r="K1240" s="835"/>
      <c r="L1240" s="835"/>
    </row>
    <row r="1241" spans="1:12" ht="16.5">
      <c r="A1241" s="1229"/>
      <c r="B1241" s="1370"/>
      <c r="C1241" s="824" t="s">
        <v>7540</v>
      </c>
      <c r="D1241" s="824" t="s">
        <v>7550</v>
      </c>
      <c r="E1241" s="822">
        <v>243.60000000000002</v>
      </c>
      <c r="F1241" s="808">
        <v>0</v>
      </c>
      <c r="G1241" s="808">
        <v>0</v>
      </c>
      <c r="H1241" s="807">
        <v>0</v>
      </c>
      <c r="I1241" s="835"/>
      <c r="J1241" s="835"/>
      <c r="K1241" s="835"/>
      <c r="L1241" s="835"/>
    </row>
    <row r="1242" spans="1:12" ht="16.5">
      <c r="A1242" s="1229"/>
      <c r="B1242" s="1370"/>
      <c r="C1242" s="824" t="s">
        <v>7551</v>
      </c>
      <c r="D1242" s="824" t="s">
        <v>7552</v>
      </c>
      <c r="E1242" s="822">
        <v>1742.8000000000002</v>
      </c>
      <c r="F1242" s="808">
        <v>1045.6000000000001</v>
      </c>
      <c r="G1242" s="808">
        <v>697.2</v>
      </c>
      <c r="H1242" s="807">
        <v>0</v>
      </c>
      <c r="I1242" s="835"/>
      <c r="J1242" s="835"/>
      <c r="K1242" s="835"/>
      <c r="L1242" s="835"/>
    </row>
    <row r="1243" spans="1:12" ht="16.5">
      <c r="A1243" s="1229"/>
      <c r="B1243" s="1370"/>
      <c r="C1243" s="824" t="s">
        <v>7553</v>
      </c>
      <c r="D1243" s="824" t="s">
        <v>7554</v>
      </c>
      <c r="E1243" s="822">
        <v>749.2</v>
      </c>
      <c r="F1243" s="808">
        <v>449.6</v>
      </c>
      <c r="G1243" s="808">
        <v>0</v>
      </c>
      <c r="H1243" s="807">
        <v>0</v>
      </c>
      <c r="I1243" s="835"/>
      <c r="J1243" s="835"/>
      <c r="K1243" s="835"/>
      <c r="L1243" s="835"/>
    </row>
    <row r="1244" spans="1:12" ht="16.5">
      <c r="A1244" s="1229"/>
      <c r="B1244" s="1370"/>
      <c r="C1244" s="824" t="s">
        <v>7551</v>
      </c>
      <c r="D1244" s="824" t="s">
        <v>7555</v>
      </c>
      <c r="E1244" s="822">
        <v>400</v>
      </c>
      <c r="F1244" s="808">
        <v>240</v>
      </c>
      <c r="G1244" s="808">
        <v>160</v>
      </c>
      <c r="H1244" s="807">
        <v>0</v>
      </c>
      <c r="I1244" s="835"/>
      <c r="J1244" s="835"/>
      <c r="K1244" s="835"/>
      <c r="L1244" s="835"/>
    </row>
    <row r="1245" spans="1:12" ht="16.5">
      <c r="A1245" s="1229"/>
      <c r="B1245" s="1370"/>
      <c r="C1245" s="824" t="s">
        <v>7556</v>
      </c>
      <c r="D1245" s="824" t="s">
        <v>7557</v>
      </c>
      <c r="E1245" s="822">
        <v>640</v>
      </c>
      <c r="F1245" s="808">
        <v>384</v>
      </c>
      <c r="G1245" s="808">
        <v>256</v>
      </c>
      <c r="H1245" s="807">
        <v>0</v>
      </c>
      <c r="I1245" s="835"/>
      <c r="J1245" s="835"/>
      <c r="K1245" s="835"/>
      <c r="L1245" s="835"/>
    </row>
    <row r="1246" spans="1:12" ht="16.5">
      <c r="A1246" s="1229"/>
      <c r="B1246" s="1370"/>
      <c r="C1246" s="824" t="s">
        <v>7558</v>
      </c>
      <c r="D1246" s="824" t="s">
        <v>7559</v>
      </c>
      <c r="E1246" s="822">
        <v>566</v>
      </c>
      <c r="F1246" s="808">
        <v>339.6</v>
      </c>
      <c r="G1246" s="808">
        <v>226.4</v>
      </c>
      <c r="H1246" s="807">
        <v>0</v>
      </c>
      <c r="I1246" s="835"/>
      <c r="J1246" s="835"/>
      <c r="K1246" s="835"/>
      <c r="L1246" s="835"/>
    </row>
    <row r="1247" spans="1:12" ht="16.5">
      <c r="A1247" s="1229"/>
      <c r="B1247" s="1370"/>
      <c r="C1247" s="824" t="s">
        <v>7560</v>
      </c>
      <c r="D1247" s="824" t="s">
        <v>7561</v>
      </c>
      <c r="E1247" s="822">
        <v>490.40000000000003</v>
      </c>
      <c r="F1247" s="808">
        <v>294.40000000000003</v>
      </c>
      <c r="G1247" s="808">
        <v>196</v>
      </c>
      <c r="H1247" s="807">
        <v>0</v>
      </c>
      <c r="I1247" s="835"/>
      <c r="J1247" s="835"/>
      <c r="K1247" s="835"/>
      <c r="L1247" s="835"/>
    </row>
    <row r="1248" spans="1:12" ht="16.5">
      <c r="A1248" s="1229"/>
      <c r="B1248" s="1370"/>
      <c r="C1248" s="824" t="s">
        <v>7562</v>
      </c>
      <c r="D1248" s="824" t="s">
        <v>7486</v>
      </c>
      <c r="E1248" s="822">
        <v>360</v>
      </c>
      <c r="F1248" s="808">
        <v>216</v>
      </c>
      <c r="G1248" s="808">
        <v>144</v>
      </c>
      <c r="H1248" s="807">
        <v>0</v>
      </c>
      <c r="I1248" s="835"/>
      <c r="J1248" s="835"/>
      <c r="K1248" s="835"/>
      <c r="L1248" s="835"/>
    </row>
    <row r="1249" spans="1:12" ht="16.5">
      <c r="A1249" s="1229"/>
      <c r="B1249" s="1370"/>
      <c r="C1249" s="824" t="s">
        <v>7563</v>
      </c>
      <c r="D1249" s="824" t="s">
        <v>7564</v>
      </c>
      <c r="E1249" s="822">
        <v>200</v>
      </c>
      <c r="F1249" s="808">
        <v>120</v>
      </c>
      <c r="G1249" s="808">
        <v>0</v>
      </c>
      <c r="H1249" s="807">
        <v>0</v>
      </c>
      <c r="I1249" s="835"/>
      <c r="J1249" s="835"/>
      <c r="K1249" s="835"/>
      <c r="L1249" s="835"/>
    </row>
    <row r="1250" spans="1:12" ht="16.5">
      <c r="A1250" s="1229"/>
      <c r="B1250" s="1370"/>
      <c r="C1250" s="824" t="s">
        <v>7565</v>
      </c>
      <c r="D1250" s="824" t="s">
        <v>7566</v>
      </c>
      <c r="E1250" s="822">
        <v>600</v>
      </c>
      <c r="F1250" s="808">
        <v>360</v>
      </c>
      <c r="G1250" s="808">
        <v>0</v>
      </c>
      <c r="H1250" s="807">
        <v>0</v>
      </c>
      <c r="I1250" s="835"/>
      <c r="J1250" s="835"/>
      <c r="K1250" s="835"/>
      <c r="L1250" s="835"/>
    </row>
    <row r="1251" spans="1:12" ht="16.5">
      <c r="A1251" s="825">
        <v>16</v>
      </c>
      <c r="B1251" s="826" t="s">
        <v>7567</v>
      </c>
      <c r="C1251" s="824" t="s">
        <v>7568</v>
      </c>
      <c r="D1251" s="824" t="s">
        <v>7569</v>
      </c>
      <c r="E1251" s="822">
        <v>400</v>
      </c>
      <c r="F1251" s="808">
        <v>240</v>
      </c>
      <c r="G1251" s="808">
        <v>160</v>
      </c>
      <c r="H1251" s="807">
        <v>0</v>
      </c>
      <c r="I1251" s="835"/>
      <c r="J1251" s="835"/>
      <c r="K1251" s="835"/>
      <c r="L1251" s="835"/>
    </row>
    <row r="1252" spans="1:12" ht="16.5">
      <c r="A1252" s="825">
        <v>17</v>
      </c>
      <c r="B1252" s="826" t="s">
        <v>7570</v>
      </c>
      <c r="C1252" s="824" t="s">
        <v>7571</v>
      </c>
      <c r="D1252" s="824" t="s">
        <v>7572</v>
      </c>
      <c r="E1252" s="822">
        <v>749.2</v>
      </c>
      <c r="F1252" s="808">
        <v>449.6</v>
      </c>
      <c r="G1252" s="808">
        <v>0</v>
      </c>
      <c r="H1252" s="807">
        <v>0</v>
      </c>
      <c r="I1252" s="835"/>
      <c r="J1252" s="835"/>
      <c r="K1252" s="835"/>
      <c r="L1252" s="835"/>
    </row>
    <row r="1253" spans="1:12" ht="16.5">
      <c r="A1253" s="825">
        <v>18</v>
      </c>
      <c r="B1253" s="826" t="s">
        <v>7573</v>
      </c>
      <c r="C1253" s="824" t="s">
        <v>7572</v>
      </c>
      <c r="D1253" s="824" t="s">
        <v>7574</v>
      </c>
      <c r="E1253" s="822">
        <v>749.2</v>
      </c>
      <c r="F1253" s="808">
        <v>449.6</v>
      </c>
      <c r="G1253" s="808">
        <v>299.60000000000002</v>
      </c>
      <c r="H1253" s="806">
        <v>262.40000000000003</v>
      </c>
      <c r="I1253" s="835"/>
      <c r="J1253" s="835"/>
      <c r="K1253" s="835"/>
      <c r="L1253" s="835"/>
    </row>
    <row r="1254" spans="1:12" ht="16.5">
      <c r="A1254" s="825">
        <v>19</v>
      </c>
      <c r="B1254" s="826" t="s">
        <v>5728</v>
      </c>
      <c r="C1254" s="824" t="s">
        <v>7571</v>
      </c>
      <c r="D1254" s="824" t="s">
        <v>7575</v>
      </c>
      <c r="E1254" s="822">
        <v>363.20000000000005</v>
      </c>
      <c r="F1254" s="808">
        <v>218</v>
      </c>
      <c r="G1254" s="808">
        <v>145.20000000000002</v>
      </c>
      <c r="H1254" s="807">
        <v>0</v>
      </c>
      <c r="I1254" s="835"/>
      <c r="J1254" s="835"/>
      <c r="K1254" s="835"/>
      <c r="L1254" s="835"/>
    </row>
    <row r="1255" spans="1:12" ht="30">
      <c r="A1255" s="825">
        <v>20</v>
      </c>
      <c r="B1255" s="826" t="s">
        <v>7576</v>
      </c>
      <c r="C1255" s="824" t="s">
        <v>7577</v>
      </c>
      <c r="D1255" s="824" t="s">
        <v>7575</v>
      </c>
      <c r="E1255" s="822">
        <v>120</v>
      </c>
      <c r="F1255" s="808">
        <v>84</v>
      </c>
      <c r="G1255" s="808">
        <v>72</v>
      </c>
      <c r="H1255" s="806">
        <v>60</v>
      </c>
      <c r="I1255" s="835"/>
      <c r="J1255" s="835"/>
      <c r="K1255" s="835"/>
      <c r="L1255" s="835"/>
    </row>
    <row r="1256" spans="1:12" ht="45">
      <c r="A1256" s="825">
        <v>21</v>
      </c>
      <c r="B1256" s="826" t="s">
        <v>7578</v>
      </c>
      <c r="C1256" s="824" t="s">
        <v>7579</v>
      </c>
      <c r="D1256" s="824" t="s">
        <v>7580</v>
      </c>
      <c r="E1256" s="822">
        <v>240</v>
      </c>
      <c r="F1256" s="808">
        <v>144</v>
      </c>
      <c r="G1256" s="808">
        <v>120</v>
      </c>
      <c r="H1256" s="807">
        <v>0</v>
      </c>
      <c r="I1256" s="835"/>
      <c r="J1256" s="835"/>
      <c r="K1256" s="835"/>
      <c r="L1256" s="835"/>
    </row>
    <row r="1257" spans="1:12" ht="16.5">
      <c r="A1257" s="1229">
        <v>22</v>
      </c>
      <c r="B1257" s="1239" t="s">
        <v>7581</v>
      </c>
      <c r="C1257" s="824" t="s">
        <v>7545</v>
      </c>
      <c r="D1257" s="824" t="s">
        <v>7582</v>
      </c>
      <c r="E1257" s="822">
        <v>160</v>
      </c>
      <c r="F1257" s="808">
        <v>112</v>
      </c>
      <c r="G1257" s="808">
        <v>96</v>
      </c>
      <c r="H1257" s="806">
        <v>80</v>
      </c>
      <c r="I1257" s="835"/>
      <c r="J1257" s="835"/>
      <c r="K1257" s="835"/>
      <c r="L1257" s="835"/>
    </row>
    <row r="1258" spans="1:12" ht="16.5">
      <c r="A1258" s="1229"/>
      <c r="B1258" s="1239"/>
      <c r="C1258" s="824" t="s">
        <v>7540</v>
      </c>
      <c r="D1258" s="824" t="s">
        <v>7564</v>
      </c>
      <c r="E1258" s="822">
        <v>400</v>
      </c>
      <c r="F1258" s="808">
        <v>0</v>
      </c>
      <c r="G1258" s="808">
        <v>0</v>
      </c>
      <c r="H1258" s="807">
        <v>0</v>
      </c>
      <c r="I1258" s="835"/>
      <c r="J1258" s="835"/>
      <c r="K1258" s="835"/>
      <c r="L1258" s="835"/>
    </row>
    <row r="1259" spans="1:12" ht="16.5">
      <c r="A1259" s="1229">
        <v>23</v>
      </c>
      <c r="B1259" s="1240" t="s">
        <v>7583</v>
      </c>
      <c r="C1259" s="824" t="s">
        <v>7584</v>
      </c>
      <c r="D1259" s="824" t="s">
        <v>7585</v>
      </c>
      <c r="E1259" s="822">
        <v>240</v>
      </c>
      <c r="F1259" s="808">
        <v>0</v>
      </c>
      <c r="G1259" s="808">
        <v>0</v>
      </c>
      <c r="H1259" s="807">
        <v>0</v>
      </c>
      <c r="I1259" s="835"/>
      <c r="J1259" s="835"/>
      <c r="K1259" s="835"/>
      <c r="L1259" s="835"/>
    </row>
    <row r="1260" spans="1:12" ht="16.5">
      <c r="A1260" s="1229"/>
      <c r="B1260" s="1241"/>
      <c r="C1260" s="824" t="s">
        <v>7541</v>
      </c>
      <c r="D1260" s="824" t="s">
        <v>7586</v>
      </c>
      <c r="E1260" s="822">
        <v>220</v>
      </c>
      <c r="F1260" s="808">
        <v>132</v>
      </c>
      <c r="G1260" s="808">
        <v>0</v>
      </c>
      <c r="H1260" s="807">
        <v>0</v>
      </c>
      <c r="I1260" s="835"/>
      <c r="J1260" s="835"/>
      <c r="K1260" s="835"/>
      <c r="L1260" s="835"/>
    </row>
    <row r="1261" spans="1:12" ht="30">
      <c r="A1261" s="641">
        <v>24</v>
      </c>
      <c r="B1261" s="827" t="s">
        <v>7587</v>
      </c>
      <c r="C1261" s="824" t="s">
        <v>7588</v>
      </c>
      <c r="D1261" s="824" t="s">
        <v>7589</v>
      </c>
      <c r="E1261" s="822">
        <v>280</v>
      </c>
      <c r="F1261" s="808">
        <v>168</v>
      </c>
      <c r="G1261" s="808">
        <v>112</v>
      </c>
      <c r="H1261" s="807">
        <v>0</v>
      </c>
      <c r="I1261" s="835"/>
      <c r="J1261" s="835"/>
      <c r="K1261" s="835"/>
      <c r="L1261" s="835"/>
    </row>
    <row r="1262" spans="1:12" ht="30">
      <c r="A1262" s="641">
        <v>25</v>
      </c>
      <c r="B1262" s="826" t="s">
        <v>7590</v>
      </c>
      <c r="C1262" s="824" t="s">
        <v>7591</v>
      </c>
      <c r="D1262" s="824" t="s">
        <v>7592</v>
      </c>
      <c r="E1262" s="822">
        <v>400</v>
      </c>
      <c r="F1262" s="808">
        <v>240</v>
      </c>
      <c r="G1262" s="808">
        <v>160</v>
      </c>
      <c r="H1262" s="807">
        <v>0</v>
      </c>
      <c r="I1262" s="835"/>
      <c r="J1262" s="835"/>
      <c r="K1262" s="835"/>
      <c r="L1262" s="835"/>
    </row>
    <row r="1263" spans="1:12" ht="16.5">
      <c r="A1263" s="820">
        <v>24</v>
      </c>
      <c r="B1263" s="828" t="s">
        <v>7714</v>
      </c>
      <c r="C1263" s="248"/>
      <c r="D1263" s="248"/>
      <c r="E1263" s="248"/>
      <c r="F1263" s="248"/>
      <c r="G1263" s="248"/>
      <c r="H1263" s="248"/>
      <c r="I1263" s="835"/>
      <c r="J1263" s="835"/>
      <c r="K1263" s="835"/>
      <c r="L1263" s="835"/>
    </row>
    <row r="1264" spans="1:12" ht="16.5">
      <c r="A1264" s="1242">
        <v>1</v>
      </c>
      <c r="B1264" s="1210" t="s">
        <v>7715</v>
      </c>
      <c r="C1264" s="817" t="s">
        <v>7593</v>
      </c>
      <c r="D1264" s="829" t="s">
        <v>7594</v>
      </c>
      <c r="E1264" s="788">
        <v>600</v>
      </c>
      <c r="F1264" s="788">
        <v>360</v>
      </c>
      <c r="G1264" s="788">
        <v>0</v>
      </c>
      <c r="H1264" s="788">
        <v>0</v>
      </c>
      <c r="I1264" s="835"/>
      <c r="J1264" s="835"/>
      <c r="K1264" s="835"/>
      <c r="L1264" s="835"/>
    </row>
    <row r="1265" spans="1:12" ht="25.5">
      <c r="A1265" s="1242"/>
      <c r="B1265" s="1210"/>
      <c r="C1265" s="829" t="s">
        <v>7594</v>
      </c>
      <c r="D1265" s="829" t="s">
        <v>7716</v>
      </c>
      <c r="E1265" s="788">
        <v>1000</v>
      </c>
      <c r="F1265" s="788">
        <v>0</v>
      </c>
      <c r="G1265" s="788">
        <v>0</v>
      </c>
      <c r="H1265" s="788">
        <v>0</v>
      </c>
      <c r="I1265" s="835"/>
      <c r="J1265" s="835"/>
      <c r="K1265" s="835"/>
      <c r="L1265" s="835"/>
    </row>
    <row r="1266" spans="1:12" ht="25.5">
      <c r="A1266" s="1242"/>
      <c r="B1266" s="1210"/>
      <c r="C1266" s="829" t="s">
        <v>7716</v>
      </c>
      <c r="D1266" s="829" t="s">
        <v>7717</v>
      </c>
      <c r="E1266" s="788">
        <v>1560</v>
      </c>
      <c r="F1266" s="788">
        <v>936</v>
      </c>
      <c r="G1266" s="788">
        <v>624</v>
      </c>
      <c r="H1266" s="788">
        <v>0</v>
      </c>
      <c r="I1266" s="835"/>
      <c r="J1266" s="835"/>
      <c r="K1266" s="835"/>
      <c r="L1266" s="835"/>
    </row>
    <row r="1267" spans="1:12" ht="25.5">
      <c r="A1267" s="1242"/>
      <c r="B1267" s="1210"/>
      <c r="C1267" s="829" t="s">
        <v>7717</v>
      </c>
      <c r="D1267" s="829" t="s">
        <v>7718</v>
      </c>
      <c r="E1267" s="788">
        <v>800</v>
      </c>
      <c r="F1267" s="788">
        <v>480</v>
      </c>
      <c r="G1267" s="788">
        <v>320</v>
      </c>
      <c r="H1267" s="788">
        <v>0</v>
      </c>
      <c r="I1267" s="835"/>
      <c r="J1267" s="835"/>
      <c r="K1267" s="835"/>
      <c r="L1267" s="835"/>
    </row>
    <row r="1268" spans="1:12" ht="25.5">
      <c r="A1268" s="1242"/>
      <c r="B1268" s="1210"/>
      <c r="C1268" s="829" t="s">
        <v>7718</v>
      </c>
      <c r="D1268" s="829" t="s">
        <v>7719</v>
      </c>
      <c r="E1268" s="788">
        <v>640</v>
      </c>
      <c r="F1268" s="788">
        <v>384</v>
      </c>
      <c r="G1268" s="788">
        <v>0</v>
      </c>
      <c r="H1268" s="788">
        <v>0</v>
      </c>
      <c r="I1268" s="835"/>
      <c r="J1268" s="835"/>
      <c r="K1268" s="835"/>
      <c r="L1268" s="835"/>
    </row>
    <row r="1269" spans="1:12" ht="45">
      <c r="A1269" s="1210">
        <v>2</v>
      </c>
      <c r="B1269" s="1210" t="s">
        <v>7720</v>
      </c>
      <c r="C1269" s="817" t="s">
        <v>7721</v>
      </c>
      <c r="D1269" s="817" t="s">
        <v>7722</v>
      </c>
      <c r="E1269" s="788">
        <v>1280</v>
      </c>
      <c r="F1269" s="788">
        <v>800</v>
      </c>
      <c r="G1269" s="788">
        <v>0</v>
      </c>
      <c r="H1269" s="788">
        <v>0</v>
      </c>
      <c r="I1269" s="835"/>
      <c r="J1269" s="835"/>
      <c r="K1269" s="835"/>
      <c r="L1269" s="835"/>
    </row>
    <row r="1270" spans="1:12" ht="30">
      <c r="A1270" s="1210"/>
      <c r="B1270" s="1210"/>
      <c r="C1270" s="817" t="s">
        <v>7722</v>
      </c>
      <c r="D1270" s="817" t="s">
        <v>7595</v>
      </c>
      <c r="E1270" s="788">
        <v>1080</v>
      </c>
      <c r="F1270" s="788">
        <v>680</v>
      </c>
      <c r="G1270" s="788">
        <v>0</v>
      </c>
      <c r="H1270" s="788">
        <v>0</v>
      </c>
      <c r="I1270" s="835"/>
      <c r="J1270" s="835"/>
      <c r="K1270" s="835"/>
      <c r="L1270" s="835"/>
    </row>
    <row r="1271" spans="1:12" ht="25.5">
      <c r="A1271" s="1210"/>
      <c r="B1271" s="1210"/>
      <c r="C1271" s="829" t="s">
        <v>7596</v>
      </c>
      <c r="D1271" s="829" t="s">
        <v>7597</v>
      </c>
      <c r="E1271" s="788">
        <v>880</v>
      </c>
      <c r="F1271" s="788">
        <v>560</v>
      </c>
      <c r="G1271" s="788">
        <v>0</v>
      </c>
      <c r="H1271" s="788">
        <v>0</v>
      </c>
      <c r="I1271" s="835"/>
      <c r="J1271" s="835"/>
      <c r="K1271" s="835"/>
      <c r="L1271" s="835"/>
    </row>
    <row r="1272" spans="1:12" ht="30">
      <c r="A1272" s="1210"/>
      <c r="B1272" s="1210"/>
      <c r="C1272" s="817" t="s">
        <v>7723</v>
      </c>
      <c r="D1272" s="817" t="s">
        <v>7724</v>
      </c>
      <c r="E1272" s="788">
        <v>880</v>
      </c>
      <c r="F1272" s="788">
        <v>560</v>
      </c>
      <c r="G1272" s="788">
        <v>352</v>
      </c>
      <c r="H1272" s="788">
        <v>0</v>
      </c>
      <c r="I1272" s="835"/>
      <c r="J1272" s="835"/>
      <c r="K1272" s="835"/>
      <c r="L1272" s="835"/>
    </row>
    <row r="1273" spans="1:12" ht="30">
      <c r="A1273" s="1210"/>
      <c r="B1273" s="1210"/>
      <c r="C1273" s="817" t="s">
        <v>7725</v>
      </c>
      <c r="D1273" s="817" t="s">
        <v>7598</v>
      </c>
      <c r="E1273" s="788">
        <v>680</v>
      </c>
      <c r="F1273" s="788">
        <v>408</v>
      </c>
      <c r="G1273" s="788">
        <v>272</v>
      </c>
      <c r="H1273" s="788">
        <v>0</v>
      </c>
      <c r="I1273" s="835"/>
      <c r="J1273" s="835"/>
      <c r="K1273" s="835"/>
      <c r="L1273" s="835"/>
    </row>
    <row r="1274" spans="1:12" ht="30">
      <c r="A1274" s="1210"/>
      <c r="B1274" s="1210"/>
      <c r="C1274" s="817" t="s">
        <v>7723</v>
      </c>
      <c r="D1274" s="817" t="s">
        <v>7726</v>
      </c>
      <c r="E1274" s="788">
        <v>1200</v>
      </c>
      <c r="F1274" s="788">
        <v>720</v>
      </c>
      <c r="G1274" s="788">
        <v>480</v>
      </c>
      <c r="H1274" s="788">
        <v>420</v>
      </c>
      <c r="I1274" s="835"/>
      <c r="J1274" s="835"/>
      <c r="K1274" s="835"/>
      <c r="L1274" s="835"/>
    </row>
    <row r="1275" spans="1:12" ht="30">
      <c r="A1275" s="1210"/>
      <c r="B1275" s="1210"/>
      <c r="C1275" s="817" t="s">
        <v>7723</v>
      </c>
      <c r="D1275" s="817" t="s">
        <v>7599</v>
      </c>
      <c r="E1275" s="788">
        <v>600</v>
      </c>
      <c r="F1275" s="788">
        <v>0</v>
      </c>
      <c r="G1275" s="788">
        <v>0</v>
      </c>
      <c r="H1275" s="788">
        <v>0</v>
      </c>
      <c r="I1275" s="835"/>
      <c r="J1275" s="835"/>
      <c r="K1275" s="835"/>
      <c r="L1275" s="835"/>
    </row>
    <row r="1276" spans="1:12" ht="30">
      <c r="A1276" s="1210"/>
      <c r="B1276" s="1210"/>
      <c r="C1276" s="817" t="s">
        <v>7727</v>
      </c>
      <c r="D1276" s="817" t="s">
        <v>7728</v>
      </c>
      <c r="E1276" s="788">
        <v>600</v>
      </c>
      <c r="F1276" s="788">
        <v>360</v>
      </c>
      <c r="G1276" s="788">
        <v>240</v>
      </c>
      <c r="H1276" s="788">
        <v>210</v>
      </c>
      <c r="I1276" s="835"/>
      <c r="J1276" s="835"/>
      <c r="K1276" s="835"/>
      <c r="L1276" s="835"/>
    </row>
    <row r="1277" spans="1:12" ht="25.5">
      <c r="A1277" s="1210"/>
      <c r="B1277" s="1210"/>
      <c r="C1277" s="804" t="s">
        <v>7729</v>
      </c>
      <c r="D1277" s="804" t="s">
        <v>7730</v>
      </c>
      <c r="E1277" s="788">
        <v>720</v>
      </c>
      <c r="F1277" s="788">
        <v>400</v>
      </c>
      <c r="G1277" s="788">
        <v>240</v>
      </c>
      <c r="H1277" s="788">
        <v>210</v>
      </c>
      <c r="I1277" s="835"/>
      <c r="J1277" s="835"/>
      <c r="K1277" s="835"/>
      <c r="L1277" s="835"/>
    </row>
    <row r="1278" spans="1:12" ht="25.5">
      <c r="A1278" s="1210"/>
      <c r="B1278" s="1210"/>
      <c r="C1278" s="829" t="s">
        <v>7600</v>
      </c>
      <c r="D1278" s="817" t="s">
        <v>7601</v>
      </c>
      <c r="E1278" s="788">
        <v>600</v>
      </c>
      <c r="F1278" s="788">
        <v>360</v>
      </c>
      <c r="G1278" s="788">
        <v>240</v>
      </c>
      <c r="H1278" s="788">
        <v>210</v>
      </c>
      <c r="I1278" s="835"/>
      <c r="J1278" s="835"/>
      <c r="K1278" s="835"/>
      <c r="L1278" s="835"/>
    </row>
    <row r="1279" spans="1:12" ht="25.5">
      <c r="A1279" s="1210"/>
      <c r="B1279" s="1210"/>
      <c r="C1279" s="817" t="s">
        <v>7601</v>
      </c>
      <c r="D1279" s="829" t="s">
        <v>7731</v>
      </c>
      <c r="E1279" s="788">
        <v>480</v>
      </c>
      <c r="F1279" s="788">
        <v>288</v>
      </c>
      <c r="G1279" s="788">
        <v>192</v>
      </c>
      <c r="H1279" s="788">
        <v>168</v>
      </c>
      <c r="I1279" s="835"/>
      <c r="J1279" s="835"/>
      <c r="K1279" s="835"/>
      <c r="L1279" s="835"/>
    </row>
    <row r="1280" spans="1:12" ht="30">
      <c r="A1280" s="1210"/>
      <c r="B1280" s="1210"/>
      <c r="C1280" s="829" t="s">
        <v>7731</v>
      </c>
      <c r="D1280" s="817" t="s">
        <v>7732</v>
      </c>
      <c r="E1280" s="788">
        <v>400</v>
      </c>
      <c r="F1280" s="788">
        <v>240</v>
      </c>
      <c r="G1280" s="788">
        <v>160</v>
      </c>
      <c r="H1280" s="788">
        <v>140</v>
      </c>
      <c r="I1280" s="835"/>
      <c r="J1280" s="835"/>
      <c r="K1280" s="835"/>
      <c r="L1280" s="835"/>
    </row>
    <row r="1281" spans="1:12" ht="25.5">
      <c r="A1281" s="1210"/>
      <c r="B1281" s="1210"/>
      <c r="C1281" s="829" t="s">
        <v>7602</v>
      </c>
      <c r="D1281" s="829" t="s">
        <v>7733</v>
      </c>
      <c r="E1281" s="788">
        <v>1200</v>
      </c>
      <c r="F1281" s="788">
        <v>720</v>
      </c>
      <c r="G1281" s="788">
        <v>0</v>
      </c>
      <c r="H1281" s="788">
        <v>0</v>
      </c>
      <c r="I1281" s="835"/>
      <c r="J1281" s="835"/>
      <c r="K1281" s="835"/>
      <c r="L1281" s="835"/>
    </row>
    <row r="1282" spans="1:12" ht="16.5">
      <c r="A1282" s="1210"/>
      <c r="B1282" s="1210"/>
      <c r="C1282" s="829" t="s">
        <v>7603</v>
      </c>
      <c r="D1282" s="817" t="s">
        <v>7734</v>
      </c>
      <c r="E1282" s="788">
        <v>800</v>
      </c>
      <c r="F1282" s="788">
        <v>0</v>
      </c>
      <c r="G1282" s="788">
        <v>0</v>
      </c>
      <c r="H1282" s="788">
        <v>0</v>
      </c>
      <c r="I1282" s="835"/>
      <c r="J1282" s="835"/>
      <c r="K1282" s="835"/>
      <c r="L1282" s="835"/>
    </row>
    <row r="1283" spans="1:12" ht="30">
      <c r="A1283" s="1210"/>
      <c r="B1283" s="1210"/>
      <c r="C1283" s="817" t="s">
        <v>7735</v>
      </c>
      <c r="D1283" s="817" t="s">
        <v>7736</v>
      </c>
      <c r="E1283" s="788">
        <v>800</v>
      </c>
      <c r="F1283" s="788">
        <v>480</v>
      </c>
      <c r="G1283" s="788">
        <v>320</v>
      </c>
      <c r="H1283" s="788">
        <v>280</v>
      </c>
      <c r="I1283" s="835"/>
      <c r="J1283" s="835"/>
      <c r="K1283" s="835"/>
      <c r="L1283" s="835"/>
    </row>
    <row r="1284" spans="1:12" ht="30">
      <c r="A1284" s="1210"/>
      <c r="B1284" s="1210"/>
      <c r="C1284" s="817" t="s">
        <v>7737</v>
      </c>
      <c r="D1284" s="817" t="s">
        <v>7738</v>
      </c>
      <c r="E1284" s="788">
        <v>600</v>
      </c>
      <c r="F1284" s="788">
        <v>400</v>
      </c>
      <c r="G1284" s="788">
        <v>0</v>
      </c>
      <c r="H1284" s="788">
        <v>0</v>
      </c>
      <c r="I1284" s="835"/>
      <c r="J1284" s="835"/>
      <c r="K1284" s="835"/>
      <c r="L1284" s="835"/>
    </row>
    <row r="1285" spans="1:12" ht="25.5">
      <c r="A1285" s="1210"/>
      <c r="B1285" s="1210"/>
      <c r="C1285" s="829" t="s">
        <v>7600</v>
      </c>
      <c r="D1285" s="817" t="s">
        <v>7739</v>
      </c>
      <c r="E1285" s="788">
        <v>720</v>
      </c>
      <c r="F1285" s="788">
        <v>400</v>
      </c>
      <c r="G1285" s="788">
        <v>0</v>
      </c>
      <c r="H1285" s="788">
        <v>0</v>
      </c>
      <c r="I1285" s="835"/>
      <c r="J1285" s="835"/>
      <c r="K1285" s="835"/>
      <c r="L1285" s="835"/>
    </row>
    <row r="1286" spans="1:12" ht="16.5">
      <c r="A1286" s="1210"/>
      <c r="B1286" s="1210"/>
      <c r="C1286" s="829" t="s">
        <v>7604</v>
      </c>
      <c r="D1286" s="817" t="s">
        <v>7739</v>
      </c>
      <c r="E1286" s="788">
        <v>520</v>
      </c>
      <c r="F1286" s="788">
        <v>0</v>
      </c>
      <c r="G1286" s="788">
        <v>0</v>
      </c>
      <c r="H1286" s="788">
        <v>0</v>
      </c>
      <c r="I1286" s="835"/>
      <c r="J1286" s="835"/>
      <c r="K1286" s="835"/>
      <c r="L1286" s="835"/>
    </row>
    <row r="1287" spans="1:12" ht="16.5">
      <c r="A1287" s="1210"/>
      <c r="B1287" s="1210"/>
      <c r="C1287" s="817" t="s">
        <v>7740</v>
      </c>
      <c r="D1287" s="817" t="s">
        <v>7739</v>
      </c>
      <c r="E1287" s="788">
        <v>480</v>
      </c>
      <c r="F1287" s="788">
        <v>288</v>
      </c>
      <c r="G1287" s="788">
        <v>0</v>
      </c>
      <c r="H1287" s="788">
        <v>0</v>
      </c>
      <c r="I1287" s="835"/>
      <c r="J1287" s="835"/>
      <c r="K1287" s="835"/>
      <c r="L1287" s="835"/>
    </row>
    <row r="1288" spans="1:12" ht="45">
      <c r="A1288" s="803">
        <v>3</v>
      </c>
      <c r="B1288" s="816" t="s">
        <v>7741</v>
      </c>
      <c r="C1288" s="829" t="s">
        <v>7742</v>
      </c>
      <c r="D1288" s="829" t="s">
        <v>7743</v>
      </c>
      <c r="E1288" s="788">
        <v>160</v>
      </c>
      <c r="F1288" s="788">
        <v>96</v>
      </c>
      <c r="G1288" s="788">
        <v>64</v>
      </c>
      <c r="H1288" s="788">
        <v>0</v>
      </c>
      <c r="I1288" s="835"/>
      <c r="J1288" s="835"/>
      <c r="K1288" s="835"/>
      <c r="L1288" s="835"/>
    </row>
    <row r="1289" spans="1:12" ht="25.5">
      <c r="A1289" s="1210">
        <v>4</v>
      </c>
      <c r="B1289" s="1210" t="s">
        <v>7744</v>
      </c>
      <c r="C1289" s="831" t="s">
        <v>7605</v>
      </c>
      <c r="D1289" s="831" t="s">
        <v>7606</v>
      </c>
      <c r="E1289" s="788">
        <v>1200</v>
      </c>
      <c r="F1289" s="788">
        <v>680</v>
      </c>
      <c r="G1289" s="788">
        <v>480</v>
      </c>
      <c r="H1289" s="788">
        <v>420</v>
      </c>
      <c r="I1289" s="835"/>
      <c r="J1289" s="835"/>
      <c r="K1289" s="835"/>
      <c r="L1289" s="835"/>
    </row>
    <row r="1290" spans="1:12" ht="25.5">
      <c r="A1290" s="1210"/>
      <c r="B1290" s="1210"/>
      <c r="C1290" s="831" t="s">
        <v>7745</v>
      </c>
      <c r="D1290" s="831" t="s">
        <v>7746</v>
      </c>
      <c r="E1290" s="788">
        <v>1400</v>
      </c>
      <c r="F1290" s="788">
        <v>720</v>
      </c>
      <c r="G1290" s="788">
        <v>0</v>
      </c>
      <c r="H1290" s="788">
        <v>0</v>
      </c>
      <c r="I1290" s="835"/>
      <c r="J1290" s="835"/>
      <c r="K1290" s="835"/>
      <c r="L1290" s="835"/>
    </row>
    <row r="1291" spans="1:12" ht="25.5">
      <c r="A1291" s="1210"/>
      <c r="B1291" s="1210"/>
      <c r="C1291" s="831" t="s">
        <v>7607</v>
      </c>
      <c r="D1291" s="831" t="s">
        <v>7747</v>
      </c>
      <c r="E1291" s="788">
        <v>1000</v>
      </c>
      <c r="F1291" s="788">
        <v>0</v>
      </c>
      <c r="G1291" s="788">
        <v>400</v>
      </c>
      <c r="H1291" s="788">
        <v>0</v>
      </c>
      <c r="I1291" s="835"/>
      <c r="J1291" s="835"/>
      <c r="K1291" s="835"/>
      <c r="L1291" s="835"/>
    </row>
    <row r="1292" spans="1:12" ht="25.5">
      <c r="A1292" s="1210"/>
      <c r="B1292" s="1210"/>
      <c r="C1292" s="831" t="s">
        <v>7608</v>
      </c>
      <c r="D1292" s="831" t="s">
        <v>7748</v>
      </c>
      <c r="E1292" s="788">
        <v>680</v>
      </c>
      <c r="F1292" s="788">
        <v>408</v>
      </c>
      <c r="G1292" s="788">
        <v>272</v>
      </c>
      <c r="H1292" s="788">
        <v>238</v>
      </c>
      <c r="I1292" s="835"/>
      <c r="J1292" s="835"/>
      <c r="K1292" s="835"/>
      <c r="L1292" s="835"/>
    </row>
    <row r="1293" spans="1:12" ht="25.5">
      <c r="A1293" s="1210"/>
      <c r="B1293" s="1210"/>
      <c r="C1293" s="831" t="s">
        <v>7609</v>
      </c>
      <c r="D1293" s="831" t="s">
        <v>7749</v>
      </c>
      <c r="E1293" s="788">
        <v>1120</v>
      </c>
      <c r="F1293" s="788">
        <v>600</v>
      </c>
      <c r="G1293" s="788">
        <v>400</v>
      </c>
      <c r="H1293" s="788">
        <v>392</v>
      </c>
      <c r="I1293" s="835"/>
      <c r="J1293" s="835"/>
      <c r="K1293" s="835"/>
      <c r="L1293" s="835"/>
    </row>
    <row r="1294" spans="1:12" ht="25.5">
      <c r="A1294" s="1210"/>
      <c r="B1294" s="1210"/>
      <c r="C1294" s="831" t="s">
        <v>7610</v>
      </c>
      <c r="D1294" s="831" t="s">
        <v>7750</v>
      </c>
      <c r="E1294" s="788">
        <v>680</v>
      </c>
      <c r="F1294" s="788">
        <v>280</v>
      </c>
      <c r="G1294" s="788">
        <v>200</v>
      </c>
      <c r="H1294" s="788">
        <v>120</v>
      </c>
      <c r="I1294" s="835"/>
      <c r="J1294" s="835"/>
      <c r="K1294" s="835"/>
      <c r="L1294" s="835"/>
    </row>
    <row r="1295" spans="1:12" ht="25.5">
      <c r="A1295" s="1210"/>
      <c r="B1295" s="1210"/>
      <c r="C1295" s="831" t="s">
        <v>7611</v>
      </c>
      <c r="D1295" s="831" t="s">
        <v>7751</v>
      </c>
      <c r="E1295" s="788">
        <v>280</v>
      </c>
      <c r="F1295" s="788">
        <v>168</v>
      </c>
      <c r="G1295" s="788">
        <v>112</v>
      </c>
      <c r="H1295" s="788">
        <v>98</v>
      </c>
      <c r="I1295" s="835"/>
      <c r="J1295" s="835"/>
      <c r="K1295" s="835"/>
      <c r="L1295" s="835"/>
    </row>
    <row r="1296" spans="1:12" ht="25.5">
      <c r="A1296" s="1210"/>
      <c r="B1296" s="1210"/>
      <c r="C1296" s="831" t="s">
        <v>7746</v>
      </c>
      <c r="D1296" s="831" t="s">
        <v>7752</v>
      </c>
      <c r="E1296" s="788">
        <v>720</v>
      </c>
      <c r="F1296" s="788">
        <v>480</v>
      </c>
      <c r="G1296" s="788">
        <v>320</v>
      </c>
      <c r="H1296" s="788">
        <v>240</v>
      </c>
      <c r="I1296" s="835"/>
      <c r="J1296" s="835"/>
      <c r="K1296" s="835"/>
      <c r="L1296" s="835"/>
    </row>
    <row r="1297" spans="1:12" ht="25.5">
      <c r="A1297" s="1210"/>
      <c r="B1297" s="1210"/>
      <c r="C1297" s="831" t="s">
        <v>7753</v>
      </c>
      <c r="D1297" s="831" t="s">
        <v>7754</v>
      </c>
      <c r="E1297" s="788">
        <v>400</v>
      </c>
      <c r="F1297" s="788">
        <v>320</v>
      </c>
      <c r="G1297" s="788">
        <v>240</v>
      </c>
      <c r="H1297" s="788">
        <v>160</v>
      </c>
      <c r="I1297" s="835"/>
      <c r="J1297" s="835"/>
      <c r="K1297" s="835"/>
      <c r="L1297" s="835"/>
    </row>
    <row r="1298" spans="1:12" ht="25.5">
      <c r="A1298" s="1210"/>
      <c r="B1298" s="1210"/>
      <c r="C1298" s="831" t="s">
        <v>7755</v>
      </c>
      <c r="D1298" s="831" t="s">
        <v>7612</v>
      </c>
      <c r="E1298" s="788">
        <v>320</v>
      </c>
      <c r="F1298" s="788">
        <v>192</v>
      </c>
      <c r="G1298" s="788">
        <v>128</v>
      </c>
      <c r="H1298" s="788">
        <v>0</v>
      </c>
      <c r="I1298" s="835"/>
      <c r="J1298" s="835"/>
      <c r="K1298" s="835"/>
      <c r="L1298" s="835"/>
    </row>
    <row r="1299" spans="1:12" ht="38.25">
      <c r="A1299" s="1210"/>
      <c r="B1299" s="1210"/>
      <c r="C1299" s="831" t="s">
        <v>7756</v>
      </c>
      <c r="D1299" s="831" t="s">
        <v>7757</v>
      </c>
      <c r="E1299" s="788">
        <v>880</v>
      </c>
      <c r="F1299" s="788">
        <v>0</v>
      </c>
      <c r="G1299" s="788">
        <v>0</v>
      </c>
      <c r="H1299" s="788">
        <v>0</v>
      </c>
      <c r="I1299" s="835"/>
      <c r="J1299" s="835"/>
      <c r="K1299" s="835"/>
      <c r="L1299" s="835"/>
    </row>
    <row r="1300" spans="1:12" ht="25.5">
      <c r="A1300" s="1210"/>
      <c r="B1300" s="1210"/>
      <c r="C1300" s="831" t="s">
        <v>7758</v>
      </c>
      <c r="D1300" s="831" t="s">
        <v>7759</v>
      </c>
      <c r="E1300" s="788">
        <v>400</v>
      </c>
      <c r="F1300" s="788">
        <v>240</v>
      </c>
      <c r="G1300" s="788">
        <v>0</v>
      </c>
      <c r="H1300" s="788">
        <v>0</v>
      </c>
      <c r="I1300" s="835"/>
      <c r="J1300" s="835"/>
      <c r="K1300" s="835"/>
      <c r="L1300" s="835"/>
    </row>
    <row r="1301" spans="1:12" ht="25.5">
      <c r="A1301" s="1210">
        <v>5</v>
      </c>
      <c r="B1301" s="1229" t="s">
        <v>7760</v>
      </c>
      <c r="C1301" s="829" t="s">
        <v>7761</v>
      </c>
      <c r="D1301" s="829" t="s">
        <v>7762</v>
      </c>
      <c r="E1301" s="788">
        <v>1000</v>
      </c>
      <c r="F1301" s="788">
        <v>0</v>
      </c>
      <c r="G1301" s="788">
        <v>400</v>
      </c>
      <c r="H1301" s="788">
        <v>0</v>
      </c>
      <c r="I1301" s="835"/>
      <c r="J1301" s="835"/>
      <c r="K1301" s="835"/>
      <c r="L1301" s="835"/>
    </row>
    <row r="1302" spans="1:12" ht="25.5">
      <c r="A1302" s="1210"/>
      <c r="B1302" s="1229"/>
      <c r="C1302" s="829" t="s">
        <v>7761</v>
      </c>
      <c r="D1302" s="829" t="s">
        <v>7763</v>
      </c>
      <c r="E1302" s="788">
        <v>1000</v>
      </c>
      <c r="F1302" s="788">
        <v>600</v>
      </c>
      <c r="G1302" s="788">
        <v>0</v>
      </c>
      <c r="H1302" s="788">
        <v>0</v>
      </c>
      <c r="I1302" s="835"/>
      <c r="J1302" s="835"/>
      <c r="K1302" s="835"/>
      <c r="L1302" s="835"/>
    </row>
    <row r="1303" spans="1:12" ht="25.5">
      <c r="A1303" s="1210"/>
      <c r="B1303" s="1229"/>
      <c r="C1303" s="829" t="s">
        <v>7761</v>
      </c>
      <c r="D1303" s="829" t="s">
        <v>7764</v>
      </c>
      <c r="E1303" s="788">
        <v>1200</v>
      </c>
      <c r="F1303" s="788">
        <v>720</v>
      </c>
      <c r="G1303" s="788">
        <v>480</v>
      </c>
      <c r="H1303" s="788">
        <v>0</v>
      </c>
      <c r="I1303" s="835"/>
      <c r="J1303" s="835"/>
      <c r="K1303" s="835"/>
      <c r="L1303" s="835"/>
    </row>
    <row r="1304" spans="1:12" ht="25.5">
      <c r="A1304" s="1210"/>
      <c r="B1304" s="1229"/>
      <c r="C1304" s="829" t="s">
        <v>7764</v>
      </c>
      <c r="D1304" s="829" t="s">
        <v>7765</v>
      </c>
      <c r="E1304" s="788">
        <v>800</v>
      </c>
      <c r="F1304" s="788">
        <v>480</v>
      </c>
      <c r="G1304" s="788">
        <v>0</v>
      </c>
      <c r="H1304" s="788">
        <v>0</v>
      </c>
      <c r="I1304" s="835"/>
      <c r="J1304" s="835"/>
      <c r="K1304" s="835"/>
      <c r="L1304" s="835"/>
    </row>
    <row r="1305" spans="1:12" ht="25.5">
      <c r="A1305" s="1210"/>
      <c r="B1305" s="1229"/>
      <c r="C1305" s="829" t="s">
        <v>7765</v>
      </c>
      <c r="D1305" s="829" t="s">
        <v>7613</v>
      </c>
      <c r="E1305" s="788">
        <v>600</v>
      </c>
      <c r="F1305" s="788">
        <v>0</v>
      </c>
      <c r="G1305" s="788">
        <v>240</v>
      </c>
      <c r="H1305" s="788">
        <v>210</v>
      </c>
      <c r="I1305" s="835"/>
      <c r="J1305" s="835"/>
      <c r="K1305" s="835"/>
      <c r="L1305" s="835"/>
    </row>
    <row r="1306" spans="1:12" ht="25.5">
      <c r="A1306" s="1210"/>
      <c r="B1306" s="1229"/>
      <c r="C1306" s="829" t="s">
        <v>7766</v>
      </c>
      <c r="D1306" s="829" t="s">
        <v>7767</v>
      </c>
      <c r="E1306" s="788">
        <v>320</v>
      </c>
      <c r="F1306" s="788">
        <v>192</v>
      </c>
      <c r="G1306" s="788">
        <v>115.2</v>
      </c>
      <c r="H1306" s="788">
        <v>0</v>
      </c>
      <c r="I1306" s="835"/>
      <c r="J1306" s="835"/>
      <c r="K1306" s="835"/>
      <c r="L1306" s="835"/>
    </row>
    <row r="1307" spans="1:12" ht="25.5">
      <c r="A1307" s="1210"/>
      <c r="B1307" s="1229"/>
      <c r="C1307" s="829" t="s">
        <v>7768</v>
      </c>
      <c r="D1307" s="829" t="s">
        <v>7769</v>
      </c>
      <c r="E1307" s="788">
        <v>240</v>
      </c>
      <c r="F1307" s="788">
        <v>144</v>
      </c>
      <c r="G1307" s="788">
        <v>84</v>
      </c>
      <c r="H1307" s="788">
        <v>0</v>
      </c>
      <c r="I1307" s="835"/>
      <c r="J1307" s="835"/>
      <c r="K1307" s="835"/>
      <c r="L1307" s="835"/>
    </row>
    <row r="1308" spans="1:12" ht="25.5">
      <c r="A1308" s="1210"/>
      <c r="B1308" s="1229"/>
      <c r="C1308" s="829" t="s">
        <v>7770</v>
      </c>
      <c r="D1308" s="829" t="s">
        <v>7771</v>
      </c>
      <c r="E1308" s="788">
        <v>160</v>
      </c>
      <c r="F1308" s="788">
        <v>96</v>
      </c>
      <c r="G1308" s="788">
        <v>64</v>
      </c>
      <c r="H1308" s="788">
        <v>0</v>
      </c>
      <c r="I1308" s="835"/>
      <c r="J1308" s="835"/>
      <c r="K1308" s="835"/>
      <c r="L1308" s="835"/>
    </row>
    <row r="1309" spans="1:12" ht="25.5">
      <c r="A1309" s="1210"/>
      <c r="B1309" s="1229"/>
      <c r="C1309" s="829" t="s">
        <v>7772</v>
      </c>
      <c r="D1309" s="829" t="s">
        <v>7773</v>
      </c>
      <c r="E1309" s="788">
        <v>160</v>
      </c>
      <c r="F1309" s="788">
        <v>96</v>
      </c>
      <c r="G1309" s="788">
        <v>64</v>
      </c>
      <c r="H1309" s="788">
        <v>56</v>
      </c>
      <c r="I1309" s="835"/>
      <c r="J1309" s="835"/>
      <c r="K1309" s="835"/>
      <c r="L1309" s="835"/>
    </row>
    <row r="1310" spans="1:12" ht="25.5">
      <c r="A1310" s="1210"/>
      <c r="B1310" s="1229"/>
      <c r="C1310" s="829" t="s">
        <v>7774</v>
      </c>
      <c r="D1310" s="829" t="s">
        <v>7775</v>
      </c>
      <c r="E1310" s="788">
        <v>160</v>
      </c>
      <c r="F1310" s="788">
        <v>96</v>
      </c>
      <c r="G1310" s="788">
        <v>64</v>
      </c>
      <c r="H1310" s="788">
        <v>56</v>
      </c>
      <c r="I1310" s="835"/>
      <c r="J1310" s="835"/>
      <c r="K1310" s="835"/>
      <c r="L1310" s="835"/>
    </row>
    <row r="1311" spans="1:12" ht="25.5">
      <c r="A1311" s="1210"/>
      <c r="B1311" s="1229"/>
      <c r="C1311" s="829" t="s">
        <v>7776</v>
      </c>
      <c r="D1311" s="829" t="s">
        <v>7777</v>
      </c>
      <c r="E1311" s="788">
        <v>160</v>
      </c>
      <c r="F1311" s="788">
        <v>96</v>
      </c>
      <c r="G1311" s="788">
        <v>64</v>
      </c>
      <c r="H1311" s="788">
        <v>0</v>
      </c>
      <c r="I1311" s="835"/>
      <c r="J1311" s="835"/>
      <c r="K1311" s="835"/>
      <c r="L1311" s="835"/>
    </row>
    <row r="1312" spans="1:12" ht="38.25">
      <c r="A1312" s="1210"/>
      <c r="B1312" s="1229"/>
      <c r="C1312" s="829" t="s">
        <v>7778</v>
      </c>
      <c r="D1312" s="829" t="s">
        <v>7779</v>
      </c>
      <c r="E1312" s="788">
        <v>600</v>
      </c>
      <c r="F1312" s="788">
        <v>360</v>
      </c>
      <c r="G1312" s="788">
        <v>240</v>
      </c>
      <c r="H1312" s="788">
        <v>0</v>
      </c>
      <c r="I1312" s="835"/>
      <c r="J1312" s="835"/>
      <c r="K1312" s="835"/>
      <c r="L1312" s="835"/>
    </row>
    <row r="1313" spans="1:12" ht="38.25">
      <c r="A1313" s="1210"/>
      <c r="B1313" s="1229"/>
      <c r="C1313" s="829" t="s">
        <v>7780</v>
      </c>
      <c r="D1313" s="829" t="s">
        <v>7781</v>
      </c>
      <c r="E1313" s="788">
        <v>240</v>
      </c>
      <c r="F1313" s="788">
        <v>160</v>
      </c>
      <c r="G1313" s="788">
        <v>0</v>
      </c>
      <c r="H1313" s="788">
        <v>0</v>
      </c>
      <c r="I1313" s="835"/>
      <c r="J1313" s="835"/>
      <c r="K1313" s="835"/>
      <c r="L1313" s="835"/>
    </row>
    <row r="1314" spans="1:12" ht="25.5">
      <c r="A1314" s="1210"/>
      <c r="B1314" s="1229"/>
      <c r="C1314" s="829" t="s">
        <v>7782</v>
      </c>
      <c r="D1314" s="829" t="s">
        <v>7783</v>
      </c>
      <c r="E1314" s="788">
        <v>240</v>
      </c>
      <c r="F1314" s="788">
        <v>160</v>
      </c>
      <c r="G1314" s="788">
        <v>80</v>
      </c>
      <c r="H1314" s="788">
        <v>0</v>
      </c>
      <c r="I1314" s="835"/>
      <c r="J1314" s="835"/>
      <c r="K1314" s="835"/>
      <c r="L1314" s="835"/>
    </row>
    <row r="1315" spans="1:12" ht="38.25">
      <c r="A1315" s="1210"/>
      <c r="B1315" s="1229"/>
      <c r="C1315" s="829" t="s">
        <v>7762</v>
      </c>
      <c r="D1315" s="829" t="s">
        <v>7784</v>
      </c>
      <c r="E1315" s="788">
        <v>800</v>
      </c>
      <c r="F1315" s="788">
        <v>480</v>
      </c>
      <c r="G1315" s="788">
        <v>320</v>
      </c>
      <c r="H1315" s="788">
        <v>280</v>
      </c>
      <c r="I1315" s="835"/>
      <c r="J1315" s="835"/>
      <c r="K1315" s="835"/>
      <c r="L1315" s="835"/>
    </row>
    <row r="1316" spans="1:12" ht="25.5">
      <c r="A1316" s="1210"/>
      <c r="B1316" s="1229"/>
      <c r="C1316" s="829" t="s">
        <v>7785</v>
      </c>
      <c r="D1316" s="829" t="s">
        <v>7786</v>
      </c>
      <c r="E1316" s="788">
        <v>320</v>
      </c>
      <c r="F1316" s="788">
        <v>192</v>
      </c>
      <c r="G1316" s="788">
        <v>128</v>
      </c>
      <c r="H1316" s="788">
        <v>112</v>
      </c>
      <c r="I1316" s="835"/>
      <c r="J1316" s="835"/>
      <c r="K1316" s="835"/>
      <c r="L1316" s="835"/>
    </row>
    <row r="1317" spans="1:12" ht="16.5">
      <c r="A1317" s="1210"/>
      <c r="B1317" s="1229"/>
      <c r="C1317" s="829" t="s">
        <v>7786</v>
      </c>
      <c r="D1317" s="829" t="s">
        <v>7614</v>
      </c>
      <c r="E1317" s="788">
        <v>160</v>
      </c>
      <c r="F1317" s="788">
        <v>120</v>
      </c>
      <c r="G1317" s="788">
        <v>80</v>
      </c>
      <c r="H1317" s="788">
        <v>70</v>
      </c>
      <c r="I1317" s="835"/>
      <c r="J1317" s="835"/>
      <c r="K1317" s="835"/>
      <c r="L1317" s="835"/>
    </row>
    <row r="1318" spans="1:12" ht="16.5">
      <c r="A1318" s="1210"/>
      <c r="B1318" s="1229"/>
      <c r="C1318" s="829" t="s">
        <v>7614</v>
      </c>
      <c r="D1318" s="829" t="s">
        <v>7615</v>
      </c>
      <c r="E1318" s="788">
        <v>140</v>
      </c>
      <c r="F1318" s="788">
        <v>84</v>
      </c>
      <c r="G1318" s="788">
        <v>56</v>
      </c>
      <c r="H1318" s="788">
        <v>49</v>
      </c>
      <c r="I1318" s="835"/>
      <c r="J1318" s="835"/>
      <c r="K1318" s="835"/>
      <c r="L1318" s="835"/>
    </row>
    <row r="1319" spans="1:12" ht="16.5">
      <c r="A1319" s="1210"/>
      <c r="B1319" s="1229"/>
      <c r="C1319" s="829" t="s">
        <v>7615</v>
      </c>
      <c r="D1319" s="829" t="s">
        <v>7616</v>
      </c>
      <c r="E1319" s="788">
        <v>140</v>
      </c>
      <c r="F1319" s="788">
        <v>84</v>
      </c>
      <c r="G1319" s="788">
        <v>56</v>
      </c>
      <c r="H1319" s="788">
        <v>49</v>
      </c>
      <c r="I1319" s="835"/>
      <c r="J1319" s="835"/>
      <c r="K1319" s="835"/>
      <c r="L1319" s="835"/>
    </row>
    <row r="1320" spans="1:12" ht="16.5">
      <c r="A1320" s="1210"/>
      <c r="B1320" s="1229"/>
      <c r="C1320" s="829" t="s">
        <v>7616</v>
      </c>
      <c r="D1320" s="829" t="s">
        <v>7787</v>
      </c>
      <c r="E1320" s="788">
        <v>140</v>
      </c>
      <c r="F1320" s="788">
        <v>84</v>
      </c>
      <c r="G1320" s="788">
        <v>56</v>
      </c>
      <c r="H1320" s="788">
        <v>49</v>
      </c>
      <c r="I1320" s="835"/>
      <c r="J1320" s="835"/>
      <c r="K1320" s="835"/>
      <c r="L1320" s="835"/>
    </row>
    <row r="1321" spans="1:12" ht="16.5">
      <c r="A1321" s="1210"/>
      <c r="B1321" s="1229"/>
      <c r="C1321" s="831" t="s">
        <v>7788</v>
      </c>
      <c r="D1321" s="831" t="s">
        <v>7789</v>
      </c>
      <c r="E1321" s="788">
        <v>200</v>
      </c>
      <c r="F1321" s="788">
        <v>120</v>
      </c>
      <c r="G1321" s="788">
        <v>80</v>
      </c>
      <c r="H1321" s="788">
        <v>70</v>
      </c>
      <c r="I1321" s="835"/>
      <c r="J1321" s="835"/>
      <c r="K1321" s="835"/>
      <c r="L1321" s="835"/>
    </row>
    <row r="1322" spans="1:12" ht="25.5">
      <c r="A1322" s="1210"/>
      <c r="B1322" s="1229"/>
      <c r="C1322" s="829" t="s">
        <v>7790</v>
      </c>
      <c r="D1322" s="829" t="s">
        <v>7791</v>
      </c>
      <c r="E1322" s="788">
        <v>160</v>
      </c>
      <c r="F1322" s="788">
        <v>120</v>
      </c>
      <c r="G1322" s="788">
        <v>80</v>
      </c>
      <c r="H1322" s="788">
        <v>70</v>
      </c>
      <c r="I1322" s="835"/>
      <c r="J1322" s="835"/>
      <c r="K1322" s="835"/>
      <c r="L1322" s="835"/>
    </row>
    <row r="1323" spans="1:12" ht="38.25">
      <c r="A1323" s="1210"/>
      <c r="B1323" s="1229"/>
      <c r="C1323" s="829" t="s">
        <v>7792</v>
      </c>
      <c r="D1323" s="829" t="s">
        <v>7793</v>
      </c>
      <c r="E1323" s="788">
        <v>240</v>
      </c>
      <c r="F1323" s="788">
        <v>144</v>
      </c>
      <c r="G1323" s="788">
        <v>0</v>
      </c>
      <c r="H1323" s="788">
        <v>0</v>
      </c>
      <c r="I1323" s="835"/>
      <c r="J1323" s="835"/>
      <c r="K1323" s="835"/>
      <c r="L1323" s="835"/>
    </row>
    <row r="1324" spans="1:12" ht="16.5">
      <c r="A1324" s="820">
        <v>25</v>
      </c>
      <c r="B1324" s="821" t="s">
        <v>7794</v>
      </c>
      <c r="C1324" s="129"/>
      <c r="D1324" s="129"/>
      <c r="E1324" s="129"/>
      <c r="F1324" s="129"/>
      <c r="G1324" s="129"/>
      <c r="H1324" s="129"/>
      <c r="I1324" s="835"/>
      <c r="J1324" s="835"/>
      <c r="K1324" s="835"/>
      <c r="L1324" s="835"/>
    </row>
    <row r="1325" spans="1:12" ht="45">
      <c r="A1325" s="1226">
        <v>1</v>
      </c>
      <c r="B1325" s="1226" t="s">
        <v>4087</v>
      </c>
      <c r="C1325" s="693" t="s">
        <v>7617</v>
      </c>
      <c r="D1325" s="693" t="s">
        <v>7618</v>
      </c>
      <c r="E1325" s="809">
        <v>520</v>
      </c>
      <c r="F1325" s="805">
        <v>400</v>
      </c>
      <c r="G1325" s="805">
        <v>320</v>
      </c>
      <c r="H1325" s="805">
        <v>280</v>
      </c>
      <c r="I1325" s="835"/>
      <c r="J1325" s="835"/>
      <c r="K1325" s="835"/>
      <c r="L1325" s="835"/>
    </row>
    <row r="1326" spans="1:12" ht="30">
      <c r="A1326" s="1227"/>
      <c r="B1326" s="1227"/>
      <c r="C1326" s="693" t="s">
        <v>7618</v>
      </c>
      <c r="D1326" s="693" t="s">
        <v>7619</v>
      </c>
      <c r="E1326" s="809">
        <v>728</v>
      </c>
      <c r="F1326" s="805">
        <v>0</v>
      </c>
      <c r="G1326" s="805">
        <v>0</v>
      </c>
      <c r="H1326" s="805">
        <v>364</v>
      </c>
      <c r="I1326" s="835"/>
      <c r="J1326" s="835"/>
      <c r="K1326" s="835"/>
      <c r="L1326" s="835"/>
    </row>
    <row r="1327" spans="1:12" ht="30">
      <c r="A1327" s="1227"/>
      <c r="B1327" s="1227"/>
      <c r="C1327" s="693" t="s">
        <v>7619</v>
      </c>
      <c r="D1327" s="693" t="s">
        <v>7620</v>
      </c>
      <c r="E1327" s="809">
        <v>1040</v>
      </c>
      <c r="F1327" s="805">
        <v>0</v>
      </c>
      <c r="G1327" s="805">
        <v>624</v>
      </c>
      <c r="H1327" s="805">
        <v>520</v>
      </c>
      <c r="I1327" s="835"/>
      <c r="J1327" s="835"/>
      <c r="K1327" s="835"/>
      <c r="L1327" s="835"/>
    </row>
    <row r="1328" spans="1:12" ht="30">
      <c r="A1328" s="1227"/>
      <c r="B1328" s="1227"/>
      <c r="C1328" s="693" t="s">
        <v>7620</v>
      </c>
      <c r="D1328" s="693" t="s">
        <v>7621</v>
      </c>
      <c r="E1328" s="809">
        <v>728</v>
      </c>
      <c r="F1328" s="805">
        <v>582.4</v>
      </c>
      <c r="G1328" s="805">
        <v>436.8</v>
      </c>
      <c r="H1328" s="805">
        <v>0</v>
      </c>
      <c r="I1328" s="835"/>
      <c r="J1328" s="835"/>
      <c r="K1328" s="835"/>
      <c r="L1328" s="835"/>
    </row>
    <row r="1329" spans="1:12" ht="30">
      <c r="A1329" s="1228"/>
      <c r="B1329" s="1228"/>
      <c r="C1329" s="693" t="s">
        <v>7621</v>
      </c>
      <c r="D1329" s="693" t="s">
        <v>7622</v>
      </c>
      <c r="E1329" s="809">
        <v>520</v>
      </c>
      <c r="F1329" s="805">
        <v>416</v>
      </c>
      <c r="G1329" s="805">
        <v>312</v>
      </c>
      <c r="H1329" s="805">
        <v>260</v>
      </c>
      <c r="I1329" s="835"/>
      <c r="J1329" s="835"/>
      <c r="K1329" s="835"/>
      <c r="L1329" s="835"/>
    </row>
    <row r="1330" spans="1:12" ht="30">
      <c r="A1330" s="1226">
        <v>2</v>
      </c>
      <c r="B1330" s="1226" t="s">
        <v>7623</v>
      </c>
      <c r="C1330" s="693" t="s">
        <v>7624</v>
      </c>
      <c r="D1330" s="693" t="s">
        <v>7625</v>
      </c>
      <c r="E1330" s="809">
        <v>560</v>
      </c>
      <c r="F1330" s="805">
        <v>448</v>
      </c>
      <c r="G1330" s="805">
        <v>336</v>
      </c>
      <c r="H1330" s="805">
        <v>0</v>
      </c>
      <c r="I1330" s="835"/>
      <c r="J1330" s="835"/>
      <c r="K1330" s="835"/>
      <c r="L1330" s="835"/>
    </row>
    <row r="1331" spans="1:12" ht="30">
      <c r="A1331" s="1227"/>
      <c r="B1331" s="1227"/>
      <c r="C1331" s="693" t="s">
        <v>7625</v>
      </c>
      <c r="D1331" s="693" t="s">
        <v>7626</v>
      </c>
      <c r="E1331" s="809">
        <v>960</v>
      </c>
      <c r="F1331" s="805">
        <v>768</v>
      </c>
      <c r="G1331" s="805">
        <v>576</v>
      </c>
      <c r="H1331" s="805">
        <v>480</v>
      </c>
      <c r="I1331" s="835"/>
      <c r="J1331" s="835"/>
      <c r="K1331" s="835"/>
      <c r="L1331" s="835"/>
    </row>
    <row r="1332" spans="1:12" ht="30">
      <c r="A1332" s="1227"/>
      <c r="B1332" s="1227"/>
      <c r="C1332" s="693" t="s">
        <v>7626</v>
      </c>
      <c r="D1332" s="693" t="s">
        <v>7627</v>
      </c>
      <c r="E1332" s="809">
        <v>2600</v>
      </c>
      <c r="F1332" s="805">
        <v>2080</v>
      </c>
      <c r="G1332" s="805">
        <v>1800</v>
      </c>
      <c r="H1332" s="805">
        <v>1600</v>
      </c>
      <c r="I1332" s="835"/>
      <c r="J1332" s="835"/>
      <c r="K1332" s="835"/>
      <c r="L1332" s="835"/>
    </row>
    <row r="1333" spans="1:12" ht="30">
      <c r="A1333" s="1227"/>
      <c r="B1333" s="1227"/>
      <c r="C1333" s="693" t="s">
        <v>7627</v>
      </c>
      <c r="D1333" s="693" t="s">
        <v>7628</v>
      </c>
      <c r="E1333" s="809">
        <v>780</v>
      </c>
      <c r="F1333" s="805">
        <v>624</v>
      </c>
      <c r="G1333" s="805">
        <v>468</v>
      </c>
      <c r="H1333" s="805">
        <v>0</v>
      </c>
      <c r="I1333" s="835"/>
      <c r="J1333" s="835"/>
      <c r="K1333" s="835"/>
      <c r="L1333" s="835"/>
    </row>
    <row r="1334" spans="1:12" ht="30">
      <c r="A1334" s="1227"/>
      <c r="B1334" s="1227"/>
      <c r="C1334" s="693" t="s">
        <v>7628</v>
      </c>
      <c r="D1334" s="693" t="s">
        <v>7629</v>
      </c>
      <c r="E1334" s="809">
        <v>960</v>
      </c>
      <c r="F1334" s="805">
        <v>768</v>
      </c>
      <c r="G1334" s="805">
        <v>0</v>
      </c>
      <c r="H1334" s="805">
        <v>0</v>
      </c>
      <c r="I1334" s="835"/>
      <c r="J1334" s="835"/>
      <c r="K1334" s="835"/>
      <c r="L1334" s="835"/>
    </row>
    <row r="1335" spans="1:12" ht="45">
      <c r="A1335" s="1227"/>
      <c r="B1335" s="1227"/>
      <c r="C1335" s="693" t="s">
        <v>7629</v>
      </c>
      <c r="D1335" s="693" t="s">
        <v>7630</v>
      </c>
      <c r="E1335" s="809">
        <v>1000</v>
      </c>
      <c r="F1335" s="805">
        <v>800</v>
      </c>
      <c r="G1335" s="805">
        <v>600</v>
      </c>
      <c r="H1335" s="805">
        <v>0</v>
      </c>
      <c r="I1335" s="835"/>
      <c r="J1335" s="835"/>
      <c r="K1335" s="835"/>
      <c r="L1335" s="835"/>
    </row>
    <row r="1336" spans="1:12" ht="45">
      <c r="A1336" s="1227"/>
      <c r="B1336" s="1227"/>
      <c r="C1336" s="693" t="s">
        <v>7630</v>
      </c>
      <c r="D1336" s="693" t="s">
        <v>7631</v>
      </c>
      <c r="E1336" s="809">
        <v>2640</v>
      </c>
      <c r="F1336" s="805">
        <v>2112</v>
      </c>
      <c r="G1336" s="805">
        <v>0</v>
      </c>
      <c r="H1336" s="805">
        <v>1320</v>
      </c>
      <c r="I1336" s="835"/>
      <c r="J1336" s="835"/>
      <c r="K1336" s="835"/>
      <c r="L1336" s="835"/>
    </row>
    <row r="1337" spans="1:12" ht="30">
      <c r="A1337" s="1227"/>
      <c r="B1337" s="1227"/>
      <c r="C1337" s="693" t="s">
        <v>7631</v>
      </c>
      <c r="D1337" s="693" t="s">
        <v>7632</v>
      </c>
      <c r="E1337" s="809">
        <v>1000</v>
      </c>
      <c r="F1337" s="805">
        <v>800</v>
      </c>
      <c r="G1337" s="805">
        <v>600</v>
      </c>
      <c r="H1337" s="805">
        <v>500</v>
      </c>
      <c r="I1337" s="835"/>
      <c r="J1337" s="835"/>
      <c r="K1337" s="835"/>
      <c r="L1337" s="835"/>
    </row>
    <row r="1338" spans="1:12" ht="30">
      <c r="A1338" s="1227"/>
      <c r="B1338" s="1227"/>
      <c r="C1338" s="693" t="s">
        <v>7633</v>
      </c>
      <c r="D1338" s="693" t="s">
        <v>7634</v>
      </c>
      <c r="E1338" s="809">
        <v>1320</v>
      </c>
      <c r="F1338" s="805">
        <v>0</v>
      </c>
      <c r="G1338" s="805">
        <v>0</v>
      </c>
      <c r="H1338" s="805">
        <v>0</v>
      </c>
      <c r="I1338" s="835"/>
      <c r="J1338" s="835"/>
      <c r="K1338" s="835"/>
      <c r="L1338" s="835"/>
    </row>
    <row r="1339" spans="1:12" ht="30">
      <c r="A1339" s="1227"/>
      <c r="B1339" s="1227"/>
      <c r="C1339" s="693" t="s">
        <v>7634</v>
      </c>
      <c r="D1339" s="693" t="s">
        <v>7635</v>
      </c>
      <c r="E1339" s="809">
        <v>600</v>
      </c>
      <c r="F1339" s="805">
        <v>480</v>
      </c>
      <c r="G1339" s="805">
        <v>360</v>
      </c>
      <c r="H1339" s="805">
        <v>300</v>
      </c>
      <c r="I1339" s="835"/>
      <c r="J1339" s="835"/>
      <c r="K1339" s="835"/>
      <c r="L1339" s="835"/>
    </row>
    <row r="1340" spans="1:12" ht="30">
      <c r="A1340" s="1228"/>
      <c r="B1340" s="1228"/>
      <c r="C1340" s="693" t="s">
        <v>7635</v>
      </c>
      <c r="D1340" s="693" t="s">
        <v>7636</v>
      </c>
      <c r="E1340" s="809">
        <v>1000</v>
      </c>
      <c r="F1340" s="805">
        <v>800</v>
      </c>
      <c r="G1340" s="805">
        <v>0</v>
      </c>
      <c r="H1340" s="805">
        <v>500</v>
      </c>
      <c r="I1340" s="835"/>
      <c r="J1340" s="835"/>
      <c r="K1340" s="835"/>
      <c r="L1340" s="835"/>
    </row>
    <row r="1341" spans="1:12" ht="30">
      <c r="A1341" s="1226">
        <v>3</v>
      </c>
      <c r="B1341" s="1226" t="s">
        <v>7637</v>
      </c>
      <c r="C1341" s="693" t="s">
        <v>7638</v>
      </c>
      <c r="D1341" s="693" t="s">
        <v>7639</v>
      </c>
      <c r="E1341" s="809">
        <v>476</v>
      </c>
      <c r="F1341" s="805">
        <v>380.8</v>
      </c>
      <c r="G1341" s="805">
        <v>285.60000000000002</v>
      </c>
      <c r="H1341" s="805">
        <v>0</v>
      </c>
      <c r="I1341" s="835"/>
      <c r="J1341" s="835"/>
      <c r="K1341" s="835"/>
      <c r="L1341" s="835"/>
    </row>
    <row r="1342" spans="1:12" ht="30">
      <c r="A1342" s="1227"/>
      <c r="B1342" s="1227"/>
      <c r="C1342" s="693" t="s">
        <v>7639</v>
      </c>
      <c r="D1342" s="693" t="s">
        <v>7640</v>
      </c>
      <c r="E1342" s="809">
        <v>420</v>
      </c>
      <c r="F1342" s="805">
        <v>336</v>
      </c>
      <c r="G1342" s="805">
        <v>252</v>
      </c>
      <c r="H1342" s="805">
        <v>210</v>
      </c>
      <c r="I1342" s="835"/>
      <c r="J1342" s="835"/>
      <c r="K1342" s="835"/>
      <c r="L1342" s="835"/>
    </row>
    <row r="1343" spans="1:12" ht="30">
      <c r="A1343" s="1227"/>
      <c r="B1343" s="1227"/>
      <c r="C1343" s="693" t="s">
        <v>7640</v>
      </c>
      <c r="D1343" s="693" t="s">
        <v>7641</v>
      </c>
      <c r="E1343" s="809">
        <v>364</v>
      </c>
      <c r="F1343" s="805">
        <v>291.2</v>
      </c>
      <c r="G1343" s="805">
        <v>0</v>
      </c>
      <c r="H1343" s="805">
        <v>182</v>
      </c>
      <c r="I1343" s="835"/>
      <c r="J1343" s="835"/>
      <c r="K1343" s="835"/>
      <c r="L1343" s="835"/>
    </row>
    <row r="1344" spans="1:12" ht="30">
      <c r="A1344" s="1227"/>
      <c r="B1344" s="1227"/>
      <c r="C1344" s="693" t="s">
        <v>7642</v>
      </c>
      <c r="D1344" s="693" t="s">
        <v>7643</v>
      </c>
      <c r="E1344" s="809">
        <v>364</v>
      </c>
      <c r="F1344" s="805">
        <v>0</v>
      </c>
      <c r="G1344" s="805">
        <v>0</v>
      </c>
      <c r="H1344" s="805">
        <v>0</v>
      </c>
      <c r="I1344" s="835"/>
      <c r="J1344" s="835"/>
      <c r="K1344" s="835"/>
      <c r="L1344" s="835"/>
    </row>
    <row r="1345" spans="1:12" ht="45">
      <c r="A1345" s="1227"/>
      <c r="B1345" s="1227"/>
      <c r="C1345" s="693" t="s">
        <v>7644</v>
      </c>
      <c r="D1345" s="693" t="s">
        <v>7645</v>
      </c>
      <c r="E1345" s="809">
        <v>600</v>
      </c>
      <c r="F1345" s="805">
        <v>480</v>
      </c>
      <c r="G1345" s="805">
        <v>360</v>
      </c>
      <c r="H1345" s="805">
        <v>300</v>
      </c>
      <c r="I1345" s="835"/>
      <c r="J1345" s="835"/>
      <c r="K1345" s="835"/>
      <c r="L1345" s="835"/>
    </row>
    <row r="1346" spans="1:12" ht="30">
      <c r="A1346" s="1227"/>
      <c r="B1346" s="1227"/>
      <c r="C1346" s="693" t="s">
        <v>7646</v>
      </c>
      <c r="D1346" s="693" t="s">
        <v>7647</v>
      </c>
      <c r="E1346" s="809">
        <v>476</v>
      </c>
      <c r="F1346" s="805">
        <v>380.8</v>
      </c>
      <c r="G1346" s="805">
        <v>0</v>
      </c>
      <c r="H1346" s="805">
        <v>238</v>
      </c>
      <c r="I1346" s="835"/>
      <c r="J1346" s="835"/>
      <c r="K1346" s="835"/>
      <c r="L1346" s="835"/>
    </row>
    <row r="1347" spans="1:12" ht="30">
      <c r="A1347" s="1227"/>
      <c r="B1347" s="1227"/>
      <c r="C1347" s="693" t="s">
        <v>7647</v>
      </c>
      <c r="D1347" s="693" t="s">
        <v>7648</v>
      </c>
      <c r="E1347" s="809">
        <v>420</v>
      </c>
      <c r="F1347" s="805">
        <v>336</v>
      </c>
      <c r="G1347" s="805">
        <v>252</v>
      </c>
      <c r="H1347" s="805">
        <v>210</v>
      </c>
      <c r="I1347" s="835"/>
      <c r="J1347" s="835"/>
      <c r="K1347" s="835"/>
      <c r="L1347" s="835"/>
    </row>
    <row r="1348" spans="1:12" ht="30">
      <c r="A1348" s="1227"/>
      <c r="B1348" s="1227"/>
      <c r="C1348" s="693" t="s">
        <v>7648</v>
      </c>
      <c r="D1348" s="693" t="s">
        <v>7649</v>
      </c>
      <c r="E1348" s="809">
        <v>364</v>
      </c>
      <c r="F1348" s="805">
        <v>291.2</v>
      </c>
      <c r="G1348" s="805">
        <v>0</v>
      </c>
      <c r="H1348" s="805">
        <v>0</v>
      </c>
      <c r="I1348" s="835"/>
      <c r="J1348" s="835"/>
      <c r="K1348" s="835"/>
      <c r="L1348" s="835"/>
    </row>
    <row r="1349" spans="1:12" ht="45">
      <c r="A1349" s="1227"/>
      <c r="B1349" s="1227"/>
      <c r="C1349" s="693" t="s">
        <v>7650</v>
      </c>
      <c r="D1349" s="693" t="s">
        <v>7651</v>
      </c>
      <c r="E1349" s="809">
        <v>364</v>
      </c>
      <c r="F1349" s="805">
        <v>291.2</v>
      </c>
      <c r="G1349" s="805">
        <v>218.4</v>
      </c>
      <c r="H1349" s="805">
        <v>182</v>
      </c>
      <c r="I1349" s="835"/>
      <c r="J1349" s="835"/>
      <c r="K1349" s="835"/>
      <c r="L1349" s="835"/>
    </row>
    <row r="1350" spans="1:12" ht="45">
      <c r="A1350" s="1227"/>
      <c r="B1350" s="1227"/>
      <c r="C1350" s="693" t="s">
        <v>7651</v>
      </c>
      <c r="D1350" s="693" t="s">
        <v>7652</v>
      </c>
      <c r="E1350" s="810">
        <v>476</v>
      </c>
      <c r="F1350" s="805">
        <v>380.8</v>
      </c>
      <c r="G1350" s="805">
        <v>285.60000000000002</v>
      </c>
      <c r="H1350" s="805">
        <v>0</v>
      </c>
      <c r="I1350" s="835"/>
      <c r="J1350" s="835"/>
      <c r="K1350" s="835"/>
      <c r="L1350" s="835"/>
    </row>
    <row r="1351" spans="1:12" ht="30">
      <c r="A1351" s="1227"/>
      <c r="B1351" s="1227"/>
      <c r="C1351" s="693" t="s">
        <v>7653</v>
      </c>
      <c r="D1351" s="693" t="s">
        <v>7652</v>
      </c>
      <c r="E1351" s="810">
        <v>1820</v>
      </c>
      <c r="F1351" s="805">
        <v>1456</v>
      </c>
      <c r="G1351" s="805">
        <v>1092</v>
      </c>
      <c r="H1351" s="805">
        <v>910</v>
      </c>
      <c r="I1351" s="835"/>
      <c r="J1351" s="835"/>
      <c r="K1351" s="835"/>
      <c r="L1351" s="835"/>
    </row>
    <row r="1352" spans="1:12" ht="30">
      <c r="A1352" s="1227"/>
      <c r="B1352" s="1227"/>
      <c r="C1352" s="693" t="s">
        <v>7652</v>
      </c>
      <c r="D1352" s="693" t="s">
        <v>7654</v>
      </c>
      <c r="E1352" s="810">
        <v>420</v>
      </c>
      <c r="F1352" s="805">
        <v>336</v>
      </c>
      <c r="G1352" s="805">
        <v>252</v>
      </c>
      <c r="H1352" s="805">
        <v>210</v>
      </c>
      <c r="I1352" s="835"/>
      <c r="J1352" s="835"/>
      <c r="K1352" s="835"/>
      <c r="L1352" s="835"/>
    </row>
    <row r="1353" spans="1:12" ht="30">
      <c r="A1353" s="1227"/>
      <c r="B1353" s="1227"/>
      <c r="C1353" s="693" t="s">
        <v>7655</v>
      </c>
      <c r="D1353" s="693" t="s">
        <v>7656</v>
      </c>
      <c r="E1353" s="810">
        <v>364</v>
      </c>
      <c r="F1353" s="805">
        <v>291.2</v>
      </c>
      <c r="G1353" s="805">
        <v>218.4</v>
      </c>
      <c r="H1353" s="805">
        <v>182</v>
      </c>
      <c r="I1353" s="835"/>
      <c r="J1353" s="835"/>
      <c r="K1353" s="835"/>
      <c r="L1353" s="835"/>
    </row>
    <row r="1354" spans="1:12" ht="30">
      <c r="A1354" s="1227"/>
      <c r="B1354" s="1227"/>
      <c r="C1354" s="693" t="s">
        <v>7656</v>
      </c>
      <c r="D1354" s="693" t="s">
        <v>7657</v>
      </c>
      <c r="E1354" s="809">
        <v>400</v>
      </c>
      <c r="F1354" s="805">
        <v>320</v>
      </c>
      <c r="G1354" s="805">
        <v>240</v>
      </c>
      <c r="H1354" s="805">
        <v>200</v>
      </c>
      <c r="I1354" s="835"/>
      <c r="J1354" s="835"/>
      <c r="K1354" s="835"/>
      <c r="L1354" s="835"/>
    </row>
    <row r="1355" spans="1:12" ht="30">
      <c r="A1355" s="1227"/>
      <c r="B1355" s="1227"/>
      <c r="C1355" s="693" t="s">
        <v>7657</v>
      </c>
      <c r="D1355" s="693" t="s">
        <v>7658</v>
      </c>
      <c r="E1355" s="809">
        <v>1000</v>
      </c>
      <c r="F1355" s="805">
        <v>800</v>
      </c>
      <c r="G1355" s="805">
        <v>600</v>
      </c>
      <c r="H1355" s="805">
        <v>500</v>
      </c>
      <c r="I1355" s="835"/>
      <c r="J1355" s="835"/>
      <c r="K1355" s="835"/>
      <c r="L1355" s="835"/>
    </row>
    <row r="1356" spans="1:12" ht="30">
      <c r="A1356" s="1227"/>
      <c r="B1356" s="1227"/>
      <c r="C1356" s="693" t="s">
        <v>7658</v>
      </c>
      <c r="D1356" s="693" t="s">
        <v>7659</v>
      </c>
      <c r="E1356" s="809">
        <v>300</v>
      </c>
      <c r="F1356" s="805">
        <v>240</v>
      </c>
      <c r="G1356" s="805">
        <v>180</v>
      </c>
      <c r="H1356" s="805">
        <v>150</v>
      </c>
      <c r="I1356" s="835"/>
      <c r="J1356" s="835"/>
      <c r="K1356" s="835"/>
      <c r="L1356" s="835"/>
    </row>
    <row r="1357" spans="1:12" ht="30">
      <c r="A1357" s="1227"/>
      <c r="B1357" s="1227"/>
      <c r="C1357" s="693" t="s">
        <v>7659</v>
      </c>
      <c r="D1357" s="693" t="s">
        <v>7660</v>
      </c>
      <c r="E1357" s="809">
        <v>720</v>
      </c>
      <c r="F1357" s="805">
        <v>576</v>
      </c>
      <c r="G1357" s="805">
        <v>432</v>
      </c>
      <c r="H1357" s="805">
        <v>360</v>
      </c>
      <c r="I1357" s="835"/>
      <c r="J1357" s="835"/>
      <c r="K1357" s="835"/>
      <c r="L1357" s="835"/>
    </row>
    <row r="1358" spans="1:12" ht="30">
      <c r="A1358" s="1227"/>
      <c r="B1358" s="1227"/>
      <c r="C1358" s="693" t="s">
        <v>7660</v>
      </c>
      <c r="D1358" s="693" t="s">
        <v>7661</v>
      </c>
      <c r="E1358" s="809">
        <v>800</v>
      </c>
      <c r="F1358" s="805">
        <v>640</v>
      </c>
      <c r="G1358" s="805">
        <v>480</v>
      </c>
      <c r="H1358" s="805">
        <v>400</v>
      </c>
      <c r="I1358" s="835"/>
      <c r="J1358" s="835"/>
      <c r="K1358" s="835"/>
      <c r="L1358" s="835"/>
    </row>
    <row r="1359" spans="1:12" ht="30">
      <c r="A1359" s="1227"/>
      <c r="B1359" s="1227"/>
      <c r="C1359" s="693" t="s">
        <v>7661</v>
      </c>
      <c r="D1359" s="693" t="s">
        <v>7662</v>
      </c>
      <c r="E1359" s="809">
        <v>240</v>
      </c>
      <c r="F1359" s="805">
        <v>192</v>
      </c>
      <c r="G1359" s="805">
        <v>144</v>
      </c>
      <c r="H1359" s="805">
        <v>0</v>
      </c>
      <c r="I1359" s="835"/>
      <c r="J1359" s="835"/>
      <c r="K1359" s="835"/>
      <c r="L1359" s="835"/>
    </row>
    <row r="1360" spans="1:12" ht="45">
      <c r="A1360" s="1227"/>
      <c r="B1360" s="1227"/>
      <c r="C1360" s="693" t="s">
        <v>7660</v>
      </c>
      <c r="D1360" s="693" t="s">
        <v>7663</v>
      </c>
      <c r="E1360" s="809">
        <v>240</v>
      </c>
      <c r="F1360" s="805">
        <v>192</v>
      </c>
      <c r="G1360" s="805">
        <v>144</v>
      </c>
      <c r="H1360" s="805">
        <v>120</v>
      </c>
      <c r="I1360" s="835"/>
      <c r="J1360" s="835"/>
      <c r="K1360" s="835"/>
      <c r="L1360" s="835"/>
    </row>
    <row r="1361" spans="1:12" ht="45">
      <c r="A1361" s="1227"/>
      <c r="B1361" s="1227"/>
      <c r="C1361" s="693" t="s">
        <v>7663</v>
      </c>
      <c r="D1361" s="693" t="s">
        <v>7664</v>
      </c>
      <c r="E1361" s="810">
        <v>220</v>
      </c>
      <c r="F1361" s="805">
        <v>176</v>
      </c>
      <c r="G1361" s="805">
        <v>132</v>
      </c>
      <c r="H1361" s="805">
        <v>110</v>
      </c>
      <c r="I1361" s="835"/>
      <c r="J1361" s="835"/>
      <c r="K1361" s="835"/>
      <c r="L1361" s="835"/>
    </row>
    <row r="1362" spans="1:12" ht="30">
      <c r="A1362" s="1227"/>
      <c r="B1362" s="1227"/>
      <c r="C1362" s="693" t="s">
        <v>7664</v>
      </c>
      <c r="D1362" s="693" t="s">
        <v>7665</v>
      </c>
      <c r="E1362" s="809">
        <v>240</v>
      </c>
      <c r="F1362" s="805">
        <v>192</v>
      </c>
      <c r="G1362" s="805">
        <v>144</v>
      </c>
      <c r="H1362" s="805">
        <v>0</v>
      </c>
      <c r="I1362" s="835"/>
      <c r="J1362" s="835"/>
      <c r="K1362" s="835"/>
      <c r="L1362" s="835"/>
    </row>
    <row r="1363" spans="1:12" ht="30">
      <c r="A1363" s="1227"/>
      <c r="B1363" s="1227"/>
      <c r="C1363" s="693" t="s">
        <v>7665</v>
      </c>
      <c r="D1363" s="693" t="s">
        <v>7666</v>
      </c>
      <c r="E1363" s="809">
        <v>440</v>
      </c>
      <c r="F1363" s="805">
        <v>352</v>
      </c>
      <c r="G1363" s="805">
        <v>264</v>
      </c>
      <c r="H1363" s="805">
        <v>220</v>
      </c>
      <c r="I1363" s="835"/>
      <c r="J1363" s="835"/>
      <c r="K1363" s="835"/>
      <c r="L1363" s="835"/>
    </row>
    <row r="1364" spans="1:12" ht="30">
      <c r="A1364" s="1227"/>
      <c r="B1364" s="1227"/>
      <c r="C1364" s="825" t="s">
        <v>7667</v>
      </c>
      <c r="D1364" s="825" t="s">
        <v>7668</v>
      </c>
      <c r="E1364" s="810">
        <v>256</v>
      </c>
      <c r="F1364" s="805">
        <v>220</v>
      </c>
      <c r="G1364" s="805">
        <v>168</v>
      </c>
      <c r="H1364" s="805">
        <v>140</v>
      </c>
      <c r="I1364" s="835"/>
      <c r="J1364" s="835"/>
      <c r="K1364" s="835"/>
      <c r="L1364" s="835"/>
    </row>
    <row r="1365" spans="1:12" ht="30">
      <c r="A1365" s="1227"/>
      <c r="B1365" s="1227"/>
      <c r="C1365" s="825" t="s">
        <v>7668</v>
      </c>
      <c r="D1365" s="825" t="s">
        <v>7669</v>
      </c>
      <c r="E1365" s="809">
        <v>2640</v>
      </c>
      <c r="F1365" s="805">
        <v>2112</v>
      </c>
      <c r="G1365" s="805">
        <v>1584</v>
      </c>
      <c r="H1365" s="805">
        <v>1320</v>
      </c>
      <c r="I1365" s="835"/>
      <c r="J1365" s="835"/>
      <c r="K1365" s="835"/>
      <c r="L1365" s="835"/>
    </row>
    <row r="1366" spans="1:12" ht="30">
      <c r="A1366" s="1227"/>
      <c r="B1366" s="1227"/>
      <c r="C1366" s="825" t="s">
        <v>7669</v>
      </c>
      <c r="D1366" s="825" t="s">
        <v>7670</v>
      </c>
      <c r="E1366" s="809">
        <v>1320</v>
      </c>
      <c r="F1366" s="805">
        <v>1056</v>
      </c>
      <c r="G1366" s="805">
        <v>792</v>
      </c>
      <c r="H1366" s="805">
        <v>660</v>
      </c>
      <c r="I1366" s="835"/>
      <c r="J1366" s="835"/>
      <c r="K1366" s="835"/>
      <c r="L1366" s="835"/>
    </row>
    <row r="1367" spans="1:12" ht="30">
      <c r="A1367" s="1227"/>
      <c r="B1367" s="1227"/>
      <c r="C1367" s="825" t="s">
        <v>7670</v>
      </c>
      <c r="D1367" s="825" t="s">
        <v>7671</v>
      </c>
      <c r="E1367" s="809">
        <v>2600</v>
      </c>
      <c r="F1367" s="805">
        <v>2080</v>
      </c>
      <c r="G1367" s="805">
        <v>0</v>
      </c>
      <c r="H1367" s="805">
        <v>0</v>
      </c>
      <c r="I1367" s="835"/>
      <c r="J1367" s="835"/>
      <c r="K1367" s="835"/>
      <c r="L1367" s="835"/>
    </row>
    <row r="1368" spans="1:12" ht="30">
      <c r="A1368" s="1227"/>
      <c r="B1368" s="1227"/>
      <c r="C1368" s="825" t="s">
        <v>7669</v>
      </c>
      <c r="D1368" s="825" t="s">
        <v>7672</v>
      </c>
      <c r="E1368" s="809">
        <v>2000</v>
      </c>
      <c r="F1368" s="805">
        <v>1600</v>
      </c>
      <c r="G1368" s="805">
        <v>1200</v>
      </c>
      <c r="H1368" s="805">
        <v>1000</v>
      </c>
      <c r="I1368" s="835"/>
      <c r="J1368" s="835"/>
      <c r="K1368" s="835"/>
      <c r="L1368" s="835"/>
    </row>
    <row r="1369" spans="1:12" ht="30">
      <c r="A1369" s="1227"/>
      <c r="B1369" s="1227"/>
      <c r="C1369" s="825" t="s">
        <v>7672</v>
      </c>
      <c r="D1369" s="693" t="s">
        <v>7673</v>
      </c>
      <c r="E1369" s="809">
        <v>1640</v>
      </c>
      <c r="F1369" s="805">
        <v>1312</v>
      </c>
      <c r="G1369" s="805">
        <v>984</v>
      </c>
      <c r="H1369" s="805">
        <v>820</v>
      </c>
      <c r="I1369" s="835"/>
      <c r="J1369" s="835"/>
      <c r="K1369" s="835"/>
      <c r="L1369" s="835"/>
    </row>
    <row r="1370" spans="1:12" ht="30">
      <c r="A1370" s="1227"/>
      <c r="B1370" s="1227"/>
      <c r="C1370" s="693" t="s">
        <v>7673</v>
      </c>
      <c r="D1370" s="825" t="s">
        <v>7674</v>
      </c>
      <c r="E1370" s="809">
        <v>492</v>
      </c>
      <c r="F1370" s="805">
        <v>393.6</v>
      </c>
      <c r="G1370" s="805">
        <v>295.2</v>
      </c>
      <c r="H1370" s="805">
        <v>246</v>
      </c>
      <c r="I1370" s="835"/>
      <c r="J1370" s="835"/>
      <c r="K1370" s="835"/>
      <c r="L1370" s="835"/>
    </row>
    <row r="1371" spans="1:12" ht="30">
      <c r="A1371" s="1228"/>
      <c r="B1371" s="1228"/>
      <c r="C1371" s="825" t="s">
        <v>7674</v>
      </c>
      <c r="D1371" s="825" t="s">
        <v>7675</v>
      </c>
      <c r="E1371" s="809">
        <v>300</v>
      </c>
      <c r="F1371" s="805">
        <v>240</v>
      </c>
      <c r="G1371" s="805">
        <v>180</v>
      </c>
      <c r="H1371" s="805">
        <v>150</v>
      </c>
      <c r="I1371" s="835"/>
      <c r="J1371" s="835"/>
      <c r="K1371" s="835"/>
      <c r="L1371" s="835"/>
    </row>
    <row r="1372" spans="1:12" ht="16.5">
      <c r="A1372" s="1226">
        <v>4</v>
      </c>
      <c r="B1372" s="1226" t="s">
        <v>209</v>
      </c>
      <c r="C1372" s="693" t="s">
        <v>7676</v>
      </c>
      <c r="D1372" s="838" t="s">
        <v>7677</v>
      </c>
      <c r="E1372" s="809">
        <v>640</v>
      </c>
      <c r="F1372" s="805">
        <v>512</v>
      </c>
      <c r="G1372" s="805">
        <v>384</v>
      </c>
      <c r="H1372" s="805">
        <v>320</v>
      </c>
      <c r="I1372" s="835"/>
      <c r="J1372" s="835"/>
      <c r="K1372" s="835"/>
      <c r="L1372" s="835"/>
    </row>
    <row r="1373" spans="1:12" ht="30">
      <c r="A1373" s="1227"/>
      <c r="B1373" s="1227"/>
      <c r="C1373" s="693" t="s">
        <v>7678</v>
      </c>
      <c r="D1373" s="693" t="s">
        <v>7679</v>
      </c>
      <c r="E1373" s="809">
        <v>240</v>
      </c>
      <c r="F1373" s="805">
        <v>192</v>
      </c>
      <c r="G1373" s="805">
        <v>144</v>
      </c>
      <c r="H1373" s="805">
        <v>120</v>
      </c>
      <c r="I1373" s="835"/>
      <c r="J1373" s="835"/>
      <c r="K1373" s="835"/>
      <c r="L1373" s="835"/>
    </row>
    <row r="1374" spans="1:12" ht="30">
      <c r="A1374" s="1227"/>
      <c r="B1374" s="1227"/>
      <c r="C1374" s="693" t="s">
        <v>7680</v>
      </c>
      <c r="D1374" s="693" t="s">
        <v>7681</v>
      </c>
      <c r="E1374" s="809">
        <v>240</v>
      </c>
      <c r="F1374" s="805">
        <v>192</v>
      </c>
      <c r="G1374" s="805">
        <v>144</v>
      </c>
      <c r="H1374" s="805">
        <v>120</v>
      </c>
      <c r="I1374" s="835"/>
      <c r="J1374" s="835"/>
      <c r="K1374" s="835"/>
      <c r="L1374" s="835"/>
    </row>
    <row r="1375" spans="1:12" ht="30">
      <c r="A1375" s="1227"/>
      <c r="B1375" s="1227"/>
      <c r="C1375" s="693" t="s">
        <v>7682</v>
      </c>
      <c r="D1375" s="693" t="s">
        <v>7683</v>
      </c>
      <c r="E1375" s="809">
        <v>240</v>
      </c>
      <c r="F1375" s="805">
        <v>192</v>
      </c>
      <c r="G1375" s="805">
        <v>144</v>
      </c>
      <c r="H1375" s="805">
        <v>120</v>
      </c>
      <c r="I1375" s="835"/>
      <c r="J1375" s="835"/>
      <c r="K1375" s="835"/>
      <c r="L1375" s="835"/>
    </row>
    <row r="1376" spans="1:12" ht="45">
      <c r="A1376" s="1227"/>
      <c r="B1376" s="1227"/>
      <c r="C1376" s="825" t="s">
        <v>7684</v>
      </c>
      <c r="D1376" s="825" t="s">
        <v>7685</v>
      </c>
      <c r="E1376" s="809">
        <v>640</v>
      </c>
      <c r="F1376" s="805">
        <v>512</v>
      </c>
      <c r="G1376" s="805">
        <v>384</v>
      </c>
      <c r="H1376" s="805">
        <v>320</v>
      </c>
      <c r="I1376" s="835"/>
      <c r="J1376" s="835"/>
      <c r="K1376" s="835"/>
      <c r="L1376" s="835"/>
    </row>
    <row r="1377" spans="1:12" ht="30">
      <c r="A1377" s="1228"/>
      <c r="B1377" s="1228"/>
      <c r="C1377" s="693" t="s">
        <v>7686</v>
      </c>
      <c r="D1377" s="693" t="s">
        <v>7687</v>
      </c>
      <c r="E1377" s="809">
        <v>780</v>
      </c>
      <c r="F1377" s="805">
        <v>624</v>
      </c>
      <c r="G1377" s="805">
        <v>468</v>
      </c>
      <c r="H1377" s="805">
        <v>390</v>
      </c>
      <c r="I1377" s="835"/>
      <c r="J1377" s="835"/>
      <c r="K1377" s="835"/>
      <c r="L1377" s="835"/>
    </row>
    <row r="1378" spans="1:12" ht="16.5">
      <c r="A1378" s="833" t="s">
        <v>295</v>
      </c>
      <c r="B1378" s="1523" t="s">
        <v>7795</v>
      </c>
      <c r="C1378" s="1523"/>
      <c r="D1378" s="1523"/>
      <c r="E1378" s="1523"/>
      <c r="F1378" s="1523"/>
      <c r="G1378" s="1523"/>
      <c r="H1378" s="1523"/>
      <c r="I1378" s="835"/>
      <c r="J1378" s="835"/>
      <c r="K1378" s="835"/>
      <c r="L1378" s="835"/>
    </row>
    <row r="1379" spans="1:12" ht="45">
      <c r="A1379" s="1229">
        <v>5</v>
      </c>
      <c r="B1379" s="1229" t="s">
        <v>7796</v>
      </c>
      <c r="C1379" s="693" t="s">
        <v>7797</v>
      </c>
      <c r="D1379" s="693" t="s">
        <v>7798</v>
      </c>
      <c r="E1379" s="810">
        <v>660</v>
      </c>
      <c r="F1379" s="693"/>
      <c r="G1379" s="693"/>
      <c r="H1379" s="693"/>
      <c r="I1379" s="835"/>
      <c r="J1379" s="835"/>
      <c r="K1379" s="835"/>
      <c r="L1379" s="835"/>
    </row>
    <row r="1380" spans="1:12" ht="45">
      <c r="A1380" s="1229"/>
      <c r="B1380" s="1229"/>
      <c r="C1380" s="693" t="s">
        <v>7799</v>
      </c>
      <c r="D1380" s="693" t="s">
        <v>7800</v>
      </c>
      <c r="E1380" s="810">
        <v>508</v>
      </c>
      <c r="F1380" s="693"/>
      <c r="G1380" s="693"/>
      <c r="H1380" s="693"/>
      <c r="I1380" s="835"/>
      <c r="J1380" s="835"/>
      <c r="K1380" s="835"/>
      <c r="L1380" s="835"/>
    </row>
    <row r="1381" spans="1:12" ht="45">
      <c r="A1381" s="1229"/>
      <c r="B1381" s="1229"/>
      <c r="C1381" s="693" t="s">
        <v>7801</v>
      </c>
      <c r="D1381" s="693" t="s">
        <v>7802</v>
      </c>
      <c r="E1381" s="810">
        <v>408</v>
      </c>
      <c r="F1381" s="693"/>
      <c r="G1381" s="693"/>
      <c r="H1381" s="693"/>
      <c r="I1381" s="835"/>
      <c r="J1381" s="835"/>
      <c r="K1381" s="835"/>
      <c r="L1381" s="835"/>
    </row>
    <row r="1382" spans="1:12" ht="45">
      <c r="A1382" s="1229"/>
      <c r="B1382" s="1229"/>
      <c r="C1382" s="693" t="s">
        <v>7803</v>
      </c>
      <c r="D1382" s="693" t="s">
        <v>7804</v>
      </c>
      <c r="E1382" s="810">
        <v>304</v>
      </c>
      <c r="F1382" s="693"/>
      <c r="G1382" s="693"/>
      <c r="H1382" s="693"/>
      <c r="I1382" s="835"/>
      <c r="J1382" s="835"/>
      <c r="K1382" s="835"/>
      <c r="L1382" s="835"/>
    </row>
    <row r="1383" spans="1:12" s="238" customFormat="1" ht="13.5" customHeight="1">
      <c r="A1383" s="392">
        <v>26</v>
      </c>
      <c r="B1383" s="1482" t="s">
        <v>8063</v>
      </c>
      <c r="C1383" s="1482"/>
      <c r="D1383" s="1482"/>
      <c r="E1383" s="383"/>
      <c r="F1383" s="951"/>
      <c r="G1383" s="951"/>
      <c r="H1383" s="951"/>
      <c r="I1383" s="1"/>
      <c r="J1383" s="1"/>
      <c r="K1383" s="1"/>
    </row>
    <row r="1384" spans="1:12" s="238" customFormat="1" ht="15" customHeight="1">
      <c r="A1384" s="1483">
        <v>1</v>
      </c>
      <c r="B1384" s="1486" t="s">
        <v>4972</v>
      </c>
      <c r="C1384" s="946" t="s">
        <v>4973</v>
      </c>
      <c r="D1384" s="946" t="s">
        <v>4974</v>
      </c>
      <c r="E1384" s="947">
        <v>260</v>
      </c>
      <c r="F1384" s="947">
        <v>196</v>
      </c>
      <c r="G1384" s="947"/>
      <c r="H1384" s="947">
        <v>184</v>
      </c>
    </row>
    <row r="1385" spans="1:12" s="238" customFormat="1" ht="15" customHeight="1">
      <c r="A1385" s="1484"/>
      <c r="B1385" s="1487"/>
      <c r="C1385" s="946" t="s">
        <v>4974</v>
      </c>
      <c r="D1385" s="946" t="s">
        <v>4975</v>
      </c>
      <c r="E1385" s="947">
        <v>200</v>
      </c>
      <c r="F1385" s="947">
        <v>144</v>
      </c>
      <c r="G1385" s="947">
        <v>136</v>
      </c>
      <c r="H1385" s="947">
        <v>132</v>
      </c>
    </row>
    <row r="1386" spans="1:12" s="238" customFormat="1" ht="15" customHeight="1">
      <c r="A1386" s="1484"/>
      <c r="B1386" s="1487"/>
      <c r="C1386" s="946" t="s">
        <v>4975</v>
      </c>
      <c r="D1386" s="946" t="s">
        <v>4976</v>
      </c>
      <c r="E1386" s="947">
        <v>180</v>
      </c>
      <c r="F1386" s="947">
        <v>140</v>
      </c>
      <c r="G1386" s="947">
        <v>136</v>
      </c>
      <c r="H1386" s="947">
        <v>128</v>
      </c>
    </row>
    <row r="1387" spans="1:12" s="238" customFormat="1" ht="15" customHeight="1">
      <c r="A1387" s="1484"/>
      <c r="B1387" s="1487"/>
      <c r="C1387" s="946" t="s">
        <v>4976</v>
      </c>
      <c r="D1387" s="946" t="s">
        <v>4977</v>
      </c>
      <c r="E1387" s="947">
        <v>160</v>
      </c>
      <c r="F1387" s="947">
        <v>152</v>
      </c>
      <c r="G1387" s="947">
        <v>144</v>
      </c>
      <c r="H1387" s="947">
        <v>136</v>
      </c>
    </row>
    <row r="1388" spans="1:12" s="238" customFormat="1" ht="15" customHeight="1">
      <c r="A1388" s="1484"/>
      <c r="B1388" s="1487"/>
      <c r="C1388" s="946" t="s">
        <v>4977</v>
      </c>
      <c r="D1388" s="946" t="s">
        <v>4978</v>
      </c>
      <c r="E1388" s="947">
        <v>220</v>
      </c>
      <c r="F1388" s="947">
        <v>136</v>
      </c>
      <c r="G1388" s="947">
        <v>128</v>
      </c>
      <c r="H1388" s="947">
        <v>120</v>
      </c>
    </row>
    <row r="1389" spans="1:12" s="238" customFormat="1" ht="15" customHeight="1">
      <c r="A1389" s="1484"/>
      <c r="B1389" s="1487"/>
      <c r="C1389" s="946" t="s">
        <v>4973</v>
      </c>
      <c r="D1389" s="946" t="s">
        <v>4979</v>
      </c>
      <c r="E1389" s="947">
        <v>260</v>
      </c>
      <c r="F1389" s="947">
        <v>132</v>
      </c>
      <c r="G1389" s="947">
        <v>120</v>
      </c>
      <c r="H1389" s="947">
        <v>108</v>
      </c>
    </row>
    <row r="1390" spans="1:12" s="238" customFormat="1" ht="15" customHeight="1">
      <c r="A1390" s="1484"/>
      <c r="B1390" s="1487"/>
      <c r="C1390" s="946" t="s">
        <v>4979</v>
      </c>
      <c r="D1390" s="946" t="s">
        <v>4980</v>
      </c>
      <c r="E1390" s="947">
        <v>240</v>
      </c>
      <c r="F1390" s="947">
        <v>192</v>
      </c>
      <c r="G1390" s="947">
        <v>184</v>
      </c>
      <c r="H1390" s="947">
        <v>176</v>
      </c>
    </row>
    <row r="1391" spans="1:12" s="238" customFormat="1" ht="15" customHeight="1">
      <c r="A1391" s="1484"/>
      <c r="B1391" s="1487"/>
      <c r="C1391" s="946" t="s">
        <v>4973</v>
      </c>
      <c r="D1391" s="946" t="s">
        <v>4981</v>
      </c>
      <c r="E1391" s="947">
        <v>200</v>
      </c>
      <c r="F1391" s="947">
        <v>172</v>
      </c>
      <c r="G1391" s="947"/>
      <c r="H1391" s="947">
        <v>164</v>
      </c>
    </row>
    <row r="1392" spans="1:12" s="238" customFormat="1" ht="15" customHeight="1">
      <c r="A1392" s="1485"/>
      <c r="B1392" s="1488"/>
      <c r="C1392" s="946" t="s">
        <v>4981</v>
      </c>
      <c r="D1392" s="946" t="s">
        <v>4982</v>
      </c>
      <c r="E1392" s="947">
        <v>180</v>
      </c>
      <c r="F1392" s="947">
        <v>136</v>
      </c>
      <c r="G1392" s="947">
        <v>128</v>
      </c>
      <c r="H1392" s="947">
        <v>124</v>
      </c>
    </row>
    <row r="1393" spans="1:8" s="238" customFormat="1" ht="15" customHeight="1">
      <c r="A1393" s="948">
        <v>2</v>
      </c>
      <c r="B1393" s="946" t="s">
        <v>4983</v>
      </c>
      <c r="C1393" s="946" t="s">
        <v>4984</v>
      </c>
      <c r="D1393" s="946" t="s">
        <v>4985</v>
      </c>
      <c r="E1393" s="947">
        <v>140</v>
      </c>
      <c r="F1393" s="947">
        <v>132</v>
      </c>
      <c r="G1393" s="947">
        <v>128</v>
      </c>
      <c r="H1393" s="947">
        <v>120</v>
      </c>
    </row>
    <row r="1394" spans="1:8" s="238" customFormat="1" ht="15" customHeight="1">
      <c r="A1394" s="948">
        <v>3</v>
      </c>
      <c r="B1394" s="946" t="s">
        <v>4986</v>
      </c>
      <c r="C1394" s="946" t="s">
        <v>4987</v>
      </c>
      <c r="D1394" s="946" t="s">
        <v>4988</v>
      </c>
      <c r="E1394" s="947">
        <v>160</v>
      </c>
      <c r="F1394" s="947">
        <v>132</v>
      </c>
      <c r="G1394" s="947">
        <v>128</v>
      </c>
      <c r="H1394" s="947">
        <v>120</v>
      </c>
    </row>
    <row r="1395" spans="1:8" s="238" customFormat="1" ht="15" customHeight="1">
      <c r="A1395" s="948">
        <v>4</v>
      </c>
      <c r="B1395" s="946" t="s">
        <v>4989</v>
      </c>
      <c r="C1395" s="946" t="s">
        <v>4990</v>
      </c>
      <c r="D1395" s="946" t="s">
        <v>4991</v>
      </c>
      <c r="E1395" s="947">
        <v>152</v>
      </c>
      <c r="F1395" s="947">
        <v>136</v>
      </c>
      <c r="G1395" s="947">
        <v>132</v>
      </c>
      <c r="H1395" s="947">
        <v>124</v>
      </c>
    </row>
    <row r="1396" spans="1:8" s="238" customFormat="1" ht="15" customHeight="1">
      <c r="A1396" s="948">
        <v>5</v>
      </c>
      <c r="B1396" s="946" t="s">
        <v>4992</v>
      </c>
      <c r="C1396" s="946" t="s">
        <v>4993</v>
      </c>
      <c r="D1396" s="946" t="s">
        <v>4994</v>
      </c>
      <c r="E1396" s="947">
        <v>140</v>
      </c>
      <c r="F1396" s="947">
        <v>132</v>
      </c>
      <c r="G1396" s="947">
        <v>128</v>
      </c>
      <c r="H1396" s="947">
        <v>120</v>
      </c>
    </row>
    <row r="1397" spans="1:8" s="238" customFormat="1" ht="15" customHeight="1">
      <c r="A1397" s="1483">
        <v>6</v>
      </c>
      <c r="B1397" s="1486" t="s">
        <v>3389</v>
      </c>
      <c r="C1397" s="946" t="s">
        <v>4995</v>
      </c>
      <c r="D1397" s="946" t="s">
        <v>4996</v>
      </c>
      <c r="E1397" s="947">
        <v>140</v>
      </c>
      <c r="F1397" s="947">
        <v>116</v>
      </c>
      <c r="G1397" s="947">
        <v>112</v>
      </c>
      <c r="H1397" s="947">
        <v>104</v>
      </c>
    </row>
    <row r="1398" spans="1:8" s="238" customFormat="1" ht="15" customHeight="1">
      <c r="A1398" s="1485"/>
      <c r="B1398" s="1488"/>
      <c r="C1398" s="946" t="s">
        <v>4997</v>
      </c>
      <c r="D1398" s="946" t="s">
        <v>4998</v>
      </c>
      <c r="E1398" s="947">
        <v>120</v>
      </c>
      <c r="F1398" s="947">
        <v>116</v>
      </c>
      <c r="G1398" s="947">
        <v>108</v>
      </c>
      <c r="H1398" s="947">
        <v>104</v>
      </c>
    </row>
    <row r="1399" spans="1:8" s="238" customFormat="1" ht="15" customHeight="1">
      <c r="A1399" s="1483">
        <v>7</v>
      </c>
      <c r="B1399" s="1231" t="s">
        <v>4214</v>
      </c>
      <c r="C1399" s="946" t="s">
        <v>4996</v>
      </c>
      <c r="D1399" s="946" t="s">
        <v>4999</v>
      </c>
      <c r="E1399" s="947">
        <v>120</v>
      </c>
      <c r="F1399" s="947">
        <v>116</v>
      </c>
      <c r="G1399" s="947">
        <v>108</v>
      </c>
      <c r="H1399" s="947">
        <v>104</v>
      </c>
    </row>
    <row r="1400" spans="1:8" s="238" customFormat="1" ht="15" customHeight="1">
      <c r="A1400" s="1485"/>
      <c r="B1400" s="1231"/>
      <c r="C1400" s="946" t="s">
        <v>4999</v>
      </c>
      <c r="D1400" s="946" t="s">
        <v>5000</v>
      </c>
      <c r="E1400" s="947">
        <v>100</v>
      </c>
      <c r="F1400" s="947">
        <v>96</v>
      </c>
      <c r="G1400" s="947">
        <v>92</v>
      </c>
      <c r="H1400" s="947">
        <v>84</v>
      </c>
    </row>
    <row r="1401" spans="1:8" s="238" customFormat="1" ht="15" customHeight="1">
      <c r="A1401" s="1483">
        <v>8</v>
      </c>
      <c r="B1401" s="1486" t="s">
        <v>5001</v>
      </c>
      <c r="C1401" s="946" t="s">
        <v>5002</v>
      </c>
      <c r="D1401" s="946" t="s">
        <v>5003</v>
      </c>
      <c r="E1401" s="947">
        <v>400</v>
      </c>
      <c r="F1401" s="947">
        <v>192</v>
      </c>
      <c r="G1401" s="947"/>
      <c r="H1401" s="947"/>
    </row>
    <row r="1402" spans="1:8" s="238" customFormat="1" ht="15" customHeight="1">
      <c r="A1402" s="1484"/>
      <c r="B1402" s="1487"/>
      <c r="C1402" s="946" t="s">
        <v>5003</v>
      </c>
      <c r="D1402" s="946" t="s">
        <v>5004</v>
      </c>
      <c r="E1402" s="947">
        <v>800</v>
      </c>
      <c r="F1402" s="947">
        <v>440</v>
      </c>
      <c r="G1402" s="947"/>
      <c r="H1402" s="947"/>
    </row>
    <row r="1403" spans="1:8" s="238" customFormat="1" ht="15" customHeight="1">
      <c r="A1403" s="1484"/>
      <c r="B1403" s="1487"/>
      <c r="C1403" s="946" t="s">
        <v>5004</v>
      </c>
      <c r="D1403" s="946" t="s">
        <v>5005</v>
      </c>
      <c r="E1403" s="947">
        <v>600</v>
      </c>
      <c r="F1403" s="947">
        <v>176</v>
      </c>
      <c r="G1403" s="947">
        <v>156</v>
      </c>
      <c r="H1403" s="947">
        <v>140</v>
      </c>
    </row>
    <row r="1404" spans="1:8" s="238" customFormat="1" ht="15" customHeight="1">
      <c r="A1404" s="1484"/>
      <c r="B1404" s="1487"/>
      <c r="C1404" s="946" t="s">
        <v>5005</v>
      </c>
      <c r="D1404" s="946" t="s">
        <v>5006</v>
      </c>
      <c r="E1404" s="947">
        <v>180</v>
      </c>
      <c r="F1404" s="947">
        <v>164</v>
      </c>
      <c r="G1404" s="947">
        <v>152</v>
      </c>
      <c r="H1404" s="947"/>
    </row>
    <row r="1405" spans="1:8" s="238" customFormat="1" ht="15" customHeight="1">
      <c r="A1405" s="1484"/>
      <c r="B1405" s="1487"/>
      <c r="C1405" s="946" t="s">
        <v>5006</v>
      </c>
      <c r="D1405" s="946" t="s">
        <v>5007</v>
      </c>
      <c r="E1405" s="947">
        <v>212</v>
      </c>
      <c r="F1405" s="947">
        <v>156</v>
      </c>
      <c r="G1405" s="947">
        <v>148</v>
      </c>
      <c r="H1405" s="947">
        <v>144</v>
      </c>
    </row>
    <row r="1406" spans="1:8" s="238" customFormat="1" ht="15" customHeight="1">
      <c r="A1406" s="1484"/>
      <c r="B1406" s="1487"/>
      <c r="C1406" s="946" t="s">
        <v>5008</v>
      </c>
      <c r="D1406" s="946" t="s">
        <v>5009</v>
      </c>
      <c r="E1406" s="947">
        <v>600</v>
      </c>
      <c r="F1406" s="947"/>
      <c r="G1406" s="947"/>
      <c r="H1406" s="947"/>
    </row>
    <row r="1407" spans="1:8" s="238" customFormat="1" ht="15" customHeight="1">
      <c r="A1407" s="1485"/>
      <c r="B1407" s="1488"/>
      <c r="C1407" s="946" t="s">
        <v>5009</v>
      </c>
      <c r="D1407" s="946" t="s">
        <v>5010</v>
      </c>
      <c r="E1407" s="947">
        <v>280</v>
      </c>
      <c r="F1407" s="947">
        <v>192</v>
      </c>
      <c r="G1407" s="947">
        <v>184</v>
      </c>
      <c r="H1407" s="947">
        <v>172</v>
      </c>
    </row>
    <row r="1408" spans="1:8" s="238" customFormat="1" ht="15" customHeight="1">
      <c r="A1408" s="948">
        <v>9</v>
      </c>
      <c r="B1408" s="946" t="s">
        <v>4332</v>
      </c>
      <c r="C1408" s="946" t="s">
        <v>5011</v>
      </c>
      <c r="D1408" s="946"/>
      <c r="E1408" s="947">
        <v>480</v>
      </c>
      <c r="F1408" s="947"/>
      <c r="G1408" s="947"/>
      <c r="H1408" s="947"/>
    </row>
    <row r="1409" spans="1:8" s="238" customFormat="1" ht="15" customHeight="1">
      <c r="A1409" s="948">
        <v>10</v>
      </c>
      <c r="B1409" s="946" t="s">
        <v>5012</v>
      </c>
      <c r="C1409" s="946" t="s">
        <v>5013</v>
      </c>
      <c r="D1409" s="946" t="s">
        <v>5014</v>
      </c>
      <c r="E1409" s="947">
        <v>260</v>
      </c>
      <c r="F1409" s="947">
        <v>192</v>
      </c>
      <c r="G1409" s="947">
        <v>184</v>
      </c>
      <c r="H1409" s="947"/>
    </row>
    <row r="1410" spans="1:8" s="238" customFormat="1" ht="15" customHeight="1">
      <c r="A1410" s="1232">
        <v>11</v>
      </c>
      <c r="B1410" s="1486" t="s">
        <v>5015</v>
      </c>
      <c r="C1410" s="946" t="s">
        <v>5016</v>
      </c>
      <c r="D1410" s="946" t="s">
        <v>5017</v>
      </c>
      <c r="E1410" s="947">
        <v>1040</v>
      </c>
      <c r="F1410" s="947">
        <v>436</v>
      </c>
      <c r="G1410" s="947"/>
      <c r="H1410" s="947"/>
    </row>
    <row r="1411" spans="1:8" s="238" customFormat="1" ht="15" customHeight="1">
      <c r="A1411" s="1232"/>
      <c r="B1411" s="1488"/>
      <c r="C1411" s="946" t="s">
        <v>5017</v>
      </c>
      <c r="D1411" s="946" t="s">
        <v>5018</v>
      </c>
      <c r="E1411" s="947">
        <v>880</v>
      </c>
      <c r="F1411" s="947">
        <v>396</v>
      </c>
      <c r="G1411" s="947"/>
      <c r="H1411" s="947"/>
    </row>
    <row r="1412" spans="1:8" s="238" customFormat="1" ht="15" customHeight="1">
      <c r="A1412" s="1483">
        <v>12</v>
      </c>
      <c r="B1412" s="1486" t="s">
        <v>5019</v>
      </c>
      <c r="C1412" s="952" t="s">
        <v>5020</v>
      </c>
      <c r="D1412" s="952" t="s">
        <v>5021</v>
      </c>
      <c r="E1412" s="947">
        <v>160</v>
      </c>
      <c r="F1412" s="947">
        <v>152</v>
      </c>
      <c r="G1412" s="947">
        <v>144</v>
      </c>
      <c r="H1412" s="947">
        <v>136</v>
      </c>
    </row>
    <row r="1413" spans="1:8" s="238" customFormat="1" ht="15" customHeight="1">
      <c r="A1413" s="1484"/>
      <c r="B1413" s="1487"/>
      <c r="C1413" s="946" t="s">
        <v>5022</v>
      </c>
      <c r="D1413" s="946" t="s">
        <v>5023</v>
      </c>
      <c r="E1413" s="947">
        <v>160</v>
      </c>
      <c r="F1413" s="947"/>
      <c r="G1413" s="947">
        <v>144</v>
      </c>
      <c r="H1413" s="947"/>
    </row>
    <row r="1414" spans="1:8" s="238" customFormat="1" ht="15" customHeight="1">
      <c r="A1414" s="1485"/>
      <c r="B1414" s="1488"/>
      <c r="C1414" s="946" t="s">
        <v>5024</v>
      </c>
      <c r="D1414" s="946" t="s">
        <v>5025</v>
      </c>
      <c r="E1414" s="947">
        <v>160</v>
      </c>
      <c r="F1414" s="947">
        <v>152</v>
      </c>
      <c r="G1414" s="947">
        <v>144</v>
      </c>
      <c r="H1414" s="947">
        <v>136</v>
      </c>
    </row>
    <row r="1415" spans="1:8" s="238" customFormat="1" ht="15" customHeight="1">
      <c r="A1415" s="948">
        <v>13</v>
      </c>
      <c r="B1415" s="946" t="s">
        <v>5026</v>
      </c>
      <c r="C1415" s="946" t="s">
        <v>5027</v>
      </c>
      <c r="D1415" s="946" t="s">
        <v>5028</v>
      </c>
      <c r="E1415" s="947">
        <v>172</v>
      </c>
      <c r="F1415" s="947"/>
      <c r="G1415" s="947"/>
      <c r="H1415" s="947"/>
    </row>
    <row r="1416" spans="1:8" s="238" customFormat="1" ht="15" customHeight="1">
      <c r="A1416" s="1232">
        <v>14</v>
      </c>
      <c r="B1416" s="1231" t="s">
        <v>5029</v>
      </c>
      <c r="C1416" s="946" t="s">
        <v>5030</v>
      </c>
      <c r="D1416" s="946" t="s">
        <v>5031</v>
      </c>
      <c r="E1416" s="947">
        <v>240</v>
      </c>
      <c r="F1416" s="947">
        <v>172</v>
      </c>
      <c r="G1416" s="947">
        <v>164</v>
      </c>
      <c r="H1416" s="947"/>
    </row>
    <row r="1417" spans="1:8" s="238" customFormat="1" ht="15" customHeight="1">
      <c r="A1417" s="1232"/>
      <c r="B1417" s="1231"/>
      <c r="C1417" s="946" t="s">
        <v>5032</v>
      </c>
      <c r="D1417" s="946" t="s">
        <v>5033</v>
      </c>
      <c r="E1417" s="947">
        <v>200</v>
      </c>
      <c r="F1417" s="947">
        <v>172</v>
      </c>
      <c r="G1417" s="947">
        <v>164</v>
      </c>
      <c r="H1417" s="947"/>
    </row>
    <row r="1418" spans="1:8" s="238" customFormat="1" ht="15" customHeight="1">
      <c r="A1418" s="1232"/>
      <c r="B1418" s="1231"/>
      <c r="C1418" s="946" t="s">
        <v>5034</v>
      </c>
      <c r="D1418" s="946" t="s">
        <v>5035</v>
      </c>
      <c r="E1418" s="947">
        <v>200</v>
      </c>
      <c r="F1418" s="947">
        <v>172</v>
      </c>
      <c r="G1418" s="947">
        <v>164</v>
      </c>
      <c r="H1418" s="947"/>
    </row>
    <row r="1419" spans="1:8" s="238" customFormat="1" ht="15" customHeight="1">
      <c r="A1419" s="1232"/>
      <c r="B1419" s="1231"/>
      <c r="C1419" s="946" t="s">
        <v>5036</v>
      </c>
      <c r="D1419" s="946" t="s">
        <v>5037</v>
      </c>
      <c r="E1419" s="947">
        <v>160</v>
      </c>
      <c r="F1419" s="947">
        <v>152</v>
      </c>
      <c r="G1419" s="947">
        <v>144</v>
      </c>
      <c r="H1419" s="947"/>
    </row>
    <row r="1420" spans="1:8" s="238" customFormat="1" ht="15" customHeight="1">
      <c r="A1420" s="1232"/>
      <c r="B1420" s="1231"/>
      <c r="C1420" s="946" t="s">
        <v>5038</v>
      </c>
      <c r="D1420" s="946" t="s">
        <v>5039</v>
      </c>
      <c r="E1420" s="947">
        <v>180</v>
      </c>
      <c r="F1420" s="947"/>
      <c r="G1420" s="947"/>
      <c r="H1420" s="947"/>
    </row>
    <row r="1421" spans="1:8" s="238" customFormat="1" ht="15" customHeight="1">
      <c r="A1421" s="1483">
        <v>15</v>
      </c>
      <c r="B1421" s="1486" t="s">
        <v>5040</v>
      </c>
      <c r="C1421" s="946" t="s">
        <v>5041</v>
      </c>
      <c r="D1421" s="946" t="s">
        <v>5042</v>
      </c>
      <c r="E1421" s="947">
        <v>240</v>
      </c>
      <c r="F1421" s="947"/>
      <c r="G1421" s="947"/>
      <c r="H1421" s="947"/>
    </row>
    <row r="1422" spans="1:8" s="238" customFormat="1" ht="15" customHeight="1">
      <c r="A1422" s="1484"/>
      <c r="B1422" s="1487"/>
      <c r="C1422" s="946" t="s">
        <v>5043</v>
      </c>
      <c r="D1422" s="946" t="s">
        <v>5044</v>
      </c>
      <c r="E1422" s="947">
        <v>200</v>
      </c>
      <c r="F1422" s="947"/>
      <c r="G1422" s="947">
        <v>180</v>
      </c>
      <c r="H1422" s="947"/>
    </row>
    <row r="1423" spans="1:8" s="238" customFormat="1" ht="15" customHeight="1">
      <c r="A1423" s="1484"/>
      <c r="B1423" s="1487"/>
      <c r="C1423" s="946" t="s">
        <v>5045</v>
      </c>
      <c r="D1423" s="946" t="s">
        <v>5046</v>
      </c>
      <c r="E1423" s="947">
        <v>220</v>
      </c>
      <c r="F1423" s="947">
        <v>200</v>
      </c>
      <c r="G1423" s="947"/>
      <c r="H1423" s="947"/>
    </row>
    <row r="1424" spans="1:8" s="238" customFormat="1" ht="15" customHeight="1">
      <c r="A1424" s="1484"/>
      <c r="B1424" s="1487"/>
      <c r="C1424" s="946" t="s">
        <v>5047</v>
      </c>
      <c r="D1424" s="946" t="s">
        <v>5048</v>
      </c>
      <c r="E1424" s="947">
        <v>220</v>
      </c>
      <c r="F1424" s="947">
        <v>176</v>
      </c>
      <c r="G1424" s="947"/>
      <c r="H1424" s="947"/>
    </row>
    <row r="1425" spans="1:8" s="238" customFormat="1" ht="15" customHeight="1">
      <c r="A1425" s="1485"/>
      <c r="B1425" s="1488"/>
      <c r="C1425" s="946" t="s">
        <v>5047</v>
      </c>
      <c r="D1425" s="946" t="s">
        <v>5049</v>
      </c>
      <c r="E1425" s="947">
        <v>180</v>
      </c>
      <c r="F1425" s="947"/>
      <c r="G1425" s="947"/>
      <c r="H1425" s="947"/>
    </row>
    <row r="1426" spans="1:8" s="238" customFormat="1" ht="15" customHeight="1">
      <c r="A1426" s="1232">
        <v>16</v>
      </c>
      <c r="B1426" s="1486" t="s">
        <v>5050</v>
      </c>
      <c r="C1426" s="946" t="s">
        <v>5051</v>
      </c>
      <c r="D1426" s="946" t="s">
        <v>5052</v>
      </c>
      <c r="E1426" s="947">
        <v>200</v>
      </c>
      <c r="F1426" s="947">
        <v>188</v>
      </c>
      <c r="G1426" s="947">
        <v>180</v>
      </c>
      <c r="H1426" s="947">
        <v>172</v>
      </c>
    </row>
    <row r="1427" spans="1:8" s="238" customFormat="1" ht="15" customHeight="1">
      <c r="A1427" s="1232"/>
      <c r="B1427" s="1488"/>
      <c r="C1427" s="946" t="s">
        <v>5053</v>
      </c>
      <c r="D1427" s="946" t="s">
        <v>5054</v>
      </c>
      <c r="E1427" s="947">
        <v>200</v>
      </c>
      <c r="F1427" s="947"/>
      <c r="G1427" s="947"/>
      <c r="H1427" s="947"/>
    </row>
    <row r="1428" spans="1:8" s="238" customFormat="1" ht="15" customHeight="1">
      <c r="A1428" s="1483">
        <v>17</v>
      </c>
      <c r="B1428" s="1231" t="s">
        <v>5055</v>
      </c>
      <c r="C1428" s="946" t="s">
        <v>5056</v>
      </c>
      <c r="D1428" s="946" t="s">
        <v>5057</v>
      </c>
      <c r="E1428" s="947">
        <v>200</v>
      </c>
      <c r="F1428" s="947">
        <v>112</v>
      </c>
      <c r="G1428" s="947"/>
      <c r="H1428" s="947"/>
    </row>
    <row r="1429" spans="1:8" s="238" customFormat="1" ht="15" customHeight="1">
      <c r="A1429" s="1485"/>
      <c r="B1429" s="1231"/>
      <c r="C1429" s="946" t="s">
        <v>5057</v>
      </c>
      <c r="D1429" s="946" t="s">
        <v>5057</v>
      </c>
      <c r="E1429" s="947">
        <v>120</v>
      </c>
      <c r="F1429" s="947">
        <v>108</v>
      </c>
      <c r="G1429" s="947"/>
      <c r="H1429" s="947"/>
    </row>
    <row r="1430" spans="1:8" s="238" customFormat="1" ht="15" customHeight="1">
      <c r="A1430" s="1483">
        <v>18</v>
      </c>
      <c r="B1430" s="1486" t="s">
        <v>5058</v>
      </c>
      <c r="C1430" s="946" t="s">
        <v>5059</v>
      </c>
      <c r="D1430" s="946" t="s">
        <v>5060</v>
      </c>
      <c r="E1430" s="947">
        <v>340</v>
      </c>
      <c r="F1430" s="947">
        <v>156</v>
      </c>
      <c r="G1430" s="947">
        <v>144</v>
      </c>
      <c r="H1430" s="947">
        <v>136</v>
      </c>
    </row>
    <row r="1431" spans="1:8" s="238" customFormat="1" ht="15" customHeight="1">
      <c r="A1431" s="1485"/>
      <c r="B1431" s="1488"/>
      <c r="C1431" s="946" t="s">
        <v>5061</v>
      </c>
      <c r="D1431" s="946" t="s">
        <v>5062</v>
      </c>
      <c r="E1431" s="947">
        <v>280</v>
      </c>
      <c r="F1431" s="947"/>
      <c r="G1431" s="947"/>
      <c r="H1431" s="947"/>
    </row>
    <row r="1432" spans="1:8" s="238" customFormat="1" ht="15" customHeight="1">
      <c r="A1432" s="1483">
        <v>19</v>
      </c>
      <c r="B1432" s="1486" t="s">
        <v>5063</v>
      </c>
      <c r="C1432" s="946" t="s">
        <v>5062</v>
      </c>
      <c r="D1432" s="946" t="s">
        <v>5064</v>
      </c>
      <c r="E1432" s="947">
        <v>160</v>
      </c>
      <c r="F1432" s="947">
        <v>132</v>
      </c>
      <c r="G1432" s="947">
        <v>128</v>
      </c>
      <c r="H1432" s="947">
        <v>120</v>
      </c>
    </row>
    <row r="1433" spans="1:8" s="238" customFormat="1" ht="15" customHeight="1">
      <c r="A1433" s="1485"/>
      <c r="B1433" s="1488"/>
      <c r="C1433" s="946" t="s">
        <v>5065</v>
      </c>
      <c r="D1433" s="946" t="s">
        <v>5066</v>
      </c>
      <c r="E1433" s="947">
        <v>140</v>
      </c>
      <c r="F1433" s="947">
        <v>132</v>
      </c>
      <c r="G1433" s="947">
        <v>128</v>
      </c>
      <c r="H1433" s="947">
        <v>120</v>
      </c>
    </row>
    <row r="1434" spans="1:8" s="238" customFormat="1" ht="15" customHeight="1">
      <c r="A1434" s="1483">
        <v>20</v>
      </c>
      <c r="B1434" s="1486" t="s">
        <v>5067</v>
      </c>
      <c r="C1434" s="946" t="s">
        <v>5068</v>
      </c>
      <c r="D1434" s="946" t="s">
        <v>5069</v>
      </c>
      <c r="E1434" s="947">
        <v>160</v>
      </c>
      <c r="F1434" s="947">
        <v>136</v>
      </c>
      <c r="G1434" s="947"/>
      <c r="H1434" s="947"/>
    </row>
    <row r="1435" spans="1:8" s="238" customFormat="1" ht="15" customHeight="1">
      <c r="A1435" s="1484"/>
      <c r="B1435" s="1487"/>
      <c r="C1435" s="946" t="s">
        <v>5070</v>
      </c>
      <c r="D1435" s="946"/>
      <c r="E1435" s="947">
        <v>280</v>
      </c>
      <c r="F1435" s="947">
        <v>192</v>
      </c>
      <c r="G1435" s="947"/>
      <c r="H1435" s="947"/>
    </row>
    <row r="1436" spans="1:8" s="238" customFormat="1" ht="15" customHeight="1">
      <c r="A1436" s="1485"/>
      <c r="B1436" s="1488"/>
      <c r="C1436" s="946" t="s">
        <v>5061</v>
      </c>
      <c r="D1436" s="946" t="s">
        <v>5071</v>
      </c>
      <c r="E1436" s="947">
        <v>200</v>
      </c>
      <c r="F1436" s="947">
        <v>188</v>
      </c>
      <c r="G1436" s="947"/>
      <c r="H1436" s="947"/>
    </row>
    <row r="1437" spans="1:8" s="238" customFormat="1" ht="15" customHeight="1">
      <c r="A1437" s="1483">
        <v>21</v>
      </c>
      <c r="B1437" s="1486" t="s">
        <v>5072</v>
      </c>
      <c r="C1437" s="946" t="s">
        <v>5073</v>
      </c>
      <c r="D1437" s="946" t="s">
        <v>5074</v>
      </c>
      <c r="E1437" s="947">
        <v>220</v>
      </c>
      <c r="F1437" s="947">
        <v>156</v>
      </c>
      <c r="G1437" s="947">
        <v>148</v>
      </c>
      <c r="H1437" s="947">
        <v>140</v>
      </c>
    </row>
    <row r="1438" spans="1:8" s="238" customFormat="1" ht="15" customHeight="1">
      <c r="A1438" s="1485"/>
      <c r="B1438" s="1488"/>
      <c r="C1438" s="946" t="s">
        <v>5075</v>
      </c>
      <c r="D1438" s="946" t="s">
        <v>5076</v>
      </c>
      <c r="E1438" s="947">
        <v>200</v>
      </c>
      <c r="F1438" s="947">
        <v>192</v>
      </c>
      <c r="G1438" s="947">
        <v>180</v>
      </c>
      <c r="H1438" s="947">
        <v>172</v>
      </c>
    </row>
    <row r="1439" spans="1:8" s="238" customFormat="1" ht="15" customHeight="1">
      <c r="A1439" s="1483">
        <v>22</v>
      </c>
      <c r="B1439" s="1486" t="s">
        <v>5077</v>
      </c>
      <c r="C1439" s="946" t="s">
        <v>5060</v>
      </c>
      <c r="D1439" s="946" t="s">
        <v>5078</v>
      </c>
      <c r="E1439" s="947">
        <v>280</v>
      </c>
      <c r="F1439" s="947">
        <v>212</v>
      </c>
      <c r="G1439" s="947">
        <v>200</v>
      </c>
      <c r="H1439" s="947">
        <v>192</v>
      </c>
    </row>
    <row r="1440" spans="1:8" s="238" customFormat="1" ht="15" customHeight="1">
      <c r="A1440" s="1484"/>
      <c r="B1440" s="1487"/>
      <c r="C1440" s="946" t="s">
        <v>5078</v>
      </c>
      <c r="D1440" s="946" t="s">
        <v>5079</v>
      </c>
      <c r="E1440" s="947">
        <v>220</v>
      </c>
      <c r="F1440" s="947">
        <v>156</v>
      </c>
      <c r="G1440" s="947">
        <v>148</v>
      </c>
      <c r="H1440" s="947">
        <v>140</v>
      </c>
    </row>
    <row r="1441" spans="1:8" s="238" customFormat="1" ht="15" customHeight="1">
      <c r="A1441" s="1485"/>
      <c r="B1441" s="1488"/>
      <c r="C1441" s="946" t="s">
        <v>5080</v>
      </c>
      <c r="D1441" s="946" t="s">
        <v>5081</v>
      </c>
      <c r="E1441" s="947">
        <v>160</v>
      </c>
      <c r="F1441" s="947">
        <v>148</v>
      </c>
      <c r="G1441" s="947">
        <v>144</v>
      </c>
      <c r="H1441" s="947">
        <v>136</v>
      </c>
    </row>
    <row r="1442" spans="1:8" s="238" customFormat="1" ht="15" customHeight="1">
      <c r="A1442" s="948">
        <v>23</v>
      </c>
      <c r="B1442" s="946" t="s">
        <v>5082</v>
      </c>
      <c r="C1442" s="946" t="s">
        <v>5083</v>
      </c>
      <c r="D1442" s="946" t="s">
        <v>5084</v>
      </c>
      <c r="E1442" s="947">
        <v>160</v>
      </c>
      <c r="F1442" s="947">
        <v>148</v>
      </c>
      <c r="G1442" s="947">
        <v>144</v>
      </c>
      <c r="H1442" s="947">
        <v>136</v>
      </c>
    </row>
    <row r="1443" spans="1:8" s="238" customFormat="1" ht="15" customHeight="1">
      <c r="A1443" s="948">
        <v>24</v>
      </c>
      <c r="B1443" s="946" t="s">
        <v>5085</v>
      </c>
      <c r="C1443" s="946" t="s">
        <v>5086</v>
      </c>
      <c r="D1443" s="946" t="s">
        <v>5087</v>
      </c>
      <c r="E1443" s="947">
        <v>144</v>
      </c>
      <c r="F1443" s="947">
        <v>124</v>
      </c>
      <c r="G1443" s="947">
        <v>116</v>
      </c>
      <c r="H1443" s="947">
        <v>112</v>
      </c>
    </row>
    <row r="1444" spans="1:8" s="238" customFormat="1" ht="15" customHeight="1">
      <c r="A1444" s="1483">
        <v>25</v>
      </c>
      <c r="B1444" s="1486" t="s">
        <v>5088</v>
      </c>
      <c r="C1444" s="946" t="s">
        <v>5089</v>
      </c>
      <c r="D1444" s="946" t="s">
        <v>5090</v>
      </c>
      <c r="E1444" s="947">
        <v>128</v>
      </c>
      <c r="F1444" s="947">
        <v>120</v>
      </c>
      <c r="G1444" s="947">
        <v>112</v>
      </c>
      <c r="H1444" s="947">
        <v>108</v>
      </c>
    </row>
    <row r="1445" spans="1:8" s="238" customFormat="1" ht="15" customHeight="1">
      <c r="A1445" s="1485"/>
      <c r="B1445" s="1488"/>
      <c r="C1445" s="946" t="s">
        <v>5089</v>
      </c>
      <c r="D1445" s="946" t="s">
        <v>5091</v>
      </c>
      <c r="E1445" s="947">
        <v>136</v>
      </c>
      <c r="F1445" s="947">
        <v>124</v>
      </c>
      <c r="G1445" s="947">
        <v>116</v>
      </c>
      <c r="H1445" s="947">
        <v>112</v>
      </c>
    </row>
    <row r="1446" spans="1:8" s="238" customFormat="1" ht="15" customHeight="1">
      <c r="A1446" s="953">
        <v>26</v>
      </c>
      <c r="B1446" s="952" t="s">
        <v>5092</v>
      </c>
      <c r="C1446" s="946" t="s">
        <v>5069</v>
      </c>
      <c r="D1446" s="946" t="s">
        <v>5093</v>
      </c>
      <c r="E1446" s="947">
        <v>144</v>
      </c>
      <c r="F1446" s="947">
        <v>136</v>
      </c>
      <c r="G1446" s="947">
        <v>128</v>
      </c>
      <c r="H1446" s="947">
        <v>124</v>
      </c>
    </row>
    <row r="1447" spans="1:8" s="238" customFormat="1" ht="15" customHeight="1">
      <c r="A1447" s="1483">
        <v>27</v>
      </c>
      <c r="B1447" s="1486" t="s">
        <v>5094</v>
      </c>
      <c r="C1447" s="946" t="s">
        <v>5095</v>
      </c>
      <c r="D1447" s="946" t="s">
        <v>5096</v>
      </c>
      <c r="E1447" s="947">
        <v>160</v>
      </c>
      <c r="F1447" s="947">
        <v>132</v>
      </c>
      <c r="G1447" s="947">
        <v>128</v>
      </c>
      <c r="H1447" s="947">
        <v>120</v>
      </c>
    </row>
    <row r="1448" spans="1:8" s="238" customFormat="1" ht="15" customHeight="1">
      <c r="A1448" s="1484"/>
      <c r="B1448" s="1487"/>
      <c r="C1448" s="946" t="s">
        <v>5097</v>
      </c>
      <c r="D1448" s="946" t="s">
        <v>5098</v>
      </c>
      <c r="E1448" s="947">
        <v>120</v>
      </c>
      <c r="F1448" s="947">
        <v>116</v>
      </c>
      <c r="G1448" s="947">
        <v>108</v>
      </c>
      <c r="H1448" s="947">
        <v>104</v>
      </c>
    </row>
    <row r="1449" spans="1:8" s="238" customFormat="1" ht="15" customHeight="1">
      <c r="A1449" s="1484"/>
      <c r="B1449" s="1487"/>
      <c r="C1449" s="946" t="s">
        <v>5096</v>
      </c>
      <c r="D1449" s="946" t="s">
        <v>5099</v>
      </c>
      <c r="E1449" s="947">
        <v>140</v>
      </c>
      <c r="F1449" s="947">
        <v>116</v>
      </c>
      <c r="G1449" s="947">
        <v>112</v>
      </c>
      <c r="H1449" s="947">
        <v>108</v>
      </c>
    </row>
    <row r="1450" spans="1:8" s="238" customFormat="1" ht="15" customHeight="1">
      <c r="A1450" s="1484"/>
      <c r="B1450" s="1487"/>
      <c r="C1450" s="952" t="s">
        <v>5000</v>
      </c>
      <c r="D1450" s="952" t="s">
        <v>5100</v>
      </c>
      <c r="E1450" s="947">
        <v>120</v>
      </c>
      <c r="F1450" s="947">
        <v>116</v>
      </c>
      <c r="G1450" s="947"/>
      <c r="H1450" s="947">
        <v>108</v>
      </c>
    </row>
    <row r="1451" spans="1:8" s="238" customFormat="1" ht="15" customHeight="1">
      <c r="A1451" s="1483">
        <v>28</v>
      </c>
      <c r="B1451" s="949" t="s">
        <v>208</v>
      </c>
      <c r="C1451" s="948"/>
      <c r="D1451" s="948"/>
      <c r="E1451" s="947"/>
      <c r="F1451" s="947"/>
      <c r="G1451" s="947"/>
      <c r="H1451" s="947"/>
    </row>
    <row r="1452" spans="1:8" s="238" customFormat="1" ht="15" customHeight="1">
      <c r="A1452" s="1484"/>
      <c r="B1452" s="949" t="s">
        <v>5201</v>
      </c>
      <c r="C1452" s="948"/>
      <c r="D1452" s="948"/>
      <c r="E1452" s="947">
        <v>92</v>
      </c>
      <c r="F1452" s="947"/>
      <c r="G1452" s="947"/>
      <c r="H1452" s="947"/>
    </row>
    <row r="1453" spans="1:8" s="238" customFormat="1" ht="15" customHeight="1">
      <c r="A1453" s="1485"/>
      <c r="B1453" s="949" t="s">
        <v>5202</v>
      </c>
      <c r="C1453" s="949"/>
      <c r="D1453" s="950"/>
      <c r="E1453" s="947">
        <v>88</v>
      </c>
      <c r="F1453" s="947"/>
      <c r="G1453" s="947"/>
      <c r="H1453" s="947"/>
    </row>
    <row r="1454" spans="1:8" s="238" customFormat="1" ht="15" customHeight="1">
      <c r="A1454" s="387">
        <v>27</v>
      </c>
      <c r="B1454" s="1163" t="s">
        <v>8035</v>
      </c>
      <c r="C1454" s="1163"/>
      <c r="D1454" s="1163"/>
      <c r="E1454" s="383"/>
      <c r="F1454" s="383"/>
      <c r="G1454" s="383"/>
      <c r="H1454" s="383"/>
    </row>
    <row r="1455" spans="1:8" s="238" customFormat="1" ht="15" customHeight="1">
      <c r="A1455" s="1489">
        <v>1</v>
      </c>
      <c r="B1455" s="1491" t="s">
        <v>1592</v>
      </c>
      <c r="C1455" s="927" t="s">
        <v>1830</v>
      </c>
      <c r="D1455" s="927" t="s">
        <v>1967</v>
      </c>
      <c r="E1455" s="928">
        <v>3750</v>
      </c>
      <c r="F1455" s="928"/>
      <c r="G1455" s="928"/>
      <c r="H1455" s="928">
        <v>565</v>
      </c>
    </row>
    <row r="1456" spans="1:8" s="238" customFormat="1" ht="15" customHeight="1">
      <c r="A1456" s="1489"/>
      <c r="B1456" s="1491"/>
      <c r="C1456" s="927" t="s">
        <v>1967</v>
      </c>
      <c r="D1456" s="927" t="s">
        <v>4638</v>
      </c>
      <c r="E1456" s="928">
        <v>5000</v>
      </c>
      <c r="F1456" s="928">
        <v>1000</v>
      </c>
      <c r="G1456" s="928"/>
      <c r="H1456" s="928">
        <v>750</v>
      </c>
    </row>
    <row r="1457" spans="1:8" s="238" customFormat="1" ht="15" customHeight="1">
      <c r="A1457" s="1490"/>
      <c r="B1457" s="1491"/>
      <c r="C1457" s="927" t="s">
        <v>4638</v>
      </c>
      <c r="D1457" s="927" t="s">
        <v>1315</v>
      </c>
      <c r="E1457" s="928">
        <v>8000</v>
      </c>
      <c r="F1457" s="928"/>
      <c r="G1457" s="928"/>
      <c r="H1457" s="928"/>
    </row>
    <row r="1458" spans="1:8" s="238" customFormat="1" ht="15" customHeight="1">
      <c r="A1458" s="1490"/>
      <c r="B1458" s="1491"/>
      <c r="C1458" s="927" t="s">
        <v>1315</v>
      </c>
      <c r="D1458" s="927" t="s">
        <v>4639</v>
      </c>
      <c r="E1458" s="928">
        <v>15000</v>
      </c>
      <c r="F1458" s="928"/>
      <c r="G1458" s="928"/>
      <c r="H1458" s="928"/>
    </row>
    <row r="1459" spans="1:8" s="238" customFormat="1" ht="15" customHeight="1">
      <c r="A1459" s="1490"/>
      <c r="B1459" s="1491"/>
      <c r="C1459" s="927" t="s">
        <v>4639</v>
      </c>
      <c r="D1459" s="927" t="s">
        <v>4640</v>
      </c>
      <c r="E1459" s="928">
        <v>9000</v>
      </c>
      <c r="F1459" s="928">
        <v>1800</v>
      </c>
      <c r="G1459" s="928">
        <v>1350</v>
      </c>
      <c r="H1459" s="928"/>
    </row>
    <row r="1460" spans="1:8" s="238" customFormat="1" ht="15" customHeight="1">
      <c r="A1460" s="1490"/>
      <c r="B1460" s="1491"/>
      <c r="C1460" s="927" t="s">
        <v>4640</v>
      </c>
      <c r="D1460" s="927" t="s">
        <v>1722</v>
      </c>
      <c r="E1460" s="928">
        <v>6000</v>
      </c>
      <c r="F1460" s="928">
        <v>1260</v>
      </c>
      <c r="G1460" s="928">
        <v>1000</v>
      </c>
      <c r="H1460" s="928"/>
    </row>
    <row r="1461" spans="1:8" s="238" customFormat="1" ht="15" customHeight="1">
      <c r="A1461" s="1490"/>
      <c r="B1461" s="1491"/>
      <c r="C1461" s="927" t="s">
        <v>1722</v>
      </c>
      <c r="D1461" s="927" t="s">
        <v>4641</v>
      </c>
      <c r="E1461" s="928">
        <v>4500</v>
      </c>
      <c r="F1461" s="928">
        <v>1125</v>
      </c>
      <c r="G1461" s="928">
        <v>900</v>
      </c>
      <c r="H1461" s="928">
        <v>675</v>
      </c>
    </row>
    <row r="1462" spans="1:8" s="238" customFormat="1" ht="15" customHeight="1">
      <c r="A1462" s="1490"/>
      <c r="B1462" s="1491"/>
      <c r="C1462" s="927" t="s">
        <v>4641</v>
      </c>
      <c r="D1462" s="954" t="s">
        <v>1362</v>
      </c>
      <c r="E1462" s="928">
        <v>3000</v>
      </c>
      <c r="F1462" s="928">
        <v>750</v>
      </c>
      <c r="G1462" s="928">
        <v>600</v>
      </c>
      <c r="H1462" s="928">
        <v>450</v>
      </c>
    </row>
    <row r="1463" spans="1:8" s="238" customFormat="1" ht="15" customHeight="1">
      <c r="A1463" s="1490"/>
      <c r="B1463" s="1491"/>
      <c r="C1463" s="955" t="s">
        <v>1362</v>
      </c>
      <c r="D1463" s="927" t="s">
        <v>8036</v>
      </c>
      <c r="E1463" s="928">
        <v>2000</v>
      </c>
      <c r="F1463" s="928">
        <v>500</v>
      </c>
      <c r="G1463" s="928">
        <v>450</v>
      </c>
      <c r="H1463" s="928">
        <v>350</v>
      </c>
    </row>
    <row r="1464" spans="1:8" s="238" customFormat="1" ht="15" customHeight="1">
      <c r="A1464" s="1490"/>
      <c r="B1464" s="1491"/>
      <c r="C1464" s="927" t="s">
        <v>8036</v>
      </c>
      <c r="D1464" s="927" t="s">
        <v>1338</v>
      </c>
      <c r="E1464" s="928">
        <v>3000</v>
      </c>
      <c r="F1464" s="928">
        <v>750</v>
      </c>
      <c r="G1464" s="928">
        <v>600</v>
      </c>
      <c r="H1464" s="928">
        <v>450</v>
      </c>
    </row>
    <row r="1465" spans="1:8" s="238" customFormat="1" ht="15" customHeight="1">
      <c r="A1465" s="1490"/>
      <c r="B1465" s="1491"/>
      <c r="C1465" s="927" t="s">
        <v>1338</v>
      </c>
      <c r="D1465" s="927" t="s">
        <v>4642</v>
      </c>
      <c r="E1465" s="928">
        <v>2400</v>
      </c>
      <c r="F1465" s="928">
        <v>600</v>
      </c>
      <c r="G1465" s="928">
        <v>480</v>
      </c>
      <c r="H1465" s="928">
        <v>400</v>
      </c>
    </row>
    <row r="1466" spans="1:8" s="238" customFormat="1" ht="15" customHeight="1">
      <c r="A1466" s="1489">
        <v>2</v>
      </c>
      <c r="B1466" s="1491" t="s">
        <v>866</v>
      </c>
      <c r="C1466" s="927" t="s">
        <v>1592</v>
      </c>
      <c r="D1466" s="927" t="s">
        <v>4643</v>
      </c>
      <c r="E1466" s="928">
        <v>16000</v>
      </c>
      <c r="F1466" s="928">
        <v>4000</v>
      </c>
      <c r="G1466" s="928">
        <v>3200</v>
      </c>
      <c r="H1466" s="928">
        <v>2400</v>
      </c>
    </row>
    <row r="1467" spans="1:8" s="238" customFormat="1" ht="15" customHeight="1">
      <c r="A1467" s="1490"/>
      <c r="B1467" s="1491"/>
      <c r="C1467" s="927" t="s">
        <v>4643</v>
      </c>
      <c r="D1467" s="927" t="s">
        <v>1709</v>
      </c>
      <c r="E1467" s="928">
        <v>11000</v>
      </c>
      <c r="F1467" s="928">
        <v>2145</v>
      </c>
      <c r="G1467" s="928">
        <v>1650</v>
      </c>
      <c r="H1467" s="928"/>
    </row>
    <row r="1468" spans="1:8" s="238" customFormat="1" ht="15" customHeight="1">
      <c r="A1468" s="1490"/>
      <c r="B1468" s="1491"/>
      <c r="C1468" s="927" t="s">
        <v>1709</v>
      </c>
      <c r="D1468" s="927" t="s">
        <v>1400</v>
      </c>
      <c r="E1468" s="928">
        <v>9000</v>
      </c>
      <c r="F1468" s="928">
        <v>1800</v>
      </c>
      <c r="G1468" s="928">
        <v>1350</v>
      </c>
      <c r="H1468" s="928"/>
    </row>
    <row r="1469" spans="1:8" s="238" customFormat="1" ht="15" customHeight="1">
      <c r="A1469" s="1490"/>
      <c r="B1469" s="1491"/>
      <c r="C1469" s="927" t="s">
        <v>1400</v>
      </c>
      <c r="D1469" s="927" t="s">
        <v>1967</v>
      </c>
      <c r="E1469" s="928">
        <v>4000</v>
      </c>
      <c r="F1469" s="928">
        <v>1000</v>
      </c>
      <c r="G1469" s="928"/>
      <c r="H1469" s="928"/>
    </row>
    <row r="1470" spans="1:8" s="238" customFormat="1" ht="15" customHeight="1">
      <c r="A1470" s="1490"/>
      <c r="B1470" s="1491"/>
      <c r="C1470" s="927" t="s">
        <v>1967</v>
      </c>
      <c r="D1470" s="927" t="s">
        <v>4644</v>
      </c>
      <c r="E1470" s="928">
        <v>2500</v>
      </c>
      <c r="F1470" s="928">
        <v>625</v>
      </c>
      <c r="G1470" s="928">
        <v>500</v>
      </c>
      <c r="H1470" s="928"/>
    </row>
    <row r="1471" spans="1:8" s="238" customFormat="1" ht="15" customHeight="1">
      <c r="A1471" s="928">
        <v>3</v>
      </c>
      <c r="B1471" s="932" t="s">
        <v>2006</v>
      </c>
      <c r="C1471" s="927" t="s">
        <v>1592</v>
      </c>
      <c r="D1471" s="927" t="s">
        <v>866</v>
      </c>
      <c r="E1471" s="928">
        <v>7500</v>
      </c>
      <c r="F1471" s="928"/>
      <c r="G1471" s="928"/>
      <c r="H1471" s="928"/>
    </row>
    <row r="1472" spans="1:8" s="238" customFormat="1" ht="15" customHeight="1">
      <c r="A1472" s="1489">
        <v>4</v>
      </c>
      <c r="B1472" s="1491" t="s">
        <v>1581</v>
      </c>
      <c r="C1472" s="927" t="s">
        <v>1592</v>
      </c>
      <c r="D1472" s="927" t="s">
        <v>859</v>
      </c>
      <c r="E1472" s="928">
        <v>7500</v>
      </c>
      <c r="F1472" s="928"/>
      <c r="G1472" s="928"/>
      <c r="H1472" s="928"/>
    </row>
    <row r="1473" spans="1:8" s="238" customFormat="1" ht="15" customHeight="1">
      <c r="A1473" s="1490"/>
      <c r="B1473" s="1491"/>
      <c r="C1473" s="927" t="s">
        <v>859</v>
      </c>
      <c r="D1473" s="927" t="s">
        <v>881</v>
      </c>
      <c r="E1473" s="928">
        <v>5000</v>
      </c>
      <c r="F1473" s="928">
        <v>1250</v>
      </c>
      <c r="G1473" s="928"/>
      <c r="H1473" s="928">
        <v>750</v>
      </c>
    </row>
    <row r="1474" spans="1:8" s="238" customFormat="1" ht="15" customHeight="1">
      <c r="A1474" s="928">
        <v>5</v>
      </c>
      <c r="B1474" s="932" t="s">
        <v>1399</v>
      </c>
      <c r="C1474" s="927" t="s">
        <v>1592</v>
      </c>
      <c r="D1474" s="927" t="s">
        <v>1806</v>
      </c>
      <c r="E1474" s="928">
        <v>3500</v>
      </c>
      <c r="F1474" s="928"/>
      <c r="G1474" s="928"/>
      <c r="H1474" s="928"/>
    </row>
    <row r="1475" spans="1:8" s="238" customFormat="1" ht="15" customHeight="1">
      <c r="A1475" s="928">
        <v>6</v>
      </c>
      <c r="B1475" s="932" t="s">
        <v>1630</v>
      </c>
      <c r="C1475" s="927" t="s">
        <v>1592</v>
      </c>
      <c r="D1475" s="927" t="s">
        <v>881</v>
      </c>
      <c r="E1475" s="928">
        <v>3500</v>
      </c>
      <c r="F1475" s="928"/>
      <c r="G1475" s="928"/>
      <c r="H1475" s="928"/>
    </row>
    <row r="1476" spans="1:8" s="238" customFormat="1" ht="15" customHeight="1">
      <c r="A1476" s="928">
        <v>7</v>
      </c>
      <c r="B1476" s="932" t="s">
        <v>1785</v>
      </c>
      <c r="C1476" s="927" t="s">
        <v>1592</v>
      </c>
      <c r="D1476" s="927" t="s">
        <v>1810</v>
      </c>
      <c r="E1476" s="928">
        <v>3500</v>
      </c>
      <c r="F1476" s="928"/>
      <c r="G1476" s="928"/>
      <c r="H1476" s="928"/>
    </row>
    <row r="1477" spans="1:8" s="238" customFormat="1" ht="15" customHeight="1">
      <c r="A1477" s="928">
        <v>8</v>
      </c>
      <c r="B1477" s="932" t="s">
        <v>4903</v>
      </c>
      <c r="C1477" s="927" t="s">
        <v>1592</v>
      </c>
      <c r="D1477" s="927" t="s">
        <v>1355</v>
      </c>
      <c r="E1477" s="928">
        <v>1500</v>
      </c>
      <c r="F1477" s="928"/>
      <c r="G1477" s="928"/>
      <c r="H1477" s="928"/>
    </row>
    <row r="1478" spans="1:8" s="238" customFormat="1" ht="15" customHeight="1">
      <c r="A1478" s="928">
        <v>9</v>
      </c>
      <c r="B1478" s="932" t="s">
        <v>1981</v>
      </c>
      <c r="C1478" s="927" t="s">
        <v>1592</v>
      </c>
      <c r="D1478" s="927" t="s">
        <v>4645</v>
      </c>
      <c r="E1478" s="928">
        <v>1500</v>
      </c>
      <c r="F1478" s="928">
        <v>825</v>
      </c>
      <c r="G1478" s="928">
        <v>675</v>
      </c>
      <c r="H1478" s="928"/>
    </row>
    <row r="1479" spans="1:8" s="238" customFormat="1" ht="15" customHeight="1">
      <c r="A1479" s="928">
        <v>10</v>
      </c>
      <c r="B1479" s="932" t="s">
        <v>2012</v>
      </c>
      <c r="C1479" s="927" t="s">
        <v>1592</v>
      </c>
      <c r="D1479" s="927" t="s">
        <v>4646</v>
      </c>
      <c r="E1479" s="928">
        <v>1500</v>
      </c>
      <c r="F1479" s="928"/>
      <c r="G1479" s="928"/>
      <c r="H1479" s="928"/>
    </row>
    <row r="1480" spans="1:8" s="238" customFormat="1" ht="15" customHeight="1">
      <c r="A1480" s="928">
        <v>11</v>
      </c>
      <c r="B1480" s="932" t="s">
        <v>4904</v>
      </c>
      <c r="C1480" s="927" t="s">
        <v>2012</v>
      </c>
      <c r="D1480" s="927" t="s">
        <v>1967</v>
      </c>
      <c r="E1480" s="928">
        <v>500</v>
      </c>
      <c r="F1480" s="928"/>
      <c r="G1480" s="928"/>
      <c r="H1480" s="928"/>
    </row>
    <row r="1481" spans="1:8" s="238" customFormat="1" ht="15" customHeight="1">
      <c r="A1481" s="1489">
        <v>12</v>
      </c>
      <c r="B1481" s="1491" t="s">
        <v>1967</v>
      </c>
      <c r="C1481" s="927" t="s">
        <v>1592</v>
      </c>
      <c r="D1481" s="927" t="s">
        <v>2259</v>
      </c>
      <c r="E1481" s="928">
        <v>2000</v>
      </c>
      <c r="F1481" s="928">
        <v>600</v>
      </c>
      <c r="G1481" s="928"/>
      <c r="H1481" s="928">
        <v>500</v>
      </c>
    </row>
    <row r="1482" spans="1:8" s="238" customFormat="1" ht="15" customHeight="1">
      <c r="A1482" s="1490"/>
      <c r="B1482" s="1491"/>
      <c r="C1482" s="927" t="s">
        <v>2259</v>
      </c>
      <c r="D1482" s="927" t="s">
        <v>1814</v>
      </c>
      <c r="E1482" s="928">
        <v>1250</v>
      </c>
      <c r="F1482" s="928"/>
      <c r="G1482" s="928"/>
      <c r="H1482" s="928"/>
    </row>
    <row r="1483" spans="1:8" s="238" customFormat="1" ht="15" customHeight="1">
      <c r="A1483" s="1490"/>
      <c r="B1483" s="1491"/>
      <c r="C1483" s="927" t="s">
        <v>1814</v>
      </c>
      <c r="D1483" s="927" t="s">
        <v>4647</v>
      </c>
      <c r="E1483" s="928">
        <v>1000</v>
      </c>
      <c r="F1483" s="928">
        <v>500</v>
      </c>
      <c r="G1483" s="928">
        <v>450</v>
      </c>
      <c r="H1483" s="928">
        <v>400</v>
      </c>
    </row>
    <row r="1484" spans="1:8" s="238" customFormat="1" ht="15" customHeight="1">
      <c r="A1484" s="1490"/>
      <c r="B1484" s="1491"/>
      <c r="C1484" s="927" t="s">
        <v>4647</v>
      </c>
      <c r="D1484" s="927" t="s">
        <v>866</v>
      </c>
      <c r="E1484" s="928">
        <v>1500</v>
      </c>
      <c r="F1484" s="928">
        <v>600</v>
      </c>
      <c r="G1484" s="928">
        <v>525</v>
      </c>
      <c r="H1484" s="928">
        <v>450</v>
      </c>
    </row>
    <row r="1485" spans="1:8" s="238" customFormat="1" ht="15" customHeight="1">
      <c r="A1485" s="928">
        <v>13</v>
      </c>
      <c r="B1485" s="932" t="s">
        <v>4905</v>
      </c>
      <c r="C1485" s="927" t="s">
        <v>1592</v>
      </c>
      <c r="D1485" s="927" t="s">
        <v>4648</v>
      </c>
      <c r="E1485" s="928">
        <v>1000</v>
      </c>
      <c r="F1485" s="928"/>
      <c r="G1485" s="928"/>
      <c r="H1485" s="928"/>
    </row>
    <row r="1486" spans="1:8" s="238" customFormat="1" ht="15" customHeight="1">
      <c r="A1486" s="1489">
        <v>14</v>
      </c>
      <c r="B1486" s="1491" t="s">
        <v>4906</v>
      </c>
      <c r="C1486" s="927" t="s">
        <v>1592</v>
      </c>
      <c r="D1486" s="927" t="s">
        <v>4649</v>
      </c>
      <c r="E1486" s="928">
        <v>1000</v>
      </c>
      <c r="F1486" s="928"/>
      <c r="G1486" s="928"/>
      <c r="H1486" s="928"/>
    </row>
    <row r="1487" spans="1:8" s="238" customFormat="1" ht="15" customHeight="1">
      <c r="A1487" s="1490"/>
      <c r="B1487" s="1491"/>
      <c r="C1487" s="927" t="s">
        <v>4649</v>
      </c>
      <c r="D1487" s="927" t="s">
        <v>881</v>
      </c>
      <c r="E1487" s="928">
        <v>450</v>
      </c>
      <c r="F1487" s="928">
        <v>405</v>
      </c>
      <c r="G1487" s="928">
        <v>385</v>
      </c>
      <c r="H1487" s="928">
        <v>360</v>
      </c>
    </row>
    <row r="1488" spans="1:8" s="238" customFormat="1" ht="15" customHeight="1">
      <c r="A1488" s="1145">
        <v>15</v>
      </c>
      <c r="B1488" s="1147" t="s">
        <v>1830</v>
      </c>
      <c r="C1488" s="927" t="s">
        <v>1592</v>
      </c>
      <c r="D1488" s="927" t="s">
        <v>4650</v>
      </c>
      <c r="E1488" s="928">
        <v>1000</v>
      </c>
      <c r="F1488" s="928">
        <v>400</v>
      </c>
      <c r="G1488" s="928">
        <v>350</v>
      </c>
      <c r="H1488" s="928"/>
    </row>
    <row r="1489" spans="1:8" s="238" customFormat="1" ht="15" customHeight="1">
      <c r="A1489" s="1146"/>
      <c r="B1489" s="1148"/>
      <c r="C1489" s="927" t="s">
        <v>4650</v>
      </c>
      <c r="D1489" s="927" t="s">
        <v>881</v>
      </c>
      <c r="E1489" s="928">
        <v>400</v>
      </c>
      <c r="F1489" s="928"/>
      <c r="G1489" s="928"/>
      <c r="H1489" s="928"/>
    </row>
    <row r="1490" spans="1:8" s="238" customFormat="1" ht="15" customHeight="1">
      <c r="A1490" s="1489">
        <v>16</v>
      </c>
      <c r="B1490" s="1491" t="s">
        <v>859</v>
      </c>
      <c r="C1490" s="927" t="s">
        <v>866</v>
      </c>
      <c r="D1490" s="927" t="s">
        <v>1581</v>
      </c>
      <c r="E1490" s="928">
        <v>10000</v>
      </c>
      <c r="F1490" s="928"/>
      <c r="G1490" s="928"/>
      <c r="H1490" s="928"/>
    </row>
    <row r="1491" spans="1:8" s="238" customFormat="1" ht="15" customHeight="1">
      <c r="A1491" s="1490"/>
      <c r="B1491" s="1491"/>
      <c r="C1491" s="927" t="s">
        <v>1581</v>
      </c>
      <c r="D1491" s="927" t="s">
        <v>1785</v>
      </c>
      <c r="E1491" s="928">
        <v>3500</v>
      </c>
      <c r="F1491" s="928"/>
      <c r="G1491" s="928"/>
      <c r="H1491" s="928"/>
    </row>
    <row r="1492" spans="1:8" s="238" customFormat="1" ht="15" customHeight="1">
      <c r="A1492" s="1489">
        <v>17</v>
      </c>
      <c r="B1492" s="1491" t="s">
        <v>1661</v>
      </c>
      <c r="C1492" s="927" t="s">
        <v>2012</v>
      </c>
      <c r="D1492" s="927" t="s">
        <v>1785</v>
      </c>
      <c r="E1492" s="928">
        <v>1250</v>
      </c>
      <c r="F1492" s="928">
        <v>500</v>
      </c>
      <c r="G1492" s="928"/>
      <c r="H1492" s="928"/>
    </row>
    <row r="1493" spans="1:8" s="238" customFormat="1" ht="15" customHeight="1">
      <c r="A1493" s="1490"/>
      <c r="B1493" s="1491"/>
      <c r="C1493" s="927" t="s">
        <v>1785</v>
      </c>
      <c r="D1493" s="927" t="s">
        <v>1581</v>
      </c>
      <c r="E1493" s="928">
        <v>2500</v>
      </c>
      <c r="F1493" s="928"/>
      <c r="G1493" s="928"/>
      <c r="H1493" s="928"/>
    </row>
    <row r="1494" spans="1:8" s="238" customFormat="1" ht="15" customHeight="1">
      <c r="A1494" s="928">
        <v>18</v>
      </c>
      <c r="B1494" s="932" t="s">
        <v>1612</v>
      </c>
      <c r="C1494" s="927" t="s">
        <v>1581</v>
      </c>
      <c r="D1494" s="927" t="s">
        <v>1785</v>
      </c>
      <c r="E1494" s="928">
        <v>2000</v>
      </c>
      <c r="F1494" s="928"/>
      <c r="G1494" s="928"/>
      <c r="H1494" s="928"/>
    </row>
    <row r="1495" spans="1:8" s="238" customFormat="1" ht="15" customHeight="1">
      <c r="A1495" s="928">
        <v>19</v>
      </c>
      <c r="B1495" s="932" t="s">
        <v>1810</v>
      </c>
      <c r="C1495" s="927" t="s">
        <v>1581</v>
      </c>
      <c r="D1495" s="927" t="s">
        <v>881</v>
      </c>
      <c r="E1495" s="928">
        <v>2000</v>
      </c>
      <c r="F1495" s="928"/>
      <c r="G1495" s="928"/>
      <c r="H1495" s="928"/>
    </row>
    <row r="1496" spans="1:8" s="238" customFormat="1" ht="15" customHeight="1">
      <c r="A1496" s="928">
        <v>20</v>
      </c>
      <c r="B1496" s="932" t="s">
        <v>1806</v>
      </c>
      <c r="C1496" s="927" t="s">
        <v>1581</v>
      </c>
      <c r="D1496" s="927" t="s">
        <v>1630</v>
      </c>
      <c r="E1496" s="928">
        <v>2000</v>
      </c>
      <c r="F1496" s="928"/>
      <c r="G1496" s="928"/>
      <c r="H1496" s="928"/>
    </row>
    <row r="1497" spans="1:8" s="238" customFormat="1" ht="15" customHeight="1">
      <c r="A1497" s="928">
        <v>21</v>
      </c>
      <c r="B1497" s="932" t="s">
        <v>1378</v>
      </c>
      <c r="C1497" s="927" t="s">
        <v>1581</v>
      </c>
      <c r="D1497" s="927" t="s">
        <v>881</v>
      </c>
      <c r="E1497" s="928">
        <v>1750</v>
      </c>
      <c r="F1497" s="928"/>
      <c r="G1497" s="928"/>
      <c r="H1497" s="928"/>
    </row>
    <row r="1498" spans="1:8" s="238" customFormat="1" ht="15" customHeight="1">
      <c r="A1498" s="928">
        <v>22</v>
      </c>
      <c r="B1498" s="932" t="s">
        <v>2061</v>
      </c>
      <c r="C1498" s="927" t="s">
        <v>1581</v>
      </c>
      <c r="D1498" s="927" t="s">
        <v>881</v>
      </c>
      <c r="E1498" s="928">
        <v>1750</v>
      </c>
      <c r="F1498" s="928">
        <v>800</v>
      </c>
      <c r="G1498" s="928">
        <v>700</v>
      </c>
      <c r="H1498" s="928">
        <v>600</v>
      </c>
    </row>
    <row r="1499" spans="1:8" s="238" customFormat="1" ht="15" customHeight="1">
      <c r="A1499" s="928">
        <v>23</v>
      </c>
      <c r="B1499" s="932" t="s">
        <v>2253</v>
      </c>
      <c r="C1499" s="927" t="s">
        <v>1416</v>
      </c>
      <c r="D1499" s="927" t="s">
        <v>881</v>
      </c>
      <c r="E1499" s="928">
        <v>1500</v>
      </c>
      <c r="F1499" s="928"/>
      <c r="G1499" s="928"/>
      <c r="H1499" s="928"/>
    </row>
    <row r="1500" spans="1:8" s="238" customFormat="1" ht="15" customHeight="1">
      <c r="A1500" s="1489">
        <v>24</v>
      </c>
      <c r="B1500" s="1491" t="s">
        <v>1664</v>
      </c>
      <c r="C1500" s="927" t="s">
        <v>866</v>
      </c>
      <c r="D1500" s="927" t="s">
        <v>4651</v>
      </c>
      <c r="E1500" s="928">
        <v>4000</v>
      </c>
      <c r="F1500" s="928"/>
      <c r="G1500" s="928"/>
      <c r="H1500" s="928"/>
    </row>
    <row r="1501" spans="1:8" s="238" customFormat="1" ht="15" customHeight="1">
      <c r="A1501" s="1490"/>
      <c r="B1501" s="1491"/>
      <c r="C1501" s="927" t="s">
        <v>4651</v>
      </c>
      <c r="D1501" s="927" t="s">
        <v>881</v>
      </c>
      <c r="E1501" s="928">
        <v>2500</v>
      </c>
      <c r="F1501" s="928"/>
      <c r="G1501" s="928"/>
      <c r="H1501" s="928"/>
    </row>
    <row r="1502" spans="1:8" s="238" customFormat="1" ht="15" customHeight="1">
      <c r="A1502" s="928">
        <v>25</v>
      </c>
      <c r="B1502" s="932" t="s">
        <v>1434</v>
      </c>
      <c r="C1502" s="927" t="s">
        <v>2253</v>
      </c>
      <c r="D1502" s="927" t="s">
        <v>1664</v>
      </c>
      <c r="E1502" s="928">
        <v>2000</v>
      </c>
      <c r="F1502" s="928"/>
      <c r="G1502" s="928"/>
      <c r="H1502" s="928"/>
    </row>
    <row r="1503" spans="1:8" s="238" customFormat="1" ht="15" customHeight="1">
      <c r="A1503" s="928">
        <v>26</v>
      </c>
      <c r="B1503" s="932" t="s">
        <v>2014</v>
      </c>
      <c r="C1503" s="927" t="s">
        <v>2253</v>
      </c>
      <c r="D1503" s="927" t="s">
        <v>1664</v>
      </c>
      <c r="E1503" s="928">
        <v>2000</v>
      </c>
      <c r="F1503" s="928"/>
      <c r="G1503" s="928"/>
      <c r="H1503" s="928"/>
    </row>
    <row r="1504" spans="1:8" s="238" customFormat="1" ht="15" customHeight="1">
      <c r="A1504" s="928">
        <v>27</v>
      </c>
      <c r="B1504" s="932" t="s">
        <v>2065</v>
      </c>
      <c r="C1504" s="927" t="s">
        <v>2253</v>
      </c>
      <c r="D1504" s="927" t="s">
        <v>1664</v>
      </c>
      <c r="E1504" s="928">
        <v>2000</v>
      </c>
      <c r="F1504" s="928"/>
      <c r="G1504" s="928"/>
      <c r="H1504" s="928"/>
    </row>
    <row r="1505" spans="1:8" s="238" customFormat="1" ht="15" customHeight="1">
      <c r="A1505" s="928">
        <v>28</v>
      </c>
      <c r="B1505" s="932" t="s">
        <v>1416</v>
      </c>
      <c r="C1505" s="927" t="s">
        <v>2253</v>
      </c>
      <c r="D1505" s="927" t="s">
        <v>1664</v>
      </c>
      <c r="E1505" s="928">
        <v>2000</v>
      </c>
      <c r="F1505" s="928"/>
      <c r="G1505" s="928"/>
      <c r="H1505" s="928"/>
    </row>
    <row r="1506" spans="1:8" s="238" customFormat="1" ht="15" customHeight="1">
      <c r="A1506" s="928">
        <v>29</v>
      </c>
      <c r="B1506" s="932" t="s">
        <v>2079</v>
      </c>
      <c r="C1506" s="927" t="s">
        <v>2253</v>
      </c>
      <c r="D1506" s="927" t="s">
        <v>1664</v>
      </c>
      <c r="E1506" s="928">
        <v>2000</v>
      </c>
      <c r="F1506" s="928"/>
      <c r="G1506" s="928"/>
      <c r="H1506" s="928"/>
    </row>
    <row r="1507" spans="1:8" s="238" customFormat="1" ht="15" customHeight="1">
      <c r="A1507" s="1489">
        <v>30</v>
      </c>
      <c r="B1507" s="1491" t="s">
        <v>4651</v>
      </c>
      <c r="C1507" s="927" t="s">
        <v>2253</v>
      </c>
      <c r="D1507" s="927" t="s">
        <v>1664</v>
      </c>
      <c r="E1507" s="928">
        <v>2000</v>
      </c>
      <c r="F1507" s="928"/>
      <c r="G1507" s="928"/>
      <c r="H1507" s="928"/>
    </row>
    <row r="1508" spans="1:8" s="238" customFormat="1" ht="15" customHeight="1">
      <c r="A1508" s="1490"/>
      <c r="B1508" s="1491"/>
      <c r="C1508" s="927" t="s">
        <v>1664</v>
      </c>
      <c r="D1508" s="927" t="s">
        <v>4652</v>
      </c>
      <c r="E1508" s="928">
        <v>2000</v>
      </c>
      <c r="F1508" s="928"/>
      <c r="G1508" s="928"/>
      <c r="H1508" s="928"/>
    </row>
    <row r="1509" spans="1:8" s="238" customFormat="1" ht="15" customHeight="1">
      <c r="A1509" s="928">
        <v>31</v>
      </c>
      <c r="B1509" s="932" t="s">
        <v>1727</v>
      </c>
      <c r="C1509" s="927" t="s">
        <v>1661</v>
      </c>
      <c r="D1509" s="927" t="s">
        <v>1814</v>
      </c>
      <c r="E1509" s="928">
        <v>1250</v>
      </c>
      <c r="F1509" s="928">
        <v>625</v>
      </c>
      <c r="G1509" s="928"/>
      <c r="H1509" s="928">
        <v>550</v>
      </c>
    </row>
    <row r="1510" spans="1:8" s="238" customFormat="1" ht="15" customHeight="1">
      <c r="A1510" s="928">
        <v>32</v>
      </c>
      <c r="B1510" s="932" t="s">
        <v>1355</v>
      </c>
      <c r="C1510" s="927" t="s">
        <v>1814</v>
      </c>
      <c r="D1510" s="927" t="s">
        <v>4653</v>
      </c>
      <c r="E1510" s="928">
        <v>750</v>
      </c>
      <c r="F1510" s="928">
        <v>525</v>
      </c>
      <c r="G1510" s="928">
        <v>450</v>
      </c>
      <c r="H1510" s="928">
        <v>375</v>
      </c>
    </row>
    <row r="1511" spans="1:8" s="238" customFormat="1" ht="15" customHeight="1">
      <c r="A1511" s="928">
        <v>33</v>
      </c>
      <c r="B1511" s="932" t="s">
        <v>1814</v>
      </c>
      <c r="C1511" s="927" t="s">
        <v>1967</v>
      </c>
      <c r="D1511" s="927" t="s">
        <v>4654</v>
      </c>
      <c r="E1511" s="928">
        <v>1500</v>
      </c>
      <c r="F1511" s="928">
        <v>500</v>
      </c>
      <c r="G1511" s="928"/>
      <c r="H1511" s="928"/>
    </row>
    <row r="1512" spans="1:8" s="238" customFormat="1" ht="15" customHeight="1">
      <c r="A1512" s="928">
        <v>34</v>
      </c>
      <c r="B1512" s="932" t="s">
        <v>1589</v>
      </c>
      <c r="C1512" s="927" t="s">
        <v>2012</v>
      </c>
      <c r="D1512" s="927" t="s">
        <v>1967</v>
      </c>
      <c r="E1512" s="928">
        <v>750</v>
      </c>
      <c r="F1512" s="928">
        <v>565</v>
      </c>
      <c r="G1512" s="928">
        <v>525</v>
      </c>
      <c r="H1512" s="928"/>
    </row>
    <row r="1513" spans="1:8" s="238" customFormat="1" ht="15" customHeight="1">
      <c r="A1513" s="928">
        <v>35</v>
      </c>
      <c r="B1513" s="932" t="s">
        <v>2259</v>
      </c>
      <c r="C1513" s="927" t="s">
        <v>2012</v>
      </c>
      <c r="D1513" s="927" t="s">
        <v>1731</v>
      </c>
      <c r="E1513" s="928">
        <v>500</v>
      </c>
      <c r="F1513" s="928">
        <v>375</v>
      </c>
      <c r="G1513" s="928">
        <v>350</v>
      </c>
      <c r="H1513" s="928"/>
    </row>
    <row r="1514" spans="1:8" s="238" customFormat="1" ht="15" customHeight="1">
      <c r="A1514" s="928">
        <v>36</v>
      </c>
      <c r="B1514" s="932" t="s">
        <v>2263</v>
      </c>
      <c r="C1514" s="927" t="s">
        <v>1830</v>
      </c>
      <c r="D1514" s="927" t="s">
        <v>4655</v>
      </c>
      <c r="E1514" s="928">
        <v>400</v>
      </c>
      <c r="F1514" s="928"/>
      <c r="G1514" s="928"/>
      <c r="H1514" s="928"/>
    </row>
    <row r="1515" spans="1:8" s="238" customFormat="1" ht="15" customHeight="1">
      <c r="A1515" s="928">
        <v>37</v>
      </c>
      <c r="B1515" s="932" t="s">
        <v>2044</v>
      </c>
      <c r="C1515" s="927" t="s">
        <v>1731</v>
      </c>
      <c r="D1515" s="927" t="s">
        <v>1830</v>
      </c>
      <c r="E1515" s="928">
        <v>400</v>
      </c>
      <c r="F1515" s="928"/>
      <c r="G1515" s="928"/>
      <c r="H1515" s="928"/>
    </row>
    <row r="1516" spans="1:8" s="238" customFormat="1" ht="15" customHeight="1">
      <c r="A1516" s="928">
        <v>38</v>
      </c>
      <c r="B1516" s="932" t="s">
        <v>1751</v>
      </c>
      <c r="C1516" s="927" t="s">
        <v>1731</v>
      </c>
      <c r="D1516" s="927" t="s">
        <v>1830</v>
      </c>
      <c r="E1516" s="928">
        <v>400</v>
      </c>
      <c r="F1516" s="928"/>
      <c r="G1516" s="928"/>
      <c r="H1516" s="928"/>
    </row>
    <row r="1517" spans="1:8" s="238" customFormat="1" ht="15" customHeight="1">
      <c r="A1517" s="1489">
        <v>39</v>
      </c>
      <c r="B1517" s="1491" t="s">
        <v>4907</v>
      </c>
      <c r="C1517" s="927" t="s">
        <v>1592</v>
      </c>
      <c r="D1517" s="927" t="s">
        <v>4656</v>
      </c>
      <c r="E1517" s="928">
        <v>1000</v>
      </c>
      <c r="F1517" s="928">
        <v>750</v>
      </c>
      <c r="G1517" s="928">
        <v>700</v>
      </c>
      <c r="H1517" s="928"/>
    </row>
    <row r="1518" spans="1:8" s="238" customFormat="1" ht="15" customHeight="1">
      <c r="A1518" s="1490"/>
      <c r="B1518" s="1491"/>
      <c r="C1518" s="927" t="s">
        <v>4656</v>
      </c>
      <c r="D1518" s="927" t="s">
        <v>1654</v>
      </c>
      <c r="E1518" s="928">
        <v>750</v>
      </c>
      <c r="F1518" s="928">
        <v>565</v>
      </c>
      <c r="G1518" s="928"/>
      <c r="H1518" s="928"/>
    </row>
    <row r="1519" spans="1:8" s="238" customFormat="1" ht="15" customHeight="1">
      <c r="A1519" s="928">
        <v>40</v>
      </c>
      <c r="B1519" s="932" t="s">
        <v>4908</v>
      </c>
      <c r="C1519" s="927" t="s">
        <v>4657</v>
      </c>
      <c r="D1519" s="927" t="s">
        <v>881</v>
      </c>
      <c r="E1519" s="928">
        <v>400</v>
      </c>
      <c r="F1519" s="928">
        <v>360</v>
      </c>
      <c r="G1519" s="928">
        <v>340</v>
      </c>
      <c r="H1519" s="928"/>
    </row>
    <row r="1520" spans="1:8" s="238" customFormat="1" ht="15" customHeight="1">
      <c r="A1520" s="928">
        <v>41</v>
      </c>
      <c r="B1520" s="932" t="s">
        <v>4909</v>
      </c>
      <c r="C1520" s="927" t="s">
        <v>4658</v>
      </c>
      <c r="D1520" s="927" t="s">
        <v>4659</v>
      </c>
      <c r="E1520" s="928">
        <v>400</v>
      </c>
      <c r="F1520" s="928">
        <v>360</v>
      </c>
      <c r="G1520" s="928">
        <v>340</v>
      </c>
      <c r="H1520" s="928">
        <v>330</v>
      </c>
    </row>
    <row r="1521" spans="1:8" s="238" customFormat="1" ht="15" customHeight="1">
      <c r="A1521" s="1489">
        <v>42</v>
      </c>
      <c r="B1521" s="1491" t="s">
        <v>4656</v>
      </c>
      <c r="C1521" s="927" t="s">
        <v>1592</v>
      </c>
      <c r="D1521" s="927" t="s">
        <v>4660</v>
      </c>
      <c r="E1521" s="928">
        <v>1400</v>
      </c>
      <c r="F1521" s="928">
        <v>980</v>
      </c>
      <c r="G1521" s="928"/>
      <c r="H1521" s="928"/>
    </row>
    <row r="1522" spans="1:8" s="238" customFormat="1" ht="15" customHeight="1">
      <c r="A1522" s="1490"/>
      <c r="B1522" s="1491"/>
      <c r="C1522" s="927" t="s">
        <v>4660</v>
      </c>
      <c r="D1522" s="927" t="s">
        <v>881</v>
      </c>
      <c r="E1522" s="928">
        <v>600</v>
      </c>
      <c r="F1522" s="928">
        <v>510</v>
      </c>
      <c r="G1522" s="928">
        <v>420</v>
      </c>
      <c r="H1522" s="928">
        <v>390</v>
      </c>
    </row>
    <row r="1523" spans="1:8" s="238" customFormat="1" ht="15" customHeight="1">
      <c r="A1523" s="928">
        <v>43</v>
      </c>
      <c r="B1523" s="932" t="s">
        <v>2256</v>
      </c>
      <c r="C1523" s="927" t="s">
        <v>4656</v>
      </c>
      <c r="D1523" s="927" t="s">
        <v>881</v>
      </c>
      <c r="E1523" s="928">
        <v>450</v>
      </c>
      <c r="F1523" s="928">
        <v>405</v>
      </c>
      <c r="G1523" s="928">
        <v>385</v>
      </c>
      <c r="H1523" s="928"/>
    </row>
    <row r="1524" spans="1:8" s="238" customFormat="1" ht="15" customHeight="1">
      <c r="A1524" s="928">
        <v>44</v>
      </c>
      <c r="B1524" s="932" t="s">
        <v>4910</v>
      </c>
      <c r="C1524" s="927" t="s">
        <v>4661</v>
      </c>
      <c r="D1524" s="927" t="s">
        <v>881</v>
      </c>
      <c r="E1524" s="928">
        <v>450</v>
      </c>
      <c r="F1524" s="928">
        <v>405</v>
      </c>
      <c r="G1524" s="928"/>
      <c r="H1524" s="928"/>
    </row>
    <row r="1525" spans="1:8" s="238" customFormat="1" ht="15" customHeight="1">
      <c r="A1525" s="928">
        <v>45</v>
      </c>
      <c r="B1525" s="932" t="s">
        <v>1654</v>
      </c>
      <c r="C1525" s="927" t="s">
        <v>4661</v>
      </c>
      <c r="D1525" s="927" t="s">
        <v>4662</v>
      </c>
      <c r="E1525" s="928">
        <v>500</v>
      </c>
      <c r="F1525" s="928">
        <v>425</v>
      </c>
      <c r="G1525" s="928"/>
      <c r="H1525" s="928">
        <v>375</v>
      </c>
    </row>
    <row r="1526" spans="1:8" s="238" customFormat="1" ht="15" customHeight="1">
      <c r="A1526" s="928">
        <v>46</v>
      </c>
      <c r="B1526" s="932" t="s">
        <v>4661</v>
      </c>
      <c r="C1526" s="927" t="s">
        <v>4663</v>
      </c>
      <c r="D1526" s="927" t="s">
        <v>881</v>
      </c>
      <c r="E1526" s="928">
        <v>450</v>
      </c>
      <c r="F1526" s="928">
        <v>405</v>
      </c>
      <c r="G1526" s="928">
        <v>385</v>
      </c>
      <c r="H1526" s="928">
        <v>360</v>
      </c>
    </row>
    <row r="1527" spans="1:8" s="238" customFormat="1" ht="15" customHeight="1">
      <c r="A1527" s="928">
        <v>47</v>
      </c>
      <c r="B1527" s="932" t="s">
        <v>1714</v>
      </c>
      <c r="C1527" s="927" t="s">
        <v>4664</v>
      </c>
      <c r="D1527" s="927" t="s">
        <v>881</v>
      </c>
      <c r="E1527" s="928">
        <v>465</v>
      </c>
      <c r="F1527" s="928">
        <v>420</v>
      </c>
      <c r="G1527" s="928">
        <v>395</v>
      </c>
      <c r="H1527" s="928"/>
    </row>
    <row r="1528" spans="1:8" s="238" customFormat="1" ht="15" customHeight="1">
      <c r="A1528" s="928">
        <v>48</v>
      </c>
      <c r="B1528" s="932" t="s">
        <v>2139</v>
      </c>
      <c r="C1528" s="927" t="s">
        <v>4656</v>
      </c>
      <c r="D1528" s="927" t="s">
        <v>4662</v>
      </c>
      <c r="E1528" s="928">
        <v>750</v>
      </c>
      <c r="F1528" s="928"/>
      <c r="G1528" s="928"/>
      <c r="H1528" s="928"/>
    </row>
    <row r="1529" spans="1:8" s="238" customFormat="1" ht="15" customHeight="1">
      <c r="A1529" s="1489">
        <v>49</v>
      </c>
      <c r="B1529" s="1491" t="s">
        <v>1584</v>
      </c>
      <c r="C1529" s="927" t="s">
        <v>1592</v>
      </c>
      <c r="D1529" s="927" t="s">
        <v>4665</v>
      </c>
      <c r="E1529" s="928">
        <v>1500</v>
      </c>
      <c r="F1529" s="928"/>
      <c r="G1529" s="928"/>
      <c r="H1529" s="928"/>
    </row>
    <row r="1530" spans="1:8" s="238" customFormat="1" ht="15" customHeight="1">
      <c r="A1530" s="1490"/>
      <c r="B1530" s="1491"/>
      <c r="C1530" s="927" t="s">
        <v>4665</v>
      </c>
      <c r="D1530" s="927" t="s">
        <v>881</v>
      </c>
      <c r="E1530" s="928">
        <v>500</v>
      </c>
      <c r="F1530" s="928">
        <v>425</v>
      </c>
      <c r="G1530" s="928">
        <v>400</v>
      </c>
      <c r="H1530" s="928">
        <v>375</v>
      </c>
    </row>
    <row r="1531" spans="1:8" s="238" customFormat="1" ht="15" customHeight="1">
      <c r="A1531" s="1489">
        <v>50</v>
      </c>
      <c r="B1531" s="1491" t="s">
        <v>1342</v>
      </c>
      <c r="C1531" s="927" t="s">
        <v>4666</v>
      </c>
      <c r="D1531" s="927" t="s">
        <v>1312</v>
      </c>
      <c r="E1531" s="928">
        <v>750</v>
      </c>
      <c r="F1531" s="928">
        <v>525</v>
      </c>
      <c r="G1531" s="928">
        <v>450</v>
      </c>
      <c r="H1531" s="928"/>
    </row>
    <row r="1532" spans="1:8" s="238" customFormat="1" ht="15" customHeight="1">
      <c r="A1532" s="1490"/>
      <c r="B1532" s="1491"/>
      <c r="C1532" s="927" t="s">
        <v>1312</v>
      </c>
      <c r="D1532" s="927" t="s">
        <v>1592</v>
      </c>
      <c r="E1532" s="928">
        <v>3000</v>
      </c>
      <c r="F1532" s="928"/>
      <c r="G1532" s="928"/>
      <c r="H1532" s="928"/>
    </row>
    <row r="1533" spans="1:8" s="238" customFormat="1" ht="15" customHeight="1">
      <c r="A1533" s="928">
        <v>51</v>
      </c>
      <c r="B1533" s="932" t="s">
        <v>4665</v>
      </c>
      <c r="C1533" s="927" t="s">
        <v>4667</v>
      </c>
      <c r="D1533" s="927" t="s">
        <v>4656</v>
      </c>
      <c r="E1533" s="928">
        <v>750</v>
      </c>
      <c r="F1533" s="928">
        <v>525</v>
      </c>
      <c r="G1533" s="928">
        <v>450</v>
      </c>
      <c r="H1533" s="928">
        <v>375</v>
      </c>
    </row>
    <row r="1534" spans="1:8" s="238" customFormat="1" ht="15" customHeight="1">
      <c r="A1534" s="1489">
        <v>52</v>
      </c>
      <c r="B1534" s="1491" t="s">
        <v>4667</v>
      </c>
      <c r="C1534" s="927" t="s">
        <v>1592</v>
      </c>
      <c r="D1534" s="927" t="s">
        <v>4668</v>
      </c>
      <c r="E1534" s="928">
        <v>1250</v>
      </c>
      <c r="F1534" s="928">
        <v>875</v>
      </c>
      <c r="G1534" s="928">
        <v>750</v>
      </c>
      <c r="H1534" s="928"/>
    </row>
    <row r="1535" spans="1:8" s="238" customFormat="1" ht="15" customHeight="1">
      <c r="A1535" s="1490"/>
      <c r="B1535" s="1491"/>
      <c r="C1535" s="927" t="s">
        <v>4668</v>
      </c>
      <c r="D1535" s="927" t="s">
        <v>881</v>
      </c>
      <c r="E1535" s="928">
        <v>600</v>
      </c>
      <c r="F1535" s="928">
        <v>450</v>
      </c>
      <c r="G1535" s="928">
        <v>420</v>
      </c>
      <c r="H1535" s="928">
        <v>390</v>
      </c>
    </row>
    <row r="1536" spans="1:8" s="238" customFormat="1" ht="15" customHeight="1">
      <c r="A1536" s="928">
        <v>53</v>
      </c>
      <c r="B1536" s="932" t="s">
        <v>1820</v>
      </c>
      <c r="C1536" s="927" t="s">
        <v>1592</v>
      </c>
      <c r="D1536" s="927" t="s">
        <v>1653</v>
      </c>
      <c r="E1536" s="928">
        <v>1000</v>
      </c>
      <c r="F1536" s="928"/>
      <c r="G1536" s="928"/>
      <c r="H1536" s="928"/>
    </row>
    <row r="1537" spans="1:8" s="238" customFormat="1" ht="15" customHeight="1">
      <c r="A1537" s="1489">
        <v>54</v>
      </c>
      <c r="B1537" s="1491" t="s">
        <v>1653</v>
      </c>
      <c r="C1537" s="927" t="s">
        <v>1592</v>
      </c>
      <c r="D1537" s="927" t="s">
        <v>4669</v>
      </c>
      <c r="E1537" s="928">
        <v>2000</v>
      </c>
      <c r="F1537" s="928">
        <v>600</v>
      </c>
      <c r="G1537" s="928">
        <v>500</v>
      </c>
      <c r="H1537" s="928">
        <v>400</v>
      </c>
    </row>
    <row r="1538" spans="1:8" s="238" customFormat="1" ht="15" customHeight="1">
      <c r="A1538" s="1490"/>
      <c r="B1538" s="1491"/>
      <c r="C1538" s="927" t="s">
        <v>4670</v>
      </c>
      <c r="D1538" s="927" t="s">
        <v>881</v>
      </c>
      <c r="E1538" s="928">
        <v>750</v>
      </c>
      <c r="F1538" s="928">
        <v>450</v>
      </c>
      <c r="G1538" s="928">
        <v>375</v>
      </c>
      <c r="H1538" s="928"/>
    </row>
    <row r="1539" spans="1:8" s="238" customFormat="1" ht="15" customHeight="1">
      <c r="A1539" s="1489">
        <v>55</v>
      </c>
      <c r="B1539" s="1491" t="s">
        <v>1793</v>
      </c>
      <c r="C1539" s="927" t="s">
        <v>1592</v>
      </c>
      <c r="D1539" s="927" t="s">
        <v>1705</v>
      </c>
      <c r="E1539" s="928">
        <v>1000</v>
      </c>
      <c r="F1539" s="928">
        <v>600</v>
      </c>
      <c r="G1539" s="928"/>
      <c r="H1539" s="928">
        <v>450</v>
      </c>
    </row>
    <row r="1540" spans="1:8" s="238" customFormat="1" ht="15" customHeight="1">
      <c r="A1540" s="1490"/>
      <c r="B1540" s="1491"/>
      <c r="C1540" s="927" t="s">
        <v>1705</v>
      </c>
      <c r="D1540" s="927" t="s">
        <v>881</v>
      </c>
      <c r="E1540" s="928">
        <v>600</v>
      </c>
      <c r="F1540" s="928">
        <v>420</v>
      </c>
      <c r="G1540" s="928">
        <v>390</v>
      </c>
      <c r="H1540" s="928">
        <v>360</v>
      </c>
    </row>
    <row r="1541" spans="1:8" s="238" customFormat="1" ht="15" customHeight="1">
      <c r="A1541" s="928">
        <v>56</v>
      </c>
      <c r="B1541" s="932" t="s">
        <v>1705</v>
      </c>
      <c r="C1541" s="927" t="s">
        <v>1793</v>
      </c>
      <c r="D1541" s="927" t="s">
        <v>1820</v>
      </c>
      <c r="E1541" s="928">
        <v>500</v>
      </c>
      <c r="F1541" s="928"/>
      <c r="G1541" s="928"/>
      <c r="H1541" s="928"/>
    </row>
    <row r="1542" spans="1:8" s="238" customFormat="1" ht="15" customHeight="1">
      <c r="A1542" s="928">
        <v>57</v>
      </c>
      <c r="B1542" s="932" t="s">
        <v>4911</v>
      </c>
      <c r="C1542" s="927" t="s">
        <v>1592</v>
      </c>
      <c r="D1542" s="927" t="s">
        <v>1312</v>
      </c>
      <c r="E1542" s="928">
        <v>2000</v>
      </c>
      <c r="F1542" s="928"/>
      <c r="G1542" s="928"/>
      <c r="H1542" s="928"/>
    </row>
    <row r="1543" spans="1:8" s="238" customFormat="1" ht="15" customHeight="1">
      <c r="A1543" s="928">
        <v>58</v>
      </c>
      <c r="B1543" s="932" t="s">
        <v>1813</v>
      </c>
      <c r="C1543" s="927" t="s">
        <v>1609</v>
      </c>
      <c r="D1543" s="927" t="s">
        <v>4671</v>
      </c>
      <c r="E1543" s="928">
        <v>1500</v>
      </c>
      <c r="F1543" s="928"/>
      <c r="G1543" s="928"/>
      <c r="H1543" s="928"/>
    </row>
    <row r="1544" spans="1:8" s="238" customFormat="1" ht="15" customHeight="1">
      <c r="A1544" s="1489">
        <v>59</v>
      </c>
      <c r="B1544" s="1491" t="s">
        <v>1609</v>
      </c>
      <c r="C1544" s="927" t="s">
        <v>1592</v>
      </c>
      <c r="D1544" s="927" t="s">
        <v>4672</v>
      </c>
      <c r="E1544" s="928">
        <v>2300</v>
      </c>
      <c r="F1544" s="928">
        <v>700</v>
      </c>
      <c r="G1544" s="928">
        <v>600</v>
      </c>
      <c r="H1544" s="928">
        <v>500</v>
      </c>
    </row>
    <row r="1545" spans="1:8" s="238" customFormat="1" ht="15" customHeight="1">
      <c r="A1545" s="1490"/>
      <c r="B1545" s="1491"/>
      <c r="C1545" s="927" t="s">
        <v>4672</v>
      </c>
      <c r="D1545" s="927" t="s">
        <v>4673</v>
      </c>
      <c r="E1545" s="928">
        <v>1250</v>
      </c>
      <c r="F1545" s="928">
        <v>750</v>
      </c>
      <c r="G1545" s="928">
        <v>625</v>
      </c>
      <c r="H1545" s="928">
        <v>500</v>
      </c>
    </row>
    <row r="1546" spans="1:8" s="238" customFormat="1" ht="15" customHeight="1">
      <c r="A1546" s="1490"/>
      <c r="B1546" s="1491"/>
      <c r="C1546" s="927" t="s">
        <v>4673</v>
      </c>
      <c r="D1546" s="927" t="s">
        <v>881</v>
      </c>
      <c r="E1546" s="928">
        <v>750</v>
      </c>
      <c r="F1546" s="928">
        <v>525</v>
      </c>
      <c r="G1546" s="928"/>
      <c r="H1546" s="928">
        <v>450</v>
      </c>
    </row>
    <row r="1547" spans="1:8" s="238" customFormat="1" ht="15" customHeight="1">
      <c r="A1547" s="1489">
        <v>60</v>
      </c>
      <c r="B1547" s="1491" t="s">
        <v>1644</v>
      </c>
      <c r="C1547" s="927" t="s">
        <v>1592</v>
      </c>
      <c r="D1547" s="927" t="s">
        <v>1659</v>
      </c>
      <c r="E1547" s="928">
        <v>3000</v>
      </c>
      <c r="F1547" s="928"/>
      <c r="G1547" s="928"/>
      <c r="H1547" s="928"/>
    </row>
    <row r="1548" spans="1:8" s="238" customFormat="1" ht="15" customHeight="1">
      <c r="A1548" s="1490"/>
      <c r="B1548" s="1491"/>
      <c r="C1548" s="927" t="s">
        <v>1659</v>
      </c>
      <c r="D1548" s="927" t="s">
        <v>4674</v>
      </c>
      <c r="E1548" s="928">
        <v>1750</v>
      </c>
      <c r="F1548" s="928">
        <v>600</v>
      </c>
      <c r="G1548" s="928">
        <v>500</v>
      </c>
      <c r="H1548" s="928">
        <v>450</v>
      </c>
    </row>
    <row r="1549" spans="1:8" s="238" customFormat="1" ht="15" customHeight="1">
      <c r="A1549" s="1489">
        <v>61</v>
      </c>
      <c r="B1549" s="1491" t="s">
        <v>1312</v>
      </c>
      <c r="C1549" s="927" t="s">
        <v>4675</v>
      </c>
      <c r="D1549" s="927" t="s">
        <v>4676</v>
      </c>
      <c r="E1549" s="928">
        <v>1000</v>
      </c>
      <c r="F1549" s="928">
        <v>500</v>
      </c>
      <c r="G1549" s="928"/>
      <c r="H1549" s="928"/>
    </row>
    <row r="1550" spans="1:8" s="238" customFormat="1" ht="15" customHeight="1">
      <c r="A1550" s="1490"/>
      <c r="B1550" s="1491"/>
      <c r="C1550" s="927" t="s">
        <v>4676</v>
      </c>
      <c r="D1550" s="927" t="s">
        <v>1644</v>
      </c>
      <c r="E1550" s="928">
        <v>3500</v>
      </c>
      <c r="F1550" s="928"/>
      <c r="G1550" s="928"/>
      <c r="H1550" s="928"/>
    </row>
    <row r="1551" spans="1:8" s="238" customFormat="1" ht="15" customHeight="1">
      <c r="A1551" s="1490"/>
      <c r="B1551" s="1491"/>
      <c r="C1551" s="927" t="s">
        <v>1644</v>
      </c>
      <c r="D1551" s="927" t="s">
        <v>4677</v>
      </c>
      <c r="E1551" s="928">
        <v>7500</v>
      </c>
      <c r="F1551" s="928"/>
      <c r="G1551" s="928"/>
      <c r="H1551" s="928"/>
    </row>
    <row r="1552" spans="1:8" s="238" customFormat="1" ht="15" customHeight="1">
      <c r="A1552" s="1490"/>
      <c r="B1552" s="1491"/>
      <c r="C1552" s="927" t="s">
        <v>4677</v>
      </c>
      <c r="D1552" s="927" t="s">
        <v>818</v>
      </c>
      <c r="E1552" s="928">
        <v>14000</v>
      </c>
      <c r="F1552" s="928"/>
      <c r="G1552" s="928"/>
      <c r="H1552" s="928"/>
    </row>
    <row r="1553" spans="1:8" s="238" customFormat="1" ht="15" customHeight="1">
      <c r="A1553" s="1145">
        <v>62</v>
      </c>
      <c r="B1553" s="1147" t="s">
        <v>1315</v>
      </c>
      <c r="C1553" s="927" t="s">
        <v>1592</v>
      </c>
      <c r="D1553" s="927" t="s">
        <v>880</v>
      </c>
      <c r="E1553" s="928">
        <v>7500</v>
      </c>
      <c r="F1553" s="928"/>
      <c r="G1553" s="928"/>
      <c r="H1553" s="928"/>
    </row>
    <row r="1554" spans="1:8" s="238" customFormat="1" ht="15" customHeight="1">
      <c r="A1554" s="1165"/>
      <c r="B1554" s="1166"/>
      <c r="C1554" s="927" t="s">
        <v>880</v>
      </c>
      <c r="D1554" s="927" t="s">
        <v>4678</v>
      </c>
      <c r="E1554" s="928">
        <v>3500</v>
      </c>
      <c r="F1554" s="928">
        <v>1400</v>
      </c>
      <c r="G1554" s="928">
        <v>1225</v>
      </c>
      <c r="H1554" s="928">
        <v>1050</v>
      </c>
    </row>
    <row r="1555" spans="1:8" s="238" customFormat="1" ht="15" customHeight="1">
      <c r="A1555" s="1165"/>
      <c r="B1555" s="1166"/>
      <c r="C1555" s="927" t="s">
        <v>4678</v>
      </c>
      <c r="D1555" s="927" t="s">
        <v>4679</v>
      </c>
      <c r="E1555" s="928">
        <v>1500</v>
      </c>
      <c r="F1555" s="928">
        <v>600</v>
      </c>
      <c r="G1555" s="928">
        <v>525</v>
      </c>
      <c r="H1555" s="928">
        <v>450</v>
      </c>
    </row>
    <row r="1556" spans="1:8" s="238" customFormat="1" ht="15" customHeight="1">
      <c r="A1556" s="1146"/>
      <c r="B1556" s="1148"/>
      <c r="C1556" s="927" t="s">
        <v>4679</v>
      </c>
      <c r="D1556" s="927" t="s">
        <v>881</v>
      </c>
      <c r="E1556" s="928">
        <v>600</v>
      </c>
      <c r="F1556" s="928">
        <v>420</v>
      </c>
      <c r="G1556" s="928">
        <v>390</v>
      </c>
      <c r="H1556" s="928">
        <v>360</v>
      </c>
    </row>
    <row r="1557" spans="1:8" s="238" customFormat="1" ht="15" customHeight="1">
      <c r="A1557" s="928">
        <v>63</v>
      </c>
      <c r="B1557" s="932" t="s">
        <v>1659</v>
      </c>
      <c r="C1557" s="927" t="s">
        <v>1315</v>
      </c>
      <c r="D1557" s="927" t="s">
        <v>1644</v>
      </c>
      <c r="E1557" s="928">
        <v>2500</v>
      </c>
      <c r="F1557" s="928"/>
      <c r="G1557" s="928"/>
      <c r="H1557" s="928"/>
    </row>
    <row r="1558" spans="1:8" s="238" customFormat="1" ht="15" customHeight="1">
      <c r="A1558" s="928">
        <v>64</v>
      </c>
      <c r="B1558" s="932" t="s">
        <v>4677</v>
      </c>
      <c r="C1558" s="927" t="s">
        <v>1592</v>
      </c>
      <c r="D1558" s="927" t="s">
        <v>1312</v>
      </c>
      <c r="E1558" s="928">
        <v>6000</v>
      </c>
      <c r="F1558" s="928"/>
      <c r="G1558" s="928"/>
      <c r="H1558" s="928"/>
    </row>
    <row r="1559" spans="1:8" s="238" customFormat="1" ht="15" customHeight="1">
      <c r="A1559" s="928">
        <v>65</v>
      </c>
      <c r="B1559" s="932" t="s">
        <v>1345</v>
      </c>
      <c r="C1559" s="927" t="s">
        <v>880</v>
      </c>
      <c r="D1559" s="927" t="s">
        <v>1312</v>
      </c>
      <c r="E1559" s="928">
        <v>5000</v>
      </c>
      <c r="F1559" s="928"/>
      <c r="G1559" s="928"/>
      <c r="H1559" s="928"/>
    </row>
    <row r="1560" spans="1:8" s="238" customFormat="1" ht="15" customHeight="1">
      <c r="A1560" s="928">
        <v>66</v>
      </c>
      <c r="B1560" s="932" t="s">
        <v>4358</v>
      </c>
      <c r="C1560" s="927" t="s">
        <v>1312</v>
      </c>
      <c r="D1560" s="927" t="s">
        <v>880</v>
      </c>
      <c r="E1560" s="928">
        <v>6000</v>
      </c>
      <c r="F1560" s="928"/>
      <c r="G1560" s="928"/>
      <c r="H1560" s="928"/>
    </row>
    <row r="1561" spans="1:8" s="238" customFormat="1" ht="15" customHeight="1">
      <c r="A1561" s="928">
        <v>67</v>
      </c>
      <c r="B1561" s="932" t="s">
        <v>1611</v>
      </c>
      <c r="C1561" s="927" t="s">
        <v>1592</v>
      </c>
      <c r="D1561" s="927" t="s">
        <v>1312</v>
      </c>
      <c r="E1561" s="928">
        <v>10000</v>
      </c>
      <c r="F1561" s="928"/>
      <c r="G1561" s="928"/>
      <c r="H1561" s="928"/>
    </row>
    <row r="1562" spans="1:8" s="238" customFormat="1" ht="15" customHeight="1">
      <c r="A1562" s="928">
        <v>68</v>
      </c>
      <c r="B1562" s="932" t="s">
        <v>870</v>
      </c>
      <c r="C1562" s="927" t="s">
        <v>880</v>
      </c>
      <c r="D1562" s="927" t="s">
        <v>1312</v>
      </c>
      <c r="E1562" s="928">
        <v>9000</v>
      </c>
      <c r="F1562" s="928"/>
      <c r="G1562" s="928"/>
      <c r="H1562" s="928"/>
    </row>
    <row r="1563" spans="1:8" s="238" customFormat="1" ht="15" customHeight="1">
      <c r="A1563" s="928">
        <v>69</v>
      </c>
      <c r="B1563" s="932" t="s">
        <v>4912</v>
      </c>
      <c r="C1563" s="927" t="s">
        <v>892</v>
      </c>
      <c r="D1563" s="927" t="s">
        <v>2463</v>
      </c>
      <c r="E1563" s="928">
        <v>3500</v>
      </c>
      <c r="F1563" s="928">
        <v>1575</v>
      </c>
      <c r="G1563" s="928">
        <v>1225</v>
      </c>
      <c r="H1563" s="928"/>
    </row>
    <row r="1564" spans="1:8" s="238" customFormat="1" ht="15" customHeight="1">
      <c r="A1564" s="928">
        <v>70</v>
      </c>
      <c r="B1564" s="932" t="s">
        <v>2463</v>
      </c>
      <c r="C1564" s="927" t="s">
        <v>880</v>
      </c>
      <c r="D1564" s="927" t="s">
        <v>881</v>
      </c>
      <c r="E1564" s="928">
        <v>2500</v>
      </c>
      <c r="F1564" s="928">
        <v>1000</v>
      </c>
      <c r="G1564" s="928"/>
      <c r="H1564" s="928">
        <v>750</v>
      </c>
    </row>
    <row r="1565" spans="1:8" s="238" customFormat="1" ht="15" customHeight="1">
      <c r="A1565" s="1489">
        <v>71</v>
      </c>
      <c r="B1565" s="1491" t="s">
        <v>892</v>
      </c>
      <c r="C1565" s="927" t="s">
        <v>1592</v>
      </c>
      <c r="D1565" s="927" t="s">
        <v>880</v>
      </c>
      <c r="E1565" s="928">
        <v>15000</v>
      </c>
      <c r="F1565" s="928"/>
      <c r="G1565" s="928"/>
      <c r="H1565" s="928"/>
    </row>
    <row r="1566" spans="1:8" s="238" customFormat="1" ht="15" customHeight="1">
      <c r="A1566" s="1490"/>
      <c r="B1566" s="1491"/>
      <c r="C1566" s="927" t="s">
        <v>880</v>
      </c>
      <c r="D1566" s="927" t="s">
        <v>4680</v>
      </c>
      <c r="E1566" s="928">
        <v>9000</v>
      </c>
      <c r="F1566" s="928">
        <v>3150</v>
      </c>
      <c r="G1566" s="928"/>
      <c r="H1566" s="928"/>
    </row>
    <row r="1567" spans="1:8" s="238" customFormat="1" ht="15" customHeight="1">
      <c r="A1567" s="1490"/>
      <c r="B1567" s="1491"/>
      <c r="C1567" s="927" t="s">
        <v>4680</v>
      </c>
      <c r="D1567" s="927" t="s">
        <v>4681</v>
      </c>
      <c r="E1567" s="928">
        <v>2500</v>
      </c>
      <c r="F1567" s="928">
        <v>1000</v>
      </c>
      <c r="G1567" s="928">
        <v>875</v>
      </c>
      <c r="H1567" s="928"/>
    </row>
    <row r="1568" spans="1:8" s="238" customFormat="1" ht="15" customHeight="1">
      <c r="A1568" s="1490"/>
      <c r="B1568" s="1491"/>
      <c r="C1568" s="927" t="s">
        <v>4681</v>
      </c>
      <c r="D1568" s="927" t="s">
        <v>881</v>
      </c>
      <c r="E1568" s="928">
        <v>900</v>
      </c>
      <c r="F1568" s="928">
        <v>450</v>
      </c>
      <c r="G1568" s="928">
        <v>400</v>
      </c>
      <c r="H1568" s="928">
        <v>350</v>
      </c>
    </row>
    <row r="1569" spans="1:8" s="238" customFormat="1" ht="15" customHeight="1">
      <c r="A1569" s="1489">
        <v>72</v>
      </c>
      <c r="B1569" s="1491" t="s">
        <v>1591</v>
      </c>
      <c r="C1569" s="927" t="s">
        <v>880</v>
      </c>
      <c r="D1569" s="927" t="s">
        <v>1573</v>
      </c>
      <c r="E1569" s="928">
        <v>5000</v>
      </c>
      <c r="F1569" s="928">
        <v>1500</v>
      </c>
      <c r="G1569" s="928"/>
      <c r="H1569" s="928"/>
    </row>
    <row r="1570" spans="1:8" s="238" customFormat="1" ht="15" customHeight="1">
      <c r="A1570" s="1490"/>
      <c r="B1570" s="1491"/>
      <c r="C1570" s="927" t="s">
        <v>1573</v>
      </c>
      <c r="D1570" s="927" t="s">
        <v>881</v>
      </c>
      <c r="E1570" s="928">
        <v>2000</v>
      </c>
      <c r="F1570" s="928">
        <v>1000</v>
      </c>
      <c r="G1570" s="928">
        <v>750</v>
      </c>
      <c r="H1570" s="928"/>
    </row>
    <row r="1571" spans="1:8" s="238" customFormat="1" ht="15" customHeight="1">
      <c r="A1571" s="928">
        <v>73</v>
      </c>
      <c r="B1571" s="932" t="s">
        <v>1721</v>
      </c>
      <c r="C1571" s="927" t="s">
        <v>880</v>
      </c>
      <c r="D1571" s="927" t="s">
        <v>881</v>
      </c>
      <c r="E1571" s="928">
        <v>5000</v>
      </c>
      <c r="F1571" s="928">
        <v>1250</v>
      </c>
      <c r="G1571" s="928"/>
      <c r="H1571" s="928"/>
    </row>
    <row r="1572" spans="1:8" s="238" customFormat="1" ht="15" customHeight="1">
      <c r="A1572" s="1145">
        <v>74</v>
      </c>
      <c r="B1572" s="1147" t="s">
        <v>855</v>
      </c>
      <c r="C1572" s="927" t="s">
        <v>1592</v>
      </c>
      <c r="D1572" s="927" t="s">
        <v>880</v>
      </c>
      <c r="E1572" s="928">
        <v>6000</v>
      </c>
      <c r="F1572" s="928"/>
      <c r="G1572" s="928"/>
      <c r="H1572" s="928"/>
    </row>
    <row r="1573" spans="1:8" s="238" customFormat="1" ht="15" customHeight="1">
      <c r="A1573" s="1165"/>
      <c r="B1573" s="1166"/>
      <c r="C1573" s="927" t="s">
        <v>880</v>
      </c>
      <c r="D1573" s="927" t="s">
        <v>4682</v>
      </c>
      <c r="E1573" s="928">
        <v>2500</v>
      </c>
      <c r="F1573" s="928">
        <v>1000</v>
      </c>
      <c r="G1573" s="928">
        <v>750</v>
      </c>
      <c r="H1573" s="928"/>
    </row>
    <row r="1574" spans="1:8" s="238" customFormat="1" ht="15" customHeight="1">
      <c r="A1574" s="1146"/>
      <c r="B1574" s="1148"/>
      <c r="C1574" s="927" t="s">
        <v>4682</v>
      </c>
      <c r="D1574" s="927" t="s">
        <v>2489</v>
      </c>
      <c r="E1574" s="928">
        <v>600</v>
      </c>
      <c r="F1574" s="928">
        <v>450</v>
      </c>
      <c r="G1574" s="928">
        <v>420</v>
      </c>
      <c r="H1574" s="928"/>
    </row>
    <row r="1575" spans="1:8" s="238" customFormat="1" ht="15" customHeight="1">
      <c r="A1575" s="1489">
        <v>75</v>
      </c>
      <c r="B1575" s="1491" t="s">
        <v>860</v>
      </c>
      <c r="C1575" s="927" t="s">
        <v>1320</v>
      </c>
      <c r="D1575" s="927" t="s">
        <v>892</v>
      </c>
      <c r="E1575" s="928">
        <v>5000</v>
      </c>
      <c r="F1575" s="928"/>
      <c r="G1575" s="928"/>
      <c r="H1575" s="928"/>
    </row>
    <row r="1576" spans="1:8" s="238" customFormat="1" ht="15" customHeight="1">
      <c r="A1576" s="1490"/>
      <c r="B1576" s="1491"/>
      <c r="C1576" s="927" t="s">
        <v>892</v>
      </c>
      <c r="D1576" s="927" t="s">
        <v>1611</v>
      </c>
      <c r="E1576" s="928">
        <v>7000</v>
      </c>
      <c r="F1576" s="928"/>
      <c r="G1576" s="928"/>
      <c r="H1576" s="928"/>
    </row>
    <row r="1577" spans="1:8" s="238" customFormat="1" ht="15" customHeight="1">
      <c r="A1577" s="1489">
        <v>76</v>
      </c>
      <c r="B1577" s="1491" t="s">
        <v>880</v>
      </c>
      <c r="C1577" s="927" t="s">
        <v>1315</v>
      </c>
      <c r="D1577" s="927" t="s">
        <v>874</v>
      </c>
      <c r="E1577" s="928">
        <v>9000</v>
      </c>
      <c r="F1577" s="928">
        <v>2700</v>
      </c>
      <c r="G1577" s="928">
        <v>2250</v>
      </c>
      <c r="H1577" s="928">
        <v>1710</v>
      </c>
    </row>
    <row r="1578" spans="1:8" s="238" customFormat="1" ht="15" customHeight="1">
      <c r="A1578" s="1490"/>
      <c r="B1578" s="1491"/>
      <c r="C1578" s="927" t="s">
        <v>874</v>
      </c>
      <c r="D1578" s="927" t="s">
        <v>857</v>
      </c>
      <c r="E1578" s="928">
        <v>5000</v>
      </c>
      <c r="F1578" s="928">
        <v>1000</v>
      </c>
      <c r="G1578" s="928">
        <v>750</v>
      </c>
      <c r="H1578" s="928">
        <v>500</v>
      </c>
    </row>
    <row r="1579" spans="1:8" s="238" customFormat="1" ht="15" customHeight="1">
      <c r="A1579" s="1490"/>
      <c r="B1579" s="1491"/>
      <c r="C1579" s="927" t="s">
        <v>857</v>
      </c>
      <c r="D1579" s="927" t="s">
        <v>4683</v>
      </c>
      <c r="E1579" s="928">
        <v>1000</v>
      </c>
      <c r="F1579" s="928">
        <v>450</v>
      </c>
      <c r="G1579" s="928">
        <v>400</v>
      </c>
      <c r="H1579" s="928">
        <v>350</v>
      </c>
    </row>
    <row r="1580" spans="1:8" s="238" customFormat="1" ht="15" customHeight="1">
      <c r="A1580" s="1489">
        <v>77</v>
      </c>
      <c r="B1580" s="1491" t="s">
        <v>1573</v>
      </c>
      <c r="C1580" s="927" t="s">
        <v>874</v>
      </c>
      <c r="D1580" s="927" t="s">
        <v>855</v>
      </c>
      <c r="E1580" s="928">
        <v>4000</v>
      </c>
      <c r="F1580" s="928">
        <v>1200</v>
      </c>
      <c r="G1580" s="928"/>
      <c r="H1580" s="928"/>
    </row>
    <row r="1581" spans="1:8" s="238" customFormat="1" ht="15" customHeight="1">
      <c r="A1581" s="1490"/>
      <c r="B1581" s="1491"/>
      <c r="C1581" s="927" t="s">
        <v>855</v>
      </c>
      <c r="D1581" s="927" t="s">
        <v>1591</v>
      </c>
      <c r="E1581" s="928">
        <v>2250</v>
      </c>
      <c r="F1581" s="928"/>
      <c r="G1581" s="928"/>
      <c r="H1581" s="928"/>
    </row>
    <row r="1582" spans="1:8" s="238" customFormat="1" ht="15" customHeight="1">
      <c r="A1582" s="1489">
        <v>78</v>
      </c>
      <c r="B1582" s="1491" t="s">
        <v>874</v>
      </c>
      <c r="C1582" s="927" t="s">
        <v>1592</v>
      </c>
      <c r="D1582" s="927" t="s">
        <v>2518</v>
      </c>
      <c r="E1582" s="928">
        <v>6000</v>
      </c>
      <c r="F1582" s="928">
        <v>1800</v>
      </c>
      <c r="G1582" s="928">
        <v>1500</v>
      </c>
      <c r="H1582" s="928">
        <v>1200</v>
      </c>
    </row>
    <row r="1583" spans="1:8" s="238" customFormat="1" ht="15" customHeight="1">
      <c r="A1583" s="1490"/>
      <c r="B1583" s="1491"/>
      <c r="C1583" s="927" t="s">
        <v>2518</v>
      </c>
      <c r="D1583" s="927" t="s">
        <v>2489</v>
      </c>
      <c r="E1583" s="928">
        <v>2250</v>
      </c>
      <c r="F1583" s="928">
        <v>750</v>
      </c>
      <c r="G1583" s="928">
        <v>600</v>
      </c>
      <c r="H1583" s="928">
        <v>500</v>
      </c>
    </row>
    <row r="1584" spans="1:8" s="238" customFormat="1" ht="15" customHeight="1">
      <c r="A1584" s="928">
        <v>79</v>
      </c>
      <c r="B1584" s="932" t="s">
        <v>818</v>
      </c>
      <c r="C1584" s="927" t="s">
        <v>880</v>
      </c>
      <c r="D1584" s="927" t="s">
        <v>860</v>
      </c>
      <c r="E1584" s="928">
        <v>5000</v>
      </c>
      <c r="F1584" s="928"/>
      <c r="G1584" s="928"/>
      <c r="H1584" s="928"/>
    </row>
    <row r="1585" spans="1:8" s="238" customFormat="1" ht="15" customHeight="1">
      <c r="A1585" s="928">
        <v>80</v>
      </c>
      <c r="B1585" s="932" t="s">
        <v>1388</v>
      </c>
      <c r="C1585" s="927" t="s">
        <v>1320</v>
      </c>
      <c r="D1585" s="927" t="s">
        <v>855</v>
      </c>
      <c r="E1585" s="928">
        <v>4000</v>
      </c>
      <c r="F1585" s="928"/>
      <c r="G1585" s="928"/>
      <c r="H1585" s="928"/>
    </row>
    <row r="1586" spans="1:8" s="238" customFormat="1" ht="15" customHeight="1">
      <c r="A1586" s="928">
        <v>81</v>
      </c>
      <c r="B1586" s="932" t="s">
        <v>1320</v>
      </c>
      <c r="C1586" s="927" t="s">
        <v>1592</v>
      </c>
      <c r="D1586" s="927" t="s">
        <v>880</v>
      </c>
      <c r="E1586" s="928">
        <v>5000</v>
      </c>
      <c r="F1586" s="928">
        <v>2000</v>
      </c>
      <c r="G1586" s="928"/>
      <c r="H1586" s="928"/>
    </row>
    <row r="1587" spans="1:8" s="238" customFormat="1" ht="15" customHeight="1">
      <c r="A1587" s="928">
        <v>82</v>
      </c>
      <c r="B1587" s="932" t="s">
        <v>1699</v>
      </c>
      <c r="C1587" s="927" t="s">
        <v>874</v>
      </c>
      <c r="D1587" s="927" t="s">
        <v>1610</v>
      </c>
      <c r="E1587" s="928">
        <v>3500</v>
      </c>
      <c r="F1587" s="928"/>
      <c r="G1587" s="928"/>
      <c r="H1587" s="928"/>
    </row>
    <row r="1588" spans="1:8" s="238" customFormat="1" ht="15" customHeight="1">
      <c r="A1588" s="928">
        <v>83</v>
      </c>
      <c r="B1588" s="932" t="s">
        <v>2157</v>
      </c>
      <c r="C1588" s="927" t="s">
        <v>874</v>
      </c>
      <c r="D1588" s="927" t="s">
        <v>1610</v>
      </c>
      <c r="E1588" s="928">
        <v>3500</v>
      </c>
      <c r="F1588" s="928"/>
      <c r="G1588" s="928"/>
      <c r="H1588" s="928"/>
    </row>
    <row r="1589" spans="1:8" s="238" customFormat="1" ht="15" customHeight="1">
      <c r="A1589" s="928">
        <v>84</v>
      </c>
      <c r="B1589" s="932" t="s">
        <v>4913</v>
      </c>
      <c r="C1589" s="927" t="s">
        <v>880</v>
      </c>
      <c r="D1589" s="927" t="s">
        <v>881</v>
      </c>
      <c r="E1589" s="928">
        <v>3500</v>
      </c>
      <c r="F1589" s="928">
        <v>1400</v>
      </c>
      <c r="G1589" s="928"/>
      <c r="H1589" s="928"/>
    </row>
    <row r="1590" spans="1:8" s="238" customFormat="1" ht="15" customHeight="1">
      <c r="A1590" s="928">
        <v>85</v>
      </c>
      <c r="B1590" s="932" t="s">
        <v>1656</v>
      </c>
      <c r="C1590" s="927" t="s">
        <v>1573</v>
      </c>
      <c r="D1590" s="927" t="s">
        <v>881</v>
      </c>
      <c r="E1590" s="928">
        <v>2000</v>
      </c>
      <c r="F1590" s="928">
        <v>700</v>
      </c>
      <c r="G1590" s="928">
        <v>600</v>
      </c>
      <c r="H1590" s="928"/>
    </row>
    <row r="1591" spans="1:8" s="238" customFormat="1" ht="15" customHeight="1">
      <c r="A1591" s="928">
        <v>86</v>
      </c>
      <c r="B1591" s="932" t="s">
        <v>4914</v>
      </c>
      <c r="C1591" s="927" t="s">
        <v>1592</v>
      </c>
      <c r="D1591" s="927" t="s">
        <v>4684</v>
      </c>
      <c r="E1591" s="928">
        <v>1500</v>
      </c>
      <c r="F1591" s="928">
        <v>1000</v>
      </c>
      <c r="G1591" s="928"/>
      <c r="H1591" s="928">
        <v>750</v>
      </c>
    </row>
    <row r="1592" spans="1:8" s="238" customFormat="1" ht="15" customHeight="1">
      <c r="A1592" s="1489">
        <v>87</v>
      </c>
      <c r="B1592" s="1491" t="s">
        <v>1617</v>
      </c>
      <c r="C1592" s="927" t="s">
        <v>1592</v>
      </c>
      <c r="D1592" s="927" t="s">
        <v>880</v>
      </c>
      <c r="E1592" s="928">
        <v>2000</v>
      </c>
      <c r="F1592" s="928">
        <v>1000</v>
      </c>
      <c r="G1592" s="928"/>
      <c r="H1592" s="928">
        <v>750</v>
      </c>
    </row>
    <row r="1593" spans="1:8" s="238" customFormat="1" ht="15" customHeight="1">
      <c r="A1593" s="1490"/>
      <c r="B1593" s="1491"/>
      <c r="C1593" s="927" t="s">
        <v>880</v>
      </c>
      <c r="D1593" s="927" t="s">
        <v>881</v>
      </c>
      <c r="E1593" s="928">
        <v>750</v>
      </c>
      <c r="F1593" s="928"/>
      <c r="G1593" s="928"/>
      <c r="H1593" s="928"/>
    </row>
    <row r="1594" spans="1:8" s="238" customFormat="1" ht="15" customHeight="1">
      <c r="A1594" s="1489">
        <v>88</v>
      </c>
      <c r="B1594" s="1491" t="s">
        <v>2518</v>
      </c>
      <c r="C1594" s="927" t="s">
        <v>874</v>
      </c>
      <c r="D1594" s="927" t="s">
        <v>8037</v>
      </c>
      <c r="E1594" s="928">
        <v>2000</v>
      </c>
      <c r="F1594" s="928">
        <v>600</v>
      </c>
      <c r="G1594" s="928">
        <v>500</v>
      </c>
      <c r="H1594" s="928"/>
    </row>
    <row r="1595" spans="1:8" s="238" customFormat="1" ht="15" customHeight="1">
      <c r="A1595" s="1490"/>
      <c r="B1595" s="1491"/>
      <c r="C1595" s="927" t="s">
        <v>4685</v>
      </c>
      <c r="D1595" s="927" t="s">
        <v>857</v>
      </c>
      <c r="E1595" s="928">
        <v>750</v>
      </c>
      <c r="F1595" s="928">
        <v>375</v>
      </c>
      <c r="G1595" s="928"/>
      <c r="H1595" s="928"/>
    </row>
    <row r="1596" spans="1:8" s="238" customFormat="1" ht="15" customHeight="1">
      <c r="A1596" s="1490"/>
      <c r="B1596" s="1491"/>
      <c r="C1596" s="927" t="s">
        <v>857</v>
      </c>
      <c r="D1596" s="927" t="s">
        <v>2489</v>
      </c>
      <c r="E1596" s="928">
        <v>1500</v>
      </c>
      <c r="F1596" s="928">
        <v>850</v>
      </c>
      <c r="G1596" s="928">
        <v>600</v>
      </c>
      <c r="H1596" s="928">
        <v>525</v>
      </c>
    </row>
    <row r="1597" spans="1:8" s="238" customFormat="1" ht="15" customHeight="1">
      <c r="A1597" s="1145">
        <v>89</v>
      </c>
      <c r="B1597" s="1147" t="s">
        <v>868</v>
      </c>
      <c r="C1597" s="927" t="s">
        <v>874</v>
      </c>
      <c r="D1597" s="927" t="s">
        <v>2518</v>
      </c>
      <c r="E1597" s="928">
        <v>1000</v>
      </c>
      <c r="F1597" s="928">
        <v>450</v>
      </c>
      <c r="G1597" s="928"/>
      <c r="H1597" s="928">
        <v>350</v>
      </c>
    </row>
    <row r="1598" spans="1:8" s="238" customFormat="1" ht="15" customHeight="1">
      <c r="A1598" s="1146"/>
      <c r="B1598" s="1148"/>
      <c r="C1598" s="927" t="s">
        <v>2518</v>
      </c>
      <c r="D1598" s="927" t="s">
        <v>857</v>
      </c>
      <c r="E1598" s="928">
        <v>1250</v>
      </c>
      <c r="F1598" s="928">
        <v>600</v>
      </c>
      <c r="G1598" s="928"/>
      <c r="H1598" s="928"/>
    </row>
    <row r="1599" spans="1:8" s="238" customFormat="1" ht="15" customHeight="1">
      <c r="A1599" s="1145">
        <v>90</v>
      </c>
      <c r="B1599" s="1147" t="s">
        <v>4915</v>
      </c>
      <c r="C1599" s="927" t="s">
        <v>4686</v>
      </c>
      <c r="D1599" s="927" t="s">
        <v>874</v>
      </c>
      <c r="E1599" s="928">
        <v>1250</v>
      </c>
      <c r="F1599" s="928">
        <v>575</v>
      </c>
      <c r="G1599" s="928">
        <v>500</v>
      </c>
      <c r="H1599" s="928">
        <v>425</v>
      </c>
    </row>
    <row r="1600" spans="1:8" s="238" customFormat="1" ht="15" customHeight="1">
      <c r="A1600" s="1165"/>
      <c r="B1600" s="1166"/>
      <c r="C1600" s="927" t="s">
        <v>874</v>
      </c>
      <c r="D1600" s="927" t="s">
        <v>857</v>
      </c>
      <c r="E1600" s="928">
        <v>1000</v>
      </c>
      <c r="F1600" s="928">
        <v>450</v>
      </c>
      <c r="G1600" s="928">
        <v>400</v>
      </c>
      <c r="H1600" s="928">
        <v>350</v>
      </c>
    </row>
    <row r="1601" spans="1:8" s="238" customFormat="1" ht="15" customHeight="1">
      <c r="A1601" s="1146"/>
      <c r="B1601" s="1148"/>
      <c r="C1601" s="927" t="s">
        <v>857</v>
      </c>
      <c r="D1601" s="927" t="s">
        <v>2518</v>
      </c>
      <c r="E1601" s="928">
        <v>750</v>
      </c>
      <c r="F1601" s="928">
        <v>425</v>
      </c>
      <c r="G1601" s="928">
        <v>350</v>
      </c>
      <c r="H1601" s="928"/>
    </row>
    <row r="1602" spans="1:8" s="238" customFormat="1" ht="15" customHeight="1">
      <c r="A1602" s="1489">
        <v>91</v>
      </c>
      <c r="B1602" s="1491" t="s">
        <v>2489</v>
      </c>
      <c r="C1602" s="927" t="s">
        <v>4687</v>
      </c>
      <c r="D1602" s="927" t="s">
        <v>4688</v>
      </c>
      <c r="E1602" s="928">
        <v>1000</v>
      </c>
      <c r="F1602" s="928">
        <v>500</v>
      </c>
      <c r="G1602" s="928">
        <v>450</v>
      </c>
      <c r="H1602" s="928"/>
    </row>
    <row r="1603" spans="1:8" s="238" customFormat="1" ht="15" customHeight="1">
      <c r="A1603" s="1490"/>
      <c r="B1603" s="1491"/>
      <c r="C1603" s="927" t="s">
        <v>4688</v>
      </c>
      <c r="D1603" s="927" t="s">
        <v>4689</v>
      </c>
      <c r="E1603" s="928">
        <v>1500</v>
      </c>
      <c r="F1603" s="928">
        <v>500</v>
      </c>
      <c r="G1603" s="928">
        <v>450</v>
      </c>
      <c r="H1603" s="928">
        <v>400</v>
      </c>
    </row>
    <row r="1604" spans="1:8" s="238" customFormat="1" ht="15" customHeight="1">
      <c r="A1604" s="1145">
        <v>92</v>
      </c>
      <c r="B1604" s="1147" t="s">
        <v>857</v>
      </c>
      <c r="C1604" s="927" t="s">
        <v>1592</v>
      </c>
      <c r="D1604" s="927" t="s">
        <v>880</v>
      </c>
      <c r="E1604" s="928">
        <v>2500</v>
      </c>
      <c r="F1604" s="928"/>
      <c r="G1604" s="928"/>
      <c r="H1604" s="928"/>
    </row>
    <row r="1605" spans="1:8" s="238" customFormat="1" ht="15" customHeight="1">
      <c r="A1605" s="1146"/>
      <c r="B1605" s="1148"/>
      <c r="C1605" s="927" t="s">
        <v>880</v>
      </c>
      <c r="D1605" s="927" t="s">
        <v>2489</v>
      </c>
      <c r="E1605" s="928">
        <v>1500</v>
      </c>
      <c r="F1605" s="928">
        <v>700</v>
      </c>
      <c r="G1605" s="928">
        <v>450</v>
      </c>
      <c r="H1605" s="928">
        <v>400</v>
      </c>
    </row>
    <row r="1606" spans="1:8" s="238" customFormat="1" ht="15" customHeight="1">
      <c r="A1606" s="928">
        <v>93</v>
      </c>
      <c r="B1606" s="932" t="s">
        <v>2165</v>
      </c>
      <c r="C1606" s="927" t="s">
        <v>857</v>
      </c>
      <c r="D1606" s="927" t="s">
        <v>2489</v>
      </c>
      <c r="E1606" s="928">
        <v>1000</v>
      </c>
      <c r="F1606" s="928">
        <v>500</v>
      </c>
      <c r="G1606" s="928">
        <v>450</v>
      </c>
      <c r="H1606" s="928">
        <v>375</v>
      </c>
    </row>
    <row r="1607" spans="1:8" s="238" customFormat="1" ht="15" customHeight="1">
      <c r="A1607" s="928">
        <v>94</v>
      </c>
      <c r="B1607" s="932" t="s">
        <v>1648</v>
      </c>
      <c r="C1607" s="927" t="s">
        <v>2489</v>
      </c>
      <c r="D1607" s="927" t="s">
        <v>881</v>
      </c>
      <c r="E1607" s="928">
        <v>500</v>
      </c>
      <c r="F1607" s="928">
        <v>425</v>
      </c>
      <c r="G1607" s="928">
        <v>400</v>
      </c>
      <c r="H1607" s="928">
        <v>375</v>
      </c>
    </row>
    <row r="1608" spans="1:8" s="238" customFormat="1" ht="15" customHeight="1">
      <c r="A1608" s="928">
        <v>95</v>
      </c>
      <c r="B1608" s="932" t="s">
        <v>2223</v>
      </c>
      <c r="C1608" s="927" t="s">
        <v>2489</v>
      </c>
      <c r="D1608" s="927" t="s">
        <v>4690</v>
      </c>
      <c r="E1608" s="928">
        <v>600</v>
      </c>
      <c r="F1608" s="928">
        <v>450</v>
      </c>
      <c r="G1608" s="928">
        <v>400</v>
      </c>
      <c r="H1608" s="928"/>
    </row>
    <row r="1609" spans="1:8" s="238" customFormat="1" ht="15" customHeight="1">
      <c r="A1609" s="1489">
        <v>96</v>
      </c>
      <c r="B1609" s="1491" t="s">
        <v>4690</v>
      </c>
      <c r="C1609" s="927" t="s">
        <v>2223</v>
      </c>
      <c r="D1609" s="927" t="s">
        <v>4691</v>
      </c>
      <c r="E1609" s="928">
        <v>550</v>
      </c>
      <c r="F1609" s="928">
        <v>470</v>
      </c>
      <c r="G1609" s="928"/>
      <c r="H1609" s="928"/>
    </row>
    <row r="1610" spans="1:8" s="238" customFormat="1" ht="15" customHeight="1">
      <c r="A1610" s="1490"/>
      <c r="B1610" s="1491"/>
      <c r="C1610" s="927" t="s">
        <v>2223</v>
      </c>
      <c r="D1610" s="927" t="s">
        <v>1375</v>
      </c>
      <c r="E1610" s="928">
        <v>500</v>
      </c>
      <c r="F1610" s="928">
        <v>450</v>
      </c>
      <c r="G1610" s="928">
        <v>425</v>
      </c>
      <c r="H1610" s="928">
        <v>400</v>
      </c>
    </row>
    <row r="1611" spans="1:8" s="238" customFormat="1" ht="15" customHeight="1">
      <c r="A1611" s="928">
        <v>97</v>
      </c>
      <c r="B1611" s="932" t="s">
        <v>1843</v>
      </c>
      <c r="C1611" s="927" t="s">
        <v>1648</v>
      </c>
      <c r="D1611" s="927" t="s">
        <v>4690</v>
      </c>
      <c r="E1611" s="928">
        <v>450</v>
      </c>
      <c r="F1611" s="928">
        <v>405</v>
      </c>
      <c r="G1611" s="928">
        <v>350</v>
      </c>
      <c r="H1611" s="928"/>
    </row>
    <row r="1612" spans="1:8" s="238" customFormat="1" ht="15" customHeight="1">
      <c r="A1612" s="1489">
        <v>98</v>
      </c>
      <c r="B1612" s="1491" t="s">
        <v>4641</v>
      </c>
      <c r="C1612" s="927" t="s">
        <v>1592</v>
      </c>
      <c r="D1612" s="927" t="s">
        <v>4692</v>
      </c>
      <c r="E1612" s="928">
        <v>1500</v>
      </c>
      <c r="F1612" s="928">
        <v>675</v>
      </c>
      <c r="G1612" s="928">
        <v>525</v>
      </c>
      <c r="H1612" s="928">
        <v>450</v>
      </c>
    </row>
    <row r="1613" spans="1:8" s="238" customFormat="1" ht="15" customHeight="1">
      <c r="A1613" s="1490"/>
      <c r="B1613" s="1491"/>
      <c r="C1613" s="927" t="s">
        <v>4692</v>
      </c>
      <c r="D1613" s="927" t="s">
        <v>4693</v>
      </c>
      <c r="E1613" s="928">
        <v>1000</v>
      </c>
      <c r="F1613" s="928">
        <v>650</v>
      </c>
      <c r="G1613" s="928">
        <v>600</v>
      </c>
      <c r="H1613" s="928">
        <v>550</v>
      </c>
    </row>
    <row r="1614" spans="1:8" s="238" customFormat="1" ht="15" customHeight="1">
      <c r="A1614" s="1490"/>
      <c r="B1614" s="1491"/>
      <c r="C1614" s="927" t="s">
        <v>4693</v>
      </c>
      <c r="D1614" s="927" t="s">
        <v>881</v>
      </c>
      <c r="E1614" s="928">
        <v>500</v>
      </c>
      <c r="F1614" s="928">
        <v>450</v>
      </c>
      <c r="G1614" s="928">
        <v>425</v>
      </c>
      <c r="H1614" s="928">
        <v>400</v>
      </c>
    </row>
    <row r="1615" spans="1:8" s="238" customFormat="1" ht="15" customHeight="1">
      <c r="A1615" s="928">
        <v>99</v>
      </c>
      <c r="B1615" s="932" t="s">
        <v>1375</v>
      </c>
      <c r="C1615" s="927" t="s">
        <v>4694</v>
      </c>
      <c r="D1615" s="927" t="s">
        <v>881</v>
      </c>
      <c r="E1615" s="928">
        <v>500</v>
      </c>
      <c r="F1615" s="928">
        <v>450</v>
      </c>
      <c r="G1615" s="928">
        <v>400</v>
      </c>
      <c r="H1615" s="928">
        <v>375</v>
      </c>
    </row>
    <row r="1616" spans="1:8" s="238" customFormat="1" ht="15" customHeight="1">
      <c r="A1616" s="928">
        <v>100</v>
      </c>
      <c r="B1616" s="932" t="s">
        <v>2027</v>
      </c>
      <c r="C1616" s="927" t="s">
        <v>1375</v>
      </c>
      <c r="D1616" s="927" t="s">
        <v>881</v>
      </c>
      <c r="E1616" s="928">
        <v>500</v>
      </c>
      <c r="F1616" s="928">
        <v>450</v>
      </c>
      <c r="G1616" s="928">
        <v>425</v>
      </c>
      <c r="H1616" s="928"/>
    </row>
    <row r="1617" spans="1:8" s="238" customFormat="1" ht="15" customHeight="1">
      <c r="A1617" s="928">
        <v>101</v>
      </c>
      <c r="B1617" s="932" t="s">
        <v>1380</v>
      </c>
      <c r="C1617" s="927" t="s">
        <v>1592</v>
      </c>
      <c r="D1617" s="927" t="s">
        <v>880</v>
      </c>
      <c r="E1617" s="928">
        <v>800</v>
      </c>
      <c r="F1617" s="928"/>
      <c r="G1617" s="928"/>
      <c r="H1617" s="928"/>
    </row>
    <row r="1618" spans="1:8" s="238" customFormat="1" ht="15" customHeight="1">
      <c r="A1618" s="928">
        <v>102</v>
      </c>
      <c r="B1618" s="932" t="s">
        <v>1694</v>
      </c>
      <c r="C1618" s="927" t="s">
        <v>1592</v>
      </c>
      <c r="D1618" s="927" t="s">
        <v>881</v>
      </c>
      <c r="E1618" s="928">
        <v>650</v>
      </c>
      <c r="F1618" s="928"/>
      <c r="G1618" s="928"/>
      <c r="H1618" s="928"/>
    </row>
    <row r="1619" spans="1:8" s="238" customFormat="1" ht="15" customHeight="1">
      <c r="A1619" s="928">
        <v>103</v>
      </c>
      <c r="B1619" s="932" t="s">
        <v>4683</v>
      </c>
      <c r="C1619" s="927" t="s">
        <v>1592</v>
      </c>
      <c r="D1619" s="927" t="s">
        <v>881</v>
      </c>
      <c r="E1619" s="928">
        <v>650</v>
      </c>
      <c r="F1619" s="928"/>
      <c r="G1619" s="928"/>
      <c r="H1619" s="928"/>
    </row>
    <row r="1620" spans="1:8" s="238" customFormat="1" ht="15" customHeight="1">
      <c r="A1620" s="928">
        <v>104</v>
      </c>
      <c r="B1620" s="932" t="s">
        <v>1362</v>
      </c>
      <c r="C1620" s="927" t="s">
        <v>1592</v>
      </c>
      <c r="D1620" s="927" t="s">
        <v>881</v>
      </c>
      <c r="E1620" s="928">
        <v>1000</v>
      </c>
      <c r="F1620" s="928">
        <v>700</v>
      </c>
      <c r="G1620" s="928">
        <v>600</v>
      </c>
      <c r="H1620" s="928"/>
    </row>
    <row r="1621" spans="1:8" s="238" customFormat="1" ht="15" customHeight="1">
      <c r="A1621" s="1489">
        <v>105</v>
      </c>
      <c r="B1621" s="1491" t="s">
        <v>1807</v>
      </c>
      <c r="C1621" s="927" t="s">
        <v>1592</v>
      </c>
      <c r="D1621" s="927" t="s">
        <v>1794</v>
      </c>
      <c r="E1621" s="928">
        <v>600</v>
      </c>
      <c r="F1621" s="928"/>
      <c r="G1621" s="928"/>
      <c r="H1621" s="928"/>
    </row>
    <row r="1622" spans="1:8" s="238" customFormat="1" ht="15" customHeight="1">
      <c r="A1622" s="1490"/>
      <c r="B1622" s="1491"/>
      <c r="C1622" s="927" t="s">
        <v>1794</v>
      </c>
      <c r="D1622" s="927" t="s">
        <v>881</v>
      </c>
      <c r="E1622" s="928">
        <v>400</v>
      </c>
      <c r="F1622" s="928">
        <v>360</v>
      </c>
      <c r="G1622" s="928">
        <v>340</v>
      </c>
      <c r="H1622" s="928"/>
    </row>
    <row r="1623" spans="1:8" s="238" customFormat="1" ht="15" customHeight="1">
      <c r="A1623" s="956">
        <v>106</v>
      </c>
      <c r="B1623" s="957" t="s">
        <v>2493</v>
      </c>
      <c r="C1623" s="927" t="s">
        <v>1592</v>
      </c>
      <c r="D1623" s="927" t="s">
        <v>881</v>
      </c>
      <c r="E1623" s="928">
        <v>600</v>
      </c>
      <c r="F1623" s="928">
        <v>450</v>
      </c>
      <c r="G1623" s="928">
        <v>420</v>
      </c>
      <c r="H1623" s="928"/>
    </row>
    <row r="1624" spans="1:8" s="238" customFormat="1" ht="15" customHeight="1">
      <c r="A1624" s="928">
        <v>107</v>
      </c>
      <c r="B1624" s="932" t="s">
        <v>1794</v>
      </c>
      <c r="C1624" s="927" t="s">
        <v>4695</v>
      </c>
      <c r="D1624" s="927" t="s">
        <v>881</v>
      </c>
      <c r="E1624" s="928">
        <v>450</v>
      </c>
      <c r="F1624" s="928"/>
      <c r="G1624" s="928"/>
      <c r="H1624" s="928"/>
    </row>
    <row r="1625" spans="1:8" s="238" customFormat="1" ht="15" customHeight="1">
      <c r="A1625" s="928">
        <v>108</v>
      </c>
      <c r="B1625" s="932" t="s">
        <v>4916</v>
      </c>
      <c r="C1625" s="927" t="s">
        <v>4696</v>
      </c>
      <c r="D1625" s="927" t="s">
        <v>1807</v>
      </c>
      <c r="E1625" s="928">
        <v>400</v>
      </c>
      <c r="F1625" s="928">
        <v>360</v>
      </c>
      <c r="G1625" s="928">
        <v>340</v>
      </c>
      <c r="H1625" s="928">
        <v>330</v>
      </c>
    </row>
    <row r="1626" spans="1:8" s="238" customFormat="1" ht="15" customHeight="1">
      <c r="A1626" s="1489">
        <v>109</v>
      </c>
      <c r="B1626" s="1491" t="s">
        <v>4917</v>
      </c>
      <c r="C1626" s="927" t="s">
        <v>1592</v>
      </c>
      <c r="D1626" s="927" t="s">
        <v>4697</v>
      </c>
      <c r="E1626" s="928">
        <v>600</v>
      </c>
      <c r="F1626" s="928">
        <v>450</v>
      </c>
      <c r="G1626" s="928"/>
      <c r="H1626" s="928"/>
    </row>
    <row r="1627" spans="1:8" s="238" customFormat="1" ht="15" customHeight="1">
      <c r="A1627" s="1490"/>
      <c r="B1627" s="1491"/>
      <c r="C1627" s="927" t="s">
        <v>4697</v>
      </c>
      <c r="D1627" s="927" t="s">
        <v>4698</v>
      </c>
      <c r="E1627" s="928">
        <v>450</v>
      </c>
      <c r="F1627" s="928">
        <v>385</v>
      </c>
      <c r="G1627" s="928">
        <v>340</v>
      </c>
      <c r="H1627" s="928"/>
    </row>
    <row r="1628" spans="1:8" s="238" customFormat="1" ht="15" customHeight="1">
      <c r="A1628" s="928">
        <v>110</v>
      </c>
      <c r="B1628" s="932" t="s">
        <v>4696</v>
      </c>
      <c r="C1628" s="927" t="s">
        <v>1592</v>
      </c>
      <c r="D1628" s="927" t="s">
        <v>881</v>
      </c>
      <c r="E1628" s="928">
        <v>600</v>
      </c>
      <c r="F1628" s="928">
        <v>450</v>
      </c>
      <c r="G1628" s="928">
        <v>420</v>
      </c>
      <c r="H1628" s="928"/>
    </row>
    <row r="1629" spans="1:8" s="238" customFormat="1" ht="15" customHeight="1">
      <c r="A1629" s="1489">
        <v>111</v>
      </c>
      <c r="B1629" s="1491" t="s">
        <v>4918</v>
      </c>
      <c r="C1629" s="927" t="s">
        <v>1592</v>
      </c>
      <c r="D1629" s="927" t="s">
        <v>4699</v>
      </c>
      <c r="E1629" s="928">
        <v>900</v>
      </c>
      <c r="F1629" s="928">
        <v>585</v>
      </c>
      <c r="G1629" s="928">
        <v>495</v>
      </c>
      <c r="H1629" s="928"/>
    </row>
    <row r="1630" spans="1:8" s="238" customFormat="1" ht="15" customHeight="1">
      <c r="A1630" s="1490"/>
      <c r="B1630" s="1491"/>
      <c r="C1630" s="927" t="s">
        <v>4700</v>
      </c>
      <c r="D1630" s="927" t="s">
        <v>881</v>
      </c>
      <c r="E1630" s="928">
        <v>600</v>
      </c>
      <c r="F1630" s="928"/>
      <c r="G1630" s="928"/>
      <c r="H1630" s="928"/>
    </row>
    <row r="1631" spans="1:8" s="238" customFormat="1" ht="15" customHeight="1">
      <c r="A1631" s="928">
        <v>112</v>
      </c>
      <c r="B1631" s="932" t="s">
        <v>1674</v>
      </c>
      <c r="C1631" s="927" t="s">
        <v>4701</v>
      </c>
      <c r="D1631" s="927" t="s">
        <v>2068</v>
      </c>
      <c r="E1631" s="928">
        <v>450</v>
      </c>
      <c r="F1631" s="928">
        <v>405</v>
      </c>
      <c r="G1631" s="928">
        <v>385</v>
      </c>
      <c r="H1631" s="928"/>
    </row>
    <row r="1632" spans="1:8" s="238" customFormat="1" ht="15" customHeight="1">
      <c r="A1632" s="928">
        <v>113</v>
      </c>
      <c r="B1632" s="932" t="s">
        <v>1330</v>
      </c>
      <c r="C1632" s="927" t="s">
        <v>1592</v>
      </c>
      <c r="D1632" s="927" t="s">
        <v>4702</v>
      </c>
      <c r="E1632" s="928">
        <v>600</v>
      </c>
      <c r="F1632" s="928"/>
      <c r="G1632" s="928"/>
      <c r="H1632" s="928"/>
    </row>
    <row r="1633" spans="1:8" s="238" customFormat="1" ht="15" customHeight="1">
      <c r="A1633" s="928">
        <v>114</v>
      </c>
      <c r="B1633" s="932" t="s">
        <v>2172</v>
      </c>
      <c r="C1633" s="927" t="s">
        <v>1592</v>
      </c>
      <c r="D1633" s="927" t="s">
        <v>1674</v>
      </c>
      <c r="E1633" s="928">
        <v>600</v>
      </c>
      <c r="F1633" s="928">
        <v>450</v>
      </c>
      <c r="G1633" s="928"/>
      <c r="H1633" s="928"/>
    </row>
    <row r="1634" spans="1:8" s="238" customFormat="1" ht="15" customHeight="1">
      <c r="A1634" s="928">
        <v>115</v>
      </c>
      <c r="B1634" s="932" t="s">
        <v>1657</v>
      </c>
      <c r="C1634" s="927" t="s">
        <v>1592</v>
      </c>
      <c r="D1634" s="927" t="s">
        <v>4703</v>
      </c>
      <c r="E1634" s="928">
        <v>500</v>
      </c>
      <c r="F1634" s="928">
        <v>425</v>
      </c>
      <c r="G1634" s="928"/>
      <c r="H1634" s="928"/>
    </row>
    <row r="1635" spans="1:8" s="238" customFormat="1" ht="15" customHeight="1">
      <c r="A1635" s="928">
        <v>116</v>
      </c>
      <c r="B1635" s="932" t="s">
        <v>1336</v>
      </c>
      <c r="C1635" s="927" t="s">
        <v>1592</v>
      </c>
      <c r="D1635" s="927" t="s">
        <v>1674</v>
      </c>
      <c r="E1635" s="928">
        <v>600</v>
      </c>
      <c r="F1635" s="928">
        <v>480</v>
      </c>
      <c r="G1635" s="928">
        <v>420</v>
      </c>
      <c r="H1635" s="928"/>
    </row>
    <row r="1636" spans="1:8" s="238" customFormat="1" ht="15" customHeight="1">
      <c r="A1636" s="928">
        <v>117</v>
      </c>
      <c r="B1636" s="932" t="s">
        <v>4919</v>
      </c>
      <c r="C1636" s="927" t="s">
        <v>1592</v>
      </c>
      <c r="D1636" s="927" t="s">
        <v>4704</v>
      </c>
      <c r="E1636" s="928">
        <v>500</v>
      </c>
      <c r="F1636" s="928">
        <v>425</v>
      </c>
      <c r="G1636" s="928">
        <v>400</v>
      </c>
      <c r="H1636" s="928"/>
    </row>
    <row r="1637" spans="1:8" s="238" customFormat="1" ht="15" customHeight="1">
      <c r="A1637" s="1489">
        <v>118</v>
      </c>
      <c r="B1637" s="1491" t="s">
        <v>4920</v>
      </c>
      <c r="C1637" s="927" t="s">
        <v>1592</v>
      </c>
      <c r="D1637" s="927" t="s">
        <v>4705</v>
      </c>
      <c r="E1637" s="928">
        <v>600</v>
      </c>
      <c r="F1637" s="928">
        <v>450</v>
      </c>
      <c r="G1637" s="928">
        <v>420</v>
      </c>
      <c r="H1637" s="928">
        <v>390</v>
      </c>
    </row>
    <row r="1638" spans="1:8" s="238" customFormat="1" ht="15" customHeight="1">
      <c r="A1638" s="1490"/>
      <c r="B1638" s="1491"/>
      <c r="C1638" s="927" t="s">
        <v>4705</v>
      </c>
      <c r="D1638" s="927" t="s">
        <v>2172</v>
      </c>
      <c r="E1638" s="928">
        <v>400</v>
      </c>
      <c r="F1638" s="928"/>
      <c r="G1638" s="928"/>
      <c r="H1638" s="928"/>
    </row>
    <row r="1639" spans="1:8" s="238" customFormat="1" ht="15" customHeight="1">
      <c r="A1639" s="1490"/>
      <c r="B1639" s="1491"/>
      <c r="C1639" s="927" t="s">
        <v>2172</v>
      </c>
      <c r="D1639" s="927" t="s">
        <v>4702</v>
      </c>
      <c r="E1639" s="928">
        <v>450</v>
      </c>
      <c r="F1639" s="928">
        <v>405</v>
      </c>
      <c r="G1639" s="928">
        <v>385</v>
      </c>
      <c r="H1639" s="928"/>
    </row>
    <row r="1640" spans="1:8" s="238" customFormat="1" ht="15" customHeight="1">
      <c r="A1640" s="928">
        <v>119</v>
      </c>
      <c r="B1640" s="932" t="s">
        <v>4921</v>
      </c>
      <c r="C1640" s="927" t="s">
        <v>1592</v>
      </c>
      <c r="D1640" s="927" t="s">
        <v>2068</v>
      </c>
      <c r="E1640" s="928">
        <v>650</v>
      </c>
      <c r="F1640" s="928">
        <v>490</v>
      </c>
      <c r="G1640" s="928"/>
      <c r="H1640" s="928"/>
    </row>
    <row r="1641" spans="1:8" s="238" customFormat="1" ht="15" customHeight="1">
      <c r="A1641" s="928">
        <v>120</v>
      </c>
      <c r="B1641" s="932" t="s">
        <v>1718</v>
      </c>
      <c r="C1641" s="927" t="s">
        <v>1592</v>
      </c>
      <c r="D1641" s="927" t="s">
        <v>4706</v>
      </c>
      <c r="E1641" s="928">
        <v>500</v>
      </c>
      <c r="F1641" s="928">
        <v>425</v>
      </c>
      <c r="G1641" s="928">
        <v>400</v>
      </c>
      <c r="H1641" s="928"/>
    </row>
    <row r="1642" spans="1:8" s="238" customFormat="1" ht="15" customHeight="1">
      <c r="A1642" s="928">
        <v>121</v>
      </c>
      <c r="B1642" s="932" t="s">
        <v>1582</v>
      </c>
      <c r="C1642" s="927" t="s">
        <v>1592</v>
      </c>
      <c r="D1642" s="927" t="s">
        <v>4707</v>
      </c>
      <c r="E1642" s="928">
        <v>500</v>
      </c>
      <c r="F1642" s="928">
        <v>425</v>
      </c>
      <c r="G1642" s="928">
        <v>400</v>
      </c>
      <c r="H1642" s="928"/>
    </row>
    <row r="1643" spans="1:8" s="238" customFormat="1" ht="15" customHeight="1">
      <c r="A1643" s="928">
        <v>122</v>
      </c>
      <c r="B1643" s="932" t="s">
        <v>1444</v>
      </c>
      <c r="C1643" s="927" t="s">
        <v>1592</v>
      </c>
      <c r="D1643" s="927" t="s">
        <v>881</v>
      </c>
      <c r="E1643" s="928">
        <v>600</v>
      </c>
      <c r="F1643" s="928">
        <v>510</v>
      </c>
      <c r="G1643" s="928">
        <v>420</v>
      </c>
      <c r="H1643" s="928"/>
    </row>
    <row r="1644" spans="1:8" s="238" customFormat="1" ht="15" customHeight="1">
      <c r="A1644" s="928">
        <v>123</v>
      </c>
      <c r="B1644" s="932" t="s">
        <v>1839</v>
      </c>
      <c r="C1644" s="927" t="s">
        <v>1592</v>
      </c>
      <c r="D1644" s="927" t="s">
        <v>4708</v>
      </c>
      <c r="E1644" s="928">
        <v>500</v>
      </c>
      <c r="F1644" s="928">
        <v>425</v>
      </c>
      <c r="G1644" s="928">
        <v>400</v>
      </c>
      <c r="H1644" s="928"/>
    </row>
    <row r="1645" spans="1:8" s="238" customFormat="1" ht="15" customHeight="1">
      <c r="A1645" s="928">
        <v>124</v>
      </c>
      <c r="B1645" s="932" t="s">
        <v>1748</v>
      </c>
      <c r="C1645" s="927" t="s">
        <v>1592</v>
      </c>
      <c r="D1645" s="927" t="s">
        <v>4709</v>
      </c>
      <c r="E1645" s="928">
        <v>750</v>
      </c>
      <c r="F1645" s="928">
        <v>490</v>
      </c>
      <c r="G1645" s="928"/>
      <c r="H1645" s="928"/>
    </row>
    <row r="1646" spans="1:8" s="238" customFormat="1" ht="15" customHeight="1">
      <c r="A1646" s="928">
        <v>125</v>
      </c>
      <c r="B1646" s="932" t="s">
        <v>4708</v>
      </c>
      <c r="C1646" s="927" t="s">
        <v>1748</v>
      </c>
      <c r="D1646" s="927" t="s">
        <v>4710</v>
      </c>
      <c r="E1646" s="928">
        <v>400</v>
      </c>
      <c r="F1646" s="928">
        <v>360</v>
      </c>
      <c r="G1646" s="928"/>
      <c r="H1646" s="928">
        <v>330</v>
      </c>
    </row>
    <row r="1647" spans="1:8" s="238" customFormat="1" ht="15" customHeight="1">
      <c r="A1647" s="928">
        <v>126</v>
      </c>
      <c r="B1647" s="932" t="s">
        <v>2068</v>
      </c>
      <c r="C1647" s="927" t="s">
        <v>4711</v>
      </c>
      <c r="D1647" s="927" t="s">
        <v>4712</v>
      </c>
      <c r="E1647" s="928">
        <v>400</v>
      </c>
      <c r="F1647" s="928">
        <v>360</v>
      </c>
      <c r="G1647" s="928">
        <v>340</v>
      </c>
      <c r="H1647" s="928"/>
    </row>
    <row r="1648" spans="1:8" s="238" customFormat="1" ht="15" customHeight="1">
      <c r="A1648" s="1489">
        <v>127</v>
      </c>
      <c r="B1648" s="1491" t="s">
        <v>1338</v>
      </c>
      <c r="C1648" s="927" t="s">
        <v>1592</v>
      </c>
      <c r="D1648" s="927" t="s">
        <v>2081</v>
      </c>
      <c r="E1648" s="928">
        <v>900</v>
      </c>
      <c r="F1648" s="928">
        <v>585</v>
      </c>
      <c r="G1648" s="928">
        <v>495</v>
      </c>
      <c r="H1648" s="928"/>
    </row>
    <row r="1649" spans="1:8" s="238" customFormat="1" ht="15" customHeight="1">
      <c r="A1649" s="1490"/>
      <c r="B1649" s="1491"/>
      <c r="C1649" s="927" t="s">
        <v>2081</v>
      </c>
      <c r="D1649" s="927" t="s">
        <v>4713</v>
      </c>
      <c r="E1649" s="928">
        <v>500</v>
      </c>
      <c r="F1649" s="928">
        <v>425</v>
      </c>
      <c r="G1649" s="928">
        <v>400</v>
      </c>
      <c r="H1649" s="928"/>
    </row>
    <row r="1650" spans="1:8" s="238" customFormat="1" ht="15" customHeight="1">
      <c r="A1650" s="1490"/>
      <c r="B1650" s="1491"/>
      <c r="C1650" s="927" t="s">
        <v>4713</v>
      </c>
      <c r="D1650" s="927" t="s">
        <v>4714</v>
      </c>
      <c r="E1650" s="928">
        <v>450</v>
      </c>
      <c r="F1650" s="928"/>
      <c r="G1650" s="928"/>
      <c r="H1650" s="928"/>
    </row>
    <row r="1651" spans="1:8" s="238" customFormat="1" ht="15" customHeight="1">
      <c r="A1651" s="928">
        <v>128</v>
      </c>
      <c r="B1651" s="932" t="s">
        <v>1655</v>
      </c>
      <c r="C1651" s="927" t="s">
        <v>4715</v>
      </c>
      <c r="D1651" s="927" t="s">
        <v>4716</v>
      </c>
      <c r="E1651" s="928">
        <v>450</v>
      </c>
      <c r="F1651" s="928">
        <v>405</v>
      </c>
      <c r="G1651" s="928"/>
      <c r="H1651" s="928"/>
    </row>
    <row r="1652" spans="1:8" s="238" customFormat="1" ht="15" customHeight="1">
      <c r="A1652" s="928">
        <v>129</v>
      </c>
      <c r="B1652" s="932" t="s">
        <v>4922</v>
      </c>
      <c r="C1652" s="927" t="s">
        <v>4717</v>
      </c>
      <c r="D1652" s="927" t="s">
        <v>4718</v>
      </c>
      <c r="E1652" s="928">
        <v>400</v>
      </c>
      <c r="F1652" s="928"/>
      <c r="G1652" s="928"/>
      <c r="H1652" s="928"/>
    </row>
    <row r="1653" spans="1:8" s="238" customFormat="1" ht="15" customHeight="1">
      <c r="A1653" s="928">
        <v>130</v>
      </c>
      <c r="B1653" s="932" t="s">
        <v>4923</v>
      </c>
      <c r="C1653" s="927" t="s">
        <v>1338</v>
      </c>
      <c r="D1653" s="927" t="s">
        <v>2149</v>
      </c>
      <c r="E1653" s="928">
        <v>500</v>
      </c>
      <c r="F1653" s="928"/>
      <c r="G1653" s="928"/>
      <c r="H1653" s="928"/>
    </row>
    <row r="1654" spans="1:8" s="238" customFormat="1" ht="15" customHeight="1">
      <c r="A1654" s="928">
        <v>131</v>
      </c>
      <c r="B1654" s="932" t="s">
        <v>4924</v>
      </c>
      <c r="C1654" s="927" t="s">
        <v>1715</v>
      </c>
      <c r="D1654" s="927" t="s">
        <v>881</v>
      </c>
      <c r="E1654" s="928">
        <v>400</v>
      </c>
      <c r="F1654" s="928"/>
      <c r="G1654" s="928"/>
      <c r="H1654" s="928"/>
    </row>
    <row r="1655" spans="1:8" s="238" customFormat="1" ht="15" customHeight="1">
      <c r="A1655" s="928">
        <v>132</v>
      </c>
      <c r="B1655" s="932" t="s">
        <v>4925</v>
      </c>
      <c r="C1655" s="927" t="s">
        <v>1338</v>
      </c>
      <c r="D1655" s="927" t="s">
        <v>881</v>
      </c>
      <c r="E1655" s="928">
        <v>400</v>
      </c>
      <c r="F1655" s="928"/>
      <c r="G1655" s="928"/>
      <c r="H1655" s="928"/>
    </row>
    <row r="1656" spans="1:8" s="238" customFormat="1" ht="15" customHeight="1">
      <c r="A1656" s="928">
        <v>133</v>
      </c>
      <c r="B1656" s="932" t="s">
        <v>4348</v>
      </c>
      <c r="C1656" s="927" t="s">
        <v>1338</v>
      </c>
      <c r="D1656" s="927" t="s">
        <v>881</v>
      </c>
      <c r="E1656" s="928">
        <v>400</v>
      </c>
      <c r="F1656" s="928"/>
      <c r="G1656" s="928"/>
      <c r="H1656" s="928"/>
    </row>
    <row r="1657" spans="1:8" s="238" customFormat="1" ht="15" customHeight="1">
      <c r="A1657" s="928">
        <v>134</v>
      </c>
      <c r="B1657" s="932" t="s">
        <v>4351</v>
      </c>
      <c r="C1657" s="927" t="s">
        <v>1338</v>
      </c>
      <c r="D1657" s="927" t="s">
        <v>4719</v>
      </c>
      <c r="E1657" s="928">
        <v>400</v>
      </c>
      <c r="F1657" s="928"/>
      <c r="G1657" s="928"/>
      <c r="H1657" s="928"/>
    </row>
    <row r="1658" spans="1:8" s="238" customFormat="1" ht="15" customHeight="1">
      <c r="A1658" s="928">
        <v>135</v>
      </c>
      <c r="B1658" s="932" t="s">
        <v>4926</v>
      </c>
      <c r="C1658" s="927" t="s">
        <v>1338</v>
      </c>
      <c r="D1658" s="927" t="s">
        <v>4719</v>
      </c>
      <c r="E1658" s="928">
        <v>400</v>
      </c>
      <c r="F1658" s="928">
        <v>360</v>
      </c>
      <c r="G1658" s="928">
        <v>340</v>
      </c>
      <c r="H1658" s="928"/>
    </row>
    <row r="1659" spans="1:8" s="238" customFormat="1" ht="15" customHeight="1">
      <c r="A1659" s="928">
        <v>136</v>
      </c>
      <c r="B1659" s="932" t="s">
        <v>1711</v>
      </c>
      <c r="C1659" s="927" t="s">
        <v>1338</v>
      </c>
      <c r="D1659" s="927" t="s">
        <v>4719</v>
      </c>
      <c r="E1659" s="928">
        <v>400</v>
      </c>
      <c r="F1659" s="928">
        <v>360</v>
      </c>
      <c r="G1659" s="928">
        <v>340</v>
      </c>
      <c r="H1659" s="928"/>
    </row>
    <row r="1660" spans="1:8" s="238" customFormat="1" ht="15" customHeight="1">
      <c r="A1660" s="928">
        <v>137</v>
      </c>
      <c r="B1660" s="932" t="s">
        <v>2194</v>
      </c>
      <c r="C1660" s="927" t="s">
        <v>1641</v>
      </c>
      <c r="D1660" s="927" t="s">
        <v>881</v>
      </c>
      <c r="E1660" s="928">
        <v>400</v>
      </c>
      <c r="F1660" s="928"/>
      <c r="G1660" s="928"/>
      <c r="H1660" s="928"/>
    </row>
    <row r="1661" spans="1:8" s="238" customFormat="1" ht="15" customHeight="1">
      <c r="A1661" s="928">
        <v>138</v>
      </c>
      <c r="B1661" s="932" t="s">
        <v>1641</v>
      </c>
      <c r="C1661" s="927" t="s">
        <v>4720</v>
      </c>
      <c r="D1661" s="927" t="s">
        <v>4721</v>
      </c>
      <c r="E1661" s="928">
        <v>400</v>
      </c>
      <c r="F1661" s="928"/>
      <c r="G1661" s="928"/>
      <c r="H1661" s="928"/>
    </row>
    <row r="1662" spans="1:8" s="238" customFormat="1" ht="15" customHeight="1">
      <c r="A1662" s="928">
        <v>139</v>
      </c>
      <c r="B1662" s="932" t="s">
        <v>1529</v>
      </c>
      <c r="C1662" s="927" t="s">
        <v>4722</v>
      </c>
      <c r="D1662" s="927" t="s">
        <v>4723</v>
      </c>
      <c r="E1662" s="928">
        <v>400</v>
      </c>
      <c r="F1662" s="928"/>
      <c r="G1662" s="928"/>
      <c r="H1662" s="928"/>
    </row>
    <row r="1663" spans="1:8" s="238" customFormat="1" ht="15" customHeight="1">
      <c r="A1663" s="928">
        <v>140</v>
      </c>
      <c r="B1663" s="932" t="s">
        <v>1349</v>
      </c>
      <c r="C1663" s="927" t="s">
        <v>4351</v>
      </c>
      <c r="D1663" s="927" t="s">
        <v>4724</v>
      </c>
      <c r="E1663" s="928">
        <v>400</v>
      </c>
      <c r="F1663" s="928"/>
      <c r="G1663" s="928"/>
      <c r="H1663" s="928"/>
    </row>
    <row r="1664" spans="1:8" s="238" customFormat="1" ht="15" customHeight="1">
      <c r="A1664" s="928">
        <v>141</v>
      </c>
      <c r="B1664" s="932" t="s">
        <v>1701</v>
      </c>
      <c r="C1664" s="927" t="s">
        <v>1592</v>
      </c>
      <c r="D1664" s="927" t="s">
        <v>881</v>
      </c>
      <c r="E1664" s="928">
        <v>500</v>
      </c>
      <c r="F1664" s="928">
        <v>450</v>
      </c>
      <c r="G1664" s="928">
        <v>400</v>
      </c>
      <c r="H1664" s="928"/>
    </row>
    <row r="1665" spans="1:8" s="238" customFormat="1" ht="15" customHeight="1">
      <c r="A1665" s="928">
        <v>142</v>
      </c>
      <c r="B1665" s="932" t="s">
        <v>1729</v>
      </c>
      <c r="C1665" s="927" t="s">
        <v>1592</v>
      </c>
      <c r="D1665" s="927" t="s">
        <v>2081</v>
      </c>
      <c r="E1665" s="928">
        <v>650</v>
      </c>
      <c r="F1665" s="928">
        <v>490</v>
      </c>
      <c r="G1665" s="928"/>
      <c r="H1665" s="928"/>
    </row>
    <row r="1666" spans="1:8" s="238" customFormat="1" ht="15" customHeight="1">
      <c r="A1666" s="1489">
        <v>143</v>
      </c>
      <c r="B1666" s="1491" t="s">
        <v>2149</v>
      </c>
      <c r="C1666" s="927" t="s">
        <v>1592</v>
      </c>
      <c r="D1666" s="927" t="s">
        <v>2500</v>
      </c>
      <c r="E1666" s="928">
        <v>650</v>
      </c>
      <c r="F1666" s="928">
        <v>490</v>
      </c>
      <c r="G1666" s="928">
        <v>455</v>
      </c>
      <c r="H1666" s="928">
        <v>425</v>
      </c>
    </row>
    <row r="1667" spans="1:8" s="238" customFormat="1" ht="15" customHeight="1">
      <c r="A1667" s="1490"/>
      <c r="B1667" s="1491"/>
      <c r="C1667" s="927" t="s">
        <v>2500</v>
      </c>
      <c r="D1667" s="927" t="s">
        <v>4725</v>
      </c>
      <c r="E1667" s="928">
        <v>450</v>
      </c>
      <c r="F1667" s="928">
        <v>400</v>
      </c>
      <c r="G1667" s="928">
        <v>375</v>
      </c>
      <c r="H1667" s="928">
        <v>350</v>
      </c>
    </row>
    <row r="1668" spans="1:8" s="238" customFormat="1" ht="15" customHeight="1">
      <c r="A1668" s="928">
        <v>144</v>
      </c>
      <c r="B1668" s="932" t="s">
        <v>4927</v>
      </c>
      <c r="C1668" s="927" t="s">
        <v>1592</v>
      </c>
      <c r="D1668" s="927" t="s">
        <v>2500</v>
      </c>
      <c r="E1668" s="928">
        <v>650</v>
      </c>
      <c r="F1668" s="928">
        <v>490</v>
      </c>
      <c r="G1668" s="928">
        <v>455</v>
      </c>
      <c r="H1668" s="928"/>
    </row>
    <row r="1669" spans="1:8" s="238" customFormat="1" ht="15" customHeight="1">
      <c r="A1669" s="928">
        <v>145</v>
      </c>
      <c r="B1669" s="932" t="s">
        <v>2478</v>
      </c>
      <c r="C1669" s="927" t="s">
        <v>1592</v>
      </c>
      <c r="D1669" s="927" t="s">
        <v>2485</v>
      </c>
      <c r="E1669" s="928">
        <v>650</v>
      </c>
      <c r="F1669" s="928">
        <v>490</v>
      </c>
      <c r="G1669" s="928">
        <v>455</v>
      </c>
      <c r="H1669" s="928"/>
    </row>
    <row r="1670" spans="1:8" s="238" customFormat="1" ht="15" customHeight="1">
      <c r="A1670" s="928">
        <v>146</v>
      </c>
      <c r="B1670" s="932" t="s">
        <v>1318</v>
      </c>
      <c r="C1670" s="927" t="s">
        <v>1592</v>
      </c>
      <c r="D1670" s="927" t="s">
        <v>2485</v>
      </c>
      <c r="E1670" s="928">
        <v>600</v>
      </c>
      <c r="F1670" s="928">
        <v>450</v>
      </c>
      <c r="G1670" s="928">
        <v>420</v>
      </c>
      <c r="H1670" s="928"/>
    </row>
    <row r="1671" spans="1:8" s="238" customFormat="1" ht="15" customHeight="1">
      <c r="A1671" s="928">
        <v>147</v>
      </c>
      <c r="B1671" s="932" t="s">
        <v>1719</v>
      </c>
      <c r="C1671" s="927" t="s">
        <v>1592</v>
      </c>
      <c r="D1671" s="927" t="s">
        <v>4726</v>
      </c>
      <c r="E1671" s="928">
        <v>500</v>
      </c>
      <c r="F1671" s="928">
        <v>425</v>
      </c>
      <c r="G1671" s="928">
        <v>400</v>
      </c>
      <c r="H1671" s="928"/>
    </row>
    <row r="1672" spans="1:8" s="238" customFormat="1" ht="15" customHeight="1">
      <c r="A1672" s="928">
        <v>148</v>
      </c>
      <c r="B1672" s="932" t="s">
        <v>2164</v>
      </c>
      <c r="C1672" s="927" t="s">
        <v>1592</v>
      </c>
      <c r="D1672" s="927" t="s">
        <v>4727</v>
      </c>
      <c r="E1672" s="928">
        <v>500</v>
      </c>
      <c r="F1672" s="928">
        <v>425</v>
      </c>
      <c r="G1672" s="928">
        <v>400</v>
      </c>
      <c r="H1672" s="928"/>
    </row>
    <row r="1673" spans="1:8" s="238" customFormat="1" ht="15" customHeight="1">
      <c r="A1673" s="1489">
        <v>149</v>
      </c>
      <c r="B1673" s="1491" t="s">
        <v>1715</v>
      </c>
      <c r="C1673" s="927" t="s">
        <v>1592</v>
      </c>
      <c r="D1673" s="927" t="s">
        <v>2485</v>
      </c>
      <c r="E1673" s="928">
        <v>650</v>
      </c>
      <c r="F1673" s="928">
        <v>490</v>
      </c>
      <c r="G1673" s="928">
        <v>455</v>
      </c>
      <c r="H1673" s="928"/>
    </row>
    <row r="1674" spans="1:8" s="238" customFormat="1" ht="15" customHeight="1">
      <c r="A1674" s="1490"/>
      <c r="B1674" s="1491"/>
      <c r="C1674" s="927" t="s">
        <v>2485</v>
      </c>
      <c r="D1674" s="927" t="s">
        <v>4728</v>
      </c>
      <c r="E1674" s="928">
        <v>450</v>
      </c>
      <c r="F1674" s="928">
        <v>405</v>
      </c>
      <c r="G1674" s="928">
        <v>385</v>
      </c>
      <c r="H1674" s="928"/>
    </row>
    <row r="1675" spans="1:8" s="238" customFormat="1" ht="15" customHeight="1">
      <c r="A1675" s="1490"/>
      <c r="B1675" s="1491"/>
      <c r="C1675" s="927" t="s">
        <v>4728</v>
      </c>
      <c r="D1675" s="927" t="s">
        <v>881</v>
      </c>
      <c r="E1675" s="928">
        <v>400</v>
      </c>
      <c r="F1675" s="928"/>
      <c r="G1675" s="928"/>
      <c r="H1675" s="928"/>
    </row>
    <row r="1676" spans="1:8" s="238" customFormat="1" ht="15" customHeight="1">
      <c r="A1676" s="928">
        <v>150</v>
      </c>
      <c r="B1676" s="932" t="s">
        <v>2485</v>
      </c>
      <c r="C1676" s="927" t="s">
        <v>4729</v>
      </c>
      <c r="D1676" s="927" t="s">
        <v>4730</v>
      </c>
      <c r="E1676" s="928">
        <v>450</v>
      </c>
      <c r="F1676" s="928">
        <v>405</v>
      </c>
      <c r="G1676" s="928">
        <v>385</v>
      </c>
      <c r="H1676" s="928">
        <v>360</v>
      </c>
    </row>
    <row r="1677" spans="1:8" s="238" customFormat="1" ht="15" customHeight="1">
      <c r="A1677" s="928">
        <v>151</v>
      </c>
      <c r="B1677" s="932" t="s">
        <v>4928</v>
      </c>
      <c r="C1677" s="927" t="s">
        <v>1715</v>
      </c>
      <c r="D1677" s="927" t="s">
        <v>2149</v>
      </c>
      <c r="E1677" s="928">
        <v>450</v>
      </c>
      <c r="F1677" s="928"/>
      <c r="G1677" s="928"/>
      <c r="H1677" s="928"/>
    </row>
    <row r="1678" spans="1:8" s="238" customFormat="1" ht="15" customHeight="1">
      <c r="A1678" s="928">
        <v>152</v>
      </c>
      <c r="B1678" s="932" t="s">
        <v>1992</v>
      </c>
      <c r="C1678" s="927" t="s">
        <v>2485</v>
      </c>
      <c r="D1678" s="927" t="s">
        <v>881</v>
      </c>
      <c r="E1678" s="928">
        <v>450</v>
      </c>
      <c r="F1678" s="928">
        <v>405</v>
      </c>
      <c r="G1678" s="928">
        <v>385</v>
      </c>
      <c r="H1678" s="928">
        <v>360</v>
      </c>
    </row>
    <row r="1679" spans="1:8" s="238" customFormat="1" ht="15" customHeight="1">
      <c r="A1679" s="928">
        <v>153</v>
      </c>
      <c r="B1679" s="932" t="s">
        <v>2509</v>
      </c>
      <c r="C1679" s="927" t="s">
        <v>1592</v>
      </c>
      <c r="D1679" s="927" t="s">
        <v>1646</v>
      </c>
      <c r="E1679" s="928">
        <v>500</v>
      </c>
      <c r="F1679" s="928">
        <v>450</v>
      </c>
      <c r="G1679" s="928">
        <v>400</v>
      </c>
      <c r="H1679" s="928"/>
    </row>
    <row r="1680" spans="1:8" s="238" customFormat="1" ht="15" customHeight="1">
      <c r="A1680" s="928">
        <v>154</v>
      </c>
      <c r="B1680" s="932" t="s">
        <v>4929</v>
      </c>
      <c r="C1680" s="927" t="s">
        <v>1592</v>
      </c>
      <c r="D1680" s="927" t="s">
        <v>881</v>
      </c>
      <c r="E1680" s="928">
        <v>450</v>
      </c>
      <c r="F1680" s="928">
        <v>405</v>
      </c>
      <c r="G1680" s="928">
        <v>385</v>
      </c>
      <c r="H1680" s="928"/>
    </row>
    <row r="1681" spans="1:8" s="238" customFormat="1" ht="15" customHeight="1">
      <c r="A1681" s="956">
        <v>155</v>
      </c>
      <c r="B1681" s="932" t="s">
        <v>1646</v>
      </c>
      <c r="C1681" s="927" t="s">
        <v>1592</v>
      </c>
      <c r="D1681" s="927" t="s">
        <v>2485</v>
      </c>
      <c r="E1681" s="928">
        <v>600</v>
      </c>
      <c r="F1681" s="928">
        <v>450</v>
      </c>
      <c r="G1681" s="928">
        <v>420</v>
      </c>
      <c r="H1681" s="928"/>
    </row>
    <row r="1682" spans="1:8" s="238" customFormat="1" ht="15" customHeight="1">
      <c r="A1682" s="1489">
        <v>156</v>
      </c>
      <c r="B1682" s="1491" t="s">
        <v>1373</v>
      </c>
      <c r="C1682" s="927" t="s">
        <v>1592</v>
      </c>
      <c r="D1682" s="927" t="s">
        <v>4731</v>
      </c>
      <c r="E1682" s="928">
        <v>600</v>
      </c>
      <c r="F1682" s="928"/>
      <c r="G1682" s="928"/>
      <c r="H1682" s="928"/>
    </row>
    <row r="1683" spans="1:8" s="238" customFormat="1" ht="15" customHeight="1">
      <c r="A1683" s="1490"/>
      <c r="B1683" s="1491"/>
      <c r="C1683" s="927" t="s">
        <v>4731</v>
      </c>
      <c r="D1683" s="927" t="s">
        <v>881</v>
      </c>
      <c r="E1683" s="928">
        <v>450</v>
      </c>
      <c r="F1683" s="928">
        <v>405</v>
      </c>
      <c r="G1683" s="928"/>
      <c r="H1683" s="928"/>
    </row>
    <row r="1684" spans="1:8" s="238" customFormat="1" ht="15" customHeight="1">
      <c r="A1684" s="1489">
        <v>157</v>
      </c>
      <c r="B1684" s="1491" t="s">
        <v>1791</v>
      </c>
      <c r="C1684" s="927" t="s">
        <v>1592</v>
      </c>
      <c r="D1684" s="927" t="s">
        <v>1973</v>
      </c>
      <c r="E1684" s="928">
        <v>600</v>
      </c>
      <c r="F1684" s="928">
        <v>450</v>
      </c>
      <c r="G1684" s="928">
        <v>420</v>
      </c>
      <c r="H1684" s="928"/>
    </row>
    <row r="1685" spans="1:8" s="238" customFormat="1" ht="15" customHeight="1">
      <c r="A1685" s="1490"/>
      <c r="B1685" s="1491"/>
      <c r="C1685" s="927" t="s">
        <v>1973</v>
      </c>
      <c r="D1685" s="927" t="s">
        <v>881</v>
      </c>
      <c r="E1685" s="928">
        <v>450</v>
      </c>
      <c r="F1685" s="928">
        <v>405</v>
      </c>
      <c r="G1685" s="928"/>
      <c r="H1685" s="928"/>
    </row>
    <row r="1686" spans="1:8" s="238" customFormat="1" ht="15" customHeight="1">
      <c r="A1686" s="928">
        <v>158</v>
      </c>
      <c r="B1686" s="932" t="s">
        <v>1724</v>
      </c>
      <c r="C1686" s="927" t="s">
        <v>1802</v>
      </c>
      <c r="D1686" s="927" t="s">
        <v>1646</v>
      </c>
      <c r="E1686" s="928">
        <v>450</v>
      </c>
      <c r="F1686" s="928">
        <v>405</v>
      </c>
      <c r="G1686" s="928"/>
      <c r="H1686" s="928"/>
    </row>
    <row r="1687" spans="1:8" s="238" customFormat="1" ht="15" customHeight="1">
      <c r="A1687" s="928">
        <v>159</v>
      </c>
      <c r="B1687" s="932" t="s">
        <v>4930</v>
      </c>
      <c r="C1687" s="927" t="s">
        <v>1802</v>
      </c>
      <c r="D1687" s="927" t="s">
        <v>1373</v>
      </c>
      <c r="E1687" s="928">
        <v>400</v>
      </c>
      <c r="F1687" s="928">
        <v>360</v>
      </c>
      <c r="G1687" s="928"/>
      <c r="H1687" s="928"/>
    </row>
    <row r="1688" spans="1:8" s="238" customFormat="1" ht="15" customHeight="1">
      <c r="A1688" s="928">
        <v>160</v>
      </c>
      <c r="B1688" s="932" t="s">
        <v>1973</v>
      </c>
      <c r="C1688" s="927" t="s">
        <v>1690</v>
      </c>
      <c r="D1688" s="927" t="s">
        <v>1373</v>
      </c>
      <c r="E1688" s="928">
        <v>400</v>
      </c>
      <c r="F1688" s="928">
        <v>360</v>
      </c>
      <c r="G1688" s="928"/>
      <c r="H1688" s="928"/>
    </row>
    <row r="1689" spans="1:8" s="238" customFormat="1" ht="15" customHeight="1">
      <c r="A1689" s="1489">
        <v>161</v>
      </c>
      <c r="B1689" s="1491" t="s">
        <v>1802</v>
      </c>
      <c r="C1689" s="927" t="s">
        <v>1592</v>
      </c>
      <c r="D1689" s="927" t="s">
        <v>4732</v>
      </c>
      <c r="E1689" s="928">
        <v>600</v>
      </c>
      <c r="F1689" s="928"/>
      <c r="G1689" s="928"/>
      <c r="H1689" s="928"/>
    </row>
    <row r="1690" spans="1:8" s="238" customFormat="1" ht="15" customHeight="1">
      <c r="A1690" s="1490"/>
      <c r="B1690" s="1491"/>
      <c r="C1690" s="927" t="s">
        <v>4732</v>
      </c>
      <c r="D1690" s="927" t="s">
        <v>1791</v>
      </c>
      <c r="E1690" s="928">
        <v>400</v>
      </c>
      <c r="F1690" s="928">
        <v>360</v>
      </c>
      <c r="G1690" s="928">
        <v>340</v>
      </c>
      <c r="H1690" s="928"/>
    </row>
    <row r="1691" spans="1:8" s="238" customFormat="1" ht="15" customHeight="1">
      <c r="A1691" s="928">
        <v>162</v>
      </c>
      <c r="B1691" s="932" t="s">
        <v>1690</v>
      </c>
      <c r="C1691" s="927" t="s">
        <v>4733</v>
      </c>
      <c r="D1691" s="927" t="s">
        <v>881</v>
      </c>
      <c r="E1691" s="928">
        <v>400</v>
      </c>
      <c r="F1691" s="928">
        <v>360</v>
      </c>
      <c r="G1691" s="928"/>
      <c r="H1691" s="928"/>
    </row>
    <row r="1692" spans="1:8" s="238" customFormat="1" ht="15" customHeight="1">
      <c r="A1692" s="1489">
        <v>163</v>
      </c>
      <c r="B1692" s="1491" t="s">
        <v>2232</v>
      </c>
      <c r="C1692" s="927" t="s">
        <v>1592</v>
      </c>
      <c r="D1692" s="927" t="s">
        <v>4734</v>
      </c>
      <c r="E1692" s="928">
        <v>600</v>
      </c>
      <c r="F1692" s="928">
        <v>450</v>
      </c>
      <c r="G1692" s="928">
        <v>420</v>
      </c>
      <c r="H1692" s="928"/>
    </row>
    <row r="1693" spans="1:8" s="238" customFormat="1" ht="15" customHeight="1">
      <c r="A1693" s="1490"/>
      <c r="B1693" s="1491"/>
      <c r="C1693" s="927" t="s">
        <v>4734</v>
      </c>
      <c r="D1693" s="927" t="s">
        <v>881</v>
      </c>
      <c r="E1693" s="928">
        <v>400</v>
      </c>
      <c r="F1693" s="928">
        <v>360</v>
      </c>
      <c r="G1693" s="928"/>
      <c r="H1693" s="928"/>
    </row>
    <row r="1694" spans="1:8" s="238" customFormat="1" ht="15" customHeight="1">
      <c r="A1694" s="928">
        <v>164</v>
      </c>
      <c r="B1694" s="932" t="s">
        <v>4931</v>
      </c>
      <c r="C1694" s="927" t="s">
        <v>1592</v>
      </c>
      <c r="D1694" s="927" t="s">
        <v>1797</v>
      </c>
      <c r="E1694" s="928">
        <v>600</v>
      </c>
      <c r="F1694" s="928">
        <v>510</v>
      </c>
      <c r="G1694" s="928">
        <v>420</v>
      </c>
      <c r="H1694" s="928"/>
    </row>
    <row r="1695" spans="1:8" s="238" customFormat="1" ht="15" customHeight="1">
      <c r="A1695" s="928">
        <v>165</v>
      </c>
      <c r="B1695" s="932" t="s">
        <v>2510</v>
      </c>
      <c r="C1695" s="927" t="s">
        <v>1592</v>
      </c>
      <c r="D1695" s="927" t="s">
        <v>4735</v>
      </c>
      <c r="E1695" s="928">
        <v>600</v>
      </c>
      <c r="F1695" s="928">
        <v>510</v>
      </c>
      <c r="G1695" s="928">
        <v>420</v>
      </c>
      <c r="H1695" s="928"/>
    </row>
    <row r="1696" spans="1:8" s="238" customFormat="1" ht="15" customHeight="1">
      <c r="A1696" s="928">
        <v>166</v>
      </c>
      <c r="B1696" s="932" t="s">
        <v>2511</v>
      </c>
      <c r="C1696" s="927" t="s">
        <v>1592</v>
      </c>
      <c r="D1696" s="927" t="s">
        <v>1797</v>
      </c>
      <c r="E1696" s="928">
        <v>600</v>
      </c>
      <c r="F1696" s="928">
        <v>510</v>
      </c>
      <c r="G1696" s="928">
        <v>420</v>
      </c>
      <c r="H1696" s="928"/>
    </row>
    <row r="1697" spans="1:8" s="238" customFormat="1" ht="15" customHeight="1">
      <c r="A1697" s="928">
        <v>167</v>
      </c>
      <c r="B1697" s="932" t="s">
        <v>1797</v>
      </c>
      <c r="C1697" s="927" t="s">
        <v>2232</v>
      </c>
      <c r="D1697" s="927" t="s">
        <v>881</v>
      </c>
      <c r="E1697" s="928">
        <v>450</v>
      </c>
      <c r="F1697" s="928">
        <v>385</v>
      </c>
      <c r="G1697" s="928"/>
      <c r="H1697" s="928">
        <v>360</v>
      </c>
    </row>
    <row r="1698" spans="1:8" s="238" customFormat="1" ht="15" customHeight="1">
      <c r="A1698" s="928">
        <v>168</v>
      </c>
      <c r="B1698" s="932" t="s">
        <v>1770</v>
      </c>
      <c r="C1698" s="927" t="s">
        <v>1592</v>
      </c>
      <c r="D1698" s="927" t="s">
        <v>881</v>
      </c>
      <c r="E1698" s="928">
        <v>750</v>
      </c>
      <c r="F1698" s="928">
        <v>565</v>
      </c>
      <c r="G1698" s="928">
        <v>490</v>
      </c>
      <c r="H1698" s="928"/>
    </row>
    <row r="1699" spans="1:8" s="238" customFormat="1" ht="15" customHeight="1">
      <c r="A1699" s="928">
        <v>169</v>
      </c>
      <c r="B1699" s="932" t="s">
        <v>1795</v>
      </c>
      <c r="C1699" s="927" t="s">
        <v>1592</v>
      </c>
      <c r="D1699" s="927" t="s">
        <v>881</v>
      </c>
      <c r="E1699" s="928">
        <v>750</v>
      </c>
      <c r="F1699" s="928">
        <v>565</v>
      </c>
      <c r="G1699" s="928">
        <v>490</v>
      </c>
      <c r="H1699" s="928">
        <v>415</v>
      </c>
    </row>
    <row r="1700" spans="1:8" s="238" customFormat="1" ht="15" customHeight="1">
      <c r="A1700" s="928">
        <v>170</v>
      </c>
      <c r="B1700" s="932" t="s">
        <v>1702</v>
      </c>
      <c r="C1700" s="927" t="s">
        <v>1592</v>
      </c>
      <c r="D1700" s="927" t="s">
        <v>881</v>
      </c>
      <c r="E1700" s="928">
        <v>750</v>
      </c>
      <c r="F1700" s="928">
        <v>425</v>
      </c>
      <c r="G1700" s="928"/>
      <c r="H1700" s="928"/>
    </row>
    <row r="1701" spans="1:8" s="238" customFormat="1" ht="15" customHeight="1">
      <c r="A1701" s="928">
        <v>171</v>
      </c>
      <c r="B1701" s="932" t="s">
        <v>2000</v>
      </c>
      <c r="C1701" s="927" t="s">
        <v>1592</v>
      </c>
      <c r="D1701" s="927" t="s">
        <v>881</v>
      </c>
      <c r="E1701" s="928">
        <v>500</v>
      </c>
      <c r="F1701" s="928">
        <v>400</v>
      </c>
      <c r="G1701" s="928">
        <v>375</v>
      </c>
      <c r="H1701" s="928"/>
    </row>
    <row r="1702" spans="1:8" s="238" customFormat="1" ht="15" customHeight="1">
      <c r="A1702" s="928">
        <v>172</v>
      </c>
      <c r="B1702" s="932" t="s">
        <v>1717</v>
      </c>
      <c r="C1702" s="927" t="s">
        <v>1592</v>
      </c>
      <c r="D1702" s="927" t="s">
        <v>881</v>
      </c>
      <c r="E1702" s="928">
        <v>600</v>
      </c>
      <c r="F1702" s="928">
        <v>450</v>
      </c>
      <c r="G1702" s="928">
        <v>420</v>
      </c>
      <c r="H1702" s="928"/>
    </row>
    <row r="1703" spans="1:8" s="238" customFormat="1" ht="15" customHeight="1">
      <c r="A1703" s="928">
        <v>173</v>
      </c>
      <c r="B1703" s="932" t="s">
        <v>1720</v>
      </c>
      <c r="C1703" s="927" t="s">
        <v>1592</v>
      </c>
      <c r="D1703" s="927" t="s">
        <v>881</v>
      </c>
      <c r="E1703" s="928">
        <v>600</v>
      </c>
      <c r="F1703" s="928">
        <v>450</v>
      </c>
      <c r="G1703" s="928">
        <v>420</v>
      </c>
      <c r="H1703" s="928"/>
    </row>
    <row r="1704" spans="1:8" s="238" customFormat="1" ht="15" customHeight="1">
      <c r="A1704" s="928">
        <v>174</v>
      </c>
      <c r="B1704" s="932" t="s">
        <v>1663</v>
      </c>
      <c r="C1704" s="927" t="s">
        <v>1592</v>
      </c>
      <c r="D1704" s="927" t="s">
        <v>881</v>
      </c>
      <c r="E1704" s="928">
        <v>1000</v>
      </c>
      <c r="F1704" s="928"/>
      <c r="G1704" s="928"/>
      <c r="H1704" s="928"/>
    </row>
    <row r="1705" spans="1:8" s="238" customFormat="1" ht="15" customHeight="1">
      <c r="A1705" s="1489">
        <v>175</v>
      </c>
      <c r="B1705" s="1491" t="s">
        <v>1605</v>
      </c>
      <c r="C1705" s="927" t="s">
        <v>1592</v>
      </c>
      <c r="D1705" s="927" t="s">
        <v>4736</v>
      </c>
      <c r="E1705" s="928">
        <v>1000</v>
      </c>
      <c r="F1705" s="928">
        <v>700</v>
      </c>
      <c r="G1705" s="928">
        <v>650</v>
      </c>
      <c r="H1705" s="928"/>
    </row>
    <row r="1706" spans="1:8" s="238" customFormat="1" ht="15" customHeight="1">
      <c r="A1706" s="1490"/>
      <c r="B1706" s="1491"/>
      <c r="C1706" s="927" t="s">
        <v>4736</v>
      </c>
      <c r="D1706" s="927" t="s">
        <v>881</v>
      </c>
      <c r="E1706" s="928">
        <v>450</v>
      </c>
      <c r="F1706" s="928"/>
      <c r="G1706" s="928"/>
      <c r="H1706" s="928"/>
    </row>
    <row r="1707" spans="1:8" s="238" customFormat="1" ht="15" customHeight="1">
      <c r="A1707" s="928">
        <v>176</v>
      </c>
      <c r="B1707" s="932" t="s">
        <v>1818</v>
      </c>
      <c r="C1707" s="927" t="s">
        <v>1592</v>
      </c>
      <c r="D1707" s="927" t="s">
        <v>1728</v>
      </c>
      <c r="E1707" s="928">
        <v>1500</v>
      </c>
      <c r="F1707" s="928"/>
      <c r="G1707" s="928"/>
      <c r="H1707" s="928"/>
    </row>
    <row r="1708" spans="1:8" s="238" customFormat="1" ht="15" customHeight="1">
      <c r="A1708" s="928">
        <v>177</v>
      </c>
      <c r="B1708" s="932" t="s">
        <v>1333</v>
      </c>
      <c r="C1708" s="927" t="s">
        <v>1592</v>
      </c>
      <c r="D1708" s="927" t="s">
        <v>1511</v>
      </c>
      <c r="E1708" s="928">
        <v>1000</v>
      </c>
      <c r="F1708" s="928">
        <v>550</v>
      </c>
      <c r="G1708" s="928">
        <v>450</v>
      </c>
      <c r="H1708" s="928">
        <v>400</v>
      </c>
    </row>
    <row r="1709" spans="1:8" s="238" customFormat="1" ht="15" customHeight="1">
      <c r="A1709" s="1489">
        <v>178</v>
      </c>
      <c r="B1709" s="1491" t="s">
        <v>1722</v>
      </c>
      <c r="C1709" s="927" t="s">
        <v>1592</v>
      </c>
      <c r="D1709" s="927" t="s">
        <v>1351</v>
      </c>
      <c r="E1709" s="928">
        <v>2000</v>
      </c>
      <c r="F1709" s="928">
        <v>1100</v>
      </c>
      <c r="G1709" s="928">
        <v>500</v>
      </c>
      <c r="H1709" s="928"/>
    </row>
    <row r="1710" spans="1:8" s="238" customFormat="1" ht="15" customHeight="1">
      <c r="A1710" s="1490"/>
      <c r="B1710" s="1491"/>
      <c r="C1710" s="927" t="s">
        <v>1351</v>
      </c>
      <c r="D1710" s="927" t="s">
        <v>1660</v>
      </c>
      <c r="E1710" s="928">
        <v>750</v>
      </c>
      <c r="F1710" s="928">
        <v>525</v>
      </c>
      <c r="G1710" s="928">
        <v>490</v>
      </c>
      <c r="H1710" s="928"/>
    </row>
    <row r="1711" spans="1:8" s="238" customFormat="1" ht="15" customHeight="1">
      <c r="A1711" s="928">
        <v>179</v>
      </c>
      <c r="B1711" s="932" t="s">
        <v>1728</v>
      </c>
      <c r="C1711" s="927" t="s">
        <v>1592</v>
      </c>
      <c r="D1711" s="927" t="s">
        <v>1818</v>
      </c>
      <c r="E1711" s="928">
        <v>1000</v>
      </c>
      <c r="F1711" s="928">
        <v>550</v>
      </c>
      <c r="G1711" s="928">
        <v>400</v>
      </c>
      <c r="H1711" s="928">
        <v>350</v>
      </c>
    </row>
    <row r="1712" spans="1:8" s="238" customFormat="1" ht="15" customHeight="1">
      <c r="A1712" s="1489">
        <v>180</v>
      </c>
      <c r="B1712" s="1491" t="s">
        <v>1645</v>
      </c>
      <c r="C1712" s="927" t="s">
        <v>1571</v>
      </c>
      <c r="D1712" s="927" t="s">
        <v>1722</v>
      </c>
      <c r="E1712" s="928">
        <v>1500</v>
      </c>
      <c r="F1712" s="928">
        <v>825</v>
      </c>
      <c r="G1712" s="928">
        <v>525</v>
      </c>
      <c r="H1712" s="928">
        <v>450</v>
      </c>
    </row>
    <row r="1713" spans="1:8" s="238" customFormat="1" ht="15" customHeight="1">
      <c r="A1713" s="1490"/>
      <c r="B1713" s="1491"/>
      <c r="C1713" s="927" t="s">
        <v>1722</v>
      </c>
      <c r="D1713" s="927" t="s">
        <v>881</v>
      </c>
      <c r="E1713" s="928">
        <v>750</v>
      </c>
      <c r="F1713" s="928">
        <v>415</v>
      </c>
      <c r="G1713" s="928">
        <v>375</v>
      </c>
      <c r="H1713" s="928"/>
    </row>
    <row r="1714" spans="1:8" s="238" customFormat="1" ht="15" customHeight="1">
      <c r="A1714" s="1489">
        <v>181</v>
      </c>
      <c r="B1714" s="1491" t="s">
        <v>1836</v>
      </c>
      <c r="C1714" s="927" t="s">
        <v>1592</v>
      </c>
      <c r="D1714" s="927" t="s">
        <v>1645</v>
      </c>
      <c r="E1714" s="928">
        <v>1000</v>
      </c>
      <c r="F1714" s="928"/>
      <c r="G1714" s="928"/>
      <c r="H1714" s="928"/>
    </row>
    <row r="1715" spans="1:8" s="238" customFormat="1" ht="15" customHeight="1">
      <c r="A1715" s="1490"/>
      <c r="B1715" s="1491"/>
      <c r="C1715" s="927" t="s">
        <v>1645</v>
      </c>
      <c r="D1715" s="927" t="s">
        <v>1660</v>
      </c>
      <c r="E1715" s="928">
        <v>450</v>
      </c>
      <c r="F1715" s="928"/>
      <c r="G1715" s="928"/>
      <c r="H1715" s="928"/>
    </row>
    <row r="1716" spans="1:8" s="238" customFormat="1" ht="15" customHeight="1">
      <c r="A1716" s="1489">
        <v>182</v>
      </c>
      <c r="B1716" s="1491" t="s">
        <v>1351</v>
      </c>
      <c r="C1716" s="927" t="s">
        <v>1593</v>
      </c>
      <c r="D1716" s="927" t="s">
        <v>1660</v>
      </c>
      <c r="E1716" s="928">
        <v>2000</v>
      </c>
      <c r="F1716" s="928">
        <v>1400</v>
      </c>
      <c r="G1716" s="928">
        <v>1200</v>
      </c>
      <c r="H1716" s="928">
        <v>1000</v>
      </c>
    </row>
    <row r="1717" spans="1:8" s="238" customFormat="1" ht="15" customHeight="1">
      <c r="A1717" s="1490"/>
      <c r="B1717" s="1491"/>
      <c r="C1717" s="927" t="s">
        <v>1660</v>
      </c>
      <c r="D1717" s="927" t="s">
        <v>1722</v>
      </c>
      <c r="E1717" s="928">
        <v>600</v>
      </c>
      <c r="F1717" s="928">
        <v>450</v>
      </c>
      <c r="G1717" s="928">
        <v>420</v>
      </c>
      <c r="H1717" s="928"/>
    </row>
    <row r="1718" spans="1:8" s="238" customFormat="1" ht="15" customHeight="1">
      <c r="A1718" s="928">
        <v>183</v>
      </c>
      <c r="B1718" s="932" t="s">
        <v>1511</v>
      </c>
      <c r="C1718" s="927" t="s">
        <v>1722</v>
      </c>
      <c r="D1718" s="927" t="s">
        <v>1660</v>
      </c>
      <c r="E1718" s="928">
        <v>600</v>
      </c>
      <c r="F1718" s="928">
        <v>450</v>
      </c>
      <c r="G1718" s="928">
        <v>420</v>
      </c>
      <c r="H1718" s="928">
        <v>390</v>
      </c>
    </row>
    <row r="1719" spans="1:8" s="238" customFormat="1" ht="15" customHeight="1">
      <c r="A1719" s="928">
        <v>184</v>
      </c>
      <c r="B1719" s="932" t="s">
        <v>1660</v>
      </c>
      <c r="C1719" s="927" t="s">
        <v>1351</v>
      </c>
      <c r="D1719" s="927" t="s">
        <v>1511</v>
      </c>
      <c r="E1719" s="928">
        <v>500</v>
      </c>
      <c r="F1719" s="928">
        <v>425</v>
      </c>
      <c r="G1719" s="928">
        <v>400</v>
      </c>
      <c r="H1719" s="928">
        <v>375</v>
      </c>
    </row>
    <row r="1720" spans="1:8" s="238" customFormat="1" ht="15" customHeight="1">
      <c r="A1720" s="1489">
        <v>185</v>
      </c>
      <c r="B1720" s="1491" t="s">
        <v>2155</v>
      </c>
      <c r="C1720" s="927" t="s">
        <v>1592</v>
      </c>
      <c r="D1720" s="927" t="s">
        <v>1645</v>
      </c>
      <c r="E1720" s="928">
        <v>1000</v>
      </c>
      <c r="F1720" s="928"/>
      <c r="G1720" s="928"/>
      <c r="H1720" s="928"/>
    </row>
    <row r="1721" spans="1:8" s="238" customFormat="1" ht="15" customHeight="1">
      <c r="A1721" s="1490"/>
      <c r="B1721" s="1491"/>
      <c r="C1721" s="927" t="s">
        <v>1645</v>
      </c>
      <c r="D1721" s="927" t="s">
        <v>1351</v>
      </c>
      <c r="E1721" s="928">
        <v>450</v>
      </c>
      <c r="F1721" s="928">
        <v>385</v>
      </c>
      <c r="G1721" s="928">
        <v>340</v>
      </c>
      <c r="H1721" s="928"/>
    </row>
    <row r="1722" spans="1:8" s="238" customFormat="1" ht="15" customHeight="1">
      <c r="A1722" s="1489">
        <v>186</v>
      </c>
      <c r="B1722" s="1491" t="s">
        <v>1571</v>
      </c>
      <c r="C1722" s="927" t="s">
        <v>1592</v>
      </c>
      <c r="D1722" s="927" t="s">
        <v>1351</v>
      </c>
      <c r="E1722" s="928">
        <v>2500</v>
      </c>
      <c r="F1722" s="928">
        <v>750</v>
      </c>
      <c r="G1722" s="928">
        <v>500</v>
      </c>
      <c r="H1722" s="928"/>
    </row>
    <row r="1723" spans="1:8" s="238" customFormat="1" ht="15" customHeight="1">
      <c r="A1723" s="1490"/>
      <c r="B1723" s="1491"/>
      <c r="C1723" s="927" t="s">
        <v>1351</v>
      </c>
      <c r="D1723" s="927" t="s">
        <v>1616</v>
      </c>
      <c r="E1723" s="928">
        <v>1000</v>
      </c>
      <c r="F1723" s="928">
        <v>400</v>
      </c>
      <c r="G1723" s="928">
        <v>350</v>
      </c>
      <c r="H1723" s="928"/>
    </row>
    <row r="1724" spans="1:8" s="238" customFormat="1" ht="15" customHeight="1">
      <c r="A1724" s="928">
        <v>187</v>
      </c>
      <c r="B1724" s="932" t="s">
        <v>1651</v>
      </c>
      <c r="C1724" s="927" t="s">
        <v>1696</v>
      </c>
      <c r="D1724" s="927" t="s">
        <v>1351</v>
      </c>
      <c r="E1724" s="928">
        <v>1000</v>
      </c>
      <c r="F1724" s="928">
        <v>450</v>
      </c>
      <c r="G1724" s="928">
        <v>400</v>
      </c>
      <c r="H1724" s="928">
        <v>350</v>
      </c>
    </row>
    <row r="1725" spans="1:8" s="238" customFormat="1" ht="15" customHeight="1">
      <c r="A1725" s="928">
        <v>188</v>
      </c>
      <c r="B1725" s="932" t="s">
        <v>1696</v>
      </c>
      <c r="C1725" s="927" t="s">
        <v>2155</v>
      </c>
      <c r="D1725" s="927" t="s">
        <v>1693</v>
      </c>
      <c r="E1725" s="928">
        <v>1500</v>
      </c>
      <c r="F1725" s="928"/>
      <c r="G1725" s="928"/>
      <c r="H1725" s="928"/>
    </row>
    <row r="1726" spans="1:8" s="238" customFormat="1" ht="15" customHeight="1">
      <c r="A1726" s="1489">
        <v>189</v>
      </c>
      <c r="B1726" s="1491" t="s">
        <v>1693</v>
      </c>
      <c r="C1726" s="927" t="s">
        <v>1592</v>
      </c>
      <c r="D1726" s="927" t="s">
        <v>1696</v>
      </c>
      <c r="E1726" s="928">
        <v>2500</v>
      </c>
      <c r="F1726" s="928"/>
      <c r="G1726" s="928"/>
      <c r="H1726" s="928"/>
    </row>
    <row r="1727" spans="1:8" s="238" customFormat="1" ht="15" customHeight="1">
      <c r="A1727" s="1490"/>
      <c r="B1727" s="1491"/>
      <c r="C1727" s="927" t="s">
        <v>1696</v>
      </c>
      <c r="D1727" s="927" t="s">
        <v>1351</v>
      </c>
      <c r="E1727" s="928">
        <v>1000</v>
      </c>
      <c r="F1727" s="928"/>
      <c r="G1727" s="928"/>
      <c r="H1727" s="928"/>
    </row>
    <row r="1728" spans="1:8" s="238" customFormat="1" ht="15" customHeight="1">
      <c r="A1728" s="1489">
        <v>190</v>
      </c>
      <c r="B1728" s="1491" t="s">
        <v>1593</v>
      </c>
      <c r="C1728" s="927" t="s">
        <v>1592</v>
      </c>
      <c r="D1728" s="927" t="s">
        <v>1351</v>
      </c>
      <c r="E1728" s="928">
        <v>10000</v>
      </c>
      <c r="F1728" s="928">
        <v>1750</v>
      </c>
      <c r="G1728" s="928">
        <v>1250</v>
      </c>
      <c r="H1728" s="928"/>
    </row>
    <row r="1729" spans="1:8" s="238" customFormat="1" ht="15" customHeight="1">
      <c r="A1729" s="1490"/>
      <c r="B1729" s="1491"/>
      <c r="C1729" s="927" t="s">
        <v>1351</v>
      </c>
      <c r="D1729" s="927" t="s">
        <v>1691</v>
      </c>
      <c r="E1729" s="928">
        <v>5000</v>
      </c>
      <c r="F1729" s="928">
        <v>1000</v>
      </c>
      <c r="G1729" s="928">
        <v>500</v>
      </c>
      <c r="H1729" s="928"/>
    </row>
    <row r="1730" spans="1:8" s="238" customFormat="1" ht="15" customHeight="1">
      <c r="A1730" s="1490"/>
      <c r="B1730" s="1491"/>
      <c r="C1730" s="927" t="s">
        <v>1691</v>
      </c>
      <c r="D1730" s="927" t="s">
        <v>4737</v>
      </c>
      <c r="E1730" s="928">
        <v>2500</v>
      </c>
      <c r="F1730" s="928">
        <v>750</v>
      </c>
      <c r="G1730" s="928">
        <v>500</v>
      </c>
      <c r="H1730" s="928"/>
    </row>
    <row r="1731" spans="1:8" s="238" customFormat="1" ht="15" customHeight="1">
      <c r="A1731" s="1490"/>
      <c r="B1731" s="1491"/>
      <c r="C1731" s="927" t="s">
        <v>4737</v>
      </c>
      <c r="D1731" s="927" t="s">
        <v>4738</v>
      </c>
      <c r="E1731" s="928">
        <v>1750</v>
      </c>
      <c r="F1731" s="928">
        <v>525</v>
      </c>
      <c r="G1731" s="928">
        <v>440</v>
      </c>
      <c r="H1731" s="928"/>
    </row>
    <row r="1732" spans="1:8" s="238" customFormat="1" ht="15" customHeight="1">
      <c r="A1732" s="1489">
        <v>191</v>
      </c>
      <c r="B1732" s="1491" t="s">
        <v>4739</v>
      </c>
      <c r="C1732" s="927" t="s">
        <v>1351</v>
      </c>
      <c r="D1732" s="927" t="s">
        <v>1983</v>
      </c>
      <c r="E1732" s="928">
        <v>900</v>
      </c>
      <c r="F1732" s="928">
        <v>540</v>
      </c>
      <c r="G1732" s="928">
        <v>495</v>
      </c>
      <c r="H1732" s="928"/>
    </row>
    <row r="1733" spans="1:8" s="238" customFormat="1" ht="15" customHeight="1">
      <c r="A1733" s="1490"/>
      <c r="B1733" s="1491"/>
      <c r="C1733" s="927" t="s">
        <v>1983</v>
      </c>
      <c r="D1733" s="927" t="s">
        <v>881</v>
      </c>
      <c r="E1733" s="928">
        <v>600</v>
      </c>
      <c r="F1733" s="928">
        <v>450</v>
      </c>
      <c r="G1733" s="928"/>
      <c r="H1733" s="928"/>
    </row>
    <row r="1734" spans="1:8" s="238" customFormat="1" ht="15" customHeight="1">
      <c r="A1734" s="928">
        <v>192</v>
      </c>
      <c r="B1734" s="932" t="s">
        <v>2488</v>
      </c>
      <c r="C1734" s="927" t="s">
        <v>1351</v>
      </c>
      <c r="D1734" s="927" t="s">
        <v>881</v>
      </c>
      <c r="E1734" s="928">
        <v>600</v>
      </c>
      <c r="F1734" s="928">
        <v>510</v>
      </c>
      <c r="G1734" s="928">
        <v>480</v>
      </c>
      <c r="H1734" s="928"/>
    </row>
    <row r="1735" spans="1:8" s="238" customFormat="1" ht="15" customHeight="1">
      <c r="A1735" s="928">
        <v>193</v>
      </c>
      <c r="B1735" s="932" t="s">
        <v>4932</v>
      </c>
      <c r="C1735" s="927" t="s">
        <v>1351</v>
      </c>
      <c r="D1735" s="927" t="s">
        <v>881</v>
      </c>
      <c r="E1735" s="928">
        <v>600</v>
      </c>
      <c r="F1735" s="928">
        <v>510</v>
      </c>
      <c r="G1735" s="928">
        <v>480</v>
      </c>
      <c r="H1735" s="928"/>
    </row>
    <row r="1736" spans="1:8" s="238" customFormat="1" ht="15" customHeight="1">
      <c r="A1736" s="928">
        <v>194</v>
      </c>
      <c r="B1736" s="932" t="s">
        <v>1780</v>
      </c>
      <c r="C1736" s="927" t="s">
        <v>1593</v>
      </c>
      <c r="D1736" s="927" t="s">
        <v>881</v>
      </c>
      <c r="E1736" s="928">
        <v>600</v>
      </c>
      <c r="F1736" s="928">
        <v>510</v>
      </c>
      <c r="G1736" s="928"/>
      <c r="H1736" s="928"/>
    </row>
    <row r="1737" spans="1:8" s="238" customFormat="1" ht="15" customHeight="1">
      <c r="A1737" s="928">
        <v>195</v>
      </c>
      <c r="B1737" s="932" t="s">
        <v>4933</v>
      </c>
      <c r="C1737" s="927" t="s">
        <v>1593</v>
      </c>
      <c r="D1737" s="927" t="s">
        <v>881</v>
      </c>
      <c r="E1737" s="928">
        <v>600</v>
      </c>
      <c r="F1737" s="928">
        <v>510</v>
      </c>
      <c r="G1737" s="928"/>
      <c r="H1737" s="928"/>
    </row>
    <row r="1738" spans="1:8" s="238" customFormat="1" ht="15" customHeight="1">
      <c r="A1738" s="928">
        <v>196</v>
      </c>
      <c r="B1738" s="932" t="s">
        <v>1616</v>
      </c>
      <c r="C1738" s="927" t="s">
        <v>1593</v>
      </c>
      <c r="D1738" s="927" t="s">
        <v>881</v>
      </c>
      <c r="E1738" s="928">
        <v>1000</v>
      </c>
      <c r="F1738" s="928">
        <v>400</v>
      </c>
      <c r="G1738" s="928">
        <v>350</v>
      </c>
      <c r="H1738" s="928"/>
    </row>
    <row r="1739" spans="1:8" s="238" customFormat="1" ht="15" customHeight="1">
      <c r="A1739" s="1145">
        <v>197</v>
      </c>
      <c r="B1739" s="1147" t="s">
        <v>4742</v>
      </c>
      <c r="C1739" s="927" t="s">
        <v>1593</v>
      </c>
      <c r="D1739" s="927" t="s">
        <v>4739</v>
      </c>
      <c r="E1739" s="928">
        <v>1000</v>
      </c>
      <c r="F1739" s="928">
        <v>400</v>
      </c>
      <c r="G1739" s="928">
        <v>350</v>
      </c>
      <c r="H1739" s="928"/>
    </row>
    <row r="1740" spans="1:8" s="238" customFormat="1" ht="15" customHeight="1">
      <c r="A1740" s="1146"/>
      <c r="B1740" s="1148"/>
      <c r="C1740" s="927" t="s">
        <v>4739</v>
      </c>
      <c r="D1740" s="927" t="s">
        <v>881</v>
      </c>
      <c r="E1740" s="928">
        <v>600</v>
      </c>
      <c r="F1740" s="928">
        <v>510</v>
      </c>
      <c r="G1740" s="928">
        <v>480</v>
      </c>
      <c r="H1740" s="928"/>
    </row>
    <row r="1741" spans="1:8" s="238" customFormat="1" ht="15" customHeight="1">
      <c r="A1741" s="1145">
        <v>198</v>
      </c>
      <c r="B1741" s="1147" t="s">
        <v>1803</v>
      </c>
      <c r="C1741" s="927" t="s">
        <v>1593</v>
      </c>
      <c r="D1741" s="927" t="s">
        <v>4739</v>
      </c>
      <c r="E1741" s="928">
        <v>1000</v>
      </c>
      <c r="F1741" s="928">
        <v>450</v>
      </c>
      <c r="G1741" s="928"/>
      <c r="H1741" s="928"/>
    </row>
    <row r="1742" spans="1:8" s="238" customFormat="1" ht="15" customHeight="1">
      <c r="A1742" s="1146"/>
      <c r="B1742" s="1148"/>
      <c r="C1742" s="927" t="s">
        <v>4739</v>
      </c>
      <c r="D1742" s="927" t="s">
        <v>881</v>
      </c>
      <c r="E1742" s="928">
        <v>600</v>
      </c>
      <c r="F1742" s="928">
        <v>510</v>
      </c>
      <c r="G1742" s="928">
        <v>480</v>
      </c>
      <c r="H1742" s="928"/>
    </row>
    <row r="1743" spans="1:8" s="238" customFormat="1" ht="15" customHeight="1">
      <c r="A1743" s="1489">
        <v>199</v>
      </c>
      <c r="B1743" s="1491" t="s">
        <v>1726</v>
      </c>
      <c r="C1743" s="927" t="s">
        <v>1593</v>
      </c>
      <c r="D1743" s="927" t="s">
        <v>4739</v>
      </c>
      <c r="E1743" s="928">
        <v>650</v>
      </c>
      <c r="F1743" s="928">
        <v>490</v>
      </c>
      <c r="G1743" s="928"/>
      <c r="H1743" s="928"/>
    </row>
    <row r="1744" spans="1:8" s="238" customFormat="1" ht="15" customHeight="1">
      <c r="A1744" s="1490"/>
      <c r="B1744" s="1491"/>
      <c r="C1744" s="927" t="s">
        <v>4739</v>
      </c>
      <c r="D1744" s="927" t="s">
        <v>881</v>
      </c>
      <c r="E1744" s="928">
        <v>600</v>
      </c>
      <c r="F1744" s="928"/>
      <c r="G1744" s="928"/>
      <c r="H1744" s="928"/>
    </row>
    <row r="1745" spans="1:8" s="238" customFormat="1" ht="15" customHeight="1">
      <c r="A1745" s="928">
        <v>200</v>
      </c>
      <c r="B1745" s="932" t="s">
        <v>2171</v>
      </c>
      <c r="C1745" s="927" t="s">
        <v>1593</v>
      </c>
      <c r="D1745" s="927" t="s">
        <v>881</v>
      </c>
      <c r="E1745" s="928">
        <v>600</v>
      </c>
      <c r="F1745" s="928">
        <v>480</v>
      </c>
      <c r="G1745" s="928">
        <v>420</v>
      </c>
      <c r="H1745" s="928"/>
    </row>
    <row r="1746" spans="1:8" s="238" customFormat="1" ht="15" customHeight="1">
      <c r="A1746" s="928">
        <v>201</v>
      </c>
      <c r="B1746" s="932" t="s">
        <v>1691</v>
      </c>
      <c r="C1746" s="927" t="s">
        <v>1593</v>
      </c>
      <c r="D1746" s="927" t="s">
        <v>881</v>
      </c>
      <c r="E1746" s="928">
        <v>600</v>
      </c>
      <c r="F1746" s="928">
        <v>510</v>
      </c>
      <c r="G1746" s="928"/>
      <c r="H1746" s="928"/>
    </row>
    <row r="1747" spans="1:8" s="238" customFormat="1" ht="15" customHeight="1">
      <c r="A1747" s="1489">
        <v>202</v>
      </c>
      <c r="B1747" s="1491" t="s">
        <v>1675</v>
      </c>
      <c r="C1747" s="927" t="s">
        <v>1593</v>
      </c>
      <c r="D1747" s="927" t="s">
        <v>4739</v>
      </c>
      <c r="E1747" s="928">
        <v>750</v>
      </c>
      <c r="F1747" s="928">
        <v>565</v>
      </c>
      <c r="G1747" s="928"/>
      <c r="H1747" s="928"/>
    </row>
    <row r="1748" spans="1:8" s="238" customFormat="1" ht="15" customHeight="1">
      <c r="A1748" s="1490"/>
      <c r="B1748" s="1491"/>
      <c r="C1748" s="927" t="s">
        <v>4739</v>
      </c>
      <c r="D1748" s="927" t="s">
        <v>881</v>
      </c>
      <c r="E1748" s="928">
        <v>600</v>
      </c>
      <c r="F1748" s="928">
        <v>480</v>
      </c>
      <c r="G1748" s="928">
        <v>450</v>
      </c>
      <c r="H1748" s="928"/>
    </row>
    <row r="1749" spans="1:8" s="238" customFormat="1" ht="15" customHeight="1">
      <c r="A1749" s="1489">
        <v>203</v>
      </c>
      <c r="B1749" s="1491" t="s">
        <v>1983</v>
      </c>
      <c r="C1749" s="927" t="s">
        <v>1593</v>
      </c>
      <c r="D1749" s="927" t="s">
        <v>2488</v>
      </c>
      <c r="E1749" s="928">
        <v>750</v>
      </c>
      <c r="F1749" s="928">
        <v>425</v>
      </c>
      <c r="G1749" s="928"/>
      <c r="H1749" s="928"/>
    </row>
    <row r="1750" spans="1:8" s="238" customFormat="1" ht="15" customHeight="1">
      <c r="A1750" s="1490"/>
      <c r="B1750" s="1491"/>
      <c r="C1750" s="927" t="s">
        <v>2488</v>
      </c>
      <c r="D1750" s="927" t="s">
        <v>881</v>
      </c>
      <c r="E1750" s="928">
        <v>600</v>
      </c>
      <c r="F1750" s="928">
        <v>510</v>
      </c>
      <c r="G1750" s="928">
        <v>480</v>
      </c>
      <c r="H1750" s="928">
        <v>450</v>
      </c>
    </row>
    <row r="1751" spans="1:8" s="238" customFormat="1" ht="15" customHeight="1">
      <c r="A1751" s="928">
        <v>204</v>
      </c>
      <c r="B1751" s="932" t="s">
        <v>4737</v>
      </c>
      <c r="C1751" s="927" t="s">
        <v>1593</v>
      </c>
      <c r="D1751" s="927" t="s">
        <v>881</v>
      </c>
      <c r="E1751" s="928">
        <v>600</v>
      </c>
      <c r="F1751" s="928">
        <v>510</v>
      </c>
      <c r="G1751" s="928">
        <v>480</v>
      </c>
      <c r="H1751" s="928"/>
    </row>
    <row r="1752" spans="1:8" s="238" customFormat="1" ht="15" customHeight="1">
      <c r="A1752" s="1492">
        <v>205</v>
      </c>
      <c r="B1752" s="1491" t="s">
        <v>4934</v>
      </c>
      <c r="C1752" s="933" t="s">
        <v>4740</v>
      </c>
      <c r="D1752" s="929" t="s">
        <v>881</v>
      </c>
      <c r="E1752" s="928">
        <v>500</v>
      </c>
      <c r="F1752" s="928">
        <v>450</v>
      </c>
      <c r="G1752" s="928">
        <v>425</v>
      </c>
      <c r="H1752" s="928"/>
    </row>
    <row r="1753" spans="1:8" s="238" customFormat="1" ht="15" customHeight="1">
      <c r="A1753" s="1492"/>
      <c r="B1753" s="1491"/>
      <c r="C1753" s="933" t="s">
        <v>4741</v>
      </c>
      <c r="D1753" s="931" t="s">
        <v>881</v>
      </c>
      <c r="E1753" s="928">
        <v>500</v>
      </c>
      <c r="F1753" s="928">
        <v>450</v>
      </c>
      <c r="G1753" s="928">
        <v>425</v>
      </c>
      <c r="H1753" s="928"/>
    </row>
    <row r="1754" spans="1:8" s="238" customFormat="1" ht="15" customHeight="1">
      <c r="A1754" s="928">
        <v>206</v>
      </c>
      <c r="B1754" s="932" t="s">
        <v>4935</v>
      </c>
      <c r="C1754" s="927" t="s">
        <v>4742</v>
      </c>
      <c r="D1754" s="927" t="s">
        <v>1593</v>
      </c>
      <c r="E1754" s="928">
        <v>450</v>
      </c>
      <c r="F1754" s="928">
        <v>405</v>
      </c>
      <c r="G1754" s="928">
        <v>385</v>
      </c>
      <c r="H1754" s="928">
        <v>360</v>
      </c>
    </row>
    <row r="1755" spans="1:8" s="238" customFormat="1" ht="15" customHeight="1">
      <c r="A1755" s="928">
        <v>207</v>
      </c>
      <c r="B1755" s="932" t="s">
        <v>1398</v>
      </c>
      <c r="C1755" s="927" t="s">
        <v>1592</v>
      </c>
      <c r="D1755" s="927" t="s">
        <v>1613</v>
      </c>
      <c r="E1755" s="928">
        <v>6000</v>
      </c>
      <c r="F1755" s="928"/>
      <c r="G1755" s="928"/>
      <c r="H1755" s="928"/>
    </row>
    <row r="1756" spans="1:8" s="238" customFormat="1" ht="15" customHeight="1">
      <c r="A1756" s="928">
        <v>208</v>
      </c>
      <c r="B1756" s="932" t="s">
        <v>1772</v>
      </c>
      <c r="C1756" s="927" t="s">
        <v>1592</v>
      </c>
      <c r="D1756" s="927" t="s">
        <v>1613</v>
      </c>
      <c r="E1756" s="928">
        <v>5500</v>
      </c>
      <c r="F1756" s="928"/>
      <c r="G1756" s="928"/>
      <c r="H1756" s="928"/>
    </row>
    <row r="1757" spans="1:8" s="238" customFormat="1" ht="15" customHeight="1">
      <c r="A1757" s="928">
        <v>209</v>
      </c>
      <c r="B1757" s="932" t="s">
        <v>1590</v>
      </c>
      <c r="C1757" s="927" t="s">
        <v>1592</v>
      </c>
      <c r="D1757" s="927" t="s">
        <v>878</v>
      </c>
      <c r="E1757" s="928">
        <v>7500</v>
      </c>
      <c r="F1757" s="928"/>
      <c r="G1757" s="928"/>
      <c r="H1757" s="928"/>
    </row>
    <row r="1758" spans="1:8" s="238" customFormat="1" ht="15" customHeight="1">
      <c r="A1758" s="928">
        <v>210</v>
      </c>
      <c r="B1758" s="932" t="s">
        <v>878</v>
      </c>
      <c r="C1758" s="927" t="s">
        <v>1398</v>
      </c>
      <c r="D1758" s="927" t="s">
        <v>881</v>
      </c>
      <c r="E1758" s="928">
        <v>7000</v>
      </c>
      <c r="F1758" s="928">
        <v>2450</v>
      </c>
      <c r="G1758" s="928"/>
      <c r="H1758" s="928">
        <v>1750</v>
      </c>
    </row>
    <row r="1759" spans="1:8" s="238" customFormat="1" ht="15" customHeight="1">
      <c r="A1759" s="928">
        <v>211</v>
      </c>
      <c r="B1759" s="932" t="s">
        <v>1613</v>
      </c>
      <c r="C1759" s="927" t="s">
        <v>866</v>
      </c>
      <c r="D1759" s="927" t="s">
        <v>1593</v>
      </c>
      <c r="E1759" s="928">
        <v>8000</v>
      </c>
      <c r="F1759" s="928">
        <v>2800</v>
      </c>
      <c r="G1759" s="928"/>
      <c r="H1759" s="928">
        <v>2000</v>
      </c>
    </row>
    <row r="1760" spans="1:8" s="238" customFormat="1" ht="15" customHeight="1">
      <c r="A1760" s="928">
        <v>212</v>
      </c>
      <c r="B1760" s="932" t="s">
        <v>1341</v>
      </c>
      <c r="C1760" s="927" t="s">
        <v>866</v>
      </c>
      <c r="D1760" s="927" t="s">
        <v>878</v>
      </c>
      <c r="E1760" s="928">
        <v>9000</v>
      </c>
      <c r="F1760" s="928">
        <v>2700</v>
      </c>
      <c r="G1760" s="928">
        <v>2250</v>
      </c>
      <c r="H1760" s="928">
        <v>1800</v>
      </c>
    </row>
    <row r="1761" spans="1:8" s="238" customFormat="1" ht="15" customHeight="1">
      <c r="A1761" s="928">
        <v>213</v>
      </c>
      <c r="B1761" s="932" t="s">
        <v>1942</v>
      </c>
      <c r="C1761" s="927" t="s">
        <v>878</v>
      </c>
      <c r="D1761" s="927" t="s">
        <v>1593</v>
      </c>
      <c r="E1761" s="928">
        <v>7000</v>
      </c>
      <c r="F1761" s="928"/>
      <c r="G1761" s="928"/>
      <c r="H1761" s="928"/>
    </row>
    <row r="1762" spans="1:8" s="238" customFormat="1" ht="15" customHeight="1">
      <c r="A1762" s="928">
        <v>214</v>
      </c>
      <c r="B1762" s="932" t="s">
        <v>1735</v>
      </c>
      <c r="C1762" s="927" t="s">
        <v>866</v>
      </c>
      <c r="D1762" s="927" t="s">
        <v>1771</v>
      </c>
      <c r="E1762" s="928">
        <v>6000</v>
      </c>
      <c r="F1762" s="928"/>
      <c r="G1762" s="928"/>
      <c r="H1762" s="928"/>
    </row>
    <row r="1763" spans="1:8" s="238" customFormat="1" ht="15" customHeight="1">
      <c r="A1763" s="928">
        <v>215</v>
      </c>
      <c r="B1763" s="932" t="s">
        <v>1533</v>
      </c>
      <c r="C1763" s="927" t="s">
        <v>1760</v>
      </c>
      <c r="D1763" s="927" t="s">
        <v>4743</v>
      </c>
      <c r="E1763" s="928">
        <v>3000</v>
      </c>
      <c r="F1763" s="928"/>
      <c r="G1763" s="928"/>
      <c r="H1763" s="928"/>
    </row>
    <row r="1764" spans="1:8" s="238" customFormat="1" ht="15" customHeight="1">
      <c r="A1764" s="1489">
        <v>216</v>
      </c>
      <c r="B1764" s="1491" t="s">
        <v>2808</v>
      </c>
      <c r="C1764" s="927" t="s">
        <v>866</v>
      </c>
      <c r="D1764" s="927" t="s">
        <v>4744</v>
      </c>
      <c r="E1764" s="928">
        <v>4000</v>
      </c>
      <c r="F1764" s="928"/>
      <c r="G1764" s="928"/>
      <c r="H1764" s="928"/>
    </row>
    <row r="1765" spans="1:8" s="238" customFormat="1" ht="15" customHeight="1">
      <c r="A1765" s="1490"/>
      <c r="B1765" s="1491"/>
      <c r="C1765" s="927" t="s">
        <v>4744</v>
      </c>
      <c r="D1765" s="927" t="s">
        <v>1771</v>
      </c>
      <c r="E1765" s="928">
        <v>3500</v>
      </c>
      <c r="F1765" s="928"/>
      <c r="G1765" s="928"/>
      <c r="H1765" s="928"/>
    </row>
    <row r="1766" spans="1:8" s="238" customFormat="1" ht="15" customHeight="1">
      <c r="A1766" s="928">
        <v>217</v>
      </c>
      <c r="B1766" s="932" t="s">
        <v>1313</v>
      </c>
      <c r="C1766" s="927" t="s">
        <v>4744</v>
      </c>
      <c r="D1766" s="927" t="s">
        <v>1771</v>
      </c>
      <c r="E1766" s="928">
        <v>3500</v>
      </c>
      <c r="F1766" s="928"/>
      <c r="G1766" s="928"/>
      <c r="H1766" s="928"/>
    </row>
    <row r="1767" spans="1:8" s="238" customFormat="1" ht="15" customHeight="1">
      <c r="A1767" s="928">
        <v>218</v>
      </c>
      <c r="B1767" s="932" t="s">
        <v>1760</v>
      </c>
      <c r="C1767" s="927" t="s">
        <v>1735</v>
      </c>
      <c r="D1767" s="927" t="s">
        <v>881</v>
      </c>
      <c r="E1767" s="928">
        <v>4000</v>
      </c>
      <c r="F1767" s="928"/>
      <c r="G1767" s="928"/>
      <c r="H1767" s="928"/>
    </row>
    <row r="1768" spans="1:8" s="238" customFormat="1" ht="15" customHeight="1">
      <c r="A1768" s="1145">
        <v>219</v>
      </c>
      <c r="B1768" s="1147" t="s">
        <v>1331</v>
      </c>
      <c r="C1768" s="927" t="s">
        <v>1735</v>
      </c>
      <c r="D1768" s="927" t="s">
        <v>1400</v>
      </c>
      <c r="E1768" s="928">
        <v>6000</v>
      </c>
      <c r="F1768" s="928">
        <v>1800</v>
      </c>
      <c r="G1768" s="928"/>
      <c r="H1768" s="928"/>
    </row>
    <row r="1769" spans="1:8" s="238" customFormat="1" ht="15" customHeight="1">
      <c r="A1769" s="1146"/>
      <c r="B1769" s="1148"/>
      <c r="C1769" s="927" t="s">
        <v>1400</v>
      </c>
      <c r="D1769" s="927" t="s">
        <v>881</v>
      </c>
      <c r="E1769" s="928">
        <v>2000</v>
      </c>
      <c r="F1769" s="928"/>
      <c r="G1769" s="928"/>
      <c r="H1769" s="928"/>
    </row>
    <row r="1770" spans="1:8" s="238" customFormat="1" ht="15" customHeight="1">
      <c r="A1770" s="928">
        <v>220</v>
      </c>
      <c r="B1770" s="932" t="s">
        <v>4744</v>
      </c>
      <c r="C1770" s="927" t="s">
        <v>2808</v>
      </c>
      <c r="D1770" s="927" t="s">
        <v>1313</v>
      </c>
      <c r="E1770" s="928">
        <v>3500</v>
      </c>
      <c r="F1770" s="928">
        <v>1575</v>
      </c>
      <c r="G1770" s="928">
        <v>1225</v>
      </c>
      <c r="H1770" s="928"/>
    </row>
    <row r="1771" spans="1:8" s="238" customFormat="1" ht="15" customHeight="1">
      <c r="A1771" s="928">
        <v>221</v>
      </c>
      <c r="B1771" s="932" t="s">
        <v>4743</v>
      </c>
      <c r="C1771" s="927" t="s">
        <v>1735</v>
      </c>
      <c r="D1771" s="927" t="s">
        <v>1313</v>
      </c>
      <c r="E1771" s="928">
        <v>3500</v>
      </c>
      <c r="F1771" s="928"/>
      <c r="G1771" s="928"/>
      <c r="H1771" s="928"/>
    </row>
    <row r="1772" spans="1:8" s="238" customFormat="1" ht="15" customHeight="1">
      <c r="A1772" s="928">
        <v>222</v>
      </c>
      <c r="B1772" s="932" t="s">
        <v>4936</v>
      </c>
      <c r="C1772" s="927" t="s">
        <v>1735</v>
      </c>
      <c r="D1772" s="927" t="s">
        <v>1313</v>
      </c>
      <c r="E1772" s="928">
        <v>3500</v>
      </c>
      <c r="F1772" s="928"/>
      <c r="G1772" s="928"/>
      <c r="H1772" s="928"/>
    </row>
    <row r="1773" spans="1:8" s="238" customFormat="1" ht="15" customHeight="1">
      <c r="A1773" s="928">
        <v>223</v>
      </c>
      <c r="B1773" s="932" t="s">
        <v>2015</v>
      </c>
      <c r="C1773" s="927" t="s">
        <v>1735</v>
      </c>
      <c r="D1773" s="927" t="s">
        <v>1313</v>
      </c>
      <c r="E1773" s="928">
        <v>3500</v>
      </c>
      <c r="F1773" s="928"/>
      <c r="G1773" s="928"/>
      <c r="H1773" s="928"/>
    </row>
    <row r="1774" spans="1:8" s="238" customFormat="1" ht="15" customHeight="1">
      <c r="A1774" s="928">
        <v>224</v>
      </c>
      <c r="B1774" s="932" t="s">
        <v>1758</v>
      </c>
      <c r="C1774" s="927" t="s">
        <v>1735</v>
      </c>
      <c r="D1774" s="927" t="s">
        <v>1313</v>
      </c>
      <c r="E1774" s="928">
        <v>3500</v>
      </c>
      <c r="F1774" s="928"/>
      <c r="G1774" s="928"/>
      <c r="H1774" s="928"/>
    </row>
    <row r="1775" spans="1:8" s="238" customFormat="1" ht="15" customHeight="1">
      <c r="A1775" s="928">
        <v>225</v>
      </c>
      <c r="B1775" s="932" t="s">
        <v>1512</v>
      </c>
      <c r="C1775" s="927" t="s">
        <v>1771</v>
      </c>
      <c r="D1775" s="927" t="s">
        <v>1735</v>
      </c>
      <c r="E1775" s="928">
        <v>3500</v>
      </c>
      <c r="F1775" s="928"/>
      <c r="G1775" s="928"/>
      <c r="H1775" s="928"/>
    </row>
    <row r="1776" spans="1:8" s="238" customFormat="1" ht="15" customHeight="1">
      <c r="A1776" s="1145">
        <v>226</v>
      </c>
      <c r="B1776" s="1147" t="s">
        <v>1771</v>
      </c>
      <c r="C1776" s="927" t="s">
        <v>866</v>
      </c>
      <c r="D1776" s="927" t="s">
        <v>1313</v>
      </c>
      <c r="E1776" s="928">
        <v>750</v>
      </c>
      <c r="F1776" s="928">
        <v>600</v>
      </c>
      <c r="G1776" s="928">
        <v>500</v>
      </c>
      <c r="H1776" s="928">
        <v>450</v>
      </c>
    </row>
    <row r="1777" spans="1:8" s="238" customFormat="1" ht="15" customHeight="1">
      <c r="A1777" s="1165"/>
      <c r="B1777" s="1166"/>
      <c r="C1777" s="927" t="s">
        <v>1313</v>
      </c>
      <c r="D1777" s="927" t="s">
        <v>1735</v>
      </c>
      <c r="E1777" s="928">
        <v>5000</v>
      </c>
      <c r="F1777" s="928">
        <v>1000</v>
      </c>
      <c r="G1777" s="928"/>
      <c r="H1777" s="928"/>
    </row>
    <row r="1778" spans="1:8" s="238" customFormat="1" ht="15" customHeight="1">
      <c r="A1778" s="1146"/>
      <c r="B1778" s="1148"/>
      <c r="C1778" s="927" t="s">
        <v>1735</v>
      </c>
      <c r="D1778" s="927" t="s">
        <v>4745</v>
      </c>
      <c r="E1778" s="928">
        <v>500</v>
      </c>
      <c r="F1778" s="928">
        <v>450</v>
      </c>
      <c r="G1778" s="928"/>
      <c r="H1778" s="928"/>
    </row>
    <row r="1779" spans="1:8" s="238" customFormat="1" ht="15" customHeight="1">
      <c r="A1779" s="928">
        <v>227</v>
      </c>
      <c r="B1779" s="932" t="s">
        <v>2036</v>
      </c>
      <c r="C1779" s="927" t="s">
        <v>1760</v>
      </c>
      <c r="D1779" s="927" t="s">
        <v>1771</v>
      </c>
      <c r="E1779" s="928">
        <v>2500</v>
      </c>
      <c r="F1779" s="928">
        <v>750</v>
      </c>
      <c r="G1779" s="928"/>
      <c r="H1779" s="928"/>
    </row>
    <row r="1780" spans="1:8" s="238" customFormat="1" ht="15" customHeight="1">
      <c r="A1780" s="928">
        <v>228</v>
      </c>
      <c r="B1780" s="932" t="s">
        <v>1400</v>
      </c>
      <c r="C1780" s="927" t="s">
        <v>866</v>
      </c>
      <c r="D1780" s="927" t="s">
        <v>1771</v>
      </c>
      <c r="E1780" s="928">
        <v>2500</v>
      </c>
      <c r="F1780" s="928"/>
      <c r="G1780" s="928"/>
      <c r="H1780" s="928"/>
    </row>
    <row r="1781" spans="1:8" s="238" customFormat="1" ht="15" customHeight="1">
      <c r="A1781" s="928">
        <v>229</v>
      </c>
      <c r="B1781" s="932" t="s">
        <v>4937</v>
      </c>
      <c r="C1781" s="927"/>
      <c r="D1781" s="927"/>
      <c r="E1781" s="928">
        <v>1500</v>
      </c>
      <c r="F1781" s="928"/>
      <c r="G1781" s="928"/>
      <c r="H1781" s="928"/>
    </row>
    <row r="1782" spans="1:8" s="238" customFormat="1" ht="15" customHeight="1">
      <c r="A1782" s="928">
        <v>230</v>
      </c>
      <c r="B1782" s="932" t="s">
        <v>4938</v>
      </c>
      <c r="C1782" s="927"/>
      <c r="D1782" s="927"/>
      <c r="E1782" s="928">
        <v>1500</v>
      </c>
      <c r="F1782" s="928"/>
      <c r="G1782" s="928"/>
      <c r="H1782" s="928"/>
    </row>
    <row r="1783" spans="1:8" s="238" customFormat="1" ht="15" customHeight="1">
      <c r="A1783" s="928">
        <v>231</v>
      </c>
      <c r="B1783" s="932" t="s">
        <v>4939</v>
      </c>
      <c r="C1783" s="927"/>
      <c r="D1783" s="927"/>
      <c r="E1783" s="928">
        <v>1500</v>
      </c>
      <c r="F1783" s="928"/>
      <c r="G1783" s="928"/>
      <c r="H1783" s="928"/>
    </row>
    <row r="1784" spans="1:8" s="238" customFormat="1" ht="15" customHeight="1">
      <c r="A1784" s="928">
        <v>232</v>
      </c>
      <c r="B1784" s="932" t="s">
        <v>4940</v>
      </c>
      <c r="C1784" s="927"/>
      <c r="D1784" s="927"/>
      <c r="E1784" s="928">
        <v>1500</v>
      </c>
      <c r="F1784" s="928">
        <v>675</v>
      </c>
      <c r="G1784" s="928"/>
      <c r="H1784" s="928"/>
    </row>
    <row r="1785" spans="1:8" s="238" customFormat="1" ht="15" customHeight="1">
      <c r="A1785" s="928">
        <v>233</v>
      </c>
      <c r="B1785" s="932" t="s">
        <v>4941</v>
      </c>
      <c r="C1785" s="927" t="s">
        <v>866</v>
      </c>
      <c r="D1785" s="927" t="s">
        <v>1643</v>
      </c>
      <c r="E1785" s="928">
        <v>750</v>
      </c>
      <c r="F1785" s="928">
        <v>490</v>
      </c>
      <c r="G1785" s="928">
        <v>415</v>
      </c>
      <c r="H1785" s="928"/>
    </row>
    <row r="1786" spans="1:8" s="238" customFormat="1" ht="15" customHeight="1">
      <c r="A1786" s="1145">
        <v>234</v>
      </c>
      <c r="B1786" s="1147" t="s">
        <v>4746</v>
      </c>
      <c r="C1786" s="927" t="s">
        <v>866</v>
      </c>
      <c r="D1786" s="927" t="s">
        <v>1392</v>
      </c>
      <c r="E1786" s="928">
        <v>1000</v>
      </c>
      <c r="F1786" s="928">
        <v>600</v>
      </c>
      <c r="G1786" s="928">
        <v>550</v>
      </c>
      <c r="H1786" s="928">
        <v>500</v>
      </c>
    </row>
    <row r="1787" spans="1:8" s="238" customFormat="1" ht="15" customHeight="1">
      <c r="A1787" s="1146"/>
      <c r="B1787" s="1148"/>
      <c r="C1787" s="927" t="s">
        <v>1392</v>
      </c>
      <c r="D1787" s="927" t="s">
        <v>1643</v>
      </c>
      <c r="E1787" s="928">
        <v>500</v>
      </c>
      <c r="F1787" s="928">
        <v>450</v>
      </c>
      <c r="G1787" s="928">
        <v>400</v>
      </c>
      <c r="H1787" s="928"/>
    </row>
    <row r="1788" spans="1:8" s="238" customFormat="1" ht="15" customHeight="1">
      <c r="A1788" s="928">
        <v>235</v>
      </c>
      <c r="B1788" s="932" t="s">
        <v>1392</v>
      </c>
      <c r="C1788" s="927" t="s">
        <v>4746</v>
      </c>
      <c r="D1788" s="927" t="s">
        <v>1771</v>
      </c>
      <c r="E1788" s="928">
        <v>500</v>
      </c>
      <c r="F1788" s="928">
        <v>450</v>
      </c>
      <c r="G1788" s="928">
        <v>400</v>
      </c>
      <c r="H1788" s="928">
        <v>375</v>
      </c>
    </row>
    <row r="1789" spans="1:8" s="238" customFormat="1" ht="15" customHeight="1">
      <c r="A1789" s="1145">
        <v>236</v>
      </c>
      <c r="B1789" s="1147" t="s">
        <v>4942</v>
      </c>
      <c r="C1789" s="927" t="s">
        <v>4747</v>
      </c>
      <c r="D1789" s="927" t="s">
        <v>4748</v>
      </c>
      <c r="E1789" s="928">
        <v>500</v>
      </c>
      <c r="F1789" s="928">
        <v>450</v>
      </c>
      <c r="G1789" s="928">
        <v>400</v>
      </c>
      <c r="H1789" s="928"/>
    </row>
    <row r="1790" spans="1:8" s="238" customFormat="1" ht="15" customHeight="1">
      <c r="A1790" s="1146"/>
      <c r="B1790" s="1148"/>
      <c r="C1790" s="927" t="s">
        <v>4749</v>
      </c>
      <c r="D1790" s="927" t="s">
        <v>4750</v>
      </c>
      <c r="E1790" s="928">
        <v>500</v>
      </c>
      <c r="F1790" s="928">
        <v>450</v>
      </c>
      <c r="G1790" s="928">
        <v>400</v>
      </c>
      <c r="H1790" s="928">
        <v>375</v>
      </c>
    </row>
    <row r="1791" spans="1:8" s="238" customFormat="1" ht="15" customHeight="1">
      <c r="A1791" s="934">
        <v>237</v>
      </c>
      <c r="B1791" s="932" t="s">
        <v>8038</v>
      </c>
      <c r="C1791" s="927" t="s">
        <v>1315</v>
      </c>
      <c r="D1791" s="931" t="s">
        <v>4641</v>
      </c>
      <c r="E1791" s="928">
        <v>750</v>
      </c>
      <c r="F1791" s="928">
        <v>525</v>
      </c>
      <c r="G1791" s="928">
        <v>490</v>
      </c>
      <c r="H1791" s="928">
        <v>450</v>
      </c>
    </row>
    <row r="1792" spans="1:8" s="238" customFormat="1" ht="15" customHeight="1">
      <c r="A1792" s="934">
        <v>238</v>
      </c>
      <c r="B1792" s="932" t="s">
        <v>8039</v>
      </c>
      <c r="C1792" s="927" t="s">
        <v>8040</v>
      </c>
      <c r="D1792" s="927" t="s">
        <v>8041</v>
      </c>
      <c r="E1792" s="928">
        <v>450</v>
      </c>
      <c r="F1792" s="928">
        <v>400</v>
      </c>
      <c r="G1792" s="928">
        <v>350</v>
      </c>
      <c r="H1792" s="928"/>
    </row>
    <row r="1793" spans="1:8" s="238" customFormat="1" ht="15" customHeight="1">
      <c r="A1793" s="935">
        <v>28</v>
      </c>
      <c r="B1793" s="1520" t="s">
        <v>8042</v>
      </c>
      <c r="C1793" s="1520"/>
      <c r="D1793" s="1520"/>
      <c r="E1793" s="1520"/>
      <c r="F1793" s="1520"/>
      <c r="G1793" s="1520"/>
      <c r="H1793" s="1520"/>
    </row>
    <row r="1794" spans="1:8" s="238" customFormat="1" ht="15" customHeight="1">
      <c r="A1794" s="1156">
        <v>1</v>
      </c>
      <c r="B1794" s="1151" t="s">
        <v>1592</v>
      </c>
      <c r="C1794" s="936" t="s">
        <v>4751</v>
      </c>
      <c r="D1794" s="936" t="s">
        <v>1670</v>
      </c>
      <c r="E1794" s="937">
        <v>2200</v>
      </c>
      <c r="F1794" s="937">
        <v>395</v>
      </c>
      <c r="G1794" s="937">
        <v>330</v>
      </c>
      <c r="H1794" s="937"/>
    </row>
    <row r="1795" spans="1:8" s="238" customFormat="1" ht="15" customHeight="1">
      <c r="A1795" s="1157"/>
      <c r="B1795" s="1152"/>
      <c r="C1795" s="936" t="s">
        <v>1670</v>
      </c>
      <c r="D1795" s="936" t="s">
        <v>1822</v>
      </c>
      <c r="E1795" s="937">
        <v>1900</v>
      </c>
      <c r="F1795" s="937"/>
      <c r="G1795" s="937"/>
      <c r="H1795" s="937">
        <v>285</v>
      </c>
    </row>
    <row r="1796" spans="1:8" s="238" customFormat="1" ht="15" customHeight="1">
      <c r="A1796" s="1157"/>
      <c r="B1796" s="1152"/>
      <c r="C1796" s="936" t="s">
        <v>1822</v>
      </c>
      <c r="D1796" s="936" t="s">
        <v>4752</v>
      </c>
      <c r="E1796" s="937">
        <v>1650</v>
      </c>
      <c r="F1796" s="937"/>
      <c r="G1796" s="937">
        <v>365</v>
      </c>
      <c r="H1796" s="937"/>
    </row>
    <row r="1797" spans="1:8" s="238" customFormat="1" ht="15" customHeight="1">
      <c r="A1797" s="1158"/>
      <c r="B1797" s="1153"/>
      <c r="C1797" s="936" t="s">
        <v>4752</v>
      </c>
      <c r="D1797" s="936" t="s">
        <v>4753</v>
      </c>
      <c r="E1797" s="937">
        <v>1100</v>
      </c>
      <c r="F1797" s="937">
        <v>440</v>
      </c>
      <c r="G1797" s="937">
        <v>385</v>
      </c>
      <c r="H1797" s="937"/>
    </row>
    <row r="1798" spans="1:8" s="238" customFormat="1" ht="15" customHeight="1">
      <c r="A1798" s="1156">
        <v>2</v>
      </c>
      <c r="B1798" s="1151" t="s">
        <v>1430</v>
      </c>
      <c r="C1798" s="936" t="s">
        <v>4753</v>
      </c>
      <c r="D1798" s="936" t="s">
        <v>4754</v>
      </c>
      <c r="E1798" s="937">
        <v>1000</v>
      </c>
      <c r="F1798" s="937">
        <v>300</v>
      </c>
      <c r="G1798" s="937">
        <v>280</v>
      </c>
      <c r="H1798" s="937">
        <v>250</v>
      </c>
    </row>
    <row r="1799" spans="1:8" s="238" customFormat="1" ht="15" customHeight="1">
      <c r="A1799" s="1157"/>
      <c r="B1799" s="1152"/>
      <c r="C1799" s="936" t="s">
        <v>4754</v>
      </c>
      <c r="D1799" s="936" t="s">
        <v>4755</v>
      </c>
      <c r="E1799" s="937">
        <v>1750</v>
      </c>
      <c r="F1799" s="937">
        <v>440</v>
      </c>
      <c r="G1799" s="937">
        <v>385</v>
      </c>
      <c r="H1799" s="937"/>
    </row>
    <row r="1800" spans="1:8" s="238" customFormat="1" ht="15" customHeight="1">
      <c r="A1800" s="1157"/>
      <c r="B1800" s="1152"/>
      <c r="C1800" s="936" t="s">
        <v>4755</v>
      </c>
      <c r="D1800" s="936" t="s">
        <v>4756</v>
      </c>
      <c r="E1800" s="937">
        <v>2000</v>
      </c>
      <c r="F1800" s="937"/>
      <c r="G1800" s="937"/>
      <c r="H1800" s="937"/>
    </row>
    <row r="1801" spans="1:8" s="238" customFormat="1" ht="15" customHeight="1">
      <c r="A1801" s="1156">
        <v>3</v>
      </c>
      <c r="B1801" s="1151" t="s">
        <v>4943</v>
      </c>
      <c r="C1801" s="936" t="s">
        <v>1592</v>
      </c>
      <c r="D1801" s="936" t="s">
        <v>4757</v>
      </c>
      <c r="E1801" s="937">
        <v>1100</v>
      </c>
      <c r="F1801" s="937"/>
      <c r="G1801" s="937"/>
      <c r="H1801" s="937"/>
    </row>
    <row r="1802" spans="1:8" s="238" customFormat="1" ht="15" customHeight="1">
      <c r="A1802" s="1157"/>
      <c r="B1802" s="1152"/>
      <c r="C1802" s="936" t="s">
        <v>4757</v>
      </c>
      <c r="D1802" s="936" t="s">
        <v>1798</v>
      </c>
      <c r="E1802" s="937">
        <v>750</v>
      </c>
      <c r="F1802" s="937">
        <v>200</v>
      </c>
      <c r="G1802" s="937"/>
      <c r="H1802" s="937"/>
    </row>
    <row r="1803" spans="1:8" s="238" customFormat="1" ht="15" customHeight="1">
      <c r="A1803" s="1158"/>
      <c r="B1803" s="1153"/>
      <c r="C1803" s="936" t="s">
        <v>1798</v>
      </c>
      <c r="D1803" s="936" t="s">
        <v>881</v>
      </c>
      <c r="E1803" s="937">
        <v>300</v>
      </c>
      <c r="F1803" s="937">
        <v>215</v>
      </c>
      <c r="G1803" s="937">
        <v>205</v>
      </c>
      <c r="H1803" s="937">
        <v>190</v>
      </c>
    </row>
    <row r="1804" spans="1:8" s="238" customFormat="1" ht="15" customHeight="1">
      <c r="A1804" s="1156">
        <v>4</v>
      </c>
      <c r="B1804" s="1151" t="s">
        <v>1798</v>
      </c>
      <c r="C1804" s="936" t="s">
        <v>1640</v>
      </c>
      <c r="D1804" s="936" t="s">
        <v>4943</v>
      </c>
      <c r="E1804" s="937">
        <v>300</v>
      </c>
      <c r="F1804" s="937"/>
      <c r="G1804" s="937">
        <v>215</v>
      </c>
      <c r="H1804" s="937"/>
    </row>
    <row r="1805" spans="1:8" s="238" customFormat="1" ht="15" customHeight="1">
      <c r="A1805" s="1158"/>
      <c r="B1805" s="1153"/>
      <c r="C1805" s="936" t="s">
        <v>4943</v>
      </c>
      <c r="D1805" s="936" t="s">
        <v>4758</v>
      </c>
      <c r="E1805" s="937">
        <v>250</v>
      </c>
      <c r="F1805" s="937"/>
      <c r="G1805" s="937">
        <v>215</v>
      </c>
      <c r="H1805" s="937"/>
    </row>
    <row r="1806" spans="1:8" s="238" customFormat="1" ht="15" customHeight="1">
      <c r="A1806" s="1156">
        <v>5</v>
      </c>
      <c r="B1806" s="1151" t="s">
        <v>4944</v>
      </c>
      <c r="C1806" s="936" t="s">
        <v>1592</v>
      </c>
      <c r="D1806" s="936" t="s">
        <v>4759</v>
      </c>
      <c r="E1806" s="937">
        <v>800</v>
      </c>
      <c r="F1806" s="937">
        <v>320</v>
      </c>
      <c r="G1806" s="937"/>
      <c r="H1806" s="937">
        <v>255</v>
      </c>
    </row>
    <row r="1807" spans="1:8" s="238" customFormat="1" ht="15" customHeight="1">
      <c r="A1807" s="1157"/>
      <c r="B1807" s="1152"/>
      <c r="C1807" s="936" t="s">
        <v>4759</v>
      </c>
      <c r="D1807" s="936" t="s">
        <v>4760</v>
      </c>
      <c r="E1807" s="937">
        <v>650</v>
      </c>
      <c r="F1807" s="937"/>
      <c r="G1807" s="937">
        <v>240</v>
      </c>
      <c r="H1807" s="937"/>
    </row>
    <row r="1808" spans="1:8" s="238" customFormat="1" ht="15" customHeight="1">
      <c r="A1808" s="1157"/>
      <c r="B1808" s="1152"/>
      <c r="C1808" s="936" t="s">
        <v>4760</v>
      </c>
      <c r="D1808" s="936" t="s">
        <v>4761</v>
      </c>
      <c r="E1808" s="937">
        <v>400</v>
      </c>
      <c r="F1808" s="937"/>
      <c r="G1808" s="937"/>
      <c r="H1808" s="937"/>
    </row>
    <row r="1809" spans="1:8" s="238" customFormat="1" ht="15" customHeight="1">
      <c r="A1809" s="1158"/>
      <c r="B1809" s="1153"/>
      <c r="C1809" s="936" t="s">
        <v>4761</v>
      </c>
      <c r="D1809" s="936" t="s">
        <v>4762</v>
      </c>
      <c r="E1809" s="937">
        <v>225</v>
      </c>
      <c r="F1809" s="937">
        <v>205</v>
      </c>
      <c r="G1809" s="937">
        <v>190</v>
      </c>
      <c r="H1809" s="937">
        <v>180</v>
      </c>
    </row>
    <row r="1810" spans="1:8" s="238" customFormat="1" ht="15" customHeight="1">
      <c r="A1810" s="938">
        <v>6</v>
      </c>
      <c r="B1810" s="939" t="s">
        <v>2173</v>
      </c>
      <c r="C1810" s="936" t="s">
        <v>1592</v>
      </c>
      <c r="D1810" s="936" t="s">
        <v>1643</v>
      </c>
      <c r="E1810" s="937">
        <v>600</v>
      </c>
      <c r="F1810" s="937"/>
      <c r="G1810" s="937"/>
      <c r="H1810" s="937"/>
    </row>
    <row r="1811" spans="1:8" s="238" customFormat="1" ht="15" customHeight="1">
      <c r="A1811" s="1156">
        <v>7</v>
      </c>
      <c r="B1811" s="1151" t="s">
        <v>4775</v>
      </c>
      <c r="C1811" s="936" t="s">
        <v>1592</v>
      </c>
      <c r="D1811" s="936" t="s">
        <v>1649</v>
      </c>
      <c r="E1811" s="937">
        <v>600</v>
      </c>
      <c r="F1811" s="937"/>
      <c r="G1811" s="937"/>
      <c r="H1811" s="937"/>
    </row>
    <row r="1812" spans="1:8" s="238" customFormat="1" ht="15" customHeight="1">
      <c r="A1812" s="1158"/>
      <c r="B1812" s="1153"/>
      <c r="C1812" s="936" t="s">
        <v>1649</v>
      </c>
      <c r="D1812" s="936" t="s">
        <v>1643</v>
      </c>
      <c r="E1812" s="937">
        <v>300</v>
      </c>
      <c r="F1812" s="937"/>
      <c r="G1812" s="937"/>
      <c r="H1812" s="937"/>
    </row>
    <row r="1813" spans="1:8" s="238" customFormat="1" ht="15" customHeight="1">
      <c r="A1813" s="1156">
        <v>8</v>
      </c>
      <c r="B1813" s="1151" t="s">
        <v>1508</v>
      </c>
      <c r="C1813" s="936" t="s">
        <v>1592</v>
      </c>
      <c r="D1813" s="936" t="s">
        <v>1640</v>
      </c>
      <c r="E1813" s="937">
        <v>600</v>
      </c>
      <c r="F1813" s="937"/>
      <c r="G1813" s="937"/>
      <c r="H1813" s="937"/>
    </row>
    <row r="1814" spans="1:8" s="238" customFormat="1" ht="15" customHeight="1">
      <c r="A1814" s="1158"/>
      <c r="B1814" s="1153"/>
      <c r="C1814" s="936" t="s">
        <v>4763</v>
      </c>
      <c r="D1814" s="936" t="s">
        <v>4764</v>
      </c>
      <c r="E1814" s="937">
        <v>450</v>
      </c>
      <c r="F1814" s="937">
        <v>360</v>
      </c>
      <c r="G1814" s="937"/>
      <c r="H1814" s="937"/>
    </row>
    <row r="1815" spans="1:8" s="238" customFormat="1" ht="15" customHeight="1">
      <c r="A1815" s="938">
        <v>9</v>
      </c>
      <c r="B1815" s="939" t="s">
        <v>4764</v>
      </c>
      <c r="C1815" s="936" t="s">
        <v>1592</v>
      </c>
      <c r="D1815" s="936" t="s">
        <v>1643</v>
      </c>
      <c r="E1815" s="937">
        <v>600</v>
      </c>
      <c r="F1815" s="937"/>
      <c r="G1815" s="937">
        <v>330</v>
      </c>
      <c r="H1815" s="937"/>
    </row>
    <row r="1816" spans="1:8" s="238" customFormat="1" ht="15" customHeight="1">
      <c r="A1816" s="1156">
        <v>10</v>
      </c>
      <c r="B1816" s="1151" t="s">
        <v>2163</v>
      </c>
      <c r="C1816" s="936" t="s">
        <v>1592</v>
      </c>
      <c r="D1816" s="936" t="s">
        <v>4765</v>
      </c>
      <c r="E1816" s="937">
        <v>450</v>
      </c>
      <c r="F1816" s="937"/>
      <c r="G1816" s="937">
        <v>240</v>
      </c>
      <c r="H1816" s="937"/>
    </row>
    <row r="1817" spans="1:8" s="238" customFormat="1" ht="15" customHeight="1">
      <c r="A1817" s="1158"/>
      <c r="B1817" s="1153"/>
      <c r="C1817" s="936" t="s">
        <v>4765</v>
      </c>
      <c r="D1817" s="936" t="s">
        <v>4766</v>
      </c>
      <c r="E1817" s="937">
        <v>300</v>
      </c>
      <c r="F1817" s="937">
        <v>240</v>
      </c>
      <c r="G1817" s="937">
        <v>225</v>
      </c>
      <c r="H1817" s="937"/>
    </row>
    <row r="1818" spans="1:8" s="238" customFormat="1" ht="15" customHeight="1">
      <c r="A1818" s="938">
        <v>11</v>
      </c>
      <c r="B1818" s="939" t="s">
        <v>4765</v>
      </c>
      <c r="C1818" s="936" t="s">
        <v>1670</v>
      </c>
      <c r="D1818" s="936" t="s">
        <v>1643</v>
      </c>
      <c r="E1818" s="937">
        <v>250</v>
      </c>
      <c r="F1818" s="937"/>
      <c r="G1818" s="937">
        <v>210</v>
      </c>
      <c r="H1818" s="937"/>
    </row>
    <row r="1819" spans="1:8" s="238" customFormat="1" ht="15" customHeight="1">
      <c r="A1819" s="1156">
        <v>12</v>
      </c>
      <c r="B1819" s="1151" t="s">
        <v>1670</v>
      </c>
      <c r="C1819" s="936" t="s">
        <v>1592</v>
      </c>
      <c r="D1819" s="936" t="s">
        <v>4765</v>
      </c>
      <c r="E1819" s="937">
        <v>600</v>
      </c>
      <c r="F1819" s="937"/>
      <c r="G1819" s="937"/>
      <c r="H1819" s="937"/>
    </row>
    <row r="1820" spans="1:8" s="238" customFormat="1" ht="15" customHeight="1">
      <c r="A1820" s="1157"/>
      <c r="B1820" s="1152"/>
      <c r="C1820" s="936" t="s">
        <v>4765</v>
      </c>
      <c r="D1820" s="936" t="s">
        <v>4767</v>
      </c>
      <c r="E1820" s="937">
        <v>400</v>
      </c>
      <c r="F1820" s="937">
        <v>240</v>
      </c>
      <c r="G1820" s="937">
        <v>220</v>
      </c>
      <c r="H1820" s="937">
        <v>200</v>
      </c>
    </row>
    <row r="1821" spans="1:8" s="238" customFormat="1" ht="15" customHeight="1">
      <c r="A1821" s="1158"/>
      <c r="B1821" s="1153"/>
      <c r="C1821" s="936" t="s">
        <v>4767</v>
      </c>
      <c r="D1821" s="936" t="s">
        <v>1592</v>
      </c>
      <c r="E1821" s="937">
        <v>400</v>
      </c>
      <c r="F1821" s="937"/>
      <c r="G1821" s="937"/>
      <c r="H1821" s="937"/>
    </row>
    <row r="1822" spans="1:8" s="238" customFormat="1" ht="15" customHeight="1">
      <c r="A1822" s="938">
        <v>13</v>
      </c>
      <c r="B1822" s="939" t="s">
        <v>1697</v>
      </c>
      <c r="C1822" s="936" t="s">
        <v>1592</v>
      </c>
      <c r="D1822" s="936" t="s">
        <v>1670</v>
      </c>
      <c r="E1822" s="937">
        <v>300</v>
      </c>
      <c r="F1822" s="937">
        <v>240</v>
      </c>
      <c r="G1822" s="937"/>
      <c r="H1822" s="937"/>
    </row>
    <row r="1823" spans="1:8" s="238" customFormat="1" ht="15" customHeight="1">
      <c r="A1823" s="1156">
        <v>14</v>
      </c>
      <c r="B1823" s="1151" t="s">
        <v>2064</v>
      </c>
      <c r="C1823" s="936" t="s">
        <v>1592</v>
      </c>
      <c r="D1823" s="936" t="s">
        <v>1649</v>
      </c>
      <c r="E1823" s="937">
        <v>600</v>
      </c>
      <c r="F1823" s="937"/>
      <c r="G1823" s="937"/>
      <c r="H1823" s="937"/>
    </row>
    <row r="1824" spans="1:8" s="238" customFormat="1" ht="15" customHeight="1">
      <c r="A1824" s="1158"/>
      <c r="B1824" s="1153"/>
      <c r="C1824" s="936" t="s">
        <v>1649</v>
      </c>
      <c r="D1824" s="936" t="s">
        <v>1631</v>
      </c>
      <c r="E1824" s="937">
        <v>300</v>
      </c>
      <c r="F1824" s="937"/>
      <c r="G1824" s="937">
        <v>240</v>
      </c>
      <c r="H1824" s="937"/>
    </row>
    <row r="1825" spans="1:8" s="238" customFormat="1" ht="15" customHeight="1">
      <c r="A1825" s="938">
        <v>15</v>
      </c>
      <c r="B1825" s="939" t="s">
        <v>1840</v>
      </c>
      <c r="C1825" s="936" t="s">
        <v>1592</v>
      </c>
      <c r="D1825" s="936" t="s">
        <v>1631</v>
      </c>
      <c r="E1825" s="937">
        <v>500</v>
      </c>
      <c r="F1825" s="937"/>
      <c r="G1825" s="937"/>
      <c r="H1825" s="937"/>
    </row>
    <row r="1826" spans="1:8" s="238" customFormat="1" ht="15" customHeight="1">
      <c r="A1826" s="938">
        <v>16</v>
      </c>
      <c r="B1826" s="939" t="s">
        <v>4945</v>
      </c>
      <c r="C1826" s="936" t="s">
        <v>1592</v>
      </c>
      <c r="D1826" s="936" t="s">
        <v>1631</v>
      </c>
      <c r="E1826" s="937">
        <v>500</v>
      </c>
      <c r="F1826" s="937"/>
      <c r="G1826" s="937"/>
      <c r="H1826" s="937"/>
    </row>
    <row r="1827" spans="1:8" s="238" customFormat="1" ht="15" customHeight="1">
      <c r="A1827" s="1156">
        <v>17</v>
      </c>
      <c r="B1827" s="1151" t="s">
        <v>4772</v>
      </c>
      <c r="C1827" s="936" t="s">
        <v>1592</v>
      </c>
      <c r="D1827" s="936" t="s">
        <v>1340</v>
      </c>
      <c r="E1827" s="937">
        <v>500</v>
      </c>
      <c r="F1827" s="937"/>
      <c r="G1827" s="937"/>
      <c r="H1827" s="937"/>
    </row>
    <row r="1828" spans="1:8" s="238" customFormat="1" ht="15" customHeight="1">
      <c r="A1828" s="1158"/>
      <c r="B1828" s="1153"/>
      <c r="C1828" s="936" t="s">
        <v>1340</v>
      </c>
      <c r="D1828" s="936" t="s">
        <v>1631</v>
      </c>
      <c r="E1828" s="937">
        <v>300</v>
      </c>
      <c r="F1828" s="937"/>
      <c r="G1828" s="937">
        <v>240</v>
      </c>
      <c r="H1828" s="937"/>
    </row>
    <row r="1829" spans="1:8" s="238" customFormat="1" ht="15" customHeight="1">
      <c r="A1829" s="1156">
        <v>18</v>
      </c>
      <c r="B1829" s="1151" t="s">
        <v>2216</v>
      </c>
      <c r="C1829" s="936" t="s">
        <v>1592</v>
      </c>
      <c r="D1829" s="936" t="s">
        <v>1340</v>
      </c>
      <c r="E1829" s="937">
        <v>500</v>
      </c>
      <c r="F1829" s="937"/>
      <c r="G1829" s="937"/>
      <c r="H1829" s="937"/>
    </row>
    <row r="1830" spans="1:8" s="238" customFormat="1" ht="15" customHeight="1">
      <c r="A1830" s="1157"/>
      <c r="B1830" s="1152"/>
      <c r="C1830" s="936" t="s">
        <v>1340</v>
      </c>
      <c r="D1830" s="936" t="s">
        <v>1631</v>
      </c>
      <c r="E1830" s="937">
        <v>300</v>
      </c>
      <c r="F1830" s="937"/>
      <c r="G1830" s="937"/>
      <c r="H1830" s="937"/>
    </row>
    <row r="1831" spans="1:8" s="238" customFormat="1" ht="15" customHeight="1">
      <c r="A1831" s="1158"/>
      <c r="B1831" s="1153"/>
      <c r="C1831" s="936" t="s">
        <v>1631</v>
      </c>
      <c r="D1831" s="936" t="s">
        <v>4768</v>
      </c>
      <c r="E1831" s="937">
        <v>250</v>
      </c>
      <c r="F1831" s="937">
        <v>220</v>
      </c>
      <c r="G1831" s="937"/>
      <c r="H1831" s="937"/>
    </row>
    <row r="1832" spans="1:8" s="238" customFormat="1" ht="15" customHeight="1">
      <c r="A1832" s="1156">
        <v>19</v>
      </c>
      <c r="B1832" s="1151" t="s">
        <v>3469</v>
      </c>
      <c r="C1832" s="936" t="s">
        <v>1592</v>
      </c>
      <c r="D1832" s="936" t="s">
        <v>1340</v>
      </c>
      <c r="E1832" s="937">
        <v>500</v>
      </c>
      <c r="F1832" s="937"/>
      <c r="G1832" s="937"/>
      <c r="H1832" s="937"/>
    </row>
    <row r="1833" spans="1:8" s="238" customFormat="1" ht="15" customHeight="1">
      <c r="A1833" s="1158"/>
      <c r="B1833" s="1153"/>
      <c r="C1833" s="936" t="s">
        <v>1340</v>
      </c>
      <c r="D1833" s="936" t="s">
        <v>1631</v>
      </c>
      <c r="E1833" s="937">
        <v>300</v>
      </c>
      <c r="F1833" s="937"/>
      <c r="G1833" s="937"/>
      <c r="H1833" s="937"/>
    </row>
    <row r="1834" spans="1:8" s="238" customFormat="1" ht="15" customHeight="1">
      <c r="A1834" s="1156">
        <v>20</v>
      </c>
      <c r="B1834" s="1151" t="s">
        <v>4946</v>
      </c>
      <c r="C1834" s="936" t="s">
        <v>1592</v>
      </c>
      <c r="D1834" s="936" t="s">
        <v>1340</v>
      </c>
      <c r="E1834" s="937">
        <v>500</v>
      </c>
      <c r="F1834" s="937"/>
      <c r="G1834" s="937"/>
      <c r="H1834" s="937"/>
    </row>
    <row r="1835" spans="1:8" s="238" customFormat="1" ht="15" customHeight="1">
      <c r="A1835" s="1158"/>
      <c r="B1835" s="1153"/>
      <c r="C1835" s="936" t="s">
        <v>1340</v>
      </c>
      <c r="D1835" s="936" t="s">
        <v>1631</v>
      </c>
      <c r="E1835" s="937">
        <v>300</v>
      </c>
      <c r="F1835" s="937"/>
      <c r="G1835" s="937"/>
      <c r="H1835" s="937"/>
    </row>
    <row r="1836" spans="1:8" s="238" customFormat="1" ht="15" customHeight="1">
      <c r="A1836" s="1156">
        <v>21</v>
      </c>
      <c r="B1836" s="1151" t="s">
        <v>4773</v>
      </c>
      <c r="C1836" s="936" t="s">
        <v>1592</v>
      </c>
      <c r="D1836" s="936" t="s">
        <v>1340</v>
      </c>
      <c r="E1836" s="937">
        <v>500</v>
      </c>
      <c r="F1836" s="937"/>
      <c r="G1836" s="937"/>
      <c r="H1836" s="937"/>
    </row>
    <row r="1837" spans="1:8" s="238" customFormat="1" ht="15" customHeight="1">
      <c r="A1837" s="1158"/>
      <c r="B1837" s="1153"/>
      <c r="C1837" s="936" t="s">
        <v>1340</v>
      </c>
      <c r="D1837" s="936" t="s">
        <v>1631</v>
      </c>
      <c r="E1837" s="937">
        <v>300</v>
      </c>
      <c r="F1837" s="937"/>
      <c r="G1837" s="937">
        <v>240</v>
      </c>
      <c r="H1837" s="937"/>
    </row>
    <row r="1838" spans="1:8" s="238" customFormat="1" ht="15" customHeight="1">
      <c r="A1838" s="1156">
        <v>22</v>
      </c>
      <c r="B1838" s="1151" t="s">
        <v>2234</v>
      </c>
      <c r="C1838" s="936" t="s">
        <v>1592</v>
      </c>
      <c r="D1838" s="936" t="s">
        <v>1340</v>
      </c>
      <c r="E1838" s="937">
        <v>500</v>
      </c>
      <c r="F1838" s="937">
        <v>250</v>
      </c>
      <c r="G1838" s="937">
        <v>225</v>
      </c>
      <c r="H1838" s="937"/>
    </row>
    <row r="1839" spans="1:8" s="238" customFormat="1" ht="15" customHeight="1">
      <c r="A1839" s="1158"/>
      <c r="B1839" s="1153"/>
      <c r="C1839" s="936" t="s">
        <v>1340</v>
      </c>
      <c r="D1839" s="936" t="s">
        <v>1631</v>
      </c>
      <c r="E1839" s="937">
        <v>300</v>
      </c>
      <c r="F1839" s="937">
        <v>240</v>
      </c>
      <c r="G1839" s="937">
        <v>225</v>
      </c>
      <c r="H1839" s="937"/>
    </row>
    <row r="1840" spans="1:8" s="238" customFormat="1" ht="15" customHeight="1">
      <c r="A1840" s="1156">
        <v>23</v>
      </c>
      <c r="B1840" s="1151" t="s">
        <v>4947</v>
      </c>
      <c r="C1840" s="936" t="s">
        <v>1592</v>
      </c>
      <c r="D1840" s="936" t="s">
        <v>1340</v>
      </c>
      <c r="E1840" s="937">
        <v>500</v>
      </c>
      <c r="F1840" s="937"/>
      <c r="G1840" s="937"/>
      <c r="H1840" s="937"/>
    </row>
    <row r="1841" spans="1:8" s="238" customFormat="1" ht="15" customHeight="1">
      <c r="A1841" s="1158"/>
      <c r="B1841" s="1153"/>
      <c r="C1841" s="936" t="s">
        <v>1340</v>
      </c>
      <c r="D1841" s="936" t="s">
        <v>1631</v>
      </c>
      <c r="E1841" s="937">
        <v>300</v>
      </c>
      <c r="F1841" s="937"/>
      <c r="G1841" s="937">
        <v>240</v>
      </c>
      <c r="H1841" s="937"/>
    </row>
    <row r="1842" spans="1:8" s="238" customFormat="1" ht="15" customHeight="1">
      <c r="A1842" s="1156">
        <v>24</v>
      </c>
      <c r="B1842" s="1151" t="s">
        <v>1615</v>
      </c>
      <c r="C1842" s="936" t="s">
        <v>1592</v>
      </c>
      <c r="D1842" s="936" t="s">
        <v>1340</v>
      </c>
      <c r="E1842" s="937">
        <v>500</v>
      </c>
      <c r="F1842" s="937"/>
      <c r="G1842" s="937"/>
      <c r="H1842" s="937"/>
    </row>
    <row r="1843" spans="1:8" s="238" customFormat="1" ht="15" customHeight="1">
      <c r="A1843" s="1158"/>
      <c r="B1843" s="1153"/>
      <c r="C1843" s="936" t="s">
        <v>1340</v>
      </c>
      <c r="D1843" s="936" t="s">
        <v>1631</v>
      </c>
      <c r="E1843" s="937">
        <v>300</v>
      </c>
      <c r="F1843" s="937">
        <v>240</v>
      </c>
      <c r="G1843" s="937">
        <v>225</v>
      </c>
      <c r="H1843" s="937"/>
    </row>
    <row r="1844" spans="1:8" s="238" customFormat="1" ht="15" customHeight="1">
      <c r="A1844" s="1156">
        <v>25</v>
      </c>
      <c r="B1844" s="1151" t="s">
        <v>4771</v>
      </c>
      <c r="C1844" s="936" t="s">
        <v>1592</v>
      </c>
      <c r="D1844" s="936" t="s">
        <v>1340</v>
      </c>
      <c r="E1844" s="937">
        <v>500</v>
      </c>
      <c r="F1844" s="937">
        <v>250</v>
      </c>
      <c r="G1844" s="937">
        <v>225</v>
      </c>
      <c r="H1844" s="937">
        <v>200</v>
      </c>
    </row>
    <row r="1845" spans="1:8" s="238" customFormat="1" ht="15" customHeight="1">
      <c r="A1845" s="1158"/>
      <c r="B1845" s="1153"/>
      <c r="C1845" s="936" t="s">
        <v>1340</v>
      </c>
      <c r="D1845" s="936" t="s">
        <v>1631</v>
      </c>
      <c r="E1845" s="937">
        <v>300</v>
      </c>
      <c r="F1845" s="937">
        <v>240</v>
      </c>
      <c r="G1845" s="937"/>
      <c r="H1845" s="937"/>
    </row>
    <row r="1846" spans="1:8" s="238" customFormat="1" ht="15" customHeight="1">
      <c r="A1846" s="1156">
        <v>26</v>
      </c>
      <c r="B1846" s="1151" t="s">
        <v>1695</v>
      </c>
      <c r="C1846" s="936" t="s">
        <v>1592</v>
      </c>
      <c r="D1846" s="936" t="s">
        <v>4769</v>
      </c>
      <c r="E1846" s="937">
        <v>500</v>
      </c>
      <c r="F1846" s="937"/>
      <c r="G1846" s="937">
        <v>250</v>
      </c>
      <c r="H1846" s="937"/>
    </row>
    <row r="1847" spans="1:8" s="238" customFormat="1" ht="15" customHeight="1">
      <c r="A1847" s="1158"/>
      <c r="B1847" s="1153"/>
      <c r="C1847" s="936" t="s">
        <v>4769</v>
      </c>
      <c r="D1847" s="936" t="s">
        <v>881</v>
      </c>
      <c r="E1847" s="937">
        <v>300</v>
      </c>
      <c r="F1847" s="937"/>
      <c r="G1847" s="937">
        <v>240</v>
      </c>
      <c r="H1847" s="937">
        <v>225</v>
      </c>
    </row>
    <row r="1848" spans="1:8" s="238" customFormat="1" ht="15" customHeight="1">
      <c r="A1848" s="938">
        <v>27</v>
      </c>
      <c r="B1848" s="939" t="s">
        <v>4948</v>
      </c>
      <c r="C1848" s="936" t="s">
        <v>1592</v>
      </c>
      <c r="D1848" s="936" t="s">
        <v>1649</v>
      </c>
      <c r="E1848" s="937">
        <v>500</v>
      </c>
      <c r="F1848" s="937"/>
      <c r="G1848" s="937"/>
      <c r="H1848" s="937"/>
    </row>
    <row r="1849" spans="1:8" s="238" customFormat="1" ht="15" customHeight="1">
      <c r="A1849" s="938">
        <v>28</v>
      </c>
      <c r="B1849" s="939" t="s">
        <v>4949</v>
      </c>
      <c r="C1849" s="936" t="s">
        <v>1670</v>
      </c>
      <c r="D1849" s="936" t="s">
        <v>881</v>
      </c>
      <c r="E1849" s="937">
        <v>250</v>
      </c>
      <c r="F1849" s="937">
        <v>220</v>
      </c>
      <c r="G1849" s="937">
        <v>210</v>
      </c>
      <c r="H1849" s="937"/>
    </row>
    <row r="1850" spans="1:8" s="238" customFormat="1" ht="15" customHeight="1">
      <c r="A1850" s="938">
        <v>29</v>
      </c>
      <c r="B1850" s="939" t="s">
        <v>1822</v>
      </c>
      <c r="C1850" s="936" t="s">
        <v>1592</v>
      </c>
      <c r="D1850" s="936" t="s">
        <v>1670</v>
      </c>
      <c r="E1850" s="937">
        <v>500</v>
      </c>
      <c r="F1850" s="937"/>
      <c r="G1850" s="937"/>
      <c r="H1850" s="937"/>
    </row>
    <row r="1851" spans="1:8" s="238" customFormat="1" ht="15" customHeight="1">
      <c r="A1851" s="938">
        <v>30</v>
      </c>
      <c r="B1851" s="939" t="s">
        <v>1665</v>
      </c>
      <c r="C1851" s="936" t="s">
        <v>1822</v>
      </c>
      <c r="D1851" s="936" t="s">
        <v>1643</v>
      </c>
      <c r="E1851" s="937">
        <v>400</v>
      </c>
      <c r="F1851" s="937"/>
      <c r="G1851" s="937">
        <v>220</v>
      </c>
      <c r="H1851" s="937"/>
    </row>
    <row r="1852" spans="1:8" s="238" customFormat="1" ht="15" customHeight="1">
      <c r="A1852" s="938">
        <v>31</v>
      </c>
      <c r="B1852" s="939" t="s">
        <v>1782</v>
      </c>
      <c r="C1852" s="936" t="s">
        <v>1592</v>
      </c>
      <c r="D1852" s="936" t="s">
        <v>881</v>
      </c>
      <c r="E1852" s="937">
        <v>400</v>
      </c>
      <c r="F1852" s="937"/>
      <c r="G1852" s="937">
        <v>220</v>
      </c>
      <c r="H1852" s="937"/>
    </row>
    <row r="1853" spans="1:8" s="238" customFormat="1" ht="15" customHeight="1">
      <c r="A1853" s="938">
        <v>32</v>
      </c>
      <c r="B1853" s="939" t="s">
        <v>4950</v>
      </c>
      <c r="C1853" s="936" t="s">
        <v>1592</v>
      </c>
      <c r="D1853" s="936" t="s">
        <v>1665</v>
      </c>
      <c r="E1853" s="937">
        <v>400</v>
      </c>
      <c r="F1853" s="937"/>
      <c r="G1853" s="937"/>
      <c r="H1853" s="937"/>
    </row>
    <row r="1854" spans="1:8" s="238" customFormat="1" ht="15" customHeight="1">
      <c r="A1854" s="938">
        <v>33</v>
      </c>
      <c r="B1854" s="939" t="s">
        <v>4951</v>
      </c>
      <c r="C1854" s="936" t="s">
        <v>1592</v>
      </c>
      <c r="D1854" s="936" t="s">
        <v>4770</v>
      </c>
      <c r="E1854" s="937">
        <v>400</v>
      </c>
      <c r="F1854" s="937"/>
      <c r="G1854" s="937"/>
      <c r="H1854" s="937"/>
    </row>
    <row r="1855" spans="1:8" s="238" customFormat="1" ht="15" customHeight="1">
      <c r="A1855" s="938">
        <v>34</v>
      </c>
      <c r="B1855" s="939" t="s">
        <v>1631</v>
      </c>
      <c r="C1855" s="936" t="s">
        <v>1649</v>
      </c>
      <c r="D1855" s="936" t="s">
        <v>4771</v>
      </c>
      <c r="E1855" s="937">
        <v>300</v>
      </c>
      <c r="F1855" s="937">
        <v>240</v>
      </c>
      <c r="G1855" s="937">
        <v>225</v>
      </c>
      <c r="H1855" s="937">
        <v>210</v>
      </c>
    </row>
    <row r="1856" spans="1:8" s="238" customFormat="1" ht="15" customHeight="1">
      <c r="A1856" s="938">
        <v>35</v>
      </c>
      <c r="B1856" s="939" t="s">
        <v>1340</v>
      </c>
      <c r="C1856" s="936" t="s">
        <v>1631</v>
      </c>
      <c r="D1856" s="936" t="s">
        <v>4771</v>
      </c>
      <c r="E1856" s="937">
        <v>400</v>
      </c>
      <c r="F1856" s="937"/>
      <c r="G1856" s="937">
        <v>220</v>
      </c>
      <c r="H1856" s="937"/>
    </row>
    <row r="1857" spans="1:8" s="238" customFormat="1" ht="15" customHeight="1">
      <c r="A1857" s="938">
        <v>36</v>
      </c>
      <c r="B1857" s="939" t="s">
        <v>4952</v>
      </c>
      <c r="C1857" s="936" t="s">
        <v>4772</v>
      </c>
      <c r="D1857" s="936" t="s">
        <v>4773</v>
      </c>
      <c r="E1857" s="937">
        <v>250</v>
      </c>
      <c r="F1857" s="937">
        <v>220</v>
      </c>
      <c r="G1857" s="937"/>
      <c r="H1857" s="937"/>
    </row>
    <row r="1858" spans="1:8" s="238" customFormat="1" ht="15" customHeight="1">
      <c r="A1858" s="938">
        <v>37</v>
      </c>
      <c r="B1858" s="939" t="s">
        <v>1377</v>
      </c>
      <c r="C1858" s="936" t="s">
        <v>2216</v>
      </c>
      <c r="D1858" s="936" t="s">
        <v>4774</v>
      </c>
      <c r="E1858" s="937">
        <v>250</v>
      </c>
      <c r="F1858" s="937"/>
      <c r="G1858" s="937">
        <v>210</v>
      </c>
      <c r="H1858" s="937"/>
    </row>
    <row r="1859" spans="1:8" s="238" customFormat="1" ht="15" customHeight="1">
      <c r="A1859" s="1154">
        <v>38</v>
      </c>
      <c r="B1859" s="1155" t="s">
        <v>1649</v>
      </c>
      <c r="C1859" s="936" t="s">
        <v>4775</v>
      </c>
      <c r="D1859" s="936" t="s">
        <v>2216</v>
      </c>
      <c r="E1859" s="937">
        <v>300</v>
      </c>
      <c r="F1859" s="937"/>
      <c r="G1859" s="937"/>
      <c r="H1859" s="937"/>
    </row>
    <row r="1860" spans="1:8" s="238" customFormat="1" ht="15" customHeight="1">
      <c r="A1860" s="1154"/>
      <c r="B1860" s="1155"/>
      <c r="C1860" s="936" t="s">
        <v>3469</v>
      </c>
      <c r="D1860" s="936" t="s">
        <v>1643</v>
      </c>
      <c r="E1860" s="937">
        <v>300</v>
      </c>
      <c r="F1860" s="937"/>
      <c r="G1860" s="937"/>
      <c r="H1860" s="937"/>
    </row>
    <row r="1861" spans="1:8" s="238" customFormat="1" ht="15" customHeight="1">
      <c r="A1861" s="938">
        <v>39</v>
      </c>
      <c r="B1861" s="939" t="s">
        <v>4774</v>
      </c>
      <c r="C1861" s="936" t="s">
        <v>4773</v>
      </c>
      <c r="D1861" s="936" t="s">
        <v>881</v>
      </c>
      <c r="E1861" s="937">
        <v>250</v>
      </c>
      <c r="F1861" s="937">
        <v>220</v>
      </c>
      <c r="G1861" s="937">
        <v>210</v>
      </c>
      <c r="H1861" s="937"/>
    </row>
    <row r="1862" spans="1:8" s="238" customFormat="1" ht="15" customHeight="1">
      <c r="A1862" s="938">
        <v>40</v>
      </c>
      <c r="B1862" s="939" t="s">
        <v>4953</v>
      </c>
      <c r="C1862" s="936" t="s">
        <v>1340</v>
      </c>
      <c r="D1862" s="936" t="s">
        <v>1631</v>
      </c>
      <c r="E1862" s="937">
        <v>250</v>
      </c>
      <c r="F1862" s="937"/>
      <c r="G1862" s="937"/>
      <c r="H1862" s="937"/>
    </row>
    <row r="1863" spans="1:8" s="238" customFormat="1" ht="15" customHeight="1">
      <c r="A1863" s="938">
        <v>41</v>
      </c>
      <c r="B1863" s="939" t="s">
        <v>1314</v>
      </c>
      <c r="C1863" s="936" t="s">
        <v>1340</v>
      </c>
      <c r="D1863" s="936" t="s">
        <v>1631</v>
      </c>
      <c r="E1863" s="937">
        <v>250</v>
      </c>
      <c r="F1863" s="937"/>
      <c r="G1863" s="937">
        <v>210</v>
      </c>
      <c r="H1863" s="937"/>
    </row>
    <row r="1864" spans="1:8" s="238" customFormat="1" ht="15" customHeight="1">
      <c r="A1864" s="938">
        <v>42</v>
      </c>
      <c r="B1864" s="939" t="s">
        <v>4770</v>
      </c>
      <c r="C1864" s="936" t="s">
        <v>1782</v>
      </c>
      <c r="D1864" s="936" t="s">
        <v>881</v>
      </c>
      <c r="E1864" s="937">
        <v>250</v>
      </c>
      <c r="F1864" s="937"/>
      <c r="G1864" s="937">
        <v>210</v>
      </c>
      <c r="H1864" s="937">
        <v>195</v>
      </c>
    </row>
    <row r="1865" spans="1:8" s="238" customFormat="1" ht="15" customHeight="1">
      <c r="A1865" s="1156">
        <v>43</v>
      </c>
      <c r="B1865" s="1151" t="s">
        <v>4954</v>
      </c>
      <c r="C1865" s="936" t="s">
        <v>1430</v>
      </c>
      <c r="D1865" s="936" t="s">
        <v>4776</v>
      </c>
      <c r="E1865" s="937">
        <v>650</v>
      </c>
      <c r="F1865" s="937">
        <v>235</v>
      </c>
      <c r="G1865" s="937">
        <v>210</v>
      </c>
      <c r="H1865" s="937">
        <v>185</v>
      </c>
    </row>
    <row r="1866" spans="1:8" s="238" customFormat="1" ht="15" customHeight="1">
      <c r="A1866" s="1157"/>
      <c r="B1866" s="1152"/>
      <c r="C1866" s="936" t="s">
        <v>4776</v>
      </c>
      <c r="D1866" s="936" t="s">
        <v>4777</v>
      </c>
      <c r="E1866" s="937">
        <v>750</v>
      </c>
      <c r="F1866" s="937">
        <v>225</v>
      </c>
      <c r="G1866" s="937">
        <v>205</v>
      </c>
      <c r="H1866" s="937">
        <v>190</v>
      </c>
    </row>
    <row r="1867" spans="1:8" s="238" customFormat="1" ht="15" customHeight="1">
      <c r="A1867" s="1157"/>
      <c r="B1867" s="1152"/>
      <c r="C1867" s="936" t="s">
        <v>4778</v>
      </c>
      <c r="D1867" s="936" t="s">
        <v>4779</v>
      </c>
      <c r="E1867" s="937">
        <v>250</v>
      </c>
      <c r="F1867" s="937">
        <v>220</v>
      </c>
      <c r="G1867" s="937">
        <v>210</v>
      </c>
      <c r="H1867" s="937">
        <v>195</v>
      </c>
    </row>
    <row r="1868" spans="1:8" s="238" customFormat="1" ht="15" customHeight="1">
      <c r="A1868" s="1157"/>
      <c r="B1868" s="1152"/>
      <c r="C1868" s="936" t="s">
        <v>4780</v>
      </c>
      <c r="D1868" s="936" t="s">
        <v>4781</v>
      </c>
      <c r="E1868" s="937">
        <v>250</v>
      </c>
      <c r="F1868" s="937">
        <v>220</v>
      </c>
      <c r="G1868" s="937"/>
      <c r="H1868" s="937">
        <v>195</v>
      </c>
    </row>
    <row r="1869" spans="1:8" s="238" customFormat="1" ht="15" customHeight="1">
      <c r="A1869" s="1157"/>
      <c r="B1869" s="1152"/>
      <c r="C1869" s="936" t="s">
        <v>4782</v>
      </c>
      <c r="D1869" s="936" t="s">
        <v>4783</v>
      </c>
      <c r="E1869" s="937">
        <v>250</v>
      </c>
      <c r="F1869" s="937">
        <v>220</v>
      </c>
      <c r="G1869" s="937">
        <v>210</v>
      </c>
      <c r="H1869" s="937"/>
    </row>
    <row r="1870" spans="1:8" s="238" customFormat="1" ht="15" customHeight="1">
      <c r="A1870" s="1157"/>
      <c r="B1870" s="1152"/>
      <c r="C1870" s="936" t="s">
        <v>4784</v>
      </c>
      <c r="D1870" s="936" t="s">
        <v>4785</v>
      </c>
      <c r="E1870" s="937">
        <v>250</v>
      </c>
      <c r="F1870" s="937">
        <v>220</v>
      </c>
      <c r="G1870" s="937"/>
      <c r="H1870" s="937"/>
    </row>
    <row r="1871" spans="1:8" s="238" customFormat="1" ht="15" customHeight="1">
      <c r="A1871" s="1157"/>
      <c r="B1871" s="1152"/>
      <c r="C1871" s="936" t="s">
        <v>4786</v>
      </c>
      <c r="D1871" s="936" t="s">
        <v>881</v>
      </c>
      <c r="E1871" s="937">
        <v>250</v>
      </c>
      <c r="F1871" s="937">
        <v>220</v>
      </c>
      <c r="G1871" s="937">
        <v>210</v>
      </c>
      <c r="H1871" s="937">
        <v>195</v>
      </c>
    </row>
    <row r="1872" spans="1:8" s="238" customFormat="1" ht="15" customHeight="1">
      <c r="A1872" s="1158"/>
      <c r="B1872" s="1153"/>
      <c r="C1872" s="936" t="s">
        <v>4787</v>
      </c>
      <c r="D1872" s="936" t="s">
        <v>4788</v>
      </c>
      <c r="E1872" s="937">
        <v>250</v>
      </c>
      <c r="F1872" s="937">
        <v>220</v>
      </c>
      <c r="G1872" s="937">
        <v>210</v>
      </c>
      <c r="H1872" s="937"/>
    </row>
    <row r="1873" spans="1:8" s="238" customFormat="1" ht="15" customHeight="1">
      <c r="A1873" s="1156">
        <v>44</v>
      </c>
      <c r="B1873" s="1151" t="s">
        <v>4955</v>
      </c>
      <c r="C1873" s="936" t="s">
        <v>4789</v>
      </c>
      <c r="D1873" s="936" t="s">
        <v>4790</v>
      </c>
      <c r="E1873" s="937">
        <v>500</v>
      </c>
      <c r="F1873" s="937">
        <v>300</v>
      </c>
      <c r="G1873" s="937"/>
      <c r="H1873" s="937">
        <v>250</v>
      </c>
    </row>
    <row r="1874" spans="1:8" s="238" customFormat="1" ht="15" customHeight="1">
      <c r="A1874" s="1157"/>
      <c r="B1874" s="1152"/>
      <c r="C1874" s="936" t="s">
        <v>4790</v>
      </c>
      <c r="D1874" s="936" t="s">
        <v>4791</v>
      </c>
      <c r="E1874" s="937">
        <v>375</v>
      </c>
      <c r="F1874" s="937">
        <v>245</v>
      </c>
      <c r="G1874" s="937"/>
      <c r="H1874" s="937">
        <v>220</v>
      </c>
    </row>
    <row r="1875" spans="1:8" s="238" customFormat="1" ht="15" customHeight="1">
      <c r="A1875" s="1157"/>
      <c r="B1875" s="1152"/>
      <c r="C1875" s="936" t="s">
        <v>4792</v>
      </c>
      <c r="D1875" s="936" t="s">
        <v>4793</v>
      </c>
      <c r="E1875" s="937">
        <v>400</v>
      </c>
      <c r="F1875" s="937">
        <v>240</v>
      </c>
      <c r="G1875" s="937">
        <v>220</v>
      </c>
      <c r="H1875" s="937">
        <v>200</v>
      </c>
    </row>
    <row r="1876" spans="1:8" s="238" customFormat="1" ht="15" customHeight="1">
      <c r="A1876" s="1157"/>
      <c r="B1876" s="1152"/>
      <c r="C1876" s="936" t="s">
        <v>4793</v>
      </c>
      <c r="D1876" s="936" t="s">
        <v>4794</v>
      </c>
      <c r="E1876" s="937">
        <v>250</v>
      </c>
      <c r="F1876" s="937">
        <v>220</v>
      </c>
      <c r="G1876" s="937">
        <v>210</v>
      </c>
      <c r="H1876" s="937">
        <v>195</v>
      </c>
    </row>
    <row r="1877" spans="1:8" s="238" customFormat="1" ht="15" customHeight="1">
      <c r="A1877" s="1157"/>
      <c r="B1877" s="1152"/>
      <c r="C1877" s="936" t="s">
        <v>4795</v>
      </c>
      <c r="D1877" s="936" t="s">
        <v>4796</v>
      </c>
      <c r="E1877" s="937">
        <v>250</v>
      </c>
      <c r="F1877" s="937">
        <v>220</v>
      </c>
      <c r="G1877" s="937"/>
      <c r="H1877" s="937">
        <v>195</v>
      </c>
    </row>
    <row r="1878" spans="1:8" s="238" customFormat="1" ht="15" customHeight="1">
      <c r="A1878" s="1157"/>
      <c r="B1878" s="1152"/>
      <c r="C1878" s="936" t="s">
        <v>4797</v>
      </c>
      <c r="D1878" s="936" t="s">
        <v>4798</v>
      </c>
      <c r="E1878" s="937">
        <v>250</v>
      </c>
      <c r="F1878" s="937">
        <v>220</v>
      </c>
      <c r="G1878" s="937">
        <v>210</v>
      </c>
      <c r="H1878" s="937">
        <v>195</v>
      </c>
    </row>
    <row r="1879" spans="1:8" s="238" customFormat="1" ht="15" customHeight="1">
      <c r="A1879" s="1157"/>
      <c r="B1879" s="1152"/>
      <c r="C1879" s="936" t="s">
        <v>4799</v>
      </c>
      <c r="D1879" s="936" t="s">
        <v>4800</v>
      </c>
      <c r="E1879" s="937">
        <v>250</v>
      </c>
      <c r="F1879" s="937">
        <v>220</v>
      </c>
      <c r="G1879" s="937"/>
      <c r="H1879" s="937">
        <v>195</v>
      </c>
    </row>
    <row r="1880" spans="1:8" s="238" customFormat="1" ht="15" customHeight="1">
      <c r="A1880" s="1156">
        <v>45</v>
      </c>
      <c r="B1880" s="1151" t="s">
        <v>4956</v>
      </c>
      <c r="C1880" s="936" t="s">
        <v>4801</v>
      </c>
      <c r="D1880" s="936" t="s">
        <v>881</v>
      </c>
      <c r="E1880" s="937">
        <v>250</v>
      </c>
      <c r="F1880" s="937">
        <v>220</v>
      </c>
      <c r="G1880" s="937">
        <v>210</v>
      </c>
      <c r="H1880" s="937"/>
    </row>
    <row r="1881" spans="1:8" s="238" customFormat="1" ht="15" customHeight="1">
      <c r="A1881" s="1157"/>
      <c r="B1881" s="1152"/>
      <c r="C1881" s="936" t="s">
        <v>4802</v>
      </c>
      <c r="D1881" s="936" t="s">
        <v>881</v>
      </c>
      <c r="E1881" s="937">
        <v>250</v>
      </c>
      <c r="F1881" s="937">
        <v>220</v>
      </c>
      <c r="G1881" s="937">
        <v>210</v>
      </c>
      <c r="H1881" s="937"/>
    </row>
    <row r="1882" spans="1:8" s="238" customFormat="1" ht="15" customHeight="1">
      <c r="A1882" s="1157"/>
      <c r="B1882" s="1152"/>
      <c r="C1882" s="936" t="s">
        <v>4803</v>
      </c>
      <c r="D1882" s="936" t="s">
        <v>881</v>
      </c>
      <c r="E1882" s="937">
        <v>250</v>
      </c>
      <c r="F1882" s="937">
        <v>220</v>
      </c>
      <c r="G1882" s="937">
        <v>210</v>
      </c>
      <c r="H1882" s="937"/>
    </row>
    <row r="1883" spans="1:8" s="238" customFormat="1" ht="15" customHeight="1">
      <c r="A1883" s="1157"/>
      <c r="B1883" s="1152"/>
      <c r="C1883" s="936" t="s">
        <v>4804</v>
      </c>
      <c r="D1883" s="936" t="s">
        <v>881</v>
      </c>
      <c r="E1883" s="937">
        <v>300</v>
      </c>
      <c r="F1883" s="937">
        <v>240</v>
      </c>
      <c r="G1883" s="937">
        <v>225</v>
      </c>
      <c r="H1883" s="937"/>
    </row>
    <row r="1884" spans="1:8" s="238" customFormat="1" ht="15" customHeight="1">
      <c r="A1884" s="1157"/>
      <c r="B1884" s="1152"/>
      <c r="C1884" s="936" t="s">
        <v>4805</v>
      </c>
      <c r="D1884" s="936" t="s">
        <v>881</v>
      </c>
      <c r="E1884" s="937">
        <v>250</v>
      </c>
      <c r="F1884" s="937">
        <v>220</v>
      </c>
      <c r="G1884" s="937">
        <v>210</v>
      </c>
      <c r="H1884" s="937"/>
    </row>
    <row r="1885" spans="1:8" s="238" customFormat="1" ht="15" customHeight="1">
      <c r="A1885" s="1157"/>
      <c r="B1885" s="1152"/>
      <c r="C1885" s="936" t="s">
        <v>4806</v>
      </c>
      <c r="D1885" s="936" t="s">
        <v>881</v>
      </c>
      <c r="E1885" s="937">
        <v>250</v>
      </c>
      <c r="F1885" s="937">
        <v>220</v>
      </c>
      <c r="G1885" s="937">
        <v>210</v>
      </c>
      <c r="H1885" s="937"/>
    </row>
    <row r="1886" spans="1:8" s="238" customFormat="1" ht="15" customHeight="1">
      <c r="A1886" s="1158"/>
      <c r="B1886" s="1153"/>
      <c r="C1886" s="936" t="s">
        <v>4807</v>
      </c>
      <c r="D1886" s="936" t="s">
        <v>881</v>
      </c>
      <c r="E1886" s="937">
        <v>250</v>
      </c>
      <c r="F1886" s="937">
        <v>220</v>
      </c>
      <c r="G1886" s="937">
        <v>210</v>
      </c>
      <c r="H1886" s="937">
        <v>195</v>
      </c>
    </row>
    <row r="1887" spans="1:8" s="238" customFormat="1" ht="15" customHeight="1">
      <c r="A1887" s="1156">
        <v>46</v>
      </c>
      <c r="B1887" s="1151" t="s">
        <v>4957</v>
      </c>
      <c r="C1887" s="936" t="s">
        <v>4808</v>
      </c>
      <c r="D1887" s="936" t="s">
        <v>4809</v>
      </c>
      <c r="E1887" s="937">
        <v>250</v>
      </c>
      <c r="F1887" s="937">
        <v>220</v>
      </c>
      <c r="G1887" s="937">
        <v>210</v>
      </c>
      <c r="H1887" s="937">
        <v>195</v>
      </c>
    </row>
    <row r="1888" spans="1:8" s="238" customFormat="1" ht="15" customHeight="1">
      <c r="A1888" s="1157"/>
      <c r="B1888" s="1152"/>
      <c r="C1888" s="936" t="s">
        <v>4810</v>
      </c>
      <c r="D1888" s="936" t="s">
        <v>881</v>
      </c>
      <c r="E1888" s="937">
        <v>250</v>
      </c>
      <c r="F1888" s="937">
        <v>220</v>
      </c>
      <c r="G1888" s="937"/>
      <c r="H1888" s="937"/>
    </row>
    <row r="1889" spans="1:8" s="238" customFormat="1" ht="15" customHeight="1">
      <c r="A1889" s="1157"/>
      <c r="B1889" s="1152"/>
      <c r="C1889" s="936" t="s">
        <v>4811</v>
      </c>
      <c r="D1889" s="936" t="s">
        <v>4812</v>
      </c>
      <c r="E1889" s="937">
        <v>250</v>
      </c>
      <c r="F1889" s="937">
        <v>220</v>
      </c>
      <c r="G1889" s="937"/>
      <c r="H1889" s="937">
        <v>195</v>
      </c>
    </row>
    <row r="1890" spans="1:8" s="238" customFormat="1" ht="15" customHeight="1">
      <c r="A1890" s="1157"/>
      <c r="B1890" s="1152"/>
      <c r="C1890" s="936" t="s">
        <v>8043</v>
      </c>
      <c r="D1890" s="936" t="s">
        <v>881</v>
      </c>
      <c r="E1890" s="937">
        <v>250</v>
      </c>
      <c r="F1890" s="937">
        <v>220</v>
      </c>
      <c r="G1890" s="937">
        <v>210</v>
      </c>
      <c r="H1890" s="937"/>
    </row>
    <row r="1891" spans="1:8" s="238" customFormat="1" ht="15" customHeight="1">
      <c r="A1891" s="1157"/>
      <c r="B1891" s="1152"/>
      <c r="C1891" s="936" t="s">
        <v>8044</v>
      </c>
      <c r="D1891" s="936" t="s">
        <v>881</v>
      </c>
      <c r="E1891" s="937">
        <v>250</v>
      </c>
      <c r="F1891" s="937"/>
      <c r="G1891" s="937"/>
      <c r="H1891" s="937"/>
    </row>
    <row r="1892" spans="1:8" s="238" customFormat="1" ht="15" customHeight="1">
      <c r="A1892" s="1157"/>
      <c r="B1892" s="1152"/>
      <c r="C1892" s="936" t="s">
        <v>8045</v>
      </c>
      <c r="D1892" s="936" t="s">
        <v>881</v>
      </c>
      <c r="E1892" s="937">
        <v>250</v>
      </c>
      <c r="F1892" s="937">
        <v>220</v>
      </c>
      <c r="G1892" s="937">
        <v>210</v>
      </c>
      <c r="H1892" s="937">
        <v>195</v>
      </c>
    </row>
    <row r="1893" spans="1:8" s="238" customFormat="1" ht="15" customHeight="1">
      <c r="A1893" s="1158"/>
      <c r="B1893" s="1153"/>
      <c r="C1893" s="936" t="s">
        <v>8046</v>
      </c>
      <c r="D1893" s="936" t="s">
        <v>881</v>
      </c>
      <c r="E1893" s="937">
        <v>250</v>
      </c>
      <c r="F1893" s="937">
        <v>220</v>
      </c>
      <c r="G1893" s="937">
        <v>210</v>
      </c>
      <c r="H1893" s="937"/>
    </row>
    <row r="1894" spans="1:8" s="238" customFormat="1" ht="15" customHeight="1">
      <c r="A1894" s="1154">
        <v>47</v>
      </c>
      <c r="B1894" s="1155" t="s">
        <v>4958</v>
      </c>
      <c r="C1894" s="936" t="s">
        <v>4777</v>
      </c>
      <c r="D1894" s="936" t="s">
        <v>4813</v>
      </c>
      <c r="E1894" s="937">
        <v>500</v>
      </c>
      <c r="F1894" s="937">
        <v>235</v>
      </c>
      <c r="G1894" s="937">
        <v>225</v>
      </c>
      <c r="H1894" s="937">
        <v>215</v>
      </c>
    </row>
    <row r="1895" spans="1:8" s="238" customFormat="1" ht="15" customHeight="1">
      <c r="A1895" s="1154"/>
      <c r="B1895" s="1155"/>
      <c r="C1895" s="936" t="s">
        <v>4813</v>
      </c>
      <c r="D1895" s="936" t="s">
        <v>4814</v>
      </c>
      <c r="E1895" s="937">
        <v>250</v>
      </c>
      <c r="F1895" s="937">
        <v>195</v>
      </c>
      <c r="G1895" s="937">
        <v>185</v>
      </c>
      <c r="H1895" s="937">
        <v>175</v>
      </c>
    </row>
    <row r="1896" spans="1:8" s="238" customFormat="1" ht="15" customHeight="1">
      <c r="A1896" s="1154"/>
      <c r="B1896" s="1155"/>
      <c r="C1896" s="936" t="s">
        <v>4814</v>
      </c>
      <c r="D1896" s="936" t="s">
        <v>4815</v>
      </c>
      <c r="E1896" s="937">
        <v>300</v>
      </c>
      <c r="F1896" s="937">
        <v>195</v>
      </c>
      <c r="G1896" s="937">
        <v>180</v>
      </c>
      <c r="H1896" s="937">
        <v>150</v>
      </c>
    </row>
    <row r="1897" spans="1:8" s="238" customFormat="1" ht="15" customHeight="1">
      <c r="A1897" s="1154"/>
      <c r="B1897" s="1155"/>
      <c r="C1897" s="936" t="s">
        <v>4777</v>
      </c>
      <c r="D1897" s="936" t="s">
        <v>4816</v>
      </c>
      <c r="E1897" s="937">
        <v>500</v>
      </c>
      <c r="F1897" s="937">
        <v>235</v>
      </c>
      <c r="G1897" s="937">
        <v>225</v>
      </c>
      <c r="H1897" s="937">
        <v>215</v>
      </c>
    </row>
    <row r="1898" spans="1:8" s="238" customFormat="1" ht="15" customHeight="1">
      <c r="A1898" s="1154"/>
      <c r="B1898" s="1155"/>
      <c r="C1898" s="936" t="s">
        <v>4816</v>
      </c>
      <c r="D1898" s="936" t="s">
        <v>881</v>
      </c>
      <c r="E1898" s="937">
        <v>250</v>
      </c>
      <c r="F1898" s="937">
        <v>195</v>
      </c>
      <c r="G1898" s="937">
        <v>185</v>
      </c>
      <c r="H1898" s="937">
        <v>175</v>
      </c>
    </row>
    <row r="1899" spans="1:8" s="238" customFormat="1" ht="15" customHeight="1">
      <c r="A1899" s="1154"/>
      <c r="B1899" s="1155"/>
      <c r="C1899" s="936" t="s">
        <v>4777</v>
      </c>
      <c r="D1899" s="936" t="s">
        <v>4817</v>
      </c>
      <c r="E1899" s="937">
        <v>350</v>
      </c>
      <c r="F1899" s="937">
        <v>240</v>
      </c>
      <c r="G1899" s="937">
        <v>220</v>
      </c>
      <c r="H1899" s="937">
        <v>205</v>
      </c>
    </row>
    <row r="1900" spans="1:8" s="238" customFormat="1" ht="15" customHeight="1">
      <c r="A1900" s="1154"/>
      <c r="B1900" s="1155"/>
      <c r="C1900" s="936" t="s">
        <v>4818</v>
      </c>
      <c r="D1900" s="936" t="s">
        <v>4819</v>
      </c>
      <c r="E1900" s="937">
        <v>250</v>
      </c>
      <c r="F1900" s="937">
        <v>195</v>
      </c>
      <c r="G1900" s="937"/>
      <c r="H1900" s="937"/>
    </row>
    <row r="1901" spans="1:8" s="238" customFormat="1" ht="15" customHeight="1">
      <c r="A1901" s="1154"/>
      <c r="B1901" s="1155"/>
      <c r="C1901" s="936" t="s">
        <v>4820</v>
      </c>
      <c r="D1901" s="936" t="s">
        <v>4821</v>
      </c>
      <c r="E1901" s="937">
        <v>250</v>
      </c>
      <c r="F1901" s="937">
        <v>195</v>
      </c>
      <c r="G1901" s="937">
        <v>185</v>
      </c>
      <c r="H1901" s="937"/>
    </row>
    <row r="1902" spans="1:8" s="238" customFormat="1" ht="15" customHeight="1">
      <c r="A1902" s="1154"/>
      <c r="B1902" s="1155"/>
      <c r="C1902" s="936" t="s">
        <v>4822</v>
      </c>
      <c r="D1902" s="936" t="s">
        <v>4823</v>
      </c>
      <c r="E1902" s="937">
        <v>250</v>
      </c>
      <c r="F1902" s="937">
        <v>195</v>
      </c>
      <c r="G1902" s="937">
        <v>185</v>
      </c>
      <c r="H1902" s="937"/>
    </row>
    <row r="1903" spans="1:8" s="238" customFormat="1" ht="15" customHeight="1">
      <c r="A1903" s="1154"/>
      <c r="B1903" s="1155"/>
      <c r="C1903" s="936" t="s">
        <v>4824</v>
      </c>
      <c r="D1903" s="936" t="s">
        <v>4825</v>
      </c>
      <c r="E1903" s="937">
        <v>250</v>
      </c>
      <c r="F1903" s="937">
        <v>195</v>
      </c>
      <c r="G1903" s="937">
        <v>185</v>
      </c>
      <c r="H1903" s="937">
        <v>175</v>
      </c>
    </row>
    <row r="1904" spans="1:8" s="238" customFormat="1" ht="15" customHeight="1">
      <c r="A1904" s="1154"/>
      <c r="B1904" s="1155"/>
      <c r="C1904" s="936" t="s">
        <v>4826</v>
      </c>
      <c r="D1904" s="936" t="s">
        <v>4827</v>
      </c>
      <c r="E1904" s="937">
        <v>250</v>
      </c>
      <c r="F1904" s="937">
        <v>195</v>
      </c>
      <c r="G1904" s="937">
        <v>185</v>
      </c>
      <c r="H1904" s="937"/>
    </row>
    <row r="1905" spans="1:8" s="238" customFormat="1" ht="15" customHeight="1">
      <c r="A1905" s="1154"/>
      <c r="B1905" s="1155"/>
      <c r="C1905" s="936" t="s">
        <v>4828</v>
      </c>
      <c r="D1905" s="936" t="s">
        <v>4829</v>
      </c>
      <c r="E1905" s="937">
        <v>200</v>
      </c>
      <c r="F1905" s="937">
        <v>190</v>
      </c>
      <c r="G1905" s="937">
        <v>180</v>
      </c>
      <c r="H1905" s="937"/>
    </row>
    <row r="1906" spans="1:8" s="238" customFormat="1" ht="15" customHeight="1">
      <c r="A1906" s="1154"/>
      <c r="B1906" s="1155"/>
      <c r="C1906" s="936" t="s">
        <v>4830</v>
      </c>
      <c r="D1906" s="936" t="s">
        <v>4831</v>
      </c>
      <c r="E1906" s="937">
        <v>250</v>
      </c>
      <c r="F1906" s="937">
        <v>195</v>
      </c>
      <c r="G1906" s="937">
        <v>185</v>
      </c>
      <c r="H1906" s="937">
        <v>175</v>
      </c>
    </row>
    <row r="1907" spans="1:8" s="238" customFormat="1" ht="15" customHeight="1">
      <c r="A1907" s="1154"/>
      <c r="B1907" s="1155"/>
      <c r="C1907" s="936" t="s">
        <v>4832</v>
      </c>
      <c r="D1907" s="936" t="s">
        <v>4833</v>
      </c>
      <c r="E1907" s="937">
        <v>200</v>
      </c>
      <c r="F1907" s="937">
        <v>190</v>
      </c>
      <c r="G1907" s="937">
        <v>180</v>
      </c>
      <c r="H1907" s="937"/>
    </row>
    <row r="1908" spans="1:8" s="238" customFormat="1" ht="15" customHeight="1">
      <c r="A1908" s="1154"/>
      <c r="B1908" s="1155"/>
      <c r="C1908" s="936" t="s">
        <v>4834</v>
      </c>
      <c r="D1908" s="936" t="s">
        <v>4835</v>
      </c>
      <c r="E1908" s="937">
        <v>250</v>
      </c>
      <c r="F1908" s="937">
        <v>195</v>
      </c>
      <c r="G1908" s="937">
        <v>185</v>
      </c>
      <c r="H1908" s="937"/>
    </row>
    <row r="1909" spans="1:8" s="238" customFormat="1" ht="15" customHeight="1">
      <c r="A1909" s="1154"/>
      <c r="B1909" s="1155"/>
      <c r="C1909" s="936" t="s">
        <v>4836</v>
      </c>
      <c r="D1909" s="936" t="s">
        <v>4837</v>
      </c>
      <c r="E1909" s="937">
        <v>200</v>
      </c>
      <c r="F1909" s="937">
        <v>190</v>
      </c>
      <c r="G1909" s="937">
        <v>180</v>
      </c>
      <c r="H1909" s="937">
        <v>170</v>
      </c>
    </row>
    <row r="1910" spans="1:8" s="238" customFormat="1" ht="15" customHeight="1">
      <c r="A1910" s="1154"/>
      <c r="B1910" s="1155"/>
      <c r="C1910" s="936" t="s">
        <v>4838</v>
      </c>
      <c r="D1910" s="936" t="s">
        <v>4839</v>
      </c>
      <c r="E1910" s="937">
        <v>250</v>
      </c>
      <c r="F1910" s="937">
        <v>195</v>
      </c>
      <c r="G1910" s="937">
        <v>185</v>
      </c>
      <c r="H1910" s="937">
        <v>175</v>
      </c>
    </row>
    <row r="1911" spans="1:8" s="238" customFormat="1" ht="15" customHeight="1">
      <c r="A1911" s="1154"/>
      <c r="B1911" s="1155"/>
      <c r="C1911" s="936" t="s">
        <v>8047</v>
      </c>
      <c r="D1911" s="936" t="s">
        <v>8048</v>
      </c>
      <c r="E1911" s="937">
        <v>200</v>
      </c>
      <c r="F1911" s="937">
        <v>190</v>
      </c>
      <c r="G1911" s="937">
        <v>180</v>
      </c>
      <c r="H1911" s="937">
        <v>170</v>
      </c>
    </row>
    <row r="1912" spans="1:8" s="238" customFormat="1" ht="15" customHeight="1">
      <c r="A1912" s="1154"/>
      <c r="B1912" s="1155"/>
      <c r="C1912" s="936" t="s">
        <v>4840</v>
      </c>
      <c r="D1912" s="936" t="s">
        <v>4841</v>
      </c>
      <c r="E1912" s="937">
        <v>200</v>
      </c>
      <c r="F1912" s="937">
        <v>190</v>
      </c>
      <c r="G1912" s="937">
        <v>180</v>
      </c>
      <c r="H1912" s="937">
        <v>170</v>
      </c>
    </row>
    <row r="1913" spans="1:8" s="238" customFormat="1" ht="15" customHeight="1">
      <c r="A1913" s="1154"/>
      <c r="B1913" s="1155"/>
      <c r="C1913" s="936" t="s">
        <v>4842</v>
      </c>
      <c r="D1913" s="936" t="s">
        <v>4843</v>
      </c>
      <c r="E1913" s="937">
        <v>200</v>
      </c>
      <c r="F1913" s="937">
        <v>190</v>
      </c>
      <c r="G1913" s="937">
        <v>180</v>
      </c>
      <c r="H1913" s="937">
        <v>170</v>
      </c>
    </row>
    <row r="1914" spans="1:8" s="238" customFormat="1" ht="15" customHeight="1">
      <c r="A1914" s="1154"/>
      <c r="B1914" s="1155"/>
      <c r="C1914" s="936" t="s">
        <v>4844</v>
      </c>
      <c r="D1914" s="936" t="s">
        <v>4845</v>
      </c>
      <c r="E1914" s="937">
        <v>200</v>
      </c>
      <c r="F1914" s="937">
        <v>190</v>
      </c>
      <c r="G1914" s="937">
        <v>180</v>
      </c>
      <c r="H1914" s="937"/>
    </row>
    <row r="1915" spans="1:8" s="238" customFormat="1" ht="15" customHeight="1">
      <c r="A1915" s="1154"/>
      <c r="B1915" s="1155"/>
      <c r="C1915" s="936" t="s">
        <v>4846</v>
      </c>
      <c r="D1915" s="936" t="s">
        <v>4847</v>
      </c>
      <c r="E1915" s="937">
        <v>200</v>
      </c>
      <c r="F1915" s="937">
        <v>190</v>
      </c>
      <c r="G1915" s="937"/>
      <c r="H1915" s="937"/>
    </row>
    <row r="1916" spans="1:8" s="238" customFormat="1" ht="15" customHeight="1">
      <c r="A1916" s="1154"/>
      <c r="B1916" s="1155"/>
      <c r="C1916" s="936" t="s">
        <v>4848</v>
      </c>
      <c r="D1916" s="936" t="s">
        <v>4849</v>
      </c>
      <c r="E1916" s="937">
        <v>200</v>
      </c>
      <c r="F1916" s="937">
        <v>190</v>
      </c>
      <c r="G1916" s="937">
        <v>180</v>
      </c>
      <c r="H1916" s="937"/>
    </row>
    <row r="1917" spans="1:8" s="238" customFormat="1" ht="15" customHeight="1">
      <c r="A1917" s="1156">
        <v>48</v>
      </c>
      <c r="B1917" s="1151" t="s">
        <v>4959</v>
      </c>
      <c r="C1917" s="936" t="s">
        <v>4850</v>
      </c>
      <c r="D1917" s="936" t="s">
        <v>4851</v>
      </c>
      <c r="E1917" s="937">
        <v>175</v>
      </c>
      <c r="F1917" s="937">
        <v>145</v>
      </c>
      <c r="G1917" s="937">
        <v>140</v>
      </c>
      <c r="H1917" s="937">
        <v>135</v>
      </c>
    </row>
    <row r="1918" spans="1:8" s="238" customFormat="1" ht="15" customHeight="1">
      <c r="A1918" s="1157"/>
      <c r="B1918" s="1152"/>
      <c r="C1918" s="936" t="s">
        <v>4852</v>
      </c>
      <c r="D1918" s="936" t="s">
        <v>4853</v>
      </c>
      <c r="E1918" s="937">
        <v>150</v>
      </c>
      <c r="F1918" s="937"/>
      <c r="G1918" s="937">
        <v>130</v>
      </c>
      <c r="H1918" s="937">
        <v>120</v>
      </c>
    </row>
    <row r="1919" spans="1:8" s="238" customFormat="1" ht="15" customHeight="1">
      <c r="A1919" s="1157"/>
      <c r="B1919" s="1152"/>
      <c r="C1919" s="936" t="s">
        <v>8049</v>
      </c>
      <c r="D1919" s="936" t="s">
        <v>8050</v>
      </c>
      <c r="E1919" s="937">
        <v>150</v>
      </c>
      <c r="F1919" s="937"/>
      <c r="G1919" s="937">
        <v>130</v>
      </c>
      <c r="H1919" s="937"/>
    </row>
    <row r="1920" spans="1:8" s="238" customFormat="1" ht="15" customHeight="1">
      <c r="A1920" s="1157"/>
      <c r="B1920" s="1153"/>
      <c r="C1920" s="936" t="s">
        <v>8051</v>
      </c>
      <c r="D1920" s="936" t="s">
        <v>8052</v>
      </c>
      <c r="E1920" s="937">
        <v>150</v>
      </c>
      <c r="F1920" s="937"/>
      <c r="G1920" s="937">
        <v>130</v>
      </c>
      <c r="H1920" s="937"/>
    </row>
    <row r="1921" spans="1:8" s="238" customFormat="1" ht="15" customHeight="1">
      <c r="A1921" s="1157">
        <v>49</v>
      </c>
      <c r="B1921" s="1151" t="s">
        <v>4960</v>
      </c>
      <c r="C1921" s="936" t="s">
        <v>4854</v>
      </c>
      <c r="D1921" s="936" t="s">
        <v>4855</v>
      </c>
      <c r="E1921" s="937">
        <v>150</v>
      </c>
      <c r="F1921" s="937">
        <v>135</v>
      </c>
      <c r="G1921" s="937">
        <v>130</v>
      </c>
      <c r="H1921" s="937">
        <v>120</v>
      </c>
    </row>
    <row r="1922" spans="1:8" s="238" customFormat="1" ht="15" customHeight="1">
      <c r="A1922" s="1157"/>
      <c r="B1922" s="1153"/>
      <c r="C1922" s="936" t="s">
        <v>8053</v>
      </c>
      <c r="D1922" s="936" t="s">
        <v>8054</v>
      </c>
      <c r="E1922" s="937">
        <v>150</v>
      </c>
      <c r="F1922" s="937">
        <v>135</v>
      </c>
      <c r="G1922" s="937">
        <v>130</v>
      </c>
      <c r="H1922" s="937">
        <v>120</v>
      </c>
    </row>
    <row r="1923" spans="1:8" s="238" customFormat="1" ht="15" customHeight="1">
      <c r="A1923" s="1157">
        <v>50</v>
      </c>
      <c r="B1923" s="1151" t="s">
        <v>4961</v>
      </c>
      <c r="C1923" s="936" t="s">
        <v>4856</v>
      </c>
      <c r="D1923" s="936" t="s">
        <v>4857</v>
      </c>
      <c r="E1923" s="937">
        <v>200</v>
      </c>
      <c r="F1923" s="937">
        <v>190</v>
      </c>
      <c r="G1923" s="937">
        <v>180</v>
      </c>
      <c r="H1923" s="937">
        <v>170</v>
      </c>
    </row>
    <row r="1924" spans="1:8" s="238" customFormat="1" ht="15" customHeight="1">
      <c r="A1924" s="1157"/>
      <c r="B1924" s="1152"/>
      <c r="C1924" s="936" t="s">
        <v>4858</v>
      </c>
      <c r="D1924" s="936" t="s">
        <v>4859</v>
      </c>
      <c r="E1924" s="937">
        <v>200</v>
      </c>
      <c r="F1924" s="937">
        <v>190</v>
      </c>
      <c r="G1924" s="937">
        <v>180</v>
      </c>
      <c r="H1924" s="937">
        <v>170</v>
      </c>
    </row>
    <row r="1925" spans="1:8" s="238" customFormat="1" ht="15" customHeight="1">
      <c r="A1925" s="1157"/>
      <c r="B1925" s="1153"/>
      <c r="C1925" s="936" t="s">
        <v>8055</v>
      </c>
      <c r="D1925" s="936" t="s">
        <v>8056</v>
      </c>
      <c r="E1925" s="937">
        <v>150</v>
      </c>
      <c r="F1925" s="937">
        <v>135</v>
      </c>
      <c r="G1925" s="937">
        <v>130</v>
      </c>
      <c r="H1925" s="937">
        <v>120</v>
      </c>
    </row>
    <row r="1926" spans="1:8" s="238" customFormat="1" ht="15" customHeight="1">
      <c r="A1926" s="1157">
        <v>51</v>
      </c>
      <c r="B1926" s="1151" t="s">
        <v>4962</v>
      </c>
      <c r="C1926" s="936" t="s">
        <v>4860</v>
      </c>
      <c r="D1926" s="936" t="s">
        <v>4861</v>
      </c>
      <c r="E1926" s="937">
        <v>150</v>
      </c>
      <c r="F1926" s="937">
        <v>135</v>
      </c>
      <c r="G1926" s="937">
        <v>130</v>
      </c>
      <c r="H1926" s="937">
        <v>120</v>
      </c>
    </row>
    <row r="1927" spans="1:8" s="238" customFormat="1" ht="15" customHeight="1">
      <c r="A1927" s="1157"/>
      <c r="B1927" s="1152"/>
      <c r="C1927" s="936" t="s">
        <v>4862</v>
      </c>
      <c r="D1927" s="936" t="s">
        <v>4863</v>
      </c>
      <c r="E1927" s="937">
        <v>150</v>
      </c>
      <c r="F1927" s="937"/>
      <c r="G1927" s="937">
        <v>130</v>
      </c>
      <c r="H1927" s="937">
        <v>120</v>
      </c>
    </row>
    <row r="1928" spans="1:8" s="238" customFormat="1" ht="15" customHeight="1">
      <c r="A1928" s="1158"/>
      <c r="B1928" s="1153"/>
      <c r="C1928" s="936" t="s">
        <v>4864</v>
      </c>
      <c r="D1928" s="936" t="s">
        <v>4865</v>
      </c>
      <c r="E1928" s="937">
        <v>150</v>
      </c>
      <c r="F1928" s="937"/>
      <c r="G1928" s="937">
        <v>130</v>
      </c>
      <c r="H1928" s="937">
        <v>120</v>
      </c>
    </row>
    <row r="1929" spans="1:8" s="238" customFormat="1" ht="15" customHeight="1">
      <c r="A1929" s="1156">
        <v>52</v>
      </c>
      <c r="B1929" s="1151" t="s">
        <v>4963</v>
      </c>
      <c r="C1929" s="936" t="s">
        <v>4866</v>
      </c>
      <c r="D1929" s="936" t="s">
        <v>4867</v>
      </c>
      <c r="E1929" s="937">
        <v>500</v>
      </c>
      <c r="F1929" s="937">
        <v>285</v>
      </c>
      <c r="G1929" s="937">
        <v>260</v>
      </c>
      <c r="H1929" s="937"/>
    </row>
    <row r="1930" spans="1:8" s="238" customFormat="1" ht="15" customHeight="1">
      <c r="A1930" s="1157"/>
      <c r="B1930" s="1152"/>
      <c r="C1930" s="936" t="s">
        <v>4867</v>
      </c>
      <c r="D1930" s="936" t="s">
        <v>4868</v>
      </c>
      <c r="E1930" s="937">
        <v>300</v>
      </c>
      <c r="F1930" s="937">
        <v>240</v>
      </c>
      <c r="G1930" s="937"/>
      <c r="H1930" s="937">
        <v>210</v>
      </c>
    </row>
    <row r="1931" spans="1:8" s="238" customFormat="1" ht="15" customHeight="1">
      <c r="A1931" s="1157"/>
      <c r="B1931" s="1152"/>
      <c r="C1931" s="936" t="s">
        <v>4869</v>
      </c>
      <c r="D1931" s="936" t="s">
        <v>4870</v>
      </c>
      <c r="E1931" s="937">
        <v>300</v>
      </c>
      <c r="F1931" s="937">
        <v>240</v>
      </c>
      <c r="G1931" s="937"/>
      <c r="H1931" s="937">
        <v>210</v>
      </c>
    </row>
    <row r="1932" spans="1:8" s="238" customFormat="1" ht="15" customHeight="1">
      <c r="A1932" s="1157"/>
      <c r="B1932" s="1152"/>
      <c r="C1932" s="936" t="s">
        <v>4871</v>
      </c>
      <c r="D1932" s="936" t="s">
        <v>4872</v>
      </c>
      <c r="E1932" s="937">
        <v>300</v>
      </c>
      <c r="F1932" s="937">
        <v>240</v>
      </c>
      <c r="G1932" s="937"/>
      <c r="H1932" s="937">
        <v>210</v>
      </c>
    </row>
    <row r="1933" spans="1:8" s="238" customFormat="1" ht="15" customHeight="1">
      <c r="A1933" s="1157"/>
      <c r="B1933" s="1152"/>
      <c r="C1933" s="936" t="s">
        <v>8057</v>
      </c>
      <c r="D1933" s="936" t="s">
        <v>881</v>
      </c>
      <c r="E1933" s="937">
        <v>250</v>
      </c>
      <c r="F1933" s="937">
        <v>220</v>
      </c>
      <c r="G1933" s="937">
        <v>210</v>
      </c>
      <c r="H1933" s="937"/>
    </row>
    <row r="1934" spans="1:8" s="238" customFormat="1" ht="15" customHeight="1">
      <c r="A1934" s="1157"/>
      <c r="B1934" s="1152"/>
      <c r="C1934" s="936" t="s">
        <v>8058</v>
      </c>
      <c r="D1934" s="936" t="s">
        <v>881</v>
      </c>
      <c r="E1934" s="937">
        <v>250</v>
      </c>
      <c r="F1934" s="937">
        <v>220</v>
      </c>
      <c r="G1934" s="937">
        <v>210</v>
      </c>
      <c r="H1934" s="937">
        <v>195</v>
      </c>
    </row>
    <row r="1935" spans="1:8" s="238" customFormat="1" ht="15" customHeight="1">
      <c r="A1935" s="1158"/>
      <c r="B1935" s="1153"/>
      <c r="C1935" s="936" t="s">
        <v>8059</v>
      </c>
      <c r="D1935" s="936" t="s">
        <v>4756</v>
      </c>
      <c r="E1935" s="937">
        <v>350</v>
      </c>
      <c r="F1935" s="937"/>
      <c r="G1935" s="937"/>
      <c r="H1935" s="937"/>
    </row>
    <row r="1936" spans="1:8" s="238" customFormat="1" ht="15" customHeight="1">
      <c r="A1936" s="1156">
        <v>53</v>
      </c>
      <c r="B1936" s="1151" t="s">
        <v>4964</v>
      </c>
      <c r="C1936" s="936" t="s">
        <v>4873</v>
      </c>
      <c r="D1936" s="936" t="s">
        <v>4874</v>
      </c>
      <c r="E1936" s="937">
        <v>325</v>
      </c>
      <c r="F1936" s="937">
        <v>220</v>
      </c>
      <c r="G1936" s="937">
        <v>200</v>
      </c>
      <c r="H1936" s="937">
        <v>190</v>
      </c>
    </row>
    <row r="1937" spans="1:8" s="238" customFormat="1" ht="15" customHeight="1">
      <c r="A1937" s="1157"/>
      <c r="B1937" s="1152"/>
      <c r="C1937" s="936" t="s">
        <v>4874</v>
      </c>
      <c r="D1937" s="936" t="s">
        <v>4875</v>
      </c>
      <c r="E1937" s="937">
        <v>225</v>
      </c>
      <c r="F1937" s="937">
        <v>195</v>
      </c>
      <c r="G1937" s="937">
        <v>185</v>
      </c>
      <c r="H1937" s="937"/>
    </row>
    <row r="1938" spans="1:8" s="238" customFormat="1" ht="15" customHeight="1">
      <c r="A1938" s="1158"/>
      <c r="B1938" s="1153"/>
      <c r="C1938" s="936" t="s">
        <v>4875</v>
      </c>
      <c r="D1938" s="936" t="s">
        <v>4876</v>
      </c>
      <c r="E1938" s="937">
        <v>250</v>
      </c>
      <c r="F1938" s="937">
        <v>195</v>
      </c>
      <c r="G1938" s="937">
        <v>185</v>
      </c>
      <c r="H1938" s="937">
        <v>175</v>
      </c>
    </row>
    <row r="1939" spans="1:8" s="238" customFormat="1" ht="15" customHeight="1">
      <c r="A1939" s="1156">
        <v>54</v>
      </c>
      <c r="B1939" s="1151" t="s">
        <v>4965</v>
      </c>
      <c r="C1939" s="936" t="s">
        <v>4877</v>
      </c>
      <c r="D1939" s="936" t="s">
        <v>4878</v>
      </c>
      <c r="E1939" s="937">
        <v>750</v>
      </c>
      <c r="F1939" s="937">
        <v>340</v>
      </c>
      <c r="G1939" s="937">
        <v>300</v>
      </c>
      <c r="H1939" s="937">
        <v>265</v>
      </c>
    </row>
    <row r="1940" spans="1:8" s="238" customFormat="1" ht="15" customHeight="1">
      <c r="A1940" s="1157"/>
      <c r="B1940" s="1152"/>
      <c r="C1940" s="936" t="s">
        <v>4878</v>
      </c>
      <c r="D1940" s="936" t="s">
        <v>4879</v>
      </c>
      <c r="E1940" s="937">
        <v>450</v>
      </c>
      <c r="F1940" s="937">
        <v>245</v>
      </c>
      <c r="G1940" s="937">
        <v>225</v>
      </c>
      <c r="H1940" s="937">
        <v>205</v>
      </c>
    </row>
    <row r="1941" spans="1:8" s="238" customFormat="1" ht="15" customHeight="1">
      <c r="A1941" s="1157"/>
      <c r="B1941" s="1152"/>
      <c r="C1941" s="936" t="s">
        <v>4879</v>
      </c>
      <c r="D1941" s="936" t="s">
        <v>4880</v>
      </c>
      <c r="E1941" s="937">
        <v>300</v>
      </c>
      <c r="F1941" s="937">
        <v>210</v>
      </c>
      <c r="G1941" s="937">
        <v>195</v>
      </c>
      <c r="H1941" s="937">
        <v>180</v>
      </c>
    </row>
    <row r="1942" spans="1:8" s="238" customFormat="1" ht="15" customHeight="1">
      <c r="A1942" s="1157"/>
      <c r="B1942" s="1152"/>
      <c r="C1942" s="936" t="s">
        <v>4880</v>
      </c>
      <c r="D1942" s="936" t="s">
        <v>4881</v>
      </c>
      <c r="E1942" s="937">
        <v>225</v>
      </c>
      <c r="F1942" s="937">
        <v>195</v>
      </c>
      <c r="G1942" s="937">
        <v>185</v>
      </c>
      <c r="H1942" s="937">
        <v>175</v>
      </c>
    </row>
    <row r="1943" spans="1:8" s="238" customFormat="1" ht="15" customHeight="1">
      <c r="A1943" s="1158"/>
      <c r="B1943" s="1153"/>
      <c r="C1943" s="936" t="s">
        <v>4881</v>
      </c>
      <c r="D1943" s="936" t="s">
        <v>4882</v>
      </c>
      <c r="E1943" s="937">
        <v>200</v>
      </c>
      <c r="F1943" s="937">
        <v>190</v>
      </c>
      <c r="G1943" s="937">
        <v>180</v>
      </c>
      <c r="H1943" s="937">
        <v>160</v>
      </c>
    </row>
    <row r="1944" spans="1:8" s="238" customFormat="1" ht="15" customHeight="1">
      <c r="A1944" s="938">
        <v>55</v>
      </c>
      <c r="B1944" s="939" t="s">
        <v>4966</v>
      </c>
      <c r="C1944" s="936" t="s">
        <v>4883</v>
      </c>
      <c r="D1944" s="936" t="s">
        <v>4884</v>
      </c>
      <c r="E1944" s="937">
        <v>750</v>
      </c>
      <c r="F1944" s="937">
        <v>340</v>
      </c>
      <c r="G1944" s="937"/>
      <c r="H1944" s="937"/>
    </row>
    <row r="1945" spans="1:8" s="238" customFormat="1" ht="15" customHeight="1">
      <c r="A1945" s="1156">
        <v>56</v>
      </c>
      <c r="B1945" s="1151" t="s">
        <v>4967</v>
      </c>
      <c r="C1945" s="936" t="s">
        <v>4885</v>
      </c>
      <c r="D1945" s="936" t="s">
        <v>4886</v>
      </c>
      <c r="E1945" s="937">
        <v>500</v>
      </c>
      <c r="F1945" s="937">
        <v>400</v>
      </c>
      <c r="G1945" s="937">
        <v>375</v>
      </c>
      <c r="H1945" s="937"/>
    </row>
    <row r="1946" spans="1:8" s="238" customFormat="1" ht="15" customHeight="1">
      <c r="A1946" s="1157"/>
      <c r="B1946" s="1152"/>
      <c r="C1946" s="936" t="s">
        <v>4886</v>
      </c>
      <c r="D1946" s="936" t="s">
        <v>4887</v>
      </c>
      <c r="E1946" s="937">
        <v>400</v>
      </c>
      <c r="F1946" s="937">
        <v>240</v>
      </c>
      <c r="G1946" s="937">
        <v>220</v>
      </c>
      <c r="H1946" s="937">
        <v>200</v>
      </c>
    </row>
    <row r="1947" spans="1:8" s="238" customFormat="1" ht="15" customHeight="1">
      <c r="A1947" s="1157"/>
      <c r="B1947" s="1152"/>
      <c r="C1947" s="936" t="s">
        <v>4887</v>
      </c>
      <c r="D1947" s="936" t="s">
        <v>4888</v>
      </c>
      <c r="E1947" s="937">
        <v>250</v>
      </c>
      <c r="F1947" s="937">
        <v>195</v>
      </c>
      <c r="G1947" s="937">
        <v>185</v>
      </c>
      <c r="H1947" s="937">
        <v>175</v>
      </c>
    </row>
    <row r="1948" spans="1:8" s="238" customFormat="1" ht="15" customHeight="1">
      <c r="A1948" s="1157"/>
      <c r="B1948" s="1152"/>
      <c r="C1948" s="936" t="s">
        <v>4889</v>
      </c>
      <c r="D1948" s="936" t="s">
        <v>4890</v>
      </c>
      <c r="E1948" s="937">
        <v>250</v>
      </c>
      <c r="F1948" s="937">
        <v>195</v>
      </c>
      <c r="G1948" s="937">
        <v>185</v>
      </c>
      <c r="H1948" s="937">
        <v>175</v>
      </c>
    </row>
    <row r="1949" spans="1:8" s="238" customFormat="1" ht="15" customHeight="1">
      <c r="A1949" s="1158"/>
      <c r="B1949" s="1153"/>
      <c r="C1949" s="936" t="s">
        <v>4891</v>
      </c>
      <c r="D1949" s="936" t="s">
        <v>4892</v>
      </c>
      <c r="E1949" s="937">
        <v>200</v>
      </c>
      <c r="F1949" s="937">
        <v>175</v>
      </c>
      <c r="G1949" s="937">
        <v>165</v>
      </c>
      <c r="H1949" s="937">
        <v>155</v>
      </c>
    </row>
    <row r="1950" spans="1:8" s="238" customFormat="1" ht="15" customHeight="1">
      <c r="A1950" s="941">
        <v>57</v>
      </c>
      <c r="B1950" s="942" t="s">
        <v>3393</v>
      </c>
      <c r="C1950" s="936" t="s">
        <v>4893</v>
      </c>
      <c r="D1950" s="936"/>
      <c r="E1950" s="937">
        <v>400</v>
      </c>
      <c r="F1950" s="937">
        <v>240</v>
      </c>
      <c r="G1950" s="937"/>
      <c r="H1950" s="937"/>
    </row>
    <row r="1951" spans="1:8" s="238" customFormat="1" ht="15" customHeight="1">
      <c r="A1951" s="1156">
        <v>58</v>
      </c>
      <c r="B1951" s="1151" t="s">
        <v>4968</v>
      </c>
      <c r="C1951" s="936" t="s">
        <v>1430</v>
      </c>
      <c r="D1951" s="936" t="s">
        <v>4893</v>
      </c>
      <c r="E1951" s="937">
        <v>500</v>
      </c>
      <c r="F1951" s="937">
        <v>325</v>
      </c>
      <c r="G1951" s="937"/>
      <c r="H1951" s="937"/>
    </row>
    <row r="1952" spans="1:8" s="238" customFormat="1" ht="15" customHeight="1">
      <c r="A1952" s="1158"/>
      <c r="B1952" s="1153"/>
      <c r="C1952" s="936" t="s">
        <v>4893</v>
      </c>
      <c r="D1952" s="936" t="s">
        <v>4894</v>
      </c>
      <c r="E1952" s="937">
        <v>450</v>
      </c>
      <c r="F1952" s="937">
        <v>245</v>
      </c>
      <c r="G1952" s="937">
        <v>230</v>
      </c>
      <c r="H1952" s="937"/>
    </row>
    <row r="1953" spans="1:8" s="238" customFormat="1" ht="15" customHeight="1">
      <c r="A1953" s="938">
        <v>59</v>
      </c>
      <c r="B1953" s="1155" t="s">
        <v>4969</v>
      </c>
      <c r="C1953" s="1155"/>
      <c r="D1953" s="1155"/>
      <c r="E1953" s="937">
        <v>750</v>
      </c>
      <c r="F1953" s="937"/>
      <c r="G1953" s="937"/>
      <c r="H1953" s="937"/>
    </row>
    <row r="1954" spans="1:8" s="238" customFormat="1" ht="15" customHeight="1">
      <c r="A1954" s="938">
        <v>60</v>
      </c>
      <c r="B1954" s="939" t="s">
        <v>4970</v>
      </c>
      <c r="C1954" s="936" t="s">
        <v>4895</v>
      </c>
      <c r="D1954" s="936" t="s">
        <v>4896</v>
      </c>
      <c r="E1954" s="937">
        <v>325</v>
      </c>
      <c r="F1954" s="937"/>
      <c r="G1954" s="937"/>
      <c r="H1954" s="937"/>
    </row>
    <row r="1955" spans="1:8" s="238" customFormat="1" ht="15" customHeight="1">
      <c r="A1955" s="1154">
        <v>61</v>
      </c>
      <c r="B1955" s="1155" t="s">
        <v>4971</v>
      </c>
      <c r="C1955" s="936" t="s">
        <v>4897</v>
      </c>
      <c r="D1955" s="936" t="s">
        <v>4898</v>
      </c>
      <c r="E1955" s="937">
        <v>500</v>
      </c>
      <c r="F1955" s="937">
        <v>225</v>
      </c>
      <c r="G1955" s="937"/>
      <c r="H1955" s="937"/>
    </row>
    <row r="1956" spans="1:8" s="238" customFormat="1" ht="15" customHeight="1">
      <c r="A1956" s="1154"/>
      <c r="B1956" s="1155"/>
      <c r="C1956" s="936" t="s">
        <v>4898</v>
      </c>
      <c r="D1956" s="936" t="s">
        <v>4899</v>
      </c>
      <c r="E1956" s="937">
        <v>250</v>
      </c>
      <c r="F1956" s="937"/>
      <c r="G1956" s="937">
        <v>190</v>
      </c>
      <c r="H1956" s="937"/>
    </row>
    <row r="1957" spans="1:8" s="238" customFormat="1" ht="15" customHeight="1">
      <c r="A1957" s="1154"/>
      <c r="B1957" s="1155"/>
      <c r="C1957" s="936" t="s">
        <v>4899</v>
      </c>
      <c r="D1957" s="936" t="s">
        <v>4900</v>
      </c>
      <c r="E1957" s="937">
        <v>225</v>
      </c>
      <c r="F1957" s="937">
        <v>205</v>
      </c>
      <c r="G1957" s="937">
        <v>190</v>
      </c>
      <c r="H1957" s="937">
        <v>180</v>
      </c>
    </row>
    <row r="1958" spans="1:8" s="238" customFormat="1" ht="15" customHeight="1">
      <c r="A1958" s="1154"/>
      <c r="B1958" s="1155"/>
      <c r="C1958" s="936" t="s">
        <v>4899</v>
      </c>
      <c r="D1958" s="936" t="s">
        <v>8060</v>
      </c>
      <c r="E1958" s="937">
        <v>210</v>
      </c>
      <c r="F1958" s="937">
        <v>195</v>
      </c>
      <c r="G1958" s="937">
        <v>185</v>
      </c>
      <c r="H1958" s="937">
        <v>175</v>
      </c>
    </row>
    <row r="1959" spans="1:8" s="238" customFormat="1" ht="15" customHeight="1">
      <c r="A1959" s="1154"/>
      <c r="B1959" s="1155"/>
      <c r="C1959" s="936" t="s">
        <v>4901</v>
      </c>
      <c r="D1959" s="936" t="s">
        <v>4902</v>
      </c>
      <c r="E1959" s="937">
        <v>225</v>
      </c>
      <c r="F1959" s="937">
        <v>205</v>
      </c>
      <c r="G1959" s="937">
        <v>190</v>
      </c>
      <c r="H1959" s="937">
        <v>180</v>
      </c>
    </row>
    <row r="1960" spans="1:8" s="238" customFormat="1" ht="15" customHeight="1">
      <c r="A1960" s="943">
        <v>62</v>
      </c>
      <c r="B1960" s="1178" t="s">
        <v>8061</v>
      </c>
      <c r="C1960" s="1178"/>
      <c r="D1960" s="1178"/>
      <c r="E1960" s="937">
        <v>150</v>
      </c>
      <c r="F1960" s="937"/>
      <c r="G1960" s="937"/>
      <c r="H1960" s="937"/>
    </row>
    <row r="1961" spans="1:8" s="767" customFormat="1" ht="16.5">
      <c r="A1961" s="763">
        <v>29</v>
      </c>
      <c r="B1961" s="764" t="s">
        <v>6903</v>
      </c>
      <c r="C1961" s="765"/>
      <c r="D1961" s="765"/>
      <c r="E1961" s="766"/>
      <c r="F1961" s="766"/>
      <c r="G1961" s="766"/>
      <c r="H1961" s="766"/>
    </row>
    <row r="1962" spans="1:8" ht="16.5">
      <c r="A1962" s="758">
        <v>1</v>
      </c>
      <c r="B1962" s="1525" t="s">
        <v>880</v>
      </c>
      <c r="C1962" s="745" t="s">
        <v>1830</v>
      </c>
      <c r="D1962" s="745" t="s">
        <v>852</v>
      </c>
      <c r="E1962" s="759">
        <v>2600</v>
      </c>
      <c r="F1962" s="759">
        <v>0</v>
      </c>
      <c r="G1962" s="759">
        <v>0</v>
      </c>
      <c r="H1962" s="759">
        <v>0</v>
      </c>
    </row>
    <row r="1963" spans="1:8" ht="16.5">
      <c r="A1963" s="758">
        <v>2</v>
      </c>
      <c r="B1963" s="1525"/>
      <c r="C1963" s="745" t="s">
        <v>852</v>
      </c>
      <c r="D1963" s="745" t="s">
        <v>2211</v>
      </c>
      <c r="E1963" s="759">
        <v>2960</v>
      </c>
      <c r="F1963" s="759">
        <v>0</v>
      </c>
      <c r="G1963" s="759">
        <v>0</v>
      </c>
      <c r="H1963" s="759">
        <v>0</v>
      </c>
    </row>
    <row r="1964" spans="1:8" ht="16.5">
      <c r="A1964" s="758">
        <v>3</v>
      </c>
      <c r="B1964" s="1525"/>
      <c r="C1964" s="745" t="s">
        <v>2211</v>
      </c>
      <c r="D1964" s="745" t="s">
        <v>1771</v>
      </c>
      <c r="E1964" s="759">
        <v>4400</v>
      </c>
      <c r="F1964" s="759">
        <v>0</v>
      </c>
      <c r="G1964" s="759">
        <v>0</v>
      </c>
      <c r="H1964" s="759">
        <v>0</v>
      </c>
    </row>
    <row r="1965" spans="1:8" ht="16.5">
      <c r="A1965" s="758">
        <v>4</v>
      </c>
      <c r="B1965" s="1525"/>
      <c r="C1965" s="747" t="s">
        <v>1771</v>
      </c>
      <c r="D1965" s="747" t="s">
        <v>1316</v>
      </c>
      <c r="E1965" s="759">
        <v>2560</v>
      </c>
      <c r="F1965" s="759">
        <v>1800</v>
      </c>
      <c r="G1965" s="759">
        <v>0</v>
      </c>
      <c r="H1965" s="759">
        <v>0</v>
      </c>
    </row>
    <row r="1966" spans="1:8" ht="16.5">
      <c r="A1966" s="758">
        <v>5</v>
      </c>
      <c r="B1966" s="1525"/>
      <c r="C1966" s="747" t="s">
        <v>1316</v>
      </c>
      <c r="D1966" s="745" t="s">
        <v>859</v>
      </c>
      <c r="E1966" s="759">
        <v>3000</v>
      </c>
      <c r="F1966" s="759">
        <v>2080</v>
      </c>
      <c r="G1966" s="759">
        <v>0</v>
      </c>
      <c r="H1966" s="759">
        <v>0</v>
      </c>
    </row>
    <row r="1967" spans="1:8" ht="16.5">
      <c r="A1967" s="758">
        <v>6</v>
      </c>
      <c r="B1967" s="1525"/>
      <c r="C1967" s="745" t="s">
        <v>2158</v>
      </c>
      <c r="D1967" s="747" t="s">
        <v>1785</v>
      </c>
      <c r="E1967" s="759">
        <v>3040</v>
      </c>
      <c r="F1967" s="759">
        <v>0</v>
      </c>
      <c r="G1967" s="759">
        <v>0</v>
      </c>
      <c r="H1967" s="759">
        <v>0</v>
      </c>
    </row>
    <row r="1968" spans="1:8" ht="16.5">
      <c r="A1968" s="758">
        <v>7</v>
      </c>
      <c r="B1968" s="1525"/>
      <c r="C1968" s="747" t="s">
        <v>1785</v>
      </c>
      <c r="D1968" s="747" t="s">
        <v>6904</v>
      </c>
      <c r="E1968" s="759">
        <v>1320</v>
      </c>
      <c r="F1968" s="759">
        <v>0</v>
      </c>
      <c r="G1968" s="759">
        <v>0</v>
      </c>
      <c r="H1968" s="759">
        <v>0</v>
      </c>
    </row>
    <row r="1969" spans="1:8" ht="16.5">
      <c r="A1969" s="758">
        <v>8</v>
      </c>
      <c r="B1969" s="1525"/>
      <c r="C1969" s="747" t="s">
        <v>6904</v>
      </c>
      <c r="D1969" s="747" t="s">
        <v>6905</v>
      </c>
      <c r="E1969" s="759">
        <v>880</v>
      </c>
      <c r="F1969" s="759">
        <v>0</v>
      </c>
      <c r="G1969" s="759">
        <v>0</v>
      </c>
      <c r="H1969" s="759">
        <v>0</v>
      </c>
    </row>
    <row r="1970" spans="1:8" ht="16.5">
      <c r="A1970" s="758">
        <v>9</v>
      </c>
      <c r="B1970" s="1526" t="s">
        <v>1771</v>
      </c>
      <c r="C1970" s="747" t="s">
        <v>880</v>
      </c>
      <c r="D1970" s="748" t="s">
        <v>1721</v>
      </c>
      <c r="E1970" s="759">
        <v>2040</v>
      </c>
      <c r="F1970" s="759">
        <v>0</v>
      </c>
      <c r="G1970" s="759">
        <v>0</v>
      </c>
      <c r="H1970" s="759">
        <v>0</v>
      </c>
    </row>
    <row r="1971" spans="1:8" ht="16.5">
      <c r="A1971" s="758">
        <v>10</v>
      </c>
      <c r="B1971" s="1526"/>
      <c r="C1971" s="748" t="s">
        <v>1721</v>
      </c>
      <c r="D1971" s="748" t="s">
        <v>1320</v>
      </c>
      <c r="E1971" s="759">
        <v>1360</v>
      </c>
      <c r="F1971" s="759">
        <v>0</v>
      </c>
      <c r="G1971" s="759">
        <v>0</v>
      </c>
      <c r="H1971" s="759">
        <v>0</v>
      </c>
    </row>
    <row r="1972" spans="1:8" ht="16.5">
      <c r="A1972" s="758">
        <v>11</v>
      </c>
      <c r="B1972" s="1526"/>
      <c r="C1972" s="748" t="s">
        <v>1320</v>
      </c>
      <c r="D1972" s="748" t="s">
        <v>860</v>
      </c>
      <c r="E1972" s="759">
        <v>880</v>
      </c>
      <c r="F1972" s="759">
        <v>616</v>
      </c>
      <c r="G1972" s="759">
        <v>0</v>
      </c>
      <c r="H1972" s="759">
        <v>0</v>
      </c>
    </row>
    <row r="1973" spans="1:8" ht="16.5">
      <c r="A1973" s="758">
        <v>12</v>
      </c>
      <c r="B1973" s="1526"/>
      <c r="C1973" s="748" t="s">
        <v>860</v>
      </c>
      <c r="D1973" s="747" t="s">
        <v>1399</v>
      </c>
      <c r="E1973" s="759">
        <v>600</v>
      </c>
      <c r="F1973" s="759">
        <v>0</v>
      </c>
      <c r="G1973" s="759">
        <v>0</v>
      </c>
      <c r="H1973" s="759">
        <v>0</v>
      </c>
    </row>
    <row r="1974" spans="1:8" ht="16.5">
      <c r="A1974" s="758">
        <v>13</v>
      </c>
      <c r="B1974" s="1526"/>
      <c r="C1974" s="747" t="s">
        <v>1399</v>
      </c>
      <c r="D1974" s="747" t="s">
        <v>2808</v>
      </c>
      <c r="E1974" s="759">
        <v>480</v>
      </c>
      <c r="F1974" s="759">
        <v>336</v>
      </c>
      <c r="G1974" s="759">
        <v>0</v>
      </c>
      <c r="H1974" s="759">
        <v>0</v>
      </c>
    </row>
    <row r="1975" spans="1:8" ht="16.5">
      <c r="A1975" s="758">
        <v>14</v>
      </c>
      <c r="B1975" s="1526"/>
      <c r="C1975" s="747" t="s">
        <v>2808</v>
      </c>
      <c r="D1975" s="747" t="s">
        <v>6906</v>
      </c>
      <c r="E1975" s="759">
        <v>312</v>
      </c>
      <c r="F1975" s="759">
        <v>220</v>
      </c>
      <c r="G1975" s="759">
        <v>0</v>
      </c>
      <c r="H1975" s="759">
        <v>0</v>
      </c>
    </row>
    <row r="1976" spans="1:8" ht="16.5">
      <c r="A1976" s="758">
        <v>15</v>
      </c>
      <c r="B1976" s="761" t="s">
        <v>1942</v>
      </c>
      <c r="C1976" s="746" t="s">
        <v>880</v>
      </c>
      <c r="D1976" s="746" t="s">
        <v>6907</v>
      </c>
      <c r="E1976" s="759">
        <v>560</v>
      </c>
      <c r="F1976" s="759">
        <v>392</v>
      </c>
      <c r="G1976" s="759">
        <v>0</v>
      </c>
      <c r="H1976" s="759">
        <v>0</v>
      </c>
    </row>
    <row r="1977" spans="1:8" ht="33">
      <c r="A1977" s="758">
        <v>16</v>
      </c>
      <c r="B1977" s="1526" t="s">
        <v>277</v>
      </c>
      <c r="C1977" s="747" t="s">
        <v>6908</v>
      </c>
      <c r="D1977" s="747" t="s">
        <v>6909</v>
      </c>
      <c r="E1977" s="759">
        <v>400</v>
      </c>
      <c r="F1977" s="759">
        <v>280</v>
      </c>
      <c r="G1977" s="759">
        <v>168</v>
      </c>
      <c r="H1977" s="759">
        <v>0</v>
      </c>
    </row>
    <row r="1978" spans="1:8" ht="33">
      <c r="A1978" s="758">
        <v>17</v>
      </c>
      <c r="B1978" s="1526"/>
      <c r="C1978" s="747" t="s">
        <v>6909</v>
      </c>
      <c r="D1978" s="747" t="s">
        <v>6910</v>
      </c>
      <c r="E1978" s="759">
        <v>300</v>
      </c>
      <c r="F1978" s="759">
        <v>208</v>
      </c>
      <c r="G1978" s="759">
        <v>120</v>
      </c>
      <c r="H1978" s="759">
        <v>0</v>
      </c>
    </row>
    <row r="1979" spans="1:8" ht="49.5">
      <c r="A1979" s="758">
        <v>18</v>
      </c>
      <c r="B1979" s="1526" t="s">
        <v>277</v>
      </c>
      <c r="C1979" s="747" t="s">
        <v>6911</v>
      </c>
      <c r="D1979" s="747" t="s">
        <v>6912</v>
      </c>
      <c r="E1979" s="759">
        <v>1040</v>
      </c>
      <c r="F1979" s="759">
        <v>400</v>
      </c>
      <c r="G1979" s="759">
        <v>0</v>
      </c>
      <c r="H1979" s="759">
        <v>0</v>
      </c>
    </row>
    <row r="1980" spans="1:8" ht="49.5">
      <c r="A1980" s="758">
        <v>19</v>
      </c>
      <c r="B1980" s="1526"/>
      <c r="C1980" s="747" t="s">
        <v>6912</v>
      </c>
      <c r="D1980" s="747" t="s">
        <v>6913</v>
      </c>
      <c r="E1980" s="759">
        <v>800</v>
      </c>
      <c r="F1980" s="759">
        <v>320</v>
      </c>
      <c r="G1980" s="759">
        <v>96</v>
      </c>
      <c r="H1980" s="759">
        <v>0</v>
      </c>
    </row>
    <row r="1981" spans="1:8" ht="16.5">
      <c r="A1981" s="758">
        <v>20</v>
      </c>
      <c r="B1981" s="1526"/>
      <c r="C1981" s="747" t="s">
        <v>6913</v>
      </c>
      <c r="D1981" s="747" t="s">
        <v>6914</v>
      </c>
      <c r="E1981" s="759">
        <v>960</v>
      </c>
      <c r="F1981" s="759">
        <v>384</v>
      </c>
      <c r="G1981" s="759">
        <v>152</v>
      </c>
      <c r="H1981" s="759">
        <v>60</v>
      </c>
    </row>
    <row r="1982" spans="1:8" ht="33">
      <c r="A1982" s="758">
        <v>21</v>
      </c>
      <c r="B1982" s="761" t="s">
        <v>6915</v>
      </c>
      <c r="C1982" s="747" t="s">
        <v>6916</v>
      </c>
      <c r="D1982" s="747" t="s">
        <v>6917</v>
      </c>
      <c r="E1982" s="759">
        <v>340</v>
      </c>
      <c r="F1982" s="759">
        <v>200</v>
      </c>
      <c r="G1982" s="759">
        <v>0</v>
      </c>
      <c r="H1982" s="759">
        <v>0</v>
      </c>
    </row>
    <row r="1983" spans="1:8" ht="16.5">
      <c r="A1983" s="758">
        <v>22</v>
      </c>
      <c r="B1983" s="1526" t="s">
        <v>1830</v>
      </c>
      <c r="C1983" s="747" t="s">
        <v>880</v>
      </c>
      <c r="D1983" s="747" t="s">
        <v>1614</v>
      </c>
      <c r="E1983" s="759">
        <v>380</v>
      </c>
      <c r="F1983" s="759">
        <v>0</v>
      </c>
      <c r="G1983" s="759">
        <v>0</v>
      </c>
      <c r="H1983" s="759">
        <v>0</v>
      </c>
    </row>
    <row r="1984" spans="1:8" ht="16.5">
      <c r="A1984" s="758">
        <v>23</v>
      </c>
      <c r="B1984" s="1526"/>
      <c r="C1984" s="747" t="s">
        <v>1614</v>
      </c>
      <c r="D1984" s="747" t="s">
        <v>6918</v>
      </c>
      <c r="E1984" s="759">
        <v>264</v>
      </c>
      <c r="F1984" s="759">
        <v>0</v>
      </c>
      <c r="G1984" s="759">
        <v>0</v>
      </c>
      <c r="H1984" s="759">
        <v>0</v>
      </c>
    </row>
    <row r="1985" spans="1:8" ht="33">
      <c r="A1985" s="758">
        <v>24</v>
      </c>
      <c r="B1985" s="1526"/>
      <c r="C1985" s="747" t="s">
        <v>6918</v>
      </c>
      <c r="D1985" s="747" t="s">
        <v>6919</v>
      </c>
      <c r="E1985" s="759">
        <v>188</v>
      </c>
      <c r="F1985" s="759">
        <v>0</v>
      </c>
      <c r="G1985" s="759">
        <v>0</v>
      </c>
      <c r="H1985" s="759">
        <v>0</v>
      </c>
    </row>
    <row r="1986" spans="1:8" ht="33">
      <c r="A1986" s="758">
        <v>25</v>
      </c>
      <c r="B1986" s="1526"/>
      <c r="C1986" s="747" t="s">
        <v>6919</v>
      </c>
      <c r="D1986" s="747" t="s">
        <v>6920</v>
      </c>
      <c r="E1986" s="759">
        <v>160</v>
      </c>
      <c r="F1986" s="759">
        <v>112</v>
      </c>
      <c r="G1986" s="759">
        <v>0</v>
      </c>
      <c r="H1986" s="759">
        <v>0</v>
      </c>
    </row>
    <row r="1987" spans="1:8" ht="16.5">
      <c r="A1987" s="758">
        <v>26</v>
      </c>
      <c r="B1987" s="1526" t="s">
        <v>1589</v>
      </c>
      <c r="C1987" s="747" t="s">
        <v>880</v>
      </c>
      <c r="D1987" s="747" t="s">
        <v>1614</v>
      </c>
      <c r="E1987" s="759">
        <v>380</v>
      </c>
      <c r="F1987" s="759">
        <v>0</v>
      </c>
      <c r="G1987" s="759">
        <v>0</v>
      </c>
      <c r="H1987" s="759">
        <v>0</v>
      </c>
    </row>
    <row r="1988" spans="1:8" ht="16.5">
      <c r="A1988" s="758">
        <v>27</v>
      </c>
      <c r="B1988" s="1526"/>
      <c r="C1988" s="747" t="s">
        <v>1614</v>
      </c>
      <c r="D1988" s="747" t="s">
        <v>1700</v>
      </c>
      <c r="E1988" s="759">
        <v>280</v>
      </c>
      <c r="F1988" s="759">
        <v>0</v>
      </c>
      <c r="G1988" s="759">
        <v>0</v>
      </c>
      <c r="H1988" s="759">
        <v>0</v>
      </c>
    </row>
    <row r="1989" spans="1:8" ht="16.899999999999999" customHeight="1">
      <c r="A1989" s="758">
        <v>28</v>
      </c>
      <c r="B1989" s="1526" t="s">
        <v>6921</v>
      </c>
      <c r="C1989" s="747" t="s">
        <v>880</v>
      </c>
      <c r="D1989" s="747" t="s">
        <v>1614</v>
      </c>
      <c r="E1989" s="759">
        <v>380</v>
      </c>
      <c r="F1989" s="759">
        <v>0</v>
      </c>
      <c r="G1989" s="759">
        <v>0</v>
      </c>
      <c r="H1989" s="759">
        <v>0</v>
      </c>
    </row>
    <row r="1990" spans="1:8" ht="16.5">
      <c r="A1990" s="758">
        <v>29</v>
      </c>
      <c r="B1990" s="1526"/>
      <c r="C1990" s="747" t="s">
        <v>1614</v>
      </c>
      <c r="D1990" s="747" t="s">
        <v>1700</v>
      </c>
      <c r="E1990" s="759">
        <v>280</v>
      </c>
      <c r="F1990" s="759">
        <v>168</v>
      </c>
      <c r="G1990" s="759">
        <v>0</v>
      </c>
      <c r="H1990" s="759">
        <v>0</v>
      </c>
    </row>
    <row r="1991" spans="1:8" ht="16.5">
      <c r="A1991" s="758">
        <v>30</v>
      </c>
      <c r="B1991" s="1526"/>
      <c r="C1991" s="747" t="s">
        <v>1700</v>
      </c>
      <c r="D1991" s="747" t="s">
        <v>4641</v>
      </c>
      <c r="E1991" s="759">
        <v>200</v>
      </c>
      <c r="F1991" s="759">
        <v>140</v>
      </c>
      <c r="G1991" s="759">
        <v>0</v>
      </c>
      <c r="H1991" s="759">
        <v>0</v>
      </c>
    </row>
    <row r="1992" spans="1:8" ht="16.5">
      <c r="A1992" s="758">
        <v>31</v>
      </c>
      <c r="B1992" s="1526" t="s">
        <v>6922</v>
      </c>
      <c r="C1992" s="747" t="s">
        <v>880</v>
      </c>
      <c r="D1992" s="747" t="s">
        <v>1614</v>
      </c>
      <c r="E1992" s="759">
        <v>400</v>
      </c>
      <c r="F1992" s="759">
        <v>0</v>
      </c>
      <c r="G1992" s="759">
        <v>0</v>
      </c>
      <c r="H1992" s="759">
        <v>0</v>
      </c>
    </row>
    <row r="1993" spans="1:8" ht="16.5">
      <c r="A1993" s="758">
        <v>32</v>
      </c>
      <c r="B1993" s="1526"/>
      <c r="C1993" s="747" t="s">
        <v>1614</v>
      </c>
      <c r="D1993" s="747" t="s">
        <v>4742</v>
      </c>
      <c r="E1993" s="759">
        <v>288</v>
      </c>
      <c r="F1993" s="759">
        <v>0</v>
      </c>
      <c r="G1993" s="759">
        <v>0</v>
      </c>
      <c r="H1993" s="759">
        <v>0</v>
      </c>
    </row>
    <row r="1994" spans="1:8" ht="49.5">
      <c r="A1994" s="758">
        <v>33</v>
      </c>
      <c r="B1994" s="1526"/>
      <c r="C1994" s="747" t="s">
        <v>4742</v>
      </c>
      <c r="D1994" s="747" t="s">
        <v>6923</v>
      </c>
      <c r="E1994" s="759">
        <v>200</v>
      </c>
      <c r="F1994" s="759">
        <v>140</v>
      </c>
      <c r="G1994" s="759">
        <v>100</v>
      </c>
      <c r="H1994" s="759">
        <v>0</v>
      </c>
    </row>
    <row r="1995" spans="1:8" ht="16.899999999999999" customHeight="1">
      <c r="A1995" s="758">
        <v>34</v>
      </c>
      <c r="B1995" s="1526" t="s">
        <v>6924</v>
      </c>
      <c r="C1995" s="747" t="s">
        <v>880</v>
      </c>
      <c r="D1995" s="752" t="s">
        <v>1334</v>
      </c>
      <c r="E1995" s="759">
        <v>400</v>
      </c>
      <c r="F1995" s="759">
        <v>0</v>
      </c>
      <c r="G1995" s="759">
        <v>0</v>
      </c>
      <c r="H1995" s="759">
        <v>0</v>
      </c>
    </row>
    <row r="1996" spans="1:8" ht="33">
      <c r="A1996" s="758">
        <v>35</v>
      </c>
      <c r="B1996" s="1526"/>
      <c r="C1996" s="752" t="s">
        <v>1334</v>
      </c>
      <c r="D1996" s="752" t="s">
        <v>6925</v>
      </c>
      <c r="E1996" s="759">
        <v>288</v>
      </c>
      <c r="F1996" s="759">
        <v>200</v>
      </c>
      <c r="G1996" s="759">
        <v>0</v>
      </c>
      <c r="H1996" s="759">
        <v>0</v>
      </c>
    </row>
    <row r="1997" spans="1:8" ht="16.5">
      <c r="A1997" s="758">
        <v>36</v>
      </c>
      <c r="B1997" s="1526" t="s">
        <v>2216</v>
      </c>
      <c r="C1997" s="747" t="s">
        <v>880</v>
      </c>
      <c r="D1997" s="752" t="s">
        <v>1334</v>
      </c>
      <c r="E1997" s="759">
        <v>400</v>
      </c>
      <c r="F1997" s="759">
        <v>0</v>
      </c>
      <c r="G1997" s="759">
        <v>0</v>
      </c>
      <c r="H1997" s="759">
        <v>0</v>
      </c>
    </row>
    <row r="1998" spans="1:8" ht="33">
      <c r="A1998" s="758">
        <v>37</v>
      </c>
      <c r="B1998" s="1526"/>
      <c r="C1998" s="752" t="s">
        <v>1334</v>
      </c>
      <c r="D1998" s="752" t="s">
        <v>6926</v>
      </c>
      <c r="E1998" s="759">
        <v>288</v>
      </c>
      <c r="F1998" s="759">
        <v>200</v>
      </c>
      <c r="G1998" s="759">
        <v>0</v>
      </c>
      <c r="H1998" s="759">
        <v>0</v>
      </c>
    </row>
    <row r="1999" spans="1:8" ht="16.899999999999999" customHeight="1">
      <c r="A1999" s="758">
        <v>38</v>
      </c>
      <c r="B1999" s="1526" t="s">
        <v>1675</v>
      </c>
      <c r="C1999" s="747" t="s">
        <v>880</v>
      </c>
      <c r="D1999" s="752" t="s">
        <v>1334</v>
      </c>
      <c r="E1999" s="759">
        <v>400</v>
      </c>
      <c r="F1999" s="759">
        <v>0</v>
      </c>
      <c r="G1999" s="759">
        <v>0</v>
      </c>
      <c r="H1999" s="759">
        <v>0</v>
      </c>
    </row>
    <row r="2000" spans="1:8" ht="33">
      <c r="A2000" s="758">
        <v>39</v>
      </c>
      <c r="B2000" s="1526"/>
      <c r="C2000" s="752" t="s">
        <v>1334</v>
      </c>
      <c r="D2000" s="752" t="s">
        <v>6927</v>
      </c>
      <c r="E2000" s="759">
        <v>288</v>
      </c>
      <c r="F2000" s="759">
        <v>200</v>
      </c>
      <c r="G2000" s="759">
        <v>0</v>
      </c>
      <c r="H2000" s="759">
        <v>0</v>
      </c>
    </row>
    <row r="2001" spans="1:8" ht="16.5">
      <c r="A2001" s="758">
        <v>40</v>
      </c>
      <c r="B2001" s="1526" t="s">
        <v>6928</v>
      </c>
      <c r="C2001" s="747" t="s">
        <v>880</v>
      </c>
      <c r="D2001" s="752" t="s">
        <v>1334</v>
      </c>
      <c r="E2001" s="759">
        <v>400</v>
      </c>
      <c r="F2001" s="759">
        <v>0</v>
      </c>
      <c r="G2001" s="759">
        <v>0</v>
      </c>
      <c r="H2001" s="759">
        <v>0</v>
      </c>
    </row>
    <row r="2002" spans="1:8" ht="67.150000000000006" customHeight="1">
      <c r="A2002" s="758">
        <v>41</v>
      </c>
      <c r="B2002" s="1526"/>
      <c r="C2002" s="752" t="s">
        <v>1334</v>
      </c>
      <c r="D2002" s="752" t="s">
        <v>6929</v>
      </c>
      <c r="E2002" s="759">
        <v>288</v>
      </c>
      <c r="F2002" s="759">
        <v>200</v>
      </c>
      <c r="G2002" s="759">
        <v>0</v>
      </c>
      <c r="H2002" s="759">
        <v>0</v>
      </c>
    </row>
    <row r="2003" spans="1:8" ht="16.5">
      <c r="A2003" s="758">
        <v>42</v>
      </c>
      <c r="B2003" s="1526" t="s">
        <v>1351</v>
      </c>
      <c r="C2003" s="747" t="s">
        <v>880</v>
      </c>
      <c r="D2003" s="745" t="s">
        <v>1614</v>
      </c>
      <c r="E2003" s="759">
        <v>520</v>
      </c>
      <c r="F2003" s="759">
        <v>0</v>
      </c>
      <c r="G2003" s="759">
        <v>0</v>
      </c>
      <c r="H2003" s="759">
        <v>0</v>
      </c>
    </row>
    <row r="2004" spans="1:8" ht="16.5">
      <c r="A2004" s="758">
        <v>43</v>
      </c>
      <c r="B2004" s="1526"/>
      <c r="C2004" s="745" t="s">
        <v>1614</v>
      </c>
      <c r="D2004" s="745" t="s">
        <v>6930</v>
      </c>
      <c r="E2004" s="759">
        <v>400</v>
      </c>
      <c r="F2004" s="759">
        <v>0</v>
      </c>
      <c r="G2004" s="759">
        <v>0</v>
      </c>
      <c r="H2004" s="759">
        <v>0</v>
      </c>
    </row>
    <row r="2005" spans="1:8" ht="16.5">
      <c r="A2005" s="758">
        <v>44</v>
      </c>
      <c r="B2005" s="1526" t="s">
        <v>2211</v>
      </c>
      <c r="C2005" s="745" t="s">
        <v>2211</v>
      </c>
      <c r="D2005" s="752" t="s">
        <v>1331</v>
      </c>
      <c r="E2005" s="759">
        <v>520</v>
      </c>
      <c r="F2005" s="759">
        <v>0</v>
      </c>
      <c r="G2005" s="759">
        <v>0</v>
      </c>
      <c r="H2005" s="759">
        <v>0</v>
      </c>
    </row>
    <row r="2006" spans="1:8" ht="49.5">
      <c r="A2006" s="758">
        <v>45</v>
      </c>
      <c r="B2006" s="1526"/>
      <c r="C2006" s="752" t="s">
        <v>1331</v>
      </c>
      <c r="D2006" s="752" t="s">
        <v>6931</v>
      </c>
      <c r="E2006" s="759">
        <v>400</v>
      </c>
      <c r="F2006" s="759">
        <v>0</v>
      </c>
      <c r="G2006" s="759">
        <v>0</v>
      </c>
      <c r="H2006" s="759">
        <v>0</v>
      </c>
    </row>
    <row r="2007" spans="1:8" ht="49.5">
      <c r="A2007" s="758">
        <v>46</v>
      </c>
      <c r="B2007" s="1526"/>
      <c r="C2007" s="752" t="s">
        <v>6931</v>
      </c>
      <c r="D2007" s="752" t="s">
        <v>881</v>
      </c>
      <c r="E2007" s="759">
        <v>160000</v>
      </c>
      <c r="F2007" s="759">
        <v>112</v>
      </c>
      <c r="G2007" s="759">
        <v>0</v>
      </c>
      <c r="H2007" s="759">
        <v>0</v>
      </c>
    </row>
    <row r="2008" spans="1:8" ht="16.899999999999999" customHeight="1">
      <c r="A2008" s="758">
        <v>47</v>
      </c>
      <c r="B2008" s="1526" t="s">
        <v>1349</v>
      </c>
      <c r="C2008" s="747" t="s">
        <v>880</v>
      </c>
      <c r="D2008" s="745" t="s">
        <v>4347</v>
      </c>
      <c r="E2008" s="759">
        <v>680</v>
      </c>
      <c r="F2008" s="759">
        <v>0</v>
      </c>
      <c r="G2008" s="759">
        <v>0</v>
      </c>
      <c r="H2008" s="759">
        <v>0</v>
      </c>
    </row>
    <row r="2009" spans="1:8" ht="49.5">
      <c r="A2009" s="758">
        <v>48</v>
      </c>
      <c r="B2009" s="1526"/>
      <c r="C2009" s="745" t="s">
        <v>4347</v>
      </c>
      <c r="D2009" s="752" t="s">
        <v>6932</v>
      </c>
      <c r="E2009" s="759">
        <v>480</v>
      </c>
      <c r="F2009" s="759">
        <v>0</v>
      </c>
      <c r="G2009" s="759">
        <v>0</v>
      </c>
      <c r="H2009" s="759">
        <v>0</v>
      </c>
    </row>
    <row r="2010" spans="1:8" ht="49.5">
      <c r="A2010" s="758">
        <v>49</v>
      </c>
      <c r="B2010" s="1526"/>
      <c r="C2010" s="752" t="s">
        <v>6932</v>
      </c>
      <c r="D2010" s="745" t="s">
        <v>6933</v>
      </c>
      <c r="E2010" s="759">
        <v>320</v>
      </c>
      <c r="F2010" s="759">
        <v>128</v>
      </c>
      <c r="G2010" s="759">
        <v>0</v>
      </c>
      <c r="H2010" s="759">
        <v>0</v>
      </c>
    </row>
    <row r="2011" spans="1:8" ht="16.5">
      <c r="A2011" s="758">
        <v>50</v>
      </c>
      <c r="B2011" s="1526" t="s">
        <v>1595</v>
      </c>
      <c r="C2011" s="747" t="s">
        <v>880</v>
      </c>
      <c r="D2011" s="753" t="s">
        <v>1572</v>
      </c>
      <c r="E2011" s="759">
        <v>680</v>
      </c>
      <c r="F2011" s="759">
        <v>0</v>
      </c>
      <c r="G2011" s="759">
        <v>0</v>
      </c>
      <c r="H2011" s="759">
        <v>0</v>
      </c>
    </row>
    <row r="2012" spans="1:8" ht="16.5">
      <c r="A2012" s="758">
        <v>51</v>
      </c>
      <c r="B2012" s="1526"/>
      <c r="C2012" s="753" t="s">
        <v>1572</v>
      </c>
      <c r="D2012" s="752" t="s">
        <v>874</v>
      </c>
      <c r="E2012" s="759">
        <v>480</v>
      </c>
      <c r="F2012" s="759">
        <v>0</v>
      </c>
      <c r="G2012" s="759">
        <v>0</v>
      </c>
      <c r="H2012" s="759">
        <v>0</v>
      </c>
    </row>
    <row r="2013" spans="1:8" ht="16.5">
      <c r="A2013" s="758">
        <v>52</v>
      </c>
      <c r="B2013" s="1526"/>
      <c r="C2013" s="752" t="s">
        <v>874</v>
      </c>
      <c r="D2013" s="752" t="s">
        <v>4742</v>
      </c>
      <c r="E2013" s="759">
        <v>320</v>
      </c>
      <c r="F2013" s="759">
        <v>0</v>
      </c>
      <c r="G2013" s="759">
        <v>0</v>
      </c>
      <c r="H2013" s="759">
        <v>0</v>
      </c>
    </row>
    <row r="2014" spans="1:8" ht="33">
      <c r="A2014" s="758">
        <v>53</v>
      </c>
      <c r="B2014" s="1526"/>
      <c r="C2014" s="752" t="s">
        <v>4742</v>
      </c>
      <c r="D2014" s="752" t="s">
        <v>6934</v>
      </c>
      <c r="E2014" s="759">
        <v>200</v>
      </c>
      <c r="F2014" s="759">
        <v>120</v>
      </c>
      <c r="G2014" s="759">
        <v>0</v>
      </c>
      <c r="H2014" s="759">
        <v>0</v>
      </c>
    </row>
    <row r="2015" spans="1:8" ht="16.5">
      <c r="A2015" s="758">
        <v>54</v>
      </c>
      <c r="B2015" s="1526" t="s">
        <v>1590</v>
      </c>
      <c r="C2015" s="747" t="s">
        <v>880</v>
      </c>
      <c r="D2015" s="752" t="s">
        <v>1721</v>
      </c>
      <c r="E2015" s="759">
        <v>560</v>
      </c>
      <c r="F2015" s="759">
        <v>0</v>
      </c>
      <c r="G2015" s="759">
        <v>0</v>
      </c>
      <c r="H2015" s="759">
        <v>0</v>
      </c>
    </row>
    <row r="2016" spans="1:8" ht="16.5">
      <c r="A2016" s="758">
        <v>55</v>
      </c>
      <c r="B2016" s="1526"/>
      <c r="C2016" s="752" t="s">
        <v>1721</v>
      </c>
      <c r="D2016" s="752" t="s">
        <v>860</v>
      </c>
      <c r="E2016" s="759">
        <v>400</v>
      </c>
      <c r="F2016" s="759">
        <v>280</v>
      </c>
      <c r="G2016" s="759">
        <v>140</v>
      </c>
      <c r="H2016" s="759">
        <v>0</v>
      </c>
    </row>
    <row r="2017" spans="1:8" ht="16.899999999999999" customHeight="1">
      <c r="A2017" s="758">
        <v>56</v>
      </c>
      <c r="B2017" s="1526"/>
      <c r="C2017" s="752" t="s">
        <v>860</v>
      </c>
      <c r="D2017" s="753" t="s">
        <v>2200</v>
      </c>
      <c r="E2017" s="759">
        <v>280</v>
      </c>
      <c r="F2017" s="759">
        <v>200</v>
      </c>
      <c r="G2017" s="759">
        <v>120</v>
      </c>
      <c r="H2017" s="759">
        <v>0</v>
      </c>
    </row>
    <row r="2018" spans="1:8" ht="33">
      <c r="A2018" s="758">
        <v>57</v>
      </c>
      <c r="B2018" s="1526"/>
      <c r="C2018" s="753" t="s">
        <v>2200</v>
      </c>
      <c r="D2018" s="745" t="s">
        <v>6935</v>
      </c>
      <c r="E2018" s="759">
        <v>160</v>
      </c>
      <c r="F2018" s="759">
        <v>112</v>
      </c>
      <c r="G2018" s="759">
        <v>100</v>
      </c>
      <c r="H2018" s="759">
        <v>0</v>
      </c>
    </row>
    <row r="2019" spans="1:8" ht="16.5">
      <c r="A2019" s="758">
        <v>58</v>
      </c>
      <c r="B2019" s="1526" t="s">
        <v>1660</v>
      </c>
      <c r="C2019" s="753" t="s">
        <v>880</v>
      </c>
      <c r="D2019" s="753" t="s">
        <v>1572</v>
      </c>
      <c r="E2019" s="759">
        <v>560</v>
      </c>
      <c r="F2019" s="759">
        <v>0</v>
      </c>
      <c r="G2019" s="759">
        <v>0</v>
      </c>
      <c r="H2019" s="759">
        <v>0</v>
      </c>
    </row>
    <row r="2020" spans="1:8" ht="16.5">
      <c r="A2020" s="758">
        <v>59</v>
      </c>
      <c r="B2020" s="1526"/>
      <c r="C2020" s="753" t="s">
        <v>1572</v>
      </c>
      <c r="D2020" s="753" t="s">
        <v>881</v>
      </c>
      <c r="E2020" s="759">
        <v>400</v>
      </c>
      <c r="F2020" s="759">
        <v>160</v>
      </c>
      <c r="G2020" s="759">
        <v>0</v>
      </c>
      <c r="H2020" s="759">
        <v>0</v>
      </c>
    </row>
    <row r="2021" spans="1:8" ht="16.899999999999999" customHeight="1">
      <c r="A2021" s="758">
        <v>60</v>
      </c>
      <c r="B2021" s="1526" t="s">
        <v>1581</v>
      </c>
      <c r="C2021" s="753" t="s">
        <v>880</v>
      </c>
      <c r="D2021" s="753" t="s">
        <v>1572</v>
      </c>
      <c r="E2021" s="759">
        <v>560</v>
      </c>
      <c r="F2021" s="759">
        <v>0</v>
      </c>
      <c r="G2021" s="759">
        <v>0</v>
      </c>
      <c r="H2021" s="759">
        <v>0</v>
      </c>
    </row>
    <row r="2022" spans="1:8" ht="16.5">
      <c r="A2022" s="758">
        <v>61</v>
      </c>
      <c r="B2022" s="1526"/>
      <c r="C2022" s="753" t="s">
        <v>1572</v>
      </c>
      <c r="D2022" s="752" t="s">
        <v>881</v>
      </c>
      <c r="E2022" s="759">
        <v>400</v>
      </c>
      <c r="F2022" s="759">
        <v>160</v>
      </c>
      <c r="G2022" s="759">
        <v>0</v>
      </c>
      <c r="H2022" s="759">
        <v>0</v>
      </c>
    </row>
    <row r="2023" spans="1:8" ht="16.5">
      <c r="A2023" s="758">
        <v>62</v>
      </c>
      <c r="B2023" s="1526" t="s">
        <v>1316</v>
      </c>
      <c r="C2023" s="747" t="s">
        <v>880</v>
      </c>
      <c r="D2023" s="752" t="s">
        <v>1349</v>
      </c>
      <c r="E2023" s="759">
        <v>560</v>
      </c>
      <c r="F2023" s="759">
        <v>0</v>
      </c>
      <c r="G2023" s="759">
        <v>0</v>
      </c>
      <c r="H2023" s="759">
        <v>0</v>
      </c>
    </row>
    <row r="2024" spans="1:8" ht="16.5">
      <c r="A2024" s="758">
        <v>63</v>
      </c>
      <c r="B2024" s="1526"/>
      <c r="C2024" s="752" t="s">
        <v>1349</v>
      </c>
      <c r="D2024" s="752" t="s">
        <v>860</v>
      </c>
      <c r="E2024" s="759">
        <v>400</v>
      </c>
      <c r="F2024" s="759">
        <v>0</v>
      </c>
      <c r="G2024" s="759">
        <v>0</v>
      </c>
      <c r="H2024" s="759">
        <v>0</v>
      </c>
    </row>
    <row r="2025" spans="1:8" ht="16.5">
      <c r="A2025" s="758">
        <v>64</v>
      </c>
      <c r="B2025" s="1526"/>
      <c r="C2025" s="752" t="s">
        <v>860</v>
      </c>
      <c r="D2025" s="752" t="s">
        <v>1661</v>
      </c>
      <c r="E2025" s="759">
        <v>280</v>
      </c>
      <c r="F2025" s="759">
        <v>120</v>
      </c>
      <c r="G2025" s="759">
        <v>0</v>
      </c>
      <c r="H2025" s="759">
        <v>0</v>
      </c>
    </row>
    <row r="2026" spans="1:8" ht="16.5">
      <c r="A2026" s="758">
        <v>65</v>
      </c>
      <c r="B2026" s="1526" t="s">
        <v>1427</v>
      </c>
      <c r="C2026" s="753" t="s">
        <v>880</v>
      </c>
      <c r="D2026" s="752" t="s">
        <v>1572</v>
      </c>
      <c r="E2026" s="759">
        <v>400</v>
      </c>
      <c r="F2026" s="759">
        <v>0</v>
      </c>
      <c r="G2026" s="759">
        <v>0</v>
      </c>
      <c r="H2026" s="759">
        <v>0</v>
      </c>
    </row>
    <row r="2027" spans="1:8" ht="49.5">
      <c r="A2027" s="758">
        <v>66</v>
      </c>
      <c r="B2027" s="1526"/>
      <c r="C2027" s="752" t="s">
        <v>1572</v>
      </c>
      <c r="D2027" s="752" t="s">
        <v>6936</v>
      </c>
      <c r="E2027" s="759">
        <v>280</v>
      </c>
      <c r="F2027" s="759">
        <v>200000</v>
      </c>
      <c r="G2027" s="759">
        <v>0</v>
      </c>
      <c r="H2027" s="759">
        <v>0</v>
      </c>
    </row>
    <row r="2028" spans="1:8" ht="49.5">
      <c r="A2028" s="758">
        <v>67</v>
      </c>
      <c r="B2028" s="1526"/>
      <c r="C2028" s="752" t="s">
        <v>6936</v>
      </c>
      <c r="D2028" s="752" t="s">
        <v>881</v>
      </c>
      <c r="E2028" s="759">
        <v>180</v>
      </c>
      <c r="F2028" s="759">
        <v>120</v>
      </c>
      <c r="G2028" s="759">
        <v>0</v>
      </c>
      <c r="H2028" s="759">
        <v>0</v>
      </c>
    </row>
    <row r="2029" spans="1:8" ht="49.5">
      <c r="A2029" s="758">
        <v>68</v>
      </c>
      <c r="B2029" s="1526" t="s">
        <v>1653</v>
      </c>
      <c r="C2029" s="753" t="s">
        <v>880</v>
      </c>
      <c r="D2029" s="752" t="s">
        <v>6937</v>
      </c>
      <c r="E2029" s="759">
        <v>400</v>
      </c>
      <c r="F2029" s="759">
        <v>0</v>
      </c>
      <c r="G2029" s="759">
        <v>0</v>
      </c>
      <c r="H2029" s="759">
        <v>0</v>
      </c>
    </row>
    <row r="2030" spans="1:8" ht="49.5">
      <c r="A2030" s="758">
        <v>69</v>
      </c>
      <c r="B2030" s="1526"/>
      <c r="C2030" s="752" t="s">
        <v>6937</v>
      </c>
      <c r="D2030" s="752" t="s">
        <v>6938</v>
      </c>
      <c r="E2030" s="759">
        <v>280</v>
      </c>
      <c r="F2030" s="759">
        <v>0</v>
      </c>
      <c r="G2030" s="759">
        <v>0</v>
      </c>
      <c r="H2030" s="759">
        <v>0</v>
      </c>
    </row>
    <row r="2031" spans="1:8" ht="49.5">
      <c r="A2031" s="758">
        <v>70</v>
      </c>
      <c r="B2031" s="1526"/>
      <c r="C2031" s="752" t="s">
        <v>6938</v>
      </c>
      <c r="D2031" s="752" t="s">
        <v>6939</v>
      </c>
      <c r="E2031" s="759">
        <v>180</v>
      </c>
      <c r="F2031" s="759">
        <v>120</v>
      </c>
      <c r="G2031" s="759">
        <v>0</v>
      </c>
      <c r="H2031" s="759">
        <v>0</v>
      </c>
    </row>
    <row r="2032" spans="1:8" ht="16.899999999999999" customHeight="1">
      <c r="A2032" s="758">
        <v>71</v>
      </c>
      <c r="B2032" s="1526" t="s">
        <v>1573</v>
      </c>
      <c r="C2032" s="747" t="s">
        <v>880</v>
      </c>
      <c r="D2032" s="752" t="s">
        <v>6940</v>
      </c>
      <c r="E2032" s="759">
        <v>400</v>
      </c>
      <c r="F2032" s="759">
        <v>280</v>
      </c>
      <c r="G2032" s="759">
        <v>0</v>
      </c>
      <c r="H2032" s="759">
        <v>0</v>
      </c>
    </row>
    <row r="2033" spans="1:8" ht="49.5">
      <c r="A2033" s="758">
        <v>72</v>
      </c>
      <c r="B2033" s="1526"/>
      <c r="C2033" s="752" t="s">
        <v>6940</v>
      </c>
      <c r="D2033" s="752" t="s">
        <v>6941</v>
      </c>
      <c r="E2033" s="759">
        <v>280</v>
      </c>
      <c r="F2033" s="759">
        <v>180</v>
      </c>
      <c r="G2033" s="759">
        <v>0</v>
      </c>
      <c r="H2033" s="759">
        <v>0</v>
      </c>
    </row>
    <row r="2034" spans="1:8" ht="33">
      <c r="A2034" s="758">
        <v>73</v>
      </c>
      <c r="B2034" s="1526"/>
      <c r="C2034" s="752" t="s">
        <v>6941</v>
      </c>
      <c r="D2034" s="752" t="s">
        <v>6942</v>
      </c>
      <c r="E2034" s="759">
        <v>160</v>
      </c>
      <c r="F2034" s="759">
        <v>0</v>
      </c>
      <c r="G2034" s="759">
        <v>0</v>
      </c>
      <c r="H2034" s="759">
        <v>0</v>
      </c>
    </row>
    <row r="2035" spans="1:8" ht="16.5">
      <c r="A2035" s="758">
        <v>74</v>
      </c>
      <c r="B2035" s="1526" t="s">
        <v>2155</v>
      </c>
      <c r="C2035" s="753" t="s">
        <v>880</v>
      </c>
      <c r="D2035" s="752" t="s">
        <v>4918</v>
      </c>
      <c r="E2035" s="759">
        <v>480</v>
      </c>
      <c r="F2035" s="759">
        <v>336</v>
      </c>
      <c r="G2035" s="759">
        <v>0</v>
      </c>
      <c r="H2035" s="759">
        <v>0</v>
      </c>
    </row>
    <row r="2036" spans="1:8" ht="49.5">
      <c r="A2036" s="758">
        <v>75</v>
      </c>
      <c r="B2036" s="1526"/>
      <c r="C2036" s="752" t="s">
        <v>4918</v>
      </c>
      <c r="D2036" s="752" t="s">
        <v>6943</v>
      </c>
      <c r="E2036" s="759">
        <v>240</v>
      </c>
      <c r="F2036" s="759">
        <v>0</v>
      </c>
      <c r="G2036" s="759">
        <v>0</v>
      </c>
      <c r="H2036" s="759">
        <v>0</v>
      </c>
    </row>
    <row r="2037" spans="1:8" ht="49.5">
      <c r="A2037" s="758">
        <v>76</v>
      </c>
      <c r="B2037" s="1526"/>
      <c r="C2037" s="752" t="s">
        <v>6943</v>
      </c>
      <c r="D2037" s="752" t="s">
        <v>881</v>
      </c>
      <c r="E2037" s="759">
        <v>180</v>
      </c>
      <c r="F2037" s="759">
        <v>120</v>
      </c>
      <c r="G2037" s="759">
        <v>0</v>
      </c>
      <c r="H2037" s="759">
        <v>0</v>
      </c>
    </row>
    <row r="2038" spans="1:8" ht="16.899999999999999" customHeight="1">
      <c r="A2038" s="758">
        <v>77</v>
      </c>
      <c r="B2038" s="1526" t="s">
        <v>1770</v>
      </c>
      <c r="C2038" s="753" t="s">
        <v>880</v>
      </c>
      <c r="D2038" s="752" t="s">
        <v>4918</v>
      </c>
      <c r="E2038" s="759">
        <v>480</v>
      </c>
      <c r="F2038" s="759">
        <v>0</v>
      </c>
      <c r="G2038" s="759">
        <v>0</v>
      </c>
      <c r="H2038" s="759">
        <v>0</v>
      </c>
    </row>
    <row r="2039" spans="1:8" ht="16.5">
      <c r="A2039" s="758">
        <v>78</v>
      </c>
      <c r="B2039" s="1526"/>
      <c r="C2039" s="752" t="s">
        <v>4918</v>
      </c>
      <c r="D2039" s="753" t="s">
        <v>881</v>
      </c>
      <c r="E2039" s="759">
        <v>240</v>
      </c>
      <c r="F2039" s="759">
        <v>168</v>
      </c>
      <c r="G2039" s="759">
        <v>0</v>
      </c>
      <c r="H2039" s="759">
        <v>0</v>
      </c>
    </row>
    <row r="2040" spans="1:8" ht="49.5">
      <c r="A2040" s="758">
        <v>79</v>
      </c>
      <c r="B2040" s="1526" t="s">
        <v>1609</v>
      </c>
      <c r="C2040" s="753" t="s">
        <v>880</v>
      </c>
      <c r="D2040" s="752" t="s">
        <v>6944</v>
      </c>
      <c r="E2040" s="759">
        <v>480</v>
      </c>
      <c r="F2040" s="759">
        <v>0</v>
      </c>
      <c r="G2040" s="759">
        <v>0</v>
      </c>
      <c r="H2040" s="759">
        <v>0</v>
      </c>
    </row>
    <row r="2041" spans="1:8" ht="49.5">
      <c r="A2041" s="758">
        <v>80</v>
      </c>
      <c r="B2041" s="1526"/>
      <c r="C2041" s="752" t="s">
        <v>6944</v>
      </c>
      <c r="D2041" s="752" t="s">
        <v>6945</v>
      </c>
      <c r="E2041" s="759">
        <v>240</v>
      </c>
      <c r="F2041" s="759">
        <v>0</v>
      </c>
      <c r="G2041" s="759">
        <v>0</v>
      </c>
      <c r="H2041" s="759">
        <v>0</v>
      </c>
    </row>
    <row r="2042" spans="1:8" ht="16.899999999999999" customHeight="1">
      <c r="A2042" s="758">
        <v>81</v>
      </c>
      <c r="B2042" s="1526"/>
      <c r="C2042" s="752" t="s">
        <v>6945</v>
      </c>
      <c r="D2042" s="752" t="s">
        <v>6946</v>
      </c>
      <c r="E2042" s="759">
        <v>180</v>
      </c>
      <c r="F2042" s="759">
        <v>0</v>
      </c>
      <c r="G2042" s="759">
        <v>0</v>
      </c>
      <c r="H2042" s="759">
        <v>0</v>
      </c>
    </row>
    <row r="2043" spans="1:8" ht="45" customHeight="1">
      <c r="A2043" s="758">
        <v>82</v>
      </c>
      <c r="B2043" s="1526"/>
      <c r="C2043" s="752" t="s">
        <v>6946</v>
      </c>
      <c r="D2043" s="753" t="s">
        <v>1340</v>
      </c>
      <c r="E2043" s="759">
        <v>120</v>
      </c>
      <c r="F2043" s="759">
        <v>0</v>
      </c>
      <c r="G2043" s="759">
        <v>0</v>
      </c>
      <c r="H2043" s="759">
        <v>0</v>
      </c>
    </row>
    <row r="2044" spans="1:8" ht="33">
      <c r="A2044" s="758">
        <v>83</v>
      </c>
      <c r="B2044" s="1526" t="s">
        <v>1312</v>
      </c>
      <c r="C2044" s="753" t="s">
        <v>880</v>
      </c>
      <c r="D2044" s="752" t="s">
        <v>6947</v>
      </c>
      <c r="E2044" s="759">
        <v>480</v>
      </c>
      <c r="F2044" s="759">
        <v>336</v>
      </c>
      <c r="G2044" s="759">
        <v>0</v>
      </c>
      <c r="H2044" s="759">
        <v>0</v>
      </c>
    </row>
    <row r="2045" spans="1:8" ht="49.5">
      <c r="A2045" s="758">
        <v>84</v>
      </c>
      <c r="B2045" s="1526"/>
      <c r="C2045" s="752" t="s">
        <v>6947</v>
      </c>
      <c r="D2045" s="752" t="s">
        <v>6948</v>
      </c>
      <c r="E2045" s="759">
        <v>240</v>
      </c>
      <c r="F2045" s="759">
        <v>168</v>
      </c>
      <c r="G2045" s="759">
        <v>0</v>
      </c>
      <c r="H2045" s="759">
        <v>0</v>
      </c>
    </row>
    <row r="2046" spans="1:8" ht="47.25" customHeight="1">
      <c r="A2046" s="758">
        <v>85</v>
      </c>
      <c r="B2046" s="1526"/>
      <c r="C2046" s="752" t="s">
        <v>6948</v>
      </c>
      <c r="D2046" s="752" t="s">
        <v>6949</v>
      </c>
      <c r="E2046" s="759">
        <v>180</v>
      </c>
      <c r="F2046" s="759">
        <v>120</v>
      </c>
      <c r="G2046" s="759">
        <v>0</v>
      </c>
      <c r="H2046" s="759">
        <v>0</v>
      </c>
    </row>
    <row r="2047" spans="1:8" ht="49.5">
      <c r="A2047" s="758">
        <v>86</v>
      </c>
      <c r="B2047" s="1526"/>
      <c r="C2047" s="752" t="s">
        <v>6949</v>
      </c>
      <c r="D2047" s="753" t="s">
        <v>881</v>
      </c>
      <c r="E2047" s="759">
        <v>120</v>
      </c>
      <c r="F2047" s="759">
        <v>100</v>
      </c>
      <c r="G2047" s="759">
        <v>0</v>
      </c>
      <c r="H2047" s="759">
        <v>0</v>
      </c>
    </row>
    <row r="2048" spans="1:8" ht="49.5">
      <c r="A2048" s="758">
        <v>87</v>
      </c>
      <c r="B2048" s="1526" t="s">
        <v>1388</v>
      </c>
      <c r="C2048" s="753" t="s">
        <v>880</v>
      </c>
      <c r="D2048" s="752" t="s">
        <v>6950</v>
      </c>
      <c r="E2048" s="759">
        <v>400</v>
      </c>
      <c r="F2048" s="759">
        <v>0</v>
      </c>
      <c r="G2048" s="759">
        <v>0</v>
      </c>
      <c r="H2048" s="759">
        <v>0</v>
      </c>
    </row>
    <row r="2049" spans="1:8" ht="16.899999999999999" customHeight="1">
      <c r="A2049" s="758">
        <v>88</v>
      </c>
      <c r="B2049" s="1526"/>
      <c r="C2049" s="752" t="s">
        <v>6950</v>
      </c>
      <c r="D2049" s="752" t="s">
        <v>6951</v>
      </c>
      <c r="E2049" s="759">
        <v>216</v>
      </c>
      <c r="F2049" s="759">
        <v>128</v>
      </c>
      <c r="G2049" s="759">
        <v>0</v>
      </c>
      <c r="H2049" s="759">
        <v>0</v>
      </c>
    </row>
    <row r="2050" spans="1:8" ht="37.5" customHeight="1">
      <c r="A2050" s="758">
        <v>89</v>
      </c>
      <c r="B2050" s="1526" t="s">
        <v>859</v>
      </c>
      <c r="C2050" s="753" t="s">
        <v>880</v>
      </c>
      <c r="D2050" s="752" t="s">
        <v>868</v>
      </c>
      <c r="E2050" s="759">
        <v>400</v>
      </c>
      <c r="F2050" s="759">
        <v>280</v>
      </c>
      <c r="G2050" s="759">
        <v>0</v>
      </c>
      <c r="H2050" s="759">
        <v>0</v>
      </c>
    </row>
    <row r="2051" spans="1:8" ht="16.5">
      <c r="A2051" s="758">
        <v>90</v>
      </c>
      <c r="B2051" s="1526"/>
      <c r="C2051" s="752" t="s">
        <v>868</v>
      </c>
      <c r="D2051" s="753" t="s">
        <v>881</v>
      </c>
      <c r="E2051" s="759">
        <v>280</v>
      </c>
      <c r="F2051" s="759">
        <v>180</v>
      </c>
      <c r="G2051" s="759">
        <v>120</v>
      </c>
      <c r="H2051" s="759">
        <v>0</v>
      </c>
    </row>
    <row r="2052" spans="1:8" ht="39" customHeight="1">
      <c r="A2052" s="758">
        <v>91</v>
      </c>
      <c r="B2052" s="1526" t="s">
        <v>1695</v>
      </c>
      <c r="C2052" s="753" t="s">
        <v>880</v>
      </c>
      <c r="D2052" s="753" t="s">
        <v>878</v>
      </c>
      <c r="E2052" s="759">
        <v>400</v>
      </c>
      <c r="F2052" s="759">
        <v>0</v>
      </c>
      <c r="G2052" s="759">
        <v>0</v>
      </c>
      <c r="H2052" s="759">
        <v>0</v>
      </c>
    </row>
    <row r="2053" spans="1:8" ht="16.5">
      <c r="A2053" s="758">
        <v>92</v>
      </c>
      <c r="B2053" s="1526"/>
      <c r="C2053" s="753" t="s">
        <v>878</v>
      </c>
      <c r="D2053" s="752" t="s">
        <v>860</v>
      </c>
      <c r="E2053" s="759">
        <v>216</v>
      </c>
      <c r="F2053" s="759">
        <v>152</v>
      </c>
      <c r="G2053" s="759">
        <v>0</v>
      </c>
      <c r="H2053" s="759">
        <v>0</v>
      </c>
    </row>
    <row r="2054" spans="1:8" ht="16.899999999999999" customHeight="1">
      <c r="A2054" s="758">
        <v>93</v>
      </c>
      <c r="B2054" s="1526"/>
      <c r="C2054" s="753" t="s">
        <v>860</v>
      </c>
      <c r="D2054" s="745" t="s">
        <v>6952</v>
      </c>
      <c r="E2054" s="759">
        <v>180</v>
      </c>
      <c r="F2054" s="759">
        <v>120</v>
      </c>
      <c r="G2054" s="759">
        <v>0</v>
      </c>
      <c r="H2054" s="759">
        <v>0</v>
      </c>
    </row>
    <row r="2055" spans="1:8" ht="16.5">
      <c r="A2055" s="758">
        <v>94</v>
      </c>
      <c r="B2055" s="1526" t="s">
        <v>1661</v>
      </c>
      <c r="C2055" s="753" t="s">
        <v>880</v>
      </c>
      <c r="D2055" s="752" t="s">
        <v>878</v>
      </c>
      <c r="E2055" s="759">
        <v>400</v>
      </c>
      <c r="F2055" s="759">
        <v>0</v>
      </c>
      <c r="G2055" s="759">
        <v>0</v>
      </c>
      <c r="H2055" s="759">
        <v>0</v>
      </c>
    </row>
    <row r="2056" spans="1:8" ht="36.75" customHeight="1">
      <c r="A2056" s="758">
        <v>95</v>
      </c>
      <c r="B2056" s="1526"/>
      <c r="C2056" s="752" t="s">
        <v>878</v>
      </c>
      <c r="D2056" s="752" t="s">
        <v>860</v>
      </c>
      <c r="E2056" s="759">
        <v>216</v>
      </c>
      <c r="F2056" s="759">
        <v>0</v>
      </c>
      <c r="G2056" s="759">
        <v>0</v>
      </c>
      <c r="H2056" s="759">
        <v>0</v>
      </c>
    </row>
    <row r="2057" spans="1:8" ht="16.5">
      <c r="A2057" s="758">
        <v>96</v>
      </c>
      <c r="B2057" s="1526"/>
      <c r="C2057" s="752" t="s">
        <v>860</v>
      </c>
      <c r="D2057" s="753" t="s">
        <v>1661</v>
      </c>
      <c r="E2057" s="759">
        <v>180</v>
      </c>
      <c r="F2057" s="759">
        <v>120</v>
      </c>
      <c r="G2057" s="759">
        <v>0</v>
      </c>
      <c r="H2057" s="759">
        <v>0</v>
      </c>
    </row>
    <row r="2058" spans="1:8" ht="16.5">
      <c r="A2058" s="758">
        <v>97</v>
      </c>
      <c r="B2058" s="761" t="s">
        <v>2523</v>
      </c>
      <c r="C2058" s="752" t="s">
        <v>880</v>
      </c>
      <c r="D2058" s="752" t="s">
        <v>878</v>
      </c>
      <c r="E2058" s="759">
        <v>288</v>
      </c>
      <c r="F2058" s="759">
        <v>0</v>
      </c>
      <c r="G2058" s="759">
        <v>0</v>
      </c>
      <c r="H2058" s="759">
        <v>0</v>
      </c>
    </row>
    <row r="2059" spans="1:8" ht="33.6" customHeight="1">
      <c r="A2059" s="758">
        <v>98</v>
      </c>
      <c r="B2059" s="1526" t="s">
        <v>1613</v>
      </c>
      <c r="C2059" s="752" t="s">
        <v>880</v>
      </c>
      <c r="D2059" s="752" t="s">
        <v>878</v>
      </c>
      <c r="E2059" s="759">
        <v>332</v>
      </c>
      <c r="F2059" s="759">
        <v>232</v>
      </c>
      <c r="G2059" s="759">
        <v>0</v>
      </c>
      <c r="H2059" s="759">
        <v>0</v>
      </c>
    </row>
    <row r="2060" spans="1:8" ht="41.25" customHeight="1">
      <c r="A2060" s="758">
        <v>99</v>
      </c>
      <c r="B2060" s="1526"/>
      <c r="C2060" s="752" t="s">
        <v>878</v>
      </c>
      <c r="D2060" s="752" t="s">
        <v>860</v>
      </c>
      <c r="E2060" s="759">
        <v>220</v>
      </c>
      <c r="F2060" s="759">
        <v>0</v>
      </c>
      <c r="G2060" s="759">
        <v>0</v>
      </c>
      <c r="H2060" s="759">
        <v>0</v>
      </c>
    </row>
    <row r="2061" spans="1:8" ht="16.5">
      <c r="A2061" s="758">
        <v>100</v>
      </c>
      <c r="B2061" s="1526" t="s">
        <v>1315</v>
      </c>
      <c r="C2061" s="753" t="s">
        <v>880</v>
      </c>
      <c r="D2061" s="752" t="s">
        <v>1659</v>
      </c>
      <c r="E2061" s="759">
        <v>332</v>
      </c>
      <c r="F2061" s="759">
        <v>0</v>
      </c>
      <c r="G2061" s="759">
        <v>0</v>
      </c>
      <c r="H2061" s="759">
        <v>0</v>
      </c>
    </row>
    <row r="2062" spans="1:8" ht="33.6" customHeight="1">
      <c r="A2062" s="758">
        <v>101</v>
      </c>
      <c r="B2062" s="1526"/>
      <c r="C2062" s="752" t="s">
        <v>1659</v>
      </c>
      <c r="D2062" s="752" t="s">
        <v>878</v>
      </c>
      <c r="E2062" s="759">
        <v>220</v>
      </c>
      <c r="F2062" s="759">
        <v>0</v>
      </c>
      <c r="G2062" s="759">
        <v>0</v>
      </c>
      <c r="H2062" s="759">
        <v>0</v>
      </c>
    </row>
    <row r="2063" spans="1:8" ht="16.5">
      <c r="A2063" s="758">
        <v>102</v>
      </c>
      <c r="B2063" s="1526" t="s">
        <v>855</v>
      </c>
      <c r="C2063" s="753" t="s">
        <v>880</v>
      </c>
      <c r="D2063" s="752" t="s">
        <v>1659</v>
      </c>
      <c r="E2063" s="759">
        <v>312</v>
      </c>
      <c r="F2063" s="759">
        <v>0</v>
      </c>
      <c r="G2063" s="759">
        <v>0</v>
      </c>
      <c r="H2063" s="759">
        <v>0</v>
      </c>
    </row>
    <row r="2064" spans="1:8" ht="16.5">
      <c r="A2064" s="758">
        <v>103</v>
      </c>
      <c r="B2064" s="1526"/>
      <c r="C2064" s="752" t="s">
        <v>1659</v>
      </c>
      <c r="D2064" s="752" t="s">
        <v>878</v>
      </c>
      <c r="E2064" s="759">
        <v>216</v>
      </c>
      <c r="F2064" s="759">
        <v>0</v>
      </c>
      <c r="G2064" s="759">
        <v>0</v>
      </c>
      <c r="H2064" s="759">
        <v>0</v>
      </c>
    </row>
    <row r="2065" spans="1:8" ht="16.5">
      <c r="A2065" s="758">
        <v>104</v>
      </c>
      <c r="B2065" s="1526"/>
      <c r="C2065" s="752" t="s">
        <v>878</v>
      </c>
      <c r="D2065" s="752" t="s">
        <v>860</v>
      </c>
      <c r="E2065" s="759">
        <v>180</v>
      </c>
      <c r="F2065" s="759">
        <v>0</v>
      </c>
      <c r="G2065" s="759">
        <v>0</v>
      </c>
      <c r="H2065" s="759">
        <v>0</v>
      </c>
    </row>
    <row r="2066" spans="1:8" ht="16.5">
      <c r="A2066" s="758">
        <v>105</v>
      </c>
      <c r="B2066" s="1526" t="s">
        <v>1582</v>
      </c>
      <c r="C2066" s="753" t="s">
        <v>880</v>
      </c>
      <c r="D2066" s="752" t="s">
        <v>868</v>
      </c>
      <c r="E2066" s="759">
        <v>384</v>
      </c>
      <c r="F2066" s="759">
        <v>0</v>
      </c>
      <c r="G2066" s="759">
        <v>0</v>
      </c>
      <c r="H2066" s="759">
        <v>0</v>
      </c>
    </row>
    <row r="2067" spans="1:8" ht="16.5">
      <c r="A2067" s="758">
        <v>106</v>
      </c>
      <c r="B2067" s="1526"/>
      <c r="C2067" s="752" t="s">
        <v>868</v>
      </c>
      <c r="D2067" s="752" t="s">
        <v>1696</v>
      </c>
      <c r="E2067" s="759">
        <v>312</v>
      </c>
      <c r="F2067" s="759">
        <v>0</v>
      </c>
      <c r="G2067" s="759">
        <v>0</v>
      </c>
      <c r="H2067" s="759">
        <v>0</v>
      </c>
    </row>
    <row r="2068" spans="1:8" ht="16.5">
      <c r="A2068" s="758">
        <v>107</v>
      </c>
      <c r="B2068" s="1526" t="s">
        <v>1319</v>
      </c>
      <c r="C2068" s="753" t="s">
        <v>880</v>
      </c>
      <c r="D2068" s="752" t="s">
        <v>868</v>
      </c>
      <c r="E2068" s="759">
        <v>384</v>
      </c>
      <c r="F2068" s="759">
        <v>0</v>
      </c>
      <c r="G2068" s="759">
        <v>0</v>
      </c>
      <c r="H2068" s="759">
        <v>0</v>
      </c>
    </row>
    <row r="2069" spans="1:8" ht="16.5">
      <c r="A2069" s="758">
        <v>108</v>
      </c>
      <c r="B2069" s="1526"/>
      <c r="C2069" s="752" t="s">
        <v>868</v>
      </c>
      <c r="D2069" s="752" t="s">
        <v>1313</v>
      </c>
      <c r="E2069" s="759">
        <v>312</v>
      </c>
      <c r="F2069" s="759">
        <v>0</v>
      </c>
      <c r="G2069" s="759">
        <v>0</v>
      </c>
      <c r="H2069" s="759">
        <v>0</v>
      </c>
    </row>
    <row r="2070" spans="1:8" ht="16.5">
      <c r="A2070" s="758">
        <v>109</v>
      </c>
      <c r="B2070" s="1526"/>
      <c r="C2070" s="752" t="s">
        <v>1313</v>
      </c>
      <c r="D2070" s="752" t="s">
        <v>1731</v>
      </c>
      <c r="E2070" s="759">
        <v>216</v>
      </c>
      <c r="F2070" s="759">
        <v>0</v>
      </c>
      <c r="G2070" s="759">
        <v>0</v>
      </c>
      <c r="H2070" s="759">
        <v>0</v>
      </c>
    </row>
    <row r="2071" spans="1:8" s="119" customFormat="1" ht="16.5">
      <c r="A2071" s="758">
        <v>110</v>
      </c>
      <c r="B2071" s="1526" t="s">
        <v>1644</v>
      </c>
      <c r="C2071" s="753" t="s">
        <v>880</v>
      </c>
      <c r="D2071" s="752" t="s">
        <v>868</v>
      </c>
      <c r="E2071" s="759">
        <v>384</v>
      </c>
      <c r="F2071" s="759">
        <v>0</v>
      </c>
      <c r="G2071" s="759">
        <v>0</v>
      </c>
      <c r="H2071" s="759">
        <v>0</v>
      </c>
    </row>
    <row r="2072" spans="1:8" s="129" customFormat="1" ht="16.5" customHeight="1">
      <c r="A2072" s="758">
        <v>111</v>
      </c>
      <c r="B2072" s="1526"/>
      <c r="C2072" s="752" t="s">
        <v>868</v>
      </c>
      <c r="D2072" s="752" t="s">
        <v>1696</v>
      </c>
      <c r="E2072" s="759">
        <v>312</v>
      </c>
      <c r="F2072" s="759">
        <v>0</v>
      </c>
      <c r="G2072" s="759">
        <v>0</v>
      </c>
      <c r="H2072" s="759">
        <v>0</v>
      </c>
    </row>
    <row r="2073" spans="1:8" s="129" customFormat="1" ht="16.5">
      <c r="A2073" s="758">
        <v>112</v>
      </c>
      <c r="B2073" s="1526" t="s">
        <v>1795</v>
      </c>
      <c r="C2073" s="753" t="s">
        <v>880</v>
      </c>
      <c r="D2073" s="752" t="s">
        <v>868</v>
      </c>
      <c r="E2073" s="759">
        <v>384</v>
      </c>
      <c r="F2073" s="759">
        <v>0</v>
      </c>
      <c r="G2073" s="759">
        <v>0</v>
      </c>
      <c r="H2073" s="759">
        <v>0</v>
      </c>
    </row>
    <row r="2074" spans="1:8" s="129" customFormat="1" ht="16.5">
      <c r="A2074" s="758">
        <v>113</v>
      </c>
      <c r="B2074" s="1526"/>
      <c r="C2074" s="752" t="s">
        <v>868</v>
      </c>
      <c r="D2074" s="752" t="s">
        <v>1313</v>
      </c>
      <c r="E2074" s="759">
        <v>312</v>
      </c>
      <c r="F2074" s="759">
        <v>200</v>
      </c>
      <c r="G2074" s="759">
        <v>0</v>
      </c>
      <c r="H2074" s="759">
        <v>0</v>
      </c>
    </row>
    <row r="2075" spans="1:8" s="129" customFormat="1" ht="16.5">
      <c r="A2075" s="758">
        <v>114</v>
      </c>
      <c r="B2075" s="1526" t="s">
        <v>1785</v>
      </c>
      <c r="C2075" s="753" t="s">
        <v>880</v>
      </c>
      <c r="D2075" s="752" t="s">
        <v>868</v>
      </c>
      <c r="E2075" s="759">
        <v>384</v>
      </c>
      <c r="F2075" s="759">
        <v>0</v>
      </c>
      <c r="G2075" s="759">
        <v>0</v>
      </c>
      <c r="H2075" s="759">
        <v>0</v>
      </c>
    </row>
    <row r="2076" spans="1:8" s="129" customFormat="1" ht="16.5">
      <c r="A2076" s="758">
        <v>115</v>
      </c>
      <c r="B2076" s="1526"/>
      <c r="C2076" s="752" t="s">
        <v>868</v>
      </c>
      <c r="D2076" s="752" t="s">
        <v>881</v>
      </c>
      <c r="E2076" s="759">
        <v>312</v>
      </c>
      <c r="F2076" s="759">
        <v>180</v>
      </c>
      <c r="G2076" s="759">
        <v>0</v>
      </c>
      <c r="H2076" s="759">
        <v>0</v>
      </c>
    </row>
    <row r="2077" spans="1:8" s="129" customFormat="1" ht="16.5">
      <c r="A2077" s="758">
        <v>116</v>
      </c>
      <c r="B2077" s="1526" t="s">
        <v>1571</v>
      </c>
      <c r="C2077" s="753" t="s">
        <v>880</v>
      </c>
      <c r="D2077" s="752" t="s">
        <v>1841</v>
      </c>
      <c r="E2077" s="759">
        <v>560</v>
      </c>
      <c r="F2077" s="759">
        <v>0</v>
      </c>
      <c r="G2077" s="759">
        <v>0</v>
      </c>
      <c r="H2077" s="759">
        <v>0</v>
      </c>
    </row>
    <row r="2078" spans="1:8" s="129" customFormat="1" ht="16.5">
      <c r="A2078" s="758">
        <v>117</v>
      </c>
      <c r="B2078" s="1526"/>
      <c r="C2078" s="752" t="s">
        <v>1841</v>
      </c>
      <c r="D2078" s="752" t="s">
        <v>881</v>
      </c>
      <c r="E2078" s="759">
        <v>280</v>
      </c>
      <c r="F2078" s="759">
        <v>0</v>
      </c>
      <c r="G2078" s="759">
        <v>0</v>
      </c>
      <c r="H2078" s="759">
        <v>0</v>
      </c>
    </row>
    <row r="2079" spans="1:8" s="129" customFormat="1" ht="16.5">
      <c r="A2079" s="758">
        <v>118</v>
      </c>
      <c r="B2079" s="1526" t="s">
        <v>2490</v>
      </c>
      <c r="C2079" s="753" t="s">
        <v>880</v>
      </c>
      <c r="D2079" s="752" t="s">
        <v>1841</v>
      </c>
      <c r="E2079" s="759">
        <v>560</v>
      </c>
      <c r="F2079" s="759">
        <v>0</v>
      </c>
      <c r="G2079" s="759">
        <v>0</v>
      </c>
      <c r="H2079" s="759">
        <v>0</v>
      </c>
    </row>
    <row r="2080" spans="1:8" s="129" customFormat="1" ht="16.5">
      <c r="A2080" s="758">
        <v>119</v>
      </c>
      <c r="B2080" s="1526"/>
      <c r="C2080" s="752" t="s">
        <v>1841</v>
      </c>
      <c r="D2080" s="752" t="s">
        <v>881</v>
      </c>
      <c r="E2080" s="759">
        <v>280</v>
      </c>
      <c r="F2080" s="759">
        <v>0</v>
      </c>
      <c r="G2080" s="759">
        <v>0</v>
      </c>
      <c r="H2080" s="759">
        <v>0</v>
      </c>
    </row>
    <row r="2081" spans="1:8" s="129" customFormat="1" ht="16.5">
      <c r="A2081" s="758">
        <v>120</v>
      </c>
      <c r="B2081" s="761" t="s">
        <v>6953</v>
      </c>
      <c r="C2081" s="753" t="s">
        <v>880</v>
      </c>
      <c r="D2081" s="752" t="s">
        <v>6954</v>
      </c>
      <c r="E2081" s="759">
        <v>140</v>
      </c>
      <c r="F2081" s="759">
        <v>0</v>
      </c>
      <c r="G2081" s="759">
        <v>0</v>
      </c>
      <c r="H2081" s="759">
        <v>0</v>
      </c>
    </row>
    <row r="2082" spans="1:8" s="129" customFormat="1" ht="16.5">
      <c r="A2082" s="758">
        <v>121</v>
      </c>
      <c r="B2082" s="745" t="s">
        <v>870</v>
      </c>
      <c r="C2082" s="752" t="s">
        <v>1830</v>
      </c>
      <c r="D2082" s="752" t="s">
        <v>852</v>
      </c>
      <c r="E2082" s="759">
        <v>300</v>
      </c>
      <c r="F2082" s="759">
        <v>180</v>
      </c>
      <c r="G2082" s="759">
        <v>0</v>
      </c>
      <c r="H2082" s="759">
        <v>0</v>
      </c>
    </row>
    <row r="2083" spans="1:8" s="129" customFormat="1" ht="16.5">
      <c r="A2083" s="758">
        <v>122</v>
      </c>
      <c r="B2083" s="745" t="s">
        <v>1614</v>
      </c>
      <c r="C2083" s="752" t="s">
        <v>1830</v>
      </c>
      <c r="D2083" s="752" t="s">
        <v>852</v>
      </c>
      <c r="E2083" s="759">
        <v>248</v>
      </c>
      <c r="F2083" s="759">
        <v>0</v>
      </c>
      <c r="G2083" s="759">
        <v>0</v>
      </c>
      <c r="H2083" s="759">
        <v>0</v>
      </c>
    </row>
    <row r="2084" spans="1:8" s="129" customFormat="1" ht="16.5">
      <c r="A2084" s="758">
        <v>123</v>
      </c>
      <c r="B2084" s="745" t="s">
        <v>1648</v>
      </c>
      <c r="C2084" s="752" t="s">
        <v>1830</v>
      </c>
      <c r="D2084" s="752" t="s">
        <v>6921</v>
      </c>
      <c r="E2084" s="759">
        <v>160</v>
      </c>
      <c r="F2084" s="759">
        <v>0</v>
      </c>
      <c r="G2084" s="759">
        <v>0</v>
      </c>
      <c r="H2084" s="759">
        <v>0</v>
      </c>
    </row>
    <row r="2085" spans="1:8" s="129" customFormat="1" ht="49.15" customHeight="1">
      <c r="A2085" s="758">
        <v>124</v>
      </c>
      <c r="B2085" s="745" t="s">
        <v>1612</v>
      </c>
      <c r="C2085" s="752" t="s">
        <v>1830</v>
      </c>
      <c r="D2085" s="752" t="s">
        <v>6921</v>
      </c>
      <c r="E2085" s="759">
        <v>140</v>
      </c>
      <c r="F2085" s="759">
        <v>0</v>
      </c>
      <c r="G2085" s="759">
        <v>0</v>
      </c>
      <c r="H2085" s="759">
        <v>0</v>
      </c>
    </row>
    <row r="2086" spans="1:8" s="129" customFormat="1" ht="16.5">
      <c r="A2086" s="758">
        <v>125</v>
      </c>
      <c r="B2086" s="745" t="s">
        <v>1700</v>
      </c>
      <c r="C2086" s="752" t="s">
        <v>1830</v>
      </c>
      <c r="D2086" s="752" t="s">
        <v>6921</v>
      </c>
      <c r="E2086" s="759">
        <v>120</v>
      </c>
      <c r="F2086" s="759">
        <v>0</v>
      </c>
      <c r="G2086" s="759">
        <v>0</v>
      </c>
      <c r="H2086" s="759">
        <v>0</v>
      </c>
    </row>
    <row r="2087" spans="1:8" s="129" customFormat="1" ht="16.5">
      <c r="A2087" s="758">
        <v>126</v>
      </c>
      <c r="B2087" s="745" t="s">
        <v>4641</v>
      </c>
      <c r="C2087" s="752" t="s">
        <v>1830</v>
      </c>
      <c r="D2087" s="752" t="s">
        <v>6921</v>
      </c>
      <c r="E2087" s="759">
        <v>100</v>
      </c>
      <c r="F2087" s="759">
        <v>0</v>
      </c>
      <c r="G2087" s="759">
        <v>0</v>
      </c>
      <c r="H2087" s="759">
        <v>0</v>
      </c>
    </row>
    <row r="2088" spans="1:8" s="129" customFormat="1" ht="16.5">
      <c r="A2088" s="758">
        <v>127</v>
      </c>
      <c r="B2088" s="745" t="s">
        <v>1331</v>
      </c>
      <c r="C2088" s="752" t="s">
        <v>6924</v>
      </c>
      <c r="D2088" s="752" t="s">
        <v>2211</v>
      </c>
      <c r="E2088" s="759">
        <v>300</v>
      </c>
      <c r="F2088" s="759">
        <v>0</v>
      </c>
      <c r="G2088" s="759">
        <v>0</v>
      </c>
      <c r="H2088" s="759">
        <v>0</v>
      </c>
    </row>
    <row r="2089" spans="1:8" s="129" customFormat="1" ht="16.5">
      <c r="A2089" s="758">
        <v>128</v>
      </c>
      <c r="B2089" s="745" t="s">
        <v>1334</v>
      </c>
      <c r="C2089" s="752" t="s">
        <v>6924</v>
      </c>
      <c r="D2089" s="752" t="s">
        <v>6928</v>
      </c>
      <c r="E2089" s="759">
        <v>248</v>
      </c>
      <c r="F2089" s="759">
        <v>0</v>
      </c>
      <c r="G2089" s="759">
        <v>0</v>
      </c>
      <c r="H2089" s="759">
        <v>0</v>
      </c>
    </row>
    <row r="2090" spans="1:8" s="129" customFormat="1" ht="73.5" customHeight="1">
      <c r="A2090" s="758">
        <v>129</v>
      </c>
      <c r="B2090" s="745" t="s">
        <v>1398</v>
      </c>
      <c r="C2090" s="752" t="s">
        <v>6928</v>
      </c>
      <c r="D2090" s="752" t="s">
        <v>1331</v>
      </c>
      <c r="E2090" s="759">
        <v>228</v>
      </c>
      <c r="F2090" s="759">
        <v>0</v>
      </c>
      <c r="G2090" s="759">
        <v>0</v>
      </c>
      <c r="H2090" s="759">
        <v>0</v>
      </c>
    </row>
    <row r="2091" spans="1:8" s="129" customFormat="1" ht="16.5">
      <c r="A2091" s="758">
        <v>130</v>
      </c>
      <c r="B2091" s="745" t="s">
        <v>874</v>
      </c>
      <c r="C2091" s="752" t="s">
        <v>1351</v>
      </c>
      <c r="D2091" s="752" t="s">
        <v>1595</v>
      </c>
      <c r="E2091" s="759">
        <v>208</v>
      </c>
      <c r="F2091" s="759">
        <v>120</v>
      </c>
      <c r="G2091" s="759">
        <v>0</v>
      </c>
      <c r="H2091" s="759">
        <v>0</v>
      </c>
    </row>
    <row r="2092" spans="1:8" s="129" customFormat="1" ht="74.25" customHeight="1">
      <c r="A2092" s="758">
        <v>131</v>
      </c>
      <c r="B2092" s="745" t="s">
        <v>4742</v>
      </c>
      <c r="C2092" s="752" t="s">
        <v>852</v>
      </c>
      <c r="D2092" s="752" t="s">
        <v>6955</v>
      </c>
      <c r="E2092" s="759">
        <v>160</v>
      </c>
      <c r="F2092" s="759">
        <v>112</v>
      </c>
      <c r="G2092" s="759">
        <v>0</v>
      </c>
      <c r="H2092" s="759">
        <v>0</v>
      </c>
    </row>
    <row r="2093" spans="1:8" s="129" customFormat="1" ht="16.5">
      <c r="A2093" s="758">
        <v>132</v>
      </c>
      <c r="B2093" s="745" t="s">
        <v>4347</v>
      </c>
      <c r="C2093" s="752" t="s">
        <v>1349</v>
      </c>
      <c r="D2093" s="752" t="s">
        <v>881</v>
      </c>
      <c r="E2093" s="759">
        <v>600</v>
      </c>
      <c r="F2093" s="759">
        <v>0</v>
      </c>
      <c r="G2093" s="759">
        <v>0</v>
      </c>
      <c r="H2093" s="759">
        <v>0</v>
      </c>
    </row>
    <row r="2094" spans="1:8" s="129" customFormat="1" ht="16.5">
      <c r="A2094" s="758">
        <v>133</v>
      </c>
      <c r="B2094" s="745" t="s">
        <v>1756</v>
      </c>
      <c r="C2094" s="752" t="s">
        <v>1349</v>
      </c>
      <c r="D2094" s="752" t="s">
        <v>881</v>
      </c>
      <c r="E2094" s="759">
        <v>440</v>
      </c>
      <c r="F2094" s="759">
        <v>260</v>
      </c>
      <c r="G2094" s="759">
        <v>0</v>
      </c>
      <c r="H2094" s="759">
        <v>0</v>
      </c>
    </row>
    <row r="2095" spans="1:8" s="129" customFormat="1" ht="49.5">
      <c r="A2095" s="758">
        <v>134</v>
      </c>
      <c r="B2095" s="745" t="s">
        <v>1320</v>
      </c>
      <c r="C2095" s="752" t="s">
        <v>1771</v>
      </c>
      <c r="D2095" s="752" t="s">
        <v>6956</v>
      </c>
      <c r="E2095" s="759">
        <v>380</v>
      </c>
      <c r="F2095" s="759">
        <v>200</v>
      </c>
      <c r="G2095" s="759">
        <v>0</v>
      </c>
      <c r="H2095" s="759">
        <v>0</v>
      </c>
    </row>
    <row r="2096" spans="1:8" s="129" customFormat="1" ht="16.5">
      <c r="A2096" s="758">
        <v>135</v>
      </c>
      <c r="B2096" s="745" t="s">
        <v>1721</v>
      </c>
      <c r="C2096" s="752" t="s">
        <v>1771</v>
      </c>
      <c r="D2096" s="752" t="s">
        <v>1316</v>
      </c>
      <c r="E2096" s="759">
        <v>400</v>
      </c>
      <c r="F2096" s="759">
        <v>0</v>
      </c>
      <c r="G2096" s="759">
        <v>0</v>
      </c>
      <c r="H2096" s="759">
        <v>0</v>
      </c>
    </row>
    <row r="2097" spans="1:8" s="129" customFormat="1" ht="16.5">
      <c r="A2097" s="758">
        <v>136</v>
      </c>
      <c r="B2097" s="1526" t="s">
        <v>860</v>
      </c>
      <c r="C2097" s="752" t="s">
        <v>1771</v>
      </c>
      <c r="D2097" s="752" t="s">
        <v>1590</v>
      </c>
      <c r="E2097" s="759">
        <v>320</v>
      </c>
      <c r="F2097" s="759">
        <v>0</v>
      </c>
      <c r="G2097" s="759">
        <v>0</v>
      </c>
      <c r="H2097" s="759">
        <v>0</v>
      </c>
    </row>
    <row r="2098" spans="1:8" s="129" customFormat="1" ht="16.5">
      <c r="A2098" s="758">
        <v>137</v>
      </c>
      <c r="B2098" s="1526"/>
      <c r="C2098" s="752" t="s">
        <v>1590</v>
      </c>
      <c r="D2098" s="752" t="s">
        <v>1316</v>
      </c>
      <c r="E2098" s="759">
        <v>228</v>
      </c>
      <c r="F2098" s="759">
        <v>0</v>
      </c>
      <c r="G2098" s="759">
        <v>0</v>
      </c>
      <c r="H2098" s="759">
        <v>0</v>
      </c>
    </row>
    <row r="2099" spans="1:8" s="129" customFormat="1" ht="66" customHeight="1">
      <c r="A2099" s="758">
        <v>138</v>
      </c>
      <c r="B2099" s="1526"/>
      <c r="C2099" s="752" t="s">
        <v>1316</v>
      </c>
      <c r="D2099" s="752" t="s">
        <v>1695</v>
      </c>
      <c r="E2099" s="759">
        <v>160</v>
      </c>
      <c r="F2099" s="759">
        <v>0</v>
      </c>
      <c r="G2099" s="759">
        <v>0</v>
      </c>
      <c r="H2099" s="759">
        <v>0</v>
      </c>
    </row>
    <row r="2100" spans="1:8" s="129" customFormat="1" ht="33">
      <c r="A2100" s="758">
        <v>139</v>
      </c>
      <c r="B2100" s="1526"/>
      <c r="C2100" s="752" t="s">
        <v>1695</v>
      </c>
      <c r="D2100" s="752" t="s">
        <v>6957</v>
      </c>
      <c r="E2100" s="759">
        <v>120</v>
      </c>
      <c r="F2100" s="759">
        <v>0</v>
      </c>
      <c r="G2100" s="759">
        <v>0</v>
      </c>
      <c r="H2100" s="759">
        <v>0</v>
      </c>
    </row>
    <row r="2101" spans="1:8" s="129" customFormat="1" ht="16.5">
      <c r="A2101" s="758">
        <v>140</v>
      </c>
      <c r="B2101" s="745" t="s">
        <v>2489</v>
      </c>
      <c r="C2101" s="752" t="s">
        <v>866</v>
      </c>
      <c r="D2101" s="752" t="s">
        <v>1316</v>
      </c>
      <c r="E2101" s="759">
        <v>160</v>
      </c>
      <c r="F2101" s="759">
        <v>0</v>
      </c>
      <c r="G2101" s="759">
        <v>0</v>
      </c>
      <c r="H2101" s="759">
        <v>0</v>
      </c>
    </row>
    <row r="2102" spans="1:8" s="129" customFormat="1" ht="16.5">
      <c r="A2102" s="758">
        <v>141</v>
      </c>
      <c r="B2102" s="745" t="s">
        <v>2200</v>
      </c>
      <c r="C2102" s="752" t="s">
        <v>1771</v>
      </c>
      <c r="D2102" s="752" t="s">
        <v>1316</v>
      </c>
      <c r="E2102" s="759">
        <v>160</v>
      </c>
      <c r="F2102" s="759">
        <v>0</v>
      </c>
      <c r="G2102" s="759">
        <v>0</v>
      </c>
      <c r="H2102" s="759">
        <v>0</v>
      </c>
    </row>
    <row r="2103" spans="1:8" s="129" customFormat="1" ht="16.5" customHeight="1">
      <c r="A2103" s="758">
        <v>142</v>
      </c>
      <c r="B2103" s="745" t="s">
        <v>1399</v>
      </c>
      <c r="C2103" s="752" t="s">
        <v>1771</v>
      </c>
      <c r="D2103" s="752" t="s">
        <v>866</v>
      </c>
      <c r="E2103" s="759">
        <v>160</v>
      </c>
      <c r="F2103" s="759">
        <v>128</v>
      </c>
      <c r="G2103" s="759">
        <v>100</v>
      </c>
      <c r="H2103" s="759">
        <v>0</v>
      </c>
    </row>
    <row r="2104" spans="1:8" s="129" customFormat="1" ht="16.5">
      <c r="A2104" s="758">
        <v>143</v>
      </c>
      <c r="B2104" s="745" t="s">
        <v>1659</v>
      </c>
      <c r="C2104" s="752" t="s">
        <v>855</v>
      </c>
      <c r="D2104" s="752" t="s">
        <v>1613</v>
      </c>
      <c r="E2104" s="759">
        <v>200</v>
      </c>
      <c r="F2104" s="759">
        <v>0</v>
      </c>
      <c r="G2104" s="759">
        <v>0</v>
      </c>
      <c r="H2104" s="759">
        <v>0</v>
      </c>
    </row>
    <row r="2105" spans="1:8" s="129" customFormat="1" ht="33">
      <c r="A2105" s="758">
        <v>144</v>
      </c>
      <c r="B2105" s="745" t="s">
        <v>878</v>
      </c>
      <c r="C2105" s="752" t="s">
        <v>1571</v>
      </c>
      <c r="D2105" s="752" t="s">
        <v>6958</v>
      </c>
      <c r="E2105" s="759">
        <v>160</v>
      </c>
      <c r="F2105" s="759">
        <v>0</v>
      </c>
      <c r="G2105" s="759">
        <v>0</v>
      </c>
      <c r="H2105" s="759">
        <v>0</v>
      </c>
    </row>
    <row r="2106" spans="1:8" s="129" customFormat="1" ht="33">
      <c r="A2106" s="758">
        <v>145</v>
      </c>
      <c r="B2106" s="745" t="s">
        <v>4918</v>
      </c>
      <c r="C2106" s="752" t="s">
        <v>2155</v>
      </c>
      <c r="D2106" s="752" t="s">
        <v>6959</v>
      </c>
      <c r="E2106" s="759">
        <v>200</v>
      </c>
      <c r="F2106" s="759">
        <v>140</v>
      </c>
      <c r="G2106" s="759">
        <v>0</v>
      </c>
      <c r="H2106" s="759">
        <v>0</v>
      </c>
    </row>
    <row r="2107" spans="1:8" s="129" customFormat="1" ht="16.5">
      <c r="A2107" s="758">
        <v>146</v>
      </c>
      <c r="B2107" s="745" t="s">
        <v>868</v>
      </c>
      <c r="C2107" s="752" t="s">
        <v>859</v>
      </c>
      <c r="D2107" s="752" t="s">
        <v>1795</v>
      </c>
      <c r="E2107" s="759">
        <v>360</v>
      </c>
      <c r="F2107" s="759">
        <v>0</v>
      </c>
      <c r="G2107" s="759">
        <v>0</v>
      </c>
      <c r="H2107" s="759">
        <v>0</v>
      </c>
    </row>
    <row r="2108" spans="1:8" s="129" customFormat="1" ht="16.5" customHeight="1">
      <c r="A2108" s="758">
        <v>147</v>
      </c>
      <c r="B2108" s="745" t="s">
        <v>1696</v>
      </c>
      <c r="C2108" s="752" t="s">
        <v>1654</v>
      </c>
      <c r="D2108" s="752" t="s">
        <v>1795</v>
      </c>
      <c r="E2108" s="759">
        <v>260</v>
      </c>
      <c r="F2108" s="759">
        <v>160</v>
      </c>
      <c r="G2108" s="759">
        <v>0</v>
      </c>
      <c r="H2108" s="759">
        <v>0</v>
      </c>
    </row>
    <row r="2109" spans="1:8" s="129" customFormat="1" ht="16.5">
      <c r="A2109" s="758">
        <v>148</v>
      </c>
      <c r="B2109" s="745" t="s">
        <v>1840</v>
      </c>
      <c r="C2109" s="752" t="s">
        <v>1795</v>
      </c>
      <c r="D2109" s="752" t="s">
        <v>1785</v>
      </c>
      <c r="E2109" s="759">
        <v>360</v>
      </c>
      <c r="F2109" s="759">
        <v>0</v>
      </c>
      <c r="G2109" s="759">
        <v>0</v>
      </c>
      <c r="H2109" s="759">
        <v>0</v>
      </c>
    </row>
    <row r="2110" spans="1:8" s="129" customFormat="1" ht="16.5">
      <c r="A2110" s="758">
        <v>149</v>
      </c>
      <c r="B2110" s="745" t="s">
        <v>1722</v>
      </c>
      <c r="C2110" s="752" t="s">
        <v>1795</v>
      </c>
      <c r="D2110" s="752" t="s">
        <v>1785</v>
      </c>
      <c r="E2110" s="759">
        <v>260</v>
      </c>
      <c r="F2110" s="759">
        <v>0</v>
      </c>
      <c r="G2110" s="759">
        <v>0</v>
      </c>
      <c r="H2110" s="759">
        <v>0</v>
      </c>
    </row>
    <row r="2111" spans="1:8" s="129" customFormat="1" ht="16.5">
      <c r="A2111" s="758">
        <v>150</v>
      </c>
      <c r="B2111" s="1526" t="s">
        <v>1967</v>
      </c>
      <c r="C2111" s="752" t="s">
        <v>1571</v>
      </c>
      <c r="D2111" s="752" t="s">
        <v>2490</v>
      </c>
      <c r="E2111" s="759">
        <v>440</v>
      </c>
      <c r="F2111" s="759">
        <v>0</v>
      </c>
      <c r="G2111" s="759">
        <v>0</v>
      </c>
      <c r="H2111" s="759">
        <v>0</v>
      </c>
    </row>
    <row r="2112" spans="1:8" s="129" customFormat="1" ht="16.5">
      <c r="A2112" s="758">
        <v>151</v>
      </c>
      <c r="B2112" s="1526"/>
      <c r="C2112" s="752" t="s">
        <v>2490</v>
      </c>
      <c r="D2112" s="752" t="s">
        <v>1942</v>
      </c>
      <c r="E2112" s="759">
        <v>360</v>
      </c>
      <c r="F2112" s="759">
        <v>0</v>
      </c>
      <c r="G2112" s="759">
        <v>0</v>
      </c>
      <c r="H2112" s="759">
        <v>0</v>
      </c>
    </row>
    <row r="2113" spans="1:8" s="129" customFormat="1" ht="16.5">
      <c r="A2113" s="758">
        <v>152</v>
      </c>
      <c r="B2113" s="745" t="s">
        <v>1694</v>
      </c>
      <c r="C2113" s="752" t="s">
        <v>1571</v>
      </c>
      <c r="D2113" s="752" t="s">
        <v>2490</v>
      </c>
      <c r="E2113" s="759">
        <v>340</v>
      </c>
      <c r="F2113" s="759">
        <v>0</v>
      </c>
      <c r="G2113" s="759">
        <v>0</v>
      </c>
      <c r="H2113" s="759">
        <v>0</v>
      </c>
    </row>
    <row r="2114" spans="1:8" s="129" customFormat="1" ht="16.5">
      <c r="A2114" s="758">
        <v>153</v>
      </c>
      <c r="B2114" s="1527" t="s">
        <v>1841</v>
      </c>
      <c r="C2114" s="752" t="s">
        <v>1571</v>
      </c>
      <c r="D2114" s="752" t="s">
        <v>2490</v>
      </c>
      <c r="E2114" s="759">
        <v>320</v>
      </c>
      <c r="F2114" s="759">
        <v>0</v>
      </c>
      <c r="G2114" s="759">
        <v>0</v>
      </c>
      <c r="H2114" s="759">
        <v>0</v>
      </c>
    </row>
    <row r="2115" spans="1:8" s="762" customFormat="1" ht="16.5">
      <c r="A2115" s="758">
        <v>154</v>
      </c>
      <c r="B2115" s="1527"/>
      <c r="C2115" s="752" t="s">
        <v>2490</v>
      </c>
      <c r="D2115" s="752" t="s">
        <v>1942</v>
      </c>
      <c r="E2115" s="759">
        <v>256</v>
      </c>
      <c r="F2115" s="759">
        <v>0</v>
      </c>
      <c r="G2115" s="759">
        <v>0</v>
      </c>
      <c r="H2115" s="759">
        <v>0</v>
      </c>
    </row>
    <row r="2116" spans="1:8" s="131" customFormat="1" ht="16.5">
      <c r="A2116" s="758">
        <v>155</v>
      </c>
      <c r="B2116" s="745" t="s">
        <v>6960</v>
      </c>
      <c r="C2116" s="752" t="s">
        <v>1967</v>
      </c>
      <c r="D2116" s="752" t="s">
        <v>1841</v>
      </c>
      <c r="E2116" s="759">
        <v>400</v>
      </c>
      <c r="F2116" s="759">
        <v>0</v>
      </c>
      <c r="G2116" s="759">
        <v>0</v>
      </c>
      <c r="H2116" s="759">
        <v>0</v>
      </c>
    </row>
    <row r="2117" spans="1:8" s="131" customFormat="1" ht="33.75" customHeight="1">
      <c r="A2117" s="758">
        <v>156</v>
      </c>
      <c r="B2117" s="745" t="s">
        <v>1341</v>
      </c>
      <c r="C2117" s="752" t="s">
        <v>2490</v>
      </c>
      <c r="D2117" s="752" t="s">
        <v>1942</v>
      </c>
      <c r="E2117" s="759">
        <v>160</v>
      </c>
      <c r="F2117" s="759">
        <v>0</v>
      </c>
      <c r="G2117" s="759">
        <v>0</v>
      </c>
      <c r="H2117" s="759">
        <v>0</v>
      </c>
    </row>
    <row r="2118" spans="1:8" s="131" customFormat="1" ht="16.5">
      <c r="A2118" s="758">
        <v>157</v>
      </c>
      <c r="B2118" s="745" t="s">
        <v>1313</v>
      </c>
      <c r="C2118" s="752" t="s">
        <v>1795</v>
      </c>
      <c r="D2118" s="752" t="s">
        <v>1674</v>
      </c>
      <c r="E2118" s="759">
        <v>160</v>
      </c>
      <c r="F2118" s="759">
        <v>112</v>
      </c>
      <c r="G2118" s="759">
        <v>0</v>
      </c>
      <c r="H2118" s="759">
        <v>0</v>
      </c>
    </row>
    <row r="2119" spans="1:8" s="131" customFormat="1" ht="59.25" customHeight="1">
      <c r="A2119" s="758">
        <v>158</v>
      </c>
      <c r="B2119" s="745" t="s">
        <v>1674</v>
      </c>
      <c r="C2119" s="752" t="s">
        <v>1696</v>
      </c>
      <c r="D2119" s="752" t="s">
        <v>1731</v>
      </c>
      <c r="E2119" s="759">
        <v>160</v>
      </c>
      <c r="F2119" s="759">
        <v>0</v>
      </c>
      <c r="G2119" s="759">
        <v>0</v>
      </c>
      <c r="H2119" s="759">
        <v>0</v>
      </c>
    </row>
    <row r="2120" spans="1:8" s="131" customFormat="1" ht="58.5" customHeight="1">
      <c r="A2120" s="758">
        <v>159</v>
      </c>
      <c r="B2120" s="745" t="s">
        <v>1654</v>
      </c>
      <c r="C2120" s="752" t="s">
        <v>868</v>
      </c>
      <c r="D2120" s="752" t="s">
        <v>1731</v>
      </c>
      <c r="E2120" s="759">
        <v>160</v>
      </c>
      <c r="F2120" s="759">
        <v>128</v>
      </c>
      <c r="G2120" s="759">
        <v>112</v>
      </c>
      <c r="H2120" s="759">
        <v>0</v>
      </c>
    </row>
    <row r="2121" spans="1:8" s="131" customFormat="1" ht="16.5">
      <c r="A2121" s="758">
        <v>160</v>
      </c>
      <c r="B2121" s="1526" t="s">
        <v>866</v>
      </c>
      <c r="C2121" s="752" t="s">
        <v>1771</v>
      </c>
      <c r="D2121" s="752" t="s">
        <v>860</v>
      </c>
      <c r="E2121" s="759">
        <v>380</v>
      </c>
      <c r="F2121" s="759">
        <v>240</v>
      </c>
      <c r="G2121" s="759">
        <v>0</v>
      </c>
      <c r="H2121" s="759">
        <v>0</v>
      </c>
    </row>
    <row r="2122" spans="1:8" s="131" customFormat="1" ht="63" customHeight="1">
      <c r="A2122" s="758">
        <v>161</v>
      </c>
      <c r="B2122" s="1526"/>
      <c r="C2122" s="752" t="s">
        <v>860</v>
      </c>
      <c r="D2122" s="752" t="s">
        <v>2200</v>
      </c>
      <c r="E2122" s="759">
        <v>280</v>
      </c>
      <c r="F2122" s="759">
        <v>160</v>
      </c>
      <c r="G2122" s="759">
        <v>0</v>
      </c>
      <c r="H2122" s="759">
        <v>0</v>
      </c>
    </row>
    <row r="2123" spans="1:8" s="131" customFormat="1" ht="16.5">
      <c r="A2123" s="758">
        <v>162</v>
      </c>
      <c r="B2123" s="1526"/>
      <c r="C2123" s="752" t="s">
        <v>2200</v>
      </c>
      <c r="D2123" s="752" t="s">
        <v>6961</v>
      </c>
      <c r="E2123" s="759">
        <v>200</v>
      </c>
      <c r="F2123" s="759">
        <v>140</v>
      </c>
      <c r="G2123" s="759">
        <v>112</v>
      </c>
      <c r="H2123" s="759">
        <v>0</v>
      </c>
    </row>
    <row r="2124" spans="1:8" s="131" customFormat="1" ht="33">
      <c r="A2124" s="758">
        <v>163</v>
      </c>
      <c r="B2124" s="1526" t="s">
        <v>1669</v>
      </c>
      <c r="C2124" s="752" t="s">
        <v>6962</v>
      </c>
      <c r="D2124" s="752" t="s">
        <v>6963</v>
      </c>
      <c r="E2124" s="759">
        <v>228</v>
      </c>
      <c r="F2124" s="759">
        <v>160</v>
      </c>
      <c r="G2124" s="759">
        <v>0</v>
      </c>
      <c r="H2124" s="759">
        <v>0</v>
      </c>
    </row>
    <row r="2125" spans="1:8" s="131" customFormat="1" ht="24.6" customHeight="1">
      <c r="A2125" s="758">
        <v>164</v>
      </c>
      <c r="B2125" s="1526"/>
      <c r="C2125" s="752" t="s">
        <v>6963</v>
      </c>
      <c r="D2125" s="752" t="s">
        <v>1661</v>
      </c>
      <c r="E2125" s="759">
        <v>160</v>
      </c>
      <c r="F2125" s="759">
        <v>112</v>
      </c>
      <c r="G2125" s="759">
        <v>0</v>
      </c>
      <c r="H2125" s="759">
        <v>0</v>
      </c>
    </row>
    <row r="2126" spans="1:8" s="131" customFormat="1" ht="58.5" customHeight="1">
      <c r="A2126" s="758">
        <v>165</v>
      </c>
      <c r="B2126" s="745" t="s">
        <v>4358</v>
      </c>
      <c r="C2126" s="752" t="s">
        <v>6964</v>
      </c>
      <c r="D2126" s="752" t="s">
        <v>1661</v>
      </c>
      <c r="E2126" s="759">
        <v>160</v>
      </c>
      <c r="F2126" s="759">
        <v>112</v>
      </c>
      <c r="G2126" s="759">
        <v>0</v>
      </c>
      <c r="H2126" s="759">
        <v>0</v>
      </c>
    </row>
    <row r="2127" spans="1:8" s="131" customFormat="1" ht="45.75" customHeight="1">
      <c r="A2127" s="758">
        <v>166</v>
      </c>
      <c r="B2127" s="745" t="s">
        <v>6965</v>
      </c>
      <c r="C2127" s="752" t="s">
        <v>6966</v>
      </c>
      <c r="D2127" s="752" t="s">
        <v>6967</v>
      </c>
      <c r="E2127" s="759">
        <v>160</v>
      </c>
      <c r="F2127" s="759">
        <v>112</v>
      </c>
      <c r="G2127" s="759">
        <v>0</v>
      </c>
      <c r="H2127" s="759">
        <v>0</v>
      </c>
    </row>
    <row r="2128" spans="1:8" s="131" customFormat="1" ht="16.5">
      <c r="A2128" s="758">
        <v>167</v>
      </c>
      <c r="B2128" s="745" t="s">
        <v>1597</v>
      </c>
      <c r="C2128" s="752" t="s">
        <v>1771</v>
      </c>
      <c r="D2128" s="752" t="s">
        <v>2200</v>
      </c>
      <c r="E2128" s="759">
        <v>160</v>
      </c>
      <c r="F2128" s="759">
        <v>112</v>
      </c>
      <c r="G2128" s="759">
        <v>0</v>
      </c>
      <c r="H2128" s="759">
        <v>0</v>
      </c>
    </row>
    <row r="2129" spans="1:8" s="131" customFormat="1" ht="61.5" customHeight="1">
      <c r="A2129" s="758">
        <v>168</v>
      </c>
      <c r="B2129" s="745" t="s">
        <v>1656</v>
      </c>
      <c r="C2129" s="752" t="s">
        <v>1771</v>
      </c>
      <c r="D2129" s="752" t="s">
        <v>6968</v>
      </c>
      <c r="E2129" s="759">
        <v>200</v>
      </c>
      <c r="F2129" s="759">
        <v>140</v>
      </c>
      <c r="G2129" s="759">
        <v>112</v>
      </c>
      <c r="H2129" s="759">
        <v>0</v>
      </c>
    </row>
    <row r="2130" spans="1:8" s="131" customFormat="1" ht="16.5">
      <c r="A2130" s="758">
        <v>169</v>
      </c>
      <c r="B2130" s="745" t="s">
        <v>1731</v>
      </c>
      <c r="C2130" s="752" t="s">
        <v>1654</v>
      </c>
      <c r="D2130" s="752" t="s">
        <v>881</v>
      </c>
      <c r="E2130" s="759">
        <v>160</v>
      </c>
      <c r="F2130" s="759">
        <v>112</v>
      </c>
      <c r="G2130" s="759">
        <v>0</v>
      </c>
      <c r="H2130" s="759">
        <v>0</v>
      </c>
    </row>
    <row r="2131" spans="1:8" s="131" customFormat="1" ht="33">
      <c r="A2131" s="758">
        <v>170</v>
      </c>
      <c r="B2131" s="745" t="s">
        <v>857</v>
      </c>
      <c r="C2131" s="752" t="s">
        <v>1654</v>
      </c>
      <c r="D2131" s="752" t="s">
        <v>6969</v>
      </c>
      <c r="E2131" s="759">
        <v>120</v>
      </c>
      <c r="F2131" s="759">
        <v>0</v>
      </c>
      <c r="G2131" s="759">
        <v>0</v>
      </c>
      <c r="H2131" s="759">
        <v>0</v>
      </c>
    </row>
    <row r="2132" spans="1:8" s="131" customFormat="1" ht="16.5">
      <c r="A2132" s="758">
        <v>171</v>
      </c>
      <c r="B2132" s="745" t="s">
        <v>1340</v>
      </c>
      <c r="C2132" s="752" t="s">
        <v>1312</v>
      </c>
      <c r="D2132" s="752" t="s">
        <v>881</v>
      </c>
      <c r="E2132" s="759">
        <v>120</v>
      </c>
      <c r="F2132" s="759">
        <v>100</v>
      </c>
      <c r="G2132" s="759">
        <v>0</v>
      </c>
      <c r="H2132" s="759">
        <v>0</v>
      </c>
    </row>
    <row r="2133" spans="1:8" s="131" customFormat="1" ht="33">
      <c r="A2133" s="758">
        <v>172</v>
      </c>
      <c r="B2133" s="745" t="s">
        <v>2165</v>
      </c>
      <c r="C2133" s="752" t="s">
        <v>4918</v>
      </c>
      <c r="D2133" s="752" t="s">
        <v>6970</v>
      </c>
      <c r="E2133" s="759">
        <v>160</v>
      </c>
      <c r="F2133" s="759">
        <v>112</v>
      </c>
      <c r="G2133" s="759">
        <v>0</v>
      </c>
      <c r="H2133" s="759">
        <v>0</v>
      </c>
    </row>
    <row r="2134" spans="1:8" s="131" customFormat="1" ht="33">
      <c r="A2134" s="758">
        <v>173</v>
      </c>
      <c r="B2134" s="745" t="s">
        <v>1417</v>
      </c>
      <c r="C2134" s="752" t="s">
        <v>1661</v>
      </c>
      <c r="D2134" s="752" t="s">
        <v>6971</v>
      </c>
      <c r="E2134" s="759">
        <v>160</v>
      </c>
      <c r="F2134" s="759">
        <v>112</v>
      </c>
      <c r="G2134" s="759">
        <v>100</v>
      </c>
      <c r="H2134" s="759">
        <v>0</v>
      </c>
    </row>
    <row r="2135" spans="1:8" s="131" customFormat="1" ht="51" customHeight="1">
      <c r="A2135" s="758">
        <v>174</v>
      </c>
      <c r="B2135" s="745" t="s">
        <v>1591</v>
      </c>
      <c r="C2135" s="752" t="s">
        <v>1942</v>
      </c>
      <c r="D2135" s="752" t="s">
        <v>6972</v>
      </c>
      <c r="E2135" s="759">
        <v>160</v>
      </c>
      <c r="F2135" s="759">
        <v>112</v>
      </c>
      <c r="G2135" s="759">
        <v>0</v>
      </c>
      <c r="H2135" s="759">
        <v>0</v>
      </c>
    </row>
    <row r="2136" spans="1:8" s="131" customFormat="1" ht="33">
      <c r="A2136" s="758">
        <v>175</v>
      </c>
      <c r="B2136" s="745" t="s">
        <v>1314</v>
      </c>
      <c r="C2136" s="752" t="s">
        <v>4742</v>
      </c>
      <c r="D2136" s="752" t="s">
        <v>6973</v>
      </c>
      <c r="E2136" s="759">
        <v>160</v>
      </c>
      <c r="F2136" s="759">
        <v>112</v>
      </c>
      <c r="G2136" s="759">
        <v>100</v>
      </c>
      <c r="H2136" s="759">
        <v>0</v>
      </c>
    </row>
    <row r="2137" spans="1:8" s="131" customFormat="1" ht="33">
      <c r="A2137" s="758">
        <v>176</v>
      </c>
      <c r="B2137" s="745" t="s">
        <v>6974</v>
      </c>
      <c r="C2137" s="752" t="s">
        <v>4742</v>
      </c>
      <c r="D2137" s="752" t="s">
        <v>6975</v>
      </c>
      <c r="E2137" s="759">
        <v>160</v>
      </c>
      <c r="F2137" s="759">
        <v>112</v>
      </c>
      <c r="G2137" s="759">
        <v>100</v>
      </c>
      <c r="H2137" s="759">
        <v>0</v>
      </c>
    </row>
    <row r="2138" spans="1:8" s="131" customFormat="1" ht="38.25" customHeight="1">
      <c r="A2138" s="758">
        <v>177</v>
      </c>
      <c r="B2138" s="745" t="s">
        <v>6976</v>
      </c>
      <c r="C2138" s="752" t="s">
        <v>4742</v>
      </c>
      <c r="D2138" s="752" t="s">
        <v>6977</v>
      </c>
      <c r="E2138" s="759">
        <v>160</v>
      </c>
      <c r="F2138" s="759">
        <v>112</v>
      </c>
      <c r="G2138" s="759">
        <v>100</v>
      </c>
      <c r="H2138" s="759">
        <v>0</v>
      </c>
    </row>
    <row r="2139" spans="1:8" s="131" customFormat="1" ht="16.5">
      <c r="A2139" s="758">
        <v>178</v>
      </c>
      <c r="B2139" s="745" t="s">
        <v>1584</v>
      </c>
      <c r="C2139" s="752" t="s">
        <v>1399</v>
      </c>
      <c r="D2139" s="752" t="s">
        <v>4351</v>
      </c>
      <c r="E2139" s="759">
        <v>160</v>
      </c>
      <c r="F2139" s="759">
        <v>112</v>
      </c>
      <c r="G2139" s="759">
        <v>100</v>
      </c>
      <c r="H2139" s="759">
        <v>0</v>
      </c>
    </row>
    <row r="2140" spans="1:8" s="131" customFormat="1" ht="16.5">
      <c r="A2140" s="758">
        <v>179</v>
      </c>
      <c r="B2140" s="745" t="s">
        <v>4351</v>
      </c>
      <c r="C2140" s="752" t="s">
        <v>1771</v>
      </c>
      <c r="D2140" s="752" t="s">
        <v>2006</v>
      </c>
      <c r="E2140" s="759">
        <v>160</v>
      </c>
      <c r="F2140" s="759">
        <v>112</v>
      </c>
      <c r="G2140" s="759">
        <v>0</v>
      </c>
      <c r="H2140" s="759">
        <v>0</v>
      </c>
    </row>
    <row r="2141" spans="1:8" s="131" customFormat="1" ht="33">
      <c r="A2141" s="758">
        <v>180</v>
      </c>
      <c r="B2141" s="745" t="s">
        <v>2808</v>
      </c>
      <c r="C2141" s="752" t="s">
        <v>1771</v>
      </c>
      <c r="D2141" s="752" t="s">
        <v>6978</v>
      </c>
      <c r="E2141" s="759">
        <v>160</v>
      </c>
      <c r="F2141" s="759">
        <v>112</v>
      </c>
      <c r="G2141" s="759">
        <v>100</v>
      </c>
      <c r="H2141" s="759">
        <v>0</v>
      </c>
    </row>
    <row r="2142" spans="1:8" s="131" customFormat="1" ht="57" customHeight="1">
      <c r="A2142" s="758">
        <v>181</v>
      </c>
      <c r="B2142" s="745" t="s">
        <v>2006</v>
      </c>
      <c r="C2142" s="752" t="s">
        <v>2006</v>
      </c>
      <c r="D2142" s="752" t="s">
        <v>1348</v>
      </c>
      <c r="E2142" s="759">
        <v>120</v>
      </c>
      <c r="F2142" s="759">
        <v>100</v>
      </c>
      <c r="G2142" s="759">
        <v>0</v>
      </c>
      <c r="H2142" s="759">
        <v>0</v>
      </c>
    </row>
    <row r="2143" spans="1:8" s="131" customFormat="1" ht="16.5">
      <c r="A2143" s="758">
        <v>182</v>
      </c>
      <c r="B2143" s="745" t="s">
        <v>1348</v>
      </c>
      <c r="C2143" s="752" t="s">
        <v>2808</v>
      </c>
      <c r="D2143" s="752" t="s">
        <v>2006</v>
      </c>
      <c r="E2143" s="759">
        <v>120</v>
      </c>
      <c r="F2143" s="759">
        <v>100</v>
      </c>
      <c r="G2143" s="759">
        <v>0</v>
      </c>
      <c r="H2143" s="759">
        <v>0</v>
      </c>
    </row>
    <row r="2144" spans="1:8" s="131" customFormat="1" ht="16.5">
      <c r="A2144" s="758">
        <v>183</v>
      </c>
      <c r="B2144" s="745" t="s">
        <v>2492</v>
      </c>
      <c r="C2144" s="752" t="s">
        <v>2808</v>
      </c>
      <c r="D2144" s="752" t="s">
        <v>1378</v>
      </c>
      <c r="E2144" s="759">
        <v>120</v>
      </c>
      <c r="F2144" s="759">
        <v>100</v>
      </c>
      <c r="G2144" s="759">
        <v>0</v>
      </c>
      <c r="H2144" s="759">
        <v>0</v>
      </c>
    </row>
    <row r="2145" spans="1:8" s="131" customFormat="1" ht="16.899999999999999" customHeight="1">
      <c r="A2145" s="758">
        <v>184</v>
      </c>
      <c r="B2145" s="745" t="s">
        <v>6979</v>
      </c>
      <c r="C2145" s="752" t="s">
        <v>2492</v>
      </c>
      <c r="D2145" s="752" t="s">
        <v>6980</v>
      </c>
      <c r="E2145" s="759">
        <v>120</v>
      </c>
      <c r="F2145" s="759">
        <v>100</v>
      </c>
      <c r="G2145" s="759">
        <v>0</v>
      </c>
      <c r="H2145" s="759">
        <v>0</v>
      </c>
    </row>
    <row r="2146" spans="1:8" s="131" customFormat="1" ht="33">
      <c r="A2146" s="758">
        <v>185</v>
      </c>
      <c r="B2146" s="745" t="s">
        <v>1378</v>
      </c>
      <c r="C2146" s="752" t="s">
        <v>6981</v>
      </c>
      <c r="D2146" s="752" t="s">
        <v>6982</v>
      </c>
      <c r="E2146" s="759">
        <v>120</v>
      </c>
      <c r="F2146" s="759">
        <v>100</v>
      </c>
      <c r="G2146" s="759">
        <v>0</v>
      </c>
      <c r="H2146" s="759">
        <v>0</v>
      </c>
    </row>
    <row r="2147" spans="1:8" s="131" customFormat="1" ht="33">
      <c r="A2147" s="758">
        <v>186</v>
      </c>
      <c r="B2147" s="745" t="s">
        <v>6983</v>
      </c>
      <c r="C2147" s="752" t="s">
        <v>1771</v>
      </c>
      <c r="D2147" s="752" t="s">
        <v>6982</v>
      </c>
      <c r="E2147" s="759">
        <v>120</v>
      </c>
      <c r="F2147" s="759">
        <v>100</v>
      </c>
      <c r="G2147" s="759">
        <v>0</v>
      </c>
      <c r="H2147" s="759">
        <v>0</v>
      </c>
    </row>
    <row r="2148" spans="1:8" s="131" customFormat="1" ht="33">
      <c r="A2148" s="758">
        <v>187</v>
      </c>
      <c r="B2148" s="745" t="s">
        <v>892</v>
      </c>
      <c r="C2148" s="752" t="s">
        <v>6983</v>
      </c>
      <c r="D2148" s="752" t="s">
        <v>6984</v>
      </c>
      <c r="E2148" s="759">
        <v>160</v>
      </c>
      <c r="F2148" s="759">
        <v>112</v>
      </c>
      <c r="G2148" s="759">
        <v>100</v>
      </c>
      <c r="H2148" s="759">
        <v>0</v>
      </c>
    </row>
    <row r="2149" spans="1:8" s="762" customFormat="1" ht="33">
      <c r="A2149" s="758">
        <v>188</v>
      </c>
      <c r="B2149" s="745" t="s">
        <v>6985</v>
      </c>
      <c r="C2149" s="752" t="s">
        <v>1771</v>
      </c>
      <c r="D2149" s="752" t="s">
        <v>6986</v>
      </c>
      <c r="E2149" s="759">
        <v>160</v>
      </c>
      <c r="F2149" s="759">
        <v>112</v>
      </c>
      <c r="G2149" s="759">
        <v>100</v>
      </c>
      <c r="H2149" s="759">
        <v>0</v>
      </c>
    </row>
    <row r="2150" spans="1:8" ht="33">
      <c r="A2150" s="758">
        <v>189</v>
      </c>
      <c r="B2150" s="745" t="s">
        <v>6987</v>
      </c>
      <c r="C2150" s="752" t="s">
        <v>1771</v>
      </c>
      <c r="D2150" s="752" t="s">
        <v>6988</v>
      </c>
      <c r="E2150" s="759">
        <v>160</v>
      </c>
      <c r="F2150" s="759">
        <v>112</v>
      </c>
      <c r="G2150" s="759">
        <v>100</v>
      </c>
      <c r="H2150" s="759">
        <v>0</v>
      </c>
    </row>
    <row r="2151" spans="1:8" ht="49.5">
      <c r="A2151" s="758">
        <v>190</v>
      </c>
      <c r="B2151" s="1526" t="s">
        <v>209</v>
      </c>
      <c r="C2151" s="752" t="s">
        <v>6989</v>
      </c>
      <c r="D2151" s="752" t="s">
        <v>6990</v>
      </c>
      <c r="E2151" s="759">
        <v>200</v>
      </c>
      <c r="F2151" s="759">
        <v>140</v>
      </c>
      <c r="G2151" s="759">
        <v>80</v>
      </c>
      <c r="H2151" s="759">
        <v>0</v>
      </c>
    </row>
    <row r="2152" spans="1:8" ht="49.5">
      <c r="A2152" s="758">
        <v>191</v>
      </c>
      <c r="B2152" s="1526"/>
      <c r="C2152" s="752" t="s">
        <v>6990</v>
      </c>
      <c r="D2152" s="752" t="s">
        <v>6991</v>
      </c>
      <c r="E2152" s="759">
        <v>152</v>
      </c>
      <c r="F2152" s="759">
        <v>120</v>
      </c>
      <c r="G2152" s="759">
        <v>72</v>
      </c>
      <c r="H2152" s="759">
        <v>0</v>
      </c>
    </row>
    <row r="2153" spans="1:8" ht="74.25" customHeight="1">
      <c r="A2153" s="758">
        <v>192</v>
      </c>
      <c r="B2153" s="1526"/>
      <c r="C2153" s="752" t="s">
        <v>6991</v>
      </c>
      <c r="D2153" s="752" t="s">
        <v>6992</v>
      </c>
      <c r="E2153" s="759">
        <v>160</v>
      </c>
      <c r="F2153" s="759">
        <v>140</v>
      </c>
      <c r="G2153" s="759">
        <v>80</v>
      </c>
      <c r="H2153" s="759">
        <v>0</v>
      </c>
    </row>
    <row r="2154" spans="1:8" ht="47.45" customHeight="1">
      <c r="A2154" s="758">
        <v>193</v>
      </c>
      <c r="B2154" s="1526"/>
      <c r="C2154" s="752" t="s">
        <v>6993</v>
      </c>
      <c r="D2154" s="752" t="s">
        <v>6994</v>
      </c>
      <c r="E2154" s="759">
        <v>120</v>
      </c>
      <c r="F2154" s="759">
        <v>80</v>
      </c>
      <c r="G2154" s="759">
        <v>72</v>
      </c>
      <c r="H2154" s="759">
        <v>0</v>
      </c>
    </row>
    <row r="2155" spans="1:8" ht="49.5">
      <c r="A2155" s="758">
        <v>194</v>
      </c>
      <c r="B2155" s="1526"/>
      <c r="C2155" s="752" t="s">
        <v>6995</v>
      </c>
      <c r="D2155" s="752" t="s">
        <v>6996</v>
      </c>
      <c r="E2155" s="759">
        <v>120</v>
      </c>
      <c r="F2155" s="759">
        <v>80</v>
      </c>
      <c r="G2155" s="759">
        <v>72</v>
      </c>
      <c r="H2155" s="759">
        <v>0</v>
      </c>
    </row>
    <row r="2156" spans="1:8" ht="49.5">
      <c r="A2156" s="758">
        <v>195</v>
      </c>
      <c r="B2156" s="761" t="s">
        <v>209</v>
      </c>
      <c r="C2156" s="752" t="s">
        <v>6997</v>
      </c>
      <c r="D2156" s="752" t="s">
        <v>6998</v>
      </c>
      <c r="E2156" s="759">
        <v>168</v>
      </c>
      <c r="F2156" s="759">
        <v>100</v>
      </c>
      <c r="G2156" s="759">
        <v>80</v>
      </c>
      <c r="H2156" s="759">
        <v>0</v>
      </c>
    </row>
    <row r="2157" spans="1:8" ht="38.450000000000003" customHeight="1">
      <c r="A2157" s="758">
        <v>196</v>
      </c>
      <c r="B2157" s="745" t="s">
        <v>209</v>
      </c>
      <c r="C2157" s="752" t="s">
        <v>6999</v>
      </c>
      <c r="D2157" s="752" t="s">
        <v>7000</v>
      </c>
      <c r="E2157" s="759">
        <v>160</v>
      </c>
      <c r="F2157" s="759">
        <v>112</v>
      </c>
      <c r="G2157" s="759">
        <v>80</v>
      </c>
      <c r="H2157" s="759">
        <v>0</v>
      </c>
    </row>
    <row r="2158" spans="1:8" ht="51.75" customHeight="1">
      <c r="A2158" s="758">
        <v>197</v>
      </c>
      <c r="B2158" s="745" t="s">
        <v>209</v>
      </c>
      <c r="C2158" s="752" t="s">
        <v>7000</v>
      </c>
      <c r="D2158" s="752" t="s">
        <v>7001</v>
      </c>
      <c r="E2158" s="759">
        <v>140</v>
      </c>
      <c r="F2158" s="759">
        <v>100</v>
      </c>
      <c r="G2158" s="759">
        <v>72</v>
      </c>
      <c r="H2158" s="759">
        <v>0</v>
      </c>
    </row>
    <row r="2159" spans="1:8" ht="54.75" customHeight="1">
      <c r="A2159" s="758">
        <v>198</v>
      </c>
      <c r="B2159" s="745" t="s">
        <v>7002</v>
      </c>
      <c r="C2159" s="1528" t="s">
        <v>7002</v>
      </c>
      <c r="D2159" s="1528"/>
      <c r="E2159" s="759">
        <v>280</v>
      </c>
      <c r="F2159" s="759">
        <v>0</v>
      </c>
      <c r="G2159" s="759">
        <v>0</v>
      </c>
      <c r="H2159" s="759">
        <v>0</v>
      </c>
    </row>
    <row r="2160" spans="1:8" s="668" customFormat="1" ht="15" customHeight="1">
      <c r="A2160" s="608">
        <v>29</v>
      </c>
      <c r="B2160" s="610" t="s">
        <v>6903</v>
      </c>
      <c r="C2160" s="601"/>
      <c r="D2160" s="601"/>
      <c r="E2160" s="601"/>
      <c r="F2160" s="601"/>
      <c r="G2160" s="601"/>
      <c r="H2160" s="601"/>
    </row>
    <row r="2161" spans="1:8" s="668" customFormat="1" ht="15" customHeight="1">
      <c r="A2161" s="464">
        <v>1</v>
      </c>
      <c r="B2161" s="1248" t="s">
        <v>880</v>
      </c>
      <c r="C2161" s="781" t="s">
        <v>1830</v>
      </c>
      <c r="D2161" s="781" t="s">
        <v>852</v>
      </c>
      <c r="E2161" s="604">
        <v>2600</v>
      </c>
      <c r="F2161" s="604">
        <v>0</v>
      </c>
      <c r="G2161" s="604">
        <v>0</v>
      </c>
      <c r="H2161" s="604">
        <v>0</v>
      </c>
    </row>
    <row r="2162" spans="1:8" s="668" customFormat="1" ht="15" customHeight="1">
      <c r="A2162" s="464">
        <v>2</v>
      </c>
      <c r="B2162" s="1248"/>
      <c r="C2162" s="781" t="s">
        <v>852</v>
      </c>
      <c r="D2162" s="781" t="s">
        <v>2211</v>
      </c>
      <c r="E2162" s="604">
        <v>2960</v>
      </c>
      <c r="F2162" s="604">
        <v>0</v>
      </c>
      <c r="G2162" s="604">
        <v>0</v>
      </c>
      <c r="H2162" s="604">
        <v>0</v>
      </c>
    </row>
    <row r="2163" spans="1:8" s="668" customFormat="1" ht="15" customHeight="1">
      <c r="A2163" s="464">
        <v>3</v>
      </c>
      <c r="B2163" s="1248"/>
      <c r="C2163" s="781" t="s">
        <v>2211</v>
      </c>
      <c r="D2163" s="781" t="s">
        <v>1771</v>
      </c>
      <c r="E2163" s="604">
        <v>4400</v>
      </c>
      <c r="F2163" s="604">
        <v>0</v>
      </c>
      <c r="G2163" s="604">
        <v>0</v>
      </c>
      <c r="H2163" s="604">
        <v>0</v>
      </c>
    </row>
    <row r="2164" spans="1:8" s="668" customFormat="1" ht="15" customHeight="1">
      <c r="A2164" s="464">
        <v>4</v>
      </c>
      <c r="B2164" s="1248"/>
      <c r="C2164" s="782" t="s">
        <v>1771</v>
      </c>
      <c r="D2164" s="782" t="s">
        <v>1316</v>
      </c>
      <c r="E2164" s="604">
        <v>2560</v>
      </c>
      <c r="F2164" s="604">
        <v>1800</v>
      </c>
      <c r="G2164" s="604">
        <v>0</v>
      </c>
      <c r="H2164" s="604">
        <v>0</v>
      </c>
    </row>
    <row r="2165" spans="1:8" s="668" customFormat="1" ht="15" customHeight="1">
      <c r="A2165" s="464">
        <v>5</v>
      </c>
      <c r="B2165" s="1248"/>
      <c r="C2165" s="782" t="s">
        <v>1316</v>
      </c>
      <c r="D2165" s="781" t="s">
        <v>859</v>
      </c>
      <c r="E2165" s="604">
        <v>3000</v>
      </c>
      <c r="F2165" s="604">
        <v>2080</v>
      </c>
      <c r="G2165" s="604">
        <v>0</v>
      </c>
      <c r="H2165" s="604">
        <v>0</v>
      </c>
    </row>
    <row r="2166" spans="1:8" s="668" customFormat="1" ht="15" customHeight="1">
      <c r="A2166" s="464">
        <v>6</v>
      </c>
      <c r="B2166" s="1248"/>
      <c r="C2166" s="781" t="s">
        <v>2158</v>
      </c>
      <c r="D2166" s="782" t="s">
        <v>1785</v>
      </c>
      <c r="E2166" s="604">
        <v>3040</v>
      </c>
      <c r="F2166" s="604">
        <v>0</v>
      </c>
      <c r="G2166" s="604">
        <v>0</v>
      </c>
      <c r="H2166" s="604">
        <v>0</v>
      </c>
    </row>
    <row r="2167" spans="1:8" s="668" customFormat="1" ht="15" customHeight="1">
      <c r="A2167" s="464">
        <v>7</v>
      </c>
      <c r="B2167" s="1248"/>
      <c r="C2167" s="782" t="s">
        <v>1785</v>
      </c>
      <c r="D2167" s="782" t="s">
        <v>6904</v>
      </c>
      <c r="E2167" s="604">
        <v>1320</v>
      </c>
      <c r="F2167" s="604">
        <v>0</v>
      </c>
      <c r="G2167" s="604">
        <v>0</v>
      </c>
      <c r="H2167" s="604">
        <v>0</v>
      </c>
    </row>
    <row r="2168" spans="1:8" s="668" customFormat="1" ht="15" customHeight="1">
      <c r="A2168" s="464">
        <v>8</v>
      </c>
      <c r="B2168" s="1248"/>
      <c r="C2168" s="782" t="s">
        <v>6904</v>
      </c>
      <c r="D2168" s="782" t="s">
        <v>6905</v>
      </c>
      <c r="E2168" s="604">
        <v>880</v>
      </c>
      <c r="F2168" s="604">
        <v>0</v>
      </c>
      <c r="G2168" s="604">
        <v>0</v>
      </c>
      <c r="H2168" s="604">
        <v>0</v>
      </c>
    </row>
    <row r="2169" spans="1:8" s="668" customFormat="1" ht="15" customHeight="1">
      <c r="A2169" s="464">
        <v>9</v>
      </c>
      <c r="B2169" s="1249" t="s">
        <v>1771</v>
      </c>
      <c r="C2169" s="782" t="s">
        <v>880</v>
      </c>
      <c r="D2169" s="783" t="s">
        <v>1721</v>
      </c>
      <c r="E2169" s="604">
        <v>2040</v>
      </c>
      <c r="F2169" s="604">
        <v>0</v>
      </c>
      <c r="G2169" s="604">
        <v>0</v>
      </c>
      <c r="H2169" s="604">
        <v>0</v>
      </c>
    </row>
    <row r="2170" spans="1:8" s="668" customFormat="1" ht="15" customHeight="1">
      <c r="A2170" s="464">
        <v>10</v>
      </c>
      <c r="B2170" s="1249"/>
      <c r="C2170" s="783" t="s">
        <v>1721</v>
      </c>
      <c r="D2170" s="783" t="s">
        <v>1320</v>
      </c>
      <c r="E2170" s="604">
        <v>1360</v>
      </c>
      <c r="F2170" s="604">
        <v>0</v>
      </c>
      <c r="G2170" s="604">
        <v>0</v>
      </c>
      <c r="H2170" s="604">
        <v>0</v>
      </c>
    </row>
    <row r="2171" spans="1:8" s="668" customFormat="1" ht="15" customHeight="1">
      <c r="A2171" s="464">
        <v>11</v>
      </c>
      <c r="B2171" s="1249"/>
      <c r="C2171" s="783" t="s">
        <v>1320</v>
      </c>
      <c r="D2171" s="783" t="s">
        <v>860</v>
      </c>
      <c r="E2171" s="604">
        <v>880</v>
      </c>
      <c r="F2171" s="604">
        <v>616</v>
      </c>
      <c r="G2171" s="604">
        <v>0</v>
      </c>
      <c r="H2171" s="604">
        <v>0</v>
      </c>
    </row>
    <row r="2172" spans="1:8" s="668" customFormat="1" ht="15" customHeight="1">
      <c r="A2172" s="464">
        <v>12</v>
      </c>
      <c r="B2172" s="1249"/>
      <c r="C2172" s="783" t="s">
        <v>860</v>
      </c>
      <c r="D2172" s="782" t="s">
        <v>1399</v>
      </c>
      <c r="E2172" s="604">
        <v>600</v>
      </c>
      <c r="F2172" s="604">
        <v>0</v>
      </c>
      <c r="G2172" s="604">
        <v>0</v>
      </c>
      <c r="H2172" s="604">
        <v>0</v>
      </c>
    </row>
    <row r="2173" spans="1:8" s="668" customFormat="1" ht="15" customHeight="1">
      <c r="A2173" s="464">
        <v>13</v>
      </c>
      <c r="B2173" s="1249"/>
      <c r="C2173" s="782" t="s">
        <v>1399</v>
      </c>
      <c r="D2173" s="782" t="s">
        <v>2808</v>
      </c>
      <c r="E2173" s="604">
        <v>480</v>
      </c>
      <c r="F2173" s="604">
        <v>336</v>
      </c>
      <c r="G2173" s="604">
        <v>0</v>
      </c>
      <c r="H2173" s="604">
        <v>0</v>
      </c>
    </row>
    <row r="2174" spans="1:8" s="668" customFormat="1" ht="15" customHeight="1">
      <c r="A2174" s="464">
        <v>14</v>
      </c>
      <c r="B2174" s="1249"/>
      <c r="C2174" s="782" t="s">
        <v>2808</v>
      </c>
      <c r="D2174" s="782" t="s">
        <v>6906</v>
      </c>
      <c r="E2174" s="604">
        <v>312</v>
      </c>
      <c r="F2174" s="604">
        <v>220</v>
      </c>
      <c r="G2174" s="604">
        <v>0</v>
      </c>
      <c r="H2174" s="604">
        <v>0</v>
      </c>
    </row>
    <row r="2175" spans="1:8" s="668" customFormat="1" ht="15" customHeight="1">
      <c r="A2175" s="464">
        <v>15</v>
      </c>
      <c r="B2175" s="573" t="s">
        <v>1942</v>
      </c>
      <c r="C2175" s="582" t="s">
        <v>880</v>
      </c>
      <c r="D2175" s="582" t="s">
        <v>6907</v>
      </c>
      <c r="E2175" s="604">
        <v>560</v>
      </c>
      <c r="F2175" s="604">
        <v>392</v>
      </c>
      <c r="G2175" s="604">
        <v>0</v>
      </c>
      <c r="H2175" s="604">
        <v>0</v>
      </c>
    </row>
    <row r="2176" spans="1:8" s="668" customFormat="1" ht="15" customHeight="1">
      <c r="A2176" s="464">
        <v>16</v>
      </c>
      <c r="B2176" s="1249" t="s">
        <v>277</v>
      </c>
      <c r="C2176" s="782" t="s">
        <v>6908</v>
      </c>
      <c r="D2176" s="782" t="s">
        <v>6909</v>
      </c>
      <c r="E2176" s="604">
        <v>400</v>
      </c>
      <c r="F2176" s="604">
        <v>280</v>
      </c>
      <c r="G2176" s="604">
        <v>168</v>
      </c>
      <c r="H2176" s="604">
        <v>0</v>
      </c>
    </row>
    <row r="2177" spans="1:8" s="668" customFormat="1" ht="15" customHeight="1">
      <c r="A2177" s="464">
        <v>17</v>
      </c>
      <c r="B2177" s="1249"/>
      <c r="C2177" s="782" t="s">
        <v>6909</v>
      </c>
      <c r="D2177" s="782" t="s">
        <v>6910</v>
      </c>
      <c r="E2177" s="604">
        <v>300</v>
      </c>
      <c r="F2177" s="604">
        <v>208</v>
      </c>
      <c r="G2177" s="604">
        <v>120</v>
      </c>
      <c r="H2177" s="604">
        <v>0</v>
      </c>
    </row>
    <row r="2178" spans="1:8" s="668" customFormat="1" ht="15" customHeight="1">
      <c r="A2178" s="464">
        <v>18</v>
      </c>
      <c r="B2178" s="1249" t="s">
        <v>277</v>
      </c>
      <c r="C2178" s="782" t="s">
        <v>6911</v>
      </c>
      <c r="D2178" s="782" t="s">
        <v>6912</v>
      </c>
      <c r="E2178" s="604">
        <v>1040</v>
      </c>
      <c r="F2178" s="604">
        <v>400</v>
      </c>
      <c r="G2178" s="604">
        <v>0</v>
      </c>
      <c r="H2178" s="604">
        <v>0</v>
      </c>
    </row>
    <row r="2179" spans="1:8" s="668" customFormat="1" ht="15" customHeight="1">
      <c r="A2179" s="464">
        <v>19</v>
      </c>
      <c r="B2179" s="1249"/>
      <c r="C2179" s="782" t="s">
        <v>6912</v>
      </c>
      <c r="D2179" s="782" t="s">
        <v>6913</v>
      </c>
      <c r="E2179" s="604">
        <v>800</v>
      </c>
      <c r="F2179" s="604">
        <v>320</v>
      </c>
      <c r="G2179" s="604">
        <v>96</v>
      </c>
      <c r="H2179" s="604">
        <v>0</v>
      </c>
    </row>
    <row r="2180" spans="1:8" s="668" customFormat="1" ht="15" customHeight="1">
      <c r="A2180" s="464">
        <v>20</v>
      </c>
      <c r="B2180" s="1249"/>
      <c r="C2180" s="782" t="s">
        <v>6913</v>
      </c>
      <c r="D2180" s="782" t="s">
        <v>6914</v>
      </c>
      <c r="E2180" s="604">
        <v>960</v>
      </c>
      <c r="F2180" s="604">
        <v>384</v>
      </c>
      <c r="G2180" s="604">
        <v>152</v>
      </c>
      <c r="H2180" s="604">
        <v>60</v>
      </c>
    </row>
    <row r="2181" spans="1:8" s="668" customFormat="1" ht="15" customHeight="1">
      <c r="A2181" s="464">
        <v>21</v>
      </c>
      <c r="B2181" s="573" t="s">
        <v>6915</v>
      </c>
      <c r="C2181" s="782" t="s">
        <v>6916</v>
      </c>
      <c r="D2181" s="782" t="s">
        <v>6917</v>
      </c>
      <c r="E2181" s="604">
        <v>340</v>
      </c>
      <c r="F2181" s="604">
        <v>200</v>
      </c>
      <c r="G2181" s="604">
        <v>0</v>
      </c>
      <c r="H2181" s="604">
        <v>0</v>
      </c>
    </row>
    <row r="2182" spans="1:8" s="668" customFormat="1" ht="15" customHeight="1">
      <c r="A2182" s="464">
        <v>22</v>
      </c>
      <c r="B2182" s="1249" t="s">
        <v>1830</v>
      </c>
      <c r="C2182" s="782" t="s">
        <v>880</v>
      </c>
      <c r="D2182" s="782" t="s">
        <v>1614</v>
      </c>
      <c r="E2182" s="604">
        <v>380</v>
      </c>
      <c r="F2182" s="604">
        <v>0</v>
      </c>
      <c r="G2182" s="604">
        <v>0</v>
      </c>
      <c r="H2182" s="604">
        <v>0</v>
      </c>
    </row>
    <row r="2183" spans="1:8" s="668" customFormat="1" ht="15" customHeight="1">
      <c r="A2183" s="464">
        <v>23</v>
      </c>
      <c r="B2183" s="1249"/>
      <c r="C2183" s="782" t="s">
        <v>1614</v>
      </c>
      <c r="D2183" s="782" t="s">
        <v>6918</v>
      </c>
      <c r="E2183" s="604">
        <v>264</v>
      </c>
      <c r="F2183" s="604">
        <v>0</v>
      </c>
      <c r="G2183" s="604">
        <v>0</v>
      </c>
      <c r="H2183" s="604">
        <v>0</v>
      </c>
    </row>
    <row r="2184" spans="1:8" s="668" customFormat="1" ht="15" customHeight="1">
      <c r="A2184" s="464">
        <v>24</v>
      </c>
      <c r="B2184" s="1249"/>
      <c r="C2184" s="782" t="s">
        <v>6918</v>
      </c>
      <c r="D2184" s="782" t="s">
        <v>6919</v>
      </c>
      <c r="E2184" s="604">
        <v>188</v>
      </c>
      <c r="F2184" s="604">
        <v>0</v>
      </c>
      <c r="G2184" s="604">
        <v>0</v>
      </c>
      <c r="H2184" s="604">
        <v>0</v>
      </c>
    </row>
    <row r="2185" spans="1:8" s="668" customFormat="1" ht="15" customHeight="1">
      <c r="A2185" s="464">
        <v>25</v>
      </c>
      <c r="B2185" s="1249"/>
      <c r="C2185" s="782" t="s">
        <v>6919</v>
      </c>
      <c r="D2185" s="782" t="s">
        <v>6920</v>
      </c>
      <c r="E2185" s="604">
        <v>160</v>
      </c>
      <c r="F2185" s="604">
        <v>112</v>
      </c>
      <c r="G2185" s="604">
        <v>0</v>
      </c>
      <c r="H2185" s="604">
        <v>0</v>
      </c>
    </row>
    <row r="2186" spans="1:8" s="668" customFormat="1" ht="15" customHeight="1">
      <c r="A2186" s="464">
        <v>26</v>
      </c>
      <c r="B2186" s="1249" t="s">
        <v>1589</v>
      </c>
      <c r="C2186" s="782" t="s">
        <v>880</v>
      </c>
      <c r="D2186" s="782" t="s">
        <v>1614</v>
      </c>
      <c r="E2186" s="604">
        <v>380</v>
      </c>
      <c r="F2186" s="604">
        <v>0</v>
      </c>
      <c r="G2186" s="604">
        <v>0</v>
      </c>
      <c r="H2186" s="604">
        <v>0</v>
      </c>
    </row>
    <row r="2187" spans="1:8" s="668" customFormat="1" ht="15" customHeight="1">
      <c r="A2187" s="464">
        <v>27</v>
      </c>
      <c r="B2187" s="1249"/>
      <c r="C2187" s="782" t="s">
        <v>1614</v>
      </c>
      <c r="D2187" s="782" t="s">
        <v>1700</v>
      </c>
      <c r="E2187" s="604">
        <v>280</v>
      </c>
      <c r="F2187" s="604">
        <v>0</v>
      </c>
      <c r="G2187" s="604">
        <v>0</v>
      </c>
      <c r="H2187" s="604">
        <v>0</v>
      </c>
    </row>
    <row r="2188" spans="1:8" s="668" customFormat="1" ht="15" customHeight="1">
      <c r="A2188" s="464">
        <v>28</v>
      </c>
      <c r="B2188" s="1249" t="s">
        <v>6921</v>
      </c>
      <c r="C2188" s="782" t="s">
        <v>880</v>
      </c>
      <c r="D2188" s="782" t="s">
        <v>1614</v>
      </c>
      <c r="E2188" s="604">
        <v>380</v>
      </c>
      <c r="F2188" s="604">
        <v>0</v>
      </c>
      <c r="G2188" s="604">
        <v>0</v>
      </c>
      <c r="H2188" s="604">
        <v>0</v>
      </c>
    </row>
    <row r="2189" spans="1:8" s="668" customFormat="1" ht="15" customHeight="1">
      <c r="A2189" s="464">
        <v>29</v>
      </c>
      <c r="B2189" s="1249"/>
      <c r="C2189" s="782" t="s">
        <v>1614</v>
      </c>
      <c r="D2189" s="782" t="s">
        <v>1700</v>
      </c>
      <c r="E2189" s="604">
        <v>280</v>
      </c>
      <c r="F2189" s="604">
        <v>168</v>
      </c>
      <c r="G2189" s="604">
        <v>0</v>
      </c>
      <c r="H2189" s="604">
        <v>0</v>
      </c>
    </row>
    <row r="2190" spans="1:8" s="668" customFormat="1" ht="15" customHeight="1">
      <c r="A2190" s="464">
        <v>30</v>
      </c>
      <c r="B2190" s="1249"/>
      <c r="C2190" s="782" t="s">
        <v>1700</v>
      </c>
      <c r="D2190" s="782" t="s">
        <v>4641</v>
      </c>
      <c r="E2190" s="604">
        <v>200</v>
      </c>
      <c r="F2190" s="604">
        <v>140</v>
      </c>
      <c r="G2190" s="604">
        <v>0</v>
      </c>
      <c r="H2190" s="604">
        <v>0</v>
      </c>
    </row>
    <row r="2191" spans="1:8" s="668" customFormat="1" ht="15" customHeight="1">
      <c r="A2191" s="464">
        <v>31</v>
      </c>
      <c r="B2191" s="1249" t="s">
        <v>6922</v>
      </c>
      <c r="C2191" s="782" t="s">
        <v>880</v>
      </c>
      <c r="D2191" s="782" t="s">
        <v>1614</v>
      </c>
      <c r="E2191" s="604">
        <v>400</v>
      </c>
      <c r="F2191" s="604">
        <v>0</v>
      </c>
      <c r="G2191" s="604">
        <v>0</v>
      </c>
      <c r="H2191" s="604">
        <v>0</v>
      </c>
    </row>
    <row r="2192" spans="1:8" s="668" customFormat="1" ht="15" customHeight="1">
      <c r="A2192" s="464">
        <v>32</v>
      </c>
      <c r="B2192" s="1249"/>
      <c r="C2192" s="782" t="s">
        <v>1614</v>
      </c>
      <c r="D2192" s="782" t="s">
        <v>4742</v>
      </c>
      <c r="E2192" s="604">
        <v>288</v>
      </c>
      <c r="F2192" s="604">
        <v>0</v>
      </c>
      <c r="G2192" s="604">
        <v>0</v>
      </c>
      <c r="H2192" s="604">
        <v>0</v>
      </c>
    </row>
    <row r="2193" spans="1:8" s="668" customFormat="1" ht="15" customHeight="1">
      <c r="A2193" s="464">
        <v>33</v>
      </c>
      <c r="B2193" s="1249"/>
      <c r="C2193" s="782" t="s">
        <v>4742</v>
      </c>
      <c r="D2193" s="782" t="s">
        <v>6923</v>
      </c>
      <c r="E2193" s="604">
        <v>200</v>
      </c>
      <c r="F2193" s="604">
        <v>140</v>
      </c>
      <c r="G2193" s="604">
        <v>100</v>
      </c>
      <c r="H2193" s="604">
        <v>0</v>
      </c>
    </row>
    <row r="2194" spans="1:8" s="668" customFormat="1" ht="15" customHeight="1">
      <c r="A2194" s="464">
        <v>34</v>
      </c>
      <c r="B2194" s="1249" t="s">
        <v>6924</v>
      </c>
      <c r="C2194" s="782" t="s">
        <v>880</v>
      </c>
      <c r="D2194" s="784" t="s">
        <v>1334</v>
      </c>
      <c r="E2194" s="604">
        <v>400</v>
      </c>
      <c r="F2194" s="604">
        <v>0</v>
      </c>
      <c r="G2194" s="604">
        <v>0</v>
      </c>
      <c r="H2194" s="604">
        <v>0</v>
      </c>
    </row>
    <row r="2195" spans="1:8" s="668" customFormat="1" ht="15" customHeight="1">
      <c r="A2195" s="464">
        <v>35</v>
      </c>
      <c r="B2195" s="1249"/>
      <c r="C2195" s="784" t="s">
        <v>1334</v>
      </c>
      <c r="D2195" s="784" t="s">
        <v>6925</v>
      </c>
      <c r="E2195" s="604">
        <v>288</v>
      </c>
      <c r="F2195" s="604">
        <v>200</v>
      </c>
      <c r="G2195" s="604">
        <v>0</v>
      </c>
      <c r="H2195" s="604">
        <v>0</v>
      </c>
    </row>
    <row r="2196" spans="1:8" s="668" customFormat="1" ht="15" customHeight="1">
      <c r="A2196" s="464">
        <v>36</v>
      </c>
      <c r="B2196" s="1249" t="s">
        <v>2216</v>
      </c>
      <c r="C2196" s="782" t="s">
        <v>880</v>
      </c>
      <c r="D2196" s="784" t="s">
        <v>1334</v>
      </c>
      <c r="E2196" s="604">
        <v>400</v>
      </c>
      <c r="F2196" s="604">
        <v>0</v>
      </c>
      <c r="G2196" s="604">
        <v>0</v>
      </c>
      <c r="H2196" s="604">
        <v>0</v>
      </c>
    </row>
    <row r="2197" spans="1:8" s="668" customFormat="1" ht="15" customHeight="1">
      <c r="A2197" s="464">
        <v>37</v>
      </c>
      <c r="B2197" s="1249"/>
      <c r="C2197" s="784" t="s">
        <v>1334</v>
      </c>
      <c r="D2197" s="784" t="s">
        <v>6926</v>
      </c>
      <c r="E2197" s="604">
        <v>288</v>
      </c>
      <c r="F2197" s="604">
        <v>200</v>
      </c>
      <c r="G2197" s="604">
        <v>0</v>
      </c>
      <c r="H2197" s="604">
        <v>0</v>
      </c>
    </row>
    <row r="2198" spans="1:8" s="668" customFormat="1" ht="15" customHeight="1">
      <c r="A2198" s="464">
        <v>38</v>
      </c>
      <c r="B2198" s="1249" t="s">
        <v>1675</v>
      </c>
      <c r="C2198" s="782" t="s">
        <v>880</v>
      </c>
      <c r="D2198" s="784" t="s">
        <v>1334</v>
      </c>
      <c r="E2198" s="604">
        <v>400</v>
      </c>
      <c r="F2198" s="604">
        <v>0</v>
      </c>
      <c r="G2198" s="604">
        <v>0</v>
      </c>
      <c r="H2198" s="604">
        <v>0</v>
      </c>
    </row>
    <row r="2199" spans="1:8" s="668" customFormat="1" ht="15" customHeight="1">
      <c r="A2199" s="464">
        <v>39</v>
      </c>
      <c r="B2199" s="1249"/>
      <c r="C2199" s="784" t="s">
        <v>1334</v>
      </c>
      <c r="D2199" s="784" t="s">
        <v>6927</v>
      </c>
      <c r="E2199" s="604">
        <v>288</v>
      </c>
      <c r="F2199" s="604">
        <v>200</v>
      </c>
      <c r="G2199" s="604">
        <v>0</v>
      </c>
      <c r="H2199" s="604">
        <v>0</v>
      </c>
    </row>
    <row r="2200" spans="1:8" s="668" customFormat="1" ht="15" customHeight="1">
      <c r="A2200" s="464">
        <v>40</v>
      </c>
      <c r="B2200" s="1249" t="s">
        <v>6928</v>
      </c>
      <c r="C2200" s="782" t="s">
        <v>880</v>
      </c>
      <c r="D2200" s="784" t="s">
        <v>1334</v>
      </c>
      <c r="E2200" s="604">
        <v>400</v>
      </c>
      <c r="F2200" s="604">
        <v>0</v>
      </c>
      <c r="G2200" s="604">
        <v>0</v>
      </c>
      <c r="H2200" s="604">
        <v>0</v>
      </c>
    </row>
    <row r="2201" spans="1:8" s="668" customFormat="1" ht="15" customHeight="1">
      <c r="A2201" s="464">
        <v>41</v>
      </c>
      <c r="B2201" s="1249"/>
      <c r="C2201" s="784" t="s">
        <v>1334</v>
      </c>
      <c r="D2201" s="784" t="s">
        <v>6929</v>
      </c>
      <c r="E2201" s="604">
        <v>288</v>
      </c>
      <c r="F2201" s="604">
        <v>200</v>
      </c>
      <c r="G2201" s="604">
        <v>0</v>
      </c>
      <c r="H2201" s="604">
        <v>0</v>
      </c>
    </row>
    <row r="2202" spans="1:8" s="668" customFormat="1" ht="15" customHeight="1">
      <c r="A2202" s="464">
        <v>42</v>
      </c>
      <c r="B2202" s="1249" t="s">
        <v>1351</v>
      </c>
      <c r="C2202" s="782" t="s">
        <v>880</v>
      </c>
      <c r="D2202" s="781" t="s">
        <v>1614</v>
      </c>
      <c r="E2202" s="604">
        <v>520</v>
      </c>
      <c r="F2202" s="604">
        <v>0</v>
      </c>
      <c r="G2202" s="604">
        <v>0</v>
      </c>
      <c r="H2202" s="604">
        <v>0</v>
      </c>
    </row>
    <row r="2203" spans="1:8" s="668" customFormat="1" ht="15" customHeight="1">
      <c r="A2203" s="464">
        <v>43</v>
      </c>
      <c r="B2203" s="1249"/>
      <c r="C2203" s="781" t="s">
        <v>1614</v>
      </c>
      <c r="D2203" s="781" t="s">
        <v>6930</v>
      </c>
      <c r="E2203" s="604">
        <v>400</v>
      </c>
      <c r="F2203" s="604">
        <v>0</v>
      </c>
      <c r="G2203" s="604">
        <v>0</v>
      </c>
      <c r="H2203" s="604">
        <v>0</v>
      </c>
    </row>
    <row r="2204" spans="1:8" s="668" customFormat="1" ht="15" customHeight="1">
      <c r="A2204" s="464">
        <v>44</v>
      </c>
      <c r="B2204" s="1249" t="s">
        <v>2211</v>
      </c>
      <c r="C2204" s="781" t="s">
        <v>2211</v>
      </c>
      <c r="D2204" s="784" t="s">
        <v>1331</v>
      </c>
      <c r="E2204" s="604">
        <v>520</v>
      </c>
      <c r="F2204" s="604">
        <v>0</v>
      </c>
      <c r="G2204" s="604">
        <v>0</v>
      </c>
      <c r="H2204" s="604">
        <v>0</v>
      </c>
    </row>
    <row r="2205" spans="1:8" s="668" customFormat="1" ht="15" customHeight="1">
      <c r="A2205" s="464">
        <v>45</v>
      </c>
      <c r="B2205" s="1249"/>
      <c r="C2205" s="784" t="s">
        <v>1331</v>
      </c>
      <c r="D2205" s="784" t="s">
        <v>6931</v>
      </c>
      <c r="E2205" s="604">
        <v>400</v>
      </c>
      <c r="F2205" s="604">
        <v>0</v>
      </c>
      <c r="G2205" s="604">
        <v>0</v>
      </c>
      <c r="H2205" s="604">
        <v>0</v>
      </c>
    </row>
    <row r="2206" spans="1:8" s="668" customFormat="1" ht="15" customHeight="1">
      <c r="A2206" s="464">
        <v>46</v>
      </c>
      <c r="B2206" s="1249"/>
      <c r="C2206" s="784" t="s">
        <v>6931</v>
      </c>
      <c r="D2206" s="784" t="s">
        <v>881</v>
      </c>
      <c r="E2206" s="604">
        <v>160000</v>
      </c>
      <c r="F2206" s="604">
        <v>112</v>
      </c>
      <c r="G2206" s="604">
        <v>0</v>
      </c>
      <c r="H2206" s="604">
        <v>0</v>
      </c>
    </row>
    <row r="2207" spans="1:8" s="668" customFormat="1" ht="15" customHeight="1">
      <c r="A2207" s="464">
        <v>47</v>
      </c>
      <c r="B2207" s="1249" t="s">
        <v>1349</v>
      </c>
      <c r="C2207" s="782" t="s">
        <v>880</v>
      </c>
      <c r="D2207" s="781" t="s">
        <v>4347</v>
      </c>
      <c r="E2207" s="604">
        <v>680</v>
      </c>
      <c r="F2207" s="604">
        <v>0</v>
      </c>
      <c r="G2207" s="604">
        <v>0</v>
      </c>
      <c r="H2207" s="604">
        <v>0</v>
      </c>
    </row>
    <row r="2208" spans="1:8" s="668" customFormat="1" ht="15" customHeight="1">
      <c r="A2208" s="464">
        <v>48</v>
      </c>
      <c r="B2208" s="1249"/>
      <c r="C2208" s="781" t="s">
        <v>4347</v>
      </c>
      <c r="D2208" s="784" t="s">
        <v>6932</v>
      </c>
      <c r="E2208" s="604">
        <v>480</v>
      </c>
      <c r="F2208" s="604">
        <v>0</v>
      </c>
      <c r="G2208" s="604">
        <v>0</v>
      </c>
      <c r="H2208" s="604">
        <v>0</v>
      </c>
    </row>
    <row r="2209" spans="1:8" s="668" customFormat="1" ht="15" customHeight="1">
      <c r="A2209" s="464">
        <v>49</v>
      </c>
      <c r="B2209" s="1249"/>
      <c r="C2209" s="784" t="s">
        <v>6932</v>
      </c>
      <c r="D2209" s="781" t="s">
        <v>6933</v>
      </c>
      <c r="E2209" s="604">
        <v>320</v>
      </c>
      <c r="F2209" s="604">
        <v>128</v>
      </c>
      <c r="G2209" s="604">
        <v>0</v>
      </c>
      <c r="H2209" s="604">
        <v>0</v>
      </c>
    </row>
    <row r="2210" spans="1:8" s="668" customFormat="1" ht="15" customHeight="1">
      <c r="A2210" s="464">
        <v>50</v>
      </c>
      <c r="B2210" s="1249" t="s">
        <v>1595</v>
      </c>
      <c r="C2210" s="782" t="s">
        <v>880</v>
      </c>
      <c r="D2210" s="785" t="s">
        <v>1572</v>
      </c>
      <c r="E2210" s="604">
        <v>680</v>
      </c>
      <c r="F2210" s="604">
        <v>0</v>
      </c>
      <c r="G2210" s="604">
        <v>0</v>
      </c>
      <c r="H2210" s="604">
        <v>0</v>
      </c>
    </row>
    <row r="2211" spans="1:8" s="668" customFormat="1" ht="15" customHeight="1">
      <c r="A2211" s="464">
        <v>51</v>
      </c>
      <c r="B2211" s="1249"/>
      <c r="C2211" s="785" t="s">
        <v>1572</v>
      </c>
      <c r="D2211" s="784" t="s">
        <v>874</v>
      </c>
      <c r="E2211" s="604">
        <v>480</v>
      </c>
      <c r="F2211" s="604">
        <v>0</v>
      </c>
      <c r="G2211" s="604">
        <v>0</v>
      </c>
      <c r="H2211" s="604">
        <v>0</v>
      </c>
    </row>
    <row r="2212" spans="1:8" s="668" customFormat="1" ht="15" customHeight="1">
      <c r="A2212" s="464">
        <v>52</v>
      </c>
      <c r="B2212" s="1249"/>
      <c r="C2212" s="784" t="s">
        <v>874</v>
      </c>
      <c r="D2212" s="784" t="s">
        <v>4742</v>
      </c>
      <c r="E2212" s="604">
        <v>320</v>
      </c>
      <c r="F2212" s="604">
        <v>0</v>
      </c>
      <c r="G2212" s="604">
        <v>0</v>
      </c>
      <c r="H2212" s="604">
        <v>0</v>
      </c>
    </row>
    <row r="2213" spans="1:8" s="668" customFormat="1" ht="15" customHeight="1">
      <c r="A2213" s="464">
        <v>53</v>
      </c>
      <c r="B2213" s="1249"/>
      <c r="C2213" s="784" t="s">
        <v>4742</v>
      </c>
      <c r="D2213" s="784" t="s">
        <v>6934</v>
      </c>
      <c r="E2213" s="604">
        <v>200</v>
      </c>
      <c r="F2213" s="604">
        <v>120</v>
      </c>
      <c r="G2213" s="604">
        <v>0</v>
      </c>
      <c r="H2213" s="604">
        <v>0</v>
      </c>
    </row>
    <row r="2214" spans="1:8" s="668" customFormat="1" ht="15" customHeight="1">
      <c r="A2214" s="464">
        <v>54</v>
      </c>
      <c r="B2214" s="1249" t="s">
        <v>1590</v>
      </c>
      <c r="C2214" s="782" t="s">
        <v>880</v>
      </c>
      <c r="D2214" s="784" t="s">
        <v>1721</v>
      </c>
      <c r="E2214" s="604">
        <v>560</v>
      </c>
      <c r="F2214" s="604">
        <v>0</v>
      </c>
      <c r="G2214" s="604">
        <v>0</v>
      </c>
      <c r="H2214" s="604">
        <v>0</v>
      </c>
    </row>
    <row r="2215" spans="1:8" s="668" customFormat="1" ht="15" customHeight="1">
      <c r="A2215" s="464">
        <v>55</v>
      </c>
      <c r="B2215" s="1249"/>
      <c r="C2215" s="784" t="s">
        <v>1721</v>
      </c>
      <c r="D2215" s="784" t="s">
        <v>860</v>
      </c>
      <c r="E2215" s="604">
        <v>400</v>
      </c>
      <c r="F2215" s="604">
        <v>280</v>
      </c>
      <c r="G2215" s="604">
        <v>140</v>
      </c>
      <c r="H2215" s="604">
        <v>0</v>
      </c>
    </row>
    <row r="2216" spans="1:8" s="668" customFormat="1" ht="15" customHeight="1">
      <c r="A2216" s="464">
        <v>56</v>
      </c>
      <c r="B2216" s="1249"/>
      <c r="C2216" s="784" t="s">
        <v>860</v>
      </c>
      <c r="D2216" s="785" t="s">
        <v>2200</v>
      </c>
      <c r="E2216" s="604">
        <v>280</v>
      </c>
      <c r="F2216" s="604">
        <v>200</v>
      </c>
      <c r="G2216" s="604">
        <v>120</v>
      </c>
      <c r="H2216" s="604">
        <v>0</v>
      </c>
    </row>
    <row r="2217" spans="1:8" s="668" customFormat="1" ht="15" customHeight="1">
      <c r="A2217" s="464">
        <v>57</v>
      </c>
      <c r="B2217" s="1249"/>
      <c r="C2217" s="785" t="s">
        <v>2200</v>
      </c>
      <c r="D2217" s="781" t="s">
        <v>6935</v>
      </c>
      <c r="E2217" s="604">
        <v>160</v>
      </c>
      <c r="F2217" s="604">
        <v>112</v>
      </c>
      <c r="G2217" s="604">
        <v>100</v>
      </c>
      <c r="H2217" s="604">
        <v>0</v>
      </c>
    </row>
    <row r="2218" spans="1:8" s="668" customFormat="1" ht="15" customHeight="1">
      <c r="A2218" s="464">
        <v>58</v>
      </c>
      <c r="B2218" s="1249" t="s">
        <v>1660</v>
      </c>
      <c r="C2218" s="785" t="s">
        <v>880</v>
      </c>
      <c r="D2218" s="785" t="s">
        <v>1572</v>
      </c>
      <c r="E2218" s="604">
        <v>560</v>
      </c>
      <c r="F2218" s="604">
        <v>0</v>
      </c>
      <c r="G2218" s="604">
        <v>0</v>
      </c>
      <c r="H2218" s="604">
        <v>0</v>
      </c>
    </row>
    <row r="2219" spans="1:8" s="668" customFormat="1" ht="15" customHeight="1">
      <c r="A2219" s="464">
        <v>59</v>
      </c>
      <c r="B2219" s="1249"/>
      <c r="C2219" s="785" t="s">
        <v>1572</v>
      </c>
      <c r="D2219" s="785" t="s">
        <v>881</v>
      </c>
      <c r="E2219" s="604">
        <v>400</v>
      </c>
      <c r="F2219" s="604">
        <v>160</v>
      </c>
      <c r="G2219" s="604">
        <v>0</v>
      </c>
      <c r="H2219" s="604">
        <v>0</v>
      </c>
    </row>
    <row r="2220" spans="1:8" s="668" customFormat="1" ht="15" customHeight="1">
      <c r="A2220" s="464">
        <v>60</v>
      </c>
      <c r="B2220" s="1249" t="s">
        <v>1581</v>
      </c>
      <c r="C2220" s="785" t="s">
        <v>880</v>
      </c>
      <c r="D2220" s="785" t="s">
        <v>1572</v>
      </c>
      <c r="E2220" s="604">
        <v>560</v>
      </c>
      <c r="F2220" s="604">
        <v>0</v>
      </c>
      <c r="G2220" s="604">
        <v>0</v>
      </c>
      <c r="H2220" s="604">
        <v>0</v>
      </c>
    </row>
    <row r="2221" spans="1:8" s="668" customFormat="1" ht="15" customHeight="1">
      <c r="A2221" s="464">
        <v>61</v>
      </c>
      <c r="B2221" s="1249"/>
      <c r="C2221" s="785" t="s">
        <v>1572</v>
      </c>
      <c r="D2221" s="784" t="s">
        <v>881</v>
      </c>
      <c r="E2221" s="604">
        <v>400</v>
      </c>
      <c r="F2221" s="604">
        <v>160</v>
      </c>
      <c r="G2221" s="604">
        <v>0</v>
      </c>
      <c r="H2221" s="604">
        <v>0</v>
      </c>
    </row>
    <row r="2222" spans="1:8" s="668" customFormat="1" ht="15" customHeight="1">
      <c r="A2222" s="464">
        <v>62</v>
      </c>
      <c r="B2222" s="1249" t="s">
        <v>1316</v>
      </c>
      <c r="C2222" s="782" t="s">
        <v>880</v>
      </c>
      <c r="D2222" s="784" t="s">
        <v>1349</v>
      </c>
      <c r="E2222" s="604">
        <v>560</v>
      </c>
      <c r="F2222" s="604">
        <v>0</v>
      </c>
      <c r="G2222" s="604">
        <v>0</v>
      </c>
      <c r="H2222" s="604">
        <v>0</v>
      </c>
    </row>
    <row r="2223" spans="1:8" s="668" customFormat="1" ht="15" customHeight="1">
      <c r="A2223" s="464">
        <v>63</v>
      </c>
      <c r="B2223" s="1249"/>
      <c r="C2223" s="784" t="s">
        <v>1349</v>
      </c>
      <c r="D2223" s="784" t="s">
        <v>860</v>
      </c>
      <c r="E2223" s="604">
        <v>400</v>
      </c>
      <c r="F2223" s="604">
        <v>0</v>
      </c>
      <c r="G2223" s="604">
        <v>0</v>
      </c>
      <c r="H2223" s="604">
        <v>0</v>
      </c>
    </row>
    <row r="2224" spans="1:8" s="668" customFormat="1" ht="15" customHeight="1">
      <c r="A2224" s="464">
        <v>64</v>
      </c>
      <c r="B2224" s="1249"/>
      <c r="C2224" s="784" t="s">
        <v>860</v>
      </c>
      <c r="D2224" s="784" t="s">
        <v>1661</v>
      </c>
      <c r="E2224" s="604">
        <v>280</v>
      </c>
      <c r="F2224" s="604">
        <v>120</v>
      </c>
      <c r="G2224" s="604">
        <v>0</v>
      </c>
      <c r="H2224" s="604">
        <v>0</v>
      </c>
    </row>
    <row r="2225" spans="1:8" s="668" customFormat="1" ht="15" customHeight="1">
      <c r="A2225" s="464">
        <v>65</v>
      </c>
      <c r="B2225" s="1249" t="s">
        <v>1427</v>
      </c>
      <c r="C2225" s="785" t="s">
        <v>880</v>
      </c>
      <c r="D2225" s="784" t="s">
        <v>1572</v>
      </c>
      <c r="E2225" s="604">
        <v>400</v>
      </c>
      <c r="F2225" s="604">
        <v>0</v>
      </c>
      <c r="G2225" s="604">
        <v>0</v>
      </c>
      <c r="H2225" s="604">
        <v>0</v>
      </c>
    </row>
    <row r="2226" spans="1:8" s="668" customFormat="1" ht="15" customHeight="1">
      <c r="A2226" s="464">
        <v>66</v>
      </c>
      <c r="B2226" s="1249"/>
      <c r="C2226" s="784" t="s">
        <v>1572</v>
      </c>
      <c r="D2226" s="784" t="s">
        <v>6936</v>
      </c>
      <c r="E2226" s="604">
        <v>280</v>
      </c>
      <c r="F2226" s="604">
        <v>200000</v>
      </c>
      <c r="G2226" s="604">
        <v>0</v>
      </c>
      <c r="H2226" s="604">
        <v>0</v>
      </c>
    </row>
    <row r="2227" spans="1:8" s="668" customFormat="1" ht="15" customHeight="1">
      <c r="A2227" s="464">
        <v>67</v>
      </c>
      <c r="B2227" s="1249"/>
      <c r="C2227" s="784" t="s">
        <v>6936</v>
      </c>
      <c r="D2227" s="784" t="s">
        <v>881</v>
      </c>
      <c r="E2227" s="604">
        <v>180</v>
      </c>
      <c r="F2227" s="604">
        <v>120</v>
      </c>
      <c r="G2227" s="604">
        <v>0</v>
      </c>
      <c r="H2227" s="604">
        <v>0</v>
      </c>
    </row>
    <row r="2228" spans="1:8" s="668" customFormat="1" ht="15" customHeight="1">
      <c r="A2228" s="464">
        <v>68</v>
      </c>
      <c r="B2228" s="1249" t="s">
        <v>1653</v>
      </c>
      <c r="C2228" s="785" t="s">
        <v>880</v>
      </c>
      <c r="D2228" s="784" t="s">
        <v>6937</v>
      </c>
      <c r="E2228" s="604">
        <v>400</v>
      </c>
      <c r="F2228" s="604">
        <v>0</v>
      </c>
      <c r="G2228" s="604">
        <v>0</v>
      </c>
      <c r="H2228" s="604">
        <v>0</v>
      </c>
    </row>
    <row r="2229" spans="1:8" s="668" customFormat="1" ht="15" customHeight="1">
      <c r="A2229" s="464">
        <v>69</v>
      </c>
      <c r="B2229" s="1249"/>
      <c r="C2229" s="784" t="s">
        <v>6937</v>
      </c>
      <c r="D2229" s="784" t="s">
        <v>6938</v>
      </c>
      <c r="E2229" s="604">
        <v>280</v>
      </c>
      <c r="F2229" s="604">
        <v>0</v>
      </c>
      <c r="G2229" s="604">
        <v>0</v>
      </c>
      <c r="H2229" s="604">
        <v>0</v>
      </c>
    </row>
    <row r="2230" spans="1:8" s="668" customFormat="1" ht="15" customHeight="1">
      <c r="A2230" s="464">
        <v>70</v>
      </c>
      <c r="B2230" s="1249"/>
      <c r="C2230" s="784" t="s">
        <v>6938</v>
      </c>
      <c r="D2230" s="784" t="s">
        <v>6939</v>
      </c>
      <c r="E2230" s="604">
        <v>180</v>
      </c>
      <c r="F2230" s="604">
        <v>120</v>
      </c>
      <c r="G2230" s="604">
        <v>0</v>
      </c>
      <c r="H2230" s="604">
        <v>0</v>
      </c>
    </row>
    <row r="2231" spans="1:8" s="668" customFormat="1" ht="15" customHeight="1">
      <c r="A2231" s="464">
        <v>71</v>
      </c>
      <c r="B2231" s="1249" t="s">
        <v>1573</v>
      </c>
      <c r="C2231" s="782" t="s">
        <v>880</v>
      </c>
      <c r="D2231" s="784" t="s">
        <v>6940</v>
      </c>
      <c r="E2231" s="604">
        <v>400</v>
      </c>
      <c r="F2231" s="604">
        <v>280</v>
      </c>
      <c r="G2231" s="604">
        <v>0</v>
      </c>
      <c r="H2231" s="604">
        <v>0</v>
      </c>
    </row>
    <row r="2232" spans="1:8" s="668" customFormat="1" ht="15" customHeight="1">
      <c r="A2232" s="464">
        <v>72</v>
      </c>
      <c r="B2232" s="1249"/>
      <c r="C2232" s="784" t="s">
        <v>6940</v>
      </c>
      <c r="D2232" s="784" t="s">
        <v>6941</v>
      </c>
      <c r="E2232" s="604">
        <v>280</v>
      </c>
      <c r="F2232" s="604">
        <v>180</v>
      </c>
      <c r="G2232" s="604">
        <v>0</v>
      </c>
      <c r="H2232" s="604">
        <v>0</v>
      </c>
    </row>
    <row r="2233" spans="1:8" s="668" customFormat="1" ht="15" customHeight="1">
      <c r="A2233" s="464">
        <v>73</v>
      </c>
      <c r="B2233" s="1249"/>
      <c r="C2233" s="784" t="s">
        <v>6941</v>
      </c>
      <c r="D2233" s="784" t="s">
        <v>6942</v>
      </c>
      <c r="E2233" s="604">
        <v>160</v>
      </c>
      <c r="F2233" s="604">
        <v>0</v>
      </c>
      <c r="G2233" s="604">
        <v>0</v>
      </c>
      <c r="H2233" s="604">
        <v>0</v>
      </c>
    </row>
    <row r="2234" spans="1:8" s="668" customFormat="1" ht="15" customHeight="1">
      <c r="A2234" s="464">
        <v>74</v>
      </c>
      <c r="B2234" s="1249" t="s">
        <v>2155</v>
      </c>
      <c r="C2234" s="785" t="s">
        <v>880</v>
      </c>
      <c r="D2234" s="784" t="s">
        <v>4918</v>
      </c>
      <c r="E2234" s="604">
        <v>480</v>
      </c>
      <c r="F2234" s="604">
        <v>336</v>
      </c>
      <c r="G2234" s="604">
        <v>0</v>
      </c>
      <c r="H2234" s="604">
        <v>0</v>
      </c>
    </row>
    <row r="2235" spans="1:8" s="668" customFormat="1" ht="15" customHeight="1">
      <c r="A2235" s="464">
        <v>75</v>
      </c>
      <c r="B2235" s="1249"/>
      <c r="C2235" s="784" t="s">
        <v>4918</v>
      </c>
      <c r="D2235" s="784" t="s">
        <v>6943</v>
      </c>
      <c r="E2235" s="604">
        <v>240</v>
      </c>
      <c r="F2235" s="604">
        <v>0</v>
      </c>
      <c r="G2235" s="604">
        <v>0</v>
      </c>
      <c r="H2235" s="604">
        <v>0</v>
      </c>
    </row>
    <row r="2236" spans="1:8" s="668" customFormat="1" ht="15" customHeight="1">
      <c r="A2236" s="464">
        <v>76</v>
      </c>
      <c r="B2236" s="1249"/>
      <c r="C2236" s="784" t="s">
        <v>6943</v>
      </c>
      <c r="D2236" s="784" t="s">
        <v>881</v>
      </c>
      <c r="E2236" s="604">
        <v>180</v>
      </c>
      <c r="F2236" s="604">
        <v>120</v>
      </c>
      <c r="G2236" s="604">
        <v>0</v>
      </c>
      <c r="H2236" s="604">
        <v>0</v>
      </c>
    </row>
    <row r="2237" spans="1:8" s="668" customFormat="1" ht="15" customHeight="1">
      <c r="A2237" s="464">
        <v>77</v>
      </c>
      <c r="B2237" s="1249" t="s">
        <v>1770</v>
      </c>
      <c r="C2237" s="785" t="s">
        <v>880</v>
      </c>
      <c r="D2237" s="784" t="s">
        <v>4918</v>
      </c>
      <c r="E2237" s="604">
        <v>480</v>
      </c>
      <c r="F2237" s="604">
        <v>0</v>
      </c>
      <c r="G2237" s="604">
        <v>0</v>
      </c>
      <c r="H2237" s="604">
        <v>0</v>
      </c>
    </row>
    <row r="2238" spans="1:8" s="668" customFormat="1" ht="15" customHeight="1">
      <c r="A2238" s="464">
        <v>78</v>
      </c>
      <c r="B2238" s="1249"/>
      <c r="C2238" s="784" t="s">
        <v>4918</v>
      </c>
      <c r="D2238" s="785" t="s">
        <v>881</v>
      </c>
      <c r="E2238" s="604">
        <v>240</v>
      </c>
      <c r="F2238" s="604">
        <v>168</v>
      </c>
      <c r="G2238" s="604">
        <v>0</v>
      </c>
      <c r="H2238" s="604">
        <v>0</v>
      </c>
    </row>
    <row r="2239" spans="1:8" s="668" customFormat="1" ht="15" customHeight="1">
      <c r="A2239" s="464">
        <v>79</v>
      </c>
      <c r="B2239" s="1249" t="s">
        <v>1609</v>
      </c>
      <c r="C2239" s="785" t="s">
        <v>880</v>
      </c>
      <c r="D2239" s="784" t="s">
        <v>6944</v>
      </c>
      <c r="E2239" s="604">
        <v>480</v>
      </c>
      <c r="F2239" s="604">
        <v>0</v>
      </c>
      <c r="G2239" s="604">
        <v>0</v>
      </c>
      <c r="H2239" s="604">
        <v>0</v>
      </c>
    </row>
    <row r="2240" spans="1:8" s="668" customFormat="1" ht="15" customHeight="1">
      <c r="A2240" s="464">
        <v>80</v>
      </c>
      <c r="B2240" s="1249"/>
      <c r="C2240" s="784" t="s">
        <v>6944</v>
      </c>
      <c r="D2240" s="784" t="s">
        <v>6945</v>
      </c>
      <c r="E2240" s="604">
        <v>240</v>
      </c>
      <c r="F2240" s="604">
        <v>0</v>
      </c>
      <c r="G2240" s="604">
        <v>0</v>
      </c>
      <c r="H2240" s="604">
        <v>0</v>
      </c>
    </row>
    <row r="2241" spans="1:8" s="668" customFormat="1" ht="15" customHeight="1">
      <c r="A2241" s="464">
        <v>81</v>
      </c>
      <c r="B2241" s="1249"/>
      <c r="C2241" s="784" t="s">
        <v>6945</v>
      </c>
      <c r="D2241" s="784" t="s">
        <v>6946</v>
      </c>
      <c r="E2241" s="604">
        <v>180</v>
      </c>
      <c r="F2241" s="604">
        <v>0</v>
      </c>
      <c r="G2241" s="604">
        <v>0</v>
      </c>
      <c r="H2241" s="604">
        <v>0</v>
      </c>
    </row>
    <row r="2242" spans="1:8" s="668" customFormat="1" ht="15" customHeight="1">
      <c r="A2242" s="464">
        <v>82</v>
      </c>
      <c r="B2242" s="1249"/>
      <c r="C2242" s="784" t="s">
        <v>6946</v>
      </c>
      <c r="D2242" s="785" t="s">
        <v>1340</v>
      </c>
      <c r="E2242" s="604">
        <v>120</v>
      </c>
      <c r="F2242" s="604">
        <v>0</v>
      </c>
      <c r="G2242" s="604">
        <v>0</v>
      </c>
      <c r="H2242" s="604">
        <v>0</v>
      </c>
    </row>
    <row r="2243" spans="1:8" s="668" customFormat="1" ht="15" customHeight="1">
      <c r="A2243" s="464">
        <v>83</v>
      </c>
      <c r="B2243" s="1249" t="s">
        <v>1312</v>
      </c>
      <c r="C2243" s="785" t="s">
        <v>880</v>
      </c>
      <c r="D2243" s="784" t="s">
        <v>6947</v>
      </c>
      <c r="E2243" s="604">
        <v>480</v>
      </c>
      <c r="F2243" s="604">
        <v>336</v>
      </c>
      <c r="G2243" s="604">
        <v>0</v>
      </c>
      <c r="H2243" s="604">
        <v>0</v>
      </c>
    </row>
    <row r="2244" spans="1:8" s="668" customFormat="1" ht="15" customHeight="1">
      <c r="A2244" s="464">
        <v>84</v>
      </c>
      <c r="B2244" s="1249"/>
      <c r="C2244" s="784" t="s">
        <v>6947</v>
      </c>
      <c r="D2244" s="784" t="s">
        <v>6948</v>
      </c>
      <c r="E2244" s="604">
        <v>240</v>
      </c>
      <c r="F2244" s="604">
        <v>168</v>
      </c>
      <c r="G2244" s="604">
        <v>0</v>
      </c>
      <c r="H2244" s="604">
        <v>0</v>
      </c>
    </row>
    <row r="2245" spans="1:8" s="668" customFormat="1" ht="15" customHeight="1">
      <c r="A2245" s="464">
        <v>85</v>
      </c>
      <c r="B2245" s="1249"/>
      <c r="C2245" s="784" t="s">
        <v>6948</v>
      </c>
      <c r="D2245" s="784" t="s">
        <v>6949</v>
      </c>
      <c r="E2245" s="604">
        <v>180</v>
      </c>
      <c r="F2245" s="604">
        <v>120</v>
      </c>
      <c r="G2245" s="604">
        <v>0</v>
      </c>
      <c r="H2245" s="604">
        <v>0</v>
      </c>
    </row>
    <row r="2246" spans="1:8" s="668" customFormat="1" ht="15" customHeight="1">
      <c r="A2246" s="464">
        <v>86</v>
      </c>
      <c r="B2246" s="1249"/>
      <c r="C2246" s="784" t="s">
        <v>6949</v>
      </c>
      <c r="D2246" s="785" t="s">
        <v>881</v>
      </c>
      <c r="E2246" s="604">
        <v>120</v>
      </c>
      <c r="F2246" s="604">
        <v>100</v>
      </c>
      <c r="G2246" s="604">
        <v>0</v>
      </c>
      <c r="H2246" s="604">
        <v>0</v>
      </c>
    </row>
    <row r="2247" spans="1:8" s="668" customFormat="1" ht="15" customHeight="1">
      <c r="A2247" s="464">
        <v>87</v>
      </c>
      <c r="B2247" s="1249" t="s">
        <v>1388</v>
      </c>
      <c r="C2247" s="785" t="s">
        <v>880</v>
      </c>
      <c r="D2247" s="784" t="s">
        <v>6950</v>
      </c>
      <c r="E2247" s="604">
        <v>400</v>
      </c>
      <c r="F2247" s="604">
        <v>0</v>
      </c>
      <c r="G2247" s="604">
        <v>0</v>
      </c>
      <c r="H2247" s="604">
        <v>0</v>
      </c>
    </row>
    <row r="2248" spans="1:8" s="668" customFormat="1" ht="15" customHeight="1">
      <c r="A2248" s="464">
        <v>88</v>
      </c>
      <c r="B2248" s="1249"/>
      <c r="C2248" s="784" t="s">
        <v>6950</v>
      </c>
      <c r="D2248" s="784" t="s">
        <v>6951</v>
      </c>
      <c r="E2248" s="604">
        <v>216</v>
      </c>
      <c r="F2248" s="604">
        <v>128</v>
      </c>
      <c r="G2248" s="604">
        <v>0</v>
      </c>
      <c r="H2248" s="604">
        <v>0</v>
      </c>
    </row>
    <row r="2249" spans="1:8" s="668" customFormat="1" ht="15" customHeight="1">
      <c r="A2249" s="464">
        <v>89</v>
      </c>
      <c r="B2249" s="1249" t="s">
        <v>859</v>
      </c>
      <c r="C2249" s="785" t="s">
        <v>880</v>
      </c>
      <c r="D2249" s="784" t="s">
        <v>868</v>
      </c>
      <c r="E2249" s="604">
        <v>400</v>
      </c>
      <c r="F2249" s="604">
        <v>280</v>
      </c>
      <c r="G2249" s="604">
        <v>0</v>
      </c>
      <c r="H2249" s="604">
        <v>0</v>
      </c>
    </row>
    <row r="2250" spans="1:8" s="668" customFormat="1" ht="15" customHeight="1">
      <c r="A2250" s="464">
        <v>90</v>
      </c>
      <c r="B2250" s="1249"/>
      <c r="C2250" s="784" t="s">
        <v>868</v>
      </c>
      <c r="D2250" s="785" t="s">
        <v>881</v>
      </c>
      <c r="E2250" s="604">
        <v>280</v>
      </c>
      <c r="F2250" s="604">
        <v>180</v>
      </c>
      <c r="G2250" s="604">
        <v>120</v>
      </c>
      <c r="H2250" s="604">
        <v>0</v>
      </c>
    </row>
    <row r="2251" spans="1:8" s="668" customFormat="1" ht="15" customHeight="1">
      <c r="A2251" s="464">
        <v>91</v>
      </c>
      <c r="B2251" s="1249" t="s">
        <v>1695</v>
      </c>
      <c r="C2251" s="785" t="s">
        <v>880</v>
      </c>
      <c r="D2251" s="785" t="s">
        <v>878</v>
      </c>
      <c r="E2251" s="604">
        <v>400</v>
      </c>
      <c r="F2251" s="604">
        <v>0</v>
      </c>
      <c r="G2251" s="604">
        <v>0</v>
      </c>
      <c r="H2251" s="604">
        <v>0</v>
      </c>
    </row>
    <row r="2252" spans="1:8" s="668" customFormat="1" ht="15" customHeight="1">
      <c r="A2252" s="464">
        <v>92</v>
      </c>
      <c r="B2252" s="1249"/>
      <c r="C2252" s="785" t="s">
        <v>878</v>
      </c>
      <c r="D2252" s="784" t="s">
        <v>860</v>
      </c>
      <c r="E2252" s="604">
        <v>216</v>
      </c>
      <c r="F2252" s="604">
        <v>152</v>
      </c>
      <c r="G2252" s="604">
        <v>0</v>
      </c>
      <c r="H2252" s="604">
        <v>0</v>
      </c>
    </row>
    <row r="2253" spans="1:8" s="668" customFormat="1" ht="15" customHeight="1">
      <c r="A2253" s="464">
        <v>93</v>
      </c>
      <c r="B2253" s="1249"/>
      <c r="C2253" s="785" t="s">
        <v>860</v>
      </c>
      <c r="D2253" s="781" t="s">
        <v>6952</v>
      </c>
      <c r="E2253" s="604">
        <v>180</v>
      </c>
      <c r="F2253" s="604">
        <v>120</v>
      </c>
      <c r="G2253" s="604">
        <v>0</v>
      </c>
      <c r="H2253" s="604">
        <v>0</v>
      </c>
    </row>
    <row r="2254" spans="1:8" s="668" customFormat="1" ht="15" customHeight="1">
      <c r="A2254" s="464">
        <v>94</v>
      </c>
      <c r="B2254" s="1249" t="s">
        <v>1661</v>
      </c>
      <c r="C2254" s="785" t="s">
        <v>880</v>
      </c>
      <c r="D2254" s="784" t="s">
        <v>878</v>
      </c>
      <c r="E2254" s="604">
        <v>400</v>
      </c>
      <c r="F2254" s="604">
        <v>0</v>
      </c>
      <c r="G2254" s="604">
        <v>0</v>
      </c>
      <c r="H2254" s="604">
        <v>0</v>
      </c>
    </row>
    <row r="2255" spans="1:8" s="668" customFormat="1" ht="15" customHeight="1">
      <c r="A2255" s="464">
        <v>95</v>
      </c>
      <c r="B2255" s="1249"/>
      <c r="C2255" s="784" t="s">
        <v>878</v>
      </c>
      <c r="D2255" s="784" t="s">
        <v>860</v>
      </c>
      <c r="E2255" s="604">
        <v>216</v>
      </c>
      <c r="F2255" s="604">
        <v>0</v>
      </c>
      <c r="G2255" s="604">
        <v>0</v>
      </c>
      <c r="H2255" s="604">
        <v>0</v>
      </c>
    </row>
    <row r="2256" spans="1:8" s="668" customFormat="1" ht="15" customHeight="1">
      <c r="A2256" s="464">
        <v>96</v>
      </c>
      <c r="B2256" s="1249"/>
      <c r="C2256" s="784" t="s">
        <v>860</v>
      </c>
      <c r="D2256" s="785" t="s">
        <v>1661</v>
      </c>
      <c r="E2256" s="604">
        <v>180</v>
      </c>
      <c r="F2256" s="604">
        <v>120</v>
      </c>
      <c r="G2256" s="604">
        <v>0</v>
      </c>
      <c r="H2256" s="604">
        <v>0</v>
      </c>
    </row>
    <row r="2257" spans="1:8" s="668" customFormat="1" ht="15" customHeight="1">
      <c r="A2257" s="464">
        <v>97</v>
      </c>
      <c r="B2257" s="573" t="s">
        <v>2523</v>
      </c>
      <c r="C2257" s="784" t="s">
        <v>880</v>
      </c>
      <c r="D2257" s="784" t="s">
        <v>878</v>
      </c>
      <c r="E2257" s="604">
        <v>288</v>
      </c>
      <c r="F2257" s="604">
        <v>0</v>
      </c>
      <c r="G2257" s="604">
        <v>0</v>
      </c>
      <c r="H2257" s="604">
        <v>0</v>
      </c>
    </row>
    <row r="2258" spans="1:8" s="668" customFormat="1" ht="15" customHeight="1">
      <c r="A2258" s="464">
        <v>98</v>
      </c>
      <c r="B2258" s="1249" t="s">
        <v>1613</v>
      </c>
      <c r="C2258" s="784" t="s">
        <v>880</v>
      </c>
      <c r="D2258" s="784" t="s">
        <v>878</v>
      </c>
      <c r="E2258" s="604">
        <v>332</v>
      </c>
      <c r="F2258" s="604">
        <v>232</v>
      </c>
      <c r="G2258" s="604">
        <v>0</v>
      </c>
      <c r="H2258" s="604">
        <v>0</v>
      </c>
    </row>
    <row r="2259" spans="1:8" s="668" customFormat="1" ht="15" customHeight="1">
      <c r="A2259" s="464">
        <v>99</v>
      </c>
      <c r="B2259" s="1249"/>
      <c r="C2259" s="784" t="s">
        <v>878</v>
      </c>
      <c r="D2259" s="784" t="s">
        <v>860</v>
      </c>
      <c r="E2259" s="604">
        <v>220</v>
      </c>
      <c r="F2259" s="604">
        <v>0</v>
      </c>
      <c r="G2259" s="604">
        <v>0</v>
      </c>
      <c r="H2259" s="604">
        <v>0</v>
      </c>
    </row>
    <row r="2260" spans="1:8" s="668" customFormat="1" ht="15" customHeight="1">
      <c r="A2260" s="464">
        <v>100</v>
      </c>
      <c r="B2260" s="1249" t="s">
        <v>1315</v>
      </c>
      <c r="C2260" s="785" t="s">
        <v>880</v>
      </c>
      <c r="D2260" s="784" t="s">
        <v>1659</v>
      </c>
      <c r="E2260" s="604">
        <v>332</v>
      </c>
      <c r="F2260" s="604">
        <v>0</v>
      </c>
      <c r="G2260" s="604">
        <v>0</v>
      </c>
      <c r="H2260" s="604">
        <v>0</v>
      </c>
    </row>
    <row r="2261" spans="1:8" s="668" customFormat="1" ht="15" customHeight="1">
      <c r="A2261" s="464">
        <v>101</v>
      </c>
      <c r="B2261" s="1249"/>
      <c r="C2261" s="784" t="s">
        <v>1659</v>
      </c>
      <c r="D2261" s="784" t="s">
        <v>878</v>
      </c>
      <c r="E2261" s="604">
        <v>220</v>
      </c>
      <c r="F2261" s="604">
        <v>0</v>
      </c>
      <c r="G2261" s="604">
        <v>0</v>
      </c>
      <c r="H2261" s="604">
        <v>0</v>
      </c>
    </row>
    <row r="2262" spans="1:8" s="668" customFormat="1" ht="15" customHeight="1">
      <c r="A2262" s="464">
        <v>102</v>
      </c>
      <c r="B2262" s="1249" t="s">
        <v>855</v>
      </c>
      <c r="C2262" s="785" t="s">
        <v>880</v>
      </c>
      <c r="D2262" s="784" t="s">
        <v>1659</v>
      </c>
      <c r="E2262" s="604">
        <v>312</v>
      </c>
      <c r="F2262" s="604">
        <v>0</v>
      </c>
      <c r="G2262" s="604">
        <v>0</v>
      </c>
      <c r="H2262" s="604">
        <v>0</v>
      </c>
    </row>
    <row r="2263" spans="1:8" s="668" customFormat="1" ht="15" customHeight="1">
      <c r="A2263" s="464">
        <v>103</v>
      </c>
      <c r="B2263" s="1249"/>
      <c r="C2263" s="784" t="s">
        <v>1659</v>
      </c>
      <c r="D2263" s="784" t="s">
        <v>878</v>
      </c>
      <c r="E2263" s="604">
        <v>216</v>
      </c>
      <c r="F2263" s="604">
        <v>0</v>
      </c>
      <c r="G2263" s="604">
        <v>0</v>
      </c>
      <c r="H2263" s="604">
        <v>0</v>
      </c>
    </row>
    <row r="2264" spans="1:8" s="668" customFormat="1" ht="15" customHeight="1">
      <c r="A2264" s="464">
        <v>104</v>
      </c>
      <c r="B2264" s="1249"/>
      <c r="C2264" s="784" t="s">
        <v>878</v>
      </c>
      <c r="D2264" s="784" t="s">
        <v>860</v>
      </c>
      <c r="E2264" s="604">
        <v>180</v>
      </c>
      <c r="F2264" s="604">
        <v>0</v>
      </c>
      <c r="G2264" s="604">
        <v>0</v>
      </c>
      <c r="H2264" s="604">
        <v>0</v>
      </c>
    </row>
    <row r="2265" spans="1:8" s="668" customFormat="1" ht="15" customHeight="1">
      <c r="A2265" s="464">
        <v>105</v>
      </c>
      <c r="B2265" s="1249" t="s">
        <v>1582</v>
      </c>
      <c r="C2265" s="785" t="s">
        <v>880</v>
      </c>
      <c r="D2265" s="784" t="s">
        <v>868</v>
      </c>
      <c r="E2265" s="604">
        <v>384</v>
      </c>
      <c r="F2265" s="604">
        <v>0</v>
      </c>
      <c r="G2265" s="604">
        <v>0</v>
      </c>
      <c r="H2265" s="604">
        <v>0</v>
      </c>
    </row>
    <row r="2266" spans="1:8" s="668" customFormat="1" ht="15" customHeight="1">
      <c r="A2266" s="464">
        <v>106</v>
      </c>
      <c r="B2266" s="1249"/>
      <c r="C2266" s="784" t="s">
        <v>868</v>
      </c>
      <c r="D2266" s="784" t="s">
        <v>1696</v>
      </c>
      <c r="E2266" s="604">
        <v>312</v>
      </c>
      <c r="F2266" s="604">
        <v>0</v>
      </c>
      <c r="G2266" s="604">
        <v>0</v>
      </c>
      <c r="H2266" s="604">
        <v>0</v>
      </c>
    </row>
    <row r="2267" spans="1:8" s="668" customFormat="1" ht="15" customHeight="1">
      <c r="A2267" s="464">
        <v>107</v>
      </c>
      <c r="B2267" s="1249" t="s">
        <v>1319</v>
      </c>
      <c r="C2267" s="785" t="s">
        <v>880</v>
      </c>
      <c r="D2267" s="784" t="s">
        <v>868</v>
      </c>
      <c r="E2267" s="604">
        <v>384</v>
      </c>
      <c r="F2267" s="604">
        <v>0</v>
      </c>
      <c r="G2267" s="604">
        <v>0</v>
      </c>
      <c r="H2267" s="604">
        <v>0</v>
      </c>
    </row>
    <row r="2268" spans="1:8" s="668" customFormat="1" ht="15" customHeight="1">
      <c r="A2268" s="464">
        <v>108</v>
      </c>
      <c r="B2268" s="1249"/>
      <c r="C2268" s="784" t="s">
        <v>868</v>
      </c>
      <c r="D2268" s="784" t="s">
        <v>1313</v>
      </c>
      <c r="E2268" s="604">
        <v>312</v>
      </c>
      <c r="F2268" s="604">
        <v>0</v>
      </c>
      <c r="G2268" s="604">
        <v>0</v>
      </c>
      <c r="H2268" s="604">
        <v>0</v>
      </c>
    </row>
    <row r="2269" spans="1:8" s="668" customFormat="1" ht="15" customHeight="1">
      <c r="A2269" s="464">
        <v>109</v>
      </c>
      <c r="B2269" s="1249"/>
      <c r="C2269" s="784" t="s">
        <v>1313</v>
      </c>
      <c r="D2269" s="784" t="s">
        <v>1731</v>
      </c>
      <c r="E2269" s="604">
        <v>216</v>
      </c>
      <c r="F2269" s="604">
        <v>0</v>
      </c>
      <c r="G2269" s="604">
        <v>0</v>
      </c>
      <c r="H2269" s="604">
        <v>0</v>
      </c>
    </row>
    <row r="2270" spans="1:8" s="668" customFormat="1" ht="15" customHeight="1">
      <c r="A2270" s="464">
        <v>110</v>
      </c>
      <c r="B2270" s="1249" t="s">
        <v>1644</v>
      </c>
      <c r="C2270" s="785" t="s">
        <v>880</v>
      </c>
      <c r="D2270" s="784" t="s">
        <v>868</v>
      </c>
      <c r="E2270" s="604">
        <v>384</v>
      </c>
      <c r="F2270" s="604">
        <v>0</v>
      </c>
      <c r="G2270" s="604">
        <v>0</v>
      </c>
      <c r="H2270" s="604">
        <v>0</v>
      </c>
    </row>
    <row r="2271" spans="1:8" s="668" customFormat="1" ht="15" customHeight="1">
      <c r="A2271" s="464">
        <v>111</v>
      </c>
      <c r="B2271" s="1249"/>
      <c r="C2271" s="784" t="s">
        <v>868</v>
      </c>
      <c r="D2271" s="784" t="s">
        <v>1696</v>
      </c>
      <c r="E2271" s="604">
        <v>312</v>
      </c>
      <c r="F2271" s="604">
        <v>0</v>
      </c>
      <c r="G2271" s="604">
        <v>0</v>
      </c>
      <c r="H2271" s="604">
        <v>0</v>
      </c>
    </row>
    <row r="2272" spans="1:8" s="668" customFormat="1" ht="15" customHeight="1">
      <c r="A2272" s="464">
        <v>112</v>
      </c>
      <c r="B2272" s="1249" t="s">
        <v>1795</v>
      </c>
      <c r="C2272" s="785" t="s">
        <v>880</v>
      </c>
      <c r="D2272" s="784" t="s">
        <v>868</v>
      </c>
      <c r="E2272" s="604">
        <v>384</v>
      </c>
      <c r="F2272" s="604">
        <v>0</v>
      </c>
      <c r="G2272" s="604">
        <v>0</v>
      </c>
      <c r="H2272" s="604">
        <v>0</v>
      </c>
    </row>
    <row r="2273" spans="1:8" s="668" customFormat="1" ht="15" customHeight="1">
      <c r="A2273" s="464">
        <v>113</v>
      </c>
      <c r="B2273" s="1249"/>
      <c r="C2273" s="784" t="s">
        <v>868</v>
      </c>
      <c r="D2273" s="784" t="s">
        <v>1313</v>
      </c>
      <c r="E2273" s="604">
        <v>312</v>
      </c>
      <c r="F2273" s="604">
        <v>200</v>
      </c>
      <c r="G2273" s="604">
        <v>0</v>
      </c>
      <c r="H2273" s="604">
        <v>0</v>
      </c>
    </row>
    <row r="2274" spans="1:8" s="668" customFormat="1" ht="15" customHeight="1">
      <c r="A2274" s="464">
        <v>114</v>
      </c>
      <c r="B2274" s="1249" t="s">
        <v>1785</v>
      </c>
      <c r="C2274" s="785" t="s">
        <v>880</v>
      </c>
      <c r="D2274" s="784" t="s">
        <v>868</v>
      </c>
      <c r="E2274" s="604">
        <v>384</v>
      </c>
      <c r="F2274" s="604">
        <v>0</v>
      </c>
      <c r="G2274" s="604">
        <v>0</v>
      </c>
      <c r="H2274" s="604">
        <v>0</v>
      </c>
    </row>
    <row r="2275" spans="1:8" s="668" customFormat="1" ht="15" customHeight="1">
      <c r="A2275" s="464">
        <v>115</v>
      </c>
      <c r="B2275" s="1249"/>
      <c r="C2275" s="784" t="s">
        <v>868</v>
      </c>
      <c r="D2275" s="784" t="s">
        <v>881</v>
      </c>
      <c r="E2275" s="604">
        <v>312</v>
      </c>
      <c r="F2275" s="604">
        <v>180</v>
      </c>
      <c r="G2275" s="604">
        <v>0</v>
      </c>
      <c r="H2275" s="604">
        <v>0</v>
      </c>
    </row>
    <row r="2276" spans="1:8" s="668" customFormat="1" ht="15" customHeight="1">
      <c r="A2276" s="464">
        <v>116</v>
      </c>
      <c r="B2276" s="1249" t="s">
        <v>1571</v>
      </c>
      <c r="C2276" s="785" t="s">
        <v>880</v>
      </c>
      <c r="D2276" s="784" t="s">
        <v>1841</v>
      </c>
      <c r="E2276" s="604">
        <v>560</v>
      </c>
      <c r="F2276" s="604">
        <v>0</v>
      </c>
      <c r="G2276" s="604">
        <v>0</v>
      </c>
      <c r="H2276" s="604">
        <v>0</v>
      </c>
    </row>
    <row r="2277" spans="1:8" s="668" customFormat="1" ht="15" customHeight="1">
      <c r="A2277" s="464">
        <v>117</v>
      </c>
      <c r="B2277" s="1249"/>
      <c r="C2277" s="784" t="s">
        <v>1841</v>
      </c>
      <c r="D2277" s="784" t="s">
        <v>881</v>
      </c>
      <c r="E2277" s="604">
        <v>280</v>
      </c>
      <c r="F2277" s="604">
        <v>0</v>
      </c>
      <c r="G2277" s="604">
        <v>0</v>
      </c>
      <c r="H2277" s="604">
        <v>0</v>
      </c>
    </row>
    <row r="2278" spans="1:8" s="668" customFormat="1" ht="15" customHeight="1">
      <c r="A2278" s="464">
        <v>118</v>
      </c>
      <c r="B2278" s="1249" t="s">
        <v>2490</v>
      </c>
      <c r="C2278" s="785" t="s">
        <v>880</v>
      </c>
      <c r="D2278" s="784" t="s">
        <v>1841</v>
      </c>
      <c r="E2278" s="604">
        <v>560</v>
      </c>
      <c r="F2278" s="604">
        <v>0</v>
      </c>
      <c r="G2278" s="604">
        <v>0</v>
      </c>
      <c r="H2278" s="604">
        <v>0</v>
      </c>
    </row>
    <row r="2279" spans="1:8" s="668" customFormat="1" ht="15" customHeight="1">
      <c r="A2279" s="464">
        <v>119</v>
      </c>
      <c r="B2279" s="1249"/>
      <c r="C2279" s="784" t="s">
        <v>1841</v>
      </c>
      <c r="D2279" s="784" t="s">
        <v>881</v>
      </c>
      <c r="E2279" s="604">
        <v>280</v>
      </c>
      <c r="F2279" s="604">
        <v>0</v>
      </c>
      <c r="G2279" s="604">
        <v>0</v>
      </c>
      <c r="H2279" s="604">
        <v>0</v>
      </c>
    </row>
    <row r="2280" spans="1:8" s="668" customFormat="1" ht="15" customHeight="1">
      <c r="A2280" s="464">
        <v>120</v>
      </c>
      <c r="B2280" s="573" t="s">
        <v>6953</v>
      </c>
      <c r="C2280" s="785" t="s">
        <v>880</v>
      </c>
      <c r="D2280" s="784" t="s">
        <v>6954</v>
      </c>
      <c r="E2280" s="604">
        <v>140</v>
      </c>
      <c r="F2280" s="604">
        <v>0</v>
      </c>
      <c r="G2280" s="604">
        <v>0</v>
      </c>
      <c r="H2280" s="604">
        <v>0</v>
      </c>
    </row>
    <row r="2281" spans="1:8" s="668" customFormat="1" ht="15" customHeight="1">
      <c r="A2281" s="464">
        <v>121</v>
      </c>
      <c r="B2281" s="781" t="s">
        <v>870</v>
      </c>
      <c r="C2281" s="784" t="s">
        <v>1830</v>
      </c>
      <c r="D2281" s="784" t="s">
        <v>852</v>
      </c>
      <c r="E2281" s="604">
        <v>300</v>
      </c>
      <c r="F2281" s="604">
        <v>180</v>
      </c>
      <c r="G2281" s="604">
        <v>0</v>
      </c>
      <c r="H2281" s="604">
        <v>0</v>
      </c>
    </row>
    <row r="2282" spans="1:8" s="668" customFormat="1" ht="15" customHeight="1">
      <c r="A2282" s="464">
        <v>122</v>
      </c>
      <c r="B2282" s="781" t="s">
        <v>1614</v>
      </c>
      <c r="C2282" s="784" t="s">
        <v>1830</v>
      </c>
      <c r="D2282" s="784" t="s">
        <v>852</v>
      </c>
      <c r="E2282" s="604">
        <v>248</v>
      </c>
      <c r="F2282" s="604">
        <v>0</v>
      </c>
      <c r="G2282" s="604">
        <v>0</v>
      </c>
      <c r="H2282" s="604">
        <v>0</v>
      </c>
    </row>
    <row r="2283" spans="1:8" s="668" customFormat="1" ht="15" customHeight="1">
      <c r="A2283" s="464">
        <v>123</v>
      </c>
      <c r="B2283" s="781" t="s">
        <v>1648</v>
      </c>
      <c r="C2283" s="784" t="s">
        <v>1830</v>
      </c>
      <c r="D2283" s="784" t="s">
        <v>6921</v>
      </c>
      <c r="E2283" s="604">
        <v>160</v>
      </c>
      <c r="F2283" s="604">
        <v>0</v>
      </c>
      <c r="G2283" s="604">
        <v>0</v>
      </c>
      <c r="H2283" s="604">
        <v>0</v>
      </c>
    </row>
    <row r="2284" spans="1:8" s="668" customFormat="1" ht="15" customHeight="1">
      <c r="A2284" s="464">
        <v>124</v>
      </c>
      <c r="B2284" s="781" t="s">
        <v>1612</v>
      </c>
      <c r="C2284" s="784" t="s">
        <v>1830</v>
      </c>
      <c r="D2284" s="784" t="s">
        <v>6921</v>
      </c>
      <c r="E2284" s="604">
        <v>140</v>
      </c>
      <c r="F2284" s="604">
        <v>0</v>
      </c>
      <c r="G2284" s="604">
        <v>0</v>
      </c>
      <c r="H2284" s="604">
        <v>0</v>
      </c>
    </row>
    <row r="2285" spans="1:8" s="668" customFormat="1" ht="15" customHeight="1">
      <c r="A2285" s="464">
        <v>125</v>
      </c>
      <c r="B2285" s="781" t="s">
        <v>1700</v>
      </c>
      <c r="C2285" s="784" t="s">
        <v>1830</v>
      </c>
      <c r="D2285" s="784" t="s">
        <v>6921</v>
      </c>
      <c r="E2285" s="604">
        <v>120</v>
      </c>
      <c r="F2285" s="604">
        <v>0</v>
      </c>
      <c r="G2285" s="604">
        <v>0</v>
      </c>
      <c r="H2285" s="604">
        <v>0</v>
      </c>
    </row>
    <row r="2286" spans="1:8" s="668" customFormat="1" ht="15" customHeight="1">
      <c r="A2286" s="464">
        <v>126</v>
      </c>
      <c r="B2286" s="781" t="s">
        <v>4641</v>
      </c>
      <c r="C2286" s="784" t="s">
        <v>1830</v>
      </c>
      <c r="D2286" s="784" t="s">
        <v>6921</v>
      </c>
      <c r="E2286" s="604">
        <v>100</v>
      </c>
      <c r="F2286" s="604">
        <v>0</v>
      </c>
      <c r="G2286" s="604">
        <v>0</v>
      </c>
      <c r="H2286" s="604">
        <v>0</v>
      </c>
    </row>
    <row r="2287" spans="1:8" s="668" customFormat="1" ht="15" customHeight="1">
      <c r="A2287" s="464">
        <v>127</v>
      </c>
      <c r="B2287" s="781" t="s">
        <v>1331</v>
      </c>
      <c r="C2287" s="784" t="s">
        <v>6924</v>
      </c>
      <c r="D2287" s="784" t="s">
        <v>2211</v>
      </c>
      <c r="E2287" s="604">
        <v>300</v>
      </c>
      <c r="F2287" s="604">
        <v>0</v>
      </c>
      <c r="G2287" s="604">
        <v>0</v>
      </c>
      <c r="H2287" s="604">
        <v>0</v>
      </c>
    </row>
    <row r="2288" spans="1:8" s="668" customFormat="1" ht="15" customHeight="1">
      <c r="A2288" s="464">
        <v>128</v>
      </c>
      <c r="B2288" s="781" t="s">
        <v>1334</v>
      </c>
      <c r="C2288" s="784" t="s">
        <v>6924</v>
      </c>
      <c r="D2288" s="784" t="s">
        <v>6928</v>
      </c>
      <c r="E2288" s="604">
        <v>248</v>
      </c>
      <c r="F2288" s="604">
        <v>0</v>
      </c>
      <c r="G2288" s="604">
        <v>0</v>
      </c>
      <c r="H2288" s="604">
        <v>0</v>
      </c>
    </row>
    <row r="2289" spans="1:8" s="668" customFormat="1" ht="15" customHeight="1">
      <c r="A2289" s="464">
        <v>129</v>
      </c>
      <c r="B2289" s="781" t="s">
        <v>1398</v>
      </c>
      <c r="C2289" s="784" t="s">
        <v>6928</v>
      </c>
      <c r="D2289" s="784" t="s">
        <v>1331</v>
      </c>
      <c r="E2289" s="604">
        <v>228</v>
      </c>
      <c r="F2289" s="604">
        <v>0</v>
      </c>
      <c r="G2289" s="604">
        <v>0</v>
      </c>
      <c r="H2289" s="604">
        <v>0</v>
      </c>
    </row>
    <row r="2290" spans="1:8" s="668" customFormat="1" ht="15" customHeight="1">
      <c r="A2290" s="464">
        <v>130</v>
      </c>
      <c r="B2290" s="781" t="s">
        <v>874</v>
      </c>
      <c r="C2290" s="784" t="s">
        <v>1351</v>
      </c>
      <c r="D2290" s="784" t="s">
        <v>1595</v>
      </c>
      <c r="E2290" s="604">
        <v>208</v>
      </c>
      <c r="F2290" s="604">
        <v>120</v>
      </c>
      <c r="G2290" s="604">
        <v>0</v>
      </c>
      <c r="H2290" s="604">
        <v>0</v>
      </c>
    </row>
    <row r="2291" spans="1:8" s="668" customFormat="1" ht="15" customHeight="1">
      <c r="A2291" s="464">
        <v>131</v>
      </c>
      <c r="B2291" s="781" t="s">
        <v>4742</v>
      </c>
      <c r="C2291" s="784" t="s">
        <v>852</v>
      </c>
      <c r="D2291" s="784" t="s">
        <v>6955</v>
      </c>
      <c r="E2291" s="604">
        <v>160</v>
      </c>
      <c r="F2291" s="604">
        <v>112</v>
      </c>
      <c r="G2291" s="604">
        <v>0</v>
      </c>
      <c r="H2291" s="604">
        <v>0</v>
      </c>
    </row>
    <row r="2292" spans="1:8" s="668" customFormat="1" ht="15" customHeight="1">
      <c r="A2292" s="464">
        <v>132</v>
      </c>
      <c r="B2292" s="781" t="s">
        <v>4347</v>
      </c>
      <c r="C2292" s="784" t="s">
        <v>1349</v>
      </c>
      <c r="D2292" s="784" t="s">
        <v>881</v>
      </c>
      <c r="E2292" s="604">
        <v>600</v>
      </c>
      <c r="F2292" s="604">
        <v>0</v>
      </c>
      <c r="G2292" s="604">
        <v>0</v>
      </c>
      <c r="H2292" s="604">
        <v>0</v>
      </c>
    </row>
    <row r="2293" spans="1:8" s="668" customFormat="1" ht="15" customHeight="1">
      <c r="A2293" s="464">
        <v>133</v>
      </c>
      <c r="B2293" s="781" t="s">
        <v>1756</v>
      </c>
      <c r="C2293" s="784" t="s">
        <v>1349</v>
      </c>
      <c r="D2293" s="784" t="s">
        <v>881</v>
      </c>
      <c r="E2293" s="604">
        <v>440</v>
      </c>
      <c r="F2293" s="604">
        <v>260</v>
      </c>
      <c r="G2293" s="604">
        <v>0</v>
      </c>
      <c r="H2293" s="604">
        <v>0</v>
      </c>
    </row>
    <row r="2294" spans="1:8" s="668" customFormat="1" ht="15" customHeight="1">
      <c r="A2294" s="464">
        <v>134</v>
      </c>
      <c r="B2294" s="781" t="s">
        <v>1320</v>
      </c>
      <c r="C2294" s="784" t="s">
        <v>1771</v>
      </c>
      <c r="D2294" s="784" t="s">
        <v>6956</v>
      </c>
      <c r="E2294" s="604">
        <v>380</v>
      </c>
      <c r="F2294" s="604">
        <v>200</v>
      </c>
      <c r="G2294" s="604">
        <v>0</v>
      </c>
      <c r="H2294" s="604">
        <v>0</v>
      </c>
    </row>
    <row r="2295" spans="1:8" s="668" customFormat="1" ht="15" customHeight="1">
      <c r="A2295" s="464">
        <v>135</v>
      </c>
      <c r="B2295" s="781" t="s">
        <v>1721</v>
      </c>
      <c r="C2295" s="784" t="s">
        <v>1771</v>
      </c>
      <c r="D2295" s="784" t="s">
        <v>1316</v>
      </c>
      <c r="E2295" s="604">
        <v>400</v>
      </c>
      <c r="F2295" s="604">
        <v>0</v>
      </c>
      <c r="G2295" s="604">
        <v>0</v>
      </c>
      <c r="H2295" s="604">
        <v>0</v>
      </c>
    </row>
    <row r="2296" spans="1:8" s="668" customFormat="1" ht="15" customHeight="1">
      <c r="A2296" s="464">
        <v>136</v>
      </c>
      <c r="B2296" s="1249" t="s">
        <v>860</v>
      </c>
      <c r="C2296" s="784" t="s">
        <v>1771</v>
      </c>
      <c r="D2296" s="784" t="s">
        <v>1590</v>
      </c>
      <c r="E2296" s="604">
        <v>320</v>
      </c>
      <c r="F2296" s="604">
        <v>0</v>
      </c>
      <c r="G2296" s="604">
        <v>0</v>
      </c>
      <c r="H2296" s="604">
        <v>0</v>
      </c>
    </row>
    <row r="2297" spans="1:8" s="668" customFormat="1" ht="15" customHeight="1">
      <c r="A2297" s="464">
        <v>137</v>
      </c>
      <c r="B2297" s="1249"/>
      <c r="C2297" s="784" t="s">
        <v>1590</v>
      </c>
      <c r="D2297" s="784" t="s">
        <v>1316</v>
      </c>
      <c r="E2297" s="604">
        <v>228</v>
      </c>
      <c r="F2297" s="604">
        <v>0</v>
      </c>
      <c r="G2297" s="604">
        <v>0</v>
      </c>
      <c r="H2297" s="604">
        <v>0</v>
      </c>
    </row>
    <row r="2298" spans="1:8" s="668" customFormat="1" ht="15" customHeight="1">
      <c r="A2298" s="464">
        <v>138</v>
      </c>
      <c r="B2298" s="1249"/>
      <c r="C2298" s="784" t="s">
        <v>1316</v>
      </c>
      <c r="D2298" s="784" t="s">
        <v>1695</v>
      </c>
      <c r="E2298" s="604">
        <v>160</v>
      </c>
      <c r="F2298" s="604">
        <v>0</v>
      </c>
      <c r="G2298" s="604">
        <v>0</v>
      </c>
      <c r="H2298" s="604">
        <v>0</v>
      </c>
    </row>
    <row r="2299" spans="1:8" s="668" customFormat="1" ht="15" customHeight="1">
      <c r="A2299" s="464">
        <v>139</v>
      </c>
      <c r="B2299" s="1249"/>
      <c r="C2299" s="784" t="s">
        <v>1695</v>
      </c>
      <c r="D2299" s="784" t="s">
        <v>6957</v>
      </c>
      <c r="E2299" s="604">
        <v>120</v>
      </c>
      <c r="F2299" s="604">
        <v>0</v>
      </c>
      <c r="G2299" s="604">
        <v>0</v>
      </c>
      <c r="H2299" s="604">
        <v>0</v>
      </c>
    </row>
    <row r="2300" spans="1:8" s="668" customFormat="1" ht="15" customHeight="1">
      <c r="A2300" s="464">
        <v>140</v>
      </c>
      <c r="B2300" s="781" t="s">
        <v>2489</v>
      </c>
      <c r="C2300" s="784" t="s">
        <v>866</v>
      </c>
      <c r="D2300" s="784" t="s">
        <v>1316</v>
      </c>
      <c r="E2300" s="604">
        <v>160</v>
      </c>
      <c r="F2300" s="604">
        <v>0</v>
      </c>
      <c r="G2300" s="604">
        <v>0</v>
      </c>
      <c r="H2300" s="604">
        <v>0</v>
      </c>
    </row>
    <row r="2301" spans="1:8" s="668" customFormat="1" ht="15" customHeight="1">
      <c r="A2301" s="464">
        <v>141</v>
      </c>
      <c r="B2301" s="781" t="s">
        <v>2200</v>
      </c>
      <c r="C2301" s="784" t="s">
        <v>1771</v>
      </c>
      <c r="D2301" s="784" t="s">
        <v>1316</v>
      </c>
      <c r="E2301" s="604">
        <v>160</v>
      </c>
      <c r="F2301" s="604">
        <v>0</v>
      </c>
      <c r="G2301" s="604">
        <v>0</v>
      </c>
      <c r="H2301" s="604">
        <v>0</v>
      </c>
    </row>
    <row r="2302" spans="1:8" s="668" customFormat="1" ht="15" customHeight="1">
      <c r="A2302" s="464">
        <v>142</v>
      </c>
      <c r="B2302" s="781" t="s">
        <v>1399</v>
      </c>
      <c r="C2302" s="784" t="s">
        <v>1771</v>
      </c>
      <c r="D2302" s="784" t="s">
        <v>866</v>
      </c>
      <c r="E2302" s="604">
        <v>160</v>
      </c>
      <c r="F2302" s="604">
        <v>128</v>
      </c>
      <c r="G2302" s="604">
        <v>100</v>
      </c>
      <c r="H2302" s="604">
        <v>0</v>
      </c>
    </row>
    <row r="2303" spans="1:8" s="668" customFormat="1" ht="15" customHeight="1">
      <c r="A2303" s="464">
        <v>143</v>
      </c>
      <c r="B2303" s="781" t="s">
        <v>1659</v>
      </c>
      <c r="C2303" s="784" t="s">
        <v>855</v>
      </c>
      <c r="D2303" s="784" t="s">
        <v>1613</v>
      </c>
      <c r="E2303" s="604">
        <v>200</v>
      </c>
      <c r="F2303" s="604">
        <v>0</v>
      </c>
      <c r="G2303" s="604">
        <v>0</v>
      </c>
      <c r="H2303" s="604">
        <v>0</v>
      </c>
    </row>
    <row r="2304" spans="1:8" s="668" customFormat="1" ht="15" customHeight="1">
      <c r="A2304" s="464">
        <v>144</v>
      </c>
      <c r="B2304" s="781" t="s">
        <v>878</v>
      </c>
      <c r="C2304" s="784" t="s">
        <v>1571</v>
      </c>
      <c r="D2304" s="784" t="s">
        <v>6958</v>
      </c>
      <c r="E2304" s="604">
        <v>160</v>
      </c>
      <c r="F2304" s="604">
        <v>0</v>
      </c>
      <c r="G2304" s="604">
        <v>0</v>
      </c>
      <c r="H2304" s="604">
        <v>0</v>
      </c>
    </row>
    <row r="2305" spans="1:8" s="668" customFormat="1" ht="15" customHeight="1">
      <c r="A2305" s="464">
        <v>145</v>
      </c>
      <c r="B2305" s="781" t="s">
        <v>4918</v>
      </c>
      <c r="C2305" s="784" t="s">
        <v>2155</v>
      </c>
      <c r="D2305" s="784" t="s">
        <v>6959</v>
      </c>
      <c r="E2305" s="604">
        <v>200</v>
      </c>
      <c r="F2305" s="604">
        <v>140</v>
      </c>
      <c r="G2305" s="604">
        <v>0</v>
      </c>
      <c r="H2305" s="604">
        <v>0</v>
      </c>
    </row>
    <row r="2306" spans="1:8" s="668" customFormat="1" ht="15" customHeight="1">
      <c r="A2306" s="464">
        <v>146</v>
      </c>
      <c r="B2306" s="781" t="s">
        <v>868</v>
      </c>
      <c r="C2306" s="784" t="s">
        <v>859</v>
      </c>
      <c r="D2306" s="784" t="s">
        <v>1795</v>
      </c>
      <c r="E2306" s="604">
        <v>360</v>
      </c>
      <c r="F2306" s="604">
        <v>0</v>
      </c>
      <c r="G2306" s="604">
        <v>0</v>
      </c>
      <c r="H2306" s="604">
        <v>0</v>
      </c>
    </row>
    <row r="2307" spans="1:8" s="668" customFormat="1" ht="15" customHeight="1">
      <c r="A2307" s="464">
        <v>147</v>
      </c>
      <c r="B2307" s="781" t="s">
        <v>1696</v>
      </c>
      <c r="C2307" s="784" t="s">
        <v>1654</v>
      </c>
      <c r="D2307" s="784" t="s">
        <v>1795</v>
      </c>
      <c r="E2307" s="604">
        <v>260</v>
      </c>
      <c r="F2307" s="604">
        <v>160</v>
      </c>
      <c r="G2307" s="604">
        <v>0</v>
      </c>
      <c r="H2307" s="604">
        <v>0</v>
      </c>
    </row>
    <row r="2308" spans="1:8" s="668" customFormat="1" ht="15" customHeight="1">
      <c r="A2308" s="464">
        <v>148</v>
      </c>
      <c r="B2308" s="781" t="s">
        <v>1840</v>
      </c>
      <c r="C2308" s="784" t="s">
        <v>1795</v>
      </c>
      <c r="D2308" s="784" t="s">
        <v>1785</v>
      </c>
      <c r="E2308" s="604">
        <v>360</v>
      </c>
      <c r="F2308" s="604">
        <v>0</v>
      </c>
      <c r="G2308" s="604">
        <v>0</v>
      </c>
      <c r="H2308" s="604">
        <v>0</v>
      </c>
    </row>
    <row r="2309" spans="1:8" s="668" customFormat="1" ht="15" customHeight="1">
      <c r="A2309" s="464">
        <v>149</v>
      </c>
      <c r="B2309" s="781" t="s">
        <v>1722</v>
      </c>
      <c r="C2309" s="784" t="s">
        <v>1795</v>
      </c>
      <c r="D2309" s="784" t="s">
        <v>1785</v>
      </c>
      <c r="E2309" s="604">
        <v>260</v>
      </c>
      <c r="F2309" s="604">
        <v>0</v>
      </c>
      <c r="G2309" s="604">
        <v>0</v>
      </c>
      <c r="H2309" s="604">
        <v>0</v>
      </c>
    </row>
    <row r="2310" spans="1:8" s="668" customFormat="1" ht="15" customHeight="1">
      <c r="A2310" s="464">
        <v>150</v>
      </c>
      <c r="B2310" s="1249" t="s">
        <v>1967</v>
      </c>
      <c r="C2310" s="784" t="s">
        <v>1571</v>
      </c>
      <c r="D2310" s="784" t="s">
        <v>2490</v>
      </c>
      <c r="E2310" s="604">
        <v>440</v>
      </c>
      <c r="F2310" s="604">
        <v>0</v>
      </c>
      <c r="G2310" s="604">
        <v>0</v>
      </c>
      <c r="H2310" s="604">
        <v>0</v>
      </c>
    </row>
    <row r="2311" spans="1:8" s="668" customFormat="1" ht="15" customHeight="1">
      <c r="A2311" s="464">
        <v>151</v>
      </c>
      <c r="B2311" s="1249"/>
      <c r="C2311" s="784" t="s">
        <v>2490</v>
      </c>
      <c r="D2311" s="784" t="s">
        <v>1942</v>
      </c>
      <c r="E2311" s="604">
        <v>360</v>
      </c>
      <c r="F2311" s="604">
        <v>0</v>
      </c>
      <c r="G2311" s="604">
        <v>0</v>
      </c>
      <c r="H2311" s="604">
        <v>0</v>
      </c>
    </row>
    <row r="2312" spans="1:8" s="668" customFormat="1" ht="15" customHeight="1">
      <c r="A2312" s="464">
        <v>152</v>
      </c>
      <c r="B2312" s="781" t="s">
        <v>1694</v>
      </c>
      <c r="C2312" s="784" t="s">
        <v>1571</v>
      </c>
      <c r="D2312" s="784" t="s">
        <v>2490</v>
      </c>
      <c r="E2312" s="604">
        <v>340</v>
      </c>
      <c r="F2312" s="604">
        <v>0</v>
      </c>
      <c r="G2312" s="604">
        <v>0</v>
      </c>
      <c r="H2312" s="604">
        <v>0</v>
      </c>
    </row>
    <row r="2313" spans="1:8" s="668" customFormat="1" ht="15" customHeight="1">
      <c r="A2313" s="464">
        <v>153</v>
      </c>
      <c r="B2313" s="1521" t="s">
        <v>1841</v>
      </c>
      <c r="C2313" s="784" t="s">
        <v>1571</v>
      </c>
      <c r="D2313" s="784" t="s">
        <v>2490</v>
      </c>
      <c r="E2313" s="604">
        <v>320</v>
      </c>
      <c r="F2313" s="604">
        <v>0</v>
      </c>
      <c r="G2313" s="604">
        <v>0</v>
      </c>
      <c r="H2313" s="604">
        <v>0</v>
      </c>
    </row>
    <row r="2314" spans="1:8" s="668" customFormat="1" ht="15" customHeight="1">
      <c r="A2314" s="464">
        <v>154</v>
      </c>
      <c r="B2314" s="1521"/>
      <c r="C2314" s="784" t="s">
        <v>2490</v>
      </c>
      <c r="D2314" s="784" t="s">
        <v>1942</v>
      </c>
      <c r="E2314" s="604">
        <v>256</v>
      </c>
      <c r="F2314" s="604">
        <v>0</v>
      </c>
      <c r="G2314" s="604">
        <v>0</v>
      </c>
      <c r="H2314" s="604">
        <v>0</v>
      </c>
    </row>
    <row r="2315" spans="1:8" s="668" customFormat="1" ht="15" customHeight="1">
      <c r="A2315" s="464">
        <v>155</v>
      </c>
      <c r="B2315" s="781" t="s">
        <v>6960</v>
      </c>
      <c r="C2315" s="784" t="s">
        <v>1967</v>
      </c>
      <c r="D2315" s="784" t="s">
        <v>1841</v>
      </c>
      <c r="E2315" s="604">
        <v>400</v>
      </c>
      <c r="F2315" s="604">
        <v>0</v>
      </c>
      <c r="G2315" s="604">
        <v>0</v>
      </c>
      <c r="H2315" s="604">
        <v>0</v>
      </c>
    </row>
    <row r="2316" spans="1:8" s="668" customFormat="1" ht="15" customHeight="1">
      <c r="A2316" s="464">
        <v>156</v>
      </c>
      <c r="B2316" s="781" t="s">
        <v>1341</v>
      </c>
      <c r="C2316" s="784" t="s">
        <v>2490</v>
      </c>
      <c r="D2316" s="784" t="s">
        <v>1942</v>
      </c>
      <c r="E2316" s="604">
        <v>160</v>
      </c>
      <c r="F2316" s="604">
        <v>0</v>
      </c>
      <c r="G2316" s="604">
        <v>0</v>
      </c>
      <c r="H2316" s="604">
        <v>0</v>
      </c>
    </row>
    <row r="2317" spans="1:8" s="668" customFormat="1" ht="15" customHeight="1">
      <c r="A2317" s="464">
        <v>157</v>
      </c>
      <c r="B2317" s="781" t="s">
        <v>1313</v>
      </c>
      <c r="C2317" s="784" t="s">
        <v>1795</v>
      </c>
      <c r="D2317" s="784" t="s">
        <v>1674</v>
      </c>
      <c r="E2317" s="604">
        <v>160</v>
      </c>
      <c r="F2317" s="604">
        <v>112</v>
      </c>
      <c r="G2317" s="604">
        <v>0</v>
      </c>
      <c r="H2317" s="604">
        <v>0</v>
      </c>
    </row>
    <row r="2318" spans="1:8" s="668" customFormat="1" ht="15" customHeight="1">
      <c r="A2318" s="464">
        <v>158</v>
      </c>
      <c r="B2318" s="781" t="s">
        <v>1674</v>
      </c>
      <c r="C2318" s="784" t="s">
        <v>1696</v>
      </c>
      <c r="D2318" s="784" t="s">
        <v>1731</v>
      </c>
      <c r="E2318" s="604">
        <v>160</v>
      </c>
      <c r="F2318" s="604">
        <v>0</v>
      </c>
      <c r="G2318" s="604">
        <v>0</v>
      </c>
      <c r="H2318" s="604">
        <v>0</v>
      </c>
    </row>
    <row r="2319" spans="1:8" s="668" customFormat="1" ht="15" customHeight="1">
      <c r="A2319" s="464">
        <v>159</v>
      </c>
      <c r="B2319" s="781" t="s">
        <v>1654</v>
      </c>
      <c r="C2319" s="784" t="s">
        <v>868</v>
      </c>
      <c r="D2319" s="784" t="s">
        <v>1731</v>
      </c>
      <c r="E2319" s="604">
        <v>160</v>
      </c>
      <c r="F2319" s="604">
        <v>128</v>
      </c>
      <c r="G2319" s="604">
        <v>112</v>
      </c>
      <c r="H2319" s="604">
        <v>0</v>
      </c>
    </row>
    <row r="2320" spans="1:8" s="668" customFormat="1" ht="15" customHeight="1">
      <c r="A2320" s="464">
        <v>160</v>
      </c>
      <c r="B2320" s="1249" t="s">
        <v>866</v>
      </c>
      <c r="C2320" s="784" t="s">
        <v>1771</v>
      </c>
      <c r="D2320" s="784" t="s">
        <v>860</v>
      </c>
      <c r="E2320" s="604">
        <v>380</v>
      </c>
      <c r="F2320" s="604">
        <v>240</v>
      </c>
      <c r="G2320" s="604">
        <v>0</v>
      </c>
      <c r="H2320" s="604">
        <v>0</v>
      </c>
    </row>
    <row r="2321" spans="1:8" s="668" customFormat="1" ht="15" customHeight="1">
      <c r="A2321" s="464">
        <v>161</v>
      </c>
      <c r="B2321" s="1249"/>
      <c r="C2321" s="784" t="s">
        <v>860</v>
      </c>
      <c r="D2321" s="784" t="s">
        <v>2200</v>
      </c>
      <c r="E2321" s="604">
        <v>280</v>
      </c>
      <c r="F2321" s="604">
        <v>160</v>
      </c>
      <c r="G2321" s="604">
        <v>0</v>
      </c>
      <c r="H2321" s="604">
        <v>0</v>
      </c>
    </row>
    <row r="2322" spans="1:8" s="668" customFormat="1" ht="15" customHeight="1">
      <c r="A2322" s="464">
        <v>162</v>
      </c>
      <c r="B2322" s="1249"/>
      <c r="C2322" s="784" t="s">
        <v>2200</v>
      </c>
      <c r="D2322" s="784" t="s">
        <v>6961</v>
      </c>
      <c r="E2322" s="604">
        <v>200</v>
      </c>
      <c r="F2322" s="604">
        <v>140</v>
      </c>
      <c r="G2322" s="604">
        <v>112</v>
      </c>
      <c r="H2322" s="604">
        <v>0</v>
      </c>
    </row>
    <row r="2323" spans="1:8" s="668" customFormat="1" ht="15" customHeight="1">
      <c r="A2323" s="464">
        <v>163</v>
      </c>
      <c r="B2323" s="1249" t="s">
        <v>1669</v>
      </c>
      <c r="C2323" s="784" t="s">
        <v>6962</v>
      </c>
      <c r="D2323" s="784" t="s">
        <v>6963</v>
      </c>
      <c r="E2323" s="604">
        <v>228</v>
      </c>
      <c r="F2323" s="604">
        <v>160</v>
      </c>
      <c r="G2323" s="604">
        <v>0</v>
      </c>
      <c r="H2323" s="604">
        <v>0</v>
      </c>
    </row>
    <row r="2324" spans="1:8" s="668" customFormat="1" ht="15" customHeight="1">
      <c r="A2324" s="464">
        <v>164</v>
      </c>
      <c r="B2324" s="1249"/>
      <c r="C2324" s="784" t="s">
        <v>6963</v>
      </c>
      <c r="D2324" s="784" t="s">
        <v>1661</v>
      </c>
      <c r="E2324" s="604">
        <v>160</v>
      </c>
      <c r="F2324" s="604">
        <v>112</v>
      </c>
      <c r="G2324" s="604">
        <v>0</v>
      </c>
      <c r="H2324" s="604">
        <v>0</v>
      </c>
    </row>
    <row r="2325" spans="1:8" s="668" customFormat="1" ht="15" customHeight="1">
      <c r="A2325" s="464">
        <v>165</v>
      </c>
      <c r="B2325" s="781" t="s">
        <v>4358</v>
      </c>
      <c r="C2325" s="784" t="s">
        <v>6964</v>
      </c>
      <c r="D2325" s="784" t="s">
        <v>1661</v>
      </c>
      <c r="E2325" s="604">
        <v>160</v>
      </c>
      <c r="F2325" s="604">
        <v>112</v>
      </c>
      <c r="G2325" s="604">
        <v>0</v>
      </c>
      <c r="H2325" s="604">
        <v>0</v>
      </c>
    </row>
    <row r="2326" spans="1:8" s="668" customFormat="1" ht="15" customHeight="1">
      <c r="A2326" s="464">
        <v>166</v>
      </c>
      <c r="B2326" s="781" t="s">
        <v>6965</v>
      </c>
      <c r="C2326" s="784" t="s">
        <v>6966</v>
      </c>
      <c r="D2326" s="784" t="s">
        <v>6967</v>
      </c>
      <c r="E2326" s="604">
        <v>160</v>
      </c>
      <c r="F2326" s="604">
        <v>112</v>
      </c>
      <c r="G2326" s="604">
        <v>0</v>
      </c>
      <c r="H2326" s="604">
        <v>0</v>
      </c>
    </row>
    <row r="2327" spans="1:8" s="668" customFormat="1" ht="15" customHeight="1">
      <c r="A2327" s="464">
        <v>167</v>
      </c>
      <c r="B2327" s="781" t="s">
        <v>1597</v>
      </c>
      <c r="C2327" s="784" t="s">
        <v>1771</v>
      </c>
      <c r="D2327" s="784" t="s">
        <v>2200</v>
      </c>
      <c r="E2327" s="604">
        <v>160</v>
      </c>
      <c r="F2327" s="604">
        <v>112</v>
      </c>
      <c r="G2327" s="604">
        <v>0</v>
      </c>
      <c r="H2327" s="604">
        <v>0</v>
      </c>
    </row>
    <row r="2328" spans="1:8" s="668" customFormat="1" ht="15" customHeight="1">
      <c r="A2328" s="464">
        <v>168</v>
      </c>
      <c r="B2328" s="781" t="s">
        <v>1656</v>
      </c>
      <c r="C2328" s="784" t="s">
        <v>1771</v>
      </c>
      <c r="D2328" s="784" t="s">
        <v>6968</v>
      </c>
      <c r="E2328" s="604">
        <v>200</v>
      </c>
      <c r="F2328" s="604">
        <v>140</v>
      </c>
      <c r="G2328" s="604">
        <v>112</v>
      </c>
      <c r="H2328" s="604">
        <v>0</v>
      </c>
    </row>
    <row r="2329" spans="1:8" s="668" customFormat="1" ht="15" customHeight="1">
      <c r="A2329" s="464">
        <v>169</v>
      </c>
      <c r="B2329" s="781" t="s">
        <v>1731</v>
      </c>
      <c r="C2329" s="784" t="s">
        <v>1654</v>
      </c>
      <c r="D2329" s="784" t="s">
        <v>881</v>
      </c>
      <c r="E2329" s="604">
        <v>160</v>
      </c>
      <c r="F2329" s="604">
        <v>112</v>
      </c>
      <c r="G2329" s="604">
        <v>0</v>
      </c>
      <c r="H2329" s="604">
        <v>0</v>
      </c>
    </row>
    <row r="2330" spans="1:8" s="668" customFormat="1" ht="15" customHeight="1">
      <c r="A2330" s="464">
        <v>170</v>
      </c>
      <c r="B2330" s="781" t="s">
        <v>857</v>
      </c>
      <c r="C2330" s="784" t="s">
        <v>1654</v>
      </c>
      <c r="D2330" s="784" t="s">
        <v>6969</v>
      </c>
      <c r="E2330" s="604">
        <v>120</v>
      </c>
      <c r="F2330" s="604">
        <v>0</v>
      </c>
      <c r="G2330" s="604">
        <v>0</v>
      </c>
      <c r="H2330" s="604">
        <v>0</v>
      </c>
    </row>
    <row r="2331" spans="1:8" s="668" customFormat="1" ht="15" customHeight="1">
      <c r="A2331" s="464">
        <v>171</v>
      </c>
      <c r="B2331" s="781" t="s">
        <v>1340</v>
      </c>
      <c r="C2331" s="784" t="s">
        <v>1312</v>
      </c>
      <c r="D2331" s="784" t="s">
        <v>881</v>
      </c>
      <c r="E2331" s="604">
        <v>120</v>
      </c>
      <c r="F2331" s="604">
        <v>100</v>
      </c>
      <c r="G2331" s="604">
        <v>0</v>
      </c>
      <c r="H2331" s="604">
        <v>0</v>
      </c>
    </row>
    <row r="2332" spans="1:8" s="668" customFormat="1" ht="15" customHeight="1">
      <c r="A2332" s="464">
        <v>172</v>
      </c>
      <c r="B2332" s="781" t="s">
        <v>2165</v>
      </c>
      <c r="C2332" s="784" t="s">
        <v>4918</v>
      </c>
      <c r="D2332" s="784" t="s">
        <v>6970</v>
      </c>
      <c r="E2332" s="604">
        <v>160</v>
      </c>
      <c r="F2332" s="604">
        <v>112</v>
      </c>
      <c r="G2332" s="604">
        <v>0</v>
      </c>
      <c r="H2332" s="604">
        <v>0</v>
      </c>
    </row>
    <row r="2333" spans="1:8" s="668" customFormat="1" ht="15" customHeight="1">
      <c r="A2333" s="464">
        <v>173</v>
      </c>
      <c r="B2333" s="781" t="s">
        <v>1417</v>
      </c>
      <c r="C2333" s="784" t="s">
        <v>1661</v>
      </c>
      <c r="D2333" s="784" t="s">
        <v>6971</v>
      </c>
      <c r="E2333" s="604">
        <v>160</v>
      </c>
      <c r="F2333" s="604">
        <v>112</v>
      </c>
      <c r="G2333" s="604">
        <v>100</v>
      </c>
      <c r="H2333" s="604">
        <v>0</v>
      </c>
    </row>
    <row r="2334" spans="1:8" s="668" customFormat="1" ht="15" customHeight="1">
      <c r="A2334" s="464">
        <v>174</v>
      </c>
      <c r="B2334" s="781" t="s">
        <v>1591</v>
      </c>
      <c r="C2334" s="784" t="s">
        <v>1942</v>
      </c>
      <c r="D2334" s="784" t="s">
        <v>6972</v>
      </c>
      <c r="E2334" s="604">
        <v>160</v>
      </c>
      <c r="F2334" s="604">
        <v>112</v>
      </c>
      <c r="G2334" s="604">
        <v>0</v>
      </c>
      <c r="H2334" s="604">
        <v>0</v>
      </c>
    </row>
    <row r="2335" spans="1:8" s="668" customFormat="1" ht="15" customHeight="1">
      <c r="A2335" s="464">
        <v>175</v>
      </c>
      <c r="B2335" s="781" t="s">
        <v>1314</v>
      </c>
      <c r="C2335" s="784" t="s">
        <v>4742</v>
      </c>
      <c r="D2335" s="784" t="s">
        <v>6973</v>
      </c>
      <c r="E2335" s="604">
        <v>160</v>
      </c>
      <c r="F2335" s="604">
        <v>112</v>
      </c>
      <c r="G2335" s="604">
        <v>100</v>
      </c>
      <c r="H2335" s="604">
        <v>0</v>
      </c>
    </row>
    <row r="2336" spans="1:8" s="668" customFormat="1" ht="15" customHeight="1">
      <c r="A2336" s="464">
        <v>176</v>
      </c>
      <c r="B2336" s="781" t="s">
        <v>6974</v>
      </c>
      <c r="C2336" s="784" t="s">
        <v>4742</v>
      </c>
      <c r="D2336" s="784" t="s">
        <v>6975</v>
      </c>
      <c r="E2336" s="604">
        <v>160</v>
      </c>
      <c r="F2336" s="604">
        <v>112</v>
      </c>
      <c r="G2336" s="604">
        <v>100</v>
      </c>
      <c r="H2336" s="604">
        <v>0</v>
      </c>
    </row>
    <row r="2337" spans="1:8" s="668" customFormat="1" ht="15" customHeight="1">
      <c r="A2337" s="464">
        <v>177</v>
      </c>
      <c r="B2337" s="781" t="s">
        <v>6976</v>
      </c>
      <c r="C2337" s="784" t="s">
        <v>4742</v>
      </c>
      <c r="D2337" s="784" t="s">
        <v>6977</v>
      </c>
      <c r="E2337" s="604">
        <v>160</v>
      </c>
      <c r="F2337" s="604">
        <v>112</v>
      </c>
      <c r="G2337" s="604">
        <v>100</v>
      </c>
      <c r="H2337" s="604">
        <v>0</v>
      </c>
    </row>
    <row r="2338" spans="1:8" s="668" customFormat="1" ht="15" customHeight="1">
      <c r="A2338" s="464">
        <v>178</v>
      </c>
      <c r="B2338" s="781" t="s">
        <v>1584</v>
      </c>
      <c r="C2338" s="784" t="s">
        <v>1399</v>
      </c>
      <c r="D2338" s="784" t="s">
        <v>4351</v>
      </c>
      <c r="E2338" s="604">
        <v>160</v>
      </c>
      <c r="F2338" s="604">
        <v>112</v>
      </c>
      <c r="G2338" s="604">
        <v>100</v>
      </c>
      <c r="H2338" s="604">
        <v>0</v>
      </c>
    </row>
    <row r="2339" spans="1:8" s="668" customFormat="1" ht="15" customHeight="1">
      <c r="A2339" s="464">
        <v>179</v>
      </c>
      <c r="B2339" s="781" t="s">
        <v>4351</v>
      </c>
      <c r="C2339" s="784" t="s">
        <v>1771</v>
      </c>
      <c r="D2339" s="784" t="s">
        <v>2006</v>
      </c>
      <c r="E2339" s="604">
        <v>160</v>
      </c>
      <c r="F2339" s="604">
        <v>112</v>
      </c>
      <c r="G2339" s="604">
        <v>0</v>
      </c>
      <c r="H2339" s="604">
        <v>0</v>
      </c>
    </row>
    <row r="2340" spans="1:8" s="668" customFormat="1" ht="15" customHeight="1">
      <c r="A2340" s="464">
        <v>180</v>
      </c>
      <c r="B2340" s="781" t="s">
        <v>2808</v>
      </c>
      <c r="C2340" s="784" t="s">
        <v>1771</v>
      </c>
      <c r="D2340" s="784" t="s">
        <v>6978</v>
      </c>
      <c r="E2340" s="604">
        <v>160</v>
      </c>
      <c r="F2340" s="604">
        <v>112</v>
      </c>
      <c r="G2340" s="604">
        <v>100</v>
      </c>
      <c r="H2340" s="604">
        <v>0</v>
      </c>
    </row>
    <row r="2341" spans="1:8" s="668" customFormat="1" ht="15" customHeight="1">
      <c r="A2341" s="464">
        <v>181</v>
      </c>
      <c r="B2341" s="781" t="s">
        <v>2006</v>
      </c>
      <c r="C2341" s="784" t="s">
        <v>2006</v>
      </c>
      <c r="D2341" s="784" t="s">
        <v>1348</v>
      </c>
      <c r="E2341" s="604">
        <v>120</v>
      </c>
      <c r="F2341" s="604">
        <v>100</v>
      </c>
      <c r="G2341" s="604">
        <v>0</v>
      </c>
      <c r="H2341" s="604">
        <v>0</v>
      </c>
    </row>
    <row r="2342" spans="1:8" s="668" customFormat="1" ht="15" customHeight="1">
      <c r="A2342" s="464">
        <v>182</v>
      </c>
      <c r="B2342" s="781" t="s">
        <v>1348</v>
      </c>
      <c r="C2342" s="784" t="s">
        <v>2808</v>
      </c>
      <c r="D2342" s="784" t="s">
        <v>2006</v>
      </c>
      <c r="E2342" s="604">
        <v>120</v>
      </c>
      <c r="F2342" s="604">
        <v>100</v>
      </c>
      <c r="G2342" s="604">
        <v>0</v>
      </c>
      <c r="H2342" s="604">
        <v>0</v>
      </c>
    </row>
    <row r="2343" spans="1:8" s="668" customFormat="1" ht="15" customHeight="1">
      <c r="A2343" s="464">
        <v>183</v>
      </c>
      <c r="B2343" s="781" t="s">
        <v>2492</v>
      </c>
      <c r="C2343" s="784" t="s">
        <v>2808</v>
      </c>
      <c r="D2343" s="784" t="s">
        <v>1378</v>
      </c>
      <c r="E2343" s="604">
        <v>120</v>
      </c>
      <c r="F2343" s="604">
        <v>100</v>
      </c>
      <c r="G2343" s="604">
        <v>0</v>
      </c>
      <c r="H2343" s="604">
        <v>0</v>
      </c>
    </row>
    <row r="2344" spans="1:8" s="668" customFormat="1" ht="15" customHeight="1">
      <c r="A2344" s="464">
        <v>184</v>
      </c>
      <c r="B2344" s="781" t="s">
        <v>6979</v>
      </c>
      <c r="C2344" s="784" t="s">
        <v>2492</v>
      </c>
      <c r="D2344" s="784" t="s">
        <v>6980</v>
      </c>
      <c r="E2344" s="604">
        <v>120</v>
      </c>
      <c r="F2344" s="604">
        <v>100</v>
      </c>
      <c r="G2344" s="604">
        <v>0</v>
      </c>
      <c r="H2344" s="604">
        <v>0</v>
      </c>
    </row>
    <row r="2345" spans="1:8" s="668" customFormat="1" ht="15" customHeight="1">
      <c r="A2345" s="464">
        <v>185</v>
      </c>
      <c r="B2345" s="781" t="s">
        <v>1378</v>
      </c>
      <c r="C2345" s="784" t="s">
        <v>6981</v>
      </c>
      <c r="D2345" s="784" t="s">
        <v>6982</v>
      </c>
      <c r="E2345" s="604">
        <v>120</v>
      </c>
      <c r="F2345" s="604">
        <v>100</v>
      </c>
      <c r="G2345" s="604">
        <v>0</v>
      </c>
      <c r="H2345" s="604">
        <v>0</v>
      </c>
    </row>
    <row r="2346" spans="1:8" s="668" customFormat="1" ht="15" customHeight="1">
      <c r="A2346" s="464">
        <v>186</v>
      </c>
      <c r="B2346" s="781" t="s">
        <v>6983</v>
      </c>
      <c r="C2346" s="784" t="s">
        <v>1771</v>
      </c>
      <c r="D2346" s="784" t="s">
        <v>6982</v>
      </c>
      <c r="E2346" s="604">
        <v>120</v>
      </c>
      <c r="F2346" s="604">
        <v>100</v>
      </c>
      <c r="G2346" s="604">
        <v>0</v>
      </c>
      <c r="H2346" s="604">
        <v>0</v>
      </c>
    </row>
    <row r="2347" spans="1:8" s="668" customFormat="1" ht="15" customHeight="1">
      <c r="A2347" s="464">
        <v>187</v>
      </c>
      <c r="B2347" s="781" t="s">
        <v>892</v>
      </c>
      <c r="C2347" s="784" t="s">
        <v>6983</v>
      </c>
      <c r="D2347" s="784" t="s">
        <v>6984</v>
      </c>
      <c r="E2347" s="604">
        <v>160</v>
      </c>
      <c r="F2347" s="604">
        <v>112</v>
      </c>
      <c r="G2347" s="604">
        <v>100</v>
      </c>
      <c r="H2347" s="604">
        <v>0</v>
      </c>
    </row>
    <row r="2348" spans="1:8" s="668" customFormat="1" ht="15" customHeight="1">
      <c r="A2348" s="464">
        <v>188</v>
      </c>
      <c r="B2348" s="781" t="s">
        <v>6985</v>
      </c>
      <c r="C2348" s="784" t="s">
        <v>1771</v>
      </c>
      <c r="D2348" s="784" t="s">
        <v>6986</v>
      </c>
      <c r="E2348" s="604">
        <v>160</v>
      </c>
      <c r="F2348" s="604">
        <v>112</v>
      </c>
      <c r="G2348" s="604">
        <v>100</v>
      </c>
      <c r="H2348" s="604">
        <v>0</v>
      </c>
    </row>
    <row r="2349" spans="1:8" s="668" customFormat="1" ht="15" customHeight="1">
      <c r="A2349" s="464">
        <v>189</v>
      </c>
      <c r="B2349" s="781" t="s">
        <v>6987</v>
      </c>
      <c r="C2349" s="784" t="s">
        <v>1771</v>
      </c>
      <c r="D2349" s="784" t="s">
        <v>6988</v>
      </c>
      <c r="E2349" s="604">
        <v>160</v>
      </c>
      <c r="F2349" s="604">
        <v>112</v>
      </c>
      <c r="G2349" s="604">
        <v>100</v>
      </c>
      <c r="H2349" s="604">
        <v>0</v>
      </c>
    </row>
    <row r="2350" spans="1:8" s="668" customFormat="1" ht="15" customHeight="1">
      <c r="A2350" s="464">
        <v>190</v>
      </c>
      <c r="B2350" s="1249" t="s">
        <v>209</v>
      </c>
      <c r="C2350" s="784" t="s">
        <v>6989</v>
      </c>
      <c r="D2350" s="784" t="s">
        <v>6990</v>
      </c>
      <c r="E2350" s="604">
        <v>200</v>
      </c>
      <c r="F2350" s="604">
        <v>140</v>
      </c>
      <c r="G2350" s="604">
        <v>80</v>
      </c>
      <c r="H2350" s="604">
        <v>0</v>
      </c>
    </row>
    <row r="2351" spans="1:8" s="668" customFormat="1" ht="15" customHeight="1">
      <c r="A2351" s="464">
        <v>191</v>
      </c>
      <c r="B2351" s="1249"/>
      <c r="C2351" s="784" t="s">
        <v>6990</v>
      </c>
      <c r="D2351" s="784" t="s">
        <v>6991</v>
      </c>
      <c r="E2351" s="604">
        <v>152</v>
      </c>
      <c r="F2351" s="604">
        <v>120</v>
      </c>
      <c r="G2351" s="604">
        <v>72</v>
      </c>
      <c r="H2351" s="604">
        <v>0</v>
      </c>
    </row>
    <row r="2352" spans="1:8" s="668" customFormat="1" ht="15" customHeight="1">
      <c r="A2352" s="464">
        <v>192</v>
      </c>
      <c r="B2352" s="1249"/>
      <c r="C2352" s="784" t="s">
        <v>6991</v>
      </c>
      <c r="D2352" s="784" t="s">
        <v>6992</v>
      </c>
      <c r="E2352" s="604">
        <v>160</v>
      </c>
      <c r="F2352" s="604">
        <v>140</v>
      </c>
      <c r="G2352" s="604">
        <v>80</v>
      </c>
      <c r="H2352" s="604">
        <v>0</v>
      </c>
    </row>
    <row r="2353" spans="1:8" s="668" customFormat="1" ht="15" customHeight="1">
      <c r="A2353" s="464">
        <v>193</v>
      </c>
      <c r="B2353" s="1249"/>
      <c r="C2353" s="784" t="s">
        <v>6993</v>
      </c>
      <c r="D2353" s="784" t="s">
        <v>6994</v>
      </c>
      <c r="E2353" s="604">
        <v>120</v>
      </c>
      <c r="F2353" s="604">
        <v>80</v>
      </c>
      <c r="G2353" s="604">
        <v>72</v>
      </c>
      <c r="H2353" s="604">
        <v>0</v>
      </c>
    </row>
    <row r="2354" spans="1:8" s="668" customFormat="1" ht="15" customHeight="1">
      <c r="A2354" s="464">
        <v>194</v>
      </c>
      <c r="B2354" s="1249"/>
      <c r="C2354" s="784" t="s">
        <v>6995</v>
      </c>
      <c r="D2354" s="784" t="s">
        <v>6996</v>
      </c>
      <c r="E2354" s="604">
        <v>120</v>
      </c>
      <c r="F2354" s="604">
        <v>80</v>
      </c>
      <c r="G2354" s="604">
        <v>72</v>
      </c>
      <c r="H2354" s="604">
        <v>0</v>
      </c>
    </row>
    <row r="2355" spans="1:8" s="668" customFormat="1" ht="15" customHeight="1">
      <c r="A2355" s="464">
        <v>195</v>
      </c>
      <c r="B2355" s="573" t="s">
        <v>209</v>
      </c>
      <c r="C2355" s="784" t="s">
        <v>6997</v>
      </c>
      <c r="D2355" s="784" t="s">
        <v>6998</v>
      </c>
      <c r="E2355" s="604">
        <v>168</v>
      </c>
      <c r="F2355" s="604">
        <v>100</v>
      </c>
      <c r="G2355" s="604">
        <v>80</v>
      </c>
      <c r="H2355" s="604">
        <v>0</v>
      </c>
    </row>
    <row r="2356" spans="1:8" s="668" customFormat="1" ht="15" customHeight="1">
      <c r="A2356" s="464">
        <v>196</v>
      </c>
      <c r="B2356" s="781" t="s">
        <v>209</v>
      </c>
      <c r="C2356" s="784" t="s">
        <v>6999</v>
      </c>
      <c r="D2356" s="784" t="s">
        <v>7000</v>
      </c>
      <c r="E2356" s="604">
        <v>160</v>
      </c>
      <c r="F2356" s="604">
        <v>112</v>
      </c>
      <c r="G2356" s="604">
        <v>80</v>
      </c>
      <c r="H2356" s="604">
        <v>0</v>
      </c>
    </row>
    <row r="2357" spans="1:8" s="668" customFormat="1" ht="15" customHeight="1">
      <c r="A2357" s="464">
        <v>197</v>
      </c>
      <c r="B2357" s="781" t="s">
        <v>209</v>
      </c>
      <c r="C2357" s="784" t="s">
        <v>7000</v>
      </c>
      <c r="D2357" s="784" t="s">
        <v>7001</v>
      </c>
      <c r="E2357" s="604">
        <v>140</v>
      </c>
      <c r="F2357" s="604">
        <v>100</v>
      </c>
      <c r="G2357" s="604">
        <v>72</v>
      </c>
      <c r="H2357" s="604">
        <v>0</v>
      </c>
    </row>
    <row r="2358" spans="1:8" s="668" customFormat="1" ht="15" customHeight="1">
      <c r="A2358" s="464">
        <v>198</v>
      </c>
      <c r="B2358" s="781" t="s">
        <v>7002</v>
      </c>
      <c r="C2358" s="1522" t="s">
        <v>7002</v>
      </c>
      <c r="D2358" s="1522"/>
      <c r="E2358" s="604">
        <v>280</v>
      </c>
      <c r="F2358" s="604">
        <v>0</v>
      </c>
      <c r="G2358" s="604">
        <v>0</v>
      </c>
      <c r="H2358" s="604">
        <v>0</v>
      </c>
    </row>
    <row r="2359" spans="1:8" s="668" customFormat="1" ht="15" customHeight="1">
      <c r="A2359" s="601">
        <v>30</v>
      </c>
      <c r="B2359" s="601" t="s">
        <v>7154</v>
      </c>
      <c r="C2359" s="602"/>
      <c r="D2359" s="613"/>
      <c r="E2359" s="613"/>
      <c r="F2359" s="613"/>
      <c r="G2359" s="613"/>
      <c r="H2359" s="613"/>
    </row>
    <row r="2360" spans="1:8" s="668" customFormat="1" ht="15" customHeight="1">
      <c r="A2360" s="464">
        <v>1</v>
      </c>
      <c r="B2360" s="461" t="s">
        <v>7155</v>
      </c>
      <c r="C2360" s="462" t="s">
        <v>7156</v>
      </c>
      <c r="D2360" s="462"/>
      <c r="E2360" s="788">
        <v>480</v>
      </c>
      <c r="F2360" s="788">
        <v>288</v>
      </c>
      <c r="G2360" s="788">
        <v>0</v>
      </c>
      <c r="H2360" s="788">
        <v>0</v>
      </c>
    </row>
    <row r="2361" spans="1:8" s="668" customFormat="1" ht="15" customHeight="1">
      <c r="A2361" s="464">
        <v>2</v>
      </c>
      <c r="B2361" s="461" t="s">
        <v>7155</v>
      </c>
      <c r="C2361" s="462" t="s">
        <v>7157</v>
      </c>
      <c r="D2361" s="462"/>
      <c r="E2361" s="788">
        <v>600</v>
      </c>
      <c r="F2361" s="788">
        <v>296</v>
      </c>
      <c r="G2361" s="788">
        <v>140</v>
      </c>
      <c r="H2361" s="788">
        <v>112</v>
      </c>
    </row>
    <row r="2362" spans="1:8" s="668" customFormat="1" ht="15" customHeight="1">
      <c r="A2362" s="464">
        <v>3</v>
      </c>
      <c r="B2362" s="461" t="s">
        <v>7155</v>
      </c>
      <c r="C2362" s="462" t="s">
        <v>7158</v>
      </c>
      <c r="D2362" s="462"/>
      <c r="E2362" s="788">
        <v>680</v>
      </c>
      <c r="F2362" s="788">
        <v>336</v>
      </c>
      <c r="G2362" s="788">
        <v>240</v>
      </c>
      <c r="H2362" s="788">
        <v>120</v>
      </c>
    </row>
    <row r="2363" spans="1:8" s="668" customFormat="1" ht="15" customHeight="1">
      <c r="A2363" s="464">
        <v>4</v>
      </c>
      <c r="B2363" s="461" t="s">
        <v>7155</v>
      </c>
      <c r="C2363" s="462" t="s">
        <v>7159</v>
      </c>
      <c r="D2363" s="462"/>
      <c r="E2363" s="788">
        <v>600</v>
      </c>
      <c r="F2363" s="788">
        <v>360</v>
      </c>
      <c r="G2363" s="788">
        <v>288</v>
      </c>
      <c r="H2363" s="788">
        <v>0</v>
      </c>
    </row>
    <row r="2364" spans="1:8" s="668" customFormat="1" ht="15" customHeight="1">
      <c r="A2364" s="464">
        <v>5</v>
      </c>
      <c r="B2364" s="461" t="s">
        <v>7155</v>
      </c>
      <c r="C2364" s="462" t="s">
        <v>7160</v>
      </c>
      <c r="D2364" s="462"/>
      <c r="E2364" s="788">
        <v>560</v>
      </c>
      <c r="F2364" s="788">
        <v>320</v>
      </c>
      <c r="G2364" s="788">
        <v>180</v>
      </c>
      <c r="H2364" s="788">
        <v>0</v>
      </c>
    </row>
    <row r="2365" spans="1:8" s="668" customFormat="1" ht="15" customHeight="1">
      <c r="A2365" s="464">
        <v>6</v>
      </c>
      <c r="B2365" s="461" t="s">
        <v>7155</v>
      </c>
      <c r="C2365" s="462" t="s">
        <v>7161</v>
      </c>
      <c r="D2365" s="462"/>
      <c r="E2365" s="788">
        <v>640</v>
      </c>
      <c r="F2365" s="788">
        <v>340</v>
      </c>
      <c r="G2365" s="788">
        <v>0</v>
      </c>
      <c r="H2365" s="788">
        <v>0</v>
      </c>
    </row>
    <row r="2366" spans="1:8" s="668" customFormat="1" ht="15" customHeight="1">
      <c r="A2366" s="464">
        <v>7</v>
      </c>
      <c r="B2366" s="461" t="s">
        <v>7155</v>
      </c>
      <c r="C2366" s="462" t="s">
        <v>7162</v>
      </c>
      <c r="D2366" s="462"/>
      <c r="E2366" s="788">
        <v>520</v>
      </c>
      <c r="F2366" s="788">
        <v>0</v>
      </c>
      <c r="G2366" s="788">
        <v>0</v>
      </c>
      <c r="H2366" s="788">
        <v>0</v>
      </c>
    </row>
    <row r="2367" spans="1:8" s="668" customFormat="1" ht="15" customHeight="1">
      <c r="A2367" s="464">
        <v>8</v>
      </c>
      <c r="B2367" s="461" t="s">
        <v>7163</v>
      </c>
      <c r="C2367" s="462" t="s">
        <v>7164</v>
      </c>
      <c r="D2367" s="462"/>
      <c r="E2367" s="788">
        <v>168</v>
      </c>
      <c r="F2367" s="788">
        <v>140</v>
      </c>
      <c r="G2367" s="788">
        <v>120</v>
      </c>
      <c r="H2367" s="788">
        <v>104</v>
      </c>
    </row>
    <row r="2368" spans="1:8" s="668" customFormat="1" ht="15" customHeight="1">
      <c r="A2368" s="464">
        <v>9</v>
      </c>
      <c r="B2368" s="461" t="s">
        <v>7165</v>
      </c>
      <c r="C2368" s="462" t="s">
        <v>7166</v>
      </c>
      <c r="D2368" s="462"/>
      <c r="E2368" s="788">
        <v>136</v>
      </c>
      <c r="F2368" s="788">
        <v>112</v>
      </c>
      <c r="G2368" s="788">
        <v>100</v>
      </c>
      <c r="H2368" s="788">
        <v>88</v>
      </c>
    </row>
    <row r="2369" spans="1:8" s="668" customFormat="1" ht="15" customHeight="1">
      <c r="A2369" s="464">
        <v>10</v>
      </c>
      <c r="B2369" s="461" t="s">
        <v>7167</v>
      </c>
      <c r="C2369" s="462" t="s">
        <v>7168</v>
      </c>
      <c r="D2369" s="462"/>
      <c r="E2369" s="788">
        <v>160</v>
      </c>
      <c r="F2369" s="788">
        <v>128</v>
      </c>
      <c r="G2369" s="788">
        <v>112</v>
      </c>
      <c r="H2369" s="788">
        <v>100</v>
      </c>
    </row>
    <row r="2370" spans="1:8" s="668" customFormat="1" ht="15" customHeight="1">
      <c r="A2370" s="464">
        <v>11</v>
      </c>
      <c r="B2370" s="461" t="s">
        <v>7169</v>
      </c>
      <c r="C2370" s="462" t="s">
        <v>7170</v>
      </c>
      <c r="D2370" s="462"/>
      <c r="E2370" s="788">
        <v>120</v>
      </c>
      <c r="F2370" s="788">
        <v>104</v>
      </c>
      <c r="G2370" s="788">
        <v>0</v>
      </c>
      <c r="H2370" s="788">
        <v>0</v>
      </c>
    </row>
    <row r="2371" spans="1:8" s="668" customFormat="1" ht="15" customHeight="1">
      <c r="A2371" s="464">
        <v>12</v>
      </c>
      <c r="B2371" s="461" t="s">
        <v>7169</v>
      </c>
      <c r="C2371" s="462" t="s">
        <v>7171</v>
      </c>
      <c r="D2371" s="462"/>
      <c r="E2371" s="788">
        <v>104</v>
      </c>
      <c r="F2371" s="788">
        <v>88</v>
      </c>
      <c r="G2371" s="788">
        <v>72</v>
      </c>
      <c r="H2371" s="788">
        <v>56</v>
      </c>
    </row>
    <row r="2372" spans="1:8" s="668" customFormat="1" ht="15" customHeight="1">
      <c r="A2372" s="464">
        <v>13</v>
      </c>
      <c r="B2372" s="461" t="s">
        <v>7172</v>
      </c>
      <c r="C2372" s="462" t="s">
        <v>7173</v>
      </c>
      <c r="D2372" s="462"/>
      <c r="E2372" s="788">
        <v>104</v>
      </c>
      <c r="F2372" s="788">
        <v>88</v>
      </c>
      <c r="G2372" s="788">
        <v>72</v>
      </c>
      <c r="H2372" s="788">
        <v>56</v>
      </c>
    </row>
    <row r="2373" spans="1:8" s="668" customFormat="1" ht="15" customHeight="1">
      <c r="A2373" s="464">
        <v>14</v>
      </c>
      <c r="B2373" s="461" t="s">
        <v>7174</v>
      </c>
      <c r="C2373" s="462" t="s">
        <v>7175</v>
      </c>
      <c r="D2373" s="462"/>
      <c r="E2373" s="788">
        <v>240</v>
      </c>
      <c r="F2373" s="788">
        <v>192</v>
      </c>
      <c r="G2373" s="788">
        <v>112</v>
      </c>
      <c r="H2373" s="788">
        <v>48</v>
      </c>
    </row>
    <row r="2374" spans="1:8" s="668" customFormat="1" ht="15" customHeight="1">
      <c r="A2374" s="464">
        <v>15</v>
      </c>
      <c r="B2374" s="461" t="s">
        <v>7176</v>
      </c>
      <c r="C2374" s="462" t="s">
        <v>7177</v>
      </c>
      <c r="D2374" s="462"/>
      <c r="E2374" s="788">
        <v>400</v>
      </c>
      <c r="F2374" s="788">
        <v>320</v>
      </c>
      <c r="G2374" s="788">
        <v>0</v>
      </c>
      <c r="H2374" s="788">
        <v>0</v>
      </c>
    </row>
    <row r="2375" spans="1:8" s="668" customFormat="1" ht="15" customHeight="1">
      <c r="A2375" s="464">
        <v>16</v>
      </c>
      <c r="B2375" s="461" t="s">
        <v>7176</v>
      </c>
      <c r="C2375" s="462" t="s">
        <v>7178</v>
      </c>
      <c r="D2375" s="462"/>
      <c r="E2375" s="788">
        <v>208</v>
      </c>
      <c r="F2375" s="788">
        <v>160</v>
      </c>
      <c r="G2375" s="788">
        <v>0</v>
      </c>
      <c r="H2375" s="788">
        <v>0</v>
      </c>
    </row>
    <row r="2376" spans="1:8" s="668" customFormat="1" ht="15" customHeight="1">
      <c r="A2376" s="464">
        <v>17</v>
      </c>
      <c r="B2376" s="461" t="s">
        <v>7179</v>
      </c>
      <c r="C2376" s="462" t="s">
        <v>7180</v>
      </c>
      <c r="D2376" s="462"/>
      <c r="E2376" s="788">
        <v>192</v>
      </c>
      <c r="F2376" s="788">
        <v>0</v>
      </c>
      <c r="G2376" s="788">
        <v>0</v>
      </c>
      <c r="H2376" s="788">
        <v>0</v>
      </c>
    </row>
    <row r="2377" spans="1:8" s="668" customFormat="1" ht="15" customHeight="1">
      <c r="A2377" s="464">
        <v>18</v>
      </c>
      <c r="B2377" s="461" t="s">
        <v>7179</v>
      </c>
      <c r="C2377" s="462" t="s">
        <v>7181</v>
      </c>
      <c r="D2377" s="462"/>
      <c r="E2377" s="788">
        <v>96</v>
      </c>
      <c r="F2377" s="788">
        <v>96</v>
      </c>
      <c r="G2377" s="788">
        <v>72</v>
      </c>
      <c r="H2377" s="788">
        <v>0</v>
      </c>
    </row>
    <row r="2378" spans="1:8" s="668" customFormat="1" ht="15" customHeight="1">
      <c r="A2378" s="464">
        <v>19</v>
      </c>
      <c r="B2378" s="461" t="s">
        <v>7182</v>
      </c>
      <c r="C2378" s="462" t="s">
        <v>7183</v>
      </c>
      <c r="D2378" s="462"/>
      <c r="E2378" s="788">
        <v>128</v>
      </c>
      <c r="F2378" s="788">
        <v>0</v>
      </c>
      <c r="G2378" s="788">
        <v>0</v>
      </c>
      <c r="H2378" s="788">
        <v>0</v>
      </c>
    </row>
    <row r="2379" spans="1:8" s="668" customFormat="1" ht="15" customHeight="1">
      <c r="A2379" s="464">
        <v>20</v>
      </c>
      <c r="B2379" s="461" t="s">
        <v>7184</v>
      </c>
      <c r="C2379" s="462" t="s">
        <v>7185</v>
      </c>
      <c r="D2379" s="462"/>
      <c r="E2379" s="788">
        <v>96</v>
      </c>
      <c r="F2379" s="788">
        <v>80</v>
      </c>
      <c r="G2379" s="788">
        <v>0</v>
      </c>
      <c r="H2379" s="788">
        <v>0</v>
      </c>
    </row>
    <row r="2380" spans="1:8" s="668" customFormat="1" ht="15" customHeight="1">
      <c r="A2380" s="464">
        <v>21</v>
      </c>
      <c r="B2380" s="461" t="s">
        <v>7184</v>
      </c>
      <c r="C2380" s="462" t="s">
        <v>7186</v>
      </c>
      <c r="D2380" s="462"/>
      <c r="E2380" s="788">
        <v>96</v>
      </c>
      <c r="F2380" s="788">
        <v>72</v>
      </c>
      <c r="G2380" s="788">
        <v>48</v>
      </c>
      <c r="H2380" s="788">
        <v>0</v>
      </c>
    </row>
    <row r="2381" spans="1:8" s="668" customFormat="1" ht="15" customHeight="1">
      <c r="A2381" s="464">
        <v>22</v>
      </c>
      <c r="B2381" s="461" t="s">
        <v>7187</v>
      </c>
      <c r="C2381" s="462" t="s">
        <v>7188</v>
      </c>
      <c r="D2381" s="462"/>
      <c r="E2381" s="788">
        <v>120</v>
      </c>
      <c r="F2381" s="788">
        <v>96</v>
      </c>
      <c r="G2381" s="788">
        <v>0</v>
      </c>
      <c r="H2381" s="788">
        <v>0</v>
      </c>
    </row>
    <row r="2382" spans="1:8" s="668" customFormat="1" ht="15" customHeight="1">
      <c r="A2382" s="464">
        <v>23</v>
      </c>
      <c r="B2382" s="461" t="s">
        <v>7187</v>
      </c>
      <c r="C2382" s="462" t="s">
        <v>7189</v>
      </c>
      <c r="D2382" s="462"/>
      <c r="E2382" s="788">
        <v>120</v>
      </c>
      <c r="F2382" s="788">
        <v>96</v>
      </c>
      <c r="G2382" s="788">
        <v>56</v>
      </c>
      <c r="H2382" s="788">
        <v>0</v>
      </c>
    </row>
    <row r="2383" spans="1:8" s="668" customFormat="1" ht="15" customHeight="1">
      <c r="A2383" s="464">
        <v>24</v>
      </c>
      <c r="B2383" s="461" t="s">
        <v>7190</v>
      </c>
      <c r="C2383" s="462" t="s">
        <v>7191</v>
      </c>
      <c r="D2383" s="462"/>
      <c r="E2383" s="788">
        <v>208</v>
      </c>
      <c r="F2383" s="788">
        <v>0</v>
      </c>
      <c r="G2383" s="788">
        <v>0</v>
      </c>
      <c r="H2383" s="788">
        <v>0</v>
      </c>
    </row>
    <row r="2384" spans="1:8" s="668" customFormat="1" ht="15" customHeight="1">
      <c r="A2384" s="464">
        <v>25</v>
      </c>
      <c r="B2384" s="461" t="s">
        <v>7192</v>
      </c>
      <c r="C2384" s="462" t="s">
        <v>7193</v>
      </c>
      <c r="D2384" s="462"/>
      <c r="E2384" s="788">
        <v>140</v>
      </c>
      <c r="F2384" s="788">
        <v>112</v>
      </c>
      <c r="G2384" s="788">
        <v>0</v>
      </c>
      <c r="H2384" s="788">
        <v>0</v>
      </c>
    </row>
    <row r="2385" spans="1:8" s="668" customFormat="1" ht="15" customHeight="1">
      <c r="A2385" s="464">
        <v>26</v>
      </c>
      <c r="B2385" s="461" t="s">
        <v>7194</v>
      </c>
      <c r="C2385" s="462" t="s">
        <v>7195</v>
      </c>
      <c r="D2385" s="462"/>
      <c r="E2385" s="788">
        <v>140</v>
      </c>
      <c r="F2385" s="788">
        <v>112</v>
      </c>
      <c r="G2385" s="788">
        <v>80</v>
      </c>
      <c r="H2385" s="788">
        <v>48</v>
      </c>
    </row>
    <row r="2386" spans="1:8" s="668" customFormat="1" ht="15" customHeight="1">
      <c r="A2386" s="464">
        <v>27</v>
      </c>
      <c r="B2386" s="461" t="s">
        <v>7196</v>
      </c>
      <c r="C2386" s="462" t="s">
        <v>7197</v>
      </c>
      <c r="D2386" s="462"/>
      <c r="E2386" s="788">
        <v>240</v>
      </c>
      <c r="F2386" s="788">
        <v>0</v>
      </c>
      <c r="G2386" s="788">
        <v>0</v>
      </c>
      <c r="H2386" s="788">
        <v>0</v>
      </c>
    </row>
    <row r="2387" spans="1:8" s="668" customFormat="1" ht="15" customHeight="1">
      <c r="A2387" s="464">
        <v>28</v>
      </c>
      <c r="B2387" s="461" t="s">
        <v>7198</v>
      </c>
      <c r="C2387" s="462" t="s">
        <v>7199</v>
      </c>
      <c r="D2387" s="462"/>
      <c r="E2387" s="788">
        <v>96</v>
      </c>
      <c r="F2387" s="788">
        <v>80</v>
      </c>
      <c r="G2387" s="788">
        <v>64</v>
      </c>
      <c r="H2387" s="788">
        <v>60</v>
      </c>
    </row>
    <row r="2388" spans="1:8" s="668" customFormat="1" ht="15" customHeight="1">
      <c r="A2388" s="464">
        <v>29</v>
      </c>
      <c r="B2388" s="461" t="s">
        <v>7200</v>
      </c>
      <c r="C2388" s="462" t="s">
        <v>7201</v>
      </c>
      <c r="D2388" s="462"/>
      <c r="E2388" s="788">
        <v>128</v>
      </c>
      <c r="F2388" s="788">
        <v>112</v>
      </c>
      <c r="G2388" s="788">
        <v>100</v>
      </c>
      <c r="H2388" s="788">
        <v>0</v>
      </c>
    </row>
    <row r="2389" spans="1:8" s="668" customFormat="1" ht="15" customHeight="1">
      <c r="A2389" s="464">
        <v>30</v>
      </c>
      <c r="B2389" s="461" t="s">
        <v>7202</v>
      </c>
      <c r="C2389" s="462" t="s">
        <v>7203</v>
      </c>
      <c r="D2389" s="462"/>
      <c r="E2389" s="788">
        <v>300</v>
      </c>
      <c r="F2389" s="788">
        <v>180</v>
      </c>
      <c r="G2389" s="788">
        <v>120</v>
      </c>
      <c r="H2389" s="788">
        <v>100</v>
      </c>
    </row>
    <row r="2390" spans="1:8" s="668" customFormat="1" ht="15" customHeight="1">
      <c r="A2390" s="464">
        <v>31</v>
      </c>
      <c r="B2390" s="461" t="s">
        <v>7202</v>
      </c>
      <c r="C2390" s="462" t="s">
        <v>7204</v>
      </c>
      <c r="D2390" s="462"/>
      <c r="E2390" s="788">
        <v>300</v>
      </c>
      <c r="F2390" s="788">
        <v>180</v>
      </c>
      <c r="G2390" s="788">
        <v>120</v>
      </c>
      <c r="H2390" s="788">
        <v>100</v>
      </c>
    </row>
    <row r="2391" spans="1:8" s="668" customFormat="1" ht="15" customHeight="1">
      <c r="A2391" s="464">
        <v>32</v>
      </c>
      <c r="B2391" s="461" t="s">
        <v>7205</v>
      </c>
      <c r="C2391" s="462" t="s">
        <v>7206</v>
      </c>
      <c r="D2391" s="462"/>
      <c r="E2391" s="788">
        <v>240</v>
      </c>
      <c r="F2391" s="788">
        <v>160</v>
      </c>
      <c r="G2391" s="788">
        <v>112</v>
      </c>
      <c r="H2391" s="788">
        <v>100</v>
      </c>
    </row>
    <row r="2392" spans="1:8" s="668" customFormat="1" ht="15" customHeight="1">
      <c r="A2392" s="464">
        <v>33</v>
      </c>
      <c r="B2392" s="461" t="s">
        <v>7207</v>
      </c>
      <c r="C2392" s="462" t="s">
        <v>7208</v>
      </c>
      <c r="D2392" s="462"/>
      <c r="E2392" s="788">
        <v>200</v>
      </c>
      <c r="F2392" s="788">
        <v>144</v>
      </c>
      <c r="G2392" s="788">
        <v>112</v>
      </c>
      <c r="H2392" s="788">
        <v>100</v>
      </c>
    </row>
    <row r="2393" spans="1:8" s="668" customFormat="1" ht="15" customHeight="1">
      <c r="A2393" s="464">
        <v>34</v>
      </c>
      <c r="B2393" s="461" t="s">
        <v>7207</v>
      </c>
      <c r="C2393" s="462" t="s">
        <v>7209</v>
      </c>
      <c r="D2393" s="462"/>
      <c r="E2393" s="788">
        <v>200</v>
      </c>
      <c r="F2393" s="788">
        <v>136</v>
      </c>
      <c r="G2393" s="788">
        <v>0</v>
      </c>
      <c r="H2393" s="788">
        <v>0</v>
      </c>
    </row>
    <row r="2394" spans="1:8" s="668" customFormat="1" ht="15" customHeight="1">
      <c r="A2394" s="464">
        <v>35</v>
      </c>
      <c r="B2394" s="461" t="s">
        <v>7207</v>
      </c>
      <c r="C2394" s="462" t="s">
        <v>7210</v>
      </c>
      <c r="D2394" s="462"/>
      <c r="E2394" s="788">
        <v>200</v>
      </c>
      <c r="F2394" s="788">
        <v>136</v>
      </c>
      <c r="G2394" s="788">
        <v>0</v>
      </c>
      <c r="H2394" s="788">
        <v>0</v>
      </c>
    </row>
    <row r="2395" spans="1:8" s="668" customFormat="1" ht="15" customHeight="1">
      <c r="A2395" s="464">
        <v>36</v>
      </c>
      <c r="B2395" s="461" t="s">
        <v>7211</v>
      </c>
      <c r="C2395" s="462" t="s">
        <v>7212</v>
      </c>
      <c r="D2395" s="462"/>
      <c r="E2395" s="788">
        <v>200</v>
      </c>
      <c r="F2395" s="788">
        <v>136</v>
      </c>
      <c r="G2395" s="788">
        <v>96</v>
      </c>
      <c r="H2395" s="788">
        <v>80</v>
      </c>
    </row>
    <row r="2396" spans="1:8" s="668" customFormat="1" ht="15" customHeight="1">
      <c r="A2396" s="464">
        <v>37</v>
      </c>
      <c r="B2396" s="461" t="s">
        <v>7213</v>
      </c>
      <c r="C2396" s="462" t="s">
        <v>7214</v>
      </c>
      <c r="D2396" s="462"/>
      <c r="E2396" s="788">
        <v>216</v>
      </c>
      <c r="F2396" s="788">
        <v>160</v>
      </c>
      <c r="G2396" s="788">
        <v>0</v>
      </c>
      <c r="H2396" s="788">
        <v>0</v>
      </c>
    </row>
    <row r="2397" spans="1:8" s="668" customFormat="1" ht="15" customHeight="1">
      <c r="A2397" s="464">
        <v>38</v>
      </c>
      <c r="B2397" s="461" t="s">
        <v>7215</v>
      </c>
      <c r="C2397" s="462"/>
      <c r="D2397" s="462"/>
      <c r="E2397" s="788">
        <v>240</v>
      </c>
      <c r="F2397" s="788">
        <v>0</v>
      </c>
      <c r="G2397" s="788">
        <v>0</v>
      </c>
      <c r="H2397" s="788">
        <v>0</v>
      </c>
    </row>
    <row r="2398" spans="1:8" s="668" customFormat="1" ht="15" customHeight="1">
      <c r="A2398" s="601">
        <v>31</v>
      </c>
      <c r="B2398" s="602" t="s">
        <v>7216</v>
      </c>
      <c r="C2398" s="602"/>
      <c r="D2398" s="613"/>
      <c r="E2398" s="613"/>
      <c r="F2398" s="613"/>
      <c r="G2398" s="613"/>
      <c r="H2398" s="613"/>
    </row>
    <row r="2399" spans="1:8" s="668" customFormat="1" ht="15" customHeight="1">
      <c r="A2399" s="464">
        <v>1</v>
      </c>
      <c r="B2399" s="570" t="s">
        <v>7217</v>
      </c>
      <c r="C2399" s="570" t="s">
        <v>7218</v>
      </c>
      <c r="D2399" s="462"/>
      <c r="E2399" s="788">
        <v>320</v>
      </c>
      <c r="F2399" s="788">
        <v>128</v>
      </c>
      <c r="G2399" s="788">
        <v>0</v>
      </c>
      <c r="H2399" s="788">
        <v>0</v>
      </c>
    </row>
    <row r="2400" spans="1:8" s="668" customFormat="1" ht="15" customHeight="1">
      <c r="A2400" s="464">
        <v>2</v>
      </c>
      <c r="B2400" s="570" t="s">
        <v>7217</v>
      </c>
      <c r="C2400" s="570" t="s">
        <v>7219</v>
      </c>
      <c r="D2400" s="462"/>
      <c r="E2400" s="788">
        <v>164</v>
      </c>
      <c r="F2400" s="788">
        <v>96</v>
      </c>
      <c r="G2400" s="788">
        <v>0</v>
      </c>
      <c r="H2400" s="788">
        <v>0</v>
      </c>
    </row>
    <row r="2401" spans="1:8" s="668" customFormat="1" ht="15" customHeight="1">
      <c r="A2401" s="464">
        <v>3</v>
      </c>
      <c r="B2401" s="570" t="s">
        <v>7217</v>
      </c>
      <c r="C2401" s="570" t="s">
        <v>7220</v>
      </c>
      <c r="D2401" s="462"/>
      <c r="E2401" s="788">
        <v>248</v>
      </c>
      <c r="F2401" s="788">
        <v>144</v>
      </c>
      <c r="G2401" s="788">
        <v>104</v>
      </c>
      <c r="H2401" s="788">
        <v>0</v>
      </c>
    </row>
    <row r="2402" spans="1:8" s="668" customFormat="1" ht="15" customHeight="1">
      <c r="A2402" s="464">
        <v>4</v>
      </c>
      <c r="B2402" s="570" t="s">
        <v>7217</v>
      </c>
      <c r="C2402" s="570" t="s">
        <v>7221</v>
      </c>
      <c r="D2402" s="462"/>
      <c r="E2402" s="788">
        <v>184</v>
      </c>
      <c r="F2402" s="788">
        <v>92</v>
      </c>
      <c r="G2402" s="788">
        <v>80</v>
      </c>
      <c r="H2402" s="788">
        <v>0</v>
      </c>
    </row>
    <row r="2403" spans="1:8" s="668" customFormat="1" ht="15" customHeight="1">
      <c r="A2403" s="464">
        <v>5</v>
      </c>
      <c r="B2403" s="570" t="s">
        <v>7217</v>
      </c>
      <c r="C2403" s="570" t="s">
        <v>7222</v>
      </c>
      <c r="D2403" s="462"/>
      <c r="E2403" s="788">
        <v>256</v>
      </c>
      <c r="F2403" s="788">
        <v>152</v>
      </c>
      <c r="G2403" s="788">
        <v>96</v>
      </c>
      <c r="H2403" s="788">
        <v>0</v>
      </c>
    </row>
    <row r="2404" spans="1:8" s="668" customFormat="1" ht="15" customHeight="1">
      <c r="A2404" s="464">
        <v>6</v>
      </c>
      <c r="B2404" s="570" t="s">
        <v>7217</v>
      </c>
      <c r="C2404" s="570" t="s">
        <v>7223</v>
      </c>
      <c r="D2404" s="462"/>
      <c r="E2404" s="788">
        <v>280</v>
      </c>
      <c r="F2404" s="788">
        <v>168</v>
      </c>
      <c r="G2404" s="788">
        <v>112</v>
      </c>
      <c r="H2404" s="788">
        <v>0</v>
      </c>
    </row>
    <row r="2405" spans="1:8" s="668" customFormat="1" ht="15" customHeight="1">
      <c r="A2405" s="464">
        <v>7</v>
      </c>
      <c r="B2405" s="570" t="s">
        <v>7217</v>
      </c>
      <c r="C2405" s="570" t="s">
        <v>7224</v>
      </c>
      <c r="D2405" s="462"/>
      <c r="E2405" s="788">
        <v>112</v>
      </c>
      <c r="F2405" s="788">
        <v>88</v>
      </c>
      <c r="G2405" s="788">
        <v>72</v>
      </c>
      <c r="H2405" s="788">
        <v>0</v>
      </c>
    </row>
    <row r="2406" spans="1:8" s="668" customFormat="1" ht="15" customHeight="1">
      <c r="A2406" s="464">
        <v>8</v>
      </c>
      <c r="B2406" s="570" t="s">
        <v>7217</v>
      </c>
      <c r="C2406" s="570" t="s">
        <v>7225</v>
      </c>
      <c r="D2406" s="462"/>
      <c r="E2406" s="788">
        <v>168</v>
      </c>
      <c r="F2406" s="788">
        <v>120</v>
      </c>
      <c r="G2406" s="788">
        <v>88</v>
      </c>
      <c r="H2406" s="788">
        <v>0</v>
      </c>
    </row>
    <row r="2407" spans="1:8" s="668" customFormat="1" ht="15" customHeight="1">
      <c r="A2407" s="464">
        <v>9</v>
      </c>
      <c r="B2407" s="570" t="s">
        <v>7217</v>
      </c>
      <c r="C2407" s="570" t="s">
        <v>7226</v>
      </c>
      <c r="D2407" s="462"/>
      <c r="E2407" s="788">
        <v>480</v>
      </c>
      <c r="F2407" s="788">
        <v>188</v>
      </c>
      <c r="G2407" s="788">
        <v>104</v>
      </c>
      <c r="H2407" s="788">
        <v>0</v>
      </c>
    </row>
    <row r="2408" spans="1:8" s="668" customFormat="1" ht="15" customHeight="1">
      <c r="A2408" s="464">
        <v>10</v>
      </c>
      <c r="B2408" s="570" t="s">
        <v>7217</v>
      </c>
      <c r="C2408" s="570" t="s">
        <v>7227</v>
      </c>
      <c r="D2408" s="462"/>
      <c r="E2408" s="788">
        <v>200</v>
      </c>
      <c r="F2408" s="788">
        <v>168</v>
      </c>
      <c r="G2408" s="788">
        <v>0</v>
      </c>
      <c r="H2408" s="788">
        <v>0</v>
      </c>
    </row>
    <row r="2409" spans="1:8" s="668" customFormat="1" ht="15" customHeight="1">
      <c r="A2409" s="464">
        <v>11</v>
      </c>
      <c r="B2409" s="571" t="s">
        <v>7228</v>
      </c>
      <c r="C2409" s="570" t="s">
        <v>7229</v>
      </c>
      <c r="D2409" s="462"/>
      <c r="E2409" s="788">
        <v>112</v>
      </c>
      <c r="F2409" s="788">
        <v>0</v>
      </c>
      <c r="G2409" s="788">
        <v>0</v>
      </c>
      <c r="H2409" s="788">
        <v>0</v>
      </c>
    </row>
    <row r="2410" spans="1:8" s="668" customFormat="1" ht="15" customHeight="1">
      <c r="A2410" s="464">
        <v>12</v>
      </c>
      <c r="B2410" s="570" t="s">
        <v>7230</v>
      </c>
      <c r="C2410" s="570" t="s">
        <v>7231</v>
      </c>
      <c r="D2410" s="462"/>
      <c r="E2410" s="788">
        <v>280</v>
      </c>
      <c r="F2410" s="788">
        <v>0</v>
      </c>
      <c r="G2410" s="788">
        <v>0</v>
      </c>
      <c r="H2410" s="788">
        <v>0</v>
      </c>
    </row>
    <row r="2411" spans="1:8" s="668" customFormat="1" ht="15" customHeight="1">
      <c r="A2411" s="464">
        <v>13</v>
      </c>
      <c r="B2411" s="570" t="s">
        <v>7230</v>
      </c>
      <c r="C2411" s="570" t="s">
        <v>7232</v>
      </c>
      <c r="D2411" s="462"/>
      <c r="E2411" s="788">
        <v>240</v>
      </c>
      <c r="F2411" s="788">
        <v>0</v>
      </c>
      <c r="G2411" s="788">
        <v>0</v>
      </c>
      <c r="H2411" s="788">
        <v>0</v>
      </c>
    </row>
    <row r="2412" spans="1:8" s="668" customFormat="1" ht="15" customHeight="1">
      <c r="A2412" s="464">
        <v>14</v>
      </c>
      <c r="B2412" s="570" t="s">
        <v>7230</v>
      </c>
      <c r="C2412" s="570" t="s">
        <v>7233</v>
      </c>
      <c r="D2412" s="462"/>
      <c r="E2412" s="788">
        <v>152</v>
      </c>
      <c r="F2412" s="788">
        <v>104</v>
      </c>
      <c r="G2412" s="788">
        <v>80</v>
      </c>
      <c r="H2412" s="788">
        <v>0</v>
      </c>
    </row>
    <row r="2413" spans="1:8" s="668" customFormat="1" ht="15" customHeight="1">
      <c r="A2413" s="464">
        <v>15</v>
      </c>
      <c r="B2413" s="570" t="s">
        <v>7230</v>
      </c>
      <c r="C2413" s="570" t="s">
        <v>7234</v>
      </c>
      <c r="D2413" s="462"/>
      <c r="E2413" s="788">
        <v>216</v>
      </c>
      <c r="F2413" s="788">
        <v>88</v>
      </c>
      <c r="G2413" s="788">
        <v>64</v>
      </c>
      <c r="H2413" s="788">
        <v>0</v>
      </c>
    </row>
    <row r="2414" spans="1:8" s="668" customFormat="1" ht="15" customHeight="1">
      <c r="A2414" s="464">
        <v>16</v>
      </c>
      <c r="B2414" s="570" t="s">
        <v>7235</v>
      </c>
      <c r="C2414" s="570" t="s">
        <v>7236</v>
      </c>
      <c r="D2414" s="462"/>
      <c r="E2414" s="788">
        <v>880</v>
      </c>
      <c r="F2414" s="788">
        <v>188</v>
      </c>
      <c r="G2414" s="788">
        <v>112</v>
      </c>
      <c r="H2414" s="788">
        <v>0</v>
      </c>
    </row>
    <row r="2415" spans="1:8" s="668" customFormat="1" ht="15" customHeight="1">
      <c r="A2415" s="464">
        <v>17</v>
      </c>
      <c r="B2415" s="570" t="s">
        <v>7235</v>
      </c>
      <c r="C2415" s="570" t="s">
        <v>7237</v>
      </c>
      <c r="D2415" s="462"/>
      <c r="E2415" s="788">
        <v>204</v>
      </c>
      <c r="F2415" s="788">
        <v>152</v>
      </c>
      <c r="G2415" s="788">
        <v>0</v>
      </c>
      <c r="H2415" s="788">
        <v>0</v>
      </c>
    </row>
    <row r="2416" spans="1:8" s="668" customFormat="1" ht="15" customHeight="1">
      <c r="A2416" s="464">
        <v>18</v>
      </c>
      <c r="B2416" s="570" t="s">
        <v>7235</v>
      </c>
      <c r="C2416" s="570" t="s">
        <v>7238</v>
      </c>
      <c r="D2416" s="462"/>
      <c r="E2416" s="788">
        <v>96</v>
      </c>
      <c r="F2416" s="788">
        <v>0</v>
      </c>
      <c r="G2416" s="788">
        <v>0</v>
      </c>
      <c r="H2416" s="788">
        <v>0</v>
      </c>
    </row>
    <row r="2417" spans="1:8" s="668" customFormat="1" ht="15" customHeight="1">
      <c r="A2417" s="464">
        <v>19</v>
      </c>
      <c r="B2417" s="570" t="s">
        <v>6656</v>
      </c>
      <c r="C2417" s="570" t="s">
        <v>7239</v>
      </c>
      <c r="D2417" s="462"/>
      <c r="E2417" s="788">
        <v>112</v>
      </c>
      <c r="F2417" s="788">
        <v>0</v>
      </c>
      <c r="G2417" s="788">
        <v>0</v>
      </c>
      <c r="H2417" s="788">
        <v>0</v>
      </c>
    </row>
    <row r="2418" spans="1:8" s="668" customFormat="1" ht="15" customHeight="1">
      <c r="A2418" s="464">
        <v>20</v>
      </c>
      <c r="B2418" s="570" t="s">
        <v>6656</v>
      </c>
      <c r="C2418" s="570" t="s">
        <v>7240</v>
      </c>
      <c r="D2418" s="462"/>
      <c r="E2418" s="788">
        <v>96</v>
      </c>
      <c r="F2418" s="788">
        <v>0</v>
      </c>
      <c r="G2418" s="788">
        <v>0</v>
      </c>
      <c r="H2418" s="788">
        <v>0</v>
      </c>
    </row>
    <row r="2419" spans="1:8" s="668" customFormat="1" ht="15" customHeight="1">
      <c r="A2419" s="464">
        <v>21</v>
      </c>
      <c r="B2419" s="570" t="s">
        <v>7241</v>
      </c>
      <c r="C2419" s="570" t="s">
        <v>7242</v>
      </c>
      <c r="D2419" s="462"/>
      <c r="E2419" s="788">
        <v>96</v>
      </c>
      <c r="F2419" s="788">
        <v>80</v>
      </c>
      <c r="G2419" s="788">
        <v>0</v>
      </c>
      <c r="H2419" s="788">
        <v>0</v>
      </c>
    </row>
    <row r="2420" spans="1:8" s="668" customFormat="1" ht="15" customHeight="1">
      <c r="A2420" s="464">
        <v>22</v>
      </c>
      <c r="B2420" s="571" t="s">
        <v>6656</v>
      </c>
      <c r="C2420" s="570" t="s">
        <v>7243</v>
      </c>
      <c r="D2420" s="462"/>
      <c r="E2420" s="788">
        <v>112</v>
      </c>
      <c r="F2420" s="788">
        <v>88</v>
      </c>
      <c r="G2420" s="788">
        <v>0</v>
      </c>
      <c r="H2420" s="788">
        <v>0</v>
      </c>
    </row>
    <row r="2421" spans="1:8" s="668" customFormat="1" ht="15" customHeight="1">
      <c r="A2421" s="464">
        <v>23</v>
      </c>
      <c r="B2421" s="570" t="s">
        <v>7241</v>
      </c>
      <c r="C2421" s="570" t="s">
        <v>7244</v>
      </c>
      <c r="D2421" s="462"/>
      <c r="E2421" s="788">
        <v>112</v>
      </c>
      <c r="F2421" s="788">
        <v>72</v>
      </c>
      <c r="G2421" s="788">
        <v>56</v>
      </c>
      <c r="H2421" s="788">
        <v>0</v>
      </c>
    </row>
    <row r="2422" spans="1:8" s="324" customFormat="1" ht="17.25">
      <c r="A2422" s="322">
        <v>32</v>
      </c>
      <c r="B2422" s="323" t="s">
        <v>3220</v>
      </c>
      <c r="C2422" s="330"/>
      <c r="D2422" s="330"/>
      <c r="E2422" s="384">
        <v>0</v>
      </c>
      <c r="F2422" s="384">
        <v>0</v>
      </c>
      <c r="G2422" s="384">
        <v>0</v>
      </c>
      <c r="H2422" s="384">
        <v>0</v>
      </c>
    </row>
    <row r="2423" spans="1:8" s="324" customFormat="1" ht="63">
      <c r="A2423" s="1224">
        <v>1</v>
      </c>
      <c r="B2423" s="1225" t="s">
        <v>1430</v>
      </c>
      <c r="C2423" s="332" t="s">
        <v>3221</v>
      </c>
      <c r="D2423" s="332" t="s">
        <v>3222</v>
      </c>
      <c r="E2423" s="384">
        <v>677.6</v>
      </c>
      <c r="F2423" s="384">
        <v>386.4</v>
      </c>
      <c r="G2423" s="384">
        <v>264.39999999999998</v>
      </c>
      <c r="H2423" s="384">
        <v>142.4</v>
      </c>
    </row>
    <row r="2424" spans="1:8" s="324" customFormat="1" ht="63">
      <c r="A2424" s="1224"/>
      <c r="B2424" s="1225"/>
      <c r="C2424" s="332" t="s">
        <v>3222</v>
      </c>
      <c r="D2424" s="332" t="s">
        <v>3223</v>
      </c>
      <c r="E2424" s="384">
        <v>629.20000000000005</v>
      </c>
      <c r="F2424" s="384">
        <v>358.8</v>
      </c>
      <c r="G2424" s="384">
        <v>245.2</v>
      </c>
      <c r="H2424" s="384">
        <v>132</v>
      </c>
    </row>
    <row r="2425" spans="1:8" s="324" customFormat="1" ht="31.5">
      <c r="A2425" s="1224">
        <v>2</v>
      </c>
      <c r="B2425" s="1225" t="s">
        <v>566</v>
      </c>
      <c r="C2425" s="332" t="s">
        <v>3224</v>
      </c>
      <c r="D2425" s="332" t="s">
        <v>3225</v>
      </c>
      <c r="E2425" s="384">
        <v>774.4</v>
      </c>
      <c r="F2425" s="384">
        <v>441.6</v>
      </c>
      <c r="G2425" s="384">
        <v>302</v>
      </c>
      <c r="H2425" s="384">
        <v>162.80000000000001</v>
      </c>
    </row>
    <row r="2426" spans="1:8" s="324" customFormat="1" ht="31.5">
      <c r="A2426" s="1224"/>
      <c r="B2426" s="1225"/>
      <c r="C2426" s="332" t="s">
        <v>3226</v>
      </c>
      <c r="D2426" s="332" t="s">
        <v>3227</v>
      </c>
      <c r="E2426" s="384">
        <v>460</v>
      </c>
      <c r="F2426" s="384">
        <v>262.39999999999998</v>
      </c>
      <c r="G2426" s="384">
        <v>179.6</v>
      </c>
      <c r="H2426" s="384">
        <v>96.8</v>
      </c>
    </row>
    <row r="2427" spans="1:8" s="324" customFormat="1" ht="31.5">
      <c r="A2427" s="1224"/>
      <c r="B2427" s="1225"/>
      <c r="C2427" s="332" t="s">
        <v>3228</v>
      </c>
      <c r="D2427" s="332" t="s">
        <v>3229</v>
      </c>
      <c r="E2427" s="384">
        <v>352</v>
      </c>
      <c r="F2427" s="384">
        <v>200.8</v>
      </c>
      <c r="G2427" s="384">
        <v>137.19999999999999</v>
      </c>
      <c r="H2427" s="384">
        <v>74</v>
      </c>
    </row>
    <row r="2428" spans="1:8" s="324" customFormat="1" ht="31.5">
      <c r="A2428" s="1224"/>
      <c r="B2428" s="1225"/>
      <c r="C2428" s="332" t="s">
        <v>3230</v>
      </c>
      <c r="D2428" s="332" t="s">
        <v>3231</v>
      </c>
      <c r="E2428" s="384">
        <v>140.80000000000001</v>
      </c>
      <c r="F2428" s="384">
        <v>80.400000000000006</v>
      </c>
      <c r="G2428" s="384">
        <v>54.8</v>
      </c>
      <c r="H2428" s="384">
        <v>29.6</v>
      </c>
    </row>
    <row r="2429" spans="1:8" s="324" customFormat="1" ht="31.5">
      <c r="A2429" s="1224"/>
      <c r="B2429" s="1225"/>
      <c r="C2429" s="332" t="s">
        <v>3232</v>
      </c>
      <c r="D2429" s="332" t="s">
        <v>3233</v>
      </c>
      <c r="E2429" s="384">
        <v>88</v>
      </c>
      <c r="F2429" s="384">
        <v>50</v>
      </c>
      <c r="G2429" s="384">
        <v>34.4</v>
      </c>
      <c r="H2429" s="384">
        <v>18.399999999999999</v>
      </c>
    </row>
    <row r="2430" spans="1:8" s="324" customFormat="1" ht="31.5">
      <c r="A2430" s="1224"/>
      <c r="B2430" s="1225"/>
      <c r="C2430" s="332" t="s">
        <v>3234</v>
      </c>
      <c r="D2430" s="332" t="s">
        <v>3235</v>
      </c>
      <c r="E2430" s="384">
        <v>88</v>
      </c>
      <c r="F2430" s="384">
        <v>50</v>
      </c>
      <c r="G2430" s="384">
        <v>34.4</v>
      </c>
      <c r="H2430" s="384">
        <v>18.399999999999999</v>
      </c>
    </row>
    <row r="2431" spans="1:8" s="324" customFormat="1" ht="31.5">
      <c r="A2431" s="1224"/>
      <c r="B2431" s="1225"/>
      <c r="C2431" s="332" t="s">
        <v>3236</v>
      </c>
      <c r="D2431" s="332" t="s">
        <v>3237</v>
      </c>
      <c r="E2431" s="384">
        <v>184.8</v>
      </c>
      <c r="F2431" s="384">
        <v>105.2</v>
      </c>
      <c r="G2431" s="384">
        <v>72</v>
      </c>
      <c r="H2431" s="384">
        <v>38.799999999999997</v>
      </c>
    </row>
    <row r="2432" spans="1:8" s="324" customFormat="1" ht="31.5">
      <c r="A2432" s="1224"/>
      <c r="B2432" s="1225"/>
      <c r="C2432" s="332" t="s">
        <v>3238</v>
      </c>
      <c r="D2432" s="332" t="s">
        <v>3239</v>
      </c>
      <c r="E2432" s="384">
        <v>338.8</v>
      </c>
      <c r="F2432" s="384">
        <v>193.2</v>
      </c>
      <c r="G2432" s="384">
        <v>132</v>
      </c>
      <c r="H2432" s="384">
        <v>71.2</v>
      </c>
    </row>
    <row r="2433" spans="1:8" s="324" customFormat="1" ht="31.5">
      <c r="A2433" s="1224"/>
      <c r="B2433" s="1225"/>
      <c r="C2433" s="332" t="s">
        <v>3240</v>
      </c>
      <c r="D2433" s="332" t="s">
        <v>3241</v>
      </c>
      <c r="E2433" s="384">
        <v>266.39999999999998</v>
      </c>
      <c r="F2433" s="384">
        <v>152</v>
      </c>
      <c r="G2433" s="384">
        <v>104</v>
      </c>
      <c r="H2433" s="384">
        <v>56</v>
      </c>
    </row>
    <row r="2434" spans="1:8" s="324" customFormat="1" ht="31.5">
      <c r="A2434" s="1224"/>
      <c r="B2434" s="1225"/>
      <c r="C2434" s="332" t="s">
        <v>3242</v>
      </c>
      <c r="D2434" s="332" t="s">
        <v>3243</v>
      </c>
      <c r="E2434" s="384">
        <v>193.6</v>
      </c>
      <c r="F2434" s="384">
        <v>110.4</v>
      </c>
      <c r="G2434" s="384">
        <v>75.599999999999994</v>
      </c>
      <c r="H2434" s="384">
        <v>40.799999999999997</v>
      </c>
    </row>
    <row r="2435" spans="1:8" s="324" customFormat="1" ht="31.5">
      <c r="A2435" s="1224"/>
      <c r="B2435" s="1225"/>
      <c r="C2435" s="332" t="s">
        <v>3244</v>
      </c>
      <c r="D2435" s="332" t="s">
        <v>3245</v>
      </c>
      <c r="E2435" s="384">
        <v>220</v>
      </c>
      <c r="F2435" s="384">
        <v>125.6</v>
      </c>
      <c r="G2435" s="384">
        <v>86</v>
      </c>
      <c r="H2435" s="384">
        <v>46.4</v>
      </c>
    </row>
    <row r="2436" spans="1:8" s="324" customFormat="1" ht="31.5">
      <c r="A2436" s="1224"/>
      <c r="B2436" s="1225"/>
      <c r="C2436" s="332" t="s">
        <v>3246</v>
      </c>
      <c r="D2436" s="332" t="s">
        <v>3247</v>
      </c>
      <c r="E2436" s="384">
        <v>140.80000000000001</v>
      </c>
      <c r="F2436" s="384">
        <v>80.400000000000006</v>
      </c>
      <c r="G2436" s="384">
        <v>54.8</v>
      </c>
      <c r="H2436" s="384">
        <v>29.6</v>
      </c>
    </row>
    <row r="2437" spans="1:8" s="324" customFormat="1" ht="47.25">
      <c r="A2437" s="1224"/>
      <c r="B2437" s="1225"/>
      <c r="C2437" s="332" t="s">
        <v>3248</v>
      </c>
      <c r="D2437" s="332" t="s">
        <v>3249</v>
      </c>
      <c r="E2437" s="384">
        <v>242</v>
      </c>
      <c r="F2437" s="384">
        <v>138</v>
      </c>
      <c r="G2437" s="384">
        <v>94.4</v>
      </c>
      <c r="H2437" s="384">
        <v>50.8</v>
      </c>
    </row>
    <row r="2438" spans="1:8" s="324" customFormat="1" ht="31.5">
      <c r="A2438" s="1224"/>
      <c r="B2438" s="1225"/>
      <c r="C2438" s="332" t="s">
        <v>3250</v>
      </c>
      <c r="D2438" s="332" t="s">
        <v>3251</v>
      </c>
      <c r="E2438" s="384">
        <v>140.80000000000001</v>
      </c>
      <c r="F2438" s="384">
        <v>80.400000000000006</v>
      </c>
      <c r="G2438" s="384">
        <v>54.8</v>
      </c>
      <c r="H2438" s="384">
        <v>29.6</v>
      </c>
    </row>
    <row r="2439" spans="1:8" s="324" customFormat="1" ht="31.5">
      <c r="A2439" s="1224"/>
      <c r="B2439" s="1225"/>
      <c r="C2439" s="332" t="s">
        <v>3252</v>
      </c>
      <c r="D2439" s="332" t="s">
        <v>3253</v>
      </c>
      <c r="E2439" s="384">
        <v>220</v>
      </c>
      <c r="F2439" s="384">
        <v>125.6</v>
      </c>
      <c r="G2439" s="384">
        <v>86</v>
      </c>
      <c r="H2439" s="384">
        <v>46.4</v>
      </c>
    </row>
    <row r="2440" spans="1:8" s="324" customFormat="1" ht="17.25">
      <c r="A2440" s="1224"/>
      <c r="B2440" s="1225"/>
      <c r="C2440" s="1201" t="s">
        <v>3254</v>
      </c>
      <c r="D2440" s="1201"/>
      <c r="E2440" s="384">
        <v>176</v>
      </c>
      <c r="F2440" s="384">
        <v>100.4</v>
      </c>
      <c r="G2440" s="384">
        <v>68.8</v>
      </c>
      <c r="H2440" s="384">
        <v>36.799999999999997</v>
      </c>
    </row>
    <row r="2441" spans="1:8" s="324" customFormat="1" ht="47.25">
      <c r="A2441" s="1224">
        <v>3</v>
      </c>
      <c r="B2441" s="1225" t="s">
        <v>3255</v>
      </c>
      <c r="C2441" s="332" t="s">
        <v>3256</v>
      </c>
      <c r="D2441" s="332" t="s">
        <v>3257</v>
      </c>
      <c r="E2441" s="384">
        <v>418</v>
      </c>
      <c r="F2441" s="384">
        <v>238.4</v>
      </c>
      <c r="G2441" s="384">
        <v>163.19999999999999</v>
      </c>
      <c r="H2441" s="384">
        <v>87.6</v>
      </c>
    </row>
    <row r="2442" spans="1:8" s="324" customFormat="1" ht="47.25">
      <c r="A2442" s="1224"/>
      <c r="B2442" s="1225"/>
      <c r="C2442" s="332" t="s">
        <v>3258</v>
      </c>
      <c r="D2442" s="332" t="s">
        <v>3259</v>
      </c>
      <c r="E2442" s="384">
        <v>418</v>
      </c>
      <c r="F2442" s="384">
        <v>238.4</v>
      </c>
      <c r="G2442" s="384">
        <v>163.19999999999999</v>
      </c>
      <c r="H2442" s="384">
        <v>87.6</v>
      </c>
    </row>
    <row r="2443" spans="1:8" s="324" customFormat="1" ht="31.5">
      <c r="A2443" s="1224"/>
      <c r="B2443" s="1225"/>
      <c r="C2443" s="332" t="s">
        <v>3260</v>
      </c>
      <c r="D2443" s="332" t="s">
        <v>3261</v>
      </c>
      <c r="E2443" s="384">
        <v>176</v>
      </c>
      <c r="F2443" s="384">
        <v>100.4</v>
      </c>
      <c r="G2443" s="384">
        <v>68.8</v>
      </c>
      <c r="H2443" s="384">
        <v>36.799999999999997</v>
      </c>
    </row>
    <row r="2444" spans="1:8" s="324" customFormat="1" ht="47.25">
      <c r="A2444" s="1224"/>
      <c r="B2444" s="1225"/>
      <c r="C2444" s="332" t="s">
        <v>3262</v>
      </c>
      <c r="D2444" s="332" t="s">
        <v>3263</v>
      </c>
      <c r="E2444" s="384">
        <v>418</v>
      </c>
      <c r="F2444" s="384">
        <v>238.4</v>
      </c>
      <c r="G2444" s="384">
        <v>163.19999999999999</v>
      </c>
      <c r="H2444" s="384">
        <v>87.6</v>
      </c>
    </row>
    <row r="2445" spans="1:8" s="324" customFormat="1" ht="31.5">
      <c r="A2445" s="1224">
        <v>4</v>
      </c>
      <c r="B2445" s="1225" t="s">
        <v>209</v>
      </c>
      <c r="C2445" s="332" t="s">
        <v>3264</v>
      </c>
      <c r="D2445" s="332" t="s">
        <v>3265</v>
      </c>
      <c r="E2445" s="384">
        <v>264</v>
      </c>
      <c r="F2445" s="384">
        <v>150.4</v>
      </c>
      <c r="G2445" s="384">
        <v>102.8</v>
      </c>
      <c r="H2445" s="384">
        <v>55.6</v>
      </c>
    </row>
    <row r="2446" spans="1:8" s="324" customFormat="1" ht="31.5">
      <c r="A2446" s="1224"/>
      <c r="B2446" s="1225"/>
      <c r="C2446" s="332" t="s">
        <v>3266</v>
      </c>
      <c r="D2446" s="332" t="s">
        <v>3267</v>
      </c>
      <c r="E2446" s="384">
        <v>140.80000000000001</v>
      </c>
      <c r="F2446" s="384">
        <v>80.400000000000006</v>
      </c>
      <c r="G2446" s="384">
        <v>54.8</v>
      </c>
      <c r="H2446" s="384">
        <v>29.6</v>
      </c>
    </row>
    <row r="2447" spans="1:8" s="324" customFormat="1" ht="31.5">
      <c r="A2447" s="1224"/>
      <c r="B2447" s="1225"/>
      <c r="C2447" s="332" t="s">
        <v>3268</v>
      </c>
      <c r="D2447" s="332" t="s">
        <v>3269</v>
      </c>
      <c r="E2447" s="384">
        <v>110</v>
      </c>
      <c r="F2447" s="384">
        <v>62.8</v>
      </c>
      <c r="G2447" s="384">
        <v>42.8</v>
      </c>
      <c r="H2447" s="384">
        <v>23.2</v>
      </c>
    </row>
    <row r="2448" spans="1:8" s="324" customFormat="1" ht="31.5">
      <c r="A2448" s="1224"/>
      <c r="B2448" s="1225"/>
      <c r="C2448" s="332" t="s">
        <v>3270</v>
      </c>
      <c r="D2448" s="332" t="s">
        <v>3271</v>
      </c>
      <c r="E2448" s="384">
        <v>220</v>
      </c>
      <c r="F2448" s="384">
        <v>125.6</v>
      </c>
      <c r="G2448" s="384">
        <v>86</v>
      </c>
      <c r="H2448" s="384">
        <v>46.4</v>
      </c>
    </row>
    <row r="2449" spans="1:8" s="324" customFormat="1" ht="31.5">
      <c r="A2449" s="1224"/>
      <c r="B2449" s="1225"/>
      <c r="C2449" s="332" t="s">
        <v>3272</v>
      </c>
      <c r="D2449" s="332" t="s">
        <v>3273</v>
      </c>
      <c r="E2449" s="384">
        <v>110</v>
      </c>
      <c r="F2449" s="384">
        <v>62.8</v>
      </c>
      <c r="G2449" s="384">
        <v>42.8</v>
      </c>
      <c r="H2449" s="384">
        <v>23.2</v>
      </c>
    </row>
    <row r="2450" spans="1:8" s="324" customFormat="1" ht="31.5">
      <c r="A2450" s="1224"/>
      <c r="B2450" s="1225"/>
      <c r="C2450" s="332" t="s">
        <v>3274</v>
      </c>
      <c r="D2450" s="332" t="s">
        <v>3275</v>
      </c>
      <c r="E2450" s="384">
        <v>140.80000000000001</v>
      </c>
      <c r="F2450" s="384">
        <v>80.400000000000006</v>
      </c>
      <c r="G2450" s="384">
        <v>54.8</v>
      </c>
      <c r="H2450" s="384">
        <v>29.6</v>
      </c>
    </row>
    <row r="2451" spans="1:8" s="324" customFormat="1" ht="31.5">
      <c r="A2451" s="1224"/>
      <c r="B2451" s="1225"/>
      <c r="C2451" s="332" t="s">
        <v>3276</v>
      </c>
      <c r="D2451" s="332" t="s">
        <v>3277</v>
      </c>
      <c r="E2451" s="384">
        <v>110</v>
      </c>
      <c r="F2451" s="384">
        <v>62.8</v>
      </c>
      <c r="G2451" s="384">
        <v>42.8</v>
      </c>
      <c r="H2451" s="384">
        <v>23.2</v>
      </c>
    </row>
    <row r="2452" spans="1:8" s="324" customFormat="1" ht="31.5">
      <c r="A2452" s="1224">
        <v>5</v>
      </c>
      <c r="B2452" s="1201" t="s">
        <v>3278</v>
      </c>
      <c r="C2452" s="332" t="s">
        <v>3279</v>
      </c>
      <c r="D2452" s="332" t="s">
        <v>3280</v>
      </c>
      <c r="E2452" s="384">
        <v>110</v>
      </c>
      <c r="F2452" s="384">
        <v>62.8</v>
      </c>
      <c r="G2452" s="384">
        <v>42.8</v>
      </c>
      <c r="H2452" s="384">
        <v>23.2</v>
      </c>
    </row>
    <row r="2453" spans="1:8" s="324" customFormat="1" ht="31.5">
      <c r="A2453" s="1224"/>
      <c r="B2453" s="1201"/>
      <c r="C2453" s="332" t="s">
        <v>3281</v>
      </c>
      <c r="D2453" s="332" t="s">
        <v>3282</v>
      </c>
      <c r="E2453" s="384">
        <v>300.39999999999998</v>
      </c>
      <c r="F2453" s="384">
        <v>171.2</v>
      </c>
      <c r="G2453" s="384">
        <v>117.2</v>
      </c>
      <c r="H2453" s="384">
        <v>63.2</v>
      </c>
    </row>
    <row r="2454" spans="1:8" s="324" customFormat="1" ht="31.5">
      <c r="A2454" s="1224"/>
      <c r="B2454" s="1201"/>
      <c r="C2454" s="332" t="s">
        <v>3283</v>
      </c>
      <c r="D2454" s="332" t="s">
        <v>3284</v>
      </c>
      <c r="E2454" s="384">
        <v>300.39999999999998</v>
      </c>
      <c r="F2454" s="384">
        <v>171.2</v>
      </c>
      <c r="G2454" s="384">
        <v>117.2</v>
      </c>
      <c r="H2454" s="384">
        <v>63.2</v>
      </c>
    </row>
    <row r="2455" spans="1:8" s="324" customFormat="1" ht="31.5">
      <c r="A2455" s="1224"/>
      <c r="B2455" s="1201"/>
      <c r="C2455" s="332" t="s">
        <v>3285</v>
      </c>
      <c r="D2455" s="332" t="s">
        <v>3286</v>
      </c>
      <c r="E2455" s="384">
        <v>242</v>
      </c>
      <c r="F2455" s="384">
        <v>138</v>
      </c>
      <c r="G2455" s="384">
        <v>94.4</v>
      </c>
      <c r="H2455" s="384">
        <v>50.8</v>
      </c>
    </row>
    <row r="2456" spans="1:8" s="324" customFormat="1" ht="31.5">
      <c r="A2456" s="1224"/>
      <c r="B2456" s="1201"/>
      <c r="C2456" s="332" t="s">
        <v>3287</v>
      </c>
      <c r="D2456" s="332" t="s">
        <v>3288</v>
      </c>
      <c r="E2456" s="384">
        <v>242</v>
      </c>
      <c r="F2456" s="384">
        <v>138</v>
      </c>
      <c r="G2456" s="384">
        <v>94.4</v>
      </c>
      <c r="H2456" s="384">
        <v>50.8</v>
      </c>
    </row>
    <row r="2457" spans="1:8" s="324" customFormat="1" ht="31.5">
      <c r="A2457" s="1224"/>
      <c r="B2457" s="1201"/>
      <c r="C2457" s="332" t="s">
        <v>3289</v>
      </c>
      <c r="D2457" s="332" t="s">
        <v>3290</v>
      </c>
      <c r="E2457" s="384">
        <v>242</v>
      </c>
      <c r="F2457" s="384">
        <v>138</v>
      </c>
      <c r="G2457" s="384">
        <v>94.4</v>
      </c>
      <c r="H2457" s="384">
        <v>50.8</v>
      </c>
    </row>
    <row r="2458" spans="1:8" s="324" customFormat="1" ht="31.5">
      <c r="A2458" s="1224"/>
      <c r="B2458" s="1201"/>
      <c r="C2458" s="332" t="s">
        <v>3291</v>
      </c>
      <c r="D2458" s="332" t="s">
        <v>3292</v>
      </c>
      <c r="E2458" s="384">
        <v>286</v>
      </c>
      <c r="F2458" s="384">
        <v>163.19999999999999</v>
      </c>
      <c r="G2458" s="384">
        <v>111.6</v>
      </c>
      <c r="H2458" s="384">
        <v>60</v>
      </c>
    </row>
    <row r="2459" spans="1:8" s="324" customFormat="1" ht="31.5">
      <c r="A2459" s="1224"/>
      <c r="B2459" s="1201"/>
      <c r="C2459" s="332" t="s">
        <v>3293</v>
      </c>
      <c r="D2459" s="332" t="s">
        <v>3294</v>
      </c>
      <c r="E2459" s="384">
        <v>220</v>
      </c>
      <c r="F2459" s="384">
        <v>125.6</v>
      </c>
      <c r="G2459" s="384">
        <v>86</v>
      </c>
      <c r="H2459" s="384">
        <v>46.4</v>
      </c>
    </row>
    <row r="2460" spans="1:8" s="324" customFormat="1" ht="31.5">
      <c r="A2460" s="1224"/>
      <c r="B2460" s="1201"/>
      <c r="C2460" s="332" t="s">
        <v>3295</v>
      </c>
      <c r="D2460" s="332" t="s">
        <v>3296</v>
      </c>
      <c r="E2460" s="384">
        <v>220</v>
      </c>
      <c r="F2460" s="384">
        <v>125.6</v>
      </c>
      <c r="G2460" s="384">
        <v>86</v>
      </c>
      <c r="H2460" s="384">
        <v>46.4</v>
      </c>
    </row>
    <row r="2461" spans="1:8" s="324" customFormat="1" ht="31.5">
      <c r="A2461" s="1224"/>
      <c r="B2461" s="1201"/>
      <c r="C2461" s="332" t="s">
        <v>3297</v>
      </c>
      <c r="D2461" s="332" t="s">
        <v>3298</v>
      </c>
      <c r="E2461" s="384">
        <v>242</v>
      </c>
      <c r="F2461" s="384">
        <v>138</v>
      </c>
      <c r="G2461" s="384">
        <v>94.4</v>
      </c>
      <c r="H2461" s="384">
        <v>50.8</v>
      </c>
    </row>
    <row r="2462" spans="1:8" s="324" customFormat="1" ht="31.5">
      <c r="A2462" s="1224"/>
      <c r="B2462" s="1201"/>
      <c r="C2462" s="332" t="s">
        <v>3299</v>
      </c>
      <c r="D2462" s="332" t="s">
        <v>3282</v>
      </c>
      <c r="E2462" s="384">
        <v>321.2</v>
      </c>
      <c r="F2462" s="384">
        <v>183.2</v>
      </c>
      <c r="G2462" s="384">
        <v>125.2</v>
      </c>
      <c r="H2462" s="384">
        <v>67.599999999999994</v>
      </c>
    </row>
    <row r="2463" spans="1:8" s="324" customFormat="1" ht="31.5">
      <c r="A2463" s="1224"/>
      <c r="B2463" s="1201"/>
      <c r="C2463" s="332" t="s">
        <v>3300</v>
      </c>
      <c r="D2463" s="332" t="s">
        <v>3301</v>
      </c>
      <c r="E2463" s="384">
        <v>308</v>
      </c>
      <c r="F2463" s="384">
        <v>175.6</v>
      </c>
      <c r="G2463" s="384">
        <v>120</v>
      </c>
      <c r="H2463" s="384">
        <v>64.8</v>
      </c>
    </row>
    <row r="2464" spans="1:8" s="324" customFormat="1" ht="31.5">
      <c r="A2464" s="1224"/>
      <c r="B2464" s="1201"/>
      <c r="C2464" s="332" t="s">
        <v>3302</v>
      </c>
      <c r="D2464" s="332" t="s">
        <v>3303</v>
      </c>
      <c r="E2464" s="384">
        <v>220</v>
      </c>
      <c r="F2464" s="384">
        <v>125.6</v>
      </c>
      <c r="G2464" s="384">
        <v>86</v>
      </c>
      <c r="H2464" s="384">
        <v>46.4</v>
      </c>
    </row>
    <row r="2465" spans="1:8" s="324" customFormat="1" ht="31.5">
      <c r="A2465" s="1224"/>
      <c r="B2465" s="1201"/>
      <c r="C2465" s="332" t="s">
        <v>3304</v>
      </c>
      <c r="D2465" s="332" t="s">
        <v>3305</v>
      </c>
      <c r="E2465" s="384">
        <v>264</v>
      </c>
      <c r="F2465" s="384">
        <v>150.4</v>
      </c>
      <c r="G2465" s="384">
        <v>102.8</v>
      </c>
      <c r="H2465" s="384">
        <v>55.6</v>
      </c>
    </row>
    <row r="2466" spans="1:8" s="324" customFormat="1" ht="31.5">
      <c r="A2466" s="1224"/>
      <c r="B2466" s="1201"/>
      <c r="C2466" s="332" t="s">
        <v>3306</v>
      </c>
      <c r="D2466" s="332" t="s">
        <v>3307</v>
      </c>
      <c r="E2466" s="384">
        <v>308</v>
      </c>
      <c r="F2466" s="384">
        <v>175.6</v>
      </c>
      <c r="G2466" s="384">
        <v>120</v>
      </c>
      <c r="H2466" s="384">
        <v>64.8</v>
      </c>
    </row>
    <row r="2467" spans="1:8" s="324" customFormat="1" ht="31.5">
      <c r="A2467" s="1224"/>
      <c r="B2467" s="1201"/>
      <c r="C2467" s="332" t="s">
        <v>3308</v>
      </c>
      <c r="D2467" s="332" t="s">
        <v>3309</v>
      </c>
      <c r="E2467" s="384">
        <v>308</v>
      </c>
      <c r="F2467" s="384">
        <v>175.6</v>
      </c>
      <c r="G2467" s="384">
        <v>120</v>
      </c>
      <c r="H2467" s="384">
        <v>64.8</v>
      </c>
    </row>
    <row r="2468" spans="1:8" s="324" customFormat="1" ht="31.5">
      <c r="A2468" s="1224"/>
      <c r="B2468" s="1201"/>
      <c r="C2468" s="332" t="s">
        <v>3310</v>
      </c>
      <c r="D2468" s="332" t="s">
        <v>3311</v>
      </c>
      <c r="E2468" s="384">
        <v>308</v>
      </c>
      <c r="F2468" s="384">
        <v>175.6</v>
      </c>
      <c r="G2468" s="384">
        <v>120</v>
      </c>
      <c r="H2468" s="384">
        <v>64.8</v>
      </c>
    </row>
    <row r="2469" spans="1:8" s="324" customFormat="1" ht="31.5">
      <c r="A2469" s="1224">
        <v>6</v>
      </c>
      <c r="B2469" s="1225" t="s">
        <v>3312</v>
      </c>
      <c r="C2469" s="332" t="s">
        <v>3313</v>
      </c>
      <c r="D2469" s="332" t="s">
        <v>3314</v>
      </c>
      <c r="E2469" s="384">
        <v>264</v>
      </c>
      <c r="F2469" s="384">
        <v>150.4</v>
      </c>
      <c r="G2469" s="384">
        <v>102.8</v>
      </c>
      <c r="H2469" s="384">
        <v>55.6</v>
      </c>
    </row>
    <row r="2470" spans="1:8" s="324" customFormat="1" ht="31.5">
      <c r="A2470" s="1224"/>
      <c r="B2470" s="1225"/>
      <c r="C2470" s="332" t="s">
        <v>3315</v>
      </c>
      <c r="D2470" s="332" t="s">
        <v>3316</v>
      </c>
      <c r="E2470" s="384">
        <v>220</v>
      </c>
      <c r="F2470" s="384">
        <v>125.6</v>
      </c>
      <c r="G2470" s="384">
        <v>86</v>
      </c>
      <c r="H2470" s="384">
        <v>46.4</v>
      </c>
    </row>
    <row r="2471" spans="1:8" s="324" customFormat="1" ht="31.5">
      <c r="A2471" s="1243">
        <v>7</v>
      </c>
      <c r="B2471" s="1225" t="s">
        <v>3317</v>
      </c>
      <c r="C2471" s="332" t="s">
        <v>3318</v>
      </c>
      <c r="D2471" s="332" t="s">
        <v>3319</v>
      </c>
      <c r="E2471" s="384">
        <v>154</v>
      </c>
      <c r="F2471" s="384">
        <v>87.6</v>
      </c>
      <c r="G2471" s="384">
        <v>60</v>
      </c>
      <c r="H2471" s="384">
        <v>32.4</v>
      </c>
    </row>
    <row r="2472" spans="1:8" s="324" customFormat="1" ht="31.5">
      <c r="A2472" s="1243"/>
      <c r="B2472" s="1225"/>
      <c r="C2472" s="332" t="s">
        <v>3320</v>
      </c>
      <c r="D2472" s="332" t="s">
        <v>3321</v>
      </c>
      <c r="E2472" s="384">
        <v>132</v>
      </c>
      <c r="F2472" s="384">
        <v>75.2</v>
      </c>
      <c r="G2472" s="384">
        <v>51.6</v>
      </c>
      <c r="H2472" s="384">
        <v>27.6</v>
      </c>
    </row>
    <row r="2473" spans="1:8" s="324" customFormat="1" ht="31.5">
      <c r="A2473" s="333">
        <v>8</v>
      </c>
      <c r="B2473" s="334" t="s">
        <v>3322</v>
      </c>
      <c r="C2473" s="332" t="s">
        <v>3323</v>
      </c>
      <c r="D2473" s="332" t="s">
        <v>3324</v>
      </c>
      <c r="E2473" s="384">
        <v>220</v>
      </c>
      <c r="F2473" s="384">
        <v>125.6</v>
      </c>
      <c r="G2473" s="384">
        <v>86</v>
      </c>
      <c r="H2473" s="384">
        <v>46.4</v>
      </c>
    </row>
    <row r="2474" spans="1:8" s="324" customFormat="1" ht="17.25" customHeight="1">
      <c r="A2474" s="335">
        <v>9</v>
      </c>
      <c r="B2474" s="1201" t="s">
        <v>3325</v>
      </c>
      <c r="C2474" s="1201"/>
      <c r="D2474" s="1201"/>
      <c r="E2474" s="384">
        <v>277.2</v>
      </c>
      <c r="F2474" s="384">
        <v>158</v>
      </c>
      <c r="G2474" s="384">
        <v>108</v>
      </c>
      <c r="H2474" s="384">
        <v>58.4</v>
      </c>
    </row>
    <row r="2475" spans="1:8" s="324" customFormat="1" ht="31.5">
      <c r="A2475" s="335">
        <v>10</v>
      </c>
      <c r="B2475" s="332" t="s">
        <v>566</v>
      </c>
      <c r="C2475" s="332" t="s">
        <v>3326</v>
      </c>
      <c r="D2475" s="332" t="s">
        <v>3327</v>
      </c>
      <c r="E2475" s="384">
        <v>105.6</v>
      </c>
      <c r="F2475" s="384">
        <v>60</v>
      </c>
      <c r="G2475" s="384">
        <v>41.2</v>
      </c>
      <c r="H2475" s="384">
        <v>22</v>
      </c>
    </row>
    <row r="2476" spans="1:8" s="324" customFormat="1" ht="31.5">
      <c r="A2476" s="335">
        <v>11</v>
      </c>
      <c r="B2476" s="332" t="s">
        <v>209</v>
      </c>
      <c r="C2476" s="332" t="s">
        <v>3328</v>
      </c>
      <c r="D2476" s="332" t="s">
        <v>3329</v>
      </c>
      <c r="E2476" s="384">
        <v>79.2</v>
      </c>
      <c r="F2476" s="384">
        <v>45.2</v>
      </c>
      <c r="G2476" s="384">
        <v>30.8</v>
      </c>
      <c r="H2476" s="384">
        <v>16.8</v>
      </c>
    </row>
    <row r="2477" spans="1:8" s="324" customFormat="1" ht="31.5">
      <c r="A2477" s="335">
        <v>12</v>
      </c>
      <c r="B2477" s="332" t="s">
        <v>566</v>
      </c>
      <c r="C2477" s="332" t="s">
        <v>3330</v>
      </c>
      <c r="D2477" s="332" t="s">
        <v>3331</v>
      </c>
      <c r="E2477" s="384">
        <v>105.6</v>
      </c>
      <c r="F2477" s="384">
        <v>60</v>
      </c>
      <c r="G2477" s="384">
        <v>41.2</v>
      </c>
      <c r="H2477" s="384">
        <v>22</v>
      </c>
    </row>
    <row r="2478" spans="1:8" s="324" customFormat="1" ht="31.5">
      <c r="A2478" s="335">
        <v>13</v>
      </c>
      <c r="B2478" s="332" t="s">
        <v>566</v>
      </c>
      <c r="C2478" s="332" t="s">
        <v>3332</v>
      </c>
      <c r="D2478" s="332" t="s">
        <v>3333</v>
      </c>
      <c r="E2478" s="384">
        <v>105.6</v>
      </c>
      <c r="F2478" s="384">
        <v>60</v>
      </c>
      <c r="G2478" s="384">
        <v>41.2</v>
      </c>
      <c r="H2478" s="384">
        <v>22</v>
      </c>
    </row>
    <row r="2479" spans="1:8" s="324" customFormat="1" ht="31.5">
      <c r="A2479" s="335">
        <v>14</v>
      </c>
      <c r="B2479" s="332" t="s">
        <v>209</v>
      </c>
      <c r="C2479" s="332" t="s">
        <v>3334</v>
      </c>
      <c r="D2479" s="332" t="s">
        <v>3335</v>
      </c>
      <c r="E2479" s="384">
        <v>105.6</v>
      </c>
      <c r="F2479" s="384">
        <v>60</v>
      </c>
      <c r="G2479" s="384">
        <v>41.2</v>
      </c>
      <c r="H2479" s="384">
        <v>22</v>
      </c>
    </row>
    <row r="2480" spans="1:8" s="324" customFormat="1" ht="31.5">
      <c r="A2480" s="335">
        <v>15</v>
      </c>
      <c r="B2480" s="332" t="s">
        <v>566</v>
      </c>
      <c r="C2480" s="332" t="s">
        <v>3336</v>
      </c>
      <c r="D2480" s="332" t="s">
        <v>3337</v>
      </c>
      <c r="E2480" s="384">
        <v>105.6</v>
      </c>
      <c r="F2480" s="384">
        <v>60</v>
      </c>
      <c r="G2480" s="384">
        <v>41.2</v>
      </c>
      <c r="H2480" s="384">
        <v>22</v>
      </c>
    </row>
    <row r="2481" spans="1:8" s="324" customFormat="1" ht="31.5">
      <c r="A2481" s="335">
        <v>16</v>
      </c>
      <c r="B2481" s="332" t="s">
        <v>566</v>
      </c>
      <c r="C2481" s="332" t="s">
        <v>3337</v>
      </c>
      <c r="D2481" s="332" t="s">
        <v>3338</v>
      </c>
      <c r="E2481" s="384">
        <v>167.2</v>
      </c>
      <c r="F2481" s="384">
        <v>95.2</v>
      </c>
      <c r="G2481" s="384">
        <v>65.2</v>
      </c>
      <c r="H2481" s="384">
        <v>35.200000000000003</v>
      </c>
    </row>
    <row r="2482" spans="1:8" s="324" customFormat="1" ht="31.5">
      <c r="A2482" s="335">
        <v>17</v>
      </c>
      <c r="B2482" s="332" t="s">
        <v>566</v>
      </c>
      <c r="C2482" s="332" t="s">
        <v>3338</v>
      </c>
      <c r="D2482" s="332" t="s">
        <v>3339</v>
      </c>
      <c r="E2482" s="384">
        <v>132</v>
      </c>
      <c r="F2482" s="384">
        <v>75.2</v>
      </c>
      <c r="G2482" s="384">
        <v>51.6</v>
      </c>
      <c r="H2482" s="384">
        <v>27.6</v>
      </c>
    </row>
    <row r="2483" spans="1:8" s="324" customFormat="1" ht="31.5">
      <c r="A2483" s="335">
        <v>18</v>
      </c>
      <c r="B2483" s="336" t="s">
        <v>566</v>
      </c>
      <c r="C2483" s="332" t="s">
        <v>3340</v>
      </c>
      <c r="D2483" s="332" t="s">
        <v>3341</v>
      </c>
      <c r="E2483" s="384">
        <v>105.6</v>
      </c>
      <c r="F2483" s="384">
        <v>60</v>
      </c>
      <c r="G2483" s="384">
        <v>41.2</v>
      </c>
      <c r="H2483" s="384">
        <v>22</v>
      </c>
    </row>
    <row r="2484" spans="1:8" s="324" customFormat="1" ht="17.25" customHeight="1">
      <c r="A2484" s="1224">
        <v>19</v>
      </c>
      <c r="B2484" s="1201" t="s">
        <v>3342</v>
      </c>
      <c r="C2484" s="332" t="s">
        <v>3343</v>
      </c>
      <c r="D2484" s="332" t="s">
        <v>3344</v>
      </c>
      <c r="E2484" s="384">
        <v>79.2</v>
      </c>
      <c r="F2484" s="384">
        <v>45.2</v>
      </c>
      <c r="G2484" s="384">
        <v>30.8</v>
      </c>
      <c r="H2484" s="384">
        <v>16.8</v>
      </c>
    </row>
    <row r="2485" spans="1:8" s="324" customFormat="1" ht="31.5">
      <c r="A2485" s="1224"/>
      <c r="B2485" s="1225"/>
      <c r="C2485" s="332" t="s">
        <v>3344</v>
      </c>
      <c r="D2485" s="332" t="s">
        <v>3345</v>
      </c>
      <c r="E2485" s="384">
        <v>105.6</v>
      </c>
      <c r="F2485" s="384">
        <v>60</v>
      </c>
      <c r="G2485" s="384">
        <v>41.2</v>
      </c>
      <c r="H2485" s="384">
        <v>22</v>
      </c>
    </row>
    <row r="2486" spans="1:8" s="324" customFormat="1" ht="31.5">
      <c r="A2486" s="1224"/>
      <c r="B2486" s="1225"/>
      <c r="C2486" s="332" t="s">
        <v>3346</v>
      </c>
      <c r="D2486" s="332" t="s">
        <v>3347</v>
      </c>
      <c r="E2486" s="384">
        <v>79.2</v>
      </c>
      <c r="F2486" s="384">
        <v>45.2</v>
      </c>
      <c r="G2486" s="384">
        <v>30.8</v>
      </c>
      <c r="H2486" s="384">
        <v>16.8</v>
      </c>
    </row>
    <row r="2487" spans="1:8" s="324" customFormat="1" ht="31.5">
      <c r="A2487" s="335">
        <v>20</v>
      </c>
      <c r="B2487" s="336" t="s">
        <v>209</v>
      </c>
      <c r="C2487" s="332" t="s">
        <v>3345</v>
      </c>
      <c r="D2487" s="332" t="s">
        <v>3348</v>
      </c>
      <c r="E2487" s="384">
        <v>66</v>
      </c>
      <c r="F2487" s="384">
        <v>37.6</v>
      </c>
      <c r="G2487" s="384">
        <v>25.6</v>
      </c>
      <c r="H2487" s="384">
        <v>14</v>
      </c>
    </row>
    <row r="2488" spans="1:8" s="324" customFormat="1" ht="31.5">
      <c r="A2488" s="1224">
        <v>21</v>
      </c>
      <c r="B2488" s="1225" t="s">
        <v>1430</v>
      </c>
      <c r="C2488" s="332" t="s">
        <v>3349</v>
      </c>
      <c r="D2488" s="332" t="s">
        <v>3350</v>
      </c>
      <c r="E2488" s="384">
        <v>2200</v>
      </c>
      <c r="F2488" s="384">
        <v>1254</v>
      </c>
      <c r="G2488" s="384">
        <v>858</v>
      </c>
      <c r="H2488" s="384">
        <v>462</v>
      </c>
    </row>
    <row r="2489" spans="1:8" s="324" customFormat="1" ht="31.5">
      <c r="A2489" s="1224"/>
      <c r="B2489" s="1225"/>
      <c r="C2489" s="332" t="s">
        <v>3350</v>
      </c>
      <c r="D2489" s="332" t="s">
        <v>3351</v>
      </c>
      <c r="E2489" s="384">
        <v>660</v>
      </c>
      <c r="F2489" s="384">
        <v>376.4</v>
      </c>
      <c r="G2489" s="384">
        <v>257.60000000000002</v>
      </c>
      <c r="H2489" s="384">
        <v>138.80000000000001</v>
      </c>
    </row>
    <row r="2490" spans="1:8" s="324" customFormat="1" ht="31.5">
      <c r="A2490" s="1224"/>
      <c r="B2490" s="1225"/>
      <c r="C2490" s="332" t="s">
        <v>3352</v>
      </c>
      <c r="D2490" s="332" t="s">
        <v>3353</v>
      </c>
      <c r="E2490" s="384">
        <v>660</v>
      </c>
      <c r="F2490" s="384">
        <v>376.4</v>
      </c>
      <c r="G2490" s="384">
        <v>257.60000000000002</v>
      </c>
      <c r="H2490" s="384">
        <v>138.80000000000001</v>
      </c>
    </row>
    <row r="2491" spans="1:8" s="324" customFormat="1" ht="31.5">
      <c r="A2491" s="1224"/>
      <c r="B2491" s="1225"/>
      <c r="C2491" s="332" t="s">
        <v>3354</v>
      </c>
      <c r="D2491" s="332" t="s">
        <v>3355</v>
      </c>
      <c r="E2491" s="384">
        <v>440</v>
      </c>
      <c r="F2491" s="384">
        <v>250.8</v>
      </c>
      <c r="G2491" s="384">
        <v>171.6</v>
      </c>
      <c r="H2491" s="384">
        <v>92.4</v>
      </c>
    </row>
    <row r="2492" spans="1:8" s="324" customFormat="1" ht="33" customHeight="1">
      <c r="A2492" s="1224">
        <v>22</v>
      </c>
      <c r="B2492" s="1201" t="s">
        <v>3356</v>
      </c>
      <c r="C2492" s="332" t="s">
        <v>3357</v>
      </c>
      <c r="D2492" s="332" t="s">
        <v>3358</v>
      </c>
      <c r="E2492" s="384">
        <v>1267.2</v>
      </c>
      <c r="F2492" s="384">
        <v>722.4</v>
      </c>
      <c r="G2492" s="384">
        <v>494.4</v>
      </c>
      <c r="H2492" s="384">
        <v>266</v>
      </c>
    </row>
    <row r="2493" spans="1:8" s="324" customFormat="1" ht="31.5">
      <c r="A2493" s="1224"/>
      <c r="B2493" s="1225"/>
      <c r="C2493" s="332" t="s">
        <v>3358</v>
      </c>
      <c r="D2493" s="332" t="s">
        <v>3359</v>
      </c>
      <c r="E2493" s="384">
        <v>1056</v>
      </c>
      <c r="F2493" s="384">
        <v>602</v>
      </c>
      <c r="G2493" s="384">
        <v>412</v>
      </c>
      <c r="H2493" s="384">
        <v>221.6</v>
      </c>
    </row>
    <row r="2494" spans="1:8" s="324" customFormat="1" ht="33" customHeight="1">
      <c r="A2494" s="1224">
        <v>23</v>
      </c>
      <c r="B2494" s="1201" t="s">
        <v>3360</v>
      </c>
      <c r="C2494" s="332" t="s">
        <v>3361</v>
      </c>
      <c r="D2494" s="332" t="s">
        <v>3362</v>
      </c>
      <c r="E2494" s="384">
        <v>1267.2</v>
      </c>
      <c r="F2494" s="384">
        <v>722.4</v>
      </c>
      <c r="G2494" s="384">
        <v>494.4</v>
      </c>
      <c r="H2494" s="384">
        <v>266</v>
      </c>
    </row>
    <row r="2495" spans="1:8" s="324" customFormat="1" ht="31.5">
      <c r="A2495" s="1224"/>
      <c r="B2495" s="1225"/>
      <c r="C2495" s="332" t="s">
        <v>3362</v>
      </c>
      <c r="D2495" s="332" t="s">
        <v>3363</v>
      </c>
      <c r="E2495" s="384">
        <v>1056</v>
      </c>
      <c r="F2495" s="384">
        <v>602</v>
      </c>
      <c r="G2495" s="384">
        <v>412</v>
      </c>
      <c r="H2495" s="384">
        <v>221.6</v>
      </c>
    </row>
    <row r="2496" spans="1:8" s="324" customFormat="1" ht="47.25">
      <c r="A2496" s="333">
        <v>24</v>
      </c>
      <c r="B2496" s="332" t="s">
        <v>3364</v>
      </c>
      <c r="C2496" s="332" t="s">
        <v>3365</v>
      </c>
      <c r="D2496" s="332" t="s">
        <v>3366</v>
      </c>
      <c r="E2496" s="384">
        <v>1029.5999999999999</v>
      </c>
      <c r="F2496" s="384">
        <v>586.79999999999995</v>
      </c>
      <c r="G2496" s="384">
        <v>401.6</v>
      </c>
      <c r="H2496" s="384">
        <v>216.4</v>
      </c>
    </row>
    <row r="2497" spans="1:8" s="324" customFormat="1" ht="31.5">
      <c r="A2497" s="333">
        <v>25</v>
      </c>
      <c r="B2497" s="332" t="s">
        <v>3367</v>
      </c>
      <c r="C2497" s="332" t="s">
        <v>3368</v>
      </c>
      <c r="D2497" s="332" t="s">
        <v>3369</v>
      </c>
      <c r="E2497" s="384">
        <v>220</v>
      </c>
      <c r="F2497" s="384">
        <v>125.6</v>
      </c>
      <c r="G2497" s="384">
        <v>86</v>
      </c>
      <c r="H2497" s="384">
        <v>46.4</v>
      </c>
    </row>
    <row r="2498" spans="1:8" s="324" customFormat="1" ht="31.5">
      <c r="A2498" s="337">
        <v>26</v>
      </c>
      <c r="B2498" s="332" t="s">
        <v>3370</v>
      </c>
      <c r="C2498" s="332" t="s">
        <v>3371</v>
      </c>
      <c r="D2498" s="332" t="s">
        <v>3372</v>
      </c>
      <c r="E2498" s="384">
        <v>175.6</v>
      </c>
      <c r="F2498" s="384">
        <v>100</v>
      </c>
      <c r="G2498" s="384">
        <v>68.400000000000006</v>
      </c>
      <c r="H2498" s="384">
        <v>36.799999999999997</v>
      </c>
    </row>
    <row r="2499" spans="1:8" s="324" customFormat="1" ht="47.25">
      <c r="A2499" s="1224">
        <v>27</v>
      </c>
      <c r="B2499" s="1225" t="s">
        <v>3373</v>
      </c>
      <c r="C2499" s="332" t="s">
        <v>3374</v>
      </c>
      <c r="D2499" s="332" t="s">
        <v>3375</v>
      </c>
      <c r="E2499" s="384">
        <v>208</v>
      </c>
      <c r="F2499" s="384">
        <v>118.4</v>
      </c>
      <c r="G2499" s="384">
        <v>81.2</v>
      </c>
      <c r="H2499" s="384">
        <v>43.6</v>
      </c>
    </row>
    <row r="2500" spans="1:8" s="324" customFormat="1" ht="31.5">
      <c r="A2500" s="1224"/>
      <c r="B2500" s="1225"/>
      <c r="C2500" s="332" t="s">
        <v>3375</v>
      </c>
      <c r="D2500" s="332" t="s">
        <v>3376</v>
      </c>
      <c r="E2500" s="384">
        <v>161.6</v>
      </c>
      <c r="F2500" s="384">
        <v>92</v>
      </c>
      <c r="G2500" s="384">
        <v>63.2</v>
      </c>
      <c r="H2500" s="384">
        <v>34</v>
      </c>
    </row>
    <row r="2501" spans="1:8" s="324" customFormat="1" ht="47.25">
      <c r="A2501" s="1224"/>
      <c r="B2501" s="1225"/>
      <c r="C2501" s="332" t="s">
        <v>3377</v>
      </c>
      <c r="D2501" s="332" t="s">
        <v>3378</v>
      </c>
      <c r="E2501" s="384">
        <v>123.2</v>
      </c>
      <c r="F2501" s="384">
        <v>70.400000000000006</v>
      </c>
      <c r="G2501" s="384">
        <v>48</v>
      </c>
      <c r="H2501" s="384">
        <v>26</v>
      </c>
    </row>
    <row r="2502" spans="1:8" s="324" customFormat="1" ht="31.5">
      <c r="A2502" s="1224">
        <v>28</v>
      </c>
      <c r="B2502" s="1225" t="s">
        <v>3379</v>
      </c>
      <c r="C2502" s="332" t="s">
        <v>3380</v>
      </c>
      <c r="D2502" s="332" t="s">
        <v>3381</v>
      </c>
      <c r="E2502" s="384">
        <v>580.79999999999995</v>
      </c>
      <c r="F2502" s="384">
        <v>331.2</v>
      </c>
      <c r="G2502" s="384">
        <v>226.4</v>
      </c>
      <c r="H2502" s="384">
        <v>122</v>
      </c>
    </row>
    <row r="2503" spans="1:8" s="324" customFormat="1" ht="31.5">
      <c r="A2503" s="1224"/>
      <c r="B2503" s="1225"/>
      <c r="C2503" s="332" t="s">
        <v>3381</v>
      </c>
      <c r="D2503" s="332" t="s">
        <v>3382</v>
      </c>
      <c r="E2503" s="384">
        <v>264</v>
      </c>
      <c r="F2503" s="384">
        <v>150.4</v>
      </c>
      <c r="G2503" s="384">
        <v>102.8</v>
      </c>
      <c r="H2503" s="384">
        <v>55.6</v>
      </c>
    </row>
    <row r="2504" spans="1:8" s="324" customFormat="1" ht="31.5">
      <c r="A2504" s="1224"/>
      <c r="B2504" s="1225"/>
      <c r="C2504" s="332" t="s">
        <v>3382</v>
      </c>
      <c r="D2504" s="332" t="s">
        <v>3383</v>
      </c>
      <c r="E2504" s="384">
        <v>369.6</v>
      </c>
      <c r="F2504" s="384">
        <v>210.8</v>
      </c>
      <c r="G2504" s="384">
        <v>144</v>
      </c>
      <c r="H2504" s="384">
        <v>77.599999999999994</v>
      </c>
    </row>
    <row r="2505" spans="1:8" s="324" customFormat="1" ht="31.5">
      <c r="A2505" s="1224"/>
      <c r="B2505" s="1225"/>
      <c r="C2505" s="332" t="s">
        <v>3383</v>
      </c>
      <c r="D2505" s="332" t="s">
        <v>3384</v>
      </c>
      <c r="E2505" s="384">
        <v>171.6</v>
      </c>
      <c r="F2505" s="384">
        <v>98</v>
      </c>
      <c r="G2505" s="384">
        <v>66.8</v>
      </c>
      <c r="H2505" s="384">
        <v>36</v>
      </c>
    </row>
    <row r="2506" spans="1:8" s="324" customFormat="1" ht="31.5">
      <c r="A2506" s="1224">
        <v>29</v>
      </c>
      <c r="B2506" s="1225" t="s">
        <v>3385</v>
      </c>
      <c r="C2506" s="332" t="s">
        <v>3386</v>
      </c>
      <c r="D2506" s="332" t="s">
        <v>3387</v>
      </c>
      <c r="E2506" s="384">
        <v>154</v>
      </c>
      <c r="F2506" s="384">
        <v>87.6</v>
      </c>
      <c r="G2506" s="384">
        <v>60</v>
      </c>
      <c r="H2506" s="384">
        <v>32.4</v>
      </c>
    </row>
    <row r="2507" spans="1:8" s="324" customFormat="1" ht="31.5">
      <c r="A2507" s="1224"/>
      <c r="B2507" s="1225"/>
      <c r="C2507" s="332" t="s">
        <v>3387</v>
      </c>
      <c r="D2507" s="332" t="s">
        <v>3388</v>
      </c>
      <c r="E2507" s="384">
        <v>153.19999999999999</v>
      </c>
      <c r="F2507" s="384">
        <v>87.2</v>
      </c>
      <c r="G2507" s="384">
        <v>59.6</v>
      </c>
      <c r="H2507" s="384">
        <v>32</v>
      </c>
    </row>
    <row r="2508" spans="1:8" s="324" customFormat="1" ht="31.5">
      <c r="A2508" s="1224">
        <v>30</v>
      </c>
      <c r="B2508" s="1225" t="s">
        <v>3389</v>
      </c>
      <c r="C2508" s="332" t="s">
        <v>3384</v>
      </c>
      <c r="D2508" s="332" t="s">
        <v>3390</v>
      </c>
      <c r="E2508" s="384">
        <v>154</v>
      </c>
      <c r="F2508" s="384">
        <v>87.6</v>
      </c>
      <c r="G2508" s="384">
        <v>60</v>
      </c>
      <c r="H2508" s="384">
        <v>32.4</v>
      </c>
    </row>
    <row r="2509" spans="1:8" s="324" customFormat="1" ht="31.5">
      <c r="A2509" s="1224"/>
      <c r="B2509" s="1225"/>
      <c r="C2509" s="332" t="s">
        <v>3391</v>
      </c>
      <c r="D2509" s="332" t="s">
        <v>3392</v>
      </c>
      <c r="E2509" s="384">
        <v>145.19999999999999</v>
      </c>
      <c r="F2509" s="384">
        <v>82.8</v>
      </c>
      <c r="G2509" s="384">
        <v>56.8</v>
      </c>
      <c r="H2509" s="384">
        <v>30.4</v>
      </c>
    </row>
    <row r="2510" spans="1:8" s="324" customFormat="1" ht="47.25">
      <c r="A2510" s="337">
        <v>31</v>
      </c>
      <c r="B2510" s="332" t="s">
        <v>3393</v>
      </c>
      <c r="C2510" s="332" t="s">
        <v>3394</v>
      </c>
      <c r="D2510" s="332" t="s">
        <v>3395</v>
      </c>
      <c r="E2510" s="384">
        <v>242</v>
      </c>
      <c r="F2510" s="384">
        <v>138</v>
      </c>
      <c r="G2510" s="384">
        <v>94.4</v>
      </c>
      <c r="H2510" s="384">
        <v>50.8</v>
      </c>
    </row>
    <row r="2511" spans="1:8" s="324" customFormat="1" ht="47.25">
      <c r="A2511" s="1224">
        <v>32</v>
      </c>
      <c r="B2511" s="332" t="s">
        <v>3396</v>
      </c>
      <c r="C2511" s="332" t="s">
        <v>3397</v>
      </c>
      <c r="D2511" s="332" t="s">
        <v>3398</v>
      </c>
      <c r="E2511" s="384">
        <v>88</v>
      </c>
      <c r="F2511" s="384">
        <v>50</v>
      </c>
      <c r="G2511" s="384">
        <v>34.4</v>
      </c>
      <c r="H2511" s="384">
        <v>18.399999999999999</v>
      </c>
    </row>
    <row r="2512" spans="1:8" s="324" customFormat="1" ht="31.5">
      <c r="A2512" s="1224"/>
      <c r="B2512" s="332" t="s">
        <v>3399</v>
      </c>
      <c r="C2512" s="332" t="s">
        <v>3400</v>
      </c>
      <c r="D2512" s="332" t="s">
        <v>3401</v>
      </c>
      <c r="E2512" s="384">
        <v>123.2</v>
      </c>
      <c r="F2512" s="384">
        <v>70.400000000000006</v>
      </c>
      <c r="G2512" s="384">
        <v>48</v>
      </c>
      <c r="H2512" s="384">
        <v>26</v>
      </c>
    </row>
    <row r="2513" spans="1:8" s="324" customFormat="1" ht="47.25">
      <c r="A2513" s="337">
        <v>33</v>
      </c>
      <c r="B2513" s="332" t="s">
        <v>3402</v>
      </c>
      <c r="C2513" s="332" t="s">
        <v>3403</v>
      </c>
      <c r="D2513" s="332" t="s">
        <v>881</v>
      </c>
      <c r="E2513" s="384">
        <v>193.6</v>
      </c>
      <c r="F2513" s="384">
        <v>110.4</v>
      </c>
      <c r="G2513" s="384">
        <v>75.599999999999994</v>
      </c>
      <c r="H2513" s="384">
        <v>40.799999999999997</v>
      </c>
    </row>
    <row r="2514" spans="1:8" s="324" customFormat="1" ht="17.25">
      <c r="A2514" s="322">
        <v>33</v>
      </c>
      <c r="B2514" s="323" t="s">
        <v>3404</v>
      </c>
      <c r="C2514" s="338"/>
      <c r="D2514" s="338"/>
      <c r="E2514" s="384">
        <v>0</v>
      </c>
      <c r="F2514" s="384">
        <v>0</v>
      </c>
      <c r="G2514" s="384">
        <v>0</v>
      </c>
      <c r="H2514" s="384">
        <v>0</v>
      </c>
    </row>
    <row r="2515" spans="1:8" s="324" customFormat="1" ht="17.25">
      <c r="A2515" s="1223">
        <v>1</v>
      </c>
      <c r="B2515" s="1191" t="s">
        <v>1772</v>
      </c>
      <c r="C2515" s="325" t="s">
        <v>1621</v>
      </c>
      <c r="D2515" s="325" t="s">
        <v>1572</v>
      </c>
      <c r="E2515" s="384">
        <v>440</v>
      </c>
      <c r="F2515" s="384">
        <v>220</v>
      </c>
      <c r="G2515" s="384">
        <v>156</v>
      </c>
      <c r="H2515" s="384">
        <v>88</v>
      </c>
    </row>
    <row r="2516" spans="1:8" s="324" customFormat="1" ht="17.25">
      <c r="A2516" s="1223"/>
      <c r="B2516" s="1191"/>
      <c r="C2516" s="325" t="s">
        <v>1572</v>
      </c>
      <c r="D2516" s="325" t="s">
        <v>1312</v>
      </c>
      <c r="E2516" s="384">
        <v>520</v>
      </c>
      <c r="F2516" s="384">
        <v>260</v>
      </c>
      <c r="G2516" s="384">
        <v>184</v>
      </c>
      <c r="H2516" s="384">
        <v>104</v>
      </c>
    </row>
    <row r="2517" spans="1:8" s="324" customFormat="1" ht="17.25">
      <c r="A2517" s="1223"/>
      <c r="B2517" s="1191"/>
      <c r="C2517" s="325" t="s">
        <v>1312</v>
      </c>
      <c r="D2517" s="325" t="s">
        <v>852</v>
      </c>
      <c r="E2517" s="384">
        <v>480</v>
      </c>
      <c r="F2517" s="384">
        <v>240</v>
      </c>
      <c r="G2517" s="384">
        <v>168</v>
      </c>
      <c r="H2517" s="384">
        <v>96</v>
      </c>
    </row>
    <row r="2518" spans="1:8" s="324" customFormat="1" ht="17.25">
      <c r="A2518" s="1223">
        <v>2</v>
      </c>
      <c r="B2518" s="1191" t="s">
        <v>3405</v>
      </c>
      <c r="C2518" s="325" t="s">
        <v>852</v>
      </c>
      <c r="D2518" s="325" t="s">
        <v>3406</v>
      </c>
      <c r="E2518" s="384">
        <v>2640</v>
      </c>
      <c r="F2518" s="384">
        <v>1320</v>
      </c>
      <c r="G2518" s="384">
        <v>924</v>
      </c>
      <c r="H2518" s="384">
        <v>528</v>
      </c>
    </row>
    <row r="2519" spans="1:8" s="324" customFormat="1" ht="17.25">
      <c r="A2519" s="1223"/>
      <c r="B2519" s="1191"/>
      <c r="C2519" s="325" t="s">
        <v>3406</v>
      </c>
      <c r="D2519" s="325" t="s">
        <v>874</v>
      </c>
      <c r="E2519" s="384">
        <v>3680</v>
      </c>
      <c r="F2519" s="384">
        <v>1840</v>
      </c>
      <c r="G2519" s="384">
        <v>1288</v>
      </c>
      <c r="H2519" s="384">
        <v>736</v>
      </c>
    </row>
    <row r="2520" spans="1:8" s="324" customFormat="1" ht="31.5">
      <c r="A2520" s="1223"/>
      <c r="B2520" s="1191"/>
      <c r="C2520" s="325" t="s">
        <v>3407</v>
      </c>
      <c r="D2520" s="325" t="s">
        <v>3408</v>
      </c>
      <c r="E2520" s="384">
        <v>2120</v>
      </c>
      <c r="F2520" s="384">
        <v>1060</v>
      </c>
      <c r="G2520" s="384">
        <v>744</v>
      </c>
      <c r="H2520" s="384">
        <v>424</v>
      </c>
    </row>
    <row r="2521" spans="1:8" s="324" customFormat="1" ht="31.5">
      <c r="A2521" s="1223"/>
      <c r="B2521" s="1191"/>
      <c r="C2521" s="325" t="s">
        <v>3408</v>
      </c>
      <c r="D2521" s="325" t="s">
        <v>3409</v>
      </c>
      <c r="E2521" s="384">
        <v>1600</v>
      </c>
      <c r="F2521" s="384">
        <v>800</v>
      </c>
      <c r="G2521" s="384">
        <v>560</v>
      </c>
      <c r="H2521" s="384">
        <v>320</v>
      </c>
    </row>
    <row r="2522" spans="1:8" s="324" customFormat="1" ht="31.5">
      <c r="A2522" s="1223"/>
      <c r="B2522" s="1191"/>
      <c r="C2522" s="325" t="s">
        <v>3409</v>
      </c>
      <c r="D2522" s="325" t="s">
        <v>3410</v>
      </c>
      <c r="E2522" s="384">
        <v>1160</v>
      </c>
      <c r="F2522" s="384">
        <v>580</v>
      </c>
      <c r="G2522" s="384">
        <v>408</v>
      </c>
      <c r="H2522" s="384">
        <v>232</v>
      </c>
    </row>
    <row r="2523" spans="1:8" s="324" customFormat="1" ht="17.25">
      <c r="A2523" s="1223">
        <v>3</v>
      </c>
      <c r="B2523" s="1191" t="s">
        <v>852</v>
      </c>
      <c r="C2523" s="325" t="s">
        <v>3411</v>
      </c>
      <c r="D2523" s="325" t="s">
        <v>3412</v>
      </c>
      <c r="E2523" s="384">
        <v>720</v>
      </c>
      <c r="F2523" s="384">
        <v>360</v>
      </c>
      <c r="G2523" s="384">
        <v>252</v>
      </c>
      <c r="H2523" s="384">
        <v>144</v>
      </c>
    </row>
    <row r="2524" spans="1:8" s="324" customFormat="1" ht="63">
      <c r="A2524" s="1223"/>
      <c r="B2524" s="1191"/>
      <c r="C2524" s="325" t="s">
        <v>3412</v>
      </c>
      <c r="D2524" s="325" t="s">
        <v>3413</v>
      </c>
      <c r="E2524" s="384">
        <v>720</v>
      </c>
      <c r="F2524" s="384">
        <v>360</v>
      </c>
      <c r="G2524" s="384">
        <v>252</v>
      </c>
      <c r="H2524" s="384">
        <v>144</v>
      </c>
    </row>
    <row r="2525" spans="1:8" s="324" customFormat="1" ht="78.75">
      <c r="A2525" s="1223"/>
      <c r="B2525" s="1191"/>
      <c r="C2525" s="325" t="s">
        <v>3413</v>
      </c>
      <c r="D2525" s="325" t="s">
        <v>3414</v>
      </c>
      <c r="E2525" s="384">
        <v>1160</v>
      </c>
      <c r="F2525" s="384">
        <v>580</v>
      </c>
      <c r="G2525" s="384">
        <v>408</v>
      </c>
      <c r="H2525" s="384">
        <v>232</v>
      </c>
    </row>
    <row r="2526" spans="1:8" s="324" customFormat="1" ht="63">
      <c r="A2526" s="1223"/>
      <c r="B2526" s="1191"/>
      <c r="C2526" s="325" t="s">
        <v>3414</v>
      </c>
      <c r="D2526" s="325" t="s">
        <v>3415</v>
      </c>
      <c r="E2526" s="384">
        <v>1440</v>
      </c>
      <c r="F2526" s="384">
        <v>720</v>
      </c>
      <c r="G2526" s="384">
        <v>504</v>
      </c>
      <c r="H2526" s="384">
        <v>288</v>
      </c>
    </row>
    <row r="2527" spans="1:8" s="324" customFormat="1" ht="17.25">
      <c r="A2527" s="1223"/>
      <c r="B2527" s="1191"/>
      <c r="C2527" s="325" t="s">
        <v>3415</v>
      </c>
      <c r="D2527" s="325" t="s">
        <v>3416</v>
      </c>
      <c r="E2527" s="384">
        <v>1760</v>
      </c>
      <c r="F2527" s="384">
        <v>880</v>
      </c>
      <c r="G2527" s="384">
        <v>616</v>
      </c>
      <c r="H2527" s="384">
        <v>352</v>
      </c>
    </row>
    <row r="2528" spans="1:8" s="324" customFormat="1" ht="17.25">
      <c r="A2528" s="1223"/>
      <c r="B2528" s="1191"/>
      <c r="C2528" s="325" t="s">
        <v>3415</v>
      </c>
      <c r="D2528" s="325" t="s">
        <v>3417</v>
      </c>
      <c r="E2528" s="384">
        <v>1760</v>
      </c>
      <c r="F2528" s="384">
        <v>880</v>
      </c>
      <c r="G2528" s="384">
        <v>616</v>
      </c>
      <c r="H2528" s="384">
        <v>352</v>
      </c>
    </row>
    <row r="2529" spans="1:8" s="324" customFormat="1" ht="17.25">
      <c r="A2529" s="1223"/>
      <c r="B2529" s="1191"/>
      <c r="C2529" s="325" t="s">
        <v>3416</v>
      </c>
      <c r="D2529" s="325" t="s">
        <v>3418</v>
      </c>
      <c r="E2529" s="384">
        <v>2520</v>
      </c>
      <c r="F2529" s="384">
        <v>1260</v>
      </c>
      <c r="G2529" s="384">
        <v>884</v>
      </c>
      <c r="H2529" s="384">
        <v>504</v>
      </c>
    </row>
    <row r="2530" spans="1:8" s="324" customFormat="1" ht="47.25">
      <c r="A2530" s="1223"/>
      <c r="B2530" s="1191"/>
      <c r="C2530" s="325" t="s">
        <v>3417</v>
      </c>
      <c r="D2530" s="325" t="s">
        <v>3419</v>
      </c>
      <c r="E2530" s="384">
        <v>2520</v>
      </c>
      <c r="F2530" s="384">
        <v>1260</v>
      </c>
      <c r="G2530" s="384">
        <v>884</v>
      </c>
      <c r="H2530" s="384">
        <v>504</v>
      </c>
    </row>
    <row r="2531" spans="1:8" s="324" customFormat="1" ht="47.25">
      <c r="A2531" s="1223"/>
      <c r="B2531" s="1191"/>
      <c r="C2531" s="325" t="s">
        <v>3419</v>
      </c>
      <c r="D2531" s="325" t="s">
        <v>3420</v>
      </c>
      <c r="E2531" s="384">
        <v>4280</v>
      </c>
      <c r="F2531" s="384">
        <v>2140</v>
      </c>
      <c r="G2531" s="384">
        <v>1500</v>
      </c>
      <c r="H2531" s="384">
        <v>856</v>
      </c>
    </row>
    <row r="2532" spans="1:8" s="324" customFormat="1" ht="17.25">
      <c r="A2532" s="1223"/>
      <c r="B2532" s="1191"/>
      <c r="C2532" s="325" t="s">
        <v>3418</v>
      </c>
      <c r="D2532" s="325" t="s">
        <v>3421</v>
      </c>
      <c r="E2532" s="384">
        <v>4280</v>
      </c>
      <c r="F2532" s="384">
        <v>2140</v>
      </c>
      <c r="G2532" s="384">
        <v>1500</v>
      </c>
      <c r="H2532" s="384">
        <v>856</v>
      </c>
    </row>
    <row r="2533" spans="1:8" s="324" customFormat="1" ht="31.5">
      <c r="A2533" s="1223"/>
      <c r="B2533" s="1191"/>
      <c r="C2533" s="325" t="s">
        <v>3420</v>
      </c>
      <c r="D2533" s="325" t="s">
        <v>3422</v>
      </c>
      <c r="E2533" s="384">
        <v>7160</v>
      </c>
      <c r="F2533" s="384">
        <v>3580</v>
      </c>
      <c r="G2533" s="384">
        <v>2508</v>
      </c>
      <c r="H2533" s="384">
        <v>1432</v>
      </c>
    </row>
    <row r="2534" spans="1:8" s="324" customFormat="1" ht="17.25">
      <c r="A2534" s="1223"/>
      <c r="B2534" s="1191"/>
      <c r="C2534" s="325" t="s">
        <v>3421</v>
      </c>
      <c r="D2534" s="325" t="s">
        <v>3423</v>
      </c>
      <c r="E2534" s="384">
        <v>7160</v>
      </c>
      <c r="F2534" s="384">
        <v>3580</v>
      </c>
      <c r="G2534" s="384">
        <v>2508</v>
      </c>
      <c r="H2534" s="384">
        <v>1432</v>
      </c>
    </row>
    <row r="2535" spans="1:8" s="324" customFormat="1" ht="31.5">
      <c r="A2535" s="1223"/>
      <c r="B2535" s="1191"/>
      <c r="C2535" s="325" t="s">
        <v>3422</v>
      </c>
      <c r="D2535" s="325" t="s">
        <v>3424</v>
      </c>
      <c r="E2535" s="384">
        <v>4880</v>
      </c>
      <c r="F2535" s="384">
        <v>2440</v>
      </c>
      <c r="G2535" s="384">
        <v>1708</v>
      </c>
      <c r="H2535" s="384">
        <v>976</v>
      </c>
    </row>
    <row r="2536" spans="1:8" s="324" customFormat="1" ht="17.25">
      <c r="A2536" s="1223"/>
      <c r="B2536" s="1191"/>
      <c r="C2536" s="325" t="s">
        <v>3423</v>
      </c>
      <c r="D2536" s="325" t="s">
        <v>3425</v>
      </c>
      <c r="E2536" s="384">
        <v>4880</v>
      </c>
      <c r="F2536" s="384">
        <v>2440</v>
      </c>
      <c r="G2536" s="384">
        <v>1708</v>
      </c>
      <c r="H2536" s="384">
        <v>976</v>
      </c>
    </row>
    <row r="2537" spans="1:8" s="324" customFormat="1" ht="17.25">
      <c r="A2537" s="1223"/>
      <c r="B2537" s="1191"/>
      <c r="C2537" s="325" t="s">
        <v>3424</v>
      </c>
      <c r="D2537" s="325" t="s">
        <v>3426</v>
      </c>
      <c r="E2537" s="384">
        <v>4120</v>
      </c>
      <c r="F2537" s="384">
        <v>2060</v>
      </c>
      <c r="G2537" s="384">
        <v>1444</v>
      </c>
      <c r="H2537" s="384">
        <v>824</v>
      </c>
    </row>
    <row r="2538" spans="1:8" s="324" customFormat="1" ht="31.5">
      <c r="A2538" s="1223"/>
      <c r="B2538" s="1191"/>
      <c r="C2538" s="325" t="s">
        <v>3425</v>
      </c>
      <c r="D2538" s="325" t="s">
        <v>3427</v>
      </c>
      <c r="E2538" s="384">
        <v>4120</v>
      </c>
      <c r="F2538" s="384">
        <v>2060</v>
      </c>
      <c r="G2538" s="384">
        <v>1444</v>
      </c>
      <c r="H2538" s="384">
        <v>824</v>
      </c>
    </row>
    <row r="2539" spans="1:8" s="324" customFormat="1" ht="47.25">
      <c r="A2539" s="1223"/>
      <c r="B2539" s="1191"/>
      <c r="C2539" s="325" t="s">
        <v>3426</v>
      </c>
      <c r="D2539" s="325" t="s">
        <v>3428</v>
      </c>
      <c r="E2539" s="384">
        <v>2520</v>
      </c>
      <c r="F2539" s="384">
        <v>1260</v>
      </c>
      <c r="G2539" s="384">
        <v>884</v>
      </c>
      <c r="H2539" s="384">
        <v>504</v>
      </c>
    </row>
    <row r="2540" spans="1:8" s="324" customFormat="1" ht="31.5">
      <c r="A2540" s="1223"/>
      <c r="B2540" s="1191"/>
      <c r="C2540" s="325" t="s">
        <v>3427</v>
      </c>
      <c r="D2540" s="325" t="s">
        <v>3429</v>
      </c>
      <c r="E2540" s="384">
        <v>2520</v>
      </c>
      <c r="F2540" s="384">
        <v>1260</v>
      </c>
      <c r="G2540" s="384">
        <v>884</v>
      </c>
      <c r="H2540" s="384">
        <v>504</v>
      </c>
    </row>
    <row r="2541" spans="1:8" s="324" customFormat="1" ht="63">
      <c r="A2541" s="1223"/>
      <c r="B2541" s="1191"/>
      <c r="C2541" s="325" t="s">
        <v>3430</v>
      </c>
      <c r="D2541" s="325" t="s">
        <v>3431</v>
      </c>
      <c r="E2541" s="384">
        <v>1800</v>
      </c>
      <c r="F2541" s="384">
        <v>900</v>
      </c>
      <c r="G2541" s="384">
        <v>632</v>
      </c>
      <c r="H2541" s="384">
        <v>360</v>
      </c>
    </row>
    <row r="2542" spans="1:8" s="324" customFormat="1" ht="31.5">
      <c r="A2542" s="1223"/>
      <c r="B2542" s="1191"/>
      <c r="C2542" s="325" t="s">
        <v>3431</v>
      </c>
      <c r="D2542" s="325" t="s">
        <v>3432</v>
      </c>
      <c r="E2542" s="384">
        <v>2000</v>
      </c>
      <c r="F2542" s="384">
        <v>1000</v>
      </c>
      <c r="G2542" s="384">
        <v>700</v>
      </c>
      <c r="H2542" s="384">
        <v>400</v>
      </c>
    </row>
    <row r="2543" spans="1:8" s="324" customFormat="1" ht="47.25">
      <c r="A2543" s="1223"/>
      <c r="B2543" s="1191"/>
      <c r="C2543" s="325" t="s">
        <v>3432</v>
      </c>
      <c r="D2543" s="325" t="s">
        <v>3433</v>
      </c>
      <c r="E2543" s="384">
        <v>1800</v>
      </c>
      <c r="F2543" s="384">
        <v>900</v>
      </c>
      <c r="G2543" s="384">
        <v>632</v>
      </c>
      <c r="H2543" s="384">
        <v>360</v>
      </c>
    </row>
    <row r="2544" spans="1:8" s="324" customFormat="1" ht="17.25">
      <c r="A2544" s="326">
        <v>4</v>
      </c>
      <c r="B2544" s="325" t="s">
        <v>878</v>
      </c>
      <c r="C2544" s="325" t="s">
        <v>852</v>
      </c>
      <c r="D2544" s="325" t="s">
        <v>855</v>
      </c>
      <c r="E2544" s="384">
        <v>1440</v>
      </c>
      <c r="F2544" s="384">
        <v>720</v>
      </c>
      <c r="G2544" s="384">
        <v>504</v>
      </c>
      <c r="H2544" s="384">
        <v>288</v>
      </c>
    </row>
    <row r="2545" spans="1:8" s="324" customFormat="1" ht="17.25">
      <c r="A2545" s="326">
        <v>5</v>
      </c>
      <c r="B2545" s="325" t="s">
        <v>1345</v>
      </c>
      <c r="C2545" s="325" t="s">
        <v>852</v>
      </c>
      <c r="D2545" s="325" t="s">
        <v>860</v>
      </c>
      <c r="E2545" s="384">
        <v>3160</v>
      </c>
      <c r="F2545" s="384">
        <v>1580</v>
      </c>
      <c r="G2545" s="384">
        <v>1108</v>
      </c>
      <c r="H2545" s="384">
        <v>632</v>
      </c>
    </row>
    <row r="2546" spans="1:8" s="324" customFormat="1" ht="17.25">
      <c r="A2546" s="1223">
        <v>6</v>
      </c>
      <c r="B2546" s="1191" t="s">
        <v>1351</v>
      </c>
      <c r="C2546" s="325" t="s">
        <v>3434</v>
      </c>
      <c r="D2546" s="325" t="s">
        <v>1593</v>
      </c>
      <c r="E2546" s="384">
        <v>1960</v>
      </c>
      <c r="F2546" s="384">
        <v>980</v>
      </c>
      <c r="G2546" s="384">
        <v>688</v>
      </c>
      <c r="H2546" s="384">
        <v>392</v>
      </c>
    </row>
    <row r="2547" spans="1:8" s="324" customFormat="1" ht="17.25">
      <c r="A2547" s="1223"/>
      <c r="B2547" s="1191"/>
      <c r="C2547" s="325" t="s">
        <v>1593</v>
      </c>
      <c r="D2547" s="325" t="s">
        <v>1312</v>
      </c>
      <c r="E2547" s="384">
        <v>1560</v>
      </c>
      <c r="F2547" s="384">
        <v>780</v>
      </c>
      <c r="G2547" s="384">
        <v>548</v>
      </c>
      <c r="H2547" s="384">
        <v>312</v>
      </c>
    </row>
    <row r="2548" spans="1:8" s="324" customFormat="1" ht="31.5">
      <c r="A2548" s="1223"/>
      <c r="B2548" s="1191"/>
      <c r="C2548" s="325" t="s">
        <v>1312</v>
      </c>
      <c r="D2548" s="325" t="s">
        <v>3435</v>
      </c>
      <c r="E2548" s="384">
        <v>1240</v>
      </c>
      <c r="F2548" s="384">
        <v>620</v>
      </c>
      <c r="G2548" s="384">
        <v>436</v>
      </c>
      <c r="H2548" s="384">
        <v>248</v>
      </c>
    </row>
    <row r="2549" spans="1:8" s="324" customFormat="1" ht="47.25">
      <c r="A2549" s="1223"/>
      <c r="B2549" s="1191"/>
      <c r="C2549" s="325" t="s">
        <v>3435</v>
      </c>
      <c r="D2549" s="325" t="s">
        <v>852</v>
      </c>
      <c r="E2549" s="384">
        <v>1160</v>
      </c>
      <c r="F2549" s="384">
        <v>580</v>
      </c>
      <c r="G2549" s="384">
        <v>408</v>
      </c>
      <c r="H2549" s="384">
        <v>232</v>
      </c>
    </row>
    <row r="2550" spans="1:8" s="324" customFormat="1" ht="17.25">
      <c r="A2550" s="326">
        <v>7</v>
      </c>
      <c r="B2550" s="325" t="s">
        <v>885</v>
      </c>
      <c r="C2550" s="325" t="s">
        <v>1621</v>
      </c>
      <c r="D2550" s="325" t="s">
        <v>855</v>
      </c>
      <c r="E2550" s="384">
        <v>2440</v>
      </c>
      <c r="F2550" s="384">
        <v>1220</v>
      </c>
      <c r="G2550" s="384">
        <v>856</v>
      </c>
      <c r="H2550" s="384">
        <v>488</v>
      </c>
    </row>
    <row r="2551" spans="1:8" s="324" customFormat="1" ht="17.25">
      <c r="A2551" s="326">
        <v>8</v>
      </c>
      <c r="B2551" s="325" t="s">
        <v>1628</v>
      </c>
      <c r="C2551" s="325" t="s">
        <v>852</v>
      </c>
      <c r="D2551" s="325" t="s">
        <v>1312</v>
      </c>
      <c r="E2551" s="384">
        <v>1320</v>
      </c>
      <c r="F2551" s="384">
        <v>660</v>
      </c>
      <c r="G2551" s="384">
        <v>464</v>
      </c>
      <c r="H2551" s="384">
        <v>264</v>
      </c>
    </row>
    <row r="2552" spans="1:8" s="324" customFormat="1" ht="17.25">
      <c r="A2552" s="1223">
        <v>9</v>
      </c>
      <c r="B2552" s="1191" t="s">
        <v>1319</v>
      </c>
      <c r="C2552" s="325" t="s">
        <v>852</v>
      </c>
      <c r="D2552" s="325" t="s">
        <v>1610</v>
      </c>
      <c r="E2552" s="384">
        <v>1320</v>
      </c>
      <c r="F2552" s="384">
        <v>660</v>
      </c>
      <c r="G2552" s="384">
        <v>464</v>
      </c>
      <c r="H2552" s="384">
        <v>264</v>
      </c>
    </row>
    <row r="2553" spans="1:8" s="324" customFormat="1" ht="47.25">
      <c r="A2553" s="1223"/>
      <c r="B2553" s="1191"/>
      <c r="C2553" s="325" t="s">
        <v>1610</v>
      </c>
      <c r="D2553" s="325" t="s">
        <v>3436</v>
      </c>
      <c r="E2553" s="384">
        <v>960</v>
      </c>
      <c r="F2553" s="384">
        <v>480</v>
      </c>
      <c r="G2553" s="384">
        <v>336</v>
      </c>
      <c r="H2553" s="384">
        <v>192</v>
      </c>
    </row>
    <row r="2554" spans="1:8" s="324" customFormat="1" ht="47.25">
      <c r="A2554" s="1223"/>
      <c r="B2554" s="1191"/>
      <c r="C2554" s="325" t="s">
        <v>3436</v>
      </c>
      <c r="D2554" s="325" t="s">
        <v>3437</v>
      </c>
      <c r="E2554" s="384">
        <v>800</v>
      </c>
      <c r="F2554" s="384">
        <v>400</v>
      </c>
      <c r="G2554" s="384">
        <v>280</v>
      </c>
      <c r="H2554" s="384">
        <v>160</v>
      </c>
    </row>
    <row r="2555" spans="1:8" s="324" customFormat="1" ht="17.25">
      <c r="A2555" s="1223">
        <v>10</v>
      </c>
      <c r="B2555" s="1191" t="s">
        <v>1312</v>
      </c>
      <c r="C2555" s="325" t="s">
        <v>1609</v>
      </c>
      <c r="D2555" s="325" t="s">
        <v>1593</v>
      </c>
      <c r="E2555" s="384">
        <v>2640</v>
      </c>
      <c r="F2555" s="384">
        <v>1320</v>
      </c>
      <c r="G2555" s="384">
        <v>924</v>
      </c>
      <c r="H2555" s="384">
        <v>528</v>
      </c>
    </row>
    <row r="2556" spans="1:8" s="324" customFormat="1" ht="17.25">
      <c r="A2556" s="1223"/>
      <c r="B2556" s="1191"/>
      <c r="C2556" s="325" t="s">
        <v>1593</v>
      </c>
      <c r="D2556" s="325" t="s">
        <v>1351</v>
      </c>
      <c r="E2556" s="384">
        <v>2040</v>
      </c>
      <c r="F2556" s="384">
        <v>1020</v>
      </c>
      <c r="G2556" s="384">
        <v>716</v>
      </c>
      <c r="H2556" s="384">
        <v>408</v>
      </c>
    </row>
    <row r="2557" spans="1:8" s="324" customFormat="1" ht="17.25">
      <c r="A2557" s="1223"/>
      <c r="B2557" s="1191"/>
      <c r="C2557" s="325" t="s">
        <v>1351</v>
      </c>
      <c r="D2557" s="325" t="s">
        <v>1772</v>
      </c>
      <c r="E2557" s="384">
        <v>1160</v>
      </c>
      <c r="F2557" s="384">
        <v>580</v>
      </c>
      <c r="G2557" s="384">
        <v>408</v>
      </c>
      <c r="H2557" s="384">
        <v>232</v>
      </c>
    </row>
    <row r="2558" spans="1:8" s="324" customFormat="1" ht="17.25">
      <c r="A2558" s="326">
        <v>11</v>
      </c>
      <c r="B2558" s="325" t="s">
        <v>1609</v>
      </c>
      <c r="C2558" s="325" t="s">
        <v>852</v>
      </c>
      <c r="D2558" s="325" t="s">
        <v>860</v>
      </c>
      <c r="E2558" s="384">
        <v>4000</v>
      </c>
      <c r="F2558" s="384">
        <v>2000</v>
      </c>
      <c r="G2558" s="384">
        <v>1400</v>
      </c>
      <c r="H2558" s="384">
        <v>800</v>
      </c>
    </row>
    <row r="2559" spans="1:8" s="324" customFormat="1" ht="17.25">
      <c r="A2559" s="326">
        <v>12</v>
      </c>
      <c r="B2559" s="325" t="s">
        <v>874</v>
      </c>
      <c r="C2559" s="325" t="s">
        <v>1621</v>
      </c>
      <c r="D2559" s="325" t="s">
        <v>881</v>
      </c>
      <c r="E2559" s="384">
        <v>1320</v>
      </c>
      <c r="F2559" s="384">
        <v>660</v>
      </c>
      <c r="G2559" s="384">
        <v>464</v>
      </c>
      <c r="H2559" s="384">
        <v>264</v>
      </c>
    </row>
    <row r="2560" spans="1:8" s="324" customFormat="1" ht="17.25">
      <c r="A2560" s="326">
        <v>13</v>
      </c>
      <c r="B2560" s="325" t="s">
        <v>1612</v>
      </c>
      <c r="C2560" s="325" t="s">
        <v>852</v>
      </c>
      <c r="D2560" s="325" t="s">
        <v>3351</v>
      </c>
      <c r="E2560" s="384">
        <v>920</v>
      </c>
      <c r="F2560" s="384">
        <v>460</v>
      </c>
      <c r="G2560" s="384">
        <v>324</v>
      </c>
      <c r="H2560" s="384">
        <v>184</v>
      </c>
    </row>
    <row r="2561" spans="1:8" s="324" customFormat="1" ht="17.25">
      <c r="A2561" s="1223">
        <v>14</v>
      </c>
      <c r="B2561" s="1191" t="s">
        <v>1571</v>
      </c>
      <c r="C2561" s="325" t="s">
        <v>1595</v>
      </c>
      <c r="D2561" s="325" t="s">
        <v>1573</v>
      </c>
      <c r="E2561" s="384">
        <v>1480</v>
      </c>
      <c r="F2561" s="384">
        <v>740</v>
      </c>
      <c r="G2561" s="384">
        <v>520</v>
      </c>
      <c r="H2561" s="384">
        <v>296</v>
      </c>
    </row>
    <row r="2562" spans="1:8" s="324" customFormat="1" ht="31.5">
      <c r="A2562" s="1223"/>
      <c r="B2562" s="1191"/>
      <c r="C2562" s="325" t="s">
        <v>1573</v>
      </c>
      <c r="D2562" s="325" t="s">
        <v>3438</v>
      </c>
      <c r="E2562" s="384">
        <v>1000</v>
      </c>
      <c r="F2562" s="384">
        <v>500</v>
      </c>
      <c r="G2562" s="384">
        <v>352</v>
      </c>
      <c r="H2562" s="384">
        <v>200</v>
      </c>
    </row>
    <row r="2563" spans="1:8" s="324" customFormat="1" ht="17.25">
      <c r="A2563" s="326">
        <v>15</v>
      </c>
      <c r="B2563" s="325" t="s">
        <v>1593</v>
      </c>
      <c r="C2563" s="325" t="s">
        <v>852</v>
      </c>
      <c r="D2563" s="325" t="s">
        <v>1572</v>
      </c>
      <c r="E2563" s="384">
        <v>2120</v>
      </c>
      <c r="F2563" s="384">
        <v>1060</v>
      </c>
      <c r="G2563" s="384">
        <v>744</v>
      </c>
      <c r="H2563" s="384">
        <v>424</v>
      </c>
    </row>
    <row r="2564" spans="1:8" s="324" customFormat="1" ht="17.25">
      <c r="A2564" s="326">
        <v>16</v>
      </c>
      <c r="B2564" s="325" t="s">
        <v>1770</v>
      </c>
      <c r="C2564" s="325" t="s">
        <v>852</v>
      </c>
      <c r="D2564" s="325" t="s">
        <v>1571</v>
      </c>
      <c r="E2564" s="384">
        <v>520</v>
      </c>
      <c r="F2564" s="384">
        <v>260</v>
      </c>
      <c r="G2564" s="384">
        <v>184</v>
      </c>
      <c r="H2564" s="384">
        <v>104</v>
      </c>
    </row>
    <row r="2565" spans="1:8" s="324" customFormat="1" ht="17.25">
      <c r="A2565" s="326">
        <v>17</v>
      </c>
      <c r="B2565" s="325" t="s">
        <v>1573</v>
      </c>
      <c r="C2565" s="325" t="s">
        <v>852</v>
      </c>
      <c r="D2565" s="325" t="s">
        <v>1571</v>
      </c>
      <c r="E2565" s="384">
        <v>1040</v>
      </c>
      <c r="F2565" s="384">
        <v>520</v>
      </c>
      <c r="G2565" s="384">
        <v>364</v>
      </c>
      <c r="H2565" s="384">
        <v>208</v>
      </c>
    </row>
    <row r="2566" spans="1:8" s="324" customFormat="1" ht="31.5">
      <c r="A2566" s="1223">
        <v>18</v>
      </c>
      <c r="B2566" s="1191" t="s">
        <v>855</v>
      </c>
      <c r="C2566" s="325" t="s">
        <v>1593</v>
      </c>
      <c r="D2566" s="325" t="s">
        <v>3439</v>
      </c>
      <c r="E2566" s="384">
        <v>2120</v>
      </c>
      <c r="F2566" s="384">
        <v>1060</v>
      </c>
      <c r="G2566" s="384">
        <v>744</v>
      </c>
      <c r="H2566" s="384">
        <v>424</v>
      </c>
    </row>
    <row r="2567" spans="1:8" s="324" customFormat="1" ht="31.5">
      <c r="A2567" s="1223"/>
      <c r="B2567" s="1191"/>
      <c r="C2567" s="325" t="s">
        <v>3439</v>
      </c>
      <c r="D2567" s="325" t="s">
        <v>860</v>
      </c>
      <c r="E2567" s="384">
        <v>1840</v>
      </c>
      <c r="F2567" s="384">
        <v>920</v>
      </c>
      <c r="G2567" s="384">
        <v>644</v>
      </c>
      <c r="H2567" s="384">
        <v>368</v>
      </c>
    </row>
    <row r="2568" spans="1:8" s="324" customFormat="1" ht="17.25">
      <c r="A2568" s="1223"/>
      <c r="B2568" s="1191"/>
      <c r="C2568" s="325" t="s">
        <v>860</v>
      </c>
      <c r="D2568" s="325" t="s">
        <v>1699</v>
      </c>
      <c r="E2568" s="384">
        <v>1040</v>
      </c>
      <c r="F2568" s="384">
        <v>520</v>
      </c>
      <c r="G2568" s="384">
        <v>364</v>
      </c>
      <c r="H2568" s="384">
        <v>208</v>
      </c>
    </row>
    <row r="2569" spans="1:8" s="324" customFormat="1" ht="47.25">
      <c r="A2569" s="1223">
        <v>19</v>
      </c>
      <c r="B2569" s="1191" t="s">
        <v>860</v>
      </c>
      <c r="C2569" s="325" t="s">
        <v>1621</v>
      </c>
      <c r="D2569" s="325" t="s">
        <v>3440</v>
      </c>
      <c r="E2569" s="384">
        <v>4480</v>
      </c>
      <c r="F2569" s="384">
        <v>2240</v>
      </c>
      <c r="G2569" s="384">
        <v>1568</v>
      </c>
      <c r="H2569" s="384">
        <v>896</v>
      </c>
    </row>
    <row r="2570" spans="1:8" s="324" customFormat="1" ht="47.25">
      <c r="A2570" s="1223"/>
      <c r="B2570" s="1191"/>
      <c r="C2570" s="325" t="s">
        <v>3440</v>
      </c>
      <c r="D2570" s="325" t="s">
        <v>1345</v>
      </c>
      <c r="E2570" s="384">
        <v>3400</v>
      </c>
      <c r="F2570" s="384">
        <v>1700</v>
      </c>
      <c r="G2570" s="384">
        <v>1192</v>
      </c>
      <c r="H2570" s="384">
        <v>680</v>
      </c>
    </row>
    <row r="2571" spans="1:8" s="324" customFormat="1" ht="17.25">
      <c r="A2571" s="1223"/>
      <c r="B2571" s="1191"/>
      <c r="C2571" s="325" t="s">
        <v>1345</v>
      </c>
      <c r="D2571" s="325" t="s">
        <v>852</v>
      </c>
      <c r="E2571" s="384">
        <v>1320</v>
      </c>
      <c r="F2571" s="384">
        <v>660</v>
      </c>
      <c r="G2571" s="384">
        <v>464</v>
      </c>
      <c r="H2571" s="384">
        <v>264</v>
      </c>
    </row>
    <row r="2572" spans="1:8" s="324" customFormat="1" ht="47.25">
      <c r="A2572" s="1223">
        <v>20</v>
      </c>
      <c r="B2572" s="1191" t="s">
        <v>1699</v>
      </c>
      <c r="C2572" s="325" t="s">
        <v>1621</v>
      </c>
      <c r="D2572" s="325" t="s">
        <v>3441</v>
      </c>
      <c r="E2572" s="384">
        <v>2120</v>
      </c>
      <c r="F2572" s="384">
        <v>1060</v>
      </c>
      <c r="G2572" s="384">
        <v>744</v>
      </c>
      <c r="H2572" s="384">
        <v>424</v>
      </c>
    </row>
    <row r="2573" spans="1:8" s="324" customFormat="1" ht="47.25">
      <c r="A2573" s="1223"/>
      <c r="B2573" s="1191"/>
      <c r="C2573" s="325" t="s">
        <v>3441</v>
      </c>
      <c r="D2573" s="325" t="s">
        <v>852</v>
      </c>
      <c r="E2573" s="384">
        <v>2360</v>
      </c>
      <c r="F2573" s="384">
        <v>1180</v>
      </c>
      <c r="G2573" s="384">
        <v>828</v>
      </c>
      <c r="H2573" s="384">
        <v>472</v>
      </c>
    </row>
    <row r="2574" spans="1:8" s="324" customFormat="1" ht="17.25">
      <c r="A2574" s="1223">
        <v>21</v>
      </c>
      <c r="B2574" s="1191" t="s">
        <v>1572</v>
      </c>
      <c r="C2574" s="325" t="s">
        <v>1621</v>
      </c>
      <c r="D2574" s="325" t="s">
        <v>1593</v>
      </c>
      <c r="E2574" s="384">
        <v>2200</v>
      </c>
      <c r="F2574" s="384">
        <v>1100</v>
      </c>
      <c r="G2574" s="384">
        <v>772</v>
      </c>
      <c r="H2574" s="384">
        <v>440</v>
      </c>
    </row>
    <row r="2575" spans="1:8" s="324" customFormat="1" ht="17.25">
      <c r="A2575" s="1223"/>
      <c r="B2575" s="1191"/>
      <c r="C2575" s="325" t="s">
        <v>1593</v>
      </c>
      <c r="D2575" s="325" t="s">
        <v>1772</v>
      </c>
      <c r="E2575" s="384">
        <v>1120</v>
      </c>
      <c r="F2575" s="384">
        <v>560</v>
      </c>
      <c r="G2575" s="384">
        <v>392</v>
      </c>
      <c r="H2575" s="384">
        <v>224</v>
      </c>
    </row>
    <row r="2576" spans="1:8" s="324" customFormat="1" ht="17.25">
      <c r="A2576" s="1223"/>
      <c r="B2576" s="1191"/>
      <c r="C2576" s="325" t="s">
        <v>1772</v>
      </c>
      <c r="D2576" s="325" t="s">
        <v>881</v>
      </c>
      <c r="E2576" s="384">
        <v>480</v>
      </c>
      <c r="F2576" s="384">
        <v>240</v>
      </c>
      <c r="G2576" s="384">
        <v>168</v>
      </c>
      <c r="H2576" s="384">
        <v>96</v>
      </c>
    </row>
    <row r="2577" spans="1:8" s="324" customFormat="1" ht="31.5">
      <c r="A2577" s="326">
        <v>22</v>
      </c>
      <c r="B2577" s="325" t="s">
        <v>1595</v>
      </c>
      <c r="C2577" s="325" t="s">
        <v>852</v>
      </c>
      <c r="D2577" s="325" t="s">
        <v>3442</v>
      </c>
      <c r="E2577" s="384">
        <v>2120</v>
      </c>
      <c r="F2577" s="384">
        <v>1060</v>
      </c>
      <c r="G2577" s="384">
        <v>744</v>
      </c>
      <c r="H2577" s="384">
        <v>424</v>
      </c>
    </row>
    <row r="2578" spans="1:8" s="324" customFormat="1" ht="17.25">
      <c r="A2578" s="326">
        <v>23</v>
      </c>
      <c r="B2578" s="325" t="s">
        <v>1610</v>
      </c>
      <c r="C2578" s="325" t="s">
        <v>1595</v>
      </c>
      <c r="D2578" s="325" t="s">
        <v>881</v>
      </c>
      <c r="E2578" s="384">
        <v>1160</v>
      </c>
      <c r="F2578" s="384">
        <v>580</v>
      </c>
      <c r="G2578" s="384">
        <v>408</v>
      </c>
      <c r="H2578" s="384">
        <v>232</v>
      </c>
    </row>
    <row r="2579" spans="1:8" s="324" customFormat="1" ht="17.25">
      <c r="A2579" s="326">
        <v>24</v>
      </c>
      <c r="B2579" s="325" t="s">
        <v>3443</v>
      </c>
      <c r="C2579" s="325" t="s">
        <v>3444</v>
      </c>
      <c r="D2579" s="325" t="s">
        <v>3445</v>
      </c>
      <c r="E2579" s="384">
        <v>1600</v>
      </c>
      <c r="F2579" s="384">
        <v>800</v>
      </c>
      <c r="G2579" s="384">
        <v>560</v>
      </c>
      <c r="H2579" s="384">
        <v>320</v>
      </c>
    </row>
    <row r="2580" spans="1:8" s="324" customFormat="1" ht="17.25">
      <c r="A2580" s="326">
        <v>25</v>
      </c>
      <c r="B2580" s="325" t="s">
        <v>3446</v>
      </c>
      <c r="C2580" s="325" t="s">
        <v>1571</v>
      </c>
      <c r="D2580" s="325" t="s">
        <v>3447</v>
      </c>
      <c r="E2580" s="384">
        <v>1160</v>
      </c>
      <c r="F2580" s="384">
        <v>580</v>
      </c>
      <c r="G2580" s="384">
        <v>408</v>
      </c>
      <c r="H2580" s="384">
        <v>232</v>
      </c>
    </row>
    <row r="2581" spans="1:8" s="324" customFormat="1" ht="31.5">
      <c r="A2581" s="326">
        <v>26</v>
      </c>
      <c r="B2581" s="325" t="s">
        <v>3448</v>
      </c>
      <c r="C2581" s="325" t="s">
        <v>852</v>
      </c>
      <c r="D2581" s="325" t="s">
        <v>860</v>
      </c>
      <c r="E2581" s="384">
        <v>4760</v>
      </c>
      <c r="F2581" s="384">
        <v>2380</v>
      </c>
      <c r="G2581" s="384">
        <v>1668</v>
      </c>
      <c r="H2581" s="384">
        <v>952</v>
      </c>
    </row>
    <row r="2582" spans="1:8" s="324" customFormat="1" ht="17.25">
      <c r="A2582" s="326">
        <v>27</v>
      </c>
      <c r="B2582" s="325" t="s">
        <v>3449</v>
      </c>
      <c r="C2582" s="325" t="s">
        <v>852</v>
      </c>
      <c r="D2582" s="325" t="s">
        <v>881</v>
      </c>
      <c r="E2582" s="384">
        <v>640</v>
      </c>
      <c r="F2582" s="384">
        <v>320</v>
      </c>
      <c r="G2582" s="384">
        <v>224</v>
      </c>
      <c r="H2582" s="384">
        <v>128</v>
      </c>
    </row>
    <row r="2583" spans="1:8" s="324" customFormat="1" ht="31.5">
      <c r="A2583" s="326">
        <v>28</v>
      </c>
      <c r="B2583" s="325" t="s">
        <v>3312</v>
      </c>
      <c r="C2583" s="325" t="s">
        <v>852</v>
      </c>
      <c r="D2583" s="325" t="s">
        <v>881</v>
      </c>
      <c r="E2583" s="384">
        <v>280</v>
      </c>
      <c r="F2583" s="384">
        <v>140</v>
      </c>
      <c r="G2583" s="384">
        <v>100</v>
      </c>
      <c r="H2583" s="384">
        <v>56</v>
      </c>
    </row>
    <row r="2584" spans="1:8" s="324" customFormat="1" ht="31.5">
      <c r="A2584" s="326">
        <v>29</v>
      </c>
      <c r="B2584" s="325" t="s">
        <v>3317</v>
      </c>
      <c r="C2584" s="325" t="s">
        <v>852</v>
      </c>
      <c r="D2584" s="325" t="s">
        <v>881</v>
      </c>
      <c r="E2584" s="384">
        <v>200</v>
      </c>
      <c r="F2584" s="384">
        <v>100</v>
      </c>
      <c r="G2584" s="384">
        <v>72</v>
      </c>
      <c r="H2584" s="384">
        <v>40</v>
      </c>
    </row>
    <row r="2585" spans="1:8" s="324" customFormat="1" ht="31.5">
      <c r="A2585" s="1223">
        <v>30</v>
      </c>
      <c r="B2585" s="1191" t="s">
        <v>3450</v>
      </c>
      <c r="C2585" s="325" t="s">
        <v>3451</v>
      </c>
      <c r="D2585" s="325" t="s">
        <v>3452</v>
      </c>
      <c r="E2585" s="384">
        <v>440</v>
      </c>
      <c r="F2585" s="384">
        <v>220</v>
      </c>
      <c r="G2585" s="384">
        <v>156</v>
      </c>
      <c r="H2585" s="384">
        <v>88</v>
      </c>
    </row>
    <row r="2586" spans="1:8" s="324" customFormat="1" ht="47.25">
      <c r="A2586" s="1223"/>
      <c r="B2586" s="1191"/>
      <c r="C2586" s="325" t="s">
        <v>3453</v>
      </c>
      <c r="D2586" s="325" t="s">
        <v>3454</v>
      </c>
      <c r="E2586" s="384">
        <v>960</v>
      </c>
      <c r="F2586" s="384">
        <v>480</v>
      </c>
      <c r="G2586" s="384">
        <v>336</v>
      </c>
      <c r="H2586" s="384">
        <v>192</v>
      </c>
    </row>
    <row r="2587" spans="1:8" s="324" customFormat="1" ht="47.25">
      <c r="A2587" s="1223"/>
      <c r="B2587" s="1191"/>
      <c r="C2587" s="325" t="s">
        <v>3455</v>
      </c>
      <c r="D2587" s="325" t="s">
        <v>3456</v>
      </c>
      <c r="E2587" s="384">
        <v>640</v>
      </c>
      <c r="F2587" s="384">
        <v>320</v>
      </c>
      <c r="G2587" s="384">
        <v>224</v>
      </c>
      <c r="H2587" s="384">
        <v>128</v>
      </c>
    </row>
    <row r="2588" spans="1:8" s="324" customFormat="1" ht="47.25">
      <c r="A2588" s="1223"/>
      <c r="B2588" s="1191"/>
      <c r="C2588" s="325" t="s">
        <v>3456</v>
      </c>
      <c r="D2588" s="325" t="s">
        <v>3457</v>
      </c>
      <c r="E2588" s="384">
        <v>800</v>
      </c>
      <c r="F2588" s="384">
        <v>400</v>
      </c>
      <c r="G2588" s="384">
        <v>280</v>
      </c>
      <c r="H2588" s="384">
        <v>160</v>
      </c>
    </row>
    <row r="2589" spans="1:8" s="324" customFormat="1" ht="63">
      <c r="A2589" s="1223"/>
      <c r="B2589" s="1191"/>
      <c r="C2589" s="325" t="s">
        <v>3458</v>
      </c>
      <c r="D2589" s="325" t="s">
        <v>3459</v>
      </c>
      <c r="E2589" s="384">
        <v>400</v>
      </c>
      <c r="F2589" s="384">
        <v>200</v>
      </c>
      <c r="G2589" s="384">
        <v>140</v>
      </c>
      <c r="H2589" s="384">
        <v>80</v>
      </c>
    </row>
    <row r="2590" spans="1:8" s="324" customFormat="1" ht="31.5">
      <c r="A2590" s="326">
        <v>31</v>
      </c>
      <c r="B2590" s="325" t="s">
        <v>3460</v>
      </c>
      <c r="C2590" s="325" t="s">
        <v>3461</v>
      </c>
      <c r="D2590" s="325" t="s">
        <v>3462</v>
      </c>
      <c r="E2590" s="384">
        <v>400</v>
      </c>
      <c r="F2590" s="384">
        <v>200</v>
      </c>
      <c r="G2590" s="384">
        <v>140</v>
      </c>
      <c r="H2590" s="384">
        <v>80</v>
      </c>
    </row>
    <row r="2591" spans="1:8" s="324" customFormat="1" ht="17.25">
      <c r="A2591" s="1223">
        <v>32</v>
      </c>
      <c r="B2591" s="1191" t="s">
        <v>3463</v>
      </c>
      <c r="C2591" s="325" t="s">
        <v>1595</v>
      </c>
      <c r="D2591" s="325" t="s">
        <v>1319</v>
      </c>
      <c r="E2591" s="384">
        <v>920</v>
      </c>
      <c r="F2591" s="384">
        <v>460</v>
      </c>
      <c r="G2591" s="384">
        <v>324</v>
      </c>
      <c r="H2591" s="384">
        <v>184</v>
      </c>
    </row>
    <row r="2592" spans="1:8" s="324" customFormat="1" ht="17.25">
      <c r="A2592" s="1223"/>
      <c r="B2592" s="1191"/>
      <c r="C2592" s="325" t="s">
        <v>1319</v>
      </c>
      <c r="D2592" s="325" t="s">
        <v>3449</v>
      </c>
      <c r="E2592" s="384">
        <v>560</v>
      </c>
      <c r="F2592" s="384">
        <v>280</v>
      </c>
      <c r="G2592" s="384">
        <v>196</v>
      </c>
      <c r="H2592" s="384">
        <v>112</v>
      </c>
    </row>
    <row r="2593" spans="1:8" s="324" customFormat="1" ht="31.5">
      <c r="A2593" s="1223"/>
      <c r="B2593" s="1191"/>
      <c r="C2593" s="325" t="s">
        <v>3464</v>
      </c>
      <c r="D2593" s="325" t="s">
        <v>3465</v>
      </c>
      <c r="E2593" s="384">
        <v>440</v>
      </c>
      <c r="F2593" s="384">
        <v>220</v>
      </c>
      <c r="G2593" s="384">
        <v>156</v>
      </c>
      <c r="H2593" s="384">
        <v>88</v>
      </c>
    </row>
    <row r="2594" spans="1:8" s="324" customFormat="1" ht="31.5">
      <c r="A2594" s="326">
        <v>33</v>
      </c>
      <c r="B2594" s="325" t="s">
        <v>3466</v>
      </c>
      <c r="C2594" s="325" t="s">
        <v>1351</v>
      </c>
      <c r="D2594" s="325" t="s">
        <v>3467</v>
      </c>
      <c r="E2594" s="384">
        <v>400</v>
      </c>
      <c r="F2594" s="384">
        <v>200</v>
      </c>
      <c r="G2594" s="384">
        <v>140</v>
      </c>
      <c r="H2594" s="384">
        <v>80</v>
      </c>
    </row>
    <row r="2595" spans="1:8" s="324" customFormat="1" ht="31.5">
      <c r="A2595" s="326">
        <v>34</v>
      </c>
      <c r="B2595" s="325" t="s">
        <v>1665</v>
      </c>
      <c r="C2595" s="325" t="s">
        <v>1822</v>
      </c>
      <c r="D2595" s="325" t="s">
        <v>3468</v>
      </c>
      <c r="E2595" s="384">
        <v>120</v>
      </c>
      <c r="F2595" s="384">
        <v>60</v>
      </c>
      <c r="G2595" s="384">
        <v>44</v>
      </c>
      <c r="H2595" s="384">
        <v>24</v>
      </c>
    </row>
    <row r="2596" spans="1:8" s="324" customFormat="1" ht="31.5">
      <c r="A2596" s="326">
        <v>35</v>
      </c>
      <c r="B2596" s="325" t="s">
        <v>1649</v>
      </c>
      <c r="C2596" s="325" t="s">
        <v>3469</v>
      </c>
      <c r="D2596" s="325" t="s">
        <v>3470</v>
      </c>
      <c r="E2596" s="384">
        <v>160</v>
      </c>
      <c r="F2596" s="384">
        <v>80</v>
      </c>
      <c r="G2596" s="384">
        <v>56</v>
      </c>
      <c r="H2596" s="384">
        <v>32</v>
      </c>
    </row>
    <row r="2597" spans="1:8" s="339" customFormat="1" ht="17.25">
      <c r="A2597" s="322">
        <v>34</v>
      </c>
      <c r="B2597" s="323" t="s">
        <v>3471</v>
      </c>
      <c r="C2597" s="338"/>
      <c r="D2597" s="338"/>
      <c r="E2597" s="384">
        <v>0</v>
      </c>
      <c r="F2597" s="384">
        <v>0</v>
      </c>
      <c r="G2597" s="384">
        <v>0</v>
      </c>
      <c r="H2597" s="384">
        <v>0</v>
      </c>
    </row>
    <row r="2598" spans="1:8" s="324" customFormat="1" ht="31.5">
      <c r="A2598" s="1223">
        <v>1</v>
      </c>
      <c r="B2598" s="1191" t="s">
        <v>3472</v>
      </c>
      <c r="C2598" s="325" t="s">
        <v>3473</v>
      </c>
      <c r="D2598" s="325" t="s">
        <v>3474</v>
      </c>
      <c r="E2598" s="384">
        <v>1452</v>
      </c>
      <c r="F2598" s="384">
        <v>798.8</v>
      </c>
      <c r="G2598" s="384">
        <v>653.6</v>
      </c>
      <c r="H2598" s="384">
        <v>508.4</v>
      </c>
    </row>
    <row r="2599" spans="1:8" s="324" customFormat="1" ht="31.5">
      <c r="A2599" s="1223"/>
      <c r="B2599" s="1191"/>
      <c r="C2599" s="325" t="s">
        <v>3475</v>
      </c>
      <c r="D2599" s="325" t="s">
        <v>3476</v>
      </c>
      <c r="E2599" s="384">
        <v>1161.5999999999999</v>
      </c>
      <c r="F2599" s="384">
        <v>302.28480000000002</v>
      </c>
      <c r="G2599" s="384">
        <v>522.79999999999995</v>
      </c>
      <c r="H2599" s="384">
        <v>406.4</v>
      </c>
    </row>
    <row r="2600" spans="1:8" s="324" customFormat="1" ht="31.5">
      <c r="A2600" s="1223"/>
      <c r="B2600" s="1191"/>
      <c r="C2600" s="325" t="s">
        <v>3477</v>
      </c>
      <c r="D2600" s="325" t="s">
        <v>3478</v>
      </c>
      <c r="E2600" s="384">
        <v>580.79999999999995</v>
      </c>
      <c r="F2600" s="384">
        <v>302.28480000000002</v>
      </c>
      <c r="G2600" s="384">
        <v>261.2</v>
      </c>
      <c r="H2600" s="384">
        <v>203.2</v>
      </c>
    </row>
    <row r="2601" spans="1:8" s="324" customFormat="1" ht="31.5">
      <c r="A2601" s="1223"/>
      <c r="B2601" s="1191"/>
      <c r="C2601" s="325" t="s">
        <v>3479</v>
      </c>
      <c r="D2601" s="325" t="s">
        <v>3480</v>
      </c>
      <c r="E2601" s="384">
        <v>774.4</v>
      </c>
      <c r="F2601" s="384">
        <v>302.28480000000002</v>
      </c>
      <c r="G2601" s="384">
        <v>348.4</v>
      </c>
      <c r="H2601" s="384">
        <v>271.2</v>
      </c>
    </row>
    <row r="2602" spans="1:8" s="324" customFormat="1" ht="31.5">
      <c r="A2602" s="1223">
        <v>2</v>
      </c>
      <c r="B2602" s="1191" t="s">
        <v>566</v>
      </c>
      <c r="C2602" s="325" t="s">
        <v>3481</v>
      </c>
      <c r="D2602" s="325" t="s">
        <v>3482</v>
      </c>
      <c r="E2602" s="384">
        <v>387.2</v>
      </c>
      <c r="F2602" s="384">
        <v>302.28480000000002</v>
      </c>
      <c r="G2602" s="384">
        <v>174.4</v>
      </c>
      <c r="H2602" s="384">
        <v>135.6</v>
      </c>
    </row>
    <row r="2603" spans="1:8" s="324" customFormat="1" ht="31.5">
      <c r="A2603" s="1223"/>
      <c r="B2603" s="1191"/>
      <c r="C2603" s="325" t="s">
        <v>3482</v>
      </c>
      <c r="D2603" s="325" t="s">
        <v>3483</v>
      </c>
      <c r="E2603" s="384">
        <v>242</v>
      </c>
      <c r="F2603" s="384">
        <v>302.28480000000002</v>
      </c>
      <c r="G2603" s="384">
        <v>108.8</v>
      </c>
      <c r="H2603" s="384">
        <v>84.8</v>
      </c>
    </row>
    <row r="2604" spans="1:8" s="324" customFormat="1" ht="31.5">
      <c r="A2604" s="1223"/>
      <c r="B2604" s="1191"/>
      <c r="C2604" s="325" t="s">
        <v>3484</v>
      </c>
      <c r="D2604" s="325" t="s">
        <v>3478</v>
      </c>
      <c r="E2604" s="384">
        <v>220</v>
      </c>
      <c r="F2604" s="384">
        <v>302.28480000000002</v>
      </c>
      <c r="G2604" s="384">
        <v>99.2</v>
      </c>
      <c r="H2604" s="384">
        <v>77.2</v>
      </c>
    </row>
    <row r="2605" spans="1:8" s="324" customFormat="1" ht="31.5">
      <c r="A2605" s="1223">
        <v>3</v>
      </c>
      <c r="B2605" s="1191" t="s">
        <v>209</v>
      </c>
      <c r="C2605" s="325" t="s">
        <v>3485</v>
      </c>
      <c r="D2605" s="325" t="s">
        <v>3486</v>
      </c>
      <c r="E2605" s="384">
        <v>1452</v>
      </c>
      <c r="F2605" s="384">
        <v>302.28480000000002</v>
      </c>
      <c r="G2605" s="384">
        <v>653.6</v>
      </c>
      <c r="H2605" s="384">
        <v>508.4</v>
      </c>
    </row>
    <row r="2606" spans="1:8" s="324" customFormat="1" ht="47.25">
      <c r="A2606" s="1223"/>
      <c r="B2606" s="1191"/>
      <c r="C2606" s="325" t="s">
        <v>3486</v>
      </c>
      <c r="D2606" s="325" t="s">
        <v>3487</v>
      </c>
      <c r="E2606" s="384">
        <v>1258.4000000000001</v>
      </c>
      <c r="F2606" s="384">
        <v>302.28480000000002</v>
      </c>
      <c r="G2606" s="384">
        <v>566.4</v>
      </c>
      <c r="H2606" s="384">
        <v>440.4</v>
      </c>
    </row>
    <row r="2607" spans="1:8" s="324" customFormat="1" ht="31.5">
      <c r="A2607" s="1223"/>
      <c r="B2607" s="1191"/>
      <c r="C2607" s="325" t="s">
        <v>3487</v>
      </c>
      <c r="D2607" s="325" t="s">
        <v>3488</v>
      </c>
      <c r="E2607" s="384">
        <v>871.2</v>
      </c>
      <c r="F2607" s="384">
        <v>302.28480000000002</v>
      </c>
      <c r="G2607" s="384">
        <v>392</v>
      </c>
      <c r="H2607" s="384">
        <v>304.8</v>
      </c>
    </row>
    <row r="2608" spans="1:8" s="324" customFormat="1" ht="31.5">
      <c r="A2608" s="1223"/>
      <c r="B2608" s="1191"/>
      <c r="C2608" s="325" t="s">
        <v>3489</v>
      </c>
      <c r="D2608" s="325" t="s">
        <v>3490</v>
      </c>
      <c r="E2608" s="384">
        <v>338.8</v>
      </c>
      <c r="F2608" s="384">
        <v>302.28480000000002</v>
      </c>
      <c r="G2608" s="384">
        <v>152.4</v>
      </c>
      <c r="H2608" s="384">
        <v>118.4</v>
      </c>
    </row>
    <row r="2609" spans="1:8" s="324" customFormat="1" ht="31.5">
      <c r="A2609" s="1223"/>
      <c r="B2609" s="1191"/>
      <c r="C2609" s="325" t="s">
        <v>3490</v>
      </c>
      <c r="D2609" s="325" t="s">
        <v>3491</v>
      </c>
      <c r="E2609" s="384">
        <v>242</v>
      </c>
      <c r="F2609" s="384">
        <v>302.28480000000002</v>
      </c>
      <c r="G2609" s="384">
        <v>108.8</v>
      </c>
      <c r="H2609" s="384">
        <v>84.8</v>
      </c>
    </row>
    <row r="2610" spans="1:8" s="324" customFormat="1" ht="31.5">
      <c r="A2610" s="1223"/>
      <c r="B2610" s="1191"/>
      <c r="C2610" s="325" t="s">
        <v>3491</v>
      </c>
      <c r="D2610" s="325" t="s">
        <v>3492</v>
      </c>
      <c r="E2610" s="384">
        <v>145.19999999999999</v>
      </c>
      <c r="F2610" s="384">
        <v>302.28480000000002</v>
      </c>
      <c r="G2610" s="384">
        <v>65.2</v>
      </c>
      <c r="H2610" s="384">
        <v>50.8</v>
      </c>
    </row>
    <row r="2611" spans="1:8" s="324" customFormat="1" ht="31.5">
      <c r="A2611" s="1223"/>
      <c r="B2611" s="1191"/>
      <c r="C2611" s="325" t="s">
        <v>3493</v>
      </c>
      <c r="D2611" s="325" t="s">
        <v>3494</v>
      </c>
      <c r="E2611" s="384">
        <v>193.6</v>
      </c>
      <c r="F2611" s="384">
        <v>302.28480000000002</v>
      </c>
      <c r="G2611" s="384">
        <v>87.2</v>
      </c>
      <c r="H2611" s="384">
        <v>67.599999999999994</v>
      </c>
    </row>
    <row r="2612" spans="1:8" s="324" customFormat="1" ht="17.25">
      <c r="A2612" s="1223"/>
      <c r="B2612" s="1191"/>
      <c r="C2612" s="325" t="s">
        <v>3495</v>
      </c>
      <c r="D2612" s="325" t="s">
        <v>3496</v>
      </c>
      <c r="E2612" s="384">
        <v>121.2</v>
      </c>
      <c r="F2612" s="384">
        <v>302.28480000000002</v>
      </c>
      <c r="G2612" s="384">
        <v>54.4</v>
      </c>
      <c r="H2612" s="384">
        <v>42.4</v>
      </c>
    </row>
    <row r="2613" spans="1:8" s="324" customFormat="1" ht="31.5">
      <c r="A2613" s="1223"/>
      <c r="B2613" s="1191"/>
      <c r="C2613" s="325" t="s">
        <v>3497</v>
      </c>
      <c r="D2613" s="325" t="s">
        <v>3498</v>
      </c>
      <c r="E2613" s="384">
        <v>169.6</v>
      </c>
      <c r="F2613" s="384">
        <v>302.28480000000002</v>
      </c>
      <c r="G2613" s="384">
        <v>76.400000000000006</v>
      </c>
      <c r="H2613" s="384">
        <v>59.2</v>
      </c>
    </row>
    <row r="2614" spans="1:8" s="324" customFormat="1" ht="31.5">
      <c r="A2614" s="1223"/>
      <c r="B2614" s="1191"/>
      <c r="C2614" s="325" t="s">
        <v>3499</v>
      </c>
      <c r="D2614" s="325" t="s">
        <v>3500</v>
      </c>
      <c r="E2614" s="384">
        <v>121.2</v>
      </c>
      <c r="F2614" s="384">
        <v>302.28480000000002</v>
      </c>
      <c r="G2614" s="384">
        <v>54.4</v>
      </c>
      <c r="H2614" s="384">
        <v>42.4</v>
      </c>
    </row>
    <row r="2615" spans="1:8" s="324" customFormat="1" ht="31.5">
      <c r="A2615" s="1223"/>
      <c r="B2615" s="1191"/>
      <c r="C2615" s="325" t="s">
        <v>3501</v>
      </c>
      <c r="D2615" s="325" t="s">
        <v>3502</v>
      </c>
      <c r="E2615" s="384">
        <v>484</v>
      </c>
      <c r="F2615" s="384">
        <v>302.28480000000002</v>
      </c>
      <c r="G2615" s="384">
        <v>218</v>
      </c>
      <c r="H2615" s="384">
        <v>169.6</v>
      </c>
    </row>
    <row r="2616" spans="1:8" s="324" customFormat="1" ht="31.5">
      <c r="A2616" s="1223"/>
      <c r="B2616" s="1191"/>
      <c r="C2616" s="325" t="s">
        <v>3503</v>
      </c>
      <c r="D2616" s="325" t="s">
        <v>3504</v>
      </c>
      <c r="E2616" s="384">
        <v>396</v>
      </c>
      <c r="F2616" s="384">
        <v>302.28480000000002</v>
      </c>
      <c r="G2616" s="384">
        <v>178.4</v>
      </c>
      <c r="H2616" s="384">
        <v>138.80000000000001</v>
      </c>
    </row>
    <row r="2617" spans="1:8" s="324" customFormat="1" ht="31.5">
      <c r="A2617" s="1223"/>
      <c r="B2617" s="1191"/>
      <c r="C2617" s="325" t="s">
        <v>3505</v>
      </c>
      <c r="D2617" s="325" t="s">
        <v>3506</v>
      </c>
      <c r="E2617" s="384">
        <v>110</v>
      </c>
      <c r="F2617" s="384">
        <v>302.28480000000002</v>
      </c>
      <c r="G2617" s="384">
        <v>49.6</v>
      </c>
      <c r="H2617" s="384">
        <v>38.4</v>
      </c>
    </row>
    <row r="2618" spans="1:8" s="324" customFormat="1" ht="31.5">
      <c r="A2618" s="1244">
        <v>4</v>
      </c>
      <c r="B2618" s="1244" t="s">
        <v>3507</v>
      </c>
      <c r="C2618" s="325" t="s">
        <v>3508</v>
      </c>
      <c r="D2618" s="325" t="s">
        <v>3509</v>
      </c>
      <c r="E2618" s="384">
        <v>154</v>
      </c>
      <c r="F2618" s="384">
        <v>302.28480000000002</v>
      </c>
      <c r="G2618" s="384">
        <v>69.2</v>
      </c>
      <c r="H2618" s="384">
        <v>54</v>
      </c>
    </row>
    <row r="2619" spans="1:8" s="324" customFormat="1" ht="31.5">
      <c r="A2619" s="1245"/>
      <c r="B2619" s="1245"/>
      <c r="C2619" s="325" t="s">
        <v>3510</v>
      </c>
      <c r="D2619" s="325" t="s">
        <v>3511</v>
      </c>
      <c r="E2619" s="384">
        <v>154</v>
      </c>
      <c r="F2619" s="384">
        <v>302.28480000000002</v>
      </c>
      <c r="G2619" s="384">
        <v>69.2</v>
      </c>
      <c r="H2619" s="384">
        <v>54</v>
      </c>
    </row>
    <row r="2620" spans="1:8" s="324" customFormat="1" ht="31.5">
      <c r="A2620" s="1245"/>
      <c r="B2620" s="1245"/>
      <c r="C2620" s="325" t="s">
        <v>3512</v>
      </c>
      <c r="D2620" s="325" t="s">
        <v>3513</v>
      </c>
      <c r="E2620" s="384">
        <v>154</v>
      </c>
      <c r="F2620" s="384">
        <v>302.28480000000002</v>
      </c>
      <c r="G2620" s="384">
        <v>69.2</v>
      </c>
      <c r="H2620" s="384">
        <v>54</v>
      </c>
    </row>
    <row r="2621" spans="1:8" s="324" customFormat="1" ht="31.5">
      <c r="A2621" s="1245"/>
      <c r="B2621" s="1245"/>
      <c r="C2621" s="325" t="s">
        <v>3514</v>
      </c>
      <c r="D2621" s="325" t="s">
        <v>3512</v>
      </c>
      <c r="E2621" s="384">
        <v>154</v>
      </c>
      <c r="F2621" s="384">
        <v>302.28480000000002</v>
      </c>
      <c r="G2621" s="384">
        <v>69.2</v>
      </c>
      <c r="H2621" s="384">
        <v>54</v>
      </c>
    </row>
    <row r="2622" spans="1:8" s="324" customFormat="1" ht="17.25">
      <c r="A2622" s="1245"/>
      <c r="B2622" s="1245"/>
      <c r="C2622" s="325" t="s">
        <v>3515</v>
      </c>
      <c r="D2622" s="325" t="s">
        <v>3516</v>
      </c>
      <c r="E2622" s="384">
        <v>121.2</v>
      </c>
      <c r="F2622" s="384">
        <v>302.28480000000002</v>
      </c>
      <c r="G2622" s="384">
        <v>54.4</v>
      </c>
      <c r="H2622" s="384">
        <v>42.4</v>
      </c>
    </row>
    <row r="2623" spans="1:8" s="324" customFormat="1" ht="31.5">
      <c r="A2623" s="1245"/>
      <c r="B2623" s="1245"/>
      <c r="C2623" s="325" t="s">
        <v>3517</v>
      </c>
      <c r="D2623" s="325" t="s">
        <v>3518</v>
      </c>
      <c r="E2623" s="384">
        <v>132</v>
      </c>
      <c r="F2623" s="384">
        <v>302.28480000000002</v>
      </c>
      <c r="G2623" s="384">
        <v>59.6</v>
      </c>
      <c r="H2623" s="384">
        <v>46.4</v>
      </c>
    </row>
    <row r="2624" spans="1:8" s="324" customFormat="1" ht="47.25">
      <c r="A2624" s="1246"/>
      <c r="B2624" s="1246"/>
      <c r="C2624" s="325" t="s">
        <v>3519</v>
      </c>
      <c r="D2624" s="325" t="s">
        <v>3520</v>
      </c>
      <c r="E2624" s="384">
        <v>132</v>
      </c>
      <c r="F2624" s="384">
        <v>302.28480000000002</v>
      </c>
      <c r="G2624" s="384">
        <v>59.6</v>
      </c>
      <c r="H2624" s="384">
        <v>46.4</v>
      </c>
    </row>
    <row r="2625" spans="1:8" s="324" customFormat="1" ht="31.5">
      <c r="A2625" s="1223">
        <v>5</v>
      </c>
      <c r="B2625" s="1191" t="s">
        <v>3472</v>
      </c>
      <c r="C2625" s="325" t="s">
        <v>3521</v>
      </c>
      <c r="D2625" s="325" t="s">
        <v>3522</v>
      </c>
      <c r="E2625" s="384">
        <v>406.4</v>
      </c>
      <c r="F2625" s="384">
        <v>302.28480000000002</v>
      </c>
      <c r="G2625" s="384">
        <v>182.8</v>
      </c>
      <c r="H2625" s="384">
        <v>142.4</v>
      </c>
    </row>
    <row r="2626" spans="1:8" s="324" customFormat="1" ht="47.25">
      <c r="A2626" s="1223"/>
      <c r="B2626" s="1191"/>
      <c r="C2626" s="325" t="s">
        <v>3523</v>
      </c>
      <c r="D2626" s="325" t="s">
        <v>3524</v>
      </c>
      <c r="E2626" s="384">
        <v>348.4</v>
      </c>
      <c r="F2626" s="384">
        <v>302.28480000000002</v>
      </c>
      <c r="G2626" s="384">
        <v>156.80000000000001</v>
      </c>
      <c r="H2626" s="384">
        <v>122</v>
      </c>
    </row>
    <row r="2627" spans="1:8" s="324" customFormat="1" ht="31.5">
      <c r="A2627" s="1223"/>
      <c r="B2627" s="1191"/>
      <c r="C2627" s="325" t="s">
        <v>3524</v>
      </c>
      <c r="D2627" s="325" t="s">
        <v>3480</v>
      </c>
      <c r="E2627" s="384">
        <v>377.6</v>
      </c>
      <c r="F2627" s="384">
        <v>302.28480000000002</v>
      </c>
      <c r="G2627" s="384">
        <v>170</v>
      </c>
      <c r="H2627" s="384">
        <v>132</v>
      </c>
    </row>
    <row r="2628" spans="1:8" s="324" customFormat="1" ht="31.5">
      <c r="A2628" s="1223"/>
      <c r="B2628" s="1191"/>
      <c r="C2628" s="325" t="s">
        <v>3525</v>
      </c>
      <c r="D2628" s="325" t="s">
        <v>3526</v>
      </c>
      <c r="E2628" s="384">
        <v>348.4</v>
      </c>
      <c r="F2628" s="384">
        <v>302.28480000000002</v>
      </c>
      <c r="G2628" s="384">
        <v>156.80000000000001</v>
      </c>
      <c r="H2628" s="384">
        <v>122</v>
      </c>
    </row>
    <row r="2629" spans="1:8" s="324" customFormat="1" ht="31.5">
      <c r="A2629" s="1223"/>
      <c r="B2629" s="1191"/>
      <c r="C2629" s="325" t="s">
        <v>3527</v>
      </c>
      <c r="D2629" s="325" t="s">
        <v>3528</v>
      </c>
      <c r="E2629" s="384">
        <v>179.2</v>
      </c>
      <c r="F2629" s="384">
        <v>302.28480000000002</v>
      </c>
      <c r="G2629" s="384">
        <v>80.8</v>
      </c>
      <c r="H2629" s="384">
        <v>62.8</v>
      </c>
    </row>
    <row r="2630" spans="1:8" s="324" customFormat="1" ht="17.25">
      <c r="A2630" s="1223">
        <v>6</v>
      </c>
      <c r="B2630" s="1191" t="s">
        <v>566</v>
      </c>
      <c r="C2630" s="325" t="s">
        <v>3483</v>
      </c>
      <c r="D2630" s="325" t="s">
        <v>3529</v>
      </c>
      <c r="E2630" s="384">
        <v>150</v>
      </c>
      <c r="F2630" s="384">
        <v>302.28480000000002</v>
      </c>
      <c r="G2630" s="384">
        <v>67.599999999999994</v>
      </c>
      <c r="H2630" s="384">
        <v>52.4</v>
      </c>
    </row>
    <row r="2631" spans="1:8" s="324" customFormat="1" ht="17.25">
      <c r="A2631" s="1223"/>
      <c r="B2631" s="1191"/>
      <c r="C2631" s="325" t="s">
        <v>3530</v>
      </c>
      <c r="D2631" s="325" t="s">
        <v>3478</v>
      </c>
      <c r="E2631" s="384">
        <v>83.6</v>
      </c>
      <c r="F2631" s="384">
        <v>302.28480000000002</v>
      </c>
      <c r="G2631" s="384">
        <v>37.6</v>
      </c>
      <c r="H2631" s="384">
        <v>29.2</v>
      </c>
    </row>
    <row r="2632" spans="1:8" s="324" customFormat="1" ht="17.25">
      <c r="A2632" s="1223"/>
      <c r="B2632" s="1191"/>
      <c r="C2632" s="325" t="s">
        <v>3531</v>
      </c>
      <c r="D2632" s="325" t="s">
        <v>3532</v>
      </c>
      <c r="E2632" s="384">
        <v>92</v>
      </c>
      <c r="F2632" s="384">
        <v>302.28480000000002</v>
      </c>
      <c r="G2632" s="384">
        <v>41.6</v>
      </c>
      <c r="H2632" s="384">
        <v>32.4</v>
      </c>
    </row>
    <row r="2633" spans="1:8" s="324" customFormat="1" ht="17.25">
      <c r="A2633" s="1223"/>
      <c r="B2633" s="1191"/>
      <c r="C2633" s="325" t="s">
        <v>3532</v>
      </c>
      <c r="D2633" s="325" t="s">
        <v>3533</v>
      </c>
      <c r="E2633" s="384">
        <v>101.6</v>
      </c>
      <c r="F2633" s="384">
        <v>302.28480000000002</v>
      </c>
      <c r="G2633" s="384">
        <v>45.6</v>
      </c>
      <c r="H2633" s="384">
        <v>35.6</v>
      </c>
    </row>
    <row r="2634" spans="1:8" s="324" customFormat="1" ht="31.5">
      <c r="A2634" s="1223"/>
      <c r="B2634" s="1191"/>
      <c r="C2634" s="325" t="s">
        <v>3534</v>
      </c>
      <c r="D2634" s="325" t="s">
        <v>3535</v>
      </c>
      <c r="E2634" s="384">
        <v>83.6</v>
      </c>
      <c r="F2634" s="384">
        <v>302.28480000000002</v>
      </c>
      <c r="G2634" s="384">
        <v>37.6</v>
      </c>
      <c r="H2634" s="384">
        <v>29.2</v>
      </c>
    </row>
    <row r="2635" spans="1:8" s="324" customFormat="1" ht="31.5">
      <c r="A2635" s="1223"/>
      <c r="B2635" s="1191"/>
      <c r="C2635" s="325" t="s">
        <v>3532</v>
      </c>
      <c r="D2635" s="325" t="s">
        <v>3536</v>
      </c>
      <c r="E2635" s="384">
        <v>101.6</v>
      </c>
      <c r="F2635" s="384">
        <v>302.28480000000002</v>
      </c>
      <c r="G2635" s="384">
        <v>45.6</v>
      </c>
      <c r="H2635" s="384">
        <v>35.6</v>
      </c>
    </row>
    <row r="2636" spans="1:8" s="324" customFormat="1" ht="31.5">
      <c r="A2636" s="1223"/>
      <c r="B2636" s="1191"/>
      <c r="C2636" s="325" t="s">
        <v>3537</v>
      </c>
      <c r="D2636" s="325" t="s">
        <v>3538</v>
      </c>
      <c r="E2636" s="384">
        <v>92</v>
      </c>
      <c r="F2636" s="384">
        <v>302.28480000000002</v>
      </c>
      <c r="G2636" s="384">
        <v>41.6</v>
      </c>
      <c r="H2636" s="384">
        <v>32.4</v>
      </c>
    </row>
    <row r="2637" spans="1:8" s="324" customFormat="1" ht="17.25">
      <c r="A2637" s="1223"/>
      <c r="B2637" s="1191"/>
      <c r="C2637" s="325" t="s">
        <v>3538</v>
      </c>
      <c r="D2637" s="325" t="s">
        <v>3539</v>
      </c>
      <c r="E2637" s="384">
        <v>70.400000000000006</v>
      </c>
      <c r="F2637" s="384">
        <v>302.28480000000002</v>
      </c>
      <c r="G2637" s="384">
        <v>31.6</v>
      </c>
      <c r="H2637" s="384">
        <v>24.8</v>
      </c>
    </row>
    <row r="2638" spans="1:8" s="324" customFormat="1" ht="47.25">
      <c r="A2638" s="1223">
        <v>7</v>
      </c>
      <c r="B2638" s="1191" t="s">
        <v>209</v>
      </c>
      <c r="C2638" s="325" t="s">
        <v>3540</v>
      </c>
      <c r="D2638" s="325" t="s">
        <v>881</v>
      </c>
      <c r="E2638" s="384">
        <v>74.8</v>
      </c>
      <c r="F2638" s="384">
        <v>302.28480000000002</v>
      </c>
      <c r="G2638" s="384">
        <v>33.6</v>
      </c>
      <c r="H2638" s="384">
        <v>26</v>
      </c>
    </row>
    <row r="2639" spans="1:8" s="324" customFormat="1" ht="31.5">
      <c r="A2639" s="1223"/>
      <c r="B2639" s="1191"/>
      <c r="C2639" s="325" t="s">
        <v>3541</v>
      </c>
      <c r="D2639" s="325" t="s">
        <v>881</v>
      </c>
      <c r="E2639" s="384">
        <v>70.400000000000006</v>
      </c>
      <c r="F2639" s="384">
        <v>302.28480000000002</v>
      </c>
      <c r="G2639" s="384">
        <v>31.6</v>
      </c>
      <c r="H2639" s="384">
        <v>24.8</v>
      </c>
    </row>
    <row r="2640" spans="1:8" s="324" customFormat="1" ht="31.5">
      <c r="A2640" s="1223"/>
      <c r="B2640" s="1191"/>
      <c r="C2640" s="325" t="s">
        <v>3542</v>
      </c>
      <c r="D2640" s="325" t="s">
        <v>3543</v>
      </c>
      <c r="E2640" s="384">
        <v>70.400000000000006</v>
      </c>
      <c r="F2640" s="384">
        <v>302.28480000000002</v>
      </c>
      <c r="G2640" s="384">
        <v>31.6</v>
      </c>
      <c r="H2640" s="384">
        <v>24.8</v>
      </c>
    </row>
    <row r="2641" spans="1:8" s="324" customFormat="1" ht="31.5">
      <c r="A2641" s="1223"/>
      <c r="B2641" s="1191"/>
      <c r="C2641" s="325" t="s">
        <v>3544</v>
      </c>
      <c r="D2641" s="325" t="s">
        <v>3545</v>
      </c>
      <c r="E2641" s="384">
        <v>74.8</v>
      </c>
      <c r="F2641" s="384">
        <v>302.28480000000002</v>
      </c>
      <c r="G2641" s="384">
        <v>33.6</v>
      </c>
      <c r="H2641" s="384">
        <v>26</v>
      </c>
    </row>
    <row r="2642" spans="1:8" s="324" customFormat="1" ht="47.25">
      <c r="A2642" s="1223"/>
      <c r="B2642" s="1191"/>
      <c r="C2642" s="325" t="s">
        <v>3546</v>
      </c>
      <c r="D2642" s="325" t="s">
        <v>3547</v>
      </c>
      <c r="E2642" s="384">
        <v>74.8</v>
      </c>
      <c r="F2642" s="384">
        <v>302.28480000000002</v>
      </c>
      <c r="G2642" s="384">
        <v>33.6</v>
      </c>
      <c r="H2642" s="384">
        <v>26</v>
      </c>
    </row>
    <row r="2643" spans="1:8" s="324" customFormat="1" ht="47.25">
      <c r="A2643" s="1223"/>
      <c r="B2643" s="1191"/>
      <c r="C2643" s="325" t="s">
        <v>3548</v>
      </c>
      <c r="D2643" s="325" t="s">
        <v>3549</v>
      </c>
      <c r="E2643" s="384">
        <v>70.400000000000006</v>
      </c>
      <c r="F2643" s="384">
        <v>302.28480000000002</v>
      </c>
      <c r="G2643" s="384">
        <v>31.6</v>
      </c>
      <c r="H2643" s="384">
        <v>24.8</v>
      </c>
    </row>
    <row r="2644" spans="1:8" s="324" customFormat="1" ht="17.25" customHeight="1">
      <c r="A2644" s="1223">
        <v>8</v>
      </c>
      <c r="B2644" s="1191" t="s">
        <v>3472</v>
      </c>
      <c r="C2644" s="325" t="s">
        <v>3550</v>
      </c>
      <c r="D2644" s="325" t="s">
        <v>3551</v>
      </c>
      <c r="E2644" s="384">
        <v>323.60000000000002</v>
      </c>
      <c r="F2644" s="384">
        <v>302.28480000000002</v>
      </c>
      <c r="G2644" s="384">
        <v>145.6</v>
      </c>
      <c r="H2644" s="384">
        <v>113.2</v>
      </c>
    </row>
    <row r="2645" spans="1:8" s="324" customFormat="1" ht="17.25">
      <c r="A2645" s="1223"/>
      <c r="B2645" s="1191"/>
      <c r="C2645" s="325" t="s">
        <v>3551</v>
      </c>
      <c r="D2645" s="325" t="s">
        <v>3552</v>
      </c>
      <c r="E2645" s="384">
        <v>221.6</v>
      </c>
      <c r="F2645" s="384">
        <v>302.28480000000002</v>
      </c>
      <c r="G2645" s="384">
        <v>99.6</v>
      </c>
      <c r="H2645" s="384">
        <v>77.599999999999994</v>
      </c>
    </row>
    <row r="2646" spans="1:8" s="324" customFormat="1" ht="31.5">
      <c r="A2646" s="1223"/>
      <c r="B2646" s="1191"/>
      <c r="C2646" s="325" t="s">
        <v>3553</v>
      </c>
      <c r="D2646" s="325" t="s">
        <v>3554</v>
      </c>
      <c r="E2646" s="384">
        <v>508.4</v>
      </c>
      <c r="F2646" s="384">
        <v>302.28480000000002</v>
      </c>
      <c r="G2646" s="384">
        <v>228.8</v>
      </c>
      <c r="H2646" s="384">
        <v>178</v>
      </c>
    </row>
    <row r="2647" spans="1:8" s="324" customFormat="1" ht="47.25">
      <c r="A2647" s="1223"/>
      <c r="B2647" s="1191"/>
      <c r="C2647" s="325" t="s">
        <v>3555</v>
      </c>
      <c r="D2647" s="325" t="s">
        <v>3556</v>
      </c>
      <c r="E2647" s="384">
        <v>323.60000000000002</v>
      </c>
      <c r="F2647" s="384">
        <v>302.28480000000002</v>
      </c>
      <c r="G2647" s="384">
        <v>145.6</v>
      </c>
      <c r="H2647" s="384">
        <v>113.2</v>
      </c>
    </row>
    <row r="2648" spans="1:8" s="324" customFormat="1" ht="33" customHeight="1">
      <c r="A2648" s="1245">
        <v>9</v>
      </c>
      <c r="B2648" s="1251" t="s">
        <v>3557</v>
      </c>
      <c r="C2648" s="325" t="s">
        <v>3555</v>
      </c>
      <c r="D2648" s="325" t="s">
        <v>3558</v>
      </c>
      <c r="E2648" s="384">
        <v>220</v>
      </c>
      <c r="F2648" s="384">
        <v>302.28480000000002</v>
      </c>
      <c r="G2648" s="384">
        <v>99.2</v>
      </c>
      <c r="H2648" s="384">
        <v>77.2</v>
      </c>
    </row>
    <row r="2649" spans="1:8" s="324" customFormat="1" ht="31.5">
      <c r="A2649" s="1245"/>
      <c r="B2649" s="1252"/>
      <c r="C2649" s="325" t="s">
        <v>3559</v>
      </c>
      <c r="D2649" s="325" t="s">
        <v>3560</v>
      </c>
      <c r="E2649" s="384">
        <v>154</v>
      </c>
      <c r="F2649" s="384">
        <v>302.28480000000002</v>
      </c>
      <c r="G2649" s="384">
        <v>69.2</v>
      </c>
      <c r="H2649" s="384">
        <v>54</v>
      </c>
    </row>
    <row r="2650" spans="1:8" s="324" customFormat="1" ht="31.5">
      <c r="A2650" s="1245"/>
      <c r="B2650" s="1253"/>
      <c r="C2650" s="325" t="s">
        <v>3561</v>
      </c>
      <c r="D2650" s="325" t="s">
        <v>3562</v>
      </c>
      <c r="E2650" s="384">
        <v>132</v>
      </c>
      <c r="F2650" s="384">
        <v>302.28480000000002</v>
      </c>
      <c r="G2650" s="384">
        <v>59.6</v>
      </c>
      <c r="H2650" s="384">
        <v>46.4</v>
      </c>
    </row>
    <row r="2651" spans="1:8" s="324" customFormat="1" ht="17.25" customHeight="1">
      <c r="A2651" s="1245"/>
      <c r="B2651" s="1251" t="s">
        <v>3563</v>
      </c>
      <c r="C2651" s="325" t="s">
        <v>3564</v>
      </c>
      <c r="D2651" s="325" t="s">
        <v>3565</v>
      </c>
      <c r="E2651" s="384">
        <v>154</v>
      </c>
      <c r="F2651" s="384">
        <v>302.28480000000002</v>
      </c>
      <c r="G2651" s="384">
        <v>69.2</v>
      </c>
      <c r="H2651" s="384">
        <v>54</v>
      </c>
    </row>
    <row r="2652" spans="1:8" s="324" customFormat="1" ht="17.25">
      <c r="A2652" s="1245"/>
      <c r="B2652" s="1253"/>
      <c r="C2652" s="325" t="s">
        <v>3565</v>
      </c>
      <c r="D2652" s="325" t="s">
        <v>3556</v>
      </c>
      <c r="E2652" s="384">
        <v>110</v>
      </c>
      <c r="F2652" s="384">
        <v>302.28480000000002</v>
      </c>
      <c r="G2652" s="384">
        <v>49.6</v>
      </c>
      <c r="H2652" s="384">
        <v>38.4</v>
      </c>
    </row>
    <row r="2653" spans="1:8" s="324" customFormat="1" ht="31.5">
      <c r="A2653" s="1246"/>
      <c r="B2653" s="325" t="s">
        <v>3566</v>
      </c>
      <c r="C2653" s="325" t="s">
        <v>3567</v>
      </c>
      <c r="D2653" s="325" t="s">
        <v>3568</v>
      </c>
      <c r="E2653" s="384">
        <v>79.2</v>
      </c>
      <c r="F2653" s="384">
        <v>302.28480000000002</v>
      </c>
      <c r="G2653" s="384">
        <v>35.6</v>
      </c>
      <c r="H2653" s="384">
        <v>27.6</v>
      </c>
    </row>
    <row r="2654" spans="1:8" s="324" customFormat="1" ht="31.5">
      <c r="A2654" s="1223">
        <v>10</v>
      </c>
      <c r="B2654" s="1191" t="s">
        <v>209</v>
      </c>
      <c r="C2654" s="325" t="s">
        <v>3569</v>
      </c>
      <c r="D2654" s="325" t="s">
        <v>3570</v>
      </c>
      <c r="E2654" s="384">
        <v>176</v>
      </c>
      <c r="F2654" s="384">
        <v>302.28480000000002</v>
      </c>
      <c r="G2654" s="384">
        <v>79.2</v>
      </c>
      <c r="H2654" s="384">
        <v>61.6</v>
      </c>
    </row>
    <row r="2655" spans="1:8" s="324" customFormat="1" ht="31.5">
      <c r="A2655" s="1223"/>
      <c r="B2655" s="1191"/>
      <c r="C2655" s="325" t="s">
        <v>3571</v>
      </c>
      <c r="D2655" s="325" t="s">
        <v>3572</v>
      </c>
      <c r="E2655" s="384">
        <v>88</v>
      </c>
      <c r="F2655" s="384">
        <v>302.28480000000002</v>
      </c>
      <c r="G2655" s="384">
        <v>39.6</v>
      </c>
      <c r="H2655" s="384">
        <v>30.8</v>
      </c>
    </row>
    <row r="2656" spans="1:8" s="324" customFormat="1" ht="31.5">
      <c r="A2656" s="1223"/>
      <c r="B2656" s="1191"/>
      <c r="C2656" s="325" t="s">
        <v>3573</v>
      </c>
      <c r="D2656" s="325" t="s">
        <v>3574</v>
      </c>
      <c r="E2656" s="384">
        <v>88</v>
      </c>
      <c r="F2656" s="384">
        <v>302.28480000000002</v>
      </c>
      <c r="G2656" s="384">
        <v>39.6</v>
      </c>
      <c r="H2656" s="384">
        <v>30.8</v>
      </c>
    </row>
    <row r="2657" spans="1:8" s="324" customFormat="1" ht="31.5">
      <c r="A2657" s="1223"/>
      <c r="B2657" s="1191"/>
      <c r="C2657" s="325" t="s">
        <v>3575</v>
      </c>
      <c r="D2657" s="325" t="s">
        <v>3576</v>
      </c>
      <c r="E2657" s="384">
        <v>88</v>
      </c>
      <c r="F2657" s="384">
        <v>302.28480000000002</v>
      </c>
      <c r="G2657" s="384">
        <v>39.6</v>
      </c>
      <c r="H2657" s="384">
        <v>30.8</v>
      </c>
    </row>
    <row r="2658" spans="1:8" s="324" customFormat="1" ht="31.5">
      <c r="A2658" s="1223"/>
      <c r="B2658" s="1191"/>
      <c r="C2658" s="325" t="s">
        <v>3577</v>
      </c>
      <c r="D2658" s="325" t="s">
        <v>3578</v>
      </c>
      <c r="E2658" s="384">
        <v>88</v>
      </c>
      <c r="F2658" s="384">
        <v>302.28480000000002</v>
      </c>
      <c r="G2658" s="384">
        <v>39.6</v>
      </c>
      <c r="H2658" s="384">
        <v>30.8</v>
      </c>
    </row>
    <row r="2659" spans="1:8" s="324" customFormat="1" ht="31.5">
      <c r="A2659" s="1223"/>
      <c r="B2659" s="1191"/>
      <c r="C2659" s="325" t="s">
        <v>3579</v>
      </c>
      <c r="D2659" s="325" t="s">
        <v>3580</v>
      </c>
      <c r="E2659" s="384">
        <v>88</v>
      </c>
      <c r="F2659" s="384">
        <v>302.28480000000002</v>
      </c>
      <c r="G2659" s="384">
        <v>39.6</v>
      </c>
      <c r="H2659" s="384">
        <v>30.8</v>
      </c>
    </row>
    <row r="2660" spans="1:8" s="324" customFormat="1" ht="31.5">
      <c r="A2660" s="1223"/>
      <c r="B2660" s="1191"/>
      <c r="C2660" s="325" t="s">
        <v>3580</v>
      </c>
      <c r="D2660" s="325" t="s">
        <v>3581</v>
      </c>
      <c r="E2660" s="384">
        <v>132</v>
      </c>
      <c r="F2660" s="384">
        <v>302.28480000000002</v>
      </c>
      <c r="G2660" s="384">
        <v>59.6</v>
      </c>
      <c r="H2660" s="384">
        <v>46.4</v>
      </c>
    </row>
    <row r="2661" spans="1:8" s="324" customFormat="1" ht="17.25">
      <c r="A2661" s="322">
        <v>35</v>
      </c>
      <c r="B2661" s="323" t="s">
        <v>3582</v>
      </c>
      <c r="C2661" s="338"/>
      <c r="D2661" s="338"/>
      <c r="E2661" s="384">
        <v>0</v>
      </c>
      <c r="F2661" s="384">
        <v>0</v>
      </c>
      <c r="G2661" s="384">
        <v>0</v>
      </c>
      <c r="H2661" s="384">
        <v>0</v>
      </c>
    </row>
    <row r="2662" spans="1:8" s="324" customFormat="1" ht="63">
      <c r="A2662" s="1248">
        <v>1</v>
      </c>
      <c r="B2662" s="1249" t="s">
        <v>1430</v>
      </c>
      <c r="C2662" s="325" t="s">
        <v>3583</v>
      </c>
      <c r="D2662" s="325" t="s">
        <v>3584</v>
      </c>
      <c r="E2662" s="384">
        <v>720</v>
      </c>
      <c r="F2662" s="384">
        <v>376</v>
      </c>
      <c r="G2662" s="384">
        <v>252</v>
      </c>
      <c r="H2662" s="384">
        <v>180</v>
      </c>
    </row>
    <row r="2663" spans="1:8" s="324" customFormat="1" ht="63">
      <c r="A2663" s="1248"/>
      <c r="B2663" s="1249"/>
      <c r="C2663" s="325" t="s">
        <v>3584</v>
      </c>
      <c r="D2663" s="325" t="s">
        <v>3585</v>
      </c>
      <c r="E2663" s="384">
        <v>560</v>
      </c>
      <c r="F2663" s="384">
        <v>292</v>
      </c>
      <c r="G2663" s="384">
        <v>196</v>
      </c>
      <c r="H2663" s="384">
        <v>140</v>
      </c>
    </row>
    <row r="2664" spans="1:8" s="324" customFormat="1" ht="78.75">
      <c r="A2664" s="1248"/>
      <c r="B2664" s="1249"/>
      <c r="C2664" s="325" t="s">
        <v>3585</v>
      </c>
      <c r="D2664" s="325" t="s">
        <v>3586</v>
      </c>
      <c r="E2664" s="384">
        <v>680</v>
      </c>
      <c r="F2664" s="384">
        <v>352</v>
      </c>
      <c r="G2664" s="384">
        <v>240</v>
      </c>
      <c r="H2664" s="384">
        <v>172</v>
      </c>
    </row>
    <row r="2665" spans="1:8" s="324" customFormat="1" ht="63">
      <c r="A2665" s="1248"/>
      <c r="B2665" s="1249"/>
      <c r="C2665" s="325" t="s">
        <v>3586</v>
      </c>
      <c r="D2665" s="325" t="s">
        <v>3587</v>
      </c>
      <c r="E2665" s="384">
        <v>440</v>
      </c>
      <c r="F2665" s="384">
        <v>228</v>
      </c>
      <c r="G2665" s="384">
        <v>156</v>
      </c>
      <c r="H2665" s="384">
        <v>112</v>
      </c>
    </row>
    <row r="2666" spans="1:8" s="324" customFormat="1" ht="63">
      <c r="A2666" s="1248"/>
      <c r="B2666" s="1249"/>
      <c r="C2666" s="325" t="s">
        <v>3588</v>
      </c>
      <c r="D2666" s="325" t="s">
        <v>3589</v>
      </c>
      <c r="E2666" s="384">
        <v>1200</v>
      </c>
      <c r="F2666" s="384">
        <v>624</v>
      </c>
      <c r="G2666" s="384">
        <v>420</v>
      </c>
      <c r="H2666" s="384">
        <v>300</v>
      </c>
    </row>
    <row r="2667" spans="1:8" s="324" customFormat="1" ht="63">
      <c r="A2667" s="1248"/>
      <c r="B2667" s="1249"/>
      <c r="C2667" s="325" t="s">
        <v>3589</v>
      </c>
      <c r="D2667" s="325" t="s">
        <v>3590</v>
      </c>
      <c r="E2667" s="384">
        <v>1560</v>
      </c>
      <c r="F2667" s="384">
        <v>812</v>
      </c>
      <c r="G2667" s="384">
        <v>548</v>
      </c>
      <c r="H2667" s="384">
        <v>392</v>
      </c>
    </row>
    <row r="2668" spans="1:8" s="324" customFormat="1" ht="63">
      <c r="A2668" s="1248"/>
      <c r="B2668" s="1249"/>
      <c r="C2668" s="325" t="s">
        <v>3590</v>
      </c>
      <c r="D2668" s="325" t="s">
        <v>3591</v>
      </c>
      <c r="E2668" s="384">
        <v>720</v>
      </c>
      <c r="F2668" s="384">
        <v>376</v>
      </c>
      <c r="G2668" s="384">
        <v>252</v>
      </c>
      <c r="H2668" s="384">
        <v>180</v>
      </c>
    </row>
    <row r="2669" spans="1:8" s="324" customFormat="1" ht="47.25">
      <c r="A2669" s="1248"/>
      <c r="B2669" s="1249"/>
      <c r="C2669" s="325" t="s">
        <v>3591</v>
      </c>
      <c r="D2669" s="325" t="s">
        <v>3592</v>
      </c>
      <c r="E2669" s="384">
        <v>520</v>
      </c>
      <c r="F2669" s="384">
        <v>272</v>
      </c>
      <c r="G2669" s="384">
        <v>184</v>
      </c>
      <c r="H2669" s="384">
        <v>132</v>
      </c>
    </row>
    <row r="2670" spans="1:8" s="324" customFormat="1" ht="63">
      <c r="A2670" s="1248"/>
      <c r="B2670" s="1249"/>
      <c r="C2670" s="325" t="s">
        <v>3592</v>
      </c>
      <c r="D2670" s="325" t="s">
        <v>3593</v>
      </c>
      <c r="E2670" s="384">
        <v>280</v>
      </c>
      <c r="F2670" s="384">
        <v>144</v>
      </c>
      <c r="G2670" s="384">
        <v>100</v>
      </c>
      <c r="H2670" s="384">
        <v>72</v>
      </c>
    </row>
    <row r="2671" spans="1:8" s="324" customFormat="1" ht="63">
      <c r="A2671" s="1248"/>
      <c r="B2671" s="1249"/>
      <c r="C2671" s="325" t="s">
        <v>3593</v>
      </c>
      <c r="D2671" s="325" t="s">
        <v>3594</v>
      </c>
      <c r="E2671" s="384">
        <v>320</v>
      </c>
      <c r="F2671" s="384">
        <v>168</v>
      </c>
      <c r="G2671" s="384">
        <v>112</v>
      </c>
      <c r="H2671" s="384">
        <v>80</v>
      </c>
    </row>
    <row r="2672" spans="1:8" s="324" customFormat="1" ht="31.5">
      <c r="A2672" s="340">
        <v>2</v>
      </c>
      <c r="B2672" s="341" t="s">
        <v>3595</v>
      </c>
      <c r="C2672" s="325" t="s">
        <v>3596</v>
      </c>
      <c r="D2672" s="325" t="s">
        <v>3597</v>
      </c>
      <c r="E2672" s="384">
        <v>120</v>
      </c>
      <c r="F2672" s="384">
        <v>64</v>
      </c>
      <c r="G2672" s="384">
        <v>44</v>
      </c>
      <c r="H2672" s="384">
        <v>32</v>
      </c>
    </row>
    <row r="2673" spans="1:8" s="324" customFormat="1" ht="31.5">
      <c r="A2673" s="1248">
        <v>3</v>
      </c>
      <c r="B2673" s="1249" t="s">
        <v>3598</v>
      </c>
      <c r="C2673" s="325" t="s">
        <v>3599</v>
      </c>
      <c r="D2673" s="325" t="s">
        <v>3600</v>
      </c>
      <c r="E2673" s="384">
        <v>120</v>
      </c>
      <c r="F2673" s="384">
        <v>64</v>
      </c>
      <c r="G2673" s="384">
        <v>44</v>
      </c>
      <c r="H2673" s="384">
        <v>32</v>
      </c>
    </row>
    <row r="2674" spans="1:8" s="324" customFormat="1" ht="31.5">
      <c r="A2674" s="1248"/>
      <c r="B2674" s="1249"/>
      <c r="C2674" s="325" t="s">
        <v>3601</v>
      </c>
      <c r="D2674" s="325" t="s">
        <v>3602</v>
      </c>
      <c r="E2674" s="384">
        <v>120</v>
      </c>
      <c r="F2674" s="384">
        <v>64</v>
      </c>
      <c r="G2674" s="384">
        <v>44</v>
      </c>
      <c r="H2674" s="384">
        <v>32</v>
      </c>
    </row>
    <row r="2675" spans="1:8" s="324" customFormat="1" ht="31.5">
      <c r="A2675" s="1248"/>
      <c r="B2675" s="1249"/>
      <c r="C2675" s="325" t="s">
        <v>3603</v>
      </c>
      <c r="D2675" s="325" t="s">
        <v>3604</v>
      </c>
      <c r="E2675" s="384">
        <v>120</v>
      </c>
      <c r="F2675" s="384">
        <v>64</v>
      </c>
      <c r="G2675" s="384">
        <v>44</v>
      </c>
      <c r="H2675" s="384">
        <v>32</v>
      </c>
    </row>
    <row r="2676" spans="1:8" s="324" customFormat="1" ht="31.5">
      <c r="A2676" s="1248">
        <v>4</v>
      </c>
      <c r="B2676" s="1250" t="s">
        <v>3605</v>
      </c>
      <c r="C2676" s="325" t="s">
        <v>3606</v>
      </c>
      <c r="D2676" s="325" t="s">
        <v>3607</v>
      </c>
      <c r="E2676" s="384">
        <v>120</v>
      </c>
      <c r="F2676" s="384">
        <v>64</v>
      </c>
      <c r="G2676" s="384">
        <v>44</v>
      </c>
      <c r="H2676" s="384">
        <v>32</v>
      </c>
    </row>
    <row r="2677" spans="1:8" s="324" customFormat="1" ht="31.5">
      <c r="A2677" s="1248"/>
      <c r="B2677" s="1249"/>
      <c r="C2677" s="325" t="s">
        <v>3608</v>
      </c>
      <c r="D2677" s="325" t="s">
        <v>3609</v>
      </c>
      <c r="E2677" s="384">
        <v>120</v>
      </c>
      <c r="F2677" s="384">
        <v>64</v>
      </c>
      <c r="G2677" s="384">
        <v>44</v>
      </c>
      <c r="H2677" s="384">
        <v>32</v>
      </c>
    </row>
    <row r="2678" spans="1:8" s="324" customFormat="1" ht="31.5">
      <c r="A2678" s="338">
        <v>5</v>
      </c>
      <c r="B2678" s="342" t="s">
        <v>3610</v>
      </c>
      <c r="C2678" s="325" t="s">
        <v>3611</v>
      </c>
      <c r="D2678" s="325" t="s">
        <v>3612</v>
      </c>
      <c r="E2678" s="384">
        <v>120</v>
      </c>
      <c r="F2678" s="384">
        <v>64</v>
      </c>
      <c r="G2678" s="384">
        <v>44</v>
      </c>
      <c r="H2678" s="384">
        <v>32</v>
      </c>
    </row>
    <row r="2679" spans="1:8" s="324" customFormat="1" ht="31.5">
      <c r="A2679" s="1248">
        <v>6</v>
      </c>
      <c r="B2679" s="1249" t="s">
        <v>3613</v>
      </c>
      <c r="C2679" s="325" t="s">
        <v>3612</v>
      </c>
      <c r="D2679" s="325" t="s">
        <v>3614</v>
      </c>
      <c r="E2679" s="384">
        <v>120</v>
      </c>
      <c r="F2679" s="384">
        <v>64</v>
      </c>
      <c r="G2679" s="384">
        <v>44</v>
      </c>
      <c r="H2679" s="384">
        <v>32</v>
      </c>
    </row>
    <row r="2680" spans="1:8" s="324" customFormat="1" ht="31.5">
      <c r="A2680" s="1248"/>
      <c r="B2680" s="1249"/>
      <c r="C2680" s="325" t="s">
        <v>3615</v>
      </c>
      <c r="D2680" s="325" t="s">
        <v>3616</v>
      </c>
      <c r="E2680" s="384">
        <v>160</v>
      </c>
      <c r="F2680" s="384">
        <v>84</v>
      </c>
      <c r="G2680" s="384">
        <v>56</v>
      </c>
      <c r="H2680" s="384">
        <v>40</v>
      </c>
    </row>
    <row r="2681" spans="1:8" s="324" customFormat="1" ht="31.5">
      <c r="A2681" s="1248"/>
      <c r="B2681" s="1249"/>
      <c r="C2681" s="325" t="s">
        <v>3617</v>
      </c>
      <c r="D2681" s="325" t="s">
        <v>3618</v>
      </c>
      <c r="E2681" s="384">
        <v>120</v>
      </c>
      <c r="F2681" s="384">
        <v>64</v>
      </c>
      <c r="G2681" s="384">
        <v>44</v>
      </c>
      <c r="H2681" s="384">
        <v>32</v>
      </c>
    </row>
    <row r="2682" spans="1:8" s="324" customFormat="1" ht="31.5">
      <c r="A2682" s="1248"/>
      <c r="B2682" s="1249"/>
      <c r="C2682" s="325" t="s">
        <v>3618</v>
      </c>
      <c r="D2682" s="325" t="s">
        <v>3619</v>
      </c>
      <c r="E2682" s="384">
        <v>120</v>
      </c>
      <c r="F2682" s="384">
        <v>64</v>
      </c>
      <c r="G2682" s="384">
        <v>44</v>
      </c>
      <c r="H2682" s="384">
        <v>32</v>
      </c>
    </row>
    <row r="2683" spans="1:8" s="324" customFormat="1" ht="31.5">
      <c r="A2683" s="338">
        <v>7</v>
      </c>
      <c r="B2683" s="343" t="s">
        <v>3620</v>
      </c>
      <c r="C2683" s="325" t="s">
        <v>3621</v>
      </c>
      <c r="D2683" s="325" t="s">
        <v>3622</v>
      </c>
      <c r="E2683" s="384">
        <v>160</v>
      </c>
      <c r="F2683" s="384">
        <v>84</v>
      </c>
      <c r="G2683" s="384">
        <v>56</v>
      </c>
      <c r="H2683" s="384">
        <v>40</v>
      </c>
    </row>
    <row r="2684" spans="1:8" s="324" customFormat="1" ht="31.5">
      <c r="A2684" s="1248">
        <v>8</v>
      </c>
      <c r="B2684" s="1249" t="s">
        <v>3623</v>
      </c>
      <c r="C2684" s="325" t="s">
        <v>3624</v>
      </c>
      <c r="D2684" s="325" t="s">
        <v>3625</v>
      </c>
      <c r="E2684" s="384">
        <v>120</v>
      </c>
      <c r="F2684" s="384">
        <v>64</v>
      </c>
      <c r="G2684" s="384">
        <v>44</v>
      </c>
      <c r="H2684" s="384">
        <v>32</v>
      </c>
    </row>
    <row r="2685" spans="1:8" s="324" customFormat="1" ht="31.5">
      <c r="A2685" s="1248"/>
      <c r="B2685" s="1249"/>
      <c r="C2685" s="325" t="s">
        <v>3626</v>
      </c>
      <c r="D2685" s="325" t="s">
        <v>3627</v>
      </c>
      <c r="E2685" s="384">
        <v>240</v>
      </c>
      <c r="F2685" s="384">
        <v>124</v>
      </c>
      <c r="G2685" s="384">
        <v>84</v>
      </c>
      <c r="H2685" s="384">
        <v>60</v>
      </c>
    </row>
    <row r="2686" spans="1:8" s="324" customFormat="1" ht="31.5">
      <c r="A2686" s="340">
        <v>9</v>
      </c>
      <c r="B2686" s="341" t="s">
        <v>3628</v>
      </c>
      <c r="C2686" s="325" t="s">
        <v>3629</v>
      </c>
      <c r="D2686" s="325" t="s">
        <v>3630</v>
      </c>
      <c r="E2686" s="384">
        <v>160</v>
      </c>
      <c r="F2686" s="384">
        <v>84</v>
      </c>
      <c r="G2686" s="384">
        <v>56</v>
      </c>
      <c r="H2686" s="384">
        <v>40</v>
      </c>
    </row>
    <row r="2687" spans="1:8" s="324" customFormat="1" ht="31.5">
      <c r="A2687" s="1248">
        <v>10</v>
      </c>
      <c r="B2687" s="1249" t="s">
        <v>3631</v>
      </c>
      <c r="C2687" s="325" t="s">
        <v>3632</v>
      </c>
      <c r="D2687" s="325" t="s">
        <v>3633</v>
      </c>
      <c r="E2687" s="384">
        <v>160</v>
      </c>
      <c r="F2687" s="384">
        <v>84</v>
      </c>
      <c r="G2687" s="384">
        <v>56</v>
      </c>
      <c r="H2687" s="384">
        <v>40</v>
      </c>
    </row>
    <row r="2688" spans="1:8" s="324" customFormat="1" ht="31.5">
      <c r="A2688" s="1248"/>
      <c r="B2688" s="1249"/>
      <c r="C2688" s="325" t="s">
        <v>3634</v>
      </c>
      <c r="D2688" s="325" t="s">
        <v>3635</v>
      </c>
      <c r="E2688" s="384">
        <v>120</v>
      </c>
      <c r="F2688" s="384">
        <v>64</v>
      </c>
      <c r="G2688" s="384">
        <v>44</v>
      </c>
      <c r="H2688" s="384">
        <v>32</v>
      </c>
    </row>
    <row r="2689" spans="1:8" s="324" customFormat="1" ht="31.5">
      <c r="A2689" s="1248"/>
      <c r="B2689" s="1249"/>
      <c r="C2689" s="325" t="s">
        <v>3636</v>
      </c>
      <c r="D2689" s="325" t="s">
        <v>3637</v>
      </c>
      <c r="E2689" s="384">
        <v>160</v>
      </c>
      <c r="F2689" s="384">
        <v>84</v>
      </c>
      <c r="G2689" s="384">
        <v>56</v>
      </c>
      <c r="H2689" s="384">
        <v>40</v>
      </c>
    </row>
    <row r="2690" spans="1:8" s="324" customFormat="1" ht="31.5">
      <c r="A2690" s="340">
        <v>11</v>
      </c>
      <c r="B2690" s="341" t="s">
        <v>3638</v>
      </c>
      <c r="C2690" s="325" t="s">
        <v>3637</v>
      </c>
      <c r="D2690" s="325" t="s">
        <v>3639</v>
      </c>
      <c r="E2690" s="384">
        <v>120</v>
      </c>
      <c r="F2690" s="384">
        <v>64</v>
      </c>
      <c r="G2690" s="384">
        <v>44</v>
      </c>
      <c r="H2690" s="384">
        <v>32</v>
      </c>
    </row>
    <row r="2691" spans="1:8" s="324" customFormat="1" ht="47.25">
      <c r="A2691" s="340">
        <v>12</v>
      </c>
      <c r="B2691" s="341" t="s">
        <v>3640</v>
      </c>
      <c r="C2691" s="325" t="s">
        <v>3641</v>
      </c>
      <c r="D2691" s="325" t="s">
        <v>3642</v>
      </c>
      <c r="E2691" s="384">
        <v>160</v>
      </c>
      <c r="F2691" s="384">
        <v>84</v>
      </c>
      <c r="G2691" s="384">
        <v>56</v>
      </c>
      <c r="H2691" s="384">
        <v>40</v>
      </c>
    </row>
    <row r="2692" spans="1:8" s="324" customFormat="1" ht="31.5">
      <c r="A2692" s="340">
        <v>13</v>
      </c>
      <c r="B2692" s="341" t="s">
        <v>3643</v>
      </c>
      <c r="C2692" s="325" t="s">
        <v>3644</v>
      </c>
      <c r="D2692" s="325" t="s">
        <v>3645</v>
      </c>
      <c r="E2692" s="384">
        <v>160</v>
      </c>
      <c r="F2692" s="384">
        <v>84</v>
      </c>
      <c r="G2692" s="384">
        <v>56</v>
      </c>
      <c r="H2692" s="384">
        <v>40</v>
      </c>
    </row>
    <row r="2693" spans="1:8" s="324" customFormat="1" ht="31.5">
      <c r="A2693" s="1248">
        <v>14</v>
      </c>
      <c r="B2693" s="1250" t="s">
        <v>3646</v>
      </c>
      <c r="C2693" s="325" t="s">
        <v>3647</v>
      </c>
      <c r="D2693" s="325" t="s">
        <v>3648</v>
      </c>
      <c r="E2693" s="384">
        <v>120</v>
      </c>
      <c r="F2693" s="384">
        <v>64</v>
      </c>
      <c r="G2693" s="384">
        <v>44</v>
      </c>
      <c r="H2693" s="384">
        <v>32</v>
      </c>
    </row>
    <row r="2694" spans="1:8" s="324" customFormat="1" ht="31.5">
      <c r="A2694" s="1248"/>
      <c r="B2694" s="1249"/>
      <c r="C2694" s="325" t="s">
        <v>3649</v>
      </c>
      <c r="D2694" s="325" t="s">
        <v>3650</v>
      </c>
      <c r="E2694" s="384">
        <v>160</v>
      </c>
      <c r="F2694" s="384">
        <v>84</v>
      </c>
      <c r="G2694" s="384">
        <v>56</v>
      </c>
      <c r="H2694" s="384">
        <v>40</v>
      </c>
    </row>
    <row r="2695" spans="1:8" s="324" customFormat="1" ht="31.5">
      <c r="A2695" s="340">
        <v>15</v>
      </c>
      <c r="B2695" s="343" t="s">
        <v>3651</v>
      </c>
      <c r="C2695" s="325" t="s">
        <v>3652</v>
      </c>
      <c r="D2695" s="325" t="s">
        <v>3653</v>
      </c>
      <c r="E2695" s="384">
        <v>160</v>
      </c>
      <c r="F2695" s="384">
        <v>84</v>
      </c>
      <c r="G2695" s="384">
        <v>56</v>
      </c>
      <c r="H2695" s="384">
        <v>40</v>
      </c>
    </row>
    <row r="2696" spans="1:8" s="324" customFormat="1" ht="17.25">
      <c r="A2696" s="322">
        <v>36</v>
      </c>
      <c r="B2696" s="323" t="s">
        <v>3654</v>
      </c>
      <c r="C2696" s="330"/>
      <c r="D2696" s="330"/>
      <c r="E2696" s="384">
        <v>0</v>
      </c>
      <c r="F2696" s="384">
        <v>0</v>
      </c>
      <c r="G2696" s="384">
        <v>0</v>
      </c>
      <c r="H2696" s="384">
        <v>0</v>
      </c>
    </row>
    <row r="2697" spans="1:8" s="324" customFormat="1" ht="31.5">
      <c r="A2697" s="1224">
        <v>1</v>
      </c>
      <c r="B2697" s="1255" t="s">
        <v>3444</v>
      </c>
      <c r="C2697" s="344" t="s">
        <v>3655</v>
      </c>
      <c r="D2697" s="344" t="s">
        <v>3656</v>
      </c>
      <c r="E2697" s="384">
        <v>726</v>
      </c>
      <c r="F2697" s="384">
        <v>421.2</v>
      </c>
      <c r="G2697" s="384">
        <v>297.60000000000002</v>
      </c>
      <c r="H2697" s="384">
        <v>166.8</v>
      </c>
    </row>
    <row r="2698" spans="1:8" s="324" customFormat="1" ht="47.25">
      <c r="A2698" s="1224"/>
      <c r="B2698" s="1256"/>
      <c r="C2698" s="344" t="s">
        <v>3657</v>
      </c>
      <c r="D2698" s="344" t="s">
        <v>3658</v>
      </c>
      <c r="E2698" s="384">
        <v>871.2</v>
      </c>
      <c r="F2698" s="384">
        <v>505.2</v>
      </c>
      <c r="G2698" s="384">
        <v>357.2</v>
      </c>
      <c r="H2698" s="384">
        <v>200.4</v>
      </c>
    </row>
    <row r="2699" spans="1:8" s="324" customFormat="1" ht="63">
      <c r="A2699" s="1224"/>
      <c r="B2699" s="1256"/>
      <c r="C2699" s="344" t="s">
        <v>3658</v>
      </c>
      <c r="D2699" s="344" t="s">
        <v>3659</v>
      </c>
      <c r="E2699" s="384">
        <v>532.4</v>
      </c>
      <c r="F2699" s="384">
        <v>308.8</v>
      </c>
      <c r="G2699" s="384">
        <v>218.4</v>
      </c>
      <c r="H2699" s="384">
        <v>122.4</v>
      </c>
    </row>
    <row r="2700" spans="1:8" s="324" customFormat="1" ht="63">
      <c r="A2700" s="1224"/>
      <c r="B2700" s="1256"/>
      <c r="C2700" s="344" t="s">
        <v>3659</v>
      </c>
      <c r="D2700" s="344" t="s">
        <v>3660</v>
      </c>
      <c r="E2700" s="384">
        <v>277.2</v>
      </c>
      <c r="F2700" s="384">
        <v>160.80000000000001</v>
      </c>
      <c r="G2700" s="384">
        <v>113.6</v>
      </c>
      <c r="H2700" s="384">
        <v>63.6</v>
      </c>
    </row>
    <row r="2701" spans="1:8" s="324" customFormat="1" ht="63">
      <c r="A2701" s="1224"/>
      <c r="B2701" s="1256"/>
      <c r="C2701" s="344" t="s">
        <v>3660</v>
      </c>
      <c r="D2701" s="344" t="s">
        <v>3661</v>
      </c>
      <c r="E2701" s="384">
        <v>221.6</v>
      </c>
      <c r="F2701" s="384">
        <v>128.4</v>
      </c>
      <c r="G2701" s="384">
        <v>90.8</v>
      </c>
      <c r="H2701" s="384">
        <v>50.8</v>
      </c>
    </row>
    <row r="2702" spans="1:8" s="324" customFormat="1" ht="31.5">
      <c r="A2702" s="1224"/>
      <c r="B2702" s="1256"/>
      <c r="C2702" s="344" t="s">
        <v>3662</v>
      </c>
      <c r="D2702" s="344" t="s">
        <v>3663</v>
      </c>
      <c r="E2702" s="384">
        <v>554.4</v>
      </c>
      <c r="F2702" s="384">
        <v>321.60000000000002</v>
      </c>
      <c r="G2702" s="384">
        <v>227.2</v>
      </c>
      <c r="H2702" s="384">
        <v>127.6</v>
      </c>
    </row>
    <row r="2703" spans="1:8" s="324" customFormat="1" ht="31.5">
      <c r="A2703" s="1224"/>
      <c r="B2703" s="1256"/>
      <c r="C2703" s="344" t="s">
        <v>3663</v>
      </c>
      <c r="D2703" s="344" t="s">
        <v>3664</v>
      </c>
      <c r="E2703" s="384">
        <v>508.4</v>
      </c>
      <c r="F2703" s="384">
        <v>294.8</v>
      </c>
      <c r="G2703" s="384">
        <v>208.4</v>
      </c>
      <c r="H2703" s="384">
        <v>116.8</v>
      </c>
    </row>
    <row r="2704" spans="1:8" s="324" customFormat="1" ht="47.25">
      <c r="A2704" s="1224"/>
      <c r="B2704" s="1256"/>
      <c r="C2704" s="344" t="s">
        <v>3664</v>
      </c>
      <c r="D2704" s="344" t="s">
        <v>3665</v>
      </c>
      <c r="E2704" s="384">
        <v>332.8</v>
      </c>
      <c r="F2704" s="384">
        <v>193.2</v>
      </c>
      <c r="G2704" s="384">
        <v>136.4</v>
      </c>
      <c r="H2704" s="384">
        <v>76.400000000000006</v>
      </c>
    </row>
    <row r="2705" spans="1:8" s="324" customFormat="1" ht="47.25">
      <c r="A2705" s="1224"/>
      <c r="B2705" s="1256"/>
      <c r="C2705" s="344" t="s">
        <v>3665</v>
      </c>
      <c r="D2705" s="344" t="s">
        <v>3666</v>
      </c>
      <c r="E2705" s="384">
        <v>290.39999999999998</v>
      </c>
      <c r="F2705" s="384">
        <v>168.4</v>
      </c>
      <c r="G2705" s="384">
        <v>119.2</v>
      </c>
      <c r="H2705" s="384">
        <v>66.8</v>
      </c>
    </row>
    <row r="2706" spans="1:8" s="324" customFormat="1" ht="17.25">
      <c r="A2706" s="1224"/>
      <c r="B2706" s="1257"/>
      <c r="C2706" s="1247" t="s">
        <v>3667</v>
      </c>
      <c r="D2706" s="1247"/>
      <c r="E2706" s="384">
        <v>184.8</v>
      </c>
      <c r="F2706" s="384">
        <v>107.2</v>
      </c>
      <c r="G2706" s="384">
        <v>75.599999999999994</v>
      </c>
      <c r="H2706" s="384">
        <v>42.4</v>
      </c>
    </row>
    <row r="2707" spans="1:8" s="324" customFormat="1" ht="31.5">
      <c r="A2707" s="1224">
        <v>2</v>
      </c>
      <c r="B2707" s="1247" t="s">
        <v>566</v>
      </c>
      <c r="C2707" s="344" t="s">
        <v>3668</v>
      </c>
      <c r="D2707" s="344" t="s">
        <v>3669</v>
      </c>
      <c r="E2707" s="384">
        <v>272.8</v>
      </c>
      <c r="F2707" s="384">
        <v>158.4</v>
      </c>
      <c r="G2707" s="384">
        <v>112</v>
      </c>
      <c r="H2707" s="384">
        <v>62.8</v>
      </c>
    </row>
    <row r="2708" spans="1:8" s="324" customFormat="1" ht="31.5">
      <c r="A2708" s="1224"/>
      <c r="B2708" s="1247"/>
      <c r="C2708" s="344" t="s">
        <v>3669</v>
      </c>
      <c r="D2708" s="344" t="s">
        <v>3670</v>
      </c>
      <c r="E2708" s="384">
        <v>184.8</v>
      </c>
      <c r="F2708" s="384">
        <v>107.2</v>
      </c>
      <c r="G2708" s="384">
        <v>75.599999999999994</v>
      </c>
      <c r="H2708" s="384">
        <v>42.4</v>
      </c>
    </row>
    <row r="2709" spans="1:8" s="324" customFormat="1" ht="31.5">
      <c r="A2709" s="1224"/>
      <c r="B2709" s="1247"/>
      <c r="C2709" s="344" t="s">
        <v>3670</v>
      </c>
      <c r="D2709" s="344" t="s">
        <v>3671</v>
      </c>
      <c r="E2709" s="384">
        <v>132</v>
      </c>
      <c r="F2709" s="384">
        <v>76.400000000000006</v>
      </c>
      <c r="G2709" s="384">
        <v>54</v>
      </c>
      <c r="H2709" s="384">
        <v>30.4</v>
      </c>
    </row>
    <row r="2710" spans="1:8" s="324" customFormat="1" ht="47.25">
      <c r="A2710" s="1224"/>
      <c r="B2710" s="1247"/>
      <c r="C2710" s="344" t="s">
        <v>3672</v>
      </c>
      <c r="D2710" s="344" t="s">
        <v>3673</v>
      </c>
      <c r="E2710" s="384">
        <v>96.8</v>
      </c>
      <c r="F2710" s="384">
        <v>56</v>
      </c>
      <c r="G2710" s="384">
        <v>39.6</v>
      </c>
      <c r="H2710" s="384">
        <v>22.4</v>
      </c>
    </row>
    <row r="2711" spans="1:8" s="324" customFormat="1" ht="31.5">
      <c r="A2711" s="345">
        <v>3</v>
      </c>
      <c r="B2711" s="344" t="s">
        <v>3674</v>
      </c>
      <c r="C2711" s="344" t="s">
        <v>3675</v>
      </c>
      <c r="D2711" s="344" t="s">
        <v>3676</v>
      </c>
      <c r="E2711" s="384">
        <v>96.8</v>
      </c>
      <c r="F2711" s="384">
        <v>56</v>
      </c>
      <c r="G2711" s="384">
        <v>39.6</v>
      </c>
      <c r="H2711" s="384">
        <v>22.4</v>
      </c>
    </row>
    <row r="2712" spans="1:8" s="324" customFormat="1" ht="47.25">
      <c r="A2712" s="1224">
        <v>4</v>
      </c>
      <c r="B2712" s="1247" t="s">
        <v>209</v>
      </c>
      <c r="C2712" s="344" t="s">
        <v>3677</v>
      </c>
      <c r="D2712" s="344" t="s">
        <v>3678</v>
      </c>
      <c r="E2712" s="384">
        <v>176</v>
      </c>
      <c r="F2712" s="384">
        <v>102</v>
      </c>
      <c r="G2712" s="384">
        <v>72</v>
      </c>
      <c r="H2712" s="384">
        <v>40.4</v>
      </c>
    </row>
    <row r="2713" spans="1:8" s="324" customFormat="1" ht="31.5">
      <c r="A2713" s="1224"/>
      <c r="B2713" s="1247"/>
      <c r="C2713" s="344" t="s">
        <v>3678</v>
      </c>
      <c r="D2713" s="344" t="s">
        <v>3679</v>
      </c>
      <c r="E2713" s="384">
        <v>96.8</v>
      </c>
      <c r="F2713" s="384">
        <v>56</v>
      </c>
      <c r="G2713" s="384">
        <v>39.6</v>
      </c>
      <c r="H2713" s="384">
        <v>22.4</v>
      </c>
    </row>
    <row r="2714" spans="1:8" s="324" customFormat="1" ht="31.5">
      <c r="A2714" s="1224"/>
      <c r="B2714" s="1247"/>
      <c r="C2714" s="344" t="s">
        <v>3680</v>
      </c>
      <c r="D2714" s="344" t="s">
        <v>3681</v>
      </c>
      <c r="E2714" s="384">
        <v>110</v>
      </c>
      <c r="F2714" s="384">
        <v>64</v>
      </c>
      <c r="G2714" s="384">
        <v>45.2</v>
      </c>
      <c r="H2714" s="384">
        <v>25.2</v>
      </c>
    </row>
    <row r="2715" spans="1:8" s="324" customFormat="1" ht="47.25">
      <c r="A2715" s="1224"/>
      <c r="B2715" s="1247"/>
      <c r="C2715" s="344" t="s">
        <v>3682</v>
      </c>
      <c r="D2715" s="344" t="s">
        <v>3683</v>
      </c>
      <c r="E2715" s="384">
        <v>96.8</v>
      </c>
      <c r="F2715" s="384">
        <v>56</v>
      </c>
      <c r="G2715" s="384">
        <v>39.6</v>
      </c>
      <c r="H2715" s="384">
        <v>22.4</v>
      </c>
    </row>
    <row r="2716" spans="1:8" s="324" customFormat="1" ht="47.25">
      <c r="A2716" s="1224"/>
      <c r="B2716" s="1247"/>
      <c r="C2716" s="344" t="s">
        <v>3683</v>
      </c>
      <c r="D2716" s="344" t="s">
        <v>3684</v>
      </c>
      <c r="E2716" s="384">
        <v>96.8</v>
      </c>
      <c r="F2716" s="384">
        <v>56</v>
      </c>
      <c r="G2716" s="384">
        <v>39.6</v>
      </c>
      <c r="H2716" s="384">
        <v>22.4</v>
      </c>
    </row>
    <row r="2717" spans="1:8" s="324" customFormat="1" ht="47.25">
      <c r="A2717" s="1224">
        <v>5</v>
      </c>
      <c r="B2717" s="1201" t="s">
        <v>3685</v>
      </c>
      <c r="C2717" s="344" t="s">
        <v>3686</v>
      </c>
      <c r="D2717" s="344" t="s">
        <v>3687</v>
      </c>
      <c r="E2717" s="384">
        <v>96.8</v>
      </c>
      <c r="F2717" s="384">
        <v>56</v>
      </c>
      <c r="G2717" s="384">
        <v>39.6</v>
      </c>
      <c r="H2717" s="384">
        <v>22.4</v>
      </c>
    </row>
    <row r="2718" spans="1:8" s="324" customFormat="1" ht="47.25">
      <c r="A2718" s="1224"/>
      <c r="B2718" s="1201"/>
      <c r="C2718" s="344" t="s">
        <v>3688</v>
      </c>
      <c r="D2718" s="344" t="s">
        <v>3689</v>
      </c>
      <c r="E2718" s="384">
        <v>66</v>
      </c>
      <c r="F2718" s="384">
        <v>38.4</v>
      </c>
      <c r="G2718" s="384">
        <v>27.2</v>
      </c>
      <c r="H2718" s="384">
        <v>15.2</v>
      </c>
    </row>
    <row r="2719" spans="1:8" s="324" customFormat="1" ht="31.5">
      <c r="A2719" s="1254">
        <v>6</v>
      </c>
      <c r="B2719" s="1247" t="s">
        <v>3690</v>
      </c>
      <c r="C2719" s="344" t="s">
        <v>3691</v>
      </c>
      <c r="D2719" s="344" t="s">
        <v>3692</v>
      </c>
      <c r="E2719" s="384">
        <v>726</v>
      </c>
      <c r="F2719" s="384">
        <v>421.2</v>
      </c>
      <c r="G2719" s="384">
        <v>297.60000000000002</v>
      </c>
      <c r="H2719" s="384">
        <v>166.8</v>
      </c>
    </row>
    <row r="2720" spans="1:8" s="324" customFormat="1" ht="31.5">
      <c r="A2720" s="1254"/>
      <c r="B2720" s="1247"/>
      <c r="C2720" s="344" t="s">
        <v>3693</v>
      </c>
      <c r="D2720" s="344" t="s">
        <v>3694</v>
      </c>
      <c r="E2720" s="384">
        <v>677.6</v>
      </c>
      <c r="F2720" s="384">
        <v>393.2</v>
      </c>
      <c r="G2720" s="384">
        <v>278</v>
      </c>
      <c r="H2720" s="384">
        <v>156</v>
      </c>
    </row>
    <row r="2721" spans="1:8" s="324" customFormat="1" ht="31.5">
      <c r="A2721" s="1254"/>
      <c r="B2721" s="1247"/>
      <c r="C2721" s="344" t="s">
        <v>3695</v>
      </c>
      <c r="D2721" s="344" t="s">
        <v>3696</v>
      </c>
      <c r="E2721" s="384">
        <v>629.20000000000005</v>
      </c>
      <c r="F2721" s="384">
        <v>364.8</v>
      </c>
      <c r="G2721" s="384">
        <v>258</v>
      </c>
      <c r="H2721" s="384">
        <v>144.80000000000001</v>
      </c>
    </row>
    <row r="2722" spans="1:8" s="324" customFormat="1" ht="31.5">
      <c r="A2722" s="1254"/>
      <c r="B2722" s="1247"/>
      <c r="C2722" s="344" t="s">
        <v>3697</v>
      </c>
      <c r="D2722" s="344" t="s">
        <v>3698</v>
      </c>
      <c r="E2722" s="384">
        <v>580.79999999999995</v>
      </c>
      <c r="F2722" s="384">
        <v>336.8</v>
      </c>
      <c r="G2722" s="384">
        <v>238</v>
      </c>
      <c r="H2722" s="384">
        <v>133.6</v>
      </c>
    </row>
    <row r="2723" spans="1:8" s="324" customFormat="1" ht="47.25">
      <c r="A2723" s="1254">
        <v>7</v>
      </c>
      <c r="B2723" s="1247" t="s">
        <v>3699</v>
      </c>
      <c r="C2723" s="344" t="s">
        <v>3694</v>
      </c>
      <c r="D2723" s="344" t="s">
        <v>3700</v>
      </c>
      <c r="E2723" s="384">
        <v>484</v>
      </c>
      <c r="F2723" s="384">
        <v>280.8</v>
      </c>
      <c r="G2723" s="384">
        <v>198.4</v>
      </c>
      <c r="H2723" s="384">
        <v>111.2</v>
      </c>
    </row>
    <row r="2724" spans="1:8" s="324" customFormat="1" ht="31.5">
      <c r="A2724" s="1254"/>
      <c r="B2724" s="1247"/>
      <c r="C2724" s="344" t="s">
        <v>3700</v>
      </c>
      <c r="D2724" s="344" t="s">
        <v>3701</v>
      </c>
      <c r="E2724" s="384">
        <v>308</v>
      </c>
      <c r="F2724" s="384">
        <v>178.8</v>
      </c>
      <c r="G2724" s="384">
        <v>126.4</v>
      </c>
      <c r="H2724" s="384">
        <v>70.8</v>
      </c>
    </row>
    <row r="2725" spans="1:8" s="324" customFormat="1" ht="31.5">
      <c r="A2725" s="1254"/>
      <c r="B2725" s="1247"/>
      <c r="C2725" s="344" t="s">
        <v>3701</v>
      </c>
      <c r="D2725" s="344" t="s">
        <v>3702</v>
      </c>
      <c r="E2725" s="384">
        <v>154</v>
      </c>
      <c r="F2725" s="384">
        <v>89.2</v>
      </c>
      <c r="G2725" s="384">
        <v>63.2</v>
      </c>
      <c r="H2725" s="384">
        <v>35.6</v>
      </c>
    </row>
    <row r="2726" spans="1:8" s="324" customFormat="1" ht="31.5">
      <c r="A2726" s="1254"/>
      <c r="B2726" s="1247"/>
      <c r="C2726" s="344" t="s">
        <v>3703</v>
      </c>
      <c r="D2726" s="344" t="s">
        <v>3704</v>
      </c>
      <c r="E2726" s="384">
        <v>110</v>
      </c>
      <c r="F2726" s="384">
        <v>64</v>
      </c>
      <c r="G2726" s="384">
        <v>45.2</v>
      </c>
      <c r="H2726" s="384">
        <v>25.2</v>
      </c>
    </row>
    <row r="2727" spans="1:8" s="324" customFormat="1" ht="31.5">
      <c r="A2727" s="337">
        <v>8</v>
      </c>
      <c r="B2727" s="344" t="s">
        <v>3705</v>
      </c>
      <c r="C2727" s="344" t="s">
        <v>3706</v>
      </c>
      <c r="D2727" s="344" t="s">
        <v>3707</v>
      </c>
      <c r="E2727" s="384">
        <v>220</v>
      </c>
      <c r="F2727" s="384">
        <v>127.6</v>
      </c>
      <c r="G2727" s="384">
        <v>90.4</v>
      </c>
      <c r="H2727" s="384">
        <v>50.8</v>
      </c>
    </row>
    <row r="2728" spans="1:8" s="324" customFormat="1" ht="31.5">
      <c r="A2728" s="337">
        <v>9</v>
      </c>
      <c r="B2728" s="344" t="s">
        <v>3708</v>
      </c>
      <c r="C2728" s="344" t="s">
        <v>3709</v>
      </c>
      <c r="D2728" s="344" t="s">
        <v>3710</v>
      </c>
      <c r="E2728" s="384">
        <v>220</v>
      </c>
      <c r="F2728" s="384">
        <v>127.6</v>
      </c>
      <c r="G2728" s="384">
        <v>90.4</v>
      </c>
      <c r="H2728" s="384">
        <v>50.8</v>
      </c>
    </row>
    <row r="2729" spans="1:8" s="324" customFormat="1" ht="31.5">
      <c r="A2729" s="337">
        <v>10</v>
      </c>
      <c r="B2729" s="344" t="s">
        <v>3711</v>
      </c>
      <c r="C2729" s="344" t="s">
        <v>3712</v>
      </c>
      <c r="D2729" s="344" t="s">
        <v>3713</v>
      </c>
      <c r="E2729" s="384">
        <v>88</v>
      </c>
      <c r="F2729" s="384">
        <v>51.2</v>
      </c>
      <c r="G2729" s="384">
        <v>36</v>
      </c>
      <c r="H2729" s="384">
        <v>20.399999999999999</v>
      </c>
    </row>
    <row r="2730" spans="1:8" s="324" customFormat="1" ht="63">
      <c r="A2730" s="337">
        <v>11</v>
      </c>
      <c r="B2730" s="344" t="s">
        <v>3714</v>
      </c>
      <c r="C2730" s="344" t="s">
        <v>3710</v>
      </c>
      <c r="D2730" s="344" t="s">
        <v>3715</v>
      </c>
      <c r="E2730" s="384">
        <v>198</v>
      </c>
      <c r="F2730" s="384">
        <v>114.8</v>
      </c>
      <c r="G2730" s="384">
        <v>81.2</v>
      </c>
      <c r="H2730" s="384">
        <v>45.6</v>
      </c>
    </row>
    <row r="2731" spans="1:8" s="324" customFormat="1" ht="47.25">
      <c r="A2731" s="337">
        <v>12</v>
      </c>
      <c r="B2731" s="344" t="s">
        <v>3716</v>
      </c>
      <c r="C2731" s="344" t="s">
        <v>3717</v>
      </c>
      <c r="D2731" s="344" t="s">
        <v>3718</v>
      </c>
      <c r="E2731" s="384">
        <v>130.80000000000001</v>
      </c>
      <c r="F2731" s="384">
        <v>76</v>
      </c>
      <c r="G2731" s="384">
        <v>53.6</v>
      </c>
      <c r="H2731" s="384">
        <v>30</v>
      </c>
    </row>
    <row r="2732" spans="1:8" s="324" customFormat="1" ht="31.5">
      <c r="A2732" s="337">
        <v>13</v>
      </c>
      <c r="B2732" s="344" t="s">
        <v>3719</v>
      </c>
      <c r="C2732" s="344" t="s">
        <v>3698</v>
      </c>
      <c r="D2732" s="344" t="s">
        <v>3720</v>
      </c>
      <c r="E2732" s="384">
        <v>242</v>
      </c>
      <c r="F2732" s="384">
        <v>140.4</v>
      </c>
      <c r="G2732" s="384">
        <v>99.2</v>
      </c>
      <c r="H2732" s="384">
        <v>55.6</v>
      </c>
    </row>
    <row r="2733" spans="1:8" s="324" customFormat="1" ht="31.5">
      <c r="A2733" s="337">
        <v>14</v>
      </c>
      <c r="B2733" s="344" t="s">
        <v>3721</v>
      </c>
      <c r="C2733" s="344" t="s">
        <v>3722</v>
      </c>
      <c r="D2733" s="344" t="s">
        <v>3723</v>
      </c>
      <c r="E2733" s="384">
        <v>83.6</v>
      </c>
      <c r="F2733" s="384">
        <v>48.4</v>
      </c>
      <c r="G2733" s="384">
        <v>34.4</v>
      </c>
      <c r="H2733" s="384">
        <v>19.2</v>
      </c>
    </row>
    <row r="2734" spans="1:8" s="324" customFormat="1" ht="31.5">
      <c r="A2734" s="337">
        <v>15</v>
      </c>
      <c r="B2734" s="344" t="s">
        <v>3724</v>
      </c>
      <c r="C2734" s="344" t="s">
        <v>3713</v>
      </c>
      <c r="D2734" s="344" t="s">
        <v>3725</v>
      </c>
      <c r="E2734" s="384">
        <v>74.8</v>
      </c>
      <c r="F2734" s="384">
        <v>43.2</v>
      </c>
      <c r="G2734" s="384">
        <v>30.8</v>
      </c>
      <c r="H2734" s="384">
        <v>17.2</v>
      </c>
    </row>
    <row r="2735" spans="1:8" s="324" customFormat="1" ht="31.5">
      <c r="A2735" s="337">
        <v>16</v>
      </c>
      <c r="B2735" s="344" t="s">
        <v>3726</v>
      </c>
      <c r="C2735" s="344" t="s">
        <v>3727</v>
      </c>
      <c r="D2735" s="344" t="s">
        <v>3728</v>
      </c>
      <c r="E2735" s="384">
        <v>110</v>
      </c>
      <c r="F2735" s="384">
        <v>64</v>
      </c>
      <c r="G2735" s="384">
        <v>45.2</v>
      </c>
      <c r="H2735" s="384">
        <v>25.2</v>
      </c>
    </row>
    <row r="2736" spans="1:8" s="324" customFormat="1" ht="31.5">
      <c r="A2736" s="337">
        <v>17</v>
      </c>
      <c r="B2736" s="344" t="s">
        <v>3729</v>
      </c>
      <c r="C2736" s="344" t="s">
        <v>3730</v>
      </c>
      <c r="D2736" s="344" t="s">
        <v>3731</v>
      </c>
      <c r="E2736" s="384">
        <v>88</v>
      </c>
      <c r="F2736" s="384">
        <v>51.2</v>
      </c>
      <c r="G2736" s="384">
        <v>36</v>
      </c>
      <c r="H2736" s="384">
        <v>20.399999999999999</v>
      </c>
    </row>
    <row r="2737" spans="1:8" s="324" customFormat="1" ht="31.5">
      <c r="A2737" s="337">
        <v>18</v>
      </c>
      <c r="B2737" s="344" t="s">
        <v>3732</v>
      </c>
      <c r="C2737" s="344" t="s">
        <v>3733</v>
      </c>
      <c r="D2737" s="344" t="s">
        <v>3734</v>
      </c>
      <c r="E2737" s="384">
        <v>88</v>
      </c>
      <c r="F2737" s="384">
        <v>51.2</v>
      </c>
      <c r="G2737" s="384">
        <v>36</v>
      </c>
      <c r="H2737" s="384">
        <v>20.399999999999999</v>
      </c>
    </row>
    <row r="2738" spans="1:8" s="324" customFormat="1" ht="47.25">
      <c r="A2738" s="337">
        <v>19</v>
      </c>
      <c r="B2738" s="344" t="s">
        <v>3735</v>
      </c>
      <c r="C2738" s="344" t="s">
        <v>3736</v>
      </c>
      <c r="D2738" s="344" t="s">
        <v>3737</v>
      </c>
      <c r="E2738" s="384">
        <v>96.8</v>
      </c>
      <c r="F2738" s="384">
        <v>56</v>
      </c>
      <c r="G2738" s="384">
        <v>39.6</v>
      </c>
      <c r="H2738" s="384">
        <v>22.4</v>
      </c>
    </row>
    <row r="2739" spans="1:8" s="324" customFormat="1" ht="47.25">
      <c r="A2739" s="337">
        <v>20</v>
      </c>
      <c r="B2739" s="344" t="s">
        <v>3738</v>
      </c>
      <c r="C2739" s="344" t="s">
        <v>3739</v>
      </c>
      <c r="D2739" s="344" t="s">
        <v>3740</v>
      </c>
      <c r="E2739" s="384">
        <v>88</v>
      </c>
      <c r="F2739" s="384">
        <v>51.2</v>
      </c>
      <c r="G2739" s="384">
        <v>36</v>
      </c>
      <c r="H2739" s="384">
        <v>20.399999999999999</v>
      </c>
    </row>
    <row r="2740" spans="1:8" s="324" customFormat="1" ht="17.25">
      <c r="A2740" s="337">
        <v>21</v>
      </c>
      <c r="B2740" s="344" t="s">
        <v>3741</v>
      </c>
      <c r="C2740" s="344" t="s">
        <v>3742</v>
      </c>
      <c r="D2740" s="344" t="s">
        <v>3743</v>
      </c>
      <c r="E2740" s="384">
        <v>96.8</v>
      </c>
      <c r="F2740" s="384">
        <v>56</v>
      </c>
      <c r="G2740" s="384">
        <v>39.6</v>
      </c>
      <c r="H2740" s="384">
        <v>22.4</v>
      </c>
    </row>
    <row r="2741" spans="1:8" s="324" customFormat="1" ht="31.5">
      <c r="A2741" s="337">
        <v>22</v>
      </c>
      <c r="B2741" s="344" t="s">
        <v>3744</v>
      </c>
      <c r="C2741" s="344" t="s">
        <v>3745</v>
      </c>
      <c r="D2741" s="344" t="s">
        <v>3746</v>
      </c>
      <c r="E2741" s="384">
        <v>70.400000000000006</v>
      </c>
      <c r="F2741" s="384">
        <v>40.799999999999997</v>
      </c>
      <c r="G2741" s="384">
        <v>28.8</v>
      </c>
      <c r="H2741" s="384">
        <v>16</v>
      </c>
    </row>
    <row r="2742" spans="1:8" s="324" customFormat="1" ht="31.5">
      <c r="A2742" s="337">
        <v>23</v>
      </c>
      <c r="B2742" s="344" t="s">
        <v>3747</v>
      </c>
      <c r="C2742" s="344" t="s">
        <v>3748</v>
      </c>
      <c r="D2742" s="344" t="s">
        <v>3749</v>
      </c>
      <c r="E2742" s="384">
        <v>70.400000000000006</v>
      </c>
      <c r="F2742" s="384">
        <v>40.799999999999997</v>
      </c>
      <c r="G2742" s="384">
        <v>28.8</v>
      </c>
      <c r="H2742" s="384">
        <v>16</v>
      </c>
    </row>
    <row r="2743" spans="1:8" ht="15" customHeight="1">
      <c r="A2743" s="618">
        <v>37</v>
      </c>
      <c r="B2743" s="618" t="s">
        <v>5396</v>
      </c>
      <c r="C2743" s="619"/>
      <c r="D2743" s="618"/>
      <c r="E2743" s="620"/>
      <c r="F2743" s="620"/>
      <c r="G2743" s="620"/>
      <c r="H2743" s="620"/>
    </row>
    <row r="2744" spans="1:8" ht="15" customHeight="1">
      <c r="A2744" s="468">
        <v>1</v>
      </c>
      <c r="B2744" s="569" t="s">
        <v>852</v>
      </c>
      <c r="C2744" s="1262" t="s">
        <v>5397</v>
      </c>
      <c r="D2744" s="1262"/>
      <c r="E2744" s="600">
        <v>3920</v>
      </c>
      <c r="F2744" s="600">
        <v>1568</v>
      </c>
      <c r="G2744" s="600">
        <v>1176</v>
      </c>
      <c r="H2744" s="600">
        <v>0</v>
      </c>
    </row>
    <row r="2745" spans="1:8" ht="15" customHeight="1">
      <c r="A2745" s="468">
        <v>2</v>
      </c>
      <c r="B2745" s="569" t="s">
        <v>852</v>
      </c>
      <c r="C2745" s="1262" t="s">
        <v>5398</v>
      </c>
      <c r="D2745" s="1262"/>
      <c r="E2745" s="600">
        <v>6520</v>
      </c>
      <c r="F2745" s="600">
        <v>2608</v>
      </c>
      <c r="G2745" s="600">
        <v>0</v>
      </c>
      <c r="H2745" s="600">
        <v>0</v>
      </c>
    </row>
    <row r="2746" spans="1:8" ht="15" customHeight="1">
      <c r="A2746" s="468">
        <v>3</v>
      </c>
      <c r="B2746" s="569" t="s">
        <v>852</v>
      </c>
      <c r="C2746" s="1262" t="s">
        <v>5399</v>
      </c>
      <c r="D2746" s="1262"/>
      <c r="E2746" s="600">
        <v>8720</v>
      </c>
      <c r="F2746" s="600">
        <v>3488</v>
      </c>
      <c r="G2746" s="600">
        <v>0</v>
      </c>
      <c r="H2746" s="600">
        <v>0</v>
      </c>
    </row>
    <row r="2747" spans="1:8" ht="15" customHeight="1">
      <c r="A2747" s="468">
        <v>4</v>
      </c>
      <c r="B2747" s="569" t="s">
        <v>852</v>
      </c>
      <c r="C2747" s="1262" t="s">
        <v>5400</v>
      </c>
      <c r="D2747" s="1262"/>
      <c r="E2747" s="600">
        <v>10640</v>
      </c>
      <c r="F2747" s="600">
        <v>4256</v>
      </c>
      <c r="G2747" s="600">
        <v>0</v>
      </c>
      <c r="H2747" s="600">
        <v>0</v>
      </c>
    </row>
    <row r="2748" spans="1:8" ht="15" customHeight="1">
      <c r="A2748" s="468">
        <v>5</v>
      </c>
      <c r="B2748" s="569" t="s">
        <v>852</v>
      </c>
      <c r="C2748" s="569" t="s">
        <v>5401</v>
      </c>
      <c r="D2748" s="621"/>
      <c r="E2748" s="600">
        <v>9280</v>
      </c>
      <c r="F2748" s="600">
        <v>0</v>
      </c>
      <c r="G2748" s="600">
        <v>0</v>
      </c>
      <c r="H2748" s="600">
        <v>0</v>
      </c>
    </row>
    <row r="2749" spans="1:8" ht="15" customHeight="1">
      <c r="A2749" s="468">
        <v>6</v>
      </c>
      <c r="B2749" s="569" t="s">
        <v>852</v>
      </c>
      <c r="C2749" s="569" t="s">
        <v>5402</v>
      </c>
      <c r="D2749" s="621"/>
      <c r="E2749" s="600">
        <v>7840</v>
      </c>
      <c r="F2749" s="600">
        <v>0</v>
      </c>
      <c r="G2749" s="600">
        <v>0</v>
      </c>
      <c r="H2749" s="600">
        <v>0</v>
      </c>
    </row>
    <row r="2750" spans="1:8" ht="15" customHeight="1">
      <c r="A2750" s="468">
        <v>7</v>
      </c>
      <c r="B2750" s="569" t="s">
        <v>5403</v>
      </c>
      <c r="C2750" s="569" t="s">
        <v>5404</v>
      </c>
      <c r="D2750" s="621"/>
      <c r="E2750" s="600">
        <v>5760</v>
      </c>
      <c r="F2750" s="600">
        <v>2304</v>
      </c>
      <c r="G2750" s="600">
        <v>0</v>
      </c>
      <c r="H2750" s="600">
        <v>0</v>
      </c>
    </row>
    <row r="2751" spans="1:8" ht="15" customHeight="1">
      <c r="A2751" s="468">
        <v>8</v>
      </c>
      <c r="B2751" s="569" t="s">
        <v>855</v>
      </c>
      <c r="C2751" s="569" t="s">
        <v>5405</v>
      </c>
      <c r="D2751" s="621"/>
      <c r="E2751" s="600">
        <v>5680</v>
      </c>
      <c r="F2751" s="600">
        <v>0</v>
      </c>
      <c r="G2751" s="600">
        <v>0</v>
      </c>
      <c r="H2751" s="600">
        <v>0</v>
      </c>
    </row>
    <row r="2752" spans="1:8" ht="15" customHeight="1">
      <c r="A2752" s="468">
        <v>9</v>
      </c>
      <c r="B2752" s="569" t="s">
        <v>855</v>
      </c>
      <c r="C2752" s="569" t="s">
        <v>5406</v>
      </c>
      <c r="D2752" s="621"/>
      <c r="E2752" s="600">
        <v>9360</v>
      </c>
      <c r="F2752" s="600">
        <v>0</v>
      </c>
      <c r="G2752" s="600">
        <v>0</v>
      </c>
      <c r="H2752" s="600">
        <v>0</v>
      </c>
    </row>
    <row r="2753" spans="1:8" ht="15" customHeight="1">
      <c r="A2753" s="468">
        <v>10</v>
      </c>
      <c r="B2753" s="569" t="s">
        <v>855</v>
      </c>
      <c r="C2753" s="569" t="s">
        <v>5407</v>
      </c>
      <c r="D2753" s="621"/>
      <c r="E2753" s="600">
        <v>7520</v>
      </c>
      <c r="F2753" s="600">
        <v>0</v>
      </c>
      <c r="G2753" s="600">
        <v>0</v>
      </c>
      <c r="H2753" s="600">
        <v>0</v>
      </c>
    </row>
    <row r="2754" spans="1:8" ht="15" customHeight="1">
      <c r="A2754" s="468">
        <v>11</v>
      </c>
      <c r="B2754" s="569" t="s">
        <v>878</v>
      </c>
      <c r="C2754" s="569" t="s">
        <v>5408</v>
      </c>
      <c r="D2754" s="621"/>
      <c r="E2754" s="600">
        <v>12560</v>
      </c>
      <c r="F2754" s="600">
        <v>0</v>
      </c>
      <c r="G2754" s="600">
        <v>0</v>
      </c>
      <c r="H2754" s="600">
        <v>0</v>
      </c>
    </row>
    <row r="2755" spans="1:8" ht="15" customHeight="1">
      <c r="A2755" s="468">
        <v>12</v>
      </c>
      <c r="B2755" s="569" t="s">
        <v>878</v>
      </c>
      <c r="C2755" s="569" t="s">
        <v>5409</v>
      </c>
      <c r="D2755" s="621"/>
      <c r="E2755" s="600">
        <v>9000</v>
      </c>
      <c r="F2755" s="600">
        <v>3600</v>
      </c>
      <c r="G2755" s="600">
        <v>0</v>
      </c>
      <c r="H2755" s="600">
        <v>0</v>
      </c>
    </row>
    <row r="2756" spans="1:8" ht="15" customHeight="1">
      <c r="A2756" s="468">
        <v>13</v>
      </c>
      <c r="B2756" s="569" t="s">
        <v>878</v>
      </c>
      <c r="C2756" s="569" t="s">
        <v>5410</v>
      </c>
      <c r="D2756" s="621"/>
      <c r="E2756" s="600">
        <v>3480</v>
      </c>
      <c r="F2756" s="600">
        <v>1392</v>
      </c>
      <c r="G2756" s="600">
        <v>0</v>
      </c>
      <c r="H2756" s="600">
        <v>0</v>
      </c>
    </row>
    <row r="2757" spans="1:8" ht="15" customHeight="1">
      <c r="A2757" s="468">
        <v>14</v>
      </c>
      <c r="B2757" s="569" t="s">
        <v>878</v>
      </c>
      <c r="C2757" s="569" t="s">
        <v>5411</v>
      </c>
      <c r="D2757" s="621"/>
      <c r="E2757" s="600">
        <v>9680</v>
      </c>
      <c r="F2757" s="600">
        <v>0</v>
      </c>
      <c r="G2757" s="600">
        <v>0</v>
      </c>
      <c r="H2757" s="600">
        <v>0</v>
      </c>
    </row>
    <row r="2758" spans="1:8" ht="15" customHeight="1">
      <c r="A2758" s="468">
        <v>15</v>
      </c>
      <c r="B2758" s="569" t="s">
        <v>878</v>
      </c>
      <c r="C2758" s="569" t="s">
        <v>5412</v>
      </c>
      <c r="D2758" s="621"/>
      <c r="E2758" s="600">
        <v>6560</v>
      </c>
      <c r="F2758" s="600">
        <v>0</v>
      </c>
      <c r="G2758" s="600">
        <v>0</v>
      </c>
      <c r="H2758" s="600">
        <v>0</v>
      </c>
    </row>
    <row r="2759" spans="1:8" ht="15" customHeight="1">
      <c r="A2759" s="468">
        <v>16</v>
      </c>
      <c r="B2759" s="569" t="s">
        <v>878</v>
      </c>
      <c r="C2759" s="569" t="s">
        <v>5413</v>
      </c>
      <c r="D2759" s="621"/>
      <c r="E2759" s="600">
        <v>5740</v>
      </c>
      <c r="F2759" s="600">
        <v>0</v>
      </c>
      <c r="G2759" s="600">
        <v>0</v>
      </c>
      <c r="H2759" s="600">
        <v>0</v>
      </c>
    </row>
    <row r="2760" spans="1:8" ht="15" customHeight="1">
      <c r="A2760" s="468">
        <v>17</v>
      </c>
      <c r="B2760" s="569" t="s">
        <v>878</v>
      </c>
      <c r="C2760" s="569" t="s">
        <v>5414</v>
      </c>
      <c r="D2760" s="621"/>
      <c r="E2760" s="600">
        <v>5382</v>
      </c>
      <c r="F2760" s="600">
        <v>0</v>
      </c>
      <c r="G2760" s="600">
        <v>0</v>
      </c>
      <c r="H2760" s="600">
        <v>0</v>
      </c>
    </row>
    <row r="2761" spans="1:8" ht="15" customHeight="1">
      <c r="A2761" s="468">
        <v>18</v>
      </c>
      <c r="B2761" s="569" t="s">
        <v>878</v>
      </c>
      <c r="C2761" s="569" t="s">
        <v>5415</v>
      </c>
      <c r="D2761" s="621"/>
      <c r="E2761" s="600">
        <v>4240</v>
      </c>
      <c r="F2761" s="600">
        <v>0</v>
      </c>
      <c r="G2761" s="600">
        <v>0</v>
      </c>
      <c r="H2761" s="600">
        <v>0</v>
      </c>
    </row>
    <row r="2762" spans="1:8" ht="15" customHeight="1">
      <c r="A2762" s="468">
        <v>19</v>
      </c>
      <c r="B2762" s="569" t="s">
        <v>1312</v>
      </c>
      <c r="C2762" s="569" t="s">
        <v>5416</v>
      </c>
      <c r="D2762" s="621"/>
      <c r="E2762" s="600">
        <v>5480</v>
      </c>
      <c r="F2762" s="600">
        <v>0</v>
      </c>
      <c r="G2762" s="600">
        <v>0</v>
      </c>
      <c r="H2762" s="600">
        <v>0</v>
      </c>
    </row>
    <row r="2763" spans="1:8" ht="15" customHeight="1">
      <c r="A2763" s="468">
        <v>20</v>
      </c>
      <c r="B2763" s="569" t="s">
        <v>1312</v>
      </c>
      <c r="C2763" s="569" t="s">
        <v>5417</v>
      </c>
      <c r="D2763" s="621"/>
      <c r="E2763" s="600">
        <v>7600</v>
      </c>
      <c r="F2763" s="600">
        <v>0</v>
      </c>
      <c r="G2763" s="600">
        <v>0</v>
      </c>
      <c r="H2763" s="600">
        <v>0</v>
      </c>
    </row>
    <row r="2764" spans="1:8" ht="15" customHeight="1">
      <c r="A2764" s="468">
        <v>21</v>
      </c>
      <c r="B2764" s="569" t="s">
        <v>1312</v>
      </c>
      <c r="C2764" s="569" t="s">
        <v>5409</v>
      </c>
      <c r="D2764" s="621"/>
      <c r="E2764" s="600">
        <v>3720</v>
      </c>
      <c r="F2764" s="600">
        <v>1488</v>
      </c>
      <c r="G2764" s="600">
        <v>1116</v>
      </c>
      <c r="H2764" s="600">
        <v>0</v>
      </c>
    </row>
    <row r="2765" spans="1:8" ht="15" customHeight="1">
      <c r="A2765" s="468">
        <v>22</v>
      </c>
      <c r="B2765" s="569" t="s">
        <v>1312</v>
      </c>
      <c r="C2765" s="569" t="s">
        <v>5418</v>
      </c>
      <c r="D2765" s="621"/>
      <c r="E2765" s="600">
        <v>2360</v>
      </c>
      <c r="F2765" s="600">
        <v>0</v>
      </c>
      <c r="G2765" s="600">
        <v>0</v>
      </c>
      <c r="H2765" s="600">
        <v>0</v>
      </c>
    </row>
    <row r="2766" spans="1:8" ht="15" customHeight="1">
      <c r="A2766" s="468">
        <v>23</v>
      </c>
      <c r="B2766" s="569" t="s">
        <v>1312</v>
      </c>
      <c r="C2766" s="569" t="s">
        <v>5419</v>
      </c>
      <c r="D2766" s="621"/>
      <c r="E2766" s="600">
        <v>1760</v>
      </c>
      <c r="F2766" s="600">
        <v>0</v>
      </c>
      <c r="G2766" s="600">
        <v>0</v>
      </c>
      <c r="H2766" s="600">
        <v>0</v>
      </c>
    </row>
    <row r="2767" spans="1:8" ht="15" customHeight="1">
      <c r="A2767" s="468">
        <v>24</v>
      </c>
      <c r="B2767" s="569" t="s">
        <v>859</v>
      </c>
      <c r="C2767" s="569" t="s">
        <v>5420</v>
      </c>
      <c r="D2767" s="621"/>
      <c r="E2767" s="600">
        <v>9680</v>
      </c>
      <c r="F2767" s="600">
        <v>0</v>
      </c>
      <c r="G2767" s="600">
        <v>0</v>
      </c>
      <c r="H2767" s="600">
        <v>0</v>
      </c>
    </row>
    <row r="2768" spans="1:8" ht="15" customHeight="1">
      <c r="A2768" s="468">
        <v>25</v>
      </c>
      <c r="B2768" s="569" t="s">
        <v>1590</v>
      </c>
      <c r="C2768" s="569" t="s">
        <v>5420</v>
      </c>
      <c r="D2768" s="621"/>
      <c r="E2768" s="600">
        <v>5400</v>
      </c>
      <c r="F2768" s="600">
        <v>0</v>
      </c>
      <c r="G2768" s="600">
        <v>0</v>
      </c>
      <c r="H2768" s="600">
        <v>0</v>
      </c>
    </row>
    <row r="2769" spans="1:8" ht="15" customHeight="1">
      <c r="A2769" s="468">
        <v>26</v>
      </c>
      <c r="B2769" s="569" t="s">
        <v>1590</v>
      </c>
      <c r="C2769" s="569" t="s">
        <v>5409</v>
      </c>
      <c r="D2769" s="621"/>
      <c r="E2769" s="600">
        <v>2208</v>
      </c>
      <c r="F2769" s="600">
        <v>0</v>
      </c>
      <c r="G2769" s="600">
        <v>0</v>
      </c>
      <c r="H2769" s="600">
        <v>0</v>
      </c>
    </row>
    <row r="2770" spans="1:8" ht="15" customHeight="1">
      <c r="A2770" s="468">
        <v>27</v>
      </c>
      <c r="B2770" s="569" t="s">
        <v>1590</v>
      </c>
      <c r="C2770" s="569" t="s">
        <v>5421</v>
      </c>
      <c r="D2770" s="621"/>
      <c r="E2770" s="600">
        <v>1760</v>
      </c>
      <c r="F2770" s="600">
        <v>704</v>
      </c>
      <c r="G2770" s="600">
        <v>528</v>
      </c>
      <c r="H2770" s="600">
        <v>0</v>
      </c>
    </row>
    <row r="2771" spans="1:8" ht="15" customHeight="1">
      <c r="A2771" s="468">
        <v>28</v>
      </c>
      <c r="B2771" s="569" t="s">
        <v>1697</v>
      </c>
      <c r="C2771" s="569" t="s">
        <v>5420</v>
      </c>
      <c r="D2771" s="621"/>
      <c r="E2771" s="600">
        <v>1880</v>
      </c>
      <c r="F2771" s="600">
        <v>752</v>
      </c>
      <c r="G2771" s="600">
        <v>0</v>
      </c>
      <c r="H2771" s="600">
        <v>0</v>
      </c>
    </row>
    <row r="2772" spans="1:8" ht="15" customHeight="1">
      <c r="A2772" s="468">
        <v>29</v>
      </c>
      <c r="B2772" s="569" t="s">
        <v>1593</v>
      </c>
      <c r="C2772" s="569" t="s">
        <v>5408</v>
      </c>
      <c r="D2772" s="621"/>
      <c r="E2772" s="600">
        <v>7320</v>
      </c>
      <c r="F2772" s="600">
        <v>0</v>
      </c>
      <c r="G2772" s="600">
        <v>0</v>
      </c>
      <c r="H2772" s="600">
        <v>0</v>
      </c>
    </row>
    <row r="2773" spans="1:8" ht="15" customHeight="1">
      <c r="A2773" s="468">
        <v>30</v>
      </c>
      <c r="B2773" s="569" t="s">
        <v>1593</v>
      </c>
      <c r="C2773" s="569" t="s">
        <v>5409</v>
      </c>
      <c r="D2773" s="621"/>
      <c r="E2773" s="600">
        <v>6200</v>
      </c>
      <c r="F2773" s="600">
        <v>2480</v>
      </c>
      <c r="G2773" s="600">
        <v>0</v>
      </c>
      <c r="H2773" s="600">
        <v>0</v>
      </c>
    </row>
    <row r="2774" spans="1:8" ht="15" customHeight="1">
      <c r="A2774" s="468">
        <v>31</v>
      </c>
      <c r="B2774" s="569" t="s">
        <v>1593</v>
      </c>
      <c r="C2774" s="569" t="s">
        <v>5422</v>
      </c>
      <c r="D2774" s="621"/>
      <c r="E2774" s="600">
        <v>2640</v>
      </c>
      <c r="F2774" s="600">
        <v>1056</v>
      </c>
      <c r="G2774" s="600">
        <v>0</v>
      </c>
      <c r="H2774" s="600">
        <v>0</v>
      </c>
    </row>
    <row r="2775" spans="1:8" ht="15" customHeight="1">
      <c r="A2775" s="468">
        <v>32</v>
      </c>
      <c r="B2775" s="569" t="s">
        <v>4667</v>
      </c>
      <c r="C2775" s="569" t="s">
        <v>5423</v>
      </c>
      <c r="D2775" s="621"/>
      <c r="E2775" s="600">
        <v>2352</v>
      </c>
      <c r="F2775" s="600">
        <v>0</v>
      </c>
      <c r="G2775" s="600">
        <v>0</v>
      </c>
      <c r="H2775" s="600">
        <v>0</v>
      </c>
    </row>
    <row r="2776" spans="1:8" ht="15" customHeight="1">
      <c r="A2776" s="468">
        <v>33</v>
      </c>
      <c r="B2776" s="569" t="s">
        <v>2006</v>
      </c>
      <c r="C2776" s="569" t="s">
        <v>5411</v>
      </c>
      <c r="D2776" s="621"/>
      <c r="E2776" s="600">
        <v>2184</v>
      </c>
      <c r="F2776" s="600">
        <v>0</v>
      </c>
      <c r="G2776" s="600">
        <v>0</v>
      </c>
      <c r="H2776" s="600">
        <v>0</v>
      </c>
    </row>
    <row r="2777" spans="1:8" ht="15" customHeight="1">
      <c r="A2777" s="468">
        <v>34</v>
      </c>
      <c r="B2777" s="569" t="s">
        <v>1609</v>
      </c>
      <c r="C2777" s="569" t="s">
        <v>5424</v>
      </c>
      <c r="D2777" s="621"/>
      <c r="E2777" s="600">
        <v>4880</v>
      </c>
      <c r="F2777" s="600">
        <v>1952</v>
      </c>
      <c r="G2777" s="600">
        <v>0</v>
      </c>
      <c r="H2777" s="600">
        <v>0</v>
      </c>
    </row>
    <row r="2778" spans="1:8" ht="15" customHeight="1">
      <c r="A2778" s="468">
        <v>35</v>
      </c>
      <c r="B2778" s="569" t="s">
        <v>1609</v>
      </c>
      <c r="C2778" s="569" t="s">
        <v>5425</v>
      </c>
      <c r="D2778" s="621"/>
      <c r="E2778" s="600">
        <v>3292</v>
      </c>
      <c r="F2778" s="600">
        <v>0</v>
      </c>
      <c r="G2778" s="600">
        <v>0</v>
      </c>
      <c r="H2778" s="600">
        <v>0</v>
      </c>
    </row>
    <row r="2779" spans="1:8" ht="15" customHeight="1">
      <c r="A2779" s="468">
        <v>36</v>
      </c>
      <c r="B2779" s="569" t="s">
        <v>860</v>
      </c>
      <c r="C2779" s="569" t="s">
        <v>5426</v>
      </c>
      <c r="D2779" s="621"/>
      <c r="E2779" s="600">
        <v>3192</v>
      </c>
      <c r="F2779" s="600">
        <v>1915</v>
      </c>
      <c r="G2779" s="600">
        <v>0</v>
      </c>
      <c r="H2779" s="600">
        <v>0</v>
      </c>
    </row>
    <row r="2780" spans="1:8" ht="15" customHeight="1">
      <c r="A2780" s="468">
        <v>37</v>
      </c>
      <c r="B2780" s="569" t="s">
        <v>860</v>
      </c>
      <c r="C2780" s="569" t="s">
        <v>5402</v>
      </c>
      <c r="D2780" s="621"/>
      <c r="E2780" s="600">
        <v>2796</v>
      </c>
      <c r="F2780" s="600">
        <v>0</v>
      </c>
      <c r="G2780" s="600">
        <v>0</v>
      </c>
      <c r="H2780" s="600">
        <v>0</v>
      </c>
    </row>
    <row r="2781" spans="1:8" ht="15" customHeight="1">
      <c r="A2781" s="468">
        <v>38</v>
      </c>
      <c r="B2781" s="569" t="s">
        <v>860</v>
      </c>
      <c r="C2781" s="569" t="s">
        <v>5427</v>
      </c>
      <c r="D2781" s="621"/>
      <c r="E2781" s="600">
        <v>3806</v>
      </c>
      <c r="F2781" s="600">
        <v>0</v>
      </c>
      <c r="G2781" s="600">
        <v>0</v>
      </c>
      <c r="H2781" s="600">
        <v>0</v>
      </c>
    </row>
    <row r="2782" spans="1:8" ht="15" customHeight="1">
      <c r="A2782" s="468">
        <v>39</v>
      </c>
      <c r="B2782" s="569" t="s">
        <v>1591</v>
      </c>
      <c r="C2782" s="569" t="s">
        <v>5428</v>
      </c>
      <c r="D2782" s="621"/>
      <c r="E2782" s="600">
        <v>2664</v>
      </c>
      <c r="F2782" s="600">
        <v>0</v>
      </c>
      <c r="G2782" s="600">
        <v>0</v>
      </c>
      <c r="H2782" s="600">
        <v>0</v>
      </c>
    </row>
    <row r="2783" spans="1:8" ht="15" customHeight="1">
      <c r="A2783" s="468">
        <v>40</v>
      </c>
      <c r="B2783" s="569" t="s">
        <v>1591</v>
      </c>
      <c r="C2783" s="569" t="s">
        <v>5402</v>
      </c>
      <c r="D2783" s="621"/>
      <c r="E2783" s="600">
        <v>2246</v>
      </c>
      <c r="F2783" s="600">
        <v>0</v>
      </c>
      <c r="G2783" s="600">
        <v>0</v>
      </c>
      <c r="H2783" s="600">
        <v>0</v>
      </c>
    </row>
    <row r="2784" spans="1:8" ht="15" customHeight="1">
      <c r="A2784" s="468">
        <v>41</v>
      </c>
      <c r="B2784" s="569" t="s">
        <v>870</v>
      </c>
      <c r="C2784" s="569" t="s">
        <v>5429</v>
      </c>
      <c r="D2784" s="621"/>
      <c r="E2784" s="600">
        <v>4920</v>
      </c>
      <c r="F2784" s="600">
        <v>1980</v>
      </c>
      <c r="G2784" s="600">
        <v>0</v>
      </c>
      <c r="H2784" s="600">
        <v>0</v>
      </c>
    </row>
    <row r="2785" spans="1:8" ht="15" customHeight="1">
      <c r="A2785" s="468">
        <v>42</v>
      </c>
      <c r="B2785" s="569" t="s">
        <v>870</v>
      </c>
      <c r="C2785" s="569" t="s">
        <v>5413</v>
      </c>
      <c r="D2785" s="621"/>
      <c r="E2785" s="600">
        <v>3426</v>
      </c>
      <c r="F2785" s="600">
        <v>0</v>
      </c>
      <c r="G2785" s="600">
        <v>0</v>
      </c>
      <c r="H2785" s="600">
        <v>0</v>
      </c>
    </row>
    <row r="2786" spans="1:8" ht="15" customHeight="1">
      <c r="A2786" s="468">
        <v>43</v>
      </c>
      <c r="B2786" s="569" t="s">
        <v>870</v>
      </c>
      <c r="C2786" s="569" t="s">
        <v>5430</v>
      </c>
      <c r="D2786" s="621"/>
      <c r="E2786" s="600">
        <v>2284</v>
      </c>
      <c r="F2786" s="600">
        <v>0</v>
      </c>
      <c r="G2786" s="600">
        <v>0</v>
      </c>
      <c r="H2786" s="600">
        <v>0</v>
      </c>
    </row>
    <row r="2787" spans="1:8" ht="15" customHeight="1">
      <c r="A2787" s="468">
        <v>44</v>
      </c>
      <c r="B2787" s="569" t="s">
        <v>1573</v>
      </c>
      <c r="C2787" s="569" t="s">
        <v>5431</v>
      </c>
      <c r="D2787" s="621"/>
      <c r="E2787" s="600">
        <v>6090</v>
      </c>
      <c r="F2787" s="600">
        <v>0</v>
      </c>
      <c r="G2787" s="600">
        <v>0</v>
      </c>
      <c r="H2787" s="600">
        <v>0</v>
      </c>
    </row>
    <row r="2788" spans="1:8" ht="15" customHeight="1">
      <c r="A2788" s="468">
        <v>45</v>
      </c>
      <c r="B2788" s="569" t="s">
        <v>1573</v>
      </c>
      <c r="C2788" s="569" t="s">
        <v>5432</v>
      </c>
      <c r="D2788" s="621"/>
      <c r="E2788" s="600">
        <v>2820</v>
      </c>
      <c r="F2788" s="600">
        <v>1980</v>
      </c>
      <c r="G2788" s="600">
        <v>0</v>
      </c>
      <c r="H2788" s="600">
        <v>0</v>
      </c>
    </row>
    <row r="2789" spans="1:8" ht="15" customHeight="1">
      <c r="A2789" s="468">
        <v>46</v>
      </c>
      <c r="B2789" s="569" t="s">
        <v>1610</v>
      </c>
      <c r="C2789" s="569" t="s">
        <v>5429</v>
      </c>
      <c r="D2789" s="621"/>
      <c r="E2789" s="600">
        <v>6149</v>
      </c>
      <c r="F2789" s="600">
        <v>0</v>
      </c>
      <c r="G2789" s="600">
        <v>0</v>
      </c>
      <c r="H2789" s="600">
        <v>0</v>
      </c>
    </row>
    <row r="2790" spans="1:8" ht="15" customHeight="1">
      <c r="A2790" s="468">
        <v>47</v>
      </c>
      <c r="B2790" s="569" t="s">
        <v>1610</v>
      </c>
      <c r="C2790" s="569" t="s">
        <v>5433</v>
      </c>
      <c r="D2790" s="621"/>
      <c r="E2790" s="600">
        <v>3045</v>
      </c>
      <c r="F2790" s="600">
        <v>0</v>
      </c>
      <c r="G2790" s="600">
        <v>0</v>
      </c>
      <c r="H2790" s="600">
        <v>0</v>
      </c>
    </row>
    <row r="2791" spans="1:8" ht="15" customHeight="1">
      <c r="A2791" s="468">
        <v>48</v>
      </c>
      <c r="B2791" s="569" t="s">
        <v>1610</v>
      </c>
      <c r="C2791" s="569" t="s">
        <v>5434</v>
      </c>
      <c r="D2791" s="621"/>
      <c r="E2791" s="600">
        <v>2246</v>
      </c>
      <c r="F2791" s="600">
        <v>0</v>
      </c>
      <c r="G2791" s="600">
        <v>0</v>
      </c>
      <c r="H2791" s="600">
        <v>0</v>
      </c>
    </row>
    <row r="2792" spans="1:8" ht="15" customHeight="1">
      <c r="A2792" s="468">
        <v>49</v>
      </c>
      <c r="B2792" s="569" t="s">
        <v>1610</v>
      </c>
      <c r="C2792" s="569" t="s">
        <v>5435</v>
      </c>
      <c r="D2792" s="621"/>
      <c r="E2792" s="600">
        <v>3806</v>
      </c>
      <c r="F2792" s="600">
        <v>0</v>
      </c>
      <c r="G2792" s="600">
        <v>0</v>
      </c>
      <c r="H2792" s="600">
        <v>0</v>
      </c>
    </row>
    <row r="2793" spans="1:8" ht="15" customHeight="1">
      <c r="A2793" s="468">
        <v>50</v>
      </c>
      <c r="B2793" s="569" t="s">
        <v>1595</v>
      </c>
      <c r="C2793" s="569" t="s">
        <v>5436</v>
      </c>
      <c r="D2793" s="621"/>
      <c r="E2793" s="600">
        <v>3426</v>
      </c>
      <c r="F2793" s="600">
        <v>0</v>
      </c>
      <c r="G2793" s="600">
        <v>0</v>
      </c>
      <c r="H2793" s="600">
        <v>0</v>
      </c>
    </row>
    <row r="2794" spans="1:8" ht="15" customHeight="1">
      <c r="A2794" s="468">
        <v>51</v>
      </c>
      <c r="B2794" s="569" t="s">
        <v>1595</v>
      </c>
      <c r="C2794" s="569" t="s">
        <v>5437</v>
      </c>
      <c r="D2794" s="621"/>
      <c r="E2794" s="600">
        <v>4948</v>
      </c>
      <c r="F2794" s="600">
        <v>0</v>
      </c>
      <c r="G2794" s="600">
        <v>0</v>
      </c>
      <c r="H2794" s="600">
        <v>0</v>
      </c>
    </row>
    <row r="2795" spans="1:8" ht="15" customHeight="1">
      <c r="A2795" s="468">
        <v>52</v>
      </c>
      <c r="B2795" s="569" t="s">
        <v>1595</v>
      </c>
      <c r="C2795" s="569" t="s">
        <v>5438</v>
      </c>
      <c r="D2795" s="621"/>
      <c r="E2795" s="600">
        <v>2817</v>
      </c>
      <c r="F2795" s="600">
        <v>1690</v>
      </c>
      <c r="G2795" s="600">
        <v>0</v>
      </c>
      <c r="H2795" s="600">
        <v>0</v>
      </c>
    </row>
    <row r="2796" spans="1:8" ht="15" customHeight="1">
      <c r="A2796" s="468">
        <v>53</v>
      </c>
      <c r="B2796" s="569" t="s">
        <v>885</v>
      </c>
      <c r="C2796" s="569" t="s">
        <v>5407</v>
      </c>
      <c r="D2796" s="621"/>
      <c r="E2796" s="600">
        <v>6559</v>
      </c>
      <c r="F2796" s="600">
        <v>0</v>
      </c>
      <c r="G2796" s="600">
        <v>0</v>
      </c>
      <c r="H2796" s="600">
        <v>0</v>
      </c>
    </row>
    <row r="2797" spans="1:8" ht="15" customHeight="1">
      <c r="A2797" s="468">
        <v>54</v>
      </c>
      <c r="B2797" s="569" t="s">
        <v>885</v>
      </c>
      <c r="C2797" s="569" t="s">
        <v>5439</v>
      </c>
      <c r="D2797" s="621"/>
      <c r="E2797" s="600">
        <v>6090</v>
      </c>
      <c r="F2797" s="600">
        <v>2436</v>
      </c>
      <c r="G2797" s="600">
        <v>0</v>
      </c>
      <c r="H2797" s="600">
        <v>0</v>
      </c>
    </row>
    <row r="2798" spans="1:8" ht="15" customHeight="1">
      <c r="A2798" s="468">
        <v>55</v>
      </c>
      <c r="B2798" s="1262" t="s">
        <v>5440</v>
      </c>
      <c r="C2798" s="1262"/>
      <c r="D2798" s="621"/>
      <c r="E2798" s="600">
        <v>11760</v>
      </c>
      <c r="F2798" s="600">
        <v>0</v>
      </c>
      <c r="G2798" s="600">
        <v>0</v>
      </c>
      <c r="H2798" s="600">
        <v>0</v>
      </c>
    </row>
    <row r="2799" spans="1:8" ht="15" customHeight="1">
      <c r="A2799" s="468">
        <v>56</v>
      </c>
      <c r="B2799" s="569" t="s">
        <v>1631</v>
      </c>
      <c r="C2799" s="569" t="s">
        <v>5441</v>
      </c>
      <c r="D2799" s="621"/>
      <c r="E2799" s="600">
        <v>2246</v>
      </c>
      <c r="F2799" s="600">
        <v>0</v>
      </c>
      <c r="G2799" s="600">
        <v>0</v>
      </c>
      <c r="H2799" s="600">
        <v>0</v>
      </c>
    </row>
    <row r="2800" spans="1:8" ht="15" customHeight="1">
      <c r="A2800" s="468">
        <v>57</v>
      </c>
      <c r="B2800" s="569" t="s">
        <v>1721</v>
      </c>
      <c r="C2800" s="569" t="s">
        <v>5442</v>
      </c>
      <c r="D2800" s="621"/>
      <c r="E2800" s="600">
        <v>2855</v>
      </c>
      <c r="F2800" s="600">
        <v>0</v>
      </c>
      <c r="G2800" s="600">
        <v>0</v>
      </c>
      <c r="H2800" s="600">
        <v>0</v>
      </c>
    </row>
    <row r="2801" spans="1:8" ht="15" customHeight="1">
      <c r="A2801" s="468">
        <v>58</v>
      </c>
      <c r="B2801" s="569" t="s">
        <v>1674</v>
      </c>
      <c r="C2801" s="569" t="s">
        <v>5443</v>
      </c>
      <c r="D2801" s="621"/>
      <c r="E2801" s="600">
        <v>2246</v>
      </c>
      <c r="F2801" s="600">
        <v>898</v>
      </c>
      <c r="G2801" s="600">
        <v>0</v>
      </c>
      <c r="H2801" s="600">
        <v>0</v>
      </c>
    </row>
    <row r="2802" spans="1:8" ht="15" customHeight="1">
      <c r="A2802" s="468">
        <v>59</v>
      </c>
      <c r="B2802" s="569" t="s">
        <v>1649</v>
      </c>
      <c r="C2802" s="569" t="s">
        <v>5444</v>
      </c>
      <c r="D2802" s="621"/>
      <c r="E2802" s="600">
        <v>2664</v>
      </c>
      <c r="F2802" s="600">
        <v>0</v>
      </c>
      <c r="G2802" s="600">
        <v>0</v>
      </c>
      <c r="H2802" s="600">
        <v>0</v>
      </c>
    </row>
    <row r="2803" spans="1:8" ht="15" customHeight="1">
      <c r="A2803" s="468">
        <v>60</v>
      </c>
      <c r="B2803" s="569" t="s">
        <v>1377</v>
      </c>
      <c r="C2803" s="569" t="s">
        <v>5398</v>
      </c>
      <c r="D2803" s="621"/>
      <c r="E2803" s="600">
        <v>2664</v>
      </c>
      <c r="F2803" s="600">
        <v>0</v>
      </c>
      <c r="G2803" s="600">
        <v>0</v>
      </c>
      <c r="H2803" s="600">
        <v>0</v>
      </c>
    </row>
    <row r="2804" spans="1:8" ht="15" customHeight="1">
      <c r="A2804" s="468">
        <v>61</v>
      </c>
      <c r="B2804" s="569" t="s">
        <v>1967</v>
      </c>
      <c r="C2804" s="569" t="s">
        <v>5445</v>
      </c>
      <c r="D2804" s="621"/>
      <c r="E2804" s="600">
        <v>2284</v>
      </c>
      <c r="F2804" s="600">
        <v>1370</v>
      </c>
      <c r="G2804" s="600">
        <v>914</v>
      </c>
      <c r="H2804" s="600">
        <v>0</v>
      </c>
    </row>
    <row r="2805" spans="1:8" ht="15" customHeight="1">
      <c r="A2805" s="468">
        <v>62</v>
      </c>
      <c r="B2805" s="569" t="s">
        <v>1320</v>
      </c>
      <c r="C2805" s="569" t="s">
        <v>5446</v>
      </c>
      <c r="D2805" s="621"/>
      <c r="E2805" s="600">
        <v>6149</v>
      </c>
      <c r="F2805" s="600">
        <v>0</v>
      </c>
      <c r="G2805" s="600">
        <v>0</v>
      </c>
      <c r="H2805" s="600">
        <v>0</v>
      </c>
    </row>
    <row r="2806" spans="1:8" ht="15" customHeight="1">
      <c r="A2806" s="468">
        <v>63</v>
      </c>
      <c r="B2806" s="569" t="s">
        <v>1320</v>
      </c>
      <c r="C2806" s="569" t="s">
        <v>5447</v>
      </c>
      <c r="D2806" s="621"/>
      <c r="E2806" s="600">
        <v>2246</v>
      </c>
      <c r="F2806" s="600">
        <v>0</v>
      </c>
      <c r="G2806" s="600">
        <v>0</v>
      </c>
      <c r="H2806" s="600">
        <v>0</v>
      </c>
    </row>
    <row r="2807" spans="1:8" ht="15" customHeight="1">
      <c r="A2807" s="468">
        <v>64</v>
      </c>
      <c r="B2807" s="569" t="s">
        <v>818</v>
      </c>
      <c r="C2807" s="569" t="s">
        <v>5448</v>
      </c>
      <c r="D2807" s="621"/>
      <c r="E2807" s="600">
        <v>3074</v>
      </c>
      <c r="F2807" s="600">
        <v>1230</v>
      </c>
      <c r="G2807" s="600">
        <v>922</v>
      </c>
      <c r="H2807" s="600">
        <v>0</v>
      </c>
    </row>
    <row r="2808" spans="1:8" ht="15" customHeight="1">
      <c r="A2808" s="468">
        <v>65</v>
      </c>
      <c r="B2808" s="569" t="s">
        <v>818</v>
      </c>
      <c r="C2808" s="569" t="s">
        <v>5410</v>
      </c>
      <c r="D2808" s="621"/>
      <c r="E2808" s="600">
        <v>1903</v>
      </c>
      <c r="F2808" s="600">
        <v>0</v>
      </c>
      <c r="G2808" s="600">
        <v>0</v>
      </c>
      <c r="H2808" s="600">
        <v>0</v>
      </c>
    </row>
    <row r="2809" spans="1:8" ht="15" customHeight="1">
      <c r="A2809" s="468">
        <v>66</v>
      </c>
      <c r="B2809" s="569" t="s">
        <v>1661</v>
      </c>
      <c r="C2809" s="569" t="s">
        <v>5409</v>
      </c>
      <c r="D2809" s="621"/>
      <c r="E2809" s="600">
        <v>2284</v>
      </c>
      <c r="F2809" s="600">
        <v>914</v>
      </c>
      <c r="G2809" s="600">
        <v>685</v>
      </c>
      <c r="H2809" s="600">
        <v>0</v>
      </c>
    </row>
    <row r="2810" spans="1:8" ht="15" customHeight="1">
      <c r="A2810" s="468">
        <v>67</v>
      </c>
      <c r="B2810" s="569" t="s">
        <v>1661</v>
      </c>
      <c r="C2810" s="569" t="s">
        <v>5410</v>
      </c>
      <c r="D2810" s="621"/>
      <c r="E2810" s="600">
        <v>1903</v>
      </c>
      <c r="F2810" s="600">
        <v>0</v>
      </c>
      <c r="G2810" s="600">
        <v>0</v>
      </c>
      <c r="H2810" s="600">
        <v>0</v>
      </c>
    </row>
    <row r="2811" spans="1:8" ht="15" customHeight="1">
      <c r="A2811" s="468">
        <v>68</v>
      </c>
      <c r="B2811" s="569" t="s">
        <v>1612</v>
      </c>
      <c r="C2811" s="569" t="s">
        <v>5449</v>
      </c>
      <c r="D2811" s="621"/>
      <c r="E2811" s="600">
        <v>3689</v>
      </c>
      <c r="F2811" s="600">
        <v>0</v>
      </c>
      <c r="G2811" s="600">
        <v>0</v>
      </c>
      <c r="H2811" s="600">
        <v>0</v>
      </c>
    </row>
    <row r="2812" spans="1:8" ht="15" customHeight="1">
      <c r="A2812" s="468">
        <v>69</v>
      </c>
      <c r="B2812" s="569" t="s">
        <v>1612</v>
      </c>
      <c r="C2812" s="569" t="s">
        <v>5450</v>
      </c>
      <c r="D2812" s="621"/>
      <c r="E2812" s="600">
        <v>2600</v>
      </c>
      <c r="F2812" s="600">
        <v>0</v>
      </c>
      <c r="G2812" s="600">
        <v>0</v>
      </c>
      <c r="H2812" s="600">
        <v>0</v>
      </c>
    </row>
    <row r="2813" spans="1:8" ht="15" customHeight="1">
      <c r="A2813" s="468">
        <v>70</v>
      </c>
      <c r="B2813" s="569" t="s">
        <v>874</v>
      </c>
      <c r="C2813" s="569" t="s">
        <v>5436</v>
      </c>
      <c r="D2813" s="621"/>
      <c r="E2813" s="600">
        <v>2855</v>
      </c>
      <c r="F2813" s="600">
        <v>0</v>
      </c>
      <c r="G2813" s="600">
        <v>0</v>
      </c>
      <c r="H2813" s="600">
        <v>0</v>
      </c>
    </row>
    <row r="2814" spans="1:8" ht="15" customHeight="1">
      <c r="A2814" s="468">
        <v>71</v>
      </c>
      <c r="B2814" s="569" t="s">
        <v>1592</v>
      </c>
      <c r="C2814" s="569" t="s">
        <v>5451</v>
      </c>
      <c r="D2814" s="621"/>
      <c r="E2814" s="600">
        <v>2284</v>
      </c>
      <c r="F2814" s="600">
        <v>0</v>
      </c>
      <c r="G2814" s="600">
        <v>0</v>
      </c>
      <c r="H2814" s="600">
        <v>0</v>
      </c>
    </row>
    <row r="2815" spans="1:8" ht="15" customHeight="1">
      <c r="A2815" s="468">
        <v>72</v>
      </c>
      <c r="B2815" s="569" t="s">
        <v>4358</v>
      </c>
      <c r="C2815" s="569" t="s">
        <v>5451</v>
      </c>
      <c r="D2815" s="621"/>
      <c r="E2815" s="600">
        <v>2284</v>
      </c>
      <c r="F2815" s="600">
        <v>914</v>
      </c>
      <c r="G2815" s="600">
        <v>0</v>
      </c>
      <c r="H2815" s="600">
        <v>0</v>
      </c>
    </row>
    <row r="2816" spans="1:8" ht="15" customHeight="1">
      <c r="A2816" s="468">
        <v>73</v>
      </c>
      <c r="B2816" s="569" t="s">
        <v>1315</v>
      </c>
      <c r="C2816" s="569" t="s">
        <v>5448</v>
      </c>
      <c r="D2816" s="621"/>
      <c r="E2816" s="600">
        <v>2246</v>
      </c>
      <c r="F2816" s="600">
        <v>0</v>
      </c>
      <c r="G2816" s="600">
        <v>0</v>
      </c>
      <c r="H2816" s="600">
        <v>0</v>
      </c>
    </row>
    <row r="2817" spans="1:8" ht="15" customHeight="1">
      <c r="A2817" s="468">
        <v>74</v>
      </c>
      <c r="B2817" s="569" t="s">
        <v>1596</v>
      </c>
      <c r="C2817" s="569" t="s">
        <v>5407</v>
      </c>
      <c r="D2817" s="621"/>
      <c r="E2817" s="600">
        <v>1903</v>
      </c>
      <c r="F2817" s="600">
        <v>0</v>
      </c>
      <c r="G2817" s="600">
        <v>0</v>
      </c>
      <c r="H2817" s="600">
        <v>0</v>
      </c>
    </row>
    <row r="2818" spans="1:8" ht="15" customHeight="1">
      <c r="A2818" s="468">
        <v>75</v>
      </c>
      <c r="B2818" s="569" t="s">
        <v>1841</v>
      </c>
      <c r="C2818" s="569" t="s">
        <v>5452</v>
      </c>
      <c r="D2818" s="621"/>
      <c r="E2818" s="600">
        <v>1522</v>
      </c>
      <c r="F2818" s="600">
        <v>990</v>
      </c>
      <c r="G2818" s="600">
        <v>0</v>
      </c>
      <c r="H2818" s="600">
        <v>0</v>
      </c>
    </row>
    <row r="2819" spans="1:8" ht="15" customHeight="1">
      <c r="A2819" s="468">
        <v>76</v>
      </c>
      <c r="B2819" s="569" t="s">
        <v>1606</v>
      </c>
      <c r="C2819" s="569" t="s">
        <v>5453</v>
      </c>
      <c r="D2819" s="621"/>
      <c r="E2819" s="600">
        <v>2050</v>
      </c>
      <c r="F2819" s="600">
        <v>820</v>
      </c>
      <c r="G2819" s="600">
        <v>0</v>
      </c>
      <c r="H2819" s="600">
        <v>0</v>
      </c>
    </row>
    <row r="2820" spans="1:8" ht="15" customHeight="1">
      <c r="A2820" s="468">
        <v>77</v>
      </c>
      <c r="B2820" s="569" t="s">
        <v>1651</v>
      </c>
      <c r="C2820" s="569" t="s">
        <v>5419</v>
      </c>
      <c r="D2820" s="621"/>
      <c r="E2820" s="600">
        <v>1903</v>
      </c>
      <c r="F2820" s="600">
        <v>0</v>
      </c>
      <c r="G2820" s="600">
        <v>0</v>
      </c>
      <c r="H2820" s="600">
        <v>0</v>
      </c>
    </row>
    <row r="2821" spans="1:8" ht="15" customHeight="1">
      <c r="A2821" s="468">
        <v>78</v>
      </c>
      <c r="B2821" s="569" t="s">
        <v>1346</v>
      </c>
      <c r="C2821" s="569" t="s">
        <v>5454</v>
      </c>
      <c r="D2821" s="621"/>
      <c r="E2821" s="600">
        <v>1903</v>
      </c>
      <c r="F2821" s="600">
        <v>0</v>
      </c>
      <c r="G2821" s="600">
        <v>0</v>
      </c>
      <c r="H2821" s="600">
        <v>0</v>
      </c>
    </row>
    <row r="2822" spans="1:8" ht="15" customHeight="1">
      <c r="A2822" s="468">
        <v>79</v>
      </c>
      <c r="B2822" s="569" t="s">
        <v>5455</v>
      </c>
      <c r="C2822" s="569" t="s">
        <v>5456</v>
      </c>
      <c r="D2822" s="621"/>
      <c r="E2822" s="600">
        <v>1522</v>
      </c>
      <c r="F2822" s="600">
        <v>0</v>
      </c>
      <c r="G2822" s="600">
        <v>0</v>
      </c>
      <c r="H2822" s="600">
        <v>0</v>
      </c>
    </row>
    <row r="2823" spans="1:8" ht="15" customHeight="1">
      <c r="A2823" s="468">
        <v>80</v>
      </c>
      <c r="B2823" s="569" t="s">
        <v>1696</v>
      </c>
      <c r="C2823" s="569" t="s">
        <v>5457</v>
      </c>
      <c r="D2823" s="621"/>
      <c r="E2823" s="600">
        <v>1142</v>
      </c>
      <c r="F2823" s="600">
        <v>0</v>
      </c>
      <c r="G2823" s="600">
        <v>0</v>
      </c>
      <c r="H2823" s="600">
        <v>0</v>
      </c>
    </row>
    <row r="2824" spans="1:8" ht="15" customHeight="1">
      <c r="A2824" s="468">
        <v>81</v>
      </c>
      <c r="B2824" s="569" t="s">
        <v>1654</v>
      </c>
      <c r="C2824" s="569" t="s">
        <v>5458</v>
      </c>
      <c r="D2824" s="621"/>
      <c r="E2824" s="600">
        <v>1400</v>
      </c>
      <c r="F2824" s="600">
        <v>560</v>
      </c>
      <c r="G2824" s="600">
        <v>420</v>
      </c>
      <c r="H2824" s="600">
        <v>0</v>
      </c>
    </row>
    <row r="2825" spans="1:8" ht="15" customHeight="1">
      <c r="A2825" s="468">
        <v>82</v>
      </c>
      <c r="B2825" s="569" t="s">
        <v>1645</v>
      </c>
      <c r="C2825" s="569" t="s">
        <v>5458</v>
      </c>
      <c r="D2825" s="621"/>
      <c r="E2825" s="600">
        <v>1142</v>
      </c>
      <c r="F2825" s="600">
        <v>0</v>
      </c>
      <c r="G2825" s="600">
        <v>0</v>
      </c>
      <c r="H2825" s="600">
        <v>0</v>
      </c>
    </row>
    <row r="2826" spans="1:8" ht="15" customHeight="1">
      <c r="A2826" s="468">
        <v>83</v>
      </c>
      <c r="B2826" s="569" t="s">
        <v>2469</v>
      </c>
      <c r="C2826" s="569" t="s">
        <v>5445</v>
      </c>
      <c r="D2826" s="621"/>
      <c r="E2826" s="600">
        <v>1142</v>
      </c>
      <c r="F2826" s="600">
        <v>0</v>
      </c>
      <c r="G2826" s="600">
        <v>0</v>
      </c>
      <c r="H2826" s="600">
        <v>0</v>
      </c>
    </row>
    <row r="2827" spans="1:8" ht="15" customHeight="1">
      <c r="A2827" s="468">
        <v>84</v>
      </c>
      <c r="B2827" s="569" t="s">
        <v>1355</v>
      </c>
      <c r="C2827" s="569" t="s">
        <v>5445</v>
      </c>
      <c r="D2827" s="621"/>
      <c r="E2827" s="600">
        <v>1218</v>
      </c>
      <c r="F2827" s="600">
        <v>0</v>
      </c>
      <c r="G2827" s="600">
        <v>0</v>
      </c>
      <c r="H2827" s="600">
        <v>0</v>
      </c>
    </row>
    <row r="2828" spans="1:8" ht="15" customHeight="1">
      <c r="A2828" s="468">
        <v>85</v>
      </c>
      <c r="B2828" s="569" t="s">
        <v>2523</v>
      </c>
      <c r="C2828" s="569" t="s">
        <v>5459</v>
      </c>
      <c r="D2828" s="621"/>
      <c r="E2828" s="600">
        <v>4948</v>
      </c>
      <c r="F2828" s="600">
        <v>0</v>
      </c>
      <c r="G2828" s="600">
        <v>0</v>
      </c>
      <c r="H2828" s="600">
        <v>0</v>
      </c>
    </row>
    <row r="2829" spans="1:8" ht="15" customHeight="1">
      <c r="A2829" s="468">
        <v>86</v>
      </c>
      <c r="B2829" s="569" t="s">
        <v>2523</v>
      </c>
      <c r="C2829" s="569" t="s">
        <v>5460</v>
      </c>
      <c r="D2829" s="621"/>
      <c r="E2829" s="600">
        <v>4568</v>
      </c>
      <c r="F2829" s="600">
        <v>0</v>
      </c>
      <c r="G2829" s="600">
        <v>0</v>
      </c>
      <c r="H2829" s="600">
        <v>0</v>
      </c>
    </row>
    <row r="2830" spans="1:8" ht="15" customHeight="1">
      <c r="A2830" s="468">
        <v>87</v>
      </c>
      <c r="B2830" s="569" t="s">
        <v>2523</v>
      </c>
      <c r="C2830" s="569" t="s">
        <v>5461</v>
      </c>
      <c r="D2830" s="621"/>
      <c r="E2830" s="600">
        <v>4187</v>
      </c>
      <c r="F2830" s="600">
        <v>0</v>
      </c>
      <c r="G2830" s="600">
        <v>0</v>
      </c>
      <c r="H2830" s="600">
        <v>0</v>
      </c>
    </row>
    <row r="2831" spans="1:8" ht="15" customHeight="1">
      <c r="A2831" s="468">
        <v>88</v>
      </c>
      <c r="B2831" s="569" t="s">
        <v>1700</v>
      </c>
      <c r="C2831" s="569" t="s">
        <v>5462</v>
      </c>
      <c r="D2831" s="621"/>
      <c r="E2831" s="600">
        <v>4568</v>
      </c>
      <c r="F2831" s="600">
        <v>0</v>
      </c>
      <c r="G2831" s="600">
        <v>0</v>
      </c>
      <c r="H2831" s="600">
        <v>0</v>
      </c>
    </row>
    <row r="2832" spans="1:8" ht="15" customHeight="1">
      <c r="A2832" s="468">
        <v>89</v>
      </c>
      <c r="B2832" s="569" t="s">
        <v>1700</v>
      </c>
      <c r="C2832" s="569" t="s">
        <v>5463</v>
      </c>
      <c r="D2832" s="621"/>
      <c r="E2832" s="600">
        <v>4568</v>
      </c>
      <c r="F2832" s="600">
        <v>0</v>
      </c>
      <c r="G2832" s="600">
        <v>0</v>
      </c>
      <c r="H2832" s="600">
        <v>0</v>
      </c>
    </row>
    <row r="2833" spans="1:8" ht="15" customHeight="1">
      <c r="A2833" s="468">
        <v>90</v>
      </c>
      <c r="B2833" s="569" t="s">
        <v>280</v>
      </c>
      <c r="C2833" s="569" t="s">
        <v>5464</v>
      </c>
      <c r="D2833" s="621"/>
      <c r="E2833" s="600">
        <v>2196</v>
      </c>
      <c r="F2833" s="600">
        <v>0</v>
      </c>
      <c r="G2833" s="600">
        <v>0</v>
      </c>
      <c r="H2833" s="600">
        <v>0</v>
      </c>
    </row>
    <row r="2834" spans="1:8" ht="15" customHeight="1">
      <c r="A2834" s="468">
        <v>91</v>
      </c>
      <c r="B2834" s="569" t="s">
        <v>5465</v>
      </c>
      <c r="C2834" s="569" t="s">
        <v>5466</v>
      </c>
      <c r="D2834" s="621"/>
      <c r="E2834" s="600">
        <v>1952</v>
      </c>
      <c r="F2834" s="600">
        <v>0</v>
      </c>
      <c r="G2834" s="600">
        <v>0</v>
      </c>
      <c r="H2834" s="600">
        <v>0</v>
      </c>
    </row>
    <row r="2835" spans="1:8" ht="15" customHeight="1">
      <c r="A2835" s="468">
        <v>92</v>
      </c>
      <c r="B2835" s="569" t="s">
        <v>5465</v>
      </c>
      <c r="C2835" s="569" t="s">
        <v>5467</v>
      </c>
      <c r="D2835" s="621"/>
      <c r="E2835" s="600">
        <v>2196</v>
      </c>
      <c r="F2835" s="600">
        <v>0</v>
      </c>
      <c r="G2835" s="600">
        <v>0</v>
      </c>
      <c r="H2835" s="600">
        <v>0</v>
      </c>
    </row>
    <row r="2836" spans="1:8" ht="15" customHeight="1">
      <c r="A2836" s="468">
        <v>93</v>
      </c>
      <c r="B2836" s="1262" t="s">
        <v>5468</v>
      </c>
      <c r="C2836" s="1262"/>
      <c r="D2836" s="621"/>
      <c r="E2836" s="600">
        <v>2440</v>
      </c>
      <c r="F2836" s="600">
        <v>0</v>
      </c>
      <c r="G2836" s="600">
        <v>0</v>
      </c>
      <c r="H2836" s="600">
        <v>0</v>
      </c>
    </row>
    <row r="2837" spans="1:8" ht="15" customHeight="1">
      <c r="A2837" s="468">
        <v>94</v>
      </c>
      <c r="B2837" s="1262" t="s">
        <v>5469</v>
      </c>
      <c r="C2837" s="1262"/>
      <c r="D2837" s="621"/>
      <c r="E2837" s="600">
        <v>2684</v>
      </c>
      <c r="F2837" s="600">
        <v>0</v>
      </c>
      <c r="G2837" s="600">
        <v>0</v>
      </c>
      <c r="H2837" s="600">
        <v>0</v>
      </c>
    </row>
    <row r="2838" spans="1:8" ht="15" customHeight="1">
      <c r="A2838" s="468">
        <v>95</v>
      </c>
      <c r="B2838" s="569" t="s">
        <v>564</v>
      </c>
      <c r="C2838" s="569" t="s">
        <v>5459</v>
      </c>
      <c r="D2838" s="621"/>
      <c r="E2838" s="600">
        <v>3416</v>
      </c>
      <c r="F2838" s="600">
        <v>0</v>
      </c>
      <c r="G2838" s="600">
        <v>0</v>
      </c>
      <c r="H2838" s="600">
        <v>0</v>
      </c>
    </row>
    <row r="2839" spans="1:8" ht="15" customHeight="1">
      <c r="A2839" s="468">
        <v>96</v>
      </c>
      <c r="B2839" s="569" t="s">
        <v>565</v>
      </c>
      <c r="C2839" s="569" t="s">
        <v>5470</v>
      </c>
      <c r="D2839" s="621"/>
      <c r="E2839" s="600">
        <v>2928</v>
      </c>
      <c r="F2839" s="600">
        <v>0</v>
      </c>
      <c r="G2839" s="600">
        <v>0</v>
      </c>
      <c r="H2839" s="600">
        <v>0</v>
      </c>
    </row>
    <row r="2840" spans="1:8" ht="15" customHeight="1">
      <c r="A2840" s="468">
        <v>97</v>
      </c>
      <c r="B2840" s="569" t="s">
        <v>1883</v>
      </c>
      <c r="C2840" s="569" t="s">
        <v>5471</v>
      </c>
      <c r="D2840" s="621"/>
      <c r="E2840" s="600">
        <v>3400</v>
      </c>
      <c r="F2840" s="600">
        <v>0</v>
      </c>
      <c r="G2840" s="600">
        <v>0</v>
      </c>
      <c r="H2840" s="600">
        <v>0</v>
      </c>
    </row>
    <row r="2841" spans="1:8" ht="15" customHeight="1">
      <c r="A2841" s="468">
        <v>98</v>
      </c>
      <c r="B2841" s="1262" t="s">
        <v>5472</v>
      </c>
      <c r="C2841" s="1262"/>
      <c r="D2841" s="621"/>
      <c r="E2841" s="600">
        <v>3200</v>
      </c>
      <c r="F2841" s="600">
        <v>0</v>
      </c>
      <c r="G2841" s="600">
        <v>0</v>
      </c>
      <c r="H2841" s="600">
        <v>0</v>
      </c>
    </row>
    <row r="2842" spans="1:8" ht="15" customHeight="1">
      <c r="A2842" s="468">
        <v>99</v>
      </c>
      <c r="B2842" s="569" t="s">
        <v>1886</v>
      </c>
      <c r="C2842" s="569" t="s">
        <v>5459</v>
      </c>
      <c r="D2842" s="621"/>
      <c r="E2842" s="600">
        <v>3400</v>
      </c>
      <c r="F2842" s="600">
        <v>0</v>
      </c>
      <c r="G2842" s="600">
        <v>0</v>
      </c>
      <c r="H2842" s="600">
        <v>0</v>
      </c>
    </row>
    <row r="2843" spans="1:8" ht="15" customHeight="1">
      <c r="A2843" s="468">
        <v>100</v>
      </c>
      <c r="B2843" s="569" t="s">
        <v>262</v>
      </c>
      <c r="C2843" s="569" t="s">
        <v>5473</v>
      </c>
      <c r="D2843" s="621"/>
      <c r="E2843" s="600">
        <v>3400</v>
      </c>
      <c r="F2843" s="600">
        <v>0</v>
      </c>
      <c r="G2843" s="600">
        <v>0</v>
      </c>
      <c r="H2843" s="600">
        <v>0</v>
      </c>
    </row>
    <row r="2844" spans="1:8" ht="15" customHeight="1">
      <c r="A2844" s="468">
        <v>101</v>
      </c>
      <c r="B2844" s="1262" t="s">
        <v>5474</v>
      </c>
      <c r="C2844" s="1262"/>
      <c r="D2844" s="621"/>
      <c r="E2844" s="600">
        <v>3400</v>
      </c>
      <c r="F2844" s="600">
        <v>0</v>
      </c>
      <c r="G2844" s="600">
        <v>0</v>
      </c>
      <c r="H2844" s="600">
        <v>0</v>
      </c>
    </row>
    <row r="2845" spans="1:8" ht="15" customHeight="1">
      <c r="A2845" s="468">
        <v>102</v>
      </c>
      <c r="B2845" s="569" t="s">
        <v>5475</v>
      </c>
      <c r="C2845" s="569" t="s">
        <v>5462</v>
      </c>
      <c r="D2845" s="621"/>
      <c r="E2845" s="600">
        <v>3400</v>
      </c>
      <c r="F2845" s="600">
        <v>0</v>
      </c>
      <c r="G2845" s="600">
        <v>0</v>
      </c>
      <c r="H2845" s="600">
        <v>0</v>
      </c>
    </row>
    <row r="2846" spans="1:8" ht="15" customHeight="1">
      <c r="A2846" s="468">
        <v>103</v>
      </c>
      <c r="B2846" s="569" t="s">
        <v>3798</v>
      </c>
      <c r="C2846" s="569" t="s">
        <v>5415</v>
      </c>
      <c r="D2846" s="621"/>
      <c r="E2846" s="600">
        <v>3320</v>
      </c>
      <c r="F2846" s="600">
        <v>0</v>
      </c>
      <c r="G2846" s="600">
        <v>0</v>
      </c>
      <c r="H2846" s="600">
        <v>0</v>
      </c>
    </row>
    <row r="2847" spans="1:8" ht="15" customHeight="1">
      <c r="A2847" s="468">
        <v>104</v>
      </c>
      <c r="B2847" s="1262" t="s">
        <v>5476</v>
      </c>
      <c r="C2847" s="1262"/>
      <c r="D2847" s="621"/>
      <c r="E2847" s="600">
        <v>3320</v>
      </c>
      <c r="F2847" s="600">
        <v>0</v>
      </c>
      <c r="G2847" s="600">
        <v>0</v>
      </c>
      <c r="H2847" s="600">
        <v>0</v>
      </c>
    </row>
    <row r="2848" spans="1:8" ht="15" customHeight="1">
      <c r="A2848" s="468">
        <v>105</v>
      </c>
      <c r="B2848" s="1262" t="s">
        <v>5477</v>
      </c>
      <c r="C2848" s="1262"/>
      <c r="D2848" s="621"/>
      <c r="E2848" s="600">
        <v>3416</v>
      </c>
      <c r="F2848" s="600">
        <v>0</v>
      </c>
      <c r="G2848" s="600">
        <v>0</v>
      </c>
      <c r="H2848" s="600">
        <v>0</v>
      </c>
    </row>
    <row r="2849" spans="1:8" ht="15" customHeight="1">
      <c r="A2849" s="468">
        <v>106</v>
      </c>
      <c r="B2849" s="569" t="s">
        <v>1653</v>
      </c>
      <c r="C2849" s="569" t="s">
        <v>5478</v>
      </c>
      <c r="D2849" s="621"/>
      <c r="E2849" s="600">
        <v>1312</v>
      </c>
      <c r="F2849" s="600">
        <v>0</v>
      </c>
      <c r="G2849" s="600">
        <v>0</v>
      </c>
      <c r="H2849" s="600">
        <v>0</v>
      </c>
    </row>
    <row r="2850" spans="1:8" ht="15" customHeight="1">
      <c r="A2850" s="468">
        <v>107</v>
      </c>
      <c r="B2850" s="569" t="s">
        <v>1621</v>
      </c>
      <c r="C2850" s="569" t="s">
        <v>5479</v>
      </c>
      <c r="D2850" s="621"/>
      <c r="E2850" s="600">
        <v>1142</v>
      </c>
      <c r="F2850" s="600">
        <v>514</v>
      </c>
      <c r="G2850" s="600">
        <v>0</v>
      </c>
      <c r="H2850" s="600">
        <v>0</v>
      </c>
    </row>
    <row r="2851" spans="1:8" ht="15" customHeight="1">
      <c r="A2851" s="468">
        <v>108</v>
      </c>
      <c r="B2851" s="569" t="s">
        <v>1581</v>
      </c>
      <c r="C2851" s="569" t="s">
        <v>5413</v>
      </c>
      <c r="D2851" s="621"/>
      <c r="E2851" s="600">
        <v>1066</v>
      </c>
      <c r="F2851" s="600">
        <v>0</v>
      </c>
      <c r="G2851" s="600">
        <v>0</v>
      </c>
      <c r="H2851" s="600">
        <v>0</v>
      </c>
    </row>
    <row r="2852" spans="1:8" ht="15" customHeight="1">
      <c r="A2852" s="468">
        <v>109</v>
      </c>
      <c r="B2852" s="569" t="s">
        <v>1398</v>
      </c>
      <c r="C2852" s="569" t="s">
        <v>5413</v>
      </c>
      <c r="D2852" s="621"/>
      <c r="E2852" s="600">
        <v>1142</v>
      </c>
      <c r="F2852" s="600">
        <v>0</v>
      </c>
      <c r="G2852" s="600">
        <v>0</v>
      </c>
      <c r="H2852" s="600">
        <v>0</v>
      </c>
    </row>
    <row r="2853" spans="1:8" ht="15" customHeight="1">
      <c r="A2853" s="468">
        <v>110</v>
      </c>
      <c r="B2853" s="569" t="s">
        <v>1701</v>
      </c>
      <c r="C2853" s="569" t="s">
        <v>5480</v>
      </c>
      <c r="D2853" s="621"/>
      <c r="E2853" s="600">
        <v>1142</v>
      </c>
      <c r="F2853" s="600">
        <v>457</v>
      </c>
      <c r="G2853" s="600">
        <v>0</v>
      </c>
      <c r="H2853" s="600">
        <v>0</v>
      </c>
    </row>
    <row r="2854" spans="1:8" ht="15" customHeight="1">
      <c r="A2854" s="468">
        <v>111</v>
      </c>
      <c r="B2854" s="569" t="s">
        <v>1617</v>
      </c>
      <c r="C2854" s="569" t="s">
        <v>5481</v>
      </c>
      <c r="D2854" s="621"/>
      <c r="E2854" s="600">
        <v>1522</v>
      </c>
      <c r="F2854" s="600">
        <v>0</v>
      </c>
      <c r="G2854" s="600">
        <v>0</v>
      </c>
      <c r="H2854" s="600">
        <v>0</v>
      </c>
    </row>
    <row r="2855" spans="1:8" ht="15" customHeight="1">
      <c r="A2855" s="468">
        <v>112</v>
      </c>
      <c r="B2855" s="1262" t="s">
        <v>1630</v>
      </c>
      <c r="C2855" s="569" t="s">
        <v>5481</v>
      </c>
      <c r="D2855" s="621"/>
      <c r="E2855" s="600">
        <v>1522</v>
      </c>
      <c r="F2855" s="600">
        <v>0</v>
      </c>
      <c r="G2855" s="600">
        <v>0</v>
      </c>
      <c r="H2855" s="600">
        <v>0</v>
      </c>
    </row>
    <row r="2856" spans="1:8" ht="15" customHeight="1">
      <c r="A2856" s="468">
        <v>113</v>
      </c>
      <c r="B2856" s="1262"/>
      <c r="C2856" s="569" t="s">
        <v>5482</v>
      </c>
      <c r="D2856" s="621"/>
      <c r="E2856" s="600">
        <v>1218</v>
      </c>
      <c r="F2856" s="600">
        <v>0</v>
      </c>
      <c r="G2856" s="600">
        <v>0</v>
      </c>
      <c r="H2856" s="600">
        <v>0</v>
      </c>
    </row>
    <row r="2857" spans="1:8" ht="15" customHeight="1">
      <c r="A2857" s="468">
        <v>114</v>
      </c>
      <c r="B2857" s="569" t="s">
        <v>1785</v>
      </c>
      <c r="C2857" s="569" t="s">
        <v>5483</v>
      </c>
      <c r="D2857" s="621"/>
      <c r="E2857" s="600">
        <v>1230</v>
      </c>
      <c r="F2857" s="600">
        <v>0</v>
      </c>
      <c r="G2857" s="600">
        <v>0</v>
      </c>
      <c r="H2857" s="600">
        <v>0</v>
      </c>
    </row>
    <row r="2858" spans="1:8" ht="15" customHeight="1">
      <c r="A2858" s="468">
        <v>115</v>
      </c>
      <c r="B2858" s="1262" t="s">
        <v>1616</v>
      </c>
      <c r="C2858" s="569" t="s">
        <v>5483</v>
      </c>
      <c r="D2858" s="621"/>
      <c r="E2858" s="600">
        <v>1522</v>
      </c>
      <c r="F2858" s="600">
        <v>0</v>
      </c>
      <c r="G2858" s="600">
        <v>0</v>
      </c>
      <c r="H2858" s="600">
        <v>0</v>
      </c>
    </row>
    <row r="2859" spans="1:8" ht="15" customHeight="1">
      <c r="A2859" s="468">
        <v>116</v>
      </c>
      <c r="B2859" s="1262"/>
      <c r="C2859" s="569" t="s">
        <v>5484</v>
      </c>
      <c r="D2859" s="621"/>
      <c r="E2859" s="600">
        <v>1408</v>
      </c>
      <c r="F2859" s="600">
        <v>0</v>
      </c>
      <c r="G2859" s="600">
        <v>0</v>
      </c>
      <c r="H2859" s="600">
        <v>0</v>
      </c>
    </row>
    <row r="2860" spans="1:8" ht="15" customHeight="1">
      <c r="A2860" s="468">
        <v>117</v>
      </c>
      <c r="B2860" s="569" t="s">
        <v>1675</v>
      </c>
      <c r="C2860" s="569" t="s">
        <v>5485</v>
      </c>
      <c r="D2860" s="621"/>
      <c r="E2860" s="600">
        <v>1142</v>
      </c>
      <c r="F2860" s="600">
        <v>457</v>
      </c>
      <c r="G2860" s="600">
        <v>0</v>
      </c>
      <c r="H2860" s="600">
        <v>0</v>
      </c>
    </row>
    <row r="2861" spans="1:8" ht="15" customHeight="1">
      <c r="A2861" s="468">
        <v>118</v>
      </c>
      <c r="B2861" s="569" t="s">
        <v>1351</v>
      </c>
      <c r="C2861" s="569" t="s">
        <v>5486</v>
      </c>
      <c r="D2861" s="621"/>
      <c r="E2861" s="600">
        <v>1142</v>
      </c>
      <c r="F2861" s="600">
        <v>971</v>
      </c>
      <c r="G2861" s="600">
        <v>0</v>
      </c>
      <c r="H2861" s="600">
        <v>0</v>
      </c>
    </row>
    <row r="2862" spans="1:8" ht="15" customHeight="1">
      <c r="A2862" s="468">
        <v>119</v>
      </c>
      <c r="B2862" s="569" t="s">
        <v>1718</v>
      </c>
      <c r="C2862" s="569" t="s">
        <v>5487</v>
      </c>
      <c r="D2862" s="621"/>
      <c r="E2862" s="600">
        <v>1142</v>
      </c>
      <c r="F2862" s="600">
        <v>0</v>
      </c>
      <c r="G2862" s="600">
        <v>0</v>
      </c>
      <c r="H2862" s="600">
        <v>0</v>
      </c>
    </row>
    <row r="2863" spans="1:8" ht="15" customHeight="1">
      <c r="A2863" s="468">
        <v>120</v>
      </c>
      <c r="B2863" s="569" t="s">
        <v>2139</v>
      </c>
      <c r="C2863" s="569" t="s">
        <v>5488</v>
      </c>
      <c r="D2863" s="621"/>
      <c r="E2863" s="600">
        <v>1142</v>
      </c>
      <c r="F2863" s="600">
        <v>0</v>
      </c>
      <c r="G2863" s="600">
        <v>0</v>
      </c>
      <c r="H2863" s="600">
        <v>0</v>
      </c>
    </row>
    <row r="2864" spans="1:8" ht="15" customHeight="1">
      <c r="A2864" s="468">
        <v>121</v>
      </c>
      <c r="B2864" s="569" t="s">
        <v>1644</v>
      </c>
      <c r="C2864" s="569" t="s">
        <v>5489</v>
      </c>
      <c r="D2864" s="621"/>
      <c r="E2864" s="600">
        <v>1142</v>
      </c>
      <c r="F2864" s="600">
        <v>0</v>
      </c>
      <c r="G2864" s="600">
        <v>0</v>
      </c>
      <c r="H2864" s="600">
        <v>0</v>
      </c>
    </row>
    <row r="2865" spans="1:8" ht="15" customHeight="1">
      <c r="A2865" s="468">
        <v>122</v>
      </c>
      <c r="B2865" s="569" t="s">
        <v>1659</v>
      </c>
      <c r="C2865" s="569" t="s">
        <v>5490</v>
      </c>
      <c r="D2865" s="621"/>
      <c r="E2865" s="600">
        <v>1142</v>
      </c>
      <c r="F2865" s="600">
        <v>571</v>
      </c>
      <c r="G2865" s="600">
        <v>0</v>
      </c>
      <c r="H2865" s="600">
        <v>0</v>
      </c>
    </row>
    <row r="2866" spans="1:8" ht="15" customHeight="1">
      <c r="A2866" s="468">
        <v>123</v>
      </c>
      <c r="B2866" s="569" t="s">
        <v>5491</v>
      </c>
      <c r="C2866" s="569" t="s">
        <v>5409</v>
      </c>
      <c r="D2866" s="621"/>
      <c r="E2866" s="600">
        <v>1142</v>
      </c>
      <c r="F2866" s="600">
        <v>0</v>
      </c>
      <c r="G2866" s="600">
        <v>0</v>
      </c>
      <c r="H2866" s="600">
        <v>0</v>
      </c>
    </row>
    <row r="2867" spans="1:8" ht="15" customHeight="1">
      <c r="A2867" s="468">
        <v>124</v>
      </c>
      <c r="B2867" s="569" t="s">
        <v>1314</v>
      </c>
      <c r="C2867" s="569" t="s">
        <v>5492</v>
      </c>
      <c r="D2867" s="621"/>
      <c r="E2867" s="600">
        <v>1142</v>
      </c>
      <c r="F2867" s="600">
        <v>457</v>
      </c>
      <c r="G2867" s="600">
        <v>0</v>
      </c>
      <c r="H2867" s="600">
        <v>0</v>
      </c>
    </row>
    <row r="2868" spans="1:8" ht="15" customHeight="1">
      <c r="A2868" s="468">
        <v>125</v>
      </c>
      <c r="B2868" s="569" t="s">
        <v>5493</v>
      </c>
      <c r="C2868" s="569" t="s">
        <v>5494</v>
      </c>
      <c r="D2868" s="621"/>
      <c r="E2868" s="600">
        <v>1142</v>
      </c>
      <c r="F2868" s="600">
        <v>0</v>
      </c>
      <c r="G2868" s="600">
        <v>0</v>
      </c>
      <c r="H2868" s="600">
        <v>0</v>
      </c>
    </row>
    <row r="2869" spans="1:8" ht="15" customHeight="1">
      <c r="A2869" s="468">
        <v>126</v>
      </c>
      <c r="B2869" s="569" t="s">
        <v>5495</v>
      </c>
      <c r="C2869" s="569" t="s">
        <v>5494</v>
      </c>
      <c r="D2869" s="621"/>
      <c r="E2869" s="600">
        <v>1142</v>
      </c>
      <c r="F2869" s="600">
        <v>0</v>
      </c>
      <c r="G2869" s="600">
        <v>0</v>
      </c>
      <c r="H2869" s="600">
        <v>0</v>
      </c>
    </row>
    <row r="2870" spans="1:8" ht="15" customHeight="1">
      <c r="A2870" s="468">
        <v>127</v>
      </c>
      <c r="B2870" s="1262" t="s">
        <v>5496</v>
      </c>
      <c r="C2870" s="569" t="s">
        <v>5497</v>
      </c>
      <c r="D2870" s="621"/>
      <c r="E2870" s="600">
        <v>1522</v>
      </c>
      <c r="F2870" s="600">
        <v>0</v>
      </c>
      <c r="G2870" s="600">
        <v>0</v>
      </c>
      <c r="H2870" s="600">
        <v>0</v>
      </c>
    </row>
    <row r="2871" spans="1:8" ht="15" customHeight="1">
      <c r="A2871" s="468">
        <v>128</v>
      </c>
      <c r="B2871" s="1262"/>
      <c r="C2871" s="569" t="s">
        <v>5498</v>
      </c>
      <c r="D2871" s="621"/>
      <c r="E2871" s="600">
        <v>1142</v>
      </c>
      <c r="F2871" s="600">
        <v>0</v>
      </c>
      <c r="G2871" s="600">
        <v>0</v>
      </c>
      <c r="H2871" s="600">
        <v>0</v>
      </c>
    </row>
    <row r="2872" spans="1:8" ht="15" customHeight="1">
      <c r="A2872" s="468">
        <v>129</v>
      </c>
      <c r="B2872" s="1262" t="s">
        <v>5499</v>
      </c>
      <c r="C2872" s="569" t="s">
        <v>5497</v>
      </c>
      <c r="D2872" s="621"/>
      <c r="E2872" s="600">
        <v>533</v>
      </c>
      <c r="F2872" s="600">
        <v>0</v>
      </c>
      <c r="G2872" s="600">
        <v>0</v>
      </c>
      <c r="H2872" s="600">
        <v>0</v>
      </c>
    </row>
    <row r="2873" spans="1:8" ht="15" customHeight="1">
      <c r="A2873" s="468">
        <v>130</v>
      </c>
      <c r="B2873" s="1262"/>
      <c r="C2873" s="569" t="s">
        <v>5498</v>
      </c>
      <c r="D2873" s="621"/>
      <c r="E2873" s="600">
        <v>381</v>
      </c>
      <c r="F2873" s="600">
        <v>0</v>
      </c>
      <c r="G2873" s="600">
        <v>0</v>
      </c>
      <c r="H2873" s="600">
        <v>0</v>
      </c>
    </row>
    <row r="2874" spans="1:8" ht="15" customHeight="1">
      <c r="A2874" s="468">
        <v>131</v>
      </c>
      <c r="B2874" s="569" t="s">
        <v>5500</v>
      </c>
      <c r="C2874" s="569" t="s">
        <v>5501</v>
      </c>
      <c r="D2874" s="621"/>
      <c r="E2874" s="600">
        <v>3806</v>
      </c>
      <c r="F2874" s="600">
        <v>0</v>
      </c>
      <c r="G2874" s="600">
        <v>0</v>
      </c>
      <c r="H2874" s="600">
        <v>0</v>
      </c>
    </row>
    <row r="2875" spans="1:8" ht="15" customHeight="1">
      <c r="A2875" s="468">
        <v>132</v>
      </c>
      <c r="B2875" s="569" t="s">
        <v>5502</v>
      </c>
      <c r="C2875" s="569" t="s">
        <v>5503</v>
      </c>
      <c r="D2875" s="621"/>
      <c r="E2875" s="600">
        <v>1000</v>
      </c>
      <c r="F2875" s="600">
        <v>650</v>
      </c>
      <c r="G2875" s="600">
        <v>0</v>
      </c>
      <c r="H2875" s="600">
        <v>0</v>
      </c>
    </row>
    <row r="2876" spans="1:8" ht="15" customHeight="1">
      <c r="A2876" s="468">
        <v>133</v>
      </c>
      <c r="B2876" s="569" t="s">
        <v>85</v>
      </c>
      <c r="C2876" s="569" t="s">
        <v>5504</v>
      </c>
      <c r="D2876" s="621"/>
      <c r="E2876" s="600">
        <v>610</v>
      </c>
      <c r="F2876" s="600">
        <v>0</v>
      </c>
      <c r="G2876" s="600">
        <v>0</v>
      </c>
      <c r="H2876" s="600">
        <v>0</v>
      </c>
    </row>
    <row r="2877" spans="1:8" ht="15" customHeight="1">
      <c r="A2877" s="468">
        <v>134</v>
      </c>
      <c r="B2877" s="569" t="s">
        <v>5505</v>
      </c>
      <c r="C2877" s="569" t="s">
        <v>5506</v>
      </c>
      <c r="D2877" s="621"/>
      <c r="E2877" s="600">
        <v>3806</v>
      </c>
      <c r="F2877" s="600">
        <v>0</v>
      </c>
      <c r="G2877" s="600">
        <v>0</v>
      </c>
      <c r="H2877" s="600">
        <v>0</v>
      </c>
    </row>
    <row r="2878" spans="1:8" ht="15" customHeight="1">
      <c r="A2878" s="468">
        <v>135</v>
      </c>
      <c r="B2878" s="569" t="s">
        <v>5507</v>
      </c>
      <c r="C2878" s="569" t="s">
        <v>5449</v>
      </c>
      <c r="D2878" s="621"/>
      <c r="E2878" s="600">
        <v>976</v>
      </c>
      <c r="F2878" s="600">
        <v>0</v>
      </c>
      <c r="G2878" s="600">
        <v>0</v>
      </c>
      <c r="H2878" s="600">
        <v>0</v>
      </c>
    </row>
    <row r="2879" spans="1:8" ht="15" customHeight="1">
      <c r="A2879" s="468">
        <v>136</v>
      </c>
      <c r="B2879" s="569" t="s">
        <v>5508</v>
      </c>
      <c r="C2879" s="569" t="s">
        <v>5509</v>
      </c>
      <c r="D2879" s="621"/>
      <c r="E2879" s="600">
        <v>640</v>
      </c>
      <c r="F2879" s="600">
        <v>380</v>
      </c>
      <c r="G2879" s="600">
        <v>0</v>
      </c>
      <c r="H2879" s="600">
        <v>0</v>
      </c>
    </row>
    <row r="2880" spans="1:8" ht="15" customHeight="1">
      <c r="A2880" s="468">
        <v>137</v>
      </c>
      <c r="B2880" s="569" t="s">
        <v>4743</v>
      </c>
      <c r="C2880" s="569" t="s">
        <v>5510</v>
      </c>
      <c r="D2880" s="621"/>
      <c r="E2880" s="600">
        <v>640</v>
      </c>
      <c r="F2880" s="600">
        <v>0</v>
      </c>
      <c r="G2880" s="600">
        <v>0</v>
      </c>
      <c r="H2880" s="600">
        <v>0</v>
      </c>
    </row>
    <row r="2881" spans="1:8" ht="15" customHeight="1">
      <c r="A2881" s="468">
        <v>138</v>
      </c>
      <c r="B2881" s="569" t="s">
        <v>947</v>
      </c>
      <c r="C2881" s="569" t="s">
        <v>5511</v>
      </c>
      <c r="D2881" s="621"/>
      <c r="E2881" s="600">
        <v>6272</v>
      </c>
      <c r="F2881" s="600">
        <v>2509</v>
      </c>
      <c r="G2881" s="600">
        <v>0</v>
      </c>
      <c r="H2881" s="600">
        <v>0</v>
      </c>
    </row>
    <row r="2882" spans="1:8" ht="15" customHeight="1">
      <c r="A2882" s="468">
        <v>139</v>
      </c>
      <c r="B2882" s="569" t="s">
        <v>947</v>
      </c>
      <c r="C2882" s="569" t="s">
        <v>5512</v>
      </c>
      <c r="D2882" s="621"/>
      <c r="E2882" s="600">
        <v>5645</v>
      </c>
      <c r="F2882" s="600">
        <v>2258</v>
      </c>
      <c r="G2882" s="600">
        <v>1693</v>
      </c>
      <c r="H2882" s="600">
        <v>1411</v>
      </c>
    </row>
    <row r="2883" spans="1:8" ht="15" customHeight="1">
      <c r="A2883" s="468">
        <v>140</v>
      </c>
      <c r="B2883" s="569" t="s">
        <v>947</v>
      </c>
      <c r="C2883" s="569" t="s">
        <v>5513</v>
      </c>
      <c r="D2883" s="621"/>
      <c r="E2883" s="600">
        <v>3952</v>
      </c>
      <c r="F2883" s="600">
        <v>0</v>
      </c>
      <c r="G2883" s="600">
        <v>0</v>
      </c>
      <c r="H2883" s="600">
        <v>0</v>
      </c>
    </row>
    <row r="2884" spans="1:8" ht="15" customHeight="1">
      <c r="A2884" s="468">
        <v>141</v>
      </c>
      <c r="B2884" s="569" t="s">
        <v>947</v>
      </c>
      <c r="C2884" s="569" t="s">
        <v>5514</v>
      </c>
      <c r="D2884" s="621"/>
      <c r="E2884" s="600">
        <v>2600</v>
      </c>
      <c r="F2884" s="600">
        <v>1040</v>
      </c>
      <c r="G2884" s="600">
        <v>780</v>
      </c>
      <c r="H2884" s="600">
        <v>0</v>
      </c>
    </row>
    <row r="2885" spans="1:8" ht="15" customHeight="1">
      <c r="A2885" s="468">
        <v>142</v>
      </c>
      <c r="B2885" s="569" t="s">
        <v>566</v>
      </c>
      <c r="C2885" s="569" t="s">
        <v>5515</v>
      </c>
      <c r="D2885" s="621"/>
      <c r="E2885" s="600">
        <v>4352</v>
      </c>
      <c r="F2885" s="600">
        <v>1741</v>
      </c>
      <c r="G2885" s="600">
        <v>0</v>
      </c>
      <c r="H2885" s="600">
        <v>0</v>
      </c>
    </row>
    <row r="2886" spans="1:8" ht="15" customHeight="1">
      <c r="A2886" s="468">
        <v>143</v>
      </c>
      <c r="B2886" s="569" t="s">
        <v>566</v>
      </c>
      <c r="C2886" s="569" t="s">
        <v>5516</v>
      </c>
      <c r="D2886" s="621"/>
      <c r="E2886" s="600">
        <v>2534</v>
      </c>
      <c r="F2886" s="600">
        <v>1014</v>
      </c>
      <c r="G2886" s="600">
        <v>0</v>
      </c>
      <c r="H2886" s="600">
        <v>0</v>
      </c>
    </row>
    <row r="2887" spans="1:8" ht="15" customHeight="1">
      <c r="A2887" s="468">
        <v>144</v>
      </c>
      <c r="B2887" s="569" t="s">
        <v>566</v>
      </c>
      <c r="C2887" s="569" t="s">
        <v>5517</v>
      </c>
      <c r="D2887" s="621"/>
      <c r="E2887" s="600">
        <v>1869</v>
      </c>
      <c r="F2887" s="600">
        <v>748</v>
      </c>
      <c r="G2887" s="600">
        <v>561</v>
      </c>
      <c r="H2887" s="600">
        <v>0</v>
      </c>
    </row>
    <row r="2888" spans="1:8" ht="15" customHeight="1">
      <c r="A2888" s="468">
        <v>145</v>
      </c>
      <c r="B2888" s="569" t="s">
        <v>566</v>
      </c>
      <c r="C2888" s="569" t="s">
        <v>5518</v>
      </c>
      <c r="D2888" s="621"/>
      <c r="E2888" s="600">
        <v>3168</v>
      </c>
      <c r="F2888" s="600">
        <v>1267</v>
      </c>
      <c r="G2888" s="600">
        <v>0</v>
      </c>
      <c r="H2888" s="600">
        <v>0</v>
      </c>
    </row>
    <row r="2889" spans="1:8" ht="15" customHeight="1">
      <c r="A2889" s="468">
        <v>146</v>
      </c>
      <c r="B2889" s="569" t="s">
        <v>566</v>
      </c>
      <c r="C2889" s="569" t="s">
        <v>5519</v>
      </c>
      <c r="D2889" s="621"/>
      <c r="E2889" s="600">
        <v>1426</v>
      </c>
      <c r="F2889" s="600">
        <v>570</v>
      </c>
      <c r="G2889" s="600">
        <v>428</v>
      </c>
      <c r="H2889" s="600">
        <v>356</v>
      </c>
    </row>
    <row r="2890" spans="1:8" ht="15" customHeight="1">
      <c r="A2890" s="468">
        <v>147</v>
      </c>
      <c r="B2890" s="569" t="s">
        <v>566</v>
      </c>
      <c r="C2890" s="569" t="s">
        <v>5520</v>
      </c>
      <c r="D2890" s="621"/>
      <c r="E2890" s="600">
        <v>665</v>
      </c>
      <c r="F2890" s="600">
        <v>266</v>
      </c>
      <c r="G2890" s="600">
        <v>200</v>
      </c>
      <c r="H2890" s="600">
        <v>0</v>
      </c>
    </row>
    <row r="2891" spans="1:8" ht="15" customHeight="1">
      <c r="A2891" s="468">
        <v>148</v>
      </c>
      <c r="B2891" s="569" t="s">
        <v>566</v>
      </c>
      <c r="C2891" s="569" t="s">
        <v>5521</v>
      </c>
      <c r="D2891" s="621"/>
      <c r="E2891" s="600">
        <v>570</v>
      </c>
      <c r="F2891" s="600">
        <v>228</v>
      </c>
      <c r="G2891" s="600">
        <v>0</v>
      </c>
      <c r="H2891" s="600">
        <v>0</v>
      </c>
    </row>
    <row r="2892" spans="1:8" ht="15" customHeight="1">
      <c r="A2892" s="468">
        <v>149</v>
      </c>
      <c r="B2892" s="569" t="s">
        <v>566</v>
      </c>
      <c r="C2892" s="569" t="s">
        <v>5522</v>
      </c>
      <c r="D2892" s="621"/>
      <c r="E2892" s="600">
        <v>864</v>
      </c>
      <c r="F2892" s="600">
        <v>346</v>
      </c>
      <c r="G2892" s="600">
        <v>259</v>
      </c>
      <c r="H2892" s="600">
        <v>0</v>
      </c>
    </row>
    <row r="2893" spans="1:8" ht="15" customHeight="1">
      <c r="A2893" s="468">
        <v>150</v>
      </c>
      <c r="B2893" s="569" t="s">
        <v>566</v>
      </c>
      <c r="C2893" s="569" t="s">
        <v>5523</v>
      </c>
      <c r="D2893" s="621"/>
      <c r="E2893" s="600">
        <v>202</v>
      </c>
      <c r="F2893" s="600">
        <v>81</v>
      </c>
      <c r="G2893" s="600">
        <v>0</v>
      </c>
      <c r="H2893" s="600">
        <v>0</v>
      </c>
    </row>
    <row r="2894" spans="1:8" ht="15" customHeight="1">
      <c r="A2894" s="468">
        <v>151</v>
      </c>
      <c r="B2894" s="569" t="s">
        <v>209</v>
      </c>
      <c r="C2894" s="569" t="s">
        <v>5524</v>
      </c>
      <c r="D2894" s="621"/>
      <c r="E2894" s="600">
        <v>475</v>
      </c>
      <c r="F2894" s="600">
        <v>190</v>
      </c>
      <c r="G2894" s="600">
        <v>143</v>
      </c>
      <c r="H2894" s="600">
        <v>0</v>
      </c>
    </row>
    <row r="2895" spans="1:8" ht="15" customHeight="1">
      <c r="A2895" s="468">
        <v>152</v>
      </c>
      <c r="B2895" s="569" t="s">
        <v>209</v>
      </c>
      <c r="C2895" s="569" t="s">
        <v>5525</v>
      </c>
      <c r="D2895" s="621"/>
      <c r="E2895" s="600">
        <v>475</v>
      </c>
      <c r="F2895" s="600">
        <v>190</v>
      </c>
      <c r="G2895" s="600">
        <v>0</v>
      </c>
      <c r="H2895" s="600">
        <v>0</v>
      </c>
    </row>
    <row r="2896" spans="1:8" ht="15" customHeight="1">
      <c r="A2896" s="468">
        <v>153</v>
      </c>
      <c r="B2896" s="569" t="s">
        <v>209</v>
      </c>
      <c r="C2896" s="569" t="s">
        <v>5526</v>
      </c>
      <c r="D2896" s="621"/>
      <c r="E2896" s="600">
        <v>1584</v>
      </c>
      <c r="F2896" s="600">
        <v>634</v>
      </c>
      <c r="G2896" s="600">
        <v>475</v>
      </c>
      <c r="H2896" s="600">
        <v>0</v>
      </c>
    </row>
    <row r="2897" spans="1:8" ht="15" customHeight="1">
      <c r="A2897" s="468">
        <v>154</v>
      </c>
      <c r="B2897" s="569" t="s">
        <v>209</v>
      </c>
      <c r="C2897" s="569" t="s">
        <v>5527</v>
      </c>
      <c r="D2897" s="621"/>
      <c r="E2897" s="600">
        <v>570</v>
      </c>
      <c r="F2897" s="600">
        <v>228</v>
      </c>
      <c r="G2897" s="600">
        <v>171</v>
      </c>
      <c r="H2897" s="600">
        <v>0</v>
      </c>
    </row>
    <row r="2898" spans="1:8" ht="15" customHeight="1">
      <c r="A2898" s="468">
        <v>155</v>
      </c>
      <c r="B2898" s="569" t="s">
        <v>209</v>
      </c>
      <c r="C2898" s="569" t="s">
        <v>5528</v>
      </c>
      <c r="D2898" s="621"/>
      <c r="E2898" s="600">
        <v>1584</v>
      </c>
      <c r="F2898" s="600">
        <v>634</v>
      </c>
      <c r="G2898" s="600">
        <v>0</v>
      </c>
      <c r="H2898" s="600">
        <v>0</v>
      </c>
    </row>
    <row r="2899" spans="1:8" ht="15" customHeight="1">
      <c r="A2899" s="468">
        <v>156</v>
      </c>
      <c r="B2899" s="569" t="s">
        <v>209</v>
      </c>
      <c r="C2899" s="569" t="s">
        <v>5529</v>
      </c>
      <c r="D2899" s="621"/>
      <c r="E2899" s="600">
        <v>1584</v>
      </c>
      <c r="F2899" s="600">
        <v>1030</v>
      </c>
      <c r="G2899" s="600">
        <v>634</v>
      </c>
      <c r="H2899" s="600">
        <v>0</v>
      </c>
    </row>
    <row r="2900" spans="1:8" ht="15" customHeight="1">
      <c r="A2900" s="468">
        <v>157</v>
      </c>
      <c r="B2900" s="569" t="s">
        <v>209</v>
      </c>
      <c r="C2900" s="569" t="s">
        <v>5530</v>
      </c>
      <c r="D2900" s="621"/>
      <c r="E2900" s="600">
        <v>1426</v>
      </c>
      <c r="F2900" s="600">
        <v>927</v>
      </c>
      <c r="G2900" s="600">
        <v>570</v>
      </c>
      <c r="H2900" s="600">
        <v>0</v>
      </c>
    </row>
    <row r="2901" spans="1:8" ht="15" customHeight="1">
      <c r="A2901" s="468">
        <v>158</v>
      </c>
      <c r="B2901" s="569" t="s">
        <v>209</v>
      </c>
      <c r="C2901" s="569" t="s">
        <v>5531</v>
      </c>
      <c r="D2901" s="621"/>
      <c r="E2901" s="600">
        <v>1584</v>
      </c>
      <c r="F2901" s="600">
        <v>0</v>
      </c>
      <c r="G2901" s="600">
        <v>0</v>
      </c>
      <c r="H2901" s="600">
        <v>0</v>
      </c>
    </row>
    <row r="2902" spans="1:8" ht="15" customHeight="1">
      <c r="A2902" s="468">
        <v>159</v>
      </c>
      <c r="B2902" s="569" t="s">
        <v>209</v>
      </c>
      <c r="C2902" s="569" t="s">
        <v>5532</v>
      </c>
      <c r="D2902" s="621"/>
      <c r="E2902" s="600">
        <v>1330</v>
      </c>
      <c r="F2902" s="600">
        <v>0</v>
      </c>
      <c r="G2902" s="600">
        <v>0</v>
      </c>
      <c r="H2902" s="600">
        <v>0</v>
      </c>
    </row>
    <row r="2903" spans="1:8" ht="15" customHeight="1">
      <c r="A2903" s="468">
        <v>160</v>
      </c>
      <c r="B2903" s="569" t="s">
        <v>209</v>
      </c>
      <c r="C2903" s="569" t="s">
        <v>5533</v>
      </c>
      <c r="D2903" s="621"/>
      <c r="E2903" s="600">
        <v>665</v>
      </c>
      <c r="F2903" s="600">
        <v>432</v>
      </c>
      <c r="G2903" s="600">
        <v>0</v>
      </c>
      <c r="H2903" s="600">
        <v>0</v>
      </c>
    </row>
    <row r="2904" spans="1:8" ht="15" customHeight="1">
      <c r="A2904" s="468">
        <v>161</v>
      </c>
      <c r="B2904" s="569" t="s">
        <v>209</v>
      </c>
      <c r="C2904" s="569" t="s">
        <v>5534</v>
      </c>
      <c r="D2904" s="621"/>
      <c r="E2904" s="600">
        <v>222</v>
      </c>
      <c r="F2904" s="600">
        <v>144</v>
      </c>
      <c r="G2904" s="600">
        <v>0</v>
      </c>
      <c r="H2904" s="600">
        <v>0</v>
      </c>
    </row>
    <row r="2905" spans="1:8" ht="15" customHeight="1">
      <c r="A2905" s="468">
        <v>162</v>
      </c>
      <c r="B2905" s="569" t="s">
        <v>209</v>
      </c>
      <c r="C2905" s="569" t="s">
        <v>5535</v>
      </c>
      <c r="D2905" s="621"/>
      <c r="E2905" s="600">
        <v>222</v>
      </c>
      <c r="F2905" s="600">
        <v>0</v>
      </c>
      <c r="G2905" s="600">
        <v>0</v>
      </c>
      <c r="H2905" s="600">
        <v>0</v>
      </c>
    </row>
    <row r="2906" spans="1:8" ht="15" customHeight="1">
      <c r="A2906" s="468">
        <v>163</v>
      </c>
      <c r="B2906" s="569" t="s">
        <v>209</v>
      </c>
      <c r="C2906" s="569" t="s">
        <v>5536</v>
      </c>
      <c r="D2906" s="621"/>
      <c r="E2906" s="600">
        <v>222</v>
      </c>
      <c r="F2906" s="600">
        <v>0</v>
      </c>
      <c r="G2906" s="600">
        <v>0</v>
      </c>
      <c r="H2906" s="600">
        <v>0</v>
      </c>
    </row>
    <row r="2907" spans="1:8" ht="15" customHeight="1">
      <c r="A2907" s="468">
        <v>164</v>
      </c>
      <c r="B2907" s="569" t="s">
        <v>209</v>
      </c>
      <c r="C2907" s="569" t="s">
        <v>5537</v>
      </c>
      <c r="D2907" s="621"/>
      <c r="E2907" s="600">
        <v>792</v>
      </c>
      <c r="F2907" s="600">
        <v>440</v>
      </c>
      <c r="G2907" s="600">
        <v>0</v>
      </c>
      <c r="H2907" s="600">
        <v>0</v>
      </c>
    </row>
    <row r="2908" spans="1:8" ht="15" customHeight="1">
      <c r="A2908" s="468">
        <v>165</v>
      </c>
      <c r="B2908" s="569" t="s">
        <v>209</v>
      </c>
      <c r="C2908" s="569" t="s">
        <v>5538</v>
      </c>
      <c r="D2908" s="621"/>
      <c r="E2908" s="600">
        <v>222</v>
      </c>
      <c r="F2908" s="600">
        <v>0</v>
      </c>
      <c r="G2908" s="600">
        <v>0</v>
      </c>
      <c r="H2908" s="600">
        <v>0</v>
      </c>
    </row>
    <row r="2909" spans="1:8" ht="15" customHeight="1">
      <c r="A2909" s="468">
        <v>166</v>
      </c>
      <c r="B2909" s="569" t="s">
        <v>209</v>
      </c>
      <c r="C2909" s="569" t="s">
        <v>5539</v>
      </c>
      <c r="D2909" s="621"/>
      <c r="E2909" s="600">
        <v>1109</v>
      </c>
      <c r="F2909" s="600">
        <v>0</v>
      </c>
      <c r="G2909" s="600">
        <v>0</v>
      </c>
      <c r="H2909" s="600">
        <v>0</v>
      </c>
    </row>
    <row r="2910" spans="1:8" ht="15" customHeight="1">
      <c r="A2910" s="468">
        <v>167</v>
      </c>
      <c r="B2910" s="569" t="s">
        <v>209</v>
      </c>
      <c r="C2910" s="569" t="s">
        <v>5540</v>
      </c>
      <c r="D2910" s="621"/>
      <c r="E2910" s="600">
        <v>1584</v>
      </c>
      <c r="F2910" s="600">
        <v>713</v>
      </c>
      <c r="G2910" s="600">
        <v>0</v>
      </c>
      <c r="H2910" s="600">
        <v>0</v>
      </c>
    </row>
    <row r="2911" spans="1:8" ht="15" customHeight="1">
      <c r="A2911" s="468">
        <v>168</v>
      </c>
      <c r="B2911" s="569" t="s">
        <v>209</v>
      </c>
      <c r="C2911" s="569" t="s">
        <v>5541</v>
      </c>
      <c r="D2911" s="621"/>
      <c r="E2911" s="600">
        <v>570</v>
      </c>
      <c r="F2911" s="600">
        <v>371</v>
      </c>
      <c r="G2911" s="600">
        <v>228</v>
      </c>
      <c r="H2911" s="600">
        <v>0</v>
      </c>
    </row>
    <row r="2912" spans="1:8" ht="15" customHeight="1">
      <c r="A2912" s="468">
        <v>169</v>
      </c>
      <c r="B2912" s="569" t="s">
        <v>209</v>
      </c>
      <c r="C2912" s="569" t="s">
        <v>5542</v>
      </c>
      <c r="D2912" s="621"/>
      <c r="E2912" s="600">
        <v>855</v>
      </c>
      <c r="F2912" s="600">
        <v>556</v>
      </c>
      <c r="G2912" s="600">
        <v>342</v>
      </c>
      <c r="H2912" s="600">
        <v>0</v>
      </c>
    </row>
    <row r="2913" spans="1:8" ht="15" customHeight="1">
      <c r="A2913" s="468">
        <v>170</v>
      </c>
      <c r="B2913" s="569" t="s">
        <v>209</v>
      </c>
      <c r="C2913" s="569" t="s">
        <v>5543</v>
      </c>
      <c r="D2913" s="621"/>
      <c r="E2913" s="600">
        <v>855</v>
      </c>
      <c r="F2913" s="600">
        <v>556</v>
      </c>
      <c r="G2913" s="600">
        <v>0</v>
      </c>
      <c r="H2913" s="600">
        <v>0</v>
      </c>
    </row>
    <row r="2914" spans="1:8" ht="15" customHeight="1">
      <c r="A2914" s="468">
        <v>171</v>
      </c>
      <c r="B2914" s="569" t="s">
        <v>209</v>
      </c>
      <c r="C2914" s="569" t="s">
        <v>5544</v>
      </c>
      <c r="D2914" s="621"/>
      <c r="E2914" s="600">
        <v>855</v>
      </c>
      <c r="F2914" s="600">
        <v>556</v>
      </c>
      <c r="G2914" s="600">
        <v>0</v>
      </c>
      <c r="H2914" s="600">
        <v>0</v>
      </c>
    </row>
    <row r="2915" spans="1:8" ht="15" customHeight="1">
      <c r="A2915" s="468">
        <v>172</v>
      </c>
      <c r="B2915" s="1262" t="s">
        <v>5545</v>
      </c>
      <c r="C2915" s="569" t="s">
        <v>5546</v>
      </c>
      <c r="D2915" s="621"/>
      <c r="E2915" s="600">
        <v>1880</v>
      </c>
      <c r="F2915" s="600">
        <v>0</v>
      </c>
      <c r="G2915" s="600">
        <v>0</v>
      </c>
      <c r="H2915" s="600">
        <v>0</v>
      </c>
    </row>
    <row r="2916" spans="1:8" ht="15" customHeight="1">
      <c r="A2916" s="468">
        <v>173</v>
      </c>
      <c r="B2916" s="1262"/>
      <c r="C2916" s="569" t="s">
        <v>5547</v>
      </c>
      <c r="D2916" s="621"/>
      <c r="E2916" s="600">
        <v>1584</v>
      </c>
      <c r="F2916" s="600">
        <v>0</v>
      </c>
      <c r="G2916" s="600">
        <v>0</v>
      </c>
      <c r="H2916" s="600">
        <v>0</v>
      </c>
    </row>
    <row r="2917" spans="1:8" ht="15" customHeight="1">
      <c r="A2917" s="468">
        <v>174</v>
      </c>
      <c r="B2917" s="1262"/>
      <c r="C2917" s="569" t="s">
        <v>5548</v>
      </c>
      <c r="D2917" s="621"/>
      <c r="E2917" s="600">
        <v>1280</v>
      </c>
      <c r="F2917" s="600">
        <v>0</v>
      </c>
      <c r="G2917" s="600">
        <v>0</v>
      </c>
      <c r="H2917" s="600">
        <v>0</v>
      </c>
    </row>
    <row r="2918" spans="1:8" ht="15" customHeight="1">
      <c r="A2918" s="468">
        <v>175</v>
      </c>
      <c r="B2918" s="569" t="s">
        <v>5549</v>
      </c>
      <c r="C2918" s="607" t="s">
        <v>5550</v>
      </c>
      <c r="D2918" s="621"/>
      <c r="E2918" s="600">
        <v>1656</v>
      </c>
      <c r="F2918" s="600">
        <v>1159</v>
      </c>
      <c r="G2918" s="600">
        <v>828</v>
      </c>
      <c r="H2918" s="600">
        <v>0</v>
      </c>
    </row>
    <row r="2919" spans="1:8" ht="15" customHeight="1">
      <c r="A2919" s="468">
        <v>176</v>
      </c>
      <c r="B2919" s="569" t="s">
        <v>5549</v>
      </c>
      <c r="C2919" s="607" t="s">
        <v>5551</v>
      </c>
      <c r="D2919" s="621"/>
      <c r="E2919" s="600">
        <v>1932</v>
      </c>
      <c r="F2919" s="600">
        <v>1352</v>
      </c>
      <c r="G2919" s="600">
        <v>966</v>
      </c>
      <c r="H2919" s="600">
        <v>0</v>
      </c>
    </row>
    <row r="2920" spans="1:8" ht="15" customHeight="1">
      <c r="A2920" s="468">
        <v>177</v>
      </c>
      <c r="B2920" s="569" t="s">
        <v>5549</v>
      </c>
      <c r="C2920" s="607" t="s">
        <v>5552</v>
      </c>
      <c r="D2920" s="621"/>
      <c r="E2920" s="600">
        <v>1270</v>
      </c>
      <c r="F2920" s="600">
        <v>889</v>
      </c>
      <c r="G2920" s="600">
        <v>635</v>
      </c>
      <c r="H2920" s="600">
        <v>508</v>
      </c>
    </row>
    <row r="2921" spans="1:8" ht="15" customHeight="1">
      <c r="A2921" s="468">
        <v>178</v>
      </c>
      <c r="B2921" s="569" t="s">
        <v>209</v>
      </c>
      <c r="C2921" s="607" t="s">
        <v>5553</v>
      </c>
      <c r="D2921" s="621"/>
      <c r="E2921" s="600">
        <v>745</v>
      </c>
      <c r="F2921" s="600">
        <v>952</v>
      </c>
      <c r="G2921" s="600">
        <v>0</v>
      </c>
      <c r="H2921" s="600">
        <v>0</v>
      </c>
    </row>
    <row r="2922" spans="1:8" ht="15" customHeight="1">
      <c r="A2922" s="468">
        <v>179</v>
      </c>
      <c r="B2922" s="569" t="s">
        <v>209</v>
      </c>
      <c r="C2922" s="607" t="s">
        <v>5554</v>
      </c>
      <c r="D2922" s="621"/>
      <c r="E2922" s="600">
        <v>414</v>
      </c>
      <c r="F2922" s="600">
        <v>447</v>
      </c>
      <c r="G2922" s="600">
        <v>298</v>
      </c>
      <c r="H2922" s="600">
        <v>0</v>
      </c>
    </row>
    <row r="2923" spans="1:8" ht="15" customHeight="1">
      <c r="A2923" s="468">
        <v>180</v>
      </c>
      <c r="B2923" s="569" t="s">
        <v>209</v>
      </c>
      <c r="C2923" s="607" t="s">
        <v>5555</v>
      </c>
      <c r="D2923" s="621"/>
      <c r="E2923" s="600">
        <v>414</v>
      </c>
      <c r="F2923" s="600">
        <v>248</v>
      </c>
      <c r="G2923" s="600">
        <v>166</v>
      </c>
      <c r="H2923" s="600">
        <v>0</v>
      </c>
    </row>
    <row r="2924" spans="1:8" ht="15" customHeight="1">
      <c r="A2924" s="468">
        <v>181</v>
      </c>
      <c r="B2924" s="569" t="s">
        <v>209</v>
      </c>
      <c r="C2924" s="607" t="s">
        <v>5556</v>
      </c>
      <c r="D2924" s="621"/>
      <c r="E2924" s="600">
        <v>414</v>
      </c>
      <c r="F2924" s="600">
        <v>248</v>
      </c>
      <c r="G2924" s="600">
        <v>0</v>
      </c>
      <c r="H2924" s="600">
        <v>0</v>
      </c>
    </row>
    <row r="2925" spans="1:8" ht="15" customHeight="1">
      <c r="A2925" s="468">
        <v>182</v>
      </c>
      <c r="B2925" s="1262" t="s">
        <v>5557</v>
      </c>
      <c r="C2925" s="1262"/>
      <c r="D2925" s="621"/>
      <c r="E2925" s="600">
        <v>2015</v>
      </c>
      <c r="F2925" s="600">
        <v>0</v>
      </c>
      <c r="G2925" s="600">
        <v>0</v>
      </c>
      <c r="H2925" s="600">
        <v>0</v>
      </c>
    </row>
    <row r="2926" spans="1:8" ht="15" customHeight="1">
      <c r="A2926" s="468">
        <v>183</v>
      </c>
      <c r="B2926" s="1262" t="s">
        <v>5558</v>
      </c>
      <c r="C2926" s="1262"/>
      <c r="D2926" s="621"/>
      <c r="E2926" s="600">
        <v>828</v>
      </c>
      <c r="F2926" s="600">
        <v>0</v>
      </c>
      <c r="G2926" s="600">
        <v>0</v>
      </c>
      <c r="H2926" s="600">
        <v>0</v>
      </c>
    </row>
    <row r="2927" spans="1:8" ht="15" customHeight="1">
      <c r="A2927" s="468">
        <v>184</v>
      </c>
      <c r="B2927" s="569" t="s">
        <v>5549</v>
      </c>
      <c r="C2927" s="569" t="s">
        <v>5559</v>
      </c>
      <c r="D2927" s="621"/>
      <c r="E2927" s="600">
        <v>3552</v>
      </c>
      <c r="F2927" s="600">
        <v>1954</v>
      </c>
      <c r="G2927" s="600">
        <v>1421</v>
      </c>
      <c r="H2927" s="600">
        <v>888</v>
      </c>
    </row>
    <row r="2928" spans="1:8" ht="15" customHeight="1">
      <c r="A2928" s="468">
        <v>185</v>
      </c>
      <c r="B2928" s="569" t="s">
        <v>5549</v>
      </c>
      <c r="C2928" s="569" t="s">
        <v>5560</v>
      </c>
      <c r="D2928" s="621"/>
      <c r="E2928" s="600">
        <v>3256</v>
      </c>
      <c r="F2928" s="600">
        <v>2116</v>
      </c>
      <c r="G2928" s="600">
        <v>1628</v>
      </c>
      <c r="H2928" s="600">
        <v>0</v>
      </c>
    </row>
    <row r="2929" spans="1:8" ht="15" customHeight="1">
      <c r="A2929" s="468">
        <v>186</v>
      </c>
      <c r="B2929" s="569" t="s">
        <v>5549</v>
      </c>
      <c r="C2929" s="569" t="s">
        <v>5561</v>
      </c>
      <c r="D2929" s="621"/>
      <c r="E2929" s="600">
        <v>2016</v>
      </c>
      <c r="F2929" s="600">
        <v>1310</v>
      </c>
      <c r="G2929" s="600">
        <v>0</v>
      </c>
      <c r="H2929" s="600">
        <v>0</v>
      </c>
    </row>
    <row r="2930" spans="1:8" ht="15" customHeight="1">
      <c r="A2930" s="468">
        <v>187</v>
      </c>
      <c r="B2930" s="569" t="s">
        <v>947</v>
      </c>
      <c r="C2930" s="569" t="s">
        <v>5562</v>
      </c>
      <c r="D2930" s="621"/>
      <c r="E2930" s="600">
        <v>2592</v>
      </c>
      <c r="F2930" s="600">
        <v>1814</v>
      </c>
      <c r="G2930" s="600">
        <v>0</v>
      </c>
      <c r="H2930" s="600">
        <v>0</v>
      </c>
    </row>
    <row r="2931" spans="1:8" ht="15" customHeight="1">
      <c r="A2931" s="468">
        <v>188</v>
      </c>
      <c r="B2931" s="569" t="s">
        <v>947</v>
      </c>
      <c r="C2931" s="569" t="s">
        <v>5563</v>
      </c>
      <c r="D2931" s="621"/>
      <c r="E2931" s="600">
        <v>2736</v>
      </c>
      <c r="F2931" s="600">
        <v>1806</v>
      </c>
      <c r="G2931" s="600">
        <v>1368</v>
      </c>
      <c r="H2931" s="600">
        <v>0</v>
      </c>
    </row>
    <row r="2932" spans="1:8" ht="15" customHeight="1">
      <c r="A2932" s="468">
        <v>189</v>
      </c>
      <c r="B2932" s="569" t="s">
        <v>947</v>
      </c>
      <c r="C2932" s="569" t="s">
        <v>5564</v>
      </c>
      <c r="D2932" s="621"/>
      <c r="E2932" s="600">
        <v>2304</v>
      </c>
      <c r="F2932" s="600">
        <v>1382</v>
      </c>
      <c r="G2932" s="600">
        <v>0</v>
      </c>
      <c r="H2932" s="600">
        <v>0</v>
      </c>
    </row>
    <row r="2933" spans="1:8" ht="15" customHeight="1">
      <c r="A2933" s="468">
        <v>190</v>
      </c>
      <c r="B2933" s="569" t="s">
        <v>5565</v>
      </c>
      <c r="C2933" s="569" t="s">
        <v>5566</v>
      </c>
      <c r="D2933" s="621"/>
      <c r="E2933" s="600">
        <v>749</v>
      </c>
      <c r="F2933" s="600">
        <v>480</v>
      </c>
      <c r="G2933" s="600">
        <v>380</v>
      </c>
      <c r="H2933" s="600">
        <v>240</v>
      </c>
    </row>
    <row r="2934" spans="1:8" ht="15" customHeight="1">
      <c r="A2934" s="468">
        <v>191</v>
      </c>
      <c r="B2934" s="569" t="s">
        <v>5565</v>
      </c>
      <c r="C2934" s="569" t="s">
        <v>5567</v>
      </c>
      <c r="D2934" s="621"/>
      <c r="E2934" s="600">
        <v>374</v>
      </c>
      <c r="F2934" s="600">
        <v>260</v>
      </c>
      <c r="G2934" s="600">
        <v>0</v>
      </c>
      <c r="H2934" s="600">
        <v>0</v>
      </c>
    </row>
    <row r="2935" spans="1:8" ht="15" customHeight="1">
      <c r="A2935" s="468">
        <v>192</v>
      </c>
      <c r="B2935" s="569" t="s">
        <v>5565</v>
      </c>
      <c r="C2935" s="569" t="s">
        <v>5568</v>
      </c>
      <c r="D2935" s="621"/>
      <c r="E2935" s="600">
        <v>432</v>
      </c>
      <c r="F2935" s="600">
        <v>340</v>
      </c>
      <c r="G2935" s="600">
        <v>0</v>
      </c>
      <c r="H2935" s="600">
        <v>0</v>
      </c>
    </row>
    <row r="2936" spans="1:8" ht="15" customHeight="1">
      <c r="A2936" s="468">
        <v>193</v>
      </c>
      <c r="B2936" s="569" t="s">
        <v>5569</v>
      </c>
      <c r="C2936" s="569" t="s">
        <v>5570</v>
      </c>
      <c r="D2936" s="621"/>
      <c r="E2936" s="600">
        <v>749</v>
      </c>
      <c r="F2936" s="600">
        <v>480</v>
      </c>
      <c r="G2936" s="600">
        <v>380</v>
      </c>
      <c r="H2936" s="600">
        <v>240</v>
      </c>
    </row>
    <row r="2937" spans="1:8" ht="15" customHeight="1">
      <c r="A2937" s="468">
        <v>194</v>
      </c>
      <c r="B2937" s="569" t="s">
        <v>5571</v>
      </c>
      <c r="C2937" s="569" t="s">
        <v>5572</v>
      </c>
      <c r="D2937" s="621"/>
      <c r="E2937" s="600">
        <v>518</v>
      </c>
      <c r="F2937" s="600">
        <v>285</v>
      </c>
      <c r="G2937" s="600">
        <v>207</v>
      </c>
      <c r="H2937" s="600">
        <v>0</v>
      </c>
    </row>
    <row r="2938" spans="1:8" ht="15" customHeight="1">
      <c r="A2938" s="468">
        <v>195</v>
      </c>
      <c r="B2938" s="569" t="s">
        <v>5573</v>
      </c>
      <c r="C2938" s="569" t="s">
        <v>5574</v>
      </c>
      <c r="D2938" s="621"/>
      <c r="E2938" s="600">
        <v>300</v>
      </c>
      <c r="F2938" s="600">
        <v>220</v>
      </c>
      <c r="G2938" s="600">
        <v>140</v>
      </c>
      <c r="H2938" s="600">
        <v>0</v>
      </c>
    </row>
    <row r="2939" spans="1:8" ht="15" customHeight="1">
      <c r="A2939" s="468">
        <v>196</v>
      </c>
      <c r="B2939" s="569" t="s">
        <v>5575</v>
      </c>
      <c r="C2939" s="569" t="s">
        <v>5576</v>
      </c>
      <c r="D2939" s="621"/>
      <c r="E2939" s="600">
        <v>893</v>
      </c>
      <c r="F2939" s="600">
        <v>491</v>
      </c>
      <c r="G2939" s="600">
        <v>357</v>
      </c>
      <c r="H2939" s="600">
        <v>0</v>
      </c>
    </row>
    <row r="2940" spans="1:8" ht="15" customHeight="1">
      <c r="A2940" s="468">
        <v>197</v>
      </c>
      <c r="B2940" s="569" t="s">
        <v>5575</v>
      </c>
      <c r="C2940" s="569" t="s">
        <v>5577</v>
      </c>
      <c r="D2940" s="621"/>
      <c r="E2940" s="600">
        <v>605</v>
      </c>
      <c r="F2940" s="600">
        <v>333</v>
      </c>
      <c r="G2940" s="600">
        <v>242</v>
      </c>
      <c r="H2940" s="600">
        <v>0</v>
      </c>
    </row>
    <row r="2941" spans="1:8" ht="15" customHeight="1">
      <c r="A2941" s="468">
        <v>198</v>
      </c>
      <c r="B2941" s="569" t="s">
        <v>5578</v>
      </c>
      <c r="C2941" s="569" t="s">
        <v>5579</v>
      </c>
      <c r="D2941" s="621"/>
      <c r="E2941" s="600">
        <v>461</v>
      </c>
      <c r="F2941" s="600">
        <v>253</v>
      </c>
      <c r="G2941" s="600">
        <v>184</v>
      </c>
      <c r="H2941" s="600">
        <v>0</v>
      </c>
    </row>
    <row r="2942" spans="1:8" ht="15" customHeight="1">
      <c r="A2942" s="468">
        <v>199</v>
      </c>
      <c r="B2942" s="569" t="s">
        <v>5580</v>
      </c>
      <c r="C2942" s="569" t="s">
        <v>5581</v>
      </c>
      <c r="D2942" s="621"/>
      <c r="E2942" s="600">
        <v>432</v>
      </c>
      <c r="F2942" s="600">
        <v>238</v>
      </c>
      <c r="G2942" s="600">
        <v>173</v>
      </c>
      <c r="H2942" s="600">
        <v>0</v>
      </c>
    </row>
    <row r="2943" spans="1:8" ht="15" customHeight="1">
      <c r="A2943" s="468">
        <v>200</v>
      </c>
      <c r="B2943" s="569" t="s">
        <v>5582</v>
      </c>
      <c r="C2943" s="569" t="s">
        <v>5583</v>
      </c>
      <c r="D2943" s="621"/>
      <c r="E2943" s="600">
        <v>374</v>
      </c>
      <c r="F2943" s="600">
        <v>206</v>
      </c>
      <c r="G2943" s="600">
        <v>150</v>
      </c>
      <c r="H2943" s="600">
        <v>0</v>
      </c>
    </row>
    <row r="2944" spans="1:8" ht="15" customHeight="1">
      <c r="A2944" s="468">
        <v>201</v>
      </c>
      <c r="B2944" s="569" t="s">
        <v>5584</v>
      </c>
      <c r="C2944" s="569" t="s">
        <v>5585</v>
      </c>
      <c r="D2944" s="621"/>
      <c r="E2944" s="600">
        <v>202</v>
      </c>
      <c r="F2944" s="600">
        <v>140</v>
      </c>
      <c r="G2944" s="600">
        <v>100</v>
      </c>
      <c r="H2944" s="600">
        <v>0</v>
      </c>
    </row>
    <row r="2945" spans="1:8" ht="15" customHeight="1">
      <c r="A2945" s="468">
        <v>202</v>
      </c>
      <c r="B2945" s="569" t="s">
        <v>5586</v>
      </c>
      <c r="C2945" s="569" t="s">
        <v>5587</v>
      </c>
      <c r="D2945" s="621"/>
      <c r="E2945" s="600">
        <v>230</v>
      </c>
      <c r="F2945" s="600">
        <v>196</v>
      </c>
      <c r="G2945" s="600">
        <v>0</v>
      </c>
      <c r="H2945" s="600">
        <v>0</v>
      </c>
    </row>
    <row r="2946" spans="1:8" ht="15" customHeight="1">
      <c r="A2946" s="468">
        <v>203</v>
      </c>
      <c r="B2946" s="569" t="s">
        <v>5588</v>
      </c>
      <c r="C2946" s="569" t="s">
        <v>5589</v>
      </c>
      <c r="D2946" s="621"/>
      <c r="E2946" s="600">
        <v>230</v>
      </c>
      <c r="F2946" s="600">
        <v>127</v>
      </c>
      <c r="G2946" s="600">
        <v>92</v>
      </c>
      <c r="H2946" s="600">
        <v>0</v>
      </c>
    </row>
    <row r="2947" spans="1:8" ht="15" customHeight="1">
      <c r="A2947" s="468">
        <v>204</v>
      </c>
      <c r="B2947" s="569" t="s">
        <v>5590</v>
      </c>
      <c r="C2947" s="569" t="s">
        <v>5591</v>
      </c>
      <c r="D2947" s="621"/>
      <c r="E2947" s="600">
        <v>1092</v>
      </c>
      <c r="F2947" s="600">
        <v>0</v>
      </c>
      <c r="G2947" s="600">
        <v>0</v>
      </c>
      <c r="H2947" s="600">
        <v>0</v>
      </c>
    </row>
    <row r="2948" spans="1:8" ht="15" customHeight="1">
      <c r="A2948" s="468">
        <v>205</v>
      </c>
      <c r="B2948" s="569" t="s">
        <v>5590</v>
      </c>
      <c r="C2948" s="569" t="s">
        <v>5592</v>
      </c>
      <c r="D2948" s="621"/>
      <c r="E2948" s="600">
        <v>1498</v>
      </c>
      <c r="F2948" s="600">
        <v>0</v>
      </c>
      <c r="G2948" s="600">
        <v>0</v>
      </c>
      <c r="H2948" s="600">
        <v>0</v>
      </c>
    </row>
    <row r="2949" spans="1:8" ht="15" customHeight="1">
      <c r="A2949" s="468">
        <v>206</v>
      </c>
      <c r="B2949" s="569" t="s">
        <v>5590</v>
      </c>
      <c r="C2949" s="569" t="s">
        <v>5593</v>
      </c>
      <c r="D2949" s="621"/>
      <c r="E2949" s="600">
        <v>967</v>
      </c>
      <c r="F2949" s="600">
        <v>0</v>
      </c>
      <c r="G2949" s="600">
        <v>0</v>
      </c>
      <c r="H2949" s="600">
        <v>0</v>
      </c>
    </row>
    <row r="2950" spans="1:8" ht="15" customHeight="1">
      <c r="A2950" s="468">
        <v>207</v>
      </c>
      <c r="B2950" s="569" t="s">
        <v>5594</v>
      </c>
      <c r="C2950" s="569" t="s">
        <v>5595</v>
      </c>
      <c r="D2950" s="621"/>
      <c r="E2950" s="600">
        <v>220</v>
      </c>
      <c r="F2950" s="600">
        <v>180</v>
      </c>
      <c r="G2950" s="600">
        <v>140</v>
      </c>
      <c r="H2950" s="600">
        <v>0</v>
      </c>
    </row>
    <row r="2951" spans="1:8" ht="15" customHeight="1">
      <c r="A2951" s="468">
        <v>208</v>
      </c>
      <c r="B2951" s="569" t="s">
        <v>5596</v>
      </c>
      <c r="C2951" s="569" t="s">
        <v>5597</v>
      </c>
      <c r="D2951" s="621"/>
      <c r="E2951" s="600">
        <v>160</v>
      </c>
      <c r="F2951" s="600">
        <v>120</v>
      </c>
      <c r="G2951" s="600">
        <v>0</v>
      </c>
      <c r="H2951" s="600">
        <v>0</v>
      </c>
    </row>
    <row r="2952" spans="1:8" ht="15" customHeight="1">
      <c r="A2952" s="468">
        <v>209</v>
      </c>
      <c r="B2952" s="569" t="s">
        <v>5598</v>
      </c>
      <c r="C2952" s="569" t="s">
        <v>5599</v>
      </c>
      <c r="D2952" s="621"/>
      <c r="E2952" s="600">
        <v>152</v>
      </c>
      <c r="F2952" s="600">
        <v>112</v>
      </c>
      <c r="G2952" s="600">
        <v>0</v>
      </c>
      <c r="H2952" s="600">
        <v>0</v>
      </c>
    </row>
    <row r="2953" spans="1:8" ht="15" customHeight="1">
      <c r="A2953" s="622">
        <v>38</v>
      </c>
      <c r="B2953" s="623" t="s">
        <v>5600</v>
      </c>
      <c r="C2953" s="624"/>
      <c r="D2953" s="624"/>
      <c r="E2953" s="625">
        <v>0</v>
      </c>
      <c r="F2953" s="625">
        <v>0</v>
      </c>
      <c r="G2953" s="625">
        <v>0</v>
      </c>
      <c r="H2953" s="625">
        <v>0</v>
      </c>
    </row>
    <row r="2954" spans="1:8" ht="15" customHeight="1">
      <c r="A2954" s="468">
        <v>1</v>
      </c>
      <c r="B2954" s="626" t="s">
        <v>947</v>
      </c>
      <c r="C2954" s="626" t="s">
        <v>5601</v>
      </c>
      <c r="D2954" s="456"/>
      <c r="E2954" s="600">
        <v>7200</v>
      </c>
      <c r="F2954" s="600">
        <v>4600</v>
      </c>
      <c r="G2954" s="600">
        <v>0</v>
      </c>
      <c r="H2954" s="600">
        <v>0</v>
      </c>
    </row>
    <row r="2955" spans="1:8" ht="15" customHeight="1">
      <c r="A2955" s="468">
        <v>2</v>
      </c>
      <c r="B2955" s="626" t="s">
        <v>947</v>
      </c>
      <c r="C2955" s="626" t="s">
        <v>5602</v>
      </c>
      <c r="D2955" s="456"/>
      <c r="E2955" s="600">
        <v>2400</v>
      </c>
      <c r="F2955" s="600">
        <v>960</v>
      </c>
      <c r="G2955" s="600">
        <v>840</v>
      </c>
      <c r="H2955" s="600">
        <v>0</v>
      </c>
    </row>
    <row r="2956" spans="1:8" ht="15" customHeight="1">
      <c r="A2956" s="468">
        <v>3</v>
      </c>
      <c r="B2956" s="1517" t="s">
        <v>5603</v>
      </c>
      <c r="C2956" s="1517"/>
      <c r="D2956" s="456"/>
      <c r="E2956" s="600">
        <v>3200</v>
      </c>
      <c r="F2956" s="600">
        <v>0</v>
      </c>
      <c r="G2956" s="600">
        <v>0</v>
      </c>
      <c r="H2956" s="600">
        <v>0</v>
      </c>
    </row>
    <row r="2957" spans="1:8" ht="15" customHeight="1">
      <c r="A2957" s="468">
        <v>4</v>
      </c>
      <c r="B2957" s="1517" t="s">
        <v>5604</v>
      </c>
      <c r="C2957" s="1517"/>
      <c r="D2957" s="456"/>
      <c r="E2957" s="600">
        <v>2800</v>
      </c>
      <c r="F2957" s="600">
        <v>0</v>
      </c>
      <c r="G2957" s="600">
        <v>0</v>
      </c>
      <c r="H2957" s="600">
        <v>0</v>
      </c>
    </row>
    <row r="2958" spans="1:8" ht="15" customHeight="1">
      <c r="A2958" s="468">
        <v>5</v>
      </c>
      <c r="B2958" s="626" t="s">
        <v>209</v>
      </c>
      <c r="C2958" s="626" t="s">
        <v>5605</v>
      </c>
      <c r="D2958" s="456"/>
      <c r="E2958" s="600">
        <v>1600</v>
      </c>
      <c r="F2958" s="600">
        <v>0</v>
      </c>
      <c r="G2958" s="600">
        <v>0</v>
      </c>
      <c r="H2958" s="600">
        <v>0</v>
      </c>
    </row>
    <row r="2959" spans="1:8" ht="15" customHeight="1">
      <c r="A2959" s="468">
        <v>6</v>
      </c>
      <c r="B2959" s="626" t="s">
        <v>209</v>
      </c>
      <c r="C2959" s="626" t="s">
        <v>5606</v>
      </c>
      <c r="D2959" s="456"/>
      <c r="E2959" s="600">
        <v>600</v>
      </c>
      <c r="F2959" s="600">
        <v>320</v>
      </c>
      <c r="G2959" s="600">
        <v>240</v>
      </c>
      <c r="H2959" s="600">
        <v>120</v>
      </c>
    </row>
    <row r="2960" spans="1:8" ht="15" customHeight="1">
      <c r="A2960" s="468">
        <v>7</v>
      </c>
      <c r="B2960" s="626" t="s">
        <v>5607</v>
      </c>
      <c r="C2960" s="626" t="s">
        <v>5608</v>
      </c>
      <c r="D2960" s="456"/>
      <c r="E2960" s="600">
        <v>2000</v>
      </c>
      <c r="F2960" s="600">
        <v>0</v>
      </c>
      <c r="G2960" s="600">
        <v>0</v>
      </c>
      <c r="H2960" s="600">
        <v>0</v>
      </c>
    </row>
    <row r="2961" spans="1:8" ht="15" customHeight="1">
      <c r="A2961" s="468">
        <v>8</v>
      </c>
      <c r="B2961" s="626" t="s">
        <v>5607</v>
      </c>
      <c r="C2961" s="626" t="s">
        <v>5609</v>
      </c>
      <c r="D2961" s="456"/>
      <c r="E2961" s="600">
        <v>800</v>
      </c>
      <c r="F2961" s="600">
        <v>480</v>
      </c>
      <c r="G2961" s="600">
        <v>320</v>
      </c>
      <c r="H2961" s="600">
        <v>0</v>
      </c>
    </row>
    <row r="2962" spans="1:8" ht="15" customHeight="1">
      <c r="A2962" s="468">
        <v>9</v>
      </c>
      <c r="B2962" s="626" t="s">
        <v>5607</v>
      </c>
      <c r="C2962" s="626" t="s">
        <v>5610</v>
      </c>
      <c r="D2962" s="456"/>
      <c r="E2962" s="600">
        <v>480</v>
      </c>
      <c r="F2962" s="600">
        <v>240</v>
      </c>
      <c r="G2962" s="600">
        <v>200</v>
      </c>
      <c r="H2962" s="600">
        <v>0</v>
      </c>
    </row>
    <row r="2963" spans="1:8" ht="15" customHeight="1">
      <c r="A2963" s="468">
        <v>10</v>
      </c>
      <c r="B2963" s="626" t="s">
        <v>5611</v>
      </c>
      <c r="C2963" s="626" t="s">
        <v>5612</v>
      </c>
      <c r="D2963" s="456"/>
      <c r="E2963" s="600">
        <v>1600</v>
      </c>
      <c r="F2963" s="600">
        <v>0</v>
      </c>
      <c r="G2963" s="600">
        <v>0</v>
      </c>
      <c r="H2963" s="600">
        <v>0</v>
      </c>
    </row>
    <row r="2964" spans="1:8" ht="15" customHeight="1">
      <c r="A2964" s="468">
        <v>11</v>
      </c>
      <c r="B2964" s="1517" t="s">
        <v>5613</v>
      </c>
      <c r="C2964" s="1517"/>
      <c r="D2964" s="456"/>
      <c r="E2964" s="600">
        <v>600</v>
      </c>
      <c r="F2964" s="600">
        <v>300</v>
      </c>
      <c r="G2964" s="600">
        <v>260</v>
      </c>
      <c r="H2964" s="600">
        <v>0</v>
      </c>
    </row>
    <row r="2965" spans="1:8" ht="15" customHeight="1">
      <c r="A2965" s="468">
        <v>12</v>
      </c>
      <c r="B2965" s="1518" t="s">
        <v>5614</v>
      </c>
      <c r="C2965" s="626" t="s">
        <v>5615</v>
      </c>
      <c r="D2965" s="456"/>
      <c r="E2965" s="600">
        <v>4160</v>
      </c>
      <c r="F2965" s="600">
        <v>0</v>
      </c>
      <c r="G2965" s="600">
        <v>0</v>
      </c>
      <c r="H2965" s="600">
        <v>0</v>
      </c>
    </row>
    <row r="2966" spans="1:8" ht="15" customHeight="1">
      <c r="A2966" s="468">
        <v>13</v>
      </c>
      <c r="B2966" s="1518"/>
      <c r="C2966" s="626" t="s">
        <v>5616</v>
      </c>
      <c r="D2966" s="456"/>
      <c r="E2966" s="600">
        <v>4160</v>
      </c>
      <c r="F2966" s="600">
        <v>0</v>
      </c>
      <c r="G2966" s="600">
        <v>0</v>
      </c>
      <c r="H2966" s="600">
        <v>0</v>
      </c>
    </row>
    <row r="2967" spans="1:8" ht="15" customHeight="1">
      <c r="A2967" s="468">
        <v>14</v>
      </c>
      <c r="B2967" s="1518"/>
      <c r="C2967" s="626" t="s">
        <v>5617</v>
      </c>
      <c r="D2967" s="456"/>
      <c r="E2967" s="600">
        <v>4160</v>
      </c>
      <c r="F2967" s="600">
        <v>0</v>
      </c>
      <c r="G2967" s="600">
        <v>0</v>
      </c>
      <c r="H2967" s="600">
        <v>0</v>
      </c>
    </row>
    <row r="2968" spans="1:8" ht="15" customHeight="1">
      <c r="A2968" s="468">
        <v>15</v>
      </c>
      <c r="B2968" s="1518"/>
      <c r="C2968" s="626" t="s">
        <v>5618</v>
      </c>
      <c r="D2968" s="456"/>
      <c r="E2968" s="600">
        <v>4160</v>
      </c>
      <c r="F2968" s="600">
        <v>0</v>
      </c>
      <c r="G2968" s="600">
        <v>0</v>
      </c>
      <c r="H2968" s="600">
        <v>0</v>
      </c>
    </row>
    <row r="2969" spans="1:8" ht="15" customHeight="1">
      <c r="A2969" s="468">
        <v>16</v>
      </c>
      <c r="B2969" s="1518"/>
      <c r="C2969" s="626" t="s">
        <v>5619</v>
      </c>
      <c r="D2969" s="456"/>
      <c r="E2969" s="600">
        <v>3200</v>
      </c>
      <c r="F2969" s="600">
        <v>0</v>
      </c>
      <c r="G2969" s="600">
        <v>0</v>
      </c>
      <c r="H2969" s="600">
        <v>0</v>
      </c>
    </row>
    <row r="2970" spans="1:8" ht="15" customHeight="1">
      <c r="A2970" s="468">
        <v>17</v>
      </c>
      <c r="B2970" s="1518"/>
      <c r="C2970" s="626" t="s">
        <v>5620</v>
      </c>
      <c r="D2970" s="456"/>
      <c r="E2970" s="600">
        <v>2560</v>
      </c>
      <c r="F2970" s="600">
        <v>0</v>
      </c>
      <c r="G2970" s="600">
        <v>0</v>
      </c>
      <c r="H2970" s="600">
        <v>0</v>
      </c>
    </row>
    <row r="2971" spans="1:8" ht="15" customHeight="1">
      <c r="A2971" s="468">
        <v>18</v>
      </c>
      <c r="B2971" s="1518"/>
      <c r="C2971" s="626" t="s">
        <v>5621</v>
      </c>
      <c r="D2971" s="456"/>
      <c r="E2971" s="600">
        <v>2560</v>
      </c>
      <c r="F2971" s="600">
        <v>0</v>
      </c>
      <c r="G2971" s="600">
        <v>0</v>
      </c>
      <c r="H2971" s="600">
        <v>0</v>
      </c>
    </row>
    <row r="2972" spans="1:8" ht="15" customHeight="1">
      <c r="A2972" s="468">
        <v>19</v>
      </c>
      <c r="B2972" s="626" t="s">
        <v>947</v>
      </c>
      <c r="C2972" s="626" t="s">
        <v>5622</v>
      </c>
      <c r="D2972" s="456"/>
      <c r="E2972" s="600">
        <v>1600</v>
      </c>
      <c r="F2972" s="600">
        <v>480</v>
      </c>
      <c r="G2972" s="600">
        <v>400</v>
      </c>
      <c r="H2972" s="600">
        <v>0</v>
      </c>
    </row>
    <row r="2973" spans="1:8" ht="15" customHeight="1">
      <c r="A2973" s="468">
        <v>20</v>
      </c>
      <c r="B2973" s="626" t="s">
        <v>947</v>
      </c>
      <c r="C2973" s="626" t="s">
        <v>5623</v>
      </c>
      <c r="D2973" s="456"/>
      <c r="E2973" s="600">
        <v>2000</v>
      </c>
      <c r="F2973" s="600">
        <v>800</v>
      </c>
      <c r="G2973" s="600">
        <v>500</v>
      </c>
      <c r="H2973" s="600">
        <v>0</v>
      </c>
    </row>
    <row r="2974" spans="1:8" ht="15" customHeight="1">
      <c r="A2974" s="468">
        <v>21</v>
      </c>
      <c r="B2974" s="626" t="s">
        <v>947</v>
      </c>
      <c r="C2974" s="626" t="s">
        <v>5624</v>
      </c>
      <c r="D2974" s="456"/>
      <c r="E2974" s="600">
        <v>2400</v>
      </c>
      <c r="F2974" s="600">
        <v>960</v>
      </c>
      <c r="G2974" s="600">
        <v>600</v>
      </c>
      <c r="H2974" s="600">
        <v>400</v>
      </c>
    </row>
    <row r="2975" spans="1:8" ht="15" customHeight="1">
      <c r="A2975" s="468">
        <v>22</v>
      </c>
      <c r="B2975" s="626" t="s">
        <v>947</v>
      </c>
      <c r="C2975" s="626" t="s">
        <v>5625</v>
      </c>
      <c r="D2975" s="456"/>
      <c r="E2975" s="600">
        <v>4560</v>
      </c>
      <c r="F2975" s="600">
        <v>2000</v>
      </c>
      <c r="G2975" s="600">
        <v>1200</v>
      </c>
      <c r="H2975" s="600">
        <v>0</v>
      </c>
    </row>
    <row r="2976" spans="1:8" ht="15" customHeight="1">
      <c r="A2976" s="468">
        <v>23</v>
      </c>
      <c r="B2976" s="626" t="s">
        <v>5626</v>
      </c>
      <c r="C2976" s="626" t="s">
        <v>5627</v>
      </c>
      <c r="D2976" s="456"/>
      <c r="E2976" s="600">
        <v>320</v>
      </c>
      <c r="F2976" s="600">
        <v>240</v>
      </c>
      <c r="G2976" s="600">
        <v>160</v>
      </c>
      <c r="H2976" s="600">
        <v>120</v>
      </c>
    </row>
    <row r="2977" spans="1:8" ht="15" customHeight="1">
      <c r="A2977" s="468">
        <v>24</v>
      </c>
      <c r="B2977" s="626" t="s">
        <v>5626</v>
      </c>
      <c r="C2977" s="626" t="s">
        <v>5628</v>
      </c>
      <c r="D2977" s="456"/>
      <c r="E2977" s="600">
        <v>320</v>
      </c>
      <c r="F2977" s="600">
        <v>240</v>
      </c>
      <c r="G2977" s="600">
        <v>160</v>
      </c>
      <c r="H2977" s="600">
        <v>120</v>
      </c>
    </row>
    <row r="2978" spans="1:8" ht="15" customHeight="1">
      <c r="A2978" s="468">
        <v>25</v>
      </c>
      <c r="B2978" s="626" t="s">
        <v>209</v>
      </c>
      <c r="C2978" s="626" t="s">
        <v>5629</v>
      </c>
      <c r="D2978" s="456"/>
      <c r="E2978" s="600">
        <v>320</v>
      </c>
      <c r="F2978" s="600">
        <v>240</v>
      </c>
      <c r="G2978" s="600">
        <v>160</v>
      </c>
      <c r="H2978" s="600">
        <v>0</v>
      </c>
    </row>
    <row r="2979" spans="1:8" ht="21.75" customHeight="1">
      <c r="A2979" s="468">
        <v>26</v>
      </c>
      <c r="B2979" s="626" t="s">
        <v>209</v>
      </c>
      <c r="C2979" s="626" t="s">
        <v>5630</v>
      </c>
      <c r="D2979" s="456"/>
      <c r="E2979" s="600">
        <v>400</v>
      </c>
      <c r="F2979" s="600">
        <v>320</v>
      </c>
      <c r="G2979" s="600">
        <v>240</v>
      </c>
      <c r="H2979" s="600">
        <v>140</v>
      </c>
    </row>
    <row r="2980" spans="1:8" ht="39.75" customHeight="1">
      <c r="A2980" s="468">
        <v>27</v>
      </c>
      <c r="B2980" s="626" t="s">
        <v>209</v>
      </c>
      <c r="C2980" s="626" t="s">
        <v>5631</v>
      </c>
      <c r="D2980" s="456"/>
      <c r="E2980" s="600">
        <v>400</v>
      </c>
      <c r="F2980" s="600">
        <v>320</v>
      </c>
      <c r="G2980" s="600">
        <v>240</v>
      </c>
      <c r="H2980" s="600">
        <v>0</v>
      </c>
    </row>
    <row r="2981" spans="1:8" ht="42" customHeight="1">
      <c r="A2981" s="468">
        <v>28</v>
      </c>
      <c r="B2981" s="626" t="s">
        <v>209</v>
      </c>
      <c r="C2981" s="626" t="s">
        <v>5632</v>
      </c>
      <c r="D2981" s="456"/>
      <c r="E2981" s="600">
        <v>480</v>
      </c>
      <c r="F2981" s="600">
        <v>320</v>
      </c>
      <c r="G2981" s="600">
        <v>240</v>
      </c>
      <c r="H2981" s="600">
        <v>0</v>
      </c>
    </row>
    <row r="2982" spans="1:8" ht="21.75" customHeight="1">
      <c r="A2982" s="468">
        <v>29</v>
      </c>
      <c r="B2982" s="1517" t="s">
        <v>5633</v>
      </c>
      <c r="C2982" s="1517"/>
      <c r="D2982" s="456"/>
      <c r="E2982" s="600">
        <v>0</v>
      </c>
      <c r="F2982" s="600">
        <v>0</v>
      </c>
      <c r="G2982" s="600">
        <v>0</v>
      </c>
      <c r="H2982" s="600">
        <v>0</v>
      </c>
    </row>
    <row r="2983" spans="1:8" ht="21.75" customHeight="1">
      <c r="A2983" s="468">
        <v>30</v>
      </c>
      <c r="B2983" s="1517" t="s">
        <v>5634</v>
      </c>
      <c r="C2983" s="1517"/>
      <c r="D2983" s="456"/>
      <c r="E2983" s="600">
        <v>0</v>
      </c>
      <c r="F2983" s="600">
        <v>0</v>
      </c>
      <c r="G2983" s="600">
        <v>0</v>
      </c>
      <c r="H2983" s="600">
        <v>0</v>
      </c>
    </row>
    <row r="2984" spans="1:8" ht="33" customHeight="1">
      <c r="A2984" s="468">
        <v>31</v>
      </c>
      <c r="B2984" s="626" t="s">
        <v>5635</v>
      </c>
      <c r="C2984" s="626" t="s">
        <v>5636</v>
      </c>
      <c r="D2984" s="456"/>
      <c r="E2984" s="600">
        <v>1800</v>
      </c>
      <c r="F2984" s="600">
        <v>720</v>
      </c>
      <c r="G2984" s="600">
        <v>0</v>
      </c>
      <c r="H2984" s="600">
        <v>0</v>
      </c>
    </row>
    <row r="2985" spans="1:8" ht="33.75" customHeight="1">
      <c r="A2985" s="468">
        <v>32</v>
      </c>
      <c r="B2985" s="626" t="s">
        <v>5635</v>
      </c>
      <c r="C2985" s="626" t="s">
        <v>5637</v>
      </c>
      <c r="D2985" s="456"/>
      <c r="E2985" s="600">
        <v>1600</v>
      </c>
      <c r="F2985" s="600">
        <v>640</v>
      </c>
      <c r="G2985" s="600">
        <v>400</v>
      </c>
      <c r="H2985" s="600">
        <v>0</v>
      </c>
    </row>
    <row r="2986" spans="1:8" ht="21.75" customHeight="1">
      <c r="A2986" s="468">
        <v>33</v>
      </c>
      <c r="B2986" s="626" t="s">
        <v>209</v>
      </c>
      <c r="C2986" s="626" t="s">
        <v>5638</v>
      </c>
      <c r="D2986" s="456"/>
      <c r="E2986" s="600">
        <v>320</v>
      </c>
      <c r="F2986" s="600">
        <v>240</v>
      </c>
      <c r="G2986" s="600">
        <v>160</v>
      </c>
      <c r="H2986" s="600">
        <v>0</v>
      </c>
    </row>
    <row r="2987" spans="1:8" ht="21.75" customHeight="1">
      <c r="A2987" s="468">
        <v>34</v>
      </c>
      <c r="B2987" s="626" t="s">
        <v>947</v>
      </c>
      <c r="C2987" s="626" t="s">
        <v>5639</v>
      </c>
      <c r="D2987" s="456"/>
      <c r="E2987" s="600">
        <v>2400</v>
      </c>
      <c r="F2987" s="600">
        <v>0</v>
      </c>
      <c r="G2987" s="600">
        <v>0</v>
      </c>
      <c r="H2987" s="600">
        <v>0</v>
      </c>
    </row>
    <row r="2988" spans="1:8" ht="21.75" customHeight="1">
      <c r="A2988" s="468">
        <v>35</v>
      </c>
      <c r="B2988" s="626" t="s">
        <v>947</v>
      </c>
      <c r="C2988" s="626" t="s">
        <v>5640</v>
      </c>
      <c r="D2988" s="456"/>
      <c r="E2988" s="600">
        <v>2800</v>
      </c>
      <c r="F2988" s="600">
        <v>1120</v>
      </c>
      <c r="G2988" s="600">
        <v>840</v>
      </c>
      <c r="H2988" s="600">
        <v>700</v>
      </c>
    </row>
    <row r="2989" spans="1:8" ht="21.75" customHeight="1">
      <c r="A2989" s="468">
        <v>36</v>
      </c>
      <c r="B2989" s="626" t="s">
        <v>947</v>
      </c>
      <c r="C2989" s="626" t="s">
        <v>5641</v>
      </c>
      <c r="D2989" s="456"/>
      <c r="E2989" s="600">
        <v>2200</v>
      </c>
      <c r="F2989" s="600">
        <v>880</v>
      </c>
      <c r="G2989" s="600">
        <v>530</v>
      </c>
      <c r="H2989" s="600">
        <v>0</v>
      </c>
    </row>
    <row r="2990" spans="1:8" ht="15" customHeight="1">
      <c r="A2990" s="468">
        <v>37</v>
      </c>
      <c r="B2990" s="626" t="s">
        <v>209</v>
      </c>
      <c r="C2990" s="626" t="s">
        <v>5642</v>
      </c>
      <c r="D2990" s="456"/>
      <c r="E2990" s="600">
        <v>560</v>
      </c>
      <c r="F2990" s="600">
        <v>340</v>
      </c>
      <c r="G2990" s="600">
        <v>200</v>
      </c>
      <c r="H2990" s="600">
        <v>0</v>
      </c>
    </row>
    <row r="2991" spans="1:8" ht="15" customHeight="1">
      <c r="A2991" s="468">
        <v>38</v>
      </c>
      <c r="B2991" s="626" t="s">
        <v>209</v>
      </c>
      <c r="C2991" s="626" t="s">
        <v>5643</v>
      </c>
      <c r="D2991" s="456"/>
      <c r="E2991" s="600">
        <v>400</v>
      </c>
      <c r="F2991" s="600">
        <v>280</v>
      </c>
      <c r="G2991" s="600">
        <v>140</v>
      </c>
      <c r="H2991" s="600">
        <v>0</v>
      </c>
    </row>
    <row r="2992" spans="1:8" ht="15" customHeight="1">
      <c r="A2992" s="468">
        <v>39</v>
      </c>
      <c r="B2992" s="626" t="s">
        <v>209</v>
      </c>
      <c r="C2992" s="626" t="s">
        <v>5644</v>
      </c>
      <c r="D2992" s="456"/>
      <c r="E2992" s="600">
        <v>320</v>
      </c>
      <c r="F2992" s="600">
        <v>240</v>
      </c>
      <c r="G2992" s="600">
        <v>120</v>
      </c>
      <c r="H2992" s="600">
        <v>0</v>
      </c>
    </row>
    <row r="2993" spans="1:8" ht="15" customHeight="1">
      <c r="A2993" s="468">
        <v>40</v>
      </c>
      <c r="B2993" s="626" t="s">
        <v>209</v>
      </c>
      <c r="C2993" s="626" t="s">
        <v>5645</v>
      </c>
      <c r="D2993" s="456"/>
      <c r="E2993" s="600">
        <v>480</v>
      </c>
      <c r="F2993" s="600">
        <v>340</v>
      </c>
      <c r="G2993" s="600">
        <v>200</v>
      </c>
      <c r="H2993" s="600">
        <v>0</v>
      </c>
    </row>
    <row r="2994" spans="1:8" ht="15" customHeight="1">
      <c r="A2994" s="468">
        <v>41</v>
      </c>
      <c r="B2994" s="626" t="s">
        <v>209</v>
      </c>
      <c r="C2994" s="626" t="s">
        <v>5646</v>
      </c>
      <c r="D2994" s="456"/>
      <c r="E2994" s="600">
        <v>400</v>
      </c>
      <c r="F2994" s="600">
        <v>280</v>
      </c>
      <c r="G2994" s="600">
        <v>140</v>
      </c>
      <c r="H2994" s="600">
        <v>0</v>
      </c>
    </row>
    <row r="2995" spans="1:8" ht="15" customHeight="1">
      <c r="A2995" s="468">
        <v>42</v>
      </c>
      <c r="B2995" s="1517" t="s">
        <v>5647</v>
      </c>
      <c r="C2995" s="1517"/>
      <c r="D2995" s="456"/>
      <c r="E2995" s="600">
        <v>2400</v>
      </c>
      <c r="F2995" s="600">
        <v>0</v>
      </c>
      <c r="G2995" s="600">
        <v>0</v>
      </c>
      <c r="H2995" s="600">
        <v>0</v>
      </c>
    </row>
    <row r="2996" spans="1:8" ht="15" customHeight="1">
      <c r="A2996" s="468">
        <v>43</v>
      </c>
      <c r="B2996" s="1517" t="s">
        <v>5633</v>
      </c>
      <c r="C2996" s="1517"/>
      <c r="D2996" s="456"/>
      <c r="E2996" s="600">
        <v>0</v>
      </c>
      <c r="F2996" s="600">
        <v>0</v>
      </c>
      <c r="G2996" s="600">
        <v>0</v>
      </c>
      <c r="H2996" s="600">
        <v>0</v>
      </c>
    </row>
    <row r="2997" spans="1:8" ht="15" customHeight="1">
      <c r="A2997" s="468">
        <v>44</v>
      </c>
      <c r="B2997" s="1517" t="s">
        <v>5634</v>
      </c>
      <c r="C2997" s="1517"/>
      <c r="D2997" s="456"/>
      <c r="E2997" s="600">
        <v>0</v>
      </c>
      <c r="F2997" s="600">
        <v>0</v>
      </c>
      <c r="G2997" s="600">
        <v>0</v>
      </c>
      <c r="H2997" s="600">
        <v>0</v>
      </c>
    </row>
    <row r="2998" spans="1:8" ht="35.25" customHeight="1">
      <c r="A2998" s="468">
        <v>45</v>
      </c>
      <c r="B2998" s="626" t="s">
        <v>5648</v>
      </c>
      <c r="C2998" s="626" t="s">
        <v>5649</v>
      </c>
      <c r="D2998" s="456"/>
      <c r="E2998" s="600">
        <v>3136</v>
      </c>
      <c r="F2998" s="600">
        <v>0</v>
      </c>
      <c r="G2998" s="600">
        <v>0</v>
      </c>
      <c r="H2998" s="600">
        <v>0</v>
      </c>
    </row>
    <row r="2999" spans="1:8" ht="35.25" customHeight="1">
      <c r="A2999" s="468">
        <v>46</v>
      </c>
      <c r="B2999" s="626" t="s">
        <v>5648</v>
      </c>
      <c r="C2999" s="626" t="s">
        <v>5650</v>
      </c>
      <c r="D2999" s="456"/>
      <c r="E2999" s="600">
        <v>2912</v>
      </c>
      <c r="F2999" s="600">
        <v>0</v>
      </c>
      <c r="G2999" s="600">
        <v>0</v>
      </c>
      <c r="H2999" s="600">
        <v>0</v>
      </c>
    </row>
    <row r="3000" spans="1:8" ht="35.25" customHeight="1">
      <c r="A3000" s="468">
        <v>47</v>
      </c>
      <c r="B3000" s="626" t="s">
        <v>5648</v>
      </c>
      <c r="C3000" s="626" t="s">
        <v>5651</v>
      </c>
      <c r="D3000" s="456"/>
      <c r="E3000" s="600">
        <v>3136</v>
      </c>
      <c r="F3000" s="600">
        <v>0</v>
      </c>
      <c r="G3000" s="600">
        <v>0</v>
      </c>
      <c r="H3000" s="600">
        <v>0</v>
      </c>
    </row>
    <row r="3001" spans="1:8" ht="35.25" customHeight="1">
      <c r="A3001" s="468">
        <v>48</v>
      </c>
      <c r="B3001" s="626" t="s">
        <v>5648</v>
      </c>
      <c r="C3001" s="626" t="s">
        <v>5652</v>
      </c>
      <c r="D3001" s="456"/>
      <c r="E3001" s="600">
        <v>3136</v>
      </c>
      <c r="F3001" s="600">
        <v>0</v>
      </c>
      <c r="G3001" s="600">
        <v>0</v>
      </c>
      <c r="H3001" s="600">
        <v>0</v>
      </c>
    </row>
    <row r="3002" spans="1:8" ht="35.25" customHeight="1">
      <c r="A3002" s="468">
        <v>49</v>
      </c>
      <c r="B3002" s="626" t="s">
        <v>5648</v>
      </c>
      <c r="C3002" s="626" t="s">
        <v>5653</v>
      </c>
      <c r="D3002" s="456"/>
      <c r="E3002" s="600">
        <v>3136</v>
      </c>
      <c r="F3002" s="600">
        <v>0</v>
      </c>
      <c r="G3002" s="600">
        <v>0</v>
      </c>
      <c r="H3002" s="600">
        <v>0</v>
      </c>
    </row>
    <row r="3003" spans="1:8" ht="15" customHeight="1">
      <c r="A3003" s="622">
        <v>39</v>
      </c>
      <c r="B3003" s="623" t="s">
        <v>5654</v>
      </c>
      <c r="C3003" s="620"/>
      <c r="D3003" s="620"/>
      <c r="E3003" s="625">
        <v>0</v>
      </c>
      <c r="F3003" s="625">
        <v>0</v>
      </c>
      <c r="G3003" s="625">
        <v>0</v>
      </c>
      <c r="H3003" s="625">
        <v>0</v>
      </c>
    </row>
    <row r="3004" spans="1:8" ht="15" customHeight="1">
      <c r="A3004" s="468">
        <v>1</v>
      </c>
      <c r="B3004" s="581" t="s">
        <v>5549</v>
      </c>
      <c r="C3004" s="581" t="s">
        <v>5655</v>
      </c>
      <c r="D3004" s="456"/>
      <c r="E3004" s="600">
        <v>800</v>
      </c>
      <c r="F3004" s="600">
        <v>320</v>
      </c>
      <c r="G3004" s="600">
        <v>0</v>
      </c>
      <c r="H3004" s="600">
        <v>0</v>
      </c>
    </row>
    <row r="3005" spans="1:8" ht="15" customHeight="1">
      <c r="A3005" s="468">
        <v>2</v>
      </c>
      <c r="B3005" s="581" t="s">
        <v>5549</v>
      </c>
      <c r="C3005" s="581" t="s">
        <v>5656</v>
      </c>
      <c r="D3005" s="456"/>
      <c r="E3005" s="600">
        <v>1000</v>
      </c>
      <c r="F3005" s="600">
        <v>400</v>
      </c>
      <c r="G3005" s="600">
        <v>300</v>
      </c>
      <c r="H3005" s="600">
        <v>240</v>
      </c>
    </row>
    <row r="3006" spans="1:8" ht="15" customHeight="1">
      <c r="A3006" s="468">
        <v>3</v>
      </c>
      <c r="B3006" s="581" t="s">
        <v>5549</v>
      </c>
      <c r="C3006" s="581" t="s">
        <v>5657</v>
      </c>
      <c r="D3006" s="456"/>
      <c r="E3006" s="600">
        <v>1080</v>
      </c>
      <c r="F3006" s="600">
        <v>440</v>
      </c>
      <c r="G3006" s="600">
        <v>324</v>
      </c>
      <c r="H3006" s="600">
        <v>270</v>
      </c>
    </row>
    <row r="3007" spans="1:8" ht="15" customHeight="1">
      <c r="A3007" s="468">
        <v>4</v>
      </c>
      <c r="B3007" s="581" t="s">
        <v>5549</v>
      </c>
      <c r="C3007" s="581" t="s">
        <v>5658</v>
      </c>
      <c r="D3007" s="456"/>
      <c r="E3007" s="600">
        <v>1800</v>
      </c>
      <c r="F3007" s="600">
        <v>720</v>
      </c>
      <c r="G3007" s="600">
        <v>540</v>
      </c>
      <c r="H3007" s="600">
        <v>0</v>
      </c>
    </row>
    <row r="3008" spans="1:8" ht="15" customHeight="1">
      <c r="A3008" s="468">
        <v>5</v>
      </c>
      <c r="B3008" s="581" t="s">
        <v>5549</v>
      </c>
      <c r="C3008" s="581" t="s">
        <v>5659</v>
      </c>
      <c r="D3008" s="456"/>
      <c r="E3008" s="600">
        <v>2000</v>
      </c>
      <c r="F3008" s="600">
        <v>1000</v>
      </c>
      <c r="G3008" s="600">
        <v>0</v>
      </c>
      <c r="H3008" s="600">
        <v>0</v>
      </c>
    </row>
    <row r="3009" spans="1:8" ht="15" customHeight="1">
      <c r="A3009" s="468">
        <v>6</v>
      </c>
      <c r="B3009" s="581" t="s">
        <v>5549</v>
      </c>
      <c r="C3009" s="581" t="s">
        <v>5660</v>
      </c>
      <c r="D3009" s="456"/>
      <c r="E3009" s="600">
        <v>2000</v>
      </c>
      <c r="F3009" s="600">
        <v>1000</v>
      </c>
      <c r="G3009" s="600">
        <v>0</v>
      </c>
      <c r="H3009" s="600">
        <v>0</v>
      </c>
    </row>
    <row r="3010" spans="1:8" ht="15" customHeight="1">
      <c r="A3010" s="468">
        <v>7</v>
      </c>
      <c r="B3010" s="581" t="s">
        <v>5549</v>
      </c>
      <c r="C3010" s="581" t="s">
        <v>5661</v>
      </c>
      <c r="D3010" s="456"/>
      <c r="E3010" s="600">
        <v>1880</v>
      </c>
      <c r="F3010" s="600">
        <v>760</v>
      </c>
      <c r="G3010" s="600">
        <v>560</v>
      </c>
      <c r="H3010" s="600">
        <v>480</v>
      </c>
    </row>
    <row r="3011" spans="1:8" ht="15" customHeight="1">
      <c r="A3011" s="468">
        <v>8</v>
      </c>
      <c r="B3011" s="581" t="s">
        <v>5549</v>
      </c>
      <c r="C3011" s="581" t="s">
        <v>5662</v>
      </c>
      <c r="D3011" s="456"/>
      <c r="E3011" s="600">
        <v>1600</v>
      </c>
      <c r="F3011" s="600">
        <v>640</v>
      </c>
      <c r="G3011" s="600">
        <v>480</v>
      </c>
      <c r="H3011" s="600">
        <v>0</v>
      </c>
    </row>
    <row r="3012" spans="1:8" ht="15" customHeight="1">
      <c r="A3012" s="468">
        <v>9</v>
      </c>
      <c r="B3012" s="581" t="s">
        <v>566</v>
      </c>
      <c r="C3012" s="581" t="s">
        <v>5663</v>
      </c>
      <c r="D3012" s="456"/>
      <c r="E3012" s="600">
        <v>1200</v>
      </c>
      <c r="F3012" s="600">
        <v>0</v>
      </c>
      <c r="G3012" s="600">
        <v>0</v>
      </c>
      <c r="H3012" s="600">
        <v>0</v>
      </c>
    </row>
    <row r="3013" spans="1:8" ht="15" customHeight="1">
      <c r="A3013" s="468">
        <v>10</v>
      </c>
      <c r="B3013" s="581" t="s">
        <v>566</v>
      </c>
      <c r="C3013" s="581" t="s">
        <v>5664</v>
      </c>
      <c r="D3013" s="456"/>
      <c r="E3013" s="600">
        <v>880</v>
      </c>
      <c r="F3013" s="600">
        <v>360</v>
      </c>
      <c r="G3013" s="600">
        <v>0</v>
      </c>
      <c r="H3013" s="600">
        <v>0</v>
      </c>
    </row>
    <row r="3014" spans="1:8" ht="15" customHeight="1">
      <c r="A3014" s="468">
        <v>11</v>
      </c>
      <c r="B3014" s="581" t="s">
        <v>566</v>
      </c>
      <c r="C3014" s="581" t="s">
        <v>5665</v>
      </c>
      <c r="D3014" s="456"/>
      <c r="E3014" s="600">
        <v>480</v>
      </c>
      <c r="F3014" s="600">
        <v>200</v>
      </c>
      <c r="G3014" s="600">
        <v>140</v>
      </c>
      <c r="H3014" s="600">
        <v>0</v>
      </c>
    </row>
    <row r="3015" spans="1:8" ht="15" customHeight="1">
      <c r="A3015" s="468">
        <v>12</v>
      </c>
      <c r="B3015" s="1354" t="s">
        <v>5666</v>
      </c>
      <c r="C3015" s="1354"/>
      <c r="D3015" s="456"/>
      <c r="E3015" s="600">
        <v>2000</v>
      </c>
      <c r="F3015" s="600">
        <v>0</v>
      </c>
      <c r="G3015" s="600">
        <v>0</v>
      </c>
      <c r="H3015" s="600">
        <v>0</v>
      </c>
    </row>
    <row r="3016" spans="1:8" ht="15" customHeight="1">
      <c r="A3016" s="468">
        <v>13</v>
      </c>
      <c r="B3016" s="1354" t="s">
        <v>5667</v>
      </c>
      <c r="C3016" s="1354"/>
      <c r="D3016" s="456"/>
      <c r="E3016" s="600">
        <v>120</v>
      </c>
      <c r="F3016" s="600">
        <v>0</v>
      </c>
      <c r="G3016" s="600">
        <v>0</v>
      </c>
      <c r="H3016" s="600">
        <v>0</v>
      </c>
    </row>
    <row r="3017" spans="1:8" ht="15" customHeight="1">
      <c r="A3017" s="468">
        <v>14</v>
      </c>
      <c r="B3017" s="1354" t="s">
        <v>5633</v>
      </c>
      <c r="C3017" s="1354"/>
      <c r="D3017" s="456"/>
      <c r="E3017" s="600">
        <v>160</v>
      </c>
      <c r="F3017" s="600">
        <v>0</v>
      </c>
      <c r="G3017" s="600">
        <v>0</v>
      </c>
      <c r="H3017" s="600">
        <v>0</v>
      </c>
    </row>
    <row r="3018" spans="1:8" ht="15" customHeight="1">
      <c r="A3018" s="468">
        <v>15</v>
      </c>
      <c r="B3018" s="1354" t="s">
        <v>5634</v>
      </c>
      <c r="C3018" s="1354"/>
      <c r="D3018" s="456"/>
      <c r="E3018" s="600">
        <v>120</v>
      </c>
      <c r="F3018" s="600">
        <v>0</v>
      </c>
      <c r="G3018" s="600">
        <v>0</v>
      </c>
      <c r="H3018" s="600">
        <v>0</v>
      </c>
    </row>
    <row r="3019" spans="1:8" ht="15" customHeight="1">
      <c r="A3019" s="468">
        <v>16</v>
      </c>
      <c r="B3019" s="581" t="s">
        <v>566</v>
      </c>
      <c r="C3019" s="581" t="s">
        <v>5668</v>
      </c>
      <c r="D3019" s="456"/>
      <c r="E3019" s="600">
        <v>360</v>
      </c>
      <c r="F3019" s="600">
        <v>144</v>
      </c>
      <c r="G3019" s="600">
        <v>108</v>
      </c>
      <c r="H3019" s="600">
        <v>90</v>
      </c>
    </row>
    <row r="3020" spans="1:8" ht="15" customHeight="1">
      <c r="A3020" s="468">
        <v>17</v>
      </c>
      <c r="B3020" s="581" t="s">
        <v>566</v>
      </c>
      <c r="C3020" s="581" t="s">
        <v>5669</v>
      </c>
      <c r="D3020" s="456"/>
      <c r="E3020" s="600">
        <v>480</v>
      </c>
      <c r="F3020" s="600">
        <v>192</v>
      </c>
      <c r="G3020" s="600">
        <v>120</v>
      </c>
      <c r="H3020" s="600">
        <v>0</v>
      </c>
    </row>
    <row r="3021" spans="1:8" ht="15" customHeight="1">
      <c r="A3021" s="468">
        <v>18</v>
      </c>
      <c r="B3021" s="581" t="s">
        <v>566</v>
      </c>
      <c r="C3021" s="581" t="s">
        <v>5670</v>
      </c>
      <c r="D3021" s="456"/>
      <c r="E3021" s="600">
        <v>240</v>
      </c>
      <c r="F3021" s="600">
        <v>160</v>
      </c>
      <c r="G3021" s="600">
        <v>120</v>
      </c>
      <c r="H3021" s="600">
        <v>80</v>
      </c>
    </row>
    <row r="3022" spans="1:8" ht="15" customHeight="1">
      <c r="A3022" s="468">
        <v>19</v>
      </c>
      <c r="B3022" s="581"/>
      <c r="C3022" s="581" t="s">
        <v>5671</v>
      </c>
      <c r="D3022" s="456"/>
      <c r="E3022" s="600">
        <v>240</v>
      </c>
      <c r="F3022" s="600">
        <v>160</v>
      </c>
      <c r="G3022" s="600">
        <v>120</v>
      </c>
      <c r="H3022" s="600">
        <v>0</v>
      </c>
    </row>
    <row r="3023" spans="1:8" ht="15" customHeight="1">
      <c r="A3023" s="468">
        <v>20</v>
      </c>
      <c r="B3023" s="1354" t="s">
        <v>5633</v>
      </c>
      <c r="C3023" s="1354"/>
      <c r="D3023" s="456"/>
      <c r="E3023" s="600">
        <v>100</v>
      </c>
      <c r="F3023" s="600">
        <v>0</v>
      </c>
      <c r="G3023" s="600">
        <v>0</v>
      </c>
      <c r="H3023" s="600">
        <v>0</v>
      </c>
    </row>
    <row r="3024" spans="1:8" ht="15" customHeight="1">
      <c r="A3024" s="468">
        <v>21</v>
      </c>
      <c r="B3024" s="1354" t="s">
        <v>5634</v>
      </c>
      <c r="C3024" s="1354"/>
      <c r="D3024" s="456"/>
      <c r="E3024" s="600">
        <v>80</v>
      </c>
      <c r="F3024" s="600">
        <v>0</v>
      </c>
      <c r="G3024" s="600">
        <v>0</v>
      </c>
      <c r="H3024" s="600">
        <v>0</v>
      </c>
    </row>
    <row r="3025" spans="1:8" ht="15" customHeight="1">
      <c r="A3025" s="468">
        <v>22</v>
      </c>
      <c r="B3025" s="612" t="s">
        <v>5672</v>
      </c>
      <c r="C3025" s="581" t="s">
        <v>5673</v>
      </c>
      <c r="D3025" s="456"/>
      <c r="E3025" s="600">
        <v>200</v>
      </c>
      <c r="F3025" s="600">
        <v>120</v>
      </c>
      <c r="G3025" s="600">
        <v>0</v>
      </c>
      <c r="H3025" s="600">
        <v>0</v>
      </c>
    </row>
    <row r="3026" spans="1:8" ht="15" customHeight="1">
      <c r="A3026" s="468">
        <v>23</v>
      </c>
      <c r="B3026" s="612" t="s">
        <v>5674</v>
      </c>
      <c r="C3026" s="581" t="s">
        <v>5675</v>
      </c>
      <c r="D3026" s="456"/>
      <c r="E3026" s="600">
        <v>200</v>
      </c>
      <c r="F3026" s="600">
        <v>120</v>
      </c>
      <c r="G3026" s="600">
        <v>100</v>
      </c>
      <c r="H3026" s="600">
        <v>0</v>
      </c>
    </row>
    <row r="3027" spans="1:8" ht="15" customHeight="1">
      <c r="A3027" s="468">
        <v>24</v>
      </c>
      <c r="B3027" s="612" t="s">
        <v>5676</v>
      </c>
      <c r="C3027" s="581" t="s">
        <v>5677</v>
      </c>
      <c r="D3027" s="456"/>
      <c r="E3027" s="600">
        <v>120</v>
      </c>
      <c r="F3027" s="600">
        <v>80</v>
      </c>
      <c r="G3027" s="600">
        <v>0</v>
      </c>
      <c r="H3027" s="600">
        <v>0</v>
      </c>
    </row>
    <row r="3028" spans="1:8" ht="15" customHeight="1">
      <c r="A3028" s="468">
        <v>25</v>
      </c>
      <c r="B3028" s="626" t="s">
        <v>5678</v>
      </c>
      <c r="C3028" s="626" t="s">
        <v>5679</v>
      </c>
      <c r="D3028" s="456"/>
      <c r="E3028" s="600">
        <v>200</v>
      </c>
      <c r="F3028" s="600">
        <v>140</v>
      </c>
      <c r="G3028" s="600">
        <v>100</v>
      </c>
      <c r="H3028" s="600">
        <v>0</v>
      </c>
    </row>
    <row r="3029" spans="1:8" ht="15" customHeight="1">
      <c r="A3029" s="468">
        <v>26</v>
      </c>
      <c r="B3029" s="626" t="s">
        <v>5678</v>
      </c>
      <c r="C3029" s="626" t="s">
        <v>5680</v>
      </c>
      <c r="D3029" s="456"/>
      <c r="E3029" s="600">
        <v>240</v>
      </c>
      <c r="F3029" s="600">
        <v>160</v>
      </c>
      <c r="G3029" s="600">
        <v>0</v>
      </c>
      <c r="H3029" s="600">
        <v>0</v>
      </c>
    </row>
    <row r="3030" spans="1:8" ht="15" customHeight="1">
      <c r="A3030" s="468">
        <v>27</v>
      </c>
      <c r="B3030" s="626" t="s">
        <v>5681</v>
      </c>
      <c r="C3030" s="626" t="s">
        <v>5682</v>
      </c>
      <c r="D3030" s="456"/>
      <c r="E3030" s="600">
        <v>180</v>
      </c>
      <c r="F3030" s="600">
        <v>140</v>
      </c>
      <c r="G3030" s="600">
        <v>100</v>
      </c>
      <c r="H3030" s="600">
        <v>60</v>
      </c>
    </row>
    <row r="3031" spans="1:8" ht="15" customHeight="1">
      <c r="A3031" s="468">
        <v>28</v>
      </c>
      <c r="B3031" s="626" t="s">
        <v>5681</v>
      </c>
      <c r="C3031" s="626" t="s">
        <v>5683</v>
      </c>
      <c r="D3031" s="456"/>
      <c r="E3031" s="600">
        <v>120</v>
      </c>
      <c r="F3031" s="600">
        <v>60</v>
      </c>
      <c r="G3031" s="600">
        <v>0</v>
      </c>
      <c r="H3031" s="600">
        <v>0</v>
      </c>
    </row>
    <row r="3032" spans="1:8" ht="15" customHeight="1">
      <c r="A3032" s="468">
        <v>29</v>
      </c>
      <c r="B3032" s="1517" t="s">
        <v>5684</v>
      </c>
      <c r="C3032" s="1517"/>
      <c r="D3032" s="456"/>
      <c r="E3032" s="600">
        <v>400</v>
      </c>
      <c r="F3032" s="600">
        <v>0</v>
      </c>
      <c r="G3032" s="600">
        <v>0</v>
      </c>
      <c r="H3032" s="600">
        <v>0</v>
      </c>
    </row>
    <row r="3033" spans="1:8" ht="15" customHeight="1">
      <c r="A3033" s="468">
        <v>30</v>
      </c>
      <c r="B3033" s="1517" t="s">
        <v>5685</v>
      </c>
      <c r="C3033" s="1517"/>
      <c r="D3033" s="456"/>
      <c r="E3033" s="600">
        <v>120</v>
      </c>
      <c r="F3033" s="600">
        <v>100</v>
      </c>
      <c r="G3033" s="600">
        <v>60</v>
      </c>
      <c r="H3033" s="600">
        <v>0</v>
      </c>
    </row>
    <row r="3034" spans="1:8" ht="15" customHeight="1">
      <c r="A3034" s="622">
        <v>40</v>
      </c>
      <c r="B3034" s="623" t="s">
        <v>5686</v>
      </c>
      <c r="C3034" s="620"/>
      <c r="D3034" s="620"/>
      <c r="E3034" s="625">
        <v>0</v>
      </c>
      <c r="F3034" s="625">
        <v>0</v>
      </c>
      <c r="G3034" s="625">
        <v>0</v>
      </c>
      <c r="H3034" s="625">
        <v>0</v>
      </c>
    </row>
    <row r="3035" spans="1:8" ht="30" customHeight="1">
      <c r="A3035" s="612">
        <v>1</v>
      </c>
      <c r="B3035" s="626" t="s">
        <v>947</v>
      </c>
      <c r="C3035" s="626" t="s">
        <v>5687</v>
      </c>
      <c r="D3035" s="456"/>
      <c r="E3035" s="600">
        <v>2800</v>
      </c>
      <c r="F3035" s="600">
        <v>1120</v>
      </c>
      <c r="G3035" s="600">
        <v>840</v>
      </c>
      <c r="H3035" s="600">
        <v>0</v>
      </c>
    </row>
    <row r="3036" spans="1:8" ht="30" customHeight="1">
      <c r="A3036" s="612">
        <v>2</v>
      </c>
      <c r="B3036" s="626" t="s">
        <v>947</v>
      </c>
      <c r="C3036" s="626" t="s">
        <v>5688</v>
      </c>
      <c r="D3036" s="456"/>
      <c r="E3036" s="600">
        <v>2400</v>
      </c>
      <c r="F3036" s="600">
        <v>960</v>
      </c>
      <c r="G3036" s="600">
        <v>720</v>
      </c>
      <c r="H3036" s="600">
        <v>0</v>
      </c>
    </row>
    <row r="3037" spans="1:8" ht="30" customHeight="1">
      <c r="A3037" s="612">
        <v>3</v>
      </c>
      <c r="B3037" s="626" t="s">
        <v>947</v>
      </c>
      <c r="C3037" s="626" t="s">
        <v>5689</v>
      </c>
      <c r="D3037" s="456"/>
      <c r="E3037" s="600">
        <v>3120</v>
      </c>
      <c r="F3037" s="600">
        <v>1248</v>
      </c>
      <c r="G3037" s="600">
        <v>936</v>
      </c>
      <c r="H3037" s="600">
        <v>0</v>
      </c>
    </row>
    <row r="3038" spans="1:8" ht="30" customHeight="1">
      <c r="A3038" s="612">
        <v>4</v>
      </c>
      <c r="B3038" s="626" t="s">
        <v>947</v>
      </c>
      <c r="C3038" s="626" t="s">
        <v>5690</v>
      </c>
      <c r="D3038" s="456"/>
      <c r="E3038" s="600">
        <v>4400</v>
      </c>
      <c r="F3038" s="600">
        <v>1760</v>
      </c>
      <c r="G3038" s="600">
        <v>1320</v>
      </c>
      <c r="H3038" s="600">
        <v>1100</v>
      </c>
    </row>
    <row r="3039" spans="1:8" ht="30" customHeight="1">
      <c r="A3039" s="612">
        <v>5</v>
      </c>
      <c r="B3039" s="626" t="s">
        <v>947</v>
      </c>
      <c r="C3039" s="626" t="s">
        <v>5691</v>
      </c>
      <c r="D3039" s="456"/>
      <c r="E3039" s="600">
        <v>3760</v>
      </c>
      <c r="F3039" s="600">
        <v>1504</v>
      </c>
      <c r="G3039" s="600">
        <v>0</v>
      </c>
      <c r="H3039" s="600">
        <v>0</v>
      </c>
    </row>
    <row r="3040" spans="1:8" ht="30" customHeight="1">
      <c r="A3040" s="612">
        <v>6</v>
      </c>
      <c r="B3040" s="626" t="s">
        <v>947</v>
      </c>
      <c r="C3040" s="626" t="s">
        <v>5692</v>
      </c>
      <c r="D3040" s="456"/>
      <c r="E3040" s="600">
        <v>2200</v>
      </c>
      <c r="F3040" s="600">
        <v>880</v>
      </c>
      <c r="G3040" s="600">
        <v>660</v>
      </c>
      <c r="H3040" s="600">
        <v>550</v>
      </c>
    </row>
    <row r="3041" spans="1:8" ht="30" customHeight="1">
      <c r="A3041" s="612">
        <v>7</v>
      </c>
      <c r="B3041" s="626" t="s">
        <v>947</v>
      </c>
      <c r="C3041" s="626" t="s">
        <v>5693</v>
      </c>
      <c r="D3041" s="456"/>
      <c r="E3041" s="600">
        <v>1920</v>
      </c>
      <c r="F3041" s="600">
        <v>768</v>
      </c>
      <c r="G3041" s="600">
        <v>576</v>
      </c>
      <c r="H3041" s="600">
        <v>480</v>
      </c>
    </row>
    <row r="3042" spans="1:8" ht="30" customHeight="1">
      <c r="A3042" s="612">
        <v>8</v>
      </c>
      <c r="B3042" s="626" t="s">
        <v>947</v>
      </c>
      <c r="C3042" s="626" t="s">
        <v>5694</v>
      </c>
      <c r="D3042" s="456"/>
      <c r="E3042" s="600">
        <v>2200</v>
      </c>
      <c r="F3042" s="600">
        <v>880</v>
      </c>
      <c r="G3042" s="600">
        <v>0</v>
      </c>
      <c r="H3042" s="600">
        <v>0</v>
      </c>
    </row>
    <row r="3043" spans="1:8" ht="30" customHeight="1">
      <c r="A3043" s="612">
        <v>9</v>
      </c>
      <c r="B3043" s="626" t="s">
        <v>947</v>
      </c>
      <c r="C3043" s="626" t="s">
        <v>5695</v>
      </c>
      <c r="D3043" s="456"/>
      <c r="E3043" s="600">
        <v>2600</v>
      </c>
      <c r="F3043" s="600">
        <v>1040</v>
      </c>
      <c r="G3043" s="600">
        <v>0</v>
      </c>
      <c r="H3043" s="600">
        <v>0</v>
      </c>
    </row>
    <row r="3044" spans="1:8" ht="30" customHeight="1">
      <c r="A3044" s="612">
        <v>10</v>
      </c>
      <c r="B3044" s="626" t="s">
        <v>947</v>
      </c>
      <c r="C3044" s="626" t="s">
        <v>5696</v>
      </c>
      <c r="D3044" s="456"/>
      <c r="E3044" s="600">
        <v>1200</v>
      </c>
      <c r="F3044" s="600">
        <v>480</v>
      </c>
      <c r="G3044" s="600">
        <v>0</v>
      </c>
      <c r="H3044" s="600">
        <v>0</v>
      </c>
    </row>
    <row r="3045" spans="1:8" ht="30" customHeight="1">
      <c r="A3045" s="612">
        <v>11</v>
      </c>
      <c r="B3045" s="626" t="s">
        <v>5697</v>
      </c>
      <c r="C3045" s="626" t="s">
        <v>5698</v>
      </c>
      <c r="D3045" s="456"/>
      <c r="E3045" s="600">
        <v>1800</v>
      </c>
      <c r="F3045" s="600">
        <v>1200</v>
      </c>
      <c r="G3045" s="600">
        <v>720</v>
      </c>
      <c r="H3045" s="600">
        <v>0</v>
      </c>
    </row>
    <row r="3046" spans="1:8" ht="30" customHeight="1">
      <c r="A3046" s="612">
        <v>12</v>
      </c>
      <c r="B3046" s="626" t="s">
        <v>5697</v>
      </c>
      <c r="C3046" s="626" t="s">
        <v>5699</v>
      </c>
      <c r="D3046" s="456"/>
      <c r="E3046" s="600">
        <v>1000</v>
      </c>
      <c r="F3046" s="600">
        <v>640</v>
      </c>
      <c r="G3046" s="600">
        <v>240</v>
      </c>
      <c r="H3046" s="600">
        <v>0</v>
      </c>
    </row>
    <row r="3047" spans="1:8" ht="30" customHeight="1">
      <c r="A3047" s="612">
        <v>13</v>
      </c>
      <c r="B3047" s="626" t="s">
        <v>5697</v>
      </c>
      <c r="C3047" s="626" t="s">
        <v>5700</v>
      </c>
      <c r="D3047" s="456"/>
      <c r="E3047" s="600">
        <v>560</v>
      </c>
      <c r="F3047" s="600">
        <v>364</v>
      </c>
      <c r="G3047" s="600">
        <v>160</v>
      </c>
      <c r="H3047" s="600">
        <v>0</v>
      </c>
    </row>
    <row r="3048" spans="1:8" ht="30" customHeight="1">
      <c r="A3048" s="612">
        <v>14</v>
      </c>
      <c r="B3048" s="626" t="s">
        <v>5697</v>
      </c>
      <c r="C3048" s="626" t="s">
        <v>5701</v>
      </c>
      <c r="D3048" s="456"/>
      <c r="E3048" s="600">
        <v>280</v>
      </c>
      <c r="F3048" s="600">
        <v>180</v>
      </c>
      <c r="G3048" s="600">
        <v>0</v>
      </c>
      <c r="H3048" s="600">
        <v>0</v>
      </c>
    </row>
    <row r="3049" spans="1:8" ht="30" customHeight="1">
      <c r="A3049" s="612">
        <v>15</v>
      </c>
      <c r="B3049" s="626" t="s">
        <v>5697</v>
      </c>
      <c r="C3049" s="626" t="s">
        <v>5702</v>
      </c>
      <c r="D3049" s="456"/>
      <c r="E3049" s="600">
        <v>800</v>
      </c>
      <c r="F3049" s="600">
        <v>480</v>
      </c>
      <c r="G3049" s="600">
        <v>200</v>
      </c>
      <c r="H3049" s="600">
        <v>0</v>
      </c>
    </row>
    <row r="3050" spans="1:8" ht="30" customHeight="1">
      <c r="A3050" s="612">
        <v>16</v>
      </c>
      <c r="B3050" s="626" t="s">
        <v>5697</v>
      </c>
      <c r="C3050" s="626" t="s">
        <v>5703</v>
      </c>
      <c r="D3050" s="456"/>
      <c r="E3050" s="600">
        <v>200</v>
      </c>
      <c r="F3050" s="600">
        <v>180</v>
      </c>
      <c r="G3050" s="600">
        <v>140</v>
      </c>
      <c r="H3050" s="600">
        <v>100</v>
      </c>
    </row>
    <row r="3051" spans="1:8" ht="30" customHeight="1">
      <c r="A3051" s="612">
        <v>17</v>
      </c>
      <c r="B3051" s="626" t="s">
        <v>5704</v>
      </c>
      <c r="C3051" s="626" t="s">
        <v>5705</v>
      </c>
      <c r="D3051" s="456"/>
      <c r="E3051" s="600">
        <v>1200</v>
      </c>
      <c r="F3051" s="600">
        <v>720</v>
      </c>
      <c r="G3051" s="600">
        <v>360</v>
      </c>
      <c r="H3051" s="600">
        <v>200</v>
      </c>
    </row>
    <row r="3052" spans="1:8" ht="30" customHeight="1">
      <c r="A3052" s="612">
        <v>18</v>
      </c>
      <c r="B3052" s="626" t="s">
        <v>5704</v>
      </c>
      <c r="C3052" s="626" t="s">
        <v>5706</v>
      </c>
      <c r="D3052" s="456"/>
      <c r="E3052" s="600">
        <v>600</v>
      </c>
      <c r="F3052" s="600">
        <v>360</v>
      </c>
      <c r="G3052" s="600">
        <v>240</v>
      </c>
      <c r="H3052" s="600">
        <v>0</v>
      </c>
    </row>
    <row r="3053" spans="1:8" ht="30" customHeight="1">
      <c r="A3053" s="612">
        <v>19</v>
      </c>
      <c r="B3053" s="626" t="s">
        <v>5704</v>
      </c>
      <c r="C3053" s="626" t="s">
        <v>5707</v>
      </c>
      <c r="D3053" s="456"/>
      <c r="E3053" s="600">
        <v>540</v>
      </c>
      <c r="F3053" s="600">
        <v>340</v>
      </c>
      <c r="G3053" s="600">
        <v>200</v>
      </c>
      <c r="H3053" s="600">
        <v>0</v>
      </c>
    </row>
    <row r="3054" spans="1:8" ht="30" customHeight="1">
      <c r="A3054" s="612">
        <v>20</v>
      </c>
      <c r="B3054" s="626" t="s">
        <v>5708</v>
      </c>
      <c r="C3054" s="626" t="s">
        <v>5709</v>
      </c>
      <c r="D3054" s="456"/>
      <c r="E3054" s="600">
        <v>480</v>
      </c>
      <c r="F3054" s="600">
        <v>240</v>
      </c>
      <c r="G3054" s="600">
        <v>120</v>
      </c>
      <c r="H3054" s="600">
        <v>0</v>
      </c>
    </row>
    <row r="3055" spans="1:8" ht="30" customHeight="1">
      <c r="A3055" s="612">
        <v>21</v>
      </c>
      <c r="B3055" s="626" t="s">
        <v>5708</v>
      </c>
      <c r="C3055" s="626" t="s">
        <v>5710</v>
      </c>
      <c r="D3055" s="456"/>
      <c r="E3055" s="600">
        <v>400</v>
      </c>
      <c r="F3055" s="600">
        <v>220</v>
      </c>
      <c r="G3055" s="600">
        <v>100</v>
      </c>
      <c r="H3055" s="600">
        <v>0</v>
      </c>
    </row>
    <row r="3056" spans="1:8" ht="30" customHeight="1">
      <c r="A3056" s="612">
        <v>22</v>
      </c>
      <c r="B3056" s="626" t="s">
        <v>5708</v>
      </c>
      <c r="C3056" s="626" t="s">
        <v>5711</v>
      </c>
      <c r="D3056" s="456"/>
      <c r="E3056" s="600">
        <v>360</v>
      </c>
      <c r="F3056" s="600">
        <v>200</v>
      </c>
      <c r="G3056" s="600">
        <v>100</v>
      </c>
      <c r="H3056" s="600">
        <v>0</v>
      </c>
    </row>
    <row r="3057" spans="1:8" ht="30" customHeight="1">
      <c r="A3057" s="612">
        <v>23</v>
      </c>
      <c r="B3057" s="626" t="s">
        <v>5708</v>
      </c>
      <c r="C3057" s="626" t="s">
        <v>5712</v>
      </c>
      <c r="D3057" s="456"/>
      <c r="E3057" s="600">
        <v>220</v>
      </c>
      <c r="F3057" s="600">
        <v>180</v>
      </c>
      <c r="G3057" s="600">
        <v>140</v>
      </c>
      <c r="H3057" s="600">
        <v>100</v>
      </c>
    </row>
    <row r="3058" spans="1:8" ht="30" customHeight="1">
      <c r="A3058" s="612">
        <v>24</v>
      </c>
      <c r="B3058" s="626" t="s">
        <v>5713</v>
      </c>
      <c r="C3058" s="626" t="s">
        <v>5714</v>
      </c>
      <c r="D3058" s="456"/>
      <c r="E3058" s="600">
        <v>2280</v>
      </c>
      <c r="F3058" s="600">
        <v>0</v>
      </c>
      <c r="G3058" s="600">
        <v>0</v>
      </c>
      <c r="H3058" s="600">
        <v>0</v>
      </c>
    </row>
    <row r="3059" spans="1:8" ht="30" customHeight="1">
      <c r="A3059" s="612">
        <v>25</v>
      </c>
      <c r="B3059" s="626" t="s">
        <v>5713</v>
      </c>
      <c r="C3059" s="626" t="s">
        <v>5715</v>
      </c>
      <c r="D3059" s="456"/>
      <c r="E3059" s="600">
        <v>1000</v>
      </c>
      <c r="F3059" s="600">
        <v>520</v>
      </c>
      <c r="G3059" s="600">
        <v>300</v>
      </c>
      <c r="H3059" s="600">
        <v>0</v>
      </c>
    </row>
    <row r="3060" spans="1:8" ht="30" customHeight="1">
      <c r="A3060" s="612">
        <v>26</v>
      </c>
      <c r="B3060" s="626" t="s">
        <v>5716</v>
      </c>
      <c r="C3060" s="626" t="s">
        <v>5717</v>
      </c>
      <c r="D3060" s="456"/>
      <c r="E3060" s="600">
        <v>1280</v>
      </c>
      <c r="F3060" s="600">
        <v>0</v>
      </c>
      <c r="G3060" s="600">
        <v>0</v>
      </c>
      <c r="H3060" s="600">
        <v>0</v>
      </c>
    </row>
    <row r="3061" spans="1:8" ht="30" customHeight="1">
      <c r="A3061" s="612">
        <v>27</v>
      </c>
      <c r="B3061" s="626" t="s">
        <v>5716</v>
      </c>
      <c r="C3061" s="626" t="s">
        <v>5718</v>
      </c>
      <c r="D3061" s="456"/>
      <c r="E3061" s="600">
        <v>1280</v>
      </c>
      <c r="F3061" s="600">
        <v>0</v>
      </c>
      <c r="G3061" s="600">
        <v>0</v>
      </c>
      <c r="H3061" s="600">
        <v>0</v>
      </c>
    </row>
    <row r="3062" spans="1:8" ht="30" customHeight="1">
      <c r="A3062" s="612">
        <v>28</v>
      </c>
      <c r="B3062" s="626" t="s">
        <v>5719</v>
      </c>
      <c r="C3062" s="626" t="s">
        <v>5720</v>
      </c>
      <c r="D3062" s="456"/>
      <c r="E3062" s="600">
        <v>1120</v>
      </c>
      <c r="F3062" s="600">
        <v>0</v>
      </c>
      <c r="G3062" s="600">
        <v>0</v>
      </c>
      <c r="H3062" s="600">
        <v>0</v>
      </c>
    </row>
    <row r="3063" spans="1:8" ht="30" customHeight="1">
      <c r="A3063" s="612">
        <v>29</v>
      </c>
      <c r="B3063" s="626" t="s">
        <v>5721</v>
      </c>
      <c r="C3063" s="626" t="s">
        <v>5722</v>
      </c>
      <c r="D3063" s="456"/>
      <c r="E3063" s="600">
        <v>1600</v>
      </c>
      <c r="F3063" s="600">
        <v>0</v>
      </c>
      <c r="G3063" s="600">
        <v>0</v>
      </c>
      <c r="H3063" s="600">
        <v>0</v>
      </c>
    </row>
    <row r="3064" spans="1:8" ht="30" customHeight="1">
      <c r="A3064" s="612">
        <v>30</v>
      </c>
      <c r="B3064" s="626" t="s">
        <v>5723</v>
      </c>
      <c r="C3064" s="626" t="s">
        <v>5724</v>
      </c>
      <c r="D3064" s="456"/>
      <c r="E3064" s="600">
        <v>1600</v>
      </c>
      <c r="F3064" s="600">
        <v>0</v>
      </c>
      <c r="G3064" s="600">
        <v>0</v>
      </c>
      <c r="H3064" s="600">
        <v>0</v>
      </c>
    </row>
    <row r="3065" spans="1:8" ht="30" customHeight="1">
      <c r="A3065" s="612">
        <v>31</v>
      </c>
      <c r="B3065" s="626" t="s">
        <v>5725</v>
      </c>
      <c r="C3065" s="626" t="s">
        <v>5725</v>
      </c>
      <c r="D3065" s="456"/>
      <c r="E3065" s="600">
        <v>2240</v>
      </c>
      <c r="F3065" s="600">
        <v>0</v>
      </c>
      <c r="G3065" s="600">
        <v>0</v>
      </c>
      <c r="H3065" s="600">
        <v>0</v>
      </c>
    </row>
    <row r="3066" spans="1:8" ht="30" customHeight="1">
      <c r="A3066" s="612">
        <v>32</v>
      </c>
      <c r="B3066" s="626" t="s">
        <v>5726</v>
      </c>
      <c r="C3066" s="626" t="s">
        <v>5726</v>
      </c>
      <c r="D3066" s="456"/>
      <c r="E3066" s="600">
        <v>1120</v>
      </c>
      <c r="F3066" s="600">
        <v>0</v>
      </c>
      <c r="G3066" s="600">
        <v>0</v>
      </c>
      <c r="H3066" s="600">
        <v>0</v>
      </c>
    </row>
    <row r="3067" spans="1:8" ht="30" customHeight="1">
      <c r="A3067" s="612">
        <v>33</v>
      </c>
      <c r="B3067" s="626" t="s">
        <v>5727</v>
      </c>
      <c r="C3067" s="626" t="s">
        <v>5727</v>
      </c>
      <c r="D3067" s="456"/>
      <c r="E3067" s="600">
        <v>1080</v>
      </c>
      <c r="F3067" s="600">
        <v>0</v>
      </c>
      <c r="G3067" s="600">
        <v>0</v>
      </c>
      <c r="H3067" s="600">
        <v>0</v>
      </c>
    </row>
    <row r="3068" spans="1:8" ht="30" customHeight="1">
      <c r="A3068" s="612">
        <v>34</v>
      </c>
      <c r="B3068" s="626" t="s">
        <v>5728</v>
      </c>
      <c r="C3068" s="626" t="s">
        <v>5729</v>
      </c>
      <c r="D3068" s="456"/>
      <c r="E3068" s="600">
        <v>360</v>
      </c>
      <c r="F3068" s="600">
        <v>240</v>
      </c>
      <c r="G3068" s="600">
        <v>0</v>
      </c>
      <c r="H3068" s="600">
        <v>0</v>
      </c>
    </row>
    <row r="3069" spans="1:8" ht="30" customHeight="1">
      <c r="A3069" s="612">
        <v>35</v>
      </c>
      <c r="B3069" s="626" t="s">
        <v>5728</v>
      </c>
      <c r="C3069" s="626" t="s">
        <v>5730</v>
      </c>
      <c r="D3069" s="456"/>
      <c r="E3069" s="600">
        <v>360</v>
      </c>
      <c r="F3069" s="600">
        <v>240</v>
      </c>
      <c r="G3069" s="600">
        <v>0</v>
      </c>
      <c r="H3069" s="600">
        <v>0</v>
      </c>
    </row>
    <row r="3070" spans="1:8" ht="30" customHeight="1">
      <c r="A3070" s="612">
        <v>36</v>
      </c>
      <c r="B3070" s="626" t="s">
        <v>5728</v>
      </c>
      <c r="C3070" s="626" t="s">
        <v>5731</v>
      </c>
      <c r="D3070" s="456"/>
      <c r="E3070" s="600">
        <v>440</v>
      </c>
      <c r="F3070" s="600">
        <v>340</v>
      </c>
      <c r="G3070" s="600">
        <v>200</v>
      </c>
      <c r="H3070" s="600">
        <v>0</v>
      </c>
    </row>
    <row r="3071" spans="1:8" ht="30" customHeight="1">
      <c r="A3071" s="612">
        <v>37</v>
      </c>
      <c r="B3071" s="626" t="s">
        <v>5728</v>
      </c>
      <c r="C3071" s="626" t="s">
        <v>5732</v>
      </c>
      <c r="D3071" s="456"/>
      <c r="E3071" s="600">
        <v>360</v>
      </c>
      <c r="F3071" s="600">
        <v>240</v>
      </c>
      <c r="G3071" s="600">
        <v>160</v>
      </c>
      <c r="H3071" s="600">
        <v>0</v>
      </c>
    </row>
    <row r="3072" spans="1:8" ht="30" customHeight="1">
      <c r="A3072" s="612">
        <v>38</v>
      </c>
      <c r="B3072" s="626" t="s">
        <v>5728</v>
      </c>
      <c r="C3072" s="626" t="s">
        <v>5733</v>
      </c>
      <c r="D3072" s="456"/>
      <c r="E3072" s="600">
        <v>360</v>
      </c>
      <c r="F3072" s="600">
        <v>240</v>
      </c>
      <c r="G3072" s="600">
        <v>0</v>
      </c>
      <c r="H3072" s="600">
        <v>0</v>
      </c>
    </row>
    <row r="3073" spans="1:8" ht="30" customHeight="1">
      <c r="A3073" s="612">
        <v>39</v>
      </c>
      <c r="B3073" s="626" t="s">
        <v>5728</v>
      </c>
      <c r="C3073" s="626" t="s">
        <v>5734</v>
      </c>
      <c r="D3073" s="456"/>
      <c r="E3073" s="600">
        <v>400</v>
      </c>
      <c r="F3073" s="600">
        <v>0</v>
      </c>
      <c r="G3073" s="600">
        <v>0</v>
      </c>
      <c r="H3073" s="600">
        <v>0</v>
      </c>
    </row>
    <row r="3074" spans="1:8" ht="30" customHeight="1">
      <c r="A3074" s="612">
        <v>40</v>
      </c>
      <c r="B3074" s="626" t="s">
        <v>5728</v>
      </c>
      <c r="C3074" s="626" t="s">
        <v>5735</v>
      </c>
      <c r="D3074" s="456"/>
      <c r="E3074" s="600">
        <v>360</v>
      </c>
      <c r="F3074" s="600">
        <v>240</v>
      </c>
      <c r="G3074" s="600">
        <v>160</v>
      </c>
      <c r="H3074" s="600">
        <v>0</v>
      </c>
    </row>
    <row r="3075" spans="1:8" ht="30" customHeight="1">
      <c r="A3075" s="612">
        <v>41</v>
      </c>
      <c r="B3075" s="626" t="s">
        <v>566</v>
      </c>
      <c r="C3075" s="626" t="s">
        <v>5736</v>
      </c>
      <c r="D3075" s="456"/>
      <c r="E3075" s="600">
        <v>400</v>
      </c>
      <c r="F3075" s="600">
        <v>280</v>
      </c>
      <c r="G3075" s="600">
        <v>160</v>
      </c>
      <c r="H3075" s="600">
        <v>0</v>
      </c>
    </row>
    <row r="3076" spans="1:8" ht="30" customHeight="1">
      <c r="A3076" s="612">
        <v>42</v>
      </c>
      <c r="B3076" s="626" t="s">
        <v>566</v>
      </c>
      <c r="C3076" s="626" t="s">
        <v>5737</v>
      </c>
      <c r="D3076" s="456"/>
      <c r="E3076" s="600">
        <v>160</v>
      </c>
      <c r="F3076" s="600">
        <v>120</v>
      </c>
      <c r="G3076" s="600">
        <v>100</v>
      </c>
      <c r="H3076" s="600">
        <v>80</v>
      </c>
    </row>
    <row r="3077" spans="1:8" ht="30" customHeight="1">
      <c r="A3077" s="612">
        <v>43</v>
      </c>
      <c r="B3077" s="626" t="s">
        <v>566</v>
      </c>
      <c r="C3077" s="626" t="s">
        <v>5738</v>
      </c>
      <c r="D3077" s="456"/>
      <c r="E3077" s="600">
        <v>280</v>
      </c>
      <c r="F3077" s="600">
        <v>180</v>
      </c>
      <c r="G3077" s="600">
        <v>100</v>
      </c>
      <c r="H3077" s="600">
        <v>80</v>
      </c>
    </row>
    <row r="3078" spans="1:8" ht="30" customHeight="1">
      <c r="A3078" s="612">
        <v>44</v>
      </c>
      <c r="B3078" s="626" t="s">
        <v>5739</v>
      </c>
      <c r="C3078" s="626" t="s">
        <v>5740</v>
      </c>
      <c r="D3078" s="456"/>
      <c r="E3078" s="600">
        <v>280</v>
      </c>
      <c r="F3078" s="600">
        <v>180</v>
      </c>
      <c r="G3078" s="600">
        <v>100</v>
      </c>
      <c r="H3078" s="600">
        <v>0</v>
      </c>
    </row>
    <row r="3079" spans="1:8" ht="30" customHeight="1">
      <c r="A3079" s="612">
        <v>45</v>
      </c>
      <c r="B3079" s="626" t="s">
        <v>566</v>
      </c>
      <c r="C3079" s="626" t="s">
        <v>5741</v>
      </c>
      <c r="D3079" s="456"/>
      <c r="E3079" s="600">
        <v>1680</v>
      </c>
      <c r="F3079" s="600">
        <v>1080</v>
      </c>
      <c r="G3079" s="600">
        <v>400</v>
      </c>
      <c r="H3079" s="600">
        <v>0</v>
      </c>
    </row>
    <row r="3080" spans="1:8" ht="30" customHeight="1">
      <c r="A3080" s="612">
        <v>46</v>
      </c>
      <c r="B3080" s="626" t="s">
        <v>566</v>
      </c>
      <c r="C3080" s="626" t="s">
        <v>5742</v>
      </c>
      <c r="D3080" s="456"/>
      <c r="E3080" s="600">
        <v>840</v>
      </c>
      <c r="F3080" s="600">
        <v>560</v>
      </c>
      <c r="G3080" s="600">
        <v>280</v>
      </c>
      <c r="H3080" s="600">
        <v>0</v>
      </c>
    </row>
    <row r="3081" spans="1:8" ht="30" customHeight="1">
      <c r="A3081" s="612">
        <v>47</v>
      </c>
      <c r="B3081" s="626" t="s">
        <v>566</v>
      </c>
      <c r="C3081" s="626" t="s">
        <v>5743</v>
      </c>
      <c r="D3081" s="456"/>
      <c r="E3081" s="600">
        <v>700</v>
      </c>
      <c r="F3081" s="600">
        <v>400</v>
      </c>
      <c r="G3081" s="600">
        <v>220</v>
      </c>
      <c r="H3081" s="600">
        <v>120</v>
      </c>
    </row>
    <row r="3082" spans="1:8" ht="30" customHeight="1">
      <c r="A3082" s="612">
        <v>48</v>
      </c>
      <c r="B3082" s="626" t="s">
        <v>566</v>
      </c>
      <c r="C3082" s="626" t="s">
        <v>5744</v>
      </c>
      <c r="D3082" s="456"/>
      <c r="E3082" s="600">
        <v>400</v>
      </c>
      <c r="F3082" s="600">
        <v>300</v>
      </c>
      <c r="G3082" s="600">
        <v>220</v>
      </c>
      <c r="H3082" s="600">
        <v>120</v>
      </c>
    </row>
    <row r="3083" spans="1:8" ht="30" customHeight="1">
      <c r="A3083" s="612">
        <v>49</v>
      </c>
      <c r="B3083" s="626" t="s">
        <v>566</v>
      </c>
      <c r="C3083" s="626" t="s">
        <v>5745</v>
      </c>
      <c r="D3083" s="456"/>
      <c r="E3083" s="600">
        <v>400</v>
      </c>
      <c r="F3083" s="600">
        <v>300</v>
      </c>
      <c r="G3083" s="600">
        <v>220</v>
      </c>
      <c r="H3083" s="600">
        <v>120</v>
      </c>
    </row>
    <row r="3084" spans="1:8" ht="30" customHeight="1">
      <c r="A3084" s="612">
        <v>50</v>
      </c>
      <c r="B3084" s="626" t="s">
        <v>209</v>
      </c>
      <c r="C3084" s="626" t="s">
        <v>5746</v>
      </c>
      <c r="D3084" s="456"/>
      <c r="E3084" s="600">
        <v>260</v>
      </c>
      <c r="F3084" s="600">
        <v>180</v>
      </c>
      <c r="G3084" s="600">
        <v>140</v>
      </c>
      <c r="H3084" s="600">
        <v>80</v>
      </c>
    </row>
    <row r="3085" spans="1:8" ht="15" customHeight="1">
      <c r="A3085" s="622">
        <v>41</v>
      </c>
      <c r="B3085" s="623" t="s">
        <v>5747</v>
      </c>
      <c r="C3085" s="620"/>
      <c r="D3085" s="620"/>
      <c r="E3085" s="625">
        <v>0</v>
      </c>
      <c r="F3085" s="625">
        <v>0</v>
      </c>
      <c r="G3085" s="625">
        <v>0</v>
      </c>
      <c r="H3085" s="625">
        <v>0</v>
      </c>
    </row>
    <row r="3086" spans="1:8" ht="15" customHeight="1">
      <c r="A3086" s="581">
        <v>1</v>
      </c>
      <c r="B3086" s="581" t="s">
        <v>947</v>
      </c>
      <c r="C3086" s="627" t="s">
        <v>5748</v>
      </c>
      <c r="D3086" s="456"/>
      <c r="E3086" s="600">
        <v>1400</v>
      </c>
      <c r="F3086" s="600">
        <v>840</v>
      </c>
      <c r="G3086" s="600">
        <v>0</v>
      </c>
      <c r="H3086" s="600">
        <v>0</v>
      </c>
    </row>
    <row r="3087" spans="1:8" ht="15" customHeight="1">
      <c r="A3087" s="581">
        <v>2</v>
      </c>
      <c r="B3087" s="581" t="s">
        <v>947</v>
      </c>
      <c r="C3087" s="607" t="s">
        <v>5749</v>
      </c>
      <c r="D3087" s="456"/>
      <c r="E3087" s="600">
        <v>800</v>
      </c>
      <c r="F3087" s="600">
        <v>480</v>
      </c>
      <c r="G3087" s="600">
        <v>0</v>
      </c>
      <c r="H3087" s="600">
        <v>0</v>
      </c>
    </row>
    <row r="3088" spans="1:8" ht="15" customHeight="1">
      <c r="A3088" s="581">
        <v>3</v>
      </c>
      <c r="B3088" s="581" t="s">
        <v>947</v>
      </c>
      <c r="C3088" s="607" t="s">
        <v>5750</v>
      </c>
      <c r="D3088" s="456"/>
      <c r="E3088" s="600">
        <v>880</v>
      </c>
      <c r="F3088" s="600">
        <v>528</v>
      </c>
      <c r="G3088" s="600">
        <v>0</v>
      </c>
      <c r="H3088" s="600">
        <v>0</v>
      </c>
    </row>
    <row r="3089" spans="1:8" ht="15" customHeight="1">
      <c r="A3089" s="581">
        <v>4</v>
      </c>
      <c r="B3089" s="581" t="s">
        <v>947</v>
      </c>
      <c r="C3089" s="607" t="s">
        <v>5751</v>
      </c>
      <c r="D3089" s="456"/>
      <c r="E3089" s="600">
        <v>1200</v>
      </c>
      <c r="F3089" s="600">
        <v>720</v>
      </c>
      <c r="G3089" s="600">
        <v>0</v>
      </c>
      <c r="H3089" s="600">
        <v>0</v>
      </c>
    </row>
    <row r="3090" spans="1:8" ht="15" customHeight="1">
      <c r="A3090" s="581">
        <v>5</v>
      </c>
      <c r="B3090" s="581" t="s">
        <v>947</v>
      </c>
      <c r="C3090" s="607" t="s">
        <v>5752</v>
      </c>
      <c r="D3090" s="456"/>
      <c r="E3090" s="600">
        <v>1080</v>
      </c>
      <c r="F3090" s="600">
        <v>600</v>
      </c>
      <c r="G3090" s="600">
        <v>400</v>
      </c>
      <c r="H3090" s="600">
        <v>0</v>
      </c>
    </row>
    <row r="3091" spans="1:8" ht="15" customHeight="1">
      <c r="A3091" s="581">
        <v>6</v>
      </c>
      <c r="B3091" s="581" t="s">
        <v>947</v>
      </c>
      <c r="C3091" s="607" t="s">
        <v>5753</v>
      </c>
      <c r="D3091" s="456"/>
      <c r="E3091" s="600">
        <v>1000</v>
      </c>
      <c r="F3091" s="600">
        <v>600</v>
      </c>
      <c r="G3091" s="600">
        <v>400</v>
      </c>
      <c r="H3091" s="600">
        <v>0</v>
      </c>
    </row>
    <row r="3092" spans="1:8" ht="15" customHeight="1">
      <c r="A3092" s="581">
        <v>7</v>
      </c>
      <c r="B3092" s="581" t="s">
        <v>947</v>
      </c>
      <c r="C3092" s="607" t="s">
        <v>5754</v>
      </c>
      <c r="D3092" s="456"/>
      <c r="E3092" s="600">
        <v>640</v>
      </c>
      <c r="F3092" s="600">
        <v>0</v>
      </c>
      <c r="G3092" s="600">
        <v>0</v>
      </c>
      <c r="H3092" s="600">
        <v>0</v>
      </c>
    </row>
    <row r="3093" spans="1:8" ht="15" customHeight="1">
      <c r="A3093" s="581">
        <v>8</v>
      </c>
      <c r="B3093" s="581"/>
      <c r="C3093" s="581" t="s">
        <v>5755</v>
      </c>
      <c r="D3093" s="456"/>
      <c r="E3093" s="600">
        <v>400</v>
      </c>
      <c r="F3093" s="600">
        <v>0</v>
      </c>
      <c r="G3093" s="600">
        <v>0</v>
      </c>
      <c r="H3093" s="600">
        <v>0</v>
      </c>
    </row>
    <row r="3094" spans="1:8" ht="15" customHeight="1">
      <c r="A3094" s="581">
        <v>9</v>
      </c>
      <c r="B3094" s="581"/>
      <c r="C3094" s="581" t="s">
        <v>5756</v>
      </c>
      <c r="D3094" s="456"/>
      <c r="E3094" s="600">
        <v>340</v>
      </c>
      <c r="F3094" s="600">
        <v>220</v>
      </c>
      <c r="G3094" s="600">
        <v>140</v>
      </c>
      <c r="H3094" s="600">
        <v>100</v>
      </c>
    </row>
    <row r="3095" spans="1:8" ht="15" customHeight="1">
      <c r="A3095" s="581">
        <v>10</v>
      </c>
      <c r="B3095" s="581" t="s">
        <v>209</v>
      </c>
      <c r="C3095" s="607" t="s">
        <v>5757</v>
      </c>
      <c r="D3095" s="456"/>
      <c r="E3095" s="600">
        <v>300</v>
      </c>
      <c r="F3095" s="600">
        <v>220</v>
      </c>
      <c r="G3095" s="600">
        <v>180</v>
      </c>
      <c r="H3095" s="600">
        <v>120</v>
      </c>
    </row>
    <row r="3096" spans="1:8" ht="15" customHeight="1">
      <c r="A3096" s="581">
        <v>11</v>
      </c>
      <c r="B3096" s="581" t="s">
        <v>209</v>
      </c>
      <c r="C3096" s="607" t="s">
        <v>5758</v>
      </c>
      <c r="D3096" s="456"/>
      <c r="E3096" s="600">
        <v>260</v>
      </c>
      <c r="F3096" s="600">
        <v>180</v>
      </c>
      <c r="G3096" s="600">
        <v>0</v>
      </c>
      <c r="H3096" s="600">
        <v>0</v>
      </c>
    </row>
    <row r="3097" spans="1:8" ht="15" customHeight="1">
      <c r="A3097" s="581">
        <v>12</v>
      </c>
      <c r="B3097" s="581" t="s">
        <v>209</v>
      </c>
      <c r="C3097" s="607" t="s">
        <v>5759</v>
      </c>
      <c r="D3097" s="456"/>
      <c r="E3097" s="600">
        <v>300</v>
      </c>
      <c r="F3097" s="600">
        <v>180</v>
      </c>
      <c r="G3097" s="600">
        <v>140</v>
      </c>
      <c r="H3097" s="600">
        <v>100</v>
      </c>
    </row>
    <row r="3098" spans="1:8" ht="15" customHeight="1">
      <c r="A3098" s="581">
        <v>13</v>
      </c>
      <c r="B3098" s="581" t="s">
        <v>209</v>
      </c>
      <c r="C3098" s="607" t="s">
        <v>5760</v>
      </c>
      <c r="D3098" s="456"/>
      <c r="E3098" s="600">
        <v>300</v>
      </c>
      <c r="F3098" s="600">
        <v>180</v>
      </c>
      <c r="G3098" s="600">
        <v>140</v>
      </c>
      <c r="H3098" s="600">
        <v>100</v>
      </c>
    </row>
    <row r="3099" spans="1:8" ht="15" customHeight="1">
      <c r="A3099" s="581">
        <v>14</v>
      </c>
      <c r="B3099" s="614" t="s">
        <v>209</v>
      </c>
      <c r="C3099" s="607" t="s">
        <v>5761</v>
      </c>
      <c r="D3099" s="456"/>
      <c r="E3099" s="600">
        <v>200</v>
      </c>
      <c r="F3099" s="600">
        <v>160</v>
      </c>
      <c r="G3099" s="600">
        <v>120</v>
      </c>
      <c r="H3099" s="600">
        <v>0</v>
      </c>
    </row>
    <row r="3100" spans="1:8" ht="15" customHeight="1">
      <c r="A3100" s="581">
        <v>15</v>
      </c>
      <c r="B3100" s="581" t="s">
        <v>209</v>
      </c>
      <c r="C3100" s="607" t="s">
        <v>5762</v>
      </c>
      <c r="D3100" s="456"/>
      <c r="E3100" s="600">
        <v>320</v>
      </c>
      <c r="F3100" s="600">
        <v>260</v>
      </c>
      <c r="G3100" s="600">
        <v>220</v>
      </c>
      <c r="H3100" s="600">
        <v>0</v>
      </c>
    </row>
    <row r="3101" spans="1:8" ht="15" customHeight="1">
      <c r="A3101" s="581">
        <v>16</v>
      </c>
      <c r="B3101" s="581" t="s">
        <v>209</v>
      </c>
      <c r="C3101" s="607" t="s">
        <v>5763</v>
      </c>
      <c r="D3101" s="456"/>
      <c r="E3101" s="600">
        <v>220</v>
      </c>
      <c r="F3101" s="600">
        <v>16</v>
      </c>
      <c r="G3101" s="600">
        <v>120</v>
      </c>
      <c r="H3101" s="600">
        <v>100</v>
      </c>
    </row>
    <row r="3102" spans="1:8" ht="15" customHeight="1">
      <c r="A3102" s="581">
        <v>17</v>
      </c>
      <c r="B3102" s="581" t="s">
        <v>209</v>
      </c>
      <c r="C3102" s="607" t="s">
        <v>5764</v>
      </c>
      <c r="D3102" s="456"/>
      <c r="E3102" s="600">
        <v>640</v>
      </c>
      <c r="F3102" s="600">
        <v>260</v>
      </c>
      <c r="G3102" s="600">
        <v>180</v>
      </c>
      <c r="H3102" s="600">
        <v>0</v>
      </c>
    </row>
    <row r="3103" spans="1:8" ht="15" customHeight="1">
      <c r="A3103" s="581">
        <v>18</v>
      </c>
      <c r="B3103" s="581" t="s">
        <v>5765</v>
      </c>
      <c r="C3103" s="612" t="s">
        <v>5766</v>
      </c>
      <c r="D3103" s="456"/>
      <c r="E3103" s="600">
        <v>1200</v>
      </c>
      <c r="F3103" s="600">
        <v>600</v>
      </c>
      <c r="G3103" s="600">
        <v>0</v>
      </c>
      <c r="H3103" s="600">
        <v>0</v>
      </c>
    </row>
    <row r="3104" spans="1:8" ht="15" customHeight="1">
      <c r="A3104" s="581">
        <v>19</v>
      </c>
      <c r="B3104" s="581" t="s">
        <v>5765</v>
      </c>
      <c r="C3104" s="612" t="s">
        <v>5767</v>
      </c>
      <c r="D3104" s="456"/>
      <c r="E3104" s="600">
        <v>280</v>
      </c>
      <c r="F3104" s="600">
        <v>200</v>
      </c>
      <c r="G3104" s="600">
        <v>140</v>
      </c>
      <c r="H3104" s="600">
        <v>0</v>
      </c>
    </row>
    <row r="3105" spans="1:8" ht="15" customHeight="1">
      <c r="A3105" s="581">
        <v>20</v>
      </c>
      <c r="B3105" s="581" t="s">
        <v>5765</v>
      </c>
      <c r="C3105" s="612" t="s">
        <v>5768</v>
      </c>
      <c r="D3105" s="456"/>
      <c r="E3105" s="600">
        <v>340</v>
      </c>
      <c r="F3105" s="600">
        <v>260</v>
      </c>
      <c r="G3105" s="600">
        <v>180</v>
      </c>
      <c r="H3105" s="600">
        <v>0</v>
      </c>
    </row>
    <row r="3106" spans="1:8" ht="15" customHeight="1">
      <c r="A3106" s="581">
        <v>21</v>
      </c>
      <c r="B3106" s="581" t="s">
        <v>5765</v>
      </c>
      <c r="C3106" s="612" t="s">
        <v>5769</v>
      </c>
      <c r="D3106" s="456"/>
      <c r="E3106" s="600">
        <v>360</v>
      </c>
      <c r="F3106" s="600">
        <v>332</v>
      </c>
      <c r="G3106" s="600">
        <v>220</v>
      </c>
      <c r="H3106" s="600">
        <v>140</v>
      </c>
    </row>
    <row r="3107" spans="1:8" ht="15" customHeight="1">
      <c r="A3107" s="581">
        <v>22</v>
      </c>
      <c r="B3107" s="581" t="s">
        <v>5765</v>
      </c>
      <c r="C3107" s="612" t="s">
        <v>5770</v>
      </c>
      <c r="D3107" s="456"/>
      <c r="E3107" s="600">
        <v>360</v>
      </c>
      <c r="F3107" s="600">
        <v>220</v>
      </c>
      <c r="G3107" s="600">
        <v>180</v>
      </c>
      <c r="H3107" s="600">
        <v>140</v>
      </c>
    </row>
    <row r="3108" spans="1:8" ht="15" customHeight="1">
      <c r="A3108" s="581">
        <v>23</v>
      </c>
      <c r="B3108" s="581" t="s">
        <v>5765</v>
      </c>
      <c r="C3108" s="612" t="s">
        <v>5771</v>
      </c>
      <c r="D3108" s="456"/>
      <c r="E3108" s="600">
        <v>640</v>
      </c>
      <c r="F3108" s="600">
        <v>260</v>
      </c>
      <c r="G3108" s="600">
        <v>200</v>
      </c>
      <c r="H3108" s="600">
        <v>140</v>
      </c>
    </row>
    <row r="3109" spans="1:8" ht="15" customHeight="1">
      <c r="A3109" s="581">
        <v>24</v>
      </c>
      <c r="B3109" s="581" t="s">
        <v>5765</v>
      </c>
      <c r="C3109" s="612" t="s">
        <v>5772</v>
      </c>
      <c r="D3109" s="456"/>
      <c r="E3109" s="600">
        <v>280</v>
      </c>
      <c r="F3109" s="600">
        <v>180</v>
      </c>
      <c r="G3109" s="600">
        <v>140</v>
      </c>
      <c r="H3109" s="600">
        <v>80</v>
      </c>
    </row>
    <row r="3110" spans="1:8" ht="15" customHeight="1">
      <c r="A3110" s="581">
        <v>25</v>
      </c>
      <c r="B3110" s="581" t="s">
        <v>5765</v>
      </c>
      <c r="C3110" s="612" t="s">
        <v>5773</v>
      </c>
      <c r="D3110" s="456"/>
      <c r="E3110" s="600">
        <v>280</v>
      </c>
      <c r="F3110" s="600">
        <v>180</v>
      </c>
      <c r="G3110" s="600">
        <v>140</v>
      </c>
      <c r="H3110" s="600">
        <v>80</v>
      </c>
    </row>
    <row r="3111" spans="1:8" ht="15" customHeight="1">
      <c r="A3111" s="581">
        <v>26</v>
      </c>
      <c r="B3111" s="581" t="s">
        <v>5765</v>
      </c>
      <c r="C3111" s="612" t="s">
        <v>5774</v>
      </c>
      <c r="D3111" s="456"/>
      <c r="E3111" s="600">
        <v>400</v>
      </c>
      <c r="F3111" s="600">
        <v>260</v>
      </c>
      <c r="G3111" s="600">
        <v>0</v>
      </c>
      <c r="H3111" s="600">
        <v>0</v>
      </c>
    </row>
    <row r="3112" spans="1:8" ht="15" customHeight="1">
      <c r="A3112" s="581">
        <v>27</v>
      </c>
      <c r="B3112" s="581" t="s">
        <v>5765</v>
      </c>
      <c r="C3112" s="612" t="s">
        <v>5775</v>
      </c>
      <c r="D3112" s="456"/>
      <c r="E3112" s="600">
        <v>340</v>
      </c>
      <c r="F3112" s="600">
        <v>260</v>
      </c>
      <c r="G3112" s="600">
        <v>180</v>
      </c>
      <c r="H3112" s="600">
        <v>0</v>
      </c>
    </row>
    <row r="3113" spans="1:8" ht="15" customHeight="1">
      <c r="A3113" s="581">
        <v>28</v>
      </c>
      <c r="B3113" s="581" t="s">
        <v>5765</v>
      </c>
      <c r="C3113" s="612" t="s">
        <v>5776</v>
      </c>
      <c r="D3113" s="456"/>
      <c r="E3113" s="600">
        <v>300</v>
      </c>
      <c r="F3113" s="600">
        <v>220</v>
      </c>
      <c r="G3113" s="600">
        <v>0</v>
      </c>
      <c r="H3113" s="600">
        <v>0</v>
      </c>
    </row>
    <row r="3114" spans="1:8" ht="15" customHeight="1">
      <c r="A3114" s="581">
        <v>29</v>
      </c>
      <c r="B3114" s="581" t="s">
        <v>5765</v>
      </c>
      <c r="C3114" s="612" t="s">
        <v>5777</v>
      </c>
      <c r="D3114" s="456"/>
      <c r="E3114" s="600">
        <v>340</v>
      </c>
      <c r="F3114" s="600">
        <v>260</v>
      </c>
      <c r="G3114" s="600">
        <v>220</v>
      </c>
      <c r="H3114" s="600">
        <v>0</v>
      </c>
    </row>
    <row r="3115" spans="1:8" ht="15" customHeight="1">
      <c r="A3115" s="581">
        <v>30</v>
      </c>
      <c r="B3115" s="581" t="s">
        <v>5765</v>
      </c>
      <c r="C3115" s="612" t="s">
        <v>5778</v>
      </c>
      <c r="D3115" s="456"/>
      <c r="E3115" s="600">
        <v>640</v>
      </c>
      <c r="F3115" s="600">
        <v>260</v>
      </c>
      <c r="G3115" s="600">
        <v>0</v>
      </c>
      <c r="H3115" s="600">
        <v>0</v>
      </c>
    </row>
    <row r="3116" spans="1:8" ht="15" customHeight="1">
      <c r="A3116" s="581">
        <v>31</v>
      </c>
      <c r="B3116" s="581" t="s">
        <v>5765</v>
      </c>
      <c r="C3116" s="612" t="s">
        <v>5779</v>
      </c>
      <c r="D3116" s="456"/>
      <c r="E3116" s="600">
        <v>480</v>
      </c>
      <c r="F3116" s="600">
        <v>260</v>
      </c>
      <c r="G3116" s="600">
        <v>140</v>
      </c>
      <c r="H3116" s="600">
        <v>0</v>
      </c>
    </row>
    <row r="3117" spans="1:8" ht="15" customHeight="1">
      <c r="A3117" s="581">
        <v>32</v>
      </c>
      <c r="B3117" s="581" t="s">
        <v>5765</v>
      </c>
      <c r="C3117" s="612" t="s">
        <v>5780</v>
      </c>
      <c r="D3117" s="456"/>
      <c r="E3117" s="600">
        <v>560</v>
      </c>
      <c r="F3117" s="600">
        <v>320</v>
      </c>
      <c r="G3117" s="600">
        <v>140</v>
      </c>
      <c r="H3117" s="600">
        <v>0</v>
      </c>
    </row>
    <row r="3118" spans="1:8" ht="15" customHeight="1">
      <c r="A3118" s="581">
        <v>33</v>
      </c>
      <c r="B3118" s="581" t="s">
        <v>5781</v>
      </c>
      <c r="C3118" s="612" t="s">
        <v>5782</v>
      </c>
      <c r="D3118" s="456"/>
      <c r="E3118" s="600">
        <v>340</v>
      </c>
      <c r="F3118" s="600">
        <v>260</v>
      </c>
      <c r="G3118" s="600">
        <v>180</v>
      </c>
      <c r="H3118" s="600">
        <v>0</v>
      </c>
    </row>
    <row r="3119" spans="1:8" ht="15" customHeight="1">
      <c r="A3119" s="581">
        <v>34</v>
      </c>
      <c r="B3119" s="581" t="s">
        <v>5781</v>
      </c>
      <c r="C3119" s="612" t="s">
        <v>5783</v>
      </c>
      <c r="D3119" s="456"/>
      <c r="E3119" s="600">
        <v>1000</v>
      </c>
      <c r="F3119" s="600">
        <v>0</v>
      </c>
      <c r="G3119" s="600">
        <v>0</v>
      </c>
      <c r="H3119" s="600">
        <v>0</v>
      </c>
    </row>
    <row r="3120" spans="1:8" ht="15" customHeight="1">
      <c r="A3120" s="581">
        <v>35</v>
      </c>
      <c r="B3120" s="581"/>
      <c r="C3120" s="581" t="s">
        <v>5784</v>
      </c>
      <c r="D3120" s="456"/>
      <c r="E3120" s="600">
        <v>400</v>
      </c>
      <c r="F3120" s="600">
        <v>300</v>
      </c>
      <c r="G3120" s="600">
        <v>220</v>
      </c>
      <c r="H3120" s="600">
        <v>100</v>
      </c>
    </row>
    <row r="3121" spans="1:8" ht="15" customHeight="1">
      <c r="A3121" s="581">
        <v>36</v>
      </c>
      <c r="B3121" s="612" t="s">
        <v>566</v>
      </c>
      <c r="C3121" s="612" t="s">
        <v>5785</v>
      </c>
      <c r="D3121" s="456"/>
      <c r="E3121" s="600">
        <v>640</v>
      </c>
      <c r="F3121" s="600">
        <v>180</v>
      </c>
      <c r="G3121" s="600">
        <v>140</v>
      </c>
      <c r="H3121" s="600">
        <v>0</v>
      </c>
    </row>
    <row r="3122" spans="1:8" ht="15" customHeight="1">
      <c r="A3122" s="581">
        <v>37</v>
      </c>
      <c r="B3122" s="612" t="s">
        <v>566</v>
      </c>
      <c r="C3122" s="612" t="s">
        <v>5786</v>
      </c>
      <c r="D3122" s="456"/>
      <c r="E3122" s="600">
        <v>260</v>
      </c>
      <c r="F3122" s="600">
        <v>220</v>
      </c>
      <c r="G3122" s="600">
        <v>180</v>
      </c>
      <c r="H3122" s="600">
        <v>0</v>
      </c>
    </row>
    <row r="3123" spans="1:8" ht="15" customHeight="1">
      <c r="A3123" s="581">
        <v>38</v>
      </c>
      <c r="B3123" s="612" t="s">
        <v>566</v>
      </c>
      <c r="C3123" s="612" t="s">
        <v>5787</v>
      </c>
      <c r="D3123" s="456"/>
      <c r="E3123" s="600">
        <v>260</v>
      </c>
      <c r="F3123" s="600">
        <v>220</v>
      </c>
      <c r="G3123" s="600">
        <v>180</v>
      </c>
      <c r="H3123" s="600">
        <v>140</v>
      </c>
    </row>
    <row r="3124" spans="1:8" ht="15" customHeight="1">
      <c r="A3124" s="622">
        <v>42</v>
      </c>
      <c r="B3124" s="623" t="s">
        <v>5788</v>
      </c>
      <c r="C3124" s="620"/>
      <c r="D3124" s="620"/>
      <c r="E3124" s="625">
        <v>0</v>
      </c>
      <c r="F3124" s="625">
        <v>0</v>
      </c>
      <c r="G3124" s="625">
        <v>0</v>
      </c>
      <c r="H3124" s="625">
        <v>0</v>
      </c>
    </row>
    <row r="3125" spans="1:8" ht="15" customHeight="1">
      <c r="A3125" s="468">
        <v>1</v>
      </c>
      <c r="B3125" s="581" t="s">
        <v>566</v>
      </c>
      <c r="C3125" s="581" t="s">
        <v>5789</v>
      </c>
      <c r="D3125" s="456"/>
      <c r="E3125" s="600">
        <v>880</v>
      </c>
      <c r="F3125" s="600">
        <v>400</v>
      </c>
      <c r="G3125" s="600">
        <v>320</v>
      </c>
      <c r="H3125" s="600">
        <v>140</v>
      </c>
    </row>
    <row r="3126" spans="1:8" ht="15" customHeight="1">
      <c r="A3126" s="468">
        <v>2</v>
      </c>
      <c r="B3126" s="581" t="s">
        <v>566</v>
      </c>
      <c r="C3126" s="581" t="s">
        <v>5790</v>
      </c>
      <c r="D3126" s="456"/>
      <c r="E3126" s="600">
        <v>520</v>
      </c>
      <c r="F3126" s="600">
        <v>380</v>
      </c>
      <c r="G3126" s="600">
        <v>240</v>
      </c>
      <c r="H3126" s="600">
        <v>120</v>
      </c>
    </row>
    <row r="3127" spans="1:8" ht="15" customHeight="1">
      <c r="A3127" s="468">
        <v>3</v>
      </c>
      <c r="B3127" s="581" t="s">
        <v>566</v>
      </c>
      <c r="C3127" s="581" t="s">
        <v>5791</v>
      </c>
      <c r="D3127" s="456"/>
      <c r="E3127" s="600">
        <v>400</v>
      </c>
      <c r="F3127" s="600">
        <v>320</v>
      </c>
      <c r="G3127" s="600">
        <v>200</v>
      </c>
      <c r="H3127" s="600">
        <v>100</v>
      </c>
    </row>
    <row r="3128" spans="1:8" ht="15" customHeight="1">
      <c r="A3128" s="468">
        <v>4</v>
      </c>
      <c r="B3128" s="581" t="s">
        <v>566</v>
      </c>
      <c r="C3128" s="581" t="s">
        <v>5792</v>
      </c>
      <c r="D3128" s="456"/>
      <c r="E3128" s="600">
        <v>600</v>
      </c>
      <c r="F3128" s="600">
        <v>280</v>
      </c>
      <c r="G3128" s="600">
        <v>100</v>
      </c>
      <c r="H3128" s="600">
        <v>80</v>
      </c>
    </row>
    <row r="3129" spans="1:8" ht="15" customHeight="1">
      <c r="A3129" s="468">
        <v>5</v>
      </c>
      <c r="B3129" s="581" t="s">
        <v>566</v>
      </c>
      <c r="C3129" s="581" t="s">
        <v>5793</v>
      </c>
      <c r="D3129" s="456"/>
      <c r="E3129" s="600">
        <v>240</v>
      </c>
      <c r="F3129" s="600">
        <v>100</v>
      </c>
      <c r="G3129" s="600">
        <v>80</v>
      </c>
      <c r="H3129" s="600">
        <v>60</v>
      </c>
    </row>
    <row r="3130" spans="1:8" ht="15" customHeight="1">
      <c r="A3130" s="468">
        <v>6</v>
      </c>
      <c r="B3130" s="581" t="s">
        <v>566</v>
      </c>
      <c r="C3130" s="581" t="s">
        <v>5794</v>
      </c>
      <c r="D3130" s="456"/>
      <c r="E3130" s="600">
        <v>160</v>
      </c>
      <c r="F3130" s="600">
        <v>140</v>
      </c>
      <c r="G3130" s="600">
        <v>120</v>
      </c>
      <c r="H3130" s="600">
        <v>100</v>
      </c>
    </row>
    <row r="3131" spans="1:8" ht="15" customHeight="1">
      <c r="A3131" s="468">
        <v>7</v>
      </c>
      <c r="B3131" s="581" t="s">
        <v>566</v>
      </c>
      <c r="C3131" s="581" t="s">
        <v>5795</v>
      </c>
      <c r="D3131" s="456"/>
      <c r="E3131" s="600">
        <v>340</v>
      </c>
      <c r="F3131" s="600">
        <v>220</v>
      </c>
      <c r="G3131" s="600">
        <v>140</v>
      </c>
      <c r="H3131" s="600">
        <v>100</v>
      </c>
    </row>
    <row r="3132" spans="1:8" ht="15" customHeight="1">
      <c r="A3132" s="468">
        <v>8</v>
      </c>
      <c r="B3132" s="581" t="s">
        <v>566</v>
      </c>
      <c r="C3132" s="581" t="s">
        <v>5796</v>
      </c>
      <c r="D3132" s="456"/>
      <c r="E3132" s="600">
        <v>280</v>
      </c>
      <c r="F3132" s="600">
        <v>200</v>
      </c>
      <c r="G3132" s="600">
        <v>120</v>
      </c>
      <c r="H3132" s="600">
        <v>100</v>
      </c>
    </row>
    <row r="3133" spans="1:8" ht="15" customHeight="1">
      <c r="A3133" s="468">
        <v>9</v>
      </c>
      <c r="B3133" s="581" t="s">
        <v>566</v>
      </c>
      <c r="C3133" s="581" t="s">
        <v>5797</v>
      </c>
      <c r="D3133" s="456"/>
      <c r="E3133" s="600">
        <v>240</v>
      </c>
      <c r="F3133" s="600">
        <v>180</v>
      </c>
      <c r="G3133" s="600">
        <v>100</v>
      </c>
      <c r="H3133" s="600">
        <v>60</v>
      </c>
    </row>
    <row r="3134" spans="1:8" ht="15" customHeight="1">
      <c r="A3134" s="468">
        <v>10</v>
      </c>
      <c r="B3134" s="581" t="s">
        <v>566</v>
      </c>
      <c r="C3134" s="581" t="s">
        <v>5798</v>
      </c>
      <c r="D3134" s="456"/>
      <c r="E3134" s="600">
        <v>340</v>
      </c>
      <c r="F3134" s="600">
        <v>220</v>
      </c>
      <c r="G3134" s="600">
        <v>140</v>
      </c>
      <c r="H3134" s="600">
        <v>0</v>
      </c>
    </row>
    <row r="3135" spans="1:8" ht="15" customHeight="1">
      <c r="A3135" s="468">
        <v>11</v>
      </c>
      <c r="B3135" s="581" t="s">
        <v>566</v>
      </c>
      <c r="C3135" s="581" t="s">
        <v>5799</v>
      </c>
      <c r="D3135" s="456"/>
      <c r="E3135" s="600">
        <v>280</v>
      </c>
      <c r="F3135" s="600">
        <v>200</v>
      </c>
      <c r="G3135" s="600">
        <v>120</v>
      </c>
      <c r="H3135" s="600">
        <v>0</v>
      </c>
    </row>
    <row r="3136" spans="1:8" ht="15" customHeight="1">
      <c r="A3136" s="468">
        <v>12</v>
      </c>
      <c r="B3136" s="581" t="s">
        <v>566</v>
      </c>
      <c r="C3136" s="581" t="s">
        <v>5800</v>
      </c>
      <c r="D3136" s="456"/>
      <c r="E3136" s="600">
        <v>380</v>
      </c>
      <c r="F3136" s="600">
        <v>300</v>
      </c>
      <c r="G3136" s="600">
        <v>180</v>
      </c>
      <c r="H3136" s="600">
        <v>100</v>
      </c>
    </row>
    <row r="3137" spans="1:8" ht="15" customHeight="1">
      <c r="A3137" s="468">
        <v>13</v>
      </c>
      <c r="B3137" s="581" t="s">
        <v>566</v>
      </c>
      <c r="C3137" s="581" t="s">
        <v>5801</v>
      </c>
      <c r="D3137" s="456"/>
      <c r="E3137" s="600">
        <v>200</v>
      </c>
      <c r="F3137" s="600">
        <v>0</v>
      </c>
      <c r="G3137" s="600">
        <v>0</v>
      </c>
      <c r="H3137" s="600">
        <v>0</v>
      </c>
    </row>
    <row r="3138" spans="1:8" ht="15" customHeight="1">
      <c r="A3138" s="468">
        <v>14</v>
      </c>
      <c r="B3138" s="581" t="s">
        <v>566</v>
      </c>
      <c r="C3138" s="581" t="s">
        <v>5802</v>
      </c>
      <c r="D3138" s="456"/>
      <c r="E3138" s="600">
        <v>220</v>
      </c>
      <c r="F3138" s="600">
        <v>120</v>
      </c>
      <c r="G3138" s="600">
        <v>100</v>
      </c>
      <c r="H3138" s="600">
        <v>60</v>
      </c>
    </row>
    <row r="3139" spans="1:8" ht="15" customHeight="1">
      <c r="A3139" s="468">
        <v>15</v>
      </c>
      <c r="B3139" s="581" t="s">
        <v>566</v>
      </c>
      <c r="C3139" s="581" t="s">
        <v>5803</v>
      </c>
      <c r="D3139" s="456"/>
      <c r="E3139" s="600">
        <v>120</v>
      </c>
      <c r="F3139" s="600">
        <v>0</v>
      </c>
      <c r="G3139" s="600">
        <v>0</v>
      </c>
      <c r="H3139" s="600">
        <v>0</v>
      </c>
    </row>
    <row r="3140" spans="1:8" ht="15" customHeight="1">
      <c r="A3140" s="468">
        <v>16</v>
      </c>
      <c r="B3140" s="1519" t="s">
        <v>5557</v>
      </c>
      <c r="C3140" s="1519"/>
      <c r="D3140" s="456"/>
      <c r="E3140" s="600">
        <v>920</v>
      </c>
      <c r="F3140" s="600">
        <v>0</v>
      </c>
      <c r="G3140" s="600">
        <v>0</v>
      </c>
      <c r="H3140" s="600">
        <v>0</v>
      </c>
    </row>
    <row r="3141" spans="1:8" ht="15" customHeight="1">
      <c r="A3141" s="608">
        <v>43</v>
      </c>
      <c r="B3141" s="609" t="s">
        <v>5804</v>
      </c>
      <c r="C3141" s="610"/>
      <c r="D3141" s="628"/>
      <c r="E3141" s="628"/>
      <c r="F3141" s="628"/>
      <c r="G3141" s="628"/>
      <c r="H3141" s="628"/>
    </row>
    <row r="3142" spans="1:8" ht="15" customHeight="1">
      <c r="A3142" s="568">
        <v>1</v>
      </c>
      <c r="B3142" s="581" t="s">
        <v>947</v>
      </c>
      <c r="C3142" s="581" t="s">
        <v>5805</v>
      </c>
      <c r="D3142" s="629"/>
      <c r="E3142" s="600">
        <v>720</v>
      </c>
      <c r="F3142" s="600">
        <v>504</v>
      </c>
      <c r="G3142" s="600">
        <v>360</v>
      </c>
      <c r="H3142" s="600">
        <v>216</v>
      </c>
    </row>
    <row r="3143" spans="1:8" ht="15" customHeight="1">
      <c r="A3143" s="568">
        <v>2</v>
      </c>
      <c r="B3143" s="581" t="s">
        <v>3089</v>
      </c>
      <c r="C3143" s="581" t="s">
        <v>5806</v>
      </c>
      <c r="D3143" s="629"/>
      <c r="E3143" s="600">
        <v>960</v>
      </c>
      <c r="F3143" s="600">
        <v>672</v>
      </c>
      <c r="G3143" s="600">
        <v>480</v>
      </c>
      <c r="H3143" s="600">
        <v>288</v>
      </c>
    </row>
    <row r="3144" spans="1:8" ht="15" customHeight="1">
      <c r="A3144" s="568">
        <v>3</v>
      </c>
      <c r="B3144" s="581" t="s">
        <v>5807</v>
      </c>
      <c r="C3144" s="581" t="s">
        <v>5808</v>
      </c>
      <c r="D3144" s="629"/>
      <c r="E3144" s="600">
        <v>1500</v>
      </c>
      <c r="F3144" s="600">
        <v>1050</v>
      </c>
      <c r="G3144" s="600">
        <v>750</v>
      </c>
      <c r="H3144" s="600">
        <v>450</v>
      </c>
    </row>
    <row r="3145" spans="1:8" ht="15" customHeight="1">
      <c r="A3145" s="568">
        <v>4</v>
      </c>
      <c r="B3145" s="581" t="s">
        <v>277</v>
      </c>
      <c r="C3145" s="581" t="s">
        <v>5809</v>
      </c>
      <c r="D3145" s="629"/>
      <c r="E3145" s="600">
        <v>2540</v>
      </c>
      <c r="F3145" s="600">
        <v>1778</v>
      </c>
      <c r="G3145" s="600">
        <v>1270</v>
      </c>
      <c r="H3145" s="600">
        <v>762</v>
      </c>
    </row>
    <row r="3146" spans="1:8" ht="15" customHeight="1">
      <c r="A3146" s="568">
        <v>5</v>
      </c>
      <c r="B3146" s="581" t="s">
        <v>5810</v>
      </c>
      <c r="C3146" s="581" t="s">
        <v>5811</v>
      </c>
      <c r="D3146" s="629"/>
      <c r="E3146" s="600">
        <v>2760</v>
      </c>
      <c r="F3146" s="600">
        <v>1932</v>
      </c>
      <c r="G3146" s="600">
        <v>1380</v>
      </c>
      <c r="H3146" s="600">
        <v>828</v>
      </c>
    </row>
    <row r="3147" spans="1:8" ht="15" customHeight="1">
      <c r="A3147" s="568">
        <v>6</v>
      </c>
      <c r="B3147" s="581" t="s">
        <v>5812</v>
      </c>
      <c r="C3147" s="581" t="s">
        <v>5813</v>
      </c>
      <c r="D3147" s="629"/>
      <c r="E3147" s="600">
        <v>392</v>
      </c>
      <c r="F3147" s="600">
        <v>274</v>
      </c>
      <c r="G3147" s="600">
        <v>196</v>
      </c>
      <c r="H3147" s="600">
        <v>118</v>
      </c>
    </row>
    <row r="3148" spans="1:8" ht="15" customHeight="1">
      <c r="A3148" s="568">
        <v>7</v>
      </c>
      <c r="B3148" s="581" t="s">
        <v>5812</v>
      </c>
      <c r="C3148" s="581" t="s">
        <v>5814</v>
      </c>
      <c r="D3148" s="629"/>
      <c r="E3148" s="600">
        <v>600</v>
      </c>
      <c r="F3148" s="600">
        <v>420</v>
      </c>
      <c r="G3148" s="600">
        <v>300</v>
      </c>
      <c r="H3148" s="600">
        <v>180</v>
      </c>
    </row>
    <row r="3149" spans="1:8" ht="15" customHeight="1">
      <c r="A3149" s="568">
        <v>8</v>
      </c>
      <c r="B3149" s="581" t="s">
        <v>5812</v>
      </c>
      <c r="C3149" s="581" t="s">
        <v>5815</v>
      </c>
      <c r="D3149" s="629"/>
      <c r="E3149" s="600">
        <v>380</v>
      </c>
      <c r="F3149" s="600">
        <v>266</v>
      </c>
      <c r="G3149" s="600">
        <v>190</v>
      </c>
      <c r="H3149" s="600">
        <v>114</v>
      </c>
    </row>
    <row r="3150" spans="1:8" ht="15" customHeight="1">
      <c r="A3150" s="568">
        <v>9</v>
      </c>
      <c r="B3150" s="581" t="s">
        <v>5816</v>
      </c>
      <c r="C3150" s="581" t="s">
        <v>5817</v>
      </c>
      <c r="D3150" s="629"/>
      <c r="E3150" s="600">
        <v>720</v>
      </c>
      <c r="F3150" s="600">
        <v>504</v>
      </c>
      <c r="G3150" s="600">
        <v>360</v>
      </c>
      <c r="H3150" s="600">
        <v>216</v>
      </c>
    </row>
    <row r="3151" spans="1:8" ht="15" customHeight="1">
      <c r="A3151" s="568">
        <v>10</v>
      </c>
      <c r="B3151" s="581" t="s">
        <v>5816</v>
      </c>
      <c r="C3151" s="581" t="s">
        <v>5818</v>
      </c>
      <c r="D3151" s="629"/>
      <c r="E3151" s="600">
        <v>480</v>
      </c>
      <c r="F3151" s="600">
        <v>336</v>
      </c>
      <c r="G3151" s="600">
        <v>240</v>
      </c>
      <c r="H3151" s="600">
        <v>144</v>
      </c>
    </row>
    <row r="3152" spans="1:8" ht="15" customHeight="1">
      <c r="A3152" s="568">
        <v>11</v>
      </c>
      <c r="B3152" s="581" t="s">
        <v>5816</v>
      </c>
      <c r="C3152" s="581" t="s">
        <v>5819</v>
      </c>
      <c r="D3152" s="629"/>
      <c r="E3152" s="600">
        <v>228</v>
      </c>
      <c r="F3152" s="600">
        <v>160</v>
      </c>
      <c r="G3152" s="600">
        <v>114</v>
      </c>
      <c r="H3152" s="600">
        <v>68</v>
      </c>
    </row>
    <row r="3153" spans="1:8" ht="15" customHeight="1">
      <c r="A3153" s="568">
        <v>12</v>
      </c>
      <c r="B3153" s="581" t="s">
        <v>5816</v>
      </c>
      <c r="C3153" s="581" t="s">
        <v>5820</v>
      </c>
      <c r="D3153" s="629"/>
      <c r="E3153" s="600">
        <v>160</v>
      </c>
      <c r="F3153" s="600">
        <v>112</v>
      </c>
      <c r="G3153" s="600">
        <v>80</v>
      </c>
      <c r="H3153" s="600">
        <v>48</v>
      </c>
    </row>
    <row r="3154" spans="1:8" ht="15" customHeight="1">
      <c r="A3154" s="568">
        <v>13</v>
      </c>
      <c r="B3154" s="581" t="s">
        <v>5821</v>
      </c>
      <c r="C3154" s="581" t="s">
        <v>5822</v>
      </c>
      <c r="D3154" s="629"/>
      <c r="E3154" s="600">
        <v>400</v>
      </c>
      <c r="F3154" s="600">
        <v>280</v>
      </c>
      <c r="G3154" s="600">
        <v>200</v>
      </c>
      <c r="H3154" s="600">
        <v>120</v>
      </c>
    </row>
    <row r="3155" spans="1:8" ht="15" customHeight="1">
      <c r="A3155" s="568">
        <v>14</v>
      </c>
      <c r="B3155" s="581" t="s">
        <v>5823</v>
      </c>
      <c r="C3155" s="581"/>
      <c r="D3155" s="629"/>
      <c r="E3155" s="600">
        <v>160</v>
      </c>
      <c r="F3155" s="600">
        <v>112</v>
      </c>
      <c r="G3155" s="600">
        <v>0</v>
      </c>
      <c r="H3155" s="600">
        <v>0</v>
      </c>
    </row>
    <row r="3156" spans="1:8" ht="15" customHeight="1">
      <c r="A3156" s="568">
        <v>15</v>
      </c>
      <c r="B3156" s="581" t="s">
        <v>5824</v>
      </c>
      <c r="C3156" s="581"/>
      <c r="D3156" s="629"/>
      <c r="E3156" s="600">
        <v>144</v>
      </c>
      <c r="F3156" s="600">
        <v>101</v>
      </c>
      <c r="G3156" s="600">
        <v>0</v>
      </c>
      <c r="H3156" s="600">
        <v>0</v>
      </c>
    </row>
    <row r="3157" spans="1:8" ht="15" customHeight="1">
      <c r="A3157" s="568">
        <v>16</v>
      </c>
      <c r="B3157" s="581" t="s">
        <v>5825</v>
      </c>
      <c r="C3157" s="581"/>
      <c r="D3157" s="629"/>
      <c r="E3157" s="600">
        <v>80</v>
      </c>
      <c r="F3157" s="600">
        <v>56</v>
      </c>
      <c r="G3157" s="600">
        <v>0</v>
      </c>
      <c r="H3157" s="600">
        <v>0</v>
      </c>
    </row>
    <row r="3158" spans="1:8" ht="15" customHeight="1">
      <c r="A3158" s="568">
        <v>17</v>
      </c>
      <c r="B3158" s="581" t="s">
        <v>1307</v>
      </c>
      <c r="C3158" s="581"/>
      <c r="D3158" s="629"/>
      <c r="E3158" s="600">
        <v>60</v>
      </c>
      <c r="F3158" s="600">
        <v>42</v>
      </c>
      <c r="G3158" s="600">
        <v>0</v>
      </c>
      <c r="H3158" s="600">
        <v>0</v>
      </c>
    </row>
    <row r="3159" spans="1:8" ht="15" customHeight="1">
      <c r="A3159" s="568">
        <v>18</v>
      </c>
      <c r="B3159" s="581" t="s">
        <v>5826</v>
      </c>
      <c r="C3159" s="581"/>
      <c r="D3159" s="629"/>
      <c r="E3159" s="600">
        <v>52</v>
      </c>
      <c r="F3159" s="600">
        <v>36</v>
      </c>
      <c r="G3159" s="600">
        <v>0</v>
      </c>
      <c r="H3159" s="600">
        <v>0</v>
      </c>
    </row>
    <row r="3160" spans="1:8" ht="15" customHeight="1">
      <c r="A3160" s="568">
        <v>19</v>
      </c>
      <c r="B3160" s="353" t="s">
        <v>5827</v>
      </c>
      <c r="C3160" s="441" t="s">
        <v>5828</v>
      </c>
      <c r="D3160" s="629"/>
      <c r="E3160" s="600">
        <v>2260</v>
      </c>
      <c r="F3160" s="600">
        <v>1582</v>
      </c>
      <c r="G3160" s="600">
        <v>1130</v>
      </c>
      <c r="H3160" s="600">
        <v>678</v>
      </c>
    </row>
    <row r="3161" spans="1:8" ht="15" customHeight="1">
      <c r="A3161" s="568">
        <v>20</v>
      </c>
      <c r="B3161" s="353" t="s">
        <v>5827</v>
      </c>
      <c r="C3161" s="441" t="s">
        <v>5829</v>
      </c>
      <c r="D3161" s="629"/>
      <c r="E3161" s="600">
        <v>1920</v>
      </c>
      <c r="F3161" s="600">
        <v>1344</v>
      </c>
      <c r="G3161" s="600">
        <v>960</v>
      </c>
      <c r="H3161" s="600">
        <v>576</v>
      </c>
    </row>
    <row r="3162" spans="1:8" ht="15" customHeight="1">
      <c r="A3162" s="568">
        <v>21</v>
      </c>
      <c r="B3162" s="353" t="s">
        <v>5827</v>
      </c>
      <c r="C3162" s="441" t="s">
        <v>5830</v>
      </c>
      <c r="D3162" s="629"/>
      <c r="E3162" s="600">
        <v>1780</v>
      </c>
      <c r="F3162" s="600">
        <v>1246</v>
      </c>
      <c r="G3162" s="600">
        <v>890</v>
      </c>
      <c r="H3162" s="600">
        <v>534</v>
      </c>
    </row>
    <row r="3163" spans="1:8" ht="15" customHeight="1">
      <c r="A3163" s="568">
        <v>22</v>
      </c>
      <c r="B3163" s="353" t="s">
        <v>5827</v>
      </c>
      <c r="C3163" s="441" t="s">
        <v>5831</v>
      </c>
      <c r="D3163" s="629"/>
      <c r="E3163" s="600">
        <v>1920</v>
      </c>
      <c r="F3163" s="600">
        <v>1344</v>
      </c>
      <c r="G3163" s="600">
        <v>960</v>
      </c>
      <c r="H3163" s="600">
        <v>576</v>
      </c>
    </row>
    <row r="3164" spans="1:8" ht="15" customHeight="1">
      <c r="A3164" s="568">
        <v>23</v>
      </c>
      <c r="B3164" s="353" t="s">
        <v>5827</v>
      </c>
      <c r="C3164" s="441" t="s">
        <v>5832</v>
      </c>
      <c r="D3164" s="629"/>
      <c r="E3164" s="600">
        <v>820</v>
      </c>
      <c r="F3164" s="600">
        <v>574</v>
      </c>
      <c r="G3164" s="600">
        <v>410</v>
      </c>
      <c r="H3164" s="600">
        <v>246</v>
      </c>
    </row>
    <row r="3165" spans="1:8" ht="15" customHeight="1">
      <c r="A3165" s="568">
        <v>24</v>
      </c>
      <c r="B3165" s="353" t="s">
        <v>5827</v>
      </c>
      <c r="C3165" s="441" t="s">
        <v>5833</v>
      </c>
      <c r="D3165" s="629"/>
      <c r="E3165" s="600">
        <v>480</v>
      </c>
      <c r="F3165" s="600">
        <v>336</v>
      </c>
      <c r="G3165" s="600">
        <v>240</v>
      </c>
      <c r="H3165" s="600">
        <v>144</v>
      </c>
    </row>
    <row r="3166" spans="1:8" ht="15" customHeight="1">
      <c r="A3166" s="568">
        <v>25</v>
      </c>
      <c r="B3166" s="353" t="s">
        <v>5827</v>
      </c>
      <c r="C3166" s="441" t="s">
        <v>5814</v>
      </c>
      <c r="D3166" s="629"/>
      <c r="E3166" s="600">
        <v>880</v>
      </c>
      <c r="F3166" s="600">
        <v>616</v>
      </c>
      <c r="G3166" s="600">
        <v>440</v>
      </c>
      <c r="H3166" s="600">
        <v>264</v>
      </c>
    </row>
    <row r="3167" spans="1:8" ht="15" customHeight="1">
      <c r="A3167" s="568">
        <v>26</v>
      </c>
      <c r="B3167" s="353" t="s">
        <v>5827</v>
      </c>
      <c r="C3167" s="441" t="s">
        <v>5815</v>
      </c>
      <c r="D3167" s="629"/>
      <c r="E3167" s="600">
        <v>480</v>
      </c>
      <c r="F3167" s="600">
        <v>336</v>
      </c>
      <c r="G3167" s="600">
        <v>240</v>
      </c>
      <c r="H3167" s="600">
        <v>144</v>
      </c>
    </row>
    <row r="3168" spans="1:8" ht="15" customHeight="1">
      <c r="A3168" s="568">
        <v>27</v>
      </c>
      <c r="B3168" s="353" t="s">
        <v>5834</v>
      </c>
      <c r="C3168" s="441" t="s">
        <v>5835</v>
      </c>
      <c r="D3168" s="629"/>
      <c r="E3168" s="600">
        <v>1000</v>
      </c>
      <c r="F3168" s="600">
        <v>700</v>
      </c>
      <c r="G3168" s="600">
        <v>500</v>
      </c>
      <c r="H3168" s="600">
        <v>300</v>
      </c>
    </row>
    <row r="3169" spans="1:8" ht="15" customHeight="1">
      <c r="A3169" s="568">
        <v>28</v>
      </c>
      <c r="B3169" s="353" t="s">
        <v>5834</v>
      </c>
      <c r="C3169" s="441" t="s">
        <v>5836</v>
      </c>
      <c r="D3169" s="629"/>
      <c r="E3169" s="600">
        <v>760</v>
      </c>
      <c r="F3169" s="600">
        <v>532</v>
      </c>
      <c r="G3169" s="600">
        <v>380</v>
      </c>
      <c r="H3169" s="600">
        <v>228</v>
      </c>
    </row>
    <row r="3170" spans="1:8" ht="15" customHeight="1">
      <c r="A3170" s="568">
        <v>29</v>
      </c>
      <c r="B3170" s="353" t="s">
        <v>5837</v>
      </c>
      <c r="C3170" s="441" t="s">
        <v>5838</v>
      </c>
      <c r="D3170" s="629"/>
      <c r="E3170" s="600">
        <v>600</v>
      </c>
      <c r="F3170" s="600">
        <v>420</v>
      </c>
      <c r="G3170" s="600">
        <v>300</v>
      </c>
      <c r="H3170" s="600">
        <v>180</v>
      </c>
    </row>
    <row r="3171" spans="1:8" ht="15" customHeight="1">
      <c r="A3171" s="568">
        <v>30</v>
      </c>
      <c r="B3171" s="353" t="s">
        <v>5837</v>
      </c>
      <c r="C3171" s="441" t="s">
        <v>5839</v>
      </c>
      <c r="D3171" s="629"/>
      <c r="E3171" s="600">
        <v>480</v>
      </c>
      <c r="F3171" s="600">
        <v>336</v>
      </c>
      <c r="G3171" s="600">
        <v>240</v>
      </c>
      <c r="H3171" s="600">
        <v>144</v>
      </c>
    </row>
    <row r="3172" spans="1:8" ht="15" customHeight="1">
      <c r="A3172" s="568">
        <v>31</v>
      </c>
      <c r="B3172" s="353" t="s">
        <v>5840</v>
      </c>
      <c r="C3172" s="441" t="s">
        <v>5841</v>
      </c>
      <c r="D3172" s="629"/>
      <c r="E3172" s="600">
        <v>600</v>
      </c>
      <c r="F3172" s="600">
        <v>420</v>
      </c>
      <c r="G3172" s="600">
        <v>300</v>
      </c>
      <c r="H3172" s="600">
        <v>180</v>
      </c>
    </row>
    <row r="3173" spans="1:8" ht="15" customHeight="1">
      <c r="A3173" s="568">
        <v>32</v>
      </c>
      <c r="B3173" s="353" t="s">
        <v>5840</v>
      </c>
      <c r="C3173" s="441" t="s">
        <v>5842</v>
      </c>
      <c r="D3173" s="629"/>
      <c r="E3173" s="600">
        <v>400</v>
      </c>
      <c r="F3173" s="600">
        <v>280</v>
      </c>
      <c r="G3173" s="600">
        <v>200</v>
      </c>
      <c r="H3173" s="600">
        <v>120</v>
      </c>
    </row>
    <row r="3174" spans="1:8" ht="15" customHeight="1">
      <c r="A3174" s="568">
        <v>33</v>
      </c>
      <c r="B3174" s="353" t="s">
        <v>5840</v>
      </c>
      <c r="C3174" s="441" t="s">
        <v>5843</v>
      </c>
      <c r="D3174" s="629"/>
      <c r="E3174" s="600">
        <v>340</v>
      </c>
      <c r="F3174" s="600">
        <v>238</v>
      </c>
      <c r="G3174" s="600">
        <v>170</v>
      </c>
      <c r="H3174" s="600">
        <v>102</v>
      </c>
    </row>
    <row r="3175" spans="1:8" ht="15" customHeight="1">
      <c r="A3175" s="568">
        <v>34</v>
      </c>
      <c r="B3175" s="353" t="s">
        <v>5840</v>
      </c>
      <c r="C3175" s="441" t="s">
        <v>5844</v>
      </c>
      <c r="D3175" s="629"/>
      <c r="E3175" s="600">
        <v>400</v>
      </c>
      <c r="F3175" s="600">
        <v>280</v>
      </c>
      <c r="G3175" s="600">
        <v>200</v>
      </c>
      <c r="H3175" s="600">
        <v>120</v>
      </c>
    </row>
    <row r="3176" spans="1:8" ht="15" customHeight="1">
      <c r="A3176" s="568">
        <v>35</v>
      </c>
      <c r="B3176" s="353" t="s">
        <v>5845</v>
      </c>
      <c r="C3176" s="441" t="s">
        <v>5846</v>
      </c>
      <c r="D3176" s="629"/>
      <c r="E3176" s="600">
        <v>260</v>
      </c>
      <c r="F3176" s="600">
        <v>182</v>
      </c>
      <c r="G3176" s="600">
        <v>130</v>
      </c>
      <c r="H3176" s="600">
        <v>78</v>
      </c>
    </row>
    <row r="3177" spans="1:8" ht="15" customHeight="1">
      <c r="A3177" s="568">
        <v>36</v>
      </c>
      <c r="B3177" s="353" t="s">
        <v>5845</v>
      </c>
      <c r="C3177" s="441" t="s">
        <v>5847</v>
      </c>
      <c r="D3177" s="629"/>
      <c r="E3177" s="600">
        <v>340</v>
      </c>
      <c r="F3177" s="600">
        <v>238</v>
      </c>
      <c r="G3177" s="600">
        <v>170</v>
      </c>
      <c r="H3177" s="600">
        <v>102</v>
      </c>
    </row>
    <row r="3178" spans="1:8" ht="15" customHeight="1">
      <c r="A3178" s="568">
        <v>37</v>
      </c>
      <c r="B3178" s="353" t="s">
        <v>5845</v>
      </c>
      <c r="C3178" s="441" t="s">
        <v>5848</v>
      </c>
      <c r="D3178" s="629"/>
      <c r="E3178" s="600">
        <v>480</v>
      </c>
      <c r="F3178" s="600">
        <v>336</v>
      </c>
      <c r="G3178" s="600">
        <v>240</v>
      </c>
      <c r="H3178" s="600">
        <v>144</v>
      </c>
    </row>
    <row r="3179" spans="1:8" ht="15" customHeight="1">
      <c r="A3179" s="568">
        <v>38</v>
      </c>
      <c r="B3179" s="353" t="s">
        <v>5845</v>
      </c>
      <c r="C3179" s="441" t="s">
        <v>5849</v>
      </c>
      <c r="D3179" s="629"/>
      <c r="E3179" s="600">
        <v>440</v>
      </c>
      <c r="F3179" s="600">
        <v>308</v>
      </c>
      <c r="G3179" s="600">
        <v>220</v>
      </c>
      <c r="H3179" s="600">
        <v>132</v>
      </c>
    </row>
    <row r="3180" spans="1:8" ht="15" customHeight="1">
      <c r="A3180" s="568">
        <v>39</v>
      </c>
      <c r="B3180" s="353" t="s">
        <v>5845</v>
      </c>
      <c r="C3180" s="441" t="s">
        <v>5850</v>
      </c>
      <c r="D3180" s="629"/>
      <c r="E3180" s="600">
        <v>120</v>
      </c>
      <c r="F3180" s="600">
        <v>84</v>
      </c>
      <c r="G3180" s="600">
        <v>60</v>
      </c>
      <c r="H3180" s="600">
        <v>36</v>
      </c>
    </row>
    <row r="3181" spans="1:8" ht="15" customHeight="1">
      <c r="A3181" s="568">
        <v>40</v>
      </c>
      <c r="B3181" s="353" t="s">
        <v>209</v>
      </c>
      <c r="C3181" s="441" t="s">
        <v>5851</v>
      </c>
      <c r="D3181" s="629"/>
      <c r="E3181" s="600">
        <v>800</v>
      </c>
      <c r="F3181" s="600">
        <v>560</v>
      </c>
      <c r="G3181" s="600">
        <v>400</v>
      </c>
      <c r="H3181" s="600">
        <v>240</v>
      </c>
    </row>
    <row r="3182" spans="1:8" ht="15" customHeight="1">
      <c r="A3182" s="568">
        <v>41</v>
      </c>
      <c r="B3182" s="353" t="s">
        <v>209</v>
      </c>
      <c r="C3182" s="441" t="s">
        <v>5852</v>
      </c>
      <c r="D3182" s="629"/>
      <c r="E3182" s="600">
        <v>600</v>
      </c>
      <c r="F3182" s="600">
        <v>420</v>
      </c>
      <c r="G3182" s="600">
        <v>300</v>
      </c>
      <c r="H3182" s="600">
        <v>180</v>
      </c>
    </row>
    <row r="3183" spans="1:8" ht="15" customHeight="1">
      <c r="A3183" s="568">
        <v>42</v>
      </c>
      <c r="B3183" s="353" t="s">
        <v>5853</v>
      </c>
      <c r="C3183" s="441" t="s">
        <v>5854</v>
      </c>
      <c r="D3183" s="629"/>
      <c r="E3183" s="600">
        <v>1000</v>
      </c>
      <c r="F3183" s="600">
        <v>700</v>
      </c>
      <c r="G3183" s="600">
        <v>500</v>
      </c>
      <c r="H3183" s="600">
        <v>300</v>
      </c>
    </row>
    <row r="3184" spans="1:8" ht="15" customHeight="1">
      <c r="A3184" s="568">
        <v>43</v>
      </c>
      <c r="B3184" s="353" t="s">
        <v>5853</v>
      </c>
      <c r="C3184" s="441" t="s">
        <v>5855</v>
      </c>
      <c r="D3184" s="629"/>
      <c r="E3184" s="600">
        <v>640</v>
      </c>
      <c r="F3184" s="600">
        <v>448</v>
      </c>
      <c r="G3184" s="600">
        <v>320</v>
      </c>
      <c r="H3184" s="600">
        <v>192</v>
      </c>
    </row>
    <row r="3185" spans="1:8" ht="15" customHeight="1">
      <c r="A3185" s="568">
        <v>44</v>
      </c>
      <c r="B3185" s="353" t="s">
        <v>868</v>
      </c>
      <c r="C3185" s="441" t="s">
        <v>5490</v>
      </c>
      <c r="D3185" s="629"/>
      <c r="E3185" s="600">
        <v>520</v>
      </c>
      <c r="F3185" s="600">
        <v>364</v>
      </c>
      <c r="G3185" s="600">
        <v>260</v>
      </c>
      <c r="H3185" s="600">
        <v>0</v>
      </c>
    </row>
    <row r="3186" spans="1:8" ht="15" customHeight="1">
      <c r="A3186" s="568">
        <v>45</v>
      </c>
      <c r="B3186" s="353" t="s">
        <v>1814</v>
      </c>
      <c r="C3186" s="441" t="s">
        <v>5856</v>
      </c>
      <c r="D3186" s="629"/>
      <c r="E3186" s="600">
        <v>440</v>
      </c>
      <c r="F3186" s="600">
        <v>308</v>
      </c>
      <c r="G3186" s="600">
        <v>220</v>
      </c>
      <c r="H3186" s="600">
        <v>0</v>
      </c>
    </row>
    <row r="3187" spans="1:8" ht="15" customHeight="1">
      <c r="A3187" s="568">
        <v>46</v>
      </c>
      <c r="B3187" s="1261" t="s">
        <v>5857</v>
      </c>
      <c r="C3187" s="1261"/>
      <c r="D3187" s="629"/>
      <c r="E3187" s="600">
        <v>120</v>
      </c>
      <c r="F3187" s="600">
        <v>84</v>
      </c>
      <c r="G3187" s="600">
        <v>60</v>
      </c>
      <c r="H3187" s="600">
        <v>36</v>
      </c>
    </row>
    <row r="3188" spans="1:8" ht="15" customHeight="1">
      <c r="A3188" s="568">
        <v>47</v>
      </c>
      <c r="B3188" s="1261" t="s">
        <v>5858</v>
      </c>
      <c r="C3188" s="1261"/>
      <c r="D3188" s="629"/>
      <c r="E3188" s="600">
        <v>88</v>
      </c>
      <c r="F3188" s="600">
        <v>62</v>
      </c>
      <c r="G3188" s="600">
        <v>0</v>
      </c>
      <c r="H3188" s="600">
        <v>0</v>
      </c>
    </row>
    <row r="3189" spans="1:8" ht="15" customHeight="1">
      <c r="A3189" s="568">
        <v>48</v>
      </c>
      <c r="B3189" s="1261" t="s">
        <v>5859</v>
      </c>
      <c r="C3189" s="1261"/>
      <c r="D3189" s="629"/>
      <c r="E3189" s="600">
        <v>220</v>
      </c>
      <c r="F3189" s="600">
        <v>154</v>
      </c>
      <c r="G3189" s="600">
        <v>0</v>
      </c>
      <c r="H3189" s="600">
        <v>0</v>
      </c>
    </row>
    <row r="3190" spans="1:8" ht="15" customHeight="1">
      <c r="A3190" s="568">
        <v>49</v>
      </c>
      <c r="B3190" s="1261" t="s">
        <v>5860</v>
      </c>
      <c r="C3190" s="1261"/>
      <c r="D3190" s="629"/>
      <c r="E3190" s="600">
        <v>280</v>
      </c>
      <c r="F3190" s="600">
        <v>196</v>
      </c>
      <c r="G3190" s="600">
        <v>0</v>
      </c>
      <c r="H3190" s="600">
        <v>0</v>
      </c>
    </row>
    <row r="3191" spans="1:8" ht="15" customHeight="1">
      <c r="A3191" s="568">
        <v>50</v>
      </c>
      <c r="B3191" s="1261" t="s">
        <v>5861</v>
      </c>
      <c r="C3191" s="1261"/>
      <c r="D3191" s="629"/>
      <c r="E3191" s="600">
        <v>140</v>
      </c>
      <c r="F3191" s="600">
        <v>98</v>
      </c>
      <c r="G3191" s="600">
        <v>0</v>
      </c>
      <c r="H3191" s="600">
        <v>0</v>
      </c>
    </row>
    <row r="3192" spans="1:8" ht="15" customHeight="1">
      <c r="A3192" s="568">
        <v>51</v>
      </c>
      <c r="B3192" s="1261" t="s">
        <v>5862</v>
      </c>
      <c r="C3192" s="1261"/>
      <c r="D3192" s="629"/>
      <c r="E3192" s="600">
        <v>120</v>
      </c>
      <c r="F3192" s="600">
        <v>84</v>
      </c>
      <c r="G3192" s="600">
        <v>0</v>
      </c>
      <c r="H3192" s="600">
        <v>0</v>
      </c>
    </row>
    <row r="3193" spans="1:8" ht="15" customHeight="1">
      <c r="A3193" s="568">
        <v>52</v>
      </c>
      <c r="B3193" s="1261" t="s">
        <v>5863</v>
      </c>
      <c r="C3193" s="1261"/>
      <c r="D3193" s="629"/>
      <c r="E3193" s="600">
        <v>100</v>
      </c>
      <c r="F3193" s="600">
        <v>70</v>
      </c>
      <c r="G3193" s="600">
        <v>50</v>
      </c>
      <c r="H3193" s="600">
        <v>30</v>
      </c>
    </row>
    <row r="3194" spans="1:8" ht="15" customHeight="1">
      <c r="A3194" s="568">
        <v>53</v>
      </c>
      <c r="B3194" s="353" t="s">
        <v>5827</v>
      </c>
      <c r="C3194" s="441" t="s">
        <v>5864</v>
      </c>
      <c r="D3194" s="629"/>
      <c r="E3194" s="600">
        <v>120</v>
      </c>
      <c r="F3194" s="600">
        <v>84</v>
      </c>
      <c r="G3194" s="600">
        <v>60</v>
      </c>
      <c r="H3194" s="600">
        <v>36</v>
      </c>
    </row>
    <row r="3195" spans="1:8" ht="15" customHeight="1">
      <c r="A3195" s="568">
        <v>54</v>
      </c>
      <c r="B3195" s="353" t="s">
        <v>5865</v>
      </c>
      <c r="C3195" s="441" t="s">
        <v>5866</v>
      </c>
      <c r="D3195" s="629"/>
      <c r="E3195" s="600">
        <v>400</v>
      </c>
      <c r="F3195" s="600">
        <v>280</v>
      </c>
      <c r="G3195" s="600">
        <v>200</v>
      </c>
      <c r="H3195" s="600">
        <v>0</v>
      </c>
    </row>
    <row r="3196" spans="1:8" ht="15" customHeight="1">
      <c r="A3196" s="568">
        <v>55</v>
      </c>
      <c r="B3196" s="353" t="s">
        <v>5867</v>
      </c>
      <c r="C3196" s="441" t="s">
        <v>5868</v>
      </c>
      <c r="D3196" s="629"/>
      <c r="E3196" s="600">
        <v>320</v>
      </c>
      <c r="F3196" s="600">
        <v>224</v>
      </c>
      <c r="G3196" s="600">
        <v>160</v>
      </c>
      <c r="H3196" s="600">
        <v>0</v>
      </c>
    </row>
    <row r="3197" spans="1:8" ht="15" customHeight="1">
      <c r="A3197" s="568">
        <v>56</v>
      </c>
      <c r="B3197" s="353" t="s">
        <v>5869</v>
      </c>
      <c r="C3197" s="441" t="s">
        <v>5870</v>
      </c>
      <c r="D3197" s="629"/>
      <c r="E3197" s="600">
        <v>3200</v>
      </c>
      <c r="F3197" s="600">
        <v>2240</v>
      </c>
      <c r="G3197" s="600">
        <v>1600</v>
      </c>
      <c r="H3197" s="600">
        <v>0</v>
      </c>
    </row>
    <row r="3198" spans="1:8" ht="15" customHeight="1">
      <c r="A3198" s="568">
        <v>57</v>
      </c>
      <c r="B3198" s="353" t="s">
        <v>5869</v>
      </c>
      <c r="C3198" s="441" t="s">
        <v>5871</v>
      </c>
      <c r="D3198" s="629"/>
      <c r="E3198" s="600">
        <v>320</v>
      </c>
      <c r="F3198" s="600">
        <v>224</v>
      </c>
      <c r="G3198" s="600">
        <v>160</v>
      </c>
      <c r="H3198" s="600">
        <v>0</v>
      </c>
    </row>
    <row r="3199" spans="1:8" ht="15" customHeight="1">
      <c r="A3199" s="568">
        <v>58</v>
      </c>
      <c r="B3199" s="353" t="s">
        <v>5872</v>
      </c>
      <c r="C3199" s="441" t="s">
        <v>5873</v>
      </c>
      <c r="D3199" s="629"/>
      <c r="E3199" s="600">
        <v>280</v>
      </c>
      <c r="F3199" s="600">
        <v>196</v>
      </c>
      <c r="G3199" s="600">
        <v>140</v>
      </c>
      <c r="H3199" s="600">
        <v>0</v>
      </c>
    </row>
    <row r="3200" spans="1:8" ht="15" customHeight="1">
      <c r="A3200" s="568">
        <v>59</v>
      </c>
      <c r="B3200" s="353" t="s">
        <v>5874</v>
      </c>
      <c r="C3200" s="441" t="s">
        <v>5875</v>
      </c>
      <c r="D3200" s="629"/>
      <c r="E3200" s="600">
        <v>280</v>
      </c>
      <c r="F3200" s="600">
        <v>196</v>
      </c>
      <c r="G3200" s="600">
        <v>140</v>
      </c>
      <c r="H3200" s="600">
        <v>0</v>
      </c>
    </row>
    <row r="3201" spans="1:8" ht="15" customHeight="1">
      <c r="A3201" s="568">
        <v>60</v>
      </c>
      <c r="B3201" s="353" t="s">
        <v>5876</v>
      </c>
      <c r="C3201" s="441" t="s">
        <v>5877</v>
      </c>
      <c r="D3201" s="629"/>
      <c r="E3201" s="600">
        <v>320</v>
      </c>
      <c r="F3201" s="600">
        <v>224</v>
      </c>
      <c r="G3201" s="600">
        <v>160</v>
      </c>
      <c r="H3201" s="600">
        <v>0</v>
      </c>
    </row>
    <row r="3202" spans="1:8" ht="15" customHeight="1">
      <c r="A3202" s="568">
        <v>61</v>
      </c>
      <c r="B3202" s="353" t="s">
        <v>5878</v>
      </c>
      <c r="C3202" s="441" t="s">
        <v>5879</v>
      </c>
      <c r="D3202" s="629"/>
      <c r="E3202" s="600">
        <v>320</v>
      </c>
      <c r="F3202" s="600">
        <v>224</v>
      </c>
      <c r="G3202" s="600">
        <v>160</v>
      </c>
      <c r="H3202" s="600">
        <v>0</v>
      </c>
    </row>
    <row r="3203" spans="1:8" ht="15" customHeight="1">
      <c r="A3203" s="568">
        <v>62</v>
      </c>
      <c r="B3203" s="353" t="s">
        <v>5878</v>
      </c>
      <c r="C3203" s="441" t="s">
        <v>5880</v>
      </c>
      <c r="D3203" s="629"/>
      <c r="E3203" s="600">
        <v>400</v>
      </c>
      <c r="F3203" s="600">
        <v>280</v>
      </c>
      <c r="G3203" s="600">
        <v>200</v>
      </c>
      <c r="H3203" s="600">
        <v>0</v>
      </c>
    </row>
    <row r="3204" spans="1:8" ht="15" customHeight="1">
      <c r="A3204" s="568">
        <v>63</v>
      </c>
      <c r="B3204" s="1261" t="s">
        <v>5881</v>
      </c>
      <c r="C3204" s="1261"/>
      <c r="D3204" s="629"/>
      <c r="E3204" s="600">
        <v>100</v>
      </c>
      <c r="F3204" s="600">
        <v>70</v>
      </c>
      <c r="G3204" s="600">
        <v>0</v>
      </c>
      <c r="H3204" s="600">
        <v>0</v>
      </c>
    </row>
    <row r="3205" spans="1:8" ht="15" customHeight="1">
      <c r="A3205" s="568">
        <v>64</v>
      </c>
      <c r="B3205" s="353" t="s">
        <v>947</v>
      </c>
      <c r="C3205" s="441" t="s">
        <v>5882</v>
      </c>
      <c r="D3205" s="629"/>
      <c r="E3205" s="600">
        <v>720</v>
      </c>
      <c r="F3205" s="600">
        <v>504</v>
      </c>
      <c r="G3205" s="600">
        <v>360</v>
      </c>
      <c r="H3205" s="600">
        <v>216</v>
      </c>
    </row>
    <row r="3206" spans="1:8" ht="15" customHeight="1">
      <c r="A3206" s="568">
        <v>65</v>
      </c>
      <c r="B3206" s="353" t="s">
        <v>947</v>
      </c>
      <c r="C3206" s="441" t="s">
        <v>5883</v>
      </c>
      <c r="D3206" s="629"/>
      <c r="E3206" s="600">
        <v>960</v>
      </c>
      <c r="F3206" s="600">
        <v>672</v>
      </c>
      <c r="G3206" s="600">
        <v>480</v>
      </c>
      <c r="H3206" s="600">
        <v>288</v>
      </c>
    </row>
    <row r="3207" spans="1:8" ht="15" customHeight="1">
      <c r="A3207" s="568">
        <v>66</v>
      </c>
      <c r="B3207" s="353" t="s">
        <v>947</v>
      </c>
      <c r="C3207" s="441" t="s">
        <v>5808</v>
      </c>
      <c r="D3207" s="629"/>
      <c r="E3207" s="600">
        <v>1440</v>
      </c>
      <c r="F3207" s="600">
        <v>1008</v>
      </c>
      <c r="G3207" s="600">
        <v>720</v>
      </c>
      <c r="H3207" s="600">
        <v>432</v>
      </c>
    </row>
    <row r="3208" spans="1:8" ht="15" customHeight="1">
      <c r="A3208" s="568">
        <v>67</v>
      </c>
      <c r="B3208" s="353" t="s">
        <v>947</v>
      </c>
      <c r="C3208" s="441" t="s">
        <v>5809</v>
      </c>
      <c r="D3208" s="629"/>
      <c r="E3208" s="600">
        <v>2640</v>
      </c>
      <c r="F3208" s="600">
        <v>1848</v>
      </c>
      <c r="G3208" s="600">
        <v>1320</v>
      </c>
      <c r="H3208" s="600">
        <v>792</v>
      </c>
    </row>
    <row r="3209" spans="1:8" ht="15" customHeight="1">
      <c r="A3209" s="568">
        <v>68</v>
      </c>
      <c r="B3209" s="353" t="s">
        <v>947</v>
      </c>
      <c r="C3209" s="441" t="s">
        <v>5811</v>
      </c>
      <c r="D3209" s="629"/>
      <c r="E3209" s="600">
        <v>2400</v>
      </c>
      <c r="F3209" s="600">
        <v>1680</v>
      </c>
      <c r="G3209" s="600">
        <v>1200</v>
      </c>
      <c r="H3209" s="600">
        <v>720</v>
      </c>
    </row>
    <row r="3210" spans="1:8" ht="15" customHeight="1">
      <c r="A3210" s="568">
        <v>69</v>
      </c>
      <c r="B3210" s="353" t="s">
        <v>5884</v>
      </c>
      <c r="C3210" s="441" t="s">
        <v>5885</v>
      </c>
      <c r="D3210" s="629"/>
      <c r="E3210" s="600">
        <v>360</v>
      </c>
      <c r="F3210" s="600">
        <v>252</v>
      </c>
      <c r="G3210" s="600">
        <v>180</v>
      </c>
      <c r="H3210" s="600">
        <v>108</v>
      </c>
    </row>
    <row r="3211" spans="1:8" ht="15" customHeight="1">
      <c r="A3211" s="568">
        <v>70</v>
      </c>
      <c r="B3211" s="353" t="s">
        <v>5884</v>
      </c>
      <c r="C3211" s="441" t="s">
        <v>5886</v>
      </c>
      <c r="D3211" s="629"/>
      <c r="E3211" s="600">
        <v>320</v>
      </c>
      <c r="F3211" s="600">
        <v>224</v>
      </c>
      <c r="G3211" s="600">
        <v>160</v>
      </c>
      <c r="H3211" s="600">
        <v>96</v>
      </c>
    </row>
    <row r="3212" spans="1:8" ht="15" customHeight="1">
      <c r="A3212" s="568">
        <v>71</v>
      </c>
      <c r="B3212" s="353" t="s">
        <v>5887</v>
      </c>
      <c r="C3212" s="441" t="s">
        <v>5888</v>
      </c>
      <c r="D3212" s="629"/>
      <c r="E3212" s="600">
        <v>1040</v>
      </c>
      <c r="F3212" s="600">
        <v>728</v>
      </c>
      <c r="G3212" s="600">
        <v>520</v>
      </c>
      <c r="H3212" s="600">
        <v>312</v>
      </c>
    </row>
    <row r="3213" spans="1:8" ht="15" customHeight="1">
      <c r="A3213" s="568">
        <v>72</v>
      </c>
      <c r="B3213" s="353" t="s">
        <v>5887</v>
      </c>
      <c r="C3213" s="441" t="s">
        <v>5889</v>
      </c>
      <c r="D3213" s="629"/>
      <c r="E3213" s="600">
        <v>1060</v>
      </c>
      <c r="F3213" s="600">
        <v>742</v>
      </c>
      <c r="G3213" s="600">
        <v>530</v>
      </c>
      <c r="H3213" s="600">
        <v>318</v>
      </c>
    </row>
    <row r="3214" spans="1:8" ht="15" customHeight="1">
      <c r="A3214" s="568">
        <v>73</v>
      </c>
      <c r="B3214" s="353" t="s">
        <v>5887</v>
      </c>
      <c r="C3214" s="441" t="s">
        <v>5890</v>
      </c>
      <c r="D3214" s="629"/>
      <c r="E3214" s="600">
        <v>672</v>
      </c>
      <c r="F3214" s="600">
        <v>470</v>
      </c>
      <c r="G3214" s="600">
        <v>336</v>
      </c>
      <c r="H3214" s="600">
        <v>202</v>
      </c>
    </row>
    <row r="3215" spans="1:8" ht="15" customHeight="1">
      <c r="A3215" s="568">
        <v>74</v>
      </c>
      <c r="B3215" s="353" t="s">
        <v>5887</v>
      </c>
      <c r="C3215" s="441" t="s">
        <v>5891</v>
      </c>
      <c r="D3215" s="629"/>
      <c r="E3215" s="600">
        <v>340</v>
      </c>
      <c r="F3215" s="600">
        <v>238</v>
      </c>
      <c r="G3215" s="600">
        <v>170</v>
      </c>
      <c r="H3215" s="600">
        <v>102</v>
      </c>
    </row>
    <row r="3216" spans="1:8" ht="15" customHeight="1">
      <c r="A3216" s="568">
        <v>75</v>
      </c>
      <c r="B3216" s="353" t="s">
        <v>5887</v>
      </c>
      <c r="C3216" s="441" t="s">
        <v>5892</v>
      </c>
      <c r="D3216" s="629"/>
      <c r="E3216" s="600">
        <v>168</v>
      </c>
      <c r="F3216" s="600">
        <v>118</v>
      </c>
      <c r="G3216" s="600">
        <v>84</v>
      </c>
      <c r="H3216" s="600">
        <v>50</v>
      </c>
    </row>
    <row r="3217" spans="1:8" ht="15" customHeight="1">
      <c r="A3217" s="568">
        <v>76</v>
      </c>
      <c r="B3217" s="1261" t="s">
        <v>5893</v>
      </c>
      <c r="C3217" s="1261"/>
      <c r="D3217" s="629"/>
      <c r="E3217" s="600">
        <v>160</v>
      </c>
      <c r="F3217" s="600">
        <v>112</v>
      </c>
      <c r="G3217" s="600">
        <v>0</v>
      </c>
      <c r="H3217" s="600">
        <v>0</v>
      </c>
    </row>
    <row r="3218" spans="1:8" ht="15" customHeight="1">
      <c r="A3218" s="568">
        <v>77</v>
      </c>
      <c r="B3218" s="1261" t="s">
        <v>5894</v>
      </c>
      <c r="C3218" s="1261"/>
      <c r="D3218" s="629"/>
      <c r="E3218" s="600">
        <v>280</v>
      </c>
      <c r="F3218" s="600">
        <v>196</v>
      </c>
      <c r="G3218" s="600">
        <v>0</v>
      </c>
      <c r="H3218" s="600">
        <v>0</v>
      </c>
    </row>
    <row r="3219" spans="1:8" ht="15" customHeight="1">
      <c r="A3219" s="568">
        <v>78</v>
      </c>
      <c r="B3219" s="1261" t="s">
        <v>5895</v>
      </c>
      <c r="C3219" s="1261"/>
      <c r="D3219" s="629"/>
      <c r="E3219" s="600">
        <v>120</v>
      </c>
      <c r="F3219" s="600">
        <v>84</v>
      </c>
      <c r="G3219" s="600">
        <v>0</v>
      </c>
      <c r="H3219" s="600">
        <v>0</v>
      </c>
    </row>
    <row r="3220" spans="1:8" ht="15" customHeight="1">
      <c r="A3220" s="568">
        <v>79</v>
      </c>
      <c r="B3220" s="1261" t="s">
        <v>5881</v>
      </c>
      <c r="C3220" s="1261"/>
      <c r="D3220" s="629"/>
      <c r="E3220" s="600">
        <v>100</v>
      </c>
      <c r="F3220" s="600">
        <v>70</v>
      </c>
      <c r="G3220" s="600">
        <v>0</v>
      </c>
      <c r="H3220" s="600">
        <v>0</v>
      </c>
    </row>
    <row r="3221" spans="1:8" ht="25.5" customHeight="1">
      <c r="A3221" s="568">
        <v>80</v>
      </c>
      <c r="B3221" s="616" t="s">
        <v>5896</v>
      </c>
      <c r="C3221" s="616" t="s">
        <v>5897</v>
      </c>
      <c r="D3221" s="629"/>
      <c r="E3221" s="600">
        <v>540</v>
      </c>
      <c r="F3221" s="600">
        <v>378</v>
      </c>
      <c r="G3221" s="600">
        <v>270</v>
      </c>
      <c r="H3221" s="600">
        <v>162</v>
      </c>
    </row>
    <row r="3222" spans="1:8" ht="25.5" customHeight="1">
      <c r="A3222" s="568">
        <v>81</v>
      </c>
      <c r="B3222" s="616" t="s">
        <v>5896</v>
      </c>
      <c r="C3222" s="616" t="s">
        <v>5898</v>
      </c>
      <c r="D3222" s="629"/>
      <c r="E3222" s="600">
        <v>500</v>
      </c>
      <c r="F3222" s="600">
        <v>350</v>
      </c>
      <c r="G3222" s="600">
        <v>250</v>
      </c>
      <c r="H3222" s="600">
        <v>150</v>
      </c>
    </row>
    <row r="3223" spans="1:8" ht="25.5" customHeight="1">
      <c r="A3223" s="568">
        <v>82</v>
      </c>
      <c r="B3223" s="616" t="s">
        <v>5896</v>
      </c>
      <c r="C3223" s="616" t="s">
        <v>5899</v>
      </c>
      <c r="D3223" s="629"/>
      <c r="E3223" s="600">
        <v>280</v>
      </c>
      <c r="F3223" s="600">
        <v>196</v>
      </c>
      <c r="G3223" s="600">
        <v>140</v>
      </c>
      <c r="H3223" s="600">
        <v>84</v>
      </c>
    </row>
    <row r="3224" spans="1:8" ht="25.5" customHeight="1">
      <c r="A3224" s="568">
        <v>83</v>
      </c>
      <c r="B3224" s="616" t="s">
        <v>5900</v>
      </c>
      <c r="C3224" s="616" t="s">
        <v>5901</v>
      </c>
      <c r="D3224" s="629"/>
      <c r="E3224" s="600">
        <v>176</v>
      </c>
      <c r="F3224" s="600">
        <v>123</v>
      </c>
      <c r="G3224" s="600">
        <v>88</v>
      </c>
      <c r="H3224" s="600">
        <v>53</v>
      </c>
    </row>
    <row r="3225" spans="1:8" ht="25.5" customHeight="1">
      <c r="A3225" s="568">
        <v>84</v>
      </c>
      <c r="B3225" s="616" t="s">
        <v>5902</v>
      </c>
      <c r="C3225" s="616" t="s">
        <v>5903</v>
      </c>
      <c r="D3225" s="629"/>
      <c r="E3225" s="600">
        <v>120</v>
      </c>
      <c r="F3225" s="600">
        <v>84</v>
      </c>
      <c r="G3225" s="600">
        <v>60</v>
      </c>
      <c r="H3225" s="600">
        <v>36</v>
      </c>
    </row>
    <row r="3226" spans="1:8" ht="25.5" customHeight="1">
      <c r="A3226" s="568">
        <v>85</v>
      </c>
      <c r="B3226" s="616" t="s">
        <v>5904</v>
      </c>
      <c r="C3226" s="616" t="s">
        <v>5905</v>
      </c>
      <c r="D3226" s="629"/>
      <c r="E3226" s="600">
        <v>120</v>
      </c>
      <c r="F3226" s="600">
        <v>84</v>
      </c>
      <c r="G3226" s="600">
        <v>60</v>
      </c>
      <c r="H3226" s="600">
        <v>36</v>
      </c>
    </row>
    <row r="3227" spans="1:8" ht="25.5" customHeight="1">
      <c r="A3227" s="568">
        <v>86</v>
      </c>
      <c r="B3227" s="616" t="s">
        <v>5906</v>
      </c>
      <c r="C3227" s="616" t="s">
        <v>5907</v>
      </c>
      <c r="D3227" s="629"/>
      <c r="E3227" s="600">
        <v>60</v>
      </c>
      <c r="F3227" s="600">
        <v>42</v>
      </c>
      <c r="G3227" s="600">
        <v>30</v>
      </c>
      <c r="H3227" s="600">
        <v>18</v>
      </c>
    </row>
    <row r="3228" spans="1:8" ht="25.5" customHeight="1">
      <c r="A3228" s="568">
        <v>87</v>
      </c>
      <c r="B3228" s="616" t="s">
        <v>5908</v>
      </c>
      <c r="C3228" s="616" t="s">
        <v>5909</v>
      </c>
      <c r="D3228" s="629"/>
      <c r="E3228" s="600">
        <v>96</v>
      </c>
      <c r="F3228" s="600">
        <v>67</v>
      </c>
      <c r="G3228" s="600">
        <v>48</v>
      </c>
      <c r="H3228" s="600">
        <v>29</v>
      </c>
    </row>
    <row r="3229" spans="1:8" ht="25.5" customHeight="1">
      <c r="A3229" s="568">
        <v>88</v>
      </c>
      <c r="B3229" s="616" t="s">
        <v>5908</v>
      </c>
      <c r="C3229" s="616" t="s">
        <v>5910</v>
      </c>
      <c r="D3229" s="629"/>
      <c r="E3229" s="600">
        <v>100</v>
      </c>
      <c r="F3229" s="600">
        <v>70</v>
      </c>
      <c r="G3229" s="600">
        <v>50</v>
      </c>
      <c r="H3229" s="600">
        <v>30</v>
      </c>
    </row>
    <row r="3230" spans="1:8" ht="25.5" customHeight="1">
      <c r="A3230" s="568">
        <v>89</v>
      </c>
      <c r="B3230" s="616" t="s">
        <v>5911</v>
      </c>
      <c r="C3230" s="616" t="s">
        <v>5912</v>
      </c>
      <c r="D3230" s="629"/>
      <c r="E3230" s="600">
        <v>120</v>
      </c>
      <c r="F3230" s="600">
        <v>84</v>
      </c>
      <c r="G3230" s="600">
        <v>60</v>
      </c>
      <c r="H3230" s="600">
        <v>36</v>
      </c>
    </row>
    <row r="3231" spans="1:8" ht="25.5" customHeight="1">
      <c r="A3231" s="568">
        <v>90</v>
      </c>
      <c r="B3231" s="616" t="s">
        <v>5911</v>
      </c>
      <c r="C3231" s="616" t="s">
        <v>5913</v>
      </c>
      <c r="D3231" s="629"/>
      <c r="E3231" s="600">
        <v>80</v>
      </c>
      <c r="F3231" s="600">
        <v>56</v>
      </c>
      <c r="G3231" s="600">
        <v>40</v>
      </c>
      <c r="H3231" s="600">
        <v>24</v>
      </c>
    </row>
    <row r="3232" spans="1:8" ht="15" customHeight="1">
      <c r="A3232" s="568">
        <v>91</v>
      </c>
      <c r="B3232" s="616" t="s">
        <v>5914</v>
      </c>
      <c r="C3232" s="616" t="s">
        <v>5915</v>
      </c>
      <c r="D3232" s="629"/>
      <c r="E3232" s="600">
        <v>68</v>
      </c>
      <c r="F3232" s="600">
        <v>48</v>
      </c>
      <c r="G3232" s="600">
        <v>34</v>
      </c>
      <c r="H3232" s="600">
        <v>0</v>
      </c>
    </row>
    <row r="3233" spans="1:8" ht="15" customHeight="1">
      <c r="A3233" s="568">
        <v>92</v>
      </c>
      <c r="B3233" s="1353" t="s">
        <v>5916</v>
      </c>
      <c r="C3233" s="1353"/>
      <c r="D3233" s="629"/>
      <c r="E3233" s="600">
        <v>64</v>
      </c>
      <c r="F3233" s="600">
        <v>45</v>
      </c>
      <c r="G3233" s="600">
        <v>0</v>
      </c>
      <c r="H3233" s="600">
        <v>0</v>
      </c>
    </row>
    <row r="3234" spans="1:8" ht="15" customHeight="1">
      <c r="A3234" s="568">
        <v>93</v>
      </c>
      <c r="B3234" s="1353" t="s">
        <v>5881</v>
      </c>
      <c r="C3234" s="1353"/>
      <c r="D3234" s="629"/>
      <c r="E3234" s="600">
        <v>60</v>
      </c>
      <c r="F3234" s="600">
        <v>42</v>
      </c>
      <c r="G3234" s="600">
        <v>0</v>
      </c>
      <c r="H3234" s="600">
        <v>0</v>
      </c>
    </row>
    <row r="3235" spans="1:8" ht="15" customHeight="1">
      <c r="A3235" s="568">
        <v>94</v>
      </c>
      <c r="B3235" s="353" t="s">
        <v>880</v>
      </c>
      <c r="C3235" s="441" t="s">
        <v>5917</v>
      </c>
      <c r="D3235" s="629"/>
      <c r="E3235" s="600">
        <v>5600</v>
      </c>
      <c r="F3235" s="600">
        <v>3920</v>
      </c>
      <c r="G3235" s="600">
        <v>2800</v>
      </c>
      <c r="H3235" s="600">
        <v>1680</v>
      </c>
    </row>
    <row r="3236" spans="1:8" ht="15" customHeight="1">
      <c r="A3236" s="568">
        <v>95</v>
      </c>
      <c r="B3236" s="353" t="s">
        <v>880</v>
      </c>
      <c r="C3236" s="441" t="s">
        <v>5918</v>
      </c>
      <c r="D3236" s="629"/>
      <c r="E3236" s="600">
        <v>6160</v>
      </c>
      <c r="F3236" s="600">
        <v>4312</v>
      </c>
      <c r="G3236" s="600">
        <v>3080</v>
      </c>
      <c r="H3236" s="600">
        <v>1848</v>
      </c>
    </row>
    <row r="3237" spans="1:8" ht="15" customHeight="1">
      <c r="A3237" s="568">
        <v>96</v>
      </c>
      <c r="B3237" s="353" t="s">
        <v>880</v>
      </c>
      <c r="C3237" s="441" t="s">
        <v>5919</v>
      </c>
      <c r="D3237" s="629"/>
      <c r="E3237" s="600">
        <v>6720</v>
      </c>
      <c r="F3237" s="600">
        <v>4704</v>
      </c>
      <c r="G3237" s="600">
        <v>3360</v>
      </c>
      <c r="H3237" s="600">
        <v>2016</v>
      </c>
    </row>
    <row r="3238" spans="1:8" ht="15" customHeight="1">
      <c r="A3238" s="568">
        <v>97</v>
      </c>
      <c r="B3238" s="353" t="s">
        <v>880</v>
      </c>
      <c r="C3238" s="441" t="s">
        <v>5920</v>
      </c>
      <c r="D3238" s="629"/>
      <c r="E3238" s="600">
        <v>7840</v>
      </c>
      <c r="F3238" s="600">
        <v>5488</v>
      </c>
      <c r="G3238" s="600">
        <v>3920</v>
      </c>
      <c r="H3238" s="600">
        <v>2352</v>
      </c>
    </row>
    <row r="3239" spans="1:8" ht="15" customHeight="1">
      <c r="A3239" s="568">
        <v>98</v>
      </c>
      <c r="B3239" s="353" t="s">
        <v>880</v>
      </c>
      <c r="C3239" s="441" t="s">
        <v>5921</v>
      </c>
      <c r="D3239" s="629"/>
      <c r="E3239" s="600">
        <v>9520</v>
      </c>
      <c r="F3239" s="600">
        <v>6664</v>
      </c>
      <c r="G3239" s="600">
        <v>4760</v>
      </c>
      <c r="H3239" s="600">
        <v>2856</v>
      </c>
    </row>
    <row r="3240" spans="1:8" ht="15" customHeight="1">
      <c r="A3240" s="568">
        <v>99</v>
      </c>
      <c r="B3240" s="353" t="s">
        <v>880</v>
      </c>
      <c r="C3240" s="441" t="s">
        <v>5922</v>
      </c>
      <c r="D3240" s="629"/>
      <c r="E3240" s="600">
        <v>7280</v>
      </c>
      <c r="F3240" s="600">
        <v>5096</v>
      </c>
      <c r="G3240" s="600">
        <v>3640</v>
      </c>
      <c r="H3240" s="600">
        <v>2184</v>
      </c>
    </row>
    <row r="3241" spans="1:8" ht="15" customHeight="1">
      <c r="A3241" s="568">
        <v>100</v>
      </c>
      <c r="B3241" s="353" t="s">
        <v>880</v>
      </c>
      <c r="C3241" s="441" t="s">
        <v>5923</v>
      </c>
      <c r="D3241" s="629"/>
      <c r="E3241" s="600">
        <v>5600</v>
      </c>
      <c r="F3241" s="600">
        <v>3920</v>
      </c>
      <c r="G3241" s="600">
        <v>2800</v>
      </c>
      <c r="H3241" s="600">
        <v>1680</v>
      </c>
    </row>
    <row r="3242" spans="1:8" ht="15" customHeight="1">
      <c r="A3242" s="568">
        <v>101</v>
      </c>
      <c r="B3242" s="353" t="s">
        <v>880</v>
      </c>
      <c r="C3242" s="441" t="s">
        <v>5924</v>
      </c>
      <c r="D3242" s="629"/>
      <c r="E3242" s="600">
        <v>4200</v>
      </c>
      <c r="F3242" s="600">
        <v>2940</v>
      </c>
      <c r="G3242" s="600">
        <v>2100</v>
      </c>
      <c r="H3242" s="600">
        <v>1260</v>
      </c>
    </row>
    <row r="3243" spans="1:8" ht="15" customHeight="1">
      <c r="A3243" s="568">
        <v>102</v>
      </c>
      <c r="B3243" s="353" t="s">
        <v>880</v>
      </c>
      <c r="C3243" s="441" t="s">
        <v>5925</v>
      </c>
      <c r="D3243" s="629"/>
      <c r="E3243" s="600">
        <v>3920</v>
      </c>
      <c r="F3243" s="600">
        <v>2744</v>
      </c>
      <c r="G3243" s="600">
        <v>1960</v>
      </c>
      <c r="H3243" s="600">
        <v>1176</v>
      </c>
    </row>
    <row r="3244" spans="1:8" ht="15" customHeight="1">
      <c r="A3244" s="568">
        <v>103</v>
      </c>
      <c r="B3244" s="353" t="s">
        <v>880</v>
      </c>
      <c r="C3244" s="441" t="s">
        <v>5926</v>
      </c>
      <c r="D3244" s="629"/>
      <c r="E3244" s="600">
        <v>2700</v>
      </c>
      <c r="F3244" s="600">
        <v>1890</v>
      </c>
      <c r="G3244" s="600">
        <v>1350</v>
      </c>
      <c r="H3244" s="600">
        <v>810</v>
      </c>
    </row>
    <row r="3245" spans="1:8" ht="15" customHeight="1">
      <c r="A3245" s="568">
        <v>104</v>
      </c>
      <c r="B3245" s="353" t="s">
        <v>855</v>
      </c>
      <c r="C3245" s="441" t="s">
        <v>5927</v>
      </c>
      <c r="D3245" s="629"/>
      <c r="E3245" s="600">
        <v>4600</v>
      </c>
      <c r="F3245" s="600">
        <v>3220</v>
      </c>
      <c r="G3245" s="600">
        <v>2300</v>
      </c>
      <c r="H3245" s="600">
        <v>0</v>
      </c>
    </row>
    <row r="3246" spans="1:8" ht="15" customHeight="1">
      <c r="A3246" s="568">
        <v>105</v>
      </c>
      <c r="B3246" s="353" t="s">
        <v>855</v>
      </c>
      <c r="C3246" s="441" t="s">
        <v>5928</v>
      </c>
      <c r="D3246" s="629"/>
      <c r="E3246" s="600">
        <v>3900</v>
      </c>
      <c r="F3246" s="600">
        <v>2730</v>
      </c>
      <c r="G3246" s="600">
        <v>1950</v>
      </c>
      <c r="H3246" s="600">
        <v>0</v>
      </c>
    </row>
    <row r="3247" spans="1:8" ht="15" customHeight="1">
      <c r="A3247" s="568">
        <v>106</v>
      </c>
      <c r="B3247" s="353" t="s">
        <v>855</v>
      </c>
      <c r="C3247" s="441" t="s">
        <v>5929</v>
      </c>
      <c r="D3247" s="629"/>
      <c r="E3247" s="600">
        <v>3040</v>
      </c>
      <c r="F3247" s="600">
        <v>2128</v>
      </c>
      <c r="G3247" s="600">
        <v>1520</v>
      </c>
      <c r="H3247" s="600">
        <v>0</v>
      </c>
    </row>
    <row r="3248" spans="1:8" ht="15" customHeight="1">
      <c r="A3248" s="568">
        <v>107</v>
      </c>
      <c r="B3248" s="353" t="s">
        <v>892</v>
      </c>
      <c r="C3248" s="441" t="s">
        <v>5930</v>
      </c>
      <c r="D3248" s="629"/>
      <c r="E3248" s="600">
        <v>5940</v>
      </c>
      <c r="F3248" s="600">
        <v>4158</v>
      </c>
      <c r="G3248" s="600">
        <v>2970</v>
      </c>
      <c r="H3248" s="600">
        <v>0</v>
      </c>
    </row>
    <row r="3249" spans="1:8" ht="15" customHeight="1">
      <c r="A3249" s="568">
        <v>108</v>
      </c>
      <c r="B3249" s="353" t="s">
        <v>1613</v>
      </c>
      <c r="C3249" s="441" t="s">
        <v>5931</v>
      </c>
      <c r="D3249" s="629"/>
      <c r="E3249" s="600">
        <v>2160</v>
      </c>
      <c r="F3249" s="600">
        <v>1512</v>
      </c>
      <c r="G3249" s="600">
        <v>1080</v>
      </c>
      <c r="H3249" s="600">
        <v>0</v>
      </c>
    </row>
    <row r="3250" spans="1:8" ht="15" customHeight="1">
      <c r="A3250" s="568">
        <v>109</v>
      </c>
      <c r="B3250" s="353" t="s">
        <v>1613</v>
      </c>
      <c r="C3250" s="441" t="s">
        <v>5932</v>
      </c>
      <c r="D3250" s="629"/>
      <c r="E3250" s="600">
        <v>4320</v>
      </c>
      <c r="F3250" s="600">
        <v>3024</v>
      </c>
      <c r="G3250" s="600">
        <v>2160</v>
      </c>
      <c r="H3250" s="600">
        <v>0</v>
      </c>
    </row>
    <row r="3251" spans="1:8" ht="15" customHeight="1">
      <c r="A3251" s="568">
        <v>110</v>
      </c>
      <c r="B3251" s="353" t="s">
        <v>1613</v>
      </c>
      <c r="C3251" s="441" t="s">
        <v>5933</v>
      </c>
      <c r="D3251" s="629"/>
      <c r="E3251" s="600">
        <v>2700</v>
      </c>
      <c r="F3251" s="600">
        <v>1890</v>
      </c>
      <c r="G3251" s="600">
        <v>1350</v>
      </c>
      <c r="H3251" s="600">
        <v>0</v>
      </c>
    </row>
    <row r="3252" spans="1:8" ht="15" customHeight="1">
      <c r="A3252" s="568">
        <v>111</v>
      </c>
      <c r="B3252" s="353" t="s">
        <v>5934</v>
      </c>
      <c r="C3252" s="441" t="s">
        <v>5935</v>
      </c>
      <c r="D3252" s="629"/>
      <c r="E3252" s="600">
        <v>5940</v>
      </c>
      <c r="F3252" s="600">
        <v>4158</v>
      </c>
      <c r="G3252" s="600">
        <v>2970</v>
      </c>
      <c r="H3252" s="600">
        <v>0</v>
      </c>
    </row>
    <row r="3253" spans="1:8" ht="15" customHeight="1">
      <c r="A3253" s="568">
        <v>112</v>
      </c>
      <c r="B3253" s="353" t="s">
        <v>2489</v>
      </c>
      <c r="C3253" s="441" t="s">
        <v>5936</v>
      </c>
      <c r="D3253" s="629"/>
      <c r="E3253" s="600">
        <v>1200</v>
      </c>
      <c r="F3253" s="600">
        <v>840</v>
      </c>
      <c r="G3253" s="600">
        <v>600</v>
      </c>
      <c r="H3253" s="600">
        <v>0</v>
      </c>
    </row>
    <row r="3254" spans="1:8" ht="15" customHeight="1">
      <c r="A3254" s="568">
        <v>113</v>
      </c>
      <c r="B3254" s="353" t="s">
        <v>2489</v>
      </c>
      <c r="C3254" s="441" t="s">
        <v>5937</v>
      </c>
      <c r="D3254" s="629"/>
      <c r="E3254" s="600">
        <v>680</v>
      </c>
      <c r="F3254" s="600">
        <v>476</v>
      </c>
      <c r="G3254" s="600">
        <v>340</v>
      </c>
      <c r="H3254" s="600">
        <v>0</v>
      </c>
    </row>
    <row r="3255" spans="1:8" ht="15" customHeight="1">
      <c r="A3255" s="568">
        <v>114</v>
      </c>
      <c r="B3255" s="353" t="s">
        <v>2489</v>
      </c>
      <c r="C3255" s="441" t="s">
        <v>5938</v>
      </c>
      <c r="D3255" s="629"/>
      <c r="E3255" s="600">
        <v>540</v>
      </c>
      <c r="F3255" s="600">
        <v>378</v>
      </c>
      <c r="G3255" s="600">
        <v>270</v>
      </c>
      <c r="H3255" s="600">
        <v>0</v>
      </c>
    </row>
    <row r="3256" spans="1:8" ht="15" customHeight="1">
      <c r="A3256" s="568">
        <v>115</v>
      </c>
      <c r="B3256" s="353" t="s">
        <v>1320</v>
      </c>
      <c r="C3256" s="441" t="s">
        <v>5930</v>
      </c>
      <c r="D3256" s="629"/>
      <c r="E3256" s="600">
        <v>2160</v>
      </c>
      <c r="F3256" s="600">
        <v>1512</v>
      </c>
      <c r="G3256" s="600">
        <v>1080</v>
      </c>
      <c r="H3256" s="600">
        <v>0</v>
      </c>
    </row>
    <row r="3257" spans="1:8" ht="15" customHeight="1">
      <c r="A3257" s="568">
        <v>116</v>
      </c>
      <c r="B3257" s="353" t="s">
        <v>1340</v>
      </c>
      <c r="C3257" s="441" t="s">
        <v>5930</v>
      </c>
      <c r="D3257" s="629"/>
      <c r="E3257" s="600">
        <v>1900</v>
      </c>
      <c r="F3257" s="600">
        <v>1330</v>
      </c>
      <c r="G3257" s="600">
        <v>950</v>
      </c>
      <c r="H3257" s="600">
        <v>0</v>
      </c>
    </row>
    <row r="3258" spans="1:8" ht="15" customHeight="1">
      <c r="A3258" s="568">
        <v>117</v>
      </c>
      <c r="B3258" s="353" t="s">
        <v>1340</v>
      </c>
      <c r="C3258" s="441" t="s">
        <v>5936</v>
      </c>
      <c r="D3258" s="629"/>
      <c r="E3258" s="600">
        <v>980</v>
      </c>
      <c r="F3258" s="600">
        <v>686</v>
      </c>
      <c r="G3258" s="600">
        <v>490</v>
      </c>
      <c r="H3258" s="600">
        <v>0</v>
      </c>
    </row>
    <row r="3259" spans="1:8" ht="15" customHeight="1">
      <c r="A3259" s="568">
        <v>118</v>
      </c>
      <c r="B3259" s="353" t="s">
        <v>860</v>
      </c>
      <c r="C3259" s="441" t="s">
        <v>5939</v>
      </c>
      <c r="D3259" s="629"/>
      <c r="E3259" s="600">
        <v>3240</v>
      </c>
      <c r="F3259" s="600">
        <v>2268</v>
      </c>
      <c r="G3259" s="600">
        <v>1620</v>
      </c>
      <c r="H3259" s="600">
        <v>0</v>
      </c>
    </row>
    <row r="3260" spans="1:8" ht="15" customHeight="1">
      <c r="A3260" s="568">
        <v>119</v>
      </c>
      <c r="B3260" s="353" t="s">
        <v>860</v>
      </c>
      <c r="C3260" s="441" t="s">
        <v>5940</v>
      </c>
      <c r="D3260" s="629"/>
      <c r="E3260" s="600">
        <v>2440</v>
      </c>
      <c r="F3260" s="600">
        <v>1708</v>
      </c>
      <c r="G3260" s="600">
        <v>1220</v>
      </c>
      <c r="H3260" s="600">
        <v>0</v>
      </c>
    </row>
    <row r="3261" spans="1:8" ht="15" customHeight="1">
      <c r="A3261" s="568">
        <v>120</v>
      </c>
      <c r="B3261" s="353" t="s">
        <v>860</v>
      </c>
      <c r="C3261" s="441" t="s">
        <v>5941</v>
      </c>
      <c r="D3261" s="629"/>
      <c r="E3261" s="600">
        <v>1400</v>
      </c>
      <c r="F3261" s="600">
        <v>980</v>
      </c>
      <c r="G3261" s="600">
        <v>700</v>
      </c>
      <c r="H3261" s="600">
        <v>0</v>
      </c>
    </row>
    <row r="3262" spans="1:8" ht="15" customHeight="1">
      <c r="A3262" s="568">
        <v>121</v>
      </c>
      <c r="B3262" s="353" t="s">
        <v>860</v>
      </c>
      <c r="C3262" s="441" t="s">
        <v>5942</v>
      </c>
      <c r="D3262" s="629"/>
      <c r="E3262" s="600">
        <v>540</v>
      </c>
      <c r="F3262" s="600">
        <v>378</v>
      </c>
      <c r="G3262" s="600">
        <v>270</v>
      </c>
      <c r="H3262" s="600">
        <v>0</v>
      </c>
    </row>
    <row r="3263" spans="1:8" ht="15" customHeight="1">
      <c r="A3263" s="568">
        <v>122</v>
      </c>
      <c r="B3263" s="353" t="s">
        <v>860</v>
      </c>
      <c r="C3263" s="441" t="s">
        <v>5943</v>
      </c>
      <c r="D3263" s="629"/>
      <c r="E3263" s="600">
        <v>520</v>
      </c>
      <c r="F3263" s="600">
        <v>364</v>
      </c>
      <c r="G3263" s="600">
        <v>260</v>
      </c>
      <c r="H3263" s="600">
        <v>0</v>
      </c>
    </row>
    <row r="3264" spans="1:8" ht="15" customHeight="1">
      <c r="A3264" s="568">
        <v>123</v>
      </c>
      <c r="B3264" s="353" t="s">
        <v>860</v>
      </c>
      <c r="C3264" s="441" t="s">
        <v>5944</v>
      </c>
      <c r="D3264" s="629"/>
      <c r="E3264" s="600">
        <v>640</v>
      </c>
      <c r="F3264" s="600">
        <v>448</v>
      </c>
      <c r="G3264" s="600">
        <v>320</v>
      </c>
      <c r="H3264" s="600">
        <v>0</v>
      </c>
    </row>
    <row r="3265" spans="1:8" ht="15" customHeight="1">
      <c r="A3265" s="568">
        <v>124</v>
      </c>
      <c r="B3265" s="353" t="s">
        <v>866</v>
      </c>
      <c r="C3265" s="441" t="s">
        <v>5945</v>
      </c>
      <c r="D3265" s="629"/>
      <c r="E3265" s="600">
        <v>4320</v>
      </c>
      <c r="F3265" s="600">
        <v>3024</v>
      </c>
      <c r="G3265" s="600">
        <v>2160</v>
      </c>
      <c r="H3265" s="600">
        <v>0</v>
      </c>
    </row>
    <row r="3266" spans="1:8" ht="15" customHeight="1">
      <c r="A3266" s="568">
        <v>125</v>
      </c>
      <c r="B3266" s="353" t="s">
        <v>866</v>
      </c>
      <c r="C3266" s="441" t="s">
        <v>5946</v>
      </c>
      <c r="D3266" s="629"/>
      <c r="E3266" s="600">
        <v>2200</v>
      </c>
      <c r="F3266" s="600">
        <v>1540</v>
      </c>
      <c r="G3266" s="600">
        <v>1100</v>
      </c>
      <c r="H3266" s="600">
        <v>0</v>
      </c>
    </row>
    <row r="3267" spans="1:8" ht="15" customHeight="1">
      <c r="A3267" s="568">
        <v>126</v>
      </c>
      <c r="B3267" s="353" t="s">
        <v>885</v>
      </c>
      <c r="C3267" s="441" t="s">
        <v>5947</v>
      </c>
      <c r="D3267" s="629"/>
      <c r="E3267" s="600">
        <v>1360</v>
      </c>
      <c r="F3267" s="600">
        <v>952</v>
      </c>
      <c r="G3267" s="600">
        <v>680</v>
      </c>
      <c r="H3267" s="600">
        <v>0</v>
      </c>
    </row>
    <row r="3268" spans="1:8" ht="15" customHeight="1">
      <c r="A3268" s="568">
        <v>127</v>
      </c>
      <c r="B3268" s="353" t="s">
        <v>5948</v>
      </c>
      <c r="C3268" s="441" t="s">
        <v>5949</v>
      </c>
      <c r="D3268" s="629"/>
      <c r="E3268" s="600">
        <v>1080</v>
      </c>
      <c r="F3268" s="600">
        <v>756</v>
      </c>
      <c r="G3268" s="600">
        <v>540</v>
      </c>
      <c r="H3268" s="600">
        <v>0</v>
      </c>
    </row>
    <row r="3269" spans="1:8" ht="15" customHeight="1">
      <c r="A3269" s="568">
        <v>128</v>
      </c>
      <c r="B3269" s="353" t="s">
        <v>2490</v>
      </c>
      <c r="C3269" s="441" t="s">
        <v>5950</v>
      </c>
      <c r="D3269" s="629"/>
      <c r="E3269" s="600">
        <v>980</v>
      </c>
      <c r="F3269" s="600">
        <v>686</v>
      </c>
      <c r="G3269" s="600">
        <v>490</v>
      </c>
      <c r="H3269" s="600">
        <v>0</v>
      </c>
    </row>
    <row r="3270" spans="1:8" ht="15" customHeight="1">
      <c r="A3270" s="568">
        <v>129</v>
      </c>
      <c r="B3270" s="353" t="s">
        <v>1596</v>
      </c>
      <c r="C3270" s="441" t="s">
        <v>5951</v>
      </c>
      <c r="D3270" s="629"/>
      <c r="E3270" s="600">
        <v>840</v>
      </c>
      <c r="F3270" s="600">
        <v>588</v>
      </c>
      <c r="G3270" s="600">
        <v>420</v>
      </c>
      <c r="H3270" s="600">
        <v>0</v>
      </c>
    </row>
    <row r="3271" spans="1:8" ht="15" customHeight="1">
      <c r="A3271" s="568">
        <v>130</v>
      </c>
      <c r="B3271" s="353" t="s">
        <v>1319</v>
      </c>
      <c r="C3271" s="441" t="s">
        <v>5952</v>
      </c>
      <c r="D3271" s="629"/>
      <c r="E3271" s="600">
        <v>2800</v>
      </c>
      <c r="F3271" s="600">
        <v>1960</v>
      </c>
      <c r="G3271" s="600">
        <v>1400</v>
      </c>
      <c r="H3271" s="600">
        <v>0</v>
      </c>
    </row>
    <row r="3272" spans="1:8" ht="15" customHeight="1">
      <c r="A3272" s="568">
        <v>131</v>
      </c>
      <c r="B3272" s="353" t="s">
        <v>1319</v>
      </c>
      <c r="C3272" s="441" t="s">
        <v>5953</v>
      </c>
      <c r="D3272" s="629"/>
      <c r="E3272" s="600">
        <v>2040</v>
      </c>
      <c r="F3272" s="600">
        <v>1428</v>
      </c>
      <c r="G3272" s="600">
        <v>1020</v>
      </c>
      <c r="H3272" s="600">
        <v>0</v>
      </c>
    </row>
    <row r="3273" spans="1:8" ht="15" customHeight="1">
      <c r="A3273" s="568">
        <v>132</v>
      </c>
      <c r="B3273" s="353" t="s">
        <v>1319</v>
      </c>
      <c r="C3273" s="441" t="s">
        <v>5954</v>
      </c>
      <c r="D3273" s="629"/>
      <c r="E3273" s="600">
        <v>1400</v>
      </c>
      <c r="F3273" s="600">
        <v>980</v>
      </c>
      <c r="G3273" s="600">
        <v>700</v>
      </c>
      <c r="H3273" s="600">
        <v>0</v>
      </c>
    </row>
    <row r="3274" spans="1:8" ht="15" customHeight="1">
      <c r="A3274" s="568">
        <v>133</v>
      </c>
      <c r="B3274" s="353" t="s">
        <v>1319</v>
      </c>
      <c r="C3274" s="441" t="s">
        <v>5854</v>
      </c>
      <c r="D3274" s="629"/>
      <c r="E3274" s="600">
        <v>1080</v>
      </c>
      <c r="F3274" s="600">
        <v>756</v>
      </c>
      <c r="G3274" s="600">
        <v>540</v>
      </c>
      <c r="H3274" s="600">
        <v>0</v>
      </c>
    </row>
    <row r="3275" spans="1:8" ht="15" customHeight="1">
      <c r="A3275" s="568">
        <v>134</v>
      </c>
      <c r="B3275" s="353" t="s">
        <v>1319</v>
      </c>
      <c r="C3275" s="441" t="s">
        <v>5955</v>
      </c>
      <c r="D3275" s="629"/>
      <c r="E3275" s="600">
        <v>600</v>
      </c>
      <c r="F3275" s="600">
        <v>420</v>
      </c>
      <c r="G3275" s="600">
        <v>300</v>
      </c>
      <c r="H3275" s="600">
        <v>0</v>
      </c>
    </row>
    <row r="3276" spans="1:8" ht="15" customHeight="1">
      <c r="A3276" s="568">
        <v>135</v>
      </c>
      <c r="B3276" s="353" t="s">
        <v>1630</v>
      </c>
      <c r="C3276" s="441" t="s">
        <v>5956</v>
      </c>
      <c r="D3276" s="629"/>
      <c r="E3276" s="600">
        <v>440</v>
      </c>
      <c r="F3276" s="600">
        <v>308</v>
      </c>
      <c r="G3276" s="600">
        <v>220</v>
      </c>
      <c r="H3276" s="600">
        <v>0</v>
      </c>
    </row>
    <row r="3277" spans="1:8" ht="15" customHeight="1">
      <c r="A3277" s="568">
        <v>136</v>
      </c>
      <c r="B3277" s="353" t="s">
        <v>1697</v>
      </c>
      <c r="C3277" s="441" t="s">
        <v>5956</v>
      </c>
      <c r="D3277" s="629"/>
      <c r="E3277" s="600">
        <v>440</v>
      </c>
      <c r="F3277" s="600">
        <v>308</v>
      </c>
      <c r="G3277" s="600">
        <v>220</v>
      </c>
      <c r="H3277" s="600">
        <v>0</v>
      </c>
    </row>
    <row r="3278" spans="1:8" ht="15" customHeight="1">
      <c r="A3278" s="568">
        <v>137</v>
      </c>
      <c r="B3278" s="353" t="s">
        <v>1695</v>
      </c>
      <c r="C3278" s="441" t="s">
        <v>5956</v>
      </c>
      <c r="D3278" s="629"/>
      <c r="E3278" s="600">
        <v>440</v>
      </c>
      <c r="F3278" s="600">
        <v>308</v>
      </c>
      <c r="G3278" s="600">
        <v>220</v>
      </c>
      <c r="H3278" s="600">
        <v>0</v>
      </c>
    </row>
    <row r="3279" spans="1:8" ht="15" customHeight="1">
      <c r="A3279" s="568">
        <v>138</v>
      </c>
      <c r="B3279" s="353" t="s">
        <v>1644</v>
      </c>
      <c r="C3279" s="441" t="s">
        <v>5957</v>
      </c>
      <c r="D3279" s="629"/>
      <c r="E3279" s="600">
        <v>440</v>
      </c>
      <c r="F3279" s="600">
        <v>308</v>
      </c>
      <c r="G3279" s="600">
        <v>220</v>
      </c>
      <c r="H3279" s="600">
        <v>0</v>
      </c>
    </row>
    <row r="3280" spans="1:8" ht="15" customHeight="1">
      <c r="A3280" s="568">
        <v>139</v>
      </c>
      <c r="B3280" s="353" t="s">
        <v>1628</v>
      </c>
      <c r="C3280" s="441" t="s">
        <v>5956</v>
      </c>
      <c r="D3280" s="629"/>
      <c r="E3280" s="600">
        <v>440</v>
      </c>
      <c r="F3280" s="600">
        <v>308</v>
      </c>
      <c r="G3280" s="600">
        <v>220</v>
      </c>
      <c r="H3280" s="600">
        <v>0</v>
      </c>
    </row>
    <row r="3281" spans="1:8" ht="15" customHeight="1">
      <c r="A3281" s="568">
        <v>140</v>
      </c>
      <c r="B3281" s="353" t="s">
        <v>2211</v>
      </c>
      <c r="C3281" s="441" t="s">
        <v>5958</v>
      </c>
      <c r="D3281" s="629"/>
      <c r="E3281" s="600">
        <v>540</v>
      </c>
      <c r="F3281" s="600">
        <v>378</v>
      </c>
      <c r="G3281" s="600">
        <v>270</v>
      </c>
      <c r="H3281" s="600">
        <v>0</v>
      </c>
    </row>
    <row r="3282" spans="1:8" ht="15" customHeight="1">
      <c r="A3282" s="568">
        <v>141</v>
      </c>
      <c r="B3282" s="353" t="s">
        <v>1814</v>
      </c>
      <c r="C3282" s="441" t="s">
        <v>5856</v>
      </c>
      <c r="D3282" s="629"/>
      <c r="E3282" s="600">
        <v>440</v>
      </c>
      <c r="F3282" s="600">
        <v>308</v>
      </c>
      <c r="G3282" s="600">
        <v>220</v>
      </c>
      <c r="H3282" s="600">
        <v>0</v>
      </c>
    </row>
    <row r="3283" spans="1:8" ht="15" customHeight="1">
      <c r="A3283" s="568">
        <v>142</v>
      </c>
      <c r="B3283" s="353" t="s">
        <v>868</v>
      </c>
      <c r="C3283" s="441" t="s">
        <v>5490</v>
      </c>
      <c r="D3283" s="629"/>
      <c r="E3283" s="600">
        <v>440</v>
      </c>
      <c r="F3283" s="600">
        <v>308</v>
      </c>
      <c r="G3283" s="600">
        <v>220</v>
      </c>
      <c r="H3283" s="600">
        <v>0</v>
      </c>
    </row>
    <row r="3284" spans="1:8" ht="15" customHeight="1">
      <c r="A3284" s="568">
        <v>143</v>
      </c>
      <c r="B3284" s="353" t="s">
        <v>1609</v>
      </c>
      <c r="C3284" s="441" t="s">
        <v>5936</v>
      </c>
      <c r="D3284" s="629"/>
      <c r="E3284" s="600">
        <v>840</v>
      </c>
      <c r="F3284" s="600">
        <v>588</v>
      </c>
      <c r="G3284" s="600">
        <v>420</v>
      </c>
      <c r="H3284" s="600">
        <v>0</v>
      </c>
    </row>
    <row r="3285" spans="1:8" ht="15" customHeight="1">
      <c r="A3285" s="568">
        <v>144</v>
      </c>
      <c r="B3285" s="353" t="s">
        <v>1609</v>
      </c>
      <c r="C3285" s="441" t="s">
        <v>5937</v>
      </c>
      <c r="D3285" s="629"/>
      <c r="E3285" s="600">
        <v>660</v>
      </c>
      <c r="F3285" s="600">
        <v>462</v>
      </c>
      <c r="G3285" s="600">
        <v>330</v>
      </c>
      <c r="H3285" s="600">
        <v>0</v>
      </c>
    </row>
    <row r="3286" spans="1:8" ht="15" customHeight="1">
      <c r="A3286" s="568">
        <v>145</v>
      </c>
      <c r="B3286" s="353" t="s">
        <v>1609</v>
      </c>
      <c r="C3286" s="441" t="s">
        <v>5959</v>
      </c>
      <c r="D3286" s="629"/>
      <c r="E3286" s="600">
        <v>440</v>
      </c>
      <c r="F3286" s="600">
        <v>308</v>
      </c>
      <c r="G3286" s="600">
        <v>220</v>
      </c>
      <c r="H3286" s="600">
        <v>0</v>
      </c>
    </row>
    <row r="3287" spans="1:8" ht="15" customHeight="1">
      <c r="A3287" s="568">
        <v>146</v>
      </c>
      <c r="B3287" s="353" t="s">
        <v>1609</v>
      </c>
      <c r="C3287" s="441" t="s">
        <v>5960</v>
      </c>
      <c r="D3287" s="629"/>
      <c r="E3287" s="600">
        <v>352</v>
      </c>
      <c r="F3287" s="600">
        <v>246</v>
      </c>
      <c r="G3287" s="600">
        <v>176</v>
      </c>
      <c r="H3287" s="600">
        <v>0</v>
      </c>
    </row>
    <row r="3288" spans="1:8" ht="15" customHeight="1">
      <c r="A3288" s="568">
        <v>147</v>
      </c>
      <c r="B3288" s="353" t="s">
        <v>874</v>
      </c>
      <c r="C3288" s="441" t="s">
        <v>5936</v>
      </c>
      <c r="D3288" s="629"/>
      <c r="E3288" s="600">
        <v>2160</v>
      </c>
      <c r="F3288" s="600">
        <v>1512</v>
      </c>
      <c r="G3288" s="600">
        <v>1080</v>
      </c>
      <c r="H3288" s="600">
        <v>0</v>
      </c>
    </row>
    <row r="3289" spans="1:8" ht="15" customHeight="1">
      <c r="A3289" s="568">
        <v>148</v>
      </c>
      <c r="B3289" s="353" t="s">
        <v>874</v>
      </c>
      <c r="C3289" s="441" t="s">
        <v>5937</v>
      </c>
      <c r="D3289" s="629"/>
      <c r="E3289" s="600">
        <v>1640</v>
      </c>
      <c r="F3289" s="600">
        <v>1148</v>
      </c>
      <c r="G3289" s="600">
        <v>820</v>
      </c>
      <c r="H3289" s="600">
        <v>0</v>
      </c>
    </row>
    <row r="3290" spans="1:8" ht="15" customHeight="1">
      <c r="A3290" s="568">
        <v>149</v>
      </c>
      <c r="B3290" s="353" t="s">
        <v>874</v>
      </c>
      <c r="C3290" s="441" t="s">
        <v>5959</v>
      </c>
      <c r="D3290" s="629"/>
      <c r="E3290" s="600">
        <v>1080</v>
      </c>
      <c r="F3290" s="600">
        <v>756</v>
      </c>
      <c r="G3290" s="600">
        <v>540</v>
      </c>
      <c r="H3290" s="600">
        <v>0</v>
      </c>
    </row>
    <row r="3291" spans="1:8" ht="15" customHeight="1">
      <c r="A3291" s="568">
        <v>150</v>
      </c>
      <c r="B3291" s="353" t="s">
        <v>1315</v>
      </c>
      <c r="C3291" s="441" t="s">
        <v>5961</v>
      </c>
      <c r="D3291" s="629"/>
      <c r="E3291" s="600">
        <v>540</v>
      </c>
      <c r="F3291" s="600">
        <v>378</v>
      </c>
      <c r="G3291" s="600">
        <v>270</v>
      </c>
      <c r="H3291" s="600">
        <v>0</v>
      </c>
    </row>
    <row r="3292" spans="1:8" ht="15" customHeight="1">
      <c r="A3292" s="568">
        <v>151</v>
      </c>
      <c r="B3292" s="353" t="s">
        <v>1315</v>
      </c>
      <c r="C3292" s="441" t="s">
        <v>5962</v>
      </c>
      <c r="D3292" s="629"/>
      <c r="E3292" s="600">
        <v>440</v>
      </c>
      <c r="F3292" s="600">
        <v>308</v>
      </c>
      <c r="G3292" s="600">
        <v>220</v>
      </c>
      <c r="H3292" s="600">
        <v>0</v>
      </c>
    </row>
    <row r="3293" spans="1:8" ht="15" customHeight="1">
      <c r="A3293" s="568">
        <v>152</v>
      </c>
      <c r="B3293" s="353" t="s">
        <v>1590</v>
      </c>
      <c r="C3293" s="441" t="s">
        <v>5937</v>
      </c>
      <c r="D3293" s="629"/>
      <c r="E3293" s="600">
        <v>540</v>
      </c>
      <c r="F3293" s="600">
        <v>378</v>
      </c>
      <c r="G3293" s="600">
        <v>270</v>
      </c>
      <c r="H3293" s="600">
        <v>0</v>
      </c>
    </row>
    <row r="3294" spans="1:8" ht="15" customHeight="1">
      <c r="A3294" s="568">
        <v>153</v>
      </c>
      <c r="B3294" s="353" t="s">
        <v>1590</v>
      </c>
      <c r="C3294" s="441" t="s">
        <v>5963</v>
      </c>
      <c r="D3294" s="629"/>
      <c r="E3294" s="600">
        <v>440</v>
      </c>
      <c r="F3294" s="600">
        <v>308</v>
      </c>
      <c r="G3294" s="600">
        <v>220</v>
      </c>
      <c r="H3294" s="600">
        <v>0</v>
      </c>
    </row>
    <row r="3295" spans="1:8" ht="15" customHeight="1">
      <c r="A3295" s="568">
        <v>154</v>
      </c>
      <c r="B3295" s="353" t="s">
        <v>1660</v>
      </c>
      <c r="C3295" s="441" t="s">
        <v>5939</v>
      </c>
      <c r="D3295" s="629"/>
      <c r="E3295" s="600">
        <v>2268</v>
      </c>
      <c r="F3295" s="600">
        <v>1588</v>
      </c>
      <c r="G3295" s="600">
        <v>1134</v>
      </c>
      <c r="H3295" s="600">
        <v>0</v>
      </c>
    </row>
    <row r="3296" spans="1:8" ht="15" customHeight="1">
      <c r="A3296" s="568">
        <v>155</v>
      </c>
      <c r="B3296" s="353" t="s">
        <v>1660</v>
      </c>
      <c r="C3296" s="441" t="s">
        <v>5937</v>
      </c>
      <c r="D3296" s="629"/>
      <c r="E3296" s="600">
        <v>1352</v>
      </c>
      <c r="F3296" s="600">
        <v>946</v>
      </c>
      <c r="G3296" s="600">
        <v>676</v>
      </c>
      <c r="H3296" s="600">
        <v>0</v>
      </c>
    </row>
    <row r="3297" spans="1:8" ht="15" customHeight="1">
      <c r="A3297" s="568">
        <v>156</v>
      </c>
      <c r="B3297" s="353" t="s">
        <v>1660</v>
      </c>
      <c r="C3297" s="441" t="s">
        <v>5963</v>
      </c>
      <c r="D3297" s="629"/>
      <c r="E3297" s="600">
        <v>660</v>
      </c>
      <c r="F3297" s="600">
        <v>462</v>
      </c>
      <c r="G3297" s="600">
        <v>330</v>
      </c>
      <c r="H3297" s="600">
        <v>0</v>
      </c>
    </row>
    <row r="3298" spans="1:8" ht="15" customHeight="1">
      <c r="A3298" s="568">
        <v>157</v>
      </c>
      <c r="B3298" s="353" t="s">
        <v>1623</v>
      </c>
      <c r="C3298" s="441" t="s">
        <v>5964</v>
      </c>
      <c r="D3298" s="629"/>
      <c r="E3298" s="600">
        <v>980</v>
      </c>
      <c r="F3298" s="600">
        <v>686</v>
      </c>
      <c r="G3298" s="600">
        <v>490</v>
      </c>
      <c r="H3298" s="600">
        <v>0</v>
      </c>
    </row>
    <row r="3299" spans="1:8" ht="15" customHeight="1">
      <c r="A3299" s="568">
        <v>158</v>
      </c>
      <c r="B3299" s="353" t="s">
        <v>1623</v>
      </c>
      <c r="C3299" s="441" t="s">
        <v>5963</v>
      </c>
      <c r="D3299" s="629"/>
      <c r="E3299" s="600">
        <v>660</v>
      </c>
      <c r="F3299" s="600">
        <v>462</v>
      </c>
      <c r="G3299" s="600">
        <v>330</v>
      </c>
      <c r="H3299" s="600">
        <v>0</v>
      </c>
    </row>
    <row r="3300" spans="1:8" ht="15" customHeight="1">
      <c r="A3300" s="568">
        <v>159</v>
      </c>
      <c r="B3300" s="353" t="s">
        <v>1598</v>
      </c>
      <c r="C3300" s="441" t="s">
        <v>5939</v>
      </c>
      <c r="D3300" s="629"/>
      <c r="E3300" s="600">
        <v>1080</v>
      </c>
      <c r="F3300" s="600">
        <v>756</v>
      </c>
      <c r="G3300" s="600">
        <v>540</v>
      </c>
      <c r="H3300" s="600">
        <v>0</v>
      </c>
    </row>
    <row r="3301" spans="1:8" ht="15" customHeight="1">
      <c r="A3301" s="568">
        <v>160</v>
      </c>
      <c r="B3301" s="353" t="s">
        <v>1598</v>
      </c>
      <c r="C3301" s="441" t="s">
        <v>5965</v>
      </c>
      <c r="D3301" s="629"/>
      <c r="E3301" s="600">
        <v>840</v>
      </c>
      <c r="F3301" s="600">
        <v>588</v>
      </c>
      <c r="G3301" s="600">
        <v>420</v>
      </c>
      <c r="H3301" s="600">
        <v>0</v>
      </c>
    </row>
    <row r="3302" spans="1:8" ht="15" customHeight="1">
      <c r="A3302" s="568">
        <v>161</v>
      </c>
      <c r="B3302" s="353" t="s">
        <v>1345</v>
      </c>
      <c r="C3302" s="441" t="s">
        <v>5966</v>
      </c>
      <c r="D3302" s="629"/>
      <c r="E3302" s="600">
        <v>1080</v>
      </c>
      <c r="F3302" s="600">
        <v>756</v>
      </c>
      <c r="G3302" s="600">
        <v>540</v>
      </c>
      <c r="H3302" s="600">
        <v>0</v>
      </c>
    </row>
    <row r="3303" spans="1:8" ht="15" customHeight="1">
      <c r="A3303" s="568">
        <v>162</v>
      </c>
      <c r="B3303" s="353" t="s">
        <v>1345</v>
      </c>
      <c r="C3303" s="441" t="s">
        <v>5967</v>
      </c>
      <c r="D3303" s="629"/>
      <c r="E3303" s="600">
        <v>1640</v>
      </c>
      <c r="F3303" s="600">
        <v>1148</v>
      </c>
      <c r="G3303" s="600">
        <v>820</v>
      </c>
      <c r="H3303" s="600">
        <v>0</v>
      </c>
    </row>
    <row r="3304" spans="1:8" ht="15" customHeight="1">
      <c r="A3304" s="568">
        <v>163</v>
      </c>
      <c r="B3304" s="353" t="s">
        <v>1345</v>
      </c>
      <c r="C3304" s="441" t="s">
        <v>5968</v>
      </c>
      <c r="D3304" s="629"/>
      <c r="E3304" s="600">
        <v>1360</v>
      </c>
      <c r="F3304" s="600">
        <v>952</v>
      </c>
      <c r="G3304" s="600">
        <v>680</v>
      </c>
      <c r="H3304" s="600">
        <v>0</v>
      </c>
    </row>
    <row r="3305" spans="1:8" ht="15" customHeight="1">
      <c r="A3305" s="568">
        <v>164</v>
      </c>
      <c r="B3305" s="353" t="s">
        <v>1345</v>
      </c>
      <c r="C3305" s="441" t="s">
        <v>5969</v>
      </c>
      <c r="D3305" s="629"/>
      <c r="E3305" s="600">
        <v>1512</v>
      </c>
      <c r="F3305" s="600">
        <v>1058</v>
      </c>
      <c r="G3305" s="600">
        <v>756</v>
      </c>
      <c r="H3305" s="600">
        <v>0</v>
      </c>
    </row>
    <row r="3306" spans="1:8" ht="15" customHeight="1">
      <c r="A3306" s="568">
        <v>165</v>
      </c>
      <c r="B3306" s="353" t="s">
        <v>1345</v>
      </c>
      <c r="C3306" s="441" t="s">
        <v>5970</v>
      </c>
      <c r="D3306" s="629"/>
      <c r="E3306" s="600">
        <v>840</v>
      </c>
      <c r="F3306" s="600">
        <v>588</v>
      </c>
      <c r="G3306" s="600">
        <v>420</v>
      </c>
      <c r="H3306" s="600">
        <v>0</v>
      </c>
    </row>
    <row r="3307" spans="1:8" ht="15" customHeight="1">
      <c r="A3307" s="568">
        <v>166</v>
      </c>
      <c r="B3307" s="353" t="s">
        <v>1345</v>
      </c>
      <c r="C3307" s="441" t="s">
        <v>5971</v>
      </c>
      <c r="D3307" s="629"/>
      <c r="E3307" s="600">
        <v>540</v>
      </c>
      <c r="F3307" s="600">
        <v>378</v>
      </c>
      <c r="G3307" s="600">
        <v>270</v>
      </c>
      <c r="H3307" s="600">
        <v>0</v>
      </c>
    </row>
    <row r="3308" spans="1:8" ht="15" customHeight="1">
      <c r="A3308" s="568">
        <v>167</v>
      </c>
      <c r="B3308" s="353" t="s">
        <v>1983</v>
      </c>
      <c r="C3308" s="441" t="s">
        <v>5972</v>
      </c>
      <c r="D3308" s="629"/>
      <c r="E3308" s="600">
        <v>540</v>
      </c>
      <c r="F3308" s="600">
        <v>378</v>
      </c>
      <c r="G3308" s="600">
        <v>270</v>
      </c>
      <c r="H3308" s="600">
        <v>0</v>
      </c>
    </row>
    <row r="3309" spans="1:8" ht="15" customHeight="1">
      <c r="A3309" s="568">
        <v>168</v>
      </c>
      <c r="B3309" s="353" t="s">
        <v>1983</v>
      </c>
      <c r="C3309" s="441" t="s">
        <v>5973</v>
      </c>
      <c r="D3309" s="629"/>
      <c r="E3309" s="600">
        <v>920</v>
      </c>
      <c r="F3309" s="600">
        <v>644</v>
      </c>
      <c r="G3309" s="600">
        <v>460</v>
      </c>
      <c r="H3309" s="600">
        <v>0</v>
      </c>
    </row>
    <row r="3310" spans="1:8" ht="15" customHeight="1">
      <c r="A3310" s="568">
        <v>169</v>
      </c>
      <c r="B3310" s="353" t="s">
        <v>1983</v>
      </c>
      <c r="C3310" s="441" t="s">
        <v>5923</v>
      </c>
      <c r="D3310" s="629"/>
      <c r="E3310" s="600">
        <v>840</v>
      </c>
      <c r="F3310" s="600">
        <v>588</v>
      </c>
      <c r="G3310" s="600">
        <v>420</v>
      </c>
      <c r="H3310" s="600">
        <v>0</v>
      </c>
    </row>
    <row r="3311" spans="1:8" ht="15" customHeight="1">
      <c r="A3311" s="568">
        <v>170</v>
      </c>
      <c r="B3311" s="353" t="s">
        <v>1648</v>
      </c>
      <c r="C3311" s="441" t="s">
        <v>5974</v>
      </c>
      <c r="D3311" s="629"/>
      <c r="E3311" s="600">
        <v>460</v>
      </c>
      <c r="F3311" s="600">
        <v>322</v>
      </c>
      <c r="G3311" s="600">
        <v>230</v>
      </c>
      <c r="H3311" s="600">
        <v>0</v>
      </c>
    </row>
    <row r="3312" spans="1:8" ht="15" customHeight="1">
      <c r="A3312" s="568">
        <v>171</v>
      </c>
      <c r="B3312" s="353" t="s">
        <v>1648</v>
      </c>
      <c r="C3312" s="441" t="s">
        <v>5975</v>
      </c>
      <c r="D3312" s="629"/>
      <c r="E3312" s="600">
        <v>340</v>
      </c>
      <c r="F3312" s="600">
        <v>238</v>
      </c>
      <c r="G3312" s="600">
        <v>170</v>
      </c>
      <c r="H3312" s="600">
        <v>0</v>
      </c>
    </row>
    <row r="3313" spans="1:8" ht="15" customHeight="1">
      <c r="A3313" s="568">
        <v>172</v>
      </c>
      <c r="B3313" s="353" t="s">
        <v>1721</v>
      </c>
      <c r="C3313" s="441" t="s">
        <v>5939</v>
      </c>
      <c r="D3313" s="629"/>
      <c r="E3313" s="600">
        <v>1296</v>
      </c>
      <c r="F3313" s="600">
        <v>907</v>
      </c>
      <c r="G3313" s="600">
        <v>648</v>
      </c>
      <c r="H3313" s="600">
        <v>0</v>
      </c>
    </row>
    <row r="3314" spans="1:8" ht="15" customHeight="1">
      <c r="A3314" s="568">
        <v>173</v>
      </c>
      <c r="B3314" s="353" t="s">
        <v>1721</v>
      </c>
      <c r="C3314" s="441" t="s">
        <v>5976</v>
      </c>
      <c r="D3314" s="629"/>
      <c r="E3314" s="600">
        <v>680</v>
      </c>
      <c r="F3314" s="600">
        <v>476</v>
      </c>
      <c r="G3314" s="600">
        <v>340</v>
      </c>
      <c r="H3314" s="600">
        <v>0</v>
      </c>
    </row>
    <row r="3315" spans="1:8" ht="15" customHeight="1">
      <c r="A3315" s="568">
        <v>174</v>
      </c>
      <c r="B3315" s="353" t="s">
        <v>1670</v>
      </c>
      <c r="C3315" s="441" t="s">
        <v>5972</v>
      </c>
      <c r="D3315" s="629"/>
      <c r="E3315" s="600">
        <v>352</v>
      </c>
      <c r="F3315" s="600">
        <v>246</v>
      </c>
      <c r="G3315" s="600">
        <v>176</v>
      </c>
      <c r="H3315" s="600">
        <v>0</v>
      </c>
    </row>
    <row r="3316" spans="1:8" ht="15" customHeight="1">
      <c r="A3316" s="568">
        <v>175</v>
      </c>
      <c r="B3316" s="353" t="s">
        <v>1670</v>
      </c>
      <c r="C3316" s="441" t="s">
        <v>5977</v>
      </c>
      <c r="D3316" s="629"/>
      <c r="E3316" s="600">
        <v>540</v>
      </c>
      <c r="F3316" s="600">
        <v>378</v>
      </c>
      <c r="G3316" s="600">
        <v>270</v>
      </c>
      <c r="H3316" s="600">
        <v>0</v>
      </c>
    </row>
    <row r="3317" spans="1:8" ht="15" customHeight="1">
      <c r="A3317" s="568">
        <v>176</v>
      </c>
      <c r="B3317" s="353" t="s">
        <v>1670</v>
      </c>
      <c r="C3317" s="441" t="s">
        <v>5978</v>
      </c>
      <c r="D3317" s="629"/>
      <c r="E3317" s="600">
        <v>540</v>
      </c>
      <c r="F3317" s="600">
        <v>378</v>
      </c>
      <c r="G3317" s="600">
        <v>270</v>
      </c>
      <c r="H3317" s="600">
        <v>0</v>
      </c>
    </row>
    <row r="3318" spans="1:8" ht="15" customHeight="1">
      <c r="A3318" s="568">
        <v>177</v>
      </c>
      <c r="B3318" s="353" t="s">
        <v>1670</v>
      </c>
      <c r="C3318" s="441" t="s">
        <v>5979</v>
      </c>
      <c r="D3318" s="629"/>
      <c r="E3318" s="600">
        <v>392</v>
      </c>
      <c r="F3318" s="600">
        <v>274</v>
      </c>
      <c r="G3318" s="600">
        <v>196</v>
      </c>
      <c r="H3318" s="600">
        <v>0</v>
      </c>
    </row>
    <row r="3319" spans="1:8" ht="15" customHeight="1">
      <c r="A3319" s="568">
        <v>178</v>
      </c>
      <c r="B3319" s="353" t="s">
        <v>1785</v>
      </c>
      <c r="C3319" s="441" t="s">
        <v>5980</v>
      </c>
      <c r="D3319" s="629"/>
      <c r="E3319" s="600">
        <v>392</v>
      </c>
      <c r="F3319" s="600">
        <v>274</v>
      </c>
      <c r="G3319" s="600">
        <v>196</v>
      </c>
      <c r="H3319" s="600">
        <v>0</v>
      </c>
    </row>
    <row r="3320" spans="1:8" ht="15" customHeight="1">
      <c r="A3320" s="568">
        <v>179</v>
      </c>
      <c r="B3320" s="353" t="s">
        <v>1611</v>
      </c>
      <c r="C3320" s="441" t="s">
        <v>5919</v>
      </c>
      <c r="D3320" s="629"/>
      <c r="E3320" s="600">
        <v>660</v>
      </c>
      <c r="F3320" s="600">
        <v>462</v>
      </c>
      <c r="G3320" s="600">
        <v>330</v>
      </c>
      <c r="H3320" s="600">
        <v>0</v>
      </c>
    </row>
    <row r="3321" spans="1:8" ht="15" customHeight="1">
      <c r="A3321" s="568">
        <v>180</v>
      </c>
      <c r="B3321" s="353" t="s">
        <v>2883</v>
      </c>
      <c r="C3321" s="441" t="s">
        <v>5919</v>
      </c>
      <c r="D3321" s="629"/>
      <c r="E3321" s="600">
        <v>660</v>
      </c>
      <c r="F3321" s="600">
        <v>462</v>
      </c>
      <c r="G3321" s="600">
        <v>330</v>
      </c>
      <c r="H3321" s="600">
        <v>0</v>
      </c>
    </row>
    <row r="3322" spans="1:8" ht="15" customHeight="1">
      <c r="A3322" s="568">
        <v>181</v>
      </c>
      <c r="B3322" s="353" t="s">
        <v>2883</v>
      </c>
      <c r="C3322" s="441" t="s">
        <v>5950</v>
      </c>
      <c r="D3322" s="629"/>
      <c r="E3322" s="600">
        <v>540</v>
      </c>
      <c r="F3322" s="600">
        <v>378</v>
      </c>
      <c r="G3322" s="600">
        <v>270</v>
      </c>
      <c r="H3322" s="600">
        <v>0</v>
      </c>
    </row>
    <row r="3323" spans="1:8" ht="15" customHeight="1">
      <c r="A3323" s="568">
        <v>182</v>
      </c>
      <c r="B3323" s="353" t="s">
        <v>2883</v>
      </c>
      <c r="C3323" s="441" t="s">
        <v>5981</v>
      </c>
      <c r="D3323" s="629"/>
      <c r="E3323" s="600">
        <v>540</v>
      </c>
      <c r="F3323" s="600">
        <v>378</v>
      </c>
      <c r="G3323" s="600">
        <v>270</v>
      </c>
      <c r="H3323" s="600">
        <v>0</v>
      </c>
    </row>
    <row r="3324" spans="1:8" ht="15" customHeight="1">
      <c r="A3324" s="568">
        <v>183</v>
      </c>
      <c r="B3324" s="353" t="s">
        <v>1346</v>
      </c>
      <c r="C3324" s="441" t="s">
        <v>5982</v>
      </c>
      <c r="D3324" s="629"/>
      <c r="E3324" s="600">
        <v>540</v>
      </c>
      <c r="F3324" s="600">
        <v>378</v>
      </c>
      <c r="G3324" s="600">
        <v>270</v>
      </c>
      <c r="H3324" s="600">
        <v>0</v>
      </c>
    </row>
    <row r="3325" spans="1:8" ht="15" customHeight="1">
      <c r="A3325" s="568">
        <v>184</v>
      </c>
      <c r="B3325" s="353" t="s">
        <v>870</v>
      </c>
      <c r="C3325" s="441" t="s">
        <v>5972</v>
      </c>
      <c r="D3325" s="629"/>
      <c r="E3325" s="600">
        <v>540</v>
      </c>
      <c r="F3325" s="600">
        <v>378</v>
      </c>
      <c r="G3325" s="600">
        <v>270</v>
      </c>
      <c r="H3325" s="600">
        <v>0</v>
      </c>
    </row>
    <row r="3326" spans="1:8" ht="15" customHeight="1">
      <c r="A3326" s="568">
        <v>185</v>
      </c>
      <c r="B3326" s="353" t="s">
        <v>870</v>
      </c>
      <c r="C3326" s="441" t="s">
        <v>5973</v>
      </c>
      <c r="D3326" s="629"/>
      <c r="E3326" s="600">
        <v>600</v>
      </c>
      <c r="F3326" s="600">
        <v>420</v>
      </c>
      <c r="G3326" s="600">
        <v>300</v>
      </c>
      <c r="H3326" s="600">
        <v>0</v>
      </c>
    </row>
    <row r="3327" spans="1:8" ht="15" customHeight="1">
      <c r="A3327" s="568">
        <v>186</v>
      </c>
      <c r="B3327" s="353" t="s">
        <v>870</v>
      </c>
      <c r="C3327" s="441" t="s">
        <v>5923</v>
      </c>
      <c r="D3327" s="629"/>
      <c r="E3327" s="600">
        <v>660</v>
      </c>
      <c r="F3327" s="600">
        <v>462</v>
      </c>
      <c r="G3327" s="600">
        <v>330</v>
      </c>
      <c r="H3327" s="600">
        <v>0</v>
      </c>
    </row>
    <row r="3328" spans="1:8" ht="15" customHeight="1">
      <c r="A3328" s="568">
        <v>187</v>
      </c>
      <c r="B3328" s="353" t="s">
        <v>1312</v>
      </c>
      <c r="C3328" s="441" t="s">
        <v>5972</v>
      </c>
      <c r="D3328" s="629"/>
      <c r="E3328" s="600">
        <v>600</v>
      </c>
      <c r="F3328" s="600">
        <v>420</v>
      </c>
      <c r="G3328" s="600">
        <v>300</v>
      </c>
      <c r="H3328" s="600">
        <v>0</v>
      </c>
    </row>
    <row r="3329" spans="1:8" ht="15" customHeight="1">
      <c r="A3329" s="568">
        <v>188</v>
      </c>
      <c r="B3329" s="353" t="s">
        <v>1312</v>
      </c>
      <c r="C3329" s="441" t="s">
        <v>5973</v>
      </c>
      <c r="D3329" s="629"/>
      <c r="E3329" s="600">
        <v>660</v>
      </c>
      <c r="F3329" s="600">
        <v>462</v>
      </c>
      <c r="G3329" s="600">
        <v>330</v>
      </c>
      <c r="H3329" s="600">
        <v>0</v>
      </c>
    </row>
    <row r="3330" spans="1:8" ht="15" customHeight="1">
      <c r="A3330" s="568">
        <v>189</v>
      </c>
      <c r="B3330" s="353" t="s">
        <v>1312</v>
      </c>
      <c r="C3330" s="441" t="s">
        <v>5923</v>
      </c>
      <c r="D3330" s="629"/>
      <c r="E3330" s="600">
        <v>756</v>
      </c>
      <c r="F3330" s="600">
        <v>529</v>
      </c>
      <c r="G3330" s="600">
        <v>378</v>
      </c>
      <c r="H3330" s="600">
        <v>0</v>
      </c>
    </row>
    <row r="3331" spans="1:8" ht="15" customHeight="1">
      <c r="A3331" s="568">
        <v>190</v>
      </c>
      <c r="B3331" s="353" t="s">
        <v>1612</v>
      </c>
      <c r="C3331" s="441" t="s">
        <v>5983</v>
      </c>
      <c r="D3331" s="629"/>
      <c r="E3331" s="600">
        <v>540</v>
      </c>
      <c r="F3331" s="600">
        <v>378</v>
      </c>
      <c r="G3331" s="600">
        <v>270</v>
      </c>
      <c r="H3331" s="600">
        <v>0</v>
      </c>
    </row>
    <row r="3332" spans="1:8" ht="15" customHeight="1">
      <c r="A3332" s="568">
        <v>191</v>
      </c>
      <c r="B3332" s="353" t="s">
        <v>1653</v>
      </c>
      <c r="C3332" s="441" t="s">
        <v>5984</v>
      </c>
      <c r="D3332" s="629"/>
      <c r="E3332" s="600">
        <v>460</v>
      </c>
      <c r="F3332" s="600">
        <v>322</v>
      </c>
      <c r="G3332" s="600">
        <v>230</v>
      </c>
      <c r="H3332" s="600">
        <v>0</v>
      </c>
    </row>
    <row r="3333" spans="1:8" ht="15" customHeight="1">
      <c r="A3333" s="568">
        <v>192</v>
      </c>
      <c r="B3333" s="353" t="s">
        <v>859</v>
      </c>
      <c r="C3333" s="441" t="s">
        <v>5972</v>
      </c>
      <c r="D3333" s="629"/>
      <c r="E3333" s="600">
        <v>352</v>
      </c>
      <c r="F3333" s="600">
        <v>246</v>
      </c>
      <c r="G3333" s="600">
        <v>176</v>
      </c>
      <c r="H3333" s="600">
        <v>0</v>
      </c>
    </row>
    <row r="3334" spans="1:8" ht="15" customHeight="1">
      <c r="A3334" s="568">
        <v>193</v>
      </c>
      <c r="B3334" s="353" t="s">
        <v>859</v>
      </c>
      <c r="C3334" s="441" t="s">
        <v>5973</v>
      </c>
      <c r="D3334" s="629"/>
      <c r="E3334" s="600">
        <v>380</v>
      </c>
      <c r="F3334" s="600">
        <v>266</v>
      </c>
      <c r="G3334" s="600">
        <v>190</v>
      </c>
      <c r="H3334" s="600">
        <v>0</v>
      </c>
    </row>
    <row r="3335" spans="1:8" ht="15" customHeight="1">
      <c r="A3335" s="568">
        <v>194</v>
      </c>
      <c r="B3335" s="353" t="s">
        <v>859</v>
      </c>
      <c r="C3335" s="441" t="s">
        <v>5923</v>
      </c>
      <c r="D3335" s="629"/>
      <c r="E3335" s="600">
        <v>440</v>
      </c>
      <c r="F3335" s="600">
        <v>308</v>
      </c>
      <c r="G3335" s="600">
        <v>220</v>
      </c>
      <c r="H3335" s="600">
        <v>0</v>
      </c>
    </row>
    <row r="3336" spans="1:8" ht="15" customHeight="1">
      <c r="A3336" s="568">
        <v>195</v>
      </c>
      <c r="B3336" s="353" t="s">
        <v>1659</v>
      </c>
      <c r="C3336" s="441" t="s">
        <v>5972</v>
      </c>
      <c r="D3336" s="629"/>
      <c r="E3336" s="600">
        <v>352</v>
      </c>
      <c r="F3336" s="600">
        <v>246</v>
      </c>
      <c r="G3336" s="600">
        <v>176</v>
      </c>
      <c r="H3336" s="600">
        <v>0</v>
      </c>
    </row>
    <row r="3337" spans="1:8" ht="15" customHeight="1">
      <c r="A3337" s="568">
        <v>196</v>
      </c>
      <c r="B3337" s="353" t="s">
        <v>1659</v>
      </c>
      <c r="C3337" s="441" t="s">
        <v>5977</v>
      </c>
      <c r="D3337" s="629"/>
      <c r="E3337" s="600">
        <v>440</v>
      </c>
      <c r="F3337" s="600">
        <v>308</v>
      </c>
      <c r="G3337" s="600">
        <v>220</v>
      </c>
      <c r="H3337" s="600">
        <v>0</v>
      </c>
    </row>
    <row r="3338" spans="1:8" ht="15" customHeight="1">
      <c r="A3338" s="568">
        <v>197</v>
      </c>
      <c r="B3338" s="353" t="s">
        <v>5985</v>
      </c>
      <c r="C3338" s="441" t="s">
        <v>5986</v>
      </c>
      <c r="D3338" s="629"/>
      <c r="E3338" s="600">
        <v>440</v>
      </c>
      <c r="F3338" s="600">
        <v>308</v>
      </c>
      <c r="G3338" s="600">
        <v>220</v>
      </c>
      <c r="H3338" s="600">
        <v>0</v>
      </c>
    </row>
    <row r="3339" spans="1:8" ht="15" customHeight="1">
      <c r="A3339" s="568">
        <v>198</v>
      </c>
      <c r="B3339" s="353" t="s">
        <v>1616</v>
      </c>
      <c r="C3339" s="441" t="s">
        <v>5939</v>
      </c>
      <c r="D3339" s="629"/>
      <c r="E3339" s="600">
        <v>380</v>
      </c>
      <c r="F3339" s="600">
        <v>266</v>
      </c>
      <c r="G3339" s="600">
        <v>190</v>
      </c>
      <c r="H3339" s="600">
        <v>0</v>
      </c>
    </row>
    <row r="3340" spans="1:8" ht="15" customHeight="1">
      <c r="A3340" s="568">
        <v>199</v>
      </c>
      <c r="B3340" s="353" t="s">
        <v>1616</v>
      </c>
      <c r="C3340" s="441" t="s">
        <v>5987</v>
      </c>
      <c r="D3340" s="629"/>
      <c r="E3340" s="600">
        <v>2720</v>
      </c>
      <c r="F3340" s="600">
        <v>1904</v>
      </c>
      <c r="G3340" s="600">
        <v>1360</v>
      </c>
      <c r="H3340" s="600">
        <v>0</v>
      </c>
    </row>
    <row r="3341" spans="1:8" ht="15" customHeight="1">
      <c r="A3341" s="568">
        <v>200</v>
      </c>
      <c r="B3341" s="353" t="s">
        <v>1589</v>
      </c>
      <c r="C3341" s="441" t="s">
        <v>5937</v>
      </c>
      <c r="D3341" s="629"/>
      <c r="E3341" s="600">
        <v>440</v>
      </c>
      <c r="F3341" s="600">
        <v>308</v>
      </c>
      <c r="G3341" s="600">
        <v>220</v>
      </c>
      <c r="H3341" s="600">
        <v>0</v>
      </c>
    </row>
    <row r="3342" spans="1:8" ht="15" customHeight="1">
      <c r="A3342" s="568">
        <v>201</v>
      </c>
      <c r="B3342" s="353" t="s">
        <v>1589</v>
      </c>
      <c r="C3342" s="441" t="s">
        <v>5959</v>
      </c>
      <c r="D3342" s="629"/>
      <c r="E3342" s="600">
        <v>324</v>
      </c>
      <c r="F3342" s="600">
        <v>227</v>
      </c>
      <c r="G3342" s="600">
        <v>162</v>
      </c>
      <c r="H3342" s="600">
        <v>0</v>
      </c>
    </row>
    <row r="3343" spans="1:8" ht="15" customHeight="1">
      <c r="A3343" s="568">
        <v>202</v>
      </c>
      <c r="B3343" s="353" t="s">
        <v>1709</v>
      </c>
      <c r="C3343" s="441" t="s">
        <v>5937</v>
      </c>
      <c r="D3343" s="629"/>
      <c r="E3343" s="600">
        <v>440</v>
      </c>
      <c r="F3343" s="600">
        <v>308</v>
      </c>
      <c r="G3343" s="600">
        <v>220</v>
      </c>
      <c r="H3343" s="600">
        <v>0</v>
      </c>
    </row>
    <row r="3344" spans="1:8" ht="15" customHeight="1">
      <c r="A3344" s="568">
        <v>203</v>
      </c>
      <c r="B3344" s="353" t="s">
        <v>1709</v>
      </c>
      <c r="C3344" s="441" t="s">
        <v>5963</v>
      </c>
      <c r="D3344" s="629"/>
      <c r="E3344" s="600">
        <v>352</v>
      </c>
      <c r="F3344" s="600">
        <v>246</v>
      </c>
      <c r="G3344" s="600">
        <v>176</v>
      </c>
      <c r="H3344" s="600">
        <v>0</v>
      </c>
    </row>
    <row r="3345" spans="1:8" ht="15" customHeight="1">
      <c r="A3345" s="568">
        <v>204</v>
      </c>
      <c r="B3345" s="353" t="s">
        <v>2006</v>
      </c>
      <c r="C3345" s="441" t="s">
        <v>5958</v>
      </c>
      <c r="D3345" s="629"/>
      <c r="E3345" s="600">
        <v>324</v>
      </c>
      <c r="F3345" s="600">
        <v>227</v>
      </c>
      <c r="G3345" s="600">
        <v>162</v>
      </c>
      <c r="H3345" s="600">
        <v>0</v>
      </c>
    </row>
    <row r="3346" spans="1:8" ht="15" customHeight="1">
      <c r="A3346" s="568">
        <v>205</v>
      </c>
      <c r="B3346" s="353" t="s">
        <v>5988</v>
      </c>
      <c r="C3346" s="441" t="s">
        <v>5989</v>
      </c>
      <c r="D3346" s="629"/>
      <c r="E3346" s="600">
        <v>324</v>
      </c>
      <c r="F3346" s="600">
        <v>227</v>
      </c>
      <c r="G3346" s="600">
        <v>162</v>
      </c>
      <c r="H3346" s="600">
        <v>97</v>
      </c>
    </row>
    <row r="3347" spans="1:8" ht="15" customHeight="1">
      <c r="A3347" s="568">
        <v>206</v>
      </c>
      <c r="B3347" s="353" t="s">
        <v>5988</v>
      </c>
      <c r="C3347" s="441" t="s">
        <v>5990</v>
      </c>
      <c r="D3347" s="629"/>
      <c r="E3347" s="600">
        <v>380</v>
      </c>
      <c r="F3347" s="600">
        <v>266</v>
      </c>
      <c r="G3347" s="600">
        <v>190</v>
      </c>
      <c r="H3347" s="600">
        <v>114</v>
      </c>
    </row>
    <row r="3348" spans="1:8" ht="15" customHeight="1">
      <c r="A3348" s="568">
        <v>207</v>
      </c>
      <c r="B3348" s="353" t="s">
        <v>1341</v>
      </c>
      <c r="C3348" s="441" t="s">
        <v>5991</v>
      </c>
      <c r="D3348" s="629"/>
      <c r="E3348" s="600">
        <v>1080</v>
      </c>
      <c r="F3348" s="600">
        <v>756</v>
      </c>
      <c r="G3348" s="600">
        <v>540</v>
      </c>
      <c r="H3348" s="600">
        <v>0</v>
      </c>
    </row>
    <row r="3349" spans="1:8" ht="15" customHeight="1">
      <c r="A3349" s="568">
        <v>208</v>
      </c>
      <c r="B3349" s="353" t="s">
        <v>1339</v>
      </c>
      <c r="C3349" s="441" t="s">
        <v>5992</v>
      </c>
      <c r="D3349" s="629"/>
      <c r="E3349" s="600">
        <v>440</v>
      </c>
      <c r="F3349" s="600">
        <v>308</v>
      </c>
      <c r="G3349" s="600">
        <v>220</v>
      </c>
      <c r="H3349" s="600">
        <v>0</v>
      </c>
    </row>
    <row r="3350" spans="1:8" ht="15" customHeight="1">
      <c r="A3350" s="568">
        <v>209</v>
      </c>
      <c r="B3350" s="353" t="s">
        <v>1582</v>
      </c>
      <c r="C3350" s="441" t="s">
        <v>5992</v>
      </c>
      <c r="D3350" s="629"/>
      <c r="E3350" s="600">
        <v>440</v>
      </c>
      <c r="F3350" s="600">
        <v>308</v>
      </c>
      <c r="G3350" s="600">
        <v>220</v>
      </c>
      <c r="H3350" s="600">
        <v>0</v>
      </c>
    </row>
    <row r="3351" spans="1:8" ht="15" customHeight="1">
      <c r="A3351" s="568">
        <v>210</v>
      </c>
      <c r="B3351" s="353" t="s">
        <v>5821</v>
      </c>
      <c r="C3351" s="441" t="s">
        <v>5993</v>
      </c>
      <c r="D3351" s="629"/>
      <c r="E3351" s="600">
        <v>980</v>
      </c>
      <c r="F3351" s="600">
        <v>686</v>
      </c>
      <c r="G3351" s="600">
        <v>490</v>
      </c>
      <c r="H3351" s="600">
        <v>294</v>
      </c>
    </row>
    <row r="3352" spans="1:8" ht="15" customHeight="1">
      <c r="A3352" s="568">
        <v>211</v>
      </c>
      <c r="B3352" s="353" t="s">
        <v>566</v>
      </c>
      <c r="C3352" s="441" t="s">
        <v>5994</v>
      </c>
      <c r="D3352" s="629"/>
      <c r="E3352" s="600">
        <v>260</v>
      </c>
      <c r="F3352" s="600">
        <v>182</v>
      </c>
      <c r="G3352" s="600">
        <v>130</v>
      </c>
      <c r="H3352" s="600">
        <v>78</v>
      </c>
    </row>
    <row r="3353" spans="1:8" ht="15" customHeight="1">
      <c r="A3353" s="568">
        <v>212</v>
      </c>
      <c r="B3353" s="353" t="s">
        <v>5995</v>
      </c>
      <c r="C3353" s="441"/>
      <c r="D3353" s="629"/>
      <c r="E3353" s="600">
        <v>244</v>
      </c>
      <c r="F3353" s="600">
        <v>171</v>
      </c>
      <c r="G3353" s="600">
        <v>0</v>
      </c>
      <c r="H3353" s="600">
        <v>0</v>
      </c>
    </row>
    <row r="3354" spans="1:8" ht="15" customHeight="1">
      <c r="A3354" s="568">
        <v>213</v>
      </c>
      <c r="B3354" s="353" t="s">
        <v>5996</v>
      </c>
      <c r="C3354" s="441"/>
      <c r="D3354" s="629"/>
      <c r="E3354" s="600">
        <v>300</v>
      </c>
      <c r="F3354" s="600">
        <v>210</v>
      </c>
      <c r="G3354" s="600">
        <v>0</v>
      </c>
      <c r="H3354" s="600">
        <v>0</v>
      </c>
    </row>
    <row r="3355" spans="1:8" ht="15" customHeight="1">
      <c r="A3355" s="568">
        <v>214</v>
      </c>
      <c r="B3355" s="353" t="s">
        <v>5997</v>
      </c>
      <c r="C3355" s="441"/>
      <c r="D3355" s="629"/>
      <c r="E3355" s="600">
        <v>124</v>
      </c>
      <c r="F3355" s="600">
        <v>87</v>
      </c>
      <c r="G3355" s="600">
        <v>0</v>
      </c>
      <c r="H3355" s="600">
        <v>0</v>
      </c>
    </row>
    <row r="3356" spans="1:8" ht="15" customHeight="1">
      <c r="A3356" s="568">
        <v>215</v>
      </c>
      <c r="B3356" s="353" t="s">
        <v>5998</v>
      </c>
      <c r="C3356" s="441"/>
      <c r="D3356" s="629"/>
      <c r="E3356" s="600">
        <v>120</v>
      </c>
      <c r="F3356" s="600">
        <v>84</v>
      </c>
      <c r="G3356" s="600">
        <v>0</v>
      </c>
      <c r="H3356" s="600">
        <v>0</v>
      </c>
    </row>
    <row r="3357" spans="1:8" ht="15" customHeight="1">
      <c r="A3357" s="568">
        <v>216</v>
      </c>
      <c r="B3357" s="353" t="s">
        <v>5999</v>
      </c>
      <c r="C3357" s="441"/>
      <c r="D3357" s="629"/>
      <c r="E3357" s="600">
        <v>164</v>
      </c>
      <c r="F3357" s="600">
        <v>115</v>
      </c>
      <c r="G3357" s="600">
        <v>0</v>
      </c>
      <c r="H3357" s="600">
        <v>0</v>
      </c>
    </row>
    <row r="3358" spans="1:8" ht="15" customHeight="1">
      <c r="A3358" s="568">
        <v>217</v>
      </c>
      <c r="B3358" s="353" t="s">
        <v>6000</v>
      </c>
      <c r="C3358" s="441"/>
      <c r="D3358" s="629"/>
      <c r="E3358" s="600">
        <v>272</v>
      </c>
      <c r="F3358" s="600">
        <v>190</v>
      </c>
      <c r="G3358" s="600">
        <v>0</v>
      </c>
      <c r="H3358" s="600">
        <v>0</v>
      </c>
    </row>
    <row r="3359" spans="1:8" ht="15" customHeight="1">
      <c r="A3359" s="568">
        <v>218</v>
      </c>
      <c r="B3359" s="353" t="s">
        <v>6001</v>
      </c>
      <c r="C3359" s="441"/>
      <c r="D3359" s="629"/>
      <c r="E3359" s="600">
        <v>320</v>
      </c>
      <c r="F3359" s="600">
        <v>224</v>
      </c>
      <c r="G3359" s="600">
        <v>0</v>
      </c>
      <c r="H3359" s="600">
        <v>0</v>
      </c>
    </row>
    <row r="3360" spans="1:8" ht="15" customHeight="1">
      <c r="A3360" s="568">
        <v>219</v>
      </c>
      <c r="B3360" s="353" t="s">
        <v>6002</v>
      </c>
      <c r="C3360" s="441"/>
      <c r="D3360" s="629"/>
      <c r="E3360" s="600">
        <v>280</v>
      </c>
      <c r="F3360" s="600">
        <v>196</v>
      </c>
      <c r="G3360" s="600">
        <v>0</v>
      </c>
      <c r="H3360" s="600">
        <v>0</v>
      </c>
    </row>
    <row r="3361" spans="1:8" ht="15" customHeight="1">
      <c r="A3361" s="568">
        <v>220</v>
      </c>
      <c r="B3361" s="353" t="s">
        <v>6003</v>
      </c>
      <c r="C3361" s="441"/>
      <c r="D3361" s="629"/>
      <c r="E3361" s="600">
        <v>260</v>
      </c>
      <c r="F3361" s="600">
        <v>182</v>
      </c>
      <c r="G3361" s="600">
        <v>0</v>
      </c>
      <c r="H3361" s="600">
        <v>0</v>
      </c>
    </row>
    <row r="3362" spans="1:8" ht="15" customHeight="1">
      <c r="A3362" s="568">
        <v>221</v>
      </c>
      <c r="B3362" s="353" t="s">
        <v>6004</v>
      </c>
      <c r="C3362" s="441"/>
      <c r="D3362" s="629"/>
      <c r="E3362" s="600">
        <v>240</v>
      </c>
      <c r="F3362" s="600">
        <v>168</v>
      </c>
      <c r="G3362" s="600">
        <v>0</v>
      </c>
      <c r="H3362" s="600">
        <v>0</v>
      </c>
    </row>
    <row r="3363" spans="1:8" ht="15" customHeight="1">
      <c r="A3363" s="568">
        <v>222</v>
      </c>
      <c r="B3363" s="353" t="s">
        <v>6005</v>
      </c>
      <c r="C3363" s="441" t="s">
        <v>6006</v>
      </c>
      <c r="D3363" s="629"/>
      <c r="E3363" s="600">
        <v>220</v>
      </c>
      <c r="F3363" s="600">
        <v>154</v>
      </c>
      <c r="G3363" s="600">
        <v>110</v>
      </c>
      <c r="H3363" s="600">
        <v>66</v>
      </c>
    </row>
    <row r="3364" spans="1:8" ht="15" customHeight="1">
      <c r="A3364" s="568">
        <v>223</v>
      </c>
      <c r="B3364" s="353" t="s">
        <v>6005</v>
      </c>
      <c r="C3364" s="441" t="s">
        <v>6007</v>
      </c>
      <c r="D3364" s="629"/>
      <c r="E3364" s="600">
        <v>200</v>
      </c>
      <c r="F3364" s="600">
        <v>140</v>
      </c>
      <c r="G3364" s="600">
        <v>100</v>
      </c>
      <c r="H3364" s="600">
        <v>60</v>
      </c>
    </row>
    <row r="3365" spans="1:8" ht="15" customHeight="1">
      <c r="A3365" s="568">
        <v>224</v>
      </c>
      <c r="B3365" s="353" t="s">
        <v>6008</v>
      </c>
      <c r="C3365" s="441" t="s">
        <v>6009</v>
      </c>
      <c r="D3365" s="629"/>
      <c r="E3365" s="600">
        <v>220</v>
      </c>
      <c r="F3365" s="600">
        <v>154</v>
      </c>
      <c r="G3365" s="600">
        <v>110</v>
      </c>
      <c r="H3365" s="600">
        <v>66</v>
      </c>
    </row>
    <row r="3366" spans="1:8" ht="15" customHeight="1">
      <c r="A3366" s="568">
        <v>225</v>
      </c>
      <c r="B3366" s="353" t="s">
        <v>1307</v>
      </c>
      <c r="C3366" s="441"/>
      <c r="D3366" s="629"/>
      <c r="E3366" s="600">
        <v>120</v>
      </c>
      <c r="F3366" s="600">
        <v>84</v>
      </c>
      <c r="G3366" s="600">
        <v>60</v>
      </c>
      <c r="H3366" s="600">
        <v>36</v>
      </c>
    </row>
    <row r="3367" spans="1:8" ht="15" customHeight="1">
      <c r="A3367" s="568">
        <v>226</v>
      </c>
      <c r="B3367" s="353" t="s">
        <v>947</v>
      </c>
      <c r="C3367" s="441" t="s">
        <v>6010</v>
      </c>
      <c r="D3367" s="629"/>
      <c r="E3367" s="600">
        <v>1840</v>
      </c>
      <c r="F3367" s="600">
        <v>1288</v>
      </c>
      <c r="G3367" s="600">
        <v>920</v>
      </c>
      <c r="H3367" s="600">
        <v>552</v>
      </c>
    </row>
    <row r="3368" spans="1:8" ht="15" customHeight="1">
      <c r="A3368" s="568">
        <v>227</v>
      </c>
      <c r="B3368" s="353" t="s">
        <v>947</v>
      </c>
      <c r="C3368" s="441" t="s">
        <v>6011</v>
      </c>
      <c r="D3368" s="629"/>
      <c r="E3368" s="600">
        <v>960</v>
      </c>
      <c r="F3368" s="600">
        <v>672</v>
      </c>
      <c r="G3368" s="600">
        <v>480</v>
      </c>
      <c r="H3368" s="600">
        <v>288</v>
      </c>
    </row>
    <row r="3369" spans="1:8" ht="15" customHeight="1">
      <c r="A3369" s="568">
        <v>228</v>
      </c>
      <c r="B3369" s="353" t="s">
        <v>947</v>
      </c>
      <c r="C3369" s="441" t="s">
        <v>6012</v>
      </c>
      <c r="D3369" s="629"/>
      <c r="E3369" s="600">
        <v>800</v>
      </c>
      <c r="F3369" s="600">
        <v>560</v>
      </c>
      <c r="G3369" s="600">
        <v>400</v>
      </c>
      <c r="H3369" s="600">
        <v>240</v>
      </c>
    </row>
    <row r="3370" spans="1:8" ht="15" customHeight="1">
      <c r="A3370" s="568">
        <v>229</v>
      </c>
      <c r="B3370" s="353" t="s">
        <v>947</v>
      </c>
      <c r="C3370" s="441" t="s">
        <v>6013</v>
      </c>
      <c r="D3370" s="629"/>
      <c r="E3370" s="600">
        <v>1320</v>
      </c>
      <c r="F3370" s="600">
        <v>924</v>
      </c>
      <c r="G3370" s="600">
        <v>660</v>
      </c>
      <c r="H3370" s="600">
        <v>396</v>
      </c>
    </row>
    <row r="3371" spans="1:8" ht="15" customHeight="1">
      <c r="A3371" s="568">
        <v>230</v>
      </c>
      <c r="B3371" s="353" t="s">
        <v>947</v>
      </c>
      <c r="C3371" s="441" t="s">
        <v>6014</v>
      </c>
      <c r="D3371" s="629"/>
      <c r="E3371" s="600">
        <v>1440</v>
      </c>
      <c r="F3371" s="600">
        <v>1008</v>
      </c>
      <c r="G3371" s="600">
        <v>720</v>
      </c>
      <c r="H3371" s="600">
        <v>432</v>
      </c>
    </row>
    <row r="3372" spans="1:8" ht="15" customHeight="1">
      <c r="A3372" s="568">
        <v>231</v>
      </c>
      <c r="B3372" s="353" t="s">
        <v>947</v>
      </c>
      <c r="C3372" s="441" t="s">
        <v>6015</v>
      </c>
      <c r="D3372" s="629"/>
      <c r="E3372" s="600">
        <v>1680</v>
      </c>
      <c r="F3372" s="600">
        <v>1176</v>
      </c>
      <c r="G3372" s="600">
        <v>840</v>
      </c>
      <c r="H3372" s="600">
        <v>504</v>
      </c>
    </row>
    <row r="3373" spans="1:8" ht="15" customHeight="1">
      <c r="A3373" s="568">
        <v>232</v>
      </c>
      <c r="B3373" s="353" t="s">
        <v>947</v>
      </c>
      <c r="C3373" s="441" t="s">
        <v>6016</v>
      </c>
      <c r="D3373" s="629"/>
      <c r="E3373" s="600">
        <v>1080</v>
      </c>
      <c r="F3373" s="600">
        <v>756</v>
      </c>
      <c r="G3373" s="600">
        <v>540</v>
      </c>
      <c r="H3373" s="600">
        <v>324</v>
      </c>
    </row>
    <row r="3374" spans="1:8" ht="15" customHeight="1">
      <c r="A3374" s="568">
        <v>233</v>
      </c>
      <c r="B3374" s="353" t="s">
        <v>947</v>
      </c>
      <c r="C3374" s="441" t="s">
        <v>6017</v>
      </c>
      <c r="D3374" s="629"/>
      <c r="E3374" s="600">
        <v>720</v>
      </c>
      <c r="F3374" s="600">
        <v>504</v>
      </c>
      <c r="G3374" s="600">
        <v>360</v>
      </c>
      <c r="H3374" s="600">
        <v>216</v>
      </c>
    </row>
    <row r="3375" spans="1:8" ht="15" customHeight="1">
      <c r="A3375" s="568">
        <v>234</v>
      </c>
      <c r="B3375" s="353" t="s">
        <v>6018</v>
      </c>
      <c r="C3375" s="441" t="s">
        <v>6019</v>
      </c>
      <c r="D3375" s="629"/>
      <c r="E3375" s="600">
        <v>2320</v>
      </c>
      <c r="F3375" s="600">
        <v>1624</v>
      </c>
      <c r="G3375" s="600">
        <v>1160</v>
      </c>
      <c r="H3375" s="600">
        <v>696</v>
      </c>
    </row>
    <row r="3376" spans="1:8" ht="15" customHeight="1">
      <c r="A3376" s="568">
        <v>235</v>
      </c>
      <c r="B3376" s="353" t="s">
        <v>6018</v>
      </c>
      <c r="C3376" s="441" t="s">
        <v>6020</v>
      </c>
      <c r="D3376" s="629"/>
      <c r="E3376" s="600">
        <v>1920</v>
      </c>
      <c r="F3376" s="600">
        <v>1344</v>
      </c>
      <c r="G3376" s="600">
        <v>960</v>
      </c>
      <c r="H3376" s="600">
        <v>576</v>
      </c>
    </row>
    <row r="3377" spans="1:8" ht="15" customHeight="1">
      <c r="A3377" s="568">
        <v>236</v>
      </c>
      <c r="B3377" s="353" t="s">
        <v>6021</v>
      </c>
      <c r="C3377" s="441" t="s">
        <v>6022</v>
      </c>
      <c r="D3377" s="629"/>
      <c r="E3377" s="600">
        <v>1000</v>
      </c>
      <c r="F3377" s="600">
        <v>700</v>
      </c>
      <c r="G3377" s="600">
        <v>500</v>
      </c>
      <c r="H3377" s="600">
        <v>300</v>
      </c>
    </row>
    <row r="3378" spans="1:8" ht="15" customHeight="1">
      <c r="A3378" s="568">
        <v>237</v>
      </c>
      <c r="B3378" s="353" t="s">
        <v>6021</v>
      </c>
      <c r="C3378" s="441" t="s">
        <v>6023</v>
      </c>
      <c r="D3378" s="629"/>
      <c r="E3378" s="600">
        <v>800</v>
      </c>
      <c r="F3378" s="600">
        <v>560</v>
      </c>
      <c r="G3378" s="600">
        <v>400</v>
      </c>
      <c r="H3378" s="600">
        <v>240</v>
      </c>
    </row>
    <row r="3379" spans="1:8" ht="15" customHeight="1">
      <c r="A3379" s="568">
        <v>238</v>
      </c>
      <c r="B3379" s="353" t="s">
        <v>6024</v>
      </c>
      <c r="C3379" s="441" t="s">
        <v>6025</v>
      </c>
      <c r="D3379" s="629"/>
      <c r="E3379" s="600">
        <v>300</v>
      </c>
      <c r="F3379" s="600">
        <v>210</v>
      </c>
      <c r="G3379" s="600">
        <v>150</v>
      </c>
      <c r="H3379" s="600">
        <v>90</v>
      </c>
    </row>
    <row r="3380" spans="1:8" ht="15" customHeight="1">
      <c r="A3380" s="568">
        <v>239</v>
      </c>
      <c r="B3380" s="353" t="s">
        <v>6026</v>
      </c>
      <c r="C3380" s="441"/>
      <c r="D3380" s="629"/>
      <c r="E3380" s="600">
        <v>3120</v>
      </c>
      <c r="F3380" s="600">
        <v>2184</v>
      </c>
      <c r="G3380" s="600">
        <v>0</v>
      </c>
      <c r="H3380" s="600">
        <v>0</v>
      </c>
    </row>
    <row r="3381" spans="1:8" ht="15" customHeight="1">
      <c r="A3381" s="568">
        <v>240</v>
      </c>
      <c r="B3381" s="353" t="s">
        <v>6027</v>
      </c>
      <c r="C3381" s="441"/>
      <c r="D3381" s="629"/>
      <c r="E3381" s="600">
        <v>320</v>
      </c>
      <c r="F3381" s="600">
        <v>224</v>
      </c>
      <c r="G3381" s="600">
        <v>0</v>
      </c>
      <c r="H3381" s="600">
        <v>0</v>
      </c>
    </row>
    <row r="3382" spans="1:8" ht="15" customHeight="1">
      <c r="A3382" s="568">
        <v>241</v>
      </c>
      <c r="B3382" s="353" t="s">
        <v>6028</v>
      </c>
      <c r="C3382" s="441"/>
      <c r="D3382" s="629"/>
      <c r="E3382" s="600">
        <v>120</v>
      </c>
      <c r="F3382" s="600">
        <v>84</v>
      </c>
      <c r="G3382" s="600">
        <v>0</v>
      </c>
      <c r="H3382" s="600">
        <v>0</v>
      </c>
    </row>
    <row r="3383" spans="1:8" ht="15" customHeight="1">
      <c r="A3383" s="568">
        <v>242</v>
      </c>
      <c r="B3383" s="353" t="s">
        <v>6029</v>
      </c>
      <c r="C3383" s="441"/>
      <c r="D3383" s="629"/>
      <c r="E3383" s="600">
        <v>96</v>
      </c>
      <c r="F3383" s="600">
        <v>67</v>
      </c>
      <c r="G3383" s="600">
        <v>0</v>
      </c>
      <c r="H3383" s="600">
        <v>0</v>
      </c>
    </row>
    <row r="3384" spans="1:8" ht="15" customHeight="1">
      <c r="A3384" s="568">
        <v>243</v>
      </c>
      <c r="B3384" s="353" t="s">
        <v>6030</v>
      </c>
      <c r="C3384" s="441"/>
      <c r="D3384" s="629"/>
      <c r="E3384" s="600">
        <v>80</v>
      </c>
      <c r="F3384" s="600">
        <v>56</v>
      </c>
      <c r="G3384" s="600">
        <v>0</v>
      </c>
      <c r="H3384" s="600">
        <v>0</v>
      </c>
    </row>
    <row r="3385" spans="1:8" ht="15" customHeight="1">
      <c r="A3385" s="568">
        <v>244</v>
      </c>
      <c r="B3385" s="353" t="s">
        <v>1307</v>
      </c>
      <c r="C3385" s="441"/>
      <c r="D3385" s="629"/>
      <c r="E3385" s="600">
        <v>68</v>
      </c>
      <c r="F3385" s="600">
        <v>48</v>
      </c>
      <c r="G3385" s="600">
        <v>0</v>
      </c>
      <c r="H3385" s="600">
        <v>0</v>
      </c>
    </row>
    <row r="3386" spans="1:8" ht="15" customHeight="1">
      <c r="A3386" s="568">
        <v>245</v>
      </c>
      <c r="B3386" s="353" t="s">
        <v>6031</v>
      </c>
      <c r="C3386" s="441" t="s">
        <v>6032</v>
      </c>
      <c r="D3386" s="629"/>
      <c r="E3386" s="600">
        <v>120</v>
      </c>
      <c r="F3386" s="600">
        <v>84</v>
      </c>
      <c r="G3386" s="600">
        <v>60</v>
      </c>
      <c r="H3386" s="600">
        <v>36</v>
      </c>
    </row>
    <row r="3387" spans="1:8" ht="15" customHeight="1">
      <c r="A3387" s="608">
        <v>44</v>
      </c>
      <c r="B3387" s="609" t="s">
        <v>6033</v>
      </c>
      <c r="C3387" s="613"/>
      <c r="D3387" s="630"/>
      <c r="E3387" s="625"/>
      <c r="F3387" s="625"/>
      <c r="G3387" s="625"/>
      <c r="H3387" s="625"/>
    </row>
    <row r="3388" spans="1:8" ht="15" customHeight="1">
      <c r="A3388" s="568">
        <v>1</v>
      </c>
      <c r="B3388" s="353" t="s">
        <v>5827</v>
      </c>
      <c r="C3388" s="441" t="s">
        <v>6034</v>
      </c>
      <c r="D3388" s="629"/>
      <c r="E3388" s="600">
        <v>1400</v>
      </c>
      <c r="F3388" s="600">
        <v>1400</v>
      </c>
      <c r="G3388" s="600">
        <v>980</v>
      </c>
      <c r="H3388" s="600">
        <v>700</v>
      </c>
    </row>
    <row r="3389" spans="1:8" ht="15" customHeight="1">
      <c r="A3389" s="568">
        <v>2</v>
      </c>
      <c r="B3389" s="353" t="s">
        <v>5827</v>
      </c>
      <c r="C3389" s="441" t="s">
        <v>6035</v>
      </c>
      <c r="D3389" s="629"/>
      <c r="E3389" s="600">
        <v>120</v>
      </c>
      <c r="F3389" s="600">
        <v>144</v>
      </c>
      <c r="G3389" s="600">
        <v>100</v>
      </c>
      <c r="H3389" s="600">
        <v>72</v>
      </c>
    </row>
    <row r="3390" spans="1:8" ht="15" customHeight="1">
      <c r="A3390" s="568">
        <v>3</v>
      </c>
      <c r="B3390" s="353" t="s">
        <v>6036</v>
      </c>
      <c r="C3390" s="441" t="s">
        <v>6037</v>
      </c>
      <c r="D3390" s="629"/>
      <c r="E3390" s="600">
        <v>5032</v>
      </c>
      <c r="F3390" s="600">
        <v>5032</v>
      </c>
      <c r="G3390" s="600">
        <v>3524</v>
      </c>
      <c r="H3390" s="600">
        <v>2516</v>
      </c>
    </row>
    <row r="3391" spans="1:8" ht="15" customHeight="1">
      <c r="A3391" s="568">
        <v>4</v>
      </c>
      <c r="B3391" s="353" t="s">
        <v>6036</v>
      </c>
      <c r="C3391" s="441" t="s">
        <v>6038</v>
      </c>
      <c r="D3391" s="629"/>
      <c r="E3391" s="600">
        <v>6000</v>
      </c>
      <c r="F3391" s="600">
        <v>6000</v>
      </c>
      <c r="G3391" s="600">
        <v>4200</v>
      </c>
      <c r="H3391" s="600">
        <v>3000</v>
      </c>
    </row>
    <row r="3392" spans="1:8" ht="15" customHeight="1">
      <c r="A3392" s="568">
        <v>5</v>
      </c>
      <c r="B3392" s="353" t="s">
        <v>6036</v>
      </c>
      <c r="C3392" s="441" t="s">
        <v>6039</v>
      </c>
      <c r="D3392" s="629"/>
      <c r="E3392" s="600">
        <v>280</v>
      </c>
      <c r="F3392" s="600">
        <v>280</v>
      </c>
      <c r="G3392" s="600">
        <v>196</v>
      </c>
      <c r="H3392" s="600">
        <v>140</v>
      </c>
    </row>
    <row r="3393" spans="1:8" ht="15" customHeight="1">
      <c r="A3393" s="568">
        <v>6</v>
      </c>
      <c r="B3393" s="353" t="s">
        <v>6036</v>
      </c>
      <c r="C3393" s="441" t="s">
        <v>6040</v>
      </c>
      <c r="D3393" s="629"/>
      <c r="E3393" s="600">
        <v>120</v>
      </c>
      <c r="F3393" s="600">
        <v>180</v>
      </c>
      <c r="G3393" s="600">
        <v>128</v>
      </c>
      <c r="H3393" s="600">
        <v>92</v>
      </c>
    </row>
    <row r="3394" spans="1:8" ht="15" customHeight="1">
      <c r="A3394" s="568">
        <v>7</v>
      </c>
      <c r="B3394" s="353" t="s">
        <v>6041</v>
      </c>
      <c r="C3394" s="441" t="s">
        <v>6042</v>
      </c>
      <c r="D3394" s="629"/>
      <c r="E3394" s="600">
        <v>1400</v>
      </c>
      <c r="F3394" s="600">
        <v>1400</v>
      </c>
      <c r="G3394" s="600">
        <v>980</v>
      </c>
      <c r="H3394" s="600">
        <v>700</v>
      </c>
    </row>
    <row r="3395" spans="1:8" ht="15" customHeight="1">
      <c r="A3395" s="568">
        <v>8</v>
      </c>
      <c r="B3395" s="353" t="s">
        <v>6041</v>
      </c>
      <c r="C3395" s="441" t="s">
        <v>6043</v>
      </c>
      <c r="D3395" s="629"/>
      <c r="E3395" s="600">
        <v>800</v>
      </c>
      <c r="F3395" s="600">
        <v>960</v>
      </c>
      <c r="G3395" s="600">
        <v>672</v>
      </c>
      <c r="H3395" s="600">
        <v>480</v>
      </c>
    </row>
    <row r="3396" spans="1:8" ht="15" customHeight="1">
      <c r="A3396" s="568">
        <v>9</v>
      </c>
      <c r="B3396" s="353" t="s">
        <v>6041</v>
      </c>
      <c r="C3396" s="441" t="s">
        <v>6044</v>
      </c>
      <c r="D3396" s="629"/>
      <c r="E3396" s="600">
        <v>480</v>
      </c>
      <c r="F3396" s="600">
        <v>480</v>
      </c>
      <c r="G3396" s="600">
        <v>336</v>
      </c>
      <c r="H3396" s="600">
        <v>240</v>
      </c>
    </row>
    <row r="3397" spans="1:8" ht="15" customHeight="1">
      <c r="A3397" s="568">
        <v>10</v>
      </c>
      <c r="B3397" s="353" t="s">
        <v>6041</v>
      </c>
      <c r="C3397" s="441" t="s">
        <v>6045</v>
      </c>
      <c r="D3397" s="629"/>
      <c r="E3397" s="600">
        <v>120</v>
      </c>
      <c r="F3397" s="600">
        <v>144</v>
      </c>
      <c r="G3397" s="600">
        <v>100</v>
      </c>
      <c r="H3397" s="600">
        <v>72</v>
      </c>
    </row>
    <row r="3398" spans="1:8" ht="15" customHeight="1">
      <c r="A3398" s="568">
        <v>11</v>
      </c>
      <c r="B3398" s="353" t="s">
        <v>6041</v>
      </c>
      <c r="C3398" s="441" t="s">
        <v>6046</v>
      </c>
      <c r="D3398" s="629"/>
      <c r="E3398" s="600">
        <v>80</v>
      </c>
      <c r="F3398" s="600">
        <v>96</v>
      </c>
      <c r="G3398" s="600">
        <v>68</v>
      </c>
      <c r="H3398" s="600">
        <v>48</v>
      </c>
    </row>
    <row r="3399" spans="1:8" ht="15" customHeight="1">
      <c r="A3399" s="568">
        <v>12</v>
      </c>
      <c r="B3399" s="353" t="s">
        <v>6047</v>
      </c>
      <c r="C3399" s="441"/>
      <c r="D3399" s="629"/>
      <c r="E3399" s="600">
        <v>280</v>
      </c>
      <c r="F3399" s="600">
        <v>280</v>
      </c>
      <c r="G3399" s="600">
        <v>196</v>
      </c>
      <c r="H3399" s="600">
        <v>140</v>
      </c>
    </row>
    <row r="3400" spans="1:8" ht="15" customHeight="1">
      <c r="A3400" s="568">
        <v>13</v>
      </c>
      <c r="B3400" s="353" t="s">
        <v>6048</v>
      </c>
      <c r="C3400" s="441" t="s">
        <v>6049</v>
      </c>
      <c r="D3400" s="629"/>
      <c r="E3400" s="600">
        <v>3320</v>
      </c>
      <c r="F3400" s="600">
        <v>3320</v>
      </c>
      <c r="G3400" s="600">
        <v>2324</v>
      </c>
      <c r="H3400" s="600">
        <v>1660</v>
      </c>
    </row>
    <row r="3401" spans="1:8" ht="15" customHeight="1">
      <c r="A3401" s="568">
        <v>14</v>
      </c>
      <c r="B3401" s="353" t="s">
        <v>6048</v>
      </c>
      <c r="C3401" s="441" t="s">
        <v>6050</v>
      </c>
      <c r="D3401" s="629"/>
      <c r="E3401" s="600">
        <v>800</v>
      </c>
      <c r="F3401" s="600">
        <v>800</v>
      </c>
      <c r="G3401" s="600">
        <v>560</v>
      </c>
      <c r="H3401" s="600">
        <v>400</v>
      </c>
    </row>
    <row r="3402" spans="1:8" ht="15" customHeight="1">
      <c r="A3402" s="568">
        <v>15</v>
      </c>
      <c r="B3402" s="353" t="s">
        <v>6048</v>
      </c>
      <c r="C3402" s="441" t="s">
        <v>6051</v>
      </c>
      <c r="D3402" s="629"/>
      <c r="E3402" s="600">
        <v>92</v>
      </c>
      <c r="F3402" s="600">
        <v>140</v>
      </c>
      <c r="G3402" s="600">
        <v>100</v>
      </c>
      <c r="H3402" s="600">
        <v>72</v>
      </c>
    </row>
    <row r="3403" spans="1:8" ht="15" customHeight="1">
      <c r="A3403" s="568">
        <v>16</v>
      </c>
      <c r="B3403" s="353" t="s">
        <v>6048</v>
      </c>
      <c r="C3403" s="441" t="s">
        <v>6052</v>
      </c>
      <c r="D3403" s="629"/>
      <c r="E3403" s="600">
        <v>120</v>
      </c>
      <c r="F3403" s="600">
        <v>144</v>
      </c>
      <c r="G3403" s="600">
        <v>100</v>
      </c>
      <c r="H3403" s="600">
        <v>72</v>
      </c>
    </row>
    <row r="3404" spans="1:8" ht="15" customHeight="1">
      <c r="A3404" s="568">
        <v>17</v>
      </c>
      <c r="B3404" s="353" t="s">
        <v>6053</v>
      </c>
      <c r="C3404" s="441" t="s">
        <v>6054</v>
      </c>
      <c r="D3404" s="629"/>
      <c r="E3404" s="600">
        <v>1000</v>
      </c>
      <c r="F3404" s="600">
        <v>1200</v>
      </c>
      <c r="G3404" s="600">
        <v>840</v>
      </c>
      <c r="H3404" s="600">
        <v>600</v>
      </c>
    </row>
    <row r="3405" spans="1:8" ht="15" customHeight="1">
      <c r="A3405" s="568">
        <v>18</v>
      </c>
      <c r="B3405" s="353" t="s">
        <v>6055</v>
      </c>
      <c r="C3405" s="441" t="s">
        <v>6056</v>
      </c>
      <c r="D3405" s="629"/>
      <c r="E3405" s="600">
        <v>3320</v>
      </c>
      <c r="F3405" s="600">
        <v>3320</v>
      </c>
      <c r="G3405" s="600">
        <v>2324</v>
      </c>
      <c r="H3405" s="600">
        <v>1660</v>
      </c>
    </row>
    <row r="3406" spans="1:8" ht="15" customHeight="1">
      <c r="A3406" s="568">
        <v>19</v>
      </c>
      <c r="B3406" s="353" t="s">
        <v>6055</v>
      </c>
      <c r="C3406" s="441" t="s">
        <v>6057</v>
      </c>
      <c r="D3406" s="629"/>
      <c r="E3406" s="600">
        <v>100</v>
      </c>
      <c r="F3406" s="600">
        <v>180</v>
      </c>
      <c r="G3406" s="600">
        <v>128</v>
      </c>
      <c r="H3406" s="600">
        <v>92</v>
      </c>
    </row>
    <row r="3407" spans="1:8" ht="15" customHeight="1">
      <c r="A3407" s="568">
        <v>20</v>
      </c>
      <c r="B3407" s="353" t="s">
        <v>6058</v>
      </c>
      <c r="C3407" s="441" t="s">
        <v>6059</v>
      </c>
      <c r="D3407" s="629"/>
      <c r="E3407" s="600">
        <v>400</v>
      </c>
      <c r="F3407" s="600">
        <v>440</v>
      </c>
      <c r="G3407" s="600">
        <v>308</v>
      </c>
      <c r="H3407" s="600">
        <v>220</v>
      </c>
    </row>
    <row r="3408" spans="1:8" ht="15" customHeight="1">
      <c r="A3408" s="568">
        <v>21</v>
      </c>
      <c r="B3408" s="353" t="s">
        <v>127</v>
      </c>
      <c r="C3408" s="441" t="s">
        <v>6060</v>
      </c>
      <c r="D3408" s="629"/>
      <c r="E3408" s="600">
        <v>3320</v>
      </c>
      <c r="F3408" s="600">
        <v>3320</v>
      </c>
      <c r="G3408" s="600">
        <v>2324</v>
      </c>
      <c r="H3408" s="600">
        <v>1660</v>
      </c>
    </row>
    <row r="3409" spans="1:8" ht="15" customHeight="1">
      <c r="A3409" s="568">
        <v>22</v>
      </c>
      <c r="B3409" s="353"/>
      <c r="C3409" s="441" t="s">
        <v>6061</v>
      </c>
      <c r="D3409" s="629"/>
      <c r="E3409" s="600">
        <v>600</v>
      </c>
      <c r="F3409" s="600">
        <v>720</v>
      </c>
      <c r="G3409" s="600">
        <v>504</v>
      </c>
      <c r="H3409" s="600">
        <v>360</v>
      </c>
    </row>
    <row r="3410" spans="1:8" ht="15" customHeight="1">
      <c r="A3410" s="568">
        <v>23</v>
      </c>
      <c r="B3410" s="353" t="s">
        <v>6062</v>
      </c>
      <c r="C3410" s="441" t="s">
        <v>6063</v>
      </c>
      <c r="D3410" s="629"/>
      <c r="E3410" s="600">
        <v>80</v>
      </c>
      <c r="F3410" s="600">
        <v>100</v>
      </c>
      <c r="G3410" s="600">
        <v>72</v>
      </c>
      <c r="H3410" s="600">
        <v>52</v>
      </c>
    </row>
    <row r="3411" spans="1:8" ht="15" customHeight="1">
      <c r="A3411" s="568">
        <v>24</v>
      </c>
      <c r="B3411" s="353" t="s">
        <v>6062</v>
      </c>
      <c r="C3411" s="441" t="s">
        <v>6064</v>
      </c>
      <c r="D3411" s="629"/>
      <c r="E3411" s="600">
        <v>60</v>
      </c>
      <c r="F3411" s="600">
        <v>72</v>
      </c>
      <c r="G3411" s="600">
        <v>52</v>
      </c>
      <c r="H3411" s="600">
        <v>36</v>
      </c>
    </row>
    <row r="3412" spans="1:8" ht="15" customHeight="1">
      <c r="A3412" s="568">
        <v>25</v>
      </c>
      <c r="B3412" s="353" t="s">
        <v>6065</v>
      </c>
      <c r="C3412" s="441" t="s">
        <v>6066</v>
      </c>
      <c r="D3412" s="629"/>
      <c r="E3412" s="600">
        <v>60</v>
      </c>
      <c r="F3412" s="600">
        <v>72</v>
      </c>
      <c r="G3412" s="600">
        <v>52</v>
      </c>
      <c r="H3412" s="600">
        <v>36</v>
      </c>
    </row>
    <row r="3413" spans="1:8" ht="15" customHeight="1">
      <c r="A3413" s="568">
        <v>26</v>
      </c>
      <c r="B3413" s="353" t="s">
        <v>6067</v>
      </c>
      <c r="C3413" s="441"/>
      <c r="D3413" s="629"/>
      <c r="E3413" s="600">
        <v>140</v>
      </c>
      <c r="F3413" s="600">
        <v>140</v>
      </c>
      <c r="G3413" s="600">
        <v>100</v>
      </c>
      <c r="H3413" s="600">
        <v>72</v>
      </c>
    </row>
    <row r="3414" spans="1:8" ht="15" customHeight="1">
      <c r="A3414" s="568">
        <v>27</v>
      </c>
      <c r="B3414" s="353" t="s">
        <v>6068</v>
      </c>
      <c r="C3414" s="441"/>
      <c r="D3414" s="629"/>
      <c r="E3414" s="600">
        <v>60</v>
      </c>
      <c r="F3414" s="600">
        <v>72</v>
      </c>
      <c r="G3414" s="600">
        <v>52</v>
      </c>
      <c r="H3414" s="600">
        <v>0</v>
      </c>
    </row>
    <row r="3415" spans="1:8" ht="15" customHeight="1">
      <c r="A3415" s="568">
        <v>28</v>
      </c>
      <c r="B3415" s="353" t="s">
        <v>5881</v>
      </c>
      <c r="C3415" s="441"/>
      <c r="D3415" s="629"/>
      <c r="E3415" s="600">
        <v>60</v>
      </c>
      <c r="F3415" s="600">
        <v>72</v>
      </c>
      <c r="G3415" s="600">
        <v>0</v>
      </c>
      <c r="H3415" s="600">
        <v>0</v>
      </c>
    </row>
    <row r="3416" spans="1:8" ht="15" customHeight="1">
      <c r="A3416" s="568">
        <v>29</v>
      </c>
      <c r="B3416" s="353" t="s">
        <v>6048</v>
      </c>
      <c r="C3416" s="441" t="s">
        <v>6069</v>
      </c>
      <c r="D3416" s="629"/>
      <c r="E3416" s="600">
        <v>52</v>
      </c>
      <c r="F3416" s="600">
        <v>140</v>
      </c>
      <c r="G3416" s="600">
        <v>100</v>
      </c>
      <c r="H3416" s="600">
        <v>72</v>
      </c>
    </row>
    <row r="3417" spans="1:8" ht="15" customHeight="1">
      <c r="A3417" s="568">
        <v>30</v>
      </c>
      <c r="B3417" s="353" t="s">
        <v>6048</v>
      </c>
      <c r="C3417" s="441" t="s">
        <v>6070</v>
      </c>
      <c r="D3417" s="629"/>
      <c r="E3417" s="600">
        <v>144</v>
      </c>
      <c r="F3417" s="600">
        <v>200</v>
      </c>
      <c r="G3417" s="600">
        <v>140</v>
      </c>
      <c r="H3417" s="600">
        <v>100</v>
      </c>
    </row>
    <row r="3418" spans="1:8" ht="15" customHeight="1">
      <c r="A3418" s="568">
        <v>31</v>
      </c>
      <c r="B3418" s="353" t="s">
        <v>6048</v>
      </c>
      <c r="C3418" s="441" t="s">
        <v>6071</v>
      </c>
      <c r="D3418" s="629"/>
      <c r="E3418" s="600">
        <v>72</v>
      </c>
      <c r="F3418" s="600">
        <v>140</v>
      </c>
      <c r="G3418" s="600">
        <v>100</v>
      </c>
      <c r="H3418" s="600">
        <v>72</v>
      </c>
    </row>
    <row r="3419" spans="1:8" ht="15" customHeight="1">
      <c r="A3419" s="568">
        <v>32</v>
      </c>
      <c r="B3419" s="353" t="s">
        <v>6048</v>
      </c>
      <c r="C3419" s="441" t="s">
        <v>6072</v>
      </c>
      <c r="D3419" s="629"/>
      <c r="E3419" s="600">
        <v>84</v>
      </c>
      <c r="F3419" s="600">
        <v>160</v>
      </c>
      <c r="G3419" s="600">
        <v>112</v>
      </c>
      <c r="H3419" s="600">
        <v>80</v>
      </c>
    </row>
    <row r="3420" spans="1:8" ht="15" customHeight="1">
      <c r="A3420" s="568">
        <v>33</v>
      </c>
      <c r="B3420" s="353" t="s">
        <v>6048</v>
      </c>
      <c r="C3420" s="441" t="s">
        <v>6073</v>
      </c>
      <c r="D3420" s="629"/>
      <c r="E3420" s="600">
        <v>52</v>
      </c>
      <c r="F3420" s="600">
        <v>200</v>
      </c>
      <c r="G3420" s="600">
        <v>140</v>
      </c>
      <c r="H3420" s="600">
        <v>100</v>
      </c>
    </row>
    <row r="3421" spans="1:8" ht="15" customHeight="1">
      <c r="A3421" s="568">
        <v>34</v>
      </c>
      <c r="B3421" s="353" t="s">
        <v>6048</v>
      </c>
      <c r="C3421" s="441" t="s">
        <v>6074</v>
      </c>
      <c r="D3421" s="629"/>
      <c r="E3421" s="600">
        <v>52</v>
      </c>
      <c r="F3421" s="600">
        <v>64</v>
      </c>
      <c r="G3421" s="600">
        <v>44</v>
      </c>
      <c r="H3421" s="600">
        <v>32</v>
      </c>
    </row>
    <row r="3422" spans="1:8" ht="15" customHeight="1">
      <c r="A3422" s="568">
        <v>35</v>
      </c>
      <c r="B3422" s="353" t="s">
        <v>6048</v>
      </c>
      <c r="C3422" s="441" t="s">
        <v>6075</v>
      </c>
      <c r="D3422" s="629"/>
      <c r="E3422" s="600">
        <v>52</v>
      </c>
      <c r="F3422" s="600">
        <v>60</v>
      </c>
      <c r="G3422" s="600">
        <v>44</v>
      </c>
      <c r="H3422" s="600">
        <v>32</v>
      </c>
    </row>
    <row r="3423" spans="1:8" ht="15" customHeight="1">
      <c r="A3423" s="568">
        <v>36</v>
      </c>
      <c r="B3423" s="353" t="s">
        <v>6048</v>
      </c>
      <c r="C3423" s="441" t="s">
        <v>6076</v>
      </c>
      <c r="D3423" s="629"/>
      <c r="E3423" s="600">
        <v>44</v>
      </c>
      <c r="F3423" s="600">
        <v>52</v>
      </c>
      <c r="G3423" s="600">
        <v>36</v>
      </c>
      <c r="H3423" s="600">
        <v>28</v>
      </c>
    </row>
    <row r="3424" spans="1:8" ht="15" customHeight="1">
      <c r="A3424" s="568">
        <v>37</v>
      </c>
      <c r="B3424" s="353" t="s">
        <v>6048</v>
      </c>
      <c r="C3424" s="441" t="s">
        <v>6077</v>
      </c>
      <c r="D3424" s="629"/>
      <c r="E3424" s="600">
        <v>40</v>
      </c>
      <c r="F3424" s="600">
        <v>48</v>
      </c>
      <c r="G3424" s="600">
        <v>32</v>
      </c>
      <c r="H3424" s="600">
        <v>24</v>
      </c>
    </row>
    <row r="3425" spans="1:8" ht="15" customHeight="1">
      <c r="A3425" s="568">
        <v>38</v>
      </c>
      <c r="B3425" s="353" t="s">
        <v>6078</v>
      </c>
      <c r="C3425" s="441" t="s">
        <v>6079</v>
      </c>
      <c r="D3425" s="629"/>
      <c r="E3425" s="600">
        <v>68</v>
      </c>
      <c r="F3425" s="600">
        <v>120</v>
      </c>
      <c r="G3425" s="600">
        <v>84</v>
      </c>
      <c r="H3425" s="600">
        <v>60</v>
      </c>
    </row>
    <row r="3426" spans="1:8" ht="15" customHeight="1">
      <c r="A3426" s="568">
        <v>39</v>
      </c>
      <c r="B3426" s="353" t="s">
        <v>6078</v>
      </c>
      <c r="C3426" s="441" t="s">
        <v>6080</v>
      </c>
      <c r="D3426" s="629"/>
      <c r="E3426" s="600">
        <v>52</v>
      </c>
      <c r="F3426" s="600">
        <v>140</v>
      </c>
      <c r="G3426" s="600">
        <v>100</v>
      </c>
      <c r="H3426" s="600">
        <v>72</v>
      </c>
    </row>
    <row r="3427" spans="1:8" ht="15" customHeight="1">
      <c r="A3427" s="568">
        <v>40</v>
      </c>
      <c r="B3427" s="353" t="s">
        <v>6081</v>
      </c>
      <c r="C3427" s="441" t="s">
        <v>6082</v>
      </c>
      <c r="D3427" s="629"/>
      <c r="E3427" s="600">
        <v>60</v>
      </c>
      <c r="F3427" s="600">
        <v>60</v>
      </c>
      <c r="G3427" s="600">
        <v>44</v>
      </c>
      <c r="H3427" s="600">
        <v>32</v>
      </c>
    </row>
    <row r="3428" spans="1:8" ht="15" customHeight="1">
      <c r="A3428" s="568">
        <v>41</v>
      </c>
      <c r="B3428" s="353" t="s">
        <v>6081</v>
      </c>
      <c r="C3428" s="441" t="s">
        <v>6083</v>
      </c>
      <c r="D3428" s="629"/>
      <c r="E3428" s="600">
        <v>44</v>
      </c>
      <c r="F3428" s="600">
        <v>52</v>
      </c>
      <c r="G3428" s="600">
        <v>36</v>
      </c>
      <c r="H3428" s="600">
        <v>28</v>
      </c>
    </row>
    <row r="3429" spans="1:8" ht="15" customHeight="1">
      <c r="A3429" s="568">
        <v>42</v>
      </c>
      <c r="B3429" s="353" t="s">
        <v>6081</v>
      </c>
      <c r="C3429" s="441" t="s">
        <v>6084</v>
      </c>
      <c r="D3429" s="629"/>
      <c r="E3429" s="600">
        <v>40</v>
      </c>
      <c r="F3429" s="600">
        <v>48</v>
      </c>
      <c r="G3429" s="600">
        <v>32</v>
      </c>
      <c r="H3429" s="600">
        <v>24</v>
      </c>
    </row>
    <row r="3430" spans="1:8" ht="15" customHeight="1">
      <c r="A3430" s="568">
        <v>43</v>
      </c>
      <c r="B3430" s="353" t="s">
        <v>6085</v>
      </c>
      <c r="C3430" s="441" t="s">
        <v>6086</v>
      </c>
      <c r="D3430" s="629"/>
      <c r="E3430" s="600">
        <v>48</v>
      </c>
      <c r="F3430" s="600">
        <v>80</v>
      </c>
      <c r="G3430" s="600">
        <v>56</v>
      </c>
      <c r="H3430" s="600">
        <v>40</v>
      </c>
    </row>
    <row r="3431" spans="1:8" ht="15" customHeight="1">
      <c r="A3431" s="568">
        <v>44</v>
      </c>
      <c r="B3431" s="353" t="s">
        <v>6085</v>
      </c>
      <c r="C3431" s="441" t="s">
        <v>6087</v>
      </c>
      <c r="D3431" s="629"/>
      <c r="E3431" s="600">
        <v>44</v>
      </c>
      <c r="F3431" s="600">
        <v>60</v>
      </c>
      <c r="G3431" s="600">
        <v>44</v>
      </c>
      <c r="H3431" s="600">
        <v>32</v>
      </c>
    </row>
    <row r="3432" spans="1:8" ht="15" customHeight="1">
      <c r="A3432" s="568">
        <v>45</v>
      </c>
      <c r="B3432" s="353" t="s">
        <v>6088</v>
      </c>
      <c r="C3432" s="441"/>
      <c r="D3432" s="629"/>
      <c r="E3432" s="600">
        <v>72</v>
      </c>
      <c r="F3432" s="600">
        <v>80</v>
      </c>
      <c r="G3432" s="600">
        <v>56</v>
      </c>
      <c r="H3432" s="600">
        <v>0</v>
      </c>
    </row>
    <row r="3433" spans="1:8" ht="15" customHeight="1">
      <c r="A3433" s="568">
        <v>46</v>
      </c>
      <c r="B3433" s="353" t="s">
        <v>1307</v>
      </c>
      <c r="C3433" s="441"/>
      <c r="D3433" s="629"/>
      <c r="E3433" s="600">
        <v>40</v>
      </c>
      <c r="F3433" s="600">
        <v>48</v>
      </c>
      <c r="G3433" s="600">
        <v>32</v>
      </c>
      <c r="H3433" s="600">
        <v>0</v>
      </c>
    </row>
    <row r="3434" spans="1:8" ht="15" customHeight="1">
      <c r="A3434" s="608">
        <v>45</v>
      </c>
      <c r="B3434" s="609" t="s">
        <v>6089</v>
      </c>
      <c r="C3434" s="613"/>
      <c r="D3434" s="630"/>
      <c r="E3434" s="630"/>
      <c r="F3434" s="630"/>
      <c r="G3434" s="630"/>
      <c r="H3434" s="630"/>
    </row>
    <row r="3435" spans="1:8" ht="28.5" customHeight="1">
      <c r="A3435" s="568">
        <v>1</v>
      </c>
      <c r="B3435" s="616" t="s">
        <v>6090</v>
      </c>
      <c r="C3435" s="616" t="s">
        <v>6091</v>
      </c>
      <c r="D3435" s="629"/>
      <c r="E3435" s="600">
        <v>720</v>
      </c>
      <c r="F3435" s="600">
        <v>504</v>
      </c>
      <c r="G3435" s="600">
        <v>360</v>
      </c>
      <c r="H3435" s="600">
        <v>0</v>
      </c>
    </row>
    <row r="3436" spans="1:8" ht="28.5" customHeight="1">
      <c r="A3436" s="568">
        <v>2</v>
      </c>
      <c r="B3436" s="616" t="s">
        <v>6090</v>
      </c>
      <c r="C3436" s="616" t="s">
        <v>6092</v>
      </c>
      <c r="D3436" s="629"/>
      <c r="E3436" s="600">
        <v>1200</v>
      </c>
      <c r="F3436" s="600">
        <v>840</v>
      </c>
      <c r="G3436" s="600">
        <v>600</v>
      </c>
      <c r="H3436" s="600">
        <v>0</v>
      </c>
    </row>
    <row r="3437" spans="1:8" ht="28.5" customHeight="1">
      <c r="A3437" s="568">
        <v>3</v>
      </c>
      <c r="B3437" s="616" t="s">
        <v>6090</v>
      </c>
      <c r="C3437" s="616" t="s">
        <v>6093</v>
      </c>
      <c r="D3437" s="629"/>
      <c r="E3437" s="600">
        <v>1780</v>
      </c>
      <c r="F3437" s="600">
        <v>1246</v>
      </c>
      <c r="G3437" s="600">
        <v>890</v>
      </c>
      <c r="H3437" s="600">
        <v>0</v>
      </c>
    </row>
    <row r="3438" spans="1:8" ht="28.5" customHeight="1">
      <c r="A3438" s="568">
        <v>4</v>
      </c>
      <c r="B3438" s="616" t="s">
        <v>6090</v>
      </c>
      <c r="C3438" s="616" t="s">
        <v>6094</v>
      </c>
      <c r="D3438" s="629"/>
      <c r="E3438" s="600">
        <v>2500</v>
      </c>
      <c r="F3438" s="600">
        <v>1750</v>
      </c>
      <c r="G3438" s="600">
        <v>1250</v>
      </c>
      <c r="H3438" s="600">
        <v>0</v>
      </c>
    </row>
    <row r="3439" spans="1:8" ht="28.5" customHeight="1">
      <c r="A3439" s="568">
        <v>5</v>
      </c>
      <c r="B3439" s="616" t="s">
        <v>6090</v>
      </c>
      <c r="C3439" s="616" t="s">
        <v>6095</v>
      </c>
      <c r="D3439" s="629"/>
      <c r="E3439" s="600">
        <v>2920</v>
      </c>
      <c r="F3439" s="600">
        <v>2044</v>
      </c>
      <c r="G3439" s="600">
        <v>1460</v>
      </c>
      <c r="H3439" s="600">
        <v>0</v>
      </c>
    </row>
    <row r="3440" spans="1:8" ht="28.5" customHeight="1">
      <c r="A3440" s="568">
        <v>6</v>
      </c>
      <c r="B3440" s="616" t="s">
        <v>6090</v>
      </c>
      <c r="C3440" s="616" t="s">
        <v>6096</v>
      </c>
      <c r="D3440" s="629"/>
      <c r="E3440" s="600">
        <v>2500</v>
      </c>
      <c r="F3440" s="600">
        <v>1750</v>
      </c>
      <c r="G3440" s="600">
        <v>1250</v>
      </c>
      <c r="H3440" s="600">
        <v>0</v>
      </c>
    </row>
    <row r="3441" spans="1:8" ht="28.5" customHeight="1">
      <c r="A3441" s="568">
        <v>7</v>
      </c>
      <c r="B3441" s="616" t="s">
        <v>6090</v>
      </c>
      <c r="C3441" s="616" t="s">
        <v>6097</v>
      </c>
      <c r="D3441" s="629"/>
      <c r="E3441" s="600">
        <v>1680</v>
      </c>
      <c r="F3441" s="600">
        <v>1176</v>
      </c>
      <c r="G3441" s="600">
        <v>840</v>
      </c>
      <c r="H3441" s="600">
        <v>0</v>
      </c>
    </row>
    <row r="3442" spans="1:8" ht="28.5" customHeight="1">
      <c r="A3442" s="568">
        <v>8</v>
      </c>
      <c r="B3442" s="616" t="s">
        <v>6090</v>
      </c>
      <c r="C3442" s="616" t="s">
        <v>6098</v>
      </c>
      <c r="D3442" s="629"/>
      <c r="E3442" s="600">
        <v>1560</v>
      </c>
      <c r="F3442" s="600">
        <v>1092</v>
      </c>
      <c r="G3442" s="600">
        <v>780</v>
      </c>
      <c r="H3442" s="600">
        <v>0</v>
      </c>
    </row>
    <row r="3443" spans="1:8" ht="28.5" customHeight="1">
      <c r="A3443" s="568">
        <v>9</v>
      </c>
      <c r="B3443" s="616" t="s">
        <v>6090</v>
      </c>
      <c r="C3443" s="616" t="s">
        <v>6099</v>
      </c>
      <c r="D3443" s="629"/>
      <c r="E3443" s="600">
        <v>960</v>
      </c>
      <c r="F3443" s="600">
        <v>672</v>
      </c>
      <c r="G3443" s="600">
        <v>480</v>
      </c>
      <c r="H3443" s="600">
        <v>0</v>
      </c>
    </row>
    <row r="3444" spans="1:8" ht="28.5" customHeight="1">
      <c r="A3444" s="568">
        <v>10</v>
      </c>
      <c r="B3444" s="616" t="s">
        <v>6100</v>
      </c>
      <c r="C3444" s="616" t="s">
        <v>6101</v>
      </c>
      <c r="D3444" s="629"/>
      <c r="E3444" s="600">
        <v>1560</v>
      </c>
      <c r="F3444" s="600">
        <v>0</v>
      </c>
      <c r="G3444" s="600">
        <v>0</v>
      </c>
      <c r="H3444" s="600">
        <v>0</v>
      </c>
    </row>
    <row r="3445" spans="1:8" ht="28.5" customHeight="1">
      <c r="A3445" s="568">
        <v>11</v>
      </c>
      <c r="B3445" s="616" t="s">
        <v>6100</v>
      </c>
      <c r="C3445" s="616" t="s">
        <v>6102</v>
      </c>
      <c r="D3445" s="629"/>
      <c r="E3445" s="600">
        <v>520</v>
      </c>
      <c r="F3445" s="600">
        <v>0</v>
      </c>
      <c r="G3445" s="600">
        <v>0</v>
      </c>
      <c r="H3445" s="600">
        <v>0</v>
      </c>
    </row>
    <row r="3446" spans="1:8" ht="28.5" customHeight="1">
      <c r="A3446" s="568">
        <v>12</v>
      </c>
      <c r="B3446" s="616" t="s">
        <v>6103</v>
      </c>
      <c r="C3446" s="616" t="s">
        <v>6104</v>
      </c>
      <c r="D3446" s="629"/>
      <c r="E3446" s="600">
        <v>5800</v>
      </c>
      <c r="F3446" s="600">
        <v>4060</v>
      </c>
      <c r="G3446" s="600">
        <v>0</v>
      </c>
      <c r="H3446" s="600">
        <v>0</v>
      </c>
    </row>
    <row r="3447" spans="1:8" ht="28.5" customHeight="1">
      <c r="A3447" s="568">
        <v>13</v>
      </c>
      <c r="B3447" s="616" t="s">
        <v>6103</v>
      </c>
      <c r="C3447" s="616" t="s">
        <v>6105</v>
      </c>
      <c r="D3447" s="629"/>
      <c r="E3447" s="600">
        <v>1280</v>
      </c>
      <c r="F3447" s="600">
        <v>896</v>
      </c>
      <c r="G3447" s="600">
        <v>640</v>
      </c>
      <c r="H3447" s="600">
        <v>0</v>
      </c>
    </row>
    <row r="3448" spans="1:8" ht="28.5" customHeight="1">
      <c r="A3448" s="568">
        <v>14</v>
      </c>
      <c r="B3448" s="616" t="s">
        <v>6103</v>
      </c>
      <c r="C3448" s="616" t="s">
        <v>6106</v>
      </c>
      <c r="D3448" s="629"/>
      <c r="E3448" s="600">
        <v>520</v>
      </c>
      <c r="F3448" s="600">
        <v>364</v>
      </c>
      <c r="G3448" s="600">
        <v>260</v>
      </c>
      <c r="H3448" s="600">
        <v>0</v>
      </c>
    </row>
    <row r="3449" spans="1:8" ht="28.5" customHeight="1">
      <c r="A3449" s="568">
        <v>15</v>
      </c>
      <c r="B3449" s="616" t="s">
        <v>6103</v>
      </c>
      <c r="C3449" s="616" t="s">
        <v>6107</v>
      </c>
      <c r="D3449" s="629"/>
      <c r="E3449" s="600">
        <v>340</v>
      </c>
      <c r="F3449" s="600">
        <v>238</v>
      </c>
      <c r="G3449" s="600">
        <v>170</v>
      </c>
      <c r="H3449" s="600">
        <v>0</v>
      </c>
    </row>
    <row r="3450" spans="1:8" ht="28.5" customHeight="1">
      <c r="A3450" s="568">
        <v>16</v>
      </c>
      <c r="B3450" s="616" t="s">
        <v>6108</v>
      </c>
      <c r="C3450" s="616" t="s">
        <v>6109</v>
      </c>
      <c r="D3450" s="629"/>
      <c r="E3450" s="600">
        <v>272</v>
      </c>
      <c r="F3450" s="600">
        <v>190</v>
      </c>
      <c r="G3450" s="600">
        <v>136</v>
      </c>
      <c r="H3450" s="600">
        <v>0</v>
      </c>
    </row>
    <row r="3451" spans="1:8" ht="28.5" customHeight="1">
      <c r="A3451" s="568">
        <v>17</v>
      </c>
      <c r="B3451" s="616" t="s">
        <v>6108</v>
      </c>
      <c r="C3451" s="616" t="s">
        <v>6110</v>
      </c>
      <c r="D3451" s="629"/>
      <c r="E3451" s="600">
        <v>220</v>
      </c>
      <c r="F3451" s="600">
        <v>154</v>
      </c>
      <c r="G3451" s="600">
        <v>110</v>
      </c>
      <c r="H3451" s="600">
        <v>0</v>
      </c>
    </row>
    <row r="3452" spans="1:8" ht="28.5" customHeight="1">
      <c r="A3452" s="568">
        <v>18</v>
      </c>
      <c r="B3452" s="616" t="s">
        <v>6108</v>
      </c>
      <c r="C3452" s="616" t="s">
        <v>6111</v>
      </c>
      <c r="D3452" s="629"/>
      <c r="E3452" s="600">
        <v>184</v>
      </c>
      <c r="F3452" s="600">
        <v>129</v>
      </c>
      <c r="G3452" s="600">
        <v>0</v>
      </c>
      <c r="H3452" s="600">
        <v>0</v>
      </c>
    </row>
    <row r="3453" spans="1:8" ht="28.5" customHeight="1">
      <c r="A3453" s="568">
        <v>19</v>
      </c>
      <c r="B3453" s="616" t="s">
        <v>6112</v>
      </c>
      <c r="C3453" s="616" t="s">
        <v>6113</v>
      </c>
      <c r="D3453" s="629"/>
      <c r="E3453" s="600">
        <v>400</v>
      </c>
      <c r="F3453" s="600">
        <v>280</v>
      </c>
      <c r="G3453" s="600">
        <v>0</v>
      </c>
      <c r="H3453" s="600">
        <v>0</v>
      </c>
    </row>
    <row r="3454" spans="1:8" ht="28.5" customHeight="1">
      <c r="A3454" s="568">
        <v>20</v>
      </c>
      <c r="B3454" s="616" t="s">
        <v>6112</v>
      </c>
      <c r="C3454" s="616" t="s">
        <v>6114</v>
      </c>
      <c r="D3454" s="629"/>
      <c r="E3454" s="600">
        <v>176</v>
      </c>
      <c r="F3454" s="600">
        <v>123</v>
      </c>
      <c r="G3454" s="600">
        <v>0</v>
      </c>
      <c r="H3454" s="600">
        <v>0</v>
      </c>
    </row>
    <row r="3455" spans="1:8" ht="28.5" customHeight="1">
      <c r="A3455" s="568">
        <v>21</v>
      </c>
      <c r="B3455" s="616" t="s">
        <v>6112</v>
      </c>
      <c r="C3455" s="616" t="s">
        <v>6115</v>
      </c>
      <c r="D3455" s="629"/>
      <c r="E3455" s="600">
        <v>100</v>
      </c>
      <c r="F3455" s="600">
        <v>70</v>
      </c>
      <c r="G3455" s="600">
        <v>0</v>
      </c>
      <c r="H3455" s="600">
        <v>0</v>
      </c>
    </row>
    <row r="3456" spans="1:8" ht="28.5" customHeight="1">
      <c r="A3456" s="568">
        <v>22</v>
      </c>
      <c r="B3456" s="616" t="s">
        <v>6116</v>
      </c>
      <c r="C3456" s="616" t="s">
        <v>6113</v>
      </c>
      <c r="D3456" s="629"/>
      <c r="E3456" s="600">
        <v>400</v>
      </c>
      <c r="F3456" s="600">
        <v>280</v>
      </c>
      <c r="G3456" s="600">
        <v>0</v>
      </c>
      <c r="H3456" s="600">
        <v>0</v>
      </c>
    </row>
    <row r="3457" spans="1:8" ht="28.5" customHeight="1">
      <c r="A3457" s="568">
        <v>23</v>
      </c>
      <c r="B3457" s="616" t="s">
        <v>6117</v>
      </c>
      <c r="C3457" s="616" t="s">
        <v>6118</v>
      </c>
      <c r="D3457" s="629"/>
      <c r="E3457" s="600">
        <v>260</v>
      </c>
      <c r="F3457" s="600">
        <v>182</v>
      </c>
      <c r="G3457" s="600">
        <v>0</v>
      </c>
      <c r="H3457" s="600">
        <v>0</v>
      </c>
    </row>
    <row r="3458" spans="1:8" ht="28.5" customHeight="1">
      <c r="A3458" s="568">
        <v>24</v>
      </c>
      <c r="B3458" s="616" t="s">
        <v>1322</v>
      </c>
      <c r="C3458" s="616" t="s">
        <v>6119</v>
      </c>
      <c r="D3458" s="629"/>
      <c r="E3458" s="600">
        <v>300</v>
      </c>
      <c r="F3458" s="600">
        <v>210</v>
      </c>
      <c r="G3458" s="600">
        <v>0</v>
      </c>
      <c r="H3458" s="600">
        <v>0</v>
      </c>
    </row>
    <row r="3459" spans="1:8" ht="28.5" customHeight="1">
      <c r="A3459" s="568">
        <v>25</v>
      </c>
      <c r="B3459" s="616" t="s">
        <v>1322</v>
      </c>
      <c r="C3459" s="616" t="s">
        <v>6120</v>
      </c>
      <c r="D3459" s="629"/>
      <c r="E3459" s="600">
        <v>152</v>
      </c>
      <c r="F3459" s="600">
        <v>106</v>
      </c>
      <c r="G3459" s="600">
        <v>0</v>
      </c>
      <c r="H3459" s="600">
        <v>0</v>
      </c>
    </row>
    <row r="3460" spans="1:8" ht="28.5" customHeight="1">
      <c r="A3460" s="568">
        <v>26</v>
      </c>
      <c r="B3460" s="616" t="s">
        <v>1591</v>
      </c>
      <c r="C3460" s="616" t="s">
        <v>6119</v>
      </c>
      <c r="D3460" s="629"/>
      <c r="E3460" s="600">
        <v>360</v>
      </c>
      <c r="F3460" s="600">
        <v>252</v>
      </c>
      <c r="G3460" s="600">
        <v>0</v>
      </c>
      <c r="H3460" s="600">
        <v>0</v>
      </c>
    </row>
    <row r="3461" spans="1:8" ht="28.5" customHeight="1">
      <c r="A3461" s="568">
        <v>27</v>
      </c>
      <c r="B3461" s="616" t="s">
        <v>1591</v>
      </c>
      <c r="C3461" s="616" t="s">
        <v>6121</v>
      </c>
      <c r="D3461" s="629"/>
      <c r="E3461" s="600">
        <v>184</v>
      </c>
      <c r="F3461" s="600">
        <v>129</v>
      </c>
      <c r="G3461" s="600">
        <v>0</v>
      </c>
      <c r="H3461" s="600">
        <v>0</v>
      </c>
    </row>
    <row r="3462" spans="1:8" ht="28.5" customHeight="1">
      <c r="A3462" s="568">
        <v>28</v>
      </c>
      <c r="B3462" s="616" t="s">
        <v>6122</v>
      </c>
      <c r="C3462" s="616" t="s">
        <v>6123</v>
      </c>
      <c r="D3462" s="629"/>
      <c r="E3462" s="600">
        <v>192</v>
      </c>
      <c r="F3462" s="600">
        <v>134</v>
      </c>
      <c r="G3462" s="600">
        <v>96</v>
      </c>
      <c r="H3462" s="600">
        <v>0</v>
      </c>
    </row>
    <row r="3463" spans="1:8" ht="28.5" customHeight="1">
      <c r="A3463" s="568">
        <v>29</v>
      </c>
      <c r="B3463" s="616" t="s">
        <v>6122</v>
      </c>
      <c r="C3463" s="616" t="s">
        <v>6124</v>
      </c>
      <c r="D3463" s="629"/>
      <c r="E3463" s="600">
        <v>184</v>
      </c>
      <c r="F3463" s="600">
        <v>129</v>
      </c>
      <c r="G3463" s="600">
        <v>92</v>
      </c>
      <c r="H3463" s="600">
        <v>0</v>
      </c>
    </row>
    <row r="3464" spans="1:8" ht="28.5" customHeight="1">
      <c r="A3464" s="568">
        <v>30</v>
      </c>
      <c r="B3464" s="616" t="s">
        <v>1427</v>
      </c>
      <c r="C3464" s="616" t="s">
        <v>6125</v>
      </c>
      <c r="D3464" s="629"/>
      <c r="E3464" s="600">
        <v>128</v>
      </c>
      <c r="F3464" s="600">
        <v>90</v>
      </c>
      <c r="G3464" s="600">
        <v>0</v>
      </c>
      <c r="H3464" s="600">
        <v>0</v>
      </c>
    </row>
    <row r="3465" spans="1:8" ht="28.5" customHeight="1">
      <c r="A3465" s="568">
        <v>31</v>
      </c>
      <c r="B3465" s="616" t="s">
        <v>1427</v>
      </c>
      <c r="C3465" s="616" t="s">
        <v>6126</v>
      </c>
      <c r="D3465" s="629"/>
      <c r="E3465" s="600">
        <v>100</v>
      </c>
      <c r="F3465" s="600">
        <v>70</v>
      </c>
      <c r="G3465" s="600">
        <v>0</v>
      </c>
      <c r="H3465" s="600">
        <v>0</v>
      </c>
    </row>
    <row r="3466" spans="1:8" ht="28.5" customHeight="1">
      <c r="A3466" s="568">
        <v>32</v>
      </c>
      <c r="B3466" s="616" t="s">
        <v>2027</v>
      </c>
      <c r="C3466" s="616" t="s">
        <v>6127</v>
      </c>
      <c r="D3466" s="629"/>
      <c r="E3466" s="600">
        <v>100</v>
      </c>
      <c r="F3466" s="600">
        <v>70</v>
      </c>
      <c r="G3466" s="600">
        <v>50</v>
      </c>
      <c r="H3466" s="600">
        <v>0</v>
      </c>
    </row>
    <row r="3467" spans="1:8" ht="28.5" customHeight="1">
      <c r="A3467" s="568">
        <v>33</v>
      </c>
      <c r="B3467" s="616" t="s">
        <v>6128</v>
      </c>
      <c r="C3467" s="616" t="s">
        <v>6129</v>
      </c>
      <c r="D3467" s="629"/>
      <c r="E3467" s="600">
        <v>240</v>
      </c>
      <c r="F3467" s="600">
        <v>168</v>
      </c>
      <c r="G3467" s="600">
        <v>120</v>
      </c>
      <c r="H3467" s="600">
        <v>0</v>
      </c>
    </row>
    <row r="3468" spans="1:8" ht="28.5" customHeight="1">
      <c r="A3468" s="568">
        <v>34</v>
      </c>
      <c r="B3468" s="616" t="s">
        <v>6128</v>
      </c>
      <c r="C3468" s="616" t="s">
        <v>6130</v>
      </c>
      <c r="D3468" s="629"/>
      <c r="E3468" s="600">
        <v>128</v>
      </c>
      <c r="F3468" s="600">
        <v>90</v>
      </c>
      <c r="G3468" s="600">
        <v>64</v>
      </c>
      <c r="H3468" s="600">
        <v>0</v>
      </c>
    </row>
    <row r="3469" spans="1:8" ht="28.5" customHeight="1">
      <c r="A3469" s="568">
        <v>35</v>
      </c>
      <c r="B3469" s="616" t="s">
        <v>6128</v>
      </c>
      <c r="C3469" s="616" t="s">
        <v>6131</v>
      </c>
      <c r="D3469" s="629"/>
      <c r="E3469" s="600">
        <v>100</v>
      </c>
      <c r="F3469" s="600">
        <v>70</v>
      </c>
      <c r="G3469" s="600">
        <v>50</v>
      </c>
      <c r="H3469" s="600">
        <v>0</v>
      </c>
    </row>
    <row r="3470" spans="1:8" ht="28.5" customHeight="1">
      <c r="A3470" s="568">
        <v>36</v>
      </c>
      <c r="B3470" s="616" t="s">
        <v>6132</v>
      </c>
      <c r="C3470" s="616" t="s">
        <v>6133</v>
      </c>
      <c r="D3470" s="629"/>
      <c r="E3470" s="600">
        <v>280</v>
      </c>
      <c r="F3470" s="600">
        <v>196</v>
      </c>
      <c r="G3470" s="600">
        <v>140</v>
      </c>
      <c r="H3470" s="600">
        <v>0</v>
      </c>
    </row>
    <row r="3471" spans="1:8" ht="28.5" customHeight="1">
      <c r="A3471" s="568">
        <v>37</v>
      </c>
      <c r="B3471" s="616" t="s">
        <v>6132</v>
      </c>
      <c r="C3471" s="616" t="s">
        <v>6134</v>
      </c>
      <c r="D3471" s="629"/>
      <c r="E3471" s="600">
        <v>180</v>
      </c>
      <c r="F3471" s="600">
        <v>126</v>
      </c>
      <c r="G3471" s="600">
        <v>90</v>
      </c>
      <c r="H3471" s="600">
        <v>0</v>
      </c>
    </row>
    <row r="3472" spans="1:8" ht="28.5" customHeight="1">
      <c r="A3472" s="568">
        <v>38</v>
      </c>
      <c r="B3472" s="616" t="s">
        <v>6132</v>
      </c>
      <c r="C3472" s="616" t="s">
        <v>6135</v>
      </c>
      <c r="D3472" s="629"/>
      <c r="E3472" s="600">
        <v>100</v>
      </c>
      <c r="F3472" s="600">
        <v>70</v>
      </c>
      <c r="G3472" s="600">
        <v>50</v>
      </c>
      <c r="H3472" s="600">
        <v>0</v>
      </c>
    </row>
    <row r="3473" spans="1:8" ht="28.5" customHeight="1">
      <c r="A3473" s="568">
        <v>39</v>
      </c>
      <c r="B3473" s="616" t="s">
        <v>6136</v>
      </c>
      <c r="C3473" s="616" t="s">
        <v>6137</v>
      </c>
      <c r="D3473" s="629"/>
      <c r="E3473" s="600">
        <v>152</v>
      </c>
      <c r="F3473" s="600">
        <v>106</v>
      </c>
      <c r="G3473" s="600">
        <v>76</v>
      </c>
      <c r="H3473" s="600">
        <v>0</v>
      </c>
    </row>
    <row r="3474" spans="1:8" ht="28.5" customHeight="1">
      <c r="A3474" s="568">
        <v>40</v>
      </c>
      <c r="B3474" s="616" t="s">
        <v>6136</v>
      </c>
      <c r="C3474" s="616" t="s">
        <v>6138</v>
      </c>
      <c r="D3474" s="629"/>
      <c r="E3474" s="600">
        <v>100</v>
      </c>
      <c r="F3474" s="600">
        <v>70</v>
      </c>
      <c r="G3474" s="600">
        <v>50</v>
      </c>
      <c r="H3474" s="600">
        <v>0</v>
      </c>
    </row>
    <row r="3475" spans="1:8" ht="28.5" customHeight="1">
      <c r="A3475" s="568">
        <v>41</v>
      </c>
      <c r="B3475" s="616" t="s">
        <v>6139</v>
      </c>
      <c r="C3475" s="616" t="s">
        <v>6140</v>
      </c>
      <c r="D3475" s="629"/>
      <c r="E3475" s="600">
        <v>248</v>
      </c>
      <c r="F3475" s="600">
        <v>174</v>
      </c>
      <c r="G3475" s="600">
        <v>124</v>
      </c>
      <c r="H3475" s="600">
        <v>0</v>
      </c>
    </row>
    <row r="3476" spans="1:8" ht="28.5" customHeight="1">
      <c r="A3476" s="568">
        <v>42</v>
      </c>
      <c r="B3476" s="616" t="s">
        <v>6139</v>
      </c>
      <c r="C3476" s="616" t="s">
        <v>6141</v>
      </c>
      <c r="D3476" s="629"/>
      <c r="E3476" s="600">
        <v>180</v>
      </c>
      <c r="F3476" s="600">
        <v>126</v>
      </c>
      <c r="G3476" s="600">
        <v>90</v>
      </c>
      <c r="H3476" s="600">
        <v>0</v>
      </c>
    </row>
    <row r="3477" spans="1:8" ht="28.5" customHeight="1">
      <c r="A3477" s="568">
        <v>43</v>
      </c>
      <c r="B3477" s="616" t="s">
        <v>6142</v>
      </c>
      <c r="C3477" s="616" t="s">
        <v>6143</v>
      </c>
      <c r="D3477" s="629"/>
      <c r="E3477" s="600">
        <v>440</v>
      </c>
      <c r="F3477" s="600">
        <v>308</v>
      </c>
      <c r="G3477" s="600">
        <v>220</v>
      </c>
      <c r="H3477" s="600">
        <v>0</v>
      </c>
    </row>
    <row r="3478" spans="1:8" ht="28.5" customHeight="1">
      <c r="A3478" s="568">
        <v>44</v>
      </c>
      <c r="B3478" s="616" t="s">
        <v>6142</v>
      </c>
      <c r="C3478" s="616" t="s">
        <v>6144</v>
      </c>
      <c r="D3478" s="629"/>
      <c r="E3478" s="600">
        <v>240</v>
      </c>
      <c r="F3478" s="600">
        <v>168</v>
      </c>
      <c r="G3478" s="600">
        <v>120</v>
      </c>
      <c r="H3478" s="600">
        <v>0</v>
      </c>
    </row>
    <row r="3479" spans="1:8" ht="28.5" customHeight="1">
      <c r="A3479" s="568">
        <v>45</v>
      </c>
      <c r="B3479" s="616" t="s">
        <v>1710</v>
      </c>
      <c r="C3479" s="616" t="s">
        <v>6143</v>
      </c>
      <c r="D3479" s="629"/>
      <c r="E3479" s="600">
        <v>288</v>
      </c>
      <c r="F3479" s="600">
        <v>202</v>
      </c>
      <c r="G3479" s="600">
        <v>144</v>
      </c>
      <c r="H3479" s="600">
        <v>0</v>
      </c>
    </row>
    <row r="3480" spans="1:8" ht="28.5" customHeight="1">
      <c r="A3480" s="568">
        <v>46</v>
      </c>
      <c r="B3480" s="616" t="s">
        <v>1710</v>
      </c>
      <c r="C3480" s="616" t="s">
        <v>6145</v>
      </c>
      <c r="D3480" s="629"/>
      <c r="E3480" s="600">
        <v>152</v>
      </c>
      <c r="F3480" s="600">
        <v>106</v>
      </c>
      <c r="G3480" s="600">
        <v>76</v>
      </c>
      <c r="H3480" s="600">
        <v>0</v>
      </c>
    </row>
    <row r="3481" spans="1:8" ht="28.5" customHeight="1">
      <c r="A3481" s="568">
        <v>47</v>
      </c>
      <c r="B3481" s="616" t="s">
        <v>2022</v>
      </c>
      <c r="C3481" s="616" t="s">
        <v>6143</v>
      </c>
      <c r="D3481" s="629"/>
      <c r="E3481" s="600">
        <v>260</v>
      </c>
      <c r="F3481" s="600">
        <v>182</v>
      </c>
      <c r="G3481" s="600">
        <v>130</v>
      </c>
      <c r="H3481" s="600">
        <v>0</v>
      </c>
    </row>
    <row r="3482" spans="1:8" ht="28.5" customHeight="1">
      <c r="A3482" s="568">
        <v>48</v>
      </c>
      <c r="B3482" s="616" t="s">
        <v>2022</v>
      </c>
      <c r="C3482" s="616" t="s">
        <v>6146</v>
      </c>
      <c r="D3482" s="629"/>
      <c r="E3482" s="600">
        <v>152</v>
      </c>
      <c r="F3482" s="600">
        <v>106</v>
      </c>
      <c r="G3482" s="600">
        <v>76</v>
      </c>
      <c r="H3482" s="600">
        <v>0</v>
      </c>
    </row>
    <row r="3483" spans="1:8" ht="28.5" customHeight="1">
      <c r="A3483" s="568">
        <v>49</v>
      </c>
      <c r="B3483" s="616" t="s">
        <v>6147</v>
      </c>
      <c r="C3483" s="616" t="s">
        <v>6143</v>
      </c>
      <c r="D3483" s="629"/>
      <c r="E3483" s="600">
        <v>152</v>
      </c>
      <c r="F3483" s="600">
        <v>106</v>
      </c>
      <c r="G3483" s="600">
        <v>76</v>
      </c>
      <c r="H3483" s="600">
        <v>0</v>
      </c>
    </row>
    <row r="3484" spans="1:8" ht="28.5" customHeight="1">
      <c r="A3484" s="568">
        <v>50</v>
      </c>
      <c r="B3484" s="616" t="s">
        <v>6147</v>
      </c>
      <c r="C3484" s="616" t="s">
        <v>6146</v>
      </c>
      <c r="D3484" s="629"/>
      <c r="E3484" s="600">
        <v>112</v>
      </c>
      <c r="F3484" s="600">
        <v>78</v>
      </c>
      <c r="G3484" s="600">
        <v>56</v>
      </c>
      <c r="H3484" s="600">
        <v>0</v>
      </c>
    </row>
    <row r="3485" spans="1:8" ht="28.5" customHeight="1">
      <c r="A3485" s="568">
        <v>51</v>
      </c>
      <c r="B3485" s="616" t="s">
        <v>1728</v>
      </c>
      <c r="C3485" s="616" t="s">
        <v>6148</v>
      </c>
      <c r="D3485" s="629"/>
      <c r="E3485" s="600">
        <v>300</v>
      </c>
      <c r="F3485" s="600">
        <v>210</v>
      </c>
      <c r="G3485" s="600">
        <v>150</v>
      </c>
      <c r="H3485" s="600">
        <v>0</v>
      </c>
    </row>
    <row r="3486" spans="1:8" ht="28.5" customHeight="1">
      <c r="A3486" s="568">
        <v>52</v>
      </c>
      <c r="B3486" s="616" t="s">
        <v>1771</v>
      </c>
      <c r="C3486" s="616" t="s">
        <v>6149</v>
      </c>
      <c r="D3486" s="629"/>
      <c r="E3486" s="600">
        <v>160</v>
      </c>
      <c r="F3486" s="600">
        <v>112</v>
      </c>
      <c r="G3486" s="600">
        <v>80</v>
      </c>
      <c r="H3486" s="600">
        <v>0</v>
      </c>
    </row>
    <row r="3487" spans="1:8" ht="28.5" customHeight="1">
      <c r="A3487" s="568">
        <v>53</v>
      </c>
      <c r="B3487" s="616" t="s">
        <v>2012</v>
      </c>
      <c r="C3487" s="616" t="s">
        <v>6150</v>
      </c>
      <c r="D3487" s="629"/>
      <c r="E3487" s="600">
        <v>152</v>
      </c>
      <c r="F3487" s="600">
        <v>106</v>
      </c>
      <c r="G3487" s="600">
        <v>76</v>
      </c>
      <c r="H3487" s="600">
        <v>0</v>
      </c>
    </row>
    <row r="3488" spans="1:8" ht="28.5" customHeight="1">
      <c r="A3488" s="568">
        <v>54</v>
      </c>
      <c r="B3488" s="616" t="s">
        <v>2012</v>
      </c>
      <c r="C3488" s="616" t="s">
        <v>6151</v>
      </c>
      <c r="D3488" s="629"/>
      <c r="E3488" s="600">
        <v>132</v>
      </c>
      <c r="F3488" s="600">
        <v>92</v>
      </c>
      <c r="G3488" s="600">
        <v>66</v>
      </c>
      <c r="H3488" s="600">
        <v>0</v>
      </c>
    </row>
    <row r="3489" spans="1:8" ht="28.5" customHeight="1">
      <c r="A3489" s="568">
        <v>55</v>
      </c>
      <c r="B3489" s="616" t="s">
        <v>1333</v>
      </c>
      <c r="C3489" s="616" t="s">
        <v>6152</v>
      </c>
      <c r="D3489" s="629"/>
      <c r="E3489" s="600">
        <v>120</v>
      </c>
      <c r="F3489" s="600">
        <v>84</v>
      </c>
      <c r="G3489" s="600">
        <v>60</v>
      </c>
      <c r="H3489" s="600">
        <v>0</v>
      </c>
    </row>
    <row r="3490" spans="1:8" ht="28.5" customHeight="1">
      <c r="A3490" s="568">
        <v>56</v>
      </c>
      <c r="B3490" s="616" t="s">
        <v>1581</v>
      </c>
      <c r="C3490" s="616" t="s">
        <v>6152</v>
      </c>
      <c r="D3490" s="629"/>
      <c r="E3490" s="600">
        <v>100</v>
      </c>
      <c r="F3490" s="600">
        <v>70</v>
      </c>
      <c r="G3490" s="600">
        <v>50</v>
      </c>
      <c r="H3490" s="600">
        <v>0</v>
      </c>
    </row>
    <row r="3491" spans="1:8" ht="28.5" customHeight="1">
      <c r="A3491" s="568">
        <v>57</v>
      </c>
      <c r="B3491" s="616" t="s">
        <v>1347</v>
      </c>
      <c r="C3491" s="616" t="s">
        <v>6152</v>
      </c>
      <c r="D3491" s="629"/>
      <c r="E3491" s="600">
        <v>100</v>
      </c>
      <c r="F3491" s="600">
        <v>70</v>
      </c>
      <c r="G3491" s="600">
        <v>50</v>
      </c>
      <c r="H3491" s="600">
        <v>0</v>
      </c>
    </row>
    <row r="3492" spans="1:8" ht="28.5" customHeight="1">
      <c r="A3492" s="568">
        <v>58</v>
      </c>
      <c r="B3492" s="616" t="s">
        <v>2165</v>
      </c>
      <c r="C3492" s="616" t="s">
        <v>6153</v>
      </c>
      <c r="D3492" s="629"/>
      <c r="E3492" s="600">
        <v>300</v>
      </c>
      <c r="F3492" s="600">
        <v>210</v>
      </c>
      <c r="G3492" s="600">
        <v>150</v>
      </c>
      <c r="H3492" s="600">
        <v>0</v>
      </c>
    </row>
    <row r="3493" spans="1:8" ht="28.5" customHeight="1">
      <c r="A3493" s="568">
        <v>59</v>
      </c>
      <c r="B3493" s="616" t="s">
        <v>1316</v>
      </c>
      <c r="C3493" s="616" t="s">
        <v>6154</v>
      </c>
      <c r="D3493" s="629"/>
      <c r="E3493" s="600">
        <v>152</v>
      </c>
      <c r="F3493" s="600">
        <v>106</v>
      </c>
      <c r="G3493" s="600">
        <v>76</v>
      </c>
      <c r="H3493" s="600">
        <v>0</v>
      </c>
    </row>
    <row r="3494" spans="1:8" ht="28.5" customHeight="1">
      <c r="A3494" s="568">
        <v>60</v>
      </c>
      <c r="B3494" s="616" t="s">
        <v>1573</v>
      </c>
      <c r="C3494" s="616" t="s">
        <v>6155</v>
      </c>
      <c r="D3494" s="629"/>
      <c r="E3494" s="600">
        <v>2280</v>
      </c>
      <c r="F3494" s="600">
        <v>1596</v>
      </c>
      <c r="G3494" s="600">
        <v>1140</v>
      </c>
      <c r="H3494" s="600">
        <v>0</v>
      </c>
    </row>
    <row r="3495" spans="1:8" ht="28.5" customHeight="1">
      <c r="A3495" s="568">
        <v>61</v>
      </c>
      <c r="B3495" s="616" t="s">
        <v>1573</v>
      </c>
      <c r="C3495" s="616" t="s">
        <v>6156</v>
      </c>
      <c r="D3495" s="629"/>
      <c r="E3495" s="600">
        <v>840</v>
      </c>
      <c r="F3495" s="600">
        <v>588</v>
      </c>
      <c r="G3495" s="600">
        <v>420</v>
      </c>
      <c r="H3495" s="600">
        <v>0</v>
      </c>
    </row>
    <row r="3496" spans="1:8" ht="28.5" customHeight="1">
      <c r="A3496" s="568">
        <v>62</v>
      </c>
      <c r="B3496" s="616" t="s">
        <v>1573</v>
      </c>
      <c r="C3496" s="616" t="s">
        <v>6157</v>
      </c>
      <c r="D3496" s="629"/>
      <c r="E3496" s="600">
        <v>400</v>
      </c>
      <c r="F3496" s="600">
        <v>280</v>
      </c>
      <c r="G3496" s="600">
        <v>200</v>
      </c>
      <c r="H3496" s="600">
        <v>0</v>
      </c>
    </row>
    <row r="3497" spans="1:8" ht="51.75" customHeight="1">
      <c r="A3497" s="568">
        <v>63</v>
      </c>
      <c r="B3497" s="616" t="s">
        <v>6158</v>
      </c>
      <c r="C3497" s="616" t="s">
        <v>6159</v>
      </c>
      <c r="D3497" s="629"/>
      <c r="E3497" s="600">
        <v>2280</v>
      </c>
      <c r="F3497" s="600">
        <v>1596</v>
      </c>
      <c r="G3497" s="600">
        <v>0</v>
      </c>
      <c r="H3497" s="600">
        <v>0</v>
      </c>
    </row>
    <row r="3498" spans="1:8" ht="28.5" customHeight="1">
      <c r="A3498" s="568">
        <v>64</v>
      </c>
      <c r="B3498" s="616" t="s">
        <v>1321</v>
      </c>
      <c r="C3498" s="616" t="s">
        <v>6160</v>
      </c>
      <c r="D3498" s="629"/>
      <c r="E3498" s="600">
        <v>120</v>
      </c>
      <c r="F3498" s="600">
        <v>84</v>
      </c>
      <c r="G3498" s="600">
        <v>60</v>
      </c>
      <c r="H3498" s="600">
        <v>0</v>
      </c>
    </row>
    <row r="3499" spans="1:8" ht="28.5" customHeight="1">
      <c r="A3499" s="568">
        <v>65</v>
      </c>
      <c r="B3499" s="616" t="s">
        <v>1342</v>
      </c>
      <c r="C3499" s="616" t="s">
        <v>6161</v>
      </c>
      <c r="D3499" s="629"/>
      <c r="E3499" s="600">
        <v>112</v>
      </c>
      <c r="F3499" s="600">
        <v>78</v>
      </c>
      <c r="G3499" s="600">
        <v>56</v>
      </c>
      <c r="H3499" s="600">
        <v>0</v>
      </c>
    </row>
    <row r="3500" spans="1:8" ht="28.5" customHeight="1">
      <c r="A3500" s="568">
        <v>66</v>
      </c>
      <c r="B3500" s="616" t="s">
        <v>6162</v>
      </c>
      <c r="C3500" s="616"/>
      <c r="D3500" s="629"/>
      <c r="E3500" s="600">
        <v>152</v>
      </c>
      <c r="F3500" s="600">
        <v>0</v>
      </c>
      <c r="G3500" s="600">
        <v>0</v>
      </c>
      <c r="H3500" s="600">
        <v>0</v>
      </c>
    </row>
    <row r="3501" spans="1:8" ht="28.5" customHeight="1">
      <c r="A3501" s="568">
        <v>67</v>
      </c>
      <c r="B3501" s="616" t="s">
        <v>6163</v>
      </c>
      <c r="C3501" s="616"/>
      <c r="D3501" s="629"/>
      <c r="E3501" s="600">
        <v>100</v>
      </c>
      <c r="F3501" s="600">
        <v>0</v>
      </c>
      <c r="G3501" s="600">
        <v>0</v>
      </c>
      <c r="H3501" s="600">
        <v>0</v>
      </c>
    </row>
    <row r="3502" spans="1:8" ht="28.5" customHeight="1">
      <c r="A3502" s="568">
        <v>68</v>
      </c>
      <c r="B3502" s="616" t="s">
        <v>5881</v>
      </c>
      <c r="C3502" s="616"/>
      <c r="D3502" s="629"/>
      <c r="E3502" s="600">
        <v>100</v>
      </c>
      <c r="F3502" s="600">
        <v>0</v>
      </c>
      <c r="G3502" s="600">
        <v>0</v>
      </c>
      <c r="H3502" s="600">
        <v>0</v>
      </c>
    </row>
    <row r="3503" spans="1:8" ht="28.5" customHeight="1">
      <c r="A3503" s="568">
        <v>69</v>
      </c>
      <c r="B3503" s="616" t="s">
        <v>947</v>
      </c>
      <c r="C3503" s="616" t="s">
        <v>6164</v>
      </c>
      <c r="D3503" s="629"/>
      <c r="E3503" s="600">
        <v>640</v>
      </c>
      <c r="F3503" s="600">
        <v>448</v>
      </c>
      <c r="G3503" s="600">
        <v>320</v>
      </c>
      <c r="H3503" s="600">
        <v>0</v>
      </c>
    </row>
    <row r="3504" spans="1:8" ht="28.5" customHeight="1">
      <c r="A3504" s="568">
        <v>70</v>
      </c>
      <c r="B3504" s="616" t="s">
        <v>947</v>
      </c>
      <c r="C3504" s="616" t="s">
        <v>6165</v>
      </c>
      <c r="D3504" s="629"/>
      <c r="E3504" s="600">
        <v>800</v>
      </c>
      <c r="F3504" s="600">
        <v>560</v>
      </c>
      <c r="G3504" s="600">
        <v>400</v>
      </c>
      <c r="H3504" s="600">
        <v>0</v>
      </c>
    </row>
    <row r="3505" spans="1:8" ht="28.5" customHeight="1">
      <c r="A3505" s="568">
        <v>71</v>
      </c>
      <c r="B3505" s="616" t="s">
        <v>947</v>
      </c>
      <c r="C3505" s="616" t="s">
        <v>6166</v>
      </c>
      <c r="D3505" s="629"/>
      <c r="E3505" s="600">
        <v>440</v>
      </c>
      <c r="F3505" s="600">
        <v>308</v>
      </c>
      <c r="G3505" s="600">
        <v>220</v>
      </c>
      <c r="H3505" s="600">
        <v>0</v>
      </c>
    </row>
    <row r="3506" spans="1:8" ht="28.5" customHeight="1">
      <c r="A3506" s="568">
        <v>72</v>
      </c>
      <c r="B3506" s="616" t="s">
        <v>947</v>
      </c>
      <c r="C3506" s="616" t="s">
        <v>6167</v>
      </c>
      <c r="D3506" s="629"/>
      <c r="E3506" s="600">
        <v>400</v>
      </c>
      <c r="F3506" s="600">
        <v>280</v>
      </c>
      <c r="G3506" s="600">
        <v>200</v>
      </c>
      <c r="H3506" s="600">
        <v>0</v>
      </c>
    </row>
    <row r="3507" spans="1:8" ht="28.5" customHeight="1">
      <c r="A3507" s="568">
        <v>73</v>
      </c>
      <c r="B3507" s="616" t="s">
        <v>1229</v>
      </c>
      <c r="C3507" s="616" t="s">
        <v>6168</v>
      </c>
      <c r="D3507" s="629"/>
      <c r="E3507" s="600">
        <v>300</v>
      </c>
      <c r="F3507" s="600">
        <v>210</v>
      </c>
      <c r="G3507" s="600">
        <v>150</v>
      </c>
      <c r="H3507" s="600">
        <v>0</v>
      </c>
    </row>
    <row r="3508" spans="1:8" ht="28.5" customHeight="1">
      <c r="A3508" s="568">
        <v>74</v>
      </c>
      <c r="B3508" s="616" t="s">
        <v>1229</v>
      </c>
      <c r="C3508" s="616" t="s">
        <v>6169</v>
      </c>
      <c r="D3508" s="629"/>
      <c r="E3508" s="600">
        <v>144</v>
      </c>
      <c r="F3508" s="600">
        <v>101</v>
      </c>
      <c r="G3508" s="600">
        <v>72</v>
      </c>
      <c r="H3508" s="600">
        <v>0</v>
      </c>
    </row>
    <row r="3509" spans="1:8" ht="28.5" customHeight="1">
      <c r="A3509" s="568">
        <v>75</v>
      </c>
      <c r="B3509" s="616" t="s">
        <v>1229</v>
      </c>
      <c r="C3509" s="616" t="s">
        <v>6170</v>
      </c>
      <c r="D3509" s="629"/>
      <c r="E3509" s="600">
        <v>108</v>
      </c>
      <c r="F3509" s="600">
        <v>76</v>
      </c>
      <c r="G3509" s="600">
        <v>54</v>
      </c>
      <c r="H3509" s="600">
        <v>0</v>
      </c>
    </row>
    <row r="3510" spans="1:8" ht="28.5" customHeight="1">
      <c r="A3510" s="568">
        <v>76</v>
      </c>
      <c r="B3510" s="616" t="s">
        <v>1229</v>
      </c>
      <c r="C3510" s="616" t="s">
        <v>6171</v>
      </c>
      <c r="D3510" s="629"/>
      <c r="E3510" s="600">
        <v>116</v>
      </c>
      <c r="F3510" s="600">
        <v>81</v>
      </c>
      <c r="G3510" s="600">
        <v>58</v>
      </c>
      <c r="H3510" s="600">
        <v>0</v>
      </c>
    </row>
    <row r="3511" spans="1:8" ht="28.5" customHeight="1">
      <c r="A3511" s="568">
        <v>77</v>
      </c>
      <c r="B3511" s="616" t="s">
        <v>1229</v>
      </c>
      <c r="C3511" s="616" t="s">
        <v>6172</v>
      </c>
      <c r="D3511" s="629"/>
      <c r="E3511" s="600">
        <v>88</v>
      </c>
      <c r="F3511" s="600">
        <v>62</v>
      </c>
      <c r="G3511" s="600">
        <v>44</v>
      </c>
      <c r="H3511" s="600">
        <v>0</v>
      </c>
    </row>
    <row r="3512" spans="1:8" ht="28.5" customHeight="1">
      <c r="A3512" s="568">
        <v>78</v>
      </c>
      <c r="B3512" s="616" t="s">
        <v>6173</v>
      </c>
      <c r="C3512" s="616" t="s">
        <v>6174</v>
      </c>
      <c r="D3512" s="629"/>
      <c r="E3512" s="600">
        <v>108</v>
      </c>
      <c r="F3512" s="600">
        <v>76</v>
      </c>
      <c r="G3512" s="600">
        <v>54</v>
      </c>
      <c r="H3512" s="600">
        <v>0</v>
      </c>
    </row>
    <row r="3513" spans="1:8" ht="28.5" customHeight="1">
      <c r="A3513" s="568">
        <v>79</v>
      </c>
      <c r="B3513" s="616" t="s">
        <v>6173</v>
      </c>
      <c r="C3513" s="616" t="s">
        <v>6175</v>
      </c>
      <c r="D3513" s="629"/>
      <c r="E3513" s="600">
        <v>88</v>
      </c>
      <c r="F3513" s="600">
        <v>62</v>
      </c>
      <c r="G3513" s="600">
        <v>44</v>
      </c>
      <c r="H3513" s="600">
        <v>0</v>
      </c>
    </row>
    <row r="3514" spans="1:8" ht="43.5" customHeight="1">
      <c r="A3514" s="568">
        <v>80</v>
      </c>
      <c r="B3514" s="616" t="s">
        <v>6176</v>
      </c>
      <c r="C3514" s="616"/>
      <c r="D3514" s="629"/>
      <c r="E3514" s="600">
        <v>76</v>
      </c>
      <c r="F3514" s="600">
        <v>0</v>
      </c>
      <c r="G3514" s="600">
        <v>0</v>
      </c>
      <c r="H3514" s="600">
        <v>0</v>
      </c>
    </row>
    <row r="3515" spans="1:8" ht="43.5" customHeight="1">
      <c r="A3515" s="568">
        <v>81</v>
      </c>
      <c r="B3515" s="616" t="s">
        <v>6177</v>
      </c>
      <c r="C3515" s="616"/>
      <c r="D3515" s="629"/>
      <c r="E3515" s="600">
        <v>68</v>
      </c>
      <c r="F3515" s="600">
        <v>0</v>
      </c>
      <c r="G3515" s="600">
        <v>0</v>
      </c>
      <c r="H3515" s="600">
        <v>0</v>
      </c>
    </row>
    <row r="3516" spans="1:8" ht="28.5" customHeight="1">
      <c r="A3516" s="568">
        <v>82</v>
      </c>
      <c r="B3516" s="616" t="s">
        <v>5881</v>
      </c>
      <c r="C3516" s="616"/>
      <c r="D3516" s="629"/>
      <c r="E3516" s="600">
        <v>60</v>
      </c>
      <c r="F3516" s="600">
        <v>0</v>
      </c>
      <c r="G3516" s="600">
        <v>0</v>
      </c>
      <c r="H3516" s="600">
        <v>0</v>
      </c>
    </row>
    <row r="3517" spans="1:8" ht="28.5" customHeight="1">
      <c r="A3517" s="568">
        <v>83</v>
      </c>
      <c r="B3517" s="616" t="s">
        <v>277</v>
      </c>
      <c r="C3517" s="616" t="s">
        <v>6178</v>
      </c>
      <c r="D3517" s="629"/>
      <c r="E3517" s="600">
        <v>232</v>
      </c>
      <c r="F3517" s="600">
        <v>162</v>
      </c>
      <c r="G3517" s="600">
        <v>116</v>
      </c>
      <c r="H3517" s="600">
        <v>0</v>
      </c>
    </row>
    <row r="3518" spans="1:8" ht="28.5" customHeight="1">
      <c r="A3518" s="568">
        <v>84</v>
      </c>
      <c r="B3518" s="616" t="s">
        <v>277</v>
      </c>
      <c r="C3518" s="616" t="s">
        <v>6179</v>
      </c>
      <c r="D3518" s="629"/>
      <c r="E3518" s="600">
        <v>120</v>
      </c>
      <c r="F3518" s="600">
        <v>84</v>
      </c>
      <c r="G3518" s="600">
        <v>60</v>
      </c>
      <c r="H3518" s="600">
        <v>0</v>
      </c>
    </row>
    <row r="3519" spans="1:8" ht="28.5" customHeight="1">
      <c r="A3519" s="568">
        <v>85</v>
      </c>
      <c r="B3519" s="616" t="s">
        <v>277</v>
      </c>
      <c r="C3519" s="616" t="s">
        <v>6180</v>
      </c>
      <c r="D3519" s="629"/>
      <c r="E3519" s="600">
        <v>280</v>
      </c>
      <c r="F3519" s="600">
        <v>196</v>
      </c>
      <c r="G3519" s="600">
        <v>140</v>
      </c>
      <c r="H3519" s="600">
        <v>0</v>
      </c>
    </row>
    <row r="3520" spans="1:8" ht="28.5" customHeight="1">
      <c r="A3520" s="568">
        <v>86</v>
      </c>
      <c r="B3520" s="616" t="s">
        <v>277</v>
      </c>
      <c r="C3520" s="616" t="s">
        <v>6181</v>
      </c>
      <c r="D3520" s="629"/>
      <c r="E3520" s="600">
        <v>140</v>
      </c>
      <c r="F3520" s="600">
        <v>98</v>
      </c>
      <c r="G3520" s="600">
        <v>70</v>
      </c>
      <c r="H3520" s="600">
        <v>0</v>
      </c>
    </row>
    <row r="3521" spans="1:8" ht="28.5" customHeight="1">
      <c r="A3521" s="568">
        <v>87</v>
      </c>
      <c r="B3521" s="616" t="s">
        <v>277</v>
      </c>
      <c r="C3521" s="616" t="s">
        <v>6182</v>
      </c>
      <c r="D3521" s="629"/>
      <c r="E3521" s="600">
        <v>60</v>
      </c>
      <c r="F3521" s="600">
        <v>42</v>
      </c>
      <c r="G3521" s="600">
        <v>30</v>
      </c>
      <c r="H3521" s="600">
        <v>0</v>
      </c>
    </row>
    <row r="3522" spans="1:8" ht="28.5" customHeight="1">
      <c r="A3522" s="568">
        <v>88</v>
      </c>
      <c r="B3522" s="616" t="s">
        <v>277</v>
      </c>
      <c r="C3522" s="616" t="s">
        <v>6183</v>
      </c>
      <c r="D3522" s="629"/>
      <c r="E3522" s="600">
        <v>96</v>
      </c>
      <c r="F3522" s="600">
        <v>67</v>
      </c>
      <c r="G3522" s="600">
        <v>48</v>
      </c>
      <c r="H3522" s="600">
        <v>0</v>
      </c>
    </row>
    <row r="3523" spans="1:8" ht="28.5" customHeight="1">
      <c r="A3523" s="568">
        <v>89</v>
      </c>
      <c r="B3523" s="616" t="s">
        <v>6184</v>
      </c>
      <c r="C3523" s="616"/>
      <c r="D3523" s="629"/>
      <c r="E3523" s="600">
        <v>56</v>
      </c>
      <c r="F3523" s="600">
        <v>0</v>
      </c>
      <c r="G3523" s="600">
        <v>0</v>
      </c>
      <c r="H3523" s="600">
        <v>0</v>
      </c>
    </row>
    <row r="3524" spans="1:8" ht="28.5" customHeight="1">
      <c r="A3524" s="568">
        <v>90</v>
      </c>
      <c r="B3524" s="616" t="s">
        <v>5881</v>
      </c>
      <c r="C3524" s="616"/>
      <c r="D3524" s="629"/>
      <c r="E3524" s="600">
        <v>56</v>
      </c>
      <c r="F3524" s="600">
        <v>0</v>
      </c>
      <c r="G3524" s="600">
        <v>0</v>
      </c>
      <c r="H3524" s="600">
        <v>0</v>
      </c>
    </row>
    <row r="3525" spans="1:8" ht="28.5" customHeight="1">
      <c r="A3525" s="568">
        <v>91</v>
      </c>
      <c r="B3525" s="616" t="s">
        <v>6185</v>
      </c>
      <c r="C3525" s="616" t="s">
        <v>6186</v>
      </c>
      <c r="D3525" s="629"/>
      <c r="E3525" s="600">
        <v>128</v>
      </c>
      <c r="F3525" s="600">
        <v>90</v>
      </c>
      <c r="G3525" s="600">
        <v>64</v>
      </c>
      <c r="H3525" s="600">
        <v>0</v>
      </c>
    </row>
    <row r="3526" spans="1:8" ht="28.5" customHeight="1">
      <c r="A3526" s="568">
        <v>92</v>
      </c>
      <c r="B3526" s="616" t="s">
        <v>6185</v>
      </c>
      <c r="C3526" s="616" t="s">
        <v>6187</v>
      </c>
      <c r="D3526" s="629"/>
      <c r="E3526" s="600">
        <v>168</v>
      </c>
      <c r="F3526" s="600">
        <v>118</v>
      </c>
      <c r="G3526" s="600">
        <v>84</v>
      </c>
      <c r="H3526" s="600">
        <v>0</v>
      </c>
    </row>
    <row r="3527" spans="1:8" ht="28.5" customHeight="1">
      <c r="A3527" s="568">
        <v>93</v>
      </c>
      <c r="B3527" s="616" t="s">
        <v>6185</v>
      </c>
      <c r="C3527" s="616" t="s">
        <v>6188</v>
      </c>
      <c r="D3527" s="629"/>
      <c r="E3527" s="600">
        <v>112</v>
      </c>
      <c r="F3527" s="600">
        <v>78</v>
      </c>
      <c r="G3527" s="600">
        <v>56</v>
      </c>
      <c r="H3527" s="600">
        <v>0</v>
      </c>
    </row>
    <row r="3528" spans="1:8" ht="28.5" customHeight="1">
      <c r="A3528" s="568">
        <v>94</v>
      </c>
      <c r="B3528" s="616" t="s">
        <v>6185</v>
      </c>
      <c r="C3528" s="616" t="s">
        <v>6189</v>
      </c>
      <c r="D3528" s="629"/>
      <c r="E3528" s="600">
        <v>160</v>
      </c>
      <c r="F3528" s="600">
        <v>112</v>
      </c>
      <c r="G3528" s="600">
        <v>80</v>
      </c>
      <c r="H3528" s="600">
        <v>0</v>
      </c>
    </row>
    <row r="3529" spans="1:8" ht="28.5" customHeight="1">
      <c r="A3529" s="568">
        <v>95</v>
      </c>
      <c r="B3529" s="616" t="s">
        <v>6185</v>
      </c>
      <c r="C3529" s="616" t="s">
        <v>6190</v>
      </c>
      <c r="D3529" s="629"/>
      <c r="E3529" s="600">
        <v>128</v>
      </c>
      <c r="F3529" s="600">
        <v>90</v>
      </c>
      <c r="G3529" s="600">
        <v>64</v>
      </c>
      <c r="H3529" s="600">
        <v>0</v>
      </c>
    </row>
    <row r="3530" spans="1:8" ht="28.5" customHeight="1">
      <c r="A3530" s="568">
        <v>96</v>
      </c>
      <c r="B3530" s="616" t="s">
        <v>6191</v>
      </c>
      <c r="C3530" s="616" t="s">
        <v>6192</v>
      </c>
      <c r="D3530" s="629"/>
      <c r="E3530" s="600">
        <v>120</v>
      </c>
      <c r="F3530" s="600">
        <v>84</v>
      </c>
      <c r="G3530" s="600">
        <v>60</v>
      </c>
      <c r="H3530" s="600">
        <v>0</v>
      </c>
    </row>
    <row r="3531" spans="1:8" ht="28.5" customHeight="1">
      <c r="A3531" s="568">
        <v>97</v>
      </c>
      <c r="B3531" s="616" t="s">
        <v>6191</v>
      </c>
      <c r="C3531" s="616" t="s">
        <v>6193</v>
      </c>
      <c r="D3531" s="629"/>
      <c r="E3531" s="600">
        <v>56</v>
      </c>
      <c r="F3531" s="600">
        <v>39</v>
      </c>
      <c r="G3531" s="600">
        <v>28</v>
      </c>
      <c r="H3531" s="600">
        <v>0</v>
      </c>
    </row>
    <row r="3532" spans="1:8" ht="28.5" customHeight="1">
      <c r="A3532" s="568">
        <v>98</v>
      </c>
      <c r="B3532" s="616" t="s">
        <v>6191</v>
      </c>
      <c r="C3532" s="616" t="s">
        <v>6194</v>
      </c>
      <c r="D3532" s="629"/>
      <c r="E3532" s="600">
        <v>68</v>
      </c>
      <c r="F3532" s="600">
        <v>48</v>
      </c>
      <c r="G3532" s="600">
        <v>34</v>
      </c>
      <c r="H3532" s="600">
        <v>0</v>
      </c>
    </row>
    <row r="3533" spans="1:8" ht="28.5" customHeight="1">
      <c r="A3533" s="568">
        <v>99</v>
      </c>
      <c r="B3533" s="616" t="s">
        <v>6191</v>
      </c>
      <c r="C3533" s="616" t="s">
        <v>6195</v>
      </c>
      <c r="D3533" s="629"/>
      <c r="E3533" s="600">
        <v>56</v>
      </c>
      <c r="F3533" s="600">
        <v>39</v>
      </c>
      <c r="G3533" s="600">
        <v>28</v>
      </c>
      <c r="H3533" s="600">
        <v>0</v>
      </c>
    </row>
    <row r="3534" spans="1:8" ht="28.5" customHeight="1">
      <c r="A3534" s="568">
        <v>100</v>
      </c>
      <c r="B3534" s="616" t="s">
        <v>6196</v>
      </c>
      <c r="C3534" s="616" t="s">
        <v>6197</v>
      </c>
      <c r="D3534" s="629"/>
      <c r="E3534" s="600">
        <v>80</v>
      </c>
      <c r="F3534" s="600">
        <v>56</v>
      </c>
      <c r="G3534" s="600">
        <v>40</v>
      </c>
      <c r="H3534" s="600">
        <v>0</v>
      </c>
    </row>
    <row r="3535" spans="1:8" ht="28.5" customHeight="1">
      <c r="A3535" s="568">
        <v>101</v>
      </c>
      <c r="B3535" s="616" t="s">
        <v>6196</v>
      </c>
      <c r="C3535" s="616" t="s">
        <v>6198</v>
      </c>
      <c r="D3535" s="629"/>
      <c r="E3535" s="600">
        <v>72</v>
      </c>
      <c r="F3535" s="600">
        <v>50</v>
      </c>
      <c r="G3535" s="600">
        <v>36</v>
      </c>
      <c r="H3535" s="600">
        <v>0</v>
      </c>
    </row>
    <row r="3536" spans="1:8" ht="28.5" customHeight="1">
      <c r="A3536" s="568">
        <v>102</v>
      </c>
      <c r="B3536" s="616" t="s">
        <v>5881</v>
      </c>
      <c r="C3536" s="616"/>
      <c r="D3536" s="629"/>
      <c r="E3536" s="600">
        <v>56</v>
      </c>
      <c r="F3536" s="600">
        <v>0</v>
      </c>
      <c r="G3536" s="600">
        <v>0</v>
      </c>
      <c r="H3536" s="600">
        <v>0</v>
      </c>
    </row>
    <row r="3537" spans="1:8" ht="15" customHeight="1">
      <c r="A3537" s="608">
        <v>46</v>
      </c>
      <c r="B3537" s="609" t="s">
        <v>6199</v>
      </c>
      <c r="C3537" s="613"/>
      <c r="D3537" s="630"/>
      <c r="E3537" s="630"/>
      <c r="F3537" s="630"/>
      <c r="G3537" s="630"/>
      <c r="H3537" s="630"/>
    </row>
    <row r="3538" spans="1:8" ht="41.25" customHeight="1">
      <c r="A3538" s="568">
        <v>1</v>
      </c>
      <c r="B3538" s="616" t="s">
        <v>6200</v>
      </c>
      <c r="C3538" s="616" t="s">
        <v>6201</v>
      </c>
      <c r="D3538" s="629"/>
      <c r="E3538" s="600">
        <v>100</v>
      </c>
      <c r="F3538" s="600">
        <v>70</v>
      </c>
      <c r="G3538" s="600">
        <v>50</v>
      </c>
      <c r="H3538" s="600">
        <v>0</v>
      </c>
    </row>
    <row r="3539" spans="1:8" ht="41.25" customHeight="1">
      <c r="A3539" s="568">
        <v>2</v>
      </c>
      <c r="B3539" s="616" t="s">
        <v>6200</v>
      </c>
      <c r="C3539" s="616" t="s">
        <v>6202</v>
      </c>
      <c r="D3539" s="629"/>
      <c r="E3539" s="600">
        <v>132</v>
      </c>
      <c r="F3539" s="600">
        <v>92</v>
      </c>
      <c r="G3539" s="600">
        <v>66</v>
      </c>
      <c r="H3539" s="600">
        <v>0</v>
      </c>
    </row>
    <row r="3540" spans="1:8" ht="41.25" customHeight="1">
      <c r="A3540" s="568">
        <v>3</v>
      </c>
      <c r="B3540" s="616" t="s">
        <v>6200</v>
      </c>
      <c r="C3540" s="616" t="s">
        <v>6203</v>
      </c>
      <c r="D3540" s="629"/>
      <c r="E3540" s="600">
        <v>200</v>
      </c>
      <c r="F3540" s="600">
        <v>140</v>
      </c>
      <c r="G3540" s="600">
        <v>100</v>
      </c>
      <c r="H3540" s="600">
        <v>0</v>
      </c>
    </row>
    <row r="3541" spans="1:8" ht="41.25" customHeight="1">
      <c r="A3541" s="568">
        <v>4</v>
      </c>
      <c r="B3541" s="616" t="s">
        <v>6200</v>
      </c>
      <c r="C3541" s="616" t="s">
        <v>6204</v>
      </c>
      <c r="D3541" s="629"/>
      <c r="E3541" s="600">
        <v>300</v>
      </c>
      <c r="F3541" s="600">
        <v>210</v>
      </c>
      <c r="G3541" s="600">
        <v>150</v>
      </c>
      <c r="H3541" s="600">
        <v>0</v>
      </c>
    </row>
    <row r="3542" spans="1:8" ht="41.25" customHeight="1">
      <c r="A3542" s="568">
        <v>5</v>
      </c>
      <c r="B3542" s="616" t="s">
        <v>6200</v>
      </c>
      <c r="C3542" s="616" t="s">
        <v>6205</v>
      </c>
      <c r="D3542" s="629"/>
      <c r="E3542" s="600">
        <v>368</v>
      </c>
      <c r="F3542" s="600">
        <v>258</v>
      </c>
      <c r="G3542" s="600">
        <v>184</v>
      </c>
      <c r="H3542" s="600">
        <v>0</v>
      </c>
    </row>
    <row r="3543" spans="1:8" ht="41.25" customHeight="1">
      <c r="A3543" s="568">
        <v>6</v>
      </c>
      <c r="B3543" s="616" t="s">
        <v>6200</v>
      </c>
      <c r="C3543" s="616" t="s">
        <v>6206</v>
      </c>
      <c r="D3543" s="629"/>
      <c r="E3543" s="600">
        <v>76</v>
      </c>
      <c r="F3543" s="600">
        <v>53</v>
      </c>
      <c r="G3543" s="600">
        <v>38</v>
      </c>
      <c r="H3543" s="600">
        <v>0</v>
      </c>
    </row>
    <row r="3544" spans="1:8" ht="41.25" customHeight="1">
      <c r="A3544" s="568">
        <v>7</v>
      </c>
      <c r="B3544" s="616" t="s">
        <v>6200</v>
      </c>
      <c r="C3544" s="616" t="s">
        <v>6207</v>
      </c>
      <c r="D3544" s="629"/>
      <c r="E3544" s="600">
        <v>52</v>
      </c>
      <c r="F3544" s="600">
        <v>36</v>
      </c>
      <c r="G3544" s="600">
        <v>26</v>
      </c>
      <c r="H3544" s="600">
        <v>0</v>
      </c>
    </row>
    <row r="3545" spans="1:8" ht="41.25" customHeight="1">
      <c r="A3545" s="568">
        <v>8</v>
      </c>
      <c r="B3545" s="617" t="s">
        <v>6208</v>
      </c>
      <c r="C3545" s="616" t="s">
        <v>6209</v>
      </c>
      <c r="D3545" s="629"/>
      <c r="E3545" s="600">
        <v>56</v>
      </c>
      <c r="F3545" s="600">
        <v>39</v>
      </c>
      <c r="G3545" s="600">
        <v>28</v>
      </c>
      <c r="H3545" s="600">
        <v>0</v>
      </c>
    </row>
    <row r="3546" spans="1:8" ht="41.25" customHeight="1">
      <c r="A3546" s="568">
        <v>9</v>
      </c>
      <c r="B3546" s="616" t="s">
        <v>6210</v>
      </c>
      <c r="C3546" s="616"/>
      <c r="D3546" s="629"/>
      <c r="E3546" s="600">
        <v>56</v>
      </c>
      <c r="F3546" s="600">
        <v>39</v>
      </c>
      <c r="G3546" s="600">
        <v>0</v>
      </c>
      <c r="H3546" s="600">
        <v>0</v>
      </c>
    </row>
    <row r="3547" spans="1:8" ht="41.25" customHeight="1">
      <c r="A3547" s="568">
        <v>10</v>
      </c>
      <c r="B3547" s="616" t="s">
        <v>5881</v>
      </c>
      <c r="C3547" s="616"/>
      <c r="D3547" s="629"/>
      <c r="E3547" s="600">
        <v>50</v>
      </c>
      <c r="F3547" s="600">
        <v>35</v>
      </c>
      <c r="G3547" s="600">
        <v>0</v>
      </c>
      <c r="H3547" s="600">
        <v>0</v>
      </c>
    </row>
    <row r="3548" spans="1:8" ht="41.25" customHeight="1">
      <c r="A3548" s="568">
        <v>11</v>
      </c>
      <c r="B3548" s="616" t="s">
        <v>6211</v>
      </c>
      <c r="C3548" s="616" t="s">
        <v>6212</v>
      </c>
      <c r="D3548" s="629"/>
      <c r="E3548" s="600">
        <v>68</v>
      </c>
      <c r="F3548" s="600">
        <v>48</v>
      </c>
      <c r="G3548" s="600">
        <v>34</v>
      </c>
      <c r="H3548" s="600">
        <v>0</v>
      </c>
    </row>
    <row r="3549" spans="1:8" ht="41.25" customHeight="1">
      <c r="A3549" s="568">
        <v>12</v>
      </c>
      <c r="B3549" s="616" t="s">
        <v>6211</v>
      </c>
      <c r="C3549" s="616" t="s">
        <v>6213</v>
      </c>
      <c r="D3549" s="629"/>
      <c r="E3549" s="600">
        <v>104</v>
      </c>
      <c r="F3549" s="600">
        <v>73</v>
      </c>
      <c r="G3549" s="600">
        <v>52</v>
      </c>
      <c r="H3549" s="600">
        <v>0</v>
      </c>
    </row>
    <row r="3550" spans="1:8" ht="41.25" customHeight="1">
      <c r="A3550" s="568">
        <v>13</v>
      </c>
      <c r="B3550" s="616" t="s">
        <v>6211</v>
      </c>
      <c r="C3550" s="616" t="s">
        <v>6214</v>
      </c>
      <c r="D3550" s="629"/>
      <c r="E3550" s="600">
        <v>64</v>
      </c>
      <c r="F3550" s="600">
        <v>45</v>
      </c>
      <c r="G3550" s="600">
        <v>32</v>
      </c>
      <c r="H3550" s="600">
        <v>0</v>
      </c>
    </row>
    <row r="3551" spans="1:8" ht="41.25" customHeight="1">
      <c r="A3551" s="568">
        <v>14</v>
      </c>
      <c r="B3551" s="616" t="s">
        <v>6211</v>
      </c>
      <c r="C3551" s="616" t="s">
        <v>6215</v>
      </c>
      <c r="D3551" s="629"/>
      <c r="E3551" s="600">
        <v>56</v>
      </c>
      <c r="F3551" s="600">
        <v>39</v>
      </c>
      <c r="G3551" s="600">
        <v>28</v>
      </c>
      <c r="H3551" s="600">
        <v>0</v>
      </c>
    </row>
    <row r="3552" spans="1:8" ht="41.25" customHeight="1">
      <c r="A3552" s="568">
        <v>15</v>
      </c>
      <c r="B3552" s="616" t="s">
        <v>209</v>
      </c>
      <c r="C3552" s="616" t="s">
        <v>6216</v>
      </c>
      <c r="D3552" s="629"/>
      <c r="E3552" s="600">
        <v>80</v>
      </c>
      <c r="F3552" s="600">
        <v>56</v>
      </c>
      <c r="G3552" s="600">
        <v>40</v>
      </c>
      <c r="H3552" s="600">
        <v>0</v>
      </c>
    </row>
    <row r="3553" spans="1:8" ht="41.25" customHeight="1">
      <c r="A3553" s="568">
        <v>16</v>
      </c>
      <c r="B3553" s="616" t="s">
        <v>209</v>
      </c>
      <c r="C3553" s="616" t="s">
        <v>6217</v>
      </c>
      <c r="D3553" s="629"/>
      <c r="E3553" s="600">
        <v>64</v>
      </c>
      <c r="F3553" s="600">
        <v>45</v>
      </c>
      <c r="G3553" s="600">
        <v>32</v>
      </c>
      <c r="H3553" s="600">
        <v>0</v>
      </c>
    </row>
    <row r="3554" spans="1:8" ht="41.25" customHeight="1">
      <c r="A3554" s="568">
        <v>17</v>
      </c>
      <c r="B3554" s="616" t="s">
        <v>6218</v>
      </c>
      <c r="C3554" s="616"/>
      <c r="D3554" s="629"/>
      <c r="E3554" s="600">
        <v>72</v>
      </c>
      <c r="F3554" s="600">
        <v>50</v>
      </c>
      <c r="G3554" s="600">
        <v>0</v>
      </c>
      <c r="H3554" s="600">
        <v>0</v>
      </c>
    </row>
    <row r="3555" spans="1:8" ht="41.25" customHeight="1">
      <c r="A3555" s="568">
        <v>18</v>
      </c>
      <c r="B3555" s="616" t="s">
        <v>5881</v>
      </c>
      <c r="C3555" s="616"/>
      <c r="D3555" s="629"/>
      <c r="E3555" s="600">
        <v>56</v>
      </c>
      <c r="F3555" s="600">
        <v>39</v>
      </c>
      <c r="G3555" s="600">
        <v>0</v>
      </c>
      <c r="H3555" s="600">
        <v>0</v>
      </c>
    </row>
    <row r="3556" spans="1:8" ht="15" customHeight="1">
      <c r="A3556" s="608">
        <v>46</v>
      </c>
      <c r="B3556" s="609" t="s">
        <v>6219</v>
      </c>
      <c r="C3556" s="613"/>
      <c r="D3556" s="630"/>
      <c r="E3556" s="630"/>
      <c r="F3556" s="630"/>
      <c r="G3556" s="630"/>
      <c r="H3556" s="630"/>
    </row>
    <row r="3557" spans="1:8" ht="15" customHeight="1">
      <c r="A3557" s="568">
        <v>1</v>
      </c>
      <c r="B3557" s="353" t="s">
        <v>6220</v>
      </c>
      <c r="C3557" s="441" t="s">
        <v>6221</v>
      </c>
      <c r="D3557" s="629"/>
      <c r="E3557" s="600">
        <v>260</v>
      </c>
      <c r="F3557" s="600">
        <v>182</v>
      </c>
      <c r="G3557" s="600">
        <v>130</v>
      </c>
      <c r="H3557" s="600">
        <v>0</v>
      </c>
    </row>
    <row r="3558" spans="1:8" ht="15" customHeight="1">
      <c r="A3558" s="568">
        <v>2</v>
      </c>
      <c r="B3558" s="353" t="s">
        <v>6220</v>
      </c>
      <c r="C3558" s="441" t="s">
        <v>6222</v>
      </c>
      <c r="D3558" s="629"/>
      <c r="E3558" s="600">
        <v>320</v>
      </c>
      <c r="F3558" s="600">
        <v>224</v>
      </c>
      <c r="G3558" s="600">
        <v>160</v>
      </c>
      <c r="H3558" s="600">
        <v>0</v>
      </c>
    </row>
    <row r="3559" spans="1:8" ht="15" customHeight="1">
      <c r="A3559" s="568">
        <v>3</v>
      </c>
      <c r="B3559" s="353" t="s">
        <v>6220</v>
      </c>
      <c r="C3559" s="441" t="s">
        <v>6223</v>
      </c>
      <c r="D3559" s="629"/>
      <c r="E3559" s="600">
        <v>400</v>
      </c>
      <c r="F3559" s="600">
        <v>280</v>
      </c>
      <c r="G3559" s="600">
        <v>200</v>
      </c>
      <c r="H3559" s="600">
        <v>0</v>
      </c>
    </row>
    <row r="3560" spans="1:8" ht="15" customHeight="1">
      <c r="A3560" s="568">
        <v>4</v>
      </c>
      <c r="B3560" s="353" t="s">
        <v>6220</v>
      </c>
      <c r="C3560" s="441" t="s">
        <v>6224</v>
      </c>
      <c r="D3560" s="629"/>
      <c r="E3560" s="600">
        <v>400</v>
      </c>
      <c r="F3560" s="600">
        <v>280</v>
      </c>
      <c r="G3560" s="600">
        <v>200</v>
      </c>
      <c r="H3560" s="600">
        <v>0</v>
      </c>
    </row>
    <row r="3561" spans="1:8" ht="15" customHeight="1">
      <c r="A3561" s="568">
        <v>5</v>
      </c>
      <c r="B3561" s="353" t="s">
        <v>6220</v>
      </c>
      <c r="C3561" s="441" t="s">
        <v>6225</v>
      </c>
      <c r="D3561" s="629"/>
      <c r="E3561" s="600">
        <v>420</v>
      </c>
      <c r="F3561" s="600">
        <v>294</v>
      </c>
      <c r="G3561" s="600">
        <v>210</v>
      </c>
      <c r="H3561" s="600">
        <v>0</v>
      </c>
    </row>
    <row r="3562" spans="1:8" ht="15" customHeight="1">
      <c r="A3562" s="568">
        <v>6</v>
      </c>
      <c r="B3562" s="353" t="s">
        <v>6220</v>
      </c>
      <c r="C3562" s="441" t="s">
        <v>6226</v>
      </c>
      <c r="D3562" s="629"/>
      <c r="E3562" s="600">
        <v>440</v>
      </c>
      <c r="F3562" s="600">
        <v>308</v>
      </c>
      <c r="G3562" s="600">
        <v>220</v>
      </c>
      <c r="H3562" s="600">
        <v>0</v>
      </c>
    </row>
    <row r="3563" spans="1:8" ht="15" customHeight="1">
      <c r="A3563" s="568">
        <v>7</v>
      </c>
      <c r="B3563" s="353" t="s">
        <v>6220</v>
      </c>
      <c r="C3563" s="441" t="s">
        <v>6227</v>
      </c>
      <c r="D3563" s="629"/>
      <c r="E3563" s="600">
        <v>2400</v>
      </c>
      <c r="F3563" s="600">
        <v>1680</v>
      </c>
      <c r="G3563" s="600">
        <v>1200</v>
      </c>
      <c r="H3563" s="600">
        <v>0</v>
      </c>
    </row>
    <row r="3564" spans="1:8" ht="15" customHeight="1">
      <c r="A3564" s="568">
        <v>8</v>
      </c>
      <c r="B3564" s="353" t="s">
        <v>6220</v>
      </c>
      <c r="C3564" s="441" t="s">
        <v>6228</v>
      </c>
      <c r="D3564" s="629"/>
      <c r="E3564" s="600">
        <v>320</v>
      </c>
      <c r="F3564" s="600">
        <v>224</v>
      </c>
      <c r="G3564" s="600">
        <v>160</v>
      </c>
      <c r="H3564" s="600">
        <v>0</v>
      </c>
    </row>
    <row r="3565" spans="1:8" ht="15" customHeight="1">
      <c r="A3565" s="568">
        <v>9</v>
      </c>
      <c r="B3565" s="353" t="s">
        <v>6220</v>
      </c>
      <c r="C3565" s="441" t="s">
        <v>6229</v>
      </c>
      <c r="D3565" s="629"/>
      <c r="E3565" s="600">
        <v>100</v>
      </c>
      <c r="F3565" s="600">
        <v>70</v>
      </c>
      <c r="G3565" s="600">
        <v>50</v>
      </c>
      <c r="H3565" s="600">
        <v>0</v>
      </c>
    </row>
    <row r="3566" spans="1:8" ht="15" customHeight="1">
      <c r="A3566" s="568">
        <v>10</v>
      </c>
      <c r="B3566" s="353" t="s">
        <v>6230</v>
      </c>
      <c r="C3566" s="441" t="s">
        <v>6231</v>
      </c>
      <c r="D3566" s="629"/>
      <c r="E3566" s="600">
        <v>176</v>
      </c>
      <c r="F3566" s="600">
        <v>123</v>
      </c>
      <c r="G3566" s="600">
        <v>88</v>
      </c>
      <c r="H3566" s="600">
        <v>0</v>
      </c>
    </row>
    <row r="3567" spans="1:8" ht="15" customHeight="1">
      <c r="A3567" s="568">
        <v>11</v>
      </c>
      <c r="B3567" s="353" t="s">
        <v>6230</v>
      </c>
      <c r="C3567" s="441" t="s">
        <v>6232</v>
      </c>
      <c r="D3567" s="629"/>
      <c r="E3567" s="600">
        <v>120</v>
      </c>
      <c r="F3567" s="600">
        <v>84</v>
      </c>
      <c r="G3567" s="600">
        <v>60</v>
      </c>
      <c r="H3567" s="600">
        <v>0</v>
      </c>
    </row>
    <row r="3568" spans="1:8" ht="15" customHeight="1">
      <c r="A3568" s="568">
        <v>12</v>
      </c>
      <c r="B3568" s="353" t="s">
        <v>6230</v>
      </c>
      <c r="C3568" s="441" t="s">
        <v>6233</v>
      </c>
      <c r="D3568" s="629"/>
      <c r="E3568" s="600">
        <v>96</v>
      </c>
      <c r="F3568" s="600">
        <v>67</v>
      </c>
      <c r="G3568" s="600">
        <v>48</v>
      </c>
      <c r="H3568" s="600">
        <v>0</v>
      </c>
    </row>
    <row r="3569" spans="1:8" ht="15" customHeight="1">
      <c r="A3569" s="568">
        <v>13</v>
      </c>
      <c r="B3569" s="353" t="s">
        <v>6041</v>
      </c>
      <c r="C3569" s="441" t="s">
        <v>6234</v>
      </c>
      <c r="D3569" s="629"/>
      <c r="E3569" s="600">
        <v>272</v>
      </c>
      <c r="F3569" s="600">
        <v>190</v>
      </c>
      <c r="G3569" s="600">
        <v>136</v>
      </c>
      <c r="H3569" s="600">
        <v>0</v>
      </c>
    </row>
    <row r="3570" spans="1:8" ht="15" customHeight="1">
      <c r="A3570" s="568">
        <v>14</v>
      </c>
      <c r="B3570" s="353" t="s">
        <v>6041</v>
      </c>
      <c r="C3570" s="441" t="s">
        <v>6235</v>
      </c>
      <c r="D3570" s="629"/>
      <c r="E3570" s="600">
        <v>80</v>
      </c>
      <c r="F3570" s="600">
        <v>56</v>
      </c>
      <c r="G3570" s="600">
        <v>40</v>
      </c>
      <c r="H3570" s="600">
        <v>0</v>
      </c>
    </row>
    <row r="3571" spans="1:8" ht="15" customHeight="1">
      <c r="A3571" s="568">
        <v>15</v>
      </c>
      <c r="B3571" s="353" t="s">
        <v>6236</v>
      </c>
      <c r="C3571" s="441" t="s">
        <v>6237</v>
      </c>
      <c r="D3571" s="629"/>
      <c r="E3571" s="600">
        <v>60</v>
      </c>
      <c r="F3571" s="600">
        <v>42</v>
      </c>
      <c r="G3571" s="600">
        <v>30</v>
      </c>
      <c r="H3571" s="600">
        <v>0</v>
      </c>
    </row>
    <row r="3572" spans="1:8" ht="15" customHeight="1">
      <c r="A3572" s="568">
        <v>16</v>
      </c>
      <c r="B3572" s="353" t="s">
        <v>5881</v>
      </c>
      <c r="C3572" s="441" t="s">
        <v>6237</v>
      </c>
      <c r="D3572" s="629"/>
      <c r="E3572" s="600">
        <v>56</v>
      </c>
      <c r="F3572" s="600">
        <v>39</v>
      </c>
      <c r="G3572" s="600">
        <v>0</v>
      </c>
      <c r="H3572" s="600">
        <v>0</v>
      </c>
    </row>
    <row r="3573" spans="1:8" ht="15" customHeight="1">
      <c r="A3573" s="568">
        <v>17</v>
      </c>
      <c r="B3573" s="353" t="s">
        <v>6238</v>
      </c>
      <c r="C3573" s="441" t="s">
        <v>6239</v>
      </c>
      <c r="D3573" s="629"/>
      <c r="E3573" s="600">
        <v>96</v>
      </c>
      <c r="F3573" s="600">
        <v>67</v>
      </c>
      <c r="G3573" s="600">
        <v>48</v>
      </c>
      <c r="H3573" s="600">
        <v>0</v>
      </c>
    </row>
    <row r="3574" spans="1:8" ht="15" customHeight="1">
      <c r="A3574" s="568">
        <v>18</v>
      </c>
      <c r="B3574" s="353" t="s">
        <v>6238</v>
      </c>
      <c r="C3574" s="441" t="s">
        <v>6240</v>
      </c>
      <c r="D3574" s="629"/>
      <c r="E3574" s="600">
        <v>88</v>
      </c>
      <c r="F3574" s="600">
        <v>62</v>
      </c>
      <c r="G3574" s="600">
        <v>44</v>
      </c>
      <c r="H3574" s="600">
        <v>0</v>
      </c>
    </row>
    <row r="3575" spans="1:8" ht="15" customHeight="1">
      <c r="A3575" s="568">
        <v>19</v>
      </c>
      <c r="B3575" s="353" t="s">
        <v>6238</v>
      </c>
      <c r="C3575" s="441" t="s">
        <v>6241</v>
      </c>
      <c r="D3575" s="629"/>
      <c r="E3575" s="600">
        <v>120</v>
      </c>
      <c r="F3575" s="600">
        <v>84</v>
      </c>
      <c r="G3575" s="600">
        <v>60</v>
      </c>
      <c r="H3575" s="600">
        <v>0</v>
      </c>
    </row>
    <row r="3576" spans="1:8" ht="15" customHeight="1">
      <c r="A3576" s="568">
        <v>20</v>
      </c>
      <c r="B3576" s="353" t="s">
        <v>6238</v>
      </c>
      <c r="C3576" s="441" t="s">
        <v>6242</v>
      </c>
      <c r="D3576" s="629"/>
      <c r="E3576" s="600">
        <v>124</v>
      </c>
      <c r="F3576" s="600">
        <v>87</v>
      </c>
      <c r="G3576" s="600">
        <v>62</v>
      </c>
      <c r="H3576" s="600">
        <v>0</v>
      </c>
    </row>
    <row r="3577" spans="1:8" ht="15" customHeight="1">
      <c r="A3577" s="568">
        <v>21</v>
      </c>
      <c r="B3577" s="353" t="s">
        <v>6238</v>
      </c>
      <c r="C3577" s="441" t="s">
        <v>6243</v>
      </c>
      <c r="D3577" s="629"/>
      <c r="E3577" s="600">
        <v>96</v>
      </c>
      <c r="F3577" s="600">
        <v>67</v>
      </c>
      <c r="G3577" s="600">
        <v>48</v>
      </c>
      <c r="H3577" s="600">
        <v>0</v>
      </c>
    </row>
    <row r="3578" spans="1:8" ht="15" customHeight="1">
      <c r="A3578" s="568">
        <v>22</v>
      </c>
      <c r="B3578" s="353" t="s">
        <v>6238</v>
      </c>
      <c r="C3578" s="441" t="s">
        <v>6244</v>
      </c>
      <c r="D3578" s="629"/>
      <c r="E3578" s="600">
        <v>76</v>
      </c>
      <c r="F3578" s="600">
        <v>53</v>
      </c>
      <c r="G3578" s="600">
        <v>38</v>
      </c>
      <c r="H3578" s="600">
        <v>0</v>
      </c>
    </row>
    <row r="3579" spans="1:8" ht="15" customHeight="1">
      <c r="A3579" s="568">
        <v>23</v>
      </c>
      <c r="B3579" s="353" t="s">
        <v>6245</v>
      </c>
      <c r="C3579" s="441" t="s">
        <v>6246</v>
      </c>
      <c r="D3579" s="629"/>
      <c r="E3579" s="600">
        <v>72</v>
      </c>
      <c r="F3579" s="600">
        <v>50</v>
      </c>
      <c r="G3579" s="600">
        <v>36</v>
      </c>
      <c r="H3579" s="600">
        <v>0</v>
      </c>
    </row>
    <row r="3580" spans="1:8" ht="15" customHeight="1">
      <c r="A3580" s="568">
        <v>24</v>
      </c>
      <c r="B3580" s="353" t="s">
        <v>6247</v>
      </c>
      <c r="C3580" s="441" t="s">
        <v>6248</v>
      </c>
      <c r="D3580" s="629"/>
      <c r="E3580" s="600">
        <v>72</v>
      </c>
      <c r="F3580" s="600">
        <v>50</v>
      </c>
      <c r="G3580" s="600">
        <v>36</v>
      </c>
      <c r="H3580" s="600">
        <v>0</v>
      </c>
    </row>
    <row r="3581" spans="1:8" ht="15" customHeight="1">
      <c r="A3581" s="568">
        <v>25</v>
      </c>
      <c r="B3581" s="353" t="s">
        <v>6249</v>
      </c>
      <c r="C3581" s="441" t="s">
        <v>6250</v>
      </c>
      <c r="D3581" s="629"/>
      <c r="E3581" s="600">
        <v>60</v>
      </c>
      <c r="F3581" s="600">
        <v>42</v>
      </c>
      <c r="G3581" s="600">
        <v>30</v>
      </c>
      <c r="H3581" s="600">
        <v>0</v>
      </c>
    </row>
    <row r="3582" spans="1:8" ht="15" customHeight="1">
      <c r="A3582" s="568">
        <v>26</v>
      </c>
      <c r="B3582" s="353" t="s">
        <v>6251</v>
      </c>
      <c r="C3582" s="441" t="s">
        <v>6252</v>
      </c>
      <c r="D3582" s="629"/>
      <c r="E3582" s="600">
        <v>52</v>
      </c>
      <c r="F3582" s="600">
        <v>36</v>
      </c>
      <c r="G3582" s="600">
        <v>26</v>
      </c>
      <c r="H3582" s="600">
        <v>0</v>
      </c>
    </row>
    <row r="3583" spans="1:8" ht="15" customHeight="1">
      <c r="A3583" s="568">
        <v>27</v>
      </c>
      <c r="B3583" s="353" t="s">
        <v>6253</v>
      </c>
      <c r="C3583" s="441" t="s">
        <v>6254</v>
      </c>
      <c r="D3583" s="629"/>
      <c r="E3583" s="600">
        <v>52</v>
      </c>
      <c r="F3583" s="600">
        <v>36</v>
      </c>
      <c r="G3583" s="600">
        <v>26</v>
      </c>
      <c r="H3583" s="600">
        <v>0</v>
      </c>
    </row>
    <row r="3584" spans="1:8" ht="15" customHeight="1">
      <c r="A3584" s="568">
        <v>28</v>
      </c>
      <c r="B3584" s="353" t="s">
        <v>5881</v>
      </c>
      <c r="C3584" s="441"/>
      <c r="D3584" s="629"/>
      <c r="E3584" s="600">
        <v>48</v>
      </c>
      <c r="F3584" s="600">
        <v>34</v>
      </c>
      <c r="G3584" s="600">
        <v>0</v>
      </c>
      <c r="H3584" s="600">
        <v>0</v>
      </c>
    </row>
    <row r="3585" spans="1:8" s="279" customFormat="1" ht="15.75">
      <c r="A3585" s="277">
        <v>48</v>
      </c>
      <c r="B3585" s="250" t="s">
        <v>974</v>
      </c>
      <c r="C3585" s="250"/>
      <c r="D3585" s="250"/>
      <c r="E3585" s="278">
        <v>0</v>
      </c>
      <c r="F3585" s="278">
        <v>0</v>
      </c>
      <c r="G3585" s="278">
        <v>0</v>
      </c>
      <c r="H3585" s="278">
        <v>0</v>
      </c>
    </row>
    <row r="3586" spans="1:8" s="129" customFormat="1" ht="30">
      <c r="A3586" s="1454">
        <f>MAX($A$4:A6)+1</f>
        <v>1</v>
      </c>
      <c r="B3586" s="1449" t="s">
        <v>816</v>
      </c>
      <c r="C3586" s="252" t="s">
        <v>817</v>
      </c>
      <c r="D3586" s="252" t="s">
        <v>818</v>
      </c>
      <c r="E3586" s="280">
        <v>1080</v>
      </c>
      <c r="F3586" s="280">
        <v>300</v>
      </c>
      <c r="G3586" s="280">
        <v>260</v>
      </c>
      <c r="H3586" s="280">
        <v>200</v>
      </c>
    </row>
    <row r="3587" spans="1:8" s="129" customFormat="1" ht="30">
      <c r="A3587" s="1450"/>
      <c r="B3587" s="1449"/>
      <c r="C3587" s="252" t="s">
        <v>818</v>
      </c>
      <c r="D3587" s="252" t="s">
        <v>819</v>
      </c>
      <c r="E3587" s="280">
        <v>1400</v>
      </c>
      <c r="F3587" s="280">
        <v>340</v>
      </c>
      <c r="G3587" s="280">
        <v>280</v>
      </c>
      <c r="H3587" s="280">
        <v>240</v>
      </c>
    </row>
    <row r="3588" spans="1:8" s="129" customFormat="1" ht="45">
      <c r="A3588" s="1450"/>
      <c r="B3588" s="1449"/>
      <c r="C3588" s="252" t="s">
        <v>819</v>
      </c>
      <c r="D3588" s="252" t="s">
        <v>820</v>
      </c>
      <c r="E3588" s="280">
        <v>2400</v>
      </c>
      <c r="F3588" s="280">
        <v>380</v>
      </c>
      <c r="G3588" s="280">
        <v>340</v>
      </c>
      <c r="H3588" s="280">
        <v>300</v>
      </c>
    </row>
    <row r="3589" spans="1:8" s="129" customFormat="1" ht="45">
      <c r="A3589" s="1450"/>
      <c r="B3589" s="1449"/>
      <c r="C3589" s="252" t="s">
        <v>820</v>
      </c>
      <c r="D3589" s="252" t="s">
        <v>821</v>
      </c>
      <c r="E3589" s="280">
        <v>1440</v>
      </c>
      <c r="F3589" s="280">
        <v>320</v>
      </c>
      <c r="G3589" s="280">
        <v>280</v>
      </c>
      <c r="H3589" s="280">
        <v>140</v>
      </c>
    </row>
    <row r="3590" spans="1:8" s="129" customFormat="1" ht="45">
      <c r="A3590" s="1450"/>
      <c r="B3590" s="1449"/>
      <c r="C3590" s="252" t="s">
        <v>821</v>
      </c>
      <c r="D3590" s="252" t="s">
        <v>822</v>
      </c>
      <c r="E3590" s="280">
        <v>480</v>
      </c>
      <c r="F3590" s="280">
        <v>160</v>
      </c>
      <c r="G3590" s="280">
        <v>140</v>
      </c>
      <c r="H3590" s="280">
        <v>0</v>
      </c>
    </row>
    <row r="3591" spans="1:8" s="129" customFormat="1" ht="45">
      <c r="A3591" s="1450"/>
      <c r="B3591" s="1449"/>
      <c r="C3591" s="252" t="s">
        <v>822</v>
      </c>
      <c r="D3591" s="252" t="s">
        <v>823</v>
      </c>
      <c r="E3591" s="280">
        <v>340</v>
      </c>
      <c r="F3591" s="280">
        <v>120</v>
      </c>
      <c r="G3591" s="280">
        <v>80</v>
      </c>
      <c r="H3591" s="280">
        <v>0</v>
      </c>
    </row>
    <row r="3592" spans="1:8" s="129" customFormat="1" ht="60">
      <c r="A3592" s="1450"/>
      <c r="B3592" s="1449"/>
      <c r="C3592" s="252" t="s">
        <v>823</v>
      </c>
      <c r="D3592" s="252" t="s">
        <v>824</v>
      </c>
      <c r="E3592" s="280">
        <v>220</v>
      </c>
      <c r="F3592" s="280">
        <v>100</v>
      </c>
      <c r="G3592" s="280">
        <v>80</v>
      </c>
      <c r="H3592" s="280">
        <v>0</v>
      </c>
    </row>
    <row r="3593" spans="1:8" s="129" customFormat="1" ht="60">
      <c r="A3593" s="1450"/>
      <c r="B3593" s="1449"/>
      <c r="C3593" s="252" t="s">
        <v>824</v>
      </c>
      <c r="D3593" s="252" t="s">
        <v>825</v>
      </c>
      <c r="E3593" s="280">
        <v>100</v>
      </c>
      <c r="F3593" s="280">
        <v>60</v>
      </c>
      <c r="G3593" s="280">
        <v>40</v>
      </c>
      <c r="H3593" s="280">
        <v>0</v>
      </c>
    </row>
    <row r="3594" spans="1:8" s="129" customFormat="1" ht="30">
      <c r="A3594" s="1450"/>
      <c r="B3594" s="1449"/>
      <c r="C3594" s="252" t="s">
        <v>825</v>
      </c>
      <c r="D3594" s="252" t="s">
        <v>826</v>
      </c>
      <c r="E3594" s="280">
        <v>140</v>
      </c>
      <c r="F3594" s="280">
        <v>72</v>
      </c>
      <c r="G3594" s="280">
        <v>56</v>
      </c>
      <c r="H3594" s="280">
        <v>0</v>
      </c>
    </row>
    <row r="3595" spans="1:8" s="129" customFormat="1">
      <c r="A3595" s="1454">
        <f>MAX($A$994:A3594)+1</f>
        <v>246</v>
      </c>
      <c r="B3595" s="1449" t="s">
        <v>568</v>
      </c>
      <c r="C3595" s="252" t="s">
        <v>827</v>
      </c>
      <c r="D3595" s="252" t="s">
        <v>828</v>
      </c>
      <c r="E3595" s="280">
        <v>360</v>
      </c>
      <c r="F3595" s="280">
        <v>152</v>
      </c>
      <c r="G3595" s="280">
        <v>128</v>
      </c>
      <c r="H3595" s="280">
        <v>0</v>
      </c>
    </row>
    <row r="3596" spans="1:8" s="129" customFormat="1" ht="30">
      <c r="A3596" s="1450"/>
      <c r="B3596" s="1449"/>
      <c r="C3596" s="252" t="s">
        <v>828</v>
      </c>
      <c r="D3596" s="252" t="s">
        <v>829</v>
      </c>
      <c r="E3596" s="280">
        <v>180</v>
      </c>
      <c r="F3596" s="280">
        <v>68</v>
      </c>
      <c r="G3596" s="280">
        <v>60</v>
      </c>
      <c r="H3596" s="280">
        <v>0</v>
      </c>
    </row>
    <row r="3597" spans="1:8" s="129" customFormat="1" ht="30">
      <c r="A3597" s="1450"/>
      <c r="B3597" s="1449"/>
      <c r="C3597" s="252" t="s">
        <v>830</v>
      </c>
      <c r="D3597" s="252" t="s">
        <v>831</v>
      </c>
      <c r="E3597" s="280">
        <v>120</v>
      </c>
      <c r="F3597" s="280">
        <v>80</v>
      </c>
      <c r="G3597" s="280">
        <v>68</v>
      </c>
      <c r="H3597" s="280">
        <v>0</v>
      </c>
    </row>
    <row r="3598" spans="1:8" s="129" customFormat="1" ht="45">
      <c r="A3598" s="1454">
        <f>MAX($A$994:A3597)+1</f>
        <v>247</v>
      </c>
      <c r="B3598" s="1449" t="s">
        <v>832</v>
      </c>
      <c r="C3598" s="252" t="s">
        <v>833</v>
      </c>
      <c r="D3598" s="252" t="s">
        <v>834</v>
      </c>
      <c r="E3598" s="280">
        <v>48</v>
      </c>
      <c r="F3598" s="280">
        <v>36</v>
      </c>
      <c r="G3598" s="280">
        <v>32</v>
      </c>
      <c r="H3598" s="280">
        <v>0</v>
      </c>
    </row>
    <row r="3599" spans="1:8" s="129" customFormat="1" ht="45">
      <c r="A3599" s="1450"/>
      <c r="B3599" s="1449"/>
      <c r="C3599" s="252" t="s">
        <v>834</v>
      </c>
      <c r="D3599" s="252" t="s">
        <v>835</v>
      </c>
      <c r="E3599" s="280">
        <v>80</v>
      </c>
      <c r="F3599" s="280">
        <v>40</v>
      </c>
      <c r="G3599" s="280">
        <v>36</v>
      </c>
      <c r="H3599" s="280">
        <v>32</v>
      </c>
    </row>
    <row r="3600" spans="1:8" s="129" customFormat="1" ht="45">
      <c r="A3600" s="1450"/>
      <c r="B3600" s="1449"/>
      <c r="C3600" s="252" t="s">
        <v>835</v>
      </c>
      <c r="D3600" s="252" t="s">
        <v>837</v>
      </c>
      <c r="E3600" s="280">
        <v>72</v>
      </c>
      <c r="F3600" s="280">
        <v>40</v>
      </c>
      <c r="G3600" s="280">
        <v>36</v>
      </c>
      <c r="H3600" s="280">
        <v>32</v>
      </c>
    </row>
    <row r="3601" spans="1:8" s="129" customFormat="1" ht="45">
      <c r="A3601" s="1450"/>
      <c r="B3601" s="1449"/>
      <c r="C3601" s="252" t="s">
        <v>837</v>
      </c>
      <c r="D3601" s="252" t="s">
        <v>838</v>
      </c>
      <c r="E3601" s="280">
        <v>100</v>
      </c>
      <c r="F3601" s="280">
        <v>40</v>
      </c>
      <c r="G3601" s="280">
        <v>36</v>
      </c>
      <c r="H3601" s="280">
        <v>32</v>
      </c>
    </row>
    <row r="3602" spans="1:8" s="129" customFormat="1" ht="45">
      <c r="A3602" s="1450"/>
      <c r="B3602" s="1449"/>
      <c r="C3602" s="252" t="s">
        <v>839</v>
      </c>
      <c r="D3602" s="252" t="s">
        <v>840</v>
      </c>
      <c r="E3602" s="280">
        <v>168</v>
      </c>
      <c r="F3602" s="280">
        <v>40</v>
      </c>
      <c r="G3602" s="280">
        <v>36</v>
      </c>
      <c r="H3602" s="280">
        <v>32</v>
      </c>
    </row>
    <row r="3603" spans="1:8" s="129" customFormat="1" ht="30">
      <c r="A3603" s="1450"/>
      <c r="B3603" s="1449"/>
      <c r="C3603" s="252" t="s">
        <v>840</v>
      </c>
      <c r="D3603" s="252" t="s">
        <v>841</v>
      </c>
      <c r="E3603" s="280">
        <v>100</v>
      </c>
      <c r="F3603" s="280">
        <v>40</v>
      </c>
      <c r="G3603" s="280">
        <v>36</v>
      </c>
      <c r="H3603" s="280">
        <v>0</v>
      </c>
    </row>
    <row r="3604" spans="1:8" s="129" customFormat="1" ht="30">
      <c r="A3604" s="1450"/>
      <c r="B3604" s="1449"/>
      <c r="C3604" s="252" t="s">
        <v>841</v>
      </c>
      <c r="D3604" s="252" t="s">
        <v>842</v>
      </c>
      <c r="E3604" s="280">
        <v>128</v>
      </c>
      <c r="F3604" s="280">
        <v>60</v>
      </c>
      <c r="G3604" s="280">
        <v>48</v>
      </c>
      <c r="H3604" s="280">
        <v>40</v>
      </c>
    </row>
    <row r="3605" spans="1:8" s="129" customFormat="1" ht="30">
      <c r="A3605" s="1450"/>
      <c r="B3605" s="1449"/>
      <c r="C3605" s="252" t="s">
        <v>842</v>
      </c>
      <c r="D3605" s="252" t="s">
        <v>843</v>
      </c>
      <c r="E3605" s="280">
        <v>100</v>
      </c>
      <c r="F3605" s="280">
        <v>60</v>
      </c>
      <c r="G3605" s="280">
        <v>48</v>
      </c>
      <c r="H3605" s="280">
        <v>40</v>
      </c>
    </row>
    <row r="3606" spans="1:8" s="129" customFormat="1" ht="30">
      <c r="A3606" s="1450"/>
      <c r="B3606" s="1449"/>
      <c r="C3606" s="252" t="s">
        <v>843</v>
      </c>
      <c r="D3606" s="252" t="s">
        <v>845</v>
      </c>
      <c r="E3606" s="280">
        <v>72</v>
      </c>
      <c r="F3606" s="280">
        <v>40</v>
      </c>
      <c r="G3606" s="280">
        <v>36</v>
      </c>
      <c r="H3606" s="280">
        <v>32</v>
      </c>
    </row>
    <row r="3607" spans="1:8" s="129" customFormat="1" ht="45">
      <c r="A3607" s="1454">
        <f>MAX($A$994:A3606)+1</f>
        <v>248</v>
      </c>
      <c r="B3607" s="1449" t="s">
        <v>846</v>
      </c>
      <c r="C3607" s="252" t="s">
        <v>847</v>
      </c>
      <c r="D3607" s="252" t="s">
        <v>848</v>
      </c>
      <c r="E3607" s="280">
        <v>80</v>
      </c>
      <c r="F3607" s="280">
        <v>40</v>
      </c>
      <c r="G3607" s="280">
        <v>36</v>
      </c>
      <c r="H3607" s="280">
        <v>32</v>
      </c>
    </row>
    <row r="3608" spans="1:8" s="129" customFormat="1" ht="45">
      <c r="A3608" s="1450"/>
      <c r="B3608" s="1449"/>
      <c r="C3608" s="252" t="s">
        <v>848</v>
      </c>
      <c r="D3608" s="252" t="s">
        <v>849</v>
      </c>
      <c r="E3608" s="280">
        <v>48</v>
      </c>
      <c r="F3608" s="280">
        <v>36</v>
      </c>
      <c r="G3608" s="280">
        <v>32</v>
      </c>
      <c r="H3608" s="280">
        <v>0</v>
      </c>
    </row>
    <row r="3609" spans="1:8" s="129" customFormat="1" ht="30">
      <c r="A3609" s="1450"/>
      <c r="B3609" s="1449"/>
      <c r="C3609" s="252" t="s">
        <v>849</v>
      </c>
      <c r="D3609" s="252" t="s">
        <v>850</v>
      </c>
      <c r="E3609" s="280">
        <v>60</v>
      </c>
      <c r="F3609" s="280">
        <v>40</v>
      </c>
      <c r="G3609" s="280">
        <v>36</v>
      </c>
      <c r="H3609" s="280">
        <v>0</v>
      </c>
    </row>
    <row r="3610" spans="1:8" s="129" customFormat="1" ht="30">
      <c r="A3610" s="1450"/>
      <c r="B3610" s="1449"/>
      <c r="C3610" s="252" t="s">
        <v>850</v>
      </c>
      <c r="D3610" s="252" t="s">
        <v>851</v>
      </c>
      <c r="E3610" s="280">
        <v>40</v>
      </c>
      <c r="F3610" s="280">
        <v>36</v>
      </c>
      <c r="G3610" s="280">
        <v>32</v>
      </c>
      <c r="H3610" s="280">
        <v>0</v>
      </c>
    </row>
    <row r="3611" spans="1:8" s="129" customFormat="1">
      <c r="A3611" s="1454">
        <f>MAX($A$994:A3610)+1</f>
        <v>249</v>
      </c>
      <c r="B3611" s="1449" t="s">
        <v>852</v>
      </c>
      <c r="C3611" s="252" t="s">
        <v>853</v>
      </c>
      <c r="D3611" s="252" t="s">
        <v>854</v>
      </c>
      <c r="E3611" s="280">
        <v>480</v>
      </c>
      <c r="F3611" s="280">
        <v>280</v>
      </c>
      <c r="G3611" s="280">
        <v>200</v>
      </c>
      <c r="H3611" s="280">
        <v>0</v>
      </c>
    </row>
    <row r="3612" spans="1:8" s="129" customFormat="1">
      <c r="A3612" s="1450"/>
      <c r="B3612" s="1449"/>
      <c r="C3612" s="252" t="s">
        <v>853</v>
      </c>
      <c r="D3612" s="252" t="s">
        <v>855</v>
      </c>
      <c r="E3612" s="280">
        <v>340</v>
      </c>
      <c r="F3612" s="280">
        <v>200</v>
      </c>
      <c r="G3612" s="280">
        <v>0</v>
      </c>
      <c r="H3612" s="280">
        <v>0</v>
      </c>
    </row>
    <row r="3613" spans="1:8" s="129" customFormat="1">
      <c r="A3613" s="1454">
        <f>MAX($A$994:A3612)+1</f>
        <v>250</v>
      </c>
      <c r="B3613" s="1449" t="s">
        <v>856</v>
      </c>
      <c r="C3613" s="252" t="s">
        <v>853</v>
      </c>
      <c r="D3613" s="252" t="s">
        <v>855</v>
      </c>
      <c r="E3613" s="280">
        <v>440</v>
      </c>
      <c r="F3613" s="280">
        <v>280</v>
      </c>
      <c r="G3613" s="280">
        <v>240</v>
      </c>
      <c r="H3613" s="280">
        <v>0</v>
      </c>
    </row>
    <row r="3614" spans="1:8" s="129" customFormat="1">
      <c r="A3614" s="1450"/>
      <c r="B3614" s="1449"/>
      <c r="C3614" s="252" t="s">
        <v>853</v>
      </c>
      <c r="D3614" s="252" t="s">
        <v>857</v>
      </c>
      <c r="E3614" s="280">
        <v>440</v>
      </c>
      <c r="F3614" s="280">
        <v>280</v>
      </c>
      <c r="G3614" s="280">
        <v>240</v>
      </c>
      <c r="H3614" s="280">
        <v>0</v>
      </c>
    </row>
    <row r="3615" spans="1:8" s="129" customFormat="1" ht="30">
      <c r="A3615" s="281">
        <f>MAX($A$994:A3614)+1</f>
        <v>251</v>
      </c>
      <c r="B3615" s="282" t="s">
        <v>858</v>
      </c>
      <c r="C3615" s="252" t="s">
        <v>853</v>
      </c>
      <c r="D3615" s="252" t="s">
        <v>859</v>
      </c>
      <c r="E3615" s="280">
        <v>440</v>
      </c>
      <c r="F3615" s="280">
        <v>260</v>
      </c>
      <c r="G3615" s="280">
        <v>220</v>
      </c>
      <c r="H3615" s="280">
        <v>0</v>
      </c>
    </row>
    <row r="3616" spans="1:8" s="129" customFormat="1">
      <c r="A3616" s="1454">
        <f>MAX($A$994:A3615)+1</f>
        <v>252</v>
      </c>
      <c r="B3616" s="1449" t="s">
        <v>860</v>
      </c>
      <c r="C3616" s="252" t="s">
        <v>853</v>
      </c>
      <c r="D3616" s="252" t="s">
        <v>855</v>
      </c>
      <c r="E3616" s="280">
        <v>460</v>
      </c>
      <c r="F3616" s="280">
        <v>0</v>
      </c>
      <c r="G3616" s="280">
        <v>0</v>
      </c>
      <c r="H3616" s="280">
        <v>0</v>
      </c>
    </row>
    <row r="3617" spans="1:8" s="129" customFormat="1">
      <c r="A3617" s="1450"/>
      <c r="B3617" s="1449"/>
      <c r="C3617" s="252" t="s">
        <v>855</v>
      </c>
      <c r="D3617" s="252" t="s">
        <v>861</v>
      </c>
      <c r="E3617" s="280">
        <v>320</v>
      </c>
      <c r="F3617" s="280">
        <v>0</v>
      </c>
      <c r="G3617" s="280">
        <v>0</v>
      </c>
      <c r="H3617" s="280">
        <v>0</v>
      </c>
    </row>
    <row r="3618" spans="1:8" s="129" customFormat="1">
      <c r="A3618" s="281">
        <f>MAX($A$994:A3617)+1</f>
        <v>253</v>
      </c>
      <c r="B3618" s="282" t="s">
        <v>862</v>
      </c>
      <c r="C3618" s="252" t="s">
        <v>853</v>
      </c>
      <c r="D3618" s="252" t="s">
        <v>859</v>
      </c>
      <c r="E3618" s="280">
        <v>680</v>
      </c>
      <c r="F3618" s="280">
        <v>300</v>
      </c>
      <c r="G3618" s="280">
        <v>280</v>
      </c>
      <c r="H3618" s="280">
        <v>0</v>
      </c>
    </row>
    <row r="3619" spans="1:8" s="129" customFormat="1">
      <c r="A3619" s="1454">
        <f>MAX($A$994:A3618)+1</f>
        <v>254</v>
      </c>
      <c r="B3619" s="1449" t="s">
        <v>863</v>
      </c>
      <c r="C3619" s="252" t="s">
        <v>853</v>
      </c>
      <c r="D3619" s="252" t="s">
        <v>859</v>
      </c>
      <c r="E3619" s="280">
        <v>680</v>
      </c>
      <c r="F3619" s="280">
        <v>280</v>
      </c>
      <c r="G3619" s="280">
        <v>240</v>
      </c>
      <c r="H3619" s="280">
        <v>0</v>
      </c>
    </row>
    <row r="3620" spans="1:8" s="129" customFormat="1">
      <c r="A3620" s="1450"/>
      <c r="B3620" s="1449"/>
      <c r="C3620" s="252" t="s">
        <v>853</v>
      </c>
      <c r="D3620" s="252" t="s">
        <v>855</v>
      </c>
      <c r="E3620" s="280">
        <v>720</v>
      </c>
      <c r="F3620" s="280">
        <v>0</v>
      </c>
      <c r="G3620" s="280">
        <v>0</v>
      </c>
      <c r="H3620" s="280">
        <v>0</v>
      </c>
    </row>
    <row r="3621" spans="1:8" s="129" customFormat="1" ht="30">
      <c r="A3621" s="1454">
        <f>MAX($A$994:A3620)+1</f>
        <v>255</v>
      </c>
      <c r="B3621" s="1449" t="s">
        <v>855</v>
      </c>
      <c r="C3621" s="252" t="s">
        <v>864</v>
      </c>
      <c r="D3621" s="252" t="s">
        <v>865</v>
      </c>
      <c r="E3621" s="280">
        <v>340</v>
      </c>
      <c r="F3621" s="280">
        <v>0</v>
      </c>
      <c r="G3621" s="280">
        <v>0</v>
      </c>
      <c r="H3621" s="280">
        <v>0</v>
      </c>
    </row>
    <row r="3622" spans="1:8" s="129" customFormat="1" ht="30">
      <c r="A3622" s="1450"/>
      <c r="B3622" s="1449"/>
      <c r="C3622" s="252" t="s">
        <v>865</v>
      </c>
      <c r="D3622" s="252" t="s">
        <v>866</v>
      </c>
      <c r="E3622" s="280">
        <v>440</v>
      </c>
      <c r="F3622" s="280">
        <v>280</v>
      </c>
      <c r="G3622" s="280">
        <v>240</v>
      </c>
      <c r="H3622" s="280">
        <v>0</v>
      </c>
    </row>
    <row r="3623" spans="1:8" s="129" customFormat="1">
      <c r="A3623" s="1454">
        <f>MAX($A$994:A3622)+1</f>
        <v>256</v>
      </c>
      <c r="B3623" s="1449" t="s">
        <v>867</v>
      </c>
      <c r="C3623" s="252" t="s">
        <v>855</v>
      </c>
      <c r="D3623" s="252" t="s">
        <v>868</v>
      </c>
      <c r="E3623" s="280">
        <v>360</v>
      </c>
      <c r="F3623" s="280">
        <v>260</v>
      </c>
      <c r="G3623" s="280">
        <v>220</v>
      </c>
      <c r="H3623" s="280">
        <v>0</v>
      </c>
    </row>
    <row r="3624" spans="1:8" s="129" customFormat="1">
      <c r="A3624" s="1450"/>
      <c r="B3624" s="1449"/>
      <c r="C3624" s="252" t="s">
        <v>868</v>
      </c>
      <c r="D3624" s="252" t="s">
        <v>48</v>
      </c>
      <c r="E3624" s="280">
        <v>300</v>
      </c>
      <c r="F3624" s="280">
        <v>200</v>
      </c>
      <c r="G3624" s="280">
        <v>0</v>
      </c>
      <c r="H3624" s="280">
        <v>0</v>
      </c>
    </row>
    <row r="3625" spans="1:8" s="129" customFormat="1" ht="45">
      <c r="A3625" s="281">
        <f>MAX($A$994:A3624)+1</f>
        <v>257</v>
      </c>
      <c r="B3625" s="282" t="s">
        <v>869</v>
      </c>
      <c r="C3625" s="252" t="s">
        <v>852</v>
      </c>
      <c r="D3625" s="252" t="s">
        <v>870</v>
      </c>
      <c r="E3625" s="280">
        <v>600</v>
      </c>
      <c r="F3625" s="280">
        <v>300</v>
      </c>
      <c r="G3625" s="280">
        <v>240</v>
      </c>
      <c r="H3625" s="280">
        <v>0</v>
      </c>
    </row>
    <row r="3626" spans="1:8" s="129" customFormat="1" ht="45">
      <c r="A3626" s="1454">
        <f>MAX($A$994:A3625)+1</f>
        <v>258</v>
      </c>
      <c r="B3626" s="1449" t="s">
        <v>871</v>
      </c>
      <c r="C3626" s="252" t="s">
        <v>872</v>
      </c>
      <c r="D3626" s="252" t="s">
        <v>873</v>
      </c>
      <c r="E3626" s="280">
        <v>180</v>
      </c>
      <c r="F3626" s="280">
        <v>100</v>
      </c>
      <c r="G3626" s="280">
        <v>80</v>
      </c>
      <c r="H3626" s="280">
        <v>0</v>
      </c>
    </row>
    <row r="3627" spans="1:8" s="129" customFormat="1" ht="60">
      <c r="A3627" s="1450"/>
      <c r="B3627" s="1449"/>
      <c r="C3627" s="252" t="s">
        <v>873</v>
      </c>
      <c r="D3627" s="252" t="s">
        <v>874</v>
      </c>
      <c r="E3627" s="280">
        <v>440</v>
      </c>
      <c r="F3627" s="280">
        <v>200</v>
      </c>
      <c r="G3627" s="280">
        <v>160</v>
      </c>
      <c r="H3627" s="280">
        <v>0</v>
      </c>
    </row>
    <row r="3628" spans="1:8" s="129" customFormat="1">
      <c r="A3628" s="1450"/>
      <c r="B3628" s="1449"/>
      <c r="C3628" s="252" t="s">
        <v>874</v>
      </c>
      <c r="D3628" s="252" t="s">
        <v>870</v>
      </c>
      <c r="E3628" s="280">
        <v>360</v>
      </c>
      <c r="F3628" s="280">
        <v>192</v>
      </c>
      <c r="G3628" s="280">
        <v>0</v>
      </c>
      <c r="H3628" s="280">
        <v>0</v>
      </c>
    </row>
    <row r="3629" spans="1:8" s="129" customFormat="1" ht="30">
      <c r="A3629" s="1450"/>
      <c r="B3629" s="1449"/>
      <c r="C3629" s="252" t="s">
        <v>870</v>
      </c>
      <c r="D3629" s="252" t="s">
        <v>875</v>
      </c>
      <c r="E3629" s="280">
        <v>240</v>
      </c>
      <c r="F3629" s="280">
        <v>160</v>
      </c>
      <c r="G3629" s="280">
        <v>144</v>
      </c>
      <c r="H3629" s="280">
        <v>0</v>
      </c>
    </row>
    <row r="3630" spans="1:8" s="129" customFormat="1">
      <c r="A3630" s="281">
        <f>MAX($A$994:A3629)+1</f>
        <v>259</v>
      </c>
      <c r="B3630" s="282" t="s">
        <v>876</v>
      </c>
      <c r="C3630" s="252" t="s">
        <v>853</v>
      </c>
      <c r="D3630" s="252" t="s">
        <v>877</v>
      </c>
      <c r="E3630" s="280">
        <v>600</v>
      </c>
      <c r="F3630" s="280">
        <v>300</v>
      </c>
      <c r="G3630" s="280">
        <v>260</v>
      </c>
      <c r="H3630" s="280">
        <v>0</v>
      </c>
    </row>
    <row r="3631" spans="1:8" s="129" customFormat="1">
      <c r="A3631" s="281">
        <f>MAX($A$994:A3630)+1</f>
        <v>260</v>
      </c>
      <c r="B3631" s="282" t="s">
        <v>878</v>
      </c>
      <c r="C3631" s="252" t="s">
        <v>876</v>
      </c>
      <c r="D3631" s="252" t="s">
        <v>874</v>
      </c>
      <c r="E3631" s="280">
        <v>440</v>
      </c>
      <c r="F3631" s="280">
        <v>0</v>
      </c>
      <c r="G3631" s="280">
        <v>0</v>
      </c>
      <c r="H3631" s="280">
        <v>0</v>
      </c>
    </row>
    <row r="3632" spans="1:8" s="129" customFormat="1">
      <c r="A3632" s="1454">
        <f>MAX($A$994:A3631)+1</f>
        <v>261</v>
      </c>
      <c r="B3632" s="1449" t="s">
        <v>879</v>
      </c>
      <c r="C3632" s="252" t="s">
        <v>880</v>
      </c>
      <c r="D3632" s="252" t="s">
        <v>854</v>
      </c>
      <c r="E3632" s="280">
        <v>480</v>
      </c>
      <c r="F3632" s="280">
        <v>260</v>
      </c>
      <c r="G3632" s="280">
        <v>220</v>
      </c>
      <c r="H3632" s="280">
        <v>0</v>
      </c>
    </row>
    <row r="3633" spans="1:8" s="129" customFormat="1">
      <c r="A3633" s="1450"/>
      <c r="B3633" s="1449"/>
      <c r="C3633" s="252" t="s">
        <v>854</v>
      </c>
      <c r="D3633" s="252" t="s">
        <v>881</v>
      </c>
      <c r="E3633" s="280">
        <v>300</v>
      </c>
      <c r="F3633" s="280">
        <v>160</v>
      </c>
      <c r="G3633" s="280">
        <v>144</v>
      </c>
      <c r="H3633" s="280">
        <v>0</v>
      </c>
    </row>
    <row r="3634" spans="1:8" s="129" customFormat="1" ht="30">
      <c r="A3634" s="281">
        <f>MAX($A$994:A3633)+1</f>
        <v>262</v>
      </c>
      <c r="B3634" s="282" t="s">
        <v>882</v>
      </c>
      <c r="C3634" s="252" t="s">
        <v>853</v>
      </c>
      <c r="D3634" s="252" t="s">
        <v>866</v>
      </c>
      <c r="E3634" s="280">
        <v>480</v>
      </c>
      <c r="F3634" s="280">
        <v>300</v>
      </c>
      <c r="G3634" s="280">
        <v>240</v>
      </c>
      <c r="H3634" s="280">
        <v>0</v>
      </c>
    </row>
    <row r="3635" spans="1:8" s="129" customFormat="1">
      <c r="A3635" s="1454">
        <f>MAX($A$994:A3634)+1</f>
        <v>263</v>
      </c>
      <c r="B3635" s="1449" t="s">
        <v>868</v>
      </c>
      <c r="C3635" s="252" t="s">
        <v>853</v>
      </c>
      <c r="D3635" s="252" t="s">
        <v>866</v>
      </c>
      <c r="E3635" s="280">
        <v>480</v>
      </c>
      <c r="F3635" s="280">
        <v>0</v>
      </c>
      <c r="G3635" s="280">
        <v>0</v>
      </c>
      <c r="H3635" s="280">
        <v>0</v>
      </c>
    </row>
    <row r="3636" spans="1:8" s="129" customFormat="1">
      <c r="A3636" s="1450"/>
      <c r="B3636" s="1449"/>
      <c r="C3636" s="252" t="s">
        <v>866</v>
      </c>
      <c r="D3636" s="252" t="s">
        <v>881</v>
      </c>
      <c r="E3636" s="280">
        <v>340</v>
      </c>
      <c r="F3636" s="280">
        <v>200</v>
      </c>
      <c r="G3636" s="280">
        <v>160</v>
      </c>
      <c r="H3636" s="280">
        <v>0</v>
      </c>
    </row>
    <row r="3637" spans="1:8" s="129" customFormat="1" ht="45">
      <c r="A3637" s="1454">
        <f>MAX($A$994:A3636)+1</f>
        <v>264</v>
      </c>
      <c r="B3637" s="1449" t="s">
        <v>883</v>
      </c>
      <c r="C3637" s="252" t="s">
        <v>853</v>
      </c>
      <c r="D3637" s="252" t="s">
        <v>884</v>
      </c>
      <c r="E3637" s="280">
        <v>360</v>
      </c>
      <c r="F3637" s="280">
        <v>0</v>
      </c>
      <c r="G3637" s="280">
        <v>0</v>
      </c>
      <c r="H3637" s="280">
        <v>0</v>
      </c>
    </row>
    <row r="3638" spans="1:8" s="129" customFormat="1">
      <c r="A3638" s="1450"/>
      <c r="B3638" s="1449"/>
      <c r="C3638" s="252" t="s">
        <v>853</v>
      </c>
      <c r="D3638" s="252" t="s">
        <v>885</v>
      </c>
      <c r="E3638" s="280">
        <v>340</v>
      </c>
      <c r="F3638" s="280">
        <v>200</v>
      </c>
      <c r="G3638" s="280">
        <v>0</v>
      </c>
      <c r="H3638" s="280">
        <v>0</v>
      </c>
    </row>
    <row r="3639" spans="1:8" s="129" customFormat="1">
      <c r="A3639" s="1454">
        <f>MAX($A$994:A3638)+1</f>
        <v>265</v>
      </c>
      <c r="B3639" s="1449" t="s">
        <v>885</v>
      </c>
      <c r="C3639" s="252" t="s">
        <v>886</v>
      </c>
      <c r="D3639" s="252" t="s">
        <v>854</v>
      </c>
      <c r="E3639" s="280">
        <v>600</v>
      </c>
      <c r="F3639" s="280">
        <v>280</v>
      </c>
      <c r="G3639" s="280">
        <v>240</v>
      </c>
      <c r="H3639" s="280">
        <v>0</v>
      </c>
    </row>
    <row r="3640" spans="1:8" s="129" customFormat="1">
      <c r="A3640" s="1450"/>
      <c r="B3640" s="1449"/>
      <c r="C3640" s="252" t="s">
        <v>854</v>
      </c>
      <c r="D3640" s="252" t="s">
        <v>881</v>
      </c>
      <c r="E3640" s="280">
        <v>200</v>
      </c>
      <c r="F3640" s="280">
        <v>144</v>
      </c>
      <c r="G3640" s="280">
        <v>0</v>
      </c>
      <c r="H3640" s="280">
        <v>0</v>
      </c>
    </row>
    <row r="3641" spans="1:8" s="129" customFormat="1">
      <c r="A3641" s="1454">
        <f>MAX($A$994:A3640)+1</f>
        <v>266</v>
      </c>
      <c r="B3641" s="1449" t="s">
        <v>887</v>
      </c>
      <c r="C3641" s="252" t="s">
        <v>853</v>
      </c>
      <c r="D3641" s="252" t="s">
        <v>854</v>
      </c>
      <c r="E3641" s="280">
        <v>440</v>
      </c>
      <c r="F3641" s="280">
        <v>280</v>
      </c>
      <c r="G3641" s="280">
        <v>240</v>
      </c>
      <c r="H3641" s="280">
        <v>0</v>
      </c>
    </row>
    <row r="3642" spans="1:8" s="129" customFormat="1">
      <c r="A3642" s="1450"/>
      <c r="B3642" s="1449"/>
      <c r="C3642" s="252" t="s">
        <v>853</v>
      </c>
      <c r="D3642" s="252" t="s">
        <v>888</v>
      </c>
      <c r="E3642" s="280">
        <v>320</v>
      </c>
      <c r="F3642" s="280">
        <v>180</v>
      </c>
      <c r="G3642" s="280">
        <v>160</v>
      </c>
      <c r="H3642" s="280">
        <v>0</v>
      </c>
    </row>
    <row r="3643" spans="1:8" s="129" customFormat="1">
      <c r="A3643" s="1454">
        <f>MAX($A$994:A3642)+1</f>
        <v>267</v>
      </c>
      <c r="B3643" s="1449" t="s">
        <v>818</v>
      </c>
      <c r="C3643" s="252" t="s">
        <v>853</v>
      </c>
      <c r="D3643" s="252" t="s">
        <v>889</v>
      </c>
      <c r="E3643" s="280">
        <v>360</v>
      </c>
      <c r="F3643" s="280">
        <v>180</v>
      </c>
      <c r="G3643" s="280">
        <v>160</v>
      </c>
      <c r="H3643" s="280">
        <v>0</v>
      </c>
    </row>
    <row r="3644" spans="1:8" s="129" customFormat="1" ht="45">
      <c r="A3644" s="1450"/>
      <c r="B3644" s="1449"/>
      <c r="C3644" s="252" t="s">
        <v>889</v>
      </c>
      <c r="D3644" s="252" t="s">
        <v>890</v>
      </c>
      <c r="E3644" s="280">
        <v>240</v>
      </c>
      <c r="F3644" s="280">
        <v>160</v>
      </c>
      <c r="G3644" s="280">
        <v>144</v>
      </c>
      <c r="H3644" s="280">
        <v>0</v>
      </c>
    </row>
    <row r="3645" spans="1:8" s="129" customFormat="1">
      <c r="A3645" s="1454">
        <f>MAX($A$994:A3644)+1</f>
        <v>268</v>
      </c>
      <c r="B3645" s="1449" t="s">
        <v>891</v>
      </c>
      <c r="C3645" s="252" t="s">
        <v>892</v>
      </c>
      <c r="D3645" s="252" t="s">
        <v>893</v>
      </c>
      <c r="E3645" s="280">
        <v>360</v>
      </c>
      <c r="F3645" s="280">
        <v>0</v>
      </c>
      <c r="G3645" s="280">
        <v>0</v>
      </c>
      <c r="H3645" s="280">
        <v>0</v>
      </c>
    </row>
    <row r="3646" spans="1:8" s="129" customFormat="1">
      <c r="A3646" s="1450"/>
      <c r="B3646" s="1449"/>
      <c r="C3646" s="252" t="s">
        <v>857</v>
      </c>
      <c r="D3646" s="252" t="s">
        <v>894</v>
      </c>
      <c r="E3646" s="280">
        <v>360</v>
      </c>
      <c r="F3646" s="280">
        <v>0</v>
      </c>
      <c r="G3646" s="280">
        <v>0</v>
      </c>
      <c r="H3646" s="280">
        <v>0</v>
      </c>
    </row>
    <row r="3647" spans="1:8" s="129" customFormat="1" ht="45">
      <c r="A3647" s="1450"/>
      <c r="B3647" s="1449"/>
      <c r="C3647" s="252" t="s">
        <v>895</v>
      </c>
      <c r="D3647" s="252" t="s">
        <v>896</v>
      </c>
      <c r="E3647" s="280">
        <v>360</v>
      </c>
      <c r="F3647" s="280">
        <v>0</v>
      </c>
      <c r="G3647" s="280">
        <v>0</v>
      </c>
      <c r="H3647" s="280">
        <v>0</v>
      </c>
    </row>
    <row r="3648" spans="1:8" s="129" customFormat="1">
      <c r="A3648" s="1454">
        <f>MAX($A$994:A3647)+1</f>
        <v>269</v>
      </c>
      <c r="B3648" s="1449" t="s">
        <v>897</v>
      </c>
      <c r="C3648" s="252" t="s">
        <v>898</v>
      </c>
      <c r="D3648" s="252"/>
      <c r="E3648" s="280">
        <v>576</v>
      </c>
      <c r="F3648" s="280">
        <v>0</v>
      </c>
      <c r="G3648" s="280">
        <v>0</v>
      </c>
      <c r="H3648" s="280">
        <v>0</v>
      </c>
    </row>
    <row r="3649" spans="1:8" s="129" customFormat="1">
      <c r="A3649" s="1450"/>
      <c r="B3649" s="1449"/>
      <c r="C3649" s="252" t="s">
        <v>899</v>
      </c>
      <c r="D3649" s="252"/>
      <c r="E3649" s="280">
        <v>432</v>
      </c>
      <c r="F3649" s="280">
        <v>0</v>
      </c>
      <c r="G3649" s="280">
        <v>0</v>
      </c>
      <c r="H3649" s="280">
        <v>0</v>
      </c>
    </row>
    <row r="3650" spans="1:8" s="129" customFormat="1">
      <c r="A3650" s="1454">
        <f>MAX($A$994:A3649)+1</f>
        <v>270</v>
      </c>
      <c r="B3650" s="283" t="s">
        <v>900</v>
      </c>
      <c r="C3650" s="252"/>
      <c r="D3650" s="252"/>
      <c r="E3650" s="280">
        <v>0</v>
      </c>
      <c r="F3650" s="280">
        <v>0</v>
      </c>
      <c r="G3650" s="280">
        <v>0</v>
      </c>
      <c r="H3650" s="280">
        <v>0</v>
      </c>
    </row>
    <row r="3651" spans="1:8" s="129" customFormat="1" ht="30">
      <c r="A3651" s="1450"/>
      <c r="B3651" s="282" t="s">
        <v>901</v>
      </c>
      <c r="C3651" s="252" t="s">
        <v>902</v>
      </c>
      <c r="D3651" s="252" t="s">
        <v>903</v>
      </c>
      <c r="E3651" s="280">
        <v>1320</v>
      </c>
      <c r="F3651" s="280">
        <v>0</v>
      </c>
      <c r="G3651" s="280">
        <v>0</v>
      </c>
      <c r="H3651" s="280">
        <v>0</v>
      </c>
    </row>
    <row r="3652" spans="1:8" s="129" customFormat="1" ht="30">
      <c r="A3652" s="1450"/>
      <c r="B3652" s="282" t="s">
        <v>904</v>
      </c>
      <c r="C3652" s="252" t="s">
        <v>859</v>
      </c>
      <c r="D3652" s="252" t="s">
        <v>905</v>
      </c>
      <c r="E3652" s="280">
        <v>1320</v>
      </c>
      <c r="F3652" s="280">
        <v>0</v>
      </c>
      <c r="G3652" s="280">
        <v>0</v>
      </c>
      <c r="H3652" s="280">
        <v>0</v>
      </c>
    </row>
    <row r="3653" spans="1:8" s="129" customFormat="1" ht="45">
      <c r="A3653" s="1450"/>
      <c r="B3653" s="282" t="s">
        <v>906</v>
      </c>
      <c r="C3653" s="252" t="s">
        <v>907</v>
      </c>
      <c r="D3653" s="252" t="s">
        <v>908</v>
      </c>
      <c r="E3653" s="280">
        <v>1320</v>
      </c>
      <c r="F3653" s="280">
        <v>0</v>
      </c>
      <c r="G3653" s="280">
        <v>0</v>
      </c>
      <c r="H3653" s="280">
        <v>0</v>
      </c>
    </row>
    <row r="3654" spans="1:8" s="129" customFormat="1">
      <c r="A3654" s="1450"/>
      <c r="B3654" s="282" t="s">
        <v>908</v>
      </c>
      <c r="C3654" s="252" t="s">
        <v>859</v>
      </c>
      <c r="D3654" s="252" t="s">
        <v>905</v>
      </c>
      <c r="E3654" s="280">
        <v>1080</v>
      </c>
      <c r="F3654" s="280">
        <v>0</v>
      </c>
      <c r="G3654" s="280">
        <v>0</v>
      </c>
      <c r="H3654" s="280">
        <v>0</v>
      </c>
    </row>
    <row r="3655" spans="1:8" s="129" customFormat="1">
      <c r="A3655" s="1450"/>
      <c r="B3655" s="282" t="s">
        <v>909</v>
      </c>
      <c r="C3655" s="252" t="s">
        <v>874</v>
      </c>
      <c r="D3655" s="252" t="s">
        <v>910</v>
      </c>
      <c r="E3655" s="280">
        <v>1080</v>
      </c>
      <c r="F3655" s="280">
        <v>0</v>
      </c>
      <c r="G3655" s="280">
        <v>0</v>
      </c>
      <c r="H3655" s="280">
        <v>0</v>
      </c>
    </row>
    <row r="3656" spans="1:8" s="129" customFormat="1">
      <c r="A3656" s="1454">
        <f>MAX($A$994:A3655)+1</f>
        <v>271</v>
      </c>
      <c r="B3656" s="1452" t="s">
        <v>911</v>
      </c>
      <c r="C3656" s="1452"/>
      <c r="D3656" s="1452"/>
      <c r="E3656" s="280">
        <v>0</v>
      </c>
      <c r="F3656" s="280">
        <v>0</v>
      </c>
      <c r="G3656" s="280">
        <v>0</v>
      </c>
      <c r="H3656" s="280">
        <v>0</v>
      </c>
    </row>
    <row r="3657" spans="1:8" s="129" customFormat="1" ht="30">
      <c r="A3657" s="1450"/>
      <c r="B3657" s="282" t="s">
        <v>912</v>
      </c>
      <c r="C3657" s="252" t="s">
        <v>913</v>
      </c>
      <c r="D3657" s="252" t="s">
        <v>854</v>
      </c>
      <c r="E3657" s="280">
        <v>468</v>
      </c>
      <c r="F3657" s="280">
        <v>0</v>
      </c>
      <c r="G3657" s="280">
        <v>0</v>
      </c>
      <c r="H3657" s="280">
        <v>0</v>
      </c>
    </row>
    <row r="3658" spans="1:8" s="129" customFormat="1" ht="30">
      <c r="A3658" s="1450"/>
      <c r="B3658" s="282" t="s">
        <v>912</v>
      </c>
      <c r="C3658" s="252" t="s">
        <v>914</v>
      </c>
      <c r="D3658" s="252" t="s">
        <v>915</v>
      </c>
      <c r="E3658" s="280">
        <v>468</v>
      </c>
      <c r="F3658" s="280">
        <v>0</v>
      </c>
      <c r="G3658" s="280">
        <v>0</v>
      </c>
      <c r="H3658" s="280">
        <v>0</v>
      </c>
    </row>
    <row r="3659" spans="1:8" s="129" customFormat="1">
      <c r="A3659" s="1450"/>
      <c r="B3659" s="283" t="s">
        <v>916</v>
      </c>
      <c r="C3659" s="252"/>
      <c r="D3659" s="252"/>
      <c r="E3659" s="280">
        <v>216</v>
      </c>
      <c r="F3659" s="280">
        <v>0</v>
      </c>
      <c r="G3659" s="280">
        <v>0</v>
      </c>
      <c r="H3659" s="280">
        <v>0</v>
      </c>
    </row>
    <row r="3660" spans="1:8" s="129" customFormat="1">
      <c r="A3660" s="1450"/>
      <c r="B3660" s="282" t="s">
        <v>917</v>
      </c>
      <c r="C3660" s="252"/>
      <c r="D3660" s="252"/>
      <c r="E3660" s="280">
        <v>216</v>
      </c>
      <c r="F3660" s="280">
        <v>0</v>
      </c>
      <c r="G3660" s="280">
        <v>0</v>
      </c>
      <c r="H3660" s="280">
        <v>0</v>
      </c>
    </row>
    <row r="3661" spans="1:8" s="129" customFormat="1">
      <c r="A3661" s="1450"/>
      <c r="B3661" s="283" t="s">
        <v>918</v>
      </c>
      <c r="C3661" s="252"/>
      <c r="D3661" s="252"/>
      <c r="E3661" s="280">
        <v>192</v>
      </c>
      <c r="F3661" s="280">
        <v>0</v>
      </c>
      <c r="G3661" s="280">
        <v>0</v>
      </c>
      <c r="H3661" s="280">
        <v>0</v>
      </c>
    </row>
    <row r="3662" spans="1:8" s="129" customFormat="1">
      <c r="A3662" s="1454">
        <f>MAX($A$994:A3661)+1</f>
        <v>272</v>
      </c>
      <c r="B3662" s="1452" t="s">
        <v>919</v>
      </c>
      <c r="C3662" s="1452"/>
      <c r="D3662" s="1452"/>
      <c r="E3662" s="280">
        <v>0</v>
      </c>
      <c r="F3662" s="280">
        <v>0</v>
      </c>
      <c r="G3662" s="280">
        <v>0</v>
      </c>
      <c r="H3662" s="280">
        <v>0</v>
      </c>
    </row>
    <row r="3663" spans="1:8" s="129" customFormat="1" ht="30">
      <c r="A3663" s="1450"/>
      <c r="B3663" s="1449" t="s">
        <v>920</v>
      </c>
      <c r="C3663" s="252" t="s">
        <v>921</v>
      </c>
      <c r="D3663" s="252" t="s">
        <v>910</v>
      </c>
      <c r="E3663" s="280">
        <v>192</v>
      </c>
      <c r="F3663" s="280">
        <v>144</v>
      </c>
      <c r="G3663" s="280">
        <v>0</v>
      </c>
      <c r="H3663" s="280">
        <v>0</v>
      </c>
    </row>
    <row r="3664" spans="1:8" s="129" customFormat="1" ht="30">
      <c r="A3664" s="1450"/>
      <c r="B3664" s="1449"/>
      <c r="C3664" s="252" t="s">
        <v>922</v>
      </c>
      <c r="D3664" s="252" t="s">
        <v>910</v>
      </c>
      <c r="E3664" s="280">
        <v>192</v>
      </c>
      <c r="F3664" s="280">
        <v>160</v>
      </c>
      <c r="G3664" s="280">
        <v>144</v>
      </c>
      <c r="H3664" s="280">
        <v>0</v>
      </c>
    </row>
    <row r="3665" spans="1:8" s="129" customFormat="1" ht="30">
      <c r="A3665" s="1450"/>
      <c r="B3665" s="1449"/>
      <c r="C3665" s="252" t="s">
        <v>923</v>
      </c>
      <c r="D3665" s="252" t="s">
        <v>924</v>
      </c>
      <c r="E3665" s="280">
        <v>192</v>
      </c>
      <c r="F3665" s="280">
        <v>160</v>
      </c>
      <c r="G3665" s="280">
        <v>144</v>
      </c>
      <c r="H3665" s="280">
        <v>0</v>
      </c>
    </row>
    <row r="3666" spans="1:8" s="129" customFormat="1">
      <c r="A3666" s="1454">
        <f>MAX($A$994:A3665)+1</f>
        <v>273</v>
      </c>
      <c r="B3666" s="1452" t="s">
        <v>925</v>
      </c>
      <c r="C3666" s="1452"/>
      <c r="D3666" s="1452"/>
      <c r="E3666" s="280">
        <v>0</v>
      </c>
      <c r="F3666" s="280">
        <v>0</v>
      </c>
      <c r="G3666" s="280">
        <v>0</v>
      </c>
      <c r="H3666" s="280">
        <v>0</v>
      </c>
    </row>
    <row r="3667" spans="1:8" s="129" customFormat="1" ht="45" customHeight="1">
      <c r="A3667" s="1450"/>
      <c r="B3667" s="282" t="s">
        <v>926</v>
      </c>
      <c r="C3667" s="252" t="s">
        <v>927</v>
      </c>
      <c r="D3667" s="252" t="s">
        <v>928</v>
      </c>
      <c r="E3667" s="280">
        <v>1320</v>
      </c>
      <c r="F3667" s="280">
        <v>0</v>
      </c>
      <c r="G3667" s="280">
        <v>0</v>
      </c>
      <c r="H3667" s="280">
        <v>0</v>
      </c>
    </row>
    <row r="3668" spans="1:8" s="129" customFormat="1" ht="30">
      <c r="A3668" s="1450"/>
      <c r="B3668" s="282" t="s">
        <v>929</v>
      </c>
      <c r="C3668" s="252" t="s">
        <v>927</v>
      </c>
      <c r="D3668" s="252" t="s">
        <v>928</v>
      </c>
      <c r="E3668" s="280">
        <v>1200</v>
      </c>
      <c r="F3668" s="280">
        <v>0</v>
      </c>
      <c r="G3668" s="280">
        <v>0</v>
      </c>
      <c r="H3668" s="280">
        <v>0</v>
      </c>
    </row>
    <row r="3669" spans="1:8" s="129" customFormat="1" ht="60">
      <c r="A3669" s="1454">
        <f>MAX($A$994:A3668)+1</f>
        <v>274</v>
      </c>
      <c r="B3669" s="282" t="s">
        <v>930</v>
      </c>
      <c r="C3669" s="252" t="s">
        <v>859</v>
      </c>
      <c r="D3669" s="252" t="s">
        <v>905</v>
      </c>
      <c r="E3669" s="280">
        <v>320</v>
      </c>
      <c r="F3669" s="280">
        <v>0</v>
      </c>
      <c r="G3669" s="280">
        <v>0</v>
      </c>
      <c r="H3669" s="280">
        <v>0</v>
      </c>
    </row>
    <row r="3670" spans="1:8" s="129" customFormat="1" ht="47.25" customHeight="1">
      <c r="A3670" s="1450"/>
      <c r="B3670" s="282" t="s">
        <v>931</v>
      </c>
      <c r="C3670" s="252" t="s">
        <v>932</v>
      </c>
      <c r="D3670" s="252" t="s">
        <v>933</v>
      </c>
      <c r="E3670" s="280">
        <v>360</v>
      </c>
      <c r="F3670" s="280">
        <v>200</v>
      </c>
      <c r="G3670" s="280">
        <v>180</v>
      </c>
      <c r="H3670" s="280">
        <v>0</v>
      </c>
    </row>
    <row r="3671" spans="1:8" s="129" customFormat="1" ht="60">
      <c r="A3671" s="1450"/>
      <c r="B3671" s="252" t="s">
        <v>934</v>
      </c>
      <c r="C3671" s="252" t="s">
        <v>935</v>
      </c>
      <c r="D3671" s="252" t="s">
        <v>881</v>
      </c>
      <c r="E3671" s="284">
        <v>260</v>
      </c>
      <c r="F3671" s="284">
        <v>180</v>
      </c>
      <c r="G3671" s="284">
        <v>160</v>
      </c>
      <c r="H3671" s="280">
        <v>0</v>
      </c>
    </row>
    <row r="3672" spans="1:8" s="129" customFormat="1" ht="60">
      <c r="A3672" s="1450"/>
      <c r="B3672" s="252" t="s">
        <v>936</v>
      </c>
      <c r="C3672" s="252" t="s">
        <v>937</v>
      </c>
      <c r="D3672" s="252" t="s">
        <v>938</v>
      </c>
      <c r="E3672" s="280">
        <v>260</v>
      </c>
      <c r="F3672" s="280">
        <v>180</v>
      </c>
      <c r="G3672" s="280">
        <v>0</v>
      </c>
      <c r="H3672" s="280">
        <v>0</v>
      </c>
    </row>
    <row r="3673" spans="1:8" s="129" customFormat="1">
      <c r="A3673" s="281">
        <f>MAX($A$994:A3672)+1</f>
        <v>275</v>
      </c>
      <c r="B3673" s="1452" t="s">
        <v>939</v>
      </c>
      <c r="C3673" s="1452"/>
      <c r="D3673" s="1452"/>
      <c r="E3673" s="280">
        <v>200</v>
      </c>
      <c r="F3673" s="280">
        <v>160</v>
      </c>
      <c r="G3673" s="280">
        <v>144</v>
      </c>
      <c r="H3673" s="280">
        <v>0</v>
      </c>
    </row>
    <row r="3674" spans="1:8" s="129" customFormat="1" ht="37.5" customHeight="1">
      <c r="A3674" s="1454">
        <f>MAX($A$994:A3673)+1</f>
        <v>276</v>
      </c>
      <c r="B3674" s="1453" t="s">
        <v>940</v>
      </c>
      <c r="C3674" s="1453"/>
      <c r="D3674" s="1453"/>
      <c r="E3674" s="280">
        <v>0</v>
      </c>
      <c r="F3674" s="280">
        <v>0</v>
      </c>
      <c r="G3674" s="280">
        <v>0</v>
      </c>
      <c r="H3674" s="280">
        <v>0</v>
      </c>
    </row>
    <row r="3675" spans="1:8" s="129" customFormat="1" ht="30">
      <c r="A3675" s="1450"/>
      <c r="B3675" s="282" t="s">
        <v>86</v>
      </c>
      <c r="C3675" s="252" t="s">
        <v>941</v>
      </c>
      <c r="D3675" s="252" t="s">
        <v>942</v>
      </c>
      <c r="E3675" s="280">
        <v>2600</v>
      </c>
      <c r="F3675" s="280">
        <v>0</v>
      </c>
      <c r="G3675" s="280">
        <v>0</v>
      </c>
      <c r="H3675" s="280">
        <v>0</v>
      </c>
    </row>
    <row r="3676" spans="1:8" s="129" customFormat="1" ht="39" customHeight="1">
      <c r="A3676" s="1454">
        <f>MAX($A$994:A3675)+1</f>
        <v>277</v>
      </c>
      <c r="B3676" s="1453" t="s">
        <v>943</v>
      </c>
      <c r="C3676" s="1453"/>
      <c r="D3676" s="1453"/>
      <c r="E3676" s="280">
        <v>0</v>
      </c>
      <c r="F3676" s="280">
        <v>0</v>
      </c>
      <c r="G3676" s="280">
        <v>0</v>
      </c>
      <c r="H3676" s="280">
        <v>0</v>
      </c>
    </row>
    <row r="3677" spans="1:8" s="129" customFormat="1">
      <c r="A3677" s="1450"/>
      <c r="B3677" s="282" t="s">
        <v>63</v>
      </c>
      <c r="C3677" s="252" t="s">
        <v>853</v>
      </c>
      <c r="D3677" s="252" t="s">
        <v>905</v>
      </c>
      <c r="E3677" s="280">
        <v>1880</v>
      </c>
      <c r="F3677" s="280">
        <v>0</v>
      </c>
      <c r="G3677" s="280">
        <v>0</v>
      </c>
      <c r="H3677" s="280">
        <v>0</v>
      </c>
    </row>
    <row r="3678" spans="1:8" s="129" customFormat="1" ht="15.75">
      <c r="A3678" s="1454">
        <f>MAX($A$994:A3677)+1</f>
        <v>278</v>
      </c>
      <c r="B3678" s="1453" t="s">
        <v>944</v>
      </c>
      <c r="C3678" s="1453"/>
      <c r="D3678" s="1453"/>
      <c r="E3678" s="280">
        <v>0</v>
      </c>
      <c r="F3678" s="280">
        <v>0</v>
      </c>
      <c r="G3678" s="280">
        <v>0</v>
      </c>
      <c r="H3678" s="280">
        <v>0</v>
      </c>
    </row>
    <row r="3679" spans="1:8" s="129" customFormat="1" ht="30">
      <c r="A3679" s="1450"/>
      <c r="B3679" s="282" t="s">
        <v>816</v>
      </c>
      <c r="C3679" s="252" t="s">
        <v>818</v>
      </c>
      <c r="D3679" s="252" t="s">
        <v>819</v>
      </c>
      <c r="E3679" s="280">
        <v>7200</v>
      </c>
      <c r="F3679" s="280">
        <v>0</v>
      </c>
      <c r="G3679" s="280">
        <v>0</v>
      </c>
      <c r="H3679" s="280">
        <v>0</v>
      </c>
    </row>
    <row r="3680" spans="1:8" s="129" customFormat="1" ht="36.75" customHeight="1">
      <c r="A3680" s="1454">
        <f>MAX($A$994:A3679)+1</f>
        <v>279</v>
      </c>
      <c r="B3680" s="1453" t="s">
        <v>945</v>
      </c>
      <c r="C3680" s="1453"/>
      <c r="D3680" s="1453"/>
      <c r="E3680" s="280">
        <v>0</v>
      </c>
      <c r="F3680" s="280">
        <v>0</v>
      </c>
      <c r="G3680" s="280">
        <v>0</v>
      </c>
      <c r="H3680" s="280">
        <v>0</v>
      </c>
    </row>
    <row r="3681" spans="1:8" s="129" customFormat="1" ht="45">
      <c r="A3681" s="1450"/>
      <c r="B3681" s="282" t="s">
        <v>816</v>
      </c>
      <c r="C3681" s="252" t="s">
        <v>820</v>
      </c>
      <c r="D3681" s="252" t="s">
        <v>852</v>
      </c>
      <c r="E3681" s="280">
        <v>7600</v>
      </c>
      <c r="F3681" s="280">
        <v>0</v>
      </c>
      <c r="G3681" s="280">
        <v>0</v>
      </c>
      <c r="H3681" s="280">
        <v>0</v>
      </c>
    </row>
    <row r="3682" spans="1:8" s="129" customFormat="1">
      <c r="A3682" s="1450"/>
      <c r="B3682" s="282" t="s">
        <v>39</v>
      </c>
      <c r="C3682" s="252" t="s">
        <v>816</v>
      </c>
      <c r="D3682" s="252" t="s">
        <v>857</v>
      </c>
      <c r="E3682" s="280">
        <v>3000</v>
      </c>
      <c r="F3682" s="280">
        <v>0</v>
      </c>
      <c r="G3682" s="280">
        <v>0</v>
      </c>
      <c r="H3682" s="280">
        <v>0</v>
      </c>
    </row>
    <row r="3683" spans="1:8" s="129" customFormat="1" ht="30">
      <c r="A3683" s="1454">
        <f>MAX($A$994:A3682)+1</f>
        <v>280</v>
      </c>
      <c r="B3683" s="1449" t="s">
        <v>946</v>
      </c>
      <c r="C3683" s="252" t="s">
        <v>947</v>
      </c>
      <c r="D3683" s="252" t="s">
        <v>948</v>
      </c>
      <c r="E3683" s="280">
        <v>188</v>
      </c>
      <c r="F3683" s="280">
        <v>100</v>
      </c>
      <c r="G3683" s="280">
        <v>80</v>
      </c>
      <c r="H3683" s="280">
        <v>60</v>
      </c>
    </row>
    <row r="3684" spans="1:8" s="129" customFormat="1" ht="41.25" customHeight="1">
      <c r="A3684" s="1450"/>
      <c r="B3684" s="1449"/>
      <c r="C3684" s="252" t="s">
        <v>948</v>
      </c>
      <c r="D3684" s="252" t="s">
        <v>949</v>
      </c>
      <c r="E3684" s="280">
        <v>140</v>
      </c>
      <c r="F3684" s="280">
        <v>64</v>
      </c>
      <c r="G3684" s="280">
        <v>56</v>
      </c>
      <c r="H3684" s="280">
        <v>40</v>
      </c>
    </row>
    <row r="3685" spans="1:8" s="129" customFormat="1" ht="30">
      <c r="A3685" s="281">
        <f>MAX($A$994:A3684)+1</f>
        <v>281</v>
      </c>
      <c r="B3685" s="252" t="s">
        <v>951</v>
      </c>
      <c r="C3685" s="252" t="s">
        <v>947</v>
      </c>
      <c r="D3685" s="252" t="s">
        <v>881</v>
      </c>
      <c r="E3685" s="280">
        <v>140</v>
      </c>
      <c r="F3685" s="280">
        <v>120</v>
      </c>
      <c r="G3685" s="280">
        <v>0</v>
      </c>
      <c r="H3685" s="280">
        <v>0</v>
      </c>
    </row>
    <row r="3686" spans="1:8" s="129" customFormat="1" ht="30">
      <c r="A3686" s="1454">
        <f>MAX($A$994:A3685)+1</f>
        <v>282</v>
      </c>
      <c r="B3686" s="1449" t="s">
        <v>952</v>
      </c>
      <c r="C3686" s="252" t="s">
        <v>953</v>
      </c>
      <c r="D3686" s="252" t="s">
        <v>954</v>
      </c>
      <c r="E3686" s="280">
        <v>80</v>
      </c>
      <c r="F3686" s="280">
        <v>48</v>
      </c>
      <c r="G3686" s="280">
        <v>40</v>
      </c>
      <c r="H3686" s="280">
        <v>0</v>
      </c>
    </row>
    <row r="3687" spans="1:8" s="129" customFormat="1" ht="30">
      <c r="A3687" s="1450"/>
      <c r="B3687" s="1449"/>
      <c r="C3687" s="252" t="s">
        <v>955</v>
      </c>
      <c r="D3687" s="252" t="s">
        <v>956</v>
      </c>
      <c r="E3687" s="280">
        <v>80</v>
      </c>
      <c r="F3687" s="280">
        <v>48</v>
      </c>
      <c r="G3687" s="280">
        <v>40</v>
      </c>
      <c r="H3687" s="280">
        <v>0</v>
      </c>
    </row>
    <row r="3688" spans="1:8" s="129" customFormat="1" ht="30">
      <c r="A3688" s="281">
        <f>MAX($A$994:A3687)+1</f>
        <v>283</v>
      </c>
      <c r="B3688" s="282" t="s">
        <v>957</v>
      </c>
      <c r="C3688" s="252" t="s">
        <v>958</v>
      </c>
      <c r="D3688" s="252" t="s">
        <v>959</v>
      </c>
      <c r="E3688" s="280">
        <v>56</v>
      </c>
      <c r="F3688" s="280">
        <v>36</v>
      </c>
      <c r="G3688" s="280">
        <v>32</v>
      </c>
      <c r="H3688" s="280">
        <v>0</v>
      </c>
    </row>
    <row r="3689" spans="1:8" s="129" customFormat="1" ht="30">
      <c r="A3689" s="281">
        <f>MAX($A$994:A3688)+1</f>
        <v>284</v>
      </c>
      <c r="B3689" s="282" t="s">
        <v>960</v>
      </c>
      <c r="C3689" s="252" t="s">
        <v>961</v>
      </c>
      <c r="D3689" s="252" t="s">
        <v>962</v>
      </c>
      <c r="E3689" s="280">
        <v>44</v>
      </c>
      <c r="F3689" s="280">
        <v>36</v>
      </c>
      <c r="G3689" s="280">
        <v>32</v>
      </c>
      <c r="H3689" s="280">
        <v>0</v>
      </c>
    </row>
    <row r="3690" spans="1:8" s="129" customFormat="1" ht="30">
      <c r="A3690" s="281">
        <f>MAX($A$994:A3689)+1</f>
        <v>285</v>
      </c>
      <c r="B3690" s="282" t="s">
        <v>963</v>
      </c>
      <c r="C3690" s="252" t="s">
        <v>964</v>
      </c>
      <c r="D3690" s="252" t="s">
        <v>965</v>
      </c>
      <c r="E3690" s="280">
        <v>44</v>
      </c>
      <c r="F3690" s="280">
        <v>36</v>
      </c>
      <c r="G3690" s="280">
        <v>32</v>
      </c>
      <c r="H3690" s="280">
        <v>0</v>
      </c>
    </row>
    <row r="3691" spans="1:8" s="129" customFormat="1" ht="45">
      <c r="A3691" s="1454">
        <f>MAX($A$994:A3690)+1</f>
        <v>286</v>
      </c>
      <c r="B3691" s="1449" t="s">
        <v>966</v>
      </c>
      <c r="C3691" s="252" t="s">
        <v>967</v>
      </c>
      <c r="D3691" s="252" t="s">
        <v>968</v>
      </c>
      <c r="E3691" s="280">
        <v>44</v>
      </c>
      <c r="F3691" s="280">
        <v>36</v>
      </c>
      <c r="G3691" s="280">
        <v>32</v>
      </c>
      <c r="H3691" s="280">
        <v>0</v>
      </c>
    </row>
    <row r="3692" spans="1:8" s="129" customFormat="1" ht="45">
      <c r="A3692" s="1450"/>
      <c r="B3692" s="1449"/>
      <c r="C3692" s="252" t="s">
        <v>969</v>
      </c>
      <c r="D3692" s="252" t="s">
        <v>968</v>
      </c>
      <c r="E3692" s="280">
        <v>44</v>
      </c>
      <c r="F3692" s="280">
        <v>36</v>
      </c>
      <c r="G3692" s="280">
        <v>32</v>
      </c>
      <c r="H3692" s="280">
        <v>0</v>
      </c>
    </row>
    <row r="3693" spans="1:8" s="129" customFormat="1" ht="75">
      <c r="A3693" s="281">
        <f>MAX($A$994:A3692)+1</f>
        <v>287</v>
      </c>
      <c r="B3693" s="282" t="s">
        <v>970</v>
      </c>
      <c r="C3693" s="252" t="s">
        <v>971</v>
      </c>
      <c r="D3693" s="252" t="s">
        <v>972</v>
      </c>
      <c r="E3693" s="280">
        <v>44</v>
      </c>
      <c r="F3693" s="280">
        <v>36</v>
      </c>
      <c r="G3693" s="280">
        <v>32</v>
      </c>
      <c r="H3693" s="280">
        <v>0</v>
      </c>
    </row>
    <row r="3694" spans="1:8" s="129" customFormat="1" ht="30">
      <c r="A3694" s="281">
        <f>MAX($A$994:A3693)+1</f>
        <v>288</v>
      </c>
      <c r="B3694" s="282" t="s">
        <v>973</v>
      </c>
      <c r="C3694" s="252" t="s">
        <v>958</v>
      </c>
      <c r="D3694" s="252" t="s">
        <v>831</v>
      </c>
      <c r="E3694" s="280">
        <v>40</v>
      </c>
      <c r="F3694" s="280">
        <v>36</v>
      </c>
      <c r="G3694" s="280">
        <v>32</v>
      </c>
      <c r="H3694" s="280">
        <v>0</v>
      </c>
    </row>
    <row r="3695" spans="1:8" s="241" customFormat="1" ht="15.75">
      <c r="A3695" s="285">
        <v>49</v>
      </c>
      <c r="B3695" s="286" t="s">
        <v>1063</v>
      </c>
      <c r="C3695" s="285"/>
      <c r="D3695" s="285"/>
      <c r="E3695" s="287">
        <v>0</v>
      </c>
      <c r="F3695" s="287">
        <v>0</v>
      </c>
      <c r="G3695" s="287">
        <v>0</v>
      </c>
      <c r="H3695" s="287">
        <v>0</v>
      </c>
    </row>
    <row r="3696" spans="1:8" s="129" customFormat="1" ht="16.5" customHeight="1">
      <c r="A3696" s="1442">
        <v>1</v>
      </c>
      <c r="B3696" s="1442" t="s">
        <v>995</v>
      </c>
      <c r="C3696" s="288" t="s">
        <v>996</v>
      </c>
      <c r="D3696" s="288" t="s">
        <v>997</v>
      </c>
      <c r="E3696" s="289">
        <v>154</v>
      </c>
      <c r="F3696" s="289">
        <v>48</v>
      </c>
      <c r="G3696" s="289">
        <v>38.400000000000006</v>
      </c>
      <c r="H3696" s="290">
        <v>0</v>
      </c>
    </row>
    <row r="3697" spans="1:8" s="129" customFormat="1" ht="45">
      <c r="A3697" s="1442"/>
      <c r="B3697" s="1442"/>
      <c r="C3697" s="288" t="s">
        <v>997</v>
      </c>
      <c r="D3697" s="288" t="s">
        <v>998</v>
      </c>
      <c r="E3697" s="289">
        <v>160</v>
      </c>
      <c r="F3697" s="289">
        <v>50</v>
      </c>
      <c r="G3697" s="289">
        <v>40</v>
      </c>
      <c r="H3697" s="290">
        <v>0</v>
      </c>
    </row>
    <row r="3698" spans="1:8" s="129" customFormat="1" ht="45">
      <c r="A3698" s="1442"/>
      <c r="B3698" s="1442"/>
      <c r="C3698" s="288" t="s">
        <v>998</v>
      </c>
      <c r="D3698" s="288" t="s">
        <v>999</v>
      </c>
      <c r="E3698" s="289">
        <v>170</v>
      </c>
      <c r="F3698" s="289">
        <v>52</v>
      </c>
      <c r="G3698" s="289">
        <v>42</v>
      </c>
      <c r="H3698" s="290">
        <v>0</v>
      </c>
    </row>
    <row r="3699" spans="1:8" s="129" customFormat="1" ht="30">
      <c r="A3699" s="1442"/>
      <c r="B3699" s="1442"/>
      <c r="C3699" s="288" t="s">
        <v>999</v>
      </c>
      <c r="D3699" s="288" t="s">
        <v>1000</v>
      </c>
      <c r="E3699" s="289">
        <v>290</v>
      </c>
      <c r="F3699" s="289">
        <v>90</v>
      </c>
      <c r="G3699" s="289">
        <v>72</v>
      </c>
      <c r="H3699" s="290">
        <v>0</v>
      </c>
    </row>
    <row r="3700" spans="1:8" s="129" customFormat="1" ht="45">
      <c r="A3700" s="1442"/>
      <c r="B3700" s="1442"/>
      <c r="C3700" s="288" t="s">
        <v>1000</v>
      </c>
      <c r="D3700" s="288" t="s">
        <v>1001</v>
      </c>
      <c r="E3700" s="289">
        <v>344</v>
      </c>
      <c r="F3700" s="289">
        <v>110</v>
      </c>
      <c r="G3700" s="289">
        <v>88</v>
      </c>
      <c r="H3700" s="290">
        <v>0</v>
      </c>
    </row>
    <row r="3701" spans="1:8" s="129" customFormat="1" ht="45">
      <c r="A3701" s="1442"/>
      <c r="B3701" s="1442"/>
      <c r="C3701" s="288" t="s">
        <v>1001</v>
      </c>
      <c r="D3701" s="288" t="s">
        <v>1002</v>
      </c>
      <c r="E3701" s="289">
        <v>314.40000000000003</v>
      </c>
      <c r="F3701" s="289">
        <v>100</v>
      </c>
      <c r="G3701" s="289">
        <v>80</v>
      </c>
      <c r="H3701" s="290">
        <v>0</v>
      </c>
    </row>
    <row r="3702" spans="1:8" s="129" customFormat="1" ht="45">
      <c r="A3702" s="1442"/>
      <c r="B3702" s="1442"/>
      <c r="C3702" s="288" t="s">
        <v>1002</v>
      </c>
      <c r="D3702" s="288" t="s">
        <v>1003</v>
      </c>
      <c r="E3702" s="289">
        <v>130.4</v>
      </c>
      <c r="F3702" s="289">
        <v>52</v>
      </c>
      <c r="G3702" s="289">
        <v>40</v>
      </c>
      <c r="H3702" s="290">
        <v>0</v>
      </c>
    </row>
    <row r="3703" spans="1:8" s="129" customFormat="1" ht="45">
      <c r="A3703" s="1442"/>
      <c r="B3703" s="1442"/>
      <c r="C3703" s="288" t="s">
        <v>1003</v>
      </c>
      <c r="D3703" s="288" t="s">
        <v>1004</v>
      </c>
      <c r="E3703" s="289">
        <v>44</v>
      </c>
      <c r="F3703" s="289">
        <v>28.8</v>
      </c>
      <c r="G3703" s="289">
        <v>26.400000000000002</v>
      </c>
      <c r="H3703" s="290">
        <v>0</v>
      </c>
    </row>
    <row r="3704" spans="1:8" s="129" customFormat="1" ht="45">
      <c r="A3704" s="1442"/>
      <c r="B3704" s="1442"/>
      <c r="C3704" s="288" t="s">
        <v>1006</v>
      </c>
      <c r="D3704" s="288" t="s">
        <v>1007</v>
      </c>
      <c r="E3704" s="289">
        <v>88</v>
      </c>
      <c r="F3704" s="289">
        <v>44</v>
      </c>
      <c r="G3704" s="289">
        <v>32</v>
      </c>
      <c r="H3704" s="290">
        <v>0</v>
      </c>
    </row>
    <row r="3705" spans="1:8" s="129" customFormat="1" ht="45">
      <c r="A3705" s="1442"/>
      <c r="B3705" s="1442"/>
      <c r="C3705" s="288" t="s">
        <v>1007</v>
      </c>
      <c r="D3705" s="288" t="s">
        <v>1008</v>
      </c>
      <c r="E3705" s="289">
        <v>44</v>
      </c>
      <c r="F3705" s="289">
        <v>28.8</v>
      </c>
      <c r="G3705" s="289">
        <v>26.400000000000002</v>
      </c>
      <c r="H3705" s="290">
        <v>0</v>
      </c>
    </row>
    <row r="3706" spans="1:8" s="129" customFormat="1" ht="45">
      <c r="A3706" s="1442"/>
      <c r="B3706" s="1442"/>
      <c r="C3706" s="288" t="s">
        <v>1008</v>
      </c>
      <c r="D3706" s="288" t="s">
        <v>1009</v>
      </c>
      <c r="E3706" s="289">
        <v>48</v>
      </c>
      <c r="F3706" s="289">
        <v>32.800000000000004</v>
      </c>
      <c r="G3706" s="289">
        <v>28.8</v>
      </c>
      <c r="H3706" s="290">
        <v>0</v>
      </c>
    </row>
    <row r="3707" spans="1:8" s="129" customFormat="1" ht="45">
      <c r="A3707" s="1442"/>
      <c r="B3707" s="1442"/>
      <c r="C3707" s="288" t="s">
        <v>1009</v>
      </c>
      <c r="D3707" s="288" t="s">
        <v>1010</v>
      </c>
      <c r="E3707" s="289">
        <v>44</v>
      </c>
      <c r="F3707" s="289">
        <v>28.8</v>
      </c>
      <c r="G3707" s="289">
        <v>26.400000000000002</v>
      </c>
      <c r="H3707" s="290">
        <v>0</v>
      </c>
    </row>
    <row r="3708" spans="1:8" s="129" customFormat="1" ht="30">
      <c r="A3708" s="1442"/>
      <c r="B3708" s="1442"/>
      <c r="C3708" s="288" t="s">
        <v>1010</v>
      </c>
      <c r="D3708" s="288" t="s">
        <v>1011</v>
      </c>
      <c r="E3708" s="289">
        <v>48</v>
      </c>
      <c r="F3708" s="289">
        <v>32.800000000000004</v>
      </c>
      <c r="G3708" s="289">
        <v>28.8</v>
      </c>
      <c r="H3708" s="290">
        <v>0</v>
      </c>
    </row>
    <row r="3709" spans="1:8" s="129" customFormat="1" ht="49.15" customHeight="1">
      <c r="A3709" s="1442">
        <v>2</v>
      </c>
      <c r="B3709" s="1442" t="s">
        <v>1012</v>
      </c>
      <c r="C3709" s="288" t="s">
        <v>1013</v>
      </c>
      <c r="D3709" s="288" t="s">
        <v>1014</v>
      </c>
      <c r="E3709" s="289">
        <v>112</v>
      </c>
      <c r="F3709" s="289">
        <v>56</v>
      </c>
      <c r="G3709" s="289">
        <v>34</v>
      </c>
      <c r="H3709" s="290">
        <v>0</v>
      </c>
    </row>
    <row r="3710" spans="1:8" s="129" customFormat="1" ht="60">
      <c r="A3710" s="1442"/>
      <c r="B3710" s="1442"/>
      <c r="C3710" s="288" t="s">
        <v>1014</v>
      </c>
      <c r="D3710" s="288" t="s">
        <v>1015</v>
      </c>
      <c r="E3710" s="289">
        <v>56</v>
      </c>
      <c r="F3710" s="289">
        <v>34</v>
      </c>
      <c r="G3710" s="289">
        <v>28</v>
      </c>
      <c r="H3710" s="290">
        <v>0</v>
      </c>
    </row>
    <row r="3711" spans="1:8" s="129" customFormat="1" ht="60">
      <c r="A3711" s="1442"/>
      <c r="B3711" s="1442"/>
      <c r="C3711" s="288" t="s">
        <v>1015</v>
      </c>
      <c r="D3711" s="288" t="s">
        <v>1017</v>
      </c>
      <c r="E3711" s="289">
        <v>112</v>
      </c>
      <c r="F3711" s="289">
        <v>50.400000000000006</v>
      </c>
      <c r="G3711" s="289">
        <v>36</v>
      </c>
      <c r="H3711" s="290">
        <v>0</v>
      </c>
    </row>
    <row r="3712" spans="1:8" s="129" customFormat="1" ht="60">
      <c r="A3712" s="1442"/>
      <c r="B3712" s="1442"/>
      <c r="C3712" s="288" t="s">
        <v>1017</v>
      </c>
      <c r="D3712" s="288" t="s">
        <v>1018</v>
      </c>
      <c r="E3712" s="289">
        <v>64</v>
      </c>
      <c r="F3712" s="289">
        <v>39.200000000000003</v>
      </c>
      <c r="G3712" s="289">
        <v>32</v>
      </c>
      <c r="H3712" s="290">
        <v>0</v>
      </c>
    </row>
    <row r="3713" spans="1:8" s="129" customFormat="1" ht="60">
      <c r="A3713" s="1442"/>
      <c r="B3713" s="1442"/>
      <c r="C3713" s="288" t="s">
        <v>1018</v>
      </c>
      <c r="D3713" s="288" t="s">
        <v>1019</v>
      </c>
      <c r="E3713" s="289">
        <v>112</v>
      </c>
      <c r="F3713" s="289">
        <v>50.400000000000006</v>
      </c>
      <c r="G3713" s="289">
        <v>36</v>
      </c>
      <c r="H3713" s="290">
        <v>0</v>
      </c>
    </row>
    <row r="3714" spans="1:8" s="129" customFormat="1" ht="90" customHeight="1">
      <c r="A3714" s="1442"/>
      <c r="B3714" s="1442"/>
      <c r="C3714" s="288" t="s">
        <v>1019</v>
      </c>
      <c r="D3714" s="288" t="s">
        <v>1020</v>
      </c>
      <c r="E3714" s="289">
        <v>64</v>
      </c>
      <c r="F3714" s="289">
        <v>35.200000000000003</v>
      </c>
      <c r="G3714" s="289">
        <v>28.8</v>
      </c>
      <c r="H3714" s="290">
        <v>0</v>
      </c>
    </row>
    <row r="3715" spans="1:8" s="129" customFormat="1" ht="60">
      <c r="A3715" s="1442"/>
      <c r="B3715" s="1442"/>
      <c r="C3715" s="288" t="s">
        <v>1020</v>
      </c>
      <c r="D3715" s="288" t="s">
        <v>1021</v>
      </c>
      <c r="E3715" s="289">
        <v>52</v>
      </c>
      <c r="F3715" s="289">
        <v>32.4</v>
      </c>
      <c r="G3715" s="289">
        <v>26</v>
      </c>
      <c r="H3715" s="290">
        <v>0</v>
      </c>
    </row>
    <row r="3716" spans="1:8" s="129" customFormat="1" ht="74.25" customHeight="1">
      <c r="A3716" s="1442"/>
      <c r="B3716" s="1442"/>
      <c r="C3716" s="288" t="s">
        <v>1021</v>
      </c>
      <c r="D3716" s="288" t="s">
        <v>1022</v>
      </c>
      <c r="E3716" s="289">
        <v>56</v>
      </c>
      <c r="F3716" s="289">
        <v>34</v>
      </c>
      <c r="G3716" s="289">
        <v>28</v>
      </c>
      <c r="H3716" s="290">
        <v>0</v>
      </c>
    </row>
    <row r="3717" spans="1:8" s="129" customFormat="1" ht="75">
      <c r="A3717" s="1442"/>
      <c r="B3717" s="1442"/>
      <c r="C3717" s="288" t="s">
        <v>1022</v>
      </c>
      <c r="D3717" s="288" t="s">
        <v>1023</v>
      </c>
      <c r="E3717" s="289">
        <v>52</v>
      </c>
      <c r="F3717" s="289">
        <v>32.4</v>
      </c>
      <c r="G3717" s="289">
        <v>26</v>
      </c>
      <c r="H3717" s="290">
        <v>0</v>
      </c>
    </row>
    <row r="3718" spans="1:8" s="129" customFormat="1" ht="75">
      <c r="A3718" s="1442"/>
      <c r="B3718" s="1442"/>
      <c r="C3718" s="288" t="s">
        <v>1022</v>
      </c>
      <c r="D3718" s="288" t="s">
        <v>1024</v>
      </c>
      <c r="E3718" s="289">
        <v>52</v>
      </c>
      <c r="F3718" s="289">
        <v>32.4</v>
      </c>
      <c r="G3718" s="289">
        <v>26</v>
      </c>
      <c r="H3718" s="290">
        <v>0</v>
      </c>
    </row>
    <row r="3719" spans="1:8" s="129" customFormat="1" ht="45">
      <c r="A3719" s="1442"/>
      <c r="B3719" s="1442"/>
      <c r="C3719" s="288" t="s">
        <v>1025</v>
      </c>
      <c r="D3719" s="288" t="s">
        <v>1026</v>
      </c>
      <c r="E3719" s="289">
        <v>72</v>
      </c>
      <c r="F3719" s="289">
        <v>43.2</v>
      </c>
      <c r="G3719" s="289">
        <v>34</v>
      </c>
      <c r="H3719" s="290">
        <v>0</v>
      </c>
    </row>
    <row r="3720" spans="1:8" s="129" customFormat="1" ht="30">
      <c r="A3720" s="1442">
        <v>3</v>
      </c>
      <c r="B3720" s="1442" t="s">
        <v>1027</v>
      </c>
      <c r="C3720" s="288" t="s">
        <v>1028</v>
      </c>
      <c r="D3720" s="288" t="s">
        <v>1029</v>
      </c>
      <c r="E3720" s="289">
        <v>50</v>
      </c>
      <c r="F3720" s="289">
        <v>32.4</v>
      </c>
      <c r="G3720" s="289">
        <v>26</v>
      </c>
      <c r="H3720" s="290">
        <v>0</v>
      </c>
    </row>
    <row r="3721" spans="1:8" s="129" customFormat="1" ht="30">
      <c r="A3721" s="1442"/>
      <c r="B3721" s="1442"/>
      <c r="C3721" s="288" t="s">
        <v>1030</v>
      </c>
      <c r="D3721" s="288" t="s">
        <v>1029</v>
      </c>
      <c r="E3721" s="289">
        <v>52</v>
      </c>
      <c r="F3721" s="289">
        <v>36.4</v>
      </c>
      <c r="G3721" s="289">
        <v>28</v>
      </c>
      <c r="H3721" s="290">
        <v>0</v>
      </c>
    </row>
    <row r="3722" spans="1:8" s="129" customFormat="1" ht="45">
      <c r="A3722" s="291">
        <v>4</v>
      </c>
      <c r="B3722" s="288" t="s">
        <v>1031</v>
      </c>
      <c r="C3722" s="288" t="s">
        <v>1032</v>
      </c>
      <c r="D3722" s="288" t="s">
        <v>1033</v>
      </c>
      <c r="E3722" s="289">
        <v>50.400000000000006</v>
      </c>
      <c r="F3722" s="289">
        <v>32.800000000000004</v>
      </c>
      <c r="G3722" s="289">
        <v>26.400000000000002</v>
      </c>
      <c r="H3722" s="290">
        <v>0</v>
      </c>
    </row>
    <row r="3723" spans="1:8" s="129" customFormat="1" ht="66" customHeight="1">
      <c r="A3723" s="1442">
        <v>5</v>
      </c>
      <c r="B3723" s="1442" t="s">
        <v>1034</v>
      </c>
      <c r="C3723" s="288" t="s">
        <v>1035</v>
      </c>
      <c r="D3723" s="288" t="s">
        <v>1036</v>
      </c>
      <c r="E3723" s="289">
        <v>54</v>
      </c>
      <c r="F3723" s="289">
        <v>38</v>
      </c>
      <c r="G3723" s="289">
        <v>28</v>
      </c>
      <c r="H3723" s="290">
        <v>0</v>
      </c>
    </row>
    <row r="3724" spans="1:8" s="129" customFormat="1" ht="60">
      <c r="A3724" s="1442"/>
      <c r="B3724" s="1442"/>
      <c r="C3724" s="288" t="s">
        <v>1036</v>
      </c>
      <c r="D3724" s="288" t="s">
        <v>1037</v>
      </c>
      <c r="E3724" s="289">
        <v>60</v>
      </c>
      <c r="F3724" s="289">
        <v>33.200000000000003</v>
      </c>
      <c r="G3724" s="289">
        <v>27.200000000000003</v>
      </c>
      <c r="H3724" s="290">
        <v>0</v>
      </c>
    </row>
    <row r="3725" spans="1:8" s="129" customFormat="1" ht="30">
      <c r="A3725" s="291">
        <v>6</v>
      </c>
      <c r="B3725" s="288" t="s">
        <v>1038</v>
      </c>
      <c r="C3725" s="288" t="s">
        <v>1039</v>
      </c>
      <c r="D3725" s="288" t="s">
        <v>1040</v>
      </c>
      <c r="E3725" s="289">
        <v>44</v>
      </c>
      <c r="F3725" s="289">
        <v>28.8</v>
      </c>
      <c r="G3725" s="289">
        <v>26.400000000000002</v>
      </c>
      <c r="H3725" s="290">
        <v>0</v>
      </c>
    </row>
    <row r="3726" spans="1:8" s="129" customFormat="1" ht="30">
      <c r="A3726" s="291">
        <v>7</v>
      </c>
      <c r="B3726" s="288" t="s">
        <v>1041</v>
      </c>
      <c r="C3726" s="288"/>
      <c r="D3726" s="288"/>
      <c r="E3726" s="289">
        <v>44</v>
      </c>
      <c r="F3726" s="289">
        <v>28.8</v>
      </c>
      <c r="G3726" s="289">
        <v>26.400000000000002</v>
      </c>
      <c r="H3726" s="290">
        <v>0</v>
      </c>
    </row>
    <row r="3727" spans="1:8" s="129" customFormat="1" ht="16.5" customHeight="1">
      <c r="A3727" s="1442">
        <v>8</v>
      </c>
      <c r="B3727" s="1444" t="s">
        <v>1042</v>
      </c>
      <c r="C3727" s="288" t="s">
        <v>1043</v>
      </c>
      <c r="D3727" s="288" t="s">
        <v>1044</v>
      </c>
      <c r="E3727" s="289">
        <v>110</v>
      </c>
      <c r="F3727" s="290">
        <v>0</v>
      </c>
      <c r="G3727" s="290">
        <v>0</v>
      </c>
      <c r="H3727" s="290">
        <v>0</v>
      </c>
    </row>
    <row r="3728" spans="1:8" s="129" customFormat="1">
      <c r="A3728" s="1442"/>
      <c r="B3728" s="1444"/>
      <c r="C3728" s="288" t="s">
        <v>1045</v>
      </c>
      <c r="D3728" s="288" t="s">
        <v>1044</v>
      </c>
      <c r="E3728" s="289">
        <v>147.20000000000002</v>
      </c>
      <c r="F3728" s="290">
        <v>0</v>
      </c>
      <c r="G3728" s="290">
        <v>0</v>
      </c>
      <c r="H3728" s="290">
        <v>0</v>
      </c>
    </row>
    <row r="3729" spans="1:8" s="129" customFormat="1">
      <c r="A3729" s="1442"/>
      <c r="B3729" s="1444"/>
      <c r="C3729" s="288" t="s">
        <v>1046</v>
      </c>
      <c r="D3729" s="288" t="s">
        <v>1044</v>
      </c>
      <c r="E3729" s="289">
        <v>147.20000000000002</v>
      </c>
      <c r="F3729" s="290">
        <v>0</v>
      </c>
      <c r="G3729" s="290">
        <v>0</v>
      </c>
      <c r="H3729" s="290">
        <v>0</v>
      </c>
    </row>
    <row r="3730" spans="1:8" s="129" customFormat="1">
      <c r="A3730" s="1442"/>
      <c r="B3730" s="1444"/>
      <c r="C3730" s="288" t="s">
        <v>1047</v>
      </c>
      <c r="D3730" s="288" t="s">
        <v>1044</v>
      </c>
      <c r="E3730" s="289">
        <v>147.20000000000002</v>
      </c>
      <c r="F3730" s="290">
        <v>0</v>
      </c>
      <c r="G3730" s="290">
        <v>0</v>
      </c>
      <c r="H3730" s="290">
        <v>0</v>
      </c>
    </row>
    <row r="3731" spans="1:8" s="129" customFormat="1">
      <c r="A3731" s="1442"/>
      <c r="B3731" s="1444"/>
      <c r="C3731" s="288" t="s">
        <v>1048</v>
      </c>
      <c r="D3731" s="288" t="s">
        <v>1049</v>
      </c>
      <c r="E3731" s="289">
        <v>106</v>
      </c>
      <c r="F3731" s="290">
        <v>0</v>
      </c>
      <c r="G3731" s="290">
        <v>0</v>
      </c>
      <c r="H3731" s="290">
        <v>0</v>
      </c>
    </row>
    <row r="3732" spans="1:8" s="129" customFormat="1" ht="16.5" customHeight="1">
      <c r="A3732" s="1442">
        <v>9</v>
      </c>
      <c r="B3732" s="1444" t="s">
        <v>1050</v>
      </c>
      <c r="C3732" s="288" t="s">
        <v>1051</v>
      </c>
      <c r="D3732" s="288" t="s">
        <v>1052</v>
      </c>
      <c r="E3732" s="289">
        <v>88</v>
      </c>
      <c r="F3732" s="290">
        <v>0</v>
      </c>
      <c r="G3732" s="290">
        <v>0</v>
      </c>
      <c r="H3732" s="290">
        <v>0</v>
      </c>
    </row>
    <row r="3733" spans="1:8" s="129" customFormat="1" ht="30">
      <c r="A3733" s="1442"/>
      <c r="B3733" s="1444"/>
      <c r="C3733" s="288" t="s">
        <v>1053</v>
      </c>
      <c r="D3733" s="288" t="s">
        <v>1052</v>
      </c>
      <c r="E3733" s="289">
        <v>88</v>
      </c>
      <c r="F3733" s="290">
        <v>0</v>
      </c>
      <c r="G3733" s="290">
        <v>0</v>
      </c>
      <c r="H3733" s="290">
        <v>0</v>
      </c>
    </row>
    <row r="3734" spans="1:8" s="129" customFormat="1" ht="30">
      <c r="A3734" s="1442"/>
      <c r="B3734" s="1444"/>
      <c r="C3734" s="288" t="s">
        <v>1054</v>
      </c>
      <c r="D3734" s="288" t="s">
        <v>1052</v>
      </c>
      <c r="E3734" s="289">
        <v>88</v>
      </c>
      <c r="F3734" s="290">
        <v>0</v>
      </c>
      <c r="G3734" s="290">
        <v>0</v>
      </c>
      <c r="H3734" s="290">
        <v>0</v>
      </c>
    </row>
    <row r="3735" spans="1:8" s="129" customFormat="1" ht="45">
      <c r="A3735" s="291">
        <v>10</v>
      </c>
      <c r="B3735" s="288" t="s">
        <v>1055</v>
      </c>
      <c r="C3735" s="288" t="s">
        <v>1056</v>
      </c>
      <c r="D3735" s="288" t="s">
        <v>1057</v>
      </c>
      <c r="E3735" s="290">
        <v>320</v>
      </c>
      <c r="F3735" s="290">
        <v>0</v>
      </c>
      <c r="G3735" s="290">
        <v>0</v>
      </c>
      <c r="H3735" s="290">
        <v>0</v>
      </c>
    </row>
    <row r="3736" spans="1:8" s="129" customFormat="1" ht="30">
      <c r="A3736" s="291">
        <v>11</v>
      </c>
      <c r="B3736" s="288" t="s">
        <v>1058</v>
      </c>
      <c r="C3736" s="288" t="s">
        <v>1059</v>
      </c>
      <c r="D3736" s="288" t="s">
        <v>1060</v>
      </c>
      <c r="E3736" s="289">
        <v>56</v>
      </c>
      <c r="F3736" s="289">
        <v>36</v>
      </c>
      <c r="G3736" s="289">
        <v>28</v>
      </c>
      <c r="H3736" s="290">
        <v>0</v>
      </c>
    </row>
    <row r="3737" spans="1:8" s="129" customFormat="1">
      <c r="A3737" s="291">
        <v>12</v>
      </c>
      <c r="B3737" s="1444" t="s">
        <v>1061</v>
      </c>
      <c r="C3737" s="1444"/>
      <c r="D3737" s="1444"/>
      <c r="E3737" s="289">
        <v>54</v>
      </c>
      <c r="F3737" s="289">
        <v>38</v>
      </c>
      <c r="G3737" s="289">
        <v>28</v>
      </c>
      <c r="H3737" s="290">
        <v>0</v>
      </c>
    </row>
    <row r="3738" spans="1:8" s="129" customFormat="1">
      <c r="A3738" s="291">
        <v>13</v>
      </c>
      <c r="B3738" s="1444" t="s">
        <v>1062</v>
      </c>
      <c r="C3738" s="1444"/>
      <c r="D3738" s="1444"/>
      <c r="E3738" s="290">
        <v>0</v>
      </c>
      <c r="F3738" s="290">
        <v>0</v>
      </c>
      <c r="G3738" s="290">
        <v>0</v>
      </c>
      <c r="H3738" s="290">
        <v>0</v>
      </c>
    </row>
    <row r="3739" spans="1:8" s="293" customFormat="1" ht="15.75">
      <c r="A3739" s="285">
        <v>50</v>
      </c>
      <c r="B3739" s="286" t="s">
        <v>1122</v>
      </c>
      <c r="C3739" s="285"/>
      <c r="D3739" s="285"/>
      <c r="E3739" s="287">
        <v>0</v>
      </c>
      <c r="F3739" s="287">
        <v>0</v>
      </c>
      <c r="G3739" s="287">
        <v>0</v>
      </c>
      <c r="H3739" s="287">
        <v>0</v>
      </c>
    </row>
    <row r="3740" spans="1:8" s="129" customFormat="1" ht="30">
      <c r="A3740" s="1450">
        <v>1</v>
      </c>
      <c r="B3740" s="1450" t="s">
        <v>947</v>
      </c>
      <c r="C3740" s="252" t="s">
        <v>1064</v>
      </c>
      <c r="D3740" s="252" t="s">
        <v>1065</v>
      </c>
      <c r="E3740" s="280">
        <v>48</v>
      </c>
      <c r="F3740" s="280">
        <v>36</v>
      </c>
      <c r="G3740" s="290">
        <v>0</v>
      </c>
      <c r="H3740" s="290">
        <v>0</v>
      </c>
    </row>
    <row r="3741" spans="1:8" s="129" customFormat="1" ht="33.75" customHeight="1">
      <c r="A3741" s="1450"/>
      <c r="B3741" s="1450"/>
      <c r="C3741" s="252" t="s">
        <v>1065</v>
      </c>
      <c r="D3741" s="252" t="s">
        <v>1066</v>
      </c>
      <c r="E3741" s="280">
        <v>88</v>
      </c>
      <c r="F3741" s="280">
        <v>60</v>
      </c>
      <c r="G3741" s="280">
        <v>52</v>
      </c>
      <c r="H3741" s="280">
        <v>44</v>
      </c>
    </row>
    <row r="3742" spans="1:8" s="129" customFormat="1">
      <c r="A3742" s="1450"/>
      <c r="B3742" s="1450"/>
      <c r="C3742" s="252" t="s">
        <v>1066</v>
      </c>
      <c r="D3742" s="252" t="s">
        <v>1067</v>
      </c>
      <c r="E3742" s="280">
        <v>128</v>
      </c>
      <c r="F3742" s="280">
        <v>72</v>
      </c>
      <c r="G3742" s="280">
        <v>60</v>
      </c>
      <c r="H3742" s="280">
        <v>44</v>
      </c>
    </row>
    <row r="3743" spans="1:8" s="129" customFormat="1" ht="59.25" customHeight="1">
      <c r="A3743" s="1450"/>
      <c r="B3743" s="1450"/>
      <c r="C3743" s="252" t="s">
        <v>1067</v>
      </c>
      <c r="D3743" s="252" t="s">
        <v>1068</v>
      </c>
      <c r="E3743" s="280">
        <v>400</v>
      </c>
      <c r="F3743" s="280">
        <v>160</v>
      </c>
      <c r="G3743" s="280">
        <v>140</v>
      </c>
      <c r="H3743" s="280">
        <v>80</v>
      </c>
    </row>
    <row r="3744" spans="1:8" s="129" customFormat="1" ht="58.5" customHeight="1">
      <c r="A3744" s="1450"/>
      <c r="B3744" s="1450"/>
      <c r="C3744" s="252" t="s">
        <v>1068</v>
      </c>
      <c r="D3744" s="252" t="s">
        <v>1070</v>
      </c>
      <c r="E3744" s="280">
        <v>680</v>
      </c>
      <c r="F3744" s="280">
        <v>168</v>
      </c>
      <c r="G3744" s="280">
        <v>140</v>
      </c>
      <c r="H3744" s="280">
        <v>80</v>
      </c>
    </row>
    <row r="3745" spans="1:8" s="129" customFormat="1" ht="30">
      <c r="A3745" s="1450">
        <v>2</v>
      </c>
      <c r="B3745" s="1450" t="s">
        <v>1071</v>
      </c>
      <c r="C3745" s="252" t="s">
        <v>1066</v>
      </c>
      <c r="D3745" s="252" t="s">
        <v>1072</v>
      </c>
      <c r="E3745" s="280">
        <v>60</v>
      </c>
      <c r="F3745" s="280">
        <v>40</v>
      </c>
      <c r="G3745" s="280">
        <v>36</v>
      </c>
      <c r="H3745" s="290">
        <v>0</v>
      </c>
    </row>
    <row r="3746" spans="1:8" s="129" customFormat="1" ht="63" customHeight="1">
      <c r="A3746" s="1450"/>
      <c r="B3746" s="1450"/>
      <c r="C3746" s="252" t="s">
        <v>1072</v>
      </c>
      <c r="D3746" s="252" t="s">
        <v>1073</v>
      </c>
      <c r="E3746" s="280">
        <v>52</v>
      </c>
      <c r="F3746" s="280">
        <v>36</v>
      </c>
      <c r="G3746" s="280">
        <v>32</v>
      </c>
      <c r="H3746" s="290">
        <v>0</v>
      </c>
    </row>
    <row r="3747" spans="1:8" s="129" customFormat="1" ht="45">
      <c r="A3747" s="1450"/>
      <c r="B3747" s="1450"/>
      <c r="C3747" s="252" t="s">
        <v>1073</v>
      </c>
      <c r="D3747" s="252" t="s">
        <v>1074</v>
      </c>
      <c r="E3747" s="280">
        <v>48</v>
      </c>
      <c r="F3747" s="280">
        <v>36</v>
      </c>
      <c r="G3747" s="280">
        <v>32</v>
      </c>
      <c r="H3747" s="290">
        <v>0</v>
      </c>
    </row>
    <row r="3748" spans="1:8" s="129" customFormat="1">
      <c r="A3748" s="256">
        <v>3</v>
      </c>
      <c r="B3748" s="252" t="s">
        <v>854</v>
      </c>
      <c r="C3748" s="252" t="s">
        <v>947</v>
      </c>
      <c r="D3748" s="252" t="s">
        <v>1075</v>
      </c>
      <c r="E3748" s="280">
        <v>200</v>
      </c>
      <c r="F3748" s="280">
        <v>120</v>
      </c>
      <c r="G3748" s="280">
        <v>100</v>
      </c>
      <c r="H3748" s="290">
        <v>0</v>
      </c>
    </row>
    <row r="3749" spans="1:8" s="129" customFormat="1" ht="24.6" customHeight="1">
      <c r="A3749" s="256">
        <v>4</v>
      </c>
      <c r="B3749" s="282" t="s">
        <v>279</v>
      </c>
      <c r="C3749" s="252" t="s">
        <v>889</v>
      </c>
      <c r="D3749" s="252" t="s">
        <v>888</v>
      </c>
      <c r="E3749" s="280">
        <v>160</v>
      </c>
      <c r="F3749" s="280">
        <v>60</v>
      </c>
      <c r="G3749" s="280">
        <v>48</v>
      </c>
      <c r="H3749" s="280">
        <v>36</v>
      </c>
    </row>
    <row r="3750" spans="1:8" s="129" customFormat="1" ht="58.5" customHeight="1">
      <c r="A3750" s="256">
        <v>5</v>
      </c>
      <c r="B3750" s="252" t="s">
        <v>1077</v>
      </c>
      <c r="C3750" s="252" t="s">
        <v>1078</v>
      </c>
      <c r="D3750" s="252" t="s">
        <v>938</v>
      </c>
      <c r="E3750" s="280">
        <v>172</v>
      </c>
      <c r="F3750" s="280">
        <v>80</v>
      </c>
      <c r="G3750" s="280">
        <v>64</v>
      </c>
      <c r="H3750" s="280">
        <v>48</v>
      </c>
    </row>
    <row r="3751" spans="1:8" s="129" customFormat="1" ht="45.75" customHeight="1">
      <c r="A3751" s="1450">
        <v>6</v>
      </c>
      <c r="B3751" s="1450" t="s">
        <v>1079</v>
      </c>
      <c r="C3751" s="252" t="s">
        <v>1080</v>
      </c>
      <c r="D3751" s="252" t="s">
        <v>1081</v>
      </c>
      <c r="E3751" s="280">
        <v>68</v>
      </c>
      <c r="F3751" s="280">
        <v>44</v>
      </c>
      <c r="G3751" s="280">
        <v>40</v>
      </c>
      <c r="H3751" s="280">
        <v>36</v>
      </c>
    </row>
    <row r="3752" spans="1:8" s="129" customFormat="1">
      <c r="A3752" s="1450"/>
      <c r="B3752" s="1450"/>
      <c r="C3752" s="252" t="s">
        <v>1081</v>
      </c>
      <c r="D3752" s="252" t="s">
        <v>1082</v>
      </c>
      <c r="E3752" s="280">
        <v>52</v>
      </c>
      <c r="F3752" s="280">
        <v>40</v>
      </c>
      <c r="G3752" s="280">
        <v>36</v>
      </c>
      <c r="H3752" s="280">
        <v>32</v>
      </c>
    </row>
    <row r="3753" spans="1:8" s="129" customFormat="1" ht="61.5" customHeight="1">
      <c r="A3753" s="256">
        <v>7</v>
      </c>
      <c r="B3753" s="252" t="s">
        <v>1083</v>
      </c>
      <c r="C3753" s="252"/>
      <c r="D3753" s="252"/>
      <c r="E3753" s="290">
        <v>0</v>
      </c>
      <c r="F3753" s="290">
        <v>0</v>
      </c>
      <c r="G3753" s="290">
        <v>0</v>
      </c>
      <c r="H3753" s="290">
        <v>0</v>
      </c>
    </row>
    <row r="3754" spans="1:8" s="129" customFormat="1">
      <c r="A3754" s="1450" t="s">
        <v>10</v>
      </c>
      <c r="B3754" s="1452" t="s">
        <v>1084</v>
      </c>
      <c r="C3754" s="252" t="s">
        <v>1085</v>
      </c>
      <c r="D3754" s="252" t="s">
        <v>1086</v>
      </c>
      <c r="E3754" s="290">
        <v>0</v>
      </c>
      <c r="F3754" s="290">
        <v>0</v>
      </c>
      <c r="G3754" s="290">
        <v>0</v>
      </c>
      <c r="H3754" s="290">
        <v>0</v>
      </c>
    </row>
    <row r="3755" spans="1:8" s="129" customFormat="1">
      <c r="A3755" s="1450"/>
      <c r="B3755" s="1452"/>
      <c r="C3755" s="252" t="s">
        <v>1087</v>
      </c>
      <c r="D3755" s="252" t="s">
        <v>1088</v>
      </c>
      <c r="E3755" s="290">
        <v>0</v>
      </c>
      <c r="F3755" s="290">
        <v>0</v>
      </c>
      <c r="G3755" s="290">
        <v>0</v>
      </c>
      <c r="H3755" s="290">
        <v>0</v>
      </c>
    </row>
    <row r="3756" spans="1:8" s="129" customFormat="1">
      <c r="A3756" s="1450"/>
      <c r="B3756" s="1452"/>
      <c r="C3756" s="252" t="s">
        <v>1089</v>
      </c>
      <c r="D3756" s="252" t="s">
        <v>1090</v>
      </c>
      <c r="E3756" s="290">
        <v>0</v>
      </c>
      <c r="F3756" s="290">
        <v>0</v>
      </c>
      <c r="G3756" s="290">
        <v>0</v>
      </c>
      <c r="H3756" s="290">
        <v>0</v>
      </c>
    </row>
    <row r="3757" spans="1:8" s="129" customFormat="1">
      <c r="A3757" s="256" t="s">
        <v>10</v>
      </c>
      <c r="B3757" s="252" t="s">
        <v>1091</v>
      </c>
      <c r="C3757" s="252" t="s">
        <v>1092</v>
      </c>
      <c r="D3757" s="252" t="s">
        <v>1093</v>
      </c>
      <c r="E3757" s="290">
        <v>0</v>
      </c>
      <c r="F3757" s="290">
        <v>0</v>
      </c>
      <c r="G3757" s="290">
        <v>0</v>
      </c>
      <c r="H3757" s="290">
        <v>0</v>
      </c>
    </row>
    <row r="3758" spans="1:8" s="129" customFormat="1">
      <c r="A3758" s="256" t="s">
        <v>10</v>
      </c>
      <c r="B3758" s="252" t="s">
        <v>1094</v>
      </c>
      <c r="C3758" s="252" t="s">
        <v>1095</v>
      </c>
      <c r="D3758" s="252" t="s">
        <v>1096</v>
      </c>
      <c r="E3758" s="290">
        <v>0</v>
      </c>
      <c r="F3758" s="290">
        <v>0</v>
      </c>
      <c r="G3758" s="290">
        <v>0</v>
      </c>
      <c r="H3758" s="290">
        <v>0</v>
      </c>
    </row>
    <row r="3759" spans="1:8" s="129" customFormat="1" ht="51" customHeight="1">
      <c r="A3759" s="256">
        <v>8</v>
      </c>
      <c r="B3759" s="1453" t="s">
        <v>1097</v>
      </c>
      <c r="C3759" s="1453"/>
      <c r="D3759" s="252"/>
      <c r="E3759" s="290">
        <v>0</v>
      </c>
      <c r="F3759" s="290">
        <v>0</v>
      </c>
      <c r="G3759" s="290">
        <v>0</v>
      </c>
      <c r="H3759" s="290">
        <v>0</v>
      </c>
    </row>
    <row r="3760" spans="1:8" s="129" customFormat="1">
      <c r="A3760" s="256" t="s">
        <v>10</v>
      </c>
      <c r="B3760" s="252" t="s">
        <v>1098</v>
      </c>
      <c r="C3760" s="252" t="s">
        <v>1099</v>
      </c>
      <c r="D3760" s="252" t="s">
        <v>1100</v>
      </c>
      <c r="E3760" s="290">
        <v>0</v>
      </c>
      <c r="F3760" s="290">
        <v>0</v>
      </c>
      <c r="G3760" s="290">
        <v>0</v>
      </c>
      <c r="H3760" s="290">
        <v>0</v>
      </c>
    </row>
    <row r="3761" spans="1:8" s="129" customFormat="1">
      <c r="A3761" s="256" t="s">
        <v>10</v>
      </c>
      <c r="B3761" s="252" t="s">
        <v>1060</v>
      </c>
      <c r="C3761" s="252" t="s">
        <v>1101</v>
      </c>
      <c r="D3761" s="252" t="s">
        <v>888</v>
      </c>
      <c r="E3761" s="290">
        <v>0</v>
      </c>
      <c r="F3761" s="290">
        <v>0</v>
      </c>
      <c r="G3761" s="290">
        <v>0</v>
      </c>
      <c r="H3761" s="290">
        <v>0</v>
      </c>
    </row>
    <row r="3762" spans="1:8" s="129" customFormat="1" ht="38.25" customHeight="1">
      <c r="A3762" s="256">
        <v>9</v>
      </c>
      <c r="B3762" s="1453" t="s">
        <v>1102</v>
      </c>
      <c r="C3762" s="1453"/>
      <c r="D3762" s="1453"/>
      <c r="E3762" s="290">
        <v>0</v>
      </c>
      <c r="F3762" s="290">
        <v>0</v>
      </c>
      <c r="G3762" s="290">
        <v>0</v>
      </c>
      <c r="H3762" s="290">
        <v>0</v>
      </c>
    </row>
    <row r="3763" spans="1:8" s="129" customFormat="1">
      <c r="A3763" s="256" t="s">
        <v>10</v>
      </c>
      <c r="B3763" s="252" t="s">
        <v>1103</v>
      </c>
      <c r="C3763" s="252" t="s">
        <v>1104</v>
      </c>
      <c r="D3763" s="252" t="s">
        <v>1105</v>
      </c>
      <c r="E3763" s="290">
        <v>0</v>
      </c>
      <c r="F3763" s="290">
        <v>0</v>
      </c>
      <c r="G3763" s="290">
        <v>0</v>
      </c>
      <c r="H3763" s="290">
        <v>0</v>
      </c>
    </row>
    <row r="3764" spans="1:8" s="129" customFormat="1">
      <c r="A3764" s="256" t="s">
        <v>10</v>
      </c>
      <c r="B3764" s="252" t="s">
        <v>1060</v>
      </c>
      <c r="C3764" s="252" t="s">
        <v>1106</v>
      </c>
      <c r="D3764" s="252" t="s">
        <v>1107</v>
      </c>
      <c r="E3764" s="290">
        <v>0</v>
      </c>
      <c r="F3764" s="290">
        <v>0</v>
      </c>
      <c r="G3764" s="290">
        <v>0</v>
      </c>
      <c r="H3764" s="290">
        <v>0</v>
      </c>
    </row>
    <row r="3765" spans="1:8" s="129" customFormat="1" ht="45">
      <c r="A3765" s="256">
        <v>10</v>
      </c>
      <c r="B3765" s="252" t="s">
        <v>1108</v>
      </c>
      <c r="C3765" s="252" t="s">
        <v>1109</v>
      </c>
      <c r="D3765" s="252" t="s">
        <v>1079</v>
      </c>
      <c r="E3765" s="280">
        <v>52</v>
      </c>
      <c r="F3765" s="280">
        <v>36</v>
      </c>
      <c r="G3765" s="280">
        <v>32</v>
      </c>
      <c r="H3765" s="290">
        <v>0</v>
      </c>
    </row>
    <row r="3766" spans="1:8" s="129" customFormat="1" ht="57" customHeight="1">
      <c r="A3766" s="256">
        <v>11</v>
      </c>
      <c r="B3766" s="252" t="s">
        <v>1110</v>
      </c>
      <c r="C3766" s="252" t="s">
        <v>1111</v>
      </c>
      <c r="D3766" s="252" t="s">
        <v>1112</v>
      </c>
      <c r="E3766" s="280">
        <v>44</v>
      </c>
      <c r="F3766" s="280">
        <v>36</v>
      </c>
      <c r="G3766" s="280">
        <v>32</v>
      </c>
      <c r="H3766" s="290">
        <v>0</v>
      </c>
    </row>
    <row r="3767" spans="1:8" s="129" customFormat="1" ht="45">
      <c r="A3767" s="256">
        <v>12</v>
      </c>
      <c r="B3767" s="252" t="s">
        <v>1113</v>
      </c>
      <c r="C3767" s="252" t="s">
        <v>1114</v>
      </c>
      <c r="D3767" s="252" t="s">
        <v>1115</v>
      </c>
      <c r="E3767" s="280">
        <v>44</v>
      </c>
      <c r="F3767" s="280">
        <v>36</v>
      </c>
      <c r="G3767" s="280">
        <v>32</v>
      </c>
      <c r="H3767" s="290">
        <v>0</v>
      </c>
    </row>
    <row r="3768" spans="1:8" s="129" customFormat="1" ht="45">
      <c r="A3768" s="256">
        <v>13</v>
      </c>
      <c r="B3768" s="252" t="s">
        <v>963</v>
      </c>
      <c r="C3768" s="252" t="s">
        <v>1116</v>
      </c>
      <c r="D3768" s="252" t="s">
        <v>833</v>
      </c>
      <c r="E3768" s="280">
        <v>44</v>
      </c>
      <c r="F3768" s="280">
        <v>36</v>
      </c>
      <c r="G3768" s="280">
        <v>32</v>
      </c>
      <c r="H3768" s="290">
        <v>0</v>
      </c>
    </row>
    <row r="3769" spans="1:8" s="129" customFormat="1" ht="15.75">
      <c r="A3769" s="256">
        <v>14</v>
      </c>
      <c r="B3769" s="1453" t="s">
        <v>1117</v>
      </c>
      <c r="C3769" s="1453"/>
      <c r="D3769" s="1453"/>
      <c r="E3769" s="290">
        <v>0</v>
      </c>
      <c r="F3769" s="290">
        <v>0</v>
      </c>
      <c r="G3769" s="290">
        <v>0</v>
      </c>
      <c r="H3769" s="290">
        <v>0</v>
      </c>
    </row>
    <row r="3770" spans="1:8" s="129" customFormat="1">
      <c r="A3770" s="256" t="s">
        <v>10</v>
      </c>
      <c r="B3770" s="1452" t="s">
        <v>947</v>
      </c>
      <c r="C3770" s="252" t="s">
        <v>1104</v>
      </c>
      <c r="D3770" s="252" t="s">
        <v>1118</v>
      </c>
      <c r="E3770" s="290">
        <v>0</v>
      </c>
      <c r="F3770" s="290">
        <v>0</v>
      </c>
      <c r="G3770" s="290">
        <v>0</v>
      </c>
      <c r="H3770" s="290">
        <v>0</v>
      </c>
    </row>
    <row r="3771" spans="1:8" s="129" customFormat="1">
      <c r="A3771" s="256" t="s">
        <v>10</v>
      </c>
      <c r="B3771" s="1452"/>
      <c r="C3771" s="252" t="s">
        <v>1119</v>
      </c>
      <c r="D3771" s="252" t="s">
        <v>1120</v>
      </c>
      <c r="E3771" s="290">
        <v>0</v>
      </c>
      <c r="F3771" s="290">
        <v>0</v>
      </c>
      <c r="G3771" s="290">
        <v>0</v>
      </c>
      <c r="H3771" s="290">
        <v>0</v>
      </c>
    </row>
    <row r="3772" spans="1:8" s="129" customFormat="1">
      <c r="A3772" s="256" t="s">
        <v>10</v>
      </c>
      <c r="B3772" s="252" t="s">
        <v>1060</v>
      </c>
      <c r="C3772" s="252" t="s">
        <v>1101</v>
      </c>
      <c r="D3772" s="252" t="s">
        <v>1121</v>
      </c>
      <c r="E3772" s="290">
        <v>0</v>
      </c>
      <c r="F3772" s="290">
        <v>0</v>
      </c>
      <c r="G3772" s="290">
        <v>0</v>
      </c>
      <c r="H3772" s="290">
        <v>0</v>
      </c>
    </row>
    <row r="3773" spans="1:8" s="293" customFormat="1" ht="15.75">
      <c r="A3773" s="285">
        <v>51</v>
      </c>
      <c r="B3773" s="286" t="s">
        <v>1204</v>
      </c>
      <c r="C3773" s="285"/>
      <c r="D3773" s="285"/>
      <c r="E3773" s="287">
        <v>0</v>
      </c>
      <c r="F3773" s="287">
        <v>0</v>
      </c>
      <c r="G3773" s="287">
        <v>0</v>
      </c>
      <c r="H3773" s="287">
        <v>0</v>
      </c>
    </row>
    <row r="3774" spans="1:8" s="129" customFormat="1" ht="60">
      <c r="A3774" s="1450">
        <v>1</v>
      </c>
      <c r="B3774" s="1450" t="s">
        <v>567</v>
      </c>
      <c r="C3774" s="252" t="s">
        <v>1125</v>
      </c>
      <c r="D3774" s="252" t="s">
        <v>1126</v>
      </c>
      <c r="E3774" s="289">
        <v>88</v>
      </c>
      <c r="F3774" s="289">
        <v>40</v>
      </c>
      <c r="G3774" s="289">
        <v>28</v>
      </c>
      <c r="H3774" s="289">
        <v>0</v>
      </c>
    </row>
    <row r="3775" spans="1:8" s="129" customFormat="1" ht="60">
      <c r="A3775" s="1450"/>
      <c r="B3775" s="1450"/>
      <c r="C3775" s="252" t="s">
        <v>1126</v>
      </c>
      <c r="D3775" s="252" t="s">
        <v>1127</v>
      </c>
      <c r="E3775" s="289">
        <v>68</v>
      </c>
      <c r="F3775" s="289">
        <v>36</v>
      </c>
      <c r="G3775" s="289">
        <v>28</v>
      </c>
      <c r="H3775" s="289">
        <v>0</v>
      </c>
    </row>
    <row r="3776" spans="1:8" s="129" customFormat="1" ht="60">
      <c r="A3776" s="1450"/>
      <c r="B3776" s="1450"/>
      <c r="C3776" s="252" t="s">
        <v>1127</v>
      </c>
      <c r="D3776" s="252" t="s">
        <v>1128</v>
      </c>
      <c r="E3776" s="289">
        <v>32</v>
      </c>
      <c r="F3776" s="289">
        <v>28</v>
      </c>
      <c r="G3776" s="289">
        <v>26</v>
      </c>
      <c r="H3776" s="289">
        <v>0</v>
      </c>
    </row>
    <row r="3777" spans="1:8" s="129" customFormat="1" ht="74.25" customHeight="1">
      <c r="A3777" s="1450"/>
      <c r="B3777" s="1450"/>
      <c r="C3777" s="252" t="s">
        <v>1128</v>
      </c>
      <c r="D3777" s="252" t="s">
        <v>1130</v>
      </c>
      <c r="E3777" s="289">
        <v>60</v>
      </c>
      <c r="F3777" s="289">
        <v>32</v>
      </c>
      <c r="G3777" s="289">
        <v>27.200000000000003</v>
      </c>
      <c r="H3777" s="289">
        <v>0</v>
      </c>
    </row>
    <row r="3778" spans="1:8" s="129" customFormat="1" ht="47.45" customHeight="1">
      <c r="A3778" s="1450"/>
      <c r="B3778" s="1450"/>
      <c r="C3778" s="252" t="s">
        <v>1130</v>
      </c>
      <c r="D3778" s="252" t="s">
        <v>1131</v>
      </c>
      <c r="E3778" s="289">
        <v>100</v>
      </c>
      <c r="F3778" s="289">
        <v>44</v>
      </c>
      <c r="G3778" s="289">
        <v>30</v>
      </c>
      <c r="H3778" s="289">
        <v>0</v>
      </c>
    </row>
    <row r="3779" spans="1:8" s="129" customFormat="1" ht="30">
      <c r="A3779" s="1450">
        <v>2</v>
      </c>
      <c r="B3779" s="1450" t="s">
        <v>1133</v>
      </c>
      <c r="C3779" s="252" t="s">
        <v>1134</v>
      </c>
      <c r="D3779" s="252" t="s">
        <v>1135</v>
      </c>
      <c r="E3779" s="289">
        <v>120</v>
      </c>
      <c r="F3779" s="289">
        <v>48</v>
      </c>
      <c r="G3779" s="289">
        <v>36</v>
      </c>
      <c r="H3779" s="289">
        <v>0</v>
      </c>
    </row>
    <row r="3780" spans="1:8" s="129" customFormat="1" ht="30">
      <c r="A3780" s="1450"/>
      <c r="B3780" s="1450"/>
      <c r="C3780" s="252" t="s">
        <v>1136</v>
      </c>
      <c r="D3780" s="252" t="s">
        <v>1137</v>
      </c>
      <c r="E3780" s="289">
        <v>64</v>
      </c>
      <c r="F3780" s="289">
        <v>32</v>
      </c>
      <c r="G3780" s="289">
        <v>26.400000000000002</v>
      </c>
      <c r="H3780" s="289">
        <v>0</v>
      </c>
    </row>
    <row r="3781" spans="1:8" s="129" customFormat="1" ht="38.450000000000003" customHeight="1">
      <c r="A3781" s="1450"/>
      <c r="B3781" s="1450"/>
      <c r="C3781" s="252" t="s">
        <v>1138</v>
      </c>
      <c r="D3781" s="252" t="s">
        <v>1139</v>
      </c>
      <c r="E3781" s="289">
        <v>40</v>
      </c>
      <c r="F3781" s="289">
        <v>28</v>
      </c>
      <c r="G3781" s="289">
        <v>26</v>
      </c>
      <c r="H3781" s="289">
        <v>0</v>
      </c>
    </row>
    <row r="3782" spans="1:8" s="129" customFormat="1" ht="51.75" customHeight="1">
      <c r="A3782" s="1450"/>
      <c r="B3782" s="1450"/>
      <c r="C3782" s="252" t="s">
        <v>1140</v>
      </c>
      <c r="D3782" s="252" t="s">
        <v>1141</v>
      </c>
      <c r="E3782" s="289">
        <v>64</v>
      </c>
      <c r="F3782" s="289">
        <v>32</v>
      </c>
      <c r="G3782" s="289">
        <v>26.400000000000002</v>
      </c>
      <c r="H3782" s="289">
        <v>0</v>
      </c>
    </row>
    <row r="3783" spans="1:8" s="129" customFormat="1" ht="54.75" customHeight="1">
      <c r="A3783" s="1450">
        <v>3</v>
      </c>
      <c r="B3783" s="1450" t="s">
        <v>1142</v>
      </c>
      <c r="C3783" s="252" t="s">
        <v>1143</v>
      </c>
      <c r="D3783" s="252" t="s">
        <v>1144</v>
      </c>
      <c r="E3783" s="289">
        <v>44</v>
      </c>
      <c r="F3783" s="289">
        <v>32</v>
      </c>
      <c r="G3783" s="289">
        <v>26.400000000000002</v>
      </c>
      <c r="H3783" s="289">
        <v>0</v>
      </c>
    </row>
    <row r="3784" spans="1:8" s="129" customFormat="1" ht="30">
      <c r="A3784" s="1450"/>
      <c r="B3784" s="1450"/>
      <c r="C3784" s="252" t="s">
        <v>1144</v>
      </c>
      <c r="D3784" s="252" t="s">
        <v>1146</v>
      </c>
      <c r="E3784" s="289">
        <v>40</v>
      </c>
      <c r="F3784" s="289">
        <v>28</v>
      </c>
      <c r="G3784" s="289">
        <v>26</v>
      </c>
      <c r="H3784" s="289">
        <v>0</v>
      </c>
    </row>
    <row r="3785" spans="1:8" s="129" customFormat="1" ht="120" customHeight="1">
      <c r="A3785" s="1450">
        <v>4</v>
      </c>
      <c r="B3785" s="1450" t="s">
        <v>1147</v>
      </c>
      <c r="C3785" s="252" t="s">
        <v>1148</v>
      </c>
      <c r="D3785" s="252" t="s">
        <v>1149</v>
      </c>
      <c r="E3785" s="289">
        <v>42</v>
      </c>
      <c r="F3785" s="289">
        <v>28</v>
      </c>
      <c r="G3785" s="289">
        <v>26</v>
      </c>
      <c r="H3785" s="289">
        <v>0</v>
      </c>
    </row>
    <row r="3786" spans="1:8" s="129" customFormat="1" ht="45">
      <c r="A3786" s="1450"/>
      <c r="B3786" s="1450"/>
      <c r="C3786" s="252" t="s">
        <v>1149</v>
      </c>
      <c r="D3786" s="252" t="s">
        <v>1150</v>
      </c>
      <c r="E3786" s="289">
        <v>44</v>
      </c>
      <c r="F3786" s="289">
        <v>28</v>
      </c>
      <c r="G3786" s="289">
        <v>26.400000000000002</v>
      </c>
      <c r="H3786" s="289">
        <v>0</v>
      </c>
    </row>
    <row r="3787" spans="1:8" s="129" customFormat="1" ht="75">
      <c r="A3787" s="252">
        <v>5</v>
      </c>
      <c r="B3787" s="252" t="s">
        <v>1151</v>
      </c>
      <c r="C3787" s="252" t="s">
        <v>1126</v>
      </c>
      <c r="D3787" s="252" t="s">
        <v>1146</v>
      </c>
      <c r="E3787" s="289">
        <v>44</v>
      </c>
      <c r="F3787" s="289">
        <v>32</v>
      </c>
      <c r="G3787" s="289">
        <v>26.400000000000002</v>
      </c>
      <c r="H3787" s="289">
        <v>0</v>
      </c>
    </row>
    <row r="3788" spans="1:8" s="129" customFormat="1" ht="45">
      <c r="A3788" s="256">
        <v>6</v>
      </c>
      <c r="B3788" s="252" t="s">
        <v>1152</v>
      </c>
      <c r="C3788" s="252" t="s">
        <v>1153</v>
      </c>
      <c r="D3788" s="252" t="s">
        <v>1154</v>
      </c>
      <c r="E3788" s="289">
        <v>40</v>
      </c>
      <c r="F3788" s="289">
        <v>28</v>
      </c>
      <c r="G3788" s="289">
        <v>26</v>
      </c>
      <c r="H3788" s="289">
        <v>0</v>
      </c>
    </row>
    <row r="3789" spans="1:8" s="129" customFormat="1" ht="30">
      <c r="A3789" s="256">
        <v>7</v>
      </c>
      <c r="B3789" s="252" t="s">
        <v>1155</v>
      </c>
      <c r="C3789" s="252" t="s">
        <v>1153</v>
      </c>
      <c r="D3789" s="252" t="s">
        <v>1156</v>
      </c>
      <c r="E3789" s="289">
        <v>40</v>
      </c>
      <c r="F3789" s="289">
        <v>28</v>
      </c>
      <c r="G3789" s="289">
        <v>26</v>
      </c>
      <c r="H3789" s="289">
        <v>0</v>
      </c>
    </row>
    <row r="3790" spans="1:8" s="129" customFormat="1" ht="30">
      <c r="A3790" s="256">
        <v>8</v>
      </c>
      <c r="B3790" s="252" t="s">
        <v>1157</v>
      </c>
      <c r="C3790" s="252" t="s">
        <v>1158</v>
      </c>
      <c r="D3790" s="252" t="s">
        <v>1159</v>
      </c>
      <c r="E3790" s="289">
        <v>48</v>
      </c>
      <c r="F3790" s="289">
        <v>28</v>
      </c>
      <c r="G3790" s="289">
        <v>26.400000000000002</v>
      </c>
      <c r="H3790" s="289">
        <v>0</v>
      </c>
    </row>
    <row r="3791" spans="1:8" s="129" customFormat="1" ht="45">
      <c r="A3791" s="256">
        <v>9</v>
      </c>
      <c r="B3791" s="252" t="s">
        <v>1160</v>
      </c>
      <c r="C3791" s="252" t="s">
        <v>1161</v>
      </c>
      <c r="D3791" s="252" t="s">
        <v>1162</v>
      </c>
      <c r="E3791" s="289">
        <v>44</v>
      </c>
      <c r="F3791" s="289">
        <v>28</v>
      </c>
      <c r="G3791" s="289">
        <v>26</v>
      </c>
      <c r="H3791" s="289">
        <v>0</v>
      </c>
    </row>
    <row r="3792" spans="1:8" s="129" customFormat="1" ht="45">
      <c r="A3792" s="256">
        <v>10</v>
      </c>
      <c r="B3792" s="252" t="s">
        <v>1163</v>
      </c>
      <c r="C3792" s="252" t="s">
        <v>1164</v>
      </c>
      <c r="D3792" s="252" t="s">
        <v>1165</v>
      </c>
      <c r="E3792" s="289">
        <v>38</v>
      </c>
      <c r="F3792" s="289">
        <v>28</v>
      </c>
      <c r="G3792" s="289">
        <v>26</v>
      </c>
      <c r="H3792" s="289">
        <v>0</v>
      </c>
    </row>
    <row r="3793" spans="1:8" s="129" customFormat="1" ht="30">
      <c r="A3793" s="256">
        <v>11</v>
      </c>
      <c r="B3793" s="252" t="s">
        <v>1166</v>
      </c>
      <c r="C3793" s="252" t="s">
        <v>1167</v>
      </c>
      <c r="D3793" s="252" t="s">
        <v>1168</v>
      </c>
      <c r="E3793" s="289">
        <v>38</v>
      </c>
      <c r="F3793" s="289">
        <v>28</v>
      </c>
      <c r="G3793" s="289">
        <v>26</v>
      </c>
      <c r="H3793" s="289">
        <v>0</v>
      </c>
    </row>
    <row r="3794" spans="1:8" s="129" customFormat="1" ht="30">
      <c r="A3794" s="256">
        <v>12</v>
      </c>
      <c r="B3794" s="252" t="s">
        <v>1169</v>
      </c>
      <c r="C3794" s="252" t="s">
        <v>1167</v>
      </c>
      <c r="D3794" s="252" t="s">
        <v>1170</v>
      </c>
      <c r="E3794" s="289">
        <v>38</v>
      </c>
      <c r="F3794" s="289">
        <v>28</v>
      </c>
      <c r="G3794" s="289">
        <v>26</v>
      </c>
      <c r="H3794" s="289">
        <v>0</v>
      </c>
    </row>
    <row r="3795" spans="1:8" s="129" customFormat="1" ht="73.900000000000006" customHeight="1">
      <c r="A3795" s="256">
        <v>13</v>
      </c>
      <c r="B3795" s="252" t="s">
        <v>1171</v>
      </c>
      <c r="C3795" s="252" t="s">
        <v>961</v>
      </c>
      <c r="D3795" s="252" t="s">
        <v>1172</v>
      </c>
      <c r="E3795" s="289">
        <v>56</v>
      </c>
      <c r="F3795" s="289">
        <v>36</v>
      </c>
      <c r="G3795" s="289">
        <v>28</v>
      </c>
      <c r="H3795" s="289">
        <v>0</v>
      </c>
    </row>
    <row r="3796" spans="1:8" s="129" customFormat="1" ht="73.900000000000006" customHeight="1">
      <c r="A3796" s="1450">
        <v>14</v>
      </c>
      <c r="B3796" s="1450" t="s">
        <v>1173</v>
      </c>
      <c r="C3796" s="252" t="s">
        <v>1172</v>
      </c>
      <c r="D3796" s="252" t="s">
        <v>1174</v>
      </c>
      <c r="E3796" s="289">
        <v>80</v>
      </c>
      <c r="F3796" s="289">
        <v>40</v>
      </c>
      <c r="G3796" s="289">
        <v>26.400000000000002</v>
      </c>
      <c r="H3796" s="289">
        <v>0</v>
      </c>
    </row>
    <row r="3797" spans="1:8" s="129" customFormat="1" ht="73.900000000000006" customHeight="1">
      <c r="A3797" s="1450"/>
      <c r="B3797" s="1450"/>
      <c r="C3797" s="252" t="s">
        <v>1172</v>
      </c>
      <c r="D3797" s="252" t="s">
        <v>1175</v>
      </c>
      <c r="E3797" s="289">
        <v>60</v>
      </c>
      <c r="F3797" s="289">
        <v>32</v>
      </c>
      <c r="G3797" s="289">
        <v>26</v>
      </c>
      <c r="H3797" s="289">
        <v>0</v>
      </c>
    </row>
    <row r="3798" spans="1:8" s="129" customFormat="1" ht="73.900000000000006" customHeight="1">
      <c r="A3798" s="1450">
        <v>15</v>
      </c>
      <c r="B3798" s="1450" t="s">
        <v>1176</v>
      </c>
      <c r="C3798" s="252" t="s">
        <v>1136</v>
      </c>
      <c r="D3798" s="252" t="s">
        <v>1177</v>
      </c>
      <c r="E3798" s="289">
        <v>48</v>
      </c>
      <c r="F3798" s="289">
        <v>28.8</v>
      </c>
      <c r="G3798" s="289">
        <v>26</v>
      </c>
      <c r="H3798" s="289">
        <v>0</v>
      </c>
    </row>
    <row r="3799" spans="1:8" s="129" customFormat="1" ht="73.900000000000006" customHeight="1">
      <c r="A3799" s="1450"/>
      <c r="B3799" s="1450"/>
      <c r="C3799" s="252" t="s">
        <v>1178</v>
      </c>
      <c r="D3799" s="252" t="s">
        <v>1179</v>
      </c>
      <c r="E3799" s="289">
        <v>64</v>
      </c>
      <c r="F3799" s="289">
        <v>32</v>
      </c>
      <c r="G3799" s="289">
        <v>26.400000000000002</v>
      </c>
      <c r="H3799" s="289">
        <v>0</v>
      </c>
    </row>
    <row r="3800" spans="1:8" s="129" customFormat="1" ht="73.900000000000006" customHeight="1">
      <c r="A3800" s="256">
        <v>16</v>
      </c>
      <c r="B3800" s="252" t="s">
        <v>1180</v>
      </c>
      <c r="C3800" s="252" t="s">
        <v>1181</v>
      </c>
      <c r="D3800" s="252" t="s">
        <v>1182</v>
      </c>
      <c r="E3800" s="289">
        <v>48</v>
      </c>
      <c r="F3800" s="289">
        <v>28.8</v>
      </c>
      <c r="G3800" s="289">
        <v>26</v>
      </c>
      <c r="H3800" s="289">
        <v>0</v>
      </c>
    </row>
    <row r="3801" spans="1:8" s="129" customFormat="1" ht="61.15" customHeight="1">
      <c r="A3801" s="256">
        <v>17</v>
      </c>
      <c r="B3801" s="252" t="s">
        <v>1183</v>
      </c>
      <c r="C3801" s="252" t="s">
        <v>1184</v>
      </c>
      <c r="D3801" s="252" t="s">
        <v>1185</v>
      </c>
      <c r="E3801" s="289">
        <v>48</v>
      </c>
      <c r="F3801" s="289">
        <v>28.8</v>
      </c>
      <c r="G3801" s="289">
        <v>26</v>
      </c>
      <c r="H3801" s="289">
        <v>0</v>
      </c>
    </row>
    <row r="3802" spans="1:8" s="129" customFormat="1" ht="25.15" customHeight="1">
      <c r="A3802" s="1450">
        <v>18</v>
      </c>
      <c r="B3802" s="1450" t="s">
        <v>1186</v>
      </c>
      <c r="C3802" s="252" t="s">
        <v>1187</v>
      </c>
      <c r="D3802" s="252" t="s">
        <v>1185</v>
      </c>
      <c r="E3802" s="289">
        <v>60</v>
      </c>
      <c r="F3802" s="289">
        <v>32</v>
      </c>
      <c r="G3802" s="289">
        <v>26</v>
      </c>
      <c r="H3802" s="289">
        <v>0</v>
      </c>
    </row>
    <row r="3803" spans="1:8" s="129" customFormat="1" ht="25.15" customHeight="1">
      <c r="A3803" s="1450"/>
      <c r="B3803" s="1450"/>
      <c r="C3803" s="252" t="s">
        <v>1185</v>
      </c>
      <c r="D3803" s="252" t="s">
        <v>1188</v>
      </c>
      <c r="E3803" s="289">
        <v>48</v>
      </c>
      <c r="F3803" s="289">
        <v>30</v>
      </c>
      <c r="G3803" s="289">
        <v>26</v>
      </c>
      <c r="H3803" s="289">
        <v>0</v>
      </c>
    </row>
    <row r="3804" spans="1:8" s="129" customFormat="1" ht="40.15" customHeight="1">
      <c r="A3804" s="1450">
        <v>19</v>
      </c>
      <c r="B3804" s="1450" t="s">
        <v>1189</v>
      </c>
      <c r="C3804" s="252" t="s">
        <v>1187</v>
      </c>
      <c r="D3804" s="252" t="s">
        <v>1190</v>
      </c>
      <c r="E3804" s="289">
        <v>60</v>
      </c>
      <c r="F3804" s="289">
        <v>32</v>
      </c>
      <c r="G3804" s="289">
        <v>26</v>
      </c>
      <c r="H3804" s="289">
        <v>0</v>
      </c>
    </row>
    <row r="3805" spans="1:8" s="129" customFormat="1" ht="40.15" customHeight="1">
      <c r="A3805" s="1450"/>
      <c r="B3805" s="1450"/>
      <c r="C3805" s="252" t="s">
        <v>1191</v>
      </c>
      <c r="D3805" s="252" t="s">
        <v>1192</v>
      </c>
      <c r="E3805" s="289">
        <v>48</v>
      </c>
      <c r="F3805" s="289">
        <v>30</v>
      </c>
      <c r="G3805" s="289">
        <v>26</v>
      </c>
      <c r="H3805" s="289">
        <v>0</v>
      </c>
    </row>
    <row r="3806" spans="1:8" s="129" customFormat="1" ht="73.900000000000006" customHeight="1">
      <c r="A3806" s="256">
        <v>20</v>
      </c>
      <c r="B3806" s="252" t="s">
        <v>1193</v>
      </c>
      <c r="C3806" s="252" t="s">
        <v>1194</v>
      </c>
      <c r="D3806" s="252" t="s">
        <v>1195</v>
      </c>
      <c r="E3806" s="289">
        <v>48</v>
      </c>
      <c r="F3806" s="289">
        <v>28.8</v>
      </c>
      <c r="G3806" s="289">
        <v>26</v>
      </c>
      <c r="H3806" s="289">
        <v>0</v>
      </c>
    </row>
    <row r="3807" spans="1:8" s="129" customFormat="1" ht="73.900000000000006" customHeight="1">
      <c r="A3807" s="256">
        <v>21</v>
      </c>
      <c r="B3807" s="252" t="s">
        <v>1196</v>
      </c>
      <c r="C3807" s="252" t="s">
        <v>1197</v>
      </c>
      <c r="D3807" s="252" t="s">
        <v>1198</v>
      </c>
      <c r="E3807" s="289">
        <v>48</v>
      </c>
      <c r="F3807" s="289">
        <v>30</v>
      </c>
      <c r="G3807" s="289">
        <v>26</v>
      </c>
      <c r="H3807" s="289">
        <v>0</v>
      </c>
    </row>
    <row r="3808" spans="1:8" s="129" customFormat="1" ht="77.45" customHeight="1">
      <c r="A3808" s="256">
        <v>22</v>
      </c>
      <c r="B3808" s="252" t="s">
        <v>1199</v>
      </c>
      <c r="C3808" s="252" t="s">
        <v>1191</v>
      </c>
      <c r="D3808" s="252" t="s">
        <v>1200</v>
      </c>
      <c r="E3808" s="289">
        <v>40</v>
      </c>
      <c r="F3808" s="289">
        <v>28</v>
      </c>
      <c r="G3808" s="289">
        <v>26</v>
      </c>
      <c r="H3808" s="289">
        <v>0</v>
      </c>
    </row>
    <row r="3809" spans="1:8" s="129" customFormat="1" ht="73.900000000000006" customHeight="1">
      <c r="A3809" s="256">
        <v>23</v>
      </c>
      <c r="B3809" s="252" t="s">
        <v>1201</v>
      </c>
      <c r="C3809" s="252" t="s">
        <v>1202</v>
      </c>
      <c r="D3809" s="252" t="s">
        <v>1203</v>
      </c>
      <c r="E3809" s="289">
        <v>40</v>
      </c>
      <c r="F3809" s="289">
        <v>28</v>
      </c>
      <c r="G3809" s="289">
        <v>26</v>
      </c>
      <c r="H3809" s="289">
        <v>0</v>
      </c>
    </row>
    <row r="3810" spans="1:8" s="293" customFormat="1" ht="15" customHeight="1">
      <c r="A3810" s="285">
        <v>52</v>
      </c>
      <c r="B3810" s="286" t="s">
        <v>1205</v>
      </c>
      <c r="C3810" s="285"/>
      <c r="D3810" s="285"/>
      <c r="E3810" s="287">
        <v>0</v>
      </c>
      <c r="F3810" s="287">
        <v>0</v>
      </c>
      <c r="G3810" s="287">
        <v>0</v>
      </c>
      <c r="H3810" s="287">
        <v>0</v>
      </c>
    </row>
    <row r="3811" spans="1:8" s="295" customFormat="1" ht="30">
      <c r="A3811" s="1451">
        <v>1</v>
      </c>
      <c r="B3811" s="1444" t="s">
        <v>947</v>
      </c>
      <c r="C3811" s="288" t="s">
        <v>1206</v>
      </c>
      <c r="D3811" s="288" t="s">
        <v>1207</v>
      </c>
      <c r="E3811" s="294">
        <v>352.8</v>
      </c>
      <c r="F3811" s="294">
        <v>88.4</v>
      </c>
      <c r="G3811" s="294">
        <v>70.400000000000006</v>
      </c>
      <c r="H3811" s="219">
        <v>0</v>
      </c>
    </row>
    <row r="3812" spans="1:8" s="295" customFormat="1" ht="45">
      <c r="A3812" s="1442"/>
      <c r="B3812" s="1444"/>
      <c r="C3812" s="288" t="s">
        <v>1207</v>
      </c>
      <c r="D3812" s="288" t="s">
        <v>1209</v>
      </c>
      <c r="E3812" s="294">
        <v>204</v>
      </c>
      <c r="F3812" s="294">
        <v>80</v>
      </c>
      <c r="G3812" s="294">
        <v>67.2</v>
      </c>
      <c r="H3812" s="219">
        <v>0</v>
      </c>
    </row>
    <row r="3813" spans="1:8" s="295" customFormat="1" ht="45">
      <c r="A3813" s="1442"/>
      <c r="B3813" s="1444"/>
      <c r="C3813" s="288" t="s">
        <v>1209</v>
      </c>
      <c r="D3813" s="288" t="s">
        <v>1210</v>
      </c>
      <c r="E3813" s="294">
        <v>372</v>
      </c>
      <c r="F3813" s="294">
        <v>111.60000000000001</v>
      </c>
      <c r="G3813" s="294">
        <v>93.2</v>
      </c>
      <c r="H3813" s="219">
        <v>0</v>
      </c>
    </row>
    <row r="3814" spans="1:8" s="295" customFormat="1" ht="45">
      <c r="A3814" s="1442"/>
      <c r="B3814" s="1444"/>
      <c r="C3814" s="288" t="s">
        <v>1210</v>
      </c>
      <c r="D3814" s="288" t="s">
        <v>1211</v>
      </c>
      <c r="E3814" s="294">
        <v>326.40000000000003</v>
      </c>
      <c r="F3814" s="294">
        <v>84.800000000000011</v>
      </c>
      <c r="G3814" s="294">
        <v>65.2</v>
      </c>
      <c r="H3814" s="219">
        <v>0</v>
      </c>
    </row>
    <row r="3815" spans="1:8" s="295" customFormat="1" ht="33.6" customHeight="1">
      <c r="A3815" s="1442"/>
      <c r="B3815" s="1444"/>
      <c r="C3815" s="288" t="s">
        <v>1211</v>
      </c>
      <c r="D3815" s="288" t="s">
        <v>1212</v>
      </c>
      <c r="E3815" s="294">
        <v>430</v>
      </c>
      <c r="F3815" s="294">
        <v>129.20000000000002</v>
      </c>
      <c r="G3815" s="294">
        <v>107.60000000000001</v>
      </c>
      <c r="H3815" s="219">
        <v>0</v>
      </c>
    </row>
    <row r="3816" spans="1:8" s="295" customFormat="1" ht="45">
      <c r="A3816" s="1442"/>
      <c r="B3816" s="1444"/>
      <c r="C3816" s="288" t="s">
        <v>1213</v>
      </c>
      <c r="D3816" s="288" t="s">
        <v>1214</v>
      </c>
      <c r="E3816" s="294">
        <v>294</v>
      </c>
      <c r="F3816" s="294">
        <v>88.4</v>
      </c>
      <c r="G3816" s="294">
        <v>63.2</v>
      </c>
      <c r="H3816" s="219">
        <v>0</v>
      </c>
    </row>
    <row r="3817" spans="1:8" s="295" customFormat="1" ht="23.25" customHeight="1">
      <c r="A3817" s="291">
        <v>2</v>
      </c>
      <c r="B3817" s="288" t="s">
        <v>947</v>
      </c>
      <c r="C3817" s="288" t="s">
        <v>941</v>
      </c>
      <c r="D3817" s="288" t="s">
        <v>1215</v>
      </c>
      <c r="E3817" s="294">
        <v>1200</v>
      </c>
      <c r="F3817" s="294">
        <v>0</v>
      </c>
      <c r="G3817" s="294">
        <v>0</v>
      </c>
      <c r="H3817" s="294">
        <v>0</v>
      </c>
    </row>
    <row r="3818" spans="1:8" s="295" customFormat="1" ht="30">
      <c r="A3818" s="288">
        <v>3</v>
      </c>
      <c r="B3818" s="291" t="s">
        <v>567</v>
      </c>
      <c r="C3818" s="288" t="s">
        <v>1216</v>
      </c>
      <c r="D3818" s="288" t="s">
        <v>1217</v>
      </c>
      <c r="E3818" s="294">
        <v>84</v>
      </c>
      <c r="F3818" s="294">
        <v>42</v>
      </c>
      <c r="G3818" s="294">
        <v>30.400000000000002</v>
      </c>
      <c r="H3818" s="294">
        <v>0</v>
      </c>
    </row>
    <row r="3819" spans="1:8" s="295" customFormat="1" ht="30">
      <c r="A3819" s="288">
        <v>4</v>
      </c>
      <c r="B3819" s="291" t="s">
        <v>277</v>
      </c>
      <c r="C3819" s="288" t="s">
        <v>1218</v>
      </c>
      <c r="D3819" s="288" t="s">
        <v>1219</v>
      </c>
      <c r="E3819" s="294">
        <v>140</v>
      </c>
      <c r="F3819" s="294">
        <v>63.2</v>
      </c>
      <c r="G3819" s="294">
        <v>35.200000000000003</v>
      </c>
      <c r="H3819" s="294">
        <v>0</v>
      </c>
    </row>
    <row r="3820" spans="1:8" s="295" customFormat="1" ht="30">
      <c r="A3820" s="1442">
        <v>5</v>
      </c>
      <c r="B3820" s="1442" t="s">
        <v>1220</v>
      </c>
      <c r="C3820" s="288" t="s">
        <v>1075</v>
      </c>
      <c r="D3820" s="288" t="s">
        <v>1221</v>
      </c>
      <c r="E3820" s="294">
        <v>98</v>
      </c>
      <c r="F3820" s="294">
        <v>52.800000000000004</v>
      </c>
      <c r="G3820" s="294">
        <v>31.200000000000003</v>
      </c>
      <c r="H3820" s="294">
        <v>0</v>
      </c>
    </row>
    <row r="3821" spans="1:8" s="295" customFormat="1" ht="30">
      <c r="A3821" s="1442"/>
      <c r="B3821" s="1442"/>
      <c r="C3821" s="288" t="s">
        <v>1221</v>
      </c>
      <c r="D3821" s="288" t="s">
        <v>1222</v>
      </c>
      <c r="E3821" s="294">
        <v>180</v>
      </c>
      <c r="F3821" s="294">
        <v>84.800000000000011</v>
      </c>
      <c r="G3821" s="294">
        <v>54</v>
      </c>
      <c r="H3821" s="294">
        <v>0</v>
      </c>
    </row>
    <row r="3822" spans="1:8" s="295" customFormat="1" ht="30">
      <c r="A3822" s="1442"/>
      <c r="B3822" s="1442"/>
      <c r="C3822" s="288" t="s">
        <v>1223</v>
      </c>
      <c r="D3822" s="288" t="s">
        <v>1224</v>
      </c>
      <c r="E3822" s="294">
        <v>102</v>
      </c>
      <c r="F3822" s="294">
        <v>46</v>
      </c>
      <c r="G3822" s="294">
        <v>30.8</v>
      </c>
      <c r="H3822" s="294">
        <v>0</v>
      </c>
    </row>
    <row r="3823" spans="1:8" s="295" customFormat="1" ht="30">
      <c r="A3823" s="1442"/>
      <c r="B3823" s="1442"/>
      <c r="C3823" s="288" t="s">
        <v>1225</v>
      </c>
      <c r="D3823" s="288" t="s">
        <v>1226</v>
      </c>
      <c r="E3823" s="294">
        <v>84</v>
      </c>
      <c r="F3823" s="294">
        <v>38</v>
      </c>
      <c r="G3823" s="294">
        <v>26.8</v>
      </c>
      <c r="H3823" s="294">
        <v>0</v>
      </c>
    </row>
    <row r="3824" spans="1:8" s="295" customFormat="1" ht="77.25" customHeight="1">
      <c r="A3824" s="1442"/>
      <c r="B3824" s="1442"/>
      <c r="C3824" s="288" t="s">
        <v>1227</v>
      </c>
      <c r="D3824" s="288" t="s">
        <v>1228</v>
      </c>
      <c r="E3824" s="294">
        <v>52</v>
      </c>
      <c r="F3824" s="294">
        <v>34</v>
      </c>
      <c r="G3824" s="294">
        <v>26</v>
      </c>
      <c r="H3824" s="294">
        <v>0</v>
      </c>
    </row>
    <row r="3825" spans="1:8" s="295" customFormat="1" ht="61.5" customHeight="1">
      <c r="A3825" s="1442">
        <v>6</v>
      </c>
      <c r="B3825" s="1442" t="s">
        <v>1229</v>
      </c>
      <c r="C3825" s="288" t="s">
        <v>1230</v>
      </c>
      <c r="D3825" s="288" t="s">
        <v>1231</v>
      </c>
      <c r="E3825" s="294">
        <v>144</v>
      </c>
      <c r="F3825" s="294">
        <v>72</v>
      </c>
      <c r="G3825" s="294">
        <v>64.8</v>
      </c>
      <c r="H3825" s="219">
        <v>0</v>
      </c>
    </row>
    <row r="3826" spans="1:8" s="295" customFormat="1" ht="45">
      <c r="A3826" s="1442"/>
      <c r="B3826" s="1442"/>
      <c r="C3826" s="288" t="s">
        <v>1231</v>
      </c>
      <c r="D3826" s="288" t="s">
        <v>1232</v>
      </c>
      <c r="E3826" s="294">
        <v>80</v>
      </c>
      <c r="F3826" s="294">
        <v>48</v>
      </c>
      <c r="G3826" s="294">
        <v>36</v>
      </c>
      <c r="H3826" s="219">
        <v>0</v>
      </c>
    </row>
    <row r="3827" spans="1:8" s="295" customFormat="1" ht="76.5" customHeight="1">
      <c r="A3827" s="1442"/>
      <c r="B3827" s="1442"/>
      <c r="C3827" s="288" t="s">
        <v>1232</v>
      </c>
      <c r="D3827" s="288" t="s">
        <v>1233</v>
      </c>
      <c r="E3827" s="294">
        <v>66</v>
      </c>
      <c r="F3827" s="294">
        <v>40</v>
      </c>
      <c r="G3827" s="294">
        <v>30.400000000000002</v>
      </c>
      <c r="H3827" s="219">
        <v>0</v>
      </c>
    </row>
    <row r="3828" spans="1:8" s="295" customFormat="1" ht="87.75" customHeight="1">
      <c r="A3828" s="291">
        <v>7</v>
      </c>
      <c r="B3828" s="291" t="s">
        <v>1234</v>
      </c>
      <c r="C3828" s="288" t="s">
        <v>1235</v>
      </c>
      <c r="D3828" s="288" t="s">
        <v>1236</v>
      </c>
      <c r="E3828" s="294">
        <v>76.800000000000011</v>
      </c>
      <c r="F3828" s="294">
        <v>42.400000000000006</v>
      </c>
      <c r="G3828" s="294">
        <v>32.4</v>
      </c>
      <c r="H3828" s="219">
        <v>0</v>
      </c>
    </row>
    <row r="3829" spans="1:8" s="295" customFormat="1" ht="30">
      <c r="A3829" s="1442">
        <v>8</v>
      </c>
      <c r="B3829" s="1442" t="s">
        <v>1237</v>
      </c>
      <c r="C3829" s="288" t="s">
        <v>1238</v>
      </c>
      <c r="D3829" s="288" t="s">
        <v>1239</v>
      </c>
      <c r="E3829" s="294">
        <v>94</v>
      </c>
      <c r="F3829" s="294">
        <v>51.6</v>
      </c>
      <c r="G3829" s="294">
        <v>42.400000000000006</v>
      </c>
      <c r="H3829" s="219">
        <v>0</v>
      </c>
    </row>
    <row r="3830" spans="1:8" s="295" customFormat="1" ht="30">
      <c r="A3830" s="1442"/>
      <c r="B3830" s="1442"/>
      <c r="C3830" s="288" t="s">
        <v>1235</v>
      </c>
      <c r="D3830" s="288" t="s">
        <v>1240</v>
      </c>
      <c r="E3830" s="294">
        <v>98</v>
      </c>
      <c r="F3830" s="294">
        <v>54</v>
      </c>
      <c r="G3830" s="294">
        <v>44</v>
      </c>
      <c r="H3830" s="219">
        <v>0</v>
      </c>
    </row>
    <row r="3831" spans="1:8" s="295" customFormat="1" ht="30">
      <c r="A3831" s="1442">
        <v>9</v>
      </c>
      <c r="B3831" s="1442" t="s">
        <v>1241</v>
      </c>
      <c r="C3831" s="288" t="s">
        <v>1235</v>
      </c>
      <c r="D3831" s="288" t="s">
        <v>1242</v>
      </c>
      <c r="E3831" s="294">
        <v>96.800000000000011</v>
      </c>
      <c r="F3831" s="294">
        <v>64</v>
      </c>
      <c r="G3831" s="294">
        <v>40.800000000000004</v>
      </c>
      <c r="H3831" s="219">
        <v>0</v>
      </c>
    </row>
    <row r="3832" spans="1:8" s="295" customFormat="1" ht="45">
      <c r="A3832" s="1442"/>
      <c r="B3832" s="1442"/>
      <c r="C3832" s="288" t="s">
        <v>1242</v>
      </c>
      <c r="D3832" s="288" t="s">
        <v>1243</v>
      </c>
      <c r="E3832" s="294">
        <v>64.8</v>
      </c>
      <c r="F3832" s="294">
        <v>38.800000000000004</v>
      </c>
      <c r="G3832" s="294">
        <v>32.4</v>
      </c>
      <c r="H3832" s="219">
        <v>0</v>
      </c>
    </row>
    <row r="3833" spans="1:8" s="295" customFormat="1" ht="45">
      <c r="A3833" s="1442"/>
      <c r="B3833" s="1442"/>
      <c r="C3833" s="288" t="s">
        <v>1244</v>
      </c>
      <c r="D3833" s="288" t="s">
        <v>1245</v>
      </c>
      <c r="E3833" s="294">
        <v>76</v>
      </c>
      <c r="F3833" s="294">
        <v>49.6</v>
      </c>
      <c r="G3833" s="294">
        <v>38</v>
      </c>
      <c r="H3833" s="219">
        <v>0</v>
      </c>
    </row>
    <row r="3834" spans="1:8" s="295" customFormat="1" ht="30">
      <c r="A3834" s="291">
        <v>10</v>
      </c>
      <c r="B3834" s="288" t="s">
        <v>1246</v>
      </c>
      <c r="C3834" s="288" t="s">
        <v>1235</v>
      </c>
      <c r="D3834" s="288" t="s">
        <v>1247</v>
      </c>
      <c r="E3834" s="294">
        <v>126</v>
      </c>
      <c r="F3834" s="294">
        <v>63.2</v>
      </c>
      <c r="G3834" s="294">
        <v>50.400000000000006</v>
      </c>
      <c r="H3834" s="219">
        <v>0</v>
      </c>
    </row>
    <row r="3835" spans="1:8" s="295" customFormat="1" ht="30">
      <c r="A3835" s="1442">
        <v>11</v>
      </c>
      <c r="B3835" s="1442" t="s">
        <v>1248</v>
      </c>
      <c r="C3835" s="288" t="s">
        <v>1235</v>
      </c>
      <c r="D3835" s="288" t="s">
        <v>1249</v>
      </c>
      <c r="E3835" s="294">
        <v>100</v>
      </c>
      <c r="F3835" s="294">
        <v>55.2</v>
      </c>
      <c r="G3835" s="294">
        <v>45.2</v>
      </c>
      <c r="H3835" s="219">
        <v>0</v>
      </c>
    </row>
    <row r="3836" spans="1:8" s="295" customFormat="1" ht="45">
      <c r="A3836" s="1442"/>
      <c r="B3836" s="1442"/>
      <c r="C3836" s="288" t="s">
        <v>1249</v>
      </c>
      <c r="D3836" s="288" t="s">
        <v>1250</v>
      </c>
      <c r="E3836" s="294">
        <v>80</v>
      </c>
      <c r="F3836" s="294">
        <v>48</v>
      </c>
      <c r="G3836" s="294">
        <v>40</v>
      </c>
      <c r="H3836" s="219">
        <v>0</v>
      </c>
    </row>
    <row r="3837" spans="1:8" s="295" customFormat="1" ht="30">
      <c r="A3837" s="291">
        <v>12</v>
      </c>
      <c r="B3837" s="291" t="s">
        <v>1251</v>
      </c>
      <c r="C3837" s="288" t="s">
        <v>1252</v>
      </c>
      <c r="D3837" s="288" t="s">
        <v>1253</v>
      </c>
      <c r="E3837" s="294">
        <v>90</v>
      </c>
      <c r="F3837" s="294">
        <v>50.400000000000006</v>
      </c>
      <c r="G3837" s="294">
        <v>42.400000000000006</v>
      </c>
      <c r="H3837" s="219">
        <v>0</v>
      </c>
    </row>
    <row r="3838" spans="1:8" s="295" customFormat="1" ht="30">
      <c r="A3838" s="1442">
        <v>13</v>
      </c>
      <c r="B3838" s="1442" t="s">
        <v>1254</v>
      </c>
      <c r="C3838" s="288" t="s">
        <v>1255</v>
      </c>
      <c r="D3838" s="288" t="s">
        <v>1256</v>
      </c>
      <c r="E3838" s="294">
        <v>90</v>
      </c>
      <c r="F3838" s="294">
        <v>50.400000000000006</v>
      </c>
      <c r="G3838" s="294">
        <v>42.400000000000006</v>
      </c>
      <c r="H3838" s="219">
        <v>0</v>
      </c>
    </row>
    <row r="3839" spans="1:8" s="295" customFormat="1" ht="51.6" customHeight="1">
      <c r="A3839" s="1442"/>
      <c r="B3839" s="1442"/>
      <c r="C3839" s="288" t="s">
        <v>1256</v>
      </c>
      <c r="D3839" s="288" t="s">
        <v>1257</v>
      </c>
      <c r="E3839" s="294">
        <v>66</v>
      </c>
      <c r="F3839" s="294">
        <v>42.800000000000004</v>
      </c>
      <c r="G3839" s="294">
        <v>36.4</v>
      </c>
      <c r="H3839" s="219">
        <v>0</v>
      </c>
    </row>
    <row r="3840" spans="1:8" s="295" customFormat="1" ht="30">
      <c r="A3840" s="291">
        <v>14</v>
      </c>
      <c r="B3840" s="288" t="s">
        <v>1258</v>
      </c>
      <c r="C3840" s="288" t="s">
        <v>1259</v>
      </c>
      <c r="D3840" s="288" t="s">
        <v>1260</v>
      </c>
      <c r="E3840" s="294">
        <v>88</v>
      </c>
      <c r="F3840" s="294">
        <v>58</v>
      </c>
      <c r="G3840" s="294">
        <v>40.400000000000006</v>
      </c>
      <c r="H3840" s="219">
        <v>0</v>
      </c>
    </row>
    <row r="3841" spans="1:8" s="295" customFormat="1" ht="34.15" customHeight="1">
      <c r="A3841" s="291">
        <v>15</v>
      </c>
      <c r="B3841" s="288" t="s">
        <v>1261</v>
      </c>
      <c r="C3841" s="288" t="s">
        <v>1262</v>
      </c>
      <c r="D3841" s="288" t="s">
        <v>1263</v>
      </c>
      <c r="E3841" s="294">
        <v>66</v>
      </c>
      <c r="F3841" s="294">
        <v>42.800000000000004</v>
      </c>
      <c r="G3841" s="294">
        <v>33.200000000000003</v>
      </c>
      <c r="H3841" s="219">
        <v>0</v>
      </c>
    </row>
    <row r="3842" spans="1:8" s="295" customFormat="1" ht="38.25" customHeight="1">
      <c r="A3842" s="296">
        <v>16</v>
      </c>
      <c r="B3842" s="1443" t="s">
        <v>3022</v>
      </c>
      <c r="C3842" s="1443"/>
      <c r="D3842" s="288"/>
      <c r="E3842" s="294">
        <v>0</v>
      </c>
      <c r="F3842" s="294">
        <v>0</v>
      </c>
      <c r="G3842" s="294">
        <v>0</v>
      </c>
      <c r="H3842" s="294">
        <v>0</v>
      </c>
    </row>
    <row r="3843" spans="1:8" s="295" customFormat="1" ht="60">
      <c r="A3843" s="291" t="s">
        <v>10</v>
      </c>
      <c r="B3843" s="288" t="s">
        <v>1264</v>
      </c>
      <c r="C3843" s="288" t="s">
        <v>1265</v>
      </c>
      <c r="D3843" s="288" t="s">
        <v>1266</v>
      </c>
      <c r="E3843" s="294">
        <v>480</v>
      </c>
      <c r="F3843" s="294">
        <v>0</v>
      </c>
      <c r="G3843" s="294">
        <v>0</v>
      </c>
      <c r="H3843" s="294">
        <v>0</v>
      </c>
    </row>
    <row r="3844" spans="1:8" s="295" customFormat="1" ht="60">
      <c r="A3844" s="291" t="s">
        <v>10</v>
      </c>
      <c r="B3844" s="288" t="s">
        <v>1267</v>
      </c>
      <c r="C3844" s="288" t="s">
        <v>1265</v>
      </c>
      <c r="D3844" s="288" t="s">
        <v>1266</v>
      </c>
      <c r="E3844" s="294">
        <v>480</v>
      </c>
      <c r="F3844" s="294">
        <v>0</v>
      </c>
      <c r="G3844" s="294">
        <v>0</v>
      </c>
      <c r="H3844" s="294">
        <v>0</v>
      </c>
    </row>
    <row r="3845" spans="1:8" s="295" customFormat="1" ht="56.25" customHeight="1">
      <c r="A3845" s="288">
        <v>17</v>
      </c>
      <c r="B3845" s="291" t="s">
        <v>1268</v>
      </c>
      <c r="C3845" s="288" t="s">
        <v>1269</v>
      </c>
      <c r="D3845" s="288" t="s">
        <v>1270</v>
      </c>
      <c r="E3845" s="294">
        <v>50.400000000000006</v>
      </c>
      <c r="F3845" s="294">
        <v>32.800000000000004</v>
      </c>
      <c r="G3845" s="294">
        <v>26</v>
      </c>
      <c r="H3845" s="294">
        <v>0</v>
      </c>
    </row>
    <row r="3846" spans="1:8" s="295" customFormat="1" ht="45">
      <c r="A3846" s="288">
        <v>18</v>
      </c>
      <c r="B3846" s="291" t="s">
        <v>1271</v>
      </c>
      <c r="C3846" s="288" t="s">
        <v>1272</v>
      </c>
      <c r="D3846" s="288" t="s">
        <v>1273</v>
      </c>
      <c r="E3846" s="294">
        <v>48</v>
      </c>
      <c r="F3846" s="294">
        <v>29.6</v>
      </c>
      <c r="G3846" s="294">
        <v>26</v>
      </c>
      <c r="H3846" s="294">
        <v>0</v>
      </c>
    </row>
    <row r="3847" spans="1:8" s="295" customFormat="1" ht="30">
      <c r="A3847" s="291">
        <v>19</v>
      </c>
      <c r="B3847" s="288" t="s">
        <v>1274</v>
      </c>
      <c r="C3847" s="288" t="s">
        <v>1275</v>
      </c>
      <c r="D3847" s="288" t="s">
        <v>1276</v>
      </c>
      <c r="E3847" s="294">
        <v>48</v>
      </c>
      <c r="F3847" s="294">
        <v>28.8</v>
      </c>
      <c r="G3847" s="294">
        <v>26</v>
      </c>
      <c r="H3847" s="294">
        <v>0</v>
      </c>
    </row>
    <row r="3848" spans="1:8" s="295" customFormat="1" ht="45">
      <c r="A3848" s="1442">
        <v>20</v>
      </c>
      <c r="B3848" s="1444" t="s">
        <v>1278</v>
      </c>
      <c r="C3848" s="288" t="s">
        <v>1279</v>
      </c>
      <c r="D3848" s="288" t="s">
        <v>1280</v>
      </c>
      <c r="E3848" s="294">
        <v>180</v>
      </c>
      <c r="F3848" s="294">
        <v>80</v>
      </c>
      <c r="G3848" s="294">
        <v>40</v>
      </c>
      <c r="H3848" s="294">
        <v>0</v>
      </c>
    </row>
    <row r="3849" spans="1:8" s="295" customFormat="1" ht="45">
      <c r="A3849" s="1442"/>
      <c r="B3849" s="1444"/>
      <c r="C3849" s="288" t="s">
        <v>1280</v>
      </c>
      <c r="D3849" s="288" t="s">
        <v>1281</v>
      </c>
      <c r="E3849" s="294">
        <v>88</v>
      </c>
      <c r="F3849" s="294">
        <v>40</v>
      </c>
      <c r="G3849" s="294">
        <v>28</v>
      </c>
      <c r="H3849" s="294">
        <v>0</v>
      </c>
    </row>
    <row r="3850" spans="1:8" s="295" customFormat="1" ht="30">
      <c r="A3850" s="1442"/>
      <c r="B3850" s="1444"/>
      <c r="C3850" s="288" t="s">
        <v>1281</v>
      </c>
      <c r="D3850" s="288" t="s">
        <v>1282</v>
      </c>
      <c r="E3850" s="294">
        <v>56</v>
      </c>
      <c r="F3850" s="294">
        <v>30.8</v>
      </c>
      <c r="G3850" s="294">
        <v>26</v>
      </c>
      <c r="H3850" s="294">
        <v>0</v>
      </c>
    </row>
    <row r="3851" spans="1:8" s="295" customFormat="1" ht="30">
      <c r="A3851" s="291">
        <v>21</v>
      </c>
      <c r="B3851" s="288" t="s">
        <v>1283</v>
      </c>
      <c r="C3851" s="288" t="s">
        <v>1284</v>
      </c>
      <c r="D3851" s="288" t="s">
        <v>1285</v>
      </c>
      <c r="E3851" s="294">
        <v>88</v>
      </c>
      <c r="F3851" s="294">
        <v>35.200000000000003</v>
      </c>
      <c r="G3851" s="294">
        <v>26.400000000000002</v>
      </c>
      <c r="H3851" s="294">
        <v>0</v>
      </c>
    </row>
    <row r="3852" spans="1:8" s="295" customFormat="1" ht="30">
      <c r="A3852" s="291">
        <v>22</v>
      </c>
      <c r="B3852" s="288" t="s">
        <v>1286</v>
      </c>
      <c r="C3852" s="288"/>
      <c r="D3852" s="288"/>
      <c r="E3852" s="294">
        <v>138</v>
      </c>
      <c r="F3852" s="294">
        <v>0</v>
      </c>
      <c r="G3852" s="294">
        <v>0</v>
      </c>
      <c r="H3852" s="294">
        <v>0</v>
      </c>
    </row>
    <row r="3853" spans="1:8" s="293" customFormat="1" ht="15" customHeight="1">
      <c r="A3853" s="285">
        <v>53</v>
      </c>
      <c r="B3853" s="286" t="s">
        <v>1287</v>
      </c>
      <c r="C3853" s="285"/>
      <c r="D3853" s="285"/>
      <c r="E3853" s="287">
        <v>0</v>
      </c>
      <c r="F3853" s="287">
        <v>0</v>
      </c>
      <c r="G3853" s="287">
        <v>0</v>
      </c>
      <c r="H3853" s="287">
        <v>0</v>
      </c>
    </row>
    <row r="3854" spans="1:8" s="300" customFormat="1" ht="31.9" customHeight="1">
      <c r="A3854" s="1445">
        <v>1</v>
      </c>
      <c r="B3854" s="1446" t="s">
        <v>1288</v>
      </c>
      <c r="C3854" s="297" t="s">
        <v>1289</v>
      </c>
      <c r="D3854" s="297" t="s">
        <v>1290</v>
      </c>
      <c r="E3854" s="299">
        <v>40</v>
      </c>
      <c r="F3854" s="299">
        <v>28</v>
      </c>
      <c r="G3854" s="299">
        <v>26</v>
      </c>
      <c r="H3854" s="299">
        <v>0</v>
      </c>
    </row>
    <row r="3855" spans="1:8" s="300" customFormat="1" ht="50.45" customHeight="1">
      <c r="A3855" s="1445"/>
      <c r="B3855" s="1446"/>
      <c r="C3855" s="297" t="s">
        <v>1290</v>
      </c>
      <c r="D3855" s="297" t="s">
        <v>1187</v>
      </c>
      <c r="E3855" s="299">
        <v>52</v>
      </c>
      <c r="F3855" s="299">
        <v>32</v>
      </c>
      <c r="G3855" s="299">
        <v>26.400000000000002</v>
      </c>
      <c r="H3855" s="301">
        <v>0</v>
      </c>
    </row>
    <row r="3856" spans="1:8" s="300" customFormat="1" ht="76.5" customHeight="1">
      <c r="A3856" s="1445"/>
      <c r="B3856" s="1446"/>
      <c r="C3856" s="297" t="s">
        <v>1291</v>
      </c>
      <c r="D3856" s="297" t="s">
        <v>1292</v>
      </c>
      <c r="E3856" s="299">
        <v>40</v>
      </c>
      <c r="F3856" s="299">
        <v>28</v>
      </c>
      <c r="G3856" s="299">
        <v>26</v>
      </c>
      <c r="H3856" s="302">
        <v>0</v>
      </c>
    </row>
    <row r="3857" spans="1:8" s="300" customFormat="1" ht="60">
      <c r="A3857" s="1445"/>
      <c r="B3857" s="1446"/>
      <c r="C3857" s="297" t="s">
        <v>1293</v>
      </c>
      <c r="D3857" s="297" t="s">
        <v>1294</v>
      </c>
      <c r="E3857" s="299">
        <v>60</v>
      </c>
      <c r="F3857" s="299">
        <v>40</v>
      </c>
      <c r="G3857" s="299">
        <v>28.8</v>
      </c>
      <c r="H3857" s="302">
        <v>0</v>
      </c>
    </row>
    <row r="3858" spans="1:8" s="300" customFormat="1" ht="43.15" customHeight="1">
      <c r="A3858" s="1445"/>
      <c r="B3858" s="1446"/>
      <c r="C3858" s="297" t="s">
        <v>1294</v>
      </c>
      <c r="D3858" s="297" t="s">
        <v>1295</v>
      </c>
      <c r="E3858" s="299">
        <v>40</v>
      </c>
      <c r="F3858" s="299">
        <v>28</v>
      </c>
      <c r="G3858" s="299">
        <v>26</v>
      </c>
      <c r="H3858" s="302">
        <v>0</v>
      </c>
    </row>
    <row r="3859" spans="1:8" s="300" customFormat="1" ht="37.15" customHeight="1">
      <c r="A3859" s="1445"/>
      <c r="B3859" s="1446"/>
      <c r="C3859" s="297" t="s">
        <v>1295</v>
      </c>
      <c r="D3859" s="297" t="s">
        <v>1296</v>
      </c>
      <c r="E3859" s="299">
        <v>48</v>
      </c>
      <c r="F3859" s="299">
        <v>31.200000000000003</v>
      </c>
      <c r="G3859" s="299">
        <v>26.400000000000002</v>
      </c>
      <c r="H3859" s="302">
        <v>0</v>
      </c>
    </row>
    <row r="3860" spans="1:8" s="300" customFormat="1" ht="37.15" customHeight="1">
      <c r="A3860" s="1445"/>
      <c r="B3860" s="1446"/>
      <c r="C3860" s="297" t="s">
        <v>1296</v>
      </c>
      <c r="D3860" s="297" t="s">
        <v>1297</v>
      </c>
      <c r="E3860" s="299">
        <v>54</v>
      </c>
      <c r="F3860" s="299">
        <v>32.800000000000004</v>
      </c>
      <c r="G3860" s="299">
        <v>27.200000000000003</v>
      </c>
      <c r="H3860" s="302">
        <v>0</v>
      </c>
    </row>
    <row r="3861" spans="1:8" s="300" customFormat="1" ht="36.6" customHeight="1">
      <c r="A3861" s="1445"/>
      <c r="B3861" s="1446"/>
      <c r="C3861" s="297" t="s">
        <v>1297</v>
      </c>
      <c r="D3861" s="297" t="s">
        <v>1298</v>
      </c>
      <c r="E3861" s="299">
        <v>40</v>
      </c>
      <c r="F3861" s="299">
        <v>28</v>
      </c>
      <c r="G3861" s="299">
        <v>26</v>
      </c>
      <c r="H3861" s="302">
        <v>0</v>
      </c>
    </row>
    <row r="3862" spans="1:8" s="300" customFormat="1" ht="33" customHeight="1">
      <c r="A3862" s="1445"/>
      <c r="B3862" s="1446"/>
      <c r="C3862" s="297" t="s">
        <v>1298</v>
      </c>
      <c r="D3862" s="297" t="s">
        <v>1299</v>
      </c>
      <c r="E3862" s="299">
        <v>48</v>
      </c>
      <c r="F3862" s="299">
        <v>31.200000000000003</v>
      </c>
      <c r="G3862" s="299">
        <v>26.400000000000002</v>
      </c>
      <c r="H3862" s="302">
        <v>0</v>
      </c>
    </row>
    <row r="3863" spans="1:8" s="300" customFormat="1" ht="81" customHeight="1">
      <c r="A3863" s="1445">
        <v>2</v>
      </c>
      <c r="B3863" s="1446" t="s">
        <v>1300</v>
      </c>
      <c r="C3863" s="297" t="s">
        <v>1301</v>
      </c>
      <c r="D3863" s="297" t="s">
        <v>1302</v>
      </c>
      <c r="E3863" s="299">
        <v>48</v>
      </c>
      <c r="F3863" s="299">
        <v>31.200000000000003</v>
      </c>
      <c r="G3863" s="299">
        <v>26.400000000000002</v>
      </c>
      <c r="H3863" s="302">
        <v>0</v>
      </c>
    </row>
    <row r="3864" spans="1:8" s="300" customFormat="1" ht="46.5" customHeight="1">
      <c r="A3864" s="1445"/>
      <c r="B3864" s="1446"/>
      <c r="C3864" s="297" t="s">
        <v>1302</v>
      </c>
      <c r="D3864" s="297" t="s">
        <v>1303</v>
      </c>
      <c r="E3864" s="299">
        <v>40</v>
      </c>
      <c r="F3864" s="299">
        <v>28</v>
      </c>
      <c r="G3864" s="299">
        <v>26</v>
      </c>
      <c r="H3864" s="299">
        <v>0</v>
      </c>
    </row>
    <row r="3865" spans="1:8" s="300" customFormat="1" ht="45" customHeight="1">
      <c r="A3865" s="303">
        <v>3</v>
      </c>
      <c r="B3865" s="304" t="s">
        <v>1304</v>
      </c>
      <c r="C3865" s="297" t="s">
        <v>1305</v>
      </c>
      <c r="D3865" s="297" t="s">
        <v>1306</v>
      </c>
      <c r="E3865" s="299">
        <v>40</v>
      </c>
      <c r="F3865" s="299">
        <v>28</v>
      </c>
      <c r="G3865" s="299">
        <v>26</v>
      </c>
      <c r="H3865" s="299">
        <v>0</v>
      </c>
    </row>
    <row r="3866" spans="1:8" s="300" customFormat="1" ht="47.25" customHeight="1">
      <c r="A3866" s="303">
        <v>4</v>
      </c>
      <c r="B3866" s="304" t="s">
        <v>1307</v>
      </c>
      <c r="C3866" s="297"/>
      <c r="D3866" s="297"/>
      <c r="E3866" s="298">
        <v>24</v>
      </c>
      <c r="F3866" s="299">
        <v>0</v>
      </c>
      <c r="G3866" s="299">
        <v>0</v>
      </c>
      <c r="H3866" s="299">
        <v>0</v>
      </c>
    </row>
    <row r="3867" spans="1:8" s="308" customFormat="1" ht="15.75">
      <c r="A3867" s="305">
        <v>54</v>
      </c>
      <c r="B3867" s="320" t="s">
        <v>2279</v>
      </c>
      <c r="C3867" s="305"/>
      <c r="D3867" s="305"/>
      <c r="E3867" s="306">
        <v>0</v>
      </c>
      <c r="F3867" s="307">
        <v>0</v>
      </c>
      <c r="G3867" s="307">
        <v>0</v>
      </c>
      <c r="H3867" s="307">
        <v>0</v>
      </c>
    </row>
    <row r="3868" spans="1:8" s="295" customFormat="1" ht="33.6" customHeight="1">
      <c r="A3868" s="291">
        <v>1</v>
      </c>
      <c r="B3868" s="288" t="s">
        <v>1430</v>
      </c>
      <c r="C3868" s="288" t="s">
        <v>2137</v>
      </c>
      <c r="D3868" s="288" t="s">
        <v>2280</v>
      </c>
      <c r="E3868" s="219">
        <v>2600</v>
      </c>
      <c r="F3868" s="219">
        <v>440</v>
      </c>
      <c r="G3868" s="219">
        <v>320</v>
      </c>
      <c r="H3868" s="219">
        <v>260</v>
      </c>
    </row>
    <row r="3869" spans="1:8" s="295" customFormat="1" ht="30" customHeight="1">
      <c r="A3869" s="291">
        <v>2</v>
      </c>
      <c r="B3869" s="288" t="s">
        <v>2281</v>
      </c>
      <c r="C3869" s="288" t="s">
        <v>2150</v>
      </c>
      <c r="D3869" s="288" t="s">
        <v>2282</v>
      </c>
      <c r="E3869" s="219">
        <v>1400</v>
      </c>
      <c r="F3869" s="219">
        <v>420</v>
      </c>
      <c r="G3869" s="219">
        <v>360</v>
      </c>
      <c r="H3869" s="219">
        <v>280</v>
      </c>
    </row>
    <row r="3870" spans="1:8" s="295" customFormat="1" ht="30">
      <c r="A3870" s="1442">
        <v>3</v>
      </c>
      <c r="B3870" s="1447" t="s">
        <v>2283</v>
      </c>
      <c r="C3870" s="288" t="s">
        <v>2284</v>
      </c>
      <c r="D3870" s="288" t="s">
        <v>2285</v>
      </c>
      <c r="E3870" s="219">
        <v>1600</v>
      </c>
      <c r="F3870" s="219">
        <v>440</v>
      </c>
      <c r="G3870" s="219">
        <v>400</v>
      </c>
      <c r="H3870" s="219">
        <v>340</v>
      </c>
    </row>
    <row r="3871" spans="1:8" s="295" customFormat="1" ht="48.75" customHeight="1">
      <c r="A3871" s="1442"/>
      <c r="B3871" s="1447"/>
      <c r="C3871" s="288" t="s">
        <v>2286</v>
      </c>
      <c r="D3871" s="288" t="s">
        <v>2287</v>
      </c>
      <c r="E3871" s="219">
        <v>1200</v>
      </c>
      <c r="F3871" s="219">
        <v>400</v>
      </c>
      <c r="G3871" s="219">
        <v>360</v>
      </c>
      <c r="H3871" s="219">
        <v>0</v>
      </c>
    </row>
    <row r="3872" spans="1:8" s="295" customFormat="1" ht="30">
      <c r="A3872" s="1442">
        <v>2</v>
      </c>
      <c r="B3872" s="1447" t="s">
        <v>2288</v>
      </c>
      <c r="C3872" s="288" t="s">
        <v>1430</v>
      </c>
      <c r="D3872" s="288" t="s">
        <v>2289</v>
      </c>
      <c r="E3872" s="219">
        <v>1000</v>
      </c>
      <c r="F3872" s="219">
        <v>388</v>
      </c>
      <c r="G3872" s="219">
        <v>340</v>
      </c>
      <c r="H3872" s="219">
        <v>260</v>
      </c>
    </row>
    <row r="3873" spans="1:8" s="295" customFormat="1" ht="30">
      <c r="A3873" s="1442"/>
      <c r="B3873" s="1447"/>
      <c r="C3873" s="288" t="s">
        <v>2289</v>
      </c>
      <c r="D3873" s="288" t="s">
        <v>2290</v>
      </c>
      <c r="E3873" s="219">
        <v>480</v>
      </c>
      <c r="F3873" s="219">
        <v>300</v>
      </c>
      <c r="G3873" s="219">
        <v>260</v>
      </c>
      <c r="H3873" s="219">
        <v>220</v>
      </c>
    </row>
    <row r="3874" spans="1:8" s="295" customFormat="1" ht="45">
      <c r="A3874" s="291">
        <v>5</v>
      </c>
      <c r="B3874" s="288" t="s">
        <v>2291</v>
      </c>
      <c r="C3874" s="288" t="s">
        <v>1430</v>
      </c>
      <c r="D3874" s="288" t="s">
        <v>2292</v>
      </c>
      <c r="E3874" s="219">
        <v>600</v>
      </c>
      <c r="F3874" s="219">
        <v>320</v>
      </c>
      <c r="G3874" s="219">
        <v>280</v>
      </c>
      <c r="H3874" s="219">
        <v>200</v>
      </c>
    </row>
    <row r="3875" spans="1:8" s="295" customFormat="1" ht="30">
      <c r="A3875" s="1442">
        <v>6</v>
      </c>
      <c r="B3875" s="1444" t="s">
        <v>2293</v>
      </c>
      <c r="C3875" s="288" t="s">
        <v>1430</v>
      </c>
      <c r="D3875" s="288" t="s">
        <v>2294</v>
      </c>
      <c r="E3875" s="219">
        <v>1000</v>
      </c>
      <c r="F3875" s="219">
        <v>400</v>
      </c>
      <c r="G3875" s="219">
        <v>340</v>
      </c>
      <c r="H3875" s="219">
        <v>280</v>
      </c>
    </row>
    <row r="3876" spans="1:8" s="295" customFormat="1" ht="45">
      <c r="A3876" s="1442"/>
      <c r="B3876" s="1444"/>
      <c r="C3876" s="288" t="s">
        <v>2294</v>
      </c>
      <c r="D3876" s="288" t="s">
        <v>2295</v>
      </c>
      <c r="E3876" s="219">
        <v>800</v>
      </c>
      <c r="F3876" s="219">
        <v>380</v>
      </c>
      <c r="G3876" s="219">
        <v>312</v>
      </c>
      <c r="H3876" s="219">
        <v>240</v>
      </c>
    </row>
    <row r="3877" spans="1:8" s="295" customFormat="1" ht="45">
      <c r="A3877" s="1442"/>
      <c r="B3877" s="1444"/>
      <c r="C3877" s="288" t="s">
        <v>2295</v>
      </c>
      <c r="D3877" s="288" t="s">
        <v>2296</v>
      </c>
      <c r="E3877" s="219">
        <v>520</v>
      </c>
      <c r="F3877" s="219">
        <v>312</v>
      </c>
      <c r="G3877" s="219">
        <v>280</v>
      </c>
      <c r="H3877" s="219">
        <v>220</v>
      </c>
    </row>
    <row r="3878" spans="1:8" s="295" customFormat="1" ht="45">
      <c r="A3878" s="1442"/>
      <c r="B3878" s="1444"/>
      <c r="C3878" s="288" t="s">
        <v>2296</v>
      </c>
      <c r="D3878" s="288" t="s">
        <v>2297</v>
      </c>
      <c r="E3878" s="219">
        <v>380</v>
      </c>
      <c r="F3878" s="219">
        <v>260</v>
      </c>
      <c r="G3878" s="219">
        <v>240</v>
      </c>
      <c r="H3878" s="219">
        <v>200</v>
      </c>
    </row>
    <row r="3879" spans="1:8" s="295" customFormat="1" ht="64.5" customHeight="1">
      <c r="A3879" s="291">
        <v>7</v>
      </c>
      <c r="B3879" s="288" t="s">
        <v>2298</v>
      </c>
      <c r="C3879" s="288" t="s">
        <v>1430</v>
      </c>
      <c r="D3879" s="288" t="s">
        <v>2299</v>
      </c>
      <c r="E3879" s="219">
        <v>460</v>
      </c>
      <c r="F3879" s="219">
        <v>300</v>
      </c>
      <c r="G3879" s="219">
        <v>240</v>
      </c>
      <c r="H3879" s="219">
        <v>200</v>
      </c>
    </row>
    <row r="3880" spans="1:8" s="295" customFormat="1" ht="30">
      <c r="A3880" s="291">
        <v>8</v>
      </c>
      <c r="B3880" s="288" t="s">
        <v>2300</v>
      </c>
      <c r="C3880" s="288" t="s">
        <v>1430</v>
      </c>
      <c r="D3880" s="288" t="s">
        <v>2301</v>
      </c>
      <c r="E3880" s="219">
        <v>480</v>
      </c>
      <c r="F3880" s="219">
        <v>300</v>
      </c>
      <c r="G3880" s="219">
        <v>240</v>
      </c>
      <c r="H3880" s="219">
        <v>200</v>
      </c>
    </row>
    <row r="3881" spans="1:8" s="295" customFormat="1" ht="33.75" customHeight="1">
      <c r="A3881" s="291">
        <v>9</v>
      </c>
      <c r="B3881" s="288" t="s">
        <v>2302</v>
      </c>
      <c r="C3881" s="288" t="s">
        <v>1430</v>
      </c>
      <c r="D3881" s="288" t="s">
        <v>2303</v>
      </c>
      <c r="E3881" s="219">
        <v>1400</v>
      </c>
      <c r="F3881" s="219">
        <v>400</v>
      </c>
      <c r="G3881" s="219">
        <v>320</v>
      </c>
      <c r="H3881" s="219">
        <v>260</v>
      </c>
    </row>
    <row r="3882" spans="1:8" s="295" customFormat="1" ht="30">
      <c r="A3882" s="1442">
        <v>10</v>
      </c>
      <c r="B3882" s="1447" t="s">
        <v>2304</v>
      </c>
      <c r="C3882" s="288" t="s">
        <v>2284</v>
      </c>
      <c r="D3882" s="288" t="s">
        <v>2305</v>
      </c>
      <c r="E3882" s="219">
        <v>800</v>
      </c>
      <c r="F3882" s="219">
        <v>380</v>
      </c>
      <c r="G3882" s="219">
        <v>340</v>
      </c>
      <c r="H3882" s="219">
        <v>240</v>
      </c>
    </row>
    <row r="3883" spans="1:8" s="295" customFormat="1" ht="30">
      <c r="A3883" s="1442"/>
      <c r="B3883" s="1447"/>
      <c r="C3883" s="288" t="s">
        <v>2305</v>
      </c>
      <c r="D3883" s="288" t="s">
        <v>2306</v>
      </c>
      <c r="E3883" s="219">
        <v>540</v>
      </c>
      <c r="F3883" s="219">
        <v>300</v>
      </c>
      <c r="G3883" s="219">
        <v>260</v>
      </c>
      <c r="H3883" s="219">
        <v>200</v>
      </c>
    </row>
    <row r="3884" spans="1:8" s="295" customFormat="1" ht="45">
      <c r="A3884" s="291">
        <v>11</v>
      </c>
      <c r="B3884" s="288" t="s">
        <v>2307</v>
      </c>
      <c r="C3884" s="288" t="s">
        <v>2308</v>
      </c>
      <c r="D3884" s="288" t="s">
        <v>2309</v>
      </c>
      <c r="E3884" s="219">
        <v>480</v>
      </c>
      <c r="F3884" s="219">
        <v>300</v>
      </c>
      <c r="G3884" s="219">
        <v>260</v>
      </c>
      <c r="H3884" s="219">
        <v>200</v>
      </c>
    </row>
    <row r="3885" spans="1:8" s="295" customFormat="1" ht="45">
      <c r="A3885" s="291">
        <v>12</v>
      </c>
      <c r="B3885" s="288" t="s">
        <v>2310</v>
      </c>
      <c r="C3885" s="288" t="s">
        <v>2311</v>
      </c>
      <c r="D3885" s="288" t="s">
        <v>2312</v>
      </c>
      <c r="E3885" s="219">
        <v>440</v>
      </c>
      <c r="F3885" s="219">
        <v>300</v>
      </c>
      <c r="G3885" s="219">
        <v>240</v>
      </c>
      <c r="H3885" s="219">
        <v>200</v>
      </c>
    </row>
    <row r="3886" spans="1:8" s="295" customFormat="1" ht="30">
      <c r="A3886" s="1442">
        <v>13</v>
      </c>
      <c r="B3886" s="1447" t="s">
        <v>2313</v>
      </c>
      <c r="C3886" s="288" t="s">
        <v>2314</v>
      </c>
      <c r="D3886" s="288" t="s">
        <v>2315</v>
      </c>
      <c r="E3886" s="219">
        <v>660</v>
      </c>
      <c r="F3886" s="219">
        <v>352</v>
      </c>
      <c r="G3886" s="219">
        <v>300</v>
      </c>
      <c r="H3886" s="219">
        <v>200</v>
      </c>
    </row>
    <row r="3887" spans="1:8" s="295" customFormat="1" ht="45">
      <c r="A3887" s="1442"/>
      <c r="B3887" s="1447"/>
      <c r="C3887" s="288" t="s">
        <v>2315</v>
      </c>
      <c r="D3887" s="288" t="s">
        <v>2316</v>
      </c>
      <c r="E3887" s="219">
        <v>500</v>
      </c>
      <c r="F3887" s="219">
        <v>260</v>
      </c>
      <c r="G3887" s="219">
        <v>220</v>
      </c>
      <c r="H3887" s="219">
        <v>200</v>
      </c>
    </row>
    <row r="3888" spans="1:8" s="295" customFormat="1" ht="45">
      <c r="A3888" s="291">
        <v>14</v>
      </c>
      <c r="B3888" s="288" t="s">
        <v>2318</v>
      </c>
      <c r="C3888" s="288" t="s">
        <v>2319</v>
      </c>
      <c r="D3888" s="288" t="s">
        <v>2320</v>
      </c>
      <c r="E3888" s="219">
        <v>580</v>
      </c>
      <c r="F3888" s="219">
        <v>312</v>
      </c>
      <c r="G3888" s="219">
        <v>240</v>
      </c>
      <c r="H3888" s="219">
        <v>240</v>
      </c>
    </row>
    <row r="3889" spans="1:8" s="295" customFormat="1" ht="45">
      <c r="A3889" s="291">
        <v>15</v>
      </c>
      <c r="B3889" s="288" t="s">
        <v>2321</v>
      </c>
      <c r="C3889" s="288" t="s">
        <v>1430</v>
      </c>
      <c r="D3889" s="288" t="s">
        <v>2319</v>
      </c>
      <c r="E3889" s="219">
        <v>500</v>
      </c>
      <c r="F3889" s="219">
        <v>312</v>
      </c>
      <c r="G3889" s="219">
        <v>260</v>
      </c>
      <c r="H3889" s="219">
        <v>220</v>
      </c>
    </row>
    <row r="3890" spans="1:8" s="295" customFormat="1">
      <c r="A3890" s="291">
        <v>16</v>
      </c>
      <c r="B3890" s="309" t="s">
        <v>2322</v>
      </c>
      <c r="C3890" s="288"/>
      <c r="D3890" s="288"/>
      <c r="E3890" s="219">
        <v>340</v>
      </c>
      <c r="F3890" s="219">
        <v>340</v>
      </c>
      <c r="G3890" s="219">
        <v>240</v>
      </c>
      <c r="H3890" s="219">
        <v>240</v>
      </c>
    </row>
    <row r="3891" spans="1:8" s="314" customFormat="1" ht="77.25" customHeight="1">
      <c r="A3891" s="263">
        <v>17</v>
      </c>
      <c r="B3891" s="1448" t="s">
        <v>3023</v>
      </c>
      <c r="C3891" s="1449"/>
      <c r="D3891" s="1449"/>
      <c r="E3891" s="264">
        <v>300</v>
      </c>
      <c r="F3891" s="258">
        <v>300</v>
      </c>
      <c r="G3891" s="258">
        <v>240</v>
      </c>
      <c r="H3891" s="258">
        <v>200</v>
      </c>
    </row>
    <row r="3892" spans="1:8" s="132" customFormat="1" ht="16.5">
      <c r="A3892" s="161">
        <v>55</v>
      </c>
      <c r="B3892" s="133" t="s">
        <v>1567</v>
      </c>
      <c r="E3892" s="132">
        <v>0</v>
      </c>
      <c r="F3892" s="132">
        <v>0</v>
      </c>
      <c r="G3892" s="132">
        <v>0</v>
      </c>
      <c r="H3892" s="132">
        <v>0</v>
      </c>
    </row>
    <row r="3893" spans="1:8" ht="66">
      <c r="A3893" s="1407">
        <v>1</v>
      </c>
      <c r="B3893" s="1405" t="s">
        <v>1311</v>
      </c>
      <c r="C3893" s="231" t="s">
        <v>1313</v>
      </c>
      <c r="D3893" s="231" t="s">
        <v>1568</v>
      </c>
      <c r="E3893" s="142">
        <v>10560</v>
      </c>
      <c r="F3893" s="142">
        <v>3168</v>
      </c>
      <c r="G3893" s="142">
        <v>2640</v>
      </c>
      <c r="H3893" s="142">
        <v>1584</v>
      </c>
    </row>
    <row r="3894" spans="1:8" ht="66">
      <c r="A3894" s="1408"/>
      <c r="B3894" s="1406"/>
      <c r="C3894" s="231" t="s">
        <v>1568</v>
      </c>
      <c r="D3894" s="231" t="s">
        <v>1569</v>
      </c>
      <c r="E3894" s="142">
        <v>10080</v>
      </c>
      <c r="F3894" s="142">
        <v>3024</v>
      </c>
      <c r="G3894" s="142">
        <v>2520</v>
      </c>
      <c r="H3894" s="142">
        <v>1512</v>
      </c>
    </row>
    <row r="3895" spans="1:8" ht="16.5">
      <c r="A3895" s="225">
        <v>2</v>
      </c>
      <c r="B3895" s="226" t="s">
        <v>880</v>
      </c>
      <c r="C3895" s="231" t="s">
        <v>1570</v>
      </c>
      <c r="D3895" s="231" t="s">
        <v>1571</v>
      </c>
      <c r="E3895" s="142">
        <v>32400</v>
      </c>
      <c r="F3895" s="142">
        <v>9720</v>
      </c>
      <c r="G3895" s="142">
        <v>8100</v>
      </c>
      <c r="H3895" s="142">
        <v>4860</v>
      </c>
    </row>
    <row r="3896" spans="1:8" ht="16.5">
      <c r="A3896" s="225">
        <v>3</v>
      </c>
      <c r="B3896" s="226" t="s">
        <v>1572</v>
      </c>
      <c r="C3896" s="231" t="s">
        <v>868</v>
      </c>
      <c r="D3896" s="231" t="s">
        <v>1345</v>
      </c>
      <c r="E3896" s="142">
        <v>54000</v>
      </c>
      <c r="F3896" s="142">
        <v>0</v>
      </c>
      <c r="G3896" s="142">
        <v>0</v>
      </c>
      <c r="H3896" s="142">
        <v>0</v>
      </c>
    </row>
    <row r="3897" spans="1:8" ht="16.5">
      <c r="A3897" s="225">
        <v>4</v>
      </c>
      <c r="B3897" s="226" t="s">
        <v>870</v>
      </c>
      <c r="C3897" s="231" t="s">
        <v>866</v>
      </c>
      <c r="D3897" s="231" t="s">
        <v>1345</v>
      </c>
      <c r="E3897" s="142">
        <v>48000</v>
      </c>
      <c r="F3897" s="142">
        <v>0</v>
      </c>
      <c r="G3897" s="142">
        <v>0</v>
      </c>
      <c r="H3897" s="142">
        <v>0</v>
      </c>
    </row>
    <row r="3898" spans="1:8" ht="16.5">
      <c r="A3898" s="1407">
        <v>5</v>
      </c>
      <c r="B3898" s="1405" t="s">
        <v>1346</v>
      </c>
      <c r="C3898" s="231" t="s">
        <v>859</v>
      </c>
      <c r="D3898" s="231" t="s">
        <v>866</v>
      </c>
      <c r="E3898" s="142">
        <v>60000</v>
      </c>
      <c r="F3898" s="142">
        <v>0</v>
      </c>
      <c r="G3898" s="142">
        <v>0</v>
      </c>
      <c r="H3898" s="142">
        <v>0</v>
      </c>
    </row>
    <row r="3899" spans="1:8" ht="16.5">
      <c r="A3899" s="1408"/>
      <c r="B3899" s="1406"/>
      <c r="C3899" s="231" t="s">
        <v>866</v>
      </c>
      <c r="D3899" s="231" t="s">
        <v>1351</v>
      </c>
      <c r="E3899" s="142">
        <v>48000</v>
      </c>
      <c r="F3899" s="142">
        <v>0</v>
      </c>
      <c r="G3899" s="142">
        <v>0</v>
      </c>
      <c r="H3899" s="142">
        <v>0</v>
      </c>
    </row>
    <row r="3900" spans="1:8" ht="16.5">
      <c r="A3900" s="225">
        <v>6</v>
      </c>
      <c r="B3900" s="226" t="s">
        <v>1322</v>
      </c>
      <c r="C3900" s="231" t="s">
        <v>1351</v>
      </c>
      <c r="D3900" s="231" t="s">
        <v>1317</v>
      </c>
      <c r="E3900" s="142">
        <v>34500</v>
      </c>
      <c r="F3900" s="142">
        <v>18976</v>
      </c>
      <c r="G3900" s="142">
        <v>15524</v>
      </c>
      <c r="H3900" s="142">
        <v>0</v>
      </c>
    </row>
    <row r="3901" spans="1:8" ht="16.5">
      <c r="A3901" s="1407">
        <v>7</v>
      </c>
      <c r="B3901" s="1405" t="s">
        <v>1573</v>
      </c>
      <c r="C3901" s="231" t="s">
        <v>1574</v>
      </c>
      <c r="D3901" s="231" t="s">
        <v>1575</v>
      </c>
      <c r="E3901" s="142">
        <v>71280</v>
      </c>
      <c r="F3901" s="142">
        <v>0</v>
      </c>
      <c r="G3901" s="142">
        <v>0</v>
      </c>
      <c r="H3901" s="142">
        <v>0</v>
      </c>
    </row>
    <row r="3902" spans="1:8" ht="16.5">
      <c r="A3902" s="1431"/>
      <c r="B3902" s="1432"/>
      <c r="C3902" s="231" t="s">
        <v>1575</v>
      </c>
      <c r="D3902" s="231" t="s">
        <v>1576</v>
      </c>
      <c r="E3902" s="142">
        <v>64800</v>
      </c>
      <c r="F3902" s="142">
        <v>19440</v>
      </c>
      <c r="G3902" s="142">
        <v>16200</v>
      </c>
      <c r="H3902" s="142">
        <v>9720</v>
      </c>
    </row>
    <row r="3903" spans="1:8" ht="16.5">
      <c r="A3903" s="1408"/>
      <c r="B3903" s="1406"/>
      <c r="C3903" s="231" t="s">
        <v>1577</v>
      </c>
      <c r="D3903" s="231" t="s">
        <v>1578</v>
      </c>
      <c r="E3903" s="142">
        <v>49680</v>
      </c>
      <c r="F3903" s="142">
        <v>0</v>
      </c>
      <c r="G3903" s="142">
        <v>0</v>
      </c>
      <c r="H3903" s="142">
        <v>0</v>
      </c>
    </row>
    <row r="3904" spans="1:8" ht="16.5">
      <c r="A3904" s="1407">
        <v>8</v>
      </c>
      <c r="B3904" s="1405" t="s">
        <v>1313</v>
      </c>
      <c r="C3904" s="231" t="s">
        <v>1345</v>
      </c>
      <c r="D3904" s="231" t="s">
        <v>1317</v>
      </c>
      <c r="E3904" s="142">
        <v>0</v>
      </c>
      <c r="F3904" s="142">
        <v>0</v>
      </c>
      <c r="G3904" s="142">
        <v>0</v>
      </c>
      <c r="H3904" s="142">
        <v>0</v>
      </c>
    </row>
    <row r="3905" spans="1:8" ht="16.5">
      <c r="A3905" s="1431"/>
      <c r="B3905" s="1432"/>
      <c r="C3905" s="231" t="s">
        <v>1317</v>
      </c>
      <c r="D3905" s="231" t="s">
        <v>1311</v>
      </c>
      <c r="E3905" s="142">
        <v>22500</v>
      </c>
      <c r="F3905" s="142">
        <v>6752</v>
      </c>
      <c r="G3905" s="142">
        <v>5624</v>
      </c>
      <c r="H3905" s="142">
        <v>3376</v>
      </c>
    </row>
    <row r="3906" spans="1:8" ht="33">
      <c r="A3906" s="1431"/>
      <c r="B3906" s="1432"/>
      <c r="C3906" s="231" t="s">
        <v>1311</v>
      </c>
      <c r="D3906" s="231" t="s">
        <v>1579</v>
      </c>
      <c r="E3906" s="142">
        <v>13200</v>
      </c>
      <c r="F3906" s="142">
        <v>3300</v>
      </c>
      <c r="G3906" s="142">
        <v>2640</v>
      </c>
      <c r="H3906" s="142">
        <v>1584</v>
      </c>
    </row>
    <row r="3907" spans="1:8" ht="33">
      <c r="A3907" s="1408"/>
      <c r="B3907" s="1406"/>
      <c r="C3907" s="231" t="s">
        <v>1579</v>
      </c>
      <c r="D3907" s="231" t="s">
        <v>1580</v>
      </c>
      <c r="E3907" s="142">
        <v>7920</v>
      </c>
      <c r="F3907" s="142">
        <v>2376</v>
      </c>
      <c r="G3907" s="142">
        <v>1980</v>
      </c>
      <c r="H3907" s="142">
        <v>1188</v>
      </c>
    </row>
    <row r="3908" spans="1:8" ht="16.5">
      <c r="A3908" s="1407">
        <v>9</v>
      </c>
      <c r="B3908" s="1405" t="s">
        <v>1581</v>
      </c>
      <c r="C3908" s="231" t="s">
        <v>880</v>
      </c>
      <c r="D3908" s="231" t="s">
        <v>1582</v>
      </c>
      <c r="E3908" s="142">
        <v>28800</v>
      </c>
      <c r="F3908" s="142">
        <v>7200</v>
      </c>
      <c r="G3908" s="142">
        <v>5760</v>
      </c>
      <c r="H3908" s="142">
        <v>2880</v>
      </c>
    </row>
    <row r="3909" spans="1:8" ht="16.5">
      <c r="A3909" s="1408"/>
      <c r="B3909" s="1406"/>
      <c r="C3909" s="231" t="s">
        <v>1582</v>
      </c>
      <c r="D3909" s="231" t="s">
        <v>1583</v>
      </c>
      <c r="E3909" s="142">
        <v>17252</v>
      </c>
      <c r="F3909" s="142">
        <v>5176</v>
      </c>
      <c r="G3909" s="142">
        <v>4312</v>
      </c>
      <c r="H3909" s="142">
        <v>2588</v>
      </c>
    </row>
    <row r="3910" spans="1:8" ht="16.5">
      <c r="A3910" s="1407">
        <v>10</v>
      </c>
      <c r="B3910" s="1405" t="s">
        <v>1584</v>
      </c>
      <c r="C3910" s="231" t="s">
        <v>880</v>
      </c>
      <c r="D3910" s="231" t="s">
        <v>1573</v>
      </c>
      <c r="E3910" s="142">
        <v>36000</v>
      </c>
      <c r="F3910" s="142">
        <v>10800</v>
      </c>
      <c r="G3910" s="142">
        <v>9000</v>
      </c>
      <c r="H3910" s="142">
        <v>5400</v>
      </c>
    </row>
    <row r="3911" spans="1:8" ht="16.5">
      <c r="A3911" s="1431"/>
      <c r="B3911" s="1432"/>
      <c r="C3911" s="231" t="s">
        <v>1573</v>
      </c>
      <c r="D3911" s="231" t="s">
        <v>1582</v>
      </c>
      <c r="E3911" s="142">
        <v>24000</v>
      </c>
      <c r="F3911" s="142">
        <v>0</v>
      </c>
      <c r="G3911" s="142">
        <v>0</v>
      </c>
      <c r="H3911" s="142">
        <v>0</v>
      </c>
    </row>
    <row r="3912" spans="1:8" ht="16.5">
      <c r="A3912" s="1408"/>
      <c r="B3912" s="1406"/>
      <c r="C3912" s="231" t="s">
        <v>1582</v>
      </c>
      <c r="D3912" s="231" t="s">
        <v>1585</v>
      </c>
      <c r="E3912" s="142">
        <v>13800</v>
      </c>
      <c r="F3912" s="142">
        <v>4140</v>
      </c>
      <c r="G3912" s="142">
        <v>3452</v>
      </c>
      <c r="H3912" s="142">
        <v>2072</v>
      </c>
    </row>
    <row r="3913" spans="1:8" ht="16.5">
      <c r="A3913" s="225">
        <v>11</v>
      </c>
      <c r="B3913" s="226" t="s">
        <v>1586</v>
      </c>
      <c r="C3913" s="231" t="s">
        <v>1587</v>
      </c>
      <c r="D3913" s="231" t="s">
        <v>1588</v>
      </c>
      <c r="E3913" s="142">
        <v>26400</v>
      </c>
      <c r="F3913" s="142">
        <v>0</v>
      </c>
      <c r="G3913" s="142">
        <v>0</v>
      </c>
      <c r="H3913" s="142">
        <v>0</v>
      </c>
    </row>
    <row r="3914" spans="1:8" ht="16.5">
      <c r="A3914" s="1407">
        <v>12</v>
      </c>
      <c r="B3914" s="1405" t="s">
        <v>1589</v>
      </c>
      <c r="C3914" s="231" t="s">
        <v>1590</v>
      </c>
      <c r="D3914" s="231" t="s">
        <v>878</v>
      </c>
      <c r="E3914" s="142">
        <v>52500</v>
      </c>
      <c r="F3914" s="142">
        <v>0</v>
      </c>
      <c r="G3914" s="142">
        <v>0</v>
      </c>
      <c r="H3914" s="142">
        <v>0</v>
      </c>
    </row>
    <row r="3915" spans="1:8" ht="16.5">
      <c r="A3915" s="1431"/>
      <c r="B3915" s="1432"/>
      <c r="C3915" s="231" t="s">
        <v>878</v>
      </c>
      <c r="D3915" s="231" t="s">
        <v>1591</v>
      </c>
      <c r="E3915" s="142">
        <v>30752</v>
      </c>
      <c r="F3915" s="142">
        <v>0</v>
      </c>
      <c r="G3915" s="142">
        <v>0</v>
      </c>
      <c r="H3915" s="142">
        <v>0</v>
      </c>
    </row>
    <row r="3916" spans="1:8" ht="16.5">
      <c r="A3916" s="1408"/>
      <c r="B3916" s="1406"/>
      <c r="C3916" s="231" t="s">
        <v>1591</v>
      </c>
      <c r="D3916" s="231" t="s">
        <v>1592</v>
      </c>
      <c r="E3916" s="142">
        <v>18900</v>
      </c>
      <c r="F3916" s="142">
        <v>5672</v>
      </c>
      <c r="G3916" s="142">
        <v>4724</v>
      </c>
      <c r="H3916" s="142">
        <v>2836</v>
      </c>
    </row>
    <row r="3917" spans="1:8" ht="16.5">
      <c r="A3917" s="225">
        <v>13</v>
      </c>
      <c r="B3917" s="226" t="s">
        <v>1593</v>
      </c>
      <c r="C3917" s="231" t="s">
        <v>1594</v>
      </c>
      <c r="D3917" s="231" t="s">
        <v>1590</v>
      </c>
      <c r="E3917" s="142">
        <v>94004</v>
      </c>
      <c r="F3917" s="142">
        <v>0</v>
      </c>
      <c r="G3917" s="142">
        <v>0</v>
      </c>
      <c r="H3917" s="142">
        <v>0</v>
      </c>
    </row>
    <row r="3918" spans="1:8" ht="16.5">
      <c r="A3918" s="1407">
        <v>14</v>
      </c>
      <c r="B3918" s="1405" t="s">
        <v>855</v>
      </c>
      <c r="C3918" s="231" t="s">
        <v>1573</v>
      </c>
      <c r="D3918" s="231" t="s">
        <v>1590</v>
      </c>
      <c r="E3918" s="142">
        <v>94004</v>
      </c>
      <c r="F3918" s="142">
        <v>0</v>
      </c>
      <c r="G3918" s="142">
        <v>0</v>
      </c>
      <c r="H3918" s="142">
        <v>0</v>
      </c>
    </row>
    <row r="3919" spans="1:8" ht="16.5">
      <c r="A3919" s="1431"/>
      <c r="B3919" s="1432"/>
      <c r="C3919" s="231" t="s">
        <v>1590</v>
      </c>
      <c r="D3919" s="231" t="s">
        <v>1595</v>
      </c>
      <c r="E3919" s="142">
        <v>60000</v>
      </c>
      <c r="F3919" s="142">
        <v>0</v>
      </c>
      <c r="G3919" s="142">
        <v>0</v>
      </c>
      <c r="H3919" s="142">
        <v>0</v>
      </c>
    </row>
    <row r="3920" spans="1:8" ht="16.5">
      <c r="A3920" s="1431"/>
      <c r="B3920" s="1432"/>
      <c r="C3920" s="231" t="s">
        <v>1595</v>
      </c>
      <c r="D3920" s="231" t="s">
        <v>1596</v>
      </c>
      <c r="E3920" s="142">
        <v>48300</v>
      </c>
      <c r="F3920" s="142">
        <v>14492</v>
      </c>
      <c r="G3920" s="142">
        <v>12076</v>
      </c>
      <c r="H3920" s="142">
        <v>7244</v>
      </c>
    </row>
    <row r="3921" spans="1:8" ht="16.5">
      <c r="A3921" s="1431"/>
      <c r="B3921" s="1432"/>
      <c r="C3921" s="231" t="s">
        <v>1596</v>
      </c>
      <c r="D3921" s="231" t="s">
        <v>1597</v>
      </c>
      <c r="E3921" s="142">
        <v>24840</v>
      </c>
      <c r="F3921" s="142">
        <v>7452</v>
      </c>
      <c r="G3921" s="142">
        <v>6212</v>
      </c>
      <c r="H3921" s="142">
        <v>3728</v>
      </c>
    </row>
    <row r="3922" spans="1:8" ht="16.5">
      <c r="A3922" s="1408"/>
      <c r="B3922" s="1406"/>
      <c r="C3922" s="231" t="s">
        <v>1597</v>
      </c>
      <c r="D3922" s="231" t="s">
        <v>1598</v>
      </c>
      <c r="E3922" s="142">
        <v>18480</v>
      </c>
      <c r="F3922" s="142">
        <v>5544</v>
      </c>
      <c r="G3922" s="142">
        <v>4620</v>
      </c>
      <c r="H3922" s="142">
        <v>2772</v>
      </c>
    </row>
    <row r="3923" spans="1:8" ht="16.5">
      <c r="A3923" s="1407">
        <v>15</v>
      </c>
      <c r="B3923" s="1405" t="s">
        <v>859</v>
      </c>
      <c r="C3923" s="231" t="s">
        <v>880</v>
      </c>
      <c r="D3923" s="231" t="s">
        <v>1588</v>
      </c>
      <c r="E3923" s="142">
        <v>82500</v>
      </c>
      <c r="F3923" s="142">
        <v>0</v>
      </c>
      <c r="G3923" s="142">
        <v>0</v>
      </c>
      <c r="H3923" s="142">
        <v>0</v>
      </c>
    </row>
    <row r="3924" spans="1:8" ht="16.5">
      <c r="A3924" s="1431"/>
      <c r="B3924" s="1432"/>
      <c r="C3924" s="231" t="s">
        <v>1588</v>
      </c>
      <c r="D3924" s="231" t="s">
        <v>1599</v>
      </c>
      <c r="E3924" s="142">
        <v>60000</v>
      </c>
      <c r="F3924" s="142">
        <v>0</v>
      </c>
      <c r="G3924" s="142">
        <v>0</v>
      </c>
      <c r="H3924" s="142">
        <v>0</v>
      </c>
    </row>
    <row r="3925" spans="1:8" ht="16.5">
      <c r="A3925" s="1431"/>
      <c r="B3925" s="1432"/>
      <c r="C3925" s="231" t="s">
        <v>1600</v>
      </c>
      <c r="D3925" s="231" t="s">
        <v>1601</v>
      </c>
      <c r="E3925" s="142">
        <v>36960</v>
      </c>
      <c r="F3925" s="142">
        <v>11088</v>
      </c>
      <c r="G3925" s="142">
        <v>9240</v>
      </c>
      <c r="H3925" s="142">
        <v>5544</v>
      </c>
    </row>
    <row r="3926" spans="1:8" ht="33">
      <c r="A3926" s="1431"/>
      <c r="B3926" s="1432"/>
      <c r="C3926" s="231" t="s">
        <v>1602</v>
      </c>
      <c r="D3926" s="231" t="s">
        <v>1603</v>
      </c>
      <c r="E3926" s="142">
        <v>21120</v>
      </c>
      <c r="F3926" s="142">
        <v>6336</v>
      </c>
      <c r="G3926" s="142">
        <v>5280</v>
      </c>
      <c r="H3926" s="142">
        <v>3168</v>
      </c>
    </row>
    <row r="3927" spans="1:8" ht="49.5">
      <c r="A3927" s="1408"/>
      <c r="B3927" s="1406"/>
      <c r="C3927" s="231" t="s">
        <v>1604</v>
      </c>
      <c r="D3927" s="231" t="s">
        <v>1603</v>
      </c>
      <c r="E3927" s="142">
        <v>29920</v>
      </c>
      <c r="F3927" s="142">
        <v>8976</v>
      </c>
      <c r="G3927" s="142">
        <v>7480</v>
      </c>
      <c r="H3927" s="142">
        <v>4488</v>
      </c>
    </row>
    <row r="3928" spans="1:8" ht="16.5">
      <c r="A3928" s="1407">
        <v>16</v>
      </c>
      <c r="B3928" s="1405" t="s">
        <v>892</v>
      </c>
      <c r="C3928" s="231" t="s">
        <v>1346</v>
      </c>
      <c r="D3928" s="231" t="s">
        <v>1573</v>
      </c>
      <c r="E3928" s="142">
        <v>42120</v>
      </c>
      <c r="F3928" s="142">
        <v>0</v>
      </c>
      <c r="G3928" s="142">
        <v>0</v>
      </c>
      <c r="H3928" s="142">
        <v>0</v>
      </c>
    </row>
    <row r="3929" spans="1:8" ht="16.5">
      <c r="A3929" s="1431"/>
      <c r="B3929" s="1432"/>
      <c r="C3929" s="231" t="s">
        <v>1573</v>
      </c>
      <c r="D3929" s="231" t="s">
        <v>1595</v>
      </c>
      <c r="E3929" s="142">
        <v>67500</v>
      </c>
      <c r="F3929" s="142">
        <v>0</v>
      </c>
      <c r="G3929" s="142">
        <v>0</v>
      </c>
      <c r="H3929" s="142">
        <v>0</v>
      </c>
    </row>
    <row r="3930" spans="1:8" ht="16.5">
      <c r="A3930" s="1431"/>
      <c r="B3930" s="1432"/>
      <c r="C3930" s="231" t="s">
        <v>1595</v>
      </c>
      <c r="D3930" s="231" t="s">
        <v>874</v>
      </c>
      <c r="E3930" s="142">
        <v>33000</v>
      </c>
      <c r="F3930" s="142">
        <v>0</v>
      </c>
      <c r="G3930" s="142">
        <v>0</v>
      </c>
      <c r="H3930" s="142">
        <v>0</v>
      </c>
    </row>
    <row r="3931" spans="1:8" ht="16.5">
      <c r="A3931" s="1431"/>
      <c r="B3931" s="1432"/>
      <c r="C3931" s="231" t="s">
        <v>874</v>
      </c>
      <c r="D3931" s="231" t="s">
        <v>1605</v>
      </c>
      <c r="E3931" s="142">
        <v>24840</v>
      </c>
      <c r="F3931" s="142">
        <v>7452</v>
      </c>
      <c r="G3931" s="142">
        <v>6212</v>
      </c>
      <c r="H3931" s="142">
        <v>3728</v>
      </c>
    </row>
    <row r="3932" spans="1:8" ht="16.5">
      <c r="A3932" s="1408"/>
      <c r="B3932" s="1406"/>
      <c r="C3932" s="231" t="s">
        <v>1605</v>
      </c>
      <c r="D3932" s="231" t="s">
        <v>1606</v>
      </c>
      <c r="E3932" s="142">
        <v>20160</v>
      </c>
      <c r="F3932" s="142">
        <v>6048</v>
      </c>
      <c r="G3932" s="142">
        <v>5040</v>
      </c>
      <c r="H3932" s="142">
        <v>3024</v>
      </c>
    </row>
    <row r="3933" spans="1:8" ht="16.5">
      <c r="A3933" s="1407">
        <v>17</v>
      </c>
      <c r="B3933" s="1405" t="s">
        <v>860</v>
      </c>
      <c r="C3933" s="231" t="s">
        <v>1573</v>
      </c>
      <c r="D3933" s="231" t="s">
        <v>1590</v>
      </c>
      <c r="E3933" s="142">
        <v>60000</v>
      </c>
      <c r="F3933" s="142">
        <v>0</v>
      </c>
      <c r="G3933" s="142">
        <v>0</v>
      </c>
      <c r="H3933" s="142">
        <v>0</v>
      </c>
    </row>
    <row r="3934" spans="1:8" ht="16.5">
      <c r="A3934" s="1431"/>
      <c r="B3934" s="1432"/>
      <c r="C3934" s="231" t="s">
        <v>1590</v>
      </c>
      <c r="D3934" s="231" t="s">
        <v>874</v>
      </c>
      <c r="E3934" s="142">
        <v>29040</v>
      </c>
      <c r="F3934" s="142">
        <v>0</v>
      </c>
      <c r="G3934" s="142">
        <v>0</v>
      </c>
      <c r="H3934" s="142">
        <v>0</v>
      </c>
    </row>
    <row r="3935" spans="1:8" ht="16.5">
      <c r="A3935" s="1431"/>
      <c r="B3935" s="1432"/>
      <c r="C3935" s="231" t="s">
        <v>874</v>
      </c>
      <c r="D3935" s="231" t="s">
        <v>1605</v>
      </c>
      <c r="E3935" s="142">
        <v>20700</v>
      </c>
      <c r="F3935" s="142">
        <v>0</v>
      </c>
      <c r="G3935" s="142">
        <v>0</v>
      </c>
      <c r="H3935" s="142">
        <v>0</v>
      </c>
    </row>
    <row r="3936" spans="1:8" ht="16.5">
      <c r="A3936" s="1431"/>
      <c r="B3936" s="1432"/>
      <c r="C3936" s="231" t="s">
        <v>1605</v>
      </c>
      <c r="D3936" s="231" t="s">
        <v>1606</v>
      </c>
      <c r="E3936" s="142">
        <v>11520</v>
      </c>
      <c r="F3936" s="142">
        <v>3456</v>
      </c>
      <c r="G3936" s="142">
        <v>2880</v>
      </c>
      <c r="H3936" s="142">
        <v>1728</v>
      </c>
    </row>
    <row r="3937" spans="1:8" ht="16.5">
      <c r="A3937" s="1431"/>
      <c r="B3937" s="1432"/>
      <c r="C3937" s="231" t="s">
        <v>1606</v>
      </c>
      <c r="D3937" s="231" t="s">
        <v>1607</v>
      </c>
      <c r="E3937" s="142">
        <v>7200</v>
      </c>
      <c r="F3937" s="142">
        <v>2160</v>
      </c>
      <c r="G3937" s="142">
        <v>1800</v>
      </c>
      <c r="H3937" s="142">
        <v>1080</v>
      </c>
    </row>
    <row r="3938" spans="1:8" ht="49.5">
      <c r="A3938" s="1408"/>
      <c r="B3938" s="1406"/>
      <c r="C3938" s="231" t="s">
        <v>1607</v>
      </c>
      <c r="D3938" s="231" t="s">
        <v>1608</v>
      </c>
      <c r="E3938" s="142">
        <v>5760</v>
      </c>
      <c r="F3938" s="142">
        <v>1728</v>
      </c>
      <c r="G3938" s="142">
        <v>1440</v>
      </c>
      <c r="H3938" s="142">
        <v>864</v>
      </c>
    </row>
    <row r="3939" spans="1:8" ht="16.5">
      <c r="A3939" s="1407">
        <v>18</v>
      </c>
      <c r="B3939" s="1405" t="s">
        <v>1609</v>
      </c>
      <c r="C3939" s="231" t="s">
        <v>1573</v>
      </c>
      <c r="D3939" s="231" t="s">
        <v>1610</v>
      </c>
      <c r="E3939" s="142">
        <v>41252</v>
      </c>
      <c r="F3939" s="142">
        <v>0</v>
      </c>
      <c r="G3939" s="142">
        <v>0</v>
      </c>
      <c r="H3939" s="142">
        <v>0</v>
      </c>
    </row>
    <row r="3940" spans="1:8" ht="16.5">
      <c r="A3940" s="1431"/>
      <c r="B3940" s="1432"/>
      <c r="C3940" s="231" t="s">
        <v>1610</v>
      </c>
      <c r="D3940" s="231" t="s">
        <v>874</v>
      </c>
      <c r="E3940" s="142">
        <v>27000</v>
      </c>
      <c r="F3940" s="142">
        <v>8100</v>
      </c>
      <c r="G3940" s="142">
        <v>6752</v>
      </c>
      <c r="H3940" s="142">
        <v>4052</v>
      </c>
    </row>
    <row r="3941" spans="1:8" ht="16.5">
      <c r="A3941" s="1408"/>
      <c r="B3941" s="1406"/>
      <c r="C3941" s="231" t="s">
        <v>874</v>
      </c>
      <c r="D3941" s="231" t="s">
        <v>1611</v>
      </c>
      <c r="E3941" s="142">
        <v>24000</v>
      </c>
      <c r="F3941" s="142">
        <v>7200</v>
      </c>
      <c r="G3941" s="142">
        <v>6000</v>
      </c>
      <c r="H3941" s="142">
        <v>3600</v>
      </c>
    </row>
    <row r="3942" spans="1:8" ht="16.5">
      <c r="A3942" s="225">
        <v>19</v>
      </c>
      <c r="B3942" s="226" t="s">
        <v>1612</v>
      </c>
      <c r="C3942" s="231" t="s">
        <v>1573</v>
      </c>
      <c r="D3942" s="231" t="s">
        <v>1610</v>
      </c>
      <c r="E3942" s="142">
        <v>27600</v>
      </c>
      <c r="F3942" s="142">
        <v>8280</v>
      </c>
      <c r="G3942" s="142">
        <v>6900</v>
      </c>
      <c r="H3942" s="142">
        <v>4140</v>
      </c>
    </row>
    <row r="3943" spans="1:8" ht="16.5">
      <c r="A3943" s="1407">
        <v>20</v>
      </c>
      <c r="B3943" s="1405" t="s">
        <v>1613</v>
      </c>
      <c r="C3943" s="231" t="s">
        <v>1614</v>
      </c>
      <c r="D3943" s="231" t="s">
        <v>859</v>
      </c>
      <c r="E3943" s="142">
        <v>67200</v>
      </c>
      <c r="F3943" s="142">
        <v>0</v>
      </c>
      <c r="G3943" s="142">
        <v>0</v>
      </c>
      <c r="H3943" s="142">
        <v>0</v>
      </c>
    </row>
    <row r="3944" spans="1:8" ht="16.5">
      <c r="A3944" s="1431"/>
      <c r="B3944" s="1432"/>
      <c r="C3944" s="231" t="s">
        <v>859</v>
      </c>
      <c r="D3944" s="231" t="s">
        <v>860</v>
      </c>
      <c r="E3944" s="142">
        <v>46800</v>
      </c>
      <c r="F3944" s="142">
        <v>0</v>
      </c>
      <c r="G3944" s="142">
        <v>0</v>
      </c>
      <c r="H3944" s="142">
        <v>0</v>
      </c>
    </row>
    <row r="3945" spans="1:8" ht="16.5">
      <c r="A3945" s="1408"/>
      <c r="B3945" s="1406"/>
      <c r="C3945" s="231" t="s">
        <v>860</v>
      </c>
      <c r="D3945" s="231" t="s">
        <v>1612</v>
      </c>
      <c r="E3945" s="142">
        <v>37500</v>
      </c>
      <c r="F3945" s="142">
        <v>0</v>
      </c>
      <c r="G3945" s="142">
        <v>0</v>
      </c>
      <c r="H3945" s="142">
        <v>0</v>
      </c>
    </row>
    <row r="3946" spans="1:8" ht="16.5">
      <c r="A3946" s="225">
        <v>21</v>
      </c>
      <c r="B3946" s="226" t="s">
        <v>1615</v>
      </c>
      <c r="C3946" s="231" t="s">
        <v>1609</v>
      </c>
      <c r="D3946" s="231" t="s">
        <v>1612</v>
      </c>
      <c r="E3946" s="142">
        <v>18000</v>
      </c>
      <c r="F3946" s="142">
        <v>0</v>
      </c>
      <c r="G3946" s="142">
        <v>0</v>
      </c>
      <c r="H3946" s="142">
        <v>0</v>
      </c>
    </row>
    <row r="3947" spans="1:8" ht="16.5">
      <c r="A3947" s="225">
        <v>22</v>
      </c>
      <c r="B3947" s="226" t="s">
        <v>1616</v>
      </c>
      <c r="C3947" s="231" t="s">
        <v>860</v>
      </c>
      <c r="D3947" s="231" t="s">
        <v>1612</v>
      </c>
      <c r="E3947" s="142">
        <v>22500</v>
      </c>
      <c r="F3947" s="142">
        <v>0</v>
      </c>
      <c r="G3947" s="142">
        <v>0</v>
      </c>
      <c r="H3947" s="142">
        <v>0</v>
      </c>
    </row>
    <row r="3948" spans="1:8" ht="16.5">
      <c r="A3948" s="1407">
        <v>23</v>
      </c>
      <c r="B3948" s="1405" t="s">
        <v>1617</v>
      </c>
      <c r="C3948" s="231" t="s">
        <v>892</v>
      </c>
      <c r="D3948" s="231" t="s">
        <v>860</v>
      </c>
      <c r="E3948" s="142">
        <v>34500</v>
      </c>
      <c r="F3948" s="142">
        <v>0</v>
      </c>
      <c r="G3948" s="142">
        <v>0</v>
      </c>
      <c r="H3948" s="142">
        <v>0</v>
      </c>
    </row>
    <row r="3949" spans="1:8" ht="16.5">
      <c r="A3949" s="1408"/>
      <c r="B3949" s="1406"/>
      <c r="C3949" s="231" t="s">
        <v>860</v>
      </c>
      <c r="D3949" s="231" t="s">
        <v>1612</v>
      </c>
      <c r="E3949" s="142">
        <v>28800</v>
      </c>
      <c r="F3949" s="142">
        <v>0</v>
      </c>
      <c r="G3949" s="142">
        <v>0</v>
      </c>
      <c r="H3949" s="142">
        <v>0</v>
      </c>
    </row>
    <row r="3950" spans="1:8" ht="16.5">
      <c r="A3950" s="1407">
        <v>24</v>
      </c>
      <c r="B3950" s="1405" t="s">
        <v>885</v>
      </c>
      <c r="C3950" s="231" t="s">
        <v>1589</v>
      </c>
      <c r="D3950" s="231" t="s">
        <v>859</v>
      </c>
      <c r="E3950" s="142">
        <v>70200</v>
      </c>
      <c r="F3950" s="142">
        <v>0</v>
      </c>
      <c r="G3950" s="142">
        <v>0</v>
      </c>
      <c r="H3950" s="142">
        <v>0</v>
      </c>
    </row>
    <row r="3951" spans="1:8" ht="16.5">
      <c r="A3951" s="1431"/>
      <c r="B3951" s="1432"/>
      <c r="C3951" s="231" t="s">
        <v>859</v>
      </c>
      <c r="D3951" s="231" t="s">
        <v>892</v>
      </c>
      <c r="E3951" s="142">
        <v>64800</v>
      </c>
      <c r="F3951" s="142">
        <v>0</v>
      </c>
      <c r="G3951" s="142">
        <v>0</v>
      </c>
      <c r="H3951" s="142">
        <v>0</v>
      </c>
    </row>
    <row r="3952" spans="1:8" ht="16.5">
      <c r="A3952" s="1431"/>
      <c r="B3952" s="1432"/>
      <c r="C3952" s="231" t="s">
        <v>892</v>
      </c>
      <c r="D3952" s="231" t="s">
        <v>860</v>
      </c>
      <c r="E3952" s="142">
        <v>56700</v>
      </c>
      <c r="F3952" s="142">
        <v>0</v>
      </c>
      <c r="G3952" s="142">
        <v>0</v>
      </c>
      <c r="H3952" s="142">
        <v>0</v>
      </c>
    </row>
    <row r="3953" spans="1:8" ht="16.5">
      <c r="A3953" s="1431"/>
      <c r="B3953" s="1432"/>
      <c r="C3953" s="231" t="s">
        <v>860</v>
      </c>
      <c r="D3953" s="231" t="s">
        <v>1609</v>
      </c>
      <c r="E3953" s="142">
        <v>40500</v>
      </c>
      <c r="F3953" s="142">
        <v>0</v>
      </c>
      <c r="G3953" s="142">
        <v>0</v>
      </c>
      <c r="H3953" s="142">
        <v>0</v>
      </c>
    </row>
    <row r="3954" spans="1:8" ht="16.5">
      <c r="A3954" s="1431"/>
      <c r="B3954" s="1432"/>
      <c r="C3954" s="231" t="s">
        <v>1609</v>
      </c>
      <c r="D3954" s="231" t="s">
        <v>1612</v>
      </c>
      <c r="E3954" s="142">
        <v>29160</v>
      </c>
      <c r="F3954" s="142">
        <v>0</v>
      </c>
      <c r="G3954" s="142">
        <v>0</v>
      </c>
      <c r="H3954" s="142">
        <v>0</v>
      </c>
    </row>
    <row r="3955" spans="1:8" ht="33">
      <c r="A3955" s="1431"/>
      <c r="B3955" s="1432"/>
      <c r="C3955" s="231" t="s">
        <v>1612</v>
      </c>
      <c r="D3955" s="231" t="s">
        <v>1618</v>
      </c>
      <c r="E3955" s="142">
        <v>23400</v>
      </c>
      <c r="F3955" s="142">
        <v>0</v>
      </c>
      <c r="G3955" s="142">
        <v>0</v>
      </c>
      <c r="H3955" s="142">
        <v>0</v>
      </c>
    </row>
    <row r="3956" spans="1:8" ht="49.5">
      <c r="A3956" s="1408"/>
      <c r="B3956" s="1406"/>
      <c r="C3956" s="231" t="s">
        <v>1618</v>
      </c>
      <c r="D3956" s="231" t="s">
        <v>881</v>
      </c>
      <c r="E3956" s="142">
        <v>16200</v>
      </c>
      <c r="F3956" s="142">
        <v>0</v>
      </c>
      <c r="G3956" s="142">
        <v>0</v>
      </c>
      <c r="H3956" s="142">
        <v>0</v>
      </c>
    </row>
    <row r="3957" spans="1:8" ht="16.5">
      <c r="A3957" s="1407">
        <v>25</v>
      </c>
      <c r="B3957" s="1405" t="s">
        <v>1610</v>
      </c>
      <c r="C3957" s="231" t="s">
        <v>1589</v>
      </c>
      <c r="D3957" s="231" t="s">
        <v>859</v>
      </c>
      <c r="E3957" s="142">
        <v>86400</v>
      </c>
      <c r="F3957" s="142">
        <v>21600</v>
      </c>
      <c r="G3957" s="142">
        <v>17280</v>
      </c>
      <c r="H3957" s="142">
        <v>12960</v>
      </c>
    </row>
    <row r="3958" spans="1:8" ht="16.5">
      <c r="A3958" s="1431"/>
      <c r="B3958" s="1432"/>
      <c r="C3958" s="231" t="s">
        <v>859</v>
      </c>
      <c r="D3958" s="231" t="s">
        <v>892</v>
      </c>
      <c r="E3958" s="142">
        <v>70500</v>
      </c>
      <c r="F3958" s="142">
        <v>17624</v>
      </c>
      <c r="G3958" s="142">
        <v>14100</v>
      </c>
      <c r="H3958" s="142">
        <v>10576</v>
      </c>
    </row>
    <row r="3959" spans="1:8" ht="16.5">
      <c r="A3959" s="1431"/>
      <c r="B3959" s="1432"/>
      <c r="C3959" s="231" t="s">
        <v>892</v>
      </c>
      <c r="D3959" s="231" t="s">
        <v>860</v>
      </c>
      <c r="E3959" s="142">
        <v>52500</v>
      </c>
      <c r="F3959" s="142">
        <v>13124</v>
      </c>
      <c r="G3959" s="142">
        <v>10500</v>
      </c>
      <c r="H3959" s="142">
        <v>7876</v>
      </c>
    </row>
    <row r="3960" spans="1:8" ht="16.5">
      <c r="A3960" s="1431"/>
      <c r="B3960" s="1432"/>
      <c r="C3960" s="231" t="s">
        <v>860</v>
      </c>
      <c r="D3960" s="231" t="s">
        <v>1609</v>
      </c>
      <c r="E3960" s="142">
        <v>40500</v>
      </c>
      <c r="F3960" s="142">
        <v>10124</v>
      </c>
      <c r="G3960" s="142">
        <v>8100</v>
      </c>
      <c r="H3960" s="142">
        <v>6076</v>
      </c>
    </row>
    <row r="3961" spans="1:8" ht="16.5">
      <c r="A3961" s="1431"/>
      <c r="B3961" s="1432"/>
      <c r="C3961" s="231" t="s">
        <v>1609</v>
      </c>
      <c r="D3961" s="231" t="s">
        <v>1612</v>
      </c>
      <c r="E3961" s="142">
        <v>30000</v>
      </c>
      <c r="F3961" s="142">
        <v>7500</v>
      </c>
      <c r="G3961" s="142">
        <v>6000</v>
      </c>
      <c r="H3961" s="142">
        <v>4500</v>
      </c>
    </row>
    <row r="3962" spans="1:8" ht="16.5">
      <c r="A3962" s="1431"/>
      <c r="B3962" s="1432"/>
      <c r="C3962" s="231" t="s">
        <v>1612</v>
      </c>
      <c r="D3962" s="231" t="s">
        <v>1619</v>
      </c>
      <c r="E3962" s="142">
        <v>22500</v>
      </c>
      <c r="F3962" s="142">
        <v>6752</v>
      </c>
      <c r="G3962" s="142">
        <v>5624</v>
      </c>
      <c r="H3962" s="142">
        <v>3376</v>
      </c>
    </row>
    <row r="3963" spans="1:8" ht="16.5">
      <c r="A3963" s="1408"/>
      <c r="B3963" s="1406"/>
      <c r="C3963" s="231" t="s">
        <v>1619</v>
      </c>
      <c r="D3963" s="231" t="s">
        <v>1620</v>
      </c>
      <c r="E3963" s="142">
        <v>15000</v>
      </c>
      <c r="F3963" s="142">
        <v>4500</v>
      </c>
      <c r="G3963" s="142">
        <v>3752</v>
      </c>
      <c r="H3963" s="142">
        <v>2252</v>
      </c>
    </row>
    <row r="3964" spans="1:8" ht="16.5">
      <c r="A3964" s="1407">
        <v>26</v>
      </c>
      <c r="B3964" s="1405" t="s">
        <v>1621</v>
      </c>
      <c r="C3964" s="231" t="s">
        <v>1589</v>
      </c>
      <c r="D3964" s="231" t="s">
        <v>892</v>
      </c>
      <c r="E3964" s="142">
        <v>75000</v>
      </c>
      <c r="F3964" s="142">
        <v>18752</v>
      </c>
      <c r="G3964" s="142">
        <v>15000</v>
      </c>
      <c r="H3964" s="142">
        <v>11252</v>
      </c>
    </row>
    <row r="3965" spans="1:8" ht="16.5">
      <c r="A3965" s="1431"/>
      <c r="B3965" s="1432"/>
      <c r="C3965" s="231" t="s">
        <v>892</v>
      </c>
      <c r="D3965" s="231" t="s">
        <v>860</v>
      </c>
      <c r="E3965" s="142">
        <v>60000</v>
      </c>
      <c r="F3965" s="142">
        <v>15000</v>
      </c>
      <c r="G3965" s="142">
        <v>12000</v>
      </c>
      <c r="H3965" s="142">
        <v>9000</v>
      </c>
    </row>
    <row r="3966" spans="1:8" ht="16.5">
      <c r="A3966" s="1431"/>
      <c r="B3966" s="1432"/>
      <c r="C3966" s="231" t="s">
        <v>860</v>
      </c>
      <c r="D3966" s="231" t="s">
        <v>1609</v>
      </c>
      <c r="E3966" s="142">
        <v>37500</v>
      </c>
      <c r="F3966" s="142">
        <v>9376</v>
      </c>
      <c r="G3966" s="142">
        <v>7500</v>
      </c>
      <c r="H3966" s="142">
        <v>5624</v>
      </c>
    </row>
    <row r="3967" spans="1:8" ht="33">
      <c r="A3967" s="1408"/>
      <c r="B3967" s="1406"/>
      <c r="C3967" s="231" t="s">
        <v>1609</v>
      </c>
      <c r="D3967" s="231" t="s">
        <v>1622</v>
      </c>
      <c r="E3967" s="142">
        <v>19500</v>
      </c>
      <c r="F3967" s="142">
        <v>4876</v>
      </c>
      <c r="G3967" s="142">
        <v>3900</v>
      </c>
      <c r="H3967" s="142">
        <v>2924</v>
      </c>
    </row>
    <row r="3968" spans="1:8" ht="49.5">
      <c r="A3968" s="1407">
        <v>27</v>
      </c>
      <c r="B3968" s="1405" t="s">
        <v>1590</v>
      </c>
      <c r="C3968" s="231" t="s">
        <v>1623</v>
      </c>
      <c r="D3968" s="231" t="s">
        <v>1624</v>
      </c>
      <c r="E3968" s="142">
        <v>42000</v>
      </c>
      <c r="F3968" s="142">
        <v>10500</v>
      </c>
      <c r="G3968" s="142">
        <v>8400</v>
      </c>
      <c r="H3968" s="142">
        <v>6300</v>
      </c>
    </row>
    <row r="3969" spans="1:8" ht="49.5">
      <c r="A3969" s="1431"/>
      <c r="B3969" s="1432"/>
      <c r="C3969" s="231" t="s">
        <v>1624</v>
      </c>
      <c r="D3969" s="231" t="s">
        <v>859</v>
      </c>
      <c r="E3969" s="142">
        <v>75000</v>
      </c>
      <c r="F3969" s="142">
        <v>18752</v>
      </c>
      <c r="G3969" s="142">
        <v>15000</v>
      </c>
      <c r="H3969" s="142">
        <v>11252</v>
      </c>
    </row>
    <row r="3970" spans="1:8" ht="16.5">
      <c r="A3970" s="1431"/>
      <c r="B3970" s="1432"/>
      <c r="C3970" s="231" t="s">
        <v>859</v>
      </c>
      <c r="D3970" s="231" t="s">
        <v>892</v>
      </c>
      <c r="E3970" s="142">
        <v>63000</v>
      </c>
      <c r="F3970" s="142">
        <v>15752</v>
      </c>
      <c r="G3970" s="142">
        <v>12600</v>
      </c>
      <c r="H3970" s="142">
        <v>9452</v>
      </c>
    </row>
    <row r="3971" spans="1:8" ht="16.5">
      <c r="A3971" s="1431"/>
      <c r="B3971" s="1432"/>
      <c r="C3971" s="231" t="s">
        <v>892</v>
      </c>
      <c r="D3971" s="231" t="s">
        <v>860</v>
      </c>
      <c r="E3971" s="142">
        <v>52500</v>
      </c>
      <c r="F3971" s="142">
        <v>13124</v>
      </c>
      <c r="G3971" s="142">
        <v>10500</v>
      </c>
      <c r="H3971" s="142">
        <v>7876</v>
      </c>
    </row>
    <row r="3972" spans="1:8" ht="16.5">
      <c r="A3972" s="1431"/>
      <c r="B3972" s="1432"/>
      <c r="C3972" s="231" t="s">
        <v>860</v>
      </c>
      <c r="D3972" s="231" t="s">
        <v>1609</v>
      </c>
      <c r="E3972" s="142">
        <v>37500</v>
      </c>
      <c r="F3972" s="142">
        <v>9376</v>
      </c>
      <c r="G3972" s="142">
        <v>7500</v>
      </c>
      <c r="H3972" s="142">
        <v>5624</v>
      </c>
    </row>
    <row r="3973" spans="1:8" ht="16.5">
      <c r="A3973" s="1408"/>
      <c r="B3973" s="1406"/>
      <c r="C3973" s="231" t="s">
        <v>1609</v>
      </c>
      <c r="D3973" s="231" t="s">
        <v>881</v>
      </c>
      <c r="E3973" s="142">
        <v>24000</v>
      </c>
      <c r="F3973" s="142">
        <v>6000</v>
      </c>
      <c r="G3973" s="142">
        <v>4800</v>
      </c>
      <c r="H3973" s="142">
        <v>3600</v>
      </c>
    </row>
    <row r="3974" spans="1:8" ht="16.5">
      <c r="A3974" s="1407">
        <v>28</v>
      </c>
      <c r="B3974" s="1405" t="s">
        <v>1595</v>
      </c>
      <c r="C3974" s="231" t="s">
        <v>1625</v>
      </c>
      <c r="D3974" s="231" t="s">
        <v>855</v>
      </c>
      <c r="E3974" s="142">
        <v>10500</v>
      </c>
      <c r="F3974" s="142">
        <v>3152</v>
      </c>
      <c r="G3974" s="142">
        <v>2624</v>
      </c>
      <c r="H3974" s="142">
        <v>2100</v>
      </c>
    </row>
    <row r="3975" spans="1:8" ht="16.5">
      <c r="A3975" s="1431"/>
      <c r="B3975" s="1432"/>
      <c r="C3975" s="231" t="s">
        <v>855</v>
      </c>
      <c r="D3975" s="231" t="s">
        <v>860</v>
      </c>
      <c r="E3975" s="142">
        <v>18000</v>
      </c>
      <c r="F3975" s="142">
        <v>4500</v>
      </c>
      <c r="G3975" s="142">
        <v>3600</v>
      </c>
      <c r="H3975" s="142">
        <v>2700</v>
      </c>
    </row>
    <row r="3976" spans="1:8" ht="16.5">
      <c r="A3976" s="1431"/>
      <c r="B3976" s="1432"/>
      <c r="C3976" s="231" t="s">
        <v>860</v>
      </c>
      <c r="D3976" s="231" t="s">
        <v>1609</v>
      </c>
      <c r="E3976" s="142">
        <v>15000</v>
      </c>
      <c r="F3976" s="142">
        <v>3752</v>
      </c>
      <c r="G3976" s="142">
        <v>3000</v>
      </c>
      <c r="H3976" s="142">
        <v>2252</v>
      </c>
    </row>
    <row r="3977" spans="1:8" ht="16.5">
      <c r="A3977" s="1408"/>
      <c r="B3977" s="1406"/>
      <c r="C3977" s="231" t="s">
        <v>1609</v>
      </c>
      <c r="D3977" s="231" t="s">
        <v>1626</v>
      </c>
      <c r="E3977" s="142">
        <v>12000</v>
      </c>
      <c r="F3977" s="142">
        <v>3600</v>
      </c>
      <c r="G3977" s="142">
        <v>3000</v>
      </c>
      <c r="H3977" s="142">
        <v>2400</v>
      </c>
    </row>
    <row r="3978" spans="1:8" ht="16.5">
      <c r="A3978" s="1407">
        <v>29</v>
      </c>
      <c r="B3978" s="1405" t="s">
        <v>1596</v>
      </c>
      <c r="C3978" s="231" t="s">
        <v>855</v>
      </c>
      <c r="D3978" s="231" t="s">
        <v>859</v>
      </c>
      <c r="E3978" s="142">
        <v>22500</v>
      </c>
      <c r="F3978" s="142">
        <v>0</v>
      </c>
      <c r="G3978" s="142">
        <v>0</v>
      </c>
      <c r="H3978" s="142">
        <v>0</v>
      </c>
    </row>
    <row r="3979" spans="1:8" ht="16.5">
      <c r="A3979" s="1431"/>
      <c r="B3979" s="1432"/>
      <c r="C3979" s="231" t="s">
        <v>859</v>
      </c>
      <c r="D3979" s="231" t="s">
        <v>860</v>
      </c>
      <c r="E3979" s="142">
        <v>24000</v>
      </c>
      <c r="F3979" s="142">
        <v>6000</v>
      </c>
      <c r="G3979" s="142">
        <v>4800</v>
      </c>
      <c r="H3979" s="142">
        <v>3600</v>
      </c>
    </row>
    <row r="3980" spans="1:8" ht="16.5">
      <c r="A3980" s="1431"/>
      <c r="B3980" s="1432"/>
      <c r="C3980" s="231" t="s">
        <v>860</v>
      </c>
      <c r="D3980" s="231" t="s">
        <v>1609</v>
      </c>
      <c r="E3980" s="142">
        <v>19500</v>
      </c>
      <c r="F3980" s="142">
        <v>4876</v>
      </c>
      <c r="G3980" s="142">
        <v>3900</v>
      </c>
      <c r="H3980" s="142">
        <v>2924</v>
      </c>
    </row>
    <row r="3981" spans="1:8" ht="16.5">
      <c r="A3981" s="1408"/>
      <c r="B3981" s="1406"/>
      <c r="C3981" s="231" t="s">
        <v>1609</v>
      </c>
      <c r="D3981" s="231" t="s">
        <v>1627</v>
      </c>
      <c r="E3981" s="142">
        <v>12000</v>
      </c>
      <c r="F3981" s="142">
        <v>3600</v>
      </c>
      <c r="G3981" s="142">
        <v>3000</v>
      </c>
      <c r="H3981" s="142">
        <v>2400</v>
      </c>
    </row>
    <row r="3982" spans="1:8" ht="16.5">
      <c r="A3982" s="1407">
        <v>30</v>
      </c>
      <c r="B3982" s="1405" t="s">
        <v>1628</v>
      </c>
      <c r="C3982" s="231" t="s">
        <v>855</v>
      </c>
      <c r="D3982" s="231" t="s">
        <v>859</v>
      </c>
      <c r="E3982" s="142">
        <v>23252</v>
      </c>
      <c r="F3982" s="142">
        <v>5812</v>
      </c>
      <c r="G3982" s="142">
        <v>4652</v>
      </c>
      <c r="H3982" s="142">
        <v>3488</v>
      </c>
    </row>
    <row r="3983" spans="1:8" ht="16.5">
      <c r="A3983" s="1431"/>
      <c r="B3983" s="1432"/>
      <c r="C3983" s="231" t="s">
        <v>859</v>
      </c>
      <c r="D3983" s="231" t="s">
        <v>860</v>
      </c>
      <c r="E3983" s="142">
        <v>30000</v>
      </c>
      <c r="F3983" s="142">
        <v>7500</v>
      </c>
      <c r="G3983" s="142">
        <v>6000</v>
      </c>
      <c r="H3983" s="142">
        <v>4500</v>
      </c>
    </row>
    <row r="3984" spans="1:8" ht="16.5">
      <c r="A3984" s="1431"/>
      <c r="B3984" s="1432"/>
      <c r="C3984" s="231" t="s">
        <v>860</v>
      </c>
      <c r="D3984" s="231" t="s">
        <v>1609</v>
      </c>
      <c r="E3984" s="142">
        <v>20252</v>
      </c>
      <c r="F3984" s="142">
        <v>5064</v>
      </c>
      <c r="G3984" s="142">
        <v>4052</v>
      </c>
      <c r="H3984" s="142">
        <v>3036</v>
      </c>
    </row>
    <row r="3985" spans="1:8" ht="33">
      <c r="A3985" s="1408"/>
      <c r="B3985" s="1406"/>
      <c r="C3985" s="231" t="s">
        <v>1609</v>
      </c>
      <c r="D3985" s="231" t="s">
        <v>1629</v>
      </c>
      <c r="E3985" s="142">
        <v>12752</v>
      </c>
      <c r="F3985" s="142">
        <v>3188</v>
      </c>
      <c r="G3985" s="142">
        <v>2552</v>
      </c>
      <c r="H3985" s="142">
        <v>1912</v>
      </c>
    </row>
    <row r="3986" spans="1:8" ht="16.5">
      <c r="A3986" s="1407">
        <v>31</v>
      </c>
      <c r="B3986" s="1405" t="s">
        <v>874</v>
      </c>
      <c r="C3986" s="231" t="s">
        <v>859</v>
      </c>
      <c r="D3986" s="231" t="s">
        <v>860</v>
      </c>
      <c r="E3986" s="142">
        <v>24000</v>
      </c>
      <c r="F3986" s="142">
        <v>6000</v>
      </c>
      <c r="G3986" s="142">
        <v>4800</v>
      </c>
      <c r="H3986" s="142">
        <v>3600</v>
      </c>
    </row>
    <row r="3987" spans="1:8" ht="16.5">
      <c r="A3987" s="1431"/>
      <c r="B3987" s="1432"/>
      <c r="C3987" s="231" t="s">
        <v>860</v>
      </c>
      <c r="D3987" s="231" t="s">
        <v>1609</v>
      </c>
      <c r="E3987" s="142">
        <v>18000</v>
      </c>
      <c r="F3987" s="142">
        <v>4500</v>
      </c>
      <c r="G3987" s="142">
        <v>3600</v>
      </c>
      <c r="H3987" s="142">
        <v>2700</v>
      </c>
    </row>
    <row r="3988" spans="1:8" ht="16.5">
      <c r="A3988" s="1408"/>
      <c r="B3988" s="1406"/>
      <c r="C3988" s="231" t="s">
        <v>1609</v>
      </c>
      <c r="D3988" s="231" t="s">
        <v>1620</v>
      </c>
      <c r="E3988" s="142">
        <v>12000</v>
      </c>
      <c r="F3988" s="142">
        <v>3000</v>
      </c>
      <c r="G3988" s="142">
        <v>2400</v>
      </c>
      <c r="H3988" s="142">
        <v>1800</v>
      </c>
    </row>
    <row r="3989" spans="1:8" ht="16.5">
      <c r="A3989" s="1407">
        <v>32</v>
      </c>
      <c r="B3989" s="1405" t="s">
        <v>1630</v>
      </c>
      <c r="C3989" s="231" t="s">
        <v>892</v>
      </c>
      <c r="D3989" s="231" t="s">
        <v>1609</v>
      </c>
      <c r="E3989" s="142">
        <v>15000</v>
      </c>
      <c r="F3989" s="142">
        <v>3752</v>
      </c>
      <c r="G3989" s="142">
        <v>3000</v>
      </c>
      <c r="H3989" s="142">
        <v>2252</v>
      </c>
    </row>
    <row r="3990" spans="1:8" ht="16.5">
      <c r="A3990" s="1408"/>
      <c r="B3990" s="1406"/>
      <c r="C3990" s="231" t="s">
        <v>1609</v>
      </c>
      <c r="D3990" s="231" t="s">
        <v>881</v>
      </c>
      <c r="E3990" s="142">
        <v>13500</v>
      </c>
      <c r="F3990" s="142">
        <v>3376</v>
      </c>
      <c r="G3990" s="142">
        <v>2700</v>
      </c>
      <c r="H3990" s="142">
        <v>2024</v>
      </c>
    </row>
    <row r="3991" spans="1:8" ht="16.5">
      <c r="A3991" s="1407">
        <v>33</v>
      </c>
      <c r="B3991" s="1405" t="s">
        <v>1631</v>
      </c>
      <c r="C3991" s="231" t="s">
        <v>859</v>
      </c>
      <c r="D3991" s="231" t="s">
        <v>860</v>
      </c>
      <c r="E3991" s="142">
        <v>0</v>
      </c>
      <c r="F3991" s="142">
        <v>0</v>
      </c>
      <c r="G3991" s="142">
        <v>0</v>
      </c>
      <c r="H3991" s="142">
        <v>0</v>
      </c>
    </row>
    <row r="3992" spans="1:8" ht="16.5">
      <c r="A3992" s="1431"/>
      <c r="B3992" s="1432"/>
      <c r="C3992" s="231" t="s">
        <v>860</v>
      </c>
      <c r="D3992" s="231" t="s">
        <v>1609</v>
      </c>
      <c r="E3992" s="142">
        <v>14252</v>
      </c>
      <c r="F3992" s="142">
        <v>3564</v>
      </c>
      <c r="G3992" s="142">
        <v>2852</v>
      </c>
      <c r="H3992" s="142">
        <v>2136</v>
      </c>
    </row>
    <row r="3993" spans="1:8" ht="33">
      <c r="A3993" s="1408"/>
      <c r="B3993" s="1406"/>
      <c r="C3993" s="231" t="s">
        <v>1609</v>
      </c>
      <c r="D3993" s="231" t="s">
        <v>1632</v>
      </c>
      <c r="E3993" s="142">
        <v>12752</v>
      </c>
      <c r="F3993" s="142">
        <v>3188</v>
      </c>
      <c r="G3993" s="142">
        <v>2552</v>
      </c>
      <c r="H3993" s="142">
        <v>1912</v>
      </c>
    </row>
    <row r="3994" spans="1:8" ht="16.5">
      <c r="A3994" s="1407">
        <v>34</v>
      </c>
      <c r="B3994" s="1405" t="s">
        <v>1611</v>
      </c>
      <c r="C3994" s="231" t="s">
        <v>1633</v>
      </c>
      <c r="D3994" s="231" t="s">
        <v>1634</v>
      </c>
      <c r="E3994" s="142">
        <v>18752</v>
      </c>
      <c r="F3994" s="142">
        <v>4688</v>
      </c>
      <c r="G3994" s="142">
        <v>3752</v>
      </c>
      <c r="H3994" s="142">
        <v>2812</v>
      </c>
    </row>
    <row r="3995" spans="1:8" ht="16.5">
      <c r="A3995" s="1431"/>
      <c r="B3995" s="1432"/>
      <c r="C3995" s="231" t="s">
        <v>1635</v>
      </c>
      <c r="D3995" s="231" t="s">
        <v>1636</v>
      </c>
      <c r="E3995" s="142">
        <v>15000</v>
      </c>
      <c r="F3995" s="142">
        <v>3752</v>
      </c>
      <c r="G3995" s="142">
        <v>3000</v>
      </c>
      <c r="H3995" s="142">
        <v>2252</v>
      </c>
    </row>
    <row r="3996" spans="1:8" ht="49.5">
      <c r="A3996" s="1431"/>
      <c r="B3996" s="1432"/>
      <c r="C3996" s="231" t="s">
        <v>1636</v>
      </c>
      <c r="D3996" s="231" t="s">
        <v>1637</v>
      </c>
      <c r="E3996" s="142">
        <v>12000</v>
      </c>
      <c r="F3996" s="142">
        <v>3000</v>
      </c>
      <c r="G3996" s="142">
        <v>2400</v>
      </c>
      <c r="H3996" s="142">
        <v>1800</v>
      </c>
    </row>
    <row r="3997" spans="1:8" ht="49.5">
      <c r="A3997" s="1431"/>
      <c r="B3997" s="1432"/>
      <c r="C3997" s="231" t="s">
        <v>1637</v>
      </c>
      <c r="D3997" s="231" t="s">
        <v>1638</v>
      </c>
      <c r="E3997" s="142">
        <v>9600</v>
      </c>
      <c r="F3997" s="142">
        <v>2400</v>
      </c>
      <c r="G3997" s="142">
        <v>1920</v>
      </c>
      <c r="H3997" s="142">
        <v>1440</v>
      </c>
    </row>
    <row r="3998" spans="1:8" ht="33">
      <c r="A3998" s="1408"/>
      <c r="B3998" s="1406"/>
      <c r="C3998" s="231" t="s">
        <v>1638</v>
      </c>
      <c r="D3998" s="231" t="s">
        <v>1639</v>
      </c>
      <c r="E3998" s="142">
        <v>8800</v>
      </c>
      <c r="F3998" s="142">
        <v>2200</v>
      </c>
      <c r="G3998" s="142">
        <v>1760</v>
      </c>
      <c r="H3998" s="142">
        <v>1320</v>
      </c>
    </row>
    <row r="3999" spans="1:8" ht="16.5">
      <c r="A3999" s="225">
        <v>35</v>
      </c>
      <c r="B3999" s="226" t="s">
        <v>1640</v>
      </c>
      <c r="C3999" s="231" t="s">
        <v>892</v>
      </c>
      <c r="D3999" s="231" t="s">
        <v>860</v>
      </c>
      <c r="E3999" s="142">
        <v>10500</v>
      </c>
      <c r="F3999" s="142">
        <v>2624</v>
      </c>
      <c r="G3999" s="142">
        <v>2100</v>
      </c>
      <c r="H3999" s="142">
        <v>1576</v>
      </c>
    </row>
    <row r="4000" spans="1:8" ht="16.5">
      <c r="A4000" s="1407">
        <v>36</v>
      </c>
      <c r="B4000" s="1405" t="s">
        <v>1605</v>
      </c>
      <c r="C4000" s="231" t="s">
        <v>859</v>
      </c>
      <c r="D4000" s="231" t="s">
        <v>892</v>
      </c>
      <c r="E4000" s="142">
        <v>15000</v>
      </c>
      <c r="F4000" s="142">
        <v>3752</v>
      </c>
      <c r="G4000" s="142">
        <v>3000</v>
      </c>
      <c r="H4000" s="142">
        <v>2252</v>
      </c>
    </row>
    <row r="4001" spans="1:8" ht="16.5">
      <c r="A4001" s="1408"/>
      <c r="B4001" s="1406"/>
      <c r="C4001" s="231" t="s">
        <v>892</v>
      </c>
      <c r="D4001" s="231" t="s">
        <v>860</v>
      </c>
      <c r="E4001" s="142">
        <v>12000</v>
      </c>
      <c r="F4001" s="142">
        <v>3000</v>
      </c>
      <c r="G4001" s="142">
        <v>2400</v>
      </c>
      <c r="H4001" s="142">
        <v>1800</v>
      </c>
    </row>
    <row r="4002" spans="1:8" ht="16.5">
      <c r="A4002" s="1407">
        <v>37</v>
      </c>
      <c r="B4002" s="1405" t="s">
        <v>1641</v>
      </c>
      <c r="C4002" s="231" t="s">
        <v>859</v>
      </c>
      <c r="D4002" s="231" t="s">
        <v>892</v>
      </c>
      <c r="E4002" s="142">
        <v>15000</v>
      </c>
      <c r="F4002" s="142">
        <v>3752</v>
      </c>
      <c r="G4002" s="142">
        <v>3000</v>
      </c>
      <c r="H4002" s="142">
        <v>2252</v>
      </c>
    </row>
    <row r="4003" spans="1:8" ht="16.5">
      <c r="A4003" s="1408"/>
      <c r="B4003" s="1406"/>
      <c r="C4003" s="231" t="s">
        <v>892</v>
      </c>
      <c r="D4003" s="231" t="s">
        <v>860</v>
      </c>
      <c r="E4003" s="142">
        <v>12000</v>
      </c>
      <c r="F4003" s="142">
        <v>3000</v>
      </c>
      <c r="G4003" s="142">
        <v>2400</v>
      </c>
      <c r="H4003" s="142">
        <v>1800</v>
      </c>
    </row>
    <row r="4004" spans="1:8" ht="16.5">
      <c r="A4004" s="225">
        <v>38</v>
      </c>
      <c r="B4004" s="226" t="s">
        <v>1642</v>
      </c>
      <c r="C4004" s="231" t="s">
        <v>860</v>
      </c>
      <c r="D4004" s="231" t="s">
        <v>1643</v>
      </c>
      <c r="E4004" s="142">
        <v>9000</v>
      </c>
      <c r="F4004" s="142">
        <v>2252</v>
      </c>
      <c r="G4004" s="142">
        <v>1800</v>
      </c>
      <c r="H4004" s="142">
        <v>1352</v>
      </c>
    </row>
    <row r="4005" spans="1:8" ht="16.5">
      <c r="A4005" s="1407">
        <v>39</v>
      </c>
      <c r="B4005" s="1405" t="s">
        <v>1644</v>
      </c>
      <c r="C4005" s="231" t="s">
        <v>859</v>
      </c>
      <c r="D4005" s="231" t="s">
        <v>860</v>
      </c>
      <c r="E4005" s="142">
        <v>18000</v>
      </c>
      <c r="F4005" s="142">
        <v>4500</v>
      </c>
      <c r="G4005" s="142">
        <v>3600</v>
      </c>
      <c r="H4005" s="142">
        <v>2700</v>
      </c>
    </row>
    <row r="4006" spans="1:8" ht="16.5">
      <c r="A4006" s="1408"/>
      <c r="B4006" s="1406"/>
      <c r="C4006" s="231" t="s">
        <v>860</v>
      </c>
      <c r="D4006" s="231" t="s">
        <v>1643</v>
      </c>
      <c r="E4006" s="142">
        <v>13500</v>
      </c>
      <c r="F4006" s="142">
        <v>3376</v>
      </c>
      <c r="G4006" s="142">
        <v>2700</v>
      </c>
      <c r="H4006" s="142">
        <v>2024</v>
      </c>
    </row>
    <row r="4007" spans="1:8" ht="16.5">
      <c r="A4007" s="1407">
        <v>40</v>
      </c>
      <c r="B4007" s="1405" t="s">
        <v>1606</v>
      </c>
      <c r="C4007" s="231" t="s">
        <v>859</v>
      </c>
      <c r="D4007" s="231" t="s">
        <v>860</v>
      </c>
      <c r="E4007" s="142">
        <v>25500</v>
      </c>
      <c r="F4007" s="142">
        <v>6376</v>
      </c>
      <c r="G4007" s="142">
        <v>5100</v>
      </c>
      <c r="H4007" s="142">
        <v>3824</v>
      </c>
    </row>
    <row r="4008" spans="1:8" ht="16.5">
      <c r="A4008" s="1408"/>
      <c r="B4008" s="1406"/>
      <c r="C4008" s="231" t="s">
        <v>860</v>
      </c>
      <c r="D4008" s="231" t="s">
        <v>881</v>
      </c>
      <c r="E4008" s="142">
        <v>16500</v>
      </c>
      <c r="F4008" s="142">
        <v>4124</v>
      </c>
      <c r="G4008" s="142">
        <v>3300</v>
      </c>
      <c r="H4008" s="142">
        <v>2476</v>
      </c>
    </row>
    <row r="4009" spans="1:8" ht="16.5">
      <c r="A4009" s="225">
        <v>41</v>
      </c>
      <c r="B4009" s="226" t="s">
        <v>1645</v>
      </c>
      <c r="C4009" s="231" t="s">
        <v>1644</v>
      </c>
      <c r="D4009" s="231" t="s">
        <v>1606</v>
      </c>
      <c r="E4009" s="142">
        <v>13500</v>
      </c>
      <c r="F4009" s="142">
        <v>3376</v>
      </c>
      <c r="G4009" s="142">
        <v>2700</v>
      </c>
      <c r="H4009" s="142">
        <v>2024</v>
      </c>
    </row>
    <row r="4010" spans="1:8" ht="33">
      <c r="A4010" s="225">
        <v>42</v>
      </c>
      <c r="B4010" s="226" t="s">
        <v>1646</v>
      </c>
      <c r="C4010" s="231" t="s">
        <v>1644</v>
      </c>
      <c r="D4010" s="231" t="s">
        <v>1647</v>
      </c>
      <c r="E4010" s="142">
        <v>9000</v>
      </c>
      <c r="F4010" s="142">
        <v>2252</v>
      </c>
      <c r="G4010" s="142">
        <v>1800</v>
      </c>
      <c r="H4010" s="142">
        <v>1352</v>
      </c>
    </row>
    <row r="4011" spans="1:8" ht="16.5">
      <c r="A4011" s="225">
        <v>43</v>
      </c>
      <c r="B4011" s="226" t="s">
        <v>1648</v>
      </c>
      <c r="C4011" s="231" t="s">
        <v>859</v>
      </c>
      <c r="D4011" s="231" t="s">
        <v>855</v>
      </c>
      <c r="E4011" s="142">
        <v>12752</v>
      </c>
      <c r="F4011" s="142">
        <v>3188</v>
      </c>
      <c r="G4011" s="142">
        <v>2552</v>
      </c>
      <c r="H4011" s="142">
        <v>1912</v>
      </c>
    </row>
    <row r="4012" spans="1:8" ht="16.5">
      <c r="A4012" s="225">
        <v>44</v>
      </c>
      <c r="B4012" s="226" t="s">
        <v>1649</v>
      </c>
      <c r="C4012" s="231" t="s">
        <v>859</v>
      </c>
      <c r="D4012" s="231" t="s">
        <v>1623</v>
      </c>
      <c r="E4012" s="142">
        <v>15000</v>
      </c>
      <c r="F4012" s="142">
        <v>3752</v>
      </c>
      <c r="G4012" s="142">
        <v>3000</v>
      </c>
      <c r="H4012" s="142">
        <v>2252</v>
      </c>
    </row>
    <row r="4013" spans="1:8" ht="16.5">
      <c r="A4013" s="1407">
        <v>45</v>
      </c>
      <c r="B4013" s="1405" t="s">
        <v>1598</v>
      </c>
      <c r="C4013" s="231" t="s">
        <v>859</v>
      </c>
      <c r="D4013" s="231" t="s">
        <v>1597</v>
      </c>
      <c r="E4013" s="142">
        <v>13500</v>
      </c>
      <c r="F4013" s="142">
        <v>3376</v>
      </c>
      <c r="G4013" s="142">
        <v>2700</v>
      </c>
      <c r="H4013" s="142">
        <v>2024</v>
      </c>
    </row>
    <row r="4014" spans="1:8" ht="49.5">
      <c r="A4014" s="1408"/>
      <c r="B4014" s="1406"/>
      <c r="C4014" s="231" t="s">
        <v>1597</v>
      </c>
      <c r="D4014" s="231" t="s">
        <v>1650</v>
      </c>
      <c r="E4014" s="142">
        <v>9000</v>
      </c>
      <c r="F4014" s="142">
        <v>2252</v>
      </c>
      <c r="G4014" s="142">
        <v>1800</v>
      </c>
      <c r="H4014" s="142">
        <v>1352</v>
      </c>
    </row>
    <row r="4015" spans="1:8" ht="16.5">
      <c r="A4015" s="1407">
        <v>46</v>
      </c>
      <c r="B4015" s="1405" t="s">
        <v>1597</v>
      </c>
      <c r="C4015" s="231" t="s">
        <v>859</v>
      </c>
      <c r="D4015" s="231" t="s">
        <v>855</v>
      </c>
      <c r="E4015" s="142">
        <v>15000</v>
      </c>
      <c r="F4015" s="142">
        <v>3752</v>
      </c>
      <c r="G4015" s="142">
        <v>3000</v>
      </c>
      <c r="H4015" s="142">
        <v>2252</v>
      </c>
    </row>
    <row r="4016" spans="1:8" ht="33">
      <c r="A4016" s="1408"/>
      <c r="B4016" s="1406"/>
      <c r="C4016" s="231" t="s">
        <v>855</v>
      </c>
      <c r="D4016" s="231" t="s">
        <v>1603</v>
      </c>
      <c r="E4016" s="142">
        <v>9752</v>
      </c>
      <c r="F4016" s="142">
        <v>2440</v>
      </c>
      <c r="G4016" s="142">
        <v>1952</v>
      </c>
      <c r="H4016" s="142">
        <v>1464</v>
      </c>
    </row>
    <row r="4017" spans="1:8" ht="33">
      <c r="A4017" s="1407">
        <v>47</v>
      </c>
      <c r="B4017" s="1405" t="s">
        <v>1651</v>
      </c>
      <c r="C4017" s="231" t="s">
        <v>855</v>
      </c>
      <c r="D4017" s="231" t="s">
        <v>1652</v>
      </c>
      <c r="E4017" s="142">
        <v>7500</v>
      </c>
      <c r="F4017" s="142">
        <v>1876</v>
      </c>
      <c r="G4017" s="142">
        <v>1500</v>
      </c>
      <c r="H4017" s="142">
        <v>1124</v>
      </c>
    </row>
    <row r="4018" spans="1:8" ht="49.5">
      <c r="A4018" s="1408"/>
      <c r="B4018" s="1406"/>
      <c r="C4018" s="231" t="s">
        <v>1652</v>
      </c>
      <c r="D4018" s="231" t="s">
        <v>1597</v>
      </c>
      <c r="E4018" s="142">
        <v>6000</v>
      </c>
      <c r="F4018" s="142">
        <v>1500</v>
      </c>
      <c r="G4018" s="142">
        <v>1200</v>
      </c>
      <c r="H4018" s="142">
        <v>900</v>
      </c>
    </row>
    <row r="4019" spans="1:8" ht="16.5">
      <c r="A4019" s="225">
        <v>48</v>
      </c>
      <c r="B4019" s="226" t="s">
        <v>1653</v>
      </c>
      <c r="C4019" s="231" t="s">
        <v>1623</v>
      </c>
      <c r="D4019" s="231" t="s">
        <v>1654</v>
      </c>
      <c r="E4019" s="142">
        <v>9000</v>
      </c>
      <c r="F4019" s="142">
        <v>2252</v>
      </c>
      <c r="G4019" s="142">
        <v>1800</v>
      </c>
      <c r="H4019" s="142">
        <v>1352</v>
      </c>
    </row>
    <row r="4020" spans="1:8" ht="16.5">
      <c r="A4020" s="225">
        <v>49</v>
      </c>
      <c r="B4020" s="226" t="s">
        <v>1655</v>
      </c>
      <c r="C4020" s="231" t="s">
        <v>1623</v>
      </c>
      <c r="D4020" s="231" t="s">
        <v>1653</v>
      </c>
      <c r="E4020" s="142">
        <v>7500</v>
      </c>
      <c r="F4020" s="142">
        <v>1876</v>
      </c>
      <c r="G4020" s="142">
        <v>1500</v>
      </c>
      <c r="H4020" s="142">
        <v>1124</v>
      </c>
    </row>
    <row r="4021" spans="1:8" ht="16.5">
      <c r="A4021" s="225">
        <v>50</v>
      </c>
      <c r="B4021" s="226" t="s">
        <v>1656</v>
      </c>
      <c r="C4021" s="231" t="s">
        <v>1590</v>
      </c>
      <c r="D4021" s="231" t="s">
        <v>1623</v>
      </c>
      <c r="E4021" s="142">
        <v>14252</v>
      </c>
      <c r="F4021" s="142">
        <v>3564</v>
      </c>
      <c r="G4021" s="142">
        <v>2852</v>
      </c>
      <c r="H4021" s="142">
        <v>2136</v>
      </c>
    </row>
    <row r="4022" spans="1:8" ht="16.5">
      <c r="A4022" s="1407">
        <v>51</v>
      </c>
      <c r="B4022" s="1405" t="s">
        <v>1623</v>
      </c>
      <c r="C4022" s="231" t="s">
        <v>878</v>
      </c>
      <c r="D4022" s="231" t="s">
        <v>1657</v>
      </c>
      <c r="E4022" s="142">
        <v>27000</v>
      </c>
      <c r="F4022" s="142">
        <v>6752</v>
      </c>
      <c r="G4022" s="142">
        <v>5400</v>
      </c>
      <c r="H4022" s="142">
        <v>4052</v>
      </c>
    </row>
    <row r="4023" spans="1:8" ht="16.5">
      <c r="A4023" s="1408"/>
      <c r="B4023" s="1406"/>
      <c r="C4023" s="231" t="s">
        <v>1657</v>
      </c>
      <c r="D4023" s="231" t="s">
        <v>1654</v>
      </c>
      <c r="E4023" s="142">
        <v>15000</v>
      </c>
      <c r="F4023" s="142">
        <v>3752</v>
      </c>
      <c r="G4023" s="142">
        <v>3000</v>
      </c>
      <c r="H4023" s="142">
        <v>2252</v>
      </c>
    </row>
    <row r="4024" spans="1:8" ht="16.5">
      <c r="A4024" s="225">
        <v>52</v>
      </c>
      <c r="B4024" s="226" t="s">
        <v>1658</v>
      </c>
      <c r="C4024" s="231" t="s">
        <v>1654</v>
      </c>
      <c r="D4024" s="231" t="s">
        <v>1659</v>
      </c>
      <c r="E4024" s="142">
        <v>10500</v>
      </c>
      <c r="F4024" s="142">
        <v>2624</v>
      </c>
      <c r="G4024" s="142">
        <v>2100</v>
      </c>
      <c r="H4024" s="142">
        <v>1576</v>
      </c>
    </row>
    <row r="4025" spans="1:8" ht="16.5">
      <c r="A4025" s="1407">
        <v>53</v>
      </c>
      <c r="B4025" s="1405" t="s">
        <v>1660</v>
      </c>
      <c r="C4025" s="231" t="s">
        <v>1623</v>
      </c>
      <c r="D4025" s="231" t="s">
        <v>1661</v>
      </c>
      <c r="E4025" s="142">
        <v>25500</v>
      </c>
      <c r="F4025" s="142">
        <v>6376</v>
      </c>
      <c r="G4025" s="142">
        <v>5100</v>
      </c>
      <c r="H4025" s="142">
        <v>3824</v>
      </c>
    </row>
    <row r="4026" spans="1:8" ht="16.5">
      <c r="A4026" s="1431"/>
      <c r="B4026" s="1432"/>
      <c r="C4026" s="231" t="s">
        <v>1661</v>
      </c>
      <c r="D4026" s="231" t="s">
        <v>852</v>
      </c>
      <c r="E4026" s="142">
        <v>21000</v>
      </c>
      <c r="F4026" s="142">
        <v>5252</v>
      </c>
      <c r="G4026" s="142">
        <v>4200</v>
      </c>
      <c r="H4026" s="142">
        <v>3152</v>
      </c>
    </row>
    <row r="4027" spans="1:8" ht="33">
      <c r="A4027" s="1408"/>
      <c r="B4027" s="1406"/>
      <c r="C4027" s="231" t="s">
        <v>852</v>
      </c>
      <c r="D4027" s="231" t="s">
        <v>1662</v>
      </c>
      <c r="E4027" s="142">
        <v>12000</v>
      </c>
      <c r="F4027" s="142">
        <v>3000</v>
      </c>
      <c r="G4027" s="142">
        <v>2400</v>
      </c>
      <c r="H4027" s="142">
        <v>1800</v>
      </c>
    </row>
    <row r="4028" spans="1:8" ht="16.5">
      <c r="A4028" s="225">
        <v>54</v>
      </c>
      <c r="B4028" s="226" t="s">
        <v>1654</v>
      </c>
      <c r="C4028" s="231" t="s">
        <v>1598</v>
      </c>
      <c r="D4028" s="231" t="s">
        <v>1623</v>
      </c>
      <c r="E4028" s="142">
        <v>15000</v>
      </c>
      <c r="F4028" s="142">
        <v>3752</v>
      </c>
      <c r="G4028" s="142">
        <v>3000</v>
      </c>
      <c r="H4028" s="142">
        <v>2252</v>
      </c>
    </row>
    <row r="4029" spans="1:8" ht="16.5">
      <c r="A4029" s="225">
        <v>55</v>
      </c>
      <c r="B4029" s="226" t="s">
        <v>1663</v>
      </c>
      <c r="C4029" s="231" t="s">
        <v>859</v>
      </c>
      <c r="D4029" s="231" t="s">
        <v>1664</v>
      </c>
      <c r="E4029" s="142">
        <v>25200</v>
      </c>
      <c r="F4029" s="142">
        <v>0</v>
      </c>
      <c r="G4029" s="142">
        <v>0</v>
      </c>
      <c r="H4029" s="142">
        <v>0</v>
      </c>
    </row>
    <row r="4030" spans="1:8" ht="16.5">
      <c r="A4030" s="225">
        <v>56</v>
      </c>
      <c r="B4030" s="226" t="s">
        <v>1665</v>
      </c>
      <c r="C4030" s="231" t="s">
        <v>1573</v>
      </c>
      <c r="D4030" s="231" t="s">
        <v>1346</v>
      </c>
      <c r="E4030" s="142">
        <v>28560</v>
      </c>
      <c r="F4030" s="142">
        <v>0</v>
      </c>
      <c r="G4030" s="142">
        <v>0</v>
      </c>
      <c r="H4030" s="142">
        <v>0</v>
      </c>
    </row>
    <row r="4031" spans="1:8" ht="16.5">
      <c r="A4031" s="225">
        <v>57</v>
      </c>
      <c r="B4031" s="226" t="s">
        <v>1664</v>
      </c>
      <c r="C4031" s="231" t="s">
        <v>1573</v>
      </c>
      <c r="D4031" s="231" t="s">
        <v>1346</v>
      </c>
      <c r="E4031" s="142">
        <v>25200</v>
      </c>
      <c r="F4031" s="142">
        <v>0</v>
      </c>
      <c r="G4031" s="142">
        <v>0</v>
      </c>
      <c r="H4031" s="142">
        <v>0</v>
      </c>
    </row>
    <row r="4032" spans="1:8" ht="16.5">
      <c r="A4032" s="225">
        <v>58</v>
      </c>
      <c r="B4032" s="226" t="s">
        <v>868</v>
      </c>
      <c r="C4032" s="231" t="s">
        <v>1346</v>
      </c>
      <c r="D4032" s="231" t="s">
        <v>1589</v>
      </c>
      <c r="E4032" s="142">
        <v>36960</v>
      </c>
      <c r="F4032" s="142">
        <v>0</v>
      </c>
      <c r="G4032" s="142">
        <v>0</v>
      </c>
      <c r="H4032" s="142">
        <v>0</v>
      </c>
    </row>
    <row r="4033" spans="1:8" ht="16.5">
      <c r="A4033" s="225">
        <v>59</v>
      </c>
      <c r="B4033" s="226" t="s">
        <v>1666</v>
      </c>
      <c r="C4033" s="231" t="s">
        <v>1667</v>
      </c>
      <c r="D4033" s="231" t="s">
        <v>1668</v>
      </c>
      <c r="E4033" s="142">
        <v>23520</v>
      </c>
      <c r="F4033" s="142">
        <v>0</v>
      </c>
      <c r="G4033" s="142">
        <v>0</v>
      </c>
      <c r="H4033" s="142">
        <v>0</v>
      </c>
    </row>
    <row r="4034" spans="1:8" ht="16.5">
      <c r="A4034" s="1407">
        <v>60</v>
      </c>
      <c r="B4034" s="1405" t="s">
        <v>866</v>
      </c>
      <c r="C4034" s="231" t="s">
        <v>1573</v>
      </c>
      <c r="D4034" s="231" t="s">
        <v>880</v>
      </c>
      <c r="E4034" s="142">
        <v>52500</v>
      </c>
      <c r="F4034" s="142">
        <v>0</v>
      </c>
      <c r="G4034" s="142">
        <v>0</v>
      </c>
      <c r="H4034" s="142">
        <v>0</v>
      </c>
    </row>
    <row r="4035" spans="1:8" ht="16.5">
      <c r="A4035" s="1408"/>
      <c r="B4035" s="1406"/>
      <c r="C4035" s="231" t="s">
        <v>880</v>
      </c>
      <c r="D4035" s="231" t="s">
        <v>1592</v>
      </c>
      <c r="E4035" s="142">
        <v>37500</v>
      </c>
      <c r="F4035" s="142">
        <v>0</v>
      </c>
      <c r="G4035" s="142">
        <v>0</v>
      </c>
      <c r="H4035" s="142">
        <v>0</v>
      </c>
    </row>
    <row r="4036" spans="1:8" ht="16.5">
      <c r="A4036" s="225">
        <v>61</v>
      </c>
      <c r="B4036" s="226" t="s">
        <v>1669</v>
      </c>
      <c r="C4036" s="231" t="s">
        <v>880</v>
      </c>
      <c r="D4036" s="231" t="s">
        <v>1346</v>
      </c>
      <c r="E4036" s="142">
        <v>37500</v>
      </c>
      <c r="F4036" s="142">
        <v>0</v>
      </c>
      <c r="G4036" s="142">
        <v>0</v>
      </c>
      <c r="H4036" s="142">
        <v>0</v>
      </c>
    </row>
    <row r="4037" spans="1:8" ht="16.5">
      <c r="A4037" s="225">
        <v>62</v>
      </c>
      <c r="B4037" s="226" t="s">
        <v>1670</v>
      </c>
      <c r="C4037" s="231" t="s">
        <v>880</v>
      </c>
      <c r="D4037" s="231" t="s">
        <v>1573</v>
      </c>
      <c r="E4037" s="142">
        <v>33000</v>
      </c>
      <c r="F4037" s="142">
        <v>0</v>
      </c>
      <c r="G4037" s="142">
        <v>0</v>
      </c>
      <c r="H4037" s="142">
        <v>0</v>
      </c>
    </row>
    <row r="4038" spans="1:8" ht="16.5">
      <c r="A4038" s="225">
        <v>63</v>
      </c>
      <c r="B4038" s="226" t="s">
        <v>1671</v>
      </c>
      <c r="C4038" s="231" t="s">
        <v>1672</v>
      </c>
      <c r="D4038" s="231" t="s">
        <v>1673</v>
      </c>
      <c r="E4038" s="142">
        <v>18000</v>
      </c>
      <c r="F4038" s="142">
        <v>0</v>
      </c>
      <c r="G4038" s="142">
        <v>0</v>
      </c>
      <c r="H4038" s="142">
        <v>0</v>
      </c>
    </row>
    <row r="4039" spans="1:8" ht="16.5">
      <c r="A4039" s="225">
        <v>64</v>
      </c>
      <c r="B4039" s="226" t="s">
        <v>1674</v>
      </c>
      <c r="C4039" s="231" t="s">
        <v>1572</v>
      </c>
      <c r="D4039" s="231" t="s">
        <v>1346</v>
      </c>
      <c r="E4039" s="142">
        <v>22500</v>
      </c>
      <c r="F4039" s="142">
        <v>0</v>
      </c>
      <c r="G4039" s="142">
        <v>0</v>
      </c>
      <c r="H4039" s="142">
        <v>0</v>
      </c>
    </row>
    <row r="4040" spans="1:8" ht="16.5">
      <c r="A4040" s="225">
        <v>65</v>
      </c>
      <c r="B4040" s="226" t="s">
        <v>1673</v>
      </c>
      <c r="C4040" s="231" t="s">
        <v>1581</v>
      </c>
      <c r="D4040" s="231" t="s">
        <v>1675</v>
      </c>
      <c r="E4040" s="142">
        <v>18000</v>
      </c>
      <c r="F4040" s="142">
        <v>0</v>
      </c>
      <c r="G4040" s="142">
        <v>0</v>
      </c>
      <c r="H4040" s="142">
        <v>0</v>
      </c>
    </row>
    <row r="4041" spans="1:8" ht="16.5">
      <c r="A4041" s="225">
        <v>66</v>
      </c>
      <c r="B4041" s="226" t="s">
        <v>1676</v>
      </c>
      <c r="C4041" s="231" t="s">
        <v>866</v>
      </c>
      <c r="D4041" s="231" t="s">
        <v>1345</v>
      </c>
      <c r="E4041" s="142">
        <v>30240</v>
      </c>
      <c r="F4041" s="142">
        <v>0</v>
      </c>
      <c r="G4041" s="142">
        <v>0</v>
      </c>
      <c r="H4041" s="142">
        <v>0</v>
      </c>
    </row>
    <row r="4042" spans="1:8" ht="16.5">
      <c r="A4042" s="225">
        <v>67</v>
      </c>
      <c r="B4042" s="226" t="s">
        <v>1675</v>
      </c>
      <c r="C4042" s="231" t="s">
        <v>1572</v>
      </c>
      <c r="D4042" s="231" t="s">
        <v>1573</v>
      </c>
      <c r="E4042" s="142">
        <v>26880</v>
      </c>
      <c r="F4042" s="142">
        <v>0</v>
      </c>
      <c r="G4042" s="142">
        <v>0</v>
      </c>
      <c r="H4042" s="142">
        <v>0</v>
      </c>
    </row>
    <row r="4043" spans="1:8" ht="16.5">
      <c r="A4043" s="225">
        <v>68</v>
      </c>
      <c r="B4043" s="226" t="s">
        <v>1334</v>
      </c>
      <c r="C4043" s="231" t="s">
        <v>1674</v>
      </c>
      <c r="D4043" s="231" t="s">
        <v>1345</v>
      </c>
      <c r="E4043" s="142">
        <v>30000</v>
      </c>
      <c r="F4043" s="142">
        <v>7500</v>
      </c>
      <c r="G4043" s="142">
        <v>6000</v>
      </c>
      <c r="H4043" s="142">
        <v>3600</v>
      </c>
    </row>
    <row r="4044" spans="1:8" ht="16.5">
      <c r="A4044" s="225">
        <v>69</v>
      </c>
      <c r="B4044" s="226" t="s">
        <v>1677</v>
      </c>
      <c r="C4044" s="231" t="s">
        <v>1675</v>
      </c>
      <c r="D4044" s="231" t="s">
        <v>1584</v>
      </c>
      <c r="E4044" s="142">
        <v>18720</v>
      </c>
      <c r="F4044" s="142">
        <v>0</v>
      </c>
      <c r="G4044" s="142">
        <v>0</v>
      </c>
      <c r="H4044" s="142">
        <v>0</v>
      </c>
    </row>
    <row r="4045" spans="1:8" ht="16.5">
      <c r="A4045" s="225">
        <v>70</v>
      </c>
      <c r="B4045" s="226" t="s">
        <v>1345</v>
      </c>
      <c r="C4045" s="231" t="s">
        <v>880</v>
      </c>
      <c r="D4045" s="231" t="s">
        <v>1573</v>
      </c>
      <c r="E4045" s="142">
        <v>23040</v>
      </c>
      <c r="F4045" s="142">
        <v>5760</v>
      </c>
      <c r="G4045" s="142">
        <v>4608</v>
      </c>
      <c r="H4045" s="142">
        <v>2764</v>
      </c>
    </row>
    <row r="4046" spans="1:8" ht="33">
      <c r="A4046" s="1407">
        <v>71</v>
      </c>
      <c r="B4046" s="1405" t="s">
        <v>1678</v>
      </c>
      <c r="C4046" s="231" t="s">
        <v>1573</v>
      </c>
      <c r="D4046" s="231" t="s">
        <v>1679</v>
      </c>
      <c r="E4046" s="142">
        <v>18480</v>
      </c>
      <c r="F4046" s="142">
        <v>4620</v>
      </c>
      <c r="G4046" s="142">
        <v>3696</v>
      </c>
      <c r="H4046" s="142">
        <v>2216</v>
      </c>
    </row>
    <row r="4047" spans="1:8" ht="33">
      <c r="A4047" s="1431"/>
      <c r="B4047" s="1432"/>
      <c r="C4047" s="231" t="s">
        <v>1679</v>
      </c>
      <c r="D4047" s="231" t="s">
        <v>1311</v>
      </c>
      <c r="E4047" s="142">
        <v>14520</v>
      </c>
      <c r="F4047" s="142">
        <v>3632</v>
      </c>
      <c r="G4047" s="142">
        <v>2904</v>
      </c>
      <c r="H4047" s="142">
        <v>1744</v>
      </c>
    </row>
    <row r="4048" spans="1:8" ht="16.5">
      <c r="A4048" s="1408"/>
      <c r="B4048" s="1406"/>
      <c r="C4048" s="231" t="s">
        <v>1311</v>
      </c>
      <c r="D4048" s="231" t="s">
        <v>881</v>
      </c>
      <c r="E4048" s="142">
        <v>11880</v>
      </c>
      <c r="F4048" s="142">
        <v>2972</v>
      </c>
      <c r="G4048" s="142">
        <v>2376</v>
      </c>
      <c r="H4048" s="142">
        <v>1424</v>
      </c>
    </row>
    <row r="4049" spans="1:8" ht="33">
      <c r="A4049" s="225">
        <v>72</v>
      </c>
      <c r="B4049" s="226" t="s">
        <v>1680</v>
      </c>
      <c r="C4049" s="231" t="s">
        <v>1681</v>
      </c>
      <c r="D4049" s="231" t="s">
        <v>1682</v>
      </c>
      <c r="E4049" s="142">
        <v>7200</v>
      </c>
      <c r="F4049" s="142">
        <v>1800</v>
      </c>
      <c r="G4049" s="142">
        <v>1440</v>
      </c>
      <c r="H4049" s="142">
        <v>864</v>
      </c>
    </row>
    <row r="4050" spans="1:8" ht="16.5">
      <c r="A4050" s="225">
        <v>73</v>
      </c>
      <c r="B4050" s="226" t="s">
        <v>1683</v>
      </c>
      <c r="C4050" s="231" t="s">
        <v>1684</v>
      </c>
      <c r="D4050" s="231" t="s">
        <v>1685</v>
      </c>
      <c r="E4050" s="142">
        <v>18720</v>
      </c>
      <c r="F4050" s="142">
        <v>4680</v>
      </c>
      <c r="G4050" s="142">
        <v>3744</v>
      </c>
      <c r="H4050" s="142">
        <v>2248</v>
      </c>
    </row>
    <row r="4051" spans="1:8" ht="16.5">
      <c r="A4051" s="225">
        <v>74</v>
      </c>
      <c r="B4051" s="226" t="s">
        <v>1392</v>
      </c>
      <c r="C4051" s="231" t="s">
        <v>1346</v>
      </c>
      <c r="D4051" s="231" t="s">
        <v>1345</v>
      </c>
      <c r="E4051" s="142">
        <v>18480</v>
      </c>
      <c r="F4051" s="142">
        <v>0</v>
      </c>
      <c r="G4051" s="142">
        <v>0</v>
      </c>
      <c r="H4051" s="142">
        <v>0</v>
      </c>
    </row>
    <row r="4052" spans="1:8" ht="16.5">
      <c r="A4052" s="225">
        <v>75</v>
      </c>
      <c r="B4052" s="226" t="s">
        <v>1351</v>
      </c>
      <c r="C4052" s="231" t="s">
        <v>1322</v>
      </c>
      <c r="D4052" s="231" t="s">
        <v>1345</v>
      </c>
      <c r="E4052" s="142">
        <v>33600</v>
      </c>
      <c r="F4052" s="142">
        <v>0</v>
      </c>
      <c r="G4052" s="142">
        <v>0</v>
      </c>
      <c r="H4052" s="142">
        <v>0</v>
      </c>
    </row>
    <row r="4053" spans="1:8" ht="16.5">
      <c r="A4053" s="231">
        <v>76</v>
      </c>
      <c r="B4053" s="226" t="s">
        <v>1319</v>
      </c>
      <c r="C4053" s="231" t="s">
        <v>1322</v>
      </c>
      <c r="D4053" s="231" t="s">
        <v>1313</v>
      </c>
      <c r="E4053" s="142">
        <v>23400</v>
      </c>
      <c r="F4053" s="142">
        <v>0</v>
      </c>
      <c r="G4053" s="142">
        <v>0</v>
      </c>
      <c r="H4053" s="142">
        <v>0</v>
      </c>
    </row>
    <row r="4054" spans="1:8" ht="16.5">
      <c r="A4054" s="225">
        <v>77</v>
      </c>
      <c r="B4054" s="226" t="s">
        <v>1320</v>
      </c>
      <c r="C4054" s="231" t="s">
        <v>1322</v>
      </c>
      <c r="D4054" s="231" t="s">
        <v>1313</v>
      </c>
      <c r="E4054" s="142">
        <v>18152</v>
      </c>
      <c r="F4054" s="142">
        <v>0</v>
      </c>
      <c r="G4054" s="142">
        <v>0</v>
      </c>
      <c r="H4054" s="142">
        <v>0</v>
      </c>
    </row>
    <row r="4055" spans="1:8" ht="16.5">
      <c r="A4055" s="225">
        <v>78</v>
      </c>
      <c r="B4055" s="226" t="s">
        <v>1686</v>
      </c>
      <c r="C4055" s="231" t="s">
        <v>1687</v>
      </c>
      <c r="D4055" s="231" t="s">
        <v>881</v>
      </c>
      <c r="E4055" s="142">
        <v>20160</v>
      </c>
      <c r="F4055" s="142">
        <v>0</v>
      </c>
      <c r="G4055" s="142">
        <v>0</v>
      </c>
      <c r="H4055" s="142">
        <v>0</v>
      </c>
    </row>
    <row r="4056" spans="1:8" ht="33">
      <c r="A4056" s="225">
        <v>79</v>
      </c>
      <c r="B4056" s="226" t="s">
        <v>1688</v>
      </c>
      <c r="C4056" s="231" t="s">
        <v>1345</v>
      </c>
      <c r="D4056" s="231" t="s">
        <v>1689</v>
      </c>
      <c r="E4056" s="142">
        <v>19800</v>
      </c>
      <c r="F4056" s="142">
        <v>0</v>
      </c>
      <c r="G4056" s="142">
        <v>0</v>
      </c>
      <c r="H4056" s="142">
        <v>0</v>
      </c>
    </row>
    <row r="4057" spans="1:8" ht="16.5">
      <c r="A4057" s="225">
        <v>80</v>
      </c>
      <c r="B4057" s="226" t="s">
        <v>1690</v>
      </c>
      <c r="C4057" s="231" t="s">
        <v>1573</v>
      </c>
      <c r="D4057" s="231" t="s">
        <v>1582</v>
      </c>
      <c r="E4057" s="142">
        <v>14520</v>
      </c>
      <c r="F4057" s="142">
        <v>3632</v>
      </c>
      <c r="G4057" s="142">
        <v>2904</v>
      </c>
      <c r="H4057" s="142">
        <v>1744</v>
      </c>
    </row>
    <row r="4058" spans="1:8" ht="33">
      <c r="A4058" s="225">
        <v>81</v>
      </c>
      <c r="B4058" s="226" t="s">
        <v>1691</v>
      </c>
      <c r="C4058" s="231" t="s">
        <v>1346</v>
      </c>
      <c r="D4058" s="231" t="s">
        <v>1692</v>
      </c>
      <c r="E4058" s="142">
        <v>12480</v>
      </c>
      <c r="F4058" s="142">
        <v>0</v>
      </c>
      <c r="G4058" s="142">
        <v>0</v>
      </c>
      <c r="H4058" s="142">
        <v>0</v>
      </c>
    </row>
    <row r="4059" spans="1:8" ht="16.5">
      <c r="A4059" s="1407">
        <v>82</v>
      </c>
      <c r="B4059" s="1405" t="s">
        <v>1693</v>
      </c>
      <c r="C4059" s="231" t="s">
        <v>1346</v>
      </c>
      <c r="D4059" s="231" t="s">
        <v>1573</v>
      </c>
      <c r="E4059" s="142">
        <v>16500</v>
      </c>
      <c r="F4059" s="142">
        <v>0</v>
      </c>
      <c r="G4059" s="142">
        <v>0</v>
      </c>
      <c r="H4059" s="142">
        <v>0</v>
      </c>
    </row>
    <row r="4060" spans="1:8" ht="16.5">
      <c r="A4060" s="1431"/>
      <c r="B4060" s="1432"/>
      <c r="C4060" s="231" t="s">
        <v>1573</v>
      </c>
      <c r="D4060" s="231" t="s">
        <v>1694</v>
      </c>
      <c r="E4060" s="142">
        <v>21000</v>
      </c>
      <c r="F4060" s="142">
        <v>0</v>
      </c>
      <c r="G4060" s="142">
        <v>0</v>
      </c>
      <c r="H4060" s="142">
        <v>0</v>
      </c>
    </row>
    <row r="4061" spans="1:8" ht="16.5">
      <c r="A4061" s="1408"/>
      <c r="B4061" s="1406"/>
      <c r="C4061" s="231" t="s">
        <v>1694</v>
      </c>
      <c r="D4061" s="231" t="s">
        <v>1582</v>
      </c>
      <c r="E4061" s="142">
        <v>16500</v>
      </c>
      <c r="F4061" s="142">
        <v>0</v>
      </c>
      <c r="G4061" s="142">
        <v>0</v>
      </c>
      <c r="H4061" s="142">
        <v>0</v>
      </c>
    </row>
    <row r="4062" spans="1:8" ht="16.5">
      <c r="A4062" s="1407">
        <v>83</v>
      </c>
      <c r="B4062" s="1405" t="s">
        <v>1695</v>
      </c>
      <c r="C4062" s="231" t="s">
        <v>1573</v>
      </c>
      <c r="D4062" s="231" t="s">
        <v>1694</v>
      </c>
      <c r="E4062" s="142">
        <v>21000</v>
      </c>
      <c r="F4062" s="142">
        <v>0</v>
      </c>
      <c r="G4062" s="142">
        <v>0</v>
      </c>
      <c r="H4062" s="142">
        <v>0</v>
      </c>
    </row>
    <row r="4063" spans="1:8" ht="16.5">
      <c r="A4063" s="1408"/>
      <c r="B4063" s="1406"/>
      <c r="C4063" s="231" t="s">
        <v>1694</v>
      </c>
      <c r="D4063" s="231" t="s">
        <v>1582</v>
      </c>
      <c r="E4063" s="142">
        <v>16500</v>
      </c>
      <c r="F4063" s="142">
        <v>0</v>
      </c>
      <c r="G4063" s="142">
        <v>0</v>
      </c>
      <c r="H4063" s="142">
        <v>0</v>
      </c>
    </row>
    <row r="4064" spans="1:8" ht="16.5">
      <c r="A4064" s="225">
        <v>84</v>
      </c>
      <c r="B4064" s="226" t="s">
        <v>1696</v>
      </c>
      <c r="C4064" s="231" t="s">
        <v>1690</v>
      </c>
      <c r="D4064" s="231" t="s">
        <v>1584</v>
      </c>
      <c r="E4064" s="142">
        <v>15000</v>
      </c>
      <c r="F4064" s="142">
        <v>0</v>
      </c>
      <c r="G4064" s="142">
        <v>0</v>
      </c>
      <c r="H4064" s="142">
        <v>0</v>
      </c>
    </row>
    <row r="4065" spans="1:8" ht="16.5">
      <c r="A4065" s="225">
        <v>85</v>
      </c>
      <c r="B4065" s="226" t="s">
        <v>1694</v>
      </c>
      <c r="C4065" s="231" t="s">
        <v>1584</v>
      </c>
      <c r="D4065" s="231" t="s">
        <v>1690</v>
      </c>
      <c r="E4065" s="142">
        <v>11252</v>
      </c>
      <c r="F4065" s="142">
        <v>0</v>
      </c>
      <c r="G4065" s="142">
        <v>0</v>
      </c>
      <c r="H4065" s="142">
        <v>0</v>
      </c>
    </row>
    <row r="4066" spans="1:8" ht="16.5">
      <c r="A4066" s="225">
        <v>86</v>
      </c>
      <c r="B4066" s="226" t="s">
        <v>1697</v>
      </c>
      <c r="C4066" s="231" t="s">
        <v>1690</v>
      </c>
      <c r="D4066" s="231" t="s">
        <v>1584</v>
      </c>
      <c r="E4066" s="142">
        <v>11252</v>
      </c>
      <c r="F4066" s="142">
        <v>0</v>
      </c>
      <c r="G4066" s="142">
        <v>0</v>
      </c>
      <c r="H4066" s="142">
        <v>0</v>
      </c>
    </row>
    <row r="4067" spans="1:8" ht="16.5">
      <c r="A4067" s="225">
        <v>87</v>
      </c>
      <c r="B4067" s="226" t="s">
        <v>1698</v>
      </c>
      <c r="C4067" s="231" t="s">
        <v>1584</v>
      </c>
      <c r="D4067" s="231" t="s">
        <v>1690</v>
      </c>
      <c r="E4067" s="142">
        <v>16500</v>
      </c>
      <c r="F4067" s="142">
        <v>0</v>
      </c>
      <c r="G4067" s="142">
        <v>0</v>
      </c>
      <c r="H4067" s="142">
        <v>0</v>
      </c>
    </row>
    <row r="4068" spans="1:8" ht="16.5">
      <c r="A4068" s="225">
        <v>88</v>
      </c>
      <c r="B4068" s="226" t="s">
        <v>1699</v>
      </c>
      <c r="C4068" s="231" t="s">
        <v>1690</v>
      </c>
      <c r="D4068" s="231" t="s">
        <v>1584</v>
      </c>
      <c r="E4068" s="142">
        <v>16500</v>
      </c>
      <c r="F4068" s="142">
        <v>0</v>
      </c>
      <c r="G4068" s="142">
        <v>0</v>
      </c>
      <c r="H4068" s="142">
        <v>0</v>
      </c>
    </row>
    <row r="4069" spans="1:8" ht="16.5">
      <c r="A4069" s="225">
        <v>89</v>
      </c>
      <c r="B4069" s="226" t="s">
        <v>1700</v>
      </c>
      <c r="C4069" s="231" t="s">
        <v>1584</v>
      </c>
      <c r="D4069" s="231" t="s">
        <v>1690</v>
      </c>
      <c r="E4069" s="142">
        <v>13500</v>
      </c>
      <c r="F4069" s="142">
        <v>0</v>
      </c>
      <c r="G4069" s="142">
        <v>0</v>
      </c>
      <c r="H4069" s="142">
        <v>0</v>
      </c>
    </row>
    <row r="4070" spans="1:8" ht="16.5">
      <c r="A4070" s="225">
        <v>90</v>
      </c>
      <c r="B4070" s="226" t="s">
        <v>1701</v>
      </c>
      <c r="C4070" s="231" t="s">
        <v>1690</v>
      </c>
      <c r="D4070" s="231" t="s">
        <v>1584</v>
      </c>
      <c r="E4070" s="142">
        <v>13500</v>
      </c>
      <c r="F4070" s="142">
        <v>0</v>
      </c>
      <c r="G4070" s="142">
        <v>0</v>
      </c>
      <c r="H4070" s="142">
        <v>0</v>
      </c>
    </row>
    <row r="4071" spans="1:8" ht="16.5">
      <c r="A4071" s="225">
        <v>91</v>
      </c>
      <c r="B4071" s="226" t="s">
        <v>1702</v>
      </c>
      <c r="C4071" s="231" t="s">
        <v>1584</v>
      </c>
      <c r="D4071" s="231" t="s">
        <v>1690</v>
      </c>
      <c r="E4071" s="142">
        <v>13500</v>
      </c>
      <c r="F4071" s="142">
        <v>0</v>
      </c>
      <c r="G4071" s="142">
        <v>0</v>
      </c>
      <c r="H4071" s="142">
        <v>0</v>
      </c>
    </row>
    <row r="4072" spans="1:8" ht="16.5">
      <c r="A4072" s="225">
        <v>92</v>
      </c>
      <c r="B4072" s="226" t="s">
        <v>1703</v>
      </c>
      <c r="C4072" s="231" t="s">
        <v>1573</v>
      </c>
      <c r="D4072" s="231" t="s">
        <v>1582</v>
      </c>
      <c r="E4072" s="142">
        <v>19500</v>
      </c>
      <c r="F4072" s="142">
        <v>0</v>
      </c>
      <c r="G4072" s="142">
        <v>0</v>
      </c>
      <c r="H4072" s="142">
        <v>0</v>
      </c>
    </row>
    <row r="4073" spans="1:8" ht="16.5">
      <c r="A4073" s="225">
        <v>93</v>
      </c>
      <c r="B4073" s="226" t="s">
        <v>1704</v>
      </c>
      <c r="C4073" s="231" t="s">
        <v>1573</v>
      </c>
      <c r="D4073" s="231" t="s">
        <v>1582</v>
      </c>
      <c r="E4073" s="142">
        <v>18000</v>
      </c>
      <c r="F4073" s="142">
        <v>0</v>
      </c>
      <c r="G4073" s="142">
        <v>0</v>
      </c>
      <c r="H4073" s="142">
        <v>0</v>
      </c>
    </row>
    <row r="4074" spans="1:8" ht="16.5">
      <c r="A4074" s="225">
        <v>94</v>
      </c>
      <c r="B4074" s="226" t="s">
        <v>1705</v>
      </c>
      <c r="C4074" s="231" t="s">
        <v>1573</v>
      </c>
      <c r="D4074" s="231" t="s">
        <v>1706</v>
      </c>
      <c r="E4074" s="142">
        <v>16500</v>
      </c>
      <c r="F4074" s="142">
        <v>0</v>
      </c>
      <c r="G4074" s="142">
        <v>0</v>
      </c>
      <c r="H4074" s="142">
        <v>0</v>
      </c>
    </row>
    <row r="4075" spans="1:8" ht="16.5">
      <c r="A4075" s="225">
        <v>95</v>
      </c>
      <c r="B4075" s="226" t="s">
        <v>1707</v>
      </c>
      <c r="C4075" s="231" t="s">
        <v>1581</v>
      </c>
      <c r="D4075" s="231" t="s">
        <v>1703</v>
      </c>
      <c r="E4075" s="142">
        <v>18000</v>
      </c>
      <c r="F4075" s="142">
        <v>0</v>
      </c>
      <c r="G4075" s="142">
        <v>0</v>
      </c>
      <c r="H4075" s="142">
        <v>0</v>
      </c>
    </row>
    <row r="4076" spans="1:8" ht="16.5">
      <c r="A4076" s="225">
        <v>96</v>
      </c>
      <c r="B4076" s="226" t="s">
        <v>1708</v>
      </c>
      <c r="C4076" s="231" t="s">
        <v>1581</v>
      </c>
      <c r="D4076" s="231" t="s">
        <v>1703</v>
      </c>
      <c r="E4076" s="142">
        <v>16500</v>
      </c>
      <c r="F4076" s="142">
        <v>0</v>
      </c>
      <c r="G4076" s="142">
        <v>0</v>
      </c>
      <c r="H4076" s="142">
        <v>0</v>
      </c>
    </row>
    <row r="4077" spans="1:8" ht="16.5">
      <c r="A4077" s="225">
        <v>97</v>
      </c>
      <c r="B4077" s="226" t="s">
        <v>1709</v>
      </c>
      <c r="C4077" s="231" t="s">
        <v>1703</v>
      </c>
      <c r="D4077" s="231" t="s">
        <v>1581</v>
      </c>
      <c r="E4077" s="142">
        <v>18752</v>
      </c>
      <c r="F4077" s="142">
        <v>0</v>
      </c>
      <c r="G4077" s="142">
        <v>0</v>
      </c>
      <c r="H4077" s="142">
        <v>0</v>
      </c>
    </row>
    <row r="4078" spans="1:8" ht="16.5">
      <c r="A4078" s="225">
        <v>98</v>
      </c>
      <c r="B4078" s="226" t="s">
        <v>1710</v>
      </c>
      <c r="C4078" s="231" t="s">
        <v>1581</v>
      </c>
      <c r="D4078" s="231" t="s">
        <v>1703</v>
      </c>
      <c r="E4078" s="142">
        <v>21000</v>
      </c>
      <c r="F4078" s="142">
        <v>0</v>
      </c>
      <c r="G4078" s="142">
        <v>0</v>
      </c>
      <c r="H4078" s="142">
        <v>0</v>
      </c>
    </row>
    <row r="4079" spans="1:8" ht="16.5">
      <c r="A4079" s="225">
        <v>99</v>
      </c>
      <c r="B4079" s="226" t="s">
        <v>1706</v>
      </c>
      <c r="C4079" s="231" t="s">
        <v>1581</v>
      </c>
      <c r="D4079" s="231" t="s">
        <v>1704</v>
      </c>
      <c r="E4079" s="142">
        <v>15000</v>
      </c>
      <c r="F4079" s="142">
        <v>0</v>
      </c>
      <c r="G4079" s="142">
        <v>0</v>
      </c>
      <c r="H4079" s="142">
        <v>0</v>
      </c>
    </row>
    <row r="4080" spans="1:8" ht="16.5">
      <c r="A4080" s="1407">
        <v>100</v>
      </c>
      <c r="B4080" s="1405" t="s">
        <v>1582</v>
      </c>
      <c r="C4080" s="231" t="s">
        <v>1581</v>
      </c>
      <c r="D4080" s="231" t="s">
        <v>1584</v>
      </c>
      <c r="E4080" s="142">
        <v>22500</v>
      </c>
      <c r="F4080" s="142">
        <v>5624</v>
      </c>
      <c r="G4080" s="142">
        <v>4500</v>
      </c>
      <c r="H4080" s="142">
        <v>2700</v>
      </c>
    </row>
    <row r="4081" spans="1:8" ht="16.5">
      <c r="A4081" s="1408"/>
      <c r="B4081" s="1406"/>
      <c r="C4081" s="231" t="s">
        <v>1584</v>
      </c>
      <c r="D4081" s="231" t="s">
        <v>1711</v>
      </c>
      <c r="E4081" s="142">
        <v>16500</v>
      </c>
      <c r="F4081" s="142">
        <v>4124</v>
      </c>
      <c r="G4081" s="142">
        <v>3300</v>
      </c>
      <c r="H4081" s="142">
        <v>1980</v>
      </c>
    </row>
    <row r="4082" spans="1:8" ht="16.5">
      <c r="A4082" s="225">
        <v>101</v>
      </c>
      <c r="B4082" s="226" t="s">
        <v>1712</v>
      </c>
      <c r="C4082" s="231" t="s">
        <v>1346</v>
      </c>
      <c r="D4082" s="231" t="s">
        <v>1713</v>
      </c>
      <c r="E4082" s="142">
        <v>14400</v>
      </c>
      <c r="F4082" s="142">
        <v>0</v>
      </c>
      <c r="G4082" s="142">
        <v>0</v>
      </c>
      <c r="H4082" s="142">
        <v>0</v>
      </c>
    </row>
    <row r="4083" spans="1:8" ht="16.5">
      <c r="A4083" s="225">
        <v>102</v>
      </c>
      <c r="B4083" s="226" t="s">
        <v>1714</v>
      </c>
      <c r="C4083" s="231" t="s">
        <v>1346</v>
      </c>
      <c r="D4083" s="231" t="s">
        <v>1715</v>
      </c>
      <c r="E4083" s="142">
        <v>14400</v>
      </c>
      <c r="F4083" s="142">
        <v>0</v>
      </c>
      <c r="G4083" s="142">
        <v>0</v>
      </c>
      <c r="H4083" s="142">
        <v>0</v>
      </c>
    </row>
    <row r="4084" spans="1:8" ht="16.5">
      <c r="A4084" s="225">
        <v>103</v>
      </c>
      <c r="B4084" s="226" t="s">
        <v>1716</v>
      </c>
      <c r="C4084" s="231" t="s">
        <v>1346</v>
      </c>
      <c r="D4084" s="231" t="s">
        <v>1715</v>
      </c>
      <c r="E4084" s="142">
        <v>14400</v>
      </c>
      <c r="F4084" s="142">
        <v>0</v>
      </c>
      <c r="G4084" s="142">
        <v>0</v>
      </c>
      <c r="H4084" s="142">
        <v>0</v>
      </c>
    </row>
    <row r="4085" spans="1:8" ht="16.5">
      <c r="A4085" s="225">
        <v>104</v>
      </c>
      <c r="B4085" s="226" t="s">
        <v>1717</v>
      </c>
      <c r="C4085" s="231" t="s">
        <v>1346</v>
      </c>
      <c r="D4085" s="231" t="s">
        <v>1713</v>
      </c>
      <c r="E4085" s="142">
        <v>14400</v>
      </c>
      <c r="F4085" s="142">
        <v>0</v>
      </c>
      <c r="G4085" s="142">
        <v>0</v>
      </c>
      <c r="H4085" s="142">
        <v>0</v>
      </c>
    </row>
    <row r="4086" spans="1:8" ht="16.5">
      <c r="A4086" s="225">
        <v>105</v>
      </c>
      <c r="B4086" s="226" t="s">
        <v>1718</v>
      </c>
      <c r="C4086" s="231" t="s">
        <v>1573</v>
      </c>
      <c r="D4086" s="231" t="s">
        <v>1346</v>
      </c>
      <c r="E4086" s="142">
        <v>21600</v>
      </c>
      <c r="F4086" s="142">
        <v>0</v>
      </c>
      <c r="G4086" s="142">
        <v>0</v>
      </c>
      <c r="H4086" s="142">
        <v>0</v>
      </c>
    </row>
    <row r="4087" spans="1:8" ht="16.5">
      <c r="A4087" s="225">
        <v>106</v>
      </c>
      <c r="B4087" s="226" t="s">
        <v>1715</v>
      </c>
      <c r="C4087" s="231" t="s">
        <v>1718</v>
      </c>
      <c r="D4087" s="231" t="s">
        <v>1719</v>
      </c>
      <c r="E4087" s="142">
        <v>14400</v>
      </c>
      <c r="F4087" s="142">
        <v>0</v>
      </c>
      <c r="G4087" s="142">
        <v>0</v>
      </c>
      <c r="H4087" s="142">
        <v>0</v>
      </c>
    </row>
    <row r="4088" spans="1:8" ht="16.5">
      <c r="A4088" s="225">
        <v>107</v>
      </c>
      <c r="B4088" s="226" t="s">
        <v>1720</v>
      </c>
      <c r="C4088" s="231" t="s">
        <v>1675</v>
      </c>
      <c r="D4088" s="231" t="s">
        <v>1584</v>
      </c>
      <c r="E4088" s="142">
        <v>16200</v>
      </c>
      <c r="F4088" s="142">
        <v>0</v>
      </c>
      <c r="G4088" s="142">
        <v>0</v>
      </c>
      <c r="H4088" s="142">
        <v>0</v>
      </c>
    </row>
    <row r="4089" spans="1:8" ht="16.5">
      <c r="A4089" s="225">
        <v>108</v>
      </c>
      <c r="B4089" s="226" t="s">
        <v>1721</v>
      </c>
      <c r="C4089" s="231" t="s">
        <v>1675</v>
      </c>
      <c r="D4089" s="231" t="s">
        <v>1718</v>
      </c>
      <c r="E4089" s="142">
        <v>18000</v>
      </c>
      <c r="F4089" s="142">
        <v>0</v>
      </c>
      <c r="G4089" s="142">
        <v>0</v>
      </c>
      <c r="H4089" s="142">
        <v>0</v>
      </c>
    </row>
    <row r="4090" spans="1:8" ht="49.5">
      <c r="A4090" s="225">
        <v>109</v>
      </c>
      <c r="B4090" s="226" t="s">
        <v>1722</v>
      </c>
      <c r="C4090" s="231" t="s">
        <v>1584</v>
      </c>
      <c r="D4090" s="231" t="s">
        <v>1723</v>
      </c>
      <c r="E4090" s="142">
        <v>16200</v>
      </c>
      <c r="F4090" s="142">
        <v>0</v>
      </c>
      <c r="G4090" s="142">
        <v>0</v>
      </c>
      <c r="H4090" s="142">
        <v>0</v>
      </c>
    </row>
    <row r="4091" spans="1:8" ht="16.5">
      <c r="A4091" s="225">
        <v>110</v>
      </c>
      <c r="B4091" s="226" t="s">
        <v>1724</v>
      </c>
      <c r="C4091" s="231" t="s">
        <v>1670</v>
      </c>
      <c r="D4091" s="231" t="s">
        <v>1581</v>
      </c>
      <c r="E4091" s="142">
        <v>19800</v>
      </c>
      <c r="F4091" s="142">
        <v>0</v>
      </c>
      <c r="G4091" s="142">
        <v>0</v>
      </c>
      <c r="H4091" s="142">
        <v>0</v>
      </c>
    </row>
    <row r="4092" spans="1:8" ht="16.5">
      <c r="A4092" s="225">
        <v>111</v>
      </c>
      <c r="B4092" s="226" t="s">
        <v>1725</v>
      </c>
      <c r="C4092" s="231" t="s">
        <v>1670</v>
      </c>
      <c r="D4092" s="231" t="s">
        <v>1581</v>
      </c>
      <c r="E4092" s="142">
        <v>19800</v>
      </c>
      <c r="F4092" s="142">
        <v>0</v>
      </c>
      <c r="G4092" s="142">
        <v>0</v>
      </c>
      <c r="H4092" s="142">
        <v>0</v>
      </c>
    </row>
    <row r="4093" spans="1:8" ht="16.5">
      <c r="A4093" s="1407">
        <v>112</v>
      </c>
      <c r="B4093" s="1405" t="s">
        <v>1726</v>
      </c>
      <c r="C4093" s="231" t="s">
        <v>1727</v>
      </c>
      <c r="D4093" s="231" t="s">
        <v>1670</v>
      </c>
      <c r="E4093" s="142">
        <v>19800</v>
      </c>
      <c r="F4093" s="142">
        <v>0</v>
      </c>
      <c r="G4093" s="142">
        <v>0</v>
      </c>
      <c r="H4093" s="142">
        <v>0</v>
      </c>
    </row>
    <row r="4094" spans="1:8" ht="16.5">
      <c r="A4094" s="1408"/>
      <c r="B4094" s="1406"/>
      <c r="C4094" s="231" t="s">
        <v>1670</v>
      </c>
      <c r="D4094" s="231" t="s">
        <v>1581</v>
      </c>
      <c r="E4094" s="142">
        <v>21600</v>
      </c>
      <c r="F4094" s="142">
        <v>0</v>
      </c>
      <c r="G4094" s="142">
        <v>0</v>
      </c>
      <c r="H4094" s="142">
        <v>0</v>
      </c>
    </row>
    <row r="4095" spans="1:8" ht="16.5">
      <c r="A4095" s="225">
        <v>113</v>
      </c>
      <c r="B4095" s="226" t="s">
        <v>1728</v>
      </c>
      <c r="C4095" s="231" t="s">
        <v>1346</v>
      </c>
      <c r="D4095" s="231" t="s">
        <v>1726</v>
      </c>
      <c r="E4095" s="142">
        <v>23400</v>
      </c>
      <c r="F4095" s="142">
        <v>0</v>
      </c>
      <c r="G4095" s="142">
        <v>0</v>
      </c>
      <c r="H4095" s="142">
        <v>0</v>
      </c>
    </row>
    <row r="4096" spans="1:8" ht="16.5">
      <c r="A4096" s="225">
        <v>114</v>
      </c>
      <c r="B4096" s="226" t="s">
        <v>1727</v>
      </c>
      <c r="C4096" s="231" t="s">
        <v>1346</v>
      </c>
      <c r="D4096" s="231" t="s">
        <v>1726</v>
      </c>
      <c r="E4096" s="142">
        <v>23400</v>
      </c>
      <c r="F4096" s="142">
        <v>0</v>
      </c>
      <c r="G4096" s="142">
        <v>0</v>
      </c>
      <c r="H4096" s="142">
        <v>0</v>
      </c>
    </row>
    <row r="4097" spans="1:8" ht="33">
      <c r="A4097" s="225">
        <v>115</v>
      </c>
      <c r="B4097" s="226" t="s">
        <v>1729</v>
      </c>
      <c r="C4097" s="231" t="s">
        <v>1670</v>
      </c>
      <c r="D4097" s="231" t="s">
        <v>1730</v>
      </c>
      <c r="E4097" s="142">
        <v>21600</v>
      </c>
      <c r="F4097" s="142">
        <v>0</v>
      </c>
      <c r="G4097" s="142">
        <v>0</v>
      </c>
      <c r="H4097" s="142">
        <v>0</v>
      </c>
    </row>
    <row r="4098" spans="1:8" ht="33">
      <c r="A4098" s="225">
        <v>116</v>
      </c>
      <c r="B4098" s="226" t="s">
        <v>1731</v>
      </c>
      <c r="C4098" s="231" t="s">
        <v>1670</v>
      </c>
      <c r="D4098" s="231" t="s">
        <v>1732</v>
      </c>
      <c r="E4098" s="142">
        <v>21600</v>
      </c>
      <c r="F4098" s="142">
        <v>0</v>
      </c>
      <c r="G4098" s="142">
        <v>0</v>
      </c>
      <c r="H4098" s="142">
        <v>0</v>
      </c>
    </row>
    <row r="4099" spans="1:8" ht="33">
      <c r="A4099" s="225">
        <v>117</v>
      </c>
      <c r="B4099" s="226" t="s">
        <v>1733</v>
      </c>
      <c r="C4099" s="231" t="s">
        <v>1582</v>
      </c>
      <c r="D4099" s="231" t="s">
        <v>1734</v>
      </c>
      <c r="E4099" s="142">
        <v>7500</v>
      </c>
      <c r="F4099" s="142">
        <v>2624</v>
      </c>
      <c r="G4099" s="142">
        <v>2252</v>
      </c>
      <c r="H4099" s="142">
        <v>1500</v>
      </c>
    </row>
    <row r="4100" spans="1:8" ht="16.5">
      <c r="A4100" s="225">
        <v>118</v>
      </c>
      <c r="B4100" s="226" t="s">
        <v>1735</v>
      </c>
      <c r="C4100" s="231" t="s">
        <v>1736</v>
      </c>
      <c r="D4100" s="231" t="s">
        <v>1737</v>
      </c>
      <c r="E4100" s="142">
        <v>7200</v>
      </c>
      <c r="F4100" s="142">
        <v>2520</v>
      </c>
      <c r="G4100" s="142">
        <v>2160</v>
      </c>
      <c r="H4100" s="142">
        <v>1440</v>
      </c>
    </row>
    <row r="4101" spans="1:8" ht="33">
      <c r="A4101" s="225">
        <v>119</v>
      </c>
      <c r="B4101" s="226" t="s">
        <v>1738</v>
      </c>
      <c r="C4101" s="231" t="s">
        <v>1581</v>
      </c>
      <c r="D4101" s="231" t="s">
        <v>1739</v>
      </c>
      <c r="E4101" s="142">
        <v>8400</v>
      </c>
      <c r="F4101" s="142">
        <v>2940</v>
      </c>
      <c r="G4101" s="142">
        <v>2520</v>
      </c>
      <c r="H4101" s="142">
        <v>1680</v>
      </c>
    </row>
    <row r="4102" spans="1:8" ht="16.5">
      <c r="A4102" s="1407">
        <v>120</v>
      </c>
      <c r="B4102" s="1405" t="s">
        <v>1317</v>
      </c>
      <c r="C4102" s="231" t="s">
        <v>1313</v>
      </c>
      <c r="D4102" s="231" t="s">
        <v>1740</v>
      </c>
      <c r="E4102" s="142">
        <v>12000</v>
      </c>
      <c r="F4102" s="142">
        <v>4200</v>
      </c>
      <c r="G4102" s="142">
        <v>3600</v>
      </c>
      <c r="H4102" s="142">
        <v>2400</v>
      </c>
    </row>
    <row r="4103" spans="1:8" ht="16.5">
      <c r="A4103" s="1408"/>
      <c r="B4103" s="1406"/>
      <c r="C4103" s="231" t="s">
        <v>1740</v>
      </c>
      <c r="D4103" s="231" t="s">
        <v>1311</v>
      </c>
      <c r="E4103" s="142">
        <v>9000</v>
      </c>
      <c r="F4103" s="142">
        <v>3152</v>
      </c>
      <c r="G4103" s="142">
        <v>2700</v>
      </c>
      <c r="H4103" s="142">
        <v>1800</v>
      </c>
    </row>
    <row r="4104" spans="1:8" ht="16.5">
      <c r="A4104" s="225">
        <v>121</v>
      </c>
      <c r="B4104" s="226" t="s">
        <v>1741</v>
      </c>
      <c r="C4104" s="231" t="s">
        <v>1740</v>
      </c>
      <c r="D4104" s="231" t="s">
        <v>1742</v>
      </c>
      <c r="E4104" s="142">
        <v>9000</v>
      </c>
      <c r="F4104" s="142">
        <v>3152</v>
      </c>
      <c r="G4104" s="142">
        <v>2700</v>
      </c>
      <c r="H4104" s="142">
        <v>1800</v>
      </c>
    </row>
    <row r="4105" spans="1:8" ht="16.5">
      <c r="A4105" s="1407">
        <v>122</v>
      </c>
      <c r="B4105" s="1405" t="s">
        <v>1743</v>
      </c>
      <c r="C4105" s="231" t="s">
        <v>1711</v>
      </c>
      <c r="D4105" s="231" t="s">
        <v>1744</v>
      </c>
      <c r="E4105" s="142">
        <v>7500</v>
      </c>
      <c r="F4105" s="142">
        <v>2624</v>
      </c>
      <c r="G4105" s="142">
        <v>2252</v>
      </c>
      <c r="H4105" s="142">
        <v>1500</v>
      </c>
    </row>
    <row r="4106" spans="1:8" ht="33">
      <c r="A4106" s="1408"/>
      <c r="B4106" s="1406"/>
      <c r="C4106" s="231" t="s">
        <v>1744</v>
      </c>
      <c r="D4106" s="231" t="s">
        <v>1745</v>
      </c>
      <c r="E4106" s="142">
        <v>4500</v>
      </c>
      <c r="F4106" s="142">
        <v>1576</v>
      </c>
      <c r="G4106" s="142">
        <v>1352</v>
      </c>
      <c r="H4106" s="142">
        <v>900</v>
      </c>
    </row>
    <row r="4107" spans="1:8" ht="16.5">
      <c r="A4107" s="225">
        <v>123</v>
      </c>
      <c r="B4107" s="226" t="s">
        <v>1746</v>
      </c>
      <c r="C4107" s="231" t="s">
        <v>1740</v>
      </c>
      <c r="D4107" s="231" t="s">
        <v>1747</v>
      </c>
      <c r="E4107" s="142">
        <v>6600</v>
      </c>
      <c r="F4107" s="142">
        <v>2312</v>
      </c>
      <c r="G4107" s="142">
        <v>1980</v>
      </c>
      <c r="H4107" s="142">
        <v>1320</v>
      </c>
    </row>
    <row r="4108" spans="1:8" ht="16.5">
      <c r="A4108" s="225">
        <v>124</v>
      </c>
      <c r="B4108" s="226" t="s">
        <v>1748</v>
      </c>
      <c r="C4108" s="231" t="s">
        <v>1749</v>
      </c>
      <c r="D4108" s="231" t="s">
        <v>1750</v>
      </c>
      <c r="E4108" s="142">
        <v>7040</v>
      </c>
      <c r="F4108" s="142">
        <v>2464</v>
      </c>
      <c r="G4108" s="142">
        <v>2112</v>
      </c>
      <c r="H4108" s="142">
        <v>1408</v>
      </c>
    </row>
    <row r="4109" spans="1:8" ht="16.5">
      <c r="A4109" s="225">
        <v>125</v>
      </c>
      <c r="B4109" s="226" t="s">
        <v>1751</v>
      </c>
      <c r="C4109" s="231" t="s">
        <v>1752</v>
      </c>
      <c r="D4109" s="231" t="s">
        <v>1317</v>
      </c>
      <c r="E4109" s="142">
        <v>7040</v>
      </c>
      <c r="F4109" s="142">
        <v>2464</v>
      </c>
      <c r="G4109" s="142">
        <v>2112</v>
      </c>
      <c r="H4109" s="142">
        <v>1408</v>
      </c>
    </row>
    <row r="4110" spans="1:8" ht="16.5">
      <c r="A4110" s="225">
        <v>126</v>
      </c>
      <c r="B4110" s="226" t="s">
        <v>1753</v>
      </c>
      <c r="C4110" s="231" t="s">
        <v>1754</v>
      </c>
      <c r="D4110" s="231" t="s">
        <v>1317</v>
      </c>
      <c r="E4110" s="142">
        <v>7040</v>
      </c>
      <c r="F4110" s="142">
        <v>2464</v>
      </c>
      <c r="G4110" s="142">
        <v>2112</v>
      </c>
      <c r="H4110" s="142">
        <v>1408</v>
      </c>
    </row>
    <row r="4111" spans="1:8" ht="16.5">
      <c r="A4111" s="225">
        <v>127</v>
      </c>
      <c r="B4111" s="226" t="s">
        <v>1755</v>
      </c>
      <c r="C4111" s="231" t="s">
        <v>1756</v>
      </c>
      <c r="D4111" s="231" t="s">
        <v>1757</v>
      </c>
      <c r="E4111" s="142">
        <v>7040</v>
      </c>
      <c r="F4111" s="142">
        <v>2464</v>
      </c>
      <c r="G4111" s="142">
        <v>2112</v>
      </c>
      <c r="H4111" s="142">
        <v>1408</v>
      </c>
    </row>
    <row r="4112" spans="1:8" ht="16.5">
      <c r="A4112" s="225">
        <v>128</v>
      </c>
      <c r="B4112" s="226" t="s">
        <v>1758</v>
      </c>
      <c r="C4112" s="231" t="s">
        <v>1759</v>
      </c>
      <c r="D4112" s="231" t="s">
        <v>1755</v>
      </c>
      <c r="E4112" s="142">
        <v>7040</v>
      </c>
      <c r="F4112" s="142">
        <v>2464</v>
      </c>
      <c r="G4112" s="142">
        <v>2112</v>
      </c>
      <c r="H4112" s="142">
        <v>1408</v>
      </c>
    </row>
    <row r="4113" spans="1:8" ht="16.5">
      <c r="A4113" s="225">
        <v>129</v>
      </c>
      <c r="B4113" s="226" t="s">
        <v>1760</v>
      </c>
      <c r="C4113" s="231" t="s">
        <v>1761</v>
      </c>
      <c r="D4113" s="231" t="s">
        <v>1755</v>
      </c>
      <c r="E4113" s="142">
        <v>7040</v>
      </c>
      <c r="F4113" s="142">
        <v>2464</v>
      </c>
      <c r="G4113" s="142">
        <v>2112</v>
      </c>
      <c r="H4113" s="142">
        <v>1408</v>
      </c>
    </row>
    <row r="4114" spans="1:8" ht="16.5">
      <c r="A4114" s="225">
        <v>130</v>
      </c>
      <c r="B4114" s="226" t="s">
        <v>1762</v>
      </c>
      <c r="C4114" s="231" t="s">
        <v>1313</v>
      </c>
      <c r="D4114" s="231" t="s">
        <v>881</v>
      </c>
      <c r="E4114" s="142">
        <v>9720</v>
      </c>
      <c r="F4114" s="142">
        <v>3404</v>
      </c>
      <c r="G4114" s="142">
        <v>2916</v>
      </c>
      <c r="H4114" s="142">
        <v>1944</v>
      </c>
    </row>
    <row r="4115" spans="1:8" ht="16.5">
      <c r="A4115" s="1407">
        <v>131</v>
      </c>
      <c r="B4115" s="1405" t="s">
        <v>1756</v>
      </c>
      <c r="C4115" s="231" t="s">
        <v>1313</v>
      </c>
      <c r="D4115" s="231" t="s">
        <v>1755</v>
      </c>
      <c r="E4115" s="142">
        <v>12000</v>
      </c>
      <c r="F4115" s="142">
        <v>4200</v>
      </c>
      <c r="G4115" s="142">
        <v>3600</v>
      </c>
      <c r="H4115" s="142">
        <v>2400</v>
      </c>
    </row>
    <row r="4116" spans="1:8" ht="16.5">
      <c r="A4116" s="1408"/>
      <c r="B4116" s="1406"/>
      <c r="C4116" s="231" t="s">
        <v>1755</v>
      </c>
      <c r="D4116" s="231" t="s">
        <v>1742</v>
      </c>
      <c r="E4116" s="142">
        <v>6900</v>
      </c>
      <c r="F4116" s="142">
        <v>2416</v>
      </c>
      <c r="G4116" s="142">
        <v>2072</v>
      </c>
      <c r="H4116" s="142">
        <v>1380</v>
      </c>
    </row>
    <row r="4117" spans="1:8" ht="16.5">
      <c r="A4117" s="225">
        <v>132</v>
      </c>
      <c r="B4117" s="226" t="s">
        <v>1763</v>
      </c>
      <c r="C4117" s="231" t="s">
        <v>1313</v>
      </c>
      <c r="D4117" s="231" t="s">
        <v>1764</v>
      </c>
      <c r="E4117" s="142">
        <v>8280</v>
      </c>
      <c r="F4117" s="142">
        <v>0</v>
      </c>
      <c r="G4117" s="142">
        <v>0</v>
      </c>
      <c r="H4117" s="142">
        <v>0</v>
      </c>
    </row>
    <row r="4118" spans="1:8" ht="16.5">
      <c r="A4118" s="225">
        <v>133</v>
      </c>
      <c r="B4118" s="226" t="s">
        <v>1765</v>
      </c>
      <c r="C4118" s="231" t="s">
        <v>1766</v>
      </c>
      <c r="D4118" s="231" t="s">
        <v>1767</v>
      </c>
      <c r="E4118" s="142">
        <v>10000</v>
      </c>
      <c r="F4118" s="142">
        <v>3500</v>
      </c>
      <c r="G4118" s="142">
        <v>3000</v>
      </c>
      <c r="H4118" s="142">
        <v>2000</v>
      </c>
    </row>
    <row r="4119" spans="1:8" ht="33">
      <c r="A4119" s="1407">
        <v>134</v>
      </c>
      <c r="B4119" s="1405" t="s">
        <v>878</v>
      </c>
      <c r="C4119" s="231" t="s">
        <v>1570</v>
      </c>
      <c r="D4119" s="231" t="s">
        <v>1768</v>
      </c>
      <c r="E4119" s="142">
        <v>36000</v>
      </c>
      <c r="F4119" s="142">
        <v>0</v>
      </c>
      <c r="G4119" s="142">
        <v>0</v>
      </c>
      <c r="H4119" s="142">
        <v>0</v>
      </c>
    </row>
    <row r="4120" spans="1:8" ht="33">
      <c r="A4120" s="1408"/>
      <c r="B4120" s="1406"/>
      <c r="C4120" s="231" t="s">
        <v>1768</v>
      </c>
      <c r="D4120" s="231" t="s">
        <v>1769</v>
      </c>
      <c r="E4120" s="142">
        <v>23760</v>
      </c>
      <c r="F4120" s="142">
        <v>5940</v>
      </c>
      <c r="G4120" s="142">
        <v>4752</v>
      </c>
      <c r="H4120" s="142">
        <v>2852</v>
      </c>
    </row>
    <row r="4121" spans="1:8" ht="16.5">
      <c r="A4121" s="1407">
        <v>135</v>
      </c>
      <c r="B4121" s="1405" t="s">
        <v>1591</v>
      </c>
      <c r="C4121" s="231" t="s">
        <v>880</v>
      </c>
      <c r="D4121" s="231" t="s">
        <v>1589</v>
      </c>
      <c r="E4121" s="142">
        <v>32252</v>
      </c>
      <c r="F4121" s="142">
        <v>0</v>
      </c>
      <c r="G4121" s="142">
        <v>0</v>
      </c>
      <c r="H4121" s="142">
        <v>0</v>
      </c>
    </row>
    <row r="4122" spans="1:8" ht="16.5">
      <c r="A4122" s="1431"/>
      <c r="B4122" s="1432"/>
      <c r="C4122" s="231" t="s">
        <v>1589</v>
      </c>
      <c r="D4122" s="231" t="s">
        <v>1770</v>
      </c>
      <c r="E4122" s="142">
        <v>28600</v>
      </c>
      <c r="F4122" s="142">
        <v>0</v>
      </c>
      <c r="G4122" s="142">
        <v>0</v>
      </c>
      <c r="H4122" s="142">
        <v>0</v>
      </c>
    </row>
    <row r="4123" spans="1:8" ht="16.5">
      <c r="A4123" s="1408"/>
      <c r="B4123" s="1406"/>
      <c r="C4123" s="231" t="s">
        <v>1770</v>
      </c>
      <c r="D4123" s="231" t="s">
        <v>1771</v>
      </c>
      <c r="E4123" s="142">
        <v>19500</v>
      </c>
      <c r="F4123" s="142">
        <v>4876</v>
      </c>
      <c r="G4123" s="142">
        <v>3900</v>
      </c>
      <c r="H4123" s="142">
        <v>2340</v>
      </c>
    </row>
    <row r="4124" spans="1:8" ht="16.5">
      <c r="A4124" s="225">
        <v>136</v>
      </c>
      <c r="B4124" s="226" t="s">
        <v>818</v>
      </c>
      <c r="C4124" s="231" t="s">
        <v>880</v>
      </c>
      <c r="D4124" s="231" t="s">
        <v>1772</v>
      </c>
      <c r="E4124" s="142">
        <v>18000</v>
      </c>
      <c r="F4124" s="142">
        <v>0</v>
      </c>
      <c r="G4124" s="142">
        <v>0</v>
      </c>
      <c r="H4124" s="142">
        <v>0</v>
      </c>
    </row>
    <row r="4125" spans="1:8" ht="16.5">
      <c r="A4125" s="1407">
        <v>137</v>
      </c>
      <c r="B4125" s="1405" t="s">
        <v>1592</v>
      </c>
      <c r="C4125" s="231" t="s">
        <v>1570</v>
      </c>
      <c r="D4125" s="231" t="s">
        <v>1591</v>
      </c>
      <c r="E4125" s="142">
        <v>39600</v>
      </c>
      <c r="F4125" s="142">
        <v>0</v>
      </c>
      <c r="G4125" s="142">
        <v>0</v>
      </c>
      <c r="H4125" s="142">
        <v>0</v>
      </c>
    </row>
    <row r="4126" spans="1:8" ht="16.5">
      <c r="A4126" s="1431"/>
      <c r="B4126" s="1432"/>
      <c r="C4126" s="231" t="s">
        <v>1591</v>
      </c>
      <c r="D4126" s="231" t="s">
        <v>868</v>
      </c>
      <c r="E4126" s="142">
        <v>29040</v>
      </c>
      <c r="F4126" s="142">
        <v>7260</v>
      </c>
      <c r="G4126" s="142">
        <v>5808</v>
      </c>
      <c r="H4126" s="142">
        <v>3484</v>
      </c>
    </row>
    <row r="4127" spans="1:8" ht="16.5">
      <c r="A4127" s="1431"/>
      <c r="B4127" s="1432"/>
      <c r="C4127" s="231" t="s">
        <v>868</v>
      </c>
      <c r="D4127" s="231" t="s">
        <v>1773</v>
      </c>
      <c r="E4127" s="142">
        <v>23760</v>
      </c>
      <c r="F4127" s="142">
        <v>5940</v>
      </c>
      <c r="G4127" s="142">
        <v>4752</v>
      </c>
      <c r="H4127" s="142">
        <v>2852</v>
      </c>
    </row>
    <row r="4128" spans="1:8" ht="49.5">
      <c r="A4128" s="1408"/>
      <c r="B4128" s="1406"/>
      <c r="C4128" s="231" t="s">
        <v>1773</v>
      </c>
      <c r="D4128" s="231" t="s">
        <v>1774</v>
      </c>
      <c r="E4128" s="142">
        <v>14080</v>
      </c>
      <c r="F4128" s="142">
        <v>3520</v>
      </c>
      <c r="G4128" s="142">
        <v>2816</v>
      </c>
      <c r="H4128" s="142">
        <v>1688</v>
      </c>
    </row>
    <row r="4129" spans="1:8" ht="16.5">
      <c r="A4129" s="1407">
        <v>138</v>
      </c>
      <c r="B4129" s="1405" t="s">
        <v>1772</v>
      </c>
      <c r="C4129" s="231" t="s">
        <v>880</v>
      </c>
      <c r="D4129" s="231" t="s">
        <v>818</v>
      </c>
      <c r="E4129" s="142">
        <v>16800</v>
      </c>
      <c r="F4129" s="142">
        <v>0</v>
      </c>
      <c r="G4129" s="142">
        <v>0</v>
      </c>
      <c r="H4129" s="142">
        <v>0</v>
      </c>
    </row>
    <row r="4130" spans="1:8" ht="49.5">
      <c r="A4130" s="1408"/>
      <c r="B4130" s="1406"/>
      <c r="C4130" s="231" t="s">
        <v>1775</v>
      </c>
      <c r="D4130" s="231" t="s">
        <v>1569</v>
      </c>
      <c r="E4130" s="142">
        <v>13200</v>
      </c>
      <c r="F4130" s="142">
        <v>3960</v>
      </c>
      <c r="G4130" s="142">
        <v>3300</v>
      </c>
      <c r="H4130" s="142">
        <v>0</v>
      </c>
    </row>
    <row r="4131" spans="1:8" ht="33">
      <c r="A4131" s="225">
        <v>139</v>
      </c>
      <c r="B4131" s="226" t="s">
        <v>1776</v>
      </c>
      <c r="C4131" s="231" t="s">
        <v>1777</v>
      </c>
      <c r="D4131" s="231" t="s">
        <v>881</v>
      </c>
      <c r="E4131" s="142">
        <v>6120</v>
      </c>
      <c r="F4131" s="142">
        <v>1836</v>
      </c>
      <c r="G4131" s="142">
        <v>1532</v>
      </c>
      <c r="H4131" s="142">
        <v>0</v>
      </c>
    </row>
    <row r="4132" spans="1:8" ht="33">
      <c r="A4132" s="225">
        <v>140</v>
      </c>
      <c r="B4132" s="226" t="s">
        <v>1778</v>
      </c>
      <c r="C4132" s="231" t="s">
        <v>1777</v>
      </c>
      <c r="D4132" s="231" t="s">
        <v>1779</v>
      </c>
      <c r="E4132" s="142">
        <v>6120</v>
      </c>
      <c r="F4132" s="142">
        <v>1836</v>
      </c>
      <c r="G4132" s="142">
        <v>1532</v>
      </c>
      <c r="H4132" s="142">
        <v>0</v>
      </c>
    </row>
    <row r="4133" spans="1:8" ht="33">
      <c r="A4133" s="225">
        <v>141</v>
      </c>
      <c r="B4133" s="226" t="s">
        <v>1780</v>
      </c>
      <c r="C4133" s="231" t="s">
        <v>1777</v>
      </c>
      <c r="D4133" s="231" t="s">
        <v>881</v>
      </c>
      <c r="E4133" s="142">
        <v>6120</v>
      </c>
      <c r="F4133" s="142">
        <v>1836</v>
      </c>
      <c r="G4133" s="142">
        <v>1532</v>
      </c>
      <c r="H4133" s="142">
        <v>0</v>
      </c>
    </row>
    <row r="4134" spans="1:8" ht="33">
      <c r="A4134" s="225">
        <v>142</v>
      </c>
      <c r="B4134" s="226" t="s">
        <v>1781</v>
      </c>
      <c r="C4134" s="231" t="s">
        <v>1777</v>
      </c>
      <c r="D4134" s="231" t="s">
        <v>881</v>
      </c>
      <c r="E4134" s="142">
        <v>6120</v>
      </c>
      <c r="F4134" s="142">
        <v>1836</v>
      </c>
      <c r="G4134" s="142">
        <v>1532</v>
      </c>
      <c r="H4134" s="142">
        <v>0</v>
      </c>
    </row>
    <row r="4135" spans="1:8" ht="16.5">
      <c r="A4135" s="225">
        <v>143</v>
      </c>
      <c r="B4135" s="226" t="s">
        <v>1782</v>
      </c>
      <c r="C4135" s="231" t="s">
        <v>1783</v>
      </c>
      <c r="D4135" s="231" t="s">
        <v>881</v>
      </c>
      <c r="E4135" s="142">
        <v>6120</v>
      </c>
      <c r="F4135" s="142">
        <v>1836</v>
      </c>
      <c r="G4135" s="142">
        <v>1532</v>
      </c>
      <c r="H4135" s="142">
        <v>0</v>
      </c>
    </row>
    <row r="4136" spans="1:8" ht="21" customHeight="1">
      <c r="A4136" s="1407">
        <v>144</v>
      </c>
      <c r="B4136" s="1405" t="s">
        <v>1770</v>
      </c>
      <c r="C4136" s="231" t="s">
        <v>878</v>
      </c>
      <c r="D4136" s="231" t="s">
        <v>1591</v>
      </c>
      <c r="E4136" s="142">
        <v>27000</v>
      </c>
      <c r="F4136" s="142">
        <v>0</v>
      </c>
      <c r="G4136" s="142">
        <v>0</v>
      </c>
      <c r="H4136" s="142">
        <v>0</v>
      </c>
    </row>
    <row r="4137" spans="1:8" ht="33">
      <c r="A4137" s="1408"/>
      <c r="B4137" s="1406"/>
      <c r="C4137" s="231" t="s">
        <v>1591</v>
      </c>
      <c r="D4137" s="231" t="s">
        <v>1784</v>
      </c>
      <c r="E4137" s="142">
        <v>12000</v>
      </c>
      <c r="F4137" s="142">
        <v>3000</v>
      </c>
      <c r="G4137" s="142">
        <v>2400</v>
      </c>
      <c r="H4137" s="142">
        <v>1440</v>
      </c>
    </row>
    <row r="4138" spans="1:8" ht="16.5">
      <c r="A4138" s="1407">
        <v>145</v>
      </c>
      <c r="B4138" s="1405" t="s">
        <v>1785</v>
      </c>
      <c r="C4138" s="231" t="s">
        <v>878</v>
      </c>
      <c r="D4138" s="231" t="s">
        <v>1786</v>
      </c>
      <c r="E4138" s="142">
        <v>13652</v>
      </c>
      <c r="F4138" s="142">
        <v>3412</v>
      </c>
      <c r="G4138" s="142">
        <v>2732</v>
      </c>
      <c r="H4138" s="142">
        <v>1640</v>
      </c>
    </row>
    <row r="4139" spans="1:8" ht="33">
      <c r="A4139" s="1431"/>
      <c r="B4139" s="1432"/>
      <c r="C4139" s="231" t="s">
        <v>1786</v>
      </c>
      <c r="D4139" s="231" t="s">
        <v>1787</v>
      </c>
      <c r="E4139" s="142">
        <v>9900</v>
      </c>
      <c r="F4139" s="142">
        <v>2476</v>
      </c>
      <c r="G4139" s="142">
        <v>1980</v>
      </c>
      <c r="H4139" s="142">
        <v>1188</v>
      </c>
    </row>
    <row r="4140" spans="1:8" ht="33">
      <c r="A4140" s="1408"/>
      <c r="B4140" s="1406"/>
      <c r="C4140" s="231" t="s">
        <v>1787</v>
      </c>
      <c r="D4140" s="231" t="s">
        <v>1788</v>
      </c>
      <c r="E4140" s="142">
        <v>9900</v>
      </c>
      <c r="F4140" s="142">
        <v>2476</v>
      </c>
      <c r="G4140" s="142">
        <v>1980</v>
      </c>
      <c r="H4140" s="142">
        <v>1188</v>
      </c>
    </row>
    <row r="4141" spans="1:8" ht="33">
      <c r="A4141" s="225">
        <v>146</v>
      </c>
      <c r="B4141" s="226" t="s">
        <v>1789</v>
      </c>
      <c r="C4141" s="231" t="s">
        <v>1790</v>
      </c>
      <c r="D4141" s="231" t="s">
        <v>1771</v>
      </c>
      <c r="E4141" s="142">
        <v>16800</v>
      </c>
      <c r="F4141" s="142">
        <v>4200</v>
      </c>
      <c r="G4141" s="142">
        <v>3360</v>
      </c>
      <c r="H4141" s="142">
        <v>2016</v>
      </c>
    </row>
    <row r="4142" spans="1:8" ht="16.5">
      <c r="A4142" s="1407">
        <v>147</v>
      </c>
      <c r="B4142" s="1405" t="s">
        <v>1791</v>
      </c>
      <c r="C4142" s="231" t="s">
        <v>1789</v>
      </c>
      <c r="D4142" s="231" t="s">
        <v>1591</v>
      </c>
      <c r="E4142" s="142">
        <v>15752</v>
      </c>
      <c r="F4142" s="142">
        <v>3940</v>
      </c>
      <c r="G4142" s="142">
        <v>3152</v>
      </c>
      <c r="H4142" s="142">
        <v>1892</v>
      </c>
    </row>
    <row r="4143" spans="1:8" ht="33">
      <c r="A4143" s="1408"/>
      <c r="B4143" s="1406"/>
      <c r="C4143" s="231" t="s">
        <v>1591</v>
      </c>
      <c r="D4143" s="231" t="s">
        <v>1792</v>
      </c>
      <c r="E4143" s="142">
        <v>7200</v>
      </c>
      <c r="F4143" s="142">
        <v>1800</v>
      </c>
      <c r="G4143" s="142">
        <v>1440</v>
      </c>
      <c r="H4143" s="142">
        <v>864</v>
      </c>
    </row>
    <row r="4144" spans="1:8" ht="16.5">
      <c r="A4144" s="225">
        <v>148</v>
      </c>
      <c r="B4144" s="226" t="s">
        <v>1793</v>
      </c>
      <c r="C4144" s="231" t="s">
        <v>1789</v>
      </c>
      <c r="D4144" s="231" t="s">
        <v>1591</v>
      </c>
      <c r="E4144" s="142">
        <v>10500</v>
      </c>
      <c r="F4144" s="142">
        <v>2624</v>
      </c>
      <c r="G4144" s="142">
        <v>2100</v>
      </c>
      <c r="H4144" s="142">
        <v>1260</v>
      </c>
    </row>
    <row r="4145" spans="1:8" ht="16.5">
      <c r="A4145" s="225">
        <v>149</v>
      </c>
      <c r="B4145" s="226" t="s">
        <v>1794</v>
      </c>
      <c r="C4145" s="231" t="s">
        <v>1795</v>
      </c>
      <c r="D4145" s="231" t="s">
        <v>881</v>
      </c>
      <c r="E4145" s="142">
        <v>7500</v>
      </c>
      <c r="F4145" s="142">
        <v>1876</v>
      </c>
      <c r="G4145" s="142">
        <v>1500</v>
      </c>
      <c r="H4145" s="142">
        <v>900</v>
      </c>
    </row>
    <row r="4146" spans="1:8" ht="16.5">
      <c r="A4146" s="1407">
        <v>150</v>
      </c>
      <c r="B4146" s="1405" t="s">
        <v>1795</v>
      </c>
      <c r="C4146" s="231" t="s">
        <v>1770</v>
      </c>
      <c r="D4146" s="231" t="s">
        <v>1796</v>
      </c>
      <c r="E4146" s="142">
        <v>7500</v>
      </c>
      <c r="F4146" s="142">
        <v>1876</v>
      </c>
      <c r="G4146" s="142">
        <v>1500</v>
      </c>
      <c r="H4146" s="142">
        <v>900</v>
      </c>
    </row>
    <row r="4147" spans="1:8" ht="16.5">
      <c r="A4147" s="1408"/>
      <c r="B4147" s="1406"/>
      <c r="C4147" s="231" t="s">
        <v>1796</v>
      </c>
      <c r="D4147" s="231" t="s">
        <v>1643</v>
      </c>
      <c r="E4147" s="142">
        <v>10500</v>
      </c>
      <c r="F4147" s="142">
        <v>2624</v>
      </c>
      <c r="G4147" s="142">
        <v>2100</v>
      </c>
      <c r="H4147" s="142">
        <v>1260</v>
      </c>
    </row>
    <row r="4148" spans="1:8" ht="16.5">
      <c r="A4148" s="225">
        <v>151</v>
      </c>
      <c r="B4148" s="226" t="s">
        <v>1797</v>
      </c>
      <c r="C4148" s="231" t="s">
        <v>1795</v>
      </c>
      <c r="D4148" s="231" t="s">
        <v>881</v>
      </c>
      <c r="E4148" s="142">
        <v>7500</v>
      </c>
      <c r="F4148" s="142">
        <v>1876</v>
      </c>
      <c r="G4148" s="142">
        <v>1500</v>
      </c>
      <c r="H4148" s="142">
        <v>900</v>
      </c>
    </row>
    <row r="4149" spans="1:8" ht="33">
      <c r="A4149" s="1407">
        <v>152</v>
      </c>
      <c r="B4149" s="1405" t="s">
        <v>1798</v>
      </c>
      <c r="C4149" s="231" t="s">
        <v>1799</v>
      </c>
      <c r="D4149" s="231" t="s">
        <v>1800</v>
      </c>
      <c r="E4149" s="142">
        <v>9240</v>
      </c>
      <c r="F4149" s="142">
        <v>2312</v>
      </c>
      <c r="G4149" s="142">
        <v>1848</v>
      </c>
      <c r="H4149" s="142">
        <v>1108</v>
      </c>
    </row>
    <row r="4150" spans="1:8" ht="33">
      <c r="A4150" s="1431"/>
      <c r="B4150" s="1432"/>
      <c r="C4150" s="231" t="s">
        <v>1800</v>
      </c>
      <c r="D4150" s="231" t="s">
        <v>1771</v>
      </c>
      <c r="E4150" s="142">
        <v>13200</v>
      </c>
      <c r="F4150" s="142">
        <v>3300</v>
      </c>
      <c r="G4150" s="142">
        <v>2640</v>
      </c>
      <c r="H4150" s="142">
        <v>1584</v>
      </c>
    </row>
    <row r="4151" spans="1:8" ht="49.5">
      <c r="A4151" s="1408"/>
      <c r="B4151" s="1406"/>
      <c r="C4151" s="231" t="s">
        <v>1771</v>
      </c>
      <c r="D4151" s="231" t="s">
        <v>1801</v>
      </c>
      <c r="E4151" s="142">
        <v>11264</v>
      </c>
      <c r="F4151" s="142">
        <v>2816</v>
      </c>
      <c r="G4151" s="142">
        <v>2252</v>
      </c>
      <c r="H4151" s="142">
        <v>1352</v>
      </c>
    </row>
    <row r="4152" spans="1:8" ht="16.5">
      <c r="A4152" s="1407">
        <v>153</v>
      </c>
      <c r="B4152" s="1405" t="s">
        <v>1771</v>
      </c>
      <c r="C4152" s="231" t="s">
        <v>878</v>
      </c>
      <c r="D4152" s="231" t="s">
        <v>1785</v>
      </c>
      <c r="E4152" s="142">
        <v>26400</v>
      </c>
      <c r="F4152" s="142">
        <v>6600</v>
      </c>
      <c r="G4152" s="142">
        <v>5280</v>
      </c>
      <c r="H4152" s="142">
        <v>3168</v>
      </c>
    </row>
    <row r="4153" spans="1:8" ht="16.5">
      <c r="A4153" s="1408"/>
      <c r="B4153" s="1406"/>
      <c r="C4153" s="231" t="s">
        <v>1785</v>
      </c>
      <c r="D4153" s="231" t="s">
        <v>1798</v>
      </c>
      <c r="E4153" s="142">
        <v>14400</v>
      </c>
      <c r="F4153" s="142">
        <v>3600</v>
      </c>
      <c r="G4153" s="142">
        <v>2880</v>
      </c>
      <c r="H4153" s="142">
        <v>1728</v>
      </c>
    </row>
    <row r="4154" spans="1:8" ht="16.5">
      <c r="A4154" s="225">
        <v>154</v>
      </c>
      <c r="B4154" s="226" t="s">
        <v>1802</v>
      </c>
      <c r="C4154" s="231" t="s">
        <v>1771</v>
      </c>
      <c r="D4154" s="231" t="s">
        <v>881</v>
      </c>
      <c r="E4154" s="142">
        <v>7920</v>
      </c>
      <c r="F4154" s="142">
        <v>1980</v>
      </c>
      <c r="G4154" s="142">
        <v>1584</v>
      </c>
      <c r="H4154" s="142">
        <v>952</v>
      </c>
    </row>
    <row r="4155" spans="1:8" ht="33">
      <c r="A4155" s="1407">
        <v>155</v>
      </c>
      <c r="B4155" s="1405" t="s">
        <v>1803</v>
      </c>
      <c r="C4155" s="231" t="s">
        <v>1660</v>
      </c>
      <c r="D4155" s="231" t="s">
        <v>1804</v>
      </c>
      <c r="E4155" s="142">
        <v>9240</v>
      </c>
      <c r="F4155" s="142">
        <v>2312</v>
      </c>
      <c r="G4155" s="142">
        <v>1848</v>
      </c>
      <c r="H4155" s="142">
        <v>1108</v>
      </c>
    </row>
    <row r="4156" spans="1:8" ht="33">
      <c r="A4156" s="1408"/>
      <c r="B4156" s="1406"/>
      <c r="C4156" s="231" t="s">
        <v>1804</v>
      </c>
      <c r="D4156" s="231" t="s">
        <v>1805</v>
      </c>
      <c r="E4156" s="142">
        <v>6600</v>
      </c>
      <c r="F4156" s="142">
        <v>1652</v>
      </c>
      <c r="G4156" s="142">
        <v>1320</v>
      </c>
      <c r="H4156" s="142">
        <v>792</v>
      </c>
    </row>
    <row r="4157" spans="1:8" ht="16.5">
      <c r="A4157" s="225">
        <v>156</v>
      </c>
      <c r="B4157" s="226" t="s">
        <v>1806</v>
      </c>
      <c r="C4157" s="231" t="s">
        <v>1803</v>
      </c>
      <c r="D4157" s="231" t="s">
        <v>878</v>
      </c>
      <c r="E4157" s="142">
        <v>5940</v>
      </c>
      <c r="F4157" s="142">
        <v>1484</v>
      </c>
      <c r="G4157" s="142">
        <v>1188</v>
      </c>
      <c r="H4157" s="142">
        <v>712</v>
      </c>
    </row>
    <row r="4158" spans="1:8" ht="16.5">
      <c r="A4158" s="1407">
        <v>157</v>
      </c>
      <c r="B4158" s="1405" t="s">
        <v>1807</v>
      </c>
      <c r="C4158" s="231" t="s">
        <v>1771</v>
      </c>
      <c r="D4158" s="231" t="s">
        <v>1808</v>
      </c>
      <c r="E4158" s="142">
        <v>6600</v>
      </c>
      <c r="F4158" s="142">
        <v>1652</v>
      </c>
      <c r="G4158" s="142">
        <v>1320</v>
      </c>
      <c r="H4158" s="142">
        <v>792</v>
      </c>
    </row>
    <row r="4159" spans="1:8" ht="33">
      <c r="A4159" s="1408"/>
      <c r="B4159" s="1406"/>
      <c r="C4159" s="231" t="s">
        <v>1808</v>
      </c>
      <c r="D4159" s="231" t="s">
        <v>1809</v>
      </c>
      <c r="E4159" s="142">
        <v>7200</v>
      </c>
      <c r="F4159" s="142">
        <v>1800</v>
      </c>
      <c r="G4159" s="142">
        <v>1440</v>
      </c>
      <c r="H4159" s="142">
        <v>864</v>
      </c>
    </row>
    <row r="4160" spans="1:8" ht="16.5">
      <c r="A4160" s="225">
        <v>158</v>
      </c>
      <c r="B4160" s="226" t="s">
        <v>1810</v>
      </c>
      <c r="C4160" s="231" t="s">
        <v>1660</v>
      </c>
      <c r="D4160" s="231" t="s">
        <v>1811</v>
      </c>
      <c r="E4160" s="142">
        <v>9240</v>
      </c>
      <c r="F4160" s="142">
        <v>2312</v>
      </c>
      <c r="G4160" s="142">
        <v>1848</v>
      </c>
      <c r="H4160" s="142">
        <v>1108</v>
      </c>
    </row>
    <row r="4161" spans="1:8" ht="16.5">
      <c r="A4161" s="225">
        <v>159</v>
      </c>
      <c r="B4161" s="226" t="s">
        <v>1661</v>
      </c>
      <c r="C4161" s="231" t="s">
        <v>878</v>
      </c>
      <c r="D4161" s="231" t="s">
        <v>1660</v>
      </c>
      <c r="E4161" s="142">
        <v>13200</v>
      </c>
      <c r="F4161" s="142">
        <v>3300</v>
      </c>
      <c r="G4161" s="142">
        <v>2640</v>
      </c>
      <c r="H4161" s="142">
        <v>1584</v>
      </c>
    </row>
    <row r="4162" spans="1:8" ht="16.5">
      <c r="A4162" s="225">
        <v>160</v>
      </c>
      <c r="B4162" s="226" t="s">
        <v>1812</v>
      </c>
      <c r="C4162" s="231" t="s">
        <v>1810</v>
      </c>
      <c r="D4162" s="231" t="s">
        <v>1661</v>
      </c>
      <c r="E4162" s="142">
        <v>5544</v>
      </c>
      <c r="F4162" s="142">
        <v>1388</v>
      </c>
      <c r="G4162" s="142">
        <v>1108</v>
      </c>
      <c r="H4162" s="142">
        <v>664</v>
      </c>
    </row>
    <row r="4163" spans="1:8" ht="16.5">
      <c r="A4163" s="225">
        <v>161</v>
      </c>
      <c r="B4163" s="226" t="s">
        <v>1813</v>
      </c>
      <c r="C4163" s="231" t="s">
        <v>878</v>
      </c>
      <c r="D4163" s="231" t="s">
        <v>1661</v>
      </c>
      <c r="E4163" s="142">
        <v>9240</v>
      </c>
      <c r="F4163" s="142">
        <v>2312</v>
      </c>
      <c r="G4163" s="142">
        <v>1848</v>
      </c>
      <c r="H4163" s="142">
        <v>1108</v>
      </c>
    </row>
    <row r="4164" spans="1:8" ht="16.5">
      <c r="A4164" s="225">
        <v>162</v>
      </c>
      <c r="B4164" s="226" t="s">
        <v>1814</v>
      </c>
      <c r="C4164" s="231" t="s">
        <v>1660</v>
      </c>
      <c r="D4164" s="231" t="s">
        <v>1815</v>
      </c>
      <c r="E4164" s="142">
        <v>11880</v>
      </c>
      <c r="F4164" s="142">
        <v>2972</v>
      </c>
      <c r="G4164" s="142">
        <v>2376</v>
      </c>
      <c r="H4164" s="142">
        <v>1424</v>
      </c>
    </row>
    <row r="4165" spans="1:8" ht="16.5">
      <c r="A4165" s="225">
        <v>163</v>
      </c>
      <c r="B4165" s="226" t="s">
        <v>1816</v>
      </c>
      <c r="C4165" s="231" t="s">
        <v>1817</v>
      </c>
      <c r="D4165" s="231" t="s">
        <v>1815</v>
      </c>
      <c r="E4165" s="142">
        <v>7920</v>
      </c>
      <c r="F4165" s="142">
        <v>1980</v>
      </c>
      <c r="G4165" s="142">
        <v>1584</v>
      </c>
      <c r="H4165" s="142">
        <v>952</v>
      </c>
    </row>
    <row r="4166" spans="1:8" ht="33">
      <c r="A4166" s="225">
        <v>164</v>
      </c>
      <c r="B4166" s="226" t="s">
        <v>1818</v>
      </c>
      <c r="C4166" s="231" t="s">
        <v>1660</v>
      </c>
      <c r="D4166" s="231" t="s">
        <v>1819</v>
      </c>
      <c r="E4166" s="142">
        <v>7920</v>
      </c>
      <c r="F4166" s="142">
        <v>1980</v>
      </c>
      <c r="G4166" s="142">
        <v>1584</v>
      </c>
      <c r="H4166" s="142">
        <v>952</v>
      </c>
    </row>
    <row r="4167" spans="1:8" ht="33">
      <c r="A4167" s="225">
        <v>165</v>
      </c>
      <c r="B4167" s="226" t="s">
        <v>1820</v>
      </c>
      <c r="C4167" s="231" t="s">
        <v>1660</v>
      </c>
      <c r="D4167" s="231" t="s">
        <v>1821</v>
      </c>
      <c r="E4167" s="142">
        <v>7920</v>
      </c>
      <c r="F4167" s="142">
        <v>1980</v>
      </c>
      <c r="G4167" s="142">
        <v>1584</v>
      </c>
      <c r="H4167" s="142">
        <v>952</v>
      </c>
    </row>
    <row r="4168" spans="1:8" ht="16.5">
      <c r="A4168" s="225">
        <v>166</v>
      </c>
      <c r="B4168" s="226" t="s">
        <v>1815</v>
      </c>
      <c r="C4168" s="231" t="s">
        <v>878</v>
      </c>
      <c r="D4168" s="231" t="s">
        <v>1643</v>
      </c>
      <c r="E4168" s="142">
        <v>10560</v>
      </c>
      <c r="F4168" s="142">
        <v>2640</v>
      </c>
      <c r="G4168" s="142">
        <v>2112</v>
      </c>
      <c r="H4168" s="142">
        <v>1268</v>
      </c>
    </row>
    <row r="4169" spans="1:8" ht="16.5">
      <c r="A4169" s="1407">
        <v>167</v>
      </c>
      <c r="B4169" s="1405" t="s">
        <v>1822</v>
      </c>
      <c r="C4169" s="231" t="s">
        <v>1660</v>
      </c>
      <c r="D4169" s="231" t="s">
        <v>1823</v>
      </c>
      <c r="E4169" s="142">
        <v>7920</v>
      </c>
      <c r="F4169" s="142">
        <v>1980</v>
      </c>
      <c r="G4169" s="142">
        <v>1584</v>
      </c>
      <c r="H4169" s="142">
        <v>952</v>
      </c>
    </row>
    <row r="4170" spans="1:8" ht="16.5">
      <c r="A4170" s="1408"/>
      <c r="B4170" s="1406"/>
      <c r="C4170" s="231" t="s">
        <v>1823</v>
      </c>
      <c r="D4170" s="231" t="s">
        <v>852</v>
      </c>
      <c r="E4170" s="142">
        <v>5280</v>
      </c>
      <c r="F4170" s="142">
        <v>1320</v>
      </c>
      <c r="G4170" s="142">
        <v>1056</v>
      </c>
      <c r="H4170" s="142">
        <v>632</v>
      </c>
    </row>
    <row r="4171" spans="1:8" ht="16.5">
      <c r="A4171" s="225">
        <v>168</v>
      </c>
      <c r="B4171" s="226" t="s">
        <v>1824</v>
      </c>
      <c r="C4171" s="231" t="s">
        <v>852</v>
      </c>
      <c r="D4171" s="231" t="s">
        <v>1825</v>
      </c>
      <c r="E4171" s="142">
        <v>6600</v>
      </c>
      <c r="F4171" s="142">
        <v>1652</v>
      </c>
      <c r="G4171" s="142">
        <v>1320</v>
      </c>
      <c r="H4171" s="142">
        <v>792</v>
      </c>
    </row>
    <row r="4172" spans="1:8" ht="16.5">
      <c r="A4172" s="1407">
        <v>169</v>
      </c>
      <c r="B4172" s="1405" t="s">
        <v>1826</v>
      </c>
      <c r="C4172" s="231" t="s">
        <v>1827</v>
      </c>
      <c r="D4172" s="231" t="s">
        <v>1828</v>
      </c>
      <c r="E4172" s="142">
        <v>6600</v>
      </c>
      <c r="F4172" s="142">
        <v>1652</v>
      </c>
      <c r="G4172" s="142">
        <v>1320</v>
      </c>
      <c r="H4172" s="142">
        <v>792</v>
      </c>
    </row>
    <row r="4173" spans="1:8" ht="16.5">
      <c r="A4173" s="1408"/>
      <c r="B4173" s="1406"/>
      <c r="C4173" s="231" t="s">
        <v>1828</v>
      </c>
      <c r="D4173" s="231" t="s">
        <v>881</v>
      </c>
      <c r="E4173" s="142">
        <v>3960</v>
      </c>
      <c r="F4173" s="142">
        <v>992</v>
      </c>
      <c r="G4173" s="142">
        <v>792</v>
      </c>
      <c r="H4173" s="142">
        <v>476</v>
      </c>
    </row>
    <row r="4174" spans="1:8" ht="16.5">
      <c r="A4174" s="225">
        <v>170</v>
      </c>
      <c r="B4174" s="226" t="s">
        <v>852</v>
      </c>
      <c r="C4174" s="231" t="s">
        <v>878</v>
      </c>
      <c r="D4174" s="231" t="s">
        <v>1623</v>
      </c>
      <c r="E4174" s="142">
        <v>10560</v>
      </c>
      <c r="F4174" s="142">
        <v>2640</v>
      </c>
      <c r="G4174" s="142">
        <v>2112</v>
      </c>
      <c r="H4174" s="142">
        <v>1268</v>
      </c>
    </row>
    <row r="4175" spans="1:8" ht="16.5">
      <c r="A4175" s="225">
        <v>171</v>
      </c>
      <c r="B4175" s="226" t="s">
        <v>1828</v>
      </c>
      <c r="C4175" s="231" t="s">
        <v>1829</v>
      </c>
      <c r="D4175" s="231" t="s">
        <v>1826</v>
      </c>
      <c r="E4175" s="142">
        <v>5544</v>
      </c>
      <c r="F4175" s="142">
        <v>1388</v>
      </c>
      <c r="G4175" s="142">
        <v>1108</v>
      </c>
      <c r="H4175" s="142">
        <v>664</v>
      </c>
    </row>
    <row r="4176" spans="1:8" ht="16.5">
      <c r="A4176" s="225">
        <v>172</v>
      </c>
      <c r="B4176" s="226" t="s">
        <v>1657</v>
      </c>
      <c r="C4176" s="231" t="s">
        <v>1660</v>
      </c>
      <c r="D4176" s="231" t="s">
        <v>1623</v>
      </c>
      <c r="E4176" s="142">
        <v>9504</v>
      </c>
      <c r="F4176" s="142">
        <v>2376</v>
      </c>
      <c r="G4176" s="142">
        <v>1900</v>
      </c>
      <c r="H4176" s="142">
        <v>1140</v>
      </c>
    </row>
    <row r="4177" spans="1:8" ht="16.5">
      <c r="A4177" s="225">
        <v>173</v>
      </c>
      <c r="B4177" s="226" t="s">
        <v>1830</v>
      </c>
      <c r="C4177" s="231" t="s">
        <v>1660</v>
      </c>
      <c r="D4177" s="231" t="s">
        <v>1623</v>
      </c>
      <c r="E4177" s="142">
        <v>7920</v>
      </c>
      <c r="F4177" s="142">
        <v>1980</v>
      </c>
      <c r="G4177" s="142">
        <v>1584</v>
      </c>
      <c r="H4177" s="142">
        <v>952</v>
      </c>
    </row>
    <row r="4178" spans="1:8" ht="33">
      <c r="A4178" s="225">
        <v>174</v>
      </c>
      <c r="B4178" s="226" t="s">
        <v>1831</v>
      </c>
      <c r="C4178" s="231" t="s">
        <v>1660</v>
      </c>
      <c r="D4178" s="231" t="s">
        <v>1832</v>
      </c>
      <c r="E4178" s="142">
        <v>5280</v>
      </c>
      <c r="F4178" s="142">
        <v>1320</v>
      </c>
      <c r="G4178" s="142">
        <v>1056</v>
      </c>
      <c r="H4178" s="142">
        <v>632</v>
      </c>
    </row>
    <row r="4179" spans="1:8" ht="16.5">
      <c r="A4179" s="1407">
        <v>175</v>
      </c>
      <c r="B4179" s="1405" t="s">
        <v>1833</v>
      </c>
      <c r="C4179" s="231" t="s">
        <v>852</v>
      </c>
      <c r="D4179" s="231" t="s">
        <v>1834</v>
      </c>
      <c r="E4179" s="142">
        <v>7920</v>
      </c>
      <c r="F4179" s="142">
        <v>1980</v>
      </c>
      <c r="G4179" s="142">
        <v>1584</v>
      </c>
      <c r="H4179" s="142">
        <v>952</v>
      </c>
    </row>
    <row r="4180" spans="1:8" ht="16.5">
      <c r="A4180" s="1408"/>
      <c r="B4180" s="1406"/>
      <c r="C4180" s="231" t="s">
        <v>1834</v>
      </c>
      <c r="D4180" s="231" t="s">
        <v>1835</v>
      </c>
      <c r="E4180" s="142">
        <v>3300</v>
      </c>
      <c r="F4180" s="142">
        <v>824</v>
      </c>
      <c r="G4180" s="142">
        <v>660</v>
      </c>
      <c r="H4180" s="142">
        <v>396</v>
      </c>
    </row>
    <row r="4181" spans="1:8" ht="33">
      <c r="A4181" s="225">
        <v>176</v>
      </c>
      <c r="B4181" s="226" t="s">
        <v>1836</v>
      </c>
      <c r="C4181" s="231" t="s">
        <v>878</v>
      </c>
      <c r="D4181" s="231" t="s">
        <v>1837</v>
      </c>
      <c r="E4181" s="142">
        <v>6600</v>
      </c>
      <c r="F4181" s="142">
        <v>1652</v>
      </c>
      <c r="G4181" s="142">
        <v>1320</v>
      </c>
      <c r="H4181" s="142">
        <v>792</v>
      </c>
    </row>
    <row r="4182" spans="1:8" ht="16.5">
      <c r="A4182" s="225">
        <v>177</v>
      </c>
      <c r="B4182" s="226" t="s">
        <v>1838</v>
      </c>
      <c r="C4182" s="231" t="s">
        <v>1621</v>
      </c>
      <c r="D4182" s="231" t="s">
        <v>1590</v>
      </c>
      <c r="E4182" s="142">
        <v>33480</v>
      </c>
      <c r="F4182" s="142">
        <v>0</v>
      </c>
      <c r="G4182" s="142">
        <v>0</v>
      </c>
      <c r="H4182" s="142">
        <v>0</v>
      </c>
    </row>
    <row r="4183" spans="1:8" ht="16.5">
      <c r="A4183" s="225">
        <v>178</v>
      </c>
      <c r="B4183" s="226" t="s">
        <v>1839</v>
      </c>
      <c r="C4183" s="231" t="s">
        <v>1621</v>
      </c>
      <c r="D4183" s="231" t="s">
        <v>1590</v>
      </c>
      <c r="E4183" s="142">
        <v>33480</v>
      </c>
      <c r="F4183" s="142">
        <v>0</v>
      </c>
      <c r="G4183" s="142">
        <v>0</v>
      </c>
      <c r="H4183" s="142">
        <v>0</v>
      </c>
    </row>
    <row r="4184" spans="1:8" ht="16.5">
      <c r="A4184" s="225">
        <v>179</v>
      </c>
      <c r="B4184" s="226" t="s">
        <v>1840</v>
      </c>
      <c r="C4184" s="231" t="s">
        <v>1592</v>
      </c>
      <c r="D4184" s="231" t="s">
        <v>1589</v>
      </c>
      <c r="E4184" s="142">
        <v>9240</v>
      </c>
      <c r="F4184" s="142">
        <v>2312</v>
      </c>
      <c r="G4184" s="142">
        <v>1848</v>
      </c>
      <c r="H4184" s="142">
        <v>1108</v>
      </c>
    </row>
    <row r="4185" spans="1:8" ht="36.6" customHeight="1">
      <c r="A4185" s="225">
        <v>180</v>
      </c>
      <c r="B4185" s="226" t="s">
        <v>1841</v>
      </c>
      <c r="C4185" s="231" t="s">
        <v>885</v>
      </c>
      <c r="D4185" s="231" t="s">
        <v>1842</v>
      </c>
      <c r="E4185" s="142">
        <v>7500</v>
      </c>
      <c r="F4185" s="142">
        <v>1876</v>
      </c>
      <c r="G4185" s="142">
        <v>1500</v>
      </c>
      <c r="H4185" s="142">
        <v>900</v>
      </c>
    </row>
    <row r="4186" spans="1:8" ht="16.5">
      <c r="A4186" s="225">
        <v>181</v>
      </c>
      <c r="B4186" s="226" t="s">
        <v>1843</v>
      </c>
      <c r="C4186" s="231" t="s">
        <v>1591</v>
      </c>
      <c r="D4186" s="231" t="s">
        <v>1770</v>
      </c>
      <c r="E4186" s="142">
        <v>10500</v>
      </c>
      <c r="F4186" s="142">
        <v>0</v>
      </c>
      <c r="G4186" s="142">
        <v>0</v>
      </c>
      <c r="H4186" s="142">
        <v>0</v>
      </c>
    </row>
    <row r="4187" spans="1:8" ht="16.5">
      <c r="A4187" s="225">
        <v>182</v>
      </c>
      <c r="B4187" s="226" t="s">
        <v>1844</v>
      </c>
      <c r="C4187" s="231" t="s">
        <v>1611</v>
      </c>
      <c r="D4187" s="231" t="s">
        <v>881</v>
      </c>
      <c r="E4187" s="142">
        <v>5400</v>
      </c>
      <c r="F4187" s="142">
        <v>0</v>
      </c>
      <c r="G4187" s="142">
        <v>0</v>
      </c>
      <c r="H4187" s="142">
        <v>0</v>
      </c>
    </row>
    <row r="4188" spans="1:8" ht="16.5">
      <c r="A4188" s="1407">
        <v>183</v>
      </c>
      <c r="B4188" s="1405" t="s">
        <v>1353</v>
      </c>
      <c r="C4188" s="231" t="s">
        <v>1584</v>
      </c>
      <c r="D4188" s="231" t="s">
        <v>1345</v>
      </c>
      <c r="E4188" s="142">
        <v>16200</v>
      </c>
      <c r="F4188" s="142">
        <v>0</v>
      </c>
      <c r="G4188" s="142">
        <v>0</v>
      </c>
      <c r="H4188" s="142">
        <v>0</v>
      </c>
    </row>
    <row r="4189" spans="1:8" ht="16.5">
      <c r="A4189" s="1408"/>
      <c r="B4189" s="1406"/>
      <c r="C4189" s="231" t="s">
        <v>1584</v>
      </c>
      <c r="D4189" s="231" t="s">
        <v>1845</v>
      </c>
      <c r="E4189" s="142">
        <v>16200</v>
      </c>
      <c r="F4189" s="142">
        <v>0</v>
      </c>
      <c r="G4189" s="142">
        <v>0</v>
      </c>
      <c r="H4189" s="142">
        <v>0</v>
      </c>
    </row>
    <row r="4190" spans="1:8" ht="16.5">
      <c r="A4190" s="1407">
        <v>184</v>
      </c>
      <c r="B4190" s="1423" t="s">
        <v>1846</v>
      </c>
      <c r="C4190" s="1424"/>
      <c r="D4190" s="1425"/>
      <c r="E4190" s="142">
        <v>0</v>
      </c>
      <c r="F4190" s="142">
        <v>0</v>
      </c>
      <c r="G4190" s="142">
        <v>0</v>
      </c>
      <c r="H4190" s="142">
        <v>0</v>
      </c>
    </row>
    <row r="4191" spans="1:8" ht="16.5">
      <c r="A4191" s="1408"/>
      <c r="B4191" s="1428" t="s">
        <v>1847</v>
      </c>
      <c r="C4191" s="1429"/>
      <c r="D4191" s="1430"/>
      <c r="E4191" s="142">
        <v>17280</v>
      </c>
      <c r="F4191" s="142">
        <v>0</v>
      </c>
      <c r="G4191" s="142">
        <v>0</v>
      </c>
      <c r="H4191" s="142">
        <v>0</v>
      </c>
    </row>
    <row r="4192" spans="1:8" ht="16.5">
      <c r="A4192" s="1407">
        <v>185</v>
      </c>
      <c r="B4192" s="1423" t="s">
        <v>1848</v>
      </c>
      <c r="C4192" s="1424"/>
      <c r="D4192" s="1425"/>
      <c r="E4192" s="142">
        <v>0</v>
      </c>
      <c r="F4192" s="142">
        <v>0</v>
      </c>
      <c r="G4192" s="142">
        <v>0</v>
      </c>
      <c r="H4192" s="142">
        <v>0</v>
      </c>
    </row>
    <row r="4193" spans="1:8" ht="16.5">
      <c r="A4193" s="1408"/>
      <c r="B4193" s="1428" t="s">
        <v>1849</v>
      </c>
      <c r="C4193" s="1429"/>
      <c r="D4193" s="1430"/>
      <c r="E4193" s="142">
        <v>20020</v>
      </c>
      <c r="F4193" s="142">
        <v>0</v>
      </c>
      <c r="G4193" s="142">
        <v>0</v>
      </c>
      <c r="H4193" s="142">
        <v>0</v>
      </c>
    </row>
    <row r="4194" spans="1:8" ht="16.5">
      <c r="A4194" s="1407">
        <v>186</v>
      </c>
      <c r="B4194" s="1428" t="s">
        <v>1850</v>
      </c>
      <c r="C4194" s="1429"/>
      <c r="D4194" s="1430"/>
      <c r="E4194" s="142">
        <v>0</v>
      </c>
      <c r="F4194" s="142">
        <v>0</v>
      </c>
      <c r="G4194" s="142">
        <v>0</v>
      </c>
      <c r="H4194" s="142">
        <v>0</v>
      </c>
    </row>
    <row r="4195" spans="1:8" ht="33">
      <c r="A4195" s="1431"/>
      <c r="B4195" s="226" t="s">
        <v>1851</v>
      </c>
      <c r="C4195" s="231" t="s">
        <v>1756</v>
      </c>
      <c r="D4195" s="231" t="s">
        <v>1763</v>
      </c>
      <c r="E4195" s="142">
        <v>9408</v>
      </c>
      <c r="F4195" s="142">
        <v>0</v>
      </c>
      <c r="G4195" s="142">
        <v>0</v>
      </c>
      <c r="H4195" s="142">
        <v>0</v>
      </c>
    </row>
    <row r="4196" spans="1:8" ht="16.5">
      <c r="A4196" s="1408"/>
      <c r="B4196" s="1428" t="s">
        <v>1852</v>
      </c>
      <c r="C4196" s="1429"/>
      <c r="D4196" s="1430"/>
      <c r="E4196" s="142">
        <v>8624</v>
      </c>
      <c r="F4196" s="142">
        <v>0</v>
      </c>
      <c r="G4196" s="142">
        <v>0</v>
      </c>
      <c r="H4196" s="142">
        <v>0</v>
      </c>
    </row>
    <row r="4197" spans="1:8" ht="9" customHeight="1">
      <c r="A4197" s="1407">
        <v>187</v>
      </c>
      <c r="B4197" s="1428" t="s">
        <v>1853</v>
      </c>
      <c r="C4197" s="1429"/>
      <c r="D4197" s="1430"/>
      <c r="E4197" s="142">
        <v>0</v>
      </c>
      <c r="F4197" s="142">
        <v>0</v>
      </c>
      <c r="G4197" s="142">
        <v>0</v>
      </c>
      <c r="H4197" s="142">
        <v>0</v>
      </c>
    </row>
    <row r="4198" spans="1:8" ht="34.5" customHeight="1">
      <c r="A4198" s="1431"/>
      <c r="B4198" s="1428" t="s">
        <v>1854</v>
      </c>
      <c r="C4198" s="1429"/>
      <c r="D4198" s="1430"/>
      <c r="E4198" s="142">
        <v>11592</v>
      </c>
      <c r="F4198" s="142">
        <v>0</v>
      </c>
      <c r="G4198" s="142">
        <v>0</v>
      </c>
      <c r="H4198" s="142">
        <v>0</v>
      </c>
    </row>
    <row r="4199" spans="1:8" ht="32.25" customHeight="1">
      <c r="A4199" s="1431"/>
      <c r="B4199" s="1428" t="s">
        <v>1855</v>
      </c>
      <c r="C4199" s="1429"/>
      <c r="D4199" s="1430"/>
      <c r="E4199" s="142">
        <v>9568</v>
      </c>
      <c r="F4199" s="142">
        <v>0</v>
      </c>
      <c r="G4199" s="142">
        <v>0</v>
      </c>
      <c r="H4199" s="142">
        <v>0</v>
      </c>
    </row>
    <row r="4200" spans="1:8" ht="42" customHeight="1">
      <c r="A4200" s="1408"/>
      <c r="B4200" s="1428" t="s">
        <v>1856</v>
      </c>
      <c r="C4200" s="1429"/>
      <c r="D4200" s="1430"/>
      <c r="E4200" s="142">
        <v>14168</v>
      </c>
      <c r="F4200" s="142">
        <v>0</v>
      </c>
      <c r="G4200" s="142">
        <v>0</v>
      </c>
      <c r="H4200" s="142">
        <v>0</v>
      </c>
    </row>
    <row r="4201" spans="1:8" ht="66">
      <c r="A4201" s="225">
        <v>188</v>
      </c>
      <c r="B4201" s="226" t="s">
        <v>1857</v>
      </c>
      <c r="C4201" s="231" t="s">
        <v>1581</v>
      </c>
      <c r="D4201" s="231" t="s">
        <v>1345</v>
      </c>
      <c r="E4201" s="142">
        <v>13800</v>
      </c>
      <c r="F4201" s="142">
        <v>0</v>
      </c>
      <c r="G4201" s="142">
        <v>0</v>
      </c>
      <c r="H4201" s="142">
        <v>0</v>
      </c>
    </row>
    <row r="4202" spans="1:8" ht="33">
      <c r="A4202" s="225">
        <v>189</v>
      </c>
      <c r="B4202" s="226" t="s">
        <v>1858</v>
      </c>
      <c r="C4202" s="231" t="s">
        <v>880</v>
      </c>
      <c r="D4202" s="231" t="s">
        <v>1573</v>
      </c>
      <c r="E4202" s="142">
        <v>16640</v>
      </c>
      <c r="F4202" s="142">
        <v>0</v>
      </c>
      <c r="G4202" s="142">
        <v>0</v>
      </c>
      <c r="H4202" s="142">
        <v>0</v>
      </c>
    </row>
    <row r="4203" spans="1:8" ht="49.5">
      <c r="A4203" s="225">
        <v>190</v>
      </c>
      <c r="B4203" s="226" t="s">
        <v>1859</v>
      </c>
      <c r="C4203" s="231" t="s">
        <v>1644</v>
      </c>
      <c r="D4203" s="231" t="s">
        <v>1860</v>
      </c>
      <c r="E4203" s="142">
        <v>6600</v>
      </c>
      <c r="F4203" s="142">
        <v>0</v>
      </c>
      <c r="G4203" s="142">
        <v>0</v>
      </c>
      <c r="H4203" s="142">
        <v>0</v>
      </c>
    </row>
    <row r="4204" spans="1:8" ht="39.75" customHeight="1">
      <c r="A4204" s="1407">
        <v>191</v>
      </c>
      <c r="B4204" s="1428" t="s">
        <v>1861</v>
      </c>
      <c r="C4204" s="1429"/>
      <c r="D4204" s="1430"/>
      <c r="E4204" s="142">
        <v>0</v>
      </c>
      <c r="F4204" s="142">
        <v>0</v>
      </c>
      <c r="G4204" s="142">
        <v>0</v>
      </c>
      <c r="H4204" s="142">
        <v>0</v>
      </c>
    </row>
    <row r="4205" spans="1:8" ht="16.5">
      <c r="A4205" s="1431"/>
      <c r="B4205" s="1428" t="s">
        <v>1862</v>
      </c>
      <c r="C4205" s="1429"/>
      <c r="D4205" s="1430"/>
      <c r="E4205" s="142">
        <v>5280</v>
      </c>
      <c r="F4205" s="142">
        <v>0</v>
      </c>
      <c r="G4205" s="142">
        <v>0</v>
      </c>
      <c r="H4205" s="142">
        <v>0</v>
      </c>
    </row>
    <row r="4206" spans="1:8" ht="16.5">
      <c r="A4206" s="1431"/>
      <c r="B4206" s="1428" t="s">
        <v>1863</v>
      </c>
      <c r="C4206" s="1429"/>
      <c r="D4206" s="1430"/>
      <c r="E4206" s="142">
        <v>4620</v>
      </c>
      <c r="F4206" s="142">
        <v>0</v>
      </c>
      <c r="G4206" s="142">
        <v>0</v>
      </c>
      <c r="H4206" s="142">
        <v>0</v>
      </c>
    </row>
    <row r="4207" spans="1:8" ht="16.5">
      <c r="A4207" s="1408"/>
      <c r="B4207" s="1428" t="s">
        <v>1864</v>
      </c>
      <c r="C4207" s="1429"/>
      <c r="D4207" s="1430"/>
      <c r="E4207" s="142">
        <v>3300</v>
      </c>
      <c r="F4207" s="142">
        <v>0</v>
      </c>
      <c r="G4207" s="142">
        <v>0</v>
      </c>
      <c r="H4207" s="142">
        <v>0</v>
      </c>
    </row>
    <row r="4208" spans="1:8" ht="31.5" customHeight="1">
      <c r="A4208" s="1407">
        <v>192</v>
      </c>
      <c r="B4208" s="1428" t="s">
        <v>1865</v>
      </c>
      <c r="C4208" s="1429"/>
      <c r="D4208" s="1430"/>
      <c r="E4208" s="142">
        <v>0</v>
      </c>
      <c r="F4208" s="142">
        <v>0</v>
      </c>
      <c r="G4208" s="142">
        <v>0</v>
      </c>
      <c r="H4208" s="142">
        <v>0</v>
      </c>
    </row>
    <row r="4209" spans="1:8" ht="16.5">
      <c r="A4209" s="1431"/>
      <c r="B4209" s="1428" t="s">
        <v>1862</v>
      </c>
      <c r="C4209" s="1429"/>
      <c r="D4209" s="1430"/>
      <c r="E4209" s="142">
        <v>3960</v>
      </c>
      <c r="F4209" s="142">
        <v>0</v>
      </c>
      <c r="G4209" s="142">
        <v>0</v>
      </c>
      <c r="H4209" s="142">
        <v>0</v>
      </c>
    </row>
    <row r="4210" spans="1:8" ht="16.5">
      <c r="A4210" s="1431"/>
      <c r="B4210" s="1428" t="s">
        <v>1863</v>
      </c>
      <c r="C4210" s="1429"/>
      <c r="D4210" s="1430"/>
      <c r="E4210" s="142">
        <v>2640</v>
      </c>
      <c r="F4210" s="142">
        <v>0</v>
      </c>
      <c r="G4210" s="142">
        <v>0</v>
      </c>
      <c r="H4210" s="142">
        <v>0</v>
      </c>
    </row>
    <row r="4211" spans="1:8" ht="37.5" customHeight="1">
      <c r="A4211" s="1431"/>
      <c r="B4211" s="1428" t="s">
        <v>1866</v>
      </c>
      <c r="C4211" s="1429"/>
      <c r="D4211" s="1430"/>
      <c r="E4211" s="142">
        <v>2640</v>
      </c>
      <c r="F4211" s="142">
        <v>0</v>
      </c>
      <c r="G4211" s="142">
        <v>0</v>
      </c>
      <c r="H4211" s="142">
        <v>0</v>
      </c>
    </row>
    <row r="4212" spans="1:8" ht="39.75" customHeight="1">
      <c r="A4212" s="1431"/>
      <c r="B4212" s="1428" t="s">
        <v>1867</v>
      </c>
      <c r="C4212" s="1429"/>
      <c r="D4212" s="1430"/>
      <c r="E4212" s="142">
        <v>2244</v>
      </c>
      <c r="F4212" s="142">
        <v>0</v>
      </c>
      <c r="G4212" s="142">
        <v>0</v>
      </c>
      <c r="H4212" s="142">
        <v>0</v>
      </c>
    </row>
    <row r="4213" spans="1:8" ht="16.5">
      <c r="A4213" s="1408"/>
      <c r="B4213" s="1428" t="s">
        <v>1864</v>
      </c>
      <c r="C4213" s="1429"/>
      <c r="D4213" s="1430"/>
      <c r="E4213" s="142">
        <v>1980</v>
      </c>
      <c r="F4213" s="142">
        <v>0</v>
      </c>
      <c r="G4213" s="142">
        <v>0</v>
      </c>
      <c r="H4213" s="142">
        <v>0</v>
      </c>
    </row>
    <row r="4214" spans="1:8" ht="45.75" customHeight="1">
      <c r="A4214" s="1407">
        <v>193</v>
      </c>
      <c r="B4214" s="1428" t="s">
        <v>1868</v>
      </c>
      <c r="C4214" s="1429"/>
      <c r="D4214" s="1430"/>
      <c r="E4214" s="142">
        <v>0</v>
      </c>
      <c r="F4214" s="142">
        <v>0</v>
      </c>
      <c r="G4214" s="142">
        <v>0</v>
      </c>
      <c r="H4214" s="142">
        <v>0</v>
      </c>
    </row>
    <row r="4215" spans="1:8" ht="16.5">
      <c r="A4215" s="1431"/>
      <c r="B4215" s="1428" t="s">
        <v>1862</v>
      </c>
      <c r="C4215" s="1429"/>
      <c r="D4215" s="1430"/>
      <c r="E4215" s="142">
        <v>2640</v>
      </c>
      <c r="F4215" s="142">
        <v>0</v>
      </c>
      <c r="G4215" s="142">
        <v>0</v>
      </c>
      <c r="H4215" s="142">
        <v>0</v>
      </c>
    </row>
    <row r="4216" spans="1:8" ht="16.5">
      <c r="A4216" s="1431"/>
      <c r="B4216" s="1428" t="s">
        <v>1863</v>
      </c>
      <c r="C4216" s="1429"/>
      <c r="D4216" s="1430"/>
      <c r="E4216" s="142">
        <v>1980</v>
      </c>
      <c r="F4216" s="142">
        <v>0</v>
      </c>
      <c r="G4216" s="142">
        <v>0</v>
      </c>
      <c r="H4216" s="142">
        <v>0</v>
      </c>
    </row>
    <row r="4217" spans="1:8" ht="16.5">
      <c r="A4217" s="1408"/>
      <c r="B4217" s="1428" t="s">
        <v>1864</v>
      </c>
      <c r="C4217" s="1429"/>
      <c r="D4217" s="1430"/>
      <c r="E4217" s="142">
        <v>1716</v>
      </c>
      <c r="F4217" s="142">
        <v>0</v>
      </c>
      <c r="G4217" s="142">
        <v>0</v>
      </c>
      <c r="H4217" s="142">
        <v>0</v>
      </c>
    </row>
    <row r="4218" spans="1:8" ht="16.5">
      <c r="A4218" s="1407">
        <v>194</v>
      </c>
      <c r="B4218" s="1428" t="s">
        <v>1869</v>
      </c>
      <c r="C4218" s="1429"/>
      <c r="D4218" s="1430"/>
      <c r="E4218" s="142">
        <v>0</v>
      </c>
      <c r="F4218" s="142">
        <v>0</v>
      </c>
      <c r="G4218" s="142">
        <v>0</v>
      </c>
      <c r="H4218" s="142">
        <v>0</v>
      </c>
    </row>
    <row r="4219" spans="1:8" ht="16.5">
      <c r="A4219" s="1431"/>
      <c r="B4219" s="226" t="s">
        <v>1870</v>
      </c>
      <c r="C4219" s="231" t="s">
        <v>1591</v>
      </c>
      <c r="D4219" s="231" t="s">
        <v>1785</v>
      </c>
      <c r="E4219" s="142">
        <v>2640</v>
      </c>
      <c r="F4219" s="142">
        <v>0</v>
      </c>
      <c r="G4219" s="142">
        <v>0</v>
      </c>
      <c r="H4219" s="142">
        <v>0</v>
      </c>
    </row>
    <row r="4220" spans="1:8" ht="16.5">
      <c r="A4220" s="1431"/>
      <c r="B4220" s="226" t="s">
        <v>1871</v>
      </c>
      <c r="C4220" s="231" t="s">
        <v>1591</v>
      </c>
      <c r="D4220" s="231" t="s">
        <v>1791</v>
      </c>
      <c r="E4220" s="142">
        <v>2640</v>
      </c>
      <c r="F4220" s="142">
        <v>0</v>
      </c>
      <c r="G4220" s="142">
        <v>0</v>
      </c>
      <c r="H4220" s="142">
        <v>0</v>
      </c>
    </row>
    <row r="4221" spans="1:8" ht="16.5">
      <c r="A4221" s="1408"/>
      <c r="B4221" s="226" t="s">
        <v>1872</v>
      </c>
      <c r="C4221" s="231" t="s">
        <v>1591</v>
      </c>
      <c r="D4221" s="231" t="s">
        <v>881</v>
      </c>
      <c r="E4221" s="142">
        <v>2640</v>
      </c>
      <c r="F4221" s="142">
        <v>0</v>
      </c>
      <c r="G4221" s="142">
        <v>0</v>
      </c>
      <c r="H4221" s="142">
        <v>0</v>
      </c>
    </row>
    <row r="4222" spans="1:8" ht="39" customHeight="1">
      <c r="A4222" s="225">
        <v>195</v>
      </c>
      <c r="B4222" s="1428" t="s">
        <v>1873</v>
      </c>
      <c r="C4222" s="1429"/>
      <c r="D4222" s="1430"/>
      <c r="E4222" s="142">
        <v>14872</v>
      </c>
      <c r="F4222" s="142">
        <v>0</v>
      </c>
      <c r="G4222" s="142">
        <v>0</v>
      </c>
      <c r="H4222" s="142">
        <v>0</v>
      </c>
    </row>
    <row r="4223" spans="1:8" ht="16.5">
      <c r="A4223" s="228">
        <v>196</v>
      </c>
      <c r="B4223" s="1423" t="s">
        <v>1874</v>
      </c>
      <c r="C4223" s="1424"/>
      <c r="D4223" s="1425"/>
      <c r="E4223" s="142">
        <v>0</v>
      </c>
      <c r="F4223" s="142">
        <v>0</v>
      </c>
      <c r="G4223" s="142">
        <v>0</v>
      </c>
      <c r="H4223" s="142">
        <v>0</v>
      </c>
    </row>
    <row r="4224" spans="1:8" ht="16.5">
      <c r="A4224" s="225">
        <v>197</v>
      </c>
      <c r="B4224" s="1423" t="s">
        <v>1875</v>
      </c>
      <c r="C4224" s="1424"/>
      <c r="D4224" s="1425"/>
      <c r="E4224" s="142">
        <v>0</v>
      </c>
      <c r="F4224" s="142">
        <v>0</v>
      </c>
      <c r="G4224" s="142">
        <v>0</v>
      </c>
      <c r="H4224" s="142">
        <v>0</v>
      </c>
    </row>
    <row r="4225" spans="1:8" ht="16.5">
      <c r="A4225" s="225">
        <v>198</v>
      </c>
      <c r="B4225" s="226" t="s">
        <v>280</v>
      </c>
      <c r="C4225" s="231" t="s">
        <v>1876</v>
      </c>
      <c r="D4225" s="231" t="s">
        <v>562</v>
      </c>
      <c r="E4225" s="142">
        <v>17160</v>
      </c>
      <c r="F4225" s="142">
        <v>0</v>
      </c>
      <c r="G4225" s="142">
        <v>0</v>
      </c>
      <c r="H4225" s="142">
        <v>0</v>
      </c>
    </row>
    <row r="4226" spans="1:8" ht="16.5">
      <c r="A4226" s="225">
        <v>199</v>
      </c>
      <c r="B4226" s="229" t="s">
        <v>1877</v>
      </c>
      <c r="C4226" s="231"/>
      <c r="D4226" s="231"/>
      <c r="E4226" s="142">
        <v>0</v>
      </c>
      <c r="F4226" s="142">
        <v>0</v>
      </c>
      <c r="G4226" s="142">
        <v>0</v>
      </c>
      <c r="H4226" s="142">
        <v>0</v>
      </c>
    </row>
    <row r="4227" spans="1:8" ht="16.5">
      <c r="A4227" s="225">
        <v>200</v>
      </c>
      <c r="B4227" s="226" t="s">
        <v>281</v>
      </c>
      <c r="C4227" s="231" t="s">
        <v>280</v>
      </c>
      <c r="D4227" s="231" t="s">
        <v>1878</v>
      </c>
      <c r="E4227" s="142">
        <v>15600</v>
      </c>
      <c r="F4227" s="142">
        <v>0</v>
      </c>
      <c r="G4227" s="142">
        <v>0</v>
      </c>
      <c r="H4227" s="142">
        <v>0</v>
      </c>
    </row>
    <row r="4228" spans="1:8" ht="16.5">
      <c r="A4228" s="225">
        <v>201</v>
      </c>
      <c r="B4228" s="226" t="s">
        <v>1879</v>
      </c>
      <c r="C4228" s="231" t="s">
        <v>1876</v>
      </c>
      <c r="D4228" s="231" t="s">
        <v>565</v>
      </c>
      <c r="E4228" s="142">
        <v>15600</v>
      </c>
      <c r="F4228" s="142">
        <v>0</v>
      </c>
      <c r="G4228" s="142">
        <v>0</v>
      </c>
      <c r="H4228" s="142">
        <v>0</v>
      </c>
    </row>
    <row r="4229" spans="1:8" ht="16.5">
      <c r="A4229" s="225">
        <v>202</v>
      </c>
      <c r="B4229" s="226" t="s">
        <v>1880</v>
      </c>
      <c r="C4229" s="231" t="s">
        <v>1878</v>
      </c>
      <c r="D4229" s="231" t="s">
        <v>563</v>
      </c>
      <c r="E4229" s="142">
        <v>14820</v>
      </c>
      <c r="F4229" s="142">
        <v>0</v>
      </c>
      <c r="G4229" s="142">
        <v>0</v>
      </c>
      <c r="H4229" s="142">
        <v>0</v>
      </c>
    </row>
    <row r="4230" spans="1:8" ht="16.5">
      <c r="A4230" s="225">
        <v>203</v>
      </c>
      <c r="B4230" s="229" t="s">
        <v>1881</v>
      </c>
      <c r="C4230" s="231"/>
      <c r="D4230" s="231"/>
      <c r="E4230" s="142">
        <v>0</v>
      </c>
      <c r="F4230" s="142">
        <v>0</v>
      </c>
      <c r="G4230" s="142">
        <v>0</v>
      </c>
      <c r="H4230" s="142">
        <v>0</v>
      </c>
    </row>
    <row r="4231" spans="1:8" ht="16.5">
      <c r="A4231" s="225">
        <v>204</v>
      </c>
      <c r="B4231" s="226" t="s">
        <v>562</v>
      </c>
      <c r="C4231" s="231" t="s">
        <v>280</v>
      </c>
      <c r="D4231" s="231" t="s">
        <v>1882</v>
      </c>
      <c r="E4231" s="142">
        <v>14820</v>
      </c>
      <c r="F4231" s="142">
        <v>0</v>
      </c>
      <c r="G4231" s="142">
        <v>0</v>
      </c>
      <c r="H4231" s="142">
        <v>0</v>
      </c>
    </row>
    <row r="4232" spans="1:8" ht="16.5">
      <c r="A4232" s="225">
        <v>205</v>
      </c>
      <c r="B4232" s="226" t="s">
        <v>564</v>
      </c>
      <c r="C4232" s="231" t="s">
        <v>280</v>
      </c>
      <c r="D4232" s="231" t="s">
        <v>1878</v>
      </c>
      <c r="E4232" s="142">
        <v>14820</v>
      </c>
      <c r="F4232" s="142">
        <v>0</v>
      </c>
      <c r="G4232" s="142">
        <v>0</v>
      </c>
      <c r="H4232" s="142">
        <v>0</v>
      </c>
    </row>
    <row r="4233" spans="1:8" ht="16.5">
      <c r="A4233" s="225">
        <v>206</v>
      </c>
      <c r="B4233" s="226" t="s">
        <v>565</v>
      </c>
      <c r="C4233" s="231" t="s">
        <v>280</v>
      </c>
      <c r="D4233" s="231" t="s">
        <v>1878</v>
      </c>
      <c r="E4233" s="142">
        <v>14820</v>
      </c>
      <c r="F4233" s="142">
        <v>0</v>
      </c>
      <c r="G4233" s="142">
        <v>0</v>
      </c>
      <c r="H4233" s="142">
        <v>0</v>
      </c>
    </row>
    <row r="4234" spans="1:8" ht="16.5">
      <c r="A4234" s="225">
        <v>207</v>
      </c>
      <c r="B4234" s="226" t="s">
        <v>1882</v>
      </c>
      <c r="C4234" s="231" t="s">
        <v>1876</v>
      </c>
      <c r="D4234" s="231" t="s">
        <v>262</v>
      </c>
      <c r="E4234" s="142">
        <v>14432</v>
      </c>
      <c r="F4234" s="142">
        <v>0</v>
      </c>
      <c r="G4234" s="142">
        <v>0</v>
      </c>
      <c r="H4234" s="142">
        <v>0</v>
      </c>
    </row>
    <row r="4235" spans="1:8" ht="16.5">
      <c r="A4235" s="225">
        <v>208</v>
      </c>
      <c r="B4235" s="226" t="s">
        <v>1883</v>
      </c>
      <c r="C4235" s="231" t="s">
        <v>565</v>
      </c>
      <c r="D4235" s="231" t="s">
        <v>262</v>
      </c>
      <c r="E4235" s="142">
        <v>14040</v>
      </c>
      <c r="F4235" s="142">
        <v>0</v>
      </c>
      <c r="G4235" s="142">
        <v>0</v>
      </c>
      <c r="H4235" s="142">
        <v>0</v>
      </c>
    </row>
    <row r="4236" spans="1:8" ht="16.5">
      <c r="A4236" s="225">
        <v>209</v>
      </c>
      <c r="B4236" s="226" t="s">
        <v>1884</v>
      </c>
      <c r="C4236" s="231" t="s">
        <v>1876</v>
      </c>
      <c r="D4236" s="231" t="s">
        <v>262</v>
      </c>
      <c r="E4236" s="142">
        <v>14432</v>
      </c>
      <c r="F4236" s="142">
        <v>0</v>
      </c>
      <c r="G4236" s="142">
        <v>0</v>
      </c>
      <c r="H4236" s="142">
        <v>0</v>
      </c>
    </row>
    <row r="4237" spans="1:8" ht="16.5">
      <c r="A4237" s="225">
        <v>210</v>
      </c>
      <c r="B4237" s="226" t="s">
        <v>1885</v>
      </c>
      <c r="C4237" s="231" t="s">
        <v>281</v>
      </c>
      <c r="D4237" s="231" t="s">
        <v>262</v>
      </c>
      <c r="E4237" s="142">
        <v>14040</v>
      </c>
      <c r="F4237" s="142">
        <v>0</v>
      </c>
      <c r="G4237" s="142">
        <v>0</v>
      </c>
      <c r="H4237" s="142">
        <v>0</v>
      </c>
    </row>
    <row r="4238" spans="1:8" ht="16.5">
      <c r="A4238" s="225">
        <v>211</v>
      </c>
      <c r="B4238" s="226" t="s">
        <v>1886</v>
      </c>
      <c r="C4238" s="231" t="s">
        <v>1876</v>
      </c>
      <c r="D4238" s="231" t="s">
        <v>262</v>
      </c>
      <c r="E4238" s="142">
        <v>14432</v>
      </c>
      <c r="F4238" s="142">
        <v>0</v>
      </c>
      <c r="G4238" s="142">
        <v>0</v>
      </c>
      <c r="H4238" s="142">
        <v>0</v>
      </c>
    </row>
    <row r="4239" spans="1:8" ht="16.5">
      <c r="A4239" s="225">
        <v>212</v>
      </c>
      <c r="B4239" s="226" t="s">
        <v>563</v>
      </c>
      <c r="C4239" s="231" t="s">
        <v>262</v>
      </c>
      <c r="D4239" s="231" t="s">
        <v>881</v>
      </c>
      <c r="E4239" s="142">
        <v>13260</v>
      </c>
      <c r="F4239" s="142">
        <v>0</v>
      </c>
      <c r="G4239" s="142">
        <v>0</v>
      </c>
      <c r="H4239" s="142">
        <v>0</v>
      </c>
    </row>
    <row r="4240" spans="1:8" ht="16.5">
      <c r="A4240" s="1407">
        <v>213</v>
      </c>
      <c r="B4240" s="1405" t="s">
        <v>262</v>
      </c>
      <c r="C4240" s="231" t="s">
        <v>1882</v>
      </c>
      <c r="D4240" s="231" t="s">
        <v>563</v>
      </c>
      <c r="E4240" s="142">
        <v>13260</v>
      </c>
      <c r="F4240" s="142">
        <v>0</v>
      </c>
      <c r="G4240" s="142">
        <v>0</v>
      </c>
      <c r="H4240" s="142">
        <v>0</v>
      </c>
    </row>
    <row r="4241" spans="1:8" ht="16.5">
      <c r="A4241" s="1408"/>
      <c r="B4241" s="1406"/>
      <c r="C4241" s="231" t="s">
        <v>1878</v>
      </c>
      <c r="D4241" s="231" t="s">
        <v>563</v>
      </c>
      <c r="E4241" s="142">
        <v>0</v>
      </c>
      <c r="F4241" s="142">
        <v>0</v>
      </c>
      <c r="G4241" s="142">
        <v>0</v>
      </c>
      <c r="H4241" s="142">
        <v>0</v>
      </c>
    </row>
    <row r="4242" spans="1:8" ht="33">
      <c r="A4242" s="1407">
        <v>214</v>
      </c>
      <c r="B4242" s="1405" t="s">
        <v>1887</v>
      </c>
      <c r="C4242" s="231" t="s">
        <v>1888</v>
      </c>
      <c r="D4242" s="231" t="s">
        <v>1889</v>
      </c>
      <c r="E4242" s="142">
        <v>5632</v>
      </c>
      <c r="F4242" s="142">
        <v>2252</v>
      </c>
      <c r="G4242" s="142">
        <v>1688</v>
      </c>
      <c r="H4242" s="142">
        <v>1128</v>
      </c>
    </row>
    <row r="4243" spans="1:8" ht="33">
      <c r="A4243" s="1408"/>
      <c r="B4243" s="1406"/>
      <c r="C4243" s="231" t="s">
        <v>1889</v>
      </c>
      <c r="D4243" s="231" t="s">
        <v>1890</v>
      </c>
      <c r="E4243" s="142">
        <v>2112</v>
      </c>
      <c r="F4243" s="142">
        <v>844</v>
      </c>
      <c r="G4243" s="142">
        <v>632</v>
      </c>
      <c r="H4243" s="142">
        <v>424</v>
      </c>
    </row>
    <row r="4244" spans="1:8" ht="16.5">
      <c r="A4244" s="1407">
        <v>215</v>
      </c>
      <c r="B4244" s="1428" t="s">
        <v>1891</v>
      </c>
      <c r="C4244" s="1429"/>
      <c r="D4244" s="1430"/>
      <c r="E4244" s="142">
        <v>0</v>
      </c>
      <c r="F4244" s="142">
        <v>0</v>
      </c>
      <c r="G4244" s="142">
        <v>0</v>
      </c>
      <c r="H4244" s="142">
        <v>0</v>
      </c>
    </row>
    <row r="4245" spans="1:8" ht="33">
      <c r="A4245" s="1431"/>
      <c r="B4245" s="1405" t="s">
        <v>1892</v>
      </c>
      <c r="C4245" s="231" t="s">
        <v>1893</v>
      </c>
      <c r="D4245" s="231" t="s">
        <v>1894</v>
      </c>
      <c r="E4245" s="142">
        <v>2028</v>
      </c>
      <c r="F4245" s="142">
        <v>812</v>
      </c>
      <c r="G4245" s="142">
        <v>608</v>
      </c>
      <c r="H4245" s="142">
        <v>404</v>
      </c>
    </row>
    <row r="4246" spans="1:8" ht="33">
      <c r="A4246" s="1431"/>
      <c r="B4246" s="1406"/>
      <c r="C4246" s="231" t="s">
        <v>1893</v>
      </c>
      <c r="D4246" s="231" t="s">
        <v>1895</v>
      </c>
      <c r="E4246" s="142">
        <v>1692</v>
      </c>
      <c r="F4246" s="142">
        <v>760</v>
      </c>
      <c r="G4246" s="142">
        <v>676</v>
      </c>
      <c r="H4246" s="142">
        <v>424</v>
      </c>
    </row>
    <row r="4247" spans="1:8" ht="33">
      <c r="A4247" s="1431"/>
      <c r="B4247" s="1405" t="s">
        <v>1896</v>
      </c>
      <c r="C4247" s="231" t="s">
        <v>1897</v>
      </c>
      <c r="D4247" s="231" t="s">
        <v>1898</v>
      </c>
      <c r="E4247" s="142">
        <v>2164</v>
      </c>
      <c r="F4247" s="142">
        <v>864</v>
      </c>
      <c r="G4247" s="142">
        <v>648</v>
      </c>
      <c r="H4247" s="142">
        <v>432</v>
      </c>
    </row>
    <row r="4248" spans="1:8" ht="49.5">
      <c r="A4248" s="1431"/>
      <c r="B4248" s="1432"/>
      <c r="C4248" s="231" t="s">
        <v>1899</v>
      </c>
      <c r="D4248" s="231" t="s">
        <v>1900</v>
      </c>
      <c r="E4248" s="142">
        <v>1692</v>
      </c>
      <c r="F4248" s="142">
        <v>760</v>
      </c>
      <c r="G4248" s="142">
        <v>676</v>
      </c>
      <c r="H4248" s="142">
        <v>424</v>
      </c>
    </row>
    <row r="4249" spans="1:8" ht="33">
      <c r="A4249" s="1431"/>
      <c r="B4249" s="1406"/>
      <c r="C4249" s="231" t="s">
        <v>1901</v>
      </c>
      <c r="D4249" s="231" t="s">
        <v>1902</v>
      </c>
      <c r="E4249" s="142">
        <v>1692</v>
      </c>
      <c r="F4249" s="142">
        <v>760</v>
      </c>
      <c r="G4249" s="142">
        <v>676</v>
      </c>
      <c r="H4249" s="142">
        <v>424</v>
      </c>
    </row>
    <row r="4250" spans="1:8" ht="33">
      <c r="A4250" s="1431"/>
      <c r="B4250" s="1405" t="s">
        <v>1903</v>
      </c>
      <c r="C4250" s="231" t="s">
        <v>1904</v>
      </c>
      <c r="D4250" s="231" t="s">
        <v>1905</v>
      </c>
      <c r="E4250" s="142">
        <v>2028</v>
      </c>
      <c r="F4250" s="142">
        <v>812</v>
      </c>
      <c r="G4250" s="142">
        <v>608</v>
      </c>
      <c r="H4250" s="142">
        <v>404</v>
      </c>
    </row>
    <row r="4251" spans="1:8" ht="49.5">
      <c r="A4251" s="1431"/>
      <c r="B4251" s="1432"/>
      <c r="C4251" s="231" t="s">
        <v>1905</v>
      </c>
      <c r="D4251" s="231" t="s">
        <v>1906</v>
      </c>
      <c r="E4251" s="142">
        <v>1824</v>
      </c>
      <c r="F4251" s="142">
        <v>820</v>
      </c>
      <c r="G4251" s="142">
        <v>728</v>
      </c>
      <c r="H4251" s="142">
        <v>456</v>
      </c>
    </row>
    <row r="4252" spans="1:8" ht="33">
      <c r="A4252" s="1431"/>
      <c r="B4252" s="1406"/>
      <c r="C4252" s="231" t="s">
        <v>1907</v>
      </c>
      <c r="D4252" s="231" t="s">
        <v>1908</v>
      </c>
      <c r="E4252" s="142">
        <v>1692</v>
      </c>
      <c r="F4252" s="142">
        <v>760</v>
      </c>
      <c r="G4252" s="142">
        <v>676</v>
      </c>
      <c r="H4252" s="142">
        <v>424</v>
      </c>
    </row>
    <row r="4253" spans="1:8" ht="33">
      <c r="A4253" s="1408"/>
      <c r="B4253" s="226" t="s">
        <v>1909</v>
      </c>
      <c r="C4253" s="231" t="s">
        <v>1910</v>
      </c>
      <c r="D4253" s="231" t="s">
        <v>1911</v>
      </c>
      <c r="E4253" s="142">
        <v>2028</v>
      </c>
      <c r="F4253" s="142">
        <v>812</v>
      </c>
      <c r="G4253" s="142">
        <v>608</v>
      </c>
      <c r="H4253" s="142">
        <v>404</v>
      </c>
    </row>
    <row r="4254" spans="1:8" ht="16.5">
      <c r="A4254" s="225">
        <v>216</v>
      </c>
      <c r="B4254" s="1428" t="s">
        <v>1912</v>
      </c>
      <c r="C4254" s="1429"/>
      <c r="D4254" s="1430"/>
      <c r="E4254" s="142">
        <v>1824</v>
      </c>
      <c r="F4254" s="142">
        <v>820</v>
      </c>
      <c r="G4254" s="142">
        <v>728</v>
      </c>
      <c r="H4254" s="142">
        <v>456</v>
      </c>
    </row>
    <row r="4255" spans="1:8" ht="16.5">
      <c r="A4255" s="225">
        <v>217</v>
      </c>
      <c r="B4255" s="1428" t="s">
        <v>1913</v>
      </c>
      <c r="C4255" s="1429"/>
      <c r="D4255" s="1430"/>
      <c r="E4255" s="142">
        <v>1692</v>
      </c>
      <c r="F4255" s="142">
        <v>760</v>
      </c>
      <c r="G4255" s="142">
        <v>676</v>
      </c>
      <c r="H4255" s="142">
        <v>424</v>
      </c>
    </row>
    <row r="4256" spans="1:8" ht="16.5">
      <c r="A4256" s="225">
        <v>218</v>
      </c>
      <c r="B4256" s="1428" t="s">
        <v>1914</v>
      </c>
      <c r="C4256" s="1429"/>
      <c r="D4256" s="1430"/>
      <c r="E4256" s="142">
        <v>1756</v>
      </c>
      <c r="F4256" s="142">
        <v>792</v>
      </c>
      <c r="G4256" s="142">
        <v>704</v>
      </c>
      <c r="H4256" s="142">
        <v>440</v>
      </c>
    </row>
    <row r="4257" spans="1:8" ht="33">
      <c r="A4257" s="225">
        <v>219</v>
      </c>
      <c r="B4257" s="226" t="s">
        <v>209</v>
      </c>
      <c r="C4257" s="231" t="s">
        <v>1915</v>
      </c>
      <c r="D4257" s="231" t="s">
        <v>1916</v>
      </c>
      <c r="E4257" s="142">
        <v>1692</v>
      </c>
      <c r="F4257" s="142">
        <v>760</v>
      </c>
      <c r="G4257" s="142">
        <v>676</v>
      </c>
      <c r="H4257" s="142">
        <v>424</v>
      </c>
    </row>
    <row r="4258" spans="1:8" ht="33">
      <c r="A4258" s="225">
        <v>220</v>
      </c>
      <c r="B4258" s="226" t="s">
        <v>1917</v>
      </c>
      <c r="C4258" s="231" t="s">
        <v>1918</v>
      </c>
      <c r="D4258" s="231" t="s">
        <v>1919</v>
      </c>
      <c r="E4258" s="142">
        <v>2368</v>
      </c>
      <c r="F4258" s="142">
        <v>948</v>
      </c>
      <c r="G4258" s="142">
        <v>712</v>
      </c>
      <c r="H4258" s="142">
        <v>472</v>
      </c>
    </row>
    <row r="4259" spans="1:8" ht="33">
      <c r="A4259" s="1407">
        <v>221</v>
      </c>
      <c r="B4259" s="1405" t="s">
        <v>1920</v>
      </c>
      <c r="C4259" s="231" t="s">
        <v>1921</v>
      </c>
      <c r="D4259" s="231" t="s">
        <v>1922</v>
      </c>
      <c r="E4259" s="142">
        <v>1248</v>
      </c>
      <c r="F4259" s="142">
        <v>560</v>
      </c>
      <c r="G4259" s="142">
        <v>500</v>
      </c>
      <c r="H4259" s="142">
        <v>436</v>
      </c>
    </row>
    <row r="4260" spans="1:8" ht="33">
      <c r="A4260" s="1408"/>
      <c r="B4260" s="1406"/>
      <c r="C4260" s="231" t="s">
        <v>1923</v>
      </c>
      <c r="D4260" s="231" t="s">
        <v>1924</v>
      </c>
      <c r="E4260" s="142">
        <v>1248</v>
      </c>
      <c r="F4260" s="142">
        <v>560</v>
      </c>
      <c r="G4260" s="142">
        <v>500</v>
      </c>
      <c r="H4260" s="142">
        <v>436</v>
      </c>
    </row>
    <row r="4261" spans="1:8" ht="33">
      <c r="A4261" s="1407">
        <v>222</v>
      </c>
      <c r="B4261" s="1405" t="s">
        <v>1925</v>
      </c>
      <c r="C4261" s="231" t="s">
        <v>1926</v>
      </c>
      <c r="D4261" s="231" t="s">
        <v>1927</v>
      </c>
      <c r="E4261" s="142">
        <v>936</v>
      </c>
      <c r="F4261" s="142">
        <v>420</v>
      </c>
      <c r="G4261" s="142">
        <v>420</v>
      </c>
      <c r="H4261" s="142">
        <v>436</v>
      </c>
    </row>
    <row r="4262" spans="1:8" ht="33">
      <c r="A4262" s="1408"/>
      <c r="B4262" s="1406"/>
      <c r="C4262" s="231" t="s">
        <v>1928</v>
      </c>
      <c r="D4262" s="231" t="s">
        <v>1929</v>
      </c>
      <c r="E4262" s="142">
        <v>936</v>
      </c>
      <c r="F4262" s="142">
        <v>420</v>
      </c>
      <c r="G4262" s="142">
        <v>420</v>
      </c>
      <c r="H4262" s="142">
        <v>436</v>
      </c>
    </row>
    <row r="4263" spans="1:8" ht="16.5">
      <c r="A4263" s="1407">
        <v>223</v>
      </c>
      <c r="B4263" s="1428" t="s">
        <v>1930</v>
      </c>
      <c r="C4263" s="1429"/>
      <c r="D4263" s="1430"/>
      <c r="E4263" s="142">
        <v>0</v>
      </c>
      <c r="F4263" s="142">
        <v>0</v>
      </c>
      <c r="G4263" s="142">
        <v>0</v>
      </c>
      <c r="H4263" s="142">
        <v>0</v>
      </c>
    </row>
    <row r="4264" spans="1:8" ht="16.5">
      <c r="A4264" s="1431"/>
      <c r="B4264" s="1428" t="s">
        <v>1931</v>
      </c>
      <c r="C4264" s="1429"/>
      <c r="D4264" s="1430"/>
      <c r="E4264" s="142">
        <v>468</v>
      </c>
      <c r="F4264" s="142">
        <v>0</v>
      </c>
      <c r="G4264" s="142">
        <v>0</v>
      </c>
      <c r="H4264" s="142">
        <v>0</v>
      </c>
    </row>
    <row r="4265" spans="1:8" ht="16.5">
      <c r="A4265" s="1408"/>
      <c r="B4265" s="1428" t="s">
        <v>1932</v>
      </c>
      <c r="C4265" s="1429"/>
      <c r="D4265" s="1430"/>
      <c r="E4265" s="142">
        <v>364</v>
      </c>
      <c r="F4265" s="142">
        <v>0</v>
      </c>
      <c r="G4265" s="142">
        <v>0</v>
      </c>
      <c r="H4265" s="142">
        <v>0</v>
      </c>
    </row>
    <row r="4266" spans="1:8" ht="16.5">
      <c r="A4266" s="1407">
        <v>224</v>
      </c>
      <c r="B4266" s="1428" t="s">
        <v>1933</v>
      </c>
      <c r="C4266" s="1429"/>
      <c r="D4266" s="1430"/>
      <c r="E4266" s="142">
        <v>0</v>
      </c>
      <c r="F4266" s="142">
        <v>0</v>
      </c>
      <c r="G4266" s="142">
        <v>0</v>
      </c>
      <c r="H4266" s="142">
        <v>0</v>
      </c>
    </row>
    <row r="4267" spans="1:8" ht="16.5">
      <c r="A4267" s="1431"/>
      <c r="B4267" s="1428" t="s">
        <v>1934</v>
      </c>
      <c r="C4267" s="1429"/>
      <c r="D4267" s="1430"/>
      <c r="E4267" s="142">
        <v>416</v>
      </c>
      <c r="F4267" s="142">
        <v>0</v>
      </c>
      <c r="G4267" s="142">
        <v>0</v>
      </c>
      <c r="H4267" s="142">
        <v>0</v>
      </c>
    </row>
    <row r="4268" spans="1:8" ht="16.5">
      <c r="A4268" s="1408"/>
      <c r="B4268" s="1428" t="s">
        <v>1935</v>
      </c>
      <c r="C4268" s="1429"/>
      <c r="D4268" s="1430"/>
      <c r="E4268" s="142">
        <v>312</v>
      </c>
      <c r="F4268" s="142">
        <v>0</v>
      </c>
      <c r="G4268" s="142">
        <v>0</v>
      </c>
      <c r="H4268" s="142">
        <v>0</v>
      </c>
    </row>
    <row r="4269" spans="1:8" ht="33">
      <c r="A4269" s="230">
        <v>225</v>
      </c>
      <c r="B4269" s="316" t="s">
        <v>1659</v>
      </c>
      <c r="C4269" s="317" t="s">
        <v>3024</v>
      </c>
      <c r="D4269" s="318" t="s">
        <v>3025</v>
      </c>
      <c r="E4269" s="142">
        <v>5400</v>
      </c>
      <c r="F4269" s="142">
        <v>2432</v>
      </c>
      <c r="G4269" s="142">
        <v>2160</v>
      </c>
      <c r="H4269" s="142">
        <v>1352</v>
      </c>
    </row>
    <row r="4270" spans="1:8" s="162" customFormat="1" ht="63" customHeight="1">
      <c r="A4270" s="224">
        <v>226</v>
      </c>
      <c r="B4270" s="1413" t="s">
        <v>3023</v>
      </c>
      <c r="C4270" s="1414"/>
      <c r="D4270" s="1415"/>
      <c r="E4270" s="319">
        <v>480</v>
      </c>
      <c r="F4270" s="319">
        <v>480</v>
      </c>
      <c r="G4270" s="319">
        <v>360</v>
      </c>
      <c r="H4270" s="319">
        <v>260</v>
      </c>
    </row>
    <row r="4271" spans="1:8" s="130" customFormat="1" ht="16.5">
      <c r="A4271" s="136">
        <v>56</v>
      </c>
      <c r="B4271" s="138" t="s">
        <v>1566</v>
      </c>
      <c r="C4271" s="136"/>
      <c r="D4271" s="136"/>
      <c r="E4271" s="136">
        <v>0</v>
      </c>
      <c r="F4271" s="136">
        <v>0</v>
      </c>
      <c r="G4271" s="136">
        <v>0</v>
      </c>
      <c r="H4271" s="136">
        <v>0</v>
      </c>
    </row>
    <row r="4272" spans="1:8" ht="31.5" customHeight="1">
      <c r="A4272" s="225">
        <v>1</v>
      </c>
      <c r="B4272" s="226" t="s">
        <v>1311</v>
      </c>
      <c r="C4272" s="231" t="s">
        <v>1312</v>
      </c>
      <c r="D4272" s="231" t="s">
        <v>1313</v>
      </c>
      <c r="E4272" s="142">
        <v>10560</v>
      </c>
      <c r="F4272" s="142">
        <v>5808</v>
      </c>
      <c r="G4272" s="142">
        <v>4752</v>
      </c>
      <c r="H4272" s="142">
        <v>0</v>
      </c>
    </row>
    <row r="4273" spans="1:8" ht="16.5">
      <c r="A4273" s="1407">
        <v>2</v>
      </c>
      <c r="B4273" s="1405" t="s">
        <v>1314</v>
      </c>
      <c r="C4273" s="231" t="s">
        <v>1315</v>
      </c>
      <c r="D4273" s="231" t="s">
        <v>1316</v>
      </c>
      <c r="E4273" s="142">
        <v>15840</v>
      </c>
      <c r="F4273" s="142">
        <v>0</v>
      </c>
      <c r="G4273" s="142">
        <v>0</v>
      </c>
      <c r="H4273" s="142">
        <v>0</v>
      </c>
    </row>
    <row r="4274" spans="1:8" ht="16.5">
      <c r="A4274" s="1408"/>
      <c r="B4274" s="1406"/>
      <c r="C4274" s="231" t="s">
        <v>1316</v>
      </c>
      <c r="D4274" s="231" t="s">
        <v>1317</v>
      </c>
      <c r="E4274" s="142">
        <v>15840</v>
      </c>
      <c r="F4274" s="142">
        <v>0</v>
      </c>
      <c r="G4274" s="142">
        <v>0</v>
      </c>
      <c r="H4274" s="142">
        <v>0</v>
      </c>
    </row>
    <row r="4275" spans="1:8" ht="16.5">
      <c r="A4275" s="225">
        <v>3</v>
      </c>
      <c r="B4275" s="226" t="s">
        <v>1318</v>
      </c>
      <c r="C4275" s="231" t="s">
        <v>1319</v>
      </c>
      <c r="D4275" s="231" t="s">
        <v>1320</v>
      </c>
      <c r="E4275" s="142">
        <v>15840</v>
      </c>
      <c r="F4275" s="142">
        <v>0</v>
      </c>
      <c r="G4275" s="142">
        <v>0</v>
      </c>
      <c r="H4275" s="142">
        <v>0</v>
      </c>
    </row>
    <row r="4276" spans="1:8" ht="16.5">
      <c r="A4276" s="225">
        <v>4</v>
      </c>
      <c r="B4276" s="226" t="s">
        <v>1321</v>
      </c>
      <c r="C4276" s="231" t="s">
        <v>1319</v>
      </c>
      <c r="D4276" s="231" t="s">
        <v>1320</v>
      </c>
      <c r="E4276" s="142">
        <v>15840</v>
      </c>
      <c r="F4276" s="142">
        <v>8712</v>
      </c>
      <c r="G4276" s="142">
        <v>7128</v>
      </c>
      <c r="H4276" s="142">
        <v>0</v>
      </c>
    </row>
    <row r="4277" spans="1:8" ht="16.5">
      <c r="A4277" s="1407">
        <v>5</v>
      </c>
      <c r="B4277" s="1405" t="s">
        <v>1320</v>
      </c>
      <c r="C4277" s="231" t="s">
        <v>1312</v>
      </c>
      <c r="D4277" s="231" t="s">
        <v>870</v>
      </c>
      <c r="E4277" s="142">
        <v>20460</v>
      </c>
      <c r="F4277" s="142">
        <v>11252</v>
      </c>
      <c r="G4277" s="142">
        <v>0</v>
      </c>
      <c r="H4277" s="142">
        <v>0</v>
      </c>
    </row>
    <row r="4278" spans="1:8" ht="16.5">
      <c r="A4278" s="1408"/>
      <c r="B4278" s="1406"/>
      <c r="C4278" s="231" t="s">
        <v>870</v>
      </c>
      <c r="D4278" s="231" t="s">
        <v>1322</v>
      </c>
      <c r="E4278" s="142">
        <v>18152</v>
      </c>
      <c r="F4278" s="142">
        <v>9984</v>
      </c>
      <c r="G4278" s="142">
        <v>0</v>
      </c>
      <c r="H4278" s="142">
        <v>0</v>
      </c>
    </row>
    <row r="4279" spans="1:8" ht="16.5">
      <c r="A4279" s="1407">
        <v>6</v>
      </c>
      <c r="B4279" s="1405" t="s">
        <v>1323</v>
      </c>
      <c r="C4279" s="231" t="s">
        <v>1324</v>
      </c>
      <c r="D4279" s="231" t="s">
        <v>1325</v>
      </c>
      <c r="E4279" s="142">
        <v>9000</v>
      </c>
      <c r="F4279" s="142">
        <v>4952</v>
      </c>
      <c r="G4279" s="142">
        <v>4052</v>
      </c>
      <c r="H4279" s="142">
        <v>0</v>
      </c>
    </row>
    <row r="4280" spans="1:8" ht="16.5">
      <c r="A4280" s="1431"/>
      <c r="B4280" s="1432"/>
      <c r="C4280" s="231" t="s">
        <v>1325</v>
      </c>
      <c r="D4280" s="231" t="s">
        <v>1326</v>
      </c>
      <c r="E4280" s="142">
        <v>7500</v>
      </c>
      <c r="F4280" s="142">
        <v>4124</v>
      </c>
      <c r="G4280" s="142">
        <v>3376</v>
      </c>
      <c r="H4280" s="142">
        <v>0</v>
      </c>
    </row>
    <row r="4281" spans="1:8" ht="16.5">
      <c r="A4281" s="1408"/>
      <c r="B4281" s="1406"/>
      <c r="C4281" s="231" t="s">
        <v>1326</v>
      </c>
      <c r="D4281" s="231" t="s">
        <v>1327</v>
      </c>
      <c r="E4281" s="142">
        <v>7500</v>
      </c>
      <c r="F4281" s="142">
        <v>4124</v>
      </c>
      <c r="G4281" s="142">
        <v>3376</v>
      </c>
      <c r="H4281" s="142">
        <v>0</v>
      </c>
    </row>
    <row r="4282" spans="1:8" ht="66">
      <c r="A4282" s="225">
        <v>7</v>
      </c>
      <c r="B4282" s="226" t="s">
        <v>1328</v>
      </c>
      <c r="C4282" s="231" t="s">
        <v>1324</v>
      </c>
      <c r="D4282" s="231" t="s">
        <v>1329</v>
      </c>
      <c r="E4282" s="142">
        <v>9000</v>
      </c>
      <c r="F4282" s="142">
        <v>0</v>
      </c>
      <c r="G4282" s="142">
        <v>0</v>
      </c>
      <c r="H4282" s="142">
        <v>0</v>
      </c>
    </row>
    <row r="4283" spans="1:8" ht="16.5">
      <c r="A4283" s="225">
        <v>8</v>
      </c>
      <c r="B4283" s="226" t="s">
        <v>1330</v>
      </c>
      <c r="C4283" s="231" t="s">
        <v>1331</v>
      </c>
      <c r="D4283" s="231" t="s">
        <v>1332</v>
      </c>
      <c r="E4283" s="142">
        <v>7500</v>
      </c>
      <c r="F4283" s="142">
        <v>4124</v>
      </c>
      <c r="G4283" s="142">
        <v>3376</v>
      </c>
      <c r="H4283" s="142">
        <v>0</v>
      </c>
    </row>
    <row r="4284" spans="1:8" ht="17.45" customHeight="1">
      <c r="A4284" s="225">
        <v>9</v>
      </c>
      <c r="B4284" s="226" t="s">
        <v>1333</v>
      </c>
      <c r="C4284" s="231" t="s">
        <v>1312</v>
      </c>
      <c r="D4284" s="231" t="s">
        <v>1334</v>
      </c>
      <c r="E4284" s="142">
        <v>15840</v>
      </c>
      <c r="F4284" s="142">
        <v>0</v>
      </c>
      <c r="G4284" s="142">
        <v>0</v>
      </c>
      <c r="H4284" s="142">
        <v>0</v>
      </c>
    </row>
    <row r="4285" spans="1:8" ht="16.5">
      <c r="A4285" s="225">
        <v>10</v>
      </c>
      <c r="B4285" s="226" t="s">
        <v>1317</v>
      </c>
      <c r="C4285" s="231" t="s">
        <v>1312</v>
      </c>
      <c r="D4285" s="231" t="s">
        <v>1313</v>
      </c>
      <c r="E4285" s="142">
        <v>22680</v>
      </c>
      <c r="F4285" s="142">
        <v>0</v>
      </c>
      <c r="G4285" s="142">
        <v>0</v>
      </c>
      <c r="H4285" s="142">
        <v>0</v>
      </c>
    </row>
    <row r="4286" spans="1:8" ht="16.5">
      <c r="A4286" s="1407">
        <v>11</v>
      </c>
      <c r="B4286" s="1405" t="s">
        <v>1313</v>
      </c>
      <c r="C4286" s="231" t="s">
        <v>1317</v>
      </c>
      <c r="D4286" s="231" t="s">
        <v>1311</v>
      </c>
      <c r="E4286" s="142">
        <v>22500</v>
      </c>
      <c r="F4286" s="142">
        <v>0</v>
      </c>
      <c r="G4286" s="142">
        <v>0</v>
      </c>
      <c r="H4286" s="142">
        <v>0</v>
      </c>
    </row>
    <row r="4287" spans="1:8" ht="33">
      <c r="A4287" s="1408"/>
      <c r="B4287" s="1406"/>
      <c r="C4287" s="231" t="s">
        <v>1311</v>
      </c>
      <c r="D4287" s="231" t="s">
        <v>1335</v>
      </c>
      <c r="E4287" s="142">
        <v>13200</v>
      </c>
      <c r="F4287" s="142">
        <v>7260</v>
      </c>
      <c r="G4287" s="142">
        <v>5940</v>
      </c>
      <c r="H4287" s="142">
        <v>0</v>
      </c>
    </row>
    <row r="4288" spans="1:8" ht="16.5">
      <c r="A4288" s="225">
        <v>12</v>
      </c>
      <c r="B4288" s="226" t="s">
        <v>1336</v>
      </c>
      <c r="C4288" s="231" t="s">
        <v>1315</v>
      </c>
      <c r="D4288" s="231" t="s">
        <v>1333</v>
      </c>
      <c r="E4288" s="142">
        <v>15840</v>
      </c>
      <c r="F4288" s="142">
        <v>0</v>
      </c>
      <c r="G4288" s="142">
        <v>0</v>
      </c>
      <c r="H4288" s="142">
        <v>0</v>
      </c>
    </row>
    <row r="4289" spans="1:8" ht="16.5">
      <c r="A4289" s="225">
        <v>13</v>
      </c>
      <c r="B4289" s="226" t="s">
        <v>1337</v>
      </c>
      <c r="C4289" s="231" t="s">
        <v>1338</v>
      </c>
      <c r="D4289" s="231" t="s">
        <v>1314</v>
      </c>
      <c r="E4289" s="142">
        <v>15840</v>
      </c>
      <c r="F4289" s="142">
        <v>0</v>
      </c>
      <c r="G4289" s="142">
        <v>0</v>
      </c>
      <c r="H4289" s="142">
        <v>0</v>
      </c>
    </row>
    <row r="4290" spans="1:8" ht="16.5">
      <c r="A4290" s="225">
        <v>14</v>
      </c>
      <c r="B4290" s="226" t="s">
        <v>1339</v>
      </c>
      <c r="C4290" s="231" t="s">
        <v>1322</v>
      </c>
      <c r="D4290" s="231" t="s">
        <v>1338</v>
      </c>
      <c r="E4290" s="142">
        <v>16380</v>
      </c>
      <c r="F4290" s="142">
        <v>0</v>
      </c>
      <c r="G4290" s="142">
        <v>0</v>
      </c>
      <c r="H4290" s="142">
        <v>0</v>
      </c>
    </row>
    <row r="4291" spans="1:8" ht="16.5">
      <c r="A4291" s="225">
        <v>15</v>
      </c>
      <c r="B4291" s="226" t="s">
        <v>1340</v>
      </c>
      <c r="C4291" s="231" t="s">
        <v>1315</v>
      </c>
      <c r="D4291" s="231" t="s">
        <v>1316</v>
      </c>
      <c r="E4291" s="142">
        <v>17640</v>
      </c>
      <c r="F4291" s="142">
        <v>0</v>
      </c>
      <c r="G4291" s="142">
        <v>0</v>
      </c>
      <c r="H4291" s="142">
        <v>0</v>
      </c>
    </row>
    <row r="4292" spans="1:8" ht="16.5">
      <c r="A4292" s="225">
        <v>16</v>
      </c>
      <c r="B4292" s="226" t="s">
        <v>1341</v>
      </c>
      <c r="C4292" s="231" t="s">
        <v>1317</v>
      </c>
      <c r="D4292" s="231" t="s">
        <v>1342</v>
      </c>
      <c r="E4292" s="142">
        <v>15840</v>
      </c>
      <c r="F4292" s="142">
        <v>0</v>
      </c>
      <c r="G4292" s="142">
        <v>0</v>
      </c>
      <c r="H4292" s="142">
        <v>0</v>
      </c>
    </row>
    <row r="4293" spans="1:8" ht="16.5">
      <c r="A4293" s="225">
        <v>17</v>
      </c>
      <c r="B4293" s="226" t="s">
        <v>1343</v>
      </c>
      <c r="C4293" s="231" t="s">
        <v>1322</v>
      </c>
      <c r="D4293" s="231" t="s">
        <v>1338</v>
      </c>
      <c r="E4293" s="142">
        <v>16380</v>
      </c>
      <c r="F4293" s="142">
        <v>0</v>
      </c>
      <c r="G4293" s="142">
        <v>0</v>
      </c>
      <c r="H4293" s="142">
        <v>0</v>
      </c>
    </row>
    <row r="4294" spans="1:8" ht="16.5">
      <c r="A4294" s="225">
        <v>18</v>
      </c>
      <c r="B4294" s="226" t="s">
        <v>1344</v>
      </c>
      <c r="C4294" s="231" t="s">
        <v>870</v>
      </c>
      <c r="D4294" s="231" t="s">
        <v>1334</v>
      </c>
      <c r="E4294" s="142">
        <v>18084</v>
      </c>
      <c r="F4294" s="142">
        <v>0</v>
      </c>
      <c r="G4294" s="142">
        <v>0</v>
      </c>
      <c r="H4294" s="142">
        <v>0</v>
      </c>
    </row>
    <row r="4295" spans="1:8" ht="16.5">
      <c r="A4295" s="225">
        <v>19</v>
      </c>
      <c r="B4295" s="226" t="s">
        <v>1315</v>
      </c>
      <c r="C4295" s="231" t="s">
        <v>1312</v>
      </c>
      <c r="D4295" s="231" t="s">
        <v>1322</v>
      </c>
      <c r="E4295" s="142">
        <v>24480</v>
      </c>
      <c r="F4295" s="142">
        <v>0</v>
      </c>
      <c r="G4295" s="142">
        <v>0</v>
      </c>
      <c r="H4295" s="142">
        <v>0</v>
      </c>
    </row>
    <row r="4296" spans="1:8" ht="18" customHeight="1">
      <c r="A4296" s="225">
        <v>20</v>
      </c>
      <c r="B4296" s="226" t="s">
        <v>1345</v>
      </c>
      <c r="C4296" s="231" t="s">
        <v>880</v>
      </c>
      <c r="D4296" s="231" t="s">
        <v>1346</v>
      </c>
      <c r="E4296" s="142">
        <v>23040</v>
      </c>
      <c r="F4296" s="142">
        <v>11520</v>
      </c>
      <c r="G4296" s="142">
        <v>10368</v>
      </c>
      <c r="H4296" s="142">
        <v>0</v>
      </c>
    </row>
    <row r="4297" spans="1:8" ht="16.5">
      <c r="A4297" s="225">
        <v>21</v>
      </c>
      <c r="B4297" s="226" t="s">
        <v>1347</v>
      </c>
      <c r="C4297" s="231" t="s">
        <v>1317</v>
      </c>
      <c r="D4297" s="231" t="s">
        <v>1342</v>
      </c>
      <c r="E4297" s="142">
        <v>15840</v>
      </c>
      <c r="F4297" s="142">
        <v>0</v>
      </c>
      <c r="G4297" s="142">
        <v>0</v>
      </c>
      <c r="H4297" s="142">
        <v>0</v>
      </c>
    </row>
    <row r="4298" spans="1:8" ht="24" customHeight="1">
      <c r="A4298" s="225">
        <v>22</v>
      </c>
      <c r="B4298" s="226" t="s">
        <v>1348</v>
      </c>
      <c r="C4298" s="231" t="s">
        <v>1312</v>
      </c>
      <c r="D4298" s="231" t="s">
        <v>881</v>
      </c>
      <c r="E4298" s="142">
        <v>13200</v>
      </c>
      <c r="F4298" s="142">
        <v>0</v>
      </c>
      <c r="G4298" s="142">
        <v>0</v>
      </c>
      <c r="H4298" s="142">
        <v>0</v>
      </c>
    </row>
    <row r="4299" spans="1:8" ht="21" customHeight="1">
      <c r="A4299" s="225">
        <v>23</v>
      </c>
      <c r="B4299" s="226" t="s">
        <v>1349</v>
      </c>
      <c r="C4299" s="231" t="s">
        <v>1312</v>
      </c>
      <c r="D4299" s="231" t="s">
        <v>1350</v>
      </c>
      <c r="E4299" s="142">
        <v>15840</v>
      </c>
      <c r="F4299" s="142">
        <v>0</v>
      </c>
      <c r="G4299" s="142">
        <v>0</v>
      </c>
      <c r="H4299" s="142">
        <v>0</v>
      </c>
    </row>
    <row r="4300" spans="1:8" ht="16.5">
      <c r="A4300" s="1407">
        <v>24</v>
      </c>
      <c r="B4300" s="1405" t="s">
        <v>1338</v>
      </c>
      <c r="C4300" s="231" t="s">
        <v>1315</v>
      </c>
      <c r="D4300" s="231" t="s">
        <v>1316</v>
      </c>
      <c r="E4300" s="142">
        <v>15840</v>
      </c>
      <c r="F4300" s="142">
        <v>0</v>
      </c>
      <c r="G4300" s="142">
        <v>0</v>
      </c>
      <c r="H4300" s="142">
        <v>0</v>
      </c>
    </row>
    <row r="4301" spans="1:8" ht="16.5">
      <c r="A4301" s="1408"/>
      <c r="B4301" s="1406"/>
      <c r="C4301" s="231" t="s">
        <v>1316</v>
      </c>
      <c r="D4301" s="231" t="s">
        <v>1317</v>
      </c>
      <c r="E4301" s="142">
        <v>15840</v>
      </c>
      <c r="F4301" s="142">
        <v>0</v>
      </c>
      <c r="G4301" s="142">
        <v>0</v>
      </c>
      <c r="H4301" s="142">
        <v>0</v>
      </c>
    </row>
    <row r="4302" spans="1:8" ht="16.5">
      <c r="A4302" s="225">
        <v>25</v>
      </c>
      <c r="B4302" s="226" t="s">
        <v>1346</v>
      </c>
      <c r="C4302" s="231" t="s">
        <v>1345</v>
      </c>
      <c r="D4302" s="231" t="s">
        <v>1351</v>
      </c>
      <c r="E4302" s="142">
        <v>42240</v>
      </c>
      <c r="F4302" s="142">
        <v>0</v>
      </c>
      <c r="G4302" s="142">
        <v>0</v>
      </c>
      <c r="H4302" s="142">
        <v>0</v>
      </c>
    </row>
    <row r="4303" spans="1:8" ht="16.5">
      <c r="A4303" s="225">
        <v>26</v>
      </c>
      <c r="B4303" s="226" t="s">
        <v>1322</v>
      </c>
      <c r="C4303" s="231" t="s">
        <v>1351</v>
      </c>
      <c r="D4303" s="231" t="s">
        <v>1317</v>
      </c>
      <c r="E4303" s="142">
        <v>34500</v>
      </c>
      <c r="F4303" s="142">
        <v>18976</v>
      </c>
      <c r="G4303" s="142">
        <v>15524</v>
      </c>
      <c r="H4303" s="142">
        <v>0</v>
      </c>
    </row>
    <row r="4304" spans="1:8" ht="16.5">
      <c r="A4304" s="1407">
        <v>27</v>
      </c>
      <c r="B4304" s="1405" t="s">
        <v>1351</v>
      </c>
      <c r="C4304" s="231" t="s">
        <v>880</v>
      </c>
      <c r="D4304" s="231" t="s">
        <v>870</v>
      </c>
      <c r="E4304" s="142">
        <v>38880</v>
      </c>
      <c r="F4304" s="142">
        <v>21384</v>
      </c>
      <c r="G4304" s="142">
        <v>0</v>
      </c>
      <c r="H4304" s="142">
        <v>0</v>
      </c>
    </row>
    <row r="4305" spans="1:8" ht="22.15" customHeight="1">
      <c r="A4305" s="1408"/>
      <c r="B4305" s="1406"/>
      <c r="C4305" s="231" t="s">
        <v>870</v>
      </c>
      <c r="D4305" s="231" t="s">
        <v>1322</v>
      </c>
      <c r="E4305" s="142">
        <v>33600</v>
      </c>
      <c r="F4305" s="142">
        <v>18480</v>
      </c>
      <c r="G4305" s="142">
        <v>0</v>
      </c>
      <c r="H4305" s="142">
        <v>0</v>
      </c>
    </row>
    <row r="4306" spans="1:8" ht="16.5">
      <c r="A4306" s="225">
        <v>28</v>
      </c>
      <c r="B4306" s="226" t="s">
        <v>1352</v>
      </c>
      <c r="C4306" s="231" t="s">
        <v>1317</v>
      </c>
      <c r="D4306" s="231" t="s">
        <v>1342</v>
      </c>
      <c r="E4306" s="142">
        <v>15840</v>
      </c>
      <c r="F4306" s="142">
        <v>0</v>
      </c>
      <c r="G4306" s="142">
        <v>0</v>
      </c>
      <c r="H4306" s="142">
        <v>0</v>
      </c>
    </row>
    <row r="4307" spans="1:8" ht="13.9" customHeight="1">
      <c r="A4307" s="1407">
        <v>29</v>
      </c>
      <c r="B4307" s="1405" t="s">
        <v>1319</v>
      </c>
      <c r="C4307" s="231" t="s">
        <v>880</v>
      </c>
      <c r="D4307" s="231" t="s">
        <v>870</v>
      </c>
      <c r="E4307" s="142">
        <v>25200</v>
      </c>
      <c r="F4307" s="142">
        <v>13860</v>
      </c>
      <c r="G4307" s="142">
        <v>0</v>
      </c>
      <c r="H4307" s="142">
        <v>0</v>
      </c>
    </row>
    <row r="4308" spans="1:8" ht="16.5">
      <c r="A4308" s="1408"/>
      <c r="B4308" s="1406"/>
      <c r="C4308" s="231" t="s">
        <v>870</v>
      </c>
      <c r="D4308" s="231" t="s">
        <v>1322</v>
      </c>
      <c r="E4308" s="142">
        <v>23400</v>
      </c>
      <c r="F4308" s="142">
        <v>12872</v>
      </c>
      <c r="G4308" s="142">
        <v>0</v>
      </c>
      <c r="H4308" s="142">
        <v>0</v>
      </c>
    </row>
    <row r="4309" spans="1:8" ht="16.5">
      <c r="A4309" s="1407">
        <v>30</v>
      </c>
      <c r="B4309" s="1405" t="s">
        <v>870</v>
      </c>
      <c r="C4309" s="231" t="s">
        <v>1345</v>
      </c>
      <c r="D4309" s="231" t="s">
        <v>1319</v>
      </c>
      <c r="E4309" s="142">
        <v>42240</v>
      </c>
      <c r="F4309" s="142">
        <v>19008</v>
      </c>
      <c r="G4309" s="142">
        <v>16896</v>
      </c>
      <c r="H4309" s="142">
        <v>0</v>
      </c>
    </row>
    <row r="4310" spans="1:8" ht="16.5">
      <c r="A4310" s="1408"/>
      <c r="B4310" s="1406"/>
      <c r="C4310" s="231" t="s">
        <v>1319</v>
      </c>
      <c r="D4310" s="231" t="s">
        <v>1315</v>
      </c>
      <c r="E4310" s="142">
        <v>36000</v>
      </c>
      <c r="F4310" s="142">
        <v>0</v>
      </c>
      <c r="G4310" s="142">
        <v>0</v>
      </c>
      <c r="H4310" s="142">
        <v>0</v>
      </c>
    </row>
    <row r="4311" spans="1:8" ht="66">
      <c r="A4311" s="225">
        <v>31</v>
      </c>
      <c r="B4311" s="226" t="s">
        <v>1353</v>
      </c>
      <c r="C4311" s="231" t="s">
        <v>1351</v>
      </c>
      <c r="D4311" s="231" t="s">
        <v>1319</v>
      </c>
      <c r="E4311" s="142">
        <v>11220</v>
      </c>
      <c r="F4311" s="142">
        <v>0</v>
      </c>
      <c r="G4311" s="142">
        <v>0</v>
      </c>
      <c r="H4311" s="142">
        <v>0</v>
      </c>
    </row>
    <row r="4312" spans="1:8" ht="19.149999999999999" customHeight="1">
      <c r="A4312" s="225">
        <v>32</v>
      </c>
      <c r="B4312" s="226" t="s">
        <v>1354</v>
      </c>
      <c r="C4312" s="231" t="s">
        <v>1345</v>
      </c>
      <c r="D4312" s="231" t="s">
        <v>1351</v>
      </c>
      <c r="E4312" s="142">
        <v>15840</v>
      </c>
      <c r="F4312" s="142">
        <v>10296</v>
      </c>
      <c r="G4312" s="142">
        <v>0</v>
      </c>
      <c r="H4312" s="142">
        <v>0</v>
      </c>
    </row>
    <row r="4313" spans="1:8" ht="16.5">
      <c r="A4313" s="225">
        <v>33</v>
      </c>
      <c r="B4313" s="226" t="s">
        <v>1355</v>
      </c>
      <c r="C4313" s="231" t="s">
        <v>1315</v>
      </c>
      <c r="D4313" s="231" t="s">
        <v>1317</v>
      </c>
      <c r="E4313" s="142">
        <v>17280</v>
      </c>
      <c r="F4313" s="142">
        <v>0</v>
      </c>
      <c r="G4313" s="142">
        <v>0</v>
      </c>
      <c r="H4313" s="142">
        <v>0</v>
      </c>
    </row>
    <row r="4314" spans="1:8" ht="16.5">
      <c r="A4314" s="225">
        <v>34</v>
      </c>
      <c r="B4314" s="226" t="s">
        <v>1356</v>
      </c>
      <c r="C4314" s="231" t="s">
        <v>1315</v>
      </c>
      <c r="D4314" s="231" t="s">
        <v>1316</v>
      </c>
      <c r="E4314" s="142">
        <v>15840</v>
      </c>
      <c r="F4314" s="142">
        <v>0</v>
      </c>
      <c r="G4314" s="142">
        <v>0</v>
      </c>
      <c r="H4314" s="142">
        <v>0</v>
      </c>
    </row>
    <row r="4315" spans="1:8" ht="16.5">
      <c r="A4315" s="225">
        <v>35</v>
      </c>
      <c r="B4315" s="226" t="s">
        <v>1357</v>
      </c>
      <c r="C4315" s="231" t="s">
        <v>1319</v>
      </c>
      <c r="D4315" s="231" t="s">
        <v>1320</v>
      </c>
      <c r="E4315" s="142">
        <v>15840</v>
      </c>
      <c r="F4315" s="142">
        <v>0</v>
      </c>
      <c r="G4315" s="142">
        <v>0</v>
      </c>
      <c r="H4315" s="142">
        <v>0</v>
      </c>
    </row>
    <row r="4316" spans="1:8" ht="36.6" customHeight="1">
      <c r="A4316" s="225">
        <v>36</v>
      </c>
      <c r="B4316" s="226" t="s">
        <v>1358</v>
      </c>
      <c r="C4316" s="231" t="s">
        <v>1345</v>
      </c>
      <c r="D4316" s="231" t="s">
        <v>1320</v>
      </c>
      <c r="E4316" s="142">
        <v>32400</v>
      </c>
      <c r="F4316" s="142">
        <v>9720</v>
      </c>
      <c r="G4316" s="142">
        <v>8100</v>
      </c>
      <c r="H4316" s="142">
        <v>4860</v>
      </c>
    </row>
    <row r="4317" spans="1:8" ht="27.6" customHeight="1">
      <c r="A4317" s="1407">
        <v>37</v>
      </c>
      <c r="B4317" s="1405" t="s">
        <v>1359</v>
      </c>
      <c r="C4317" s="231" t="s">
        <v>1360</v>
      </c>
      <c r="D4317" s="231" t="s">
        <v>1361</v>
      </c>
      <c r="E4317" s="142">
        <v>30500</v>
      </c>
      <c r="F4317" s="142">
        <v>9152</v>
      </c>
      <c r="G4317" s="142">
        <v>7624</v>
      </c>
      <c r="H4317" s="142">
        <v>4576</v>
      </c>
    </row>
    <row r="4318" spans="1:8" ht="27.6" customHeight="1">
      <c r="A4318" s="1431"/>
      <c r="B4318" s="1432"/>
      <c r="C4318" s="231" t="s">
        <v>1361</v>
      </c>
      <c r="D4318" s="231" t="s">
        <v>1362</v>
      </c>
      <c r="E4318" s="142">
        <v>27300</v>
      </c>
      <c r="F4318" s="142">
        <v>8400</v>
      </c>
      <c r="G4318" s="142">
        <v>6900</v>
      </c>
      <c r="H4318" s="142">
        <v>4140</v>
      </c>
    </row>
    <row r="4319" spans="1:8" ht="49.5">
      <c r="A4319" s="1408"/>
      <c r="B4319" s="1406"/>
      <c r="C4319" s="231" t="s">
        <v>1362</v>
      </c>
      <c r="D4319" s="231" t="s">
        <v>1363</v>
      </c>
      <c r="E4319" s="142">
        <v>24000</v>
      </c>
      <c r="F4319" s="142">
        <v>8000</v>
      </c>
      <c r="G4319" s="142">
        <v>6800</v>
      </c>
      <c r="H4319" s="142">
        <v>0</v>
      </c>
    </row>
    <row r="4320" spans="1:8" ht="49.5">
      <c r="A4320" s="1407">
        <v>38</v>
      </c>
      <c r="B4320" s="1405" t="s">
        <v>1364</v>
      </c>
      <c r="C4320" s="231" t="s">
        <v>1365</v>
      </c>
      <c r="D4320" s="231" t="s">
        <v>1366</v>
      </c>
      <c r="E4320" s="142">
        <v>16800</v>
      </c>
      <c r="F4320" s="142">
        <v>8000</v>
      </c>
      <c r="G4320" s="142">
        <v>6720</v>
      </c>
      <c r="H4320" s="142">
        <v>0</v>
      </c>
    </row>
    <row r="4321" spans="1:8" ht="49.5">
      <c r="A4321" s="1431"/>
      <c r="B4321" s="1432"/>
      <c r="C4321" s="231" t="s">
        <v>1366</v>
      </c>
      <c r="D4321" s="231" t="s">
        <v>1367</v>
      </c>
      <c r="E4321" s="142">
        <v>12740</v>
      </c>
      <c r="F4321" s="142">
        <v>6372</v>
      </c>
      <c r="G4321" s="142">
        <v>5096</v>
      </c>
      <c r="H4321" s="142">
        <v>0</v>
      </c>
    </row>
    <row r="4322" spans="1:8" ht="49.5">
      <c r="A4322" s="1431"/>
      <c r="B4322" s="1432"/>
      <c r="C4322" s="231" t="s">
        <v>1367</v>
      </c>
      <c r="D4322" s="231" t="s">
        <v>1368</v>
      </c>
      <c r="E4322" s="142">
        <v>13652</v>
      </c>
      <c r="F4322" s="142">
        <v>6828</v>
      </c>
      <c r="G4322" s="142">
        <v>5460</v>
      </c>
      <c r="H4322" s="142">
        <v>0</v>
      </c>
    </row>
    <row r="4323" spans="1:8" ht="49.5">
      <c r="A4323" s="1431"/>
      <c r="B4323" s="1432"/>
      <c r="C4323" s="231" t="s">
        <v>1369</v>
      </c>
      <c r="D4323" s="231" t="s">
        <v>1370</v>
      </c>
      <c r="E4323" s="142">
        <v>10012</v>
      </c>
      <c r="F4323" s="142">
        <v>5008</v>
      </c>
      <c r="G4323" s="142">
        <v>4004</v>
      </c>
      <c r="H4323" s="142">
        <v>0</v>
      </c>
    </row>
    <row r="4324" spans="1:8" ht="49.5">
      <c r="A4324" s="1408"/>
      <c r="B4324" s="1406"/>
      <c r="C4324" s="231" t="s">
        <v>1370</v>
      </c>
      <c r="D4324" s="231" t="s">
        <v>1371</v>
      </c>
      <c r="E4324" s="142">
        <v>7560</v>
      </c>
      <c r="F4324" s="142">
        <v>3780</v>
      </c>
      <c r="G4324" s="142">
        <v>3024</v>
      </c>
      <c r="H4324" s="142">
        <v>0</v>
      </c>
    </row>
    <row r="4325" spans="1:8" ht="27.6" customHeight="1">
      <c r="A4325" s="225">
        <v>39</v>
      </c>
      <c r="B4325" s="226" t="s">
        <v>1372</v>
      </c>
      <c r="C4325" s="231" t="s">
        <v>1331</v>
      </c>
      <c r="D4325" s="231" t="s">
        <v>1373</v>
      </c>
      <c r="E4325" s="142">
        <v>7500</v>
      </c>
      <c r="F4325" s="142">
        <v>4124</v>
      </c>
      <c r="G4325" s="142">
        <v>3376</v>
      </c>
      <c r="H4325" s="142">
        <v>0</v>
      </c>
    </row>
    <row r="4326" spans="1:8" ht="21.6" customHeight="1">
      <c r="A4326" s="225">
        <v>40</v>
      </c>
      <c r="B4326" s="226" t="s">
        <v>1350</v>
      </c>
      <c r="C4326" s="231" t="s">
        <v>1349</v>
      </c>
      <c r="D4326" s="231" t="s">
        <v>1361</v>
      </c>
      <c r="E4326" s="142">
        <v>14960</v>
      </c>
      <c r="F4326" s="142">
        <v>0</v>
      </c>
      <c r="G4326" s="142">
        <v>0</v>
      </c>
      <c r="H4326" s="142">
        <v>0</v>
      </c>
    </row>
    <row r="4327" spans="1:8" ht="20.45" customHeight="1">
      <c r="A4327" s="225">
        <v>41</v>
      </c>
      <c r="B4327" s="226" t="s">
        <v>1316</v>
      </c>
      <c r="C4327" s="231" t="s">
        <v>1312</v>
      </c>
      <c r="D4327" s="231" t="s">
        <v>1322</v>
      </c>
      <c r="E4327" s="142">
        <v>24572</v>
      </c>
      <c r="F4327" s="142">
        <v>0</v>
      </c>
      <c r="G4327" s="142">
        <v>0</v>
      </c>
      <c r="H4327" s="142">
        <v>0</v>
      </c>
    </row>
    <row r="4328" spans="1:8" ht="19.899999999999999" customHeight="1">
      <c r="A4328" s="225">
        <v>42</v>
      </c>
      <c r="B4328" s="226" t="s">
        <v>1374</v>
      </c>
      <c r="C4328" s="231" t="s">
        <v>1312</v>
      </c>
      <c r="D4328" s="231" t="s">
        <v>1375</v>
      </c>
      <c r="E4328" s="142">
        <v>21000</v>
      </c>
      <c r="F4328" s="142">
        <v>0</v>
      </c>
      <c r="G4328" s="142">
        <v>0</v>
      </c>
      <c r="H4328" s="142">
        <v>0</v>
      </c>
    </row>
    <row r="4329" spans="1:8" ht="30.6" customHeight="1">
      <c r="A4329" s="225">
        <v>43</v>
      </c>
      <c r="B4329" s="226" t="s">
        <v>1376</v>
      </c>
      <c r="C4329" s="231" t="s">
        <v>1348</v>
      </c>
      <c r="D4329" s="231" t="s">
        <v>1361</v>
      </c>
      <c r="E4329" s="142">
        <v>13440</v>
      </c>
      <c r="F4329" s="142">
        <v>0</v>
      </c>
      <c r="G4329" s="142">
        <v>0</v>
      </c>
      <c r="H4329" s="142">
        <v>0</v>
      </c>
    </row>
    <row r="4330" spans="1:8" ht="32.25" customHeight="1">
      <c r="A4330" s="225">
        <v>44</v>
      </c>
      <c r="B4330" s="226" t="s">
        <v>1377</v>
      </c>
      <c r="C4330" s="231" t="s">
        <v>1315</v>
      </c>
      <c r="D4330" s="231" t="s">
        <v>1337</v>
      </c>
      <c r="E4330" s="142">
        <v>15840</v>
      </c>
      <c r="F4330" s="142">
        <v>0</v>
      </c>
      <c r="G4330" s="142">
        <v>0</v>
      </c>
      <c r="H4330" s="142">
        <v>0</v>
      </c>
    </row>
    <row r="4331" spans="1:8" ht="49.5">
      <c r="A4331" s="1407">
        <v>45</v>
      </c>
      <c r="B4331" s="1405" t="s">
        <v>1378</v>
      </c>
      <c r="C4331" s="231" t="s">
        <v>1312</v>
      </c>
      <c r="D4331" s="231" t="s">
        <v>1379</v>
      </c>
      <c r="E4331" s="142">
        <v>12000</v>
      </c>
      <c r="F4331" s="142">
        <v>6000</v>
      </c>
      <c r="G4331" s="142">
        <v>4800</v>
      </c>
      <c r="H4331" s="142">
        <v>0</v>
      </c>
    </row>
    <row r="4332" spans="1:8" ht="49.5">
      <c r="A4332" s="1408"/>
      <c r="B4332" s="1406"/>
      <c r="C4332" s="231" t="s">
        <v>1379</v>
      </c>
      <c r="D4332" s="231" t="s">
        <v>881</v>
      </c>
      <c r="E4332" s="142">
        <v>8820</v>
      </c>
      <c r="F4332" s="142">
        <v>4412</v>
      </c>
      <c r="G4332" s="142">
        <v>3528</v>
      </c>
      <c r="H4332" s="142">
        <v>0</v>
      </c>
    </row>
    <row r="4333" spans="1:8" ht="16.5">
      <c r="A4333" s="225">
        <v>46</v>
      </c>
      <c r="B4333" s="226" t="s">
        <v>1380</v>
      </c>
      <c r="C4333" s="231" t="s">
        <v>1315</v>
      </c>
      <c r="D4333" s="231" t="s">
        <v>1316</v>
      </c>
      <c r="E4333" s="142">
        <v>15840</v>
      </c>
      <c r="F4333" s="142">
        <v>0</v>
      </c>
      <c r="G4333" s="142">
        <v>0</v>
      </c>
      <c r="H4333" s="142">
        <v>0</v>
      </c>
    </row>
    <row r="4334" spans="1:8" ht="20.45" customHeight="1">
      <c r="A4334" s="225">
        <v>47</v>
      </c>
      <c r="B4334" s="226" t="s">
        <v>1381</v>
      </c>
      <c r="C4334" s="231" t="s">
        <v>1382</v>
      </c>
      <c r="D4334" s="231" t="s">
        <v>1383</v>
      </c>
      <c r="E4334" s="142">
        <v>20160</v>
      </c>
      <c r="F4334" s="142">
        <v>0</v>
      </c>
      <c r="G4334" s="142">
        <v>0</v>
      </c>
      <c r="H4334" s="142">
        <v>0</v>
      </c>
    </row>
    <row r="4335" spans="1:8" ht="16.5">
      <c r="A4335" s="225">
        <v>48</v>
      </c>
      <c r="B4335" s="226" t="s">
        <v>1384</v>
      </c>
      <c r="C4335" s="231" t="s">
        <v>1385</v>
      </c>
      <c r="D4335" s="231" t="s">
        <v>1386</v>
      </c>
      <c r="E4335" s="142">
        <v>15840</v>
      </c>
      <c r="F4335" s="142">
        <v>0</v>
      </c>
      <c r="G4335" s="142">
        <v>0</v>
      </c>
      <c r="H4335" s="142">
        <v>0</v>
      </c>
    </row>
    <row r="4336" spans="1:8" ht="16.5">
      <c r="A4336" s="225">
        <v>49</v>
      </c>
      <c r="B4336" s="226" t="s">
        <v>1387</v>
      </c>
      <c r="C4336" s="231" t="s">
        <v>1382</v>
      </c>
      <c r="D4336" s="231" t="s">
        <v>1373</v>
      </c>
      <c r="E4336" s="142">
        <v>7500</v>
      </c>
      <c r="F4336" s="142">
        <v>0</v>
      </c>
      <c r="G4336" s="142">
        <v>0</v>
      </c>
      <c r="H4336" s="142">
        <v>0</v>
      </c>
    </row>
    <row r="4337" spans="1:8" ht="16.5">
      <c r="A4337" s="225">
        <v>50</v>
      </c>
      <c r="B4337" s="226" t="s">
        <v>1388</v>
      </c>
      <c r="C4337" s="231" t="s">
        <v>1315</v>
      </c>
      <c r="D4337" s="231" t="s">
        <v>1389</v>
      </c>
      <c r="E4337" s="142">
        <v>15840</v>
      </c>
      <c r="F4337" s="142">
        <v>0</v>
      </c>
      <c r="G4337" s="142">
        <v>0</v>
      </c>
      <c r="H4337" s="142">
        <v>0</v>
      </c>
    </row>
    <row r="4338" spans="1:8" ht="16.5">
      <c r="A4338" s="225">
        <v>51</v>
      </c>
      <c r="B4338" s="226" t="s">
        <v>1390</v>
      </c>
      <c r="C4338" s="231" t="s">
        <v>1315</v>
      </c>
      <c r="D4338" s="231" t="s">
        <v>1316</v>
      </c>
      <c r="E4338" s="142">
        <v>15840</v>
      </c>
      <c r="F4338" s="142">
        <v>0</v>
      </c>
      <c r="G4338" s="142">
        <v>0</v>
      </c>
      <c r="H4338" s="142">
        <v>0</v>
      </c>
    </row>
    <row r="4339" spans="1:8" ht="16.5">
      <c r="A4339" s="225">
        <v>52</v>
      </c>
      <c r="B4339" s="226" t="s">
        <v>1391</v>
      </c>
      <c r="C4339" s="231" t="s">
        <v>1315</v>
      </c>
      <c r="D4339" s="231" t="s">
        <v>1316</v>
      </c>
      <c r="E4339" s="142">
        <v>15840</v>
      </c>
      <c r="F4339" s="142">
        <v>0</v>
      </c>
      <c r="G4339" s="142">
        <v>0</v>
      </c>
      <c r="H4339" s="142">
        <v>0</v>
      </c>
    </row>
    <row r="4340" spans="1:8" ht="33">
      <c r="A4340" s="1407">
        <v>53</v>
      </c>
      <c r="B4340" s="1405" t="s">
        <v>1392</v>
      </c>
      <c r="C4340" s="231" t="s">
        <v>1393</v>
      </c>
      <c r="D4340" s="231" t="s">
        <v>1319</v>
      </c>
      <c r="E4340" s="142">
        <v>16500</v>
      </c>
      <c r="F4340" s="142">
        <v>7424</v>
      </c>
      <c r="G4340" s="142">
        <v>6600</v>
      </c>
      <c r="H4340" s="142">
        <v>0</v>
      </c>
    </row>
    <row r="4341" spans="1:8" ht="33">
      <c r="A4341" s="1431"/>
      <c r="B4341" s="1432"/>
      <c r="C4341" s="231" t="s">
        <v>1394</v>
      </c>
      <c r="D4341" s="231" t="s">
        <v>1319</v>
      </c>
      <c r="E4341" s="142">
        <v>16000</v>
      </c>
      <c r="F4341" s="142">
        <v>0</v>
      </c>
      <c r="G4341" s="142">
        <v>0</v>
      </c>
      <c r="H4341" s="142">
        <v>0</v>
      </c>
    </row>
    <row r="4342" spans="1:8" ht="16.5">
      <c r="A4342" s="1408"/>
      <c r="B4342" s="1406"/>
      <c r="C4342" s="231" t="s">
        <v>1319</v>
      </c>
      <c r="D4342" s="231" t="s">
        <v>1320</v>
      </c>
      <c r="E4342" s="142">
        <v>15600</v>
      </c>
      <c r="F4342" s="142">
        <v>8580</v>
      </c>
      <c r="G4342" s="142">
        <v>7020</v>
      </c>
      <c r="H4342" s="142">
        <v>0</v>
      </c>
    </row>
    <row r="4343" spans="1:8" ht="33">
      <c r="A4343" s="1407">
        <v>54</v>
      </c>
      <c r="B4343" s="1405" t="s">
        <v>1334</v>
      </c>
      <c r="C4343" s="231" t="s">
        <v>1345</v>
      </c>
      <c r="D4343" s="231" t="s">
        <v>1395</v>
      </c>
      <c r="E4343" s="142">
        <v>26252</v>
      </c>
      <c r="F4343" s="142">
        <v>14440</v>
      </c>
      <c r="G4343" s="142">
        <v>11812</v>
      </c>
      <c r="H4343" s="142">
        <v>0</v>
      </c>
    </row>
    <row r="4344" spans="1:8" ht="42.75" customHeight="1">
      <c r="A4344" s="1431"/>
      <c r="B4344" s="1432"/>
      <c r="C4344" s="1428" t="s">
        <v>1396</v>
      </c>
      <c r="D4344" s="1430"/>
      <c r="E4344" s="142">
        <v>24500</v>
      </c>
      <c r="F4344" s="142">
        <v>0</v>
      </c>
      <c r="G4344" s="142">
        <v>0</v>
      </c>
      <c r="H4344" s="142">
        <v>0</v>
      </c>
    </row>
    <row r="4345" spans="1:8" ht="33">
      <c r="A4345" s="1431"/>
      <c r="B4345" s="1432"/>
      <c r="C4345" s="231" t="s">
        <v>1397</v>
      </c>
      <c r="D4345" s="231" t="s">
        <v>1319</v>
      </c>
      <c r="E4345" s="142">
        <v>21600</v>
      </c>
      <c r="F4345" s="142">
        <v>0</v>
      </c>
      <c r="G4345" s="142">
        <v>0</v>
      </c>
      <c r="H4345" s="142">
        <v>0</v>
      </c>
    </row>
    <row r="4346" spans="1:8" ht="16.5">
      <c r="A4346" s="1431"/>
      <c r="B4346" s="1432"/>
      <c r="C4346" s="231" t="s">
        <v>1319</v>
      </c>
      <c r="D4346" s="231" t="s">
        <v>1315</v>
      </c>
      <c r="E4346" s="142">
        <v>25080</v>
      </c>
      <c r="F4346" s="142">
        <v>0</v>
      </c>
      <c r="G4346" s="142">
        <v>0</v>
      </c>
      <c r="H4346" s="142">
        <v>0</v>
      </c>
    </row>
    <row r="4347" spans="1:8" ht="16.5">
      <c r="A4347" s="1408"/>
      <c r="B4347" s="1406"/>
      <c r="C4347" s="231" t="s">
        <v>1315</v>
      </c>
      <c r="D4347" s="231" t="s">
        <v>1317</v>
      </c>
      <c r="E4347" s="142">
        <v>27720</v>
      </c>
      <c r="F4347" s="142">
        <v>0</v>
      </c>
      <c r="G4347" s="142">
        <v>0</v>
      </c>
      <c r="H4347" s="142">
        <v>0</v>
      </c>
    </row>
    <row r="4348" spans="1:8" ht="16.5">
      <c r="A4348" s="225">
        <v>55</v>
      </c>
      <c r="B4348" s="226" t="s">
        <v>1398</v>
      </c>
      <c r="C4348" s="231" t="s">
        <v>1348</v>
      </c>
      <c r="D4348" s="231" t="s">
        <v>1361</v>
      </c>
      <c r="E4348" s="142">
        <v>13440</v>
      </c>
      <c r="F4348" s="142">
        <v>0</v>
      </c>
      <c r="G4348" s="142">
        <v>0</v>
      </c>
      <c r="H4348" s="142">
        <v>0</v>
      </c>
    </row>
    <row r="4349" spans="1:8" ht="16.5">
      <c r="A4349" s="225">
        <v>56</v>
      </c>
      <c r="B4349" s="226" t="s">
        <v>1399</v>
      </c>
      <c r="C4349" s="231" t="s">
        <v>1322</v>
      </c>
      <c r="D4349" s="231" t="s">
        <v>1338</v>
      </c>
      <c r="E4349" s="142">
        <v>15840</v>
      </c>
      <c r="F4349" s="142">
        <v>0</v>
      </c>
      <c r="G4349" s="142">
        <v>0</v>
      </c>
      <c r="H4349" s="142">
        <v>0</v>
      </c>
    </row>
    <row r="4350" spans="1:8" ht="16.5">
      <c r="A4350" s="225">
        <v>57</v>
      </c>
      <c r="B4350" s="226" t="s">
        <v>1400</v>
      </c>
      <c r="C4350" s="231" t="s">
        <v>1315</v>
      </c>
      <c r="D4350" s="231" t="s">
        <v>1316</v>
      </c>
      <c r="E4350" s="142">
        <v>17160</v>
      </c>
      <c r="F4350" s="142">
        <v>0</v>
      </c>
      <c r="G4350" s="142">
        <v>0</v>
      </c>
      <c r="H4350" s="142">
        <v>0</v>
      </c>
    </row>
    <row r="4351" spans="1:8" ht="18.600000000000001" customHeight="1">
      <c r="A4351" s="225">
        <v>58</v>
      </c>
      <c r="B4351" s="226" t="s">
        <v>1362</v>
      </c>
      <c r="C4351" s="231" t="s">
        <v>1312</v>
      </c>
      <c r="D4351" s="231" t="s">
        <v>881</v>
      </c>
      <c r="E4351" s="142">
        <v>9000</v>
      </c>
      <c r="F4351" s="142">
        <v>4952</v>
      </c>
      <c r="G4351" s="142">
        <v>4052</v>
      </c>
      <c r="H4351" s="142">
        <v>0</v>
      </c>
    </row>
    <row r="4352" spans="1:8" ht="19.149999999999999" customHeight="1">
      <c r="A4352" s="225">
        <v>59</v>
      </c>
      <c r="B4352" s="226" t="s">
        <v>1361</v>
      </c>
      <c r="C4352" s="231" t="s">
        <v>1312</v>
      </c>
      <c r="D4352" s="231" t="s">
        <v>881</v>
      </c>
      <c r="E4352" s="142">
        <v>15000</v>
      </c>
      <c r="F4352" s="142">
        <v>0</v>
      </c>
      <c r="G4352" s="142">
        <v>0</v>
      </c>
      <c r="H4352" s="142">
        <v>0</v>
      </c>
    </row>
    <row r="4353" spans="1:8" ht="16.5">
      <c r="A4353" s="225">
        <v>60</v>
      </c>
      <c r="B4353" s="226" t="s">
        <v>1401</v>
      </c>
      <c r="C4353" s="231" t="s">
        <v>1348</v>
      </c>
      <c r="D4353" s="231" t="s">
        <v>1361</v>
      </c>
      <c r="E4353" s="142">
        <v>13232</v>
      </c>
      <c r="F4353" s="142">
        <v>0</v>
      </c>
      <c r="G4353" s="142">
        <v>0</v>
      </c>
      <c r="H4353" s="142">
        <v>0</v>
      </c>
    </row>
    <row r="4354" spans="1:8" ht="27.6" customHeight="1">
      <c r="A4354" s="225">
        <v>61</v>
      </c>
      <c r="B4354" s="226" t="s">
        <v>1342</v>
      </c>
      <c r="C4354" s="231" t="s">
        <v>1312</v>
      </c>
      <c r="D4354" s="231" t="s">
        <v>1322</v>
      </c>
      <c r="E4354" s="142">
        <v>24120</v>
      </c>
      <c r="F4354" s="142">
        <v>0</v>
      </c>
      <c r="G4354" s="142">
        <v>0</v>
      </c>
      <c r="H4354" s="142">
        <v>0</v>
      </c>
    </row>
    <row r="4355" spans="1:8" ht="26.45" customHeight="1">
      <c r="A4355" s="225">
        <v>62</v>
      </c>
      <c r="B4355" s="226" t="s">
        <v>1402</v>
      </c>
      <c r="C4355" s="231" t="s">
        <v>1319</v>
      </c>
      <c r="D4355" s="231" t="s">
        <v>1320</v>
      </c>
      <c r="E4355" s="142">
        <v>15840</v>
      </c>
      <c r="F4355" s="142">
        <v>0</v>
      </c>
      <c r="G4355" s="142">
        <v>0</v>
      </c>
      <c r="H4355" s="142">
        <v>0</v>
      </c>
    </row>
    <row r="4356" spans="1:8" ht="18" customHeight="1">
      <c r="A4356" s="225">
        <v>63</v>
      </c>
      <c r="B4356" s="226" t="s">
        <v>1403</v>
      </c>
      <c r="C4356" s="231" t="s">
        <v>1404</v>
      </c>
      <c r="D4356" s="231" t="s">
        <v>1319</v>
      </c>
      <c r="E4356" s="142">
        <v>18000</v>
      </c>
      <c r="F4356" s="142">
        <v>0</v>
      </c>
      <c r="G4356" s="142">
        <v>0</v>
      </c>
      <c r="H4356" s="142">
        <v>0</v>
      </c>
    </row>
    <row r="4357" spans="1:8" ht="33" customHeight="1">
      <c r="A4357" s="1407">
        <v>64</v>
      </c>
      <c r="B4357" s="1423" t="s">
        <v>1405</v>
      </c>
      <c r="C4357" s="1424"/>
      <c r="D4357" s="1425"/>
      <c r="E4357" s="142">
        <v>0</v>
      </c>
      <c r="F4357" s="142">
        <v>0</v>
      </c>
      <c r="G4357" s="142">
        <v>0</v>
      </c>
      <c r="H4357" s="142">
        <v>0</v>
      </c>
    </row>
    <row r="4358" spans="1:8" ht="29.25" customHeight="1">
      <c r="A4358" s="1431"/>
      <c r="B4358" s="1405" t="s">
        <v>1406</v>
      </c>
      <c r="C4358" s="231" t="s">
        <v>1312</v>
      </c>
      <c r="D4358" s="231" t="s">
        <v>1407</v>
      </c>
      <c r="E4358" s="142">
        <v>10080</v>
      </c>
      <c r="F4358" s="142">
        <v>6048</v>
      </c>
      <c r="G4358" s="142">
        <v>5040</v>
      </c>
      <c r="H4358" s="142">
        <v>0</v>
      </c>
    </row>
    <row r="4359" spans="1:8" ht="28.9" customHeight="1">
      <c r="A4359" s="1408"/>
      <c r="B4359" s="1406"/>
      <c r="C4359" s="231" t="s">
        <v>1407</v>
      </c>
      <c r="D4359" s="231" t="s">
        <v>1378</v>
      </c>
      <c r="E4359" s="142">
        <v>8820</v>
      </c>
      <c r="F4359" s="142">
        <v>5292</v>
      </c>
      <c r="G4359" s="142">
        <v>4412</v>
      </c>
      <c r="H4359" s="142">
        <v>0</v>
      </c>
    </row>
    <row r="4360" spans="1:8" ht="16.5">
      <c r="A4360" s="1407">
        <v>65</v>
      </c>
      <c r="B4360" s="1423" t="s">
        <v>1408</v>
      </c>
      <c r="C4360" s="1424"/>
      <c r="D4360" s="1425"/>
      <c r="E4360" s="142">
        <v>0</v>
      </c>
      <c r="F4360" s="142">
        <v>0</v>
      </c>
      <c r="G4360" s="142">
        <v>0</v>
      </c>
      <c r="H4360" s="142">
        <v>0</v>
      </c>
    </row>
    <row r="4361" spans="1:8" ht="16.5">
      <c r="A4361" s="1408"/>
      <c r="B4361" s="1428" t="s">
        <v>1409</v>
      </c>
      <c r="C4361" s="1429"/>
      <c r="D4361" s="1430"/>
      <c r="E4361" s="142">
        <v>9200</v>
      </c>
      <c r="F4361" s="142">
        <v>0</v>
      </c>
      <c r="G4361" s="142">
        <v>0</v>
      </c>
      <c r="H4361" s="142">
        <v>0</v>
      </c>
    </row>
    <row r="4362" spans="1:8" ht="36" customHeight="1">
      <c r="A4362" s="1407">
        <v>66</v>
      </c>
      <c r="B4362" s="1423" t="s">
        <v>1410</v>
      </c>
      <c r="C4362" s="1424"/>
      <c r="D4362" s="1425"/>
      <c r="E4362" s="142">
        <v>0</v>
      </c>
      <c r="F4362" s="142">
        <v>0</v>
      </c>
      <c r="G4362" s="142">
        <v>0</v>
      </c>
      <c r="H4362" s="142">
        <v>0</v>
      </c>
    </row>
    <row r="4363" spans="1:8" ht="33">
      <c r="A4363" s="1431"/>
      <c r="B4363" s="226" t="s">
        <v>1411</v>
      </c>
      <c r="C4363" s="1428" t="s">
        <v>1412</v>
      </c>
      <c r="D4363" s="1430"/>
      <c r="E4363" s="142">
        <v>13440</v>
      </c>
      <c r="F4363" s="142">
        <v>0</v>
      </c>
      <c r="G4363" s="142">
        <v>0</v>
      </c>
      <c r="H4363" s="142">
        <v>0</v>
      </c>
    </row>
    <row r="4364" spans="1:8" ht="33">
      <c r="A4364" s="1408"/>
      <c r="B4364" s="226" t="s">
        <v>1413</v>
      </c>
      <c r="C4364" s="231" t="s">
        <v>1354</v>
      </c>
      <c r="D4364" s="231" t="s">
        <v>278</v>
      </c>
      <c r="E4364" s="142">
        <v>12480</v>
      </c>
      <c r="F4364" s="142">
        <v>0</v>
      </c>
      <c r="G4364" s="142">
        <v>0</v>
      </c>
      <c r="H4364" s="142">
        <v>0</v>
      </c>
    </row>
    <row r="4365" spans="1:8" ht="22.15" customHeight="1">
      <c r="A4365" s="225"/>
      <c r="B4365" s="1423" t="s">
        <v>1414</v>
      </c>
      <c r="C4365" s="1424"/>
      <c r="D4365" s="1425"/>
      <c r="E4365" s="142">
        <v>0</v>
      </c>
      <c r="F4365" s="142">
        <v>0</v>
      </c>
      <c r="G4365" s="142">
        <v>0</v>
      </c>
      <c r="H4365" s="142">
        <v>0</v>
      </c>
    </row>
    <row r="4366" spans="1:8" ht="16.899999999999999" customHeight="1">
      <c r="A4366" s="225">
        <v>67</v>
      </c>
      <c r="B4366" s="226" t="s">
        <v>1415</v>
      </c>
      <c r="C4366" s="231" t="s">
        <v>1342</v>
      </c>
      <c r="D4366" s="231" t="s">
        <v>1337</v>
      </c>
      <c r="E4366" s="142">
        <v>15680</v>
      </c>
      <c r="F4366" s="142">
        <v>0</v>
      </c>
      <c r="G4366" s="142">
        <v>0</v>
      </c>
      <c r="H4366" s="142">
        <v>0</v>
      </c>
    </row>
    <row r="4367" spans="1:8" ht="16.899999999999999" customHeight="1">
      <c r="A4367" s="225">
        <v>68</v>
      </c>
      <c r="B4367" s="226" t="s">
        <v>1416</v>
      </c>
      <c r="C4367" s="231" t="s">
        <v>1417</v>
      </c>
      <c r="D4367" s="231" t="s">
        <v>1334</v>
      </c>
      <c r="E4367" s="142">
        <v>15680</v>
      </c>
      <c r="F4367" s="142">
        <v>0</v>
      </c>
      <c r="G4367" s="142">
        <v>0</v>
      </c>
      <c r="H4367" s="142">
        <v>0</v>
      </c>
    </row>
    <row r="4368" spans="1:8" ht="16.899999999999999" customHeight="1">
      <c r="A4368" s="225">
        <v>69</v>
      </c>
      <c r="B4368" s="226" t="s">
        <v>1418</v>
      </c>
      <c r="C4368" s="231" t="s">
        <v>1342</v>
      </c>
      <c r="D4368" s="231" t="s">
        <v>1333</v>
      </c>
      <c r="E4368" s="142">
        <v>16120</v>
      </c>
      <c r="F4368" s="142">
        <v>0</v>
      </c>
      <c r="G4368" s="142">
        <v>0</v>
      </c>
      <c r="H4368" s="142">
        <v>0</v>
      </c>
    </row>
    <row r="4369" spans="1:8" ht="22.9" customHeight="1">
      <c r="A4369" s="1407">
        <v>70</v>
      </c>
      <c r="B4369" s="1423" t="s">
        <v>1419</v>
      </c>
      <c r="C4369" s="1424"/>
      <c r="D4369" s="1425"/>
      <c r="E4369" s="142">
        <v>0</v>
      </c>
      <c r="F4369" s="142">
        <v>0</v>
      </c>
      <c r="G4369" s="142">
        <v>0</v>
      </c>
      <c r="H4369" s="142">
        <v>0</v>
      </c>
    </row>
    <row r="4370" spans="1:8" ht="29.25" customHeight="1">
      <c r="A4370" s="1431"/>
      <c r="B4370" s="1474" t="s">
        <v>1420</v>
      </c>
      <c r="C4370" s="1475"/>
      <c r="D4370" s="1476"/>
      <c r="E4370" s="142">
        <v>15000</v>
      </c>
      <c r="F4370" s="142">
        <v>0</v>
      </c>
      <c r="G4370" s="142">
        <v>0</v>
      </c>
      <c r="H4370" s="142">
        <v>0</v>
      </c>
    </row>
    <row r="4371" spans="1:8" ht="29.25" customHeight="1">
      <c r="A4371" s="1408"/>
      <c r="B4371" s="1428" t="s">
        <v>1421</v>
      </c>
      <c r="C4371" s="1429"/>
      <c r="D4371" s="1430"/>
      <c r="E4371" s="142">
        <v>15000</v>
      </c>
      <c r="F4371" s="142">
        <v>0</v>
      </c>
      <c r="G4371" s="142">
        <v>0</v>
      </c>
      <c r="H4371" s="142">
        <v>0</v>
      </c>
    </row>
    <row r="4372" spans="1:8" ht="18" customHeight="1">
      <c r="A4372" s="1407">
        <v>71</v>
      </c>
      <c r="B4372" s="1423" t="s">
        <v>1422</v>
      </c>
      <c r="C4372" s="1424"/>
      <c r="D4372" s="1425"/>
      <c r="E4372" s="142">
        <v>0</v>
      </c>
      <c r="F4372" s="142">
        <v>0</v>
      </c>
      <c r="G4372" s="142">
        <v>0</v>
      </c>
      <c r="H4372" s="142">
        <v>0</v>
      </c>
    </row>
    <row r="4373" spans="1:8" ht="18" customHeight="1">
      <c r="A4373" s="1431"/>
      <c r="B4373" s="1428" t="s">
        <v>1423</v>
      </c>
      <c r="C4373" s="1429"/>
      <c r="D4373" s="1430"/>
      <c r="E4373" s="142">
        <v>8160</v>
      </c>
      <c r="F4373" s="142">
        <v>0</v>
      </c>
      <c r="G4373" s="142">
        <v>0</v>
      </c>
      <c r="H4373" s="142">
        <v>0</v>
      </c>
    </row>
    <row r="4374" spans="1:8" ht="18" customHeight="1">
      <c r="A4374" s="1408"/>
      <c r="B4374" s="1428" t="s">
        <v>1424</v>
      </c>
      <c r="C4374" s="1429"/>
      <c r="D4374" s="1430"/>
      <c r="E4374" s="142">
        <v>8160</v>
      </c>
      <c r="F4374" s="142">
        <v>0</v>
      </c>
      <c r="G4374" s="142">
        <v>0</v>
      </c>
      <c r="H4374" s="142">
        <v>0</v>
      </c>
    </row>
    <row r="4375" spans="1:8" ht="24.6" customHeight="1">
      <c r="A4375" s="225"/>
      <c r="B4375" s="1423" t="s">
        <v>1425</v>
      </c>
      <c r="C4375" s="1424"/>
      <c r="D4375" s="1425"/>
      <c r="E4375" s="142">
        <v>0</v>
      </c>
      <c r="F4375" s="142">
        <v>0</v>
      </c>
      <c r="G4375" s="142">
        <v>0</v>
      </c>
      <c r="H4375" s="142">
        <v>0</v>
      </c>
    </row>
    <row r="4376" spans="1:8" ht="66">
      <c r="A4376" s="225">
        <v>72</v>
      </c>
      <c r="B4376" s="226" t="s">
        <v>1426</v>
      </c>
      <c r="C4376" s="231" t="s">
        <v>1427</v>
      </c>
      <c r="D4376" s="231" t="s">
        <v>1428</v>
      </c>
      <c r="E4376" s="142">
        <v>13200</v>
      </c>
      <c r="F4376" s="142">
        <v>0</v>
      </c>
      <c r="G4376" s="142">
        <v>0</v>
      </c>
      <c r="H4376" s="142">
        <v>0</v>
      </c>
    </row>
    <row r="4377" spans="1:8" ht="49.5">
      <c r="A4377" s="225">
        <v>73</v>
      </c>
      <c r="B4377" s="226" t="s">
        <v>1429</v>
      </c>
      <c r="C4377" s="231" t="s">
        <v>1313</v>
      </c>
      <c r="D4377" s="231" t="s">
        <v>1430</v>
      </c>
      <c r="E4377" s="142">
        <v>13200</v>
      </c>
      <c r="F4377" s="142">
        <v>0</v>
      </c>
      <c r="G4377" s="142">
        <v>0</v>
      </c>
      <c r="H4377" s="142">
        <v>0</v>
      </c>
    </row>
    <row r="4378" spans="1:8" ht="33">
      <c r="A4378" s="225">
        <v>74</v>
      </c>
      <c r="B4378" s="226" t="s">
        <v>1431</v>
      </c>
      <c r="C4378" s="231" t="s">
        <v>1427</v>
      </c>
      <c r="D4378" s="231" t="s">
        <v>1432</v>
      </c>
      <c r="E4378" s="142">
        <v>11760</v>
      </c>
      <c r="F4378" s="142">
        <v>0</v>
      </c>
      <c r="G4378" s="142">
        <v>0</v>
      </c>
      <c r="H4378" s="142">
        <v>0</v>
      </c>
    </row>
    <row r="4379" spans="1:8" ht="49.5">
      <c r="A4379" s="225">
        <v>75</v>
      </c>
      <c r="B4379" s="226" t="s">
        <v>1433</v>
      </c>
      <c r="C4379" s="231" t="s">
        <v>1434</v>
      </c>
      <c r="D4379" s="231" t="s">
        <v>1435</v>
      </c>
      <c r="E4379" s="142">
        <v>11424</v>
      </c>
      <c r="F4379" s="142">
        <v>0</v>
      </c>
      <c r="G4379" s="142">
        <v>0</v>
      </c>
      <c r="H4379" s="142">
        <v>0</v>
      </c>
    </row>
    <row r="4380" spans="1:8" ht="33">
      <c r="A4380" s="225">
        <v>76</v>
      </c>
      <c r="B4380" s="226" t="s">
        <v>1436</v>
      </c>
      <c r="C4380" s="231" t="s">
        <v>1434</v>
      </c>
      <c r="D4380" s="231" t="s">
        <v>1432</v>
      </c>
      <c r="E4380" s="142">
        <v>11424</v>
      </c>
      <c r="F4380" s="142">
        <v>0</v>
      </c>
      <c r="G4380" s="142">
        <v>0</v>
      </c>
      <c r="H4380" s="142">
        <v>0</v>
      </c>
    </row>
    <row r="4381" spans="1:8" ht="49.5">
      <c r="A4381" s="225">
        <v>77</v>
      </c>
      <c r="B4381" s="226" t="s">
        <v>1437</v>
      </c>
      <c r="C4381" s="231" t="s">
        <v>1434</v>
      </c>
      <c r="D4381" s="231" t="s">
        <v>1432</v>
      </c>
      <c r="E4381" s="142">
        <v>11424</v>
      </c>
      <c r="F4381" s="142">
        <v>0</v>
      </c>
      <c r="G4381" s="142">
        <v>0</v>
      </c>
      <c r="H4381" s="142">
        <v>0</v>
      </c>
    </row>
    <row r="4382" spans="1:8" ht="21" customHeight="1">
      <c r="A4382" s="225"/>
      <c r="B4382" s="1423" t="s">
        <v>1438</v>
      </c>
      <c r="C4382" s="1424"/>
      <c r="D4382" s="1425"/>
      <c r="E4382" s="142">
        <v>0</v>
      </c>
      <c r="F4382" s="142">
        <v>0</v>
      </c>
      <c r="G4382" s="142">
        <v>0</v>
      </c>
      <c r="H4382" s="142">
        <v>0</v>
      </c>
    </row>
    <row r="4383" spans="1:8" ht="49.5">
      <c r="A4383" s="225">
        <v>78</v>
      </c>
      <c r="B4383" s="226" t="s">
        <v>1439</v>
      </c>
      <c r="C4383" s="231" t="s">
        <v>1313</v>
      </c>
      <c r="D4383" s="231" t="s">
        <v>1430</v>
      </c>
      <c r="E4383" s="142">
        <v>13200</v>
      </c>
      <c r="F4383" s="142">
        <v>0</v>
      </c>
      <c r="G4383" s="142">
        <v>0</v>
      </c>
      <c r="H4383" s="142">
        <v>0</v>
      </c>
    </row>
    <row r="4384" spans="1:8" ht="66">
      <c r="A4384" s="225">
        <v>79</v>
      </c>
      <c r="B4384" s="226" t="s">
        <v>1440</v>
      </c>
      <c r="C4384" s="231" t="s">
        <v>1441</v>
      </c>
      <c r="D4384" s="231" t="s">
        <v>1442</v>
      </c>
      <c r="E4384" s="142">
        <v>13200</v>
      </c>
      <c r="F4384" s="142">
        <v>0</v>
      </c>
      <c r="G4384" s="142">
        <v>0</v>
      </c>
      <c r="H4384" s="142">
        <v>0</v>
      </c>
    </row>
    <row r="4385" spans="1:8" ht="49.5">
      <c r="A4385" s="225">
        <v>80</v>
      </c>
      <c r="B4385" s="226" t="s">
        <v>1443</v>
      </c>
      <c r="C4385" s="231" t="s">
        <v>1432</v>
      </c>
      <c r="D4385" s="231" t="s">
        <v>1444</v>
      </c>
      <c r="E4385" s="142">
        <v>11040</v>
      </c>
      <c r="F4385" s="142">
        <v>0</v>
      </c>
      <c r="G4385" s="142">
        <v>0</v>
      </c>
      <c r="H4385" s="142">
        <v>0</v>
      </c>
    </row>
    <row r="4386" spans="1:8" ht="49.5">
      <c r="A4386" s="225">
        <v>81</v>
      </c>
      <c r="B4386" s="226" t="s">
        <v>1445</v>
      </c>
      <c r="C4386" s="231" t="s">
        <v>1432</v>
      </c>
      <c r="D4386" s="231" t="s">
        <v>1444</v>
      </c>
      <c r="E4386" s="142">
        <v>11040</v>
      </c>
      <c r="F4386" s="142">
        <v>0</v>
      </c>
      <c r="G4386" s="142">
        <v>0</v>
      </c>
      <c r="H4386" s="142">
        <v>0</v>
      </c>
    </row>
    <row r="4387" spans="1:8" ht="49.5">
      <c r="A4387" s="225">
        <v>82</v>
      </c>
      <c r="B4387" s="226" t="s">
        <v>1446</v>
      </c>
      <c r="C4387" s="231" t="s">
        <v>1441</v>
      </c>
      <c r="D4387" s="231" t="s">
        <v>1442</v>
      </c>
      <c r="E4387" s="142">
        <v>11040</v>
      </c>
      <c r="F4387" s="142">
        <v>0</v>
      </c>
      <c r="G4387" s="142">
        <v>0</v>
      </c>
      <c r="H4387" s="142">
        <v>0</v>
      </c>
    </row>
    <row r="4388" spans="1:8" ht="49.5">
      <c r="A4388" s="225">
        <v>83</v>
      </c>
      <c r="B4388" s="226" t="s">
        <v>1447</v>
      </c>
      <c r="C4388" s="231" t="s">
        <v>1432</v>
      </c>
      <c r="D4388" s="231" t="s">
        <v>1444</v>
      </c>
      <c r="E4388" s="142">
        <v>11000</v>
      </c>
      <c r="F4388" s="142">
        <v>0</v>
      </c>
      <c r="G4388" s="142">
        <v>0</v>
      </c>
      <c r="H4388" s="142">
        <v>0</v>
      </c>
    </row>
    <row r="4389" spans="1:8" ht="49.5">
      <c r="A4389" s="225">
        <v>84</v>
      </c>
      <c r="B4389" s="226" t="s">
        <v>1448</v>
      </c>
      <c r="C4389" s="231" t="s">
        <v>1432</v>
      </c>
      <c r="D4389" s="231" t="s">
        <v>1444</v>
      </c>
      <c r="E4389" s="142">
        <v>11000</v>
      </c>
      <c r="F4389" s="142">
        <v>0</v>
      </c>
      <c r="G4389" s="142">
        <v>0</v>
      </c>
      <c r="H4389" s="142">
        <v>0</v>
      </c>
    </row>
    <row r="4390" spans="1:8" ht="20.45" customHeight="1">
      <c r="A4390" s="1407">
        <v>85</v>
      </c>
      <c r="B4390" s="1423" t="s">
        <v>1449</v>
      </c>
      <c r="C4390" s="1424"/>
      <c r="D4390" s="1425"/>
      <c r="E4390" s="142">
        <v>0</v>
      </c>
      <c r="F4390" s="142">
        <v>0</v>
      </c>
      <c r="G4390" s="142">
        <v>0</v>
      </c>
      <c r="H4390" s="142">
        <v>0</v>
      </c>
    </row>
    <row r="4391" spans="1:8" ht="16.5">
      <c r="A4391" s="1431"/>
      <c r="B4391" s="226" t="s">
        <v>1450</v>
      </c>
      <c r="C4391" s="231" t="s">
        <v>1451</v>
      </c>
      <c r="D4391" s="231" t="s">
        <v>1452</v>
      </c>
      <c r="E4391" s="142">
        <v>13024</v>
      </c>
      <c r="F4391" s="142">
        <v>0</v>
      </c>
      <c r="G4391" s="142">
        <v>0</v>
      </c>
      <c r="H4391" s="142">
        <v>0</v>
      </c>
    </row>
    <row r="4392" spans="1:8" ht="16.5">
      <c r="A4392" s="1431"/>
      <c r="B4392" s="226" t="s">
        <v>1453</v>
      </c>
      <c r="C4392" s="231" t="s">
        <v>1454</v>
      </c>
      <c r="D4392" s="231" t="s">
        <v>1455</v>
      </c>
      <c r="E4392" s="142">
        <v>16000</v>
      </c>
      <c r="F4392" s="142">
        <v>0</v>
      </c>
      <c r="G4392" s="142">
        <v>0</v>
      </c>
      <c r="H4392" s="142">
        <v>0</v>
      </c>
    </row>
    <row r="4393" spans="1:8" ht="16.5">
      <c r="A4393" s="1431"/>
      <c r="B4393" s="226" t="s">
        <v>1453</v>
      </c>
      <c r="C4393" s="231" t="s">
        <v>1455</v>
      </c>
      <c r="D4393" s="231" t="s">
        <v>1456</v>
      </c>
      <c r="E4393" s="142">
        <v>16000</v>
      </c>
      <c r="F4393" s="142">
        <v>0</v>
      </c>
      <c r="G4393" s="142">
        <v>0</v>
      </c>
      <c r="H4393" s="142">
        <v>0</v>
      </c>
    </row>
    <row r="4394" spans="1:8" ht="16.5">
      <c r="A4394" s="1431"/>
      <c r="B4394" s="226" t="s">
        <v>1457</v>
      </c>
      <c r="C4394" s="231" t="s">
        <v>68</v>
      </c>
      <c r="D4394" s="231" t="s">
        <v>1451</v>
      </c>
      <c r="E4394" s="142">
        <v>17600</v>
      </c>
      <c r="F4394" s="142">
        <v>0</v>
      </c>
      <c r="G4394" s="142">
        <v>0</v>
      </c>
      <c r="H4394" s="142">
        <v>0</v>
      </c>
    </row>
    <row r="4395" spans="1:8" ht="16.5">
      <c r="A4395" s="1431"/>
      <c r="B4395" s="226" t="s">
        <v>1458</v>
      </c>
      <c r="C4395" s="231" t="s">
        <v>68</v>
      </c>
      <c r="D4395" s="231" t="s">
        <v>1451</v>
      </c>
      <c r="E4395" s="142">
        <v>15680</v>
      </c>
      <c r="F4395" s="142">
        <v>0</v>
      </c>
      <c r="G4395" s="142">
        <v>0</v>
      </c>
      <c r="H4395" s="142">
        <v>0</v>
      </c>
    </row>
    <row r="4396" spans="1:8" ht="16.5">
      <c r="A4396" s="1431"/>
      <c r="B4396" s="226" t="s">
        <v>1459</v>
      </c>
      <c r="C4396" s="231" t="s">
        <v>68</v>
      </c>
      <c r="D4396" s="231" t="s">
        <v>1451</v>
      </c>
      <c r="E4396" s="142">
        <v>11520</v>
      </c>
      <c r="F4396" s="142">
        <v>0</v>
      </c>
      <c r="G4396" s="142">
        <v>0</v>
      </c>
      <c r="H4396" s="142">
        <v>0</v>
      </c>
    </row>
    <row r="4397" spans="1:8" ht="16.5">
      <c r="A4397" s="1431"/>
      <c r="B4397" s="226" t="s">
        <v>1460</v>
      </c>
      <c r="C4397" s="231" t="s">
        <v>68</v>
      </c>
      <c r="D4397" s="231" t="s">
        <v>1451</v>
      </c>
      <c r="E4397" s="142">
        <v>19200</v>
      </c>
      <c r="F4397" s="142">
        <v>0</v>
      </c>
      <c r="G4397" s="142">
        <v>0</v>
      </c>
      <c r="H4397" s="142">
        <v>0</v>
      </c>
    </row>
    <row r="4398" spans="1:8" ht="16.5">
      <c r="A4398" s="1431"/>
      <c r="B4398" s="226" t="s">
        <v>1461</v>
      </c>
      <c r="C4398" s="231" t="s">
        <v>1462</v>
      </c>
      <c r="D4398" s="231" t="s">
        <v>1451</v>
      </c>
      <c r="E4398" s="142">
        <v>11520</v>
      </c>
      <c r="F4398" s="142">
        <v>0</v>
      </c>
      <c r="G4398" s="142">
        <v>0</v>
      </c>
      <c r="H4398" s="142">
        <v>0</v>
      </c>
    </row>
    <row r="4399" spans="1:8" ht="16.5">
      <c r="A4399" s="1431"/>
      <c r="B4399" s="226" t="s">
        <v>1463</v>
      </c>
      <c r="C4399" s="231" t="s">
        <v>1462</v>
      </c>
      <c r="D4399" s="231" t="s">
        <v>1464</v>
      </c>
      <c r="E4399" s="142">
        <v>13440</v>
      </c>
      <c r="F4399" s="142">
        <v>0</v>
      </c>
      <c r="G4399" s="142">
        <v>0</v>
      </c>
      <c r="H4399" s="142">
        <v>0</v>
      </c>
    </row>
    <row r="4400" spans="1:8" ht="16.5">
      <c r="A4400" s="1431"/>
      <c r="B4400" s="226" t="s">
        <v>1465</v>
      </c>
      <c r="C4400" s="231" t="s">
        <v>119</v>
      </c>
      <c r="D4400" s="231" t="s">
        <v>1462</v>
      </c>
      <c r="E4400" s="142">
        <v>13440</v>
      </c>
      <c r="F4400" s="142">
        <v>0</v>
      </c>
      <c r="G4400" s="142">
        <v>0</v>
      </c>
      <c r="H4400" s="142">
        <v>0</v>
      </c>
    </row>
    <row r="4401" spans="1:8" ht="33">
      <c r="A4401" s="1431"/>
      <c r="B4401" s="226" t="s">
        <v>1466</v>
      </c>
      <c r="C4401" s="231" t="s">
        <v>1467</v>
      </c>
      <c r="D4401" s="231" t="s">
        <v>1462</v>
      </c>
      <c r="E4401" s="142">
        <v>11200</v>
      </c>
      <c r="F4401" s="142">
        <v>0</v>
      </c>
      <c r="G4401" s="142">
        <v>0</v>
      </c>
      <c r="H4401" s="142">
        <v>0</v>
      </c>
    </row>
    <row r="4402" spans="1:8" ht="33">
      <c r="A4402" s="1431"/>
      <c r="B4402" s="226" t="s">
        <v>1468</v>
      </c>
      <c r="C4402" s="231" t="s">
        <v>1469</v>
      </c>
      <c r="D4402" s="231" t="s">
        <v>1470</v>
      </c>
      <c r="E4402" s="142">
        <v>11200</v>
      </c>
      <c r="F4402" s="142">
        <v>0</v>
      </c>
      <c r="G4402" s="142">
        <v>0</v>
      </c>
      <c r="H4402" s="142">
        <v>0</v>
      </c>
    </row>
    <row r="4403" spans="1:8" ht="49.5">
      <c r="A4403" s="1431"/>
      <c r="B4403" s="226" t="s">
        <v>1471</v>
      </c>
      <c r="C4403" s="231" t="s">
        <v>1472</v>
      </c>
      <c r="D4403" s="231" t="s">
        <v>1473</v>
      </c>
      <c r="E4403" s="142">
        <v>12288</v>
      </c>
      <c r="F4403" s="142">
        <v>0</v>
      </c>
      <c r="G4403" s="142">
        <v>0</v>
      </c>
      <c r="H4403" s="142">
        <v>0</v>
      </c>
    </row>
    <row r="4404" spans="1:8" ht="33">
      <c r="A4404" s="1431"/>
      <c r="B4404" s="226" t="s">
        <v>1474</v>
      </c>
      <c r="C4404" s="231" t="s">
        <v>1462</v>
      </c>
      <c r="D4404" s="231" t="s">
        <v>1464</v>
      </c>
      <c r="E4404" s="142">
        <v>19200</v>
      </c>
      <c r="F4404" s="142">
        <v>0</v>
      </c>
      <c r="G4404" s="142">
        <v>0</v>
      </c>
      <c r="H4404" s="142">
        <v>0</v>
      </c>
    </row>
    <row r="4405" spans="1:8" ht="33">
      <c r="A4405" s="1431"/>
      <c r="B4405" s="226" t="s">
        <v>554</v>
      </c>
      <c r="C4405" s="231" t="s">
        <v>1475</v>
      </c>
      <c r="D4405" s="231" t="s">
        <v>1476</v>
      </c>
      <c r="E4405" s="142">
        <v>11520</v>
      </c>
      <c r="F4405" s="142">
        <v>0</v>
      </c>
      <c r="G4405" s="142">
        <v>0</v>
      </c>
      <c r="H4405" s="142">
        <v>0</v>
      </c>
    </row>
    <row r="4406" spans="1:8" ht="16.5">
      <c r="A4406" s="1431"/>
      <c r="B4406" s="226" t="s">
        <v>553</v>
      </c>
      <c r="C4406" s="231" t="s">
        <v>554</v>
      </c>
      <c r="D4406" s="231" t="s">
        <v>1455</v>
      </c>
      <c r="E4406" s="142">
        <v>9600</v>
      </c>
      <c r="F4406" s="142">
        <v>0</v>
      </c>
      <c r="G4406" s="142">
        <v>0</v>
      </c>
      <c r="H4406" s="142">
        <v>0</v>
      </c>
    </row>
    <row r="4407" spans="1:8" ht="16.5">
      <c r="A4407" s="1431"/>
      <c r="B4407" s="226" t="s">
        <v>1477</v>
      </c>
      <c r="C4407" s="231" t="s">
        <v>1454</v>
      </c>
      <c r="D4407" s="231" t="s">
        <v>554</v>
      </c>
      <c r="E4407" s="142">
        <v>11520</v>
      </c>
      <c r="F4407" s="142">
        <v>0</v>
      </c>
      <c r="G4407" s="142">
        <v>0</v>
      </c>
      <c r="H4407" s="142">
        <v>0</v>
      </c>
    </row>
    <row r="4408" spans="1:8" ht="33">
      <c r="A4408" s="1431"/>
      <c r="B4408" s="226" t="s">
        <v>127</v>
      </c>
      <c r="C4408" s="231" t="s">
        <v>1478</v>
      </c>
      <c r="D4408" s="231" t="s">
        <v>1479</v>
      </c>
      <c r="E4408" s="142">
        <v>9600</v>
      </c>
      <c r="F4408" s="142">
        <v>0</v>
      </c>
      <c r="G4408" s="142">
        <v>0</v>
      </c>
      <c r="H4408" s="142">
        <v>0</v>
      </c>
    </row>
    <row r="4409" spans="1:8" ht="16.5">
      <c r="A4409" s="1431"/>
      <c r="B4409" s="226" t="s">
        <v>283</v>
      </c>
      <c r="C4409" s="231" t="s">
        <v>1455</v>
      </c>
      <c r="D4409" s="231" t="s">
        <v>1454</v>
      </c>
      <c r="E4409" s="142">
        <v>13440</v>
      </c>
      <c r="F4409" s="142">
        <v>0</v>
      </c>
      <c r="G4409" s="142">
        <v>0</v>
      </c>
      <c r="H4409" s="142">
        <v>0</v>
      </c>
    </row>
    <row r="4410" spans="1:8" ht="16.5">
      <c r="A4410" s="1431"/>
      <c r="B4410" s="226" t="s">
        <v>284</v>
      </c>
      <c r="C4410" s="231" t="s">
        <v>282</v>
      </c>
      <c r="D4410" s="231" t="s">
        <v>282</v>
      </c>
      <c r="E4410" s="142">
        <v>9600</v>
      </c>
      <c r="F4410" s="142">
        <v>0</v>
      </c>
      <c r="G4410" s="142">
        <v>0</v>
      </c>
      <c r="H4410" s="142">
        <v>0</v>
      </c>
    </row>
    <row r="4411" spans="1:8" ht="16.5">
      <c r="A4411" s="1431"/>
      <c r="B4411" s="226" t="s">
        <v>285</v>
      </c>
      <c r="C4411" s="231" t="s">
        <v>1455</v>
      </c>
      <c r="D4411" s="231" t="s">
        <v>1454</v>
      </c>
      <c r="E4411" s="142">
        <v>13440</v>
      </c>
      <c r="F4411" s="142">
        <v>0</v>
      </c>
      <c r="G4411" s="142">
        <v>0</v>
      </c>
      <c r="H4411" s="142">
        <v>0</v>
      </c>
    </row>
    <row r="4412" spans="1:8" ht="16.5">
      <c r="A4412" s="1431"/>
      <c r="B4412" s="226" t="s">
        <v>1480</v>
      </c>
      <c r="C4412" s="231" t="s">
        <v>1455</v>
      </c>
      <c r="D4412" s="231" t="s">
        <v>1454</v>
      </c>
      <c r="E4412" s="142">
        <v>13440</v>
      </c>
      <c r="F4412" s="142">
        <v>0</v>
      </c>
      <c r="G4412" s="142">
        <v>0</v>
      </c>
      <c r="H4412" s="142">
        <v>0</v>
      </c>
    </row>
    <row r="4413" spans="1:8" ht="16.5">
      <c r="A4413" s="1431"/>
      <c r="B4413" s="226" t="s">
        <v>282</v>
      </c>
      <c r="C4413" s="231" t="s">
        <v>1451</v>
      </c>
      <c r="D4413" s="231" t="s">
        <v>284</v>
      </c>
      <c r="E4413" s="142">
        <v>11520</v>
      </c>
      <c r="F4413" s="142">
        <v>0</v>
      </c>
      <c r="G4413" s="142">
        <v>0</v>
      </c>
      <c r="H4413" s="142">
        <v>0</v>
      </c>
    </row>
    <row r="4414" spans="1:8" ht="16.5">
      <c r="A4414" s="1431"/>
      <c r="B4414" s="226" t="s">
        <v>104</v>
      </c>
      <c r="C4414" s="231" t="s">
        <v>1451</v>
      </c>
      <c r="D4414" s="231" t="s">
        <v>284</v>
      </c>
      <c r="E4414" s="142">
        <v>11520</v>
      </c>
      <c r="F4414" s="142">
        <v>0</v>
      </c>
      <c r="G4414" s="142">
        <v>0</v>
      </c>
      <c r="H4414" s="142">
        <v>0</v>
      </c>
    </row>
    <row r="4415" spans="1:8" ht="16.5">
      <c r="A4415" s="1431"/>
      <c r="B4415" s="226" t="s">
        <v>1481</v>
      </c>
      <c r="C4415" s="231" t="s">
        <v>1451</v>
      </c>
      <c r="D4415" s="231" t="s">
        <v>553</v>
      </c>
      <c r="E4415" s="142">
        <v>11520</v>
      </c>
      <c r="F4415" s="142">
        <v>0</v>
      </c>
      <c r="G4415" s="142">
        <v>0</v>
      </c>
      <c r="H4415" s="142">
        <v>0</v>
      </c>
    </row>
    <row r="4416" spans="1:8" ht="16.5">
      <c r="A4416" s="1431"/>
      <c r="B4416" s="226" t="s">
        <v>1482</v>
      </c>
      <c r="C4416" s="231" t="s">
        <v>1483</v>
      </c>
      <c r="D4416" s="231" t="s">
        <v>1464</v>
      </c>
      <c r="E4416" s="142">
        <v>13440</v>
      </c>
      <c r="F4416" s="142">
        <v>0</v>
      </c>
      <c r="G4416" s="142">
        <v>0</v>
      </c>
      <c r="H4416" s="142">
        <v>0</v>
      </c>
    </row>
    <row r="4417" spans="1:8" ht="33">
      <c r="A4417" s="1431"/>
      <c r="B4417" s="226" t="s">
        <v>1484</v>
      </c>
      <c r="C4417" s="231" t="s">
        <v>1462</v>
      </c>
      <c r="D4417" s="231" t="s">
        <v>1485</v>
      </c>
      <c r="E4417" s="142">
        <v>15360</v>
      </c>
      <c r="F4417" s="142">
        <v>0</v>
      </c>
      <c r="G4417" s="142">
        <v>0</v>
      </c>
      <c r="H4417" s="142">
        <v>0</v>
      </c>
    </row>
    <row r="4418" spans="1:8" ht="16.5">
      <c r="A4418" s="1431"/>
      <c r="B4418" s="226" t="s">
        <v>1486</v>
      </c>
      <c r="C4418" s="231" t="s">
        <v>1487</v>
      </c>
      <c r="D4418" s="231" t="s">
        <v>1464</v>
      </c>
      <c r="E4418" s="142">
        <v>13440</v>
      </c>
      <c r="F4418" s="142">
        <v>0</v>
      </c>
      <c r="G4418" s="142">
        <v>0</v>
      </c>
      <c r="H4418" s="142">
        <v>0</v>
      </c>
    </row>
    <row r="4419" spans="1:8" ht="16.5">
      <c r="A4419" s="1431"/>
      <c r="B4419" s="226" t="s">
        <v>1488</v>
      </c>
      <c r="C4419" s="231" t="s">
        <v>119</v>
      </c>
      <c r="D4419" s="231" t="s">
        <v>1487</v>
      </c>
      <c r="E4419" s="142">
        <v>13440</v>
      </c>
      <c r="F4419" s="142">
        <v>0</v>
      </c>
      <c r="G4419" s="142">
        <v>0</v>
      </c>
      <c r="H4419" s="142">
        <v>0</v>
      </c>
    </row>
    <row r="4420" spans="1:8" ht="16.5">
      <c r="A4420" s="1431"/>
      <c r="B4420" s="226" t="s">
        <v>1489</v>
      </c>
      <c r="C4420" s="231" t="s">
        <v>1451</v>
      </c>
      <c r="D4420" s="231" t="s">
        <v>1456</v>
      </c>
      <c r="E4420" s="142">
        <v>10400</v>
      </c>
      <c r="F4420" s="142">
        <v>0</v>
      </c>
      <c r="G4420" s="142">
        <v>0</v>
      </c>
      <c r="H4420" s="142">
        <v>0</v>
      </c>
    </row>
    <row r="4421" spans="1:8" ht="16.5">
      <c r="A4421" s="1408"/>
      <c r="B4421" s="226" t="s">
        <v>1490</v>
      </c>
      <c r="C4421" s="231" t="s">
        <v>1454</v>
      </c>
      <c r="D4421" s="231" t="s">
        <v>1456</v>
      </c>
      <c r="E4421" s="142">
        <v>10400</v>
      </c>
      <c r="F4421" s="142">
        <v>0</v>
      </c>
      <c r="G4421" s="142">
        <v>0</v>
      </c>
      <c r="H4421" s="142">
        <v>0</v>
      </c>
    </row>
    <row r="4422" spans="1:8" ht="17.45" customHeight="1">
      <c r="A4422" s="1407">
        <v>86</v>
      </c>
      <c r="B4422" s="1423" t="s">
        <v>1491</v>
      </c>
      <c r="C4422" s="1424"/>
      <c r="D4422" s="1425"/>
      <c r="E4422" s="142">
        <v>0</v>
      </c>
      <c r="F4422" s="142">
        <v>0</v>
      </c>
      <c r="G4422" s="142">
        <v>0</v>
      </c>
      <c r="H4422" s="142">
        <v>0</v>
      </c>
    </row>
    <row r="4423" spans="1:8" ht="17.45" customHeight="1">
      <c r="A4423" s="1431"/>
      <c r="B4423" s="226" t="s">
        <v>1492</v>
      </c>
      <c r="C4423" s="231"/>
      <c r="D4423" s="231"/>
      <c r="E4423" s="142">
        <v>0</v>
      </c>
      <c r="F4423" s="142">
        <v>0</v>
      </c>
      <c r="G4423" s="142">
        <v>0</v>
      </c>
      <c r="H4423" s="142">
        <v>0</v>
      </c>
    </row>
    <row r="4424" spans="1:8" ht="17.45" customHeight="1">
      <c r="A4424" s="1431"/>
      <c r="B4424" s="226" t="s">
        <v>1493</v>
      </c>
      <c r="C4424" s="231" t="s">
        <v>214</v>
      </c>
      <c r="D4424" s="231" t="s">
        <v>1481</v>
      </c>
      <c r="E4424" s="142">
        <v>10240</v>
      </c>
      <c r="F4424" s="142">
        <v>0</v>
      </c>
      <c r="G4424" s="142">
        <v>0</v>
      </c>
      <c r="H4424" s="142">
        <v>0</v>
      </c>
    </row>
    <row r="4425" spans="1:8" ht="17.45" customHeight="1">
      <c r="A4425" s="1431"/>
      <c r="B4425" s="226" t="s">
        <v>1465</v>
      </c>
      <c r="C4425" s="231" t="s">
        <v>119</v>
      </c>
      <c r="D4425" s="231" t="s">
        <v>1455</v>
      </c>
      <c r="E4425" s="142">
        <v>10240</v>
      </c>
      <c r="F4425" s="142">
        <v>0</v>
      </c>
      <c r="G4425" s="142">
        <v>0</v>
      </c>
      <c r="H4425" s="142">
        <v>0</v>
      </c>
    </row>
    <row r="4426" spans="1:8" ht="17.45" customHeight="1">
      <c r="A4426" s="1431"/>
      <c r="B4426" s="226" t="s">
        <v>1458</v>
      </c>
      <c r="C4426" s="231" t="s">
        <v>285</v>
      </c>
      <c r="D4426" s="231" t="s">
        <v>1483</v>
      </c>
      <c r="E4426" s="142">
        <v>10240</v>
      </c>
      <c r="F4426" s="142">
        <v>0</v>
      </c>
      <c r="G4426" s="142">
        <v>0</v>
      </c>
      <c r="H4426" s="142">
        <v>0</v>
      </c>
    </row>
    <row r="4427" spans="1:8" ht="17.45" customHeight="1">
      <c r="A4427" s="1431"/>
      <c r="B4427" s="226" t="s">
        <v>1461</v>
      </c>
      <c r="C4427" s="231" t="s">
        <v>554</v>
      </c>
      <c r="D4427" s="231" t="s">
        <v>1483</v>
      </c>
      <c r="E4427" s="142">
        <v>9600</v>
      </c>
      <c r="F4427" s="142">
        <v>0</v>
      </c>
      <c r="G4427" s="142">
        <v>0</v>
      </c>
      <c r="H4427" s="142">
        <v>0</v>
      </c>
    </row>
    <row r="4428" spans="1:8" ht="17.45" customHeight="1">
      <c r="A4428" s="1431"/>
      <c r="B4428" s="226" t="s">
        <v>1494</v>
      </c>
      <c r="C4428" s="231" t="s">
        <v>554</v>
      </c>
      <c r="D4428" s="231" t="s">
        <v>1495</v>
      </c>
      <c r="E4428" s="142">
        <v>10240</v>
      </c>
      <c r="F4428" s="142">
        <v>0</v>
      </c>
      <c r="G4428" s="142">
        <v>0</v>
      </c>
      <c r="H4428" s="142">
        <v>0</v>
      </c>
    </row>
    <row r="4429" spans="1:8" ht="17.45" customHeight="1">
      <c r="A4429" s="1431"/>
      <c r="B4429" s="226" t="s">
        <v>1466</v>
      </c>
      <c r="C4429" s="231" t="s">
        <v>1455</v>
      </c>
      <c r="D4429" s="231" t="s">
        <v>1481</v>
      </c>
      <c r="E4429" s="142">
        <v>9600</v>
      </c>
      <c r="F4429" s="142">
        <v>0</v>
      </c>
      <c r="G4429" s="142">
        <v>0</v>
      </c>
      <c r="H4429" s="142">
        <v>0</v>
      </c>
    </row>
    <row r="4430" spans="1:8" ht="33">
      <c r="A4430" s="1431"/>
      <c r="B4430" s="226" t="s">
        <v>1496</v>
      </c>
      <c r="C4430" s="231"/>
      <c r="D4430" s="231"/>
      <c r="E4430" s="142">
        <v>0</v>
      </c>
      <c r="F4430" s="142">
        <v>0</v>
      </c>
      <c r="G4430" s="142">
        <v>0</v>
      </c>
      <c r="H4430" s="142">
        <v>0</v>
      </c>
    </row>
    <row r="4431" spans="1:8" ht="17.45" customHeight="1">
      <c r="A4431" s="1431"/>
      <c r="B4431" s="226" t="s">
        <v>1497</v>
      </c>
      <c r="C4431" s="231" t="s">
        <v>1487</v>
      </c>
      <c r="D4431" s="231" t="s">
        <v>104</v>
      </c>
      <c r="E4431" s="142">
        <v>7680</v>
      </c>
      <c r="F4431" s="142">
        <v>0</v>
      </c>
      <c r="G4431" s="142">
        <v>0</v>
      </c>
      <c r="H4431" s="142">
        <v>0</v>
      </c>
    </row>
    <row r="4432" spans="1:8" ht="17.45" customHeight="1">
      <c r="A4432" s="1431"/>
      <c r="B4432" s="226" t="s">
        <v>1498</v>
      </c>
      <c r="C4432" s="231" t="s">
        <v>214</v>
      </c>
      <c r="D4432" s="231" t="s">
        <v>1455</v>
      </c>
      <c r="E4432" s="142">
        <v>8960</v>
      </c>
      <c r="F4432" s="142">
        <v>0</v>
      </c>
      <c r="G4432" s="142">
        <v>0</v>
      </c>
      <c r="H4432" s="142">
        <v>0</v>
      </c>
    </row>
    <row r="4433" spans="1:8" ht="17.45" customHeight="1">
      <c r="A4433" s="1431"/>
      <c r="B4433" s="226" t="s">
        <v>1463</v>
      </c>
      <c r="C4433" s="231" t="s">
        <v>1487</v>
      </c>
      <c r="D4433" s="231" t="s">
        <v>104</v>
      </c>
      <c r="E4433" s="142">
        <v>7680</v>
      </c>
      <c r="F4433" s="142">
        <v>0</v>
      </c>
      <c r="G4433" s="142">
        <v>0</v>
      </c>
      <c r="H4433" s="142">
        <v>0</v>
      </c>
    </row>
    <row r="4434" spans="1:8" ht="17.45" customHeight="1">
      <c r="A4434" s="1431"/>
      <c r="B4434" s="226" t="s">
        <v>1499</v>
      </c>
      <c r="C4434" s="231" t="s">
        <v>282</v>
      </c>
      <c r="D4434" s="231" t="s">
        <v>1455</v>
      </c>
      <c r="E4434" s="142">
        <v>7680</v>
      </c>
      <c r="F4434" s="142">
        <v>0</v>
      </c>
      <c r="G4434" s="142">
        <v>0</v>
      </c>
      <c r="H4434" s="142">
        <v>0</v>
      </c>
    </row>
    <row r="4435" spans="1:8" ht="17.45" customHeight="1">
      <c r="A4435" s="1431"/>
      <c r="B4435" s="226" t="s">
        <v>1500</v>
      </c>
      <c r="C4435" s="231" t="s">
        <v>214</v>
      </c>
      <c r="D4435" s="231" t="s">
        <v>1455</v>
      </c>
      <c r="E4435" s="142">
        <v>8960</v>
      </c>
      <c r="F4435" s="142">
        <v>0</v>
      </c>
      <c r="G4435" s="142">
        <v>0</v>
      </c>
      <c r="H4435" s="142">
        <v>0</v>
      </c>
    </row>
    <row r="4436" spans="1:8" ht="17.45" customHeight="1">
      <c r="A4436" s="1431"/>
      <c r="B4436" s="226" t="s">
        <v>1501</v>
      </c>
      <c r="C4436" s="231" t="s">
        <v>1487</v>
      </c>
      <c r="D4436" s="231" t="s">
        <v>1462</v>
      </c>
      <c r="E4436" s="142">
        <v>7680</v>
      </c>
      <c r="F4436" s="142">
        <v>0</v>
      </c>
      <c r="G4436" s="142">
        <v>0</v>
      </c>
      <c r="H4436" s="142">
        <v>0</v>
      </c>
    </row>
    <row r="4437" spans="1:8" ht="17.45" customHeight="1">
      <c r="A4437" s="1431"/>
      <c r="B4437" s="226" t="s">
        <v>1459</v>
      </c>
      <c r="C4437" s="231" t="s">
        <v>554</v>
      </c>
      <c r="D4437" s="231" t="s">
        <v>1483</v>
      </c>
      <c r="E4437" s="142">
        <v>7680</v>
      </c>
      <c r="F4437" s="142">
        <v>0</v>
      </c>
      <c r="G4437" s="142">
        <v>0</v>
      </c>
      <c r="H4437" s="142">
        <v>0</v>
      </c>
    </row>
    <row r="4438" spans="1:8" ht="17.45" customHeight="1">
      <c r="A4438" s="1431"/>
      <c r="B4438" s="226" t="s">
        <v>1502</v>
      </c>
      <c r="C4438" s="231" t="s">
        <v>283</v>
      </c>
      <c r="D4438" s="231" t="s">
        <v>285</v>
      </c>
      <c r="E4438" s="142">
        <v>7680</v>
      </c>
      <c r="F4438" s="142">
        <v>0</v>
      </c>
      <c r="G4438" s="142">
        <v>0</v>
      </c>
      <c r="H4438" s="142">
        <v>0</v>
      </c>
    </row>
    <row r="4439" spans="1:8" ht="17.45" customHeight="1">
      <c r="A4439" s="1431"/>
      <c r="B4439" s="226" t="s">
        <v>1503</v>
      </c>
      <c r="C4439" s="231" t="s">
        <v>554</v>
      </c>
      <c r="D4439" s="231" t="s">
        <v>284</v>
      </c>
      <c r="E4439" s="142">
        <v>7680</v>
      </c>
      <c r="F4439" s="142">
        <v>0</v>
      </c>
      <c r="G4439" s="142">
        <v>0</v>
      </c>
      <c r="H4439" s="142">
        <v>0</v>
      </c>
    </row>
    <row r="4440" spans="1:8" ht="17.45" customHeight="1">
      <c r="A4440" s="1408"/>
      <c r="B4440" s="226" t="s">
        <v>1460</v>
      </c>
      <c r="C4440" s="231" t="s">
        <v>285</v>
      </c>
      <c r="D4440" s="231" t="s">
        <v>1483</v>
      </c>
      <c r="E4440" s="142">
        <v>7680</v>
      </c>
      <c r="F4440" s="142">
        <v>0</v>
      </c>
      <c r="G4440" s="142">
        <v>0</v>
      </c>
      <c r="H4440" s="142">
        <v>0</v>
      </c>
    </row>
    <row r="4441" spans="1:8" ht="36.75" customHeight="1">
      <c r="A4441" s="225"/>
      <c r="B4441" s="1423" t="s">
        <v>1504</v>
      </c>
      <c r="C4441" s="1424"/>
      <c r="D4441" s="1425"/>
      <c r="E4441" s="142">
        <v>0</v>
      </c>
      <c r="F4441" s="142">
        <v>0</v>
      </c>
      <c r="G4441" s="142">
        <v>0</v>
      </c>
      <c r="H4441" s="142">
        <v>0</v>
      </c>
    </row>
    <row r="4442" spans="1:8" ht="49.5">
      <c r="A4442" s="225">
        <v>87</v>
      </c>
      <c r="B4442" s="226" t="s">
        <v>1505</v>
      </c>
      <c r="C4442" s="231" t="s">
        <v>1331</v>
      </c>
      <c r="D4442" s="231"/>
      <c r="E4442" s="142">
        <v>9240</v>
      </c>
      <c r="F4442" s="142">
        <v>0</v>
      </c>
      <c r="G4442" s="142">
        <v>0</v>
      </c>
      <c r="H4442" s="142">
        <v>0</v>
      </c>
    </row>
    <row r="4443" spans="1:8" ht="25.5" customHeight="1">
      <c r="A4443" s="225">
        <v>88</v>
      </c>
      <c r="B4443" s="226" t="s">
        <v>1506</v>
      </c>
      <c r="C4443" s="231" t="s">
        <v>1507</v>
      </c>
      <c r="D4443" s="231" t="s">
        <v>1508</v>
      </c>
      <c r="E4443" s="142">
        <v>8800</v>
      </c>
      <c r="F4443" s="142">
        <v>0</v>
      </c>
      <c r="G4443" s="142">
        <v>0</v>
      </c>
      <c r="H4443" s="142">
        <v>0</v>
      </c>
    </row>
    <row r="4444" spans="1:8" ht="15" customHeight="1">
      <c r="A4444" s="225">
        <v>89</v>
      </c>
      <c r="B4444" s="226" t="s">
        <v>1508</v>
      </c>
      <c r="C4444" s="231" t="s">
        <v>1506</v>
      </c>
      <c r="D4444" s="231" t="s">
        <v>1509</v>
      </c>
      <c r="E4444" s="142">
        <v>8800</v>
      </c>
      <c r="F4444" s="142">
        <v>0</v>
      </c>
      <c r="G4444" s="142">
        <v>0</v>
      </c>
      <c r="H4444" s="142">
        <v>0</v>
      </c>
    </row>
    <row r="4445" spans="1:8" ht="15" customHeight="1">
      <c r="A4445" s="225">
        <v>90</v>
      </c>
      <c r="B4445" s="226" t="s">
        <v>1510</v>
      </c>
      <c r="C4445" s="231" t="s">
        <v>1507</v>
      </c>
      <c r="D4445" s="231" t="s">
        <v>1508</v>
      </c>
      <c r="E4445" s="142">
        <v>8800</v>
      </c>
      <c r="F4445" s="142">
        <v>0</v>
      </c>
      <c r="G4445" s="142">
        <v>0</v>
      </c>
      <c r="H4445" s="142">
        <v>0</v>
      </c>
    </row>
    <row r="4446" spans="1:8" ht="15" customHeight="1">
      <c r="A4446" s="225">
        <v>91</v>
      </c>
      <c r="B4446" s="226" t="s">
        <v>1511</v>
      </c>
      <c r="C4446" s="231" t="s">
        <v>1507</v>
      </c>
      <c r="D4446" s="231" t="s">
        <v>1508</v>
      </c>
      <c r="E4446" s="142">
        <v>8360</v>
      </c>
      <c r="F4446" s="142">
        <v>0</v>
      </c>
      <c r="G4446" s="142">
        <v>0</v>
      </c>
      <c r="H4446" s="142">
        <v>0</v>
      </c>
    </row>
    <row r="4447" spans="1:8" ht="15" customHeight="1">
      <c r="A4447" s="225">
        <v>92</v>
      </c>
      <c r="B4447" s="226" t="s">
        <v>1512</v>
      </c>
      <c r="C4447" s="231" t="s">
        <v>1507</v>
      </c>
      <c r="D4447" s="231" t="s">
        <v>1508</v>
      </c>
      <c r="E4447" s="142">
        <v>8360</v>
      </c>
      <c r="F4447" s="142">
        <v>0</v>
      </c>
      <c r="G4447" s="142">
        <v>0</v>
      </c>
      <c r="H4447" s="142">
        <v>0</v>
      </c>
    </row>
    <row r="4448" spans="1:8" ht="15" customHeight="1">
      <c r="A4448" s="225">
        <v>93</v>
      </c>
      <c r="B4448" s="226" t="s">
        <v>1513</v>
      </c>
      <c r="C4448" s="231" t="s">
        <v>1507</v>
      </c>
      <c r="D4448" s="231" t="s">
        <v>1508</v>
      </c>
      <c r="E4448" s="142">
        <v>8360</v>
      </c>
      <c r="F4448" s="142">
        <v>0</v>
      </c>
      <c r="G4448" s="142">
        <v>0</v>
      </c>
      <c r="H4448" s="142">
        <v>0</v>
      </c>
    </row>
    <row r="4449" spans="1:8" ht="37.5" customHeight="1">
      <c r="A4449" s="1407">
        <v>94</v>
      </c>
      <c r="B4449" s="1423" t="s">
        <v>1514</v>
      </c>
      <c r="C4449" s="1424"/>
      <c r="D4449" s="1425"/>
      <c r="E4449" s="142">
        <v>0</v>
      </c>
      <c r="F4449" s="142">
        <v>0</v>
      </c>
      <c r="G4449" s="142">
        <v>0</v>
      </c>
      <c r="H4449" s="142">
        <v>0</v>
      </c>
    </row>
    <row r="4450" spans="1:8" ht="15" customHeight="1">
      <c r="A4450" s="1431"/>
      <c r="B4450" s="1428" t="s">
        <v>1515</v>
      </c>
      <c r="C4450" s="1429"/>
      <c r="D4450" s="1430"/>
      <c r="E4450" s="142">
        <v>8400</v>
      </c>
      <c r="F4450" s="142">
        <v>0</v>
      </c>
      <c r="G4450" s="142">
        <v>0</v>
      </c>
      <c r="H4450" s="142">
        <v>0</v>
      </c>
    </row>
    <row r="4451" spans="1:8" ht="16.5">
      <c r="A4451" s="1431"/>
      <c r="B4451" s="1428" t="s">
        <v>1516</v>
      </c>
      <c r="C4451" s="1429"/>
      <c r="D4451" s="1430"/>
      <c r="E4451" s="142">
        <v>7156</v>
      </c>
      <c r="F4451" s="142">
        <v>0</v>
      </c>
      <c r="G4451" s="142">
        <v>0</v>
      </c>
      <c r="H4451" s="142">
        <v>0</v>
      </c>
    </row>
    <row r="4452" spans="1:8" ht="15" customHeight="1">
      <c r="A4452" s="1408"/>
      <c r="B4452" s="1428" t="s">
        <v>1517</v>
      </c>
      <c r="C4452" s="1429"/>
      <c r="D4452" s="1430"/>
      <c r="E4452" s="142">
        <v>6240</v>
      </c>
      <c r="F4452" s="142">
        <v>0</v>
      </c>
      <c r="G4452" s="142">
        <v>0</v>
      </c>
      <c r="H4452" s="142">
        <v>0</v>
      </c>
    </row>
    <row r="4453" spans="1:8" ht="39.75" customHeight="1">
      <c r="A4453" s="1407">
        <v>95</v>
      </c>
      <c r="B4453" s="1423" t="s">
        <v>1518</v>
      </c>
      <c r="C4453" s="1424"/>
      <c r="D4453" s="1425"/>
      <c r="E4453" s="142">
        <v>0</v>
      </c>
      <c r="F4453" s="142">
        <v>0</v>
      </c>
      <c r="G4453" s="142">
        <v>0</v>
      </c>
      <c r="H4453" s="142">
        <v>0</v>
      </c>
    </row>
    <row r="4454" spans="1:8" ht="16.5">
      <c r="A4454" s="1431"/>
      <c r="B4454" s="1428" t="s">
        <v>1519</v>
      </c>
      <c r="C4454" s="1429"/>
      <c r="D4454" s="1430"/>
      <c r="E4454" s="142">
        <v>9540</v>
      </c>
      <c r="F4454" s="142">
        <v>0</v>
      </c>
      <c r="G4454" s="142">
        <v>0</v>
      </c>
      <c r="H4454" s="142">
        <v>0</v>
      </c>
    </row>
    <row r="4455" spans="1:8" ht="16.5">
      <c r="A4455" s="1431"/>
      <c r="B4455" s="1428" t="s">
        <v>1520</v>
      </c>
      <c r="C4455" s="1429"/>
      <c r="D4455" s="1430"/>
      <c r="E4455" s="142">
        <v>9540</v>
      </c>
      <c r="F4455" s="142">
        <v>0</v>
      </c>
      <c r="G4455" s="142">
        <v>0</v>
      </c>
      <c r="H4455" s="142">
        <v>0</v>
      </c>
    </row>
    <row r="4456" spans="1:8" ht="16.5">
      <c r="A4456" s="1431"/>
      <c r="B4456" s="1428" t="s">
        <v>1521</v>
      </c>
      <c r="C4456" s="1429"/>
      <c r="D4456" s="1430"/>
      <c r="E4456" s="142">
        <v>8744</v>
      </c>
      <c r="F4456" s="142">
        <v>0</v>
      </c>
      <c r="G4456" s="142">
        <v>0</v>
      </c>
      <c r="H4456" s="142">
        <v>0</v>
      </c>
    </row>
    <row r="4457" spans="1:8" ht="16.5">
      <c r="A4457" s="1431"/>
      <c r="B4457" s="1428" t="s">
        <v>1522</v>
      </c>
      <c r="C4457" s="1429"/>
      <c r="D4457" s="1430"/>
      <c r="E4457" s="142">
        <v>8400</v>
      </c>
      <c r="F4457" s="142">
        <v>0</v>
      </c>
      <c r="G4457" s="142">
        <v>0</v>
      </c>
      <c r="H4457" s="142">
        <v>0</v>
      </c>
    </row>
    <row r="4458" spans="1:8" ht="16.5">
      <c r="A4458" s="1408"/>
      <c r="B4458" s="1428" t="s">
        <v>1523</v>
      </c>
      <c r="C4458" s="1429"/>
      <c r="D4458" s="1430"/>
      <c r="E4458" s="142">
        <v>8400</v>
      </c>
      <c r="F4458" s="142">
        <v>0</v>
      </c>
      <c r="G4458" s="142">
        <v>0</v>
      </c>
      <c r="H4458" s="142">
        <v>0</v>
      </c>
    </row>
    <row r="4459" spans="1:8" ht="22.5" customHeight="1">
      <c r="A4459" s="1407">
        <v>96</v>
      </c>
      <c r="B4459" s="1423" t="s">
        <v>1524</v>
      </c>
      <c r="C4459" s="1424"/>
      <c r="D4459" s="1425"/>
      <c r="E4459" s="142">
        <v>0</v>
      </c>
      <c r="F4459" s="142">
        <v>0</v>
      </c>
      <c r="G4459" s="142">
        <v>0</v>
      </c>
      <c r="H4459" s="142">
        <v>0</v>
      </c>
    </row>
    <row r="4460" spans="1:8" ht="32.450000000000003" customHeight="1">
      <c r="A4460" s="1431"/>
      <c r="B4460" s="1428" t="s">
        <v>1525</v>
      </c>
      <c r="C4460" s="1429"/>
      <c r="D4460" s="1430"/>
      <c r="E4460" s="142">
        <v>9200</v>
      </c>
      <c r="F4460" s="142">
        <v>0</v>
      </c>
      <c r="G4460" s="142">
        <v>0</v>
      </c>
      <c r="H4460" s="142">
        <v>0</v>
      </c>
    </row>
    <row r="4461" spans="1:8" ht="32.450000000000003" customHeight="1">
      <c r="A4461" s="1431"/>
      <c r="B4461" s="1428" t="s">
        <v>1526</v>
      </c>
      <c r="C4461" s="1429"/>
      <c r="D4461" s="1430"/>
      <c r="E4461" s="142">
        <v>8800</v>
      </c>
      <c r="F4461" s="142">
        <v>0</v>
      </c>
      <c r="G4461" s="142">
        <v>0</v>
      </c>
      <c r="H4461" s="142">
        <v>0</v>
      </c>
    </row>
    <row r="4462" spans="1:8" ht="36.6" customHeight="1">
      <c r="A4462" s="1408"/>
      <c r="B4462" s="1428" t="s">
        <v>1527</v>
      </c>
      <c r="C4462" s="1429"/>
      <c r="D4462" s="1430"/>
      <c r="E4462" s="142">
        <v>8800</v>
      </c>
      <c r="F4462" s="142">
        <v>0</v>
      </c>
      <c r="G4462" s="142">
        <v>0</v>
      </c>
      <c r="H4462" s="142">
        <v>0</v>
      </c>
    </row>
    <row r="4463" spans="1:8" ht="66">
      <c r="A4463" s="225">
        <v>97</v>
      </c>
      <c r="B4463" s="226" t="s">
        <v>1528</v>
      </c>
      <c r="C4463" s="231" t="s">
        <v>1427</v>
      </c>
      <c r="D4463" s="231" t="s">
        <v>1432</v>
      </c>
      <c r="E4463" s="142">
        <v>9360</v>
      </c>
      <c r="F4463" s="142">
        <v>0</v>
      </c>
      <c r="G4463" s="142">
        <v>0</v>
      </c>
      <c r="H4463" s="142">
        <v>0</v>
      </c>
    </row>
    <row r="4464" spans="1:8" ht="16.5">
      <c r="A4464" s="225">
        <v>98</v>
      </c>
      <c r="B4464" s="226" t="s">
        <v>1529</v>
      </c>
      <c r="C4464" s="231" t="s">
        <v>1530</v>
      </c>
      <c r="D4464" s="231" t="s">
        <v>1362</v>
      </c>
      <c r="E4464" s="142">
        <v>8640</v>
      </c>
      <c r="F4464" s="142">
        <v>0</v>
      </c>
      <c r="G4464" s="142">
        <v>0</v>
      </c>
      <c r="H4464" s="142">
        <v>0</v>
      </c>
    </row>
    <row r="4465" spans="1:8" ht="16.5">
      <c r="A4465" s="225">
        <v>99</v>
      </c>
      <c r="B4465" s="226" t="s">
        <v>1531</v>
      </c>
      <c r="C4465" s="231" t="s">
        <v>1532</v>
      </c>
      <c r="D4465" s="231" t="s">
        <v>1362</v>
      </c>
      <c r="E4465" s="142">
        <v>8640</v>
      </c>
      <c r="F4465" s="142">
        <v>0</v>
      </c>
      <c r="G4465" s="142">
        <v>0</v>
      </c>
      <c r="H4465" s="142">
        <v>0</v>
      </c>
    </row>
    <row r="4466" spans="1:8" ht="16.5">
      <c r="A4466" s="225">
        <v>100</v>
      </c>
      <c r="B4466" s="226" t="s">
        <v>1533</v>
      </c>
      <c r="C4466" s="231" t="s">
        <v>1534</v>
      </c>
      <c r="D4466" s="231" t="s">
        <v>1362</v>
      </c>
      <c r="E4466" s="142">
        <v>8640</v>
      </c>
      <c r="F4466" s="142">
        <v>0</v>
      </c>
      <c r="G4466" s="142">
        <v>0</v>
      </c>
      <c r="H4466" s="142">
        <v>0</v>
      </c>
    </row>
    <row r="4467" spans="1:8" ht="38.450000000000003" customHeight="1">
      <c r="A4467" s="225">
        <v>101</v>
      </c>
      <c r="B4467" s="226" t="s">
        <v>1535</v>
      </c>
      <c r="C4467" s="231" t="s">
        <v>1536</v>
      </c>
      <c r="D4467" s="231" t="s">
        <v>1537</v>
      </c>
      <c r="E4467" s="142">
        <v>7352</v>
      </c>
      <c r="F4467" s="142">
        <v>2204</v>
      </c>
      <c r="G4467" s="142">
        <v>1840</v>
      </c>
      <c r="H4467" s="142">
        <v>1104</v>
      </c>
    </row>
    <row r="4468" spans="1:8" ht="16.5">
      <c r="A4468" s="1407">
        <v>102</v>
      </c>
      <c r="B4468" s="1405" t="s">
        <v>1538</v>
      </c>
      <c r="C4468" s="231" t="s">
        <v>1539</v>
      </c>
      <c r="D4468" s="231" t="s">
        <v>1540</v>
      </c>
      <c r="E4468" s="142">
        <v>3500</v>
      </c>
      <c r="F4468" s="142">
        <v>2100</v>
      </c>
      <c r="G4468" s="142">
        <v>1752</v>
      </c>
      <c r="H4468" s="142">
        <v>0</v>
      </c>
    </row>
    <row r="4469" spans="1:8" ht="49.5">
      <c r="A4469" s="1431"/>
      <c r="B4469" s="1432"/>
      <c r="C4469" s="231" t="s">
        <v>1540</v>
      </c>
      <c r="D4469" s="231" t="s">
        <v>1541</v>
      </c>
      <c r="E4469" s="142">
        <v>1680</v>
      </c>
      <c r="F4469" s="142">
        <v>1008</v>
      </c>
      <c r="G4469" s="142">
        <v>840</v>
      </c>
      <c r="H4469" s="142">
        <v>0</v>
      </c>
    </row>
    <row r="4470" spans="1:8" ht="49.5">
      <c r="A4470" s="1431"/>
      <c r="B4470" s="1432"/>
      <c r="C4470" s="231" t="s">
        <v>1541</v>
      </c>
      <c r="D4470" s="231" t="s">
        <v>1535</v>
      </c>
      <c r="E4470" s="142">
        <v>3080</v>
      </c>
      <c r="F4470" s="142">
        <v>1848</v>
      </c>
      <c r="G4470" s="142">
        <v>1540</v>
      </c>
      <c r="H4470" s="142">
        <v>0</v>
      </c>
    </row>
    <row r="4471" spans="1:8" ht="16.5">
      <c r="A4471" s="1408"/>
      <c r="B4471" s="1406"/>
      <c r="C4471" s="231" t="s">
        <v>1539</v>
      </c>
      <c r="D4471" s="231" t="s">
        <v>1542</v>
      </c>
      <c r="E4471" s="142">
        <v>2240</v>
      </c>
      <c r="F4471" s="142">
        <v>1344</v>
      </c>
      <c r="G4471" s="142">
        <v>1120</v>
      </c>
      <c r="H4471" s="142">
        <v>0</v>
      </c>
    </row>
    <row r="4472" spans="1:8" ht="99">
      <c r="A4472" s="225">
        <v>103</v>
      </c>
      <c r="B4472" s="226" t="s">
        <v>1543</v>
      </c>
      <c r="C4472" s="231" t="s">
        <v>1539</v>
      </c>
      <c r="D4472" s="231" t="s">
        <v>1544</v>
      </c>
      <c r="E4472" s="142">
        <v>3000</v>
      </c>
      <c r="F4472" s="142">
        <v>1800</v>
      </c>
      <c r="G4472" s="142">
        <v>0</v>
      </c>
      <c r="H4472" s="142">
        <v>0</v>
      </c>
    </row>
    <row r="4473" spans="1:8" ht="39.6" customHeight="1">
      <c r="A4473" s="1407">
        <v>104</v>
      </c>
      <c r="B4473" s="1405" t="s">
        <v>1545</v>
      </c>
      <c r="C4473" s="231" t="s">
        <v>1546</v>
      </c>
      <c r="D4473" s="231" t="s">
        <v>1547</v>
      </c>
      <c r="E4473" s="142">
        <v>1456</v>
      </c>
      <c r="F4473" s="142">
        <v>800</v>
      </c>
      <c r="G4473" s="142">
        <v>656</v>
      </c>
      <c r="H4473" s="142">
        <v>0</v>
      </c>
    </row>
    <row r="4474" spans="1:8" ht="33">
      <c r="A4474" s="1431"/>
      <c r="B4474" s="1432"/>
      <c r="C4474" s="231" t="s">
        <v>1547</v>
      </c>
      <c r="D4474" s="231" t="s">
        <v>1548</v>
      </c>
      <c r="E4474" s="142">
        <v>1040</v>
      </c>
      <c r="F4474" s="142">
        <v>676</v>
      </c>
      <c r="G4474" s="142">
        <v>572</v>
      </c>
      <c r="H4474" s="142">
        <v>0</v>
      </c>
    </row>
    <row r="4475" spans="1:8" ht="33">
      <c r="A4475" s="1408"/>
      <c r="B4475" s="1406"/>
      <c r="C4475" s="231" t="s">
        <v>1548</v>
      </c>
      <c r="D4475" s="231" t="s">
        <v>1549</v>
      </c>
      <c r="E4475" s="142">
        <v>748</v>
      </c>
      <c r="F4475" s="142">
        <v>600</v>
      </c>
      <c r="G4475" s="142">
        <v>488</v>
      </c>
      <c r="H4475" s="142">
        <v>0</v>
      </c>
    </row>
    <row r="4476" spans="1:8" ht="49.5">
      <c r="A4476" s="1407">
        <v>105</v>
      </c>
      <c r="B4476" s="1405" t="s">
        <v>1550</v>
      </c>
      <c r="C4476" s="231" t="s">
        <v>1551</v>
      </c>
      <c r="D4476" s="231" t="s">
        <v>1552</v>
      </c>
      <c r="E4476" s="142">
        <v>1560</v>
      </c>
      <c r="F4476" s="142">
        <v>1016</v>
      </c>
      <c r="G4476" s="142">
        <v>860</v>
      </c>
      <c r="H4476" s="142">
        <v>0</v>
      </c>
    </row>
    <row r="4477" spans="1:8" ht="33">
      <c r="A4477" s="1408"/>
      <c r="B4477" s="1406"/>
      <c r="C4477" s="231" t="s">
        <v>1552</v>
      </c>
      <c r="D4477" s="231" t="s">
        <v>1553</v>
      </c>
      <c r="E4477" s="142">
        <v>860</v>
      </c>
      <c r="F4477" s="142">
        <v>560</v>
      </c>
      <c r="G4477" s="142">
        <v>472</v>
      </c>
      <c r="H4477" s="142">
        <v>0</v>
      </c>
    </row>
    <row r="4478" spans="1:8" ht="33">
      <c r="A4478" s="225">
        <v>106</v>
      </c>
      <c r="B4478" s="226" t="s">
        <v>1554</v>
      </c>
      <c r="C4478" s="231" t="s">
        <v>1555</v>
      </c>
      <c r="D4478" s="231" t="s">
        <v>1556</v>
      </c>
      <c r="E4478" s="142">
        <v>936</v>
      </c>
      <c r="F4478" s="142">
        <v>748</v>
      </c>
      <c r="G4478" s="142">
        <v>560</v>
      </c>
      <c r="H4478" s="142">
        <v>0</v>
      </c>
    </row>
    <row r="4479" spans="1:8" ht="49.5">
      <c r="A4479" s="225">
        <v>107</v>
      </c>
      <c r="B4479" s="226" t="s">
        <v>1557</v>
      </c>
      <c r="C4479" s="231" t="s">
        <v>1558</v>
      </c>
      <c r="D4479" s="231" t="s">
        <v>1559</v>
      </c>
      <c r="E4479" s="142">
        <v>936</v>
      </c>
      <c r="F4479" s="142">
        <v>748</v>
      </c>
      <c r="G4479" s="142">
        <v>560</v>
      </c>
      <c r="H4479" s="142">
        <v>0</v>
      </c>
    </row>
    <row r="4480" spans="1:8" ht="33">
      <c r="A4480" s="225">
        <v>108</v>
      </c>
      <c r="B4480" s="226" t="s">
        <v>1560</v>
      </c>
      <c r="C4480" s="231" t="s">
        <v>1555</v>
      </c>
      <c r="D4480" s="231" t="s">
        <v>1561</v>
      </c>
      <c r="E4480" s="142">
        <v>916</v>
      </c>
      <c r="F4480" s="142">
        <v>732</v>
      </c>
      <c r="G4480" s="142">
        <v>548</v>
      </c>
      <c r="H4480" s="142">
        <v>0</v>
      </c>
    </row>
    <row r="4481" spans="1:8" ht="33">
      <c r="A4481" s="225">
        <v>109</v>
      </c>
      <c r="B4481" s="226" t="s">
        <v>1562</v>
      </c>
      <c r="C4481" s="231" t="s">
        <v>1555</v>
      </c>
      <c r="D4481" s="231" t="s">
        <v>1563</v>
      </c>
      <c r="E4481" s="142">
        <v>916</v>
      </c>
      <c r="F4481" s="142">
        <v>732</v>
      </c>
      <c r="G4481" s="142">
        <v>548</v>
      </c>
      <c r="H4481" s="142">
        <v>0</v>
      </c>
    </row>
    <row r="4482" spans="1:8" ht="33">
      <c r="A4482" s="225">
        <v>110</v>
      </c>
      <c r="B4482" s="226" t="s">
        <v>1564</v>
      </c>
      <c r="C4482" s="231" t="s">
        <v>1549</v>
      </c>
      <c r="D4482" s="231" t="s">
        <v>1565</v>
      </c>
      <c r="E4482" s="142">
        <v>916</v>
      </c>
      <c r="F4482" s="142">
        <v>732</v>
      </c>
      <c r="G4482" s="142">
        <v>596</v>
      </c>
      <c r="H4482" s="142">
        <v>0</v>
      </c>
    </row>
    <row r="4483" spans="1:8" s="162" customFormat="1" ht="63" customHeight="1">
      <c r="A4483" s="224">
        <v>111</v>
      </c>
      <c r="B4483" s="1413" t="s">
        <v>3023</v>
      </c>
      <c r="C4483" s="1414"/>
      <c r="D4483" s="1415"/>
      <c r="E4483" s="319">
        <v>468</v>
      </c>
      <c r="F4483" s="319">
        <v>468</v>
      </c>
      <c r="G4483" s="319">
        <v>380</v>
      </c>
      <c r="H4483" s="319">
        <v>320</v>
      </c>
    </row>
    <row r="4484" spans="1:8" s="132" customFormat="1" ht="16.5">
      <c r="A4484" s="136">
        <v>57</v>
      </c>
      <c r="B4484" s="138" t="s">
        <v>1936</v>
      </c>
      <c r="C4484" s="136"/>
      <c r="D4484" s="136"/>
      <c r="E4484" s="141">
        <v>0</v>
      </c>
      <c r="F4484" s="141">
        <v>0</v>
      </c>
      <c r="G4484" s="141">
        <v>0</v>
      </c>
      <c r="H4484" s="141">
        <v>0</v>
      </c>
    </row>
    <row r="4485" spans="1:8" ht="33">
      <c r="A4485" s="225">
        <v>1</v>
      </c>
      <c r="B4485" s="226" t="s">
        <v>880</v>
      </c>
      <c r="C4485" s="226" t="s">
        <v>1937</v>
      </c>
      <c r="D4485" s="226" t="s">
        <v>1571</v>
      </c>
      <c r="E4485" s="142">
        <v>32400</v>
      </c>
      <c r="F4485" s="142">
        <v>9720</v>
      </c>
      <c r="G4485" s="142">
        <v>8100</v>
      </c>
      <c r="H4485" s="142">
        <v>4860</v>
      </c>
    </row>
    <row r="4486" spans="1:8" ht="37.9" customHeight="1">
      <c r="A4486" s="225">
        <f>MAX($A$3867:A4485)+1</f>
        <v>227</v>
      </c>
      <c r="B4486" s="226" t="s">
        <v>1938</v>
      </c>
      <c r="C4486" s="226" t="s">
        <v>880</v>
      </c>
      <c r="D4486" s="226" t="s">
        <v>881</v>
      </c>
      <c r="E4486" s="142">
        <v>9788</v>
      </c>
      <c r="F4486" s="142">
        <v>3916</v>
      </c>
      <c r="G4486" s="142">
        <v>3424</v>
      </c>
      <c r="H4486" s="142">
        <v>1956</v>
      </c>
    </row>
    <row r="4487" spans="1:8" ht="49.5">
      <c r="A4487" s="225">
        <f>MAX($A$3867:A4486)+1</f>
        <v>228</v>
      </c>
      <c r="B4487" s="226" t="s">
        <v>1312</v>
      </c>
      <c r="C4487" s="226" t="s">
        <v>1360</v>
      </c>
      <c r="D4487" s="226" t="s">
        <v>1939</v>
      </c>
      <c r="E4487" s="142">
        <v>30500</v>
      </c>
      <c r="F4487" s="142">
        <v>9152</v>
      </c>
      <c r="G4487" s="142">
        <v>7624</v>
      </c>
      <c r="H4487" s="142">
        <v>4576</v>
      </c>
    </row>
    <row r="4488" spans="1:8" ht="33">
      <c r="A4488" s="1407">
        <f>MAX($A$3867:A4487)+1</f>
        <v>229</v>
      </c>
      <c r="B4488" s="1405" t="s">
        <v>1571</v>
      </c>
      <c r="C4488" s="226" t="s">
        <v>880</v>
      </c>
      <c r="D4488" s="226" t="s">
        <v>1940</v>
      </c>
      <c r="E4488" s="142">
        <v>25200</v>
      </c>
      <c r="F4488" s="142">
        <v>8820</v>
      </c>
      <c r="G4488" s="142">
        <v>7560</v>
      </c>
      <c r="H4488" s="142">
        <v>3780</v>
      </c>
    </row>
    <row r="4489" spans="1:8" ht="49.5">
      <c r="A4489" s="1408"/>
      <c r="B4489" s="1406"/>
      <c r="C4489" s="226" t="s">
        <v>1940</v>
      </c>
      <c r="D4489" s="226" t="s">
        <v>1941</v>
      </c>
      <c r="E4489" s="142">
        <v>18000</v>
      </c>
      <c r="F4489" s="142">
        <v>6300</v>
      </c>
      <c r="G4489" s="142">
        <v>5400</v>
      </c>
      <c r="H4489" s="142">
        <v>2700</v>
      </c>
    </row>
    <row r="4490" spans="1:8" ht="49.5">
      <c r="A4490" s="1407">
        <f>MAX($A$3867:A4489)+1</f>
        <v>230</v>
      </c>
      <c r="B4490" s="1405" t="s">
        <v>1942</v>
      </c>
      <c r="C4490" s="226" t="s">
        <v>1941</v>
      </c>
      <c r="D4490" s="226" t="s">
        <v>1943</v>
      </c>
      <c r="E4490" s="142">
        <v>15360</v>
      </c>
      <c r="F4490" s="142">
        <v>5376</v>
      </c>
      <c r="G4490" s="142">
        <v>4608</v>
      </c>
      <c r="H4490" s="142">
        <v>2304</v>
      </c>
    </row>
    <row r="4491" spans="1:8" ht="34.9" customHeight="1">
      <c r="A4491" s="1431"/>
      <c r="B4491" s="1432"/>
      <c r="C4491" s="226" t="s">
        <v>1943</v>
      </c>
      <c r="D4491" s="226" t="s">
        <v>1944</v>
      </c>
      <c r="E4491" s="142">
        <v>14080</v>
      </c>
      <c r="F4491" s="142">
        <v>4928</v>
      </c>
      <c r="G4491" s="142">
        <v>4224</v>
      </c>
      <c r="H4491" s="142">
        <v>2112</v>
      </c>
    </row>
    <row r="4492" spans="1:8" ht="46.5" customHeight="1">
      <c r="A4492" s="1408"/>
      <c r="B4492" s="1406"/>
      <c r="C4492" s="226" t="s">
        <v>1944</v>
      </c>
      <c r="D4492" s="226" t="s">
        <v>1945</v>
      </c>
      <c r="E4492" s="142">
        <v>10240</v>
      </c>
      <c r="F4492" s="142">
        <v>4608</v>
      </c>
      <c r="G4492" s="142">
        <v>4096</v>
      </c>
      <c r="H4492" s="142">
        <v>2048</v>
      </c>
    </row>
    <row r="4493" spans="1:8" ht="29.45" customHeight="1">
      <c r="A4493" s="225">
        <f>MAX($A$3867:A4492)+1</f>
        <v>231</v>
      </c>
      <c r="B4493" s="226" t="s">
        <v>1946</v>
      </c>
      <c r="C4493" s="226" t="s">
        <v>1942</v>
      </c>
      <c r="D4493" s="226" t="s">
        <v>1947</v>
      </c>
      <c r="E4493" s="142">
        <v>5280</v>
      </c>
      <c r="F4493" s="142">
        <v>2904</v>
      </c>
      <c r="G4493" s="142">
        <v>2640</v>
      </c>
      <c r="H4493" s="142">
        <v>1320</v>
      </c>
    </row>
    <row r="4494" spans="1:8" ht="29.45" customHeight="1">
      <c r="A4494" s="225">
        <f>MAX($A$3867:A4493)+1</f>
        <v>232</v>
      </c>
      <c r="B4494" s="226" t="s">
        <v>1947</v>
      </c>
      <c r="C4494" s="226" t="s">
        <v>1942</v>
      </c>
      <c r="D4494" s="226" t="s">
        <v>1946</v>
      </c>
      <c r="E4494" s="142">
        <v>5120</v>
      </c>
      <c r="F4494" s="142">
        <v>2816</v>
      </c>
      <c r="G4494" s="142">
        <v>2560</v>
      </c>
      <c r="H4494" s="142">
        <v>1280</v>
      </c>
    </row>
    <row r="4495" spans="1:8" ht="29.45" customHeight="1">
      <c r="A4495" s="225">
        <f>MAX($A$3867:A4494)+1</f>
        <v>233</v>
      </c>
      <c r="B4495" s="226" t="s">
        <v>1948</v>
      </c>
      <c r="C4495" s="226" t="s">
        <v>1942</v>
      </c>
      <c r="D4495" s="226" t="s">
        <v>1949</v>
      </c>
      <c r="E4495" s="142">
        <v>5120</v>
      </c>
      <c r="F4495" s="142">
        <v>2816</v>
      </c>
      <c r="G4495" s="142">
        <v>2560</v>
      </c>
      <c r="H4495" s="142">
        <v>1280</v>
      </c>
    </row>
    <row r="4496" spans="1:8" ht="29.45" customHeight="1">
      <c r="A4496" s="225">
        <f>MAX($A$3867:A4495)+1</f>
        <v>234</v>
      </c>
      <c r="B4496" s="226" t="s">
        <v>1950</v>
      </c>
      <c r="C4496" s="226" t="s">
        <v>1942</v>
      </c>
      <c r="D4496" s="226" t="s">
        <v>1951</v>
      </c>
      <c r="E4496" s="142">
        <v>5120</v>
      </c>
      <c r="F4496" s="142">
        <v>2816</v>
      </c>
      <c r="G4496" s="142">
        <v>2560</v>
      </c>
      <c r="H4496" s="142">
        <v>1280</v>
      </c>
    </row>
    <row r="4497" spans="1:8" ht="29.45" customHeight="1">
      <c r="A4497" s="225">
        <f>MAX($A$3867:A4496)+1</f>
        <v>235</v>
      </c>
      <c r="B4497" s="226" t="s">
        <v>1952</v>
      </c>
      <c r="C4497" s="226" t="s">
        <v>1942</v>
      </c>
      <c r="D4497" s="226" t="s">
        <v>1953</v>
      </c>
      <c r="E4497" s="142">
        <v>5120</v>
      </c>
      <c r="F4497" s="142">
        <v>2816</v>
      </c>
      <c r="G4497" s="142">
        <v>2560</v>
      </c>
      <c r="H4497" s="142">
        <v>1280</v>
      </c>
    </row>
    <row r="4498" spans="1:8" ht="24" customHeight="1">
      <c r="A4498" s="1407">
        <f>MAX($A$3867:A4497)+1</f>
        <v>236</v>
      </c>
      <c r="B4498" s="1405" t="s">
        <v>1772</v>
      </c>
      <c r="C4498" s="226" t="s">
        <v>880</v>
      </c>
      <c r="D4498" s="226" t="s">
        <v>1592</v>
      </c>
      <c r="E4498" s="142">
        <v>16800</v>
      </c>
      <c r="F4498" s="142">
        <v>5880</v>
      </c>
      <c r="G4498" s="142">
        <v>5040</v>
      </c>
      <c r="H4498" s="142">
        <v>2520</v>
      </c>
    </row>
    <row r="4499" spans="1:8" ht="33">
      <c r="A4499" s="1408"/>
      <c r="B4499" s="1406"/>
      <c r="C4499" s="226" t="s">
        <v>1592</v>
      </c>
      <c r="D4499" s="226" t="s">
        <v>1954</v>
      </c>
      <c r="E4499" s="142">
        <v>13200</v>
      </c>
      <c r="F4499" s="142">
        <v>5280</v>
      </c>
      <c r="G4499" s="142">
        <v>4620</v>
      </c>
      <c r="H4499" s="142">
        <v>1980</v>
      </c>
    </row>
    <row r="4500" spans="1:8" ht="29.45" customHeight="1">
      <c r="A4500" s="225">
        <f>MAX($A$3867:A4499)+1</f>
        <v>237</v>
      </c>
      <c r="B4500" s="226" t="s">
        <v>1955</v>
      </c>
      <c r="C4500" s="226" t="s">
        <v>1772</v>
      </c>
      <c r="D4500" s="226" t="s">
        <v>881</v>
      </c>
      <c r="E4500" s="142">
        <v>6300</v>
      </c>
      <c r="F4500" s="142">
        <v>3152</v>
      </c>
      <c r="G4500" s="142">
        <v>2520</v>
      </c>
      <c r="H4500" s="142">
        <v>1576</v>
      </c>
    </row>
    <row r="4501" spans="1:8" ht="66">
      <c r="A4501" s="1407">
        <f>MAX($A$3867:A4500)+1</f>
        <v>238</v>
      </c>
      <c r="B4501" s="1405" t="s">
        <v>1956</v>
      </c>
      <c r="C4501" s="226" t="s">
        <v>1957</v>
      </c>
      <c r="D4501" s="226" t="s">
        <v>1958</v>
      </c>
      <c r="E4501" s="142">
        <v>11700</v>
      </c>
      <c r="F4501" s="142">
        <v>3512</v>
      </c>
      <c r="G4501" s="142">
        <v>2924</v>
      </c>
      <c r="H4501" s="142">
        <v>1172</v>
      </c>
    </row>
    <row r="4502" spans="1:8" ht="66">
      <c r="A4502" s="1408"/>
      <c r="B4502" s="1406"/>
      <c r="C4502" s="226" t="s">
        <v>1958</v>
      </c>
      <c r="D4502" s="226" t="s">
        <v>1959</v>
      </c>
      <c r="E4502" s="142">
        <v>9000</v>
      </c>
      <c r="F4502" s="142">
        <v>2700</v>
      </c>
      <c r="G4502" s="142">
        <v>2252</v>
      </c>
      <c r="H4502" s="142">
        <v>992</v>
      </c>
    </row>
    <row r="4503" spans="1:8" ht="49.5">
      <c r="A4503" s="1407">
        <f>MAX($A$3867:A4502)+1</f>
        <v>239</v>
      </c>
      <c r="B4503" s="1405" t="s">
        <v>1592</v>
      </c>
      <c r="C4503" s="226" t="s">
        <v>1960</v>
      </c>
      <c r="D4503" s="226" t="s">
        <v>1772</v>
      </c>
      <c r="E4503" s="142">
        <v>12800</v>
      </c>
      <c r="F4503" s="142">
        <v>5760</v>
      </c>
      <c r="G4503" s="142">
        <v>3840</v>
      </c>
      <c r="H4503" s="142">
        <v>2560</v>
      </c>
    </row>
    <row r="4504" spans="1:8" ht="33">
      <c r="A4504" s="1431"/>
      <c r="B4504" s="1432"/>
      <c r="C4504" s="226" t="s">
        <v>1961</v>
      </c>
      <c r="D4504" s="226" t="s">
        <v>1962</v>
      </c>
      <c r="E4504" s="142">
        <v>9600</v>
      </c>
      <c r="F4504" s="142">
        <v>4320</v>
      </c>
      <c r="G4504" s="142">
        <v>2880</v>
      </c>
      <c r="H4504" s="142">
        <v>1440</v>
      </c>
    </row>
    <row r="4505" spans="1:8" ht="33">
      <c r="A4505" s="1431"/>
      <c r="B4505" s="1432"/>
      <c r="C4505" s="226" t="s">
        <v>1963</v>
      </c>
      <c r="D4505" s="226" t="s">
        <v>1962</v>
      </c>
      <c r="E4505" s="142">
        <v>10000</v>
      </c>
      <c r="F4505" s="142">
        <v>0</v>
      </c>
      <c r="G4505" s="142">
        <v>0</v>
      </c>
      <c r="H4505" s="142">
        <v>0</v>
      </c>
    </row>
    <row r="4506" spans="1:8" ht="20.45" customHeight="1">
      <c r="A4506" s="1431"/>
      <c r="B4506" s="1432"/>
      <c r="C4506" s="226" t="s">
        <v>1962</v>
      </c>
      <c r="D4506" s="226" t="s">
        <v>1964</v>
      </c>
      <c r="E4506" s="142">
        <v>6144</v>
      </c>
      <c r="F4506" s="142">
        <v>2764</v>
      </c>
      <c r="G4506" s="142">
        <v>1844</v>
      </c>
      <c r="H4506" s="142">
        <v>920</v>
      </c>
    </row>
    <row r="4507" spans="1:8" ht="33">
      <c r="A4507" s="1408"/>
      <c r="B4507" s="1406"/>
      <c r="C4507" s="226" t="s">
        <v>1965</v>
      </c>
      <c r="D4507" s="226" t="s">
        <v>1571</v>
      </c>
      <c r="E4507" s="142">
        <v>7200</v>
      </c>
      <c r="F4507" s="142">
        <v>2880</v>
      </c>
      <c r="G4507" s="142">
        <v>2160</v>
      </c>
      <c r="H4507" s="142">
        <v>1080</v>
      </c>
    </row>
    <row r="4508" spans="1:8" ht="49.5">
      <c r="A4508" s="225">
        <f>MAX($A$3867:A4507)+1</f>
        <v>240</v>
      </c>
      <c r="B4508" s="226" t="s">
        <v>1798</v>
      </c>
      <c r="C4508" s="226" t="s">
        <v>1571</v>
      </c>
      <c r="D4508" s="226" t="s">
        <v>1966</v>
      </c>
      <c r="E4508" s="142">
        <v>11520</v>
      </c>
      <c r="F4508" s="142">
        <v>4032</v>
      </c>
      <c r="G4508" s="142">
        <v>2880</v>
      </c>
      <c r="H4508" s="142">
        <v>1384</v>
      </c>
    </row>
    <row r="4509" spans="1:8" ht="33">
      <c r="A4509" s="1407">
        <f>MAX($A$3867:A4508)+1</f>
        <v>241</v>
      </c>
      <c r="B4509" s="1405" t="s">
        <v>1967</v>
      </c>
      <c r="C4509" s="226" t="s">
        <v>1968</v>
      </c>
      <c r="D4509" s="226" t="s">
        <v>1969</v>
      </c>
      <c r="E4509" s="142">
        <v>10800</v>
      </c>
      <c r="F4509" s="142">
        <v>3240</v>
      </c>
      <c r="G4509" s="142">
        <v>2700</v>
      </c>
      <c r="H4509" s="142">
        <v>1296</v>
      </c>
    </row>
    <row r="4510" spans="1:8" ht="33">
      <c r="A4510" s="1431"/>
      <c r="B4510" s="1432"/>
      <c r="C4510" s="226" t="s">
        <v>1970</v>
      </c>
      <c r="D4510" s="226" t="s">
        <v>1971</v>
      </c>
      <c r="E4510" s="142">
        <v>6160</v>
      </c>
      <c r="F4510" s="142">
        <v>1848</v>
      </c>
      <c r="G4510" s="142">
        <v>1540</v>
      </c>
      <c r="H4510" s="142">
        <v>924</v>
      </c>
    </row>
    <row r="4511" spans="1:8" ht="48.75" customHeight="1">
      <c r="A4511" s="1408"/>
      <c r="B4511" s="1406"/>
      <c r="C4511" s="226" t="s">
        <v>1971</v>
      </c>
      <c r="D4511" s="226" t="s">
        <v>1972</v>
      </c>
      <c r="E4511" s="142">
        <v>10560</v>
      </c>
      <c r="F4511" s="142">
        <v>2744</v>
      </c>
      <c r="G4511" s="142">
        <v>2324</v>
      </c>
      <c r="H4511" s="142">
        <v>1056</v>
      </c>
    </row>
    <row r="4512" spans="1:8" ht="57" customHeight="1">
      <c r="A4512" s="1407">
        <f>MAX($A$3867:A4511)+1</f>
        <v>242</v>
      </c>
      <c r="B4512" s="1405" t="s">
        <v>1973</v>
      </c>
      <c r="C4512" s="226" t="s">
        <v>1972</v>
      </c>
      <c r="D4512" s="226" t="s">
        <v>1974</v>
      </c>
      <c r="E4512" s="142">
        <v>10080</v>
      </c>
      <c r="F4512" s="142">
        <v>2620</v>
      </c>
      <c r="G4512" s="142">
        <v>2216</v>
      </c>
      <c r="H4512" s="142">
        <v>1008</v>
      </c>
    </row>
    <row r="4513" spans="1:8" ht="33">
      <c r="A4513" s="1431"/>
      <c r="B4513" s="1432"/>
      <c r="C4513" s="226" t="s">
        <v>1974</v>
      </c>
      <c r="D4513" s="226" t="s">
        <v>1975</v>
      </c>
      <c r="E4513" s="142">
        <v>5400</v>
      </c>
      <c r="F4513" s="142">
        <v>2160</v>
      </c>
      <c r="G4513" s="142">
        <v>1892</v>
      </c>
      <c r="H4513" s="142">
        <v>864</v>
      </c>
    </row>
    <row r="4514" spans="1:8" ht="33">
      <c r="A4514" s="1408"/>
      <c r="B4514" s="1406"/>
      <c r="C4514" s="226" t="s">
        <v>1975</v>
      </c>
      <c r="D4514" s="226" t="s">
        <v>1976</v>
      </c>
      <c r="E4514" s="142">
        <v>4800</v>
      </c>
      <c r="F4514" s="142">
        <v>1920</v>
      </c>
      <c r="G4514" s="142">
        <v>1680</v>
      </c>
      <c r="H4514" s="142">
        <v>768</v>
      </c>
    </row>
    <row r="4515" spans="1:8" ht="33">
      <c r="A4515" s="225">
        <f>MAX($A$3867:A4514)+1</f>
        <v>243</v>
      </c>
      <c r="B4515" s="226" t="s">
        <v>818</v>
      </c>
      <c r="C4515" s="226" t="s">
        <v>1772</v>
      </c>
      <c r="D4515" s="226" t="s">
        <v>1977</v>
      </c>
      <c r="E4515" s="142">
        <v>13200</v>
      </c>
      <c r="F4515" s="142">
        <v>3960</v>
      </c>
      <c r="G4515" s="142">
        <v>3300</v>
      </c>
      <c r="H4515" s="142">
        <v>1980</v>
      </c>
    </row>
    <row r="4516" spans="1:8" ht="49.5">
      <c r="A4516" s="225">
        <f>MAX($A$3867:A4515)+1</f>
        <v>244</v>
      </c>
      <c r="B4516" s="226" t="s">
        <v>1978</v>
      </c>
      <c r="C4516" s="226" t="s">
        <v>1979</v>
      </c>
      <c r="D4516" s="226" t="s">
        <v>1980</v>
      </c>
      <c r="E4516" s="142">
        <v>6480</v>
      </c>
      <c r="F4516" s="142">
        <v>3240</v>
      </c>
      <c r="G4516" s="142">
        <v>2916</v>
      </c>
      <c r="H4516" s="142">
        <v>1296</v>
      </c>
    </row>
    <row r="4517" spans="1:8" ht="24" customHeight="1">
      <c r="A4517" s="225">
        <f>MAX($A$3867:A4516)+1</f>
        <v>245</v>
      </c>
      <c r="B4517" s="226" t="s">
        <v>1776</v>
      </c>
      <c r="C4517" s="226" t="s">
        <v>1772</v>
      </c>
      <c r="D4517" s="226" t="s">
        <v>881</v>
      </c>
      <c r="E4517" s="142">
        <v>6120</v>
      </c>
      <c r="F4517" s="142">
        <v>3060</v>
      </c>
      <c r="G4517" s="142">
        <v>2756</v>
      </c>
      <c r="H4517" s="142">
        <v>1224</v>
      </c>
    </row>
    <row r="4518" spans="1:8" ht="33">
      <c r="A4518" s="225">
        <f>MAX($A$3867:A4517)+1</f>
        <v>246</v>
      </c>
      <c r="B4518" s="226" t="s">
        <v>1981</v>
      </c>
      <c r="C4518" s="226" t="s">
        <v>880</v>
      </c>
      <c r="D4518" s="226" t="s">
        <v>1982</v>
      </c>
      <c r="E4518" s="142">
        <v>16320</v>
      </c>
      <c r="F4518" s="142">
        <v>6528</v>
      </c>
      <c r="G4518" s="142">
        <v>4896</v>
      </c>
      <c r="H4518" s="142">
        <v>2448</v>
      </c>
    </row>
    <row r="4519" spans="1:8" ht="28.9" customHeight="1">
      <c r="A4519" s="225">
        <f>MAX($A$3867:A4518)+1</f>
        <v>247</v>
      </c>
      <c r="B4519" s="226" t="s">
        <v>1983</v>
      </c>
      <c r="C4519" s="226" t="s">
        <v>1772</v>
      </c>
      <c r="D4519" s="226" t="s">
        <v>881</v>
      </c>
      <c r="E4519" s="142">
        <v>8400</v>
      </c>
      <c r="F4519" s="142">
        <v>4200</v>
      </c>
      <c r="G4519" s="142">
        <v>3780</v>
      </c>
      <c r="H4519" s="142">
        <v>1680</v>
      </c>
    </row>
    <row r="4520" spans="1:8" ht="49.5">
      <c r="A4520" s="225">
        <f>MAX($A$3867:A4519)+1</f>
        <v>248</v>
      </c>
      <c r="B4520" s="226" t="s">
        <v>1984</v>
      </c>
      <c r="C4520" s="226" t="s">
        <v>880</v>
      </c>
      <c r="D4520" s="226" t="s">
        <v>1985</v>
      </c>
      <c r="E4520" s="142">
        <v>13500</v>
      </c>
      <c r="F4520" s="142">
        <v>6076</v>
      </c>
      <c r="G4520" s="142">
        <v>4724</v>
      </c>
      <c r="H4520" s="142">
        <v>2700</v>
      </c>
    </row>
    <row r="4521" spans="1:8" ht="49.5">
      <c r="A4521" s="225">
        <f>MAX($A$3867:A4520)+1</f>
        <v>249</v>
      </c>
      <c r="B4521" s="226" t="s">
        <v>1986</v>
      </c>
      <c r="C4521" s="226" t="s">
        <v>880</v>
      </c>
      <c r="D4521" s="226" t="s">
        <v>1985</v>
      </c>
      <c r="E4521" s="142">
        <v>10000</v>
      </c>
      <c r="F4521" s="142">
        <v>0</v>
      </c>
      <c r="G4521" s="142">
        <v>0</v>
      </c>
      <c r="H4521" s="142">
        <v>0</v>
      </c>
    </row>
    <row r="4522" spans="1:8" ht="25.5" customHeight="1">
      <c r="A4522" s="225">
        <f>MAX($A$3867:A4521)+1</f>
        <v>250</v>
      </c>
      <c r="B4522" s="226" t="s">
        <v>1987</v>
      </c>
      <c r="C4522" s="226" t="s">
        <v>1962</v>
      </c>
      <c r="D4522" s="226" t="s">
        <v>1592</v>
      </c>
      <c r="E4522" s="142">
        <v>6660</v>
      </c>
      <c r="F4522" s="142">
        <v>3332</v>
      </c>
      <c r="G4522" s="142">
        <v>2996</v>
      </c>
      <c r="H4522" s="142">
        <v>1332</v>
      </c>
    </row>
    <row r="4523" spans="1:8" ht="24" customHeight="1">
      <c r="A4523" s="225">
        <f>MAX($A$3867:A4522)+1</f>
        <v>251</v>
      </c>
      <c r="B4523" s="226" t="s">
        <v>1988</v>
      </c>
      <c r="C4523" s="226" t="s">
        <v>1987</v>
      </c>
      <c r="D4523" s="226" t="s">
        <v>1989</v>
      </c>
      <c r="E4523" s="142">
        <v>6660</v>
      </c>
      <c r="F4523" s="142">
        <v>3332</v>
      </c>
      <c r="G4523" s="142">
        <v>2996</v>
      </c>
      <c r="H4523" s="142">
        <v>1332</v>
      </c>
    </row>
    <row r="4524" spans="1:8" ht="16.5">
      <c r="A4524" s="225">
        <f>MAX($A$3867:A4523)+1</f>
        <v>252</v>
      </c>
      <c r="B4524" s="226" t="s">
        <v>1990</v>
      </c>
      <c r="C4524" s="226" t="s">
        <v>1987</v>
      </c>
      <c r="D4524" s="226" t="s">
        <v>1991</v>
      </c>
      <c r="E4524" s="142">
        <v>6600</v>
      </c>
      <c r="F4524" s="142">
        <v>3300</v>
      </c>
      <c r="G4524" s="142">
        <v>2972</v>
      </c>
      <c r="H4524" s="142">
        <v>1320</v>
      </c>
    </row>
    <row r="4525" spans="1:8" ht="33">
      <c r="A4525" s="225">
        <f>MAX($A$3867:A4524)+1</f>
        <v>253</v>
      </c>
      <c r="B4525" s="226" t="s">
        <v>1992</v>
      </c>
      <c r="C4525" s="226" t="s">
        <v>1993</v>
      </c>
      <c r="D4525" s="226" t="s">
        <v>1994</v>
      </c>
      <c r="E4525" s="142">
        <v>6600</v>
      </c>
      <c r="F4525" s="142">
        <v>3300</v>
      </c>
      <c r="G4525" s="142">
        <v>2972</v>
      </c>
      <c r="H4525" s="142">
        <v>1320</v>
      </c>
    </row>
    <row r="4526" spans="1:8" ht="39.6" customHeight="1">
      <c r="A4526" s="225">
        <f>MAX($A$3867:A4525)+1</f>
        <v>254</v>
      </c>
      <c r="B4526" s="226" t="s">
        <v>1995</v>
      </c>
      <c r="C4526" s="226" t="s">
        <v>1987</v>
      </c>
      <c r="D4526" s="226" t="s">
        <v>1996</v>
      </c>
      <c r="E4526" s="142">
        <v>6436</v>
      </c>
      <c r="F4526" s="142">
        <v>3220</v>
      </c>
      <c r="G4526" s="142">
        <v>2896</v>
      </c>
      <c r="H4526" s="142">
        <v>1288</v>
      </c>
    </row>
    <row r="4527" spans="1:8" ht="33">
      <c r="A4527" s="225">
        <f>MAX($A$3867:A4526)+1</f>
        <v>255</v>
      </c>
      <c r="B4527" s="226" t="s">
        <v>1997</v>
      </c>
      <c r="C4527" s="226" t="s">
        <v>1987</v>
      </c>
      <c r="D4527" s="226" t="s">
        <v>1998</v>
      </c>
      <c r="E4527" s="142">
        <v>6436</v>
      </c>
      <c r="F4527" s="142">
        <v>3220</v>
      </c>
      <c r="G4527" s="142">
        <v>2896</v>
      </c>
      <c r="H4527" s="142">
        <v>1288</v>
      </c>
    </row>
    <row r="4528" spans="1:8" ht="16.5">
      <c r="A4528" s="225">
        <f>MAX($A$3867:A4527)+1</f>
        <v>256</v>
      </c>
      <c r="B4528" s="226" t="s">
        <v>1999</v>
      </c>
      <c r="C4528" s="226" t="s">
        <v>1987</v>
      </c>
      <c r="D4528" s="226" t="s">
        <v>881</v>
      </c>
      <c r="E4528" s="142">
        <v>6480</v>
      </c>
      <c r="F4528" s="142">
        <v>3240</v>
      </c>
      <c r="G4528" s="142">
        <v>2916</v>
      </c>
      <c r="H4528" s="142">
        <v>1296</v>
      </c>
    </row>
    <row r="4529" spans="1:8" ht="33">
      <c r="A4529" s="225">
        <f>MAX($A$3867:A4528)+1</f>
        <v>257</v>
      </c>
      <c r="B4529" s="226" t="s">
        <v>2000</v>
      </c>
      <c r="C4529" s="226" t="s">
        <v>1987</v>
      </c>
      <c r="D4529" s="226" t="s">
        <v>2001</v>
      </c>
      <c r="E4529" s="142">
        <v>6480</v>
      </c>
      <c r="F4529" s="142">
        <v>3240</v>
      </c>
      <c r="G4529" s="142">
        <v>2916</v>
      </c>
      <c r="H4529" s="142">
        <v>1296</v>
      </c>
    </row>
    <row r="4530" spans="1:8" ht="33">
      <c r="A4530" s="225">
        <f>MAX($A$3867:A4529)+1</f>
        <v>258</v>
      </c>
      <c r="B4530" s="226" t="s">
        <v>2002</v>
      </c>
      <c r="C4530" s="226" t="s">
        <v>1987</v>
      </c>
      <c r="D4530" s="226" t="s">
        <v>2003</v>
      </c>
      <c r="E4530" s="142">
        <v>6480</v>
      </c>
      <c r="F4530" s="142">
        <v>3240</v>
      </c>
      <c r="G4530" s="142">
        <v>2916</v>
      </c>
      <c r="H4530" s="142">
        <v>1296</v>
      </c>
    </row>
    <row r="4531" spans="1:8" ht="36" customHeight="1">
      <c r="A4531" s="225">
        <f>MAX($A$3867:A4530)+1</f>
        <v>259</v>
      </c>
      <c r="B4531" s="226" t="s">
        <v>1375</v>
      </c>
      <c r="C4531" s="226" t="s">
        <v>1571</v>
      </c>
      <c r="D4531" s="226" t="s">
        <v>2004</v>
      </c>
      <c r="E4531" s="142">
        <v>15000</v>
      </c>
      <c r="F4531" s="142">
        <v>0</v>
      </c>
      <c r="G4531" s="142">
        <v>0</v>
      </c>
      <c r="H4531" s="142">
        <v>0</v>
      </c>
    </row>
    <row r="4532" spans="1:8" ht="20.45" customHeight="1">
      <c r="A4532" s="225">
        <f>MAX($A$3867:A4531)+1</f>
        <v>260</v>
      </c>
      <c r="B4532" s="226" t="s">
        <v>1374</v>
      </c>
      <c r="C4532" s="226" t="s">
        <v>1375</v>
      </c>
      <c r="D4532" s="226" t="s">
        <v>1401</v>
      </c>
      <c r="E4532" s="142">
        <v>16200</v>
      </c>
      <c r="F4532" s="142">
        <v>0</v>
      </c>
      <c r="G4532" s="142">
        <v>0</v>
      </c>
      <c r="H4532" s="142">
        <v>0</v>
      </c>
    </row>
    <row r="4533" spans="1:8" ht="26.45" customHeight="1">
      <c r="A4533" s="225">
        <f>MAX($A$3867:A4532)+1</f>
        <v>261</v>
      </c>
      <c r="B4533" s="226" t="s">
        <v>1349</v>
      </c>
      <c r="C4533" s="226" t="s">
        <v>1350</v>
      </c>
      <c r="D4533" s="226" t="s">
        <v>1401</v>
      </c>
      <c r="E4533" s="142">
        <v>15840</v>
      </c>
      <c r="F4533" s="142">
        <v>0</v>
      </c>
      <c r="G4533" s="142">
        <v>0</v>
      </c>
      <c r="H4533" s="142">
        <v>0</v>
      </c>
    </row>
    <row r="4534" spans="1:8" ht="25.9" customHeight="1">
      <c r="A4534" s="225">
        <f>MAX($A$3867:A4533)+1</f>
        <v>262</v>
      </c>
      <c r="B4534" s="226" t="s">
        <v>1350</v>
      </c>
      <c r="C4534" s="226" t="s">
        <v>1349</v>
      </c>
      <c r="D4534" s="226" t="s">
        <v>1348</v>
      </c>
      <c r="E4534" s="142">
        <v>14960</v>
      </c>
      <c r="F4534" s="142">
        <v>0</v>
      </c>
      <c r="G4534" s="142">
        <v>0</v>
      </c>
      <c r="H4534" s="142">
        <v>0</v>
      </c>
    </row>
    <row r="4535" spans="1:8" ht="33">
      <c r="A4535" s="225">
        <f>MAX($A$3867:A4534)+1</f>
        <v>263</v>
      </c>
      <c r="B4535" s="226" t="s">
        <v>1348</v>
      </c>
      <c r="C4535" s="226" t="s">
        <v>1350</v>
      </c>
      <c r="D4535" s="226" t="s">
        <v>2005</v>
      </c>
      <c r="E4535" s="142">
        <v>13200</v>
      </c>
      <c r="F4535" s="142">
        <v>0</v>
      </c>
      <c r="G4535" s="142">
        <v>0</v>
      </c>
      <c r="H4535" s="142">
        <v>0</v>
      </c>
    </row>
    <row r="4536" spans="1:8" ht="16.5">
      <c r="A4536" s="225">
        <f>MAX($A$3867:A4535)+1</f>
        <v>264</v>
      </c>
      <c r="B4536" s="226" t="s">
        <v>1398</v>
      </c>
      <c r="C4536" s="226" t="s">
        <v>1349</v>
      </c>
      <c r="D4536" s="226" t="s">
        <v>1348</v>
      </c>
      <c r="E4536" s="142">
        <v>13440</v>
      </c>
      <c r="F4536" s="142">
        <v>0</v>
      </c>
      <c r="G4536" s="142">
        <v>0</v>
      </c>
      <c r="H4536" s="142">
        <v>0</v>
      </c>
    </row>
    <row r="4537" spans="1:8" ht="16.5">
      <c r="A4537" s="225">
        <f>MAX($A$3867:A4536)+1</f>
        <v>265</v>
      </c>
      <c r="B4537" s="226" t="s">
        <v>1376</v>
      </c>
      <c r="C4537" s="226" t="s">
        <v>1349</v>
      </c>
      <c r="D4537" s="226" t="s">
        <v>1348</v>
      </c>
      <c r="E4537" s="142">
        <v>13440</v>
      </c>
      <c r="F4537" s="142">
        <v>0</v>
      </c>
      <c r="G4537" s="142">
        <v>0</v>
      </c>
      <c r="H4537" s="142">
        <v>0</v>
      </c>
    </row>
    <row r="4538" spans="1:8" ht="16.5">
      <c r="A4538" s="225">
        <f>MAX($A$3867:A4537)+1</f>
        <v>266</v>
      </c>
      <c r="B4538" s="226" t="s">
        <v>1401</v>
      </c>
      <c r="C4538" s="226" t="s">
        <v>1349</v>
      </c>
      <c r="D4538" s="226" t="s">
        <v>1348</v>
      </c>
      <c r="E4538" s="142">
        <v>13232</v>
      </c>
      <c r="F4538" s="142">
        <v>0</v>
      </c>
      <c r="G4538" s="142">
        <v>0</v>
      </c>
      <c r="H4538" s="142">
        <v>0</v>
      </c>
    </row>
    <row r="4539" spans="1:8" ht="36.75" customHeight="1">
      <c r="A4539" s="225">
        <f>MAX($A$3867:A4538)+1</f>
        <v>267</v>
      </c>
      <c r="B4539" s="226" t="s">
        <v>2006</v>
      </c>
      <c r="C4539" s="226" t="s">
        <v>1571</v>
      </c>
      <c r="D4539" s="226" t="s">
        <v>2007</v>
      </c>
      <c r="E4539" s="142">
        <v>8640</v>
      </c>
      <c r="F4539" s="142">
        <v>4752</v>
      </c>
      <c r="G4539" s="142">
        <v>4320</v>
      </c>
      <c r="H4539" s="142">
        <v>1728</v>
      </c>
    </row>
    <row r="4540" spans="1:8" ht="39.75" customHeight="1">
      <c r="A4540" s="1407">
        <f>MAX($A$3867:A4539)+1</f>
        <v>268</v>
      </c>
      <c r="B4540" s="1405" t="s">
        <v>2008</v>
      </c>
      <c r="C4540" s="226" t="s">
        <v>1942</v>
      </c>
      <c r="D4540" s="226" t="s">
        <v>2009</v>
      </c>
      <c r="E4540" s="142">
        <v>6300</v>
      </c>
      <c r="F4540" s="142">
        <v>4096</v>
      </c>
      <c r="G4540" s="142">
        <v>3464</v>
      </c>
      <c r="H4540" s="142">
        <v>1260</v>
      </c>
    </row>
    <row r="4541" spans="1:8" ht="33">
      <c r="A4541" s="1408"/>
      <c r="B4541" s="1406"/>
      <c r="C4541" s="226" t="s">
        <v>2010</v>
      </c>
      <c r="D4541" s="226" t="s">
        <v>2011</v>
      </c>
      <c r="E4541" s="142">
        <v>3752</v>
      </c>
      <c r="F4541" s="142">
        <v>2440</v>
      </c>
      <c r="G4541" s="142">
        <v>2064</v>
      </c>
      <c r="H4541" s="142">
        <v>1124</v>
      </c>
    </row>
    <row r="4542" spans="1:8" ht="26.45" customHeight="1">
      <c r="A4542" s="225">
        <f>MAX($A$3867:A4541)+1</f>
        <v>269</v>
      </c>
      <c r="B4542" s="226" t="s">
        <v>2012</v>
      </c>
      <c r="C4542" s="226" t="s">
        <v>1967</v>
      </c>
      <c r="D4542" s="226" t="s">
        <v>2013</v>
      </c>
      <c r="E4542" s="142">
        <v>5400</v>
      </c>
      <c r="F4542" s="142">
        <v>3512</v>
      </c>
      <c r="G4542" s="142">
        <v>3240</v>
      </c>
      <c r="H4542" s="142">
        <v>1080</v>
      </c>
    </row>
    <row r="4543" spans="1:8" ht="24" customHeight="1">
      <c r="A4543" s="225">
        <f>MAX($A$3867:A4542)+1</f>
        <v>270</v>
      </c>
      <c r="B4543" s="226" t="s">
        <v>2013</v>
      </c>
      <c r="C4543" s="226" t="s">
        <v>1942</v>
      </c>
      <c r="D4543" s="226" t="s">
        <v>2014</v>
      </c>
      <c r="E4543" s="142">
        <v>6000</v>
      </c>
      <c r="F4543" s="142">
        <v>4200</v>
      </c>
      <c r="G4543" s="142">
        <v>3900</v>
      </c>
      <c r="H4543" s="142">
        <v>1200</v>
      </c>
    </row>
    <row r="4544" spans="1:8" ht="43.5" customHeight="1">
      <c r="A4544" s="225">
        <f>MAX($A$3867:A4543)+1</f>
        <v>271</v>
      </c>
      <c r="B4544" s="226" t="s">
        <v>2015</v>
      </c>
      <c r="C4544" s="226" t="s">
        <v>2016</v>
      </c>
      <c r="D4544" s="226" t="s">
        <v>2017</v>
      </c>
      <c r="E4544" s="142">
        <v>6480</v>
      </c>
      <c r="F4544" s="142">
        <v>4536</v>
      </c>
      <c r="G4544" s="142">
        <v>3888</v>
      </c>
      <c r="H4544" s="142">
        <v>0</v>
      </c>
    </row>
    <row r="4545" spans="1:8" ht="21.6" customHeight="1">
      <c r="A4545" s="1407">
        <f>MAX($A$3867:A4544)+1</f>
        <v>272</v>
      </c>
      <c r="B4545" s="1405" t="s">
        <v>1953</v>
      </c>
      <c r="C4545" s="226" t="s">
        <v>1942</v>
      </c>
      <c r="D4545" s="226" t="s">
        <v>2018</v>
      </c>
      <c r="E4545" s="142">
        <v>6000</v>
      </c>
      <c r="F4545" s="142">
        <v>3300</v>
      </c>
      <c r="G4545" s="142">
        <v>3000</v>
      </c>
      <c r="H4545" s="142">
        <v>1200</v>
      </c>
    </row>
    <row r="4546" spans="1:8" ht="19.149999999999999" customHeight="1">
      <c r="A4546" s="1408"/>
      <c r="B4546" s="1406"/>
      <c r="C4546" s="226" t="s">
        <v>2018</v>
      </c>
      <c r="D4546" s="226" t="s">
        <v>2011</v>
      </c>
      <c r="E4546" s="142">
        <v>3000</v>
      </c>
      <c r="F4546" s="142">
        <v>1952</v>
      </c>
      <c r="G4546" s="142">
        <v>1800</v>
      </c>
      <c r="H4546" s="142">
        <v>752</v>
      </c>
    </row>
    <row r="4547" spans="1:8" ht="36" customHeight="1">
      <c r="A4547" s="225">
        <f>MAX($A$3867:A4546)+1</f>
        <v>273</v>
      </c>
      <c r="B4547" s="226" t="s">
        <v>2017</v>
      </c>
      <c r="C4547" s="226" t="s">
        <v>1942</v>
      </c>
      <c r="D4547" s="226" t="s">
        <v>2019</v>
      </c>
      <c r="E4547" s="142">
        <v>6120</v>
      </c>
      <c r="F4547" s="142">
        <v>3980</v>
      </c>
      <c r="G4547" s="142">
        <v>3672</v>
      </c>
      <c r="H4547" s="142">
        <v>1224</v>
      </c>
    </row>
    <row r="4548" spans="1:8" ht="21.6" customHeight="1">
      <c r="A4548" s="225">
        <f>MAX($A$3867:A4547)+1</f>
        <v>274</v>
      </c>
      <c r="B4548" s="226" t="s">
        <v>2020</v>
      </c>
      <c r="C4548" s="226" t="s">
        <v>1953</v>
      </c>
      <c r="D4548" s="226" t="s">
        <v>2021</v>
      </c>
      <c r="E4548" s="142">
        <v>7920</v>
      </c>
      <c r="F4548" s="142">
        <v>4356</v>
      </c>
      <c r="G4548" s="142">
        <v>3960</v>
      </c>
      <c r="H4548" s="142">
        <v>1584</v>
      </c>
    </row>
    <row r="4549" spans="1:8" ht="21.6" customHeight="1">
      <c r="A4549" s="1407">
        <f>MAX($A$3867:A4548)+1</f>
        <v>275</v>
      </c>
      <c r="B4549" s="1405" t="s">
        <v>2022</v>
      </c>
      <c r="C4549" s="226" t="s">
        <v>1942</v>
      </c>
      <c r="D4549" s="226" t="s">
        <v>2023</v>
      </c>
      <c r="E4549" s="142">
        <v>6000</v>
      </c>
      <c r="F4549" s="142">
        <v>3900</v>
      </c>
      <c r="G4549" s="142">
        <v>3600</v>
      </c>
      <c r="H4549" s="142">
        <v>1200</v>
      </c>
    </row>
    <row r="4550" spans="1:8" ht="33">
      <c r="A4550" s="1408"/>
      <c r="B4550" s="1406"/>
      <c r="C4550" s="226" t="s">
        <v>2023</v>
      </c>
      <c r="D4550" s="226" t="s">
        <v>2024</v>
      </c>
      <c r="E4550" s="142">
        <v>4620</v>
      </c>
      <c r="F4550" s="142">
        <v>3696</v>
      </c>
      <c r="G4550" s="142">
        <v>3464</v>
      </c>
      <c r="H4550" s="142">
        <v>924</v>
      </c>
    </row>
    <row r="4551" spans="1:8" ht="20.45" customHeight="1">
      <c r="A4551" s="1407">
        <f>MAX($A$3867:A4550)+1</f>
        <v>276</v>
      </c>
      <c r="B4551" s="1405" t="s">
        <v>2025</v>
      </c>
      <c r="C4551" s="226" t="s">
        <v>1942</v>
      </c>
      <c r="D4551" s="226" t="s">
        <v>2023</v>
      </c>
      <c r="E4551" s="142">
        <v>6092</v>
      </c>
      <c r="F4551" s="142">
        <v>3960</v>
      </c>
      <c r="G4551" s="142">
        <v>3656</v>
      </c>
      <c r="H4551" s="142">
        <v>1220</v>
      </c>
    </row>
    <row r="4552" spans="1:8" ht="33">
      <c r="A4552" s="1408"/>
      <c r="B4552" s="1406"/>
      <c r="C4552" s="226" t="s">
        <v>2023</v>
      </c>
      <c r="D4552" s="226" t="s">
        <v>2026</v>
      </c>
      <c r="E4552" s="142">
        <v>4500</v>
      </c>
      <c r="F4552" s="142">
        <v>3600</v>
      </c>
      <c r="G4552" s="142">
        <v>3376</v>
      </c>
      <c r="H4552" s="142">
        <v>900</v>
      </c>
    </row>
    <row r="4553" spans="1:8" ht="18.600000000000001" customHeight="1">
      <c r="A4553" s="1407">
        <f>MAX($A$3867:A4552)+1</f>
        <v>277</v>
      </c>
      <c r="B4553" s="1405" t="s">
        <v>2027</v>
      </c>
      <c r="C4553" s="226" t="s">
        <v>2028</v>
      </c>
      <c r="D4553" s="226" t="s">
        <v>2023</v>
      </c>
      <c r="E4553" s="142">
        <v>5280</v>
      </c>
      <c r="F4553" s="142">
        <v>3696</v>
      </c>
      <c r="G4553" s="142">
        <v>3432</v>
      </c>
      <c r="H4553" s="142">
        <v>1056</v>
      </c>
    </row>
    <row r="4554" spans="1:8" ht="33.75" customHeight="1">
      <c r="A4554" s="1408"/>
      <c r="B4554" s="1406"/>
      <c r="C4554" s="226" t="s">
        <v>2023</v>
      </c>
      <c r="D4554" s="226" t="s">
        <v>2029</v>
      </c>
      <c r="E4554" s="142">
        <v>4620</v>
      </c>
      <c r="F4554" s="142">
        <v>3556</v>
      </c>
      <c r="G4554" s="142">
        <v>3236</v>
      </c>
      <c r="H4554" s="142">
        <v>924</v>
      </c>
    </row>
    <row r="4555" spans="1:8" ht="47.25" customHeight="1">
      <c r="A4555" s="225">
        <f>MAX($A$3867:A4554)+1</f>
        <v>278</v>
      </c>
      <c r="B4555" s="226" t="s">
        <v>2028</v>
      </c>
      <c r="C4555" s="226" t="s">
        <v>2022</v>
      </c>
      <c r="D4555" s="226" t="s">
        <v>2030</v>
      </c>
      <c r="E4555" s="142">
        <v>4680</v>
      </c>
      <c r="F4555" s="142">
        <v>3744</v>
      </c>
      <c r="G4555" s="142">
        <v>3512</v>
      </c>
      <c r="H4555" s="142">
        <v>936</v>
      </c>
    </row>
    <row r="4556" spans="1:8" ht="33">
      <c r="A4556" s="225">
        <f>MAX($A$3867:A4555)+1</f>
        <v>279</v>
      </c>
      <c r="B4556" s="226" t="s">
        <v>2023</v>
      </c>
      <c r="C4556" s="226" t="s">
        <v>2017</v>
      </c>
      <c r="D4556" s="226" t="s">
        <v>2031</v>
      </c>
      <c r="E4556" s="142">
        <v>3976</v>
      </c>
      <c r="F4556" s="142">
        <v>3380</v>
      </c>
      <c r="G4556" s="142">
        <v>3180</v>
      </c>
      <c r="H4556" s="142">
        <v>876</v>
      </c>
    </row>
    <row r="4557" spans="1:8" ht="24" customHeight="1">
      <c r="A4557" s="225">
        <f>MAX($A$3867:A4556)+1</f>
        <v>280</v>
      </c>
      <c r="B4557" s="226" t="s">
        <v>2032</v>
      </c>
      <c r="C4557" s="226" t="s">
        <v>2017</v>
      </c>
      <c r="D4557" s="226" t="s">
        <v>2027</v>
      </c>
      <c r="E4557" s="142">
        <v>3884</v>
      </c>
      <c r="F4557" s="142">
        <v>3300</v>
      </c>
      <c r="G4557" s="142">
        <v>3108</v>
      </c>
      <c r="H4557" s="142">
        <v>856</v>
      </c>
    </row>
    <row r="4558" spans="1:8" ht="33">
      <c r="A4558" s="225">
        <f>MAX($A$3867:A4557)+1</f>
        <v>281</v>
      </c>
      <c r="B4558" s="229" t="s">
        <v>2033</v>
      </c>
      <c r="C4558" s="1426" t="s">
        <v>2034</v>
      </c>
      <c r="D4558" s="1427"/>
      <c r="E4558" s="142">
        <v>14192</v>
      </c>
      <c r="F4558" s="142">
        <v>0</v>
      </c>
      <c r="G4558" s="142">
        <v>0</v>
      </c>
      <c r="H4558" s="142">
        <v>0</v>
      </c>
    </row>
    <row r="4559" spans="1:8" ht="16.5">
      <c r="A4559" s="225">
        <f>MAX($A$3867:A4558)+1</f>
        <v>282</v>
      </c>
      <c r="B4559" s="1439" t="s">
        <v>2035</v>
      </c>
      <c r="C4559" s="1440"/>
      <c r="D4559" s="1441"/>
      <c r="E4559" s="142">
        <v>0</v>
      </c>
      <c r="F4559" s="142">
        <v>0</v>
      </c>
      <c r="G4559" s="142">
        <v>0</v>
      </c>
      <c r="H4559" s="142">
        <v>0</v>
      </c>
    </row>
    <row r="4560" spans="1:8" ht="16.5">
      <c r="A4560" s="225">
        <f>MAX($A$3867:A4559)+1</f>
        <v>283</v>
      </c>
      <c r="B4560" s="226" t="s">
        <v>2036</v>
      </c>
      <c r="C4560" s="226" t="s">
        <v>2037</v>
      </c>
      <c r="D4560" s="226" t="s">
        <v>2014</v>
      </c>
      <c r="E4560" s="142">
        <v>7392</v>
      </c>
      <c r="F4560" s="142">
        <v>0</v>
      </c>
      <c r="G4560" s="142">
        <v>0</v>
      </c>
      <c r="H4560" s="142">
        <v>0</v>
      </c>
    </row>
    <row r="4561" spans="1:8" ht="42" customHeight="1">
      <c r="A4561" s="225">
        <f>MAX($A$3867:A4560)+1</f>
        <v>284</v>
      </c>
      <c r="B4561" s="226" t="s">
        <v>2038</v>
      </c>
      <c r="C4561" s="226" t="s">
        <v>2036</v>
      </c>
      <c r="D4561" s="226" t="s">
        <v>2039</v>
      </c>
      <c r="E4561" s="142">
        <v>5760</v>
      </c>
      <c r="F4561" s="142">
        <v>0</v>
      </c>
      <c r="G4561" s="142">
        <v>0</v>
      </c>
      <c r="H4561" s="142">
        <v>0</v>
      </c>
    </row>
    <row r="4562" spans="1:8" ht="23.25" customHeight="1">
      <c r="A4562" s="225">
        <f>MAX($A$3867:A4561)+1</f>
        <v>285</v>
      </c>
      <c r="B4562" s="226" t="s">
        <v>2040</v>
      </c>
      <c r="C4562" s="226" t="s">
        <v>2036</v>
      </c>
      <c r="D4562" s="226" t="s">
        <v>2041</v>
      </c>
      <c r="E4562" s="142">
        <v>5616</v>
      </c>
      <c r="F4562" s="142">
        <v>0</v>
      </c>
      <c r="G4562" s="142">
        <v>0</v>
      </c>
      <c r="H4562" s="142">
        <v>0</v>
      </c>
    </row>
    <row r="4563" spans="1:8" ht="16.5">
      <c r="A4563" s="225">
        <f>MAX($A$3867:A4562)+1</f>
        <v>286</v>
      </c>
      <c r="B4563" s="226" t="s">
        <v>2042</v>
      </c>
      <c r="C4563" s="226" t="s">
        <v>2043</v>
      </c>
      <c r="D4563" s="226" t="s">
        <v>2041</v>
      </c>
      <c r="E4563" s="142">
        <v>5616</v>
      </c>
      <c r="F4563" s="142">
        <v>0</v>
      </c>
      <c r="G4563" s="142">
        <v>0</v>
      </c>
      <c r="H4563" s="142">
        <v>0</v>
      </c>
    </row>
    <row r="4564" spans="1:8" ht="16.5">
      <c r="A4564" s="225">
        <f>MAX($A$3867:A4563)+1</f>
        <v>287</v>
      </c>
      <c r="B4564" s="226" t="s">
        <v>2044</v>
      </c>
      <c r="C4564" s="226" t="s">
        <v>2036</v>
      </c>
      <c r="D4564" s="226" t="s">
        <v>2041</v>
      </c>
      <c r="E4564" s="142">
        <v>5616</v>
      </c>
      <c r="F4564" s="142">
        <v>0</v>
      </c>
      <c r="G4564" s="142">
        <v>0</v>
      </c>
      <c r="H4564" s="142">
        <v>0</v>
      </c>
    </row>
    <row r="4565" spans="1:8" ht="16.5">
      <c r="A4565" s="225">
        <f>MAX($A$3867:A4564)+1</f>
        <v>288</v>
      </c>
      <c r="B4565" s="226" t="s">
        <v>2045</v>
      </c>
      <c r="C4565" s="226" t="s">
        <v>2036</v>
      </c>
      <c r="D4565" s="226" t="s">
        <v>2041</v>
      </c>
      <c r="E4565" s="142">
        <v>5616</v>
      </c>
      <c r="F4565" s="142">
        <v>0</v>
      </c>
      <c r="G4565" s="142">
        <v>0</v>
      </c>
      <c r="H4565" s="142">
        <v>0</v>
      </c>
    </row>
    <row r="4566" spans="1:8" ht="15" customHeight="1">
      <c r="A4566" s="225">
        <f>MAX($A$3867:A4565)+1</f>
        <v>289</v>
      </c>
      <c r="B4566" s="226" t="s">
        <v>2014</v>
      </c>
      <c r="C4566" s="226" t="s">
        <v>1967</v>
      </c>
      <c r="D4566" s="226" t="s">
        <v>2041</v>
      </c>
      <c r="E4566" s="142">
        <v>5616</v>
      </c>
      <c r="F4566" s="142">
        <v>0</v>
      </c>
      <c r="G4566" s="142">
        <v>0</v>
      </c>
      <c r="H4566" s="142">
        <v>0</v>
      </c>
    </row>
    <row r="4567" spans="1:8" ht="16.5">
      <c r="A4567" s="225">
        <f>MAX($A$3867:A4566)+1</f>
        <v>290</v>
      </c>
      <c r="B4567" s="226" t="s">
        <v>2041</v>
      </c>
      <c r="C4567" s="226" t="s">
        <v>1942</v>
      </c>
      <c r="D4567" s="226" t="s">
        <v>2014</v>
      </c>
      <c r="E4567" s="142">
        <v>7392</v>
      </c>
      <c r="F4567" s="142">
        <v>0</v>
      </c>
      <c r="G4567" s="142">
        <v>0</v>
      </c>
      <c r="H4567" s="142">
        <v>0</v>
      </c>
    </row>
    <row r="4568" spans="1:8" ht="27" customHeight="1">
      <c r="A4568" s="1407">
        <f>MAX($A$3867:A4567)+1</f>
        <v>291</v>
      </c>
      <c r="B4568" s="1439" t="s">
        <v>2046</v>
      </c>
      <c r="C4568" s="1440"/>
      <c r="D4568" s="1441"/>
      <c r="E4568" s="142">
        <v>0</v>
      </c>
      <c r="F4568" s="142">
        <v>0</v>
      </c>
      <c r="G4568" s="142">
        <v>0</v>
      </c>
      <c r="H4568" s="142">
        <v>0</v>
      </c>
    </row>
    <row r="4569" spans="1:8" ht="30.6" customHeight="1">
      <c r="A4569" s="1431"/>
      <c r="B4569" s="1426" t="s">
        <v>2047</v>
      </c>
      <c r="C4569" s="1435"/>
      <c r="D4569" s="1427"/>
      <c r="E4569" s="142">
        <v>5760</v>
      </c>
      <c r="F4569" s="142">
        <v>0</v>
      </c>
      <c r="G4569" s="142">
        <v>0</v>
      </c>
      <c r="H4569" s="142">
        <v>0</v>
      </c>
    </row>
    <row r="4570" spans="1:8" ht="27" customHeight="1">
      <c r="A4570" s="1431"/>
      <c r="B4570" s="1426" t="s">
        <v>2048</v>
      </c>
      <c r="C4570" s="1435"/>
      <c r="D4570" s="1427"/>
      <c r="E4570" s="142">
        <v>5584</v>
      </c>
      <c r="F4570" s="142">
        <v>0</v>
      </c>
      <c r="G4570" s="142">
        <v>0</v>
      </c>
      <c r="H4570" s="142">
        <v>0</v>
      </c>
    </row>
    <row r="4571" spans="1:8" ht="21.6" customHeight="1">
      <c r="A4571" s="1431"/>
      <c r="B4571" s="1426" t="s">
        <v>2049</v>
      </c>
      <c r="C4571" s="1435"/>
      <c r="D4571" s="1427"/>
      <c r="E4571" s="142">
        <v>5436</v>
      </c>
      <c r="F4571" s="142">
        <v>0</v>
      </c>
      <c r="G4571" s="142">
        <v>0</v>
      </c>
      <c r="H4571" s="142">
        <v>0</v>
      </c>
    </row>
    <row r="4572" spans="1:8" ht="21.6" customHeight="1">
      <c r="A4572" s="1408"/>
      <c r="B4572" s="1426" t="s">
        <v>2050</v>
      </c>
      <c r="C4572" s="1435"/>
      <c r="D4572" s="1427"/>
      <c r="E4572" s="142">
        <v>5436</v>
      </c>
      <c r="F4572" s="142">
        <v>0</v>
      </c>
      <c r="G4572" s="142">
        <v>0</v>
      </c>
      <c r="H4572" s="142">
        <v>0</v>
      </c>
    </row>
    <row r="4573" spans="1:8" ht="16.5">
      <c r="A4573" s="1407">
        <f>MAX($A$3867:A4572)+1</f>
        <v>292</v>
      </c>
      <c r="B4573" s="1439" t="s">
        <v>2051</v>
      </c>
      <c r="C4573" s="1440"/>
      <c r="D4573" s="1441"/>
      <c r="E4573" s="142">
        <v>0</v>
      </c>
      <c r="F4573" s="142">
        <v>0</v>
      </c>
      <c r="G4573" s="142">
        <v>0</v>
      </c>
      <c r="H4573" s="142">
        <v>0</v>
      </c>
    </row>
    <row r="4574" spans="1:8" ht="75.75" customHeight="1">
      <c r="A4574" s="1431"/>
      <c r="B4574" s="226" t="s">
        <v>2052</v>
      </c>
      <c r="C4574" s="1426" t="s">
        <v>2053</v>
      </c>
      <c r="D4574" s="1427"/>
      <c r="E4574" s="142">
        <v>6656</v>
      </c>
      <c r="F4574" s="142">
        <v>0</v>
      </c>
      <c r="G4574" s="142">
        <v>0</v>
      </c>
      <c r="H4574" s="142">
        <v>0</v>
      </c>
    </row>
    <row r="4575" spans="1:8" ht="82.5">
      <c r="A4575" s="1431"/>
      <c r="B4575" s="226" t="s">
        <v>2054</v>
      </c>
      <c r="C4575" s="1426" t="s">
        <v>2055</v>
      </c>
      <c r="D4575" s="1427"/>
      <c r="E4575" s="142">
        <v>6080</v>
      </c>
      <c r="F4575" s="142">
        <v>0</v>
      </c>
      <c r="G4575" s="142">
        <v>0</v>
      </c>
      <c r="H4575" s="142">
        <v>0</v>
      </c>
    </row>
    <row r="4576" spans="1:8" ht="75.75" customHeight="1">
      <c r="A4576" s="1431"/>
      <c r="B4576" s="226" t="s">
        <v>2056</v>
      </c>
      <c r="C4576" s="1426" t="s">
        <v>2053</v>
      </c>
      <c r="D4576" s="1427"/>
      <c r="E4576" s="142">
        <v>6048</v>
      </c>
      <c r="F4576" s="142">
        <v>0</v>
      </c>
      <c r="G4576" s="142">
        <v>0</v>
      </c>
      <c r="H4576" s="142">
        <v>0</v>
      </c>
    </row>
    <row r="4577" spans="1:8" ht="96" customHeight="1">
      <c r="A4577" s="1431"/>
      <c r="B4577" s="226" t="s">
        <v>2057</v>
      </c>
      <c r="C4577" s="1426" t="s">
        <v>2058</v>
      </c>
      <c r="D4577" s="1427"/>
      <c r="E4577" s="142">
        <v>5952</v>
      </c>
      <c r="F4577" s="142">
        <v>0</v>
      </c>
      <c r="G4577" s="142">
        <v>0</v>
      </c>
      <c r="H4577" s="142">
        <v>0</v>
      </c>
    </row>
    <row r="4578" spans="1:8" ht="77.25" customHeight="1">
      <c r="A4578" s="1408"/>
      <c r="B4578" s="226" t="s">
        <v>2056</v>
      </c>
      <c r="C4578" s="1426" t="s">
        <v>2059</v>
      </c>
      <c r="D4578" s="1427"/>
      <c r="E4578" s="142">
        <v>6048</v>
      </c>
      <c r="F4578" s="142">
        <v>0</v>
      </c>
      <c r="G4578" s="142">
        <v>0</v>
      </c>
      <c r="H4578" s="142">
        <v>0</v>
      </c>
    </row>
    <row r="4579" spans="1:8" ht="18.600000000000001" customHeight="1">
      <c r="A4579" s="225">
        <f>MAX($A$3867:A4578)+1</f>
        <v>293</v>
      </c>
      <c r="B4579" s="1439" t="s">
        <v>2060</v>
      </c>
      <c r="C4579" s="1440"/>
      <c r="D4579" s="1441"/>
      <c r="E4579" s="142">
        <v>0</v>
      </c>
      <c r="F4579" s="142">
        <v>0</v>
      </c>
      <c r="G4579" s="142">
        <v>0</v>
      </c>
      <c r="H4579" s="142">
        <v>0</v>
      </c>
    </row>
    <row r="4580" spans="1:8" ht="15" customHeight="1">
      <c r="A4580" s="225">
        <f>MAX($A$3867:A4579)+1</f>
        <v>294</v>
      </c>
      <c r="B4580" s="226" t="s">
        <v>2061</v>
      </c>
      <c r="C4580" s="226" t="s">
        <v>1798</v>
      </c>
      <c r="D4580" s="226" t="s">
        <v>2062</v>
      </c>
      <c r="E4580" s="142">
        <v>6600</v>
      </c>
      <c r="F4580" s="142">
        <v>0</v>
      </c>
      <c r="G4580" s="142">
        <v>0</v>
      </c>
      <c r="H4580" s="142">
        <v>0</v>
      </c>
    </row>
    <row r="4581" spans="1:8" ht="16.5">
      <c r="A4581" s="225">
        <f>MAX($A$3867:A4580)+1</f>
        <v>295</v>
      </c>
      <c r="B4581" s="226" t="s">
        <v>2063</v>
      </c>
      <c r="C4581" s="226" t="s">
        <v>2061</v>
      </c>
      <c r="D4581" s="226" t="s">
        <v>2064</v>
      </c>
      <c r="E4581" s="142">
        <v>6600</v>
      </c>
      <c r="F4581" s="142">
        <v>0</v>
      </c>
      <c r="G4581" s="142">
        <v>0</v>
      </c>
      <c r="H4581" s="142">
        <v>0</v>
      </c>
    </row>
    <row r="4582" spans="1:8" ht="15" customHeight="1">
      <c r="A4582" s="225">
        <f>MAX($A$3867:A4581)+1</f>
        <v>296</v>
      </c>
      <c r="B4582" s="226" t="s">
        <v>2065</v>
      </c>
      <c r="C4582" s="226" t="s">
        <v>2061</v>
      </c>
      <c r="D4582" s="226" t="s">
        <v>2064</v>
      </c>
      <c r="E4582" s="142">
        <v>7920</v>
      </c>
      <c r="F4582" s="142">
        <v>0</v>
      </c>
      <c r="G4582" s="142">
        <v>0</v>
      </c>
      <c r="H4582" s="142">
        <v>0</v>
      </c>
    </row>
    <row r="4583" spans="1:8" ht="15" customHeight="1">
      <c r="A4583" s="225">
        <f>MAX($A$3867:A4582)+1</f>
        <v>297</v>
      </c>
      <c r="B4583" s="226" t="s">
        <v>2066</v>
      </c>
      <c r="C4583" s="226" t="s">
        <v>2061</v>
      </c>
      <c r="D4583" s="226" t="s">
        <v>2006</v>
      </c>
      <c r="E4583" s="142">
        <v>7920</v>
      </c>
      <c r="F4583" s="142">
        <v>0</v>
      </c>
      <c r="G4583" s="142">
        <v>0</v>
      </c>
      <c r="H4583" s="142">
        <v>0</v>
      </c>
    </row>
    <row r="4584" spans="1:8" ht="31.5" customHeight="1">
      <c r="A4584" s="225">
        <f>MAX($A$3867:A4583)+1</f>
        <v>298</v>
      </c>
      <c r="B4584" s="226" t="s">
        <v>2067</v>
      </c>
      <c r="C4584" s="226" t="s">
        <v>2061</v>
      </c>
      <c r="D4584" s="226" t="s">
        <v>2064</v>
      </c>
      <c r="E4584" s="142">
        <v>6600</v>
      </c>
      <c r="F4584" s="142">
        <v>0</v>
      </c>
      <c r="G4584" s="142">
        <v>0</v>
      </c>
      <c r="H4584" s="142">
        <v>0</v>
      </c>
    </row>
    <row r="4585" spans="1:8" ht="27.75" customHeight="1">
      <c r="A4585" s="225">
        <f>MAX($A$3867:A4584)+1</f>
        <v>299</v>
      </c>
      <c r="B4585" s="226" t="s">
        <v>2068</v>
      </c>
      <c r="C4585" s="226" t="s">
        <v>2061</v>
      </c>
      <c r="D4585" s="226" t="s">
        <v>2066</v>
      </c>
      <c r="E4585" s="142">
        <v>6600</v>
      </c>
      <c r="F4585" s="142">
        <v>0</v>
      </c>
      <c r="G4585" s="142">
        <v>0</v>
      </c>
      <c r="H4585" s="142">
        <v>0</v>
      </c>
    </row>
    <row r="4586" spans="1:8" ht="32.25" customHeight="1">
      <c r="A4586" s="225">
        <f>MAX($A$3867:A4585)+1</f>
        <v>300</v>
      </c>
      <c r="B4586" s="226" t="s">
        <v>2064</v>
      </c>
      <c r="C4586" s="226" t="s">
        <v>1798</v>
      </c>
      <c r="D4586" s="226" t="s">
        <v>2069</v>
      </c>
      <c r="E4586" s="142">
        <v>6600</v>
      </c>
      <c r="F4586" s="142">
        <v>0</v>
      </c>
      <c r="G4586" s="142">
        <v>0</v>
      </c>
      <c r="H4586" s="142">
        <v>0</v>
      </c>
    </row>
    <row r="4587" spans="1:8" ht="40.5" customHeight="1">
      <c r="A4587" s="225">
        <f>MAX($A$3867:A4586)+1</f>
        <v>301</v>
      </c>
      <c r="B4587" s="226" t="s">
        <v>2070</v>
      </c>
      <c r="C4587" s="226" t="s">
        <v>2071</v>
      </c>
      <c r="D4587" s="226" t="s">
        <v>2072</v>
      </c>
      <c r="E4587" s="142">
        <v>5760</v>
      </c>
      <c r="F4587" s="142">
        <v>0</v>
      </c>
      <c r="G4587" s="142">
        <v>0</v>
      </c>
      <c r="H4587" s="142">
        <v>0</v>
      </c>
    </row>
    <row r="4588" spans="1:8" ht="40.5" customHeight="1">
      <c r="A4588" s="225">
        <f>MAX($A$3867:A4587)+1</f>
        <v>302</v>
      </c>
      <c r="B4588" s="226" t="s">
        <v>2073</v>
      </c>
      <c r="C4588" s="226" t="s">
        <v>2074</v>
      </c>
      <c r="D4588" s="226" t="s">
        <v>2075</v>
      </c>
      <c r="E4588" s="142">
        <v>6600</v>
      </c>
      <c r="F4588" s="142">
        <v>0</v>
      </c>
      <c r="G4588" s="142">
        <v>0</v>
      </c>
      <c r="H4588" s="142">
        <v>0</v>
      </c>
    </row>
    <row r="4589" spans="1:8" ht="41.25" customHeight="1">
      <c r="A4589" s="225">
        <f>MAX($A$3867:A4588)+1</f>
        <v>303</v>
      </c>
      <c r="B4589" s="226" t="s">
        <v>2076</v>
      </c>
      <c r="C4589" s="226" t="s">
        <v>1798</v>
      </c>
      <c r="D4589" s="226" t="s">
        <v>2077</v>
      </c>
      <c r="E4589" s="142">
        <v>6600</v>
      </c>
      <c r="F4589" s="142">
        <v>0</v>
      </c>
      <c r="G4589" s="142">
        <v>0</v>
      </c>
      <c r="H4589" s="142">
        <v>0</v>
      </c>
    </row>
    <row r="4590" spans="1:8" ht="15" customHeight="1">
      <c r="A4590" s="225">
        <f>MAX($A$3867:A4589)+1</f>
        <v>304</v>
      </c>
      <c r="B4590" s="1439" t="s">
        <v>2078</v>
      </c>
      <c r="C4590" s="1440"/>
      <c r="D4590" s="1441"/>
      <c r="E4590" s="142">
        <v>0</v>
      </c>
      <c r="F4590" s="142">
        <v>0</v>
      </c>
      <c r="G4590" s="142">
        <v>0</v>
      </c>
      <c r="H4590" s="142">
        <v>0</v>
      </c>
    </row>
    <row r="4591" spans="1:8" ht="16.5">
      <c r="A4591" s="225">
        <f>MAX($A$3867:A4590)+1</f>
        <v>305</v>
      </c>
      <c r="B4591" s="226" t="s">
        <v>2079</v>
      </c>
      <c r="C4591" s="226" t="s">
        <v>1592</v>
      </c>
      <c r="D4591" s="226" t="s">
        <v>2080</v>
      </c>
      <c r="E4591" s="142">
        <v>6400</v>
      </c>
      <c r="F4591" s="142">
        <v>0</v>
      </c>
      <c r="G4591" s="142">
        <v>0</v>
      </c>
      <c r="H4591" s="142">
        <v>0</v>
      </c>
    </row>
    <row r="4592" spans="1:8" ht="15" customHeight="1">
      <c r="A4592" s="225">
        <f>MAX($A$3867:A4591)+1</f>
        <v>306</v>
      </c>
      <c r="B4592" s="226" t="s">
        <v>2081</v>
      </c>
      <c r="C4592" s="226" t="s">
        <v>1592</v>
      </c>
      <c r="D4592" s="226" t="s">
        <v>881</v>
      </c>
      <c r="E4592" s="142">
        <v>6000</v>
      </c>
      <c r="F4592" s="142">
        <v>0</v>
      </c>
      <c r="G4592" s="142">
        <v>0</v>
      </c>
      <c r="H4592" s="142">
        <v>0</v>
      </c>
    </row>
    <row r="4593" spans="1:8" ht="15" customHeight="1">
      <c r="A4593" s="225">
        <f>MAX($A$3867:A4592)+1</f>
        <v>307</v>
      </c>
      <c r="B4593" s="226" t="s">
        <v>2082</v>
      </c>
      <c r="C4593" s="226" t="s">
        <v>2079</v>
      </c>
      <c r="D4593" s="226" t="s">
        <v>2083</v>
      </c>
      <c r="E4593" s="142">
        <v>6400</v>
      </c>
      <c r="F4593" s="142">
        <v>0</v>
      </c>
      <c r="G4593" s="142">
        <v>0</v>
      </c>
      <c r="H4593" s="142">
        <v>0</v>
      </c>
    </row>
    <row r="4594" spans="1:8" ht="15" customHeight="1">
      <c r="A4594" s="225">
        <f>MAX($A$3867:A4593)+1</f>
        <v>308</v>
      </c>
      <c r="B4594" s="226" t="s">
        <v>2084</v>
      </c>
      <c r="C4594" s="226" t="s">
        <v>1592</v>
      </c>
      <c r="D4594" s="226" t="s">
        <v>881</v>
      </c>
      <c r="E4594" s="142">
        <v>6000</v>
      </c>
      <c r="F4594" s="142">
        <v>0</v>
      </c>
      <c r="G4594" s="142">
        <v>0</v>
      </c>
      <c r="H4594" s="142">
        <v>0</v>
      </c>
    </row>
    <row r="4595" spans="1:8" ht="36.75" customHeight="1">
      <c r="A4595" s="1407">
        <f>MAX($A$3867:A4594)+1</f>
        <v>309</v>
      </c>
      <c r="B4595" s="1426" t="s">
        <v>2085</v>
      </c>
      <c r="C4595" s="1435"/>
      <c r="D4595" s="1427"/>
      <c r="E4595" s="142">
        <v>0</v>
      </c>
      <c r="F4595" s="142">
        <v>0</v>
      </c>
      <c r="G4595" s="142">
        <v>0</v>
      </c>
      <c r="H4595" s="142">
        <v>0</v>
      </c>
    </row>
    <row r="4596" spans="1:8" ht="19.899999999999999" customHeight="1">
      <c r="A4596" s="1431"/>
      <c r="B4596" s="1436" t="s">
        <v>1862</v>
      </c>
      <c r="C4596" s="1437"/>
      <c r="D4596" s="1438"/>
      <c r="E4596" s="142">
        <v>5400</v>
      </c>
      <c r="F4596" s="142">
        <v>0</v>
      </c>
      <c r="G4596" s="142">
        <v>0</v>
      </c>
      <c r="H4596" s="142">
        <v>0</v>
      </c>
    </row>
    <row r="4597" spans="1:8" ht="19.899999999999999" customHeight="1">
      <c r="A4597" s="1431"/>
      <c r="B4597" s="1436" t="s">
        <v>2086</v>
      </c>
      <c r="C4597" s="1437"/>
      <c r="D4597" s="1438"/>
      <c r="E4597" s="142">
        <v>4500</v>
      </c>
      <c r="F4597" s="142">
        <v>0</v>
      </c>
      <c r="G4597" s="142">
        <v>0</v>
      </c>
      <c r="H4597" s="142">
        <v>0</v>
      </c>
    </row>
    <row r="4598" spans="1:8" ht="19.899999999999999" customHeight="1">
      <c r="A4598" s="1408"/>
      <c r="B4598" s="1436" t="s">
        <v>2087</v>
      </c>
      <c r="C4598" s="1437"/>
      <c r="D4598" s="1438"/>
      <c r="E4598" s="142">
        <v>3600</v>
      </c>
      <c r="F4598" s="142">
        <v>0</v>
      </c>
      <c r="G4598" s="142">
        <v>0</v>
      </c>
      <c r="H4598" s="142">
        <v>0</v>
      </c>
    </row>
    <row r="4599" spans="1:8" ht="30" customHeight="1">
      <c r="A4599" s="1407">
        <f>MAX($A$3867:A4598)+1</f>
        <v>310</v>
      </c>
      <c r="B4599" s="1439" t="s">
        <v>2088</v>
      </c>
      <c r="C4599" s="1440"/>
      <c r="D4599" s="1441"/>
      <c r="E4599" s="142">
        <v>0</v>
      </c>
      <c r="F4599" s="142">
        <v>0</v>
      </c>
      <c r="G4599" s="142">
        <v>0</v>
      </c>
      <c r="H4599" s="142">
        <v>0</v>
      </c>
    </row>
    <row r="4600" spans="1:8" ht="26.45" customHeight="1">
      <c r="A4600" s="1431"/>
      <c r="B4600" s="1426" t="s">
        <v>2089</v>
      </c>
      <c r="C4600" s="1435"/>
      <c r="D4600" s="1427"/>
      <c r="E4600" s="142">
        <v>13720</v>
      </c>
      <c r="F4600" s="142">
        <v>0</v>
      </c>
      <c r="G4600" s="142">
        <v>0</v>
      </c>
      <c r="H4600" s="142">
        <v>0</v>
      </c>
    </row>
    <row r="4601" spans="1:8" ht="36.75" customHeight="1">
      <c r="A4601" s="1431"/>
      <c r="B4601" s="1426" t="s">
        <v>2090</v>
      </c>
      <c r="C4601" s="1435"/>
      <c r="D4601" s="1427"/>
      <c r="E4601" s="142">
        <v>12640</v>
      </c>
      <c r="F4601" s="142">
        <v>0</v>
      </c>
      <c r="G4601" s="142">
        <v>0</v>
      </c>
      <c r="H4601" s="142">
        <v>0</v>
      </c>
    </row>
    <row r="4602" spans="1:8" ht="39.75" customHeight="1">
      <c r="A4602" s="1431"/>
      <c r="B4602" s="1426" t="s">
        <v>2091</v>
      </c>
      <c r="C4602" s="1435"/>
      <c r="D4602" s="1427"/>
      <c r="E4602" s="142">
        <v>13272</v>
      </c>
      <c r="F4602" s="142">
        <v>0</v>
      </c>
      <c r="G4602" s="142">
        <v>0</v>
      </c>
      <c r="H4602" s="142">
        <v>0</v>
      </c>
    </row>
    <row r="4603" spans="1:8" ht="39" customHeight="1">
      <c r="A4603" s="1431"/>
      <c r="B4603" s="1426" t="s">
        <v>2092</v>
      </c>
      <c r="C4603" s="1435"/>
      <c r="D4603" s="1427"/>
      <c r="E4603" s="142">
        <v>12840</v>
      </c>
      <c r="F4603" s="142">
        <v>0</v>
      </c>
      <c r="G4603" s="142">
        <v>0</v>
      </c>
      <c r="H4603" s="142">
        <v>0</v>
      </c>
    </row>
    <row r="4604" spans="1:8" ht="26.45" customHeight="1">
      <c r="A4604" s="1408"/>
      <c r="B4604" s="1426" t="s">
        <v>2093</v>
      </c>
      <c r="C4604" s="1435"/>
      <c r="D4604" s="1427"/>
      <c r="E4604" s="142">
        <v>9200</v>
      </c>
      <c r="F4604" s="142">
        <v>0</v>
      </c>
      <c r="G4604" s="142">
        <v>0</v>
      </c>
      <c r="H4604" s="142">
        <v>0</v>
      </c>
    </row>
    <row r="4605" spans="1:8" ht="15" customHeight="1">
      <c r="A4605" s="1407">
        <f>MAX($A$3867:A4604)+1</f>
        <v>311</v>
      </c>
      <c r="B4605" s="1439" t="s">
        <v>2088</v>
      </c>
      <c r="C4605" s="1440"/>
      <c r="D4605" s="1441"/>
      <c r="E4605" s="142">
        <v>0</v>
      </c>
      <c r="F4605" s="142">
        <v>0</v>
      </c>
      <c r="G4605" s="142">
        <v>0</v>
      </c>
      <c r="H4605" s="142">
        <v>0</v>
      </c>
    </row>
    <row r="4606" spans="1:8" ht="66">
      <c r="A4606" s="1431"/>
      <c r="B4606" s="226" t="s">
        <v>2094</v>
      </c>
      <c r="C4606" s="226" t="s">
        <v>1349</v>
      </c>
      <c r="D4606" s="226" t="s">
        <v>1571</v>
      </c>
      <c r="E4606" s="142">
        <v>14960</v>
      </c>
      <c r="F4606" s="142">
        <v>0</v>
      </c>
      <c r="G4606" s="142">
        <v>0</v>
      </c>
      <c r="H4606" s="142">
        <v>0</v>
      </c>
    </row>
    <row r="4607" spans="1:8" ht="30.75" customHeight="1">
      <c r="A4607" s="1431"/>
      <c r="B4607" s="1426" t="s">
        <v>2095</v>
      </c>
      <c r="C4607" s="1435"/>
      <c r="D4607" s="1427"/>
      <c r="E4607" s="142">
        <v>13200</v>
      </c>
      <c r="F4607" s="142">
        <v>0</v>
      </c>
      <c r="G4607" s="142">
        <v>0</v>
      </c>
      <c r="H4607" s="142">
        <v>0</v>
      </c>
    </row>
    <row r="4608" spans="1:8" ht="36" customHeight="1">
      <c r="A4608" s="1431"/>
      <c r="B4608" s="1426" t="s">
        <v>2096</v>
      </c>
      <c r="C4608" s="1435"/>
      <c r="D4608" s="1427"/>
      <c r="E4608" s="142">
        <v>13200</v>
      </c>
      <c r="F4608" s="142">
        <v>0</v>
      </c>
      <c r="G4608" s="142">
        <v>0</v>
      </c>
      <c r="H4608" s="142">
        <v>0</v>
      </c>
    </row>
    <row r="4609" spans="1:8" ht="42" customHeight="1">
      <c r="A4609" s="1408"/>
      <c r="B4609" s="1436" t="s">
        <v>2097</v>
      </c>
      <c r="C4609" s="1437"/>
      <c r="D4609" s="1438"/>
      <c r="E4609" s="142">
        <v>13272</v>
      </c>
      <c r="F4609" s="142">
        <v>0</v>
      </c>
      <c r="G4609" s="142">
        <v>0</v>
      </c>
      <c r="H4609" s="142">
        <v>0</v>
      </c>
    </row>
    <row r="4610" spans="1:8" ht="33">
      <c r="A4610" s="225">
        <f>MAX($A$3867:A4609)+1</f>
        <v>312</v>
      </c>
      <c r="B4610" s="226" t="s">
        <v>2098</v>
      </c>
      <c r="C4610" s="226" t="s">
        <v>2099</v>
      </c>
      <c r="D4610" s="226" t="s">
        <v>2100</v>
      </c>
      <c r="E4610" s="142">
        <v>6000</v>
      </c>
      <c r="F4610" s="142">
        <v>2700</v>
      </c>
      <c r="G4610" s="142">
        <v>2400</v>
      </c>
      <c r="H4610" s="142">
        <v>1800</v>
      </c>
    </row>
    <row r="4611" spans="1:8" ht="82.5">
      <c r="A4611" s="225">
        <f>MAX($A$3867:A4610)+1</f>
        <v>313</v>
      </c>
      <c r="B4611" s="226" t="s">
        <v>2101</v>
      </c>
      <c r="C4611" s="226" t="s">
        <v>2102</v>
      </c>
      <c r="D4611" s="226" t="s">
        <v>2103</v>
      </c>
      <c r="E4611" s="142">
        <v>4900</v>
      </c>
      <c r="F4611" s="142">
        <v>1716</v>
      </c>
      <c r="G4611" s="142">
        <v>1472</v>
      </c>
      <c r="H4611" s="142">
        <v>980</v>
      </c>
    </row>
    <row r="4612" spans="1:8" ht="33">
      <c r="A4612" s="1407">
        <f>MAX($A$3867:A4611)+1</f>
        <v>314</v>
      </c>
      <c r="B4612" s="1405" t="s">
        <v>2104</v>
      </c>
      <c r="C4612" s="226" t="s">
        <v>2105</v>
      </c>
      <c r="D4612" s="226" t="s">
        <v>2106</v>
      </c>
      <c r="E4612" s="142">
        <v>2600</v>
      </c>
      <c r="F4612" s="142">
        <v>1432</v>
      </c>
      <c r="G4612" s="142">
        <v>1172</v>
      </c>
      <c r="H4612" s="142">
        <v>1040</v>
      </c>
    </row>
    <row r="4613" spans="1:8" ht="33">
      <c r="A4613" s="1408"/>
      <c r="B4613" s="1432"/>
      <c r="C4613" s="226" t="s">
        <v>2106</v>
      </c>
      <c r="D4613" s="226" t="s">
        <v>2107</v>
      </c>
      <c r="E4613" s="142">
        <v>1800</v>
      </c>
      <c r="F4613" s="142">
        <v>1080</v>
      </c>
      <c r="G4613" s="142">
        <v>992</v>
      </c>
      <c r="H4613" s="142">
        <v>720</v>
      </c>
    </row>
    <row r="4614" spans="1:8" ht="33">
      <c r="A4614" s="225">
        <f>MAX($A$3867:A4613)+1</f>
        <v>315</v>
      </c>
      <c r="B4614" s="227" t="s">
        <v>2108</v>
      </c>
      <c r="C4614" s="226"/>
      <c r="D4614" s="226"/>
      <c r="E4614" s="142">
        <v>1080</v>
      </c>
      <c r="F4614" s="142">
        <v>1080</v>
      </c>
      <c r="G4614" s="142">
        <v>812</v>
      </c>
      <c r="H4614" s="142">
        <v>540</v>
      </c>
    </row>
    <row r="4615" spans="1:8" ht="33">
      <c r="A4615" s="225">
        <f>MAX($A$3867:A4614)+1</f>
        <v>316</v>
      </c>
      <c r="B4615" s="226" t="s">
        <v>2109</v>
      </c>
      <c r="C4615" s="226" t="s">
        <v>2110</v>
      </c>
      <c r="D4615" s="226" t="s">
        <v>2111</v>
      </c>
      <c r="E4615" s="142">
        <v>2208</v>
      </c>
      <c r="F4615" s="142">
        <v>1104</v>
      </c>
      <c r="G4615" s="142">
        <v>884</v>
      </c>
      <c r="H4615" s="142">
        <v>884</v>
      </c>
    </row>
    <row r="4616" spans="1:8" ht="49.5">
      <c r="A4616" s="225">
        <f>MAX($A$3867:A4615)+1</f>
        <v>317</v>
      </c>
      <c r="B4616" s="226" t="s">
        <v>2109</v>
      </c>
      <c r="C4616" s="226" t="s">
        <v>2112</v>
      </c>
      <c r="D4616" s="226" t="s">
        <v>2113</v>
      </c>
      <c r="E4616" s="142">
        <v>2016</v>
      </c>
      <c r="F4616" s="142">
        <v>1008</v>
      </c>
      <c r="G4616" s="142">
        <v>808</v>
      </c>
      <c r="H4616" s="142">
        <v>808</v>
      </c>
    </row>
    <row r="4617" spans="1:8" ht="37.5" customHeight="1">
      <c r="A4617" s="225">
        <f>MAX($A$3867:A4616)+1</f>
        <v>318</v>
      </c>
      <c r="B4617" s="1426" t="s">
        <v>2114</v>
      </c>
      <c r="C4617" s="1435"/>
      <c r="D4617" s="1427"/>
      <c r="E4617" s="142">
        <v>1848</v>
      </c>
      <c r="F4617" s="142">
        <v>1540</v>
      </c>
      <c r="G4617" s="142">
        <v>1480</v>
      </c>
      <c r="H4617" s="142">
        <v>556</v>
      </c>
    </row>
    <row r="4618" spans="1:8" ht="35.450000000000003" customHeight="1">
      <c r="A4618" s="1407">
        <f>MAX($A$3867:A4617)+1</f>
        <v>319</v>
      </c>
      <c r="B4618" s="1426" t="s">
        <v>2115</v>
      </c>
      <c r="C4618" s="1435"/>
      <c r="D4618" s="1427"/>
      <c r="E4618" s="142">
        <v>2744</v>
      </c>
      <c r="F4618" s="142">
        <v>2324</v>
      </c>
      <c r="G4618" s="142">
        <v>2196</v>
      </c>
      <c r="H4618" s="142">
        <v>824</v>
      </c>
    </row>
    <row r="4619" spans="1:8" ht="30" customHeight="1">
      <c r="A4619" s="1431"/>
      <c r="B4619" s="1426" t="s">
        <v>2116</v>
      </c>
      <c r="C4619" s="1435"/>
      <c r="D4619" s="1427"/>
      <c r="E4619" s="142">
        <v>2744</v>
      </c>
      <c r="F4619" s="142">
        <v>2324</v>
      </c>
      <c r="G4619" s="142">
        <v>2196</v>
      </c>
      <c r="H4619" s="142">
        <v>824</v>
      </c>
    </row>
    <row r="4620" spans="1:8" ht="34.9" customHeight="1">
      <c r="A4620" s="1408"/>
      <c r="B4620" s="1426" t="s">
        <v>2117</v>
      </c>
      <c r="C4620" s="1435"/>
      <c r="D4620" s="1427"/>
      <c r="E4620" s="142">
        <v>2744</v>
      </c>
      <c r="F4620" s="142">
        <v>2324</v>
      </c>
      <c r="G4620" s="142">
        <v>2196</v>
      </c>
      <c r="H4620" s="142">
        <v>824</v>
      </c>
    </row>
    <row r="4621" spans="1:8" ht="40.5" customHeight="1">
      <c r="A4621" s="1407">
        <f>MAX($A$3867:A4620)+1</f>
        <v>320</v>
      </c>
      <c r="B4621" s="1426" t="s">
        <v>2118</v>
      </c>
      <c r="C4621" s="1435"/>
      <c r="D4621" s="1427"/>
      <c r="E4621" s="142">
        <v>0</v>
      </c>
      <c r="F4621" s="142">
        <v>0</v>
      </c>
      <c r="G4621" s="142">
        <v>0</v>
      </c>
      <c r="H4621" s="142">
        <v>0</v>
      </c>
    </row>
    <row r="4622" spans="1:8" ht="32.450000000000003" customHeight="1">
      <c r="A4622" s="1431"/>
      <c r="B4622" s="1426" t="s">
        <v>2119</v>
      </c>
      <c r="C4622" s="1435"/>
      <c r="D4622" s="1427"/>
      <c r="E4622" s="142">
        <v>2620</v>
      </c>
      <c r="F4622" s="142">
        <v>2216</v>
      </c>
      <c r="G4622" s="142">
        <v>2096</v>
      </c>
      <c r="H4622" s="142">
        <v>788</v>
      </c>
    </row>
    <row r="4623" spans="1:8" ht="36" customHeight="1">
      <c r="A4623" s="1408"/>
      <c r="B4623" s="1426" t="s">
        <v>2120</v>
      </c>
      <c r="C4623" s="1435"/>
      <c r="D4623" s="1427"/>
      <c r="E4623" s="142">
        <v>2620</v>
      </c>
      <c r="F4623" s="142">
        <v>2216</v>
      </c>
      <c r="G4623" s="142">
        <v>2096</v>
      </c>
      <c r="H4623" s="142">
        <v>788</v>
      </c>
    </row>
    <row r="4624" spans="1:8" ht="48" customHeight="1">
      <c r="A4624" s="225">
        <f>MAX($A$3867:A4623)+1</f>
        <v>321</v>
      </c>
      <c r="B4624" s="1426" t="s">
        <v>2121</v>
      </c>
      <c r="C4624" s="1435"/>
      <c r="D4624" s="1427"/>
      <c r="E4624" s="142">
        <v>2160</v>
      </c>
      <c r="F4624" s="142">
        <v>1892</v>
      </c>
      <c r="G4624" s="142">
        <v>1728</v>
      </c>
      <c r="H4624" s="142">
        <v>648</v>
      </c>
    </row>
    <row r="4625" spans="1:8" ht="54.75" customHeight="1">
      <c r="A4625" s="225">
        <f>MAX($A$3867:A4624)+1</f>
        <v>322</v>
      </c>
      <c r="B4625" s="1426" t="s">
        <v>2122</v>
      </c>
      <c r="C4625" s="1435"/>
      <c r="D4625" s="1427"/>
      <c r="E4625" s="142">
        <v>1920</v>
      </c>
      <c r="F4625" s="142">
        <v>1680</v>
      </c>
      <c r="G4625" s="142">
        <v>1536</v>
      </c>
      <c r="H4625" s="142">
        <v>576</v>
      </c>
    </row>
    <row r="4626" spans="1:8" ht="19.899999999999999" customHeight="1">
      <c r="A4626" s="1407">
        <f>MAX($A$3867:A4625)+1</f>
        <v>323</v>
      </c>
      <c r="B4626" s="1426" t="s">
        <v>2123</v>
      </c>
      <c r="C4626" s="1435"/>
      <c r="D4626" s="1427"/>
      <c r="E4626" s="142">
        <v>0</v>
      </c>
      <c r="F4626" s="142">
        <v>0</v>
      </c>
      <c r="G4626" s="142">
        <v>0</v>
      </c>
      <c r="H4626" s="142">
        <v>0</v>
      </c>
    </row>
    <row r="4627" spans="1:8" ht="21" customHeight="1">
      <c r="A4627" s="1431"/>
      <c r="B4627" s="1426" t="s">
        <v>2124</v>
      </c>
      <c r="C4627" s="1435"/>
      <c r="D4627" s="1427"/>
      <c r="E4627" s="142">
        <v>2732</v>
      </c>
      <c r="F4627" s="142">
        <v>0</v>
      </c>
      <c r="G4627" s="142">
        <v>0</v>
      </c>
      <c r="H4627" s="142">
        <v>0</v>
      </c>
    </row>
    <row r="4628" spans="1:8" ht="21" customHeight="1">
      <c r="A4628" s="1408"/>
      <c r="B4628" s="1426" t="s">
        <v>2125</v>
      </c>
      <c r="C4628" s="1435"/>
      <c r="D4628" s="1427"/>
      <c r="E4628" s="142">
        <v>2184</v>
      </c>
      <c r="F4628" s="142">
        <v>0</v>
      </c>
      <c r="G4628" s="142">
        <v>0</v>
      </c>
      <c r="H4628" s="142">
        <v>0</v>
      </c>
    </row>
    <row r="4629" spans="1:8" ht="36" customHeight="1">
      <c r="A4629" s="1407">
        <f>MAX($A$3867:A4628)+1</f>
        <v>324</v>
      </c>
      <c r="B4629" s="1426" t="s">
        <v>2126</v>
      </c>
      <c r="C4629" s="1435"/>
      <c r="D4629" s="1427"/>
      <c r="E4629" s="142">
        <v>0</v>
      </c>
      <c r="F4629" s="142">
        <v>0</v>
      </c>
      <c r="G4629" s="142">
        <v>0</v>
      </c>
      <c r="H4629" s="142">
        <v>0</v>
      </c>
    </row>
    <row r="4630" spans="1:8" ht="16.5">
      <c r="A4630" s="1431"/>
      <c r="B4630" s="1426" t="s">
        <v>1934</v>
      </c>
      <c r="C4630" s="1435"/>
      <c r="D4630" s="1427"/>
      <c r="E4630" s="142">
        <v>492</v>
      </c>
      <c r="F4630" s="142">
        <v>0</v>
      </c>
      <c r="G4630" s="142">
        <v>0</v>
      </c>
      <c r="H4630" s="142">
        <v>0</v>
      </c>
    </row>
    <row r="4631" spans="1:8" ht="16.5">
      <c r="A4631" s="1408"/>
      <c r="B4631" s="1426" t="s">
        <v>1935</v>
      </c>
      <c r="C4631" s="1435"/>
      <c r="D4631" s="1427"/>
      <c r="E4631" s="142">
        <v>328</v>
      </c>
      <c r="F4631" s="142">
        <v>0</v>
      </c>
      <c r="G4631" s="142">
        <v>0</v>
      </c>
      <c r="H4631" s="142">
        <v>0</v>
      </c>
    </row>
    <row r="4632" spans="1:8" ht="16.5">
      <c r="A4632" s="1407">
        <f>MAX($A$3867:A4631)+1</f>
        <v>325</v>
      </c>
      <c r="B4632" s="1439" t="s">
        <v>2127</v>
      </c>
      <c r="C4632" s="1441"/>
      <c r="D4632" s="226"/>
      <c r="E4632" s="142">
        <v>0</v>
      </c>
      <c r="F4632" s="142">
        <v>0</v>
      </c>
      <c r="G4632" s="142">
        <v>0</v>
      </c>
      <c r="H4632" s="142">
        <v>0</v>
      </c>
    </row>
    <row r="4633" spans="1:8" ht="16.5">
      <c r="A4633" s="1431"/>
      <c r="B4633" s="1426" t="s">
        <v>2128</v>
      </c>
      <c r="C4633" s="1427"/>
      <c r="D4633" s="226"/>
      <c r="E4633" s="142">
        <v>5280</v>
      </c>
      <c r="F4633" s="142">
        <v>0</v>
      </c>
      <c r="G4633" s="142">
        <v>0</v>
      </c>
      <c r="H4633" s="142">
        <v>0</v>
      </c>
    </row>
    <row r="4634" spans="1:8" ht="16.5">
      <c r="A4634" s="1431"/>
      <c r="B4634" s="1426" t="s">
        <v>2129</v>
      </c>
      <c r="C4634" s="1427"/>
      <c r="D4634" s="226"/>
      <c r="E4634" s="142">
        <v>5040</v>
      </c>
      <c r="F4634" s="142">
        <v>0</v>
      </c>
      <c r="G4634" s="142">
        <v>0</v>
      </c>
      <c r="H4634" s="142">
        <v>0</v>
      </c>
    </row>
    <row r="4635" spans="1:8" ht="16.5">
      <c r="A4635" s="1431"/>
      <c r="B4635" s="1426" t="s">
        <v>2130</v>
      </c>
      <c r="C4635" s="1427"/>
      <c r="D4635" s="226"/>
      <c r="E4635" s="142">
        <v>5040</v>
      </c>
      <c r="F4635" s="142">
        <v>0</v>
      </c>
      <c r="G4635" s="142">
        <v>0</v>
      </c>
      <c r="H4635" s="142">
        <v>0</v>
      </c>
    </row>
    <row r="4636" spans="1:8" ht="16.5">
      <c r="A4636" s="1431"/>
      <c r="B4636" s="1426" t="s">
        <v>2131</v>
      </c>
      <c r="C4636" s="1427"/>
      <c r="D4636" s="226"/>
      <c r="E4636" s="142">
        <v>5280</v>
      </c>
      <c r="F4636" s="142">
        <v>0</v>
      </c>
      <c r="G4636" s="142">
        <v>0</v>
      </c>
      <c r="H4636" s="142">
        <v>0</v>
      </c>
    </row>
    <row r="4637" spans="1:8" ht="16.5">
      <c r="A4637" s="1431"/>
      <c r="B4637" s="1426" t="s">
        <v>2132</v>
      </c>
      <c r="C4637" s="1427"/>
      <c r="D4637" s="226"/>
      <c r="E4637" s="142">
        <v>5040</v>
      </c>
      <c r="F4637" s="142">
        <v>0</v>
      </c>
      <c r="G4637" s="142">
        <v>0</v>
      </c>
      <c r="H4637" s="142">
        <v>0</v>
      </c>
    </row>
    <row r="4638" spans="1:8" ht="16.5">
      <c r="A4638" s="1431"/>
      <c r="B4638" s="1426" t="s">
        <v>2133</v>
      </c>
      <c r="C4638" s="1427"/>
      <c r="D4638" s="226"/>
      <c r="E4638" s="142">
        <v>5280</v>
      </c>
      <c r="F4638" s="142">
        <v>0</v>
      </c>
      <c r="G4638" s="142">
        <v>0</v>
      </c>
      <c r="H4638" s="142">
        <v>0</v>
      </c>
    </row>
    <row r="4639" spans="1:8" ht="16.5">
      <c r="A4639" s="1408"/>
      <c r="B4639" s="1426" t="s">
        <v>2134</v>
      </c>
      <c r="C4639" s="1427"/>
      <c r="D4639" s="226"/>
      <c r="E4639" s="142">
        <v>5616</v>
      </c>
      <c r="F4639" s="142">
        <v>0</v>
      </c>
      <c r="G4639" s="142">
        <v>0</v>
      </c>
      <c r="H4639" s="142">
        <v>0</v>
      </c>
    </row>
    <row r="4640" spans="1:8" s="162" customFormat="1" ht="63" customHeight="1">
      <c r="A4640" s="224">
        <v>101</v>
      </c>
      <c r="B4640" s="1413" t="s">
        <v>3023</v>
      </c>
      <c r="C4640" s="1414"/>
      <c r="D4640" s="1415"/>
      <c r="E4640" s="319">
        <v>468</v>
      </c>
      <c r="F4640" s="319">
        <v>468</v>
      </c>
      <c r="G4640" s="319">
        <v>380</v>
      </c>
      <c r="H4640" s="319">
        <v>320</v>
      </c>
    </row>
    <row r="4641" spans="1:8" s="130" customFormat="1" ht="15.6" customHeight="1">
      <c r="A4641" s="136">
        <v>58</v>
      </c>
      <c r="B4641" s="1433" t="s">
        <v>2135</v>
      </c>
      <c r="C4641" s="1434"/>
      <c r="D4641" s="136"/>
      <c r="E4641" s="137">
        <v>0</v>
      </c>
      <c r="F4641" s="137">
        <v>0</v>
      </c>
      <c r="G4641" s="137">
        <v>0</v>
      </c>
      <c r="H4641" s="137">
        <v>0</v>
      </c>
    </row>
    <row r="4642" spans="1:8" ht="19.149999999999999" customHeight="1">
      <c r="A4642" s="225">
        <v>1</v>
      </c>
      <c r="B4642" s="226" t="s">
        <v>1311</v>
      </c>
      <c r="C4642" s="231" t="s">
        <v>1567</v>
      </c>
      <c r="D4642" s="231" t="s">
        <v>859</v>
      </c>
      <c r="E4642" s="142">
        <v>12000</v>
      </c>
      <c r="F4642" s="142">
        <v>0</v>
      </c>
      <c r="G4642" s="142">
        <v>0</v>
      </c>
      <c r="H4642" s="142">
        <v>0</v>
      </c>
    </row>
    <row r="4643" spans="1:8" ht="31.15" customHeight="1">
      <c r="A4643" s="1407">
        <f>MAX($A$4024:A4642)+1</f>
        <v>326</v>
      </c>
      <c r="B4643" s="1405" t="s">
        <v>2136</v>
      </c>
      <c r="C4643" s="231" t="s">
        <v>859</v>
      </c>
      <c r="D4643" s="231" t="s">
        <v>2137</v>
      </c>
      <c r="E4643" s="142">
        <v>12000</v>
      </c>
      <c r="F4643" s="142">
        <v>4800</v>
      </c>
      <c r="G4643" s="142">
        <v>3600</v>
      </c>
      <c r="H4643" s="142">
        <v>2400</v>
      </c>
    </row>
    <row r="4644" spans="1:8" ht="37.15" customHeight="1">
      <c r="A4644" s="1408"/>
      <c r="B4644" s="1406"/>
      <c r="C4644" s="231" t="s">
        <v>2138</v>
      </c>
      <c r="D4644" s="231" t="s">
        <v>2139</v>
      </c>
      <c r="E4644" s="142">
        <v>11520</v>
      </c>
      <c r="F4644" s="142">
        <v>4608</v>
      </c>
      <c r="G4644" s="142">
        <v>3456</v>
      </c>
      <c r="H4644" s="142">
        <v>2304</v>
      </c>
    </row>
    <row r="4645" spans="1:8" ht="49.5">
      <c r="A4645" s="225">
        <f>MAX($A$4024:A4644)+1</f>
        <v>327</v>
      </c>
      <c r="B4645" s="226" t="s">
        <v>2140</v>
      </c>
      <c r="C4645" s="231" t="s">
        <v>859</v>
      </c>
      <c r="D4645" s="231" t="s">
        <v>2139</v>
      </c>
      <c r="E4645" s="142">
        <v>11200</v>
      </c>
      <c r="F4645" s="142">
        <v>0</v>
      </c>
      <c r="G4645" s="142">
        <v>0</v>
      </c>
      <c r="H4645" s="142">
        <v>0</v>
      </c>
    </row>
    <row r="4646" spans="1:8" ht="33">
      <c r="A4646" s="1407">
        <f>MAX($A$4024:A4645)+1</f>
        <v>328</v>
      </c>
      <c r="B4646" s="1405" t="s">
        <v>859</v>
      </c>
      <c r="C4646" s="231" t="s">
        <v>2141</v>
      </c>
      <c r="D4646" s="231" t="s">
        <v>2142</v>
      </c>
      <c r="E4646" s="142">
        <v>13600</v>
      </c>
      <c r="F4646" s="142">
        <v>5440</v>
      </c>
      <c r="G4646" s="142">
        <v>4080</v>
      </c>
      <c r="H4646" s="142">
        <v>2720</v>
      </c>
    </row>
    <row r="4647" spans="1:8" ht="49.5">
      <c r="A4647" s="1408"/>
      <c r="B4647" s="1406"/>
      <c r="C4647" s="231" t="s">
        <v>2143</v>
      </c>
      <c r="D4647" s="231" t="s">
        <v>2144</v>
      </c>
      <c r="E4647" s="142">
        <v>13600</v>
      </c>
      <c r="F4647" s="142">
        <v>0</v>
      </c>
      <c r="G4647" s="142">
        <v>0</v>
      </c>
      <c r="H4647" s="142">
        <v>0</v>
      </c>
    </row>
    <row r="4648" spans="1:8" ht="54" customHeight="1">
      <c r="A4648" s="1407">
        <f>MAX($A$4024:A4647)+1</f>
        <v>329</v>
      </c>
      <c r="B4648" s="1405" t="s">
        <v>1659</v>
      </c>
      <c r="C4648" s="231" t="s">
        <v>2144</v>
      </c>
      <c r="D4648" s="231" t="s">
        <v>2145</v>
      </c>
      <c r="E4648" s="142">
        <v>9752</v>
      </c>
      <c r="F4648" s="142">
        <v>4388</v>
      </c>
      <c r="G4648" s="142">
        <v>3900</v>
      </c>
      <c r="H4648" s="142">
        <v>2440</v>
      </c>
    </row>
    <row r="4649" spans="1:8" ht="82.5">
      <c r="A4649" s="1431"/>
      <c r="B4649" s="1432"/>
      <c r="C4649" s="231" t="s">
        <v>2145</v>
      </c>
      <c r="D4649" s="231" t="s">
        <v>2146</v>
      </c>
      <c r="E4649" s="142">
        <v>7560</v>
      </c>
      <c r="F4649" s="142">
        <v>3404</v>
      </c>
      <c r="G4649" s="142">
        <v>3024</v>
      </c>
      <c r="H4649" s="142">
        <v>1892</v>
      </c>
    </row>
    <row r="4650" spans="1:8" ht="82.5">
      <c r="A4650" s="1431"/>
      <c r="B4650" s="1432"/>
      <c r="C4650" s="231" t="s">
        <v>2146</v>
      </c>
      <c r="D4650" s="231" t="s">
        <v>2147</v>
      </c>
      <c r="E4650" s="142">
        <v>5400</v>
      </c>
      <c r="F4650" s="142">
        <v>2432</v>
      </c>
      <c r="G4650" s="142">
        <v>2160</v>
      </c>
      <c r="H4650" s="142">
        <v>1352</v>
      </c>
    </row>
    <row r="4651" spans="1:8" ht="33">
      <c r="A4651" s="1408"/>
      <c r="B4651" s="1406"/>
      <c r="C4651" s="231" t="s">
        <v>2147</v>
      </c>
      <c r="D4651" s="231" t="s">
        <v>2137</v>
      </c>
      <c r="E4651" s="142">
        <v>2700</v>
      </c>
      <c r="F4651" s="142">
        <v>1216</v>
      </c>
      <c r="G4651" s="142">
        <v>944</v>
      </c>
      <c r="H4651" s="142">
        <v>676</v>
      </c>
    </row>
    <row r="4652" spans="1:8" ht="33">
      <c r="A4652" s="225">
        <f>MAX($A$4024:A4651)+1</f>
        <v>330</v>
      </c>
      <c r="B4652" s="226" t="s">
        <v>2148</v>
      </c>
      <c r="C4652" s="231" t="s">
        <v>1659</v>
      </c>
      <c r="D4652" s="231" t="s">
        <v>2149</v>
      </c>
      <c r="E4652" s="142">
        <v>5148</v>
      </c>
      <c r="F4652" s="142">
        <v>2316</v>
      </c>
      <c r="G4652" s="142">
        <v>2060</v>
      </c>
      <c r="H4652" s="142">
        <v>0</v>
      </c>
    </row>
    <row r="4653" spans="1:8" ht="16.5">
      <c r="A4653" s="1407">
        <f>MAX($A$4024:A4652)+1</f>
        <v>331</v>
      </c>
      <c r="B4653" s="1405" t="s">
        <v>1654</v>
      </c>
      <c r="C4653" s="231" t="s">
        <v>859</v>
      </c>
      <c r="D4653" s="231" t="s">
        <v>1598</v>
      </c>
      <c r="E4653" s="142">
        <v>8400</v>
      </c>
      <c r="F4653" s="142">
        <v>3360</v>
      </c>
      <c r="G4653" s="142">
        <v>2520</v>
      </c>
      <c r="H4653" s="142">
        <v>0</v>
      </c>
    </row>
    <row r="4654" spans="1:8" ht="33">
      <c r="A4654" s="1408"/>
      <c r="B4654" s="1406"/>
      <c r="C4654" s="231" t="s">
        <v>1598</v>
      </c>
      <c r="D4654" s="231" t="s">
        <v>2150</v>
      </c>
      <c r="E4654" s="142">
        <v>6000</v>
      </c>
      <c r="F4654" s="142">
        <v>2400</v>
      </c>
      <c r="G4654" s="142">
        <v>2100</v>
      </c>
      <c r="H4654" s="142">
        <v>1200</v>
      </c>
    </row>
    <row r="4655" spans="1:8" ht="49.5">
      <c r="A4655" s="225">
        <f>MAX($A$4024:A4654)+1</f>
        <v>332</v>
      </c>
      <c r="B4655" s="226" t="s">
        <v>2151</v>
      </c>
      <c r="C4655" s="231" t="s">
        <v>2152</v>
      </c>
      <c r="D4655" s="231" t="s">
        <v>2153</v>
      </c>
      <c r="E4655" s="142">
        <v>4620</v>
      </c>
      <c r="F4655" s="142">
        <v>2312</v>
      </c>
      <c r="G4655" s="142">
        <v>2080</v>
      </c>
      <c r="H4655" s="142">
        <v>0</v>
      </c>
    </row>
    <row r="4656" spans="1:8" ht="19.149999999999999" customHeight="1">
      <c r="A4656" s="1407">
        <f>MAX($A$4024:A4655)+1</f>
        <v>333</v>
      </c>
      <c r="B4656" s="1405" t="s">
        <v>2149</v>
      </c>
      <c r="C4656" s="231" t="s">
        <v>1654</v>
      </c>
      <c r="D4656" s="231" t="s">
        <v>2144</v>
      </c>
      <c r="E4656" s="142">
        <v>9080</v>
      </c>
      <c r="F4656" s="142">
        <v>3632</v>
      </c>
      <c r="G4656" s="142">
        <v>2724</v>
      </c>
      <c r="H4656" s="142">
        <v>1816</v>
      </c>
    </row>
    <row r="4657" spans="1:8" ht="20.45" customHeight="1">
      <c r="A4657" s="1408"/>
      <c r="B4657" s="1406"/>
      <c r="C4657" s="231" t="s">
        <v>2144</v>
      </c>
      <c r="D4657" s="231" t="s">
        <v>1659</v>
      </c>
      <c r="E4657" s="142">
        <v>5304</v>
      </c>
      <c r="F4657" s="142">
        <v>2120</v>
      </c>
      <c r="G4657" s="142">
        <v>1856</v>
      </c>
      <c r="H4657" s="142">
        <v>1328</v>
      </c>
    </row>
    <row r="4658" spans="1:8" ht="16.5">
      <c r="A4658" s="225">
        <f>MAX($A$4024:A4657)+1</f>
        <v>334</v>
      </c>
      <c r="B4658" s="226" t="s">
        <v>1645</v>
      </c>
      <c r="C4658" s="231" t="s">
        <v>1606</v>
      </c>
      <c r="D4658" s="231" t="s">
        <v>2154</v>
      </c>
      <c r="E4658" s="142">
        <v>4680</v>
      </c>
      <c r="F4658" s="142">
        <v>1872</v>
      </c>
      <c r="G4658" s="142">
        <v>1640</v>
      </c>
      <c r="H4658" s="142">
        <v>1172</v>
      </c>
    </row>
    <row r="4659" spans="1:8" ht="20.45" customHeight="1">
      <c r="A4659" s="1407">
        <f>MAX($A$4024:A4658)+1</f>
        <v>335</v>
      </c>
      <c r="B4659" s="1405" t="s">
        <v>857</v>
      </c>
      <c r="C4659" s="231" t="s">
        <v>1606</v>
      </c>
      <c r="D4659" s="231" t="s">
        <v>2155</v>
      </c>
      <c r="E4659" s="142">
        <v>6300</v>
      </c>
      <c r="F4659" s="142">
        <v>2520</v>
      </c>
      <c r="G4659" s="142">
        <v>2204</v>
      </c>
      <c r="H4659" s="142">
        <v>1576</v>
      </c>
    </row>
    <row r="4660" spans="1:8" ht="49.5">
      <c r="A4660" s="1408"/>
      <c r="B4660" s="1406"/>
      <c r="C4660" s="231" t="s">
        <v>2155</v>
      </c>
      <c r="D4660" s="231" t="s">
        <v>2156</v>
      </c>
      <c r="E4660" s="142">
        <v>4500</v>
      </c>
      <c r="F4660" s="142">
        <v>1800</v>
      </c>
      <c r="G4660" s="142">
        <v>1576</v>
      </c>
      <c r="H4660" s="142">
        <v>1124</v>
      </c>
    </row>
    <row r="4661" spans="1:8" ht="20.45" customHeight="1">
      <c r="A4661" s="225">
        <f>MAX($A$4024:A4660)+1</f>
        <v>336</v>
      </c>
      <c r="B4661" s="226" t="s">
        <v>2157</v>
      </c>
      <c r="C4661" s="231" t="s">
        <v>1606</v>
      </c>
      <c r="D4661" s="231" t="s">
        <v>2155</v>
      </c>
      <c r="E4661" s="142">
        <v>6300</v>
      </c>
      <c r="F4661" s="142">
        <v>2520</v>
      </c>
      <c r="G4661" s="142">
        <v>2204</v>
      </c>
      <c r="H4661" s="142">
        <v>1576</v>
      </c>
    </row>
    <row r="4662" spans="1:8" ht="16.5">
      <c r="A4662" s="1407">
        <f>MAX($A$4024:A4661)+1</f>
        <v>337</v>
      </c>
      <c r="B4662" s="1405" t="s">
        <v>2155</v>
      </c>
      <c r="C4662" s="231" t="s">
        <v>2158</v>
      </c>
      <c r="D4662" s="231" t="s">
        <v>2159</v>
      </c>
      <c r="E4662" s="142">
        <v>6720</v>
      </c>
      <c r="F4662" s="142">
        <v>2688</v>
      </c>
      <c r="G4662" s="142">
        <v>2352</v>
      </c>
      <c r="H4662" s="142">
        <v>1680</v>
      </c>
    </row>
    <row r="4663" spans="1:8" ht="16.5">
      <c r="A4663" s="1408"/>
      <c r="B4663" s="1406"/>
      <c r="C4663" s="231" t="s">
        <v>2159</v>
      </c>
      <c r="D4663" s="231" t="s">
        <v>2160</v>
      </c>
      <c r="E4663" s="142">
        <v>6300</v>
      </c>
      <c r="F4663" s="142">
        <v>2520</v>
      </c>
      <c r="G4663" s="142">
        <v>2204</v>
      </c>
      <c r="H4663" s="142">
        <v>1576</v>
      </c>
    </row>
    <row r="4664" spans="1:8" ht="22.15" customHeight="1">
      <c r="A4664" s="225">
        <f>MAX($A$4024:A4663)+1</f>
        <v>338</v>
      </c>
      <c r="B4664" s="226" t="s">
        <v>1606</v>
      </c>
      <c r="C4664" s="231" t="s">
        <v>859</v>
      </c>
      <c r="D4664" s="231" t="s">
        <v>860</v>
      </c>
      <c r="E4664" s="142">
        <v>12240</v>
      </c>
      <c r="F4664" s="142">
        <v>4896</v>
      </c>
      <c r="G4664" s="142">
        <v>4284</v>
      </c>
      <c r="H4664" s="142">
        <v>3060</v>
      </c>
    </row>
    <row r="4665" spans="1:8" ht="33">
      <c r="A4665" s="225">
        <f>MAX($A$4024:A4664)+1</f>
        <v>339</v>
      </c>
      <c r="B4665" s="226" t="s">
        <v>2161</v>
      </c>
      <c r="C4665" s="231" t="s">
        <v>1606</v>
      </c>
      <c r="D4665" s="231" t="s">
        <v>2155</v>
      </c>
      <c r="E4665" s="142">
        <v>5356</v>
      </c>
      <c r="F4665" s="142">
        <v>2412</v>
      </c>
      <c r="G4665" s="142">
        <v>2144</v>
      </c>
      <c r="H4665" s="142">
        <v>0</v>
      </c>
    </row>
    <row r="4666" spans="1:8" ht="16.5">
      <c r="A4666" s="1407">
        <f>MAX($A$4024:A4665)+1</f>
        <v>340</v>
      </c>
      <c r="B4666" s="1405" t="s">
        <v>860</v>
      </c>
      <c r="C4666" s="231" t="s">
        <v>1606</v>
      </c>
      <c r="D4666" s="231" t="s">
        <v>1607</v>
      </c>
      <c r="E4666" s="142">
        <v>6000</v>
      </c>
      <c r="F4666" s="142">
        <v>2400</v>
      </c>
      <c r="G4666" s="142">
        <v>2100</v>
      </c>
      <c r="H4666" s="142">
        <v>1500</v>
      </c>
    </row>
    <row r="4667" spans="1:8" ht="33">
      <c r="A4667" s="1408"/>
      <c r="B4667" s="1406"/>
      <c r="C4667" s="231" t="s">
        <v>1607</v>
      </c>
      <c r="D4667" s="231" t="s">
        <v>2162</v>
      </c>
      <c r="E4667" s="142">
        <v>4800</v>
      </c>
      <c r="F4667" s="142">
        <v>1920</v>
      </c>
      <c r="G4667" s="142">
        <v>1680</v>
      </c>
      <c r="H4667" s="142">
        <v>1200</v>
      </c>
    </row>
    <row r="4668" spans="1:8" ht="24.6" customHeight="1">
      <c r="A4668" s="225">
        <f>MAX($A$4024:A4667)+1</f>
        <v>341</v>
      </c>
      <c r="B4668" s="226" t="s">
        <v>1607</v>
      </c>
      <c r="C4668" s="231" t="s">
        <v>860</v>
      </c>
      <c r="D4668" s="231" t="s">
        <v>1645</v>
      </c>
      <c r="E4668" s="142">
        <v>4200</v>
      </c>
      <c r="F4668" s="142">
        <v>2100</v>
      </c>
      <c r="G4668" s="142">
        <v>1892</v>
      </c>
      <c r="H4668" s="142">
        <v>1052</v>
      </c>
    </row>
    <row r="4669" spans="1:8" ht="13.9" customHeight="1">
      <c r="A4669" s="225">
        <f>MAX($A$4024:A4668)+1</f>
        <v>342</v>
      </c>
      <c r="B4669" s="226" t="s">
        <v>2163</v>
      </c>
      <c r="C4669" s="231" t="s">
        <v>859</v>
      </c>
      <c r="D4669" s="231" t="s">
        <v>1606</v>
      </c>
      <c r="E4669" s="142">
        <v>5072</v>
      </c>
      <c r="F4669" s="142">
        <v>2028</v>
      </c>
      <c r="G4669" s="142">
        <v>1776</v>
      </c>
      <c r="H4669" s="142">
        <v>1268</v>
      </c>
    </row>
    <row r="4670" spans="1:8" ht="16.5">
      <c r="A4670" s="225">
        <f>MAX($A$4024:A4669)+1</f>
        <v>343</v>
      </c>
      <c r="B4670" s="226" t="s">
        <v>2164</v>
      </c>
      <c r="C4670" s="231" t="s">
        <v>1598</v>
      </c>
      <c r="D4670" s="231" t="s">
        <v>1654</v>
      </c>
      <c r="E4670" s="142">
        <v>6300</v>
      </c>
      <c r="F4670" s="142">
        <v>2520</v>
      </c>
      <c r="G4670" s="142">
        <v>2204</v>
      </c>
      <c r="H4670" s="142">
        <v>1576</v>
      </c>
    </row>
    <row r="4671" spans="1:8" ht="16.5">
      <c r="A4671" s="225">
        <f>MAX($A$4024:A4670)+1</f>
        <v>344</v>
      </c>
      <c r="B4671" s="226" t="s">
        <v>2165</v>
      </c>
      <c r="C4671" s="231" t="s">
        <v>859</v>
      </c>
      <c r="D4671" s="231" t="s">
        <v>2164</v>
      </c>
      <c r="E4671" s="142">
        <v>6300</v>
      </c>
      <c r="F4671" s="142">
        <v>2520</v>
      </c>
      <c r="G4671" s="142">
        <v>2204</v>
      </c>
      <c r="H4671" s="142">
        <v>1576</v>
      </c>
    </row>
    <row r="4672" spans="1:8" ht="16.5">
      <c r="A4672" s="225">
        <f>MAX($A$4024:A4671)+1</f>
        <v>345</v>
      </c>
      <c r="B4672" s="226" t="s">
        <v>2166</v>
      </c>
      <c r="C4672" s="231" t="s">
        <v>1598</v>
      </c>
      <c r="D4672" s="231" t="s">
        <v>1654</v>
      </c>
      <c r="E4672" s="142">
        <v>6300</v>
      </c>
      <c r="F4672" s="142">
        <v>2520</v>
      </c>
      <c r="G4672" s="142">
        <v>2204</v>
      </c>
      <c r="H4672" s="142">
        <v>1576</v>
      </c>
    </row>
    <row r="4673" spans="1:8" ht="16.5">
      <c r="A4673" s="225">
        <f>MAX($A$4024:A4672)+1</f>
        <v>346</v>
      </c>
      <c r="B4673" s="226" t="s">
        <v>1597</v>
      </c>
      <c r="C4673" s="231" t="s">
        <v>1598</v>
      </c>
      <c r="D4673" s="231" t="s">
        <v>1654</v>
      </c>
      <c r="E4673" s="142">
        <v>5852</v>
      </c>
      <c r="F4673" s="142">
        <v>2340</v>
      </c>
      <c r="G4673" s="142">
        <v>2048</v>
      </c>
      <c r="H4673" s="142">
        <v>1464</v>
      </c>
    </row>
    <row r="4674" spans="1:8" ht="16.5">
      <c r="A4674" s="225">
        <f>MAX($A$4024:A4673)+1</f>
        <v>347</v>
      </c>
      <c r="B4674" s="226" t="s">
        <v>2167</v>
      </c>
      <c r="C4674" s="231" t="s">
        <v>2168</v>
      </c>
      <c r="D4674" s="231" t="s">
        <v>2153</v>
      </c>
      <c r="E4674" s="142">
        <v>4800</v>
      </c>
      <c r="F4674" s="142">
        <v>1920</v>
      </c>
      <c r="G4674" s="142">
        <v>1680</v>
      </c>
      <c r="H4674" s="142">
        <v>1200</v>
      </c>
    </row>
    <row r="4675" spans="1:8" ht="16.5">
      <c r="A4675" s="1407">
        <f>MAX($A$4024:A4674)+1</f>
        <v>348</v>
      </c>
      <c r="B4675" s="1405" t="s">
        <v>1598</v>
      </c>
      <c r="C4675" s="231" t="s">
        <v>859</v>
      </c>
      <c r="D4675" s="231" t="s">
        <v>1597</v>
      </c>
      <c r="E4675" s="142">
        <v>7020</v>
      </c>
      <c r="F4675" s="142">
        <v>2808</v>
      </c>
      <c r="G4675" s="142">
        <v>2456</v>
      </c>
      <c r="H4675" s="142">
        <v>1756</v>
      </c>
    </row>
    <row r="4676" spans="1:8" ht="16.5">
      <c r="A4676" s="1408"/>
      <c r="B4676" s="1406"/>
      <c r="C4676" s="231" t="s">
        <v>1597</v>
      </c>
      <c r="D4676" s="231" t="s">
        <v>2169</v>
      </c>
      <c r="E4676" s="142">
        <v>5400</v>
      </c>
      <c r="F4676" s="142">
        <v>2160</v>
      </c>
      <c r="G4676" s="142">
        <v>1892</v>
      </c>
      <c r="H4676" s="142">
        <v>1352</v>
      </c>
    </row>
    <row r="4677" spans="1:8" ht="16.5">
      <c r="A4677" s="225">
        <f>MAX($A$4024:A4676)+1</f>
        <v>349</v>
      </c>
      <c r="B4677" s="226" t="s">
        <v>2170</v>
      </c>
      <c r="C4677" s="231" t="s">
        <v>859</v>
      </c>
      <c r="D4677" s="231" t="s">
        <v>2149</v>
      </c>
      <c r="E4677" s="142">
        <v>8528</v>
      </c>
      <c r="F4677" s="142">
        <v>3412</v>
      </c>
      <c r="G4677" s="142">
        <v>2984</v>
      </c>
      <c r="H4677" s="142">
        <v>2132</v>
      </c>
    </row>
    <row r="4678" spans="1:8" ht="16.5">
      <c r="A4678" s="225">
        <f>MAX($A$4024:A4677)+1</f>
        <v>350</v>
      </c>
      <c r="B4678" s="226" t="s">
        <v>2171</v>
      </c>
      <c r="C4678" s="231" t="s">
        <v>2164</v>
      </c>
      <c r="D4678" s="231" t="s">
        <v>2166</v>
      </c>
      <c r="E4678" s="142">
        <v>5280</v>
      </c>
      <c r="F4678" s="142">
        <v>2112</v>
      </c>
      <c r="G4678" s="142">
        <v>1848</v>
      </c>
      <c r="H4678" s="142">
        <v>1320</v>
      </c>
    </row>
    <row r="4679" spans="1:8" ht="16.5">
      <c r="A4679" s="225">
        <f>MAX($A$4024:A4678)+1</f>
        <v>351</v>
      </c>
      <c r="B4679" s="226" t="s">
        <v>2172</v>
      </c>
      <c r="C4679" s="231" t="s">
        <v>2164</v>
      </c>
      <c r="D4679" s="231" t="s">
        <v>2166</v>
      </c>
      <c r="E4679" s="142">
        <v>5760</v>
      </c>
      <c r="F4679" s="142">
        <v>2304</v>
      </c>
      <c r="G4679" s="142">
        <v>2016</v>
      </c>
      <c r="H4679" s="142">
        <v>1440</v>
      </c>
    </row>
    <row r="4680" spans="1:8" ht="16.5">
      <c r="A4680" s="225">
        <f>MAX($A$4024:A4679)+1</f>
        <v>352</v>
      </c>
      <c r="B4680" s="226" t="s">
        <v>2173</v>
      </c>
      <c r="C4680" s="231" t="s">
        <v>2164</v>
      </c>
      <c r="D4680" s="231" t="s">
        <v>2166</v>
      </c>
      <c r="E4680" s="142">
        <v>4800</v>
      </c>
      <c r="F4680" s="142">
        <v>1920</v>
      </c>
      <c r="G4680" s="142">
        <v>1680</v>
      </c>
      <c r="H4680" s="142">
        <v>1200</v>
      </c>
    </row>
    <row r="4681" spans="1:8" ht="16.5">
      <c r="A4681" s="225">
        <f>MAX($A$4024:A4680)+1</f>
        <v>353</v>
      </c>
      <c r="B4681" s="226" t="s">
        <v>2174</v>
      </c>
      <c r="C4681" s="231" t="s">
        <v>2175</v>
      </c>
      <c r="D4681" s="231" t="s">
        <v>2176</v>
      </c>
      <c r="E4681" s="142">
        <v>5760</v>
      </c>
      <c r="F4681" s="142">
        <v>2304</v>
      </c>
      <c r="G4681" s="142">
        <v>2016</v>
      </c>
      <c r="H4681" s="142">
        <v>1440</v>
      </c>
    </row>
    <row r="4682" spans="1:8" ht="49.5">
      <c r="A4682" s="225">
        <f>MAX($A$4024:A4681)+1</f>
        <v>354</v>
      </c>
      <c r="B4682" s="226" t="s">
        <v>2177</v>
      </c>
      <c r="C4682" s="231"/>
      <c r="D4682" s="231"/>
      <c r="E4682" s="142">
        <v>7540</v>
      </c>
      <c r="F4682" s="142">
        <v>3016</v>
      </c>
      <c r="G4682" s="142">
        <v>2640</v>
      </c>
      <c r="H4682" s="142">
        <v>1884</v>
      </c>
    </row>
    <row r="4683" spans="1:8" ht="33">
      <c r="A4683" s="225">
        <f>MAX($A$4024:A4682)+1</f>
        <v>355</v>
      </c>
      <c r="B4683" s="226" t="s">
        <v>2178</v>
      </c>
      <c r="C4683" s="231" t="s">
        <v>2179</v>
      </c>
      <c r="D4683" s="231" t="s">
        <v>2180</v>
      </c>
      <c r="E4683" s="142">
        <v>5280</v>
      </c>
      <c r="F4683" s="142">
        <v>2112</v>
      </c>
      <c r="G4683" s="142">
        <v>1848</v>
      </c>
      <c r="H4683" s="142">
        <v>1320</v>
      </c>
    </row>
    <row r="4684" spans="1:8" ht="33">
      <c r="A4684" s="225">
        <f>MAX($A$4024:A4683)+1</f>
        <v>356</v>
      </c>
      <c r="B4684" s="226" t="s">
        <v>2181</v>
      </c>
      <c r="C4684" s="231" t="s">
        <v>1659</v>
      </c>
      <c r="D4684" s="231" t="s">
        <v>2182</v>
      </c>
      <c r="E4684" s="142">
        <v>5940</v>
      </c>
      <c r="F4684" s="142">
        <v>2376</v>
      </c>
      <c r="G4684" s="142">
        <v>2080</v>
      </c>
      <c r="H4684" s="142">
        <v>1484</v>
      </c>
    </row>
    <row r="4685" spans="1:8" ht="33">
      <c r="A4685" s="225">
        <f>MAX($A$4024:A4684)+1</f>
        <v>357</v>
      </c>
      <c r="B4685" s="226" t="s">
        <v>2183</v>
      </c>
      <c r="C4685" s="231" t="s">
        <v>1659</v>
      </c>
      <c r="D4685" s="231" t="s">
        <v>2184</v>
      </c>
      <c r="E4685" s="142">
        <v>5280</v>
      </c>
      <c r="F4685" s="142">
        <v>2112</v>
      </c>
      <c r="G4685" s="142">
        <v>1848</v>
      </c>
      <c r="H4685" s="142">
        <v>1320</v>
      </c>
    </row>
    <row r="4686" spans="1:8" ht="16.5">
      <c r="A4686" s="225">
        <f>MAX($A$4024:A4685)+1</f>
        <v>358</v>
      </c>
      <c r="B4686" s="226" t="s">
        <v>2185</v>
      </c>
      <c r="C4686" s="231" t="s">
        <v>2181</v>
      </c>
      <c r="D4686" s="231" t="s">
        <v>2186</v>
      </c>
      <c r="E4686" s="142">
        <v>4860</v>
      </c>
      <c r="F4686" s="142">
        <v>1944</v>
      </c>
      <c r="G4686" s="142">
        <v>1700</v>
      </c>
      <c r="H4686" s="142">
        <v>1216</v>
      </c>
    </row>
    <row r="4687" spans="1:8" ht="16.5">
      <c r="A4687" s="225">
        <f>MAX($A$4024:A4686)+1</f>
        <v>359</v>
      </c>
      <c r="B4687" s="226" t="s">
        <v>2186</v>
      </c>
      <c r="C4687" s="231" t="s">
        <v>2183</v>
      </c>
      <c r="D4687" s="231" t="s">
        <v>2187</v>
      </c>
      <c r="E4687" s="142">
        <v>5040</v>
      </c>
      <c r="F4687" s="142">
        <v>2016</v>
      </c>
      <c r="G4687" s="142">
        <v>1764</v>
      </c>
      <c r="H4687" s="142">
        <v>1260</v>
      </c>
    </row>
    <row r="4688" spans="1:8" ht="16.5">
      <c r="A4688" s="225">
        <f>MAX($A$4024:A4687)+1</f>
        <v>360</v>
      </c>
      <c r="B4688" s="226" t="s">
        <v>2188</v>
      </c>
      <c r="C4688" s="231" t="s">
        <v>2189</v>
      </c>
      <c r="D4688" s="231" t="s">
        <v>2190</v>
      </c>
      <c r="E4688" s="142">
        <v>3360</v>
      </c>
      <c r="F4688" s="142">
        <v>1512</v>
      </c>
      <c r="G4688" s="142">
        <v>1176</v>
      </c>
      <c r="H4688" s="142">
        <v>1008</v>
      </c>
    </row>
    <row r="4689" spans="1:8" ht="16.5">
      <c r="A4689" s="225">
        <f>MAX($A$4024:A4688)+1</f>
        <v>361</v>
      </c>
      <c r="B4689" s="226" t="s">
        <v>2191</v>
      </c>
      <c r="C4689" s="231" t="s">
        <v>2192</v>
      </c>
      <c r="D4689" s="231" t="s">
        <v>2193</v>
      </c>
      <c r="E4689" s="142">
        <v>3360</v>
      </c>
      <c r="F4689" s="142">
        <v>1512</v>
      </c>
      <c r="G4689" s="142">
        <v>1176</v>
      </c>
      <c r="H4689" s="142">
        <v>1008</v>
      </c>
    </row>
    <row r="4690" spans="1:8" ht="16.5">
      <c r="A4690" s="225">
        <f>MAX($A$4024:A4689)+1</f>
        <v>362</v>
      </c>
      <c r="B4690" s="226" t="s">
        <v>2194</v>
      </c>
      <c r="C4690" s="231" t="s">
        <v>2195</v>
      </c>
      <c r="D4690" s="231" t="s">
        <v>2196</v>
      </c>
      <c r="E4690" s="142">
        <v>3360</v>
      </c>
      <c r="F4690" s="142">
        <v>1512</v>
      </c>
      <c r="G4690" s="142">
        <v>1176</v>
      </c>
      <c r="H4690" s="142">
        <v>1008</v>
      </c>
    </row>
    <row r="4691" spans="1:8" ht="16.5">
      <c r="A4691" s="225">
        <f>MAX($A$4024:A4690)+1</f>
        <v>363</v>
      </c>
      <c r="B4691" s="226" t="s">
        <v>2197</v>
      </c>
      <c r="C4691" s="231" t="s">
        <v>2198</v>
      </c>
      <c r="D4691" s="231" t="s">
        <v>2199</v>
      </c>
      <c r="E4691" s="142">
        <v>3360</v>
      </c>
      <c r="F4691" s="142">
        <v>1512</v>
      </c>
      <c r="G4691" s="142">
        <v>1176</v>
      </c>
      <c r="H4691" s="142">
        <v>1008</v>
      </c>
    </row>
    <row r="4692" spans="1:8" ht="24.6" customHeight="1">
      <c r="A4692" s="1407">
        <f>MAX($A$4024:A4691)+1</f>
        <v>364</v>
      </c>
      <c r="B4692" s="1405" t="s">
        <v>2200</v>
      </c>
      <c r="C4692" s="231" t="s">
        <v>2201</v>
      </c>
      <c r="D4692" s="231" t="s">
        <v>2202</v>
      </c>
      <c r="E4692" s="142">
        <v>12420</v>
      </c>
      <c r="F4692" s="142">
        <v>4348</v>
      </c>
      <c r="G4692" s="142">
        <v>3728</v>
      </c>
      <c r="H4692" s="142">
        <v>2484</v>
      </c>
    </row>
    <row r="4693" spans="1:8" ht="33.6" customHeight="1">
      <c r="A4693" s="1431"/>
      <c r="B4693" s="1432"/>
      <c r="C4693" s="231" t="s">
        <v>2202</v>
      </c>
      <c r="D4693" s="231" t="s">
        <v>2203</v>
      </c>
      <c r="E4693" s="142">
        <v>14400</v>
      </c>
      <c r="F4693" s="142">
        <v>5040</v>
      </c>
      <c r="G4693" s="142">
        <v>4320</v>
      </c>
      <c r="H4693" s="142">
        <v>2880</v>
      </c>
    </row>
    <row r="4694" spans="1:8" ht="31.9" customHeight="1">
      <c r="A4694" s="1431"/>
      <c r="B4694" s="1432"/>
      <c r="C4694" s="231" t="s">
        <v>2203</v>
      </c>
      <c r="D4694" s="231" t="s">
        <v>2204</v>
      </c>
      <c r="E4694" s="142">
        <v>10080</v>
      </c>
      <c r="F4694" s="142">
        <v>3528</v>
      </c>
      <c r="G4694" s="142">
        <v>3024</v>
      </c>
      <c r="H4694" s="142">
        <v>2016</v>
      </c>
    </row>
    <row r="4695" spans="1:8" ht="38.25" customHeight="1">
      <c r="A4695" s="1408"/>
      <c r="B4695" s="1406"/>
      <c r="C4695" s="231" t="s">
        <v>2205</v>
      </c>
      <c r="D4695" s="231" t="s">
        <v>2137</v>
      </c>
      <c r="E4695" s="142">
        <v>6212</v>
      </c>
      <c r="F4695" s="142">
        <v>2484</v>
      </c>
      <c r="G4695" s="142">
        <v>2176</v>
      </c>
      <c r="H4695" s="142">
        <v>1552</v>
      </c>
    </row>
    <row r="4696" spans="1:8" ht="48.75" customHeight="1">
      <c r="A4696" s="225">
        <f>MAX($A$4024:A4695)+1</f>
        <v>365</v>
      </c>
      <c r="B4696" s="226" t="s">
        <v>2206</v>
      </c>
      <c r="C4696" s="231" t="s">
        <v>2200</v>
      </c>
      <c r="D4696" s="231" t="s">
        <v>881</v>
      </c>
      <c r="E4696" s="142">
        <v>5400</v>
      </c>
      <c r="F4696" s="142">
        <v>2700</v>
      </c>
      <c r="G4696" s="142">
        <v>2432</v>
      </c>
      <c r="H4696" s="142">
        <v>1352</v>
      </c>
    </row>
    <row r="4697" spans="1:8" ht="18" customHeight="1">
      <c r="A4697" s="1407">
        <f>MAX($A$4024:A4696)+1</f>
        <v>366</v>
      </c>
      <c r="B4697" s="1405" t="s">
        <v>2139</v>
      </c>
      <c r="C4697" s="231" t="s">
        <v>878</v>
      </c>
      <c r="D4697" s="231" t="s">
        <v>2207</v>
      </c>
      <c r="E4697" s="142">
        <v>11040</v>
      </c>
      <c r="F4697" s="142">
        <v>3864</v>
      </c>
      <c r="G4697" s="142">
        <v>3312</v>
      </c>
      <c r="H4697" s="142">
        <v>2760</v>
      </c>
    </row>
    <row r="4698" spans="1:8" ht="42.75" customHeight="1">
      <c r="A4698" s="1408"/>
      <c r="B4698" s="1406"/>
      <c r="C4698" s="231" t="s">
        <v>2207</v>
      </c>
      <c r="D4698" s="231" t="s">
        <v>2137</v>
      </c>
      <c r="E4698" s="142">
        <v>6900</v>
      </c>
      <c r="F4698" s="142">
        <v>2760</v>
      </c>
      <c r="G4698" s="142">
        <v>2416</v>
      </c>
      <c r="H4698" s="142">
        <v>1724</v>
      </c>
    </row>
    <row r="4699" spans="1:8" ht="33">
      <c r="A4699" s="225">
        <f>MAX($A$4024:A4698)+1</f>
        <v>367</v>
      </c>
      <c r="B4699" s="226" t="s">
        <v>2208</v>
      </c>
      <c r="C4699" s="231" t="s">
        <v>2139</v>
      </c>
      <c r="D4699" s="231" t="s">
        <v>2209</v>
      </c>
      <c r="E4699" s="142">
        <v>5376</v>
      </c>
      <c r="F4699" s="142">
        <v>2688</v>
      </c>
      <c r="G4699" s="142">
        <v>2420</v>
      </c>
      <c r="H4699" s="142">
        <v>1344</v>
      </c>
    </row>
    <row r="4700" spans="1:8" ht="33">
      <c r="A4700" s="225">
        <f>MAX($A$4024:A4699)+1</f>
        <v>368</v>
      </c>
      <c r="B4700" s="226" t="s">
        <v>2210</v>
      </c>
      <c r="C4700" s="231" t="s">
        <v>2139</v>
      </c>
      <c r="D4700" s="231" t="s">
        <v>2211</v>
      </c>
      <c r="E4700" s="142">
        <v>4320</v>
      </c>
      <c r="F4700" s="142">
        <v>2160</v>
      </c>
      <c r="G4700" s="142">
        <v>1944</v>
      </c>
      <c r="H4700" s="142">
        <v>1296</v>
      </c>
    </row>
    <row r="4701" spans="1:8" ht="33">
      <c r="A4701" s="225">
        <f>MAX($A$4024:A4700)+1</f>
        <v>369</v>
      </c>
      <c r="B4701" s="226" t="s">
        <v>2212</v>
      </c>
      <c r="C4701" s="231" t="s">
        <v>2139</v>
      </c>
      <c r="D4701" s="231" t="s">
        <v>2211</v>
      </c>
      <c r="E4701" s="142">
        <v>3000</v>
      </c>
      <c r="F4701" s="142">
        <v>1952</v>
      </c>
      <c r="G4701" s="142">
        <v>1500</v>
      </c>
      <c r="H4701" s="142">
        <v>1052</v>
      </c>
    </row>
    <row r="4702" spans="1:8" ht="33">
      <c r="A4702" s="225">
        <f>MAX($A$4024:A4701)+1</f>
        <v>370</v>
      </c>
      <c r="B4702" s="226" t="s">
        <v>2213</v>
      </c>
      <c r="C4702" s="231" t="s">
        <v>2139</v>
      </c>
      <c r="D4702" s="231" t="s">
        <v>2214</v>
      </c>
      <c r="E4702" s="142">
        <v>3000</v>
      </c>
      <c r="F4702" s="142">
        <v>1952</v>
      </c>
      <c r="G4702" s="142">
        <v>1500</v>
      </c>
      <c r="H4702" s="142">
        <v>1052</v>
      </c>
    </row>
    <row r="4703" spans="1:8" ht="33">
      <c r="A4703" s="225">
        <f>MAX($A$4024:A4702)+1</f>
        <v>371</v>
      </c>
      <c r="B4703" s="226" t="s">
        <v>2214</v>
      </c>
      <c r="C4703" s="231" t="s">
        <v>2139</v>
      </c>
      <c r="D4703" s="231" t="s">
        <v>2211</v>
      </c>
      <c r="E4703" s="142">
        <v>3000</v>
      </c>
      <c r="F4703" s="142">
        <v>1952</v>
      </c>
      <c r="G4703" s="142">
        <v>1500</v>
      </c>
      <c r="H4703" s="142">
        <v>1052</v>
      </c>
    </row>
    <row r="4704" spans="1:8" ht="33">
      <c r="A4704" s="225">
        <f>MAX($A$4024:A4703)+1</f>
        <v>372</v>
      </c>
      <c r="B4704" s="226" t="s">
        <v>2215</v>
      </c>
      <c r="C4704" s="231" t="s">
        <v>2139</v>
      </c>
      <c r="D4704" s="231" t="s">
        <v>2211</v>
      </c>
      <c r="E4704" s="142">
        <v>3000</v>
      </c>
      <c r="F4704" s="142">
        <v>1952</v>
      </c>
      <c r="G4704" s="142">
        <v>1500</v>
      </c>
      <c r="H4704" s="142">
        <v>1052</v>
      </c>
    </row>
    <row r="4705" spans="1:8" ht="49.5">
      <c r="A4705" s="1407">
        <f>MAX($A$4024:A4704)+1</f>
        <v>373</v>
      </c>
      <c r="B4705" s="1405" t="s">
        <v>2216</v>
      </c>
      <c r="C4705" s="231" t="s">
        <v>2217</v>
      </c>
      <c r="D4705" s="231" t="s">
        <v>2218</v>
      </c>
      <c r="E4705" s="142">
        <v>9600</v>
      </c>
      <c r="F4705" s="142">
        <v>3840</v>
      </c>
      <c r="G4705" s="142">
        <v>3360</v>
      </c>
      <c r="H4705" s="142">
        <v>2400</v>
      </c>
    </row>
    <row r="4706" spans="1:8" ht="66">
      <c r="A4706" s="1408"/>
      <c r="B4706" s="1406"/>
      <c r="C4706" s="231" t="s">
        <v>2219</v>
      </c>
      <c r="D4706" s="231" t="s">
        <v>2150</v>
      </c>
      <c r="E4706" s="142">
        <v>6600</v>
      </c>
      <c r="F4706" s="142">
        <v>2640</v>
      </c>
      <c r="G4706" s="142">
        <v>2312</v>
      </c>
      <c r="H4706" s="142">
        <v>1652</v>
      </c>
    </row>
    <row r="4707" spans="1:8" ht="49.5">
      <c r="A4707" s="225">
        <f>MAX($A$4024:A4706)+1</f>
        <v>374</v>
      </c>
      <c r="B4707" s="226" t="s">
        <v>2211</v>
      </c>
      <c r="C4707" s="231" t="s">
        <v>2139</v>
      </c>
      <c r="D4707" s="231" t="s">
        <v>2220</v>
      </c>
      <c r="E4707" s="142">
        <v>6000</v>
      </c>
      <c r="F4707" s="142">
        <v>2400</v>
      </c>
      <c r="G4707" s="142">
        <v>2100</v>
      </c>
      <c r="H4707" s="142">
        <v>1500</v>
      </c>
    </row>
    <row r="4708" spans="1:8" ht="33">
      <c r="A4708" s="225">
        <f>MAX($A$4024:A4707)+1</f>
        <v>375</v>
      </c>
      <c r="B4708" s="226" t="s">
        <v>2221</v>
      </c>
      <c r="C4708" s="231" t="s">
        <v>878</v>
      </c>
      <c r="D4708" s="231" t="s">
        <v>2222</v>
      </c>
      <c r="E4708" s="142">
        <v>5400</v>
      </c>
      <c r="F4708" s="142">
        <v>2160</v>
      </c>
      <c r="G4708" s="142">
        <v>1892</v>
      </c>
      <c r="H4708" s="142">
        <v>1352</v>
      </c>
    </row>
    <row r="4709" spans="1:8" ht="16.899999999999999" customHeight="1">
      <c r="A4709" s="225">
        <f>MAX($A$4024:A4708)+1</f>
        <v>376</v>
      </c>
      <c r="B4709" s="226" t="s">
        <v>2223</v>
      </c>
      <c r="C4709" s="231" t="s">
        <v>2224</v>
      </c>
      <c r="D4709" s="231" t="s">
        <v>2225</v>
      </c>
      <c r="E4709" s="142">
        <v>5400</v>
      </c>
      <c r="F4709" s="142">
        <v>2160</v>
      </c>
      <c r="G4709" s="142">
        <v>1892</v>
      </c>
      <c r="H4709" s="142">
        <v>1352</v>
      </c>
    </row>
    <row r="4710" spans="1:8" ht="16.5">
      <c r="A4710" s="225">
        <f>MAX($A$4024:A4709)+1</f>
        <v>377</v>
      </c>
      <c r="B4710" s="226" t="s">
        <v>2207</v>
      </c>
      <c r="C4710" s="231" t="s">
        <v>2200</v>
      </c>
      <c r="D4710" s="231" t="s">
        <v>2139</v>
      </c>
      <c r="E4710" s="142">
        <v>5040</v>
      </c>
      <c r="F4710" s="142">
        <v>2268</v>
      </c>
      <c r="G4710" s="142">
        <v>2016</v>
      </c>
      <c r="H4710" s="142">
        <v>1512</v>
      </c>
    </row>
    <row r="4711" spans="1:8" ht="16.899999999999999" customHeight="1">
      <c r="A4711" s="225">
        <f>MAX($A$4024:A4710)+1</f>
        <v>378</v>
      </c>
      <c r="B4711" s="226" t="s">
        <v>2226</v>
      </c>
      <c r="C4711" s="231" t="s">
        <v>2200</v>
      </c>
      <c r="D4711" s="231" t="s">
        <v>2139</v>
      </c>
      <c r="E4711" s="142">
        <v>5252</v>
      </c>
      <c r="F4711" s="142">
        <v>2364</v>
      </c>
      <c r="G4711" s="142">
        <v>2100</v>
      </c>
      <c r="H4711" s="142">
        <v>1576</v>
      </c>
    </row>
    <row r="4712" spans="1:8" ht="16.899999999999999" customHeight="1">
      <c r="A4712" s="225">
        <f>MAX($A$4024:A4711)+1</f>
        <v>379</v>
      </c>
      <c r="B4712" s="226" t="s">
        <v>2227</v>
      </c>
      <c r="C4712" s="231" t="s">
        <v>2228</v>
      </c>
      <c r="D4712" s="231" t="s">
        <v>2229</v>
      </c>
      <c r="E4712" s="142">
        <v>5200</v>
      </c>
      <c r="F4712" s="142">
        <v>2340</v>
      </c>
      <c r="G4712" s="142">
        <v>2080</v>
      </c>
      <c r="H4712" s="142">
        <v>1560</v>
      </c>
    </row>
    <row r="4713" spans="1:8" ht="49.5">
      <c r="A4713" s="225">
        <f>MAX($A$4024:A4712)+1</f>
        <v>380</v>
      </c>
      <c r="B4713" s="226" t="s">
        <v>2230</v>
      </c>
      <c r="C4713" s="231" t="s">
        <v>2200</v>
      </c>
      <c r="D4713" s="231" t="s">
        <v>2231</v>
      </c>
      <c r="E4713" s="142">
        <v>4860</v>
      </c>
      <c r="F4713" s="142">
        <v>2188</v>
      </c>
      <c r="G4713" s="142">
        <v>1944</v>
      </c>
      <c r="H4713" s="142">
        <v>1460</v>
      </c>
    </row>
    <row r="4714" spans="1:8" ht="18" customHeight="1">
      <c r="A4714" s="225">
        <f>MAX($A$4024:A4713)+1</f>
        <v>381</v>
      </c>
      <c r="B4714" s="226" t="s">
        <v>2232</v>
      </c>
      <c r="C4714" s="231" t="s">
        <v>2233</v>
      </c>
      <c r="D4714" s="231" t="s">
        <v>2234</v>
      </c>
      <c r="E4714" s="142">
        <v>4536</v>
      </c>
      <c r="F4714" s="142">
        <v>2040</v>
      </c>
      <c r="G4714" s="142">
        <v>1816</v>
      </c>
      <c r="H4714" s="142">
        <v>1360</v>
      </c>
    </row>
    <row r="4715" spans="1:8" ht="16.899999999999999" customHeight="1">
      <c r="A4715" s="1407">
        <f>MAX($A$4024:A4714)+1</f>
        <v>382</v>
      </c>
      <c r="B4715" s="1405" t="s">
        <v>2234</v>
      </c>
      <c r="C4715" s="231" t="s">
        <v>2200</v>
      </c>
      <c r="D4715" s="231" t="s">
        <v>2235</v>
      </c>
      <c r="E4715" s="142">
        <v>5252</v>
      </c>
      <c r="F4715" s="142">
        <v>2364</v>
      </c>
      <c r="G4715" s="142">
        <v>2100</v>
      </c>
      <c r="H4715" s="142">
        <v>1576</v>
      </c>
    </row>
    <row r="4716" spans="1:8" ht="49.5">
      <c r="A4716" s="1408"/>
      <c r="B4716" s="1406"/>
      <c r="C4716" s="231" t="s">
        <v>2235</v>
      </c>
      <c r="D4716" s="231" t="s">
        <v>2236</v>
      </c>
      <c r="E4716" s="142">
        <v>3300</v>
      </c>
      <c r="F4716" s="142">
        <v>1484</v>
      </c>
      <c r="G4716" s="142">
        <v>1320</v>
      </c>
      <c r="H4716" s="142">
        <v>992</v>
      </c>
    </row>
    <row r="4717" spans="1:8" ht="33">
      <c r="A4717" s="1407">
        <f>MAX($A$4024:A4716)+1</f>
        <v>383</v>
      </c>
      <c r="B4717" s="1405" t="s">
        <v>2237</v>
      </c>
      <c r="C4717" s="231" t="s">
        <v>2200</v>
      </c>
      <c r="D4717" s="231" t="s">
        <v>2238</v>
      </c>
      <c r="E4717" s="142">
        <v>4860</v>
      </c>
      <c r="F4717" s="142">
        <v>2188</v>
      </c>
      <c r="G4717" s="142">
        <v>1944</v>
      </c>
      <c r="H4717" s="142">
        <v>1460</v>
      </c>
    </row>
    <row r="4718" spans="1:8" ht="33">
      <c r="A4718" s="1408"/>
      <c r="B4718" s="1406"/>
      <c r="C4718" s="231" t="s">
        <v>2239</v>
      </c>
      <c r="D4718" s="231" t="s">
        <v>2240</v>
      </c>
      <c r="E4718" s="142">
        <v>2640</v>
      </c>
      <c r="F4718" s="142">
        <v>1188</v>
      </c>
      <c r="G4718" s="142">
        <v>1056</v>
      </c>
      <c r="H4718" s="142">
        <v>924</v>
      </c>
    </row>
    <row r="4719" spans="1:8" ht="33">
      <c r="A4719" s="1407">
        <f>MAX($A$4024:A4718)+1</f>
        <v>384</v>
      </c>
      <c r="B4719" s="1405" t="s">
        <v>2241</v>
      </c>
      <c r="C4719" s="231" t="s">
        <v>2200</v>
      </c>
      <c r="D4719" s="231" t="s">
        <v>2242</v>
      </c>
      <c r="E4719" s="142">
        <v>6000</v>
      </c>
      <c r="F4719" s="142">
        <v>2700</v>
      </c>
      <c r="G4719" s="142">
        <v>2400</v>
      </c>
      <c r="H4719" s="142">
        <v>2100</v>
      </c>
    </row>
    <row r="4720" spans="1:8" ht="49.5">
      <c r="A4720" s="1431"/>
      <c r="B4720" s="1432"/>
      <c r="C4720" s="231" t="s">
        <v>2242</v>
      </c>
      <c r="D4720" s="231" t="s">
        <v>2243</v>
      </c>
      <c r="E4720" s="142">
        <v>4620</v>
      </c>
      <c r="F4720" s="142">
        <v>2080</v>
      </c>
      <c r="G4720" s="142">
        <v>1848</v>
      </c>
      <c r="H4720" s="142">
        <v>1388</v>
      </c>
    </row>
    <row r="4721" spans="1:8" ht="49.5">
      <c r="A4721" s="1431"/>
      <c r="B4721" s="1432"/>
      <c r="C4721" s="231" t="s">
        <v>2243</v>
      </c>
      <c r="D4721" s="231" t="s">
        <v>2244</v>
      </c>
      <c r="E4721" s="142">
        <v>3300</v>
      </c>
      <c r="F4721" s="142">
        <v>1484</v>
      </c>
      <c r="G4721" s="142">
        <v>1320</v>
      </c>
      <c r="H4721" s="142">
        <v>1156</v>
      </c>
    </row>
    <row r="4722" spans="1:8" ht="33">
      <c r="A4722" s="1408"/>
      <c r="B4722" s="1406"/>
      <c r="C4722" s="231" t="s">
        <v>2244</v>
      </c>
      <c r="D4722" s="231" t="s">
        <v>2245</v>
      </c>
      <c r="E4722" s="142">
        <v>1980</v>
      </c>
      <c r="F4722" s="142">
        <v>892</v>
      </c>
      <c r="G4722" s="142">
        <v>792</v>
      </c>
      <c r="H4722" s="142">
        <v>692</v>
      </c>
    </row>
    <row r="4723" spans="1:8" ht="15" customHeight="1">
      <c r="A4723" s="1407">
        <f>MAX($A$4024:A4722)+1</f>
        <v>385</v>
      </c>
      <c r="B4723" s="1423" t="s">
        <v>2246</v>
      </c>
      <c r="C4723" s="1424"/>
      <c r="D4723" s="1425"/>
      <c r="E4723" s="142">
        <v>0</v>
      </c>
      <c r="F4723" s="142">
        <v>0</v>
      </c>
      <c r="G4723" s="142">
        <v>0</v>
      </c>
      <c r="H4723" s="142">
        <v>0</v>
      </c>
    </row>
    <row r="4724" spans="1:8" ht="16.5">
      <c r="A4724" s="1408"/>
      <c r="B4724" s="1428" t="s">
        <v>2247</v>
      </c>
      <c r="C4724" s="1429"/>
      <c r="D4724" s="1430"/>
      <c r="E4724" s="142">
        <v>4952</v>
      </c>
      <c r="F4724" s="142">
        <v>2476</v>
      </c>
      <c r="G4724" s="142">
        <v>2228</v>
      </c>
      <c r="H4724" s="142">
        <v>0</v>
      </c>
    </row>
    <row r="4725" spans="1:8" ht="23.25" customHeight="1">
      <c r="A4725" s="1407">
        <f>MAX($A$4024:A4724)+1</f>
        <v>386</v>
      </c>
      <c r="B4725" s="1423" t="s">
        <v>2248</v>
      </c>
      <c r="C4725" s="1424"/>
      <c r="D4725" s="1425"/>
      <c r="E4725" s="142">
        <v>0</v>
      </c>
      <c r="F4725" s="142">
        <v>0</v>
      </c>
      <c r="G4725" s="142">
        <v>0</v>
      </c>
      <c r="H4725" s="142">
        <v>0</v>
      </c>
    </row>
    <row r="4726" spans="1:8" ht="15" customHeight="1">
      <c r="A4726" s="1431"/>
      <c r="B4726" s="1428" t="s">
        <v>2249</v>
      </c>
      <c r="C4726" s="1429"/>
      <c r="D4726" s="1430"/>
      <c r="E4726" s="142">
        <v>5040</v>
      </c>
      <c r="F4726" s="142">
        <v>0</v>
      </c>
      <c r="G4726" s="142">
        <v>0</v>
      </c>
      <c r="H4726" s="142">
        <v>0</v>
      </c>
    </row>
    <row r="4727" spans="1:8" ht="15" customHeight="1">
      <c r="A4727" s="1431"/>
      <c r="B4727" s="1428" t="s">
        <v>2250</v>
      </c>
      <c r="C4727" s="1429"/>
      <c r="D4727" s="1430"/>
      <c r="E4727" s="142">
        <v>4680</v>
      </c>
      <c r="F4727" s="142">
        <v>0</v>
      </c>
      <c r="G4727" s="142">
        <v>0</v>
      </c>
      <c r="H4727" s="142">
        <v>0</v>
      </c>
    </row>
    <row r="4728" spans="1:8" ht="28.5" customHeight="1">
      <c r="A4728" s="1408"/>
      <c r="B4728" s="1428" t="s">
        <v>2251</v>
      </c>
      <c r="C4728" s="1429"/>
      <c r="D4728" s="1430"/>
      <c r="E4728" s="142">
        <v>4480</v>
      </c>
      <c r="F4728" s="142">
        <v>0</v>
      </c>
      <c r="G4728" s="142">
        <v>0</v>
      </c>
      <c r="H4728" s="142">
        <v>0</v>
      </c>
    </row>
    <row r="4729" spans="1:8" ht="15" customHeight="1">
      <c r="A4729" s="225">
        <f>MAX($A$4024:A4728)+1</f>
        <v>387</v>
      </c>
      <c r="B4729" s="1423" t="s">
        <v>2252</v>
      </c>
      <c r="C4729" s="1424"/>
      <c r="D4729" s="1425"/>
      <c r="E4729" s="142">
        <v>0</v>
      </c>
      <c r="F4729" s="142">
        <v>0</v>
      </c>
      <c r="G4729" s="142">
        <v>0</v>
      </c>
      <c r="H4729" s="142">
        <v>0</v>
      </c>
    </row>
    <row r="4730" spans="1:8" ht="15" customHeight="1">
      <c r="A4730" s="225">
        <f>MAX($A$4024:A4729)+1</f>
        <v>388</v>
      </c>
      <c r="B4730" s="226" t="s">
        <v>2253</v>
      </c>
      <c r="C4730" s="231" t="s">
        <v>2254</v>
      </c>
      <c r="D4730" s="231" t="s">
        <v>2255</v>
      </c>
      <c r="E4730" s="142">
        <v>9200</v>
      </c>
      <c r="F4730" s="142">
        <v>0</v>
      </c>
      <c r="G4730" s="142">
        <v>0</v>
      </c>
      <c r="H4730" s="142">
        <v>0</v>
      </c>
    </row>
    <row r="4731" spans="1:8" ht="15" customHeight="1">
      <c r="A4731" s="225">
        <f>MAX($A$4024:A4730)+1</f>
        <v>389</v>
      </c>
      <c r="B4731" s="226" t="s">
        <v>2256</v>
      </c>
      <c r="C4731" s="231" t="s">
        <v>2257</v>
      </c>
      <c r="D4731" s="231" t="s">
        <v>2258</v>
      </c>
      <c r="E4731" s="142">
        <v>9200</v>
      </c>
      <c r="F4731" s="142">
        <v>0</v>
      </c>
      <c r="G4731" s="142">
        <v>0</v>
      </c>
      <c r="H4731" s="142">
        <v>0</v>
      </c>
    </row>
    <row r="4732" spans="1:8" ht="16.5">
      <c r="A4732" s="225">
        <f>MAX($A$4024:A4731)+1</f>
        <v>390</v>
      </c>
      <c r="B4732" s="226" t="s">
        <v>2259</v>
      </c>
      <c r="C4732" s="231" t="s">
        <v>2260</v>
      </c>
      <c r="D4732" s="231" t="s">
        <v>2261</v>
      </c>
      <c r="E4732" s="142">
        <v>9200</v>
      </c>
      <c r="F4732" s="142">
        <v>0</v>
      </c>
      <c r="G4732" s="142">
        <v>0</v>
      </c>
      <c r="H4732" s="142">
        <v>0</v>
      </c>
    </row>
    <row r="4733" spans="1:8" ht="15" customHeight="1">
      <c r="A4733" s="225">
        <f>MAX($A$4024:A4732)+1</f>
        <v>391</v>
      </c>
      <c r="B4733" s="226" t="s">
        <v>2260</v>
      </c>
      <c r="C4733" s="231" t="s">
        <v>2262</v>
      </c>
      <c r="D4733" s="231" t="s">
        <v>2253</v>
      </c>
      <c r="E4733" s="142">
        <v>9200</v>
      </c>
      <c r="F4733" s="142">
        <v>0</v>
      </c>
      <c r="G4733" s="142">
        <v>0</v>
      </c>
      <c r="H4733" s="142">
        <v>0</v>
      </c>
    </row>
    <row r="4734" spans="1:8" ht="15" customHeight="1">
      <c r="A4734" s="225">
        <f>MAX($A$4024:A4733)+1</f>
        <v>392</v>
      </c>
      <c r="B4734" s="226" t="s">
        <v>2263</v>
      </c>
      <c r="C4734" s="231" t="s">
        <v>2264</v>
      </c>
      <c r="D4734" s="231" t="s">
        <v>2253</v>
      </c>
      <c r="E4734" s="142">
        <v>9200</v>
      </c>
      <c r="F4734" s="142">
        <v>0</v>
      </c>
      <c r="G4734" s="142">
        <v>0</v>
      </c>
      <c r="H4734" s="142">
        <v>0</v>
      </c>
    </row>
    <row r="4735" spans="1:8" ht="28.15" customHeight="1">
      <c r="A4735" s="225">
        <f>MAX($A$4024:A4734)+1</f>
        <v>393</v>
      </c>
      <c r="B4735" s="1426" t="s">
        <v>2265</v>
      </c>
      <c r="C4735" s="1427"/>
      <c r="D4735" s="231"/>
      <c r="E4735" s="142">
        <v>10000</v>
      </c>
      <c r="F4735" s="142">
        <v>0</v>
      </c>
      <c r="G4735" s="142">
        <v>0</v>
      </c>
      <c r="H4735" s="142">
        <v>0</v>
      </c>
    </row>
    <row r="4736" spans="1:8" ht="15" customHeight="1">
      <c r="A4736" s="1407">
        <f>MAX($A$4024:A4735)+1</f>
        <v>394</v>
      </c>
      <c r="B4736" s="1423" t="s">
        <v>2266</v>
      </c>
      <c r="C4736" s="1424"/>
      <c r="D4736" s="1425"/>
      <c r="E4736" s="142">
        <v>0</v>
      </c>
      <c r="F4736" s="142">
        <v>0</v>
      </c>
      <c r="G4736" s="142">
        <v>0</v>
      </c>
      <c r="H4736" s="142">
        <v>0</v>
      </c>
    </row>
    <row r="4737" spans="1:8" ht="22.9" customHeight="1">
      <c r="A4737" s="1408"/>
      <c r="B4737" s="1428" t="s">
        <v>2267</v>
      </c>
      <c r="C4737" s="1429"/>
      <c r="D4737" s="1430"/>
      <c r="E4737" s="142">
        <v>6860</v>
      </c>
      <c r="F4737" s="142">
        <v>0</v>
      </c>
      <c r="G4737" s="142">
        <v>0</v>
      </c>
      <c r="H4737" s="142">
        <v>0</v>
      </c>
    </row>
    <row r="4738" spans="1:8" ht="15" customHeight="1">
      <c r="A4738" s="1407">
        <f>MAX($A$4024:A4737)+1</f>
        <v>395</v>
      </c>
      <c r="B4738" s="1423" t="s">
        <v>2268</v>
      </c>
      <c r="C4738" s="1424"/>
      <c r="D4738" s="1425"/>
      <c r="E4738" s="142">
        <v>0</v>
      </c>
      <c r="F4738" s="142">
        <v>0</v>
      </c>
      <c r="G4738" s="142">
        <v>0</v>
      </c>
      <c r="H4738" s="142">
        <v>0</v>
      </c>
    </row>
    <row r="4739" spans="1:8" ht="16.5">
      <c r="A4739" s="1431"/>
      <c r="B4739" s="1428" t="s">
        <v>2269</v>
      </c>
      <c r="C4739" s="1429"/>
      <c r="D4739" s="1430"/>
      <c r="E4739" s="142">
        <v>8240</v>
      </c>
      <c r="F4739" s="142">
        <v>0</v>
      </c>
      <c r="G4739" s="142">
        <v>0</v>
      </c>
      <c r="H4739" s="142">
        <v>0</v>
      </c>
    </row>
    <row r="4740" spans="1:8" ht="16.5">
      <c r="A4740" s="1431"/>
      <c r="B4740" s="1428" t="s">
        <v>2270</v>
      </c>
      <c r="C4740" s="1429"/>
      <c r="D4740" s="1430"/>
      <c r="E4740" s="142">
        <v>8240</v>
      </c>
      <c r="F4740" s="142">
        <v>0</v>
      </c>
      <c r="G4740" s="142">
        <v>0</v>
      </c>
      <c r="H4740" s="142">
        <v>0</v>
      </c>
    </row>
    <row r="4741" spans="1:8" ht="16.5">
      <c r="A4741" s="1431"/>
      <c r="B4741" s="1428" t="s">
        <v>2271</v>
      </c>
      <c r="C4741" s="1429"/>
      <c r="D4741" s="1430"/>
      <c r="E4741" s="142">
        <v>8120</v>
      </c>
      <c r="F4741" s="142">
        <v>0</v>
      </c>
      <c r="G4741" s="142">
        <v>0</v>
      </c>
      <c r="H4741" s="142">
        <v>0</v>
      </c>
    </row>
    <row r="4742" spans="1:8" ht="16.5">
      <c r="A4742" s="1408"/>
      <c r="B4742" s="1428" t="s">
        <v>2272</v>
      </c>
      <c r="C4742" s="1429"/>
      <c r="D4742" s="1430"/>
      <c r="E4742" s="142">
        <v>7680</v>
      </c>
      <c r="F4742" s="142">
        <v>0</v>
      </c>
      <c r="G4742" s="142">
        <v>0</v>
      </c>
      <c r="H4742" s="142">
        <v>0</v>
      </c>
    </row>
    <row r="4743" spans="1:8" s="162" customFormat="1" ht="63" customHeight="1">
      <c r="A4743" s="224">
        <v>72</v>
      </c>
      <c r="B4743" s="1413" t="s">
        <v>3023</v>
      </c>
      <c r="C4743" s="1414"/>
      <c r="D4743" s="1415"/>
      <c r="E4743" s="319">
        <v>460</v>
      </c>
      <c r="F4743" s="319">
        <v>460</v>
      </c>
      <c r="G4743" s="319">
        <v>380</v>
      </c>
      <c r="H4743" s="319">
        <v>320</v>
      </c>
    </row>
    <row r="4744" spans="1:8" s="132" customFormat="1" ht="16.5">
      <c r="A4744" s="161">
        <v>59</v>
      </c>
      <c r="B4744" s="133" t="s">
        <v>2594</v>
      </c>
      <c r="E4744" s="132">
        <v>0</v>
      </c>
      <c r="F4744" s="132">
        <v>0</v>
      </c>
      <c r="G4744" s="132">
        <v>0</v>
      </c>
      <c r="H4744" s="132">
        <v>0</v>
      </c>
    </row>
    <row r="4745" spans="1:8" s="162" customFormat="1" ht="33">
      <c r="A4745" s="222">
        <v>1</v>
      </c>
      <c r="B4745" s="223" t="s">
        <v>2460</v>
      </c>
      <c r="C4745" s="223" t="s">
        <v>2461</v>
      </c>
      <c r="D4745" s="223" t="s">
        <v>2462</v>
      </c>
      <c r="E4745" s="122">
        <v>10080</v>
      </c>
      <c r="F4745" s="122">
        <v>3224</v>
      </c>
      <c r="G4745" s="122">
        <v>2720</v>
      </c>
      <c r="H4745" s="122">
        <v>1512</v>
      </c>
    </row>
    <row r="4746" spans="1:8" s="162" customFormat="1" ht="33">
      <c r="A4746" s="1409">
        <f>MAX($A$4127:A4745)+1</f>
        <v>396</v>
      </c>
      <c r="B4746" s="1417" t="s">
        <v>878</v>
      </c>
      <c r="C4746" s="223" t="s">
        <v>2461</v>
      </c>
      <c r="D4746" s="223" t="s">
        <v>1769</v>
      </c>
      <c r="E4746" s="122">
        <v>17160</v>
      </c>
      <c r="F4746" s="122">
        <v>4292</v>
      </c>
      <c r="G4746" s="122">
        <v>3432</v>
      </c>
      <c r="H4746" s="122">
        <v>2060</v>
      </c>
    </row>
    <row r="4747" spans="1:8" s="162" customFormat="1" ht="16.5">
      <c r="A4747" s="1416"/>
      <c r="B4747" s="1418"/>
      <c r="C4747" s="223" t="s">
        <v>1769</v>
      </c>
      <c r="D4747" s="223" t="s">
        <v>2463</v>
      </c>
      <c r="E4747" s="122">
        <v>15000</v>
      </c>
      <c r="F4747" s="122">
        <v>3900</v>
      </c>
      <c r="G4747" s="122">
        <v>3152</v>
      </c>
      <c r="H4747" s="122">
        <v>1800</v>
      </c>
    </row>
    <row r="4748" spans="1:8" s="162" customFormat="1" ht="16.5">
      <c r="A4748" s="1410"/>
      <c r="B4748" s="1419"/>
      <c r="C4748" s="223" t="s">
        <v>2463</v>
      </c>
      <c r="D4748" s="223" t="s">
        <v>2139</v>
      </c>
      <c r="E4748" s="122">
        <v>12480</v>
      </c>
      <c r="F4748" s="122">
        <v>3244</v>
      </c>
      <c r="G4748" s="122">
        <v>2620</v>
      </c>
      <c r="H4748" s="122">
        <v>1496</v>
      </c>
    </row>
    <row r="4749" spans="1:8" s="162" customFormat="1" ht="33">
      <c r="A4749" s="1409">
        <f>MAX($A$4127:A4748)+1</f>
        <v>397</v>
      </c>
      <c r="B4749" s="1420" t="s">
        <v>2464</v>
      </c>
      <c r="C4749" s="223" t="s">
        <v>2465</v>
      </c>
      <c r="D4749" s="223" t="s">
        <v>2466</v>
      </c>
      <c r="E4749" s="122">
        <v>1600</v>
      </c>
      <c r="F4749" s="122">
        <v>800</v>
      </c>
      <c r="G4749" s="122">
        <v>720</v>
      </c>
      <c r="H4749" s="122">
        <v>480</v>
      </c>
    </row>
    <row r="4750" spans="1:8" s="162" customFormat="1" ht="33">
      <c r="A4750" s="1416"/>
      <c r="B4750" s="1421"/>
      <c r="C4750" s="223" t="s">
        <v>2466</v>
      </c>
      <c r="D4750" s="223" t="s">
        <v>2467</v>
      </c>
      <c r="E4750" s="122">
        <v>2400</v>
      </c>
      <c r="F4750" s="122">
        <v>1320</v>
      </c>
      <c r="G4750" s="122">
        <v>960</v>
      </c>
      <c r="H4750" s="122">
        <v>600</v>
      </c>
    </row>
    <row r="4751" spans="1:8" s="162" customFormat="1" ht="33">
      <c r="A4751" s="1410"/>
      <c r="B4751" s="1422"/>
      <c r="C4751" s="223" t="s">
        <v>2467</v>
      </c>
      <c r="D4751" s="223" t="s">
        <v>2468</v>
      </c>
      <c r="E4751" s="122">
        <v>1600</v>
      </c>
      <c r="F4751" s="122">
        <v>800</v>
      </c>
      <c r="G4751" s="122">
        <v>720</v>
      </c>
      <c r="H4751" s="122">
        <v>480</v>
      </c>
    </row>
    <row r="4752" spans="1:8" s="162" customFormat="1" ht="33">
      <c r="A4752" s="1409">
        <f>MAX($A$4127:A4751)+1</f>
        <v>398</v>
      </c>
      <c r="B4752" s="1420" t="s">
        <v>2469</v>
      </c>
      <c r="C4752" s="223" t="s">
        <v>878</v>
      </c>
      <c r="D4752" s="223" t="s">
        <v>2470</v>
      </c>
      <c r="E4752" s="122">
        <v>10560</v>
      </c>
      <c r="F4752" s="122">
        <v>3168</v>
      </c>
      <c r="G4752" s="122">
        <v>2640</v>
      </c>
      <c r="H4752" s="122">
        <v>1584</v>
      </c>
    </row>
    <row r="4753" spans="1:8" s="162" customFormat="1" ht="33">
      <c r="A4753" s="1416"/>
      <c r="B4753" s="1421"/>
      <c r="C4753" s="223" t="s">
        <v>2470</v>
      </c>
      <c r="D4753" s="223" t="s">
        <v>2471</v>
      </c>
      <c r="E4753" s="122">
        <v>8912</v>
      </c>
      <c r="F4753" s="122">
        <v>2672</v>
      </c>
      <c r="G4753" s="122">
        <v>2228</v>
      </c>
      <c r="H4753" s="122">
        <v>1336</v>
      </c>
    </row>
    <row r="4754" spans="1:8" s="162" customFormat="1" ht="33">
      <c r="A4754" s="1416"/>
      <c r="B4754" s="1421"/>
      <c r="C4754" s="223" t="s">
        <v>2472</v>
      </c>
      <c r="D4754" s="223" t="s">
        <v>2471</v>
      </c>
      <c r="E4754" s="122">
        <v>7200</v>
      </c>
      <c r="F4754" s="122">
        <v>2520</v>
      </c>
      <c r="G4754" s="122">
        <v>2160</v>
      </c>
      <c r="H4754" s="122">
        <v>1224</v>
      </c>
    </row>
    <row r="4755" spans="1:8" s="162" customFormat="1" ht="33">
      <c r="A4755" s="1416"/>
      <c r="B4755" s="1421"/>
      <c r="C4755" s="223" t="s">
        <v>2471</v>
      </c>
      <c r="D4755" s="223" t="s">
        <v>2473</v>
      </c>
      <c r="E4755" s="122">
        <v>6076</v>
      </c>
      <c r="F4755" s="122">
        <v>2128</v>
      </c>
      <c r="G4755" s="122">
        <v>1824</v>
      </c>
      <c r="H4755" s="122">
        <v>1032</v>
      </c>
    </row>
    <row r="4756" spans="1:8" s="162" customFormat="1" ht="49.5">
      <c r="A4756" s="1416"/>
      <c r="B4756" s="1421"/>
      <c r="C4756" s="223" t="s">
        <v>2474</v>
      </c>
      <c r="D4756" s="223" t="s">
        <v>2475</v>
      </c>
      <c r="E4756" s="122">
        <v>4576</v>
      </c>
      <c r="F4756" s="122">
        <v>1920</v>
      </c>
      <c r="G4756" s="122">
        <v>1740</v>
      </c>
      <c r="H4756" s="122">
        <v>1008</v>
      </c>
    </row>
    <row r="4757" spans="1:8" s="162" customFormat="1" ht="49.5">
      <c r="A4757" s="1410"/>
      <c r="B4757" s="1422"/>
      <c r="C4757" s="223" t="s">
        <v>2476</v>
      </c>
      <c r="D4757" s="223" t="s">
        <v>2477</v>
      </c>
      <c r="E4757" s="122">
        <v>4160</v>
      </c>
      <c r="F4757" s="122">
        <v>1748</v>
      </c>
      <c r="G4757" s="122">
        <v>1580</v>
      </c>
      <c r="H4757" s="122">
        <v>916</v>
      </c>
    </row>
    <row r="4758" spans="1:8" s="162" customFormat="1" ht="16.5">
      <c r="A4758" s="222">
        <f>MAX($A$4127:A4757)+1</f>
        <v>399</v>
      </c>
      <c r="B4758" s="223" t="s">
        <v>2478</v>
      </c>
      <c r="C4758" s="223" t="s">
        <v>2469</v>
      </c>
      <c r="D4758" s="223" t="s">
        <v>2479</v>
      </c>
      <c r="E4758" s="122">
        <v>8100</v>
      </c>
      <c r="F4758" s="122">
        <v>2592</v>
      </c>
      <c r="G4758" s="122">
        <v>2188</v>
      </c>
      <c r="H4758" s="122">
        <v>1376</v>
      </c>
    </row>
    <row r="4759" spans="1:8" s="162" customFormat="1" ht="33">
      <c r="A4759" s="222">
        <f>MAX($A$4127:A4758)+1</f>
        <v>400</v>
      </c>
      <c r="B4759" s="223" t="s">
        <v>2480</v>
      </c>
      <c r="C4759" s="223" t="s">
        <v>2478</v>
      </c>
      <c r="D4759" s="223" t="s">
        <v>2481</v>
      </c>
      <c r="E4759" s="122">
        <v>2672</v>
      </c>
      <c r="F4759" s="122">
        <v>1124</v>
      </c>
      <c r="G4759" s="122">
        <v>1016</v>
      </c>
      <c r="H4759" s="122">
        <v>588</v>
      </c>
    </row>
    <row r="4760" spans="1:8" s="162" customFormat="1" ht="16.5">
      <c r="A4760" s="222">
        <f>MAX($A$4127:A4759)+1</f>
        <v>401</v>
      </c>
      <c r="B4760" s="223" t="s">
        <v>1798</v>
      </c>
      <c r="C4760" s="223" t="s">
        <v>2482</v>
      </c>
      <c r="D4760" s="223" t="s">
        <v>2479</v>
      </c>
      <c r="E4760" s="122">
        <v>6720</v>
      </c>
      <c r="F4760" s="122">
        <v>2352</v>
      </c>
      <c r="G4760" s="122">
        <v>2016</v>
      </c>
      <c r="H4760" s="122">
        <v>1144</v>
      </c>
    </row>
    <row r="4761" spans="1:8" s="162" customFormat="1" ht="33">
      <c r="A4761" s="222">
        <f>MAX($A$4127:A4760)+1</f>
        <v>402</v>
      </c>
      <c r="B4761" s="223" t="s">
        <v>2482</v>
      </c>
      <c r="C4761" s="223" t="s">
        <v>878</v>
      </c>
      <c r="D4761" s="223" t="s">
        <v>2483</v>
      </c>
      <c r="E4761" s="122">
        <v>7200</v>
      </c>
      <c r="F4761" s="122">
        <v>2520</v>
      </c>
      <c r="G4761" s="122">
        <v>2160</v>
      </c>
      <c r="H4761" s="122">
        <v>1224</v>
      </c>
    </row>
    <row r="4762" spans="1:8" s="162" customFormat="1" ht="16.5">
      <c r="A4762" s="222">
        <f>MAX($A$4127:A4761)+1</f>
        <v>403</v>
      </c>
      <c r="B4762" s="223" t="s">
        <v>2484</v>
      </c>
      <c r="C4762" s="223" t="s">
        <v>2485</v>
      </c>
      <c r="D4762" s="223" t="s">
        <v>881</v>
      </c>
      <c r="E4762" s="122">
        <v>2736</v>
      </c>
      <c r="F4762" s="122">
        <v>1148</v>
      </c>
      <c r="G4762" s="122">
        <v>1040</v>
      </c>
      <c r="H4762" s="122">
        <v>600</v>
      </c>
    </row>
    <row r="4763" spans="1:8" s="162" customFormat="1" ht="16.5">
      <c r="A4763" s="1409">
        <f>MAX($A$4127:A4762)+1</f>
        <v>404</v>
      </c>
      <c r="B4763" s="1417" t="s">
        <v>2486</v>
      </c>
      <c r="C4763" s="223" t="s">
        <v>878</v>
      </c>
      <c r="D4763" s="223" t="s">
        <v>2487</v>
      </c>
      <c r="E4763" s="122">
        <v>6720</v>
      </c>
      <c r="F4763" s="122">
        <v>2352</v>
      </c>
      <c r="G4763" s="122">
        <v>2016</v>
      </c>
      <c r="H4763" s="122">
        <v>1144</v>
      </c>
    </row>
    <row r="4764" spans="1:8" s="162" customFormat="1" ht="16.5">
      <c r="A4764" s="1410"/>
      <c r="B4764" s="1419"/>
      <c r="C4764" s="223" t="s">
        <v>2487</v>
      </c>
      <c r="D4764" s="223" t="s">
        <v>2478</v>
      </c>
      <c r="E4764" s="122">
        <v>5760</v>
      </c>
      <c r="F4764" s="122">
        <v>2016</v>
      </c>
      <c r="G4764" s="122">
        <v>1728</v>
      </c>
      <c r="H4764" s="122">
        <v>980</v>
      </c>
    </row>
    <row r="4765" spans="1:8" s="162" customFormat="1" ht="16.5">
      <c r="A4765" s="222">
        <f>MAX($A$4127:A4764)+1</f>
        <v>405</v>
      </c>
      <c r="B4765" s="223" t="s">
        <v>2488</v>
      </c>
      <c r="C4765" s="223" t="s">
        <v>2482</v>
      </c>
      <c r="D4765" s="223" t="s">
        <v>2489</v>
      </c>
      <c r="E4765" s="122">
        <v>4500</v>
      </c>
      <c r="F4765" s="122">
        <v>1892</v>
      </c>
      <c r="G4765" s="122">
        <v>1712</v>
      </c>
      <c r="H4765" s="122">
        <v>992</v>
      </c>
    </row>
    <row r="4766" spans="1:8" s="162" customFormat="1" ht="16.5">
      <c r="A4766" s="222">
        <f>MAX($A$4127:A4765)+1</f>
        <v>406</v>
      </c>
      <c r="B4766" s="223" t="s">
        <v>2490</v>
      </c>
      <c r="C4766" s="223" t="s">
        <v>878</v>
      </c>
      <c r="D4766" s="223" t="s">
        <v>2491</v>
      </c>
      <c r="E4766" s="122">
        <v>4400</v>
      </c>
      <c r="F4766" s="122">
        <v>1848</v>
      </c>
      <c r="G4766" s="122">
        <v>1672</v>
      </c>
      <c r="H4766" s="122">
        <v>968</v>
      </c>
    </row>
    <row r="4767" spans="1:8" s="162" customFormat="1" ht="16.5">
      <c r="A4767" s="222">
        <f>MAX($A$4127:A4766)+1</f>
        <v>407</v>
      </c>
      <c r="B4767" s="223" t="s">
        <v>2489</v>
      </c>
      <c r="C4767" s="223" t="s">
        <v>878</v>
      </c>
      <c r="D4767" s="223" t="s">
        <v>2491</v>
      </c>
      <c r="E4767" s="122">
        <v>3600</v>
      </c>
      <c r="F4767" s="122">
        <v>1512</v>
      </c>
      <c r="G4767" s="122">
        <v>1368</v>
      </c>
      <c r="H4767" s="122">
        <v>792</v>
      </c>
    </row>
    <row r="4768" spans="1:8" s="162" customFormat="1" ht="16.5">
      <c r="A4768" s="222">
        <f>MAX($A$4127:A4767)+1</f>
        <v>408</v>
      </c>
      <c r="B4768" s="223" t="s">
        <v>2492</v>
      </c>
      <c r="C4768" s="223" t="s">
        <v>2482</v>
      </c>
      <c r="D4768" s="223" t="s">
        <v>2493</v>
      </c>
      <c r="E4768" s="122">
        <v>4500</v>
      </c>
      <c r="F4768" s="122">
        <v>1892</v>
      </c>
      <c r="G4768" s="122">
        <v>1712</v>
      </c>
      <c r="H4768" s="122">
        <v>992</v>
      </c>
    </row>
    <row r="4769" spans="1:8" s="162" customFormat="1" ht="16.5">
      <c r="A4769" s="222">
        <f>MAX($A$4127:A4768)+1</f>
        <v>409</v>
      </c>
      <c r="B4769" s="223" t="s">
        <v>2494</v>
      </c>
      <c r="C4769" s="223" t="s">
        <v>2482</v>
      </c>
      <c r="D4769" s="223" t="s">
        <v>2493</v>
      </c>
      <c r="E4769" s="122">
        <v>3600</v>
      </c>
      <c r="F4769" s="122">
        <v>1512</v>
      </c>
      <c r="G4769" s="122">
        <v>1368</v>
      </c>
      <c r="H4769" s="122">
        <v>792</v>
      </c>
    </row>
    <row r="4770" spans="1:8" s="162" customFormat="1" ht="16.5">
      <c r="A4770" s="222">
        <f>MAX($A$4127:A4769)+1</f>
        <v>410</v>
      </c>
      <c r="B4770" s="223" t="s">
        <v>2493</v>
      </c>
      <c r="C4770" s="223" t="s">
        <v>878</v>
      </c>
      <c r="D4770" s="223" t="s">
        <v>2482</v>
      </c>
      <c r="E4770" s="122">
        <v>4500</v>
      </c>
      <c r="F4770" s="122">
        <v>1892</v>
      </c>
      <c r="G4770" s="122">
        <v>1712</v>
      </c>
      <c r="H4770" s="122">
        <v>992</v>
      </c>
    </row>
    <row r="4771" spans="1:8" s="162" customFormat="1" ht="16.5">
      <c r="A4771" s="222">
        <f>MAX($A$4127:A4770)+1</f>
        <v>411</v>
      </c>
      <c r="B4771" s="223" t="s">
        <v>2485</v>
      </c>
      <c r="C4771" s="223" t="s">
        <v>2495</v>
      </c>
      <c r="D4771" s="223" t="s">
        <v>2496</v>
      </c>
      <c r="E4771" s="122">
        <v>2784</v>
      </c>
      <c r="F4771" s="122">
        <v>1168</v>
      </c>
      <c r="G4771" s="122">
        <v>1056</v>
      </c>
      <c r="H4771" s="122">
        <v>612</v>
      </c>
    </row>
    <row r="4772" spans="1:8" s="162" customFormat="1" ht="16.5">
      <c r="A4772" s="222">
        <f>MAX($A$4127:A4771)+1</f>
        <v>412</v>
      </c>
      <c r="B4772" s="223" t="s">
        <v>2497</v>
      </c>
      <c r="C4772" s="223" t="s">
        <v>2498</v>
      </c>
      <c r="D4772" s="223" t="s">
        <v>2486</v>
      </c>
      <c r="E4772" s="122">
        <v>2880</v>
      </c>
      <c r="F4772" s="122">
        <v>1208</v>
      </c>
      <c r="G4772" s="122">
        <v>1096</v>
      </c>
      <c r="H4772" s="122">
        <v>632</v>
      </c>
    </row>
    <row r="4773" spans="1:8" s="162" customFormat="1" ht="16.5">
      <c r="A4773" s="222">
        <f>MAX($A$4127:A4772)+1</f>
        <v>413</v>
      </c>
      <c r="B4773" s="223" t="s">
        <v>2499</v>
      </c>
      <c r="C4773" s="223" t="s">
        <v>1587</v>
      </c>
      <c r="D4773" s="223" t="s">
        <v>1643</v>
      </c>
      <c r="E4773" s="122">
        <v>4380</v>
      </c>
      <c r="F4773" s="122">
        <v>1840</v>
      </c>
      <c r="G4773" s="122">
        <v>1664</v>
      </c>
      <c r="H4773" s="122">
        <v>964</v>
      </c>
    </row>
    <row r="4774" spans="1:8" s="162" customFormat="1" ht="16.5">
      <c r="A4774" s="222">
        <f>MAX($A$4127:A4773)+1</f>
        <v>414</v>
      </c>
      <c r="B4774" s="223" t="s">
        <v>2500</v>
      </c>
      <c r="C4774" s="223" t="s">
        <v>2501</v>
      </c>
      <c r="D4774" s="223" t="s">
        <v>2502</v>
      </c>
      <c r="E4774" s="122">
        <v>4500</v>
      </c>
      <c r="F4774" s="122">
        <v>1892</v>
      </c>
      <c r="G4774" s="122">
        <v>1712</v>
      </c>
      <c r="H4774" s="122">
        <v>992</v>
      </c>
    </row>
    <row r="4775" spans="1:8" s="162" customFormat="1" ht="33">
      <c r="A4775" s="222">
        <f>MAX($A$4127:A4774)+1</f>
        <v>415</v>
      </c>
      <c r="B4775" s="223" t="s">
        <v>2502</v>
      </c>
      <c r="C4775" s="223" t="s">
        <v>878</v>
      </c>
      <c r="D4775" s="223" t="s">
        <v>2503</v>
      </c>
      <c r="E4775" s="122">
        <v>5460</v>
      </c>
      <c r="F4775" s="122">
        <v>1912</v>
      </c>
      <c r="G4775" s="122">
        <v>1640</v>
      </c>
      <c r="H4775" s="122">
        <v>928</v>
      </c>
    </row>
    <row r="4776" spans="1:8" s="162" customFormat="1" ht="33">
      <c r="A4776" s="222">
        <f>MAX($A$4127:A4775)+1</f>
        <v>416</v>
      </c>
      <c r="B4776" s="223" t="s">
        <v>2481</v>
      </c>
      <c r="C4776" s="223" t="s">
        <v>2502</v>
      </c>
      <c r="D4776" s="223" t="s">
        <v>2504</v>
      </c>
      <c r="E4776" s="122">
        <v>2840</v>
      </c>
      <c r="F4776" s="122">
        <v>1192</v>
      </c>
      <c r="G4776" s="122">
        <v>1080</v>
      </c>
      <c r="H4776" s="122">
        <v>624</v>
      </c>
    </row>
    <row r="4777" spans="1:8" s="162" customFormat="1" ht="16.5">
      <c r="A4777" s="1409">
        <f>MAX($A$4127:A4776)+1</f>
        <v>417</v>
      </c>
      <c r="B4777" s="1417" t="s">
        <v>2496</v>
      </c>
      <c r="C4777" s="223" t="s">
        <v>2482</v>
      </c>
      <c r="D4777" s="223" t="s">
        <v>2478</v>
      </c>
      <c r="E4777" s="122">
        <v>5280</v>
      </c>
      <c r="F4777" s="122">
        <v>2112</v>
      </c>
      <c r="G4777" s="122">
        <v>1848</v>
      </c>
      <c r="H4777" s="122">
        <v>1056</v>
      </c>
    </row>
    <row r="4778" spans="1:8" s="162" customFormat="1" ht="16.5">
      <c r="A4778" s="1416"/>
      <c r="B4778" s="1418"/>
      <c r="C4778" s="223" t="s">
        <v>2478</v>
      </c>
      <c r="D4778" s="223" t="s">
        <v>2505</v>
      </c>
      <c r="E4778" s="122">
        <v>3600</v>
      </c>
      <c r="F4778" s="122">
        <v>1620</v>
      </c>
      <c r="G4778" s="122">
        <v>1440</v>
      </c>
      <c r="H4778" s="122">
        <v>792</v>
      </c>
    </row>
    <row r="4779" spans="1:8" s="162" customFormat="1" ht="16.5">
      <c r="A4779" s="1410"/>
      <c r="B4779" s="1419"/>
      <c r="C4779" s="223" t="s">
        <v>2505</v>
      </c>
      <c r="D4779" s="223" t="s">
        <v>881</v>
      </c>
      <c r="E4779" s="122">
        <v>1800</v>
      </c>
      <c r="F4779" s="122">
        <v>812</v>
      </c>
      <c r="G4779" s="122">
        <v>720</v>
      </c>
      <c r="H4779" s="122">
        <v>540</v>
      </c>
    </row>
    <row r="4780" spans="1:8" s="162" customFormat="1" ht="33">
      <c r="A4780" s="222">
        <f>MAX($A$4127:A4779)+1</f>
        <v>418</v>
      </c>
      <c r="B4780" s="223" t="s">
        <v>1833</v>
      </c>
      <c r="C4780" s="223" t="s">
        <v>2506</v>
      </c>
      <c r="D4780" s="223" t="s">
        <v>1835</v>
      </c>
      <c r="E4780" s="122">
        <v>2700</v>
      </c>
      <c r="F4780" s="122">
        <v>1136</v>
      </c>
      <c r="G4780" s="122">
        <v>1028</v>
      </c>
      <c r="H4780" s="122">
        <v>596</v>
      </c>
    </row>
    <row r="4781" spans="1:8" s="162" customFormat="1" ht="16.5">
      <c r="A4781" s="1409">
        <f>MAX($A$4127:A4780)+1</f>
        <v>419</v>
      </c>
      <c r="B4781" s="1417" t="s">
        <v>2507</v>
      </c>
      <c r="C4781" s="223" t="s">
        <v>878</v>
      </c>
      <c r="D4781" s="223" t="s">
        <v>2221</v>
      </c>
      <c r="E4781" s="122">
        <v>5760</v>
      </c>
      <c r="F4781" s="122">
        <v>2016</v>
      </c>
      <c r="G4781" s="122">
        <v>1728</v>
      </c>
      <c r="H4781" s="122">
        <v>980</v>
      </c>
    </row>
    <row r="4782" spans="1:8" s="162" customFormat="1" ht="33">
      <c r="A4782" s="1410"/>
      <c r="B4782" s="1419"/>
      <c r="C4782" s="223" t="s">
        <v>2221</v>
      </c>
      <c r="D4782" s="223" t="s">
        <v>2508</v>
      </c>
      <c r="E4782" s="122">
        <v>3900</v>
      </c>
      <c r="F4782" s="122">
        <v>1640</v>
      </c>
      <c r="G4782" s="122">
        <v>1484</v>
      </c>
      <c r="H4782" s="122">
        <v>860</v>
      </c>
    </row>
    <row r="4783" spans="1:8" s="162" customFormat="1" ht="33">
      <c r="A4783" s="222">
        <f>MAX($A$4127:A4782)+1</f>
        <v>420</v>
      </c>
      <c r="B4783" s="223" t="s">
        <v>2509</v>
      </c>
      <c r="C4783" s="223" t="s">
        <v>878</v>
      </c>
      <c r="D4783" s="223" t="s">
        <v>2221</v>
      </c>
      <c r="E4783" s="122">
        <v>5760</v>
      </c>
      <c r="F4783" s="122">
        <v>2016</v>
      </c>
      <c r="G4783" s="122">
        <v>1728</v>
      </c>
      <c r="H4783" s="122">
        <v>980</v>
      </c>
    </row>
    <row r="4784" spans="1:8" s="162" customFormat="1" ht="16.5">
      <c r="A4784" s="222">
        <f>MAX($A$4127:A4783)+1</f>
        <v>421</v>
      </c>
      <c r="B4784" s="223" t="s">
        <v>2510</v>
      </c>
      <c r="C4784" s="223" t="s">
        <v>878</v>
      </c>
      <c r="D4784" s="223" t="s">
        <v>2221</v>
      </c>
      <c r="E4784" s="122">
        <v>6468</v>
      </c>
      <c r="F4784" s="122">
        <v>1940</v>
      </c>
      <c r="G4784" s="122">
        <v>1616</v>
      </c>
      <c r="H4784" s="122">
        <v>972</v>
      </c>
    </row>
    <row r="4785" spans="1:8" s="162" customFormat="1" ht="16.5">
      <c r="A4785" s="1409">
        <f>MAX($A$4127:A4784)+1</f>
        <v>422</v>
      </c>
      <c r="B4785" s="1417" t="s">
        <v>2511</v>
      </c>
      <c r="C4785" s="223" t="s">
        <v>878</v>
      </c>
      <c r="D4785" s="223" t="s">
        <v>2221</v>
      </c>
      <c r="E4785" s="122">
        <v>5760</v>
      </c>
      <c r="F4785" s="122">
        <v>2016</v>
      </c>
      <c r="G4785" s="122">
        <v>1728</v>
      </c>
      <c r="H4785" s="122">
        <v>980</v>
      </c>
    </row>
    <row r="4786" spans="1:8" s="162" customFormat="1" ht="33">
      <c r="A4786" s="1410"/>
      <c r="B4786" s="1419"/>
      <c r="C4786" s="223" t="s">
        <v>2221</v>
      </c>
      <c r="D4786" s="223" t="s">
        <v>2512</v>
      </c>
      <c r="E4786" s="122">
        <v>3900</v>
      </c>
      <c r="F4786" s="122">
        <v>1364</v>
      </c>
      <c r="G4786" s="122">
        <v>1172</v>
      </c>
      <c r="H4786" s="122">
        <v>664</v>
      </c>
    </row>
    <row r="4787" spans="1:8" s="162" customFormat="1" ht="16.5">
      <c r="A4787" s="222">
        <f>MAX($A$4127:A4786)+1</f>
        <v>423</v>
      </c>
      <c r="B4787" s="223" t="s">
        <v>2513</v>
      </c>
      <c r="C4787" s="223" t="s">
        <v>878</v>
      </c>
      <c r="D4787" s="223" t="s">
        <v>2221</v>
      </c>
      <c r="E4787" s="122">
        <v>6120</v>
      </c>
      <c r="F4787" s="122">
        <v>2144</v>
      </c>
      <c r="G4787" s="122">
        <v>1836</v>
      </c>
      <c r="H4787" s="122">
        <v>1040</v>
      </c>
    </row>
    <row r="4788" spans="1:8" s="162" customFormat="1" ht="16.5">
      <c r="A4788" s="222">
        <f>MAX($A$4127:A4787)+1</f>
        <v>424</v>
      </c>
      <c r="B4788" s="223" t="s">
        <v>2514</v>
      </c>
      <c r="C4788" s="223" t="s">
        <v>878</v>
      </c>
      <c r="D4788" s="223" t="s">
        <v>2515</v>
      </c>
      <c r="E4788" s="122">
        <v>4952</v>
      </c>
      <c r="F4788" s="122">
        <v>1732</v>
      </c>
      <c r="G4788" s="122">
        <v>1484</v>
      </c>
      <c r="H4788" s="122">
        <v>840</v>
      </c>
    </row>
    <row r="4789" spans="1:8" s="162" customFormat="1" ht="16.5">
      <c r="A4789" s="1409">
        <f>MAX($A$4127:A4788)+1</f>
        <v>425</v>
      </c>
      <c r="B4789" s="1417" t="s">
        <v>2516</v>
      </c>
      <c r="C4789" s="223" t="s">
        <v>878</v>
      </c>
      <c r="D4789" s="223" t="s">
        <v>2221</v>
      </c>
      <c r="E4789" s="122">
        <v>4500</v>
      </c>
      <c r="F4789" s="122">
        <v>1576</v>
      </c>
      <c r="G4789" s="122">
        <v>1352</v>
      </c>
      <c r="H4789" s="122">
        <v>764</v>
      </c>
    </row>
    <row r="4790" spans="1:8" s="162" customFormat="1" ht="33">
      <c r="A4790" s="1410"/>
      <c r="B4790" s="1419"/>
      <c r="C4790" s="223" t="s">
        <v>2221</v>
      </c>
      <c r="D4790" s="223" t="s">
        <v>2517</v>
      </c>
      <c r="E4790" s="122">
        <v>3240</v>
      </c>
      <c r="F4790" s="122">
        <v>1360</v>
      </c>
      <c r="G4790" s="122">
        <v>1232</v>
      </c>
      <c r="H4790" s="122">
        <v>712</v>
      </c>
    </row>
    <row r="4791" spans="1:8" s="162" customFormat="1" ht="16.5">
      <c r="A4791" s="1409">
        <f>MAX($A$4127:A4790)+1</f>
        <v>426</v>
      </c>
      <c r="B4791" s="1417" t="s">
        <v>2518</v>
      </c>
      <c r="C4791" s="223" t="s">
        <v>2507</v>
      </c>
      <c r="D4791" s="223" t="s">
        <v>2510</v>
      </c>
      <c r="E4791" s="122">
        <v>5760</v>
      </c>
      <c r="F4791" s="122">
        <v>2016</v>
      </c>
      <c r="G4791" s="122">
        <v>1728</v>
      </c>
      <c r="H4791" s="122">
        <v>980</v>
      </c>
    </row>
    <row r="4792" spans="1:8" s="162" customFormat="1" ht="16.5">
      <c r="A4792" s="1410"/>
      <c r="B4792" s="1419"/>
      <c r="C4792" s="223" t="s">
        <v>2510</v>
      </c>
      <c r="D4792" s="223" t="s">
        <v>2511</v>
      </c>
      <c r="E4792" s="122">
        <v>6480</v>
      </c>
      <c r="F4792" s="122">
        <v>2268</v>
      </c>
      <c r="G4792" s="122">
        <v>1944</v>
      </c>
      <c r="H4792" s="122">
        <v>1100</v>
      </c>
    </row>
    <row r="4793" spans="1:8" s="162" customFormat="1" ht="16.5">
      <c r="A4793" s="1409">
        <f>MAX($A$4127:A4792)+1</f>
        <v>427</v>
      </c>
      <c r="B4793" s="1420" t="s">
        <v>2221</v>
      </c>
      <c r="C4793" s="223" t="s">
        <v>2507</v>
      </c>
      <c r="D4793" s="223" t="s">
        <v>2511</v>
      </c>
      <c r="E4793" s="122">
        <v>4800</v>
      </c>
      <c r="F4793" s="122">
        <v>1680</v>
      </c>
      <c r="G4793" s="122">
        <v>1440</v>
      </c>
      <c r="H4793" s="122">
        <v>816</v>
      </c>
    </row>
    <row r="4794" spans="1:8" s="162" customFormat="1" ht="16.5">
      <c r="A4794" s="1410"/>
      <c r="B4794" s="1422"/>
      <c r="C4794" s="223" t="s">
        <v>2511</v>
      </c>
      <c r="D4794" s="223" t="s">
        <v>2519</v>
      </c>
      <c r="E4794" s="122">
        <v>4020</v>
      </c>
      <c r="F4794" s="122">
        <v>1408</v>
      </c>
      <c r="G4794" s="122">
        <v>1208</v>
      </c>
      <c r="H4794" s="122">
        <v>684</v>
      </c>
    </row>
    <row r="4795" spans="1:8" s="162" customFormat="1" ht="16.5">
      <c r="A4795" s="222">
        <f>MAX($A$4127:A4794)+1</f>
        <v>428</v>
      </c>
      <c r="B4795" s="223" t="s">
        <v>2463</v>
      </c>
      <c r="C4795" s="223" t="s">
        <v>878</v>
      </c>
      <c r="D4795" s="223" t="s">
        <v>2520</v>
      </c>
      <c r="E4795" s="122">
        <v>9600</v>
      </c>
      <c r="F4795" s="122">
        <v>3360</v>
      </c>
      <c r="G4795" s="122">
        <v>2880</v>
      </c>
      <c r="H4795" s="122">
        <v>1632</v>
      </c>
    </row>
    <row r="4796" spans="1:8" s="162" customFormat="1" ht="66">
      <c r="A4796" s="1409">
        <f>MAX($A$4127:A4795)+1</f>
        <v>429</v>
      </c>
      <c r="B4796" s="1420" t="s">
        <v>2232</v>
      </c>
      <c r="C4796" s="223" t="s">
        <v>2233</v>
      </c>
      <c r="D4796" s="163" t="s">
        <v>2521</v>
      </c>
      <c r="E4796" s="123">
        <v>3996</v>
      </c>
      <c r="F4796" s="122">
        <v>1680</v>
      </c>
      <c r="G4796" s="122">
        <v>1520</v>
      </c>
      <c r="H4796" s="122">
        <v>880</v>
      </c>
    </row>
    <row r="4797" spans="1:8" s="162" customFormat="1" ht="66">
      <c r="A4797" s="1410"/>
      <c r="B4797" s="1422"/>
      <c r="C4797" s="163" t="s">
        <v>2521</v>
      </c>
      <c r="D4797" s="223" t="s">
        <v>2522</v>
      </c>
      <c r="E4797" s="123">
        <v>2204</v>
      </c>
      <c r="F4797" s="122">
        <v>924</v>
      </c>
      <c r="G4797" s="122">
        <v>836</v>
      </c>
      <c r="H4797" s="122">
        <v>484</v>
      </c>
    </row>
    <row r="4798" spans="1:8" s="162" customFormat="1" ht="33">
      <c r="A4798" s="1409">
        <f>MAX($A$4127:A4797)+1</f>
        <v>430</v>
      </c>
      <c r="B4798" s="1417" t="s">
        <v>2523</v>
      </c>
      <c r="C4798" s="223" t="s">
        <v>2524</v>
      </c>
      <c r="D4798" s="223" t="s">
        <v>2525</v>
      </c>
      <c r="E4798" s="122">
        <v>4060</v>
      </c>
      <c r="F4798" s="122">
        <v>1420</v>
      </c>
      <c r="G4798" s="122">
        <v>1220</v>
      </c>
      <c r="H4798" s="122">
        <v>692</v>
      </c>
    </row>
    <row r="4799" spans="1:8" s="162" customFormat="1" ht="33">
      <c r="A4799" s="1410"/>
      <c r="B4799" s="1419"/>
      <c r="C4799" s="223" t="s">
        <v>2525</v>
      </c>
      <c r="D4799" s="223" t="s">
        <v>2526</v>
      </c>
      <c r="E4799" s="122">
        <v>2760</v>
      </c>
      <c r="F4799" s="122">
        <v>1160</v>
      </c>
      <c r="G4799" s="122">
        <v>1048</v>
      </c>
      <c r="H4799" s="122">
        <v>608</v>
      </c>
    </row>
    <row r="4800" spans="1:8" s="162" customFormat="1" ht="16.5">
      <c r="A4800" s="222">
        <f>MAX($A$4127:A4799)+1</f>
        <v>431</v>
      </c>
      <c r="B4800" s="223" t="s">
        <v>2527</v>
      </c>
      <c r="C4800" s="223" t="s">
        <v>2528</v>
      </c>
      <c r="D4800" s="223" t="s">
        <v>2529</v>
      </c>
      <c r="E4800" s="122">
        <v>3200</v>
      </c>
      <c r="F4800" s="122">
        <v>1344</v>
      </c>
      <c r="G4800" s="122">
        <v>1216</v>
      </c>
      <c r="H4800" s="122">
        <v>704</v>
      </c>
    </row>
    <row r="4801" spans="1:8" s="162" customFormat="1" ht="16.5">
      <c r="A4801" s="222">
        <f>MAX($A$4127:A4800)+1</f>
        <v>432</v>
      </c>
      <c r="B4801" s="223" t="s">
        <v>2530</v>
      </c>
      <c r="C4801" s="223" t="s">
        <v>2531</v>
      </c>
      <c r="D4801" s="223" t="s">
        <v>2532</v>
      </c>
      <c r="E4801" s="122">
        <v>2700</v>
      </c>
      <c r="F4801" s="122">
        <v>1136</v>
      </c>
      <c r="G4801" s="122">
        <v>1028</v>
      </c>
      <c r="H4801" s="122">
        <v>596</v>
      </c>
    </row>
    <row r="4802" spans="1:8" s="162" customFormat="1" ht="16.5">
      <c r="A4802" s="222">
        <f>MAX($A$4127:A4801)+1</f>
        <v>433</v>
      </c>
      <c r="B4802" s="223" t="s">
        <v>2533</v>
      </c>
      <c r="C4802" s="223" t="s">
        <v>2534</v>
      </c>
      <c r="D4802" s="223" t="s">
        <v>2532</v>
      </c>
      <c r="E4802" s="122">
        <v>2700</v>
      </c>
      <c r="F4802" s="122">
        <v>1136</v>
      </c>
      <c r="G4802" s="122">
        <v>1028</v>
      </c>
      <c r="H4802" s="122">
        <v>596</v>
      </c>
    </row>
    <row r="4803" spans="1:8" s="162" customFormat="1" ht="16.5">
      <c r="A4803" s="222">
        <f>MAX($A$4127:A4802)+1</f>
        <v>434</v>
      </c>
      <c r="B4803" s="223" t="s">
        <v>2535</v>
      </c>
      <c r="C4803" s="223" t="s">
        <v>2536</v>
      </c>
      <c r="D4803" s="223" t="s">
        <v>2532</v>
      </c>
      <c r="E4803" s="122">
        <v>2700</v>
      </c>
      <c r="F4803" s="122">
        <v>1136</v>
      </c>
      <c r="G4803" s="122">
        <v>1028</v>
      </c>
      <c r="H4803" s="122">
        <v>596</v>
      </c>
    </row>
    <row r="4804" spans="1:8" s="162" customFormat="1" ht="16.5">
      <c r="A4804" s="1409">
        <f>MAX($A$4127:A4803)+1</f>
        <v>435</v>
      </c>
      <c r="B4804" s="1420" t="s">
        <v>2537</v>
      </c>
      <c r="C4804" s="223" t="s">
        <v>2469</v>
      </c>
      <c r="D4804" s="223" t="s">
        <v>2538</v>
      </c>
      <c r="E4804" s="122">
        <v>2700</v>
      </c>
      <c r="F4804" s="122">
        <v>1136</v>
      </c>
      <c r="G4804" s="122">
        <v>1028</v>
      </c>
      <c r="H4804" s="122">
        <v>596</v>
      </c>
    </row>
    <row r="4805" spans="1:8" s="162" customFormat="1" ht="16.5">
      <c r="A4805" s="1410"/>
      <c r="B4805" s="1422"/>
      <c r="C4805" s="223" t="s">
        <v>2538</v>
      </c>
      <c r="D4805" s="223" t="s">
        <v>2539</v>
      </c>
      <c r="E4805" s="122">
        <v>2160</v>
      </c>
      <c r="F4805" s="122">
        <v>908</v>
      </c>
      <c r="G4805" s="122">
        <v>820</v>
      </c>
      <c r="H4805" s="122">
        <v>476</v>
      </c>
    </row>
    <row r="4806" spans="1:8" s="162" customFormat="1" ht="66">
      <c r="A4806" s="222">
        <f>MAX($A$4127:A4805)+1</f>
        <v>436</v>
      </c>
      <c r="B4806" s="223" t="s">
        <v>2540</v>
      </c>
      <c r="C4806" s="223" t="s">
        <v>2469</v>
      </c>
      <c r="D4806" s="223" t="s">
        <v>2523</v>
      </c>
      <c r="E4806" s="122">
        <v>2700</v>
      </c>
      <c r="F4806" s="122">
        <v>1136</v>
      </c>
      <c r="G4806" s="122">
        <v>1028</v>
      </c>
      <c r="H4806" s="122">
        <v>596</v>
      </c>
    </row>
    <row r="4807" spans="1:8" s="162" customFormat="1" ht="16.5">
      <c r="A4807" s="222">
        <f>MAX($A$4127:A4806)+1</f>
        <v>437</v>
      </c>
      <c r="B4807" s="223" t="s">
        <v>2541</v>
      </c>
      <c r="C4807" s="223" t="s">
        <v>2542</v>
      </c>
      <c r="D4807" s="223" t="s">
        <v>2543</v>
      </c>
      <c r="E4807" s="122">
        <v>2340</v>
      </c>
      <c r="F4807" s="122">
        <v>984</v>
      </c>
      <c r="G4807" s="122">
        <v>888</v>
      </c>
      <c r="H4807" s="122">
        <v>516</v>
      </c>
    </row>
    <row r="4808" spans="1:8" s="162" customFormat="1" ht="16.5">
      <c r="A4808" s="1409">
        <f>MAX($A$4127:A4807)+1</f>
        <v>438</v>
      </c>
      <c r="B4808" s="1411" t="s">
        <v>2544</v>
      </c>
      <c r="C4808" s="1412"/>
      <c r="D4808" s="223"/>
      <c r="E4808" s="122">
        <v>0</v>
      </c>
      <c r="F4808" s="122">
        <v>0</v>
      </c>
      <c r="G4808" s="122">
        <v>0</v>
      </c>
      <c r="H4808" s="122">
        <v>0</v>
      </c>
    </row>
    <row r="4809" spans="1:8" s="162" customFormat="1" ht="16.5">
      <c r="A4809" s="1410"/>
      <c r="B4809" s="1411" t="s">
        <v>2545</v>
      </c>
      <c r="C4809" s="1412"/>
      <c r="D4809" s="223"/>
      <c r="E4809" s="122">
        <v>4800</v>
      </c>
      <c r="F4809" s="122">
        <v>0</v>
      </c>
      <c r="G4809" s="122">
        <v>0</v>
      </c>
      <c r="H4809" s="122">
        <v>0</v>
      </c>
    </row>
    <row r="4810" spans="1:8" s="162" customFormat="1" ht="16.5">
      <c r="A4810" s="1409">
        <f>MAX($A$4127:A4809)+1</f>
        <v>439</v>
      </c>
      <c r="B4810" s="1411" t="s">
        <v>2546</v>
      </c>
      <c r="C4810" s="1412"/>
      <c r="D4810" s="223"/>
      <c r="E4810" s="122">
        <v>0</v>
      </c>
      <c r="F4810" s="122">
        <v>0</v>
      </c>
      <c r="G4810" s="122">
        <v>0</v>
      </c>
      <c r="H4810" s="122">
        <v>0</v>
      </c>
    </row>
    <row r="4811" spans="1:8" s="162" customFormat="1" ht="16.5">
      <c r="A4811" s="1416"/>
      <c r="B4811" s="1411" t="s">
        <v>2547</v>
      </c>
      <c r="C4811" s="1412"/>
      <c r="D4811" s="223"/>
      <c r="E4811" s="122">
        <v>2304</v>
      </c>
      <c r="F4811" s="122">
        <v>0</v>
      </c>
      <c r="G4811" s="122">
        <v>0</v>
      </c>
      <c r="H4811" s="122">
        <v>0</v>
      </c>
    </row>
    <row r="4812" spans="1:8" s="162" customFormat="1" ht="16.5">
      <c r="A4812" s="1416"/>
      <c r="B4812" s="1411" t="s">
        <v>2548</v>
      </c>
      <c r="C4812" s="1412"/>
      <c r="D4812" s="223"/>
      <c r="E4812" s="122">
        <v>2352</v>
      </c>
      <c r="F4812" s="122">
        <v>0</v>
      </c>
      <c r="G4812" s="122">
        <v>0</v>
      </c>
      <c r="H4812" s="122">
        <v>0</v>
      </c>
    </row>
    <row r="4813" spans="1:8" s="162" customFormat="1" ht="33">
      <c r="A4813" s="1410"/>
      <c r="B4813" s="1411" t="s">
        <v>2549</v>
      </c>
      <c r="C4813" s="1412"/>
      <c r="D4813" s="223" t="s">
        <v>2550</v>
      </c>
      <c r="E4813" s="122">
        <v>2160</v>
      </c>
      <c r="F4813" s="122">
        <v>0</v>
      </c>
      <c r="G4813" s="122">
        <v>0</v>
      </c>
      <c r="H4813" s="122">
        <v>0</v>
      </c>
    </row>
    <row r="4814" spans="1:8" s="162" customFormat="1" ht="16.5">
      <c r="A4814" s="1409">
        <f>MAX($A$4127:A4813)+1</f>
        <v>440</v>
      </c>
      <c r="B4814" s="1411" t="s">
        <v>2551</v>
      </c>
      <c r="C4814" s="1470"/>
      <c r="D4814" s="1412"/>
      <c r="E4814" s="122">
        <v>0</v>
      </c>
      <c r="F4814" s="122">
        <v>0</v>
      </c>
      <c r="G4814" s="122">
        <v>0</v>
      </c>
      <c r="H4814" s="122">
        <v>0</v>
      </c>
    </row>
    <row r="4815" spans="1:8" s="162" customFormat="1" ht="16.5">
      <c r="A4815" s="1416"/>
      <c r="B4815" s="223" t="s">
        <v>2552</v>
      </c>
      <c r="C4815" s="223" t="s">
        <v>2463</v>
      </c>
      <c r="D4815" s="223" t="s">
        <v>2553</v>
      </c>
      <c r="E4815" s="122">
        <v>9000</v>
      </c>
      <c r="F4815" s="122">
        <v>0</v>
      </c>
      <c r="G4815" s="122">
        <v>0</v>
      </c>
      <c r="H4815" s="122">
        <v>0</v>
      </c>
    </row>
    <row r="4816" spans="1:8" s="162" customFormat="1" ht="33">
      <c r="A4816" s="1410"/>
      <c r="B4816" s="223" t="s">
        <v>2554</v>
      </c>
      <c r="C4816" s="223" t="s">
        <v>2555</v>
      </c>
      <c r="D4816" s="223" t="s">
        <v>2556</v>
      </c>
      <c r="E4816" s="122">
        <v>8400</v>
      </c>
      <c r="F4816" s="122">
        <v>0</v>
      </c>
      <c r="G4816" s="122">
        <v>0</v>
      </c>
      <c r="H4816" s="122">
        <v>0</v>
      </c>
    </row>
    <row r="4817" spans="1:8" s="162" customFormat="1" ht="49.5">
      <c r="A4817" s="1409">
        <f>MAX($A$4127:A4816)+1</f>
        <v>441</v>
      </c>
      <c r="B4817" s="1409" t="s">
        <v>2557</v>
      </c>
      <c r="C4817" s="223" t="s">
        <v>878</v>
      </c>
      <c r="D4817" s="223" t="s">
        <v>2558</v>
      </c>
      <c r="E4817" s="122">
        <v>4860</v>
      </c>
      <c r="F4817" s="122">
        <v>1700</v>
      </c>
      <c r="G4817" s="122">
        <v>1460</v>
      </c>
      <c r="H4817" s="122">
        <v>828</v>
      </c>
    </row>
    <row r="4818" spans="1:8" s="162" customFormat="1" ht="49.5">
      <c r="A4818" s="1410"/>
      <c r="B4818" s="1410"/>
      <c r="C4818" s="223" t="s">
        <v>2558</v>
      </c>
      <c r="D4818" s="223" t="s">
        <v>2515</v>
      </c>
      <c r="E4818" s="122">
        <v>3600</v>
      </c>
      <c r="F4818" s="122">
        <v>1260</v>
      </c>
      <c r="G4818" s="122">
        <v>1080</v>
      </c>
      <c r="H4818" s="122">
        <v>612</v>
      </c>
    </row>
    <row r="4819" spans="1:8" s="162" customFormat="1" ht="33">
      <c r="A4819" s="1409">
        <f>MAX($A$4127:A4818)+1</f>
        <v>442</v>
      </c>
      <c r="B4819" s="1417" t="s">
        <v>2559</v>
      </c>
      <c r="C4819" s="223" t="s">
        <v>2560</v>
      </c>
      <c r="D4819" s="223" t="s">
        <v>2561</v>
      </c>
      <c r="E4819" s="122">
        <v>1620</v>
      </c>
      <c r="F4819" s="122">
        <v>728</v>
      </c>
      <c r="G4819" s="122">
        <v>648</v>
      </c>
      <c r="H4819" s="122">
        <v>568</v>
      </c>
    </row>
    <row r="4820" spans="1:8" s="162" customFormat="1" ht="33">
      <c r="A4820" s="1416"/>
      <c r="B4820" s="1418"/>
      <c r="C4820" s="223" t="s">
        <v>2561</v>
      </c>
      <c r="D4820" s="223" t="s">
        <v>2562</v>
      </c>
      <c r="E4820" s="122">
        <v>2412</v>
      </c>
      <c r="F4820" s="122">
        <v>1208</v>
      </c>
      <c r="G4820" s="122">
        <v>1084</v>
      </c>
      <c r="H4820" s="122">
        <v>844</v>
      </c>
    </row>
    <row r="4821" spans="1:8" s="162" customFormat="1" ht="33">
      <c r="A4821" s="1416"/>
      <c r="B4821" s="1418"/>
      <c r="C4821" s="223" t="s">
        <v>2562</v>
      </c>
      <c r="D4821" s="223" t="s">
        <v>2467</v>
      </c>
      <c r="E4821" s="122">
        <v>2012</v>
      </c>
      <c r="F4821" s="122">
        <v>904</v>
      </c>
      <c r="G4821" s="122">
        <v>804</v>
      </c>
      <c r="H4821" s="122">
        <v>604</v>
      </c>
    </row>
    <row r="4822" spans="1:8" s="162" customFormat="1" ht="33">
      <c r="A4822" s="1410"/>
      <c r="B4822" s="1419"/>
      <c r="C4822" s="223" t="s">
        <v>2467</v>
      </c>
      <c r="D4822" s="223" t="s">
        <v>2468</v>
      </c>
      <c r="E4822" s="122">
        <v>1412</v>
      </c>
      <c r="F4822" s="122">
        <v>636</v>
      </c>
      <c r="G4822" s="122">
        <v>564</v>
      </c>
      <c r="H4822" s="122">
        <v>496</v>
      </c>
    </row>
    <row r="4823" spans="1:8" s="162" customFormat="1" ht="33">
      <c r="A4823" s="222">
        <f>MAX($A$4127:A4822)+1</f>
        <v>443</v>
      </c>
      <c r="B4823" s="223" t="s">
        <v>2563</v>
      </c>
      <c r="C4823" s="223" t="s">
        <v>2469</v>
      </c>
      <c r="D4823" s="223" t="s">
        <v>2564</v>
      </c>
      <c r="E4823" s="122">
        <v>1404</v>
      </c>
      <c r="F4823" s="122">
        <v>632</v>
      </c>
      <c r="G4823" s="122">
        <v>560</v>
      </c>
      <c r="H4823" s="122">
        <v>492</v>
      </c>
    </row>
    <row r="4824" spans="1:8" s="162" customFormat="1" ht="33">
      <c r="A4824" s="222">
        <f>MAX($A$4127:A4823)+1</f>
        <v>444</v>
      </c>
      <c r="B4824" s="223" t="s">
        <v>2565</v>
      </c>
      <c r="C4824" s="223" t="s">
        <v>2566</v>
      </c>
      <c r="D4824" s="223" t="s">
        <v>2567</v>
      </c>
      <c r="E4824" s="122">
        <v>1428</v>
      </c>
      <c r="F4824" s="122">
        <v>644</v>
      </c>
      <c r="G4824" s="122">
        <v>572</v>
      </c>
      <c r="H4824" s="122">
        <v>500</v>
      </c>
    </row>
    <row r="4825" spans="1:8" s="162" customFormat="1" ht="33">
      <c r="A4825" s="222">
        <f>MAX($A$4127:A4824)+1</f>
        <v>445</v>
      </c>
      <c r="B4825" s="223" t="s">
        <v>2568</v>
      </c>
      <c r="C4825" s="223" t="s">
        <v>2569</v>
      </c>
      <c r="D4825" s="223" t="s">
        <v>2570</v>
      </c>
      <c r="E4825" s="122">
        <v>1600</v>
      </c>
      <c r="F4825" s="122">
        <v>720</v>
      </c>
      <c r="G4825" s="122">
        <v>640</v>
      </c>
      <c r="H4825" s="122">
        <v>560</v>
      </c>
    </row>
    <row r="4826" spans="1:8" s="162" customFormat="1" ht="33">
      <c r="A4826" s="222">
        <f>MAX($A$4127:A4825)+1</f>
        <v>446</v>
      </c>
      <c r="B4826" s="223" t="s">
        <v>2571</v>
      </c>
      <c r="C4826" s="223" t="s">
        <v>2469</v>
      </c>
      <c r="D4826" s="223" t="s">
        <v>2011</v>
      </c>
      <c r="E4826" s="122">
        <v>1200</v>
      </c>
      <c r="F4826" s="122">
        <v>600</v>
      </c>
      <c r="G4826" s="122">
        <v>540</v>
      </c>
      <c r="H4826" s="122">
        <v>480</v>
      </c>
    </row>
    <row r="4827" spans="1:8" s="162" customFormat="1" ht="33">
      <c r="A4827" s="222">
        <f>MAX($A$4127:A4826)+1</f>
        <v>447</v>
      </c>
      <c r="B4827" s="223" t="s">
        <v>2572</v>
      </c>
      <c r="C4827" s="223" t="s">
        <v>2469</v>
      </c>
      <c r="D4827" s="223" t="s">
        <v>2011</v>
      </c>
      <c r="E4827" s="122">
        <v>1200</v>
      </c>
      <c r="F4827" s="122">
        <v>600</v>
      </c>
      <c r="G4827" s="122">
        <v>540</v>
      </c>
      <c r="H4827" s="122">
        <v>480</v>
      </c>
    </row>
    <row r="4828" spans="1:8" s="162" customFormat="1" ht="49.5">
      <c r="A4828" s="222">
        <f>MAX($A$4127:A4827)+1</f>
        <v>448</v>
      </c>
      <c r="B4828" s="223" t="s">
        <v>2573</v>
      </c>
      <c r="C4828" s="223" t="s">
        <v>2574</v>
      </c>
      <c r="D4828" s="223" t="s">
        <v>2575</v>
      </c>
      <c r="E4828" s="122">
        <v>1000</v>
      </c>
      <c r="F4828" s="122">
        <v>600</v>
      </c>
      <c r="G4828" s="122">
        <v>552</v>
      </c>
      <c r="H4828" s="122">
        <v>480</v>
      </c>
    </row>
    <row r="4829" spans="1:8" s="162" customFormat="1" ht="66">
      <c r="A4829" s="222">
        <f>MAX($A$4127:A4828)+1</f>
        <v>449</v>
      </c>
      <c r="B4829" s="223" t="s">
        <v>2576</v>
      </c>
      <c r="C4829" s="223" t="s">
        <v>2577</v>
      </c>
      <c r="D4829" s="223" t="s">
        <v>2578</v>
      </c>
      <c r="E4829" s="122">
        <v>1000</v>
      </c>
      <c r="F4829" s="122">
        <v>600</v>
      </c>
      <c r="G4829" s="122">
        <v>552</v>
      </c>
      <c r="H4829" s="122">
        <v>480</v>
      </c>
    </row>
    <row r="4830" spans="1:8" s="162" customFormat="1" ht="82.5">
      <c r="A4830" s="222">
        <f>MAX($A$4127:A4829)+1</f>
        <v>450</v>
      </c>
      <c r="B4830" s="223" t="s">
        <v>2579</v>
      </c>
      <c r="C4830" s="223" t="s">
        <v>2580</v>
      </c>
      <c r="D4830" s="223" t="s">
        <v>2581</v>
      </c>
      <c r="E4830" s="122">
        <v>1000</v>
      </c>
      <c r="F4830" s="122">
        <v>600</v>
      </c>
      <c r="G4830" s="122">
        <v>552</v>
      </c>
      <c r="H4830" s="122">
        <v>480</v>
      </c>
    </row>
    <row r="4831" spans="1:8" s="162" customFormat="1" ht="115.5">
      <c r="A4831" s="222">
        <f>MAX($A$4127:A4830)+1</f>
        <v>451</v>
      </c>
      <c r="B4831" s="223" t="s">
        <v>2582</v>
      </c>
      <c r="C4831" s="223" t="s">
        <v>2583</v>
      </c>
      <c r="D4831" s="223" t="s">
        <v>2584</v>
      </c>
      <c r="E4831" s="122">
        <v>800</v>
      </c>
      <c r="F4831" s="122">
        <v>560</v>
      </c>
      <c r="G4831" s="122">
        <v>520</v>
      </c>
      <c r="H4831" s="122">
        <v>464</v>
      </c>
    </row>
    <row r="4832" spans="1:8" s="162" customFormat="1" ht="82.5">
      <c r="A4832" s="222">
        <f>MAX($A$4127:A4831)+1</f>
        <v>452</v>
      </c>
      <c r="B4832" s="223" t="s">
        <v>2585</v>
      </c>
      <c r="C4832" s="223" t="s">
        <v>2586</v>
      </c>
      <c r="D4832" s="223" t="s">
        <v>2587</v>
      </c>
      <c r="E4832" s="122">
        <v>800</v>
      </c>
      <c r="F4832" s="122">
        <v>560</v>
      </c>
      <c r="G4832" s="122">
        <v>520</v>
      </c>
      <c r="H4832" s="122">
        <v>464</v>
      </c>
    </row>
    <row r="4833" spans="1:8" s="162" customFormat="1" ht="99">
      <c r="A4833" s="222">
        <f>MAX($A$4127:A4832)+1</f>
        <v>453</v>
      </c>
      <c r="B4833" s="223" t="s">
        <v>2588</v>
      </c>
      <c r="C4833" s="223" t="s">
        <v>2580</v>
      </c>
      <c r="D4833" s="223" t="s">
        <v>2589</v>
      </c>
      <c r="E4833" s="122">
        <v>800</v>
      </c>
      <c r="F4833" s="122">
        <v>560</v>
      </c>
      <c r="G4833" s="122">
        <v>520</v>
      </c>
      <c r="H4833" s="122">
        <v>464</v>
      </c>
    </row>
    <row r="4834" spans="1:8" s="162" customFormat="1" ht="49.5">
      <c r="A4834" s="222">
        <f>MAX($A$4127:A4833)+1</f>
        <v>454</v>
      </c>
      <c r="B4834" s="223" t="s">
        <v>2590</v>
      </c>
      <c r="C4834" s="223" t="s">
        <v>2591</v>
      </c>
      <c r="D4834" s="223" t="s">
        <v>2592</v>
      </c>
      <c r="E4834" s="122">
        <v>800</v>
      </c>
      <c r="F4834" s="122">
        <v>560</v>
      </c>
      <c r="G4834" s="122">
        <v>520</v>
      </c>
      <c r="H4834" s="122">
        <v>464</v>
      </c>
    </row>
    <row r="4835" spans="1:8" s="162" customFormat="1" ht="49.5">
      <c r="A4835" s="222">
        <f>MAX($A$4127:A4834)+1</f>
        <v>455</v>
      </c>
      <c r="B4835" s="223" t="s">
        <v>2593</v>
      </c>
      <c r="C4835" s="223"/>
      <c r="D4835" s="223"/>
      <c r="E4835" s="122">
        <v>440</v>
      </c>
      <c r="F4835" s="122">
        <v>440</v>
      </c>
      <c r="G4835" s="122">
        <v>360</v>
      </c>
      <c r="H4835" s="122">
        <v>320</v>
      </c>
    </row>
    <row r="4836" spans="1:8" s="162" customFormat="1" ht="63" customHeight="1">
      <c r="A4836" s="224">
        <f>MAX($A$4127:A4835)+1</f>
        <v>456</v>
      </c>
      <c r="B4836" s="1413" t="s">
        <v>3023</v>
      </c>
      <c r="C4836" s="1414"/>
      <c r="D4836" s="1415"/>
      <c r="E4836" s="128">
        <v>400</v>
      </c>
      <c r="F4836" s="128">
        <v>400</v>
      </c>
      <c r="G4836" s="128">
        <v>340</v>
      </c>
      <c r="H4836" s="128">
        <v>340</v>
      </c>
    </row>
    <row r="4837" spans="1:8" s="324" customFormat="1" ht="17.25">
      <c r="A4837" s="322">
        <v>60</v>
      </c>
      <c r="B4837" s="323" t="s">
        <v>3750</v>
      </c>
      <c r="C4837" s="330"/>
      <c r="D4837" s="330"/>
      <c r="E4837" s="384">
        <v>0</v>
      </c>
      <c r="F4837" s="384">
        <v>0</v>
      </c>
      <c r="G4837" s="384">
        <v>0</v>
      </c>
      <c r="H4837" s="384">
        <v>0</v>
      </c>
    </row>
    <row r="4838" spans="1:8" s="324" customFormat="1" ht="17.25" customHeight="1">
      <c r="A4838" s="348" t="s">
        <v>297</v>
      </c>
      <c r="B4838" s="1258" t="s">
        <v>3751</v>
      </c>
      <c r="C4838" s="1258"/>
      <c r="D4838" s="1258"/>
      <c r="E4838" s="384">
        <v>0</v>
      </c>
      <c r="F4838" s="384">
        <v>0</v>
      </c>
      <c r="G4838" s="384">
        <v>0</v>
      </c>
      <c r="H4838" s="384">
        <v>0</v>
      </c>
    </row>
    <row r="4839" spans="1:8" s="324" customFormat="1" ht="17.25">
      <c r="A4839" s="1223">
        <v>1</v>
      </c>
      <c r="B4839" s="1191" t="s">
        <v>3752</v>
      </c>
      <c r="C4839" s="325" t="s">
        <v>3753</v>
      </c>
      <c r="D4839" s="325" t="s">
        <v>3754</v>
      </c>
      <c r="E4839" s="384">
        <v>1716</v>
      </c>
      <c r="F4839" s="384">
        <v>943.8</v>
      </c>
      <c r="G4839" s="384">
        <v>686.4</v>
      </c>
      <c r="H4839" s="384">
        <v>429</v>
      </c>
    </row>
    <row r="4840" spans="1:8" s="324" customFormat="1" ht="17.25">
      <c r="A4840" s="1223"/>
      <c r="B4840" s="1191"/>
      <c r="C4840" s="325" t="s">
        <v>3754</v>
      </c>
      <c r="D4840" s="325" t="s">
        <v>3755</v>
      </c>
      <c r="E4840" s="384">
        <v>2640</v>
      </c>
      <c r="F4840" s="384">
        <v>1452.0000000000002</v>
      </c>
      <c r="G4840" s="384">
        <v>1056</v>
      </c>
      <c r="H4840" s="384">
        <v>660</v>
      </c>
    </row>
    <row r="4841" spans="1:8" s="324" customFormat="1" ht="17.25">
      <c r="A4841" s="1223"/>
      <c r="B4841" s="1191"/>
      <c r="C4841" s="325" t="s">
        <v>3755</v>
      </c>
      <c r="D4841" s="325" t="s">
        <v>3756</v>
      </c>
      <c r="E4841" s="384">
        <v>1716</v>
      </c>
      <c r="F4841" s="384">
        <v>943.8</v>
      </c>
      <c r="G4841" s="384">
        <v>686.4</v>
      </c>
      <c r="H4841" s="384">
        <v>429</v>
      </c>
    </row>
    <row r="4842" spans="1:8" s="324" customFormat="1" ht="17.25">
      <c r="A4842" s="1223"/>
      <c r="B4842" s="1191"/>
      <c r="C4842" s="325" t="s">
        <v>3757</v>
      </c>
      <c r="D4842" s="325" t="s">
        <v>3758</v>
      </c>
      <c r="E4842" s="384">
        <v>1029.5999999999999</v>
      </c>
      <c r="F4842" s="384">
        <v>566.28</v>
      </c>
      <c r="G4842" s="384">
        <v>411.84</v>
      </c>
      <c r="H4842" s="384">
        <v>257.39999999999998</v>
      </c>
    </row>
    <row r="4843" spans="1:8" s="324" customFormat="1" ht="17.25">
      <c r="A4843" s="1223">
        <v>2</v>
      </c>
      <c r="B4843" s="1191" t="s">
        <v>565</v>
      </c>
      <c r="C4843" s="325" t="s">
        <v>3759</v>
      </c>
      <c r="D4843" s="325" t="s">
        <v>3760</v>
      </c>
      <c r="E4843" s="384">
        <v>686.4</v>
      </c>
      <c r="F4843" s="384">
        <v>377.52</v>
      </c>
      <c r="G4843" s="384">
        <v>274.56</v>
      </c>
      <c r="H4843" s="384">
        <v>171.6</v>
      </c>
    </row>
    <row r="4844" spans="1:8" s="324" customFormat="1" ht="17.25">
      <c r="A4844" s="1223"/>
      <c r="B4844" s="1191"/>
      <c r="C4844" s="325" t="s">
        <v>3760</v>
      </c>
      <c r="D4844" s="325" t="s">
        <v>3761</v>
      </c>
      <c r="E4844" s="384">
        <v>543.4</v>
      </c>
      <c r="F4844" s="384">
        <v>298.87000000000006</v>
      </c>
      <c r="G4844" s="384">
        <v>217.36</v>
      </c>
      <c r="H4844" s="384">
        <v>135.85</v>
      </c>
    </row>
    <row r="4845" spans="1:8" s="324" customFormat="1" ht="17.25">
      <c r="A4845" s="1223"/>
      <c r="B4845" s="1191"/>
      <c r="C4845" s="325" t="s">
        <v>3759</v>
      </c>
      <c r="D4845" s="325" t="s">
        <v>3762</v>
      </c>
      <c r="E4845" s="384">
        <v>686.4</v>
      </c>
      <c r="F4845" s="384">
        <v>377.52</v>
      </c>
      <c r="G4845" s="384">
        <v>274.56</v>
      </c>
      <c r="H4845" s="384">
        <v>171.6</v>
      </c>
    </row>
    <row r="4846" spans="1:8" s="324" customFormat="1" ht="17.25">
      <c r="A4846" s="1223"/>
      <c r="B4846" s="1191"/>
      <c r="C4846" s="325" t="s">
        <v>3762</v>
      </c>
      <c r="D4846" s="325" t="s">
        <v>3763</v>
      </c>
      <c r="E4846" s="384">
        <v>627</v>
      </c>
      <c r="F4846" s="384">
        <v>344.85000000000008</v>
      </c>
      <c r="G4846" s="384">
        <v>250.8</v>
      </c>
      <c r="H4846" s="384">
        <v>156.75</v>
      </c>
    </row>
    <row r="4847" spans="1:8" s="324" customFormat="1" ht="17.25">
      <c r="A4847" s="326"/>
      <c r="B4847" s="349" t="s">
        <v>3764</v>
      </c>
      <c r="C4847" s="325"/>
      <c r="D4847" s="325"/>
      <c r="E4847" s="384">
        <v>0</v>
      </c>
      <c r="F4847" s="384">
        <v>0</v>
      </c>
      <c r="G4847" s="384">
        <v>0</v>
      </c>
      <c r="H4847" s="384">
        <v>0</v>
      </c>
    </row>
    <row r="4848" spans="1:8" s="324" customFormat="1" ht="17.25" customHeight="1">
      <c r="A4848" s="1223">
        <v>3</v>
      </c>
      <c r="B4848" s="1191" t="s">
        <v>3765</v>
      </c>
      <c r="C4848" s="325" t="s">
        <v>3766</v>
      </c>
      <c r="D4848" s="325" t="s">
        <v>3767</v>
      </c>
      <c r="E4848" s="384">
        <v>352</v>
      </c>
      <c r="F4848" s="384">
        <v>193.60000000000002</v>
      </c>
      <c r="G4848" s="384">
        <v>140.80000000000001</v>
      </c>
      <c r="H4848" s="384">
        <v>88</v>
      </c>
    </row>
    <row r="4849" spans="1:8" s="324" customFormat="1" ht="17.25">
      <c r="A4849" s="1223"/>
      <c r="B4849" s="1191"/>
      <c r="C4849" s="325" t="s">
        <v>3766</v>
      </c>
      <c r="D4849" s="325" t="s">
        <v>3768</v>
      </c>
      <c r="E4849" s="384">
        <v>264</v>
      </c>
      <c r="F4849" s="384">
        <v>145.20000000000002</v>
      </c>
      <c r="G4849" s="384">
        <v>105.6</v>
      </c>
      <c r="H4849" s="384">
        <v>66</v>
      </c>
    </row>
    <row r="4850" spans="1:8" s="324" customFormat="1" ht="17.25">
      <c r="A4850" s="1223">
        <v>4</v>
      </c>
      <c r="B4850" s="1191" t="s">
        <v>281</v>
      </c>
      <c r="C4850" s="325" t="s">
        <v>3769</v>
      </c>
      <c r="D4850" s="325" t="s">
        <v>3770</v>
      </c>
      <c r="E4850" s="384">
        <v>792</v>
      </c>
      <c r="F4850" s="384">
        <v>435.6</v>
      </c>
      <c r="G4850" s="384">
        <v>316.8</v>
      </c>
      <c r="H4850" s="384">
        <v>198</v>
      </c>
    </row>
    <row r="4851" spans="1:8" s="324" customFormat="1" ht="17.25">
      <c r="A4851" s="1223"/>
      <c r="B4851" s="1191"/>
      <c r="C4851" s="325" t="s">
        <v>3770</v>
      </c>
      <c r="D4851" s="325" t="s">
        <v>3771</v>
      </c>
      <c r="E4851" s="384">
        <v>440</v>
      </c>
      <c r="F4851" s="384">
        <v>242</v>
      </c>
      <c r="G4851" s="384">
        <v>176</v>
      </c>
      <c r="H4851" s="384">
        <v>110</v>
      </c>
    </row>
    <row r="4852" spans="1:8" s="324" customFormat="1" ht="17.25">
      <c r="A4852" s="1223"/>
      <c r="B4852" s="1191"/>
      <c r="C4852" s="325" t="s">
        <v>3772</v>
      </c>
      <c r="D4852" s="325" t="s">
        <v>3773</v>
      </c>
      <c r="E4852" s="384">
        <v>220</v>
      </c>
      <c r="F4852" s="384">
        <v>121</v>
      </c>
      <c r="G4852" s="384">
        <v>88</v>
      </c>
      <c r="H4852" s="384">
        <v>55</v>
      </c>
    </row>
    <row r="4853" spans="1:8" s="324" customFormat="1" ht="31.5">
      <c r="A4853" s="1223"/>
      <c r="B4853" s="1191"/>
      <c r="C4853" s="325" t="s">
        <v>3769</v>
      </c>
      <c r="D4853" s="325" t="s">
        <v>3774</v>
      </c>
      <c r="E4853" s="384">
        <v>660</v>
      </c>
      <c r="F4853" s="384">
        <v>363.00000000000006</v>
      </c>
      <c r="G4853" s="384">
        <v>264</v>
      </c>
      <c r="H4853" s="384">
        <v>165</v>
      </c>
    </row>
    <row r="4854" spans="1:8" s="324" customFormat="1" ht="31.5">
      <c r="A4854" s="1223"/>
      <c r="B4854" s="1191"/>
      <c r="C4854" s="325" t="s">
        <v>3774</v>
      </c>
      <c r="D4854" s="325" t="s">
        <v>3775</v>
      </c>
      <c r="E4854" s="384">
        <v>440</v>
      </c>
      <c r="F4854" s="384">
        <v>242</v>
      </c>
      <c r="G4854" s="384">
        <v>176</v>
      </c>
      <c r="H4854" s="384">
        <v>110</v>
      </c>
    </row>
    <row r="4855" spans="1:8" s="324" customFormat="1" ht="17.25">
      <c r="A4855" s="1223"/>
      <c r="B4855" s="1191"/>
      <c r="C4855" s="325" t="s">
        <v>3775</v>
      </c>
      <c r="D4855" s="325" t="s">
        <v>3776</v>
      </c>
      <c r="E4855" s="384">
        <v>352</v>
      </c>
      <c r="F4855" s="384">
        <v>193.60000000000002</v>
      </c>
      <c r="G4855" s="384">
        <v>140.80000000000001</v>
      </c>
      <c r="H4855" s="384">
        <v>88</v>
      </c>
    </row>
    <row r="4856" spans="1:8" s="324" customFormat="1" ht="17.25">
      <c r="A4856" s="1223">
        <v>5</v>
      </c>
      <c r="B4856" s="1191" t="s">
        <v>562</v>
      </c>
      <c r="C4856" s="325" t="s">
        <v>3766</v>
      </c>
      <c r="D4856" s="325" t="s">
        <v>3777</v>
      </c>
      <c r="E4856" s="384">
        <v>633.6</v>
      </c>
      <c r="F4856" s="384">
        <v>348.48000000000008</v>
      </c>
      <c r="G4856" s="384">
        <v>253.44</v>
      </c>
      <c r="H4856" s="384">
        <v>158.4</v>
      </c>
    </row>
    <row r="4857" spans="1:8" s="324" customFormat="1" ht="17.25">
      <c r="A4857" s="1223"/>
      <c r="B4857" s="1191"/>
      <c r="C4857" s="325" t="s">
        <v>3777</v>
      </c>
      <c r="D4857" s="325" t="s">
        <v>3778</v>
      </c>
      <c r="E4857" s="384">
        <v>352</v>
      </c>
      <c r="F4857" s="384">
        <v>193.60000000000002</v>
      </c>
      <c r="G4857" s="384">
        <v>140.80000000000001</v>
      </c>
      <c r="H4857" s="384">
        <v>88</v>
      </c>
    </row>
    <row r="4858" spans="1:8" s="324" customFormat="1" ht="31.5">
      <c r="A4858" s="1223"/>
      <c r="B4858" s="1191"/>
      <c r="C4858" s="325" t="s">
        <v>3766</v>
      </c>
      <c r="D4858" s="325" t="s">
        <v>3779</v>
      </c>
      <c r="E4858" s="384">
        <v>633.6</v>
      </c>
      <c r="F4858" s="384">
        <v>348.48000000000008</v>
      </c>
      <c r="G4858" s="384">
        <v>253.44</v>
      </c>
      <c r="H4858" s="384">
        <v>158.4</v>
      </c>
    </row>
    <row r="4859" spans="1:8" s="324" customFormat="1" ht="31.5">
      <c r="A4859" s="1223"/>
      <c r="B4859" s="1191"/>
      <c r="C4859" s="325" t="s">
        <v>3779</v>
      </c>
      <c r="D4859" s="325" t="s">
        <v>3780</v>
      </c>
      <c r="E4859" s="384">
        <v>429</v>
      </c>
      <c r="F4859" s="384">
        <v>235.95</v>
      </c>
      <c r="G4859" s="384">
        <v>171.6</v>
      </c>
      <c r="H4859" s="384">
        <v>107.25</v>
      </c>
    </row>
    <row r="4860" spans="1:8" s="324" customFormat="1" ht="17.25">
      <c r="A4860" s="1223">
        <v>6</v>
      </c>
      <c r="B4860" s="1191" t="s">
        <v>564</v>
      </c>
      <c r="C4860" s="325" t="s">
        <v>3781</v>
      </c>
      <c r="D4860" s="325" t="s">
        <v>3776</v>
      </c>
      <c r="E4860" s="384">
        <v>264</v>
      </c>
      <c r="F4860" s="384">
        <v>145.20000000000002</v>
      </c>
      <c r="G4860" s="384">
        <v>105.6</v>
      </c>
      <c r="H4860" s="384">
        <v>66</v>
      </c>
    </row>
    <row r="4861" spans="1:8" s="324" customFormat="1" ht="17.25">
      <c r="A4861" s="1223"/>
      <c r="B4861" s="1191"/>
      <c r="C4861" s="325" t="s">
        <v>3782</v>
      </c>
      <c r="D4861" s="325" t="s">
        <v>3783</v>
      </c>
      <c r="E4861" s="384">
        <v>352</v>
      </c>
      <c r="F4861" s="384">
        <v>193.60000000000002</v>
      </c>
      <c r="G4861" s="384">
        <v>140.80000000000001</v>
      </c>
      <c r="H4861" s="384">
        <v>88</v>
      </c>
    </row>
    <row r="4862" spans="1:8" s="324" customFormat="1" ht="17.25">
      <c r="A4862" s="1223"/>
      <c r="B4862" s="1191"/>
      <c r="C4862" s="325" t="s">
        <v>3783</v>
      </c>
      <c r="D4862" s="325" t="s">
        <v>3784</v>
      </c>
      <c r="E4862" s="384">
        <v>330</v>
      </c>
      <c r="F4862" s="384">
        <v>181.50000000000003</v>
      </c>
      <c r="G4862" s="384">
        <v>132</v>
      </c>
      <c r="H4862" s="384">
        <v>82.5</v>
      </c>
    </row>
    <row r="4863" spans="1:8" s="324" customFormat="1" ht="17.25">
      <c r="A4863" s="1223">
        <v>7</v>
      </c>
      <c r="B4863" s="1191" t="s">
        <v>1882</v>
      </c>
      <c r="C4863" s="325" t="s">
        <v>3785</v>
      </c>
      <c r="D4863" s="325" t="s">
        <v>3786</v>
      </c>
      <c r="E4863" s="384">
        <v>369.6</v>
      </c>
      <c r="F4863" s="384">
        <v>203.28</v>
      </c>
      <c r="G4863" s="384">
        <v>147.84</v>
      </c>
      <c r="H4863" s="384">
        <v>92.4</v>
      </c>
    </row>
    <row r="4864" spans="1:8" s="324" customFormat="1" ht="17.25">
      <c r="A4864" s="1223"/>
      <c r="B4864" s="1191"/>
      <c r="C4864" s="325" t="s">
        <v>3785</v>
      </c>
      <c r="D4864" s="325" t="s">
        <v>3787</v>
      </c>
      <c r="E4864" s="384">
        <v>308</v>
      </c>
      <c r="F4864" s="384">
        <v>169.40000000000003</v>
      </c>
      <c r="G4864" s="384">
        <v>123.2</v>
      </c>
      <c r="H4864" s="384">
        <v>77</v>
      </c>
    </row>
    <row r="4865" spans="1:8" s="324" customFormat="1" ht="31.5">
      <c r="A4865" s="326">
        <v>8</v>
      </c>
      <c r="B4865" s="325" t="s">
        <v>3788</v>
      </c>
      <c r="C4865" s="325" t="s">
        <v>3785</v>
      </c>
      <c r="D4865" s="325" t="s">
        <v>3789</v>
      </c>
      <c r="E4865" s="384">
        <v>264</v>
      </c>
      <c r="F4865" s="384">
        <v>145.20000000000002</v>
      </c>
      <c r="G4865" s="384">
        <v>105.6</v>
      </c>
      <c r="H4865" s="384">
        <v>66</v>
      </c>
    </row>
    <row r="4866" spans="1:8" s="324" customFormat="1" ht="17.25">
      <c r="A4866" s="326">
        <v>9</v>
      </c>
      <c r="B4866" s="325" t="s">
        <v>1880</v>
      </c>
      <c r="C4866" s="325" t="s">
        <v>3790</v>
      </c>
      <c r="D4866" s="325" t="s">
        <v>3791</v>
      </c>
      <c r="E4866" s="384">
        <v>264</v>
      </c>
      <c r="F4866" s="384">
        <v>145.20000000000002</v>
      </c>
      <c r="G4866" s="384">
        <v>105.6</v>
      </c>
      <c r="H4866" s="384">
        <v>66</v>
      </c>
    </row>
    <row r="4867" spans="1:8" s="324" customFormat="1" ht="17.25">
      <c r="A4867" s="326">
        <v>10</v>
      </c>
      <c r="B4867" s="325" t="s">
        <v>3792</v>
      </c>
      <c r="C4867" s="325" t="s">
        <v>3790</v>
      </c>
      <c r="D4867" s="325" t="s">
        <v>3793</v>
      </c>
      <c r="E4867" s="384">
        <v>264</v>
      </c>
      <c r="F4867" s="384">
        <v>145.20000000000002</v>
      </c>
      <c r="G4867" s="384">
        <v>105.6</v>
      </c>
      <c r="H4867" s="384">
        <v>66</v>
      </c>
    </row>
    <row r="4868" spans="1:8" s="324" customFormat="1" ht="17.25" customHeight="1">
      <c r="A4868" s="1223">
        <v>11</v>
      </c>
      <c r="B4868" s="1191" t="s">
        <v>3794</v>
      </c>
      <c r="C4868" s="325" t="s">
        <v>3795</v>
      </c>
      <c r="D4868" s="325" t="s">
        <v>3796</v>
      </c>
      <c r="E4868" s="384">
        <v>660</v>
      </c>
      <c r="F4868" s="384">
        <v>363.00000000000006</v>
      </c>
      <c r="G4868" s="384">
        <v>264</v>
      </c>
      <c r="H4868" s="384">
        <v>165</v>
      </c>
    </row>
    <row r="4869" spans="1:8" s="324" customFormat="1" ht="17.25">
      <c r="A4869" s="1223"/>
      <c r="B4869" s="1191"/>
      <c r="C4869" s="325" t="s">
        <v>3796</v>
      </c>
      <c r="D4869" s="325" t="s">
        <v>3797</v>
      </c>
      <c r="E4869" s="384">
        <v>330</v>
      </c>
      <c r="F4869" s="384">
        <v>181.50000000000003</v>
      </c>
      <c r="G4869" s="384">
        <v>132</v>
      </c>
      <c r="H4869" s="384">
        <v>82.5</v>
      </c>
    </row>
    <row r="4870" spans="1:8" s="324" customFormat="1" ht="17.25">
      <c r="A4870" s="326">
        <v>12</v>
      </c>
      <c r="B4870" s="325" t="s">
        <v>3798</v>
      </c>
      <c r="C4870" s="325" t="s">
        <v>3799</v>
      </c>
      <c r="D4870" s="325" t="s">
        <v>3800</v>
      </c>
      <c r="E4870" s="384">
        <v>369.6</v>
      </c>
      <c r="F4870" s="384">
        <v>203.28</v>
      </c>
      <c r="G4870" s="384">
        <v>147.84</v>
      </c>
      <c r="H4870" s="384">
        <v>92.4</v>
      </c>
    </row>
    <row r="4871" spans="1:8" s="324" customFormat="1" ht="17.25">
      <c r="A4871" s="326">
        <v>13</v>
      </c>
      <c r="B4871" s="325" t="s">
        <v>3801</v>
      </c>
      <c r="C4871" s="325" t="s">
        <v>3766</v>
      </c>
      <c r="D4871" s="325" t="s">
        <v>3802</v>
      </c>
      <c r="E4871" s="384">
        <v>400.4</v>
      </c>
      <c r="F4871" s="384">
        <v>220.22</v>
      </c>
      <c r="G4871" s="384">
        <v>160.16</v>
      </c>
      <c r="H4871" s="384">
        <v>100.1</v>
      </c>
    </row>
    <row r="4872" spans="1:8" s="324" customFormat="1" ht="17.25">
      <c r="A4872" s="326">
        <v>14</v>
      </c>
      <c r="B4872" s="325" t="s">
        <v>3803</v>
      </c>
      <c r="C4872" s="325" t="s">
        <v>3804</v>
      </c>
      <c r="D4872" s="325" t="s">
        <v>3805</v>
      </c>
      <c r="E4872" s="384">
        <v>220</v>
      </c>
      <c r="F4872" s="384">
        <v>121</v>
      </c>
      <c r="G4872" s="384">
        <v>88</v>
      </c>
      <c r="H4872" s="384">
        <v>55</v>
      </c>
    </row>
    <row r="4873" spans="1:8" s="324" customFormat="1" ht="17.25">
      <c r="A4873" s="326">
        <v>15</v>
      </c>
      <c r="B4873" s="325" t="s">
        <v>3806</v>
      </c>
      <c r="C4873" s="325" t="s">
        <v>3804</v>
      </c>
      <c r="D4873" s="325" t="s">
        <v>3805</v>
      </c>
      <c r="E4873" s="384">
        <v>220</v>
      </c>
      <c r="F4873" s="384">
        <v>121</v>
      </c>
      <c r="G4873" s="384">
        <v>88</v>
      </c>
      <c r="H4873" s="384">
        <v>55</v>
      </c>
    </row>
    <row r="4874" spans="1:8" s="324" customFormat="1" ht="17.25">
      <c r="A4874" s="326">
        <v>16</v>
      </c>
      <c r="B4874" s="325" t="s">
        <v>3807</v>
      </c>
      <c r="C4874" s="325" t="s">
        <v>3808</v>
      </c>
      <c r="D4874" s="325" t="s">
        <v>3809</v>
      </c>
      <c r="E4874" s="384">
        <v>220</v>
      </c>
      <c r="F4874" s="384">
        <v>121</v>
      </c>
      <c r="G4874" s="384">
        <v>88</v>
      </c>
      <c r="H4874" s="384">
        <v>55</v>
      </c>
    </row>
    <row r="4875" spans="1:8" s="324" customFormat="1" ht="17.25">
      <c r="A4875" s="326">
        <v>17</v>
      </c>
      <c r="B4875" s="325" t="s">
        <v>3810</v>
      </c>
      <c r="C4875" s="325" t="s">
        <v>3811</v>
      </c>
      <c r="D4875" s="325" t="s">
        <v>3812</v>
      </c>
      <c r="E4875" s="384">
        <v>220</v>
      </c>
      <c r="F4875" s="384">
        <v>121</v>
      </c>
      <c r="G4875" s="384">
        <v>88</v>
      </c>
      <c r="H4875" s="384">
        <v>55</v>
      </c>
    </row>
    <row r="4876" spans="1:8" s="324" customFormat="1" ht="17.25">
      <c r="A4876" s="326">
        <v>18</v>
      </c>
      <c r="B4876" s="325" t="s">
        <v>3813</v>
      </c>
      <c r="C4876" s="325" t="s">
        <v>3814</v>
      </c>
      <c r="D4876" s="325" t="s">
        <v>3815</v>
      </c>
      <c r="E4876" s="384">
        <v>290.39999999999998</v>
      </c>
      <c r="F4876" s="384">
        <v>159.72000000000003</v>
      </c>
      <c r="G4876" s="384">
        <v>116.16</v>
      </c>
      <c r="H4876" s="384">
        <v>72.599999999999994</v>
      </c>
    </row>
    <row r="4877" spans="1:8" s="324" customFormat="1" ht="31.5">
      <c r="A4877" s="326">
        <v>19</v>
      </c>
      <c r="B4877" s="325" t="s">
        <v>3816</v>
      </c>
      <c r="C4877" s="325" t="s">
        <v>3815</v>
      </c>
      <c r="D4877" s="325" t="s">
        <v>3817</v>
      </c>
      <c r="E4877" s="384">
        <v>400.4</v>
      </c>
      <c r="F4877" s="384">
        <v>220.22</v>
      </c>
      <c r="G4877" s="384">
        <v>160.16</v>
      </c>
      <c r="H4877" s="384">
        <v>100.1</v>
      </c>
    </row>
    <row r="4878" spans="1:8" s="324" customFormat="1" ht="31.5">
      <c r="A4878" s="326">
        <v>20</v>
      </c>
      <c r="B4878" s="325" t="s">
        <v>3818</v>
      </c>
      <c r="C4878" s="325" t="s">
        <v>3814</v>
      </c>
      <c r="D4878" s="325" t="s">
        <v>3815</v>
      </c>
      <c r="E4878" s="384">
        <v>400.4</v>
      </c>
      <c r="F4878" s="384">
        <v>220.22</v>
      </c>
      <c r="G4878" s="384">
        <v>160.16</v>
      </c>
      <c r="H4878" s="384">
        <v>100.1</v>
      </c>
    </row>
    <row r="4879" spans="1:8" s="324" customFormat="1" ht="17.25">
      <c r="A4879" s="326">
        <v>21</v>
      </c>
      <c r="B4879" s="325" t="s">
        <v>3819</v>
      </c>
      <c r="C4879" s="325" t="s">
        <v>3820</v>
      </c>
      <c r="D4879" s="325" t="s">
        <v>3789</v>
      </c>
      <c r="E4879" s="384">
        <v>286</v>
      </c>
      <c r="F4879" s="384">
        <v>157.30000000000001</v>
      </c>
      <c r="G4879" s="384">
        <v>114.4</v>
      </c>
      <c r="H4879" s="384">
        <v>71.5</v>
      </c>
    </row>
    <row r="4880" spans="1:8" s="324" customFormat="1" ht="17.25">
      <c r="A4880" s="326">
        <v>22</v>
      </c>
      <c r="B4880" s="325" t="s">
        <v>3821</v>
      </c>
      <c r="C4880" s="325" t="s">
        <v>3811</v>
      </c>
      <c r="D4880" s="325" t="s">
        <v>3812</v>
      </c>
      <c r="E4880" s="384">
        <v>220</v>
      </c>
      <c r="F4880" s="384">
        <v>121</v>
      </c>
      <c r="G4880" s="384">
        <v>88</v>
      </c>
      <c r="H4880" s="384">
        <v>55</v>
      </c>
    </row>
    <row r="4881" spans="1:8" s="324" customFormat="1" ht="17.25">
      <c r="A4881" s="326">
        <v>23</v>
      </c>
      <c r="B4881" s="325" t="s">
        <v>3822</v>
      </c>
      <c r="C4881" s="325" t="s">
        <v>3809</v>
      </c>
      <c r="D4881" s="325" t="s">
        <v>3823</v>
      </c>
      <c r="E4881" s="384">
        <v>369.6</v>
      </c>
      <c r="F4881" s="384">
        <v>203.28</v>
      </c>
      <c r="G4881" s="384">
        <v>147.84</v>
      </c>
      <c r="H4881" s="384">
        <v>92.4</v>
      </c>
    </row>
    <row r="4882" spans="1:8" s="324" customFormat="1" ht="17.25">
      <c r="A4882" s="326"/>
      <c r="B4882" s="1258" t="s">
        <v>3824</v>
      </c>
      <c r="C4882" s="1258"/>
      <c r="D4882" s="1258"/>
      <c r="E4882" s="384">
        <v>0</v>
      </c>
      <c r="F4882" s="384">
        <v>0</v>
      </c>
      <c r="G4882" s="384">
        <v>0</v>
      </c>
      <c r="H4882" s="384">
        <v>0</v>
      </c>
    </row>
    <row r="4883" spans="1:8" s="324" customFormat="1" ht="17.25">
      <c r="A4883" s="326">
        <v>24</v>
      </c>
      <c r="B4883" s="325" t="s">
        <v>1879</v>
      </c>
      <c r="C4883" s="325" t="s">
        <v>3825</v>
      </c>
      <c r="D4883" s="325" t="s">
        <v>3826</v>
      </c>
      <c r="E4883" s="384">
        <v>264</v>
      </c>
      <c r="F4883" s="384">
        <v>145.20000000000002</v>
      </c>
      <c r="G4883" s="384">
        <v>105.6</v>
      </c>
      <c r="H4883" s="384">
        <v>66</v>
      </c>
    </row>
    <row r="4884" spans="1:8" s="324" customFormat="1" ht="17.25">
      <c r="A4884" s="326">
        <v>25</v>
      </c>
      <c r="B4884" s="325" t="s">
        <v>1886</v>
      </c>
      <c r="C4884" s="325" t="s">
        <v>3826</v>
      </c>
      <c r="D4884" s="325" t="s">
        <v>3827</v>
      </c>
      <c r="E4884" s="384">
        <v>343.2</v>
      </c>
      <c r="F4884" s="384">
        <v>188.76</v>
      </c>
      <c r="G4884" s="384">
        <v>137.28</v>
      </c>
      <c r="H4884" s="384">
        <v>85.8</v>
      </c>
    </row>
    <row r="4885" spans="1:8" s="324" customFormat="1" ht="31.5">
      <c r="A4885" s="326">
        <v>26</v>
      </c>
      <c r="B4885" s="325" t="s">
        <v>3828</v>
      </c>
      <c r="C4885" s="325" t="s">
        <v>3829</v>
      </c>
      <c r="D4885" s="325" t="s">
        <v>3827</v>
      </c>
      <c r="E4885" s="384">
        <v>633.6</v>
      </c>
      <c r="F4885" s="384">
        <v>348.48000000000008</v>
      </c>
      <c r="G4885" s="384">
        <v>253.44</v>
      </c>
      <c r="H4885" s="384">
        <v>158.4</v>
      </c>
    </row>
    <row r="4886" spans="1:8" s="324" customFormat="1" ht="47.25">
      <c r="A4886" s="326">
        <v>27</v>
      </c>
      <c r="B4886" s="325" t="s">
        <v>3830</v>
      </c>
      <c r="C4886" s="325" t="s">
        <v>3825</v>
      </c>
      <c r="D4886" s="325" t="s">
        <v>3831</v>
      </c>
      <c r="E4886" s="384">
        <v>792</v>
      </c>
      <c r="F4886" s="384">
        <v>435.6</v>
      </c>
      <c r="G4886" s="384">
        <v>316.8</v>
      </c>
      <c r="H4886" s="384">
        <v>198</v>
      </c>
    </row>
    <row r="4887" spans="1:8" s="324" customFormat="1" ht="17.25">
      <c r="A4887" s="326">
        <v>28</v>
      </c>
      <c r="B4887" s="325" t="s">
        <v>3832</v>
      </c>
      <c r="C4887" s="325" t="s">
        <v>3825</v>
      </c>
      <c r="D4887" s="325" t="s">
        <v>3833</v>
      </c>
      <c r="E4887" s="384">
        <v>242</v>
      </c>
      <c r="F4887" s="384">
        <v>133.1</v>
      </c>
      <c r="G4887" s="384">
        <v>96.8</v>
      </c>
      <c r="H4887" s="384">
        <v>60.5</v>
      </c>
    </row>
    <row r="4888" spans="1:8" s="324" customFormat="1" ht="47.25">
      <c r="A4888" s="326">
        <v>29</v>
      </c>
      <c r="B4888" s="325" t="s">
        <v>3834</v>
      </c>
      <c r="C4888" s="325" t="s">
        <v>3825</v>
      </c>
      <c r="D4888" s="325" t="s">
        <v>3835</v>
      </c>
      <c r="E4888" s="384">
        <v>739.2</v>
      </c>
      <c r="F4888" s="384">
        <v>406.56</v>
      </c>
      <c r="G4888" s="384">
        <v>295.68</v>
      </c>
      <c r="H4888" s="384">
        <v>184.8</v>
      </c>
    </row>
    <row r="4889" spans="1:8" s="324" customFormat="1" ht="17.25">
      <c r="A4889" s="326">
        <v>30</v>
      </c>
      <c r="B4889" s="325" t="s">
        <v>3777</v>
      </c>
      <c r="C4889" s="325" t="s">
        <v>3825</v>
      </c>
      <c r="D4889" s="325" t="s">
        <v>3836</v>
      </c>
      <c r="E4889" s="384">
        <v>220</v>
      </c>
      <c r="F4889" s="384">
        <v>121</v>
      </c>
      <c r="G4889" s="384">
        <v>88</v>
      </c>
      <c r="H4889" s="384">
        <v>55</v>
      </c>
    </row>
    <row r="4890" spans="1:8" s="324" customFormat="1" ht="17.25">
      <c r="A4890" s="326">
        <v>31</v>
      </c>
      <c r="B4890" s="325" t="s">
        <v>3837</v>
      </c>
      <c r="C4890" s="325" t="s">
        <v>3825</v>
      </c>
      <c r="D4890" s="325" t="s">
        <v>3835</v>
      </c>
      <c r="E4890" s="384">
        <v>264</v>
      </c>
      <c r="F4890" s="384">
        <v>145.20000000000002</v>
      </c>
      <c r="G4890" s="384">
        <v>105.6</v>
      </c>
      <c r="H4890" s="384">
        <v>66</v>
      </c>
    </row>
    <row r="4891" spans="1:8" s="324" customFormat="1" ht="17.25">
      <c r="A4891" s="326">
        <v>32</v>
      </c>
      <c r="B4891" s="325" t="s">
        <v>3838</v>
      </c>
      <c r="C4891" s="325" t="s">
        <v>3825</v>
      </c>
      <c r="D4891" s="325" t="s">
        <v>3835</v>
      </c>
      <c r="E4891" s="384">
        <v>264</v>
      </c>
      <c r="F4891" s="384">
        <v>145.20000000000002</v>
      </c>
      <c r="G4891" s="384">
        <v>105.6</v>
      </c>
      <c r="H4891" s="384">
        <v>66</v>
      </c>
    </row>
    <row r="4892" spans="1:8" s="324" customFormat="1" ht="31.5">
      <c r="A4892" s="326">
        <v>33</v>
      </c>
      <c r="B4892" s="325" t="s">
        <v>3839</v>
      </c>
      <c r="C4892" s="325" t="s">
        <v>3840</v>
      </c>
      <c r="D4892" s="325" t="s">
        <v>3841</v>
      </c>
      <c r="E4892" s="384">
        <v>264</v>
      </c>
      <c r="F4892" s="384">
        <v>145.20000000000002</v>
      </c>
      <c r="G4892" s="384">
        <v>105.6</v>
      </c>
      <c r="H4892" s="384">
        <v>66</v>
      </c>
    </row>
    <row r="4893" spans="1:8" s="324" customFormat="1" ht="31.5">
      <c r="A4893" s="326">
        <v>34</v>
      </c>
      <c r="B4893" s="325" t="s">
        <v>3842</v>
      </c>
      <c r="C4893" s="325" t="s">
        <v>3843</v>
      </c>
      <c r="D4893" s="325" t="s">
        <v>3844</v>
      </c>
      <c r="E4893" s="384">
        <v>220</v>
      </c>
      <c r="F4893" s="384">
        <v>121</v>
      </c>
      <c r="G4893" s="384">
        <v>88</v>
      </c>
      <c r="H4893" s="384">
        <v>55</v>
      </c>
    </row>
    <row r="4894" spans="1:8" s="324" customFormat="1" ht="17.25">
      <c r="A4894" s="326">
        <v>35</v>
      </c>
      <c r="B4894" s="325" t="s">
        <v>3845</v>
      </c>
      <c r="C4894" s="325" t="s">
        <v>3833</v>
      </c>
      <c r="D4894" s="325" t="s">
        <v>3846</v>
      </c>
      <c r="E4894" s="384">
        <v>242</v>
      </c>
      <c r="F4894" s="384">
        <v>133.1</v>
      </c>
      <c r="G4894" s="384">
        <v>96.8</v>
      </c>
      <c r="H4894" s="384">
        <v>60.5</v>
      </c>
    </row>
    <row r="4895" spans="1:8" s="324" customFormat="1" ht="17.25">
      <c r="A4895" s="326">
        <v>36</v>
      </c>
      <c r="B4895" s="325" t="s">
        <v>3847</v>
      </c>
      <c r="C4895" s="325" t="s">
        <v>3848</v>
      </c>
      <c r="D4895" s="325" t="s">
        <v>3849</v>
      </c>
      <c r="E4895" s="384">
        <v>264</v>
      </c>
      <c r="F4895" s="384">
        <v>145.20000000000002</v>
      </c>
      <c r="G4895" s="384">
        <v>105.6</v>
      </c>
      <c r="H4895" s="384">
        <v>66</v>
      </c>
    </row>
    <row r="4896" spans="1:8" s="324" customFormat="1" ht="31.5">
      <c r="A4896" s="326">
        <v>37</v>
      </c>
      <c r="B4896" s="325" t="s">
        <v>3850</v>
      </c>
      <c r="C4896" s="325" t="s">
        <v>3848</v>
      </c>
      <c r="D4896" s="325" t="s">
        <v>3851</v>
      </c>
      <c r="E4896" s="384">
        <v>308</v>
      </c>
      <c r="F4896" s="384">
        <v>169.40000000000003</v>
      </c>
      <c r="G4896" s="384">
        <v>123.2</v>
      </c>
      <c r="H4896" s="384">
        <v>77</v>
      </c>
    </row>
    <row r="4897" spans="1:8" s="324" customFormat="1" ht="31.5">
      <c r="A4897" s="326">
        <v>38</v>
      </c>
      <c r="B4897" s="325" t="s">
        <v>3852</v>
      </c>
      <c r="C4897" s="325" t="s">
        <v>3833</v>
      </c>
      <c r="D4897" s="325" t="s">
        <v>3809</v>
      </c>
      <c r="E4897" s="384">
        <v>308</v>
      </c>
      <c r="F4897" s="384">
        <v>169.40000000000003</v>
      </c>
      <c r="G4897" s="384">
        <v>123.2</v>
      </c>
      <c r="H4897" s="384">
        <v>77</v>
      </c>
    </row>
    <row r="4898" spans="1:8" s="324" customFormat="1" ht="47.25">
      <c r="A4898" s="1223">
        <v>39</v>
      </c>
      <c r="B4898" s="1191" t="s">
        <v>3853</v>
      </c>
      <c r="C4898" s="325" t="s">
        <v>3833</v>
      </c>
      <c r="D4898" s="325" t="s">
        <v>3854</v>
      </c>
      <c r="E4898" s="384">
        <v>369.6</v>
      </c>
      <c r="F4898" s="384">
        <v>203.28</v>
      </c>
      <c r="G4898" s="384">
        <v>147.84</v>
      </c>
      <c r="H4898" s="384">
        <v>92.4</v>
      </c>
    </row>
    <row r="4899" spans="1:8" s="324" customFormat="1" ht="47.25">
      <c r="A4899" s="1223"/>
      <c r="B4899" s="1191"/>
      <c r="C4899" s="325" t="s">
        <v>3833</v>
      </c>
      <c r="D4899" s="325" t="s">
        <v>3855</v>
      </c>
      <c r="E4899" s="384">
        <v>316.8</v>
      </c>
      <c r="F4899" s="384">
        <v>174.24000000000004</v>
      </c>
      <c r="G4899" s="384">
        <v>126.72</v>
      </c>
      <c r="H4899" s="384">
        <v>79.2</v>
      </c>
    </row>
    <row r="4900" spans="1:8" s="324" customFormat="1" ht="31.5">
      <c r="A4900" s="326">
        <v>40</v>
      </c>
      <c r="B4900" s="325" t="s">
        <v>3856</v>
      </c>
      <c r="C4900" s="325" t="s">
        <v>3843</v>
      </c>
      <c r="D4900" s="325" t="s">
        <v>3841</v>
      </c>
      <c r="E4900" s="384">
        <v>242</v>
      </c>
      <c r="F4900" s="384">
        <v>133.1</v>
      </c>
      <c r="G4900" s="384">
        <v>96.8</v>
      </c>
      <c r="H4900" s="384">
        <v>60.5</v>
      </c>
    </row>
    <row r="4901" spans="1:8" s="324" customFormat="1" ht="17.25">
      <c r="A4901" s="326">
        <v>41</v>
      </c>
      <c r="B4901" s="325" t="s">
        <v>3857</v>
      </c>
      <c r="C4901" s="325" t="s">
        <v>3843</v>
      </c>
      <c r="D4901" s="325" t="s">
        <v>3858</v>
      </c>
      <c r="E4901" s="384">
        <v>264</v>
      </c>
      <c r="F4901" s="384">
        <v>145.20000000000002</v>
      </c>
      <c r="G4901" s="384">
        <v>105.6</v>
      </c>
      <c r="H4901" s="384">
        <v>66</v>
      </c>
    </row>
    <row r="4902" spans="1:8" s="324" customFormat="1" ht="31.5">
      <c r="A4902" s="326">
        <v>42</v>
      </c>
      <c r="B4902" s="325" t="s">
        <v>3859</v>
      </c>
      <c r="C4902" s="325" t="s">
        <v>3860</v>
      </c>
      <c r="D4902" s="325" t="s">
        <v>3861</v>
      </c>
      <c r="E4902" s="384">
        <v>264</v>
      </c>
      <c r="F4902" s="384">
        <v>145.20000000000002</v>
      </c>
      <c r="G4902" s="384">
        <v>105.6</v>
      </c>
      <c r="H4902" s="384">
        <v>66</v>
      </c>
    </row>
    <row r="4903" spans="1:8" s="324" customFormat="1" ht="17.25">
      <c r="A4903" s="326">
        <v>43</v>
      </c>
      <c r="B4903" s="325" t="s">
        <v>3862</v>
      </c>
      <c r="C4903" s="325" t="s">
        <v>3808</v>
      </c>
      <c r="D4903" s="325" t="s">
        <v>3858</v>
      </c>
      <c r="E4903" s="384">
        <v>264</v>
      </c>
      <c r="F4903" s="384">
        <v>145.20000000000002</v>
      </c>
      <c r="G4903" s="384">
        <v>105.6</v>
      </c>
      <c r="H4903" s="384">
        <v>66</v>
      </c>
    </row>
    <row r="4904" spans="1:8" s="324" customFormat="1" ht="17.25">
      <c r="A4904" s="326">
        <v>44</v>
      </c>
      <c r="B4904" s="325" t="s">
        <v>3863</v>
      </c>
      <c r="C4904" s="325" t="s">
        <v>3843</v>
      </c>
      <c r="D4904" s="325" t="s">
        <v>3864</v>
      </c>
      <c r="E4904" s="384">
        <v>242</v>
      </c>
      <c r="F4904" s="384">
        <v>133.1</v>
      </c>
      <c r="G4904" s="384">
        <v>96.8</v>
      </c>
      <c r="H4904" s="384">
        <v>60.5</v>
      </c>
    </row>
    <row r="4905" spans="1:8" s="324" customFormat="1" ht="17.25">
      <c r="A4905" s="1223">
        <v>45</v>
      </c>
      <c r="B4905" s="1191" t="s">
        <v>3865</v>
      </c>
      <c r="C4905" s="325" t="s">
        <v>3866</v>
      </c>
      <c r="D4905" s="325" t="s">
        <v>3867</v>
      </c>
      <c r="E4905" s="384">
        <v>264</v>
      </c>
      <c r="F4905" s="384">
        <v>145.20000000000002</v>
      </c>
      <c r="G4905" s="384">
        <v>105.6</v>
      </c>
      <c r="H4905" s="384">
        <v>66</v>
      </c>
    </row>
    <row r="4906" spans="1:8" s="324" customFormat="1" ht="17.25">
      <c r="A4906" s="1223"/>
      <c r="B4906" s="1191"/>
      <c r="C4906" s="325" t="s">
        <v>3868</v>
      </c>
      <c r="D4906" s="325" t="s">
        <v>3869</v>
      </c>
      <c r="E4906" s="384">
        <v>220</v>
      </c>
      <c r="F4906" s="384">
        <v>121</v>
      </c>
      <c r="G4906" s="384">
        <v>88</v>
      </c>
      <c r="H4906" s="384">
        <v>55</v>
      </c>
    </row>
    <row r="4907" spans="1:8" s="324" customFormat="1" ht="17.25">
      <c r="A4907" s="1223">
        <v>46</v>
      </c>
      <c r="B4907" s="1250" t="s">
        <v>3463</v>
      </c>
      <c r="C4907" s="325" t="s">
        <v>3870</v>
      </c>
      <c r="D4907" s="325" t="s">
        <v>3871</v>
      </c>
      <c r="E4907" s="384">
        <v>242</v>
      </c>
      <c r="F4907" s="384">
        <v>133.1</v>
      </c>
      <c r="G4907" s="384">
        <v>96.8</v>
      </c>
      <c r="H4907" s="384">
        <v>60.5</v>
      </c>
    </row>
    <row r="4908" spans="1:8" s="324" customFormat="1" ht="17.25">
      <c r="A4908" s="1223"/>
      <c r="B4908" s="1250"/>
      <c r="C4908" s="325" t="s">
        <v>3871</v>
      </c>
      <c r="D4908" s="325" t="s">
        <v>3771</v>
      </c>
      <c r="E4908" s="384">
        <v>220</v>
      </c>
      <c r="F4908" s="384">
        <v>121</v>
      </c>
      <c r="G4908" s="384">
        <v>88</v>
      </c>
      <c r="H4908" s="384">
        <v>55</v>
      </c>
    </row>
    <row r="4909" spans="1:8" s="324" customFormat="1" ht="25.15" customHeight="1">
      <c r="A4909" s="1223"/>
      <c r="B4909" s="1250"/>
      <c r="C4909" s="325" t="s">
        <v>3771</v>
      </c>
      <c r="D4909" s="325" t="s">
        <v>3872</v>
      </c>
      <c r="E4909" s="384">
        <v>220</v>
      </c>
      <c r="F4909" s="384">
        <v>121</v>
      </c>
      <c r="G4909" s="384">
        <v>88</v>
      </c>
      <c r="H4909" s="384">
        <v>55</v>
      </c>
    </row>
    <row r="4910" spans="1:8" s="324" customFormat="1" ht="30" customHeight="1">
      <c r="A4910" s="1223"/>
      <c r="B4910" s="1250"/>
      <c r="C4910" s="325" t="s">
        <v>3872</v>
      </c>
      <c r="D4910" s="325" t="s">
        <v>3873</v>
      </c>
      <c r="E4910" s="384">
        <v>242</v>
      </c>
      <c r="F4910" s="384">
        <v>133.1</v>
      </c>
      <c r="G4910" s="384">
        <v>96.8</v>
      </c>
      <c r="H4910" s="384">
        <v>60.5</v>
      </c>
    </row>
    <row r="4911" spans="1:8" s="324" customFormat="1" ht="28.9" customHeight="1">
      <c r="A4911" s="326">
        <v>47</v>
      </c>
      <c r="B4911" s="1191" t="s">
        <v>3874</v>
      </c>
      <c r="C4911" s="1191"/>
      <c r="D4911" s="1191"/>
      <c r="E4911" s="384">
        <v>264</v>
      </c>
      <c r="F4911" s="384">
        <v>145.20000000000002</v>
      </c>
      <c r="G4911" s="384">
        <v>105.6</v>
      </c>
      <c r="H4911" s="384">
        <v>66</v>
      </c>
    </row>
    <row r="4912" spans="1:8" s="324" customFormat="1" ht="30" customHeight="1">
      <c r="A4912" s="326">
        <v>48</v>
      </c>
      <c r="B4912" s="1191" t="s">
        <v>3875</v>
      </c>
      <c r="C4912" s="1191"/>
      <c r="D4912" s="1191"/>
      <c r="E4912" s="384">
        <v>264</v>
      </c>
      <c r="F4912" s="384">
        <v>145.20000000000002</v>
      </c>
      <c r="G4912" s="384">
        <v>105.6</v>
      </c>
      <c r="H4912" s="384">
        <v>66</v>
      </c>
    </row>
    <row r="4913" spans="1:8" s="324" customFormat="1" ht="17.25" customHeight="1">
      <c r="A4913" s="326">
        <v>49</v>
      </c>
      <c r="B4913" s="1191" t="s">
        <v>3876</v>
      </c>
      <c r="C4913" s="1191"/>
      <c r="D4913" s="1191"/>
      <c r="E4913" s="384">
        <v>286</v>
      </c>
      <c r="F4913" s="384">
        <v>157.30000000000001</v>
      </c>
      <c r="G4913" s="384">
        <v>114.4</v>
      </c>
      <c r="H4913" s="384">
        <v>71.5</v>
      </c>
    </row>
    <row r="4914" spans="1:8" s="324" customFormat="1" ht="17.25" customHeight="1">
      <c r="A4914" s="326">
        <v>50</v>
      </c>
      <c r="B4914" s="1191" t="s">
        <v>3877</v>
      </c>
      <c r="C4914" s="1191"/>
      <c r="D4914" s="1191"/>
      <c r="E4914" s="384">
        <v>286</v>
      </c>
      <c r="F4914" s="384">
        <v>157.30000000000001</v>
      </c>
      <c r="G4914" s="384">
        <v>114.4</v>
      </c>
      <c r="H4914" s="384">
        <v>71.5</v>
      </c>
    </row>
    <row r="4915" spans="1:8" s="324" customFormat="1" ht="17.25">
      <c r="A4915" s="326">
        <v>51</v>
      </c>
      <c r="B4915" s="325" t="s">
        <v>3878</v>
      </c>
      <c r="C4915" s="1191" t="s">
        <v>3879</v>
      </c>
      <c r="D4915" s="1191"/>
      <c r="E4915" s="384">
        <v>220</v>
      </c>
      <c r="F4915" s="384">
        <v>121</v>
      </c>
      <c r="G4915" s="384">
        <v>88</v>
      </c>
      <c r="H4915" s="384">
        <v>55</v>
      </c>
    </row>
    <row r="4916" spans="1:8" s="324" customFormat="1" ht="17.25">
      <c r="A4916" s="326">
        <v>52</v>
      </c>
      <c r="B4916" s="325" t="s">
        <v>3878</v>
      </c>
      <c r="C4916" s="1191" t="s">
        <v>3880</v>
      </c>
      <c r="D4916" s="1191"/>
      <c r="E4916" s="384">
        <v>220</v>
      </c>
      <c r="F4916" s="384">
        <v>121</v>
      </c>
      <c r="G4916" s="384">
        <v>88</v>
      </c>
      <c r="H4916" s="384">
        <v>55</v>
      </c>
    </row>
    <row r="4917" spans="1:8" s="324" customFormat="1" ht="17.25">
      <c r="A4917" s="348" t="s">
        <v>472</v>
      </c>
      <c r="B4917" s="350" t="s">
        <v>3881</v>
      </c>
      <c r="C4917" s="340"/>
      <c r="D4917" s="325"/>
      <c r="E4917" s="384">
        <v>0</v>
      </c>
      <c r="F4917" s="384">
        <v>0</v>
      </c>
      <c r="G4917" s="384">
        <v>0</v>
      </c>
      <c r="H4917" s="384">
        <v>0</v>
      </c>
    </row>
    <row r="4918" spans="1:8" s="324" customFormat="1" ht="17.25">
      <c r="A4918" s="1223">
        <v>53</v>
      </c>
      <c r="B4918" s="1250" t="s">
        <v>3752</v>
      </c>
      <c r="C4918" s="325" t="s">
        <v>3882</v>
      </c>
      <c r="D4918" s="325" t="s">
        <v>3883</v>
      </c>
      <c r="E4918" s="384">
        <v>286</v>
      </c>
      <c r="F4918" s="384">
        <v>157.30000000000001</v>
      </c>
      <c r="G4918" s="384">
        <v>114.4</v>
      </c>
      <c r="H4918" s="384">
        <v>71.5</v>
      </c>
    </row>
    <row r="4919" spans="1:8" s="324" customFormat="1" ht="17.25">
      <c r="A4919" s="1223"/>
      <c r="B4919" s="1250"/>
      <c r="C4919" s="325" t="s">
        <v>3883</v>
      </c>
      <c r="D4919" s="325" t="s">
        <v>3884</v>
      </c>
      <c r="E4919" s="384">
        <v>572</v>
      </c>
      <c r="F4919" s="384">
        <v>314.60000000000002</v>
      </c>
      <c r="G4919" s="384">
        <v>228.8</v>
      </c>
      <c r="H4919" s="384">
        <v>143</v>
      </c>
    </row>
    <row r="4920" spans="1:8" s="324" customFormat="1" ht="17.25">
      <c r="A4920" s="1223"/>
      <c r="B4920" s="1250"/>
      <c r="C4920" s="325" t="s">
        <v>3884</v>
      </c>
      <c r="D4920" s="325" t="s">
        <v>3885</v>
      </c>
      <c r="E4920" s="384">
        <v>772.2</v>
      </c>
      <c r="F4920" s="384">
        <v>424.71</v>
      </c>
      <c r="G4920" s="384">
        <v>308.88</v>
      </c>
      <c r="H4920" s="384">
        <v>193.05</v>
      </c>
    </row>
    <row r="4921" spans="1:8" s="324" customFormat="1" ht="17.25">
      <c r="A4921" s="1223"/>
      <c r="B4921" s="1250"/>
      <c r="C4921" s="325" t="s">
        <v>3885</v>
      </c>
      <c r="D4921" s="325" t="s">
        <v>3886</v>
      </c>
      <c r="E4921" s="384">
        <v>572</v>
      </c>
      <c r="F4921" s="384">
        <v>314.60000000000002</v>
      </c>
      <c r="G4921" s="384">
        <v>228.8</v>
      </c>
      <c r="H4921" s="384">
        <v>143</v>
      </c>
    </row>
    <row r="4922" spans="1:8" s="324" customFormat="1" ht="17.25">
      <c r="A4922" s="1223"/>
      <c r="B4922" s="1250"/>
      <c r="C4922" s="325" t="s">
        <v>3886</v>
      </c>
      <c r="D4922" s="325" t="s">
        <v>3887</v>
      </c>
      <c r="E4922" s="384">
        <v>686.4</v>
      </c>
      <c r="F4922" s="384">
        <v>377.52</v>
      </c>
      <c r="G4922" s="384">
        <v>274.56</v>
      </c>
      <c r="H4922" s="384">
        <v>171.6</v>
      </c>
    </row>
    <row r="4923" spans="1:8" s="324" customFormat="1" ht="17.25">
      <c r="A4923" s="1223"/>
      <c r="B4923" s="1250"/>
      <c r="C4923" s="325" t="s">
        <v>3887</v>
      </c>
      <c r="D4923" s="325" t="s">
        <v>3753</v>
      </c>
      <c r="E4923" s="384">
        <v>715</v>
      </c>
      <c r="F4923" s="384">
        <v>393.25000000000006</v>
      </c>
      <c r="G4923" s="384">
        <v>286</v>
      </c>
      <c r="H4923" s="384">
        <v>178.75</v>
      </c>
    </row>
    <row r="4924" spans="1:8" s="324" customFormat="1" ht="31.5">
      <c r="A4924" s="1223"/>
      <c r="B4924" s="1250"/>
      <c r="C4924" s="325" t="s">
        <v>3753</v>
      </c>
      <c r="D4924" s="325" t="s">
        <v>3888</v>
      </c>
      <c r="E4924" s="384">
        <v>616</v>
      </c>
      <c r="F4924" s="384">
        <v>338.80000000000007</v>
      </c>
      <c r="G4924" s="384">
        <v>246.4</v>
      </c>
      <c r="H4924" s="384">
        <v>154</v>
      </c>
    </row>
    <row r="4925" spans="1:8" s="324" customFormat="1" ht="31.5">
      <c r="A4925" s="1223"/>
      <c r="B4925" s="1250"/>
      <c r="C4925" s="325" t="s">
        <v>3888</v>
      </c>
      <c r="D4925" s="325" t="s">
        <v>3889</v>
      </c>
      <c r="E4925" s="384">
        <v>330</v>
      </c>
      <c r="F4925" s="384">
        <v>181.50000000000003</v>
      </c>
      <c r="G4925" s="384">
        <v>132</v>
      </c>
      <c r="H4925" s="384">
        <v>82.5</v>
      </c>
    </row>
    <row r="4926" spans="1:8" s="324" customFormat="1" ht="17.25">
      <c r="A4926" s="1223"/>
      <c r="B4926" s="1250"/>
      <c r="C4926" s="325" t="s">
        <v>3889</v>
      </c>
      <c r="D4926" s="325" t="s">
        <v>3890</v>
      </c>
      <c r="E4926" s="384">
        <v>371.8</v>
      </c>
      <c r="F4926" s="384">
        <v>204.49000000000004</v>
      </c>
      <c r="G4926" s="384">
        <v>148.72</v>
      </c>
      <c r="H4926" s="384">
        <v>92.95</v>
      </c>
    </row>
    <row r="4927" spans="1:8" s="324" customFormat="1" ht="17.25">
      <c r="A4927" s="1223"/>
      <c r="B4927" s="1250"/>
      <c r="C4927" s="325" t="s">
        <v>3891</v>
      </c>
      <c r="D4927" s="325" t="s">
        <v>3892</v>
      </c>
      <c r="E4927" s="384">
        <v>371.8</v>
      </c>
      <c r="F4927" s="384">
        <v>204.49000000000004</v>
      </c>
      <c r="G4927" s="384">
        <v>148.72</v>
      </c>
      <c r="H4927" s="384">
        <v>92.95</v>
      </c>
    </row>
    <row r="4928" spans="1:8" s="324" customFormat="1" ht="17.25">
      <c r="A4928" s="1223"/>
      <c r="B4928" s="1250"/>
      <c r="C4928" s="325" t="s">
        <v>3892</v>
      </c>
      <c r="D4928" s="325" t="s">
        <v>3893</v>
      </c>
      <c r="E4928" s="384">
        <v>258.72000000000003</v>
      </c>
      <c r="F4928" s="384">
        <v>142.29599999999999</v>
      </c>
      <c r="G4928" s="384">
        <v>103.48800000000001</v>
      </c>
      <c r="H4928" s="384">
        <v>64.680000000000007</v>
      </c>
    </row>
    <row r="4929" spans="1:8" s="324" customFormat="1" ht="30" customHeight="1">
      <c r="A4929" s="1223"/>
      <c r="B4929" s="1250"/>
      <c r="C4929" s="325" t="s">
        <v>3893</v>
      </c>
      <c r="D4929" s="325" t="s">
        <v>3894</v>
      </c>
      <c r="E4929" s="384">
        <v>314.60000000000002</v>
      </c>
      <c r="F4929" s="384">
        <v>173.03</v>
      </c>
      <c r="G4929" s="384">
        <v>125.84</v>
      </c>
      <c r="H4929" s="384">
        <v>78.650000000000006</v>
      </c>
    </row>
    <row r="4930" spans="1:8" s="324" customFormat="1" ht="17.25">
      <c r="A4930" s="1223"/>
      <c r="B4930" s="1250"/>
      <c r="C4930" s="325" t="s">
        <v>3894</v>
      </c>
      <c r="D4930" s="325" t="s">
        <v>3895</v>
      </c>
      <c r="E4930" s="384">
        <v>257.39999999999998</v>
      </c>
      <c r="F4930" s="384">
        <v>141.57</v>
      </c>
      <c r="G4930" s="384">
        <v>102.96</v>
      </c>
      <c r="H4930" s="384">
        <v>64.349999999999994</v>
      </c>
    </row>
    <row r="4931" spans="1:8" s="324" customFormat="1" ht="17.25">
      <c r="A4931" s="1223"/>
      <c r="B4931" s="1250"/>
      <c r="C4931" s="325" t="s">
        <v>3895</v>
      </c>
      <c r="D4931" s="325" t="s">
        <v>3896</v>
      </c>
      <c r="E4931" s="384">
        <v>200.2</v>
      </c>
      <c r="F4931" s="384">
        <v>110.11</v>
      </c>
      <c r="G4931" s="384">
        <v>80.08</v>
      </c>
      <c r="H4931" s="384">
        <v>50.05</v>
      </c>
    </row>
    <row r="4932" spans="1:8" s="324" customFormat="1" ht="17.25" customHeight="1">
      <c r="A4932" s="1223">
        <v>54</v>
      </c>
      <c r="B4932" s="1191" t="s">
        <v>3897</v>
      </c>
      <c r="C4932" s="325" t="s">
        <v>3898</v>
      </c>
      <c r="D4932" s="325" t="s">
        <v>3899</v>
      </c>
      <c r="E4932" s="384">
        <v>629.20000000000005</v>
      </c>
      <c r="F4932" s="384">
        <v>346.06</v>
      </c>
      <c r="G4932" s="384">
        <v>251.68</v>
      </c>
      <c r="H4932" s="384">
        <v>157.30000000000001</v>
      </c>
    </row>
    <row r="4933" spans="1:8" s="324" customFormat="1" ht="31.5">
      <c r="A4933" s="1223"/>
      <c r="B4933" s="1191"/>
      <c r="C4933" s="325" t="s">
        <v>3899</v>
      </c>
      <c r="D4933" s="325" t="s">
        <v>3900</v>
      </c>
      <c r="E4933" s="384">
        <v>486.2</v>
      </c>
      <c r="F4933" s="384">
        <v>267.41000000000003</v>
      </c>
      <c r="G4933" s="384">
        <v>194.48</v>
      </c>
      <c r="H4933" s="384">
        <v>121.55</v>
      </c>
    </row>
    <row r="4934" spans="1:8" s="324" customFormat="1" ht="17.25">
      <c r="A4934" s="1223"/>
      <c r="B4934" s="1191"/>
      <c r="C4934" s="325" t="s">
        <v>3900</v>
      </c>
      <c r="D4934" s="325" t="s">
        <v>3901</v>
      </c>
      <c r="E4934" s="384">
        <v>572</v>
      </c>
      <c r="F4934" s="384">
        <v>314.60000000000002</v>
      </c>
      <c r="G4934" s="384">
        <v>228.8</v>
      </c>
      <c r="H4934" s="384">
        <v>143</v>
      </c>
    </row>
    <row r="4935" spans="1:8" s="324" customFormat="1" ht="17.25">
      <c r="A4935" s="1223"/>
      <c r="B4935" s="1191"/>
      <c r="C4935" s="325" t="s">
        <v>3901</v>
      </c>
      <c r="D4935" s="325" t="s">
        <v>3902</v>
      </c>
      <c r="E4935" s="384">
        <v>514.79999999999995</v>
      </c>
      <c r="F4935" s="384">
        <v>283.14</v>
      </c>
      <c r="G4935" s="384">
        <v>205.92</v>
      </c>
      <c r="H4935" s="384">
        <v>128.69999999999999</v>
      </c>
    </row>
    <row r="4936" spans="1:8" s="324" customFormat="1" ht="17.25">
      <c r="A4936" s="1223">
        <v>55</v>
      </c>
      <c r="B4936" s="1191" t="s">
        <v>3764</v>
      </c>
      <c r="C4936" s="325" t="s">
        <v>3903</v>
      </c>
      <c r="D4936" s="325" t="s">
        <v>2911</v>
      </c>
      <c r="E4936" s="384">
        <v>286</v>
      </c>
      <c r="F4936" s="384">
        <v>157.30000000000001</v>
      </c>
      <c r="G4936" s="384">
        <v>114.4</v>
      </c>
      <c r="H4936" s="384">
        <v>71.5</v>
      </c>
    </row>
    <row r="4937" spans="1:8" s="324" customFormat="1" ht="31.5">
      <c r="A4937" s="1223"/>
      <c r="B4937" s="1191"/>
      <c r="C4937" s="325" t="s">
        <v>3904</v>
      </c>
      <c r="D4937" s="325" t="s">
        <v>3905</v>
      </c>
      <c r="E4937" s="384">
        <v>286</v>
      </c>
      <c r="F4937" s="384">
        <v>157.30000000000001</v>
      </c>
      <c r="G4937" s="384">
        <v>114.4</v>
      </c>
      <c r="H4937" s="384">
        <v>71.5</v>
      </c>
    </row>
    <row r="4938" spans="1:8" s="324" customFormat="1" ht="17.25">
      <c r="A4938" s="1223"/>
      <c r="B4938" s="1191"/>
      <c r="C4938" s="325" t="s">
        <v>3906</v>
      </c>
      <c r="D4938" s="325" t="s">
        <v>3907</v>
      </c>
      <c r="E4938" s="384">
        <v>286</v>
      </c>
      <c r="F4938" s="384">
        <v>157.30000000000001</v>
      </c>
      <c r="G4938" s="384">
        <v>114.4</v>
      </c>
      <c r="H4938" s="384">
        <v>71.5</v>
      </c>
    </row>
    <row r="4939" spans="1:8" s="324" customFormat="1" ht="17.25">
      <c r="A4939" s="1223"/>
      <c r="B4939" s="1191"/>
      <c r="C4939" s="325" t="s">
        <v>3908</v>
      </c>
      <c r="D4939" s="325" t="s">
        <v>3909</v>
      </c>
      <c r="E4939" s="384">
        <v>514.79999999999995</v>
      </c>
      <c r="F4939" s="384">
        <v>283.14</v>
      </c>
      <c r="G4939" s="384">
        <v>205.92</v>
      </c>
      <c r="H4939" s="384">
        <v>128.69999999999999</v>
      </c>
    </row>
    <row r="4940" spans="1:8" s="324" customFormat="1" ht="17.25" customHeight="1">
      <c r="A4940" s="351" t="s">
        <v>3910</v>
      </c>
      <c r="B4940" s="1191" t="s">
        <v>3911</v>
      </c>
      <c r="C4940" s="1191"/>
      <c r="D4940" s="1191"/>
      <c r="E4940" s="384">
        <v>286</v>
      </c>
      <c r="F4940" s="384">
        <v>157.30000000000001</v>
      </c>
      <c r="G4940" s="384">
        <v>114.4</v>
      </c>
      <c r="H4940" s="384">
        <v>71.5</v>
      </c>
    </row>
    <row r="4941" spans="1:8" s="324" customFormat="1" ht="17.25" customHeight="1">
      <c r="A4941" s="351" t="s">
        <v>3912</v>
      </c>
      <c r="B4941" s="1191" t="s">
        <v>3913</v>
      </c>
      <c r="C4941" s="1191"/>
      <c r="D4941" s="1191"/>
      <c r="E4941" s="384">
        <v>171.6</v>
      </c>
      <c r="F4941" s="384">
        <v>94.38</v>
      </c>
      <c r="G4941" s="384">
        <v>68.64</v>
      </c>
      <c r="H4941" s="384">
        <v>42.9</v>
      </c>
    </row>
    <row r="4942" spans="1:8" s="324" customFormat="1" ht="17.25" customHeight="1">
      <c r="A4942" s="351" t="s">
        <v>3914</v>
      </c>
      <c r="B4942" s="1191" t="s">
        <v>3915</v>
      </c>
      <c r="C4942" s="1191"/>
      <c r="D4942" s="1191"/>
      <c r="E4942" s="384">
        <v>176</v>
      </c>
      <c r="F4942" s="384">
        <v>96.800000000000011</v>
      </c>
      <c r="G4942" s="384">
        <v>70.400000000000006</v>
      </c>
      <c r="H4942" s="384">
        <v>44</v>
      </c>
    </row>
    <row r="4943" spans="1:8" s="324" customFormat="1" ht="17.25">
      <c r="A4943" s="351" t="s">
        <v>3916</v>
      </c>
      <c r="B4943" s="325" t="s">
        <v>3917</v>
      </c>
      <c r="C4943" s="325" t="s">
        <v>3918</v>
      </c>
      <c r="D4943" s="325" t="s">
        <v>3919</v>
      </c>
      <c r="E4943" s="384">
        <v>220</v>
      </c>
      <c r="F4943" s="384">
        <v>121</v>
      </c>
      <c r="G4943" s="384">
        <v>88</v>
      </c>
      <c r="H4943" s="384">
        <v>55</v>
      </c>
    </row>
    <row r="4944" spans="1:8" s="324" customFormat="1" ht="17.25">
      <c r="A4944" s="351" t="s">
        <v>3920</v>
      </c>
      <c r="B4944" s="325" t="s">
        <v>209</v>
      </c>
      <c r="C4944" s="325" t="s">
        <v>3921</v>
      </c>
      <c r="D4944" s="325" t="s">
        <v>3922</v>
      </c>
      <c r="E4944" s="384">
        <v>514.79999999999995</v>
      </c>
      <c r="F4944" s="384">
        <v>283.14</v>
      </c>
      <c r="G4944" s="384">
        <v>205.92</v>
      </c>
      <c r="H4944" s="384">
        <v>128.69999999999999</v>
      </c>
    </row>
    <row r="4945" spans="1:8" s="324" customFormat="1" ht="17.25" customHeight="1">
      <c r="A4945" s="1259" t="s">
        <v>3923</v>
      </c>
      <c r="B4945" s="1191" t="s">
        <v>3924</v>
      </c>
      <c r="C4945" s="325" t="s">
        <v>3752</v>
      </c>
      <c r="D4945" s="325" t="s">
        <v>3889</v>
      </c>
      <c r="E4945" s="384">
        <v>105.6</v>
      </c>
      <c r="F4945" s="384">
        <v>58.08</v>
      </c>
      <c r="G4945" s="384">
        <v>42.24</v>
      </c>
      <c r="H4945" s="384">
        <v>26.4</v>
      </c>
    </row>
    <row r="4946" spans="1:8" s="324" customFormat="1" ht="17.25">
      <c r="A4946" s="1223"/>
      <c r="B4946" s="1191"/>
      <c r="C4946" s="325" t="s">
        <v>3889</v>
      </c>
      <c r="D4946" s="325" t="s">
        <v>3925</v>
      </c>
      <c r="E4946" s="384">
        <v>99</v>
      </c>
      <c r="F4946" s="384">
        <v>54.45</v>
      </c>
      <c r="G4946" s="384">
        <v>39.6</v>
      </c>
      <c r="H4946" s="384">
        <v>24.75</v>
      </c>
    </row>
    <row r="4947" spans="1:8" s="324" customFormat="1" ht="31.5">
      <c r="A4947" s="1223"/>
      <c r="B4947" s="1191"/>
      <c r="C4947" s="325" t="s">
        <v>3926</v>
      </c>
      <c r="D4947" s="325" t="s">
        <v>3927</v>
      </c>
      <c r="E4947" s="384">
        <v>105.6</v>
      </c>
      <c r="F4947" s="384">
        <v>58.08</v>
      </c>
      <c r="G4947" s="384">
        <v>42.24</v>
      </c>
      <c r="H4947" s="384">
        <v>26.4</v>
      </c>
    </row>
    <row r="4948" spans="1:8" s="324" customFormat="1" ht="17.25">
      <c r="A4948" s="1223"/>
      <c r="B4948" s="1191"/>
      <c r="C4948" s="325" t="s">
        <v>3928</v>
      </c>
      <c r="D4948" s="325" t="s">
        <v>3929</v>
      </c>
      <c r="E4948" s="384">
        <v>99</v>
      </c>
      <c r="F4948" s="384">
        <v>54.45</v>
      </c>
      <c r="G4948" s="384">
        <v>39.6</v>
      </c>
      <c r="H4948" s="384">
        <v>24.75</v>
      </c>
    </row>
    <row r="4949" spans="1:8" s="324" customFormat="1" ht="17.25">
      <c r="A4949" s="1223"/>
      <c r="B4949" s="1191"/>
      <c r="C4949" s="325" t="s">
        <v>3930</v>
      </c>
      <c r="D4949" s="325" t="s">
        <v>3931</v>
      </c>
      <c r="E4949" s="384">
        <v>99</v>
      </c>
      <c r="F4949" s="384">
        <v>54.45</v>
      </c>
      <c r="G4949" s="384">
        <v>39.6</v>
      </c>
      <c r="H4949" s="384">
        <v>24.75</v>
      </c>
    </row>
    <row r="4950" spans="1:8" s="324" customFormat="1" ht="31.5">
      <c r="A4950" s="1223"/>
      <c r="B4950" s="1191"/>
      <c r="C4950" s="325" t="s">
        <v>3932</v>
      </c>
      <c r="D4950" s="325" t="s">
        <v>3933</v>
      </c>
      <c r="E4950" s="384">
        <v>99</v>
      </c>
      <c r="F4950" s="384">
        <v>54.45</v>
      </c>
      <c r="G4950" s="384">
        <v>39.6</v>
      </c>
      <c r="H4950" s="384">
        <v>24.75</v>
      </c>
    </row>
    <row r="4951" spans="1:8" s="324" customFormat="1" ht="17.25">
      <c r="A4951" s="1223"/>
      <c r="B4951" s="1191"/>
      <c r="C4951" s="325" t="s">
        <v>3933</v>
      </c>
      <c r="D4951" s="325" t="s">
        <v>3934</v>
      </c>
      <c r="E4951" s="384">
        <v>99</v>
      </c>
      <c r="F4951" s="384">
        <v>54.45</v>
      </c>
      <c r="G4951" s="384">
        <v>39.6</v>
      </c>
      <c r="H4951" s="384">
        <v>24.75</v>
      </c>
    </row>
    <row r="4952" spans="1:8" s="324" customFormat="1" ht="17.25">
      <c r="A4952" s="1223"/>
      <c r="B4952" s="1191"/>
      <c r="C4952" s="325" t="s">
        <v>3935</v>
      </c>
      <c r="D4952" s="325" t="s">
        <v>3936</v>
      </c>
      <c r="E4952" s="384">
        <v>105.6</v>
      </c>
      <c r="F4952" s="384">
        <v>58.08</v>
      </c>
      <c r="G4952" s="384">
        <v>42.24</v>
      </c>
      <c r="H4952" s="384">
        <v>26.4</v>
      </c>
    </row>
    <row r="4953" spans="1:8" s="324" customFormat="1" ht="17.25">
      <c r="A4953" s="1223"/>
      <c r="B4953" s="1191"/>
      <c r="C4953" s="325" t="s">
        <v>3937</v>
      </c>
      <c r="D4953" s="325" t="s">
        <v>3938</v>
      </c>
      <c r="E4953" s="384">
        <v>105.6</v>
      </c>
      <c r="F4953" s="384">
        <v>58.08</v>
      </c>
      <c r="G4953" s="384">
        <v>42.24</v>
      </c>
      <c r="H4953" s="384">
        <v>26.4</v>
      </c>
    </row>
    <row r="4954" spans="1:8" s="324" customFormat="1" ht="17.25">
      <c r="A4954" s="1223"/>
      <c r="B4954" s="1191"/>
      <c r="C4954" s="325" t="s">
        <v>3939</v>
      </c>
      <c r="D4954" s="325" t="s">
        <v>3940</v>
      </c>
      <c r="E4954" s="384">
        <v>92.4</v>
      </c>
      <c r="F4954" s="384">
        <v>50.82</v>
      </c>
      <c r="G4954" s="384">
        <v>36.96</v>
      </c>
      <c r="H4954" s="384">
        <v>23.1</v>
      </c>
    </row>
    <row r="4955" spans="1:8" s="324" customFormat="1" ht="17.25">
      <c r="A4955" s="1223"/>
      <c r="B4955" s="1191"/>
      <c r="C4955" s="325" t="s">
        <v>3763</v>
      </c>
      <c r="D4955" s="325" t="s">
        <v>3941</v>
      </c>
      <c r="E4955" s="384">
        <v>338.8</v>
      </c>
      <c r="F4955" s="384">
        <v>186.34000000000003</v>
      </c>
      <c r="G4955" s="384">
        <v>135.52000000000001</v>
      </c>
      <c r="H4955" s="384">
        <v>84.7</v>
      </c>
    </row>
    <row r="4956" spans="1:8" s="324" customFormat="1" ht="17.25">
      <c r="A4956" s="1223"/>
      <c r="B4956" s="1191"/>
      <c r="C4956" s="325" t="s">
        <v>3941</v>
      </c>
      <c r="D4956" s="325" t="s">
        <v>3942</v>
      </c>
      <c r="E4956" s="384">
        <v>228.8</v>
      </c>
      <c r="F4956" s="384">
        <v>125.84</v>
      </c>
      <c r="G4956" s="384">
        <v>91.52</v>
      </c>
      <c r="H4956" s="384">
        <v>57.2</v>
      </c>
    </row>
    <row r="4957" spans="1:8" s="324" customFormat="1" ht="31.5">
      <c r="A4957" s="351" t="s">
        <v>3943</v>
      </c>
      <c r="B4957" s="325" t="s">
        <v>3944</v>
      </c>
      <c r="C4957" s="325" t="s">
        <v>3945</v>
      </c>
      <c r="D4957" s="325" t="s">
        <v>3946</v>
      </c>
      <c r="E4957" s="384">
        <v>211.2</v>
      </c>
      <c r="F4957" s="384">
        <v>116.16</v>
      </c>
      <c r="G4957" s="384">
        <v>84.48</v>
      </c>
      <c r="H4957" s="384">
        <v>52.8</v>
      </c>
    </row>
    <row r="4958" spans="1:8" s="324" customFormat="1" ht="31.5">
      <c r="A4958" s="351" t="s">
        <v>3947</v>
      </c>
      <c r="B4958" s="325" t="s">
        <v>3948</v>
      </c>
      <c r="C4958" s="325" t="s">
        <v>3949</v>
      </c>
      <c r="D4958" s="325" t="s">
        <v>3950</v>
      </c>
      <c r="E4958" s="384">
        <v>228.8</v>
      </c>
      <c r="F4958" s="384">
        <v>125.84</v>
      </c>
      <c r="G4958" s="384">
        <v>91.52</v>
      </c>
      <c r="H4958" s="384">
        <v>57.2</v>
      </c>
    </row>
    <row r="4959" spans="1:8" s="324" customFormat="1" ht="17.25">
      <c r="A4959" s="351" t="s">
        <v>3951</v>
      </c>
      <c r="B4959" s="1191" t="s">
        <v>3952</v>
      </c>
      <c r="C4959" s="1191"/>
      <c r="D4959" s="1191"/>
      <c r="E4959" s="384">
        <v>79.2</v>
      </c>
      <c r="F4959" s="384">
        <v>43.560000000000009</v>
      </c>
      <c r="G4959" s="384">
        <v>31.68</v>
      </c>
      <c r="H4959" s="384">
        <v>19.8</v>
      </c>
    </row>
    <row r="4960" spans="1:8" s="324" customFormat="1" ht="17.25">
      <c r="A4960" s="351" t="s">
        <v>3953</v>
      </c>
      <c r="B4960" s="1191" t="s">
        <v>3954</v>
      </c>
      <c r="C4960" s="1191"/>
      <c r="D4960" s="1191"/>
      <c r="E4960" s="384">
        <v>79.2</v>
      </c>
      <c r="F4960" s="384">
        <v>43.560000000000009</v>
      </c>
      <c r="G4960" s="384">
        <v>31.68</v>
      </c>
      <c r="H4960" s="384">
        <v>19.8</v>
      </c>
    </row>
    <row r="4961" spans="1:8" s="324" customFormat="1" ht="17.25" customHeight="1">
      <c r="A4961" s="1259" t="s">
        <v>3955</v>
      </c>
      <c r="B4961" s="1191" t="s">
        <v>3956</v>
      </c>
      <c r="C4961" s="325" t="s">
        <v>3752</v>
      </c>
      <c r="D4961" s="325" t="s">
        <v>3957</v>
      </c>
      <c r="E4961" s="384">
        <v>171.6</v>
      </c>
      <c r="F4961" s="384">
        <v>94.38</v>
      </c>
      <c r="G4961" s="384">
        <v>68.64</v>
      </c>
      <c r="H4961" s="384">
        <v>42.9</v>
      </c>
    </row>
    <row r="4962" spans="1:8" s="324" customFormat="1" ht="17.25">
      <c r="A4962" s="1223"/>
      <c r="B4962" s="1191"/>
      <c r="C4962" s="325" t="s">
        <v>3957</v>
      </c>
      <c r="D4962" s="325" t="s">
        <v>3958</v>
      </c>
      <c r="E4962" s="384">
        <v>143</v>
      </c>
      <c r="F4962" s="384">
        <v>78.650000000000006</v>
      </c>
      <c r="G4962" s="384">
        <v>57.2</v>
      </c>
      <c r="H4962" s="384">
        <v>35.75</v>
      </c>
    </row>
    <row r="4963" spans="1:8" s="324" customFormat="1" ht="17.25">
      <c r="A4963" s="1223"/>
      <c r="B4963" s="1191"/>
      <c r="C4963" s="325" t="s">
        <v>3752</v>
      </c>
      <c r="D4963" s="325" t="s">
        <v>3959</v>
      </c>
      <c r="E4963" s="384">
        <v>143</v>
      </c>
      <c r="F4963" s="384">
        <v>78.650000000000006</v>
      </c>
      <c r="G4963" s="384">
        <v>57.2</v>
      </c>
      <c r="H4963" s="384">
        <v>35.75</v>
      </c>
    </row>
    <row r="4964" spans="1:8" s="324" customFormat="1" ht="17.25">
      <c r="A4964" s="1223"/>
      <c r="B4964" s="1191"/>
      <c r="C4964" s="325" t="s">
        <v>3752</v>
      </c>
      <c r="D4964" s="325" t="s">
        <v>3960</v>
      </c>
      <c r="E4964" s="384">
        <v>171.6</v>
      </c>
      <c r="F4964" s="384">
        <v>94.38</v>
      </c>
      <c r="G4964" s="384">
        <v>68.64</v>
      </c>
      <c r="H4964" s="384">
        <v>42.9</v>
      </c>
    </row>
    <row r="4965" spans="1:8" s="324" customFormat="1" ht="17.25">
      <c r="A4965" s="1223"/>
      <c r="B4965" s="1191"/>
      <c r="C4965" s="325" t="s">
        <v>3752</v>
      </c>
      <c r="D4965" s="325" t="s">
        <v>3961</v>
      </c>
      <c r="E4965" s="384">
        <v>96.8</v>
      </c>
      <c r="F4965" s="384">
        <v>53.24</v>
      </c>
      <c r="G4965" s="384">
        <v>38.72</v>
      </c>
      <c r="H4965" s="384">
        <v>24.2</v>
      </c>
    </row>
    <row r="4966" spans="1:8" s="324" customFormat="1" ht="31.5">
      <c r="A4966" s="1223"/>
      <c r="B4966" s="1191"/>
      <c r="C4966" s="325" t="s">
        <v>3752</v>
      </c>
      <c r="D4966" s="325" t="s">
        <v>3962</v>
      </c>
      <c r="E4966" s="384">
        <v>132</v>
      </c>
      <c r="F4966" s="384">
        <v>72.600000000000009</v>
      </c>
      <c r="G4966" s="384">
        <v>52.8</v>
      </c>
      <c r="H4966" s="384">
        <v>33</v>
      </c>
    </row>
    <row r="4967" spans="1:8" s="324" customFormat="1" ht="31.5">
      <c r="A4967" s="1223"/>
      <c r="B4967" s="1191"/>
      <c r="C4967" s="325" t="s">
        <v>3963</v>
      </c>
      <c r="D4967" s="325" t="s">
        <v>3964</v>
      </c>
      <c r="E4967" s="384">
        <v>88</v>
      </c>
      <c r="F4967" s="384">
        <v>48.400000000000006</v>
      </c>
      <c r="G4967" s="384">
        <v>35.200000000000003</v>
      </c>
      <c r="H4967" s="384">
        <v>22</v>
      </c>
    </row>
    <row r="4968" spans="1:8" s="324" customFormat="1" ht="17.25">
      <c r="A4968" s="322">
        <v>61</v>
      </c>
      <c r="B4968" s="323" t="s">
        <v>3965</v>
      </c>
      <c r="C4968" s="330"/>
      <c r="D4968" s="330"/>
      <c r="E4968" s="384">
        <v>0</v>
      </c>
      <c r="F4968" s="384">
        <v>0</v>
      </c>
      <c r="G4968" s="384">
        <v>0</v>
      </c>
      <c r="H4968" s="384">
        <v>0</v>
      </c>
    </row>
    <row r="4969" spans="1:8" s="324" customFormat="1" ht="31.5">
      <c r="A4969" s="1223">
        <v>1</v>
      </c>
      <c r="B4969" s="1191" t="s">
        <v>3752</v>
      </c>
      <c r="C4969" s="325" t="s">
        <v>3966</v>
      </c>
      <c r="D4969" s="325" t="s">
        <v>3967</v>
      </c>
      <c r="E4969" s="384">
        <v>1487.2</v>
      </c>
      <c r="F4969" s="384">
        <v>892.32</v>
      </c>
      <c r="G4969" s="384">
        <v>594.88</v>
      </c>
      <c r="H4969" s="384">
        <v>297.44</v>
      </c>
    </row>
    <row r="4970" spans="1:8" s="324" customFormat="1" ht="46.9" customHeight="1">
      <c r="A4970" s="1223"/>
      <c r="B4970" s="1191"/>
      <c r="C4970" s="325" t="s">
        <v>3967</v>
      </c>
      <c r="D4970" s="325" t="s">
        <v>3968</v>
      </c>
      <c r="E4970" s="384">
        <v>1115.4000000000001</v>
      </c>
      <c r="F4970" s="384">
        <v>669.24</v>
      </c>
      <c r="G4970" s="384">
        <v>446.16</v>
      </c>
      <c r="H4970" s="384">
        <v>223.08</v>
      </c>
    </row>
    <row r="4971" spans="1:8" s="324" customFormat="1" ht="24.6" customHeight="1">
      <c r="A4971" s="1223"/>
      <c r="B4971" s="1191"/>
      <c r="C4971" s="325" t="s">
        <v>3968</v>
      </c>
      <c r="D4971" s="325" t="s">
        <v>3969</v>
      </c>
      <c r="E4971" s="384">
        <v>743.6</v>
      </c>
      <c r="F4971" s="384">
        <v>446.16</v>
      </c>
      <c r="G4971" s="384">
        <v>297.44</v>
      </c>
      <c r="H4971" s="384">
        <v>148.72</v>
      </c>
    </row>
    <row r="4972" spans="1:8" s="324" customFormat="1" ht="31.5">
      <c r="A4972" s="1223"/>
      <c r="B4972" s="1191"/>
      <c r="C4972" s="325" t="s">
        <v>3969</v>
      </c>
      <c r="D4972" s="325" t="s">
        <v>3970</v>
      </c>
      <c r="E4972" s="384">
        <v>817.96</v>
      </c>
      <c r="F4972" s="384">
        <v>490.77600000000007</v>
      </c>
      <c r="G4972" s="384">
        <v>327.18400000000003</v>
      </c>
      <c r="H4972" s="384">
        <v>163.59200000000001</v>
      </c>
    </row>
    <row r="4973" spans="1:8" s="324" customFormat="1" ht="31.5">
      <c r="A4973" s="1223"/>
      <c r="B4973" s="1191"/>
      <c r="C4973" s="325" t="s">
        <v>3970</v>
      </c>
      <c r="D4973" s="325" t="s">
        <v>3971</v>
      </c>
      <c r="E4973" s="384">
        <v>520.52</v>
      </c>
      <c r="F4973" s="384">
        <v>312.31199999999995</v>
      </c>
      <c r="G4973" s="384">
        <v>208.208</v>
      </c>
      <c r="H4973" s="384">
        <v>104.104</v>
      </c>
    </row>
    <row r="4974" spans="1:8" s="324" customFormat="1" ht="17.25">
      <c r="A4974" s="1223">
        <v>2</v>
      </c>
      <c r="B4974" s="1250" t="s">
        <v>3764</v>
      </c>
      <c r="C4974" s="325" t="s">
        <v>3972</v>
      </c>
      <c r="D4974" s="325" t="s">
        <v>3973</v>
      </c>
      <c r="E4974" s="384">
        <v>892.32</v>
      </c>
      <c r="F4974" s="384">
        <v>535.39199999999994</v>
      </c>
      <c r="G4974" s="384">
        <v>356.92800000000005</v>
      </c>
      <c r="H4974" s="384">
        <v>178.46400000000003</v>
      </c>
    </row>
    <row r="4975" spans="1:8" s="324" customFormat="1" ht="31.5">
      <c r="A4975" s="1223"/>
      <c r="B4975" s="1250"/>
      <c r="C4975" s="325" t="s">
        <v>3974</v>
      </c>
      <c r="D4975" s="325" t="s">
        <v>3908</v>
      </c>
      <c r="E4975" s="384">
        <v>520.52</v>
      </c>
      <c r="F4975" s="384">
        <v>312.31199999999995</v>
      </c>
      <c r="G4975" s="384">
        <v>208.208</v>
      </c>
      <c r="H4975" s="384">
        <v>104.104</v>
      </c>
    </row>
    <row r="4976" spans="1:8" s="324" customFormat="1" ht="17.25">
      <c r="A4976" s="1223"/>
      <c r="B4976" s="1250"/>
      <c r="C4976" s="325" t="s">
        <v>3908</v>
      </c>
      <c r="D4976" s="325" t="s">
        <v>3909</v>
      </c>
      <c r="E4976" s="384">
        <v>520.52</v>
      </c>
      <c r="F4976" s="384">
        <v>312.31199999999995</v>
      </c>
      <c r="G4976" s="384">
        <v>208.208</v>
      </c>
      <c r="H4976" s="384">
        <v>104.104</v>
      </c>
    </row>
    <row r="4977" spans="1:8" s="324" customFormat="1" ht="17.25">
      <c r="A4977" s="1223"/>
      <c r="B4977" s="1250"/>
      <c r="C4977" s="325" t="s">
        <v>3975</v>
      </c>
      <c r="D4977" s="325" t="s">
        <v>2465</v>
      </c>
      <c r="E4977" s="384">
        <v>520.52</v>
      </c>
      <c r="F4977" s="384">
        <v>312.31199999999995</v>
      </c>
      <c r="G4977" s="384">
        <v>208.208</v>
      </c>
      <c r="H4977" s="384">
        <v>104.104</v>
      </c>
    </row>
    <row r="4978" spans="1:8" s="324" customFormat="1" ht="31.5">
      <c r="A4978" s="1223"/>
      <c r="B4978" s="1250"/>
      <c r="C4978" s="325" t="s">
        <v>3569</v>
      </c>
      <c r="D4978" s="325" t="s">
        <v>3976</v>
      </c>
      <c r="E4978" s="384">
        <v>274.56</v>
      </c>
      <c r="F4978" s="384">
        <v>164.73599999999999</v>
      </c>
      <c r="G4978" s="384">
        <v>109.824</v>
      </c>
      <c r="H4978" s="384">
        <v>54.911999999999999</v>
      </c>
    </row>
    <row r="4979" spans="1:8" s="324" customFormat="1" ht="31.5">
      <c r="A4979" s="1223"/>
      <c r="B4979" s="1250"/>
      <c r="C4979" s="325" t="s">
        <v>3977</v>
      </c>
      <c r="D4979" s="325" t="s">
        <v>3978</v>
      </c>
      <c r="E4979" s="384">
        <v>334.62</v>
      </c>
      <c r="F4979" s="384">
        <v>200.77200000000002</v>
      </c>
      <c r="G4979" s="384">
        <v>133.84799999999998</v>
      </c>
      <c r="H4979" s="384">
        <v>66.923999999999992</v>
      </c>
    </row>
    <row r="4980" spans="1:8" s="324" customFormat="1" ht="17.25">
      <c r="A4980" s="1223"/>
      <c r="B4980" s="1250"/>
      <c r="C4980" s="325" t="s">
        <v>3979</v>
      </c>
      <c r="D4980" s="325" t="s">
        <v>3980</v>
      </c>
      <c r="E4980" s="384">
        <v>274.56</v>
      </c>
      <c r="F4980" s="384">
        <v>164.73599999999999</v>
      </c>
      <c r="G4980" s="384">
        <v>109.824</v>
      </c>
      <c r="H4980" s="384">
        <v>54.911999999999999</v>
      </c>
    </row>
    <row r="4981" spans="1:8" s="324" customFormat="1" ht="17.25">
      <c r="A4981" s="1223"/>
      <c r="B4981" s="1250"/>
      <c r="C4981" s="325" t="s">
        <v>3979</v>
      </c>
      <c r="D4981" s="325" t="s">
        <v>3981</v>
      </c>
      <c r="E4981" s="384">
        <v>274.56</v>
      </c>
      <c r="F4981" s="384">
        <v>164.73599999999999</v>
      </c>
      <c r="G4981" s="384">
        <v>109.824</v>
      </c>
      <c r="H4981" s="384">
        <v>54.911999999999999</v>
      </c>
    </row>
    <row r="4982" spans="1:8" s="324" customFormat="1" ht="17.25">
      <c r="A4982" s="1223"/>
      <c r="B4982" s="1250"/>
      <c r="C4982" s="325" t="s">
        <v>3982</v>
      </c>
      <c r="D4982" s="325" t="s">
        <v>3983</v>
      </c>
      <c r="E4982" s="384">
        <v>334.62</v>
      </c>
      <c r="F4982" s="384">
        <v>200.77200000000002</v>
      </c>
      <c r="G4982" s="384">
        <v>133.84799999999998</v>
      </c>
      <c r="H4982" s="384">
        <v>66.923999999999992</v>
      </c>
    </row>
    <row r="4983" spans="1:8" s="324" customFormat="1" ht="17.25">
      <c r="A4983" s="1223"/>
      <c r="B4983" s="1250"/>
      <c r="C4983" s="325" t="s">
        <v>3983</v>
      </c>
      <c r="D4983" s="325" t="s">
        <v>3984</v>
      </c>
      <c r="E4983" s="384">
        <v>223.08</v>
      </c>
      <c r="F4983" s="384">
        <v>133.84799999999998</v>
      </c>
      <c r="G4983" s="384">
        <v>89.232000000000014</v>
      </c>
      <c r="H4983" s="384">
        <v>44.616000000000007</v>
      </c>
    </row>
    <row r="4984" spans="1:8" s="324" customFormat="1" ht="17.25">
      <c r="A4984" s="1223"/>
      <c r="B4984" s="1250"/>
      <c r="C4984" s="325" t="s">
        <v>3985</v>
      </c>
      <c r="D4984" s="325" t="s">
        <v>3986</v>
      </c>
      <c r="E4984" s="384">
        <v>274.56</v>
      </c>
      <c r="F4984" s="384">
        <v>164.73599999999999</v>
      </c>
      <c r="G4984" s="384">
        <v>109.824</v>
      </c>
      <c r="H4984" s="384">
        <v>54.911999999999999</v>
      </c>
    </row>
    <row r="4985" spans="1:8" s="324" customFormat="1" ht="31.5">
      <c r="A4985" s="326">
        <v>3</v>
      </c>
      <c r="B4985" s="325" t="s">
        <v>3987</v>
      </c>
      <c r="C4985" s="325" t="s">
        <v>3988</v>
      </c>
      <c r="D4985" s="325" t="s">
        <v>3989</v>
      </c>
      <c r="E4985" s="384">
        <v>200.2</v>
      </c>
      <c r="F4985" s="384">
        <v>120.12</v>
      </c>
      <c r="G4985" s="384">
        <v>80.08</v>
      </c>
      <c r="H4985" s="384">
        <v>40.04</v>
      </c>
    </row>
    <row r="4986" spans="1:8" s="324" customFormat="1" ht="31.5">
      <c r="A4986" s="326">
        <v>4</v>
      </c>
      <c r="B4986" s="325" t="s">
        <v>3990</v>
      </c>
      <c r="C4986" s="325" t="s">
        <v>3991</v>
      </c>
      <c r="D4986" s="325" t="s">
        <v>3992</v>
      </c>
      <c r="E4986" s="384">
        <v>200.2</v>
      </c>
      <c r="F4986" s="384">
        <v>120.12</v>
      </c>
      <c r="G4986" s="384">
        <v>80.08</v>
      </c>
      <c r="H4986" s="384">
        <v>40.04</v>
      </c>
    </row>
    <row r="4987" spans="1:8" s="324" customFormat="1" ht="31.5">
      <c r="A4987" s="326">
        <v>5</v>
      </c>
      <c r="B4987" s="325" t="s">
        <v>3993</v>
      </c>
      <c r="C4987" s="325" t="s">
        <v>3994</v>
      </c>
      <c r="D4987" s="325" t="s">
        <v>3995</v>
      </c>
      <c r="E4987" s="384">
        <v>200.2</v>
      </c>
      <c r="F4987" s="384">
        <v>120.12</v>
      </c>
      <c r="G4987" s="384">
        <v>80.08</v>
      </c>
      <c r="H4987" s="384">
        <v>40.04</v>
      </c>
    </row>
    <row r="4988" spans="1:8" s="324" customFormat="1" ht="17.25">
      <c r="A4988" s="1223">
        <v>6</v>
      </c>
      <c r="B4988" s="1191" t="s">
        <v>1887</v>
      </c>
      <c r="C4988" s="325" t="s">
        <v>3996</v>
      </c>
      <c r="D4988" s="325" t="s">
        <v>3997</v>
      </c>
      <c r="E4988" s="384">
        <v>720.72</v>
      </c>
      <c r="F4988" s="384">
        <v>432.43199999999996</v>
      </c>
      <c r="G4988" s="384">
        <v>288.28800000000001</v>
      </c>
      <c r="H4988" s="384">
        <v>144.14400000000001</v>
      </c>
    </row>
    <row r="4989" spans="1:8" s="324" customFormat="1" ht="17.25">
      <c r="A4989" s="1223"/>
      <c r="B4989" s="1191"/>
      <c r="C4989" s="325" t="s">
        <v>3997</v>
      </c>
      <c r="D4989" s="325" t="s">
        <v>3998</v>
      </c>
      <c r="E4989" s="384">
        <v>800.8</v>
      </c>
      <c r="F4989" s="384">
        <v>480.48</v>
      </c>
      <c r="G4989" s="384">
        <v>320.32</v>
      </c>
      <c r="H4989" s="384">
        <v>160.16</v>
      </c>
    </row>
    <row r="4990" spans="1:8" s="324" customFormat="1" ht="17.25">
      <c r="A4990" s="1223"/>
      <c r="B4990" s="1191"/>
      <c r="C4990" s="325" t="s">
        <v>3998</v>
      </c>
      <c r="D4990" s="325" t="s">
        <v>3999</v>
      </c>
      <c r="E4990" s="384">
        <v>640.64</v>
      </c>
      <c r="F4990" s="384">
        <v>384.38400000000001</v>
      </c>
      <c r="G4990" s="384">
        <v>256.25599999999997</v>
      </c>
      <c r="H4990" s="384">
        <v>128.12799999999999</v>
      </c>
    </row>
    <row r="4991" spans="1:8" s="324" customFormat="1" ht="17.25">
      <c r="A4991" s="1223"/>
      <c r="B4991" s="1191" t="s">
        <v>566</v>
      </c>
      <c r="C4991" s="325" t="s">
        <v>3997</v>
      </c>
      <c r="D4991" s="325" t="s">
        <v>4000</v>
      </c>
      <c r="E4991" s="384">
        <v>240.24</v>
      </c>
      <c r="F4991" s="384">
        <v>144.14400000000001</v>
      </c>
      <c r="G4991" s="384">
        <v>96.096000000000004</v>
      </c>
      <c r="H4991" s="384">
        <v>48.048000000000002</v>
      </c>
    </row>
    <row r="4992" spans="1:8" s="324" customFormat="1" ht="17.25">
      <c r="A4992" s="1223"/>
      <c r="B4992" s="1191"/>
      <c r="C4992" s="325" t="s">
        <v>4000</v>
      </c>
      <c r="D4992" s="325" t="s">
        <v>4001</v>
      </c>
      <c r="E4992" s="384">
        <v>185.9</v>
      </c>
      <c r="F4992" s="384">
        <v>111.54</v>
      </c>
      <c r="G4992" s="384">
        <v>74.36</v>
      </c>
      <c r="H4992" s="384">
        <v>37.18</v>
      </c>
    </row>
    <row r="4993" spans="1:8" s="324" customFormat="1" ht="17.25">
      <c r="A4993" s="1223"/>
      <c r="B4993" s="1191"/>
      <c r="C4993" s="325" t="s">
        <v>4002</v>
      </c>
      <c r="D4993" s="325" t="s">
        <v>4003</v>
      </c>
      <c r="E4993" s="384">
        <v>171.02799999999999</v>
      </c>
      <c r="F4993" s="384">
        <v>102.61679999999998</v>
      </c>
      <c r="G4993" s="384">
        <v>68.411199999999994</v>
      </c>
      <c r="H4993" s="384">
        <v>34.205599999999997</v>
      </c>
    </row>
    <row r="4994" spans="1:8" s="324" customFormat="1" ht="17.25">
      <c r="A4994" s="1223"/>
      <c r="B4994" s="1191"/>
      <c r="C4994" s="325" t="s">
        <v>4004</v>
      </c>
      <c r="D4994" s="325" t="s">
        <v>4005</v>
      </c>
      <c r="E4994" s="384">
        <v>240.24</v>
      </c>
      <c r="F4994" s="384">
        <v>144.14400000000001</v>
      </c>
      <c r="G4994" s="384">
        <v>96.096000000000004</v>
      </c>
      <c r="H4994" s="384">
        <v>48.048000000000002</v>
      </c>
    </row>
    <row r="4995" spans="1:8" s="324" customFormat="1" ht="17.25">
      <c r="A4995" s="1223"/>
      <c r="B4995" s="1191"/>
      <c r="C4995" s="325" t="s">
        <v>4006</v>
      </c>
      <c r="D4995" s="325" t="s">
        <v>4007</v>
      </c>
      <c r="E4995" s="384">
        <v>171.02799999999999</v>
      </c>
      <c r="F4995" s="384">
        <v>102.61679999999998</v>
      </c>
      <c r="G4995" s="384">
        <v>68.411199999999994</v>
      </c>
      <c r="H4995" s="384">
        <v>34.205599999999997</v>
      </c>
    </row>
    <row r="4996" spans="1:8" s="324" customFormat="1" ht="17.25">
      <c r="A4996" s="326">
        <v>7</v>
      </c>
      <c r="B4996" s="1191" t="s">
        <v>4008</v>
      </c>
      <c r="C4996" s="1191"/>
      <c r="D4996" s="1191"/>
      <c r="E4996" s="384">
        <v>164.73599999999999</v>
      </c>
      <c r="F4996" s="384">
        <v>0</v>
      </c>
      <c r="G4996" s="384">
        <v>0</v>
      </c>
      <c r="H4996" s="384">
        <v>0</v>
      </c>
    </row>
    <row r="4997" spans="1:8" s="324" customFormat="1" ht="31.5">
      <c r="A4997" s="1223">
        <v>8</v>
      </c>
      <c r="B4997" s="1191" t="s">
        <v>4009</v>
      </c>
      <c r="C4997" s="325" t="s">
        <v>4010</v>
      </c>
      <c r="D4997" s="325" t="s">
        <v>4011</v>
      </c>
      <c r="E4997" s="384">
        <v>743.6</v>
      </c>
      <c r="F4997" s="384">
        <v>446.16</v>
      </c>
      <c r="G4997" s="384">
        <v>297.44</v>
      </c>
      <c r="H4997" s="384">
        <v>148.72</v>
      </c>
    </row>
    <row r="4998" spans="1:8" s="324" customFormat="1" ht="31.5">
      <c r="A4998" s="1223"/>
      <c r="B4998" s="1191"/>
      <c r="C4998" s="325" t="s">
        <v>4011</v>
      </c>
      <c r="D4998" s="325" t="s">
        <v>4012</v>
      </c>
      <c r="E4998" s="384">
        <v>1189.76</v>
      </c>
      <c r="F4998" s="384">
        <v>713.85600000000011</v>
      </c>
      <c r="G4998" s="384">
        <v>475.904</v>
      </c>
      <c r="H4998" s="384">
        <v>237.952</v>
      </c>
    </row>
    <row r="4999" spans="1:8" s="324" customFormat="1" ht="17.25">
      <c r="A4999" s="1223"/>
      <c r="B4999" s="1191"/>
      <c r="C4999" s="325" t="s">
        <v>4012</v>
      </c>
      <c r="D4999" s="325" t="s">
        <v>4013</v>
      </c>
      <c r="E4999" s="384">
        <v>2471.04</v>
      </c>
      <c r="F4999" s="384">
        <v>1482.624</v>
      </c>
      <c r="G4999" s="384">
        <v>988.41600000000005</v>
      </c>
      <c r="H4999" s="384">
        <v>494.20800000000003</v>
      </c>
    </row>
    <row r="5000" spans="1:8" s="324" customFormat="1" ht="17.25">
      <c r="A5000" s="1223"/>
      <c r="B5000" s="1191"/>
      <c r="C5000" s="325" t="s">
        <v>4013</v>
      </c>
      <c r="D5000" s="325" t="s">
        <v>4014</v>
      </c>
      <c r="E5000" s="384">
        <v>1372.8</v>
      </c>
      <c r="F5000" s="384">
        <v>823.68</v>
      </c>
      <c r="G5000" s="384">
        <v>549.12</v>
      </c>
      <c r="H5000" s="384">
        <v>274.56</v>
      </c>
    </row>
    <row r="5001" spans="1:8" s="324" customFormat="1" ht="17.25">
      <c r="A5001" s="1223"/>
      <c r="B5001" s="1191"/>
      <c r="C5001" s="325" t="s">
        <v>4015</v>
      </c>
      <c r="D5001" s="325" t="s">
        <v>4016</v>
      </c>
      <c r="E5001" s="384">
        <v>892.32</v>
      </c>
      <c r="F5001" s="384">
        <v>535.39199999999994</v>
      </c>
      <c r="G5001" s="384">
        <v>356.92800000000005</v>
      </c>
      <c r="H5001" s="384">
        <v>178.46400000000003</v>
      </c>
    </row>
    <row r="5002" spans="1:8" s="324" customFormat="1" ht="17.25">
      <c r="A5002" s="1223"/>
      <c r="B5002" s="1191"/>
      <c r="C5002" s="325" t="s">
        <v>4016</v>
      </c>
      <c r="D5002" s="325" t="s">
        <v>4017</v>
      </c>
      <c r="E5002" s="384">
        <v>632.05999999999995</v>
      </c>
      <c r="F5002" s="384">
        <v>379.23599999999999</v>
      </c>
      <c r="G5002" s="384">
        <v>252.82399999999998</v>
      </c>
      <c r="H5002" s="384">
        <v>126.41199999999999</v>
      </c>
    </row>
    <row r="5003" spans="1:8" s="324" customFormat="1" ht="17.25">
      <c r="A5003" s="1223"/>
      <c r="B5003" s="1191"/>
      <c r="C5003" s="325" t="s">
        <v>4017</v>
      </c>
      <c r="D5003" s="325" t="s">
        <v>4018</v>
      </c>
      <c r="E5003" s="384">
        <v>750.88</v>
      </c>
      <c r="F5003" s="384">
        <v>450.52799999999996</v>
      </c>
      <c r="G5003" s="384">
        <v>300.35200000000003</v>
      </c>
      <c r="H5003" s="384">
        <v>150.17600000000002</v>
      </c>
    </row>
    <row r="5004" spans="1:8" s="324" customFormat="1" ht="17.25">
      <c r="A5004" s="1223"/>
      <c r="B5004" s="1191"/>
      <c r="C5004" s="325" t="s">
        <v>4018</v>
      </c>
      <c r="D5004" s="325" t="s">
        <v>4019</v>
      </c>
      <c r="E5004" s="384">
        <v>743.6</v>
      </c>
      <c r="F5004" s="384">
        <v>446.16</v>
      </c>
      <c r="G5004" s="384">
        <v>297.44</v>
      </c>
      <c r="H5004" s="384">
        <v>148.72</v>
      </c>
    </row>
    <row r="5005" spans="1:8" s="324" customFormat="1" ht="17.25">
      <c r="A5005" s="1223">
        <v>9</v>
      </c>
      <c r="B5005" s="1191" t="s">
        <v>566</v>
      </c>
      <c r="C5005" s="325" t="s">
        <v>4012</v>
      </c>
      <c r="D5005" s="325" t="s">
        <v>4020</v>
      </c>
      <c r="E5005" s="384">
        <v>2230.8000000000002</v>
      </c>
      <c r="F5005" s="384">
        <v>1338.48</v>
      </c>
      <c r="G5005" s="384">
        <v>892.32</v>
      </c>
      <c r="H5005" s="384">
        <v>446.16</v>
      </c>
    </row>
    <row r="5006" spans="1:8" s="324" customFormat="1" ht="17.25">
      <c r="A5006" s="1223"/>
      <c r="B5006" s="1191"/>
      <c r="C5006" s="325" t="s">
        <v>4020</v>
      </c>
      <c r="D5006" s="325" t="s">
        <v>4021</v>
      </c>
      <c r="E5006" s="384">
        <v>297.44</v>
      </c>
      <c r="F5006" s="384">
        <v>178.46400000000003</v>
      </c>
      <c r="G5006" s="384">
        <v>118.976</v>
      </c>
      <c r="H5006" s="384">
        <v>59.488</v>
      </c>
    </row>
    <row r="5007" spans="1:8" s="324" customFormat="1" ht="17.25">
      <c r="A5007" s="1223"/>
      <c r="B5007" s="1191"/>
      <c r="C5007" s="325" t="s">
        <v>4022</v>
      </c>
      <c r="D5007" s="325" t="s">
        <v>4023</v>
      </c>
      <c r="E5007" s="384">
        <v>483.34</v>
      </c>
      <c r="F5007" s="384">
        <v>290.00400000000002</v>
      </c>
      <c r="G5007" s="384">
        <v>193.33599999999998</v>
      </c>
      <c r="H5007" s="384">
        <v>96.667999999999992</v>
      </c>
    </row>
    <row r="5008" spans="1:8" s="324" customFormat="1" ht="31.5">
      <c r="A5008" s="1223"/>
      <c r="B5008" s="1191"/>
      <c r="C5008" s="325" t="s">
        <v>4023</v>
      </c>
      <c r="D5008" s="325" t="s">
        <v>4024</v>
      </c>
      <c r="E5008" s="384">
        <v>408.98</v>
      </c>
      <c r="F5008" s="384">
        <v>245.38800000000003</v>
      </c>
      <c r="G5008" s="384">
        <v>163.59200000000001</v>
      </c>
      <c r="H5008" s="384">
        <v>81.796000000000006</v>
      </c>
    </row>
    <row r="5009" spans="1:8" s="324" customFormat="1" ht="31.5">
      <c r="A5009" s="1223"/>
      <c r="B5009" s="1191"/>
      <c r="C5009" s="325" t="s">
        <v>4025</v>
      </c>
      <c r="D5009" s="325" t="s">
        <v>4026</v>
      </c>
      <c r="E5009" s="384">
        <v>223.08</v>
      </c>
      <c r="F5009" s="384">
        <v>133.84799999999998</v>
      </c>
      <c r="G5009" s="384">
        <v>89.232000000000014</v>
      </c>
      <c r="H5009" s="384">
        <v>44.616000000000007</v>
      </c>
    </row>
    <row r="5010" spans="1:8" s="324" customFormat="1" ht="17.25" customHeight="1">
      <c r="A5010" s="326">
        <v>10</v>
      </c>
      <c r="B5010" s="1191" t="s">
        <v>4027</v>
      </c>
      <c r="C5010" s="1191"/>
      <c r="D5010" s="1191"/>
      <c r="E5010" s="384">
        <v>2082.08</v>
      </c>
      <c r="F5010" s="384">
        <v>1249.2479999999998</v>
      </c>
      <c r="G5010" s="384">
        <v>832.83199999999999</v>
      </c>
      <c r="H5010" s="384">
        <v>416.416</v>
      </c>
    </row>
    <row r="5011" spans="1:8" s="324" customFormat="1" ht="31.5">
      <c r="A5011" s="326">
        <v>11</v>
      </c>
      <c r="B5011" s="325" t="s">
        <v>4028</v>
      </c>
      <c r="C5011" s="325" t="s">
        <v>4029</v>
      </c>
      <c r="D5011" s="325" t="s">
        <v>4030</v>
      </c>
      <c r="E5011" s="384">
        <v>1487.2</v>
      </c>
      <c r="F5011" s="384">
        <v>0</v>
      </c>
      <c r="G5011" s="384">
        <v>0</v>
      </c>
      <c r="H5011" s="384">
        <v>0</v>
      </c>
    </row>
    <row r="5012" spans="1:8" s="324" customFormat="1" ht="17.25" customHeight="1">
      <c r="A5012" s="1223">
        <v>12</v>
      </c>
      <c r="B5012" s="1250" t="s">
        <v>4031</v>
      </c>
      <c r="C5012" s="325" t="s">
        <v>4012</v>
      </c>
      <c r="D5012" s="325" t="s">
        <v>4032</v>
      </c>
      <c r="E5012" s="384">
        <v>1098.24</v>
      </c>
      <c r="F5012" s="384">
        <v>0</v>
      </c>
      <c r="G5012" s="384">
        <v>0</v>
      </c>
      <c r="H5012" s="384">
        <v>0</v>
      </c>
    </row>
    <row r="5013" spans="1:8" s="324" customFormat="1" ht="31.5">
      <c r="A5013" s="1223"/>
      <c r="B5013" s="1250"/>
      <c r="C5013" s="325" t="s">
        <v>4033</v>
      </c>
      <c r="D5013" s="325" t="s">
        <v>4034</v>
      </c>
      <c r="E5013" s="384">
        <v>480.48</v>
      </c>
      <c r="F5013" s="384">
        <v>0</v>
      </c>
      <c r="G5013" s="384">
        <v>0</v>
      </c>
      <c r="H5013" s="384">
        <v>0</v>
      </c>
    </row>
    <row r="5014" spans="1:8" s="324" customFormat="1" ht="31.5">
      <c r="A5014" s="1223"/>
      <c r="B5014" s="1250"/>
      <c r="C5014" s="325" t="s">
        <v>4035</v>
      </c>
      <c r="D5014" s="325" t="s">
        <v>4034</v>
      </c>
      <c r="E5014" s="384">
        <v>480.48</v>
      </c>
      <c r="F5014" s="384">
        <v>0</v>
      </c>
      <c r="G5014" s="384">
        <v>0</v>
      </c>
      <c r="H5014" s="384">
        <v>0</v>
      </c>
    </row>
    <row r="5015" spans="1:8" s="324" customFormat="1" ht="19.5" customHeight="1">
      <c r="A5015" s="326">
        <v>13</v>
      </c>
      <c r="B5015" s="325" t="s">
        <v>4036</v>
      </c>
      <c r="C5015" s="325" t="s">
        <v>4037</v>
      </c>
      <c r="D5015" s="325" t="s">
        <v>4038</v>
      </c>
      <c r="E5015" s="384">
        <v>692.64</v>
      </c>
      <c r="F5015" s="384">
        <v>415.584</v>
      </c>
      <c r="G5015" s="384">
        <v>277.05599999999998</v>
      </c>
      <c r="H5015" s="384">
        <v>138.52799999999999</v>
      </c>
    </row>
    <row r="5016" spans="1:8" s="324" customFormat="1" ht="31.5">
      <c r="A5016" s="326">
        <v>14</v>
      </c>
      <c r="B5016" s="325" t="s">
        <v>4039</v>
      </c>
      <c r="C5016" s="325" t="s">
        <v>4040</v>
      </c>
      <c r="D5016" s="325" t="s">
        <v>4041</v>
      </c>
      <c r="E5016" s="384">
        <v>520.52</v>
      </c>
      <c r="F5016" s="384">
        <v>312.31199999999995</v>
      </c>
      <c r="G5016" s="384">
        <v>208.208</v>
      </c>
      <c r="H5016" s="384">
        <v>104.104</v>
      </c>
    </row>
    <row r="5017" spans="1:8" s="324" customFormat="1" ht="17.25" customHeight="1">
      <c r="A5017" s="326">
        <v>15</v>
      </c>
      <c r="B5017" s="1191" t="s">
        <v>4042</v>
      </c>
      <c r="C5017" s="1191"/>
      <c r="D5017" s="1191"/>
      <c r="E5017" s="384">
        <v>223.08</v>
      </c>
      <c r="F5017" s="384">
        <v>0</v>
      </c>
      <c r="G5017" s="384">
        <v>0</v>
      </c>
      <c r="H5017" s="384">
        <v>0</v>
      </c>
    </row>
    <row r="5018" spans="1:8" s="324" customFormat="1" ht="17.25">
      <c r="A5018" s="322">
        <v>62</v>
      </c>
      <c r="B5018" s="323" t="s">
        <v>4043</v>
      </c>
      <c r="C5018" s="330"/>
      <c r="D5018" s="330"/>
      <c r="E5018" s="384">
        <v>0</v>
      </c>
      <c r="F5018" s="384">
        <v>0</v>
      </c>
      <c r="G5018" s="384">
        <v>0</v>
      </c>
      <c r="H5018" s="384">
        <v>0</v>
      </c>
    </row>
    <row r="5019" spans="1:8" s="324" customFormat="1" ht="17.25">
      <c r="A5019" s="1223">
        <v>1</v>
      </c>
      <c r="B5019" s="1191" t="s">
        <v>3752</v>
      </c>
      <c r="C5019" s="325" t="s">
        <v>4044</v>
      </c>
      <c r="D5019" s="325" t="s">
        <v>4045</v>
      </c>
      <c r="E5019" s="384">
        <v>436</v>
      </c>
      <c r="F5019" s="384">
        <v>260</v>
      </c>
      <c r="G5019" s="384">
        <v>196</v>
      </c>
      <c r="H5019" s="384">
        <v>132</v>
      </c>
    </row>
    <row r="5020" spans="1:8" s="324" customFormat="1" ht="31.5">
      <c r="A5020" s="1223"/>
      <c r="B5020" s="1191"/>
      <c r="C5020" s="325" t="s">
        <v>4045</v>
      </c>
      <c r="D5020" s="325" t="s">
        <v>4046</v>
      </c>
      <c r="E5020" s="384">
        <v>584</v>
      </c>
      <c r="F5020" s="384">
        <v>352</v>
      </c>
      <c r="G5020" s="384">
        <v>264</v>
      </c>
      <c r="H5020" s="384">
        <v>176</v>
      </c>
    </row>
    <row r="5021" spans="1:8" s="324" customFormat="1" ht="31.5">
      <c r="A5021" s="1223"/>
      <c r="B5021" s="1191"/>
      <c r="C5021" s="325" t="s">
        <v>4046</v>
      </c>
      <c r="D5021" s="325" t="s">
        <v>4047</v>
      </c>
      <c r="E5021" s="384">
        <v>680</v>
      </c>
      <c r="F5021" s="384">
        <v>408</v>
      </c>
      <c r="G5021" s="384">
        <v>308</v>
      </c>
      <c r="H5021" s="384">
        <v>204</v>
      </c>
    </row>
    <row r="5022" spans="1:8" s="324" customFormat="1" ht="17.25">
      <c r="A5022" s="1223"/>
      <c r="B5022" s="1191"/>
      <c r="C5022" s="325" t="s">
        <v>4047</v>
      </c>
      <c r="D5022" s="325" t="s">
        <v>4048</v>
      </c>
      <c r="E5022" s="384">
        <v>388</v>
      </c>
      <c r="F5022" s="384">
        <v>232</v>
      </c>
      <c r="G5022" s="384">
        <v>176</v>
      </c>
      <c r="H5022" s="384">
        <v>116</v>
      </c>
    </row>
    <row r="5023" spans="1:8" s="324" customFormat="1" ht="17.25">
      <c r="A5023" s="1223"/>
      <c r="B5023" s="1191"/>
      <c r="C5023" s="325" t="s">
        <v>4048</v>
      </c>
      <c r="D5023" s="325" t="s">
        <v>4049</v>
      </c>
      <c r="E5023" s="384">
        <v>316</v>
      </c>
      <c r="F5023" s="384">
        <v>188</v>
      </c>
      <c r="G5023" s="384">
        <v>144</v>
      </c>
      <c r="H5023" s="384">
        <v>96</v>
      </c>
    </row>
    <row r="5024" spans="1:8" s="324" customFormat="1" ht="17.25">
      <c r="A5024" s="1223"/>
      <c r="B5024" s="1191"/>
      <c r="C5024" s="325" t="s">
        <v>4049</v>
      </c>
      <c r="D5024" s="325" t="s">
        <v>4050</v>
      </c>
      <c r="E5024" s="384">
        <v>268</v>
      </c>
      <c r="F5024" s="384">
        <v>160</v>
      </c>
      <c r="G5024" s="384">
        <v>120</v>
      </c>
      <c r="H5024" s="384">
        <v>80</v>
      </c>
    </row>
    <row r="5025" spans="1:8" s="324" customFormat="1" ht="17.25">
      <c r="A5025" s="1223"/>
      <c r="B5025" s="1191"/>
      <c r="C5025" s="325" t="s">
        <v>4050</v>
      </c>
      <c r="D5025" s="325" t="s">
        <v>4051</v>
      </c>
      <c r="E5025" s="384">
        <v>224</v>
      </c>
      <c r="F5025" s="384">
        <v>136</v>
      </c>
      <c r="G5025" s="384">
        <v>100</v>
      </c>
      <c r="H5025" s="384">
        <v>68</v>
      </c>
    </row>
    <row r="5026" spans="1:8" s="324" customFormat="1" ht="17.25">
      <c r="A5026" s="1223"/>
      <c r="B5026" s="1191"/>
      <c r="C5026" s="325" t="s">
        <v>4051</v>
      </c>
      <c r="D5026" s="325" t="s">
        <v>4052</v>
      </c>
      <c r="E5026" s="384">
        <v>188</v>
      </c>
      <c r="F5026" s="384">
        <v>112</v>
      </c>
      <c r="G5026" s="384">
        <v>84</v>
      </c>
      <c r="H5026" s="384">
        <v>56</v>
      </c>
    </row>
    <row r="5027" spans="1:8" s="324" customFormat="1" ht="17.25">
      <c r="A5027" s="1223" t="s">
        <v>4053</v>
      </c>
      <c r="B5027" s="1191" t="s">
        <v>3764</v>
      </c>
      <c r="C5027" s="325" t="s">
        <v>4054</v>
      </c>
      <c r="D5027" s="325" t="s">
        <v>4055</v>
      </c>
      <c r="E5027" s="384">
        <v>316</v>
      </c>
      <c r="F5027" s="384">
        <v>188</v>
      </c>
      <c r="G5027" s="384">
        <v>144</v>
      </c>
      <c r="H5027" s="384">
        <v>96</v>
      </c>
    </row>
    <row r="5028" spans="1:8" s="324" customFormat="1" ht="28.15" customHeight="1">
      <c r="A5028" s="1223"/>
      <c r="B5028" s="1191"/>
      <c r="C5028" s="325" t="s">
        <v>4055</v>
      </c>
      <c r="D5028" s="325" t="s">
        <v>4056</v>
      </c>
      <c r="E5028" s="384">
        <v>360</v>
      </c>
      <c r="F5028" s="384">
        <v>216</v>
      </c>
      <c r="G5028" s="384">
        <v>164</v>
      </c>
      <c r="H5028" s="384">
        <v>108</v>
      </c>
    </row>
    <row r="5029" spans="1:8" s="324" customFormat="1" ht="17.25">
      <c r="A5029" s="1223"/>
      <c r="B5029" s="1191"/>
      <c r="C5029" s="325" t="s">
        <v>4056</v>
      </c>
      <c r="D5029" s="325" t="s">
        <v>4049</v>
      </c>
      <c r="E5029" s="384">
        <v>214</v>
      </c>
      <c r="F5029" s="384">
        <v>128</v>
      </c>
      <c r="G5029" s="384">
        <v>96</v>
      </c>
      <c r="H5029" s="384">
        <v>64</v>
      </c>
    </row>
    <row r="5030" spans="1:8" s="324" customFormat="1" ht="31.5">
      <c r="A5030" s="1223"/>
      <c r="B5030" s="1191"/>
      <c r="C5030" s="325" t="s">
        <v>4057</v>
      </c>
      <c r="D5030" s="325" t="s">
        <v>4058</v>
      </c>
      <c r="E5030" s="384">
        <v>178</v>
      </c>
      <c r="F5030" s="384">
        <v>108</v>
      </c>
      <c r="G5030" s="384">
        <v>80</v>
      </c>
      <c r="H5030" s="384">
        <v>52</v>
      </c>
    </row>
    <row r="5031" spans="1:8" s="324" customFormat="1" ht="31.5">
      <c r="A5031" s="1223"/>
      <c r="B5031" s="1191"/>
      <c r="C5031" s="325" t="s">
        <v>4058</v>
      </c>
      <c r="D5031" s="325" t="s">
        <v>4059</v>
      </c>
      <c r="E5031" s="384">
        <v>160</v>
      </c>
      <c r="F5031" s="384">
        <v>96</v>
      </c>
      <c r="G5031" s="384">
        <v>72</v>
      </c>
      <c r="H5031" s="384">
        <v>0</v>
      </c>
    </row>
    <row r="5032" spans="1:8" s="324" customFormat="1" ht="17.25">
      <c r="A5032" s="1223"/>
      <c r="B5032" s="1191"/>
      <c r="C5032" s="325" t="s">
        <v>4060</v>
      </c>
      <c r="D5032" s="325" t="s">
        <v>4061</v>
      </c>
      <c r="E5032" s="384">
        <v>156</v>
      </c>
      <c r="F5032" s="384">
        <v>92</v>
      </c>
      <c r="G5032" s="384">
        <v>72</v>
      </c>
      <c r="H5032" s="384">
        <v>0</v>
      </c>
    </row>
    <row r="5033" spans="1:8" s="324" customFormat="1" ht="17.25">
      <c r="A5033" s="1223"/>
      <c r="B5033" s="1191"/>
      <c r="C5033" s="325" t="s">
        <v>4049</v>
      </c>
      <c r="D5033" s="325" t="s">
        <v>4062</v>
      </c>
      <c r="E5033" s="384">
        <v>180</v>
      </c>
      <c r="F5033" s="384">
        <v>108</v>
      </c>
      <c r="G5033" s="384">
        <v>80</v>
      </c>
      <c r="H5033" s="384">
        <v>56</v>
      </c>
    </row>
    <row r="5034" spans="1:8" s="324" customFormat="1" ht="31.5">
      <c r="A5034" s="1223"/>
      <c r="B5034" s="1191"/>
      <c r="C5034" s="325" t="s">
        <v>4063</v>
      </c>
      <c r="D5034" s="325" t="s">
        <v>4064</v>
      </c>
      <c r="E5034" s="384">
        <v>132</v>
      </c>
      <c r="F5034" s="384">
        <v>80</v>
      </c>
      <c r="G5034" s="384">
        <v>60</v>
      </c>
      <c r="H5034" s="384">
        <v>0</v>
      </c>
    </row>
    <row r="5035" spans="1:8" s="324" customFormat="1" ht="31.5">
      <c r="A5035" s="1223"/>
      <c r="B5035" s="1191"/>
      <c r="C5035" s="325" t="s">
        <v>4065</v>
      </c>
      <c r="D5035" s="325" t="s">
        <v>1185</v>
      </c>
      <c r="E5035" s="384">
        <v>148</v>
      </c>
      <c r="F5035" s="384">
        <v>88</v>
      </c>
      <c r="G5035" s="384">
        <v>68</v>
      </c>
      <c r="H5035" s="384">
        <v>0</v>
      </c>
    </row>
    <row r="5036" spans="1:8" s="324" customFormat="1" ht="17.25">
      <c r="A5036" s="1223"/>
      <c r="B5036" s="1191"/>
      <c r="C5036" s="325" t="s">
        <v>4066</v>
      </c>
      <c r="D5036" s="325" t="s">
        <v>4067</v>
      </c>
      <c r="E5036" s="384">
        <v>130</v>
      </c>
      <c r="F5036" s="384">
        <v>80</v>
      </c>
      <c r="G5036" s="384">
        <v>60</v>
      </c>
      <c r="H5036" s="384">
        <v>0</v>
      </c>
    </row>
    <row r="5037" spans="1:8" s="324" customFormat="1" ht="17.25">
      <c r="A5037" s="1223"/>
      <c r="B5037" s="1191"/>
      <c r="C5037" s="325" t="s">
        <v>4068</v>
      </c>
      <c r="D5037" s="325" t="s">
        <v>4069</v>
      </c>
      <c r="E5037" s="384">
        <v>208</v>
      </c>
      <c r="F5037" s="384">
        <v>124</v>
      </c>
      <c r="G5037" s="384">
        <v>92</v>
      </c>
      <c r="H5037" s="384">
        <v>64</v>
      </c>
    </row>
    <row r="5038" spans="1:8" s="324" customFormat="1" ht="31.5">
      <c r="A5038" s="1223"/>
      <c r="B5038" s="1191"/>
      <c r="C5038" s="325" t="s">
        <v>4070</v>
      </c>
      <c r="D5038" s="325" t="s">
        <v>4071</v>
      </c>
      <c r="E5038" s="384">
        <v>132</v>
      </c>
      <c r="F5038" s="384">
        <v>80</v>
      </c>
      <c r="G5038" s="384">
        <v>60</v>
      </c>
      <c r="H5038" s="384">
        <v>0</v>
      </c>
    </row>
    <row r="5039" spans="1:8" s="324" customFormat="1" ht="39.6" customHeight="1">
      <c r="A5039" s="1223"/>
      <c r="B5039" s="1191"/>
      <c r="C5039" s="325" t="s">
        <v>4072</v>
      </c>
      <c r="D5039" s="325" t="s">
        <v>4073</v>
      </c>
      <c r="E5039" s="384">
        <v>100</v>
      </c>
      <c r="F5039" s="384">
        <v>60</v>
      </c>
      <c r="G5039" s="384">
        <v>0</v>
      </c>
      <c r="H5039" s="384">
        <v>0</v>
      </c>
    </row>
    <row r="5040" spans="1:8" s="324" customFormat="1" ht="17.25">
      <c r="A5040" s="1223"/>
      <c r="B5040" s="1191"/>
      <c r="C5040" s="1191" t="s">
        <v>4074</v>
      </c>
      <c r="D5040" s="1191"/>
      <c r="E5040" s="384">
        <v>214</v>
      </c>
      <c r="F5040" s="384">
        <v>128</v>
      </c>
      <c r="G5040" s="384">
        <v>96</v>
      </c>
      <c r="H5040" s="384">
        <v>64</v>
      </c>
    </row>
    <row r="5041" spans="1:8" s="324" customFormat="1" ht="31.5">
      <c r="A5041" s="1223">
        <v>3</v>
      </c>
      <c r="B5041" s="1191" t="s">
        <v>4075</v>
      </c>
      <c r="C5041" s="325" t="s">
        <v>4076</v>
      </c>
      <c r="D5041" s="325" t="s">
        <v>4077</v>
      </c>
      <c r="E5041" s="384">
        <v>208</v>
      </c>
      <c r="F5041" s="384">
        <v>124</v>
      </c>
      <c r="G5041" s="384">
        <v>92</v>
      </c>
      <c r="H5041" s="384">
        <v>64</v>
      </c>
    </row>
    <row r="5042" spans="1:8" s="324" customFormat="1" ht="31.5">
      <c r="A5042" s="1223"/>
      <c r="B5042" s="1191"/>
      <c r="C5042" s="325" t="s">
        <v>4077</v>
      </c>
      <c r="D5042" s="325" t="s">
        <v>4078</v>
      </c>
      <c r="E5042" s="384">
        <v>166</v>
      </c>
      <c r="F5042" s="384">
        <v>100</v>
      </c>
      <c r="G5042" s="384">
        <v>76</v>
      </c>
      <c r="H5042" s="384">
        <v>0</v>
      </c>
    </row>
    <row r="5043" spans="1:8" s="324" customFormat="1" ht="17.25">
      <c r="A5043" s="326">
        <v>4</v>
      </c>
      <c r="B5043" s="325" t="s">
        <v>4079</v>
      </c>
      <c r="C5043" s="325" t="s">
        <v>3752</v>
      </c>
      <c r="D5043" s="325" t="s">
        <v>4080</v>
      </c>
      <c r="E5043" s="384">
        <v>208</v>
      </c>
      <c r="F5043" s="384">
        <v>124</v>
      </c>
      <c r="G5043" s="384">
        <v>92</v>
      </c>
      <c r="H5043" s="384">
        <v>64</v>
      </c>
    </row>
    <row r="5044" spans="1:8" s="324" customFormat="1" ht="17.25">
      <c r="A5044" s="1223">
        <v>5</v>
      </c>
      <c r="B5044" s="1191" t="s">
        <v>4075</v>
      </c>
      <c r="C5044" s="325" t="s">
        <v>4081</v>
      </c>
      <c r="D5044" s="325" t="s">
        <v>4082</v>
      </c>
      <c r="E5044" s="384">
        <v>124</v>
      </c>
      <c r="F5044" s="384">
        <v>76</v>
      </c>
      <c r="G5044" s="384">
        <v>56</v>
      </c>
      <c r="H5044" s="384">
        <v>0</v>
      </c>
    </row>
    <row r="5045" spans="1:8" s="324" customFormat="1" ht="27.6" customHeight="1">
      <c r="A5045" s="1223"/>
      <c r="B5045" s="1191"/>
      <c r="C5045" s="325" t="s">
        <v>4083</v>
      </c>
      <c r="D5045" s="325" t="s">
        <v>4084</v>
      </c>
      <c r="E5045" s="384">
        <v>124</v>
      </c>
      <c r="F5045" s="384">
        <v>76</v>
      </c>
      <c r="G5045" s="384">
        <v>56</v>
      </c>
      <c r="H5045" s="384">
        <v>0</v>
      </c>
    </row>
    <row r="5046" spans="1:8" s="324" customFormat="1" ht="27.6" customHeight="1">
      <c r="A5046" s="322">
        <v>63</v>
      </c>
      <c r="B5046" s="323" t="s">
        <v>4085</v>
      </c>
      <c r="C5046" s="330"/>
      <c r="D5046" s="330"/>
      <c r="E5046" s="384">
        <v>0</v>
      </c>
      <c r="F5046" s="384">
        <v>0</v>
      </c>
      <c r="G5046" s="384">
        <v>0</v>
      </c>
      <c r="H5046" s="384">
        <v>0</v>
      </c>
    </row>
    <row r="5047" spans="1:8" s="324" customFormat="1" ht="27.6" customHeight="1">
      <c r="A5047" s="1260" t="s">
        <v>4086</v>
      </c>
      <c r="B5047" s="1262" t="s">
        <v>4087</v>
      </c>
      <c r="C5047" s="352" t="s">
        <v>4088</v>
      </c>
      <c r="D5047" s="352" t="s">
        <v>4089</v>
      </c>
      <c r="E5047" s="384">
        <v>1240</v>
      </c>
      <c r="F5047" s="384">
        <v>684</v>
      </c>
      <c r="G5047" s="384">
        <v>496</v>
      </c>
      <c r="H5047" s="384">
        <v>372</v>
      </c>
    </row>
    <row r="5048" spans="1:8" s="324" customFormat="1" ht="27.6" customHeight="1">
      <c r="A5048" s="1261"/>
      <c r="B5048" s="1262"/>
      <c r="C5048" s="352" t="s">
        <v>4089</v>
      </c>
      <c r="D5048" s="353" t="s">
        <v>4090</v>
      </c>
      <c r="E5048" s="384">
        <v>800</v>
      </c>
      <c r="F5048" s="384">
        <v>440</v>
      </c>
      <c r="G5048" s="384">
        <v>320</v>
      </c>
      <c r="H5048" s="384">
        <v>240</v>
      </c>
    </row>
    <row r="5049" spans="1:8" s="324" customFormat="1" ht="17.25">
      <c r="A5049" s="1261"/>
      <c r="B5049" s="1262"/>
      <c r="C5049" s="353" t="s">
        <v>4090</v>
      </c>
      <c r="D5049" s="353" t="s">
        <v>4091</v>
      </c>
      <c r="E5049" s="384">
        <v>400</v>
      </c>
      <c r="F5049" s="384">
        <v>220</v>
      </c>
      <c r="G5049" s="384">
        <v>160</v>
      </c>
      <c r="H5049" s="384">
        <v>120</v>
      </c>
    </row>
    <row r="5050" spans="1:8" s="324" customFormat="1" ht="27.6" customHeight="1">
      <c r="A5050" s="1261"/>
      <c r="B5050" s="1262"/>
      <c r="C5050" s="353" t="s">
        <v>4092</v>
      </c>
      <c r="D5050" s="353" t="s">
        <v>4093</v>
      </c>
      <c r="E5050" s="384">
        <v>600</v>
      </c>
      <c r="F5050" s="384">
        <v>332</v>
      </c>
      <c r="G5050" s="384">
        <v>240</v>
      </c>
      <c r="H5050" s="384">
        <v>180</v>
      </c>
    </row>
    <row r="5051" spans="1:8" s="324" customFormat="1" ht="27.6" customHeight="1">
      <c r="A5051" s="1261"/>
      <c r="B5051" s="1262"/>
      <c r="C5051" s="353" t="s">
        <v>4094</v>
      </c>
      <c r="D5051" s="353" t="s">
        <v>4095</v>
      </c>
      <c r="E5051" s="384">
        <v>400</v>
      </c>
      <c r="F5051" s="384">
        <v>220</v>
      </c>
      <c r="G5051" s="384">
        <v>160</v>
      </c>
      <c r="H5051" s="384">
        <v>120</v>
      </c>
    </row>
    <row r="5052" spans="1:8" s="324" customFormat="1" ht="27.6" customHeight="1">
      <c r="A5052" s="1261"/>
      <c r="B5052" s="1262"/>
      <c r="C5052" s="352" t="s">
        <v>4096</v>
      </c>
      <c r="D5052" s="352" t="s">
        <v>4097</v>
      </c>
      <c r="E5052" s="384">
        <v>1240</v>
      </c>
      <c r="F5052" s="384">
        <v>684</v>
      </c>
      <c r="G5052" s="384">
        <v>496</v>
      </c>
      <c r="H5052" s="384">
        <v>372</v>
      </c>
    </row>
    <row r="5053" spans="1:8" s="324" customFormat="1" ht="27.6" customHeight="1">
      <c r="A5053" s="1261"/>
      <c r="B5053" s="1262"/>
      <c r="C5053" s="352" t="s">
        <v>4097</v>
      </c>
      <c r="D5053" s="352" t="s">
        <v>4098</v>
      </c>
      <c r="E5053" s="384">
        <v>880</v>
      </c>
      <c r="F5053" s="384">
        <v>484</v>
      </c>
      <c r="G5053" s="384">
        <v>352</v>
      </c>
      <c r="H5053" s="384">
        <v>264</v>
      </c>
    </row>
    <row r="5054" spans="1:8" s="324" customFormat="1" ht="27.6" customHeight="1">
      <c r="A5054" s="1261"/>
      <c r="B5054" s="1262"/>
      <c r="C5054" s="352" t="s">
        <v>4098</v>
      </c>
      <c r="D5054" s="352" t="s">
        <v>4099</v>
      </c>
      <c r="E5054" s="384">
        <v>600</v>
      </c>
      <c r="F5054" s="384">
        <v>332</v>
      </c>
      <c r="G5054" s="384">
        <v>240</v>
      </c>
      <c r="H5054" s="384">
        <v>180</v>
      </c>
    </row>
    <row r="5055" spans="1:8" s="324" customFormat="1" ht="27.6" customHeight="1">
      <c r="A5055" s="1261"/>
      <c r="B5055" s="1262"/>
      <c r="C5055" s="352" t="s">
        <v>4100</v>
      </c>
      <c r="D5055" s="353" t="s">
        <v>4101</v>
      </c>
      <c r="E5055" s="384">
        <v>220</v>
      </c>
      <c r="F5055" s="384">
        <v>120</v>
      </c>
      <c r="G5055" s="384">
        <v>0</v>
      </c>
      <c r="H5055" s="384">
        <v>0</v>
      </c>
    </row>
    <row r="5056" spans="1:8" s="324" customFormat="1" ht="27.6" customHeight="1">
      <c r="A5056" s="1261"/>
      <c r="B5056" s="1262"/>
      <c r="C5056" s="352" t="s">
        <v>4102</v>
      </c>
      <c r="D5056" s="353" t="s">
        <v>4103</v>
      </c>
      <c r="E5056" s="384">
        <v>192</v>
      </c>
      <c r="F5056" s="384">
        <v>104</v>
      </c>
      <c r="G5056" s="384">
        <v>0</v>
      </c>
      <c r="H5056" s="384">
        <v>0</v>
      </c>
    </row>
    <row r="5057" spans="1:8" s="324" customFormat="1" ht="27.6" customHeight="1">
      <c r="A5057" s="1261">
        <v>2</v>
      </c>
      <c r="B5057" s="1262" t="s">
        <v>4104</v>
      </c>
      <c r="C5057" s="352" t="s">
        <v>4088</v>
      </c>
      <c r="D5057" s="352" t="s">
        <v>4105</v>
      </c>
      <c r="E5057" s="384">
        <v>1240</v>
      </c>
      <c r="F5057" s="384">
        <v>684</v>
      </c>
      <c r="G5057" s="384">
        <v>496</v>
      </c>
      <c r="H5057" s="384">
        <v>372</v>
      </c>
    </row>
    <row r="5058" spans="1:8" s="324" customFormat="1" ht="27.6" customHeight="1">
      <c r="A5058" s="1261"/>
      <c r="B5058" s="1262"/>
      <c r="C5058" s="352" t="s">
        <v>4105</v>
      </c>
      <c r="D5058" s="352" t="s">
        <v>4106</v>
      </c>
      <c r="E5058" s="384">
        <v>200</v>
      </c>
      <c r="F5058" s="384">
        <v>112</v>
      </c>
      <c r="G5058" s="384">
        <v>0</v>
      </c>
      <c r="H5058" s="384">
        <v>0</v>
      </c>
    </row>
    <row r="5059" spans="1:8" s="324" customFormat="1" ht="27.6" customHeight="1">
      <c r="A5059" s="1261">
        <v>3</v>
      </c>
      <c r="B5059" s="1262" t="s">
        <v>4107</v>
      </c>
      <c r="C5059" s="352" t="s">
        <v>277</v>
      </c>
      <c r="D5059" s="352" t="s">
        <v>4108</v>
      </c>
      <c r="E5059" s="384">
        <v>220</v>
      </c>
      <c r="F5059" s="384">
        <v>120</v>
      </c>
      <c r="G5059" s="384">
        <v>0</v>
      </c>
      <c r="H5059" s="384">
        <v>0</v>
      </c>
    </row>
    <row r="5060" spans="1:8" s="324" customFormat="1" ht="27.6" customHeight="1">
      <c r="A5060" s="1261"/>
      <c r="B5060" s="1262"/>
      <c r="C5060" s="352" t="s">
        <v>4108</v>
      </c>
      <c r="D5060" s="352" t="s">
        <v>4109</v>
      </c>
      <c r="E5060" s="384">
        <v>140</v>
      </c>
      <c r="F5060" s="384">
        <v>0</v>
      </c>
      <c r="G5060" s="384">
        <v>0</v>
      </c>
      <c r="H5060" s="384">
        <v>0</v>
      </c>
    </row>
    <row r="5061" spans="1:8" s="324" customFormat="1" ht="27.6" customHeight="1">
      <c r="A5061" s="1261">
        <v>4</v>
      </c>
      <c r="B5061" s="1262" t="s">
        <v>4110</v>
      </c>
      <c r="C5061" s="352" t="s">
        <v>4111</v>
      </c>
      <c r="D5061" s="352" t="s">
        <v>4112</v>
      </c>
      <c r="E5061" s="384">
        <v>576</v>
      </c>
      <c r="F5061" s="384">
        <v>316</v>
      </c>
      <c r="G5061" s="384">
        <v>232</v>
      </c>
      <c r="H5061" s="384">
        <v>172</v>
      </c>
    </row>
    <row r="5062" spans="1:8" s="324" customFormat="1" ht="27.6" customHeight="1">
      <c r="A5062" s="1261"/>
      <c r="B5062" s="1262"/>
      <c r="C5062" s="352" t="s">
        <v>4113</v>
      </c>
      <c r="D5062" s="353" t="s">
        <v>4114</v>
      </c>
      <c r="E5062" s="384">
        <v>200</v>
      </c>
      <c r="F5062" s="384">
        <v>112</v>
      </c>
      <c r="G5062" s="384">
        <v>0</v>
      </c>
      <c r="H5062" s="384">
        <v>0</v>
      </c>
    </row>
    <row r="5063" spans="1:8" s="324" customFormat="1" ht="27.6" customHeight="1">
      <c r="A5063" s="1261">
        <v>5</v>
      </c>
      <c r="B5063" s="1262" t="s">
        <v>4115</v>
      </c>
      <c r="C5063" s="352" t="s">
        <v>4116</v>
      </c>
      <c r="D5063" s="352" t="s">
        <v>4117</v>
      </c>
      <c r="E5063" s="384">
        <v>240</v>
      </c>
      <c r="F5063" s="384">
        <v>132</v>
      </c>
      <c r="G5063" s="384">
        <v>0</v>
      </c>
      <c r="H5063" s="384">
        <v>0</v>
      </c>
    </row>
    <row r="5064" spans="1:8" s="324" customFormat="1" ht="27.6" customHeight="1">
      <c r="A5064" s="1261"/>
      <c r="B5064" s="1262"/>
      <c r="C5064" s="352" t="s">
        <v>4117</v>
      </c>
      <c r="D5064" s="352" t="s">
        <v>4118</v>
      </c>
      <c r="E5064" s="384">
        <v>256</v>
      </c>
      <c r="F5064" s="384">
        <v>140</v>
      </c>
      <c r="G5064" s="384">
        <v>104</v>
      </c>
      <c r="H5064" s="384">
        <v>0</v>
      </c>
    </row>
    <row r="5065" spans="1:8" s="324" customFormat="1" ht="27.6" customHeight="1">
      <c r="A5065" s="1261"/>
      <c r="B5065" s="1262"/>
      <c r="C5065" s="352" t="s">
        <v>4118</v>
      </c>
      <c r="D5065" s="352" t="s">
        <v>4119</v>
      </c>
      <c r="E5065" s="384">
        <v>140</v>
      </c>
      <c r="F5065" s="384">
        <v>0</v>
      </c>
      <c r="G5065" s="384">
        <v>0</v>
      </c>
      <c r="H5065" s="384">
        <v>0</v>
      </c>
    </row>
    <row r="5066" spans="1:8" s="324" customFormat="1" ht="27.6" customHeight="1">
      <c r="A5066" s="1263">
        <v>6</v>
      </c>
      <c r="B5066" s="1265" t="s">
        <v>4120</v>
      </c>
      <c r="C5066" s="352" t="s">
        <v>4099</v>
      </c>
      <c r="D5066" s="354" t="s">
        <v>4121</v>
      </c>
      <c r="E5066" s="384">
        <v>320</v>
      </c>
      <c r="F5066" s="384">
        <v>176</v>
      </c>
      <c r="G5066" s="384">
        <v>0</v>
      </c>
      <c r="H5066" s="384">
        <v>0</v>
      </c>
    </row>
    <row r="5067" spans="1:8" s="324" customFormat="1" ht="27.6" customHeight="1">
      <c r="A5067" s="1264"/>
      <c r="B5067" s="1266"/>
      <c r="C5067" s="354" t="s">
        <v>4121</v>
      </c>
      <c r="D5067" s="352" t="s">
        <v>4122</v>
      </c>
      <c r="E5067" s="384">
        <v>240</v>
      </c>
      <c r="F5067" s="384">
        <v>132</v>
      </c>
      <c r="G5067" s="384">
        <v>0</v>
      </c>
      <c r="H5067" s="384">
        <v>0</v>
      </c>
    </row>
    <row r="5068" spans="1:8" s="324" customFormat="1" ht="31.5">
      <c r="A5068" s="355">
        <v>7</v>
      </c>
      <c r="B5068" s="352" t="s">
        <v>4123</v>
      </c>
      <c r="C5068" s="353" t="s">
        <v>4124</v>
      </c>
      <c r="D5068" s="353" t="s">
        <v>4125</v>
      </c>
      <c r="E5068" s="384">
        <v>192</v>
      </c>
      <c r="F5068" s="384">
        <v>104</v>
      </c>
      <c r="G5068" s="384">
        <v>0</v>
      </c>
      <c r="H5068" s="384">
        <v>0</v>
      </c>
    </row>
    <row r="5069" spans="1:8" s="324" customFormat="1" ht="27.6" customHeight="1">
      <c r="A5069" s="355">
        <v>8</v>
      </c>
      <c r="B5069" s="353" t="s">
        <v>4126</v>
      </c>
      <c r="C5069" s="353" t="s">
        <v>4127</v>
      </c>
      <c r="D5069" s="352" t="s">
        <v>4128</v>
      </c>
      <c r="E5069" s="384">
        <v>132</v>
      </c>
      <c r="F5069" s="384">
        <v>0</v>
      </c>
      <c r="G5069" s="384">
        <v>0</v>
      </c>
      <c r="H5069" s="384">
        <v>0</v>
      </c>
    </row>
    <row r="5070" spans="1:8" s="324" customFormat="1" ht="27.6" customHeight="1">
      <c r="A5070" s="355">
        <v>9</v>
      </c>
      <c r="B5070" s="352" t="s">
        <v>4129</v>
      </c>
      <c r="C5070" s="352" t="s">
        <v>4128</v>
      </c>
      <c r="D5070" s="353" t="s">
        <v>4130</v>
      </c>
      <c r="E5070" s="384">
        <v>80</v>
      </c>
      <c r="F5070" s="384">
        <v>0</v>
      </c>
      <c r="G5070" s="384">
        <v>0</v>
      </c>
      <c r="H5070" s="384">
        <v>0</v>
      </c>
    </row>
    <row r="5071" spans="1:8" s="324" customFormat="1" ht="27.6" customHeight="1">
      <c r="A5071" s="1261">
        <v>10</v>
      </c>
      <c r="B5071" s="1262" t="s">
        <v>4131</v>
      </c>
      <c r="C5071" s="352" t="s">
        <v>4132</v>
      </c>
      <c r="D5071" s="352" t="s">
        <v>4133</v>
      </c>
      <c r="E5071" s="384">
        <v>132</v>
      </c>
      <c r="F5071" s="384">
        <v>0</v>
      </c>
      <c r="G5071" s="384">
        <v>0</v>
      </c>
      <c r="H5071" s="384">
        <v>0</v>
      </c>
    </row>
    <row r="5072" spans="1:8" s="324" customFormat="1" ht="27.6" customHeight="1">
      <c r="A5072" s="1261"/>
      <c r="B5072" s="1262"/>
      <c r="C5072" s="352" t="s">
        <v>4133</v>
      </c>
      <c r="D5072" s="353" t="s">
        <v>4134</v>
      </c>
      <c r="E5072" s="384">
        <v>120</v>
      </c>
      <c r="F5072" s="384">
        <v>0</v>
      </c>
      <c r="G5072" s="384">
        <v>0</v>
      </c>
      <c r="H5072" s="384">
        <v>0</v>
      </c>
    </row>
    <row r="5073" spans="1:8" s="324" customFormat="1" ht="27.6" customHeight="1">
      <c r="A5073" s="1261"/>
      <c r="B5073" s="1262"/>
      <c r="C5073" s="353" t="s">
        <v>4134</v>
      </c>
      <c r="D5073" s="353" t="s">
        <v>4135</v>
      </c>
      <c r="E5073" s="384">
        <v>200</v>
      </c>
      <c r="F5073" s="384">
        <v>112</v>
      </c>
      <c r="G5073" s="384">
        <v>0</v>
      </c>
      <c r="H5073" s="384">
        <v>0</v>
      </c>
    </row>
    <row r="5074" spans="1:8" s="324" customFormat="1" ht="27.6" customHeight="1">
      <c r="A5074" s="1261">
        <v>11</v>
      </c>
      <c r="B5074" s="1262" t="s">
        <v>4136</v>
      </c>
      <c r="C5074" s="353" t="s">
        <v>4115</v>
      </c>
      <c r="D5074" s="352" t="s">
        <v>4137</v>
      </c>
      <c r="E5074" s="384">
        <v>128</v>
      </c>
      <c r="F5074" s="384">
        <v>0</v>
      </c>
      <c r="G5074" s="384">
        <v>0</v>
      </c>
      <c r="H5074" s="384">
        <v>0</v>
      </c>
    </row>
    <row r="5075" spans="1:8" s="324" customFormat="1" ht="27.6" customHeight="1">
      <c r="A5075" s="1261"/>
      <c r="B5075" s="1262"/>
      <c r="C5075" s="352" t="s">
        <v>4137</v>
      </c>
      <c r="D5075" s="352" t="s">
        <v>4138</v>
      </c>
      <c r="E5075" s="384">
        <v>120</v>
      </c>
      <c r="F5075" s="384">
        <v>0</v>
      </c>
      <c r="G5075" s="384">
        <v>0</v>
      </c>
      <c r="H5075" s="384">
        <v>0</v>
      </c>
    </row>
    <row r="5076" spans="1:8" s="324" customFormat="1" ht="27.6" customHeight="1">
      <c r="A5076" s="1261"/>
      <c r="B5076" s="1262"/>
      <c r="C5076" s="352" t="s">
        <v>4138</v>
      </c>
      <c r="D5076" s="353" t="s">
        <v>4139</v>
      </c>
      <c r="E5076" s="384">
        <v>200</v>
      </c>
      <c r="F5076" s="384">
        <v>112</v>
      </c>
      <c r="G5076" s="384">
        <v>0</v>
      </c>
      <c r="H5076" s="384">
        <v>0</v>
      </c>
    </row>
    <row r="5077" spans="1:8" s="324" customFormat="1" ht="27.6" customHeight="1">
      <c r="A5077" s="1261">
        <v>12</v>
      </c>
      <c r="B5077" s="1262" t="s">
        <v>4140</v>
      </c>
      <c r="C5077" s="353" t="s">
        <v>4141</v>
      </c>
      <c r="D5077" s="353" t="s">
        <v>4142</v>
      </c>
      <c r="E5077" s="384">
        <v>168</v>
      </c>
      <c r="F5077" s="384">
        <v>0</v>
      </c>
      <c r="G5077" s="384">
        <v>0</v>
      </c>
      <c r="H5077" s="384">
        <v>0</v>
      </c>
    </row>
    <row r="5078" spans="1:8" s="324" customFormat="1" ht="27.6" customHeight="1">
      <c r="A5078" s="1261"/>
      <c r="B5078" s="1262"/>
      <c r="C5078" s="352" t="s">
        <v>4133</v>
      </c>
      <c r="D5078" s="352" t="s">
        <v>4143</v>
      </c>
      <c r="E5078" s="384">
        <v>136</v>
      </c>
      <c r="F5078" s="384">
        <v>0</v>
      </c>
      <c r="G5078" s="384">
        <v>0</v>
      </c>
      <c r="H5078" s="384">
        <v>0</v>
      </c>
    </row>
    <row r="5079" spans="1:8" s="324" customFormat="1" ht="27.6" customHeight="1">
      <c r="A5079" s="1261"/>
      <c r="B5079" s="1262"/>
      <c r="C5079" s="352" t="s">
        <v>4143</v>
      </c>
      <c r="D5079" s="352" t="s">
        <v>4104</v>
      </c>
      <c r="E5079" s="384">
        <v>144</v>
      </c>
      <c r="F5079" s="384">
        <v>0</v>
      </c>
      <c r="G5079" s="384">
        <v>0</v>
      </c>
      <c r="H5079" s="384">
        <v>0</v>
      </c>
    </row>
    <row r="5080" spans="1:8" s="324" customFormat="1" ht="27.6" customHeight="1">
      <c r="A5080" s="1261">
        <v>13</v>
      </c>
      <c r="B5080" s="1262" t="s">
        <v>4144</v>
      </c>
      <c r="C5080" s="353" t="s">
        <v>4141</v>
      </c>
      <c r="D5080" s="353" t="s">
        <v>4142</v>
      </c>
      <c r="E5080" s="384">
        <v>168</v>
      </c>
      <c r="F5080" s="384">
        <v>0</v>
      </c>
      <c r="G5080" s="384">
        <v>0</v>
      </c>
      <c r="H5080" s="384">
        <v>0</v>
      </c>
    </row>
    <row r="5081" spans="1:8" s="324" customFormat="1" ht="27.6" customHeight="1">
      <c r="A5081" s="1261"/>
      <c r="B5081" s="1262"/>
      <c r="C5081" s="353" t="s">
        <v>4145</v>
      </c>
      <c r="D5081" s="352" t="s">
        <v>4140</v>
      </c>
      <c r="E5081" s="384">
        <v>136</v>
      </c>
      <c r="F5081" s="384">
        <v>0</v>
      </c>
      <c r="G5081" s="384">
        <v>0</v>
      </c>
      <c r="H5081" s="384">
        <v>0</v>
      </c>
    </row>
    <row r="5082" spans="1:8" s="324" customFormat="1" ht="27.6" customHeight="1">
      <c r="A5082" s="355">
        <v>14</v>
      </c>
      <c r="B5082" s="352" t="s">
        <v>4146</v>
      </c>
      <c r="C5082" s="352" t="s">
        <v>4147</v>
      </c>
      <c r="D5082" s="352" t="s">
        <v>4120</v>
      </c>
      <c r="E5082" s="384">
        <v>112</v>
      </c>
      <c r="F5082" s="384">
        <v>0</v>
      </c>
      <c r="G5082" s="384">
        <v>0</v>
      </c>
      <c r="H5082" s="384">
        <v>0</v>
      </c>
    </row>
    <row r="5083" spans="1:8" s="324" customFormat="1" ht="27.6" customHeight="1">
      <c r="A5083" s="1261">
        <v>15</v>
      </c>
      <c r="B5083" s="1262" t="s">
        <v>4148</v>
      </c>
      <c r="C5083" s="353" t="s">
        <v>277</v>
      </c>
      <c r="D5083" s="352" t="s">
        <v>4149</v>
      </c>
      <c r="E5083" s="384">
        <v>240</v>
      </c>
      <c r="F5083" s="384">
        <v>132</v>
      </c>
      <c r="G5083" s="384">
        <v>0</v>
      </c>
      <c r="H5083" s="384">
        <v>0</v>
      </c>
    </row>
    <row r="5084" spans="1:8" s="324" customFormat="1" ht="27.6" customHeight="1">
      <c r="A5084" s="1261"/>
      <c r="B5084" s="1262"/>
      <c r="C5084" s="352" t="s">
        <v>4149</v>
      </c>
      <c r="D5084" s="353" t="s">
        <v>4150</v>
      </c>
      <c r="E5084" s="384">
        <v>140</v>
      </c>
      <c r="F5084" s="384">
        <v>0</v>
      </c>
      <c r="G5084" s="384">
        <v>0</v>
      </c>
      <c r="H5084" s="384">
        <v>0</v>
      </c>
    </row>
    <row r="5085" spans="1:8" s="324" customFormat="1" ht="27.6" customHeight="1">
      <c r="A5085" s="1263">
        <v>16</v>
      </c>
      <c r="B5085" s="1262" t="s">
        <v>4151</v>
      </c>
      <c r="C5085" s="353" t="s">
        <v>277</v>
      </c>
      <c r="D5085" s="353" t="s">
        <v>4152</v>
      </c>
      <c r="E5085" s="384">
        <v>800</v>
      </c>
      <c r="F5085" s="384">
        <v>440</v>
      </c>
      <c r="G5085" s="384">
        <v>320</v>
      </c>
      <c r="H5085" s="384">
        <v>240</v>
      </c>
    </row>
    <row r="5086" spans="1:8" s="324" customFormat="1" ht="27.6" customHeight="1">
      <c r="A5086" s="1264"/>
      <c r="B5086" s="1262"/>
      <c r="C5086" s="353" t="s">
        <v>4152</v>
      </c>
      <c r="D5086" s="352" t="s">
        <v>4120</v>
      </c>
      <c r="E5086" s="384">
        <v>160</v>
      </c>
      <c r="F5086" s="384">
        <v>0</v>
      </c>
      <c r="G5086" s="384">
        <v>0</v>
      </c>
      <c r="H5086" s="384">
        <v>0</v>
      </c>
    </row>
    <row r="5087" spans="1:8" s="324" customFormat="1" ht="27.6" customHeight="1">
      <c r="A5087" s="355">
        <v>17</v>
      </c>
      <c r="B5087" s="352" t="s">
        <v>4153</v>
      </c>
      <c r="C5087" s="353" t="s">
        <v>277</v>
      </c>
      <c r="D5087" s="353" t="s">
        <v>4154</v>
      </c>
      <c r="E5087" s="384">
        <v>200</v>
      </c>
      <c r="F5087" s="384">
        <v>112</v>
      </c>
      <c r="G5087" s="384">
        <v>0</v>
      </c>
      <c r="H5087" s="384">
        <v>0</v>
      </c>
    </row>
    <row r="5088" spans="1:8" s="324" customFormat="1" ht="22.5" customHeight="1">
      <c r="A5088" s="1261">
        <v>18</v>
      </c>
      <c r="B5088" s="1262" t="s">
        <v>4155</v>
      </c>
      <c r="C5088" s="352" t="s">
        <v>4104</v>
      </c>
      <c r="D5088" s="352" t="s">
        <v>4156</v>
      </c>
      <c r="E5088" s="384">
        <v>800</v>
      </c>
      <c r="F5088" s="384">
        <v>440</v>
      </c>
      <c r="G5088" s="384">
        <v>320</v>
      </c>
      <c r="H5088" s="384">
        <v>240</v>
      </c>
    </row>
    <row r="5089" spans="1:8" s="324" customFormat="1" ht="31.5">
      <c r="A5089" s="1261"/>
      <c r="B5089" s="1262"/>
      <c r="C5089" s="352" t="s">
        <v>4156</v>
      </c>
      <c r="D5089" s="353" t="s">
        <v>4157</v>
      </c>
      <c r="E5089" s="384">
        <v>104</v>
      </c>
      <c r="F5089" s="384">
        <v>0</v>
      </c>
      <c r="G5089" s="384">
        <v>0</v>
      </c>
      <c r="H5089" s="384">
        <v>0</v>
      </c>
    </row>
    <row r="5090" spans="1:8" s="324" customFormat="1" ht="31.5">
      <c r="A5090" s="345">
        <v>19</v>
      </c>
      <c r="B5090" s="334" t="s">
        <v>4158</v>
      </c>
      <c r="C5090" s="345" t="s">
        <v>4104</v>
      </c>
      <c r="D5090" s="352" t="s">
        <v>4156</v>
      </c>
      <c r="E5090" s="384">
        <v>140</v>
      </c>
      <c r="F5090" s="384">
        <v>0</v>
      </c>
      <c r="G5090" s="384">
        <v>0</v>
      </c>
      <c r="H5090" s="384">
        <v>0</v>
      </c>
    </row>
    <row r="5091" spans="1:8" s="324" customFormat="1" ht="17.25">
      <c r="A5091" s="345">
        <v>20</v>
      </c>
      <c r="B5091" s="334" t="s">
        <v>4159</v>
      </c>
      <c r="C5091" s="334" t="s">
        <v>277</v>
      </c>
      <c r="D5091" s="334" t="s">
        <v>4154</v>
      </c>
      <c r="E5091" s="384">
        <v>168</v>
      </c>
      <c r="F5091" s="384">
        <v>0</v>
      </c>
      <c r="G5091" s="384">
        <v>0</v>
      </c>
      <c r="H5091" s="384">
        <v>0</v>
      </c>
    </row>
    <row r="5092" spans="1:8" s="324" customFormat="1" ht="17.25">
      <c r="A5092" s="345">
        <v>21</v>
      </c>
      <c r="B5092" s="334" t="s">
        <v>4160</v>
      </c>
      <c r="C5092" s="334" t="s">
        <v>277</v>
      </c>
      <c r="D5092" s="334" t="s">
        <v>4161</v>
      </c>
      <c r="E5092" s="384">
        <v>168</v>
      </c>
      <c r="F5092" s="384">
        <v>0</v>
      </c>
      <c r="G5092" s="384">
        <v>0</v>
      </c>
      <c r="H5092" s="384">
        <v>0</v>
      </c>
    </row>
    <row r="5093" spans="1:8" s="324" customFormat="1" ht="17.25" customHeight="1">
      <c r="A5093" s="355">
        <v>22</v>
      </c>
      <c r="B5093" s="1282" t="s">
        <v>4162</v>
      </c>
      <c r="C5093" s="1283"/>
      <c r="D5093" s="1284"/>
      <c r="E5093" s="384">
        <v>60</v>
      </c>
      <c r="F5093" s="384">
        <v>0</v>
      </c>
      <c r="G5093" s="384">
        <v>0</v>
      </c>
      <c r="H5093" s="384">
        <v>0</v>
      </c>
    </row>
    <row r="5094" spans="1:8" s="324" customFormat="1" ht="17.25">
      <c r="A5094" s="322">
        <v>64</v>
      </c>
      <c r="B5094" s="323" t="s">
        <v>4163</v>
      </c>
      <c r="C5094" s="330"/>
      <c r="D5094" s="330"/>
      <c r="E5094" s="384">
        <v>0</v>
      </c>
      <c r="F5094" s="384">
        <v>0</v>
      </c>
      <c r="G5094" s="384">
        <v>0</v>
      </c>
      <c r="H5094" s="384">
        <v>0</v>
      </c>
    </row>
    <row r="5095" spans="1:8" s="324" customFormat="1" ht="17.25" customHeight="1">
      <c r="A5095" s="1267">
        <v>1</v>
      </c>
      <c r="B5095" s="1268" t="s">
        <v>4164</v>
      </c>
      <c r="C5095" s="356" t="s">
        <v>4165</v>
      </c>
      <c r="D5095" s="356" t="s">
        <v>4166</v>
      </c>
      <c r="E5095" s="384">
        <v>1440</v>
      </c>
      <c r="F5095" s="384">
        <v>792</v>
      </c>
      <c r="G5095" s="384">
        <v>576</v>
      </c>
      <c r="H5095" s="384">
        <v>360</v>
      </c>
    </row>
    <row r="5096" spans="1:8" s="324" customFormat="1" ht="37.5">
      <c r="A5096" s="1267"/>
      <c r="B5096" s="1268"/>
      <c r="C5096" s="356" t="s">
        <v>4166</v>
      </c>
      <c r="D5096" s="356" t="s">
        <v>4167</v>
      </c>
      <c r="E5096" s="384">
        <v>1200</v>
      </c>
      <c r="F5096" s="384">
        <v>660</v>
      </c>
      <c r="G5096" s="384">
        <v>480</v>
      </c>
      <c r="H5096" s="384">
        <v>300</v>
      </c>
    </row>
    <row r="5097" spans="1:8" s="324" customFormat="1" ht="18.75">
      <c r="A5097" s="1267"/>
      <c r="B5097" s="1268"/>
      <c r="C5097" s="357" t="s">
        <v>4167</v>
      </c>
      <c r="D5097" s="357" t="s">
        <v>4168</v>
      </c>
      <c r="E5097" s="384">
        <v>880</v>
      </c>
      <c r="F5097" s="384">
        <v>484</v>
      </c>
      <c r="G5097" s="384">
        <v>352</v>
      </c>
      <c r="H5097" s="384">
        <v>220</v>
      </c>
    </row>
    <row r="5098" spans="1:8" s="324" customFormat="1" ht="18.75">
      <c r="A5098" s="1267"/>
      <c r="B5098" s="1268"/>
      <c r="C5098" s="357" t="s">
        <v>4165</v>
      </c>
      <c r="D5098" s="357" t="s">
        <v>4169</v>
      </c>
      <c r="E5098" s="384">
        <v>1200</v>
      </c>
      <c r="F5098" s="384">
        <v>660</v>
      </c>
      <c r="G5098" s="384">
        <v>480</v>
      </c>
      <c r="H5098" s="384">
        <v>300</v>
      </c>
    </row>
    <row r="5099" spans="1:8" s="324" customFormat="1" ht="37.5">
      <c r="A5099" s="1267"/>
      <c r="B5099" s="1268"/>
      <c r="C5099" s="357" t="s">
        <v>4169</v>
      </c>
      <c r="D5099" s="357" t="s">
        <v>4170</v>
      </c>
      <c r="E5099" s="384">
        <v>720</v>
      </c>
      <c r="F5099" s="384">
        <v>396</v>
      </c>
      <c r="G5099" s="384">
        <v>288</v>
      </c>
      <c r="H5099" s="384">
        <v>180</v>
      </c>
    </row>
    <row r="5100" spans="1:8" s="324" customFormat="1" ht="18.75">
      <c r="A5100" s="1267"/>
      <c r="B5100" s="1268"/>
      <c r="C5100" s="357" t="s">
        <v>4171</v>
      </c>
      <c r="D5100" s="358" t="s">
        <v>4172</v>
      </c>
      <c r="E5100" s="384">
        <v>340</v>
      </c>
      <c r="F5100" s="384">
        <v>188</v>
      </c>
      <c r="G5100" s="384">
        <v>136</v>
      </c>
      <c r="H5100" s="384">
        <v>0</v>
      </c>
    </row>
    <row r="5101" spans="1:8" s="324" customFormat="1" ht="33" customHeight="1">
      <c r="A5101" s="1267">
        <v>2</v>
      </c>
      <c r="B5101" s="1268" t="s">
        <v>4173</v>
      </c>
      <c r="C5101" s="356" t="s">
        <v>4165</v>
      </c>
      <c r="D5101" s="356" t="s">
        <v>4174</v>
      </c>
      <c r="E5101" s="384">
        <v>1120</v>
      </c>
      <c r="F5101" s="384">
        <v>616</v>
      </c>
      <c r="G5101" s="384">
        <v>448</v>
      </c>
      <c r="H5101" s="384">
        <v>280</v>
      </c>
    </row>
    <row r="5102" spans="1:8" s="324" customFormat="1" ht="56.25">
      <c r="A5102" s="1267"/>
      <c r="B5102" s="1268"/>
      <c r="C5102" s="356" t="s">
        <v>4174</v>
      </c>
      <c r="D5102" s="356" t="s">
        <v>4175</v>
      </c>
      <c r="E5102" s="384">
        <v>800</v>
      </c>
      <c r="F5102" s="384">
        <v>440</v>
      </c>
      <c r="G5102" s="384">
        <v>320</v>
      </c>
      <c r="H5102" s="384">
        <v>200</v>
      </c>
    </row>
    <row r="5103" spans="1:8" s="324" customFormat="1" ht="56.25">
      <c r="A5103" s="1267"/>
      <c r="B5103" s="1268"/>
      <c r="C5103" s="356" t="s">
        <v>4175</v>
      </c>
      <c r="D5103" s="356" t="s">
        <v>4176</v>
      </c>
      <c r="E5103" s="384">
        <v>300</v>
      </c>
      <c r="F5103" s="384">
        <v>164</v>
      </c>
      <c r="G5103" s="384">
        <v>120</v>
      </c>
      <c r="H5103" s="384">
        <v>0</v>
      </c>
    </row>
    <row r="5104" spans="1:8" s="324" customFormat="1" ht="56.25">
      <c r="A5104" s="1267"/>
      <c r="B5104" s="1268"/>
      <c r="C5104" s="356" t="s">
        <v>4176</v>
      </c>
      <c r="D5104" s="356" t="s">
        <v>4177</v>
      </c>
      <c r="E5104" s="384">
        <v>480</v>
      </c>
      <c r="F5104" s="384">
        <v>264</v>
      </c>
      <c r="G5104" s="384">
        <v>192</v>
      </c>
      <c r="H5104" s="384">
        <v>120</v>
      </c>
    </row>
    <row r="5105" spans="1:8" s="324" customFormat="1" ht="37.5">
      <c r="A5105" s="1267"/>
      <c r="B5105" s="1268"/>
      <c r="C5105" s="356" t="s">
        <v>4177</v>
      </c>
      <c r="D5105" s="356" t="s">
        <v>4178</v>
      </c>
      <c r="E5105" s="384">
        <v>400</v>
      </c>
      <c r="F5105" s="384">
        <v>200</v>
      </c>
      <c r="G5105" s="384">
        <v>160</v>
      </c>
      <c r="H5105" s="384">
        <v>0</v>
      </c>
    </row>
    <row r="5106" spans="1:8" s="324" customFormat="1" ht="18.75">
      <c r="A5106" s="1267"/>
      <c r="B5106" s="1268"/>
      <c r="C5106" s="356" t="s">
        <v>4178</v>
      </c>
      <c r="D5106" s="356" t="s">
        <v>4172</v>
      </c>
      <c r="E5106" s="384">
        <v>224</v>
      </c>
      <c r="F5106" s="384">
        <v>112</v>
      </c>
      <c r="G5106" s="384">
        <v>0</v>
      </c>
      <c r="H5106" s="384">
        <v>0</v>
      </c>
    </row>
    <row r="5107" spans="1:8" s="324" customFormat="1" ht="37.5">
      <c r="A5107" s="1267"/>
      <c r="B5107" s="1268"/>
      <c r="C5107" s="356" t="s">
        <v>4177</v>
      </c>
      <c r="D5107" s="356" t="s">
        <v>4179</v>
      </c>
      <c r="E5107" s="384">
        <v>400</v>
      </c>
      <c r="F5107" s="384">
        <v>220</v>
      </c>
      <c r="G5107" s="384">
        <v>160</v>
      </c>
      <c r="H5107" s="384">
        <v>100</v>
      </c>
    </row>
    <row r="5108" spans="1:8" s="324" customFormat="1" ht="18.75">
      <c r="A5108" s="1267"/>
      <c r="B5108" s="1268"/>
      <c r="C5108" s="356" t="s">
        <v>4179</v>
      </c>
      <c r="D5108" s="356" t="s">
        <v>3996</v>
      </c>
      <c r="E5108" s="384">
        <v>192</v>
      </c>
      <c r="F5108" s="384">
        <v>104</v>
      </c>
      <c r="G5108" s="384">
        <v>0</v>
      </c>
      <c r="H5108" s="384">
        <v>0</v>
      </c>
    </row>
    <row r="5109" spans="1:8" s="324" customFormat="1" ht="37.5">
      <c r="A5109" s="1273">
        <v>3</v>
      </c>
      <c r="B5109" s="1276" t="s">
        <v>4180</v>
      </c>
      <c r="C5109" s="356" t="s">
        <v>4181</v>
      </c>
      <c r="D5109" s="359" t="s">
        <v>4182</v>
      </c>
      <c r="E5109" s="384">
        <v>540</v>
      </c>
      <c r="F5109" s="384">
        <v>296</v>
      </c>
      <c r="G5109" s="384">
        <v>216</v>
      </c>
      <c r="H5109" s="384">
        <v>136</v>
      </c>
    </row>
    <row r="5110" spans="1:8" s="324" customFormat="1" ht="37.5">
      <c r="A5110" s="1274"/>
      <c r="B5110" s="1277"/>
      <c r="C5110" s="359" t="s">
        <v>4182</v>
      </c>
      <c r="D5110" s="356" t="s">
        <v>4183</v>
      </c>
      <c r="E5110" s="384">
        <v>420</v>
      </c>
      <c r="F5110" s="384">
        <v>232</v>
      </c>
      <c r="G5110" s="384">
        <v>168</v>
      </c>
      <c r="H5110" s="384">
        <v>104</v>
      </c>
    </row>
    <row r="5111" spans="1:8" s="324" customFormat="1" ht="75">
      <c r="A5111" s="360">
        <v>4</v>
      </c>
      <c r="B5111" s="359" t="s">
        <v>4184</v>
      </c>
      <c r="C5111" s="356" t="s">
        <v>4185</v>
      </c>
      <c r="D5111" s="356" t="s">
        <v>4186</v>
      </c>
      <c r="E5111" s="384">
        <v>540</v>
      </c>
      <c r="F5111" s="384">
        <v>270</v>
      </c>
      <c r="G5111" s="384">
        <v>216</v>
      </c>
      <c r="H5111" s="384">
        <v>0</v>
      </c>
    </row>
    <row r="5112" spans="1:8" s="324" customFormat="1" ht="56.25">
      <c r="A5112" s="360">
        <v>5</v>
      </c>
      <c r="B5112" s="359" t="s">
        <v>4187</v>
      </c>
      <c r="C5112" s="356" t="s">
        <v>4188</v>
      </c>
      <c r="D5112" s="356" t="s">
        <v>4189</v>
      </c>
      <c r="E5112" s="384">
        <v>328</v>
      </c>
      <c r="F5112" s="384">
        <v>180</v>
      </c>
      <c r="G5112" s="384">
        <v>132</v>
      </c>
      <c r="H5112" s="384">
        <v>0</v>
      </c>
    </row>
    <row r="5113" spans="1:8" s="324" customFormat="1" ht="56.25">
      <c r="A5113" s="1267">
        <v>6</v>
      </c>
      <c r="B5113" s="1268" t="s">
        <v>4190</v>
      </c>
      <c r="C5113" s="356" t="s">
        <v>4191</v>
      </c>
      <c r="D5113" s="356" t="s">
        <v>4192</v>
      </c>
      <c r="E5113" s="384">
        <v>380</v>
      </c>
      <c r="F5113" s="384">
        <v>208</v>
      </c>
      <c r="G5113" s="384">
        <v>152</v>
      </c>
      <c r="H5113" s="384">
        <v>96</v>
      </c>
    </row>
    <row r="5114" spans="1:8" s="324" customFormat="1" ht="18.75">
      <c r="A5114" s="1267"/>
      <c r="B5114" s="1268"/>
      <c r="C5114" s="356" t="s">
        <v>4192</v>
      </c>
      <c r="D5114" s="356" t="s">
        <v>3996</v>
      </c>
      <c r="E5114" s="384">
        <v>340</v>
      </c>
      <c r="F5114" s="384">
        <v>188</v>
      </c>
      <c r="G5114" s="384">
        <v>136</v>
      </c>
      <c r="H5114" s="384">
        <v>0</v>
      </c>
    </row>
    <row r="5115" spans="1:8" s="324" customFormat="1" ht="56.25">
      <c r="A5115" s="361">
        <v>7</v>
      </c>
      <c r="B5115" s="362" t="s">
        <v>4193</v>
      </c>
      <c r="C5115" s="356" t="s">
        <v>4194</v>
      </c>
      <c r="D5115" s="356" t="s">
        <v>4195</v>
      </c>
      <c r="E5115" s="384">
        <v>260</v>
      </c>
      <c r="F5115" s="384">
        <v>130</v>
      </c>
      <c r="G5115" s="384">
        <v>104</v>
      </c>
      <c r="H5115" s="384">
        <v>0</v>
      </c>
    </row>
    <row r="5116" spans="1:8" s="324" customFormat="1" ht="56.25">
      <c r="A5116" s="363">
        <v>8</v>
      </c>
      <c r="B5116" s="364" t="s">
        <v>4196</v>
      </c>
      <c r="C5116" s="356" t="s">
        <v>4197</v>
      </c>
      <c r="D5116" s="356" t="s">
        <v>4198</v>
      </c>
      <c r="E5116" s="384">
        <v>540</v>
      </c>
      <c r="F5116" s="384">
        <v>270</v>
      </c>
      <c r="G5116" s="384">
        <v>216</v>
      </c>
      <c r="H5116" s="384">
        <v>112</v>
      </c>
    </row>
    <row r="5117" spans="1:8" s="324" customFormat="1" ht="56.25">
      <c r="A5117" s="361">
        <v>9</v>
      </c>
      <c r="B5117" s="362" t="s">
        <v>4199</v>
      </c>
      <c r="C5117" s="356" t="s">
        <v>4200</v>
      </c>
      <c r="D5117" s="356" t="s">
        <v>4201</v>
      </c>
      <c r="E5117" s="384">
        <v>400</v>
      </c>
      <c r="F5117" s="384">
        <v>200</v>
      </c>
      <c r="G5117" s="384">
        <v>160</v>
      </c>
      <c r="H5117" s="384">
        <v>0</v>
      </c>
    </row>
    <row r="5118" spans="1:8" s="324" customFormat="1" ht="56.25">
      <c r="A5118" s="1267">
        <v>10</v>
      </c>
      <c r="B5118" s="1268" t="s">
        <v>4202</v>
      </c>
      <c r="C5118" s="356" t="s">
        <v>4203</v>
      </c>
      <c r="D5118" s="356" t="s">
        <v>4204</v>
      </c>
      <c r="E5118" s="384">
        <v>240</v>
      </c>
      <c r="F5118" s="384">
        <v>132</v>
      </c>
      <c r="G5118" s="384">
        <v>96</v>
      </c>
      <c r="H5118" s="384">
        <v>0</v>
      </c>
    </row>
    <row r="5119" spans="1:8" s="324" customFormat="1" ht="37.5">
      <c r="A5119" s="1267"/>
      <c r="B5119" s="1268"/>
      <c r="C5119" s="356" t="s">
        <v>4204</v>
      </c>
      <c r="D5119" s="356" t="s">
        <v>4205</v>
      </c>
      <c r="E5119" s="384">
        <v>180</v>
      </c>
      <c r="F5119" s="384">
        <v>100</v>
      </c>
      <c r="G5119" s="384">
        <v>0</v>
      </c>
      <c r="H5119" s="384">
        <v>0</v>
      </c>
    </row>
    <row r="5120" spans="1:8" s="324" customFormat="1" ht="37.5">
      <c r="A5120" s="1269">
        <v>11</v>
      </c>
      <c r="B5120" s="1271" t="s">
        <v>4206</v>
      </c>
      <c r="C5120" s="357" t="s">
        <v>4177</v>
      </c>
      <c r="D5120" s="358" t="s">
        <v>4207</v>
      </c>
      <c r="E5120" s="384">
        <v>156</v>
      </c>
      <c r="F5120" s="384">
        <v>0</v>
      </c>
      <c r="G5120" s="384">
        <v>0</v>
      </c>
      <c r="H5120" s="384">
        <v>0</v>
      </c>
    </row>
    <row r="5121" spans="1:8" s="324" customFormat="1" ht="18.75">
      <c r="A5121" s="1270"/>
      <c r="B5121" s="1272"/>
      <c r="C5121" s="358" t="s">
        <v>4207</v>
      </c>
      <c r="D5121" s="365" t="s">
        <v>881</v>
      </c>
      <c r="E5121" s="384">
        <v>140</v>
      </c>
      <c r="F5121" s="384">
        <v>70</v>
      </c>
      <c r="G5121" s="384">
        <v>56</v>
      </c>
      <c r="H5121" s="384">
        <v>0</v>
      </c>
    </row>
    <row r="5122" spans="1:8" s="324" customFormat="1" ht="37.5">
      <c r="A5122" s="1273">
        <v>12</v>
      </c>
      <c r="B5122" s="1276" t="s">
        <v>4208</v>
      </c>
      <c r="C5122" s="356" t="s">
        <v>4209</v>
      </c>
      <c r="D5122" s="365" t="s">
        <v>4210</v>
      </c>
      <c r="E5122" s="384">
        <v>340</v>
      </c>
      <c r="F5122" s="384">
        <v>188</v>
      </c>
      <c r="G5122" s="384">
        <v>136</v>
      </c>
      <c r="H5122" s="384">
        <v>0</v>
      </c>
    </row>
    <row r="5123" spans="1:8" s="324" customFormat="1" ht="37.5">
      <c r="A5123" s="1274"/>
      <c r="B5123" s="1277"/>
      <c r="C5123" s="365" t="s">
        <v>4210</v>
      </c>
      <c r="D5123" s="359" t="s">
        <v>4211</v>
      </c>
      <c r="E5123" s="384">
        <v>280</v>
      </c>
      <c r="F5123" s="384">
        <v>156</v>
      </c>
      <c r="G5123" s="384">
        <v>112</v>
      </c>
      <c r="H5123" s="384">
        <v>0</v>
      </c>
    </row>
    <row r="5124" spans="1:8" s="324" customFormat="1" ht="37.5">
      <c r="A5124" s="1274"/>
      <c r="B5124" s="1278"/>
      <c r="C5124" s="359" t="s">
        <v>4211</v>
      </c>
      <c r="D5124" s="359" t="s">
        <v>4212</v>
      </c>
      <c r="E5124" s="384">
        <v>160</v>
      </c>
      <c r="F5124" s="384">
        <v>80</v>
      </c>
      <c r="G5124" s="384">
        <v>64</v>
      </c>
      <c r="H5124" s="384">
        <v>0</v>
      </c>
    </row>
    <row r="5125" spans="1:8" s="324" customFormat="1" ht="37.5">
      <c r="A5125" s="1275"/>
      <c r="B5125" s="356" t="s">
        <v>4213</v>
      </c>
      <c r="C5125" s="356" t="s">
        <v>4211</v>
      </c>
      <c r="D5125" s="356" t="s">
        <v>4209</v>
      </c>
      <c r="E5125" s="384">
        <v>216</v>
      </c>
      <c r="F5125" s="384">
        <v>120</v>
      </c>
      <c r="G5125" s="384">
        <v>0</v>
      </c>
      <c r="H5125" s="384">
        <v>0</v>
      </c>
    </row>
    <row r="5126" spans="1:8" s="324" customFormat="1" ht="37.5">
      <c r="A5126" s="366">
        <v>13</v>
      </c>
      <c r="B5126" s="367" t="s">
        <v>4214</v>
      </c>
      <c r="C5126" s="357" t="s">
        <v>4215</v>
      </c>
      <c r="D5126" s="357" t="s">
        <v>4216</v>
      </c>
      <c r="E5126" s="384">
        <v>240</v>
      </c>
      <c r="F5126" s="384">
        <v>132</v>
      </c>
      <c r="G5126" s="384">
        <v>96</v>
      </c>
      <c r="H5126" s="384">
        <v>0</v>
      </c>
    </row>
    <row r="5127" spans="1:8" s="324" customFormat="1" ht="37.5">
      <c r="A5127" s="361">
        <v>14</v>
      </c>
      <c r="B5127" s="362" t="s">
        <v>4217</v>
      </c>
      <c r="C5127" s="1279" t="s">
        <v>4218</v>
      </c>
      <c r="D5127" s="1279"/>
      <c r="E5127" s="384">
        <v>720</v>
      </c>
      <c r="F5127" s="384">
        <v>396</v>
      </c>
      <c r="G5127" s="384">
        <v>288</v>
      </c>
      <c r="H5127" s="384">
        <v>180</v>
      </c>
    </row>
    <row r="5128" spans="1:8" s="324" customFormat="1" ht="56.25">
      <c r="A5128" s="361">
        <v>13</v>
      </c>
      <c r="B5128" s="362" t="s">
        <v>4219</v>
      </c>
      <c r="C5128" s="356" t="s">
        <v>4209</v>
      </c>
      <c r="D5128" s="356" t="s">
        <v>4203</v>
      </c>
      <c r="E5128" s="384">
        <v>1000</v>
      </c>
      <c r="F5128" s="384">
        <v>500</v>
      </c>
      <c r="G5128" s="384">
        <v>400</v>
      </c>
      <c r="H5128" s="384">
        <v>100</v>
      </c>
    </row>
    <row r="5129" spans="1:8" s="324" customFormat="1" ht="37.5">
      <c r="A5129" s="361">
        <v>14</v>
      </c>
      <c r="B5129" s="362" t="s">
        <v>4220</v>
      </c>
      <c r="C5129" s="356" t="s">
        <v>4209</v>
      </c>
      <c r="D5129" s="356" t="s">
        <v>4221</v>
      </c>
      <c r="E5129" s="384">
        <v>960</v>
      </c>
      <c r="F5129" s="384">
        <v>480</v>
      </c>
      <c r="G5129" s="384">
        <v>384</v>
      </c>
      <c r="H5129" s="384">
        <v>0</v>
      </c>
    </row>
    <row r="5130" spans="1:8" s="324" customFormat="1" ht="56.25">
      <c r="A5130" s="361">
        <v>15</v>
      </c>
      <c r="B5130" s="356" t="s">
        <v>4222</v>
      </c>
      <c r="C5130" s="356" t="s">
        <v>4223</v>
      </c>
      <c r="D5130" s="356" t="s">
        <v>4224</v>
      </c>
      <c r="E5130" s="384">
        <v>320</v>
      </c>
      <c r="F5130" s="384">
        <v>160</v>
      </c>
      <c r="G5130" s="384">
        <v>128</v>
      </c>
      <c r="H5130" s="384">
        <v>0</v>
      </c>
    </row>
    <row r="5131" spans="1:8" s="324" customFormat="1" ht="75">
      <c r="A5131" s="361">
        <v>16</v>
      </c>
      <c r="B5131" s="356" t="s">
        <v>4225</v>
      </c>
      <c r="C5131" s="1279" t="s">
        <v>4226</v>
      </c>
      <c r="D5131" s="1279"/>
      <c r="E5131" s="384">
        <v>180</v>
      </c>
      <c r="F5131" s="384">
        <v>90</v>
      </c>
      <c r="G5131" s="384">
        <v>0</v>
      </c>
      <c r="H5131" s="384">
        <v>0</v>
      </c>
    </row>
    <row r="5132" spans="1:8" s="324" customFormat="1" ht="17.25" customHeight="1">
      <c r="A5132" s="1273">
        <v>17</v>
      </c>
      <c r="B5132" s="1276" t="s">
        <v>4227</v>
      </c>
      <c r="C5132" s="1280" t="s">
        <v>4228</v>
      </c>
      <c r="D5132" s="1281"/>
      <c r="E5132" s="384">
        <v>1400</v>
      </c>
      <c r="F5132" s="384">
        <v>0</v>
      </c>
      <c r="G5132" s="384">
        <v>0</v>
      </c>
      <c r="H5132" s="384">
        <v>0</v>
      </c>
    </row>
    <row r="5133" spans="1:8" s="324" customFormat="1" ht="18.75">
      <c r="A5133" s="1275"/>
      <c r="B5133" s="1278"/>
      <c r="C5133" s="1280" t="s">
        <v>4229</v>
      </c>
      <c r="D5133" s="1281"/>
      <c r="E5133" s="384">
        <v>1000</v>
      </c>
      <c r="F5133" s="384">
        <v>0</v>
      </c>
      <c r="G5133" s="384">
        <v>0</v>
      </c>
      <c r="H5133" s="384">
        <v>0</v>
      </c>
    </row>
    <row r="5134" spans="1:8" s="324" customFormat="1" ht="17.25" customHeight="1">
      <c r="A5134" s="368" t="s">
        <v>4230</v>
      </c>
      <c r="B5134" s="1279" t="s">
        <v>4231</v>
      </c>
      <c r="C5134" s="1279"/>
      <c r="D5134" s="1279"/>
      <c r="E5134" s="384">
        <v>152</v>
      </c>
      <c r="F5134" s="384">
        <v>0</v>
      </c>
      <c r="G5134" s="384">
        <v>0</v>
      </c>
      <c r="H5134" s="384">
        <v>0</v>
      </c>
    </row>
    <row r="5135" spans="1:8" s="324" customFormat="1" ht="17.25" customHeight="1">
      <c r="A5135" s="368" t="s">
        <v>4232</v>
      </c>
      <c r="B5135" s="1279" t="s">
        <v>4233</v>
      </c>
      <c r="C5135" s="1279"/>
      <c r="D5135" s="1279"/>
      <c r="E5135" s="384">
        <v>144</v>
      </c>
      <c r="F5135" s="384">
        <v>0</v>
      </c>
      <c r="G5135" s="384">
        <v>0</v>
      </c>
      <c r="H5135" s="384">
        <v>0</v>
      </c>
    </row>
    <row r="5136" spans="1:8" s="324" customFormat="1" ht="17.25" customHeight="1">
      <c r="A5136" s="368" t="s">
        <v>4234</v>
      </c>
      <c r="B5136" s="1268" t="s">
        <v>4235</v>
      </c>
      <c r="C5136" s="1268"/>
      <c r="D5136" s="1268"/>
      <c r="E5136" s="384">
        <v>128</v>
      </c>
      <c r="F5136" s="384">
        <v>0</v>
      </c>
      <c r="G5136" s="384">
        <v>0</v>
      </c>
      <c r="H5136" s="384">
        <v>0</v>
      </c>
    </row>
    <row r="5137" spans="1:8" s="324" customFormat="1" ht="17.25" customHeight="1">
      <c r="A5137" s="368" t="s">
        <v>4236</v>
      </c>
      <c r="B5137" s="1268" t="s">
        <v>4237</v>
      </c>
      <c r="C5137" s="1268"/>
      <c r="D5137" s="1268"/>
      <c r="E5137" s="384">
        <v>112</v>
      </c>
      <c r="F5137" s="384">
        <v>0</v>
      </c>
      <c r="G5137" s="384">
        <v>0</v>
      </c>
      <c r="H5137" s="384">
        <v>0</v>
      </c>
    </row>
    <row r="5138" spans="1:8" s="324" customFormat="1" ht="17.25">
      <c r="A5138" s="322">
        <v>65</v>
      </c>
      <c r="B5138" s="323" t="s">
        <v>4238</v>
      </c>
      <c r="C5138" s="330"/>
      <c r="D5138" s="330"/>
      <c r="E5138" s="384">
        <v>0</v>
      </c>
      <c r="F5138" s="384">
        <v>0</v>
      </c>
      <c r="G5138" s="384">
        <v>0</v>
      </c>
      <c r="H5138" s="384">
        <v>0</v>
      </c>
    </row>
    <row r="5139" spans="1:8" s="324" customFormat="1" ht="18.75" customHeight="1">
      <c r="A5139" s="1285">
        <v>1</v>
      </c>
      <c r="B5139" s="1287" t="s">
        <v>4239</v>
      </c>
      <c r="C5139" s="369" t="s">
        <v>4240</v>
      </c>
      <c r="D5139" s="369" t="s">
        <v>4241</v>
      </c>
      <c r="E5139" s="385"/>
      <c r="F5139" s="385"/>
      <c r="G5139" s="385"/>
      <c r="H5139" s="385"/>
    </row>
    <row r="5140" spans="1:8" s="324" customFormat="1" ht="36">
      <c r="A5140" s="1285"/>
      <c r="B5140" s="1287"/>
      <c r="C5140" s="369" t="s">
        <v>4241</v>
      </c>
      <c r="D5140" s="369" t="s">
        <v>4242</v>
      </c>
      <c r="E5140" s="385"/>
      <c r="F5140" s="385"/>
      <c r="G5140" s="385"/>
      <c r="H5140" s="385"/>
    </row>
    <row r="5141" spans="1:8" s="324" customFormat="1" ht="36">
      <c r="A5141" s="1285"/>
      <c r="B5141" s="1287"/>
      <c r="C5141" s="369" t="s">
        <v>4243</v>
      </c>
      <c r="D5141" s="369" t="s">
        <v>4244</v>
      </c>
      <c r="E5141" s="385"/>
      <c r="F5141" s="385"/>
      <c r="G5141" s="385"/>
      <c r="H5141" s="385"/>
    </row>
    <row r="5142" spans="1:8" s="324" customFormat="1" ht="18.75" customHeight="1">
      <c r="A5142" s="1285"/>
      <c r="B5142" s="1288" t="s">
        <v>4245</v>
      </c>
      <c r="C5142" s="369" t="s">
        <v>4246</v>
      </c>
      <c r="D5142" s="369" t="s">
        <v>4247</v>
      </c>
      <c r="E5142" s="385"/>
      <c r="F5142" s="385"/>
      <c r="G5142" s="385"/>
      <c r="H5142" s="385"/>
    </row>
    <row r="5143" spans="1:8" s="324" customFormat="1" ht="36">
      <c r="A5143" s="1285"/>
      <c r="B5143" s="1288"/>
      <c r="C5143" s="369" t="s">
        <v>4247</v>
      </c>
      <c r="D5143" s="369" t="s">
        <v>4248</v>
      </c>
      <c r="E5143" s="385"/>
      <c r="F5143" s="385"/>
      <c r="G5143" s="385"/>
      <c r="H5143" s="385"/>
    </row>
    <row r="5144" spans="1:8" s="324" customFormat="1" ht="36">
      <c r="A5144" s="1285"/>
      <c r="B5144" s="1288"/>
      <c r="C5144" s="370" t="s">
        <v>4249</v>
      </c>
      <c r="D5144" s="370" t="s">
        <v>4250</v>
      </c>
      <c r="E5144" s="384">
        <v>4800</v>
      </c>
      <c r="F5144" s="384">
        <v>2880</v>
      </c>
      <c r="G5144" s="384">
        <v>2160</v>
      </c>
      <c r="H5144" s="384">
        <v>1440</v>
      </c>
    </row>
    <row r="5145" spans="1:8" s="324" customFormat="1" ht="36">
      <c r="A5145" s="1285"/>
      <c r="B5145" s="1288"/>
      <c r="C5145" s="370" t="s">
        <v>4250</v>
      </c>
      <c r="D5145" s="370" t="s">
        <v>4251</v>
      </c>
      <c r="E5145" s="384">
        <v>3000</v>
      </c>
      <c r="F5145" s="384">
        <v>1800</v>
      </c>
      <c r="G5145" s="384">
        <v>1352</v>
      </c>
      <c r="H5145" s="384">
        <v>900</v>
      </c>
    </row>
    <row r="5146" spans="1:8" s="324" customFormat="1" ht="18.75" customHeight="1">
      <c r="A5146" s="1285"/>
      <c r="B5146" s="1288" t="s">
        <v>4252</v>
      </c>
      <c r="C5146" s="370" t="s">
        <v>4251</v>
      </c>
      <c r="D5146" s="370" t="s">
        <v>3892</v>
      </c>
      <c r="E5146" s="384">
        <v>3150</v>
      </c>
      <c r="F5146" s="384">
        <v>1892</v>
      </c>
      <c r="G5146" s="384">
        <v>1416</v>
      </c>
      <c r="H5146" s="384">
        <v>945.2</v>
      </c>
    </row>
    <row r="5147" spans="1:8" s="324" customFormat="1" ht="18" customHeight="1">
      <c r="A5147" s="1285"/>
      <c r="B5147" s="1288"/>
      <c r="C5147" s="1289" t="s">
        <v>3892</v>
      </c>
      <c r="D5147" s="1289" t="s">
        <v>4253</v>
      </c>
      <c r="E5147" s="384">
        <v>4200</v>
      </c>
      <c r="F5147" s="384">
        <v>2520</v>
      </c>
      <c r="G5147" s="384">
        <v>1892</v>
      </c>
      <c r="H5147" s="384">
        <v>1260</v>
      </c>
    </row>
    <row r="5148" spans="1:8" s="324" customFormat="1" ht="18" customHeight="1">
      <c r="A5148" s="1285"/>
      <c r="B5148" s="1288"/>
      <c r="C5148" s="1290"/>
      <c r="D5148" s="1290"/>
      <c r="E5148" s="384">
        <v>0</v>
      </c>
      <c r="F5148" s="384">
        <v>0</v>
      </c>
      <c r="G5148" s="384">
        <v>0</v>
      </c>
      <c r="H5148" s="384">
        <v>0</v>
      </c>
    </row>
    <row r="5149" spans="1:8" s="324" customFormat="1" ht="18.75" customHeight="1">
      <c r="A5149" s="1285"/>
      <c r="B5149" s="1286" t="s">
        <v>4254</v>
      </c>
      <c r="C5149" s="370" t="s">
        <v>4253</v>
      </c>
      <c r="D5149" s="370" t="s">
        <v>885</v>
      </c>
      <c r="E5149" s="384">
        <v>6800</v>
      </c>
      <c r="F5149" s="384">
        <v>4080</v>
      </c>
      <c r="G5149" s="384">
        <v>3060</v>
      </c>
      <c r="H5149" s="384">
        <v>0</v>
      </c>
    </row>
    <row r="5150" spans="1:8" s="324" customFormat="1" ht="18">
      <c r="A5150" s="1285"/>
      <c r="B5150" s="1286"/>
      <c r="C5150" s="370" t="s">
        <v>885</v>
      </c>
      <c r="D5150" s="370" t="s">
        <v>2022</v>
      </c>
      <c r="E5150" s="384">
        <v>10800</v>
      </c>
      <c r="F5150" s="384">
        <v>6480</v>
      </c>
      <c r="G5150" s="384">
        <v>4860</v>
      </c>
      <c r="H5150" s="384">
        <v>0</v>
      </c>
    </row>
    <row r="5151" spans="1:8" s="324" customFormat="1" ht="18">
      <c r="A5151" s="1285"/>
      <c r="B5151" s="1286"/>
      <c r="C5151" s="370" t="s">
        <v>2022</v>
      </c>
      <c r="D5151" s="370" t="s">
        <v>1315</v>
      </c>
      <c r="E5151" s="384">
        <v>6000</v>
      </c>
      <c r="F5151" s="384">
        <v>3600</v>
      </c>
      <c r="G5151" s="384">
        <v>2700</v>
      </c>
      <c r="H5151" s="384">
        <v>0</v>
      </c>
    </row>
    <row r="5152" spans="1:8" s="324" customFormat="1" ht="18">
      <c r="A5152" s="1285"/>
      <c r="B5152" s="1286"/>
      <c r="C5152" s="370" t="s">
        <v>1315</v>
      </c>
      <c r="D5152" s="370" t="s">
        <v>4255</v>
      </c>
      <c r="E5152" s="384">
        <v>4400</v>
      </c>
      <c r="F5152" s="384">
        <v>2640</v>
      </c>
      <c r="G5152" s="384">
        <v>1980</v>
      </c>
      <c r="H5152" s="384">
        <v>0</v>
      </c>
    </row>
    <row r="5153" spans="1:8" s="324" customFormat="1" ht="18">
      <c r="A5153" s="1285"/>
      <c r="B5153" s="1286"/>
      <c r="C5153" s="370" t="s">
        <v>4255</v>
      </c>
      <c r="D5153" s="370" t="s">
        <v>4256</v>
      </c>
      <c r="E5153" s="384">
        <v>3600</v>
      </c>
      <c r="F5153" s="384">
        <v>2160</v>
      </c>
      <c r="G5153" s="384">
        <v>1620</v>
      </c>
      <c r="H5153" s="384">
        <v>0</v>
      </c>
    </row>
    <row r="5154" spans="1:8" s="324" customFormat="1" ht="18.75" customHeight="1">
      <c r="A5154" s="1285">
        <v>2</v>
      </c>
      <c r="B5154" s="1286" t="s">
        <v>4257</v>
      </c>
      <c r="C5154" s="370" t="s">
        <v>4258</v>
      </c>
      <c r="D5154" s="370" t="s">
        <v>881</v>
      </c>
      <c r="E5154" s="384">
        <v>960</v>
      </c>
      <c r="F5154" s="384">
        <v>576</v>
      </c>
      <c r="G5154" s="384">
        <v>432</v>
      </c>
      <c r="H5154" s="384">
        <v>288</v>
      </c>
    </row>
    <row r="5155" spans="1:8" s="324" customFormat="1" ht="18">
      <c r="A5155" s="1285"/>
      <c r="B5155" s="1286"/>
      <c r="C5155" s="370" t="s">
        <v>4259</v>
      </c>
      <c r="D5155" s="370" t="s">
        <v>4260</v>
      </c>
      <c r="E5155" s="384">
        <v>920</v>
      </c>
      <c r="F5155" s="384">
        <v>552</v>
      </c>
      <c r="G5155" s="384">
        <v>416</v>
      </c>
      <c r="H5155" s="384">
        <v>276</v>
      </c>
    </row>
    <row r="5156" spans="1:8" s="324" customFormat="1" ht="18">
      <c r="A5156" s="1285"/>
      <c r="B5156" s="1286"/>
      <c r="C5156" s="370" t="s">
        <v>4260</v>
      </c>
      <c r="D5156" s="370" t="s">
        <v>881</v>
      </c>
      <c r="E5156" s="384">
        <v>840</v>
      </c>
      <c r="F5156" s="384">
        <v>504</v>
      </c>
      <c r="G5156" s="384">
        <v>380</v>
      </c>
      <c r="H5156" s="384">
        <v>252</v>
      </c>
    </row>
    <row r="5157" spans="1:8" s="324" customFormat="1" ht="36">
      <c r="A5157" s="1285"/>
      <c r="B5157" s="1286"/>
      <c r="C5157" s="370" t="s">
        <v>4261</v>
      </c>
      <c r="D5157" s="370" t="s">
        <v>4260</v>
      </c>
      <c r="E5157" s="384">
        <v>1040</v>
      </c>
      <c r="F5157" s="384">
        <v>624</v>
      </c>
      <c r="G5157" s="384">
        <v>468</v>
      </c>
      <c r="H5157" s="384">
        <v>312</v>
      </c>
    </row>
    <row r="5158" spans="1:8" s="324" customFormat="1" ht="18">
      <c r="A5158" s="1285"/>
      <c r="B5158" s="1286"/>
      <c r="C5158" s="370" t="s">
        <v>4260</v>
      </c>
      <c r="D5158" s="370" t="s">
        <v>881</v>
      </c>
      <c r="E5158" s="384">
        <v>720</v>
      </c>
      <c r="F5158" s="384">
        <v>432</v>
      </c>
      <c r="G5158" s="384">
        <v>324</v>
      </c>
      <c r="H5158" s="384">
        <v>216</v>
      </c>
    </row>
    <row r="5159" spans="1:8" s="324" customFormat="1" ht="36">
      <c r="A5159" s="1285"/>
      <c r="B5159" s="1286"/>
      <c r="C5159" s="370" t="s">
        <v>4262</v>
      </c>
      <c r="D5159" s="370" t="s">
        <v>4260</v>
      </c>
      <c r="E5159" s="384">
        <v>800</v>
      </c>
      <c r="F5159" s="384">
        <v>480</v>
      </c>
      <c r="G5159" s="384">
        <v>360</v>
      </c>
      <c r="H5159" s="384">
        <v>240</v>
      </c>
    </row>
    <row r="5160" spans="1:8" s="324" customFormat="1" ht="18">
      <c r="A5160" s="1285"/>
      <c r="B5160" s="1286"/>
      <c r="C5160" s="370" t="s">
        <v>4260</v>
      </c>
      <c r="D5160" s="370" t="s">
        <v>881</v>
      </c>
      <c r="E5160" s="384">
        <v>600</v>
      </c>
      <c r="F5160" s="384">
        <v>360</v>
      </c>
      <c r="G5160" s="384">
        <v>272</v>
      </c>
      <c r="H5160" s="384">
        <v>180</v>
      </c>
    </row>
    <row r="5161" spans="1:8" s="324" customFormat="1" ht="36">
      <c r="A5161" s="1285">
        <v>3</v>
      </c>
      <c r="B5161" s="1286" t="s">
        <v>566</v>
      </c>
      <c r="C5161" s="370" t="s">
        <v>4263</v>
      </c>
      <c r="D5161" s="370" t="s">
        <v>4264</v>
      </c>
      <c r="E5161" s="384">
        <v>1280</v>
      </c>
      <c r="F5161" s="384">
        <v>768</v>
      </c>
      <c r="G5161" s="384">
        <v>576</v>
      </c>
      <c r="H5161" s="384">
        <v>384</v>
      </c>
    </row>
    <row r="5162" spans="1:8" s="324" customFormat="1" ht="72">
      <c r="A5162" s="1285"/>
      <c r="B5162" s="1286"/>
      <c r="C5162" s="370" t="s">
        <v>4265</v>
      </c>
      <c r="D5162" s="370" t="s">
        <v>4266</v>
      </c>
      <c r="E5162" s="384">
        <v>1120</v>
      </c>
      <c r="F5162" s="384">
        <v>672</v>
      </c>
      <c r="G5162" s="384">
        <v>504</v>
      </c>
      <c r="H5162" s="384">
        <v>336</v>
      </c>
    </row>
    <row r="5163" spans="1:8" s="324" customFormat="1" ht="18">
      <c r="A5163" s="1285"/>
      <c r="B5163" s="1286"/>
      <c r="C5163" s="370" t="s">
        <v>4266</v>
      </c>
      <c r="D5163" s="370" t="s">
        <v>4267</v>
      </c>
      <c r="E5163" s="384">
        <v>1200</v>
      </c>
      <c r="F5163" s="384">
        <v>720</v>
      </c>
      <c r="G5163" s="384">
        <v>540</v>
      </c>
      <c r="H5163" s="384">
        <v>360</v>
      </c>
    </row>
    <row r="5164" spans="1:8" s="324" customFormat="1" ht="72">
      <c r="A5164" s="1285"/>
      <c r="B5164" s="1286"/>
      <c r="C5164" s="370" t="s">
        <v>4268</v>
      </c>
      <c r="D5164" s="370" t="s">
        <v>4269</v>
      </c>
      <c r="E5164" s="384">
        <v>720</v>
      </c>
      <c r="F5164" s="384">
        <v>432</v>
      </c>
      <c r="G5164" s="384">
        <v>324</v>
      </c>
      <c r="H5164" s="384">
        <v>216</v>
      </c>
    </row>
    <row r="5165" spans="1:8" s="324" customFormat="1" ht="36">
      <c r="A5165" s="1285"/>
      <c r="B5165" s="1286"/>
      <c r="C5165" s="370" t="s">
        <v>4269</v>
      </c>
      <c r="D5165" s="370" t="s">
        <v>4270</v>
      </c>
      <c r="E5165" s="384">
        <v>400</v>
      </c>
      <c r="F5165" s="384">
        <v>240</v>
      </c>
      <c r="G5165" s="384">
        <v>180</v>
      </c>
      <c r="H5165" s="384">
        <v>120</v>
      </c>
    </row>
    <row r="5166" spans="1:8" s="324" customFormat="1" ht="54">
      <c r="A5166" s="371">
        <v>4</v>
      </c>
      <c r="B5166" s="370" t="s">
        <v>4271</v>
      </c>
      <c r="C5166" s="370" t="s">
        <v>4272</v>
      </c>
      <c r="D5166" s="370" t="s">
        <v>4273</v>
      </c>
      <c r="E5166" s="384">
        <v>320</v>
      </c>
      <c r="F5166" s="384">
        <v>192</v>
      </c>
      <c r="G5166" s="384">
        <v>144</v>
      </c>
      <c r="H5166" s="384">
        <v>96</v>
      </c>
    </row>
    <row r="5167" spans="1:8" s="324" customFormat="1" ht="54">
      <c r="A5167" s="1285">
        <v>5</v>
      </c>
      <c r="B5167" s="1286" t="s">
        <v>209</v>
      </c>
      <c r="C5167" s="370" t="s">
        <v>4274</v>
      </c>
      <c r="D5167" s="370" t="s">
        <v>4275</v>
      </c>
      <c r="E5167" s="384">
        <v>400</v>
      </c>
      <c r="F5167" s="384">
        <v>240</v>
      </c>
      <c r="G5167" s="384">
        <v>180</v>
      </c>
      <c r="H5167" s="384">
        <v>120</v>
      </c>
    </row>
    <row r="5168" spans="1:8" s="324" customFormat="1" ht="36">
      <c r="A5168" s="1285"/>
      <c r="B5168" s="1286"/>
      <c r="C5168" s="370" t="s">
        <v>4275</v>
      </c>
      <c r="D5168" s="370" t="s">
        <v>4276</v>
      </c>
      <c r="E5168" s="384">
        <v>320</v>
      </c>
      <c r="F5168" s="384">
        <v>192</v>
      </c>
      <c r="G5168" s="384">
        <v>144</v>
      </c>
      <c r="H5168" s="384">
        <v>96</v>
      </c>
    </row>
    <row r="5169" spans="1:8" s="324" customFormat="1" ht="36">
      <c r="A5169" s="1285"/>
      <c r="B5169" s="1286"/>
      <c r="C5169" s="370" t="s">
        <v>4276</v>
      </c>
      <c r="D5169" s="370" t="s">
        <v>4277</v>
      </c>
      <c r="E5169" s="384">
        <v>200</v>
      </c>
      <c r="F5169" s="384">
        <v>120</v>
      </c>
      <c r="G5169" s="384">
        <v>92</v>
      </c>
      <c r="H5169" s="384">
        <v>60</v>
      </c>
    </row>
    <row r="5170" spans="1:8" s="324" customFormat="1" ht="54">
      <c r="A5170" s="1285">
        <v>6</v>
      </c>
      <c r="B5170" s="1286" t="s">
        <v>209</v>
      </c>
      <c r="C5170" s="370" t="s">
        <v>4278</v>
      </c>
      <c r="D5170" s="370" t="s">
        <v>4279</v>
      </c>
      <c r="E5170" s="384">
        <v>400</v>
      </c>
      <c r="F5170" s="384">
        <v>240</v>
      </c>
      <c r="G5170" s="384">
        <v>180</v>
      </c>
      <c r="H5170" s="384">
        <v>120</v>
      </c>
    </row>
    <row r="5171" spans="1:8" s="324" customFormat="1" ht="18">
      <c r="A5171" s="1285"/>
      <c r="B5171" s="1286"/>
      <c r="C5171" s="370" t="s">
        <v>4280</v>
      </c>
      <c r="D5171" s="370" t="s">
        <v>881</v>
      </c>
      <c r="E5171" s="384">
        <v>280</v>
      </c>
      <c r="F5171" s="384">
        <v>168</v>
      </c>
      <c r="G5171" s="384">
        <v>128</v>
      </c>
      <c r="H5171" s="384">
        <v>84</v>
      </c>
    </row>
    <row r="5172" spans="1:8" s="324" customFormat="1" ht="18">
      <c r="A5172" s="1285">
        <v>7</v>
      </c>
      <c r="B5172" s="1286" t="s">
        <v>209</v>
      </c>
      <c r="C5172" s="370" t="s">
        <v>4281</v>
      </c>
      <c r="D5172" s="370" t="s">
        <v>4282</v>
      </c>
      <c r="E5172" s="384">
        <v>400</v>
      </c>
      <c r="F5172" s="384">
        <v>240</v>
      </c>
      <c r="G5172" s="384">
        <v>180</v>
      </c>
      <c r="H5172" s="384">
        <v>120</v>
      </c>
    </row>
    <row r="5173" spans="1:8" s="324" customFormat="1" ht="61.9" customHeight="1">
      <c r="A5173" s="1285"/>
      <c r="B5173" s="1286"/>
      <c r="C5173" s="370" t="s">
        <v>4282</v>
      </c>
      <c r="D5173" s="370" t="s">
        <v>4283</v>
      </c>
      <c r="E5173" s="384">
        <v>280</v>
      </c>
      <c r="F5173" s="384">
        <v>168</v>
      </c>
      <c r="G5173" s="384">
        <v>128</v>
      </c>
      <c r="H5173" s="384">
        <v>84</v>
      </c>
    </row>
    <row r="5174" spans="1:8" s="324" customFormat="1" ht="23.45" customHeight="1">
      <c r="A5174" s="371">
        <v>8</v>
      </c>
      <c r="B5174" s="1286" t="s">
        <v>4284</v>
      </c>
      <c r="C5174" s="1286"/>
      <c r="D5174" s="1286"/>
      <c r="E5174" s="384">
        <v>640</v>
      </c>
      <c r="F5174" s="384">
        <v>384</v>
      </c>
      <c r="G5174" s="384">
        <v>0</v>
      </c>
      <c r="H5174" s="384">
        <v>0</v>
      </c>
    </row>
    <row r="5175" spans="1:8" s="324" customFormat="1" ht="18.75" customHeight="1">
      <c r="A5175" s="371">
        <v>9</v>
      </c>
      <c r="B5175" s="1286" t="s">
        <v>4285</v>
      </c>
      <c r="C5175" s="1286"/>
      <c r="D5175" s="1286"/>
      <c r="E5175" s="384">
        <v>280</v>
      </c>
      <c r="F5175" s="384">
        <v>168</v>
      </c>
      <c r="G5175" s="384">
        <v>0</v>
      </c>
      <c r="H5175" s="384">
        <v>0</v>
      </c>
    </row>
    <row r="5176" spans="1:8" s="324" customFormat="1" ht="18.75" customHeight="1">
      <c r="A5176" s="371">
        <v>10</v>
      </c>
      <c r="B5176" s="1286" t="s">
        <v>4286</v>
      </c>
      <c r="C5176" s="1286"/>
      <c r="D5176" s="1286"/>
      <c r="E5176" s="384">
        <v>400</v>
      </c>
      <c r="F5176" s="384">
        <v>240</v>
      </c>
      <c r="G5176" s="384">
        <v>0</v>
      </c>
      <c r="H5176" s="384">
        <v>0</v>
      </c>
    </row>
    <row r="5177" spans="1:8" s="324" customFormat="1" ht="18.75" customHeight="1">
      <c r="A5177" s="371">
        <v>11</v>
      </c>
      <c r="B5177" s="1286" t="s">
        <v>4287</v>
      </c>
      <c r="C5177" s="1286"/>
      <c r="D5177" s="1286"/>
      <c r="E5177" s="384">
        <v>2000</v>
      </c>
      <c r="F5177" s="384">
        <v>1200</v>
      </c>
      <c r="G5177" s="384">
        <v>0</v>
      </c>
      <c r="H5177" s="384">
        <v>0</v>
      </c>
    </row>
    <row r="5178" spans="1:8" s="324" customFormat="1" ht="18.75" customHeight="1">
      <c r="A5178" s="371">
        <v>12</v>
      </c>
      <c r="B5178" s="1286" t="s">
        <v>4288</v>
      </c>
      <c r="C5178" s="1286"/>
      <c r="D5178" s="1286"/>
      <c r="E5178" s="384">
        <v>240</v>
      </c>
      <c r="F5178" s="384">
        <v>144</v>
      </c>
      <c r="G5178" s="384">
        <v>0</v>
      </c>
      <c r="H5178" s="384">
        <v>0</v>
      </c>
    </row>
    <row r="5179" spans="1:8" s="324" customFormat="1" ht="18.75" customHeight="1">
      <c r="A5179" s="1289">
        <v>13</v>
      </c>
      <c r="B5179" s="1286" t="s">
        <v>4289</v>
      </c>
      <c r="C5179" s="370" t="s">
        <v>4290</v>
      </c>
      <c r="D5179" s="370" t="s">
        <v>4291</v>
      </c>
      <c r="E5179" s="384">
        <v>600</v>
      </c>
      <c r="F5179" s="384">
        <v>360</v>
      </c>
      <c r="G5179" s="384">
        <v>272</v>
      </c>
      <c r="H5179" s="384">
        <v>180</v>
      </c>
    </row>
    <row r="5180" spans="1:8" s="324" customFormat="1" ht="18">
      <c r="A5180" s="1295"/>
      <c r="B5180" s="1286"/>
      <c r="C5180" s="370" t="s">
        <v>4291</v>
      </c>
      <c r="D5180" s="370" t="s">
        <v>4292</v>
      </c>
      <c r="E5180" s="384">
        <v>440</v>
      </c>
      <c r="F5180" s="384">
        <v>264</v>
      </c>
      <c r="G5180" s="384">
        <v>200</v>
      </c>
      <c r="H5180" s="384">
        <v>132</v>
      </c>
    </row>
    <row r="5181" spans="1:8" s="324" customFormat="1" ht="18">
      <c r="A5181" s="1290"/>
      <c r="B5181" s="1286"/>
      <c r="C5181" s="370" t="s">
        <v>4292</v>
      </c>
      <c r="D5181" s="370" t="s">
        <v>4293</v>
      </c>
      <c r="E5181" s="384">
        <v>264</v>
      </c>
      <c r="F5181" s="384">
        <v>160</v>
      </c>
      <c r="G5181" s="384">
        <v>120</v>
      </c>
      <c r="H5181" s="384">
        <v>79.2</v>
      </c>
    </row>
    <row r="5182" spans="1:8" s="324" customFormat="1" ht="18.75" customHeight="1">
      <c r="A5182" s="1291">
        <v>14</v>
      </c>
      <c r="B5182" s="1293" t="s">
        <v>4294</v>
      </c>
      <c r="C5182" s="372" t="s">
        <v>4262</v>
      </c>
      <c r="D5182" s="372" t="s">
        <v>4295</v>
      </c>
      <c r="E5182" s="384">
        <v>432</v>
      </c>
      <c r="F5182" s="384">
        <v>260</v>
      </c>
      <c r="G5182" s="384">
        <v>196</v>
      </c>
      <c r="H5182" s="384">
        <v>129.6</v>
      </c>
    </row>
    <row r="5183" spans="1:8" s="324" customFormat="1" ht="18">
      <c r="A5183" s="1296"/>
      <c r="B5183" s="1293"/>
      <c r="C5183" s="372" t="s">
        <v>4296</v>
      </c>
      <c r="D5183" s="372" t="s">
        <v>4297</v>
      </c>
      <c r="E5183" s="384">
        <v>336</v>
      </c>
      <c r="F5183" s="384">
        <v>200</v>
      </c>
      <c r="G5183" s="384">
        <v>152</v>
      </c>
      <c r="H5183" s="384">
        <v>100.8</v>
      </c>
    </row>
    <row r="5184" spans="1:8" s="324" customFormat="1" ht="18">
      <c r="A5184" s="1296"/>
      <c r="B5184" s="1293"/>
      <c r="C5184" s="372" t="s">
        <v>4295</v>
      </c>
      <c r="D5184" s="372" t="s">
        <v>2413</v>
      </c>
      <c r="E5184" s="384">
        <v>144</v>
      </c>
      <c r="F5184" s="384">
        <v>88</v>
      </c>
      <c r="G5184" s="384">
        <v>64</v>
      </c>
      <c r="H5184" s="384">
        <v>43.2</v>
      </c>
    </row>
    <row r="5185" spans="1:8" s="324" customFormat="1" ht="72">
      <c r="A5185" s="1292"/>
      <c r="B5185" s="372" t="s">
        <v>4298</v>
      </c>
      <c r="C5185" s="372" t="s">
        <v>4299</v>
      </c>
      <c r="D5185" s="372" t="s">
        <v>4300</v>
      </c>
      <c r="E5185" s="384">
        <v>432</v>
      </c>
      <c r="F5185" s="384">
        <v>260</v>
      </c>
      <c r="G5185" s="384">
        <v>196</v>
      </c>
      <c r="H5185" s="384">
        <v>129.6</v>
      </c>
    </row>
    <row r="5186" spans="1:8" s="324" customFormat="1" ht="18.75" customHeight="1">
      <c r="A5186" s="1291">
        <v>16</v>
      </c>
      <c r="B5186" s="1291" t="s">
        <v>4301</v>
      </c>
      <c r="C5186" s="372" t="s">
        <v>4262</v>
      </c>
      <c r="D5186" s="372" t="s">
        <v>4302</v>
      </c>
      <c r="E5186" s="384">
        <v>384</v>
      </c>
      <c r="F5186" s="384">
        <v>232</v>
      </c>
      <c r="G5186" s="384">
        <v>172</v>
      </c>
      <c r="H5186" s="384">
        <v>115.2</v>
      </c>
    </row>
    <row r="5187" spans="1:8" s="324" customFormat="1" ht="18">
      <c r="A5187" s="1292"/>
      <c r="B5187" s="1292"/>
      <c r="C5187" s="372" t="s">
        <v>4303</v>
      </c>
      <c r="D5187" s="372" t="s">
        <v>4304</v>
      </c>
      <c r="E5187" s="384">
        <v>216</v>
      </c>
      <c r="F5187" s="384">
        <v>128</v>
      </c>
      <c r="G5187" s="384">
        <v>96</v>
      </c>
      <c r="H5187" s="384">
        <v>64.8</v>
      </c>
    </row>
    <row r="5188" spans="1:8" s="324" customFormat="1" ht="18.75" customHeight="1">
      <c r="A5188" s="1293">
        <v>17</v>
      </c>
      <c r="B5188" s="1294" t="s">
        <v>4305</v>
      </c>
      <c r="C5188" s="372" t="s">
        <v>4262</v>
      </c>
      <c r="D5188" s="372" t="s">
        <v>4306</v>
      </c>
      <c r="E5188" s="384">
        <v>300</v>
      </c>
      <c r="F5188" s="384">
        <v>180</v>
      </c>
      <c r="G5188" s="384">
        <v>136</v>
      </c>
      <c r="H5188" s="384">
        <v>90</v>
      </c>
    </row>
    <row r="5189" spans="1:8" s="324" customFormat="1" ht="18">
      <c r="A5189" s="1293"/>
      <c r="B5189" s="1294"/>
      <c r="C5189" s="372" t="s">
        <v>4306</v>
      </c>
      <c r="D5189" s="372" t="s">
        <v>4307</v>
      </c>
      <c r="E5189" s="384">
        <v>180</v>
      </c>
      <c r="F5189" s="384">
        <v>108</v>
      </c>
      <c r="G5189" s="384">
        <v>80</v>
      </c>
      <c r="H5189" s="384">
        <v>54</v>
      </c>
    </row>
    <row r="5190" spans="1:8" s="324" customFormat="1" ht="72">
      <c r="A5190" s="371">
        <v>18</v>
      </c>
      <c r="B5190" s="370" t="s">
        <v>4308</v>
      </c>
      <c r="C5190" s="370" t="s">
        <v>4309</v>
      </c>
      <c r="D5190" s="370" t="s">
        <v>881</v>
      </c>
      <c r="E5190" s="384">
        <v>720</v>
      </c>
      <c r="F5190" s="384">
        <v>432</v>
      </c>
      <c r="G5190" s="384">
        <v>324</v>
      </c>
      <c r="H5190" s="384">
        <v>216</v>
      </c>
    </row>
    <row r="5191" spans="1:8" s="324" customFormat="1" ht="18.75" customHeight="1">
      <c r="A5191" s="1291">
        <v>19</v>
      </c>
      <c r="B5191" s="1291" t="s">
        <v>4310</v>
      </c>
      <c r="C5191" s="372" t="s">
        <v>4311</v>
      </c>
      <c r="D5191" s="372" t="s">
        <v>4312</v>
      </c>
      <c r="E5191" s="384">
        <v>400</v>
      </c>
      <c r="F5191" s="384">
        <v>240</v>
      </c>
      <c r="G5191" s="384">
        <v>180</v>
      </c>
      <c r="H5191" s="384">
        <v>120</v>
      </c>
    </row>
    <row r="5192" spans="1:8" s="324" customFormat="1" ht="36">
      <c r="A5192" s="1292"/>
      <c r="B5192" s="1292"/>
      <c r="C5192" s="372" t="s">
        <v>4313</v>
      </c>
      <c r="D5192" s="372" t="s">
        <v>4314</v>
      </c>
      <c r="E5192" s="384">
        <v>280</v>
      </c>
      <c r="F5192" s="384">
        <v>168</v>
      </c>
      <c r="G5192" s="384">
        <v>128</v>
      </c>
      <c r="H5192" s="384">
        <v>84</v>
      </c>
    </row>
    <row r="5193" spans="1:8" s="324" customFormat="1" ht="18.75" customHeight="1">
      <c r="A5193" s="373">
        <v>20</v>
      </c>
      <c r="B5193" s="1294" t="s">
        <v>4315</v>
      </c>
      <c r="C5193" s="1294"/>
      <c r="D5193" s="1294"/>
      <c r="E5193" s="384">
        <v>144</v>
      </c>
      <c r="F5193" s="384">
        <v>88</v>
      </c>
      <c r="G5193" s="384">
        <v>64</v>
      </c>
      <c r="H5193" s="384">
        <v>43.2</v>
      </c>
    </row>
    <row r="5194" spans="1:8" s="324" customFormat="1" ht="18.75" customHeight="1">
      <c r="A5194" s="1285">
        <v>21</v>
      </c>
      <c r="B5194" s="1286" t="s">
        <v>4316</v>
      </c>
      <c r="C5194" s="370" t="s">
        <v>4309</v>
      </c>
      <c r="D5194" s="370" t="s">
        <v>4302</v>
      </c>
      <c r="E5194" s="384">
        <v>880</v>
      </c>
      <c r="F5194" s="384">
        <v>528</v>
      </c>
      <c r="G5194" s="384">
        <v>396</v>
      </c>
      <c r="H5194" s="384">
        <v>264</v>
      </c>
    </row>
    <row r="5195" spans="1:8" s="324" customFormat="1" ht="18">
      <c r="A5195" s="1285"/>
      <c r="B5195" s="1286"/>
      <c r="C5195" s="370" t="s">
        <v>4317</v>
      </c>
      <c r="D5195" s="370" t="s">
        <v>4318</v>
      </c>
      <c r="E5195" s="384">
        <v>400</v>
      </c>
      <c r="F5195" s="384">
        <v>240</v>
      </c>
      <c r="G5195" s="384">
        <v>180</v>
      </c>
      <c r="H5195" s="384">
        <v>120</v>
      </c>
    </row>
    <row r="5196" spans="1:8" s="324" customFormat="1" ht="54">
      <c r="A5196" s="1285"/>
      <c r="B5196" s="1286"/>
      <c r="C5196" s="370" t="s">
        <v>4319</v>
      </c>
      <c r="D5196" s="370" t="s">
        <v>4320</v>
      </c>
      <c r="E5196" s="384">
        <v>200</v>
      </c>
      <c r="F5196" s="384">
        <v>120</v>
      </c>
      <c r="G5196" s="384">
        <v>92</v>
      </c>
      <c r="H5196" s="384">
        <v>60</v>
      </c>
    </row>
    <row r="5197" spans="1:8" s="324" customFormat="1" ht="18">
      <c r="A5197" s="1285">
        <v>22</v>
      </c>
      <c r="B5197" s="1286" t="s">
        <v>4321</v>
      </c>
      <c r="C5197" s="370" t="s">
        <v>4309</v>
      </c>
      <c r="D5197" s="370" t="s">
        <v>4322</v>
      </c>
      <c r="E5197" s="384">
        <v>960</v>
      </c>
      <c r="F5197" s="384">
        <v>576</v>
      </c>
      <c r="G5197" s="384">
        <v>432</v>
      </c>
      <c r="H5197" s="384">
        <v>288</v>
      </c>
    </row>
    <row r="5198" spans="1:8" s="324" customFormat="1" ht="18">
      <c r="A5198" s="1285"/>
      <c r="B5198" s="1286"/>
      <c r="C5198" s="370" t="s">
        <v>4322</v>
      </c>
      <c r="D5198" s="370" t="s">
        <v>4323</v>
      </c>
      <c r="E5198" s="384">
        <v>480</v>
      </c>
      <c r="F5198" s="384">
        <v>288</v>
      </c>
      <c r="G5198" s="384">
        <v>216</v>
      </c>
      <c r="H5198" s="384">
        <v>144</v>
      </c>
    </row>
    <row r="5199" spans="1:8" s="324" customFormat="1" ht="18">
      <c r="A5199" s="1285"/>
      <c r="B5199" s="1286"/>
      <c r="C5199" s="370" t="s">
        <v>4323</v>
      </c>
      <c r="D5199" s="370" t="s">
        <v>4324</v>
      </c>
      <c r="E5199" s="384">
        <v>280</v>
      </c>
      <c r="F5199" s="384">
        <v>168</v>
      </c>
      <c r="G5199" s="384">
        <v>128</v>
      </c>
      <c r="H5199" s="384">
        <v>84</v>
      </c>
    </row>
    <row r="5200" spans="1:8" s="324" customFormat="1" ht="72">
      <c r="A5200" s="1285">
        <v>23</v>
      </c>
      <c r="B5200" s="1286" t="s">
        <v>4325</v>
      </c>
      <c r="C5200" s="370" t="s">
        <v>4326</v>
      </c>
      <c r="D5200" s="370" t="s">
        <v>4327</v>
      </c>
      <c r="E5200" s="384">
        <v>1680</v>
      </c>
      <c r="F5200" s="384">
        <v>1008</v>
      </c>
      <c r="G5200" s="384">
        <v>756</v>
      </c>
      <c r="H5200" s="384">
        <v>504</v>
      </c>
    </row>
    <row r="5201" spans="1:8" s="324" customFormat="1" ht="72">
      <c r="A5201" s="1285"/>
      <c r="B5201" s="1286"/>
      <c r="C5201" s="370" t="s">
        <v>4328</v>
      </c>
      <c r="D5201" s="370" t="s">
        <v>4329</v>
      </c>
      <c r="E5201" s="384">
        <v>840</v>
      </c>
      <c r="F5201" s="384">
        <v>504</v>
      </c>
      <c r="G5201" s="384">
        <v>380</v>
      </c>
      <c r="H5201" s="384">
        <v>252</v>
      </c>
    </row>
    <row r="5202" spans="1:8" s="324" customFormat="1" ht="18.75" customHeight="1">
      <c r="A5202" s="1291">
        <v>24</v>
      </c>
      <c r="B5202" s="1294" t="s">
        <v>4330</v>
      </c>
      <c r="C5202" s="372" t="s">
        <v>4262</v>
      </c>
      <c r="D5202" s="372" t="s">
        <v>4327</v>
      </c>
      <c r="E5202" s="384">
        <v>400</v>
      </c>
      <c r="F5202" s="384">
        <v>240</v>
      </c>
      <c r="G5202" s="384">
        <v>180</v>
      </c>
      <c r="H5202" s="384">
        <v>120</v>
      </c>
    </row>
    <row r="5203" spans="1:8" s="324" customFormat="1" ht="36">
      <c r="A5203" s="1292"/>
      <c r="B5203" s="1294"/>
      <c r="C5203" s="372" t="s">
        <v>4331</v>
      </c>
      <c r="D5203" s="372" t="s">
        <v>4322</v>
      </c>
      <c r="E5203" s="384">
        <v>320</v>
      </c>
      <c r="F5203" s="384">
        <v>192</v>
      </c>
      <c r="G5203" s="384">
        <v>144</v>
      </c>
      <c r="H5203" s="384">
        <v>96</v>
      </c>
    </row>
    <row r="5204" spans="1:8" s="324" customFormat="1" ht="18.75" customHeight="1">
      <c r="A5204" s="1285">
        <v>25</v>
      </c>
      <c r="B5204" s="1286" t="s">
        <v>4332</v>
      </c>
      <c r="C5204" s="1286" t="s">
        <v>4333</v>
      </c>
      <c r="D5204" s="1286"/>
      <c r="E5204" s="384">
        <v>720</v>
      </c>
      <c r="F5204" s="384">
        <v>0</v>
      </c>
      <c r="G5204" s="384">
        <v>0</v>
      </c>
      <c r="H5204" s="384">
        <v>0</v>
      </c>
    </row>
    <row r="5205" spans="1:8" s="324" customFormat="1" ht="18">
      <c r="A5205" s="1285"/>
      <c r="B5205" s="1286"/>
      <c r="C5205" s="1286" t="s">
        <v>4334</v>
      </c>
      <c r="D5205" s="1286"/>
      <c r="E5205" s="384">
        <v>600</v>
      </c>
      <c r="F5205" s="384">
        <v>0</v>
      </c>
      <c r="G5205" s="384">
        <v>0</v>
      </c>
      <c r="H5205" s="384">
        <v>0</v>
      </c>
    </row>
    <row r="5206" spans="1:8" s="324" customFormat="1" ht="18.75" customHeight="1">
      <c r="A5206" s="371">
        <v>26</v>
      </c>
      <c r="B5206" s="1286" t="s">
        <v>4335</v>
      </c>
      <c r="C5206" s="1286"/>
      <c r="D5206" s="1286"/>
      <c r="E5206" s="384">
        <v>300</v>
      </c>
      <c r="F5206" s="384">
        <v>0</v>
      </c>
      <c r="G5206" s="384">
        <v>0</v>
      </c>
      <c r="H5206" s="384">
        <v>0</v>
      </c>
    </row>
    <row r="5207" spans="1:8" s="324" customFormat="1" ht="18.75" customHeight="1">
      <c r="A5207" s="371">
        <v>27</v>
      </c>
      <c r="B5207" s="1286" t="s">
        <v>4336</v>
      </c>
      <c r="C5207" s="1286"/>
      <c r="D5207" s="1286"/>
      <c r="E5207" s="384">
        <v>180</v>
      </c>
      <c r="F5207" s="384">
        <v>0</v>
      </c>
      <c r="G5207" s="384">
        <v>0</v>
      </c>
      <c r="H5207" s="384">
        <v>0</v>
      </c>
    </row>
    <row r="5208" spans="1:8" s="324" customFormat="1" ht="18.75" customHeight="1">
      <c r="A5208" s="371">
        <v>28</v>
      </c>
      <c r="B5208" s="1286" t="s">
        <v>4337</v>
      </c>
      <c r="C5208" s="1286"/>
      <c r="D5208" s="1286"/>
      <c r="E5208" s="384">
        <v>120</v>
      </c>
      <c r="F5208" s="384">
        <v>0</v>
      </c>
      <c r="G5208" s="384">
        <v>0</v>
      </c>
      <c r="H5208" s="384">
        <v>0</v>
      </c>
    </row>
    <row r="5209" spans="1:8" s="324" customFormat="1" ht="18.75" customHeight="1">
      <c r="A5209" s="371">
        <v>29</v>
      </c>
      <c r="B5209" s="1286" t="s">
        <v>4338</v>
      </c>
      <c r="C5209" s="1286"/>
      <c r="D5209" s="1286"/>
      <c r="E5209" s="384">
        <v>144</v>
      </c>
      <c r="F5209" s="384">
        <v>0</v>
      </c>
      <c r="G5209" s="384">
        <v>0</v>
      </c>
      <c r="H5209" s="384">
        <v>0</v>
      </c>
    </row>
    <row r="5210" spans="1:8" s="324" customFormat="1" ht="18">
      <c r="A5210" s="1285">
        <v>31</v>
      </c>
      <c r="B5210" s="1286" t="s">
        <v>1669</v>
      </c>
      <c r="C5210" s="370" t="s">
        <v>1592</v>
      </c>
      <c r="D5210" s="370" t="s">
        <v>2165</v>
      </c>
      <c r="E5210" s="384">
        <v>840</v>
      </c>
      <c r="F5210" s="384">
        <v>504</v>
      </c>
      <c r="G5210" s="384">
        <v>380</v>
      </c>
      <c r="H5210" s="384">
        <v>0</v>
      </c>
    </row>
    <row r="5211" spans="1:8" s="324" customFormat="1" ht="18">
      <c r="A5211" s="1285"/>
      <c r="B5211" s="1286"/>
      <c r="C5211" s="370" t="s">
        <v>2165</v>
      </c>
      <c r="D5211" s="370" t="s">
        <v>2157</v>
      </c>
      <c r="E5211" s="384">
        <v>520</v>
      </c>
      <c r="F5211" s="384">
        <v>312</v>
      </c>
      <c r="G5211" s="384">
        <v>236</v>
      </c>
      <c r="H5211" s="384">
        <v>0</v>
      </c>
    </row>
    <row r="5212" spans="1:8" s="324" customFormat="1" ht="18">
      <c r="A5212" s="1285"/>
      <c r="B5212" s="1286"/>
      <c r="C5212" s="370" t="s">
        <v>2157</v>
      </c>
      <c r="D5212" s="370" t="s">
        <v>881</v>
      </c>
      <c r="E5212" s="384">
        <v>440</v>
      </c>
      <c r="F5212" s="384">
        <v>264</v>
      </c>
      <c r="G5212" s="384">
        <v>200</v>
      </c>
      <c r="H5212" s="384">
        <v>0</v>
      </c>
    </row>
    <row r="5213" spans="1:8" s="324" customFormat="1" ht="18">
      <c r="A5213" s="1285">
        <v>32</v>
      </c>
      <c r="B5213" s="1286" t="s">
        <v>870</v>
      </c>
      <c r="C5213" s="370" t="s">
        <v>1592</v>
      </c>
      <c r="D5213" s="370" t="s">
        <v>2165</v>
      </c>
      <c r="E5213" s="384">
        <v>1120</v>
      </c>
      <c r="F5213" s="384">
        <v>672</v>
      </c>
      <c r="G5213" s="384">
        <v>504</v>
      </c>
      <c r="H5213" s="384">
        <v>0</v>
      </c>
    </row>
    <row r="5214" spans="1:8" s="324" customFormat="1" ht="18">
      <c r="A5214" s="1285"/>
      <c r="B5214" s="1286"/>
      <c r="C5214" s="370" t="s">
        <v>2165</v>
      </c>
      <c r="D5214" s="370" t="s">
        <v>2157</v>
      </c>
      <c r="E5214" s="384">
        <v>640</v>
      </c>
      <c r="F5214" s="384">
        <v>384</v>
      </c>
      <c r="G5214" s="384">
        <v>288</v>
      </c>
      <c r="H5214" s="384">
        <v>0</v>
      </c>
    </row>
    <row r="5215" spans="1:8" s="324" customFormat="1" ht="18">
      <c r="A5215" s="1285"/>
      <c r="B5215" s="1286"/>
      <c r="C5215" s="370" t="s">
        <v>2157</v>
      </c>
      <c r="D5215" s="370" t="s">
        <v>881</v>
      </c>
      <c r="E5215" s="384">
        <v>400</v>
      </c>
      <c r="F5215" s="384">
        <v>240</v>
      </c>
      <c r="G5215" s="384">
        <v>180</v>
      </c>
      <c r="H5215" s="384">
        <v>0</v>
      </c>
    </row>
    <row r="5216" spans="1:8" s="324" customFormat="1" ht="18">
      <c r="A5216" s="1285">
        <v>33</v>
      </c>
      <c r="B5216" s="1286" t="s">
        <v>874</v>
      </c>
      <c r="C5216" s="370" t="s">
        <v>1592</v>
      </c>
      <c r="D5216" s="370" t="s">
        <v>2165</v>
      </c>
      <c r="E5216" s="384">
        <v>800</v>
      </c>
      <c r="F5216" s="384">
        <v>480</v>
      </c>
      <c r="G5216" s="384">
        <v>360</v>
      </c>
      <c r="H5216" s="384">
        <v>0</v>
      </c>
    </row>
    <row r="5217" spans="1:8" s="324" customFormat="1" ht="18">
      <c r="A5217" s="1285"/>
      <c r="B5217" s="1286"/>
      <c r="C5217" s="370" t="s">
        <v>2165</v>
      </c>
      <c r="D5217" s="370" t="s">
        <v>2157</v>
      </c>
      <c r="E5217" s="384">
        <v>520</v>
      </c>
      <c r="F5217" s="384">
        <v>312</v>
      </c>
      <c r="G5217" s="384">
        <v>236</v>
      </c>
      <c r="H5217" s="384">
        <v>0</v>
      </c>
    </row>
    <row r="5218" spans="1:8" s="324" customFormat="1" ht="18">
      <c r="A5218" s="1285"/>
      <c r="B5218" s="1286"/>
      <c r="C5218" s="370" t="s">
        <v>2157</v>
      </c>
      <c r="D5218" s="370" t="s">
        <v>881</v>
      </c>
      <c r="E5218" s="384">
        <v>400</v>
      </c>
      <c r="F5218" s="384">
        <v>240</v>
      </c>
      <c r="G5218" s="384">
        <v>180</v>
      </c>
      <c r="H5218" s="384">
        <v>0</v>
      </c>
    </row>
    <row r="5219" spans="1:8" s="324" customFormat="1" ht="18">
      <c r="A5219" s="1285">
        <v>34</v>
      </c>
      <c r="B5219" s="1286" t="s">
        <v>885</v>
      </c>
      <c r="C5219" s="370" t="s">
        <v>1592</v>
      </c>
      <c r="D5219" s="370" t="s">
        <v>1390</v>
      </c>
      <c r="E5219" s="384">
        <v>2640</v>
      </c>
      <c r="F5219" s="384">
        <v>1584</v>
      </c>
      <c r="G5219" s="384">
        <v>1188</v>
      </c>
      <c r="H5219" s="384">
        <v>0</v>
      </c>
    </row>
    <row r="5220" spans="1:8" s="324" customFormat="1" ht="18">
      <c r="A5220" s="1285"/>
      <c r="B5220" s="1286"/>
      <c r="C5220" s="370" t="s">
        <v>1390</v>
      </c>
      <c r="D5220" s="370" t="s">
        <v>2165</v>
      </c>
      <c r="E5220" s="384">
        <v>1240</v>
      </c>
      <c r="F5220" s="384">
        <v>744</v>
      </c>
      <c r="G5220" s="384">
        <v>560</v>
      </c>
      <c r="H5220" s="384">
        <v>0</v>
      </c>
    </row>
    <row r="5221" spans="1:8" s="324" customFormat="1" ht="18">
      <c r="A5221" s="1285"/>
      <c r="B5221" s="1286"/>
      <c r="C5221" s="370" t="s">
        <v>2165</v>
      </c>
      <c r="D5221" s="370" t="s">
        <v>2157</v>
      </c>
      <c r="E5221" s="384">
        <v>720</v>
      </c>
      <c r="F5221" s="384">
        <v>432</v>
      </c>
      <c r="G5221" s="384">
        <v>324</v>
      </c>
      <c r="H5221" s="384">
        <v>0</v>
      </c>
    </row>
    <row r="5222" spans="1:8" s="324" customFormat="1" ht="18">
      <c r="A5222" s="1285"/>
      <c r="B5222" s="1286"/>
      <c r="C5222" s="370" t="s">
        <v>2157</v>
      </c>
      <c r="D5222" s="370" t="s">
        <v>881</v>
      </c>
      <c r="E5222" s="384">
        <v>400</v>
      </c>
      <c r="F5222" s="384">
        <v>240</v>
      </c>
      <c r="G5222" s="384">
        <v>180</v>
      </c>
      <c r="H5222" s="384">
        <v>0</v>
      </c>
    </row>
    <row r="5223" spans="1:8" s="324" customFormat="1" ht="18">
      <c r="A5223" s="1285">
        <v>35</v>
      </c>
      <c r="B5223" s="1286" t="s">
        <v>1660</v>
      </c>
      <c r="C5223" s="370" t="s">
        <v>1390</v>
      </c>
      <c r="D5223" s="370" t="s">
        <v>2165</v>
      </c>
      <c r="E5223" s="384">
        <v>1000</v>
      </c>
      <c r="F5223" s="384">
        <v>600</v>
      </c>
      <c r="G5223" s="384">
        <v>452</v>
      </c>
      <c r="H5223" s="384">
        <v>0</v>
      </c>
    </row>
    <row r="5224" spans="1:8" s="324" customFormat="1" ht="18">
      <c r="A5224" s="1285"/>
      <c r="B5224" s="1286"/>
      <c r="C5224" s="370" t="s">
        <v>2165</v>
      </c>
      <c r="D5224" s="370" t="s">
        <v>2157</v>
      </c>
      <c r="E5224" s="384">
        <v>800</v>
      </c>
      <c r="F5224" s="384">
        <v>480</v>
      </c>
      <c r="G5224" s="384">
        <v>360</v>
      </c>
      <c r="H5224" s="384">
        <v>0</v>
      </c>
    </row>
    <row r="5225" spans="1:8" s="324" customFormat="1" ht="18">
      <c r="A5225" s="1285"/>
      <c r="B5225" s="1286"/>
      <c r="C5225" s="370" t="s">
        <v>2157</v>
      </c>
      <c r="D5225" s="370" t="s">
        <v>881</v>
      </c>
      <c r="E5225" s="384">
        <v>640</v>
      </c>
      <c r="F5225" s="384">
        <v>384</v>
      </c>
      <c r="G5225" s="384">
        <v>288</v>
      </c>
      <c r="H5225" s="384">
        <v>0</v>
      </c>
    </row>
    <row r="5226" spans="1:8" s="324" customFormat="1" ht="18">
      <c r="A5226" s="1285">
        <v>36</v>
      </c>
      <c r="B5226" s="1286" t="s">
        <v>855</v>
      </c>
      <c r="C5226" s="370" t="s">
        <v>1592</v>
      </c>
      <c r="D5226" s="370" t="s">
        <v>1390</v>
      </c>
      <c r="E5226" s="384">
        <v>2640</v>
      </c>
      <c r="F5226" s="384">
        <v>1584</v>
      </c>
      <c r="G5226" s="384">
        <v>1188</v>
      </c>
      <c r="H5226" s="384">
        <v>0</v>
      </c>
    </row>
    <row r="5227" spans="1:8" s="324" customFormat="1" ht="18">
      <c r="A5227" s="1285"/>
      <c r="B5227" s="1286"/>
      <c r="C5227" s="370" t="s">
        <v>1390</v>
      </c>
      <c r="D5227" s="370" t="s">
        <v>2165</v>
      </c>
      <c r="E5227" s="384">
        <v>1440</v>
      </c>
      <c r="F5227" s="384">
        <v>864</v>
      </c>
      <c r="G5227" s="384">
        <v>648</v>
      </c>
      <c r="H5227" s="384">
        <v>0</v>
      </c>
    </row>
    <row r="5228" spans="1:8" s="324" customFormat="1" ht="18">
      <c r="A5228" s="1285"/>
      <c r="B5228" s="1286"/>
      <c r="C5228" s="370" t="s">
        <v>2165</v>
      </c>
      <c r="D5228" s="370" t="s">
        <v>2157</v>
      </c>
      <c r="E5228" s="384">
        <v>880</v>
      </c>
      <c r="F5228" s="384">
        <v>528</v>
      </c>
      <c r="G5228" s="384">
        <v>396</v>
      </c>
      <c r="H5228" s="384">
        <v>0</v>
      </c>
    </row>
    <row r="5229" spans="1:8" s="324" customFormat="1" ht="18">
      <c r="A5229" s="1285"/>
      <c r="B5229" s="1286"/>
      <c r="C5229" s="370" t="s">
        <v>2157</v>
      </c>
      <c r="D5229" s="370" t="s">
        <v>1432</v>
      </c>
      <c r="E5229" s="384">
        <v>520</v>
      </c>
      <c r="F5229" s="384">
        <v>312</v>
      </c>
      <c r="G5229" s="384">
        <v>236</v>
      </c>
      <c r="H5229" s="384">
        <v>0</v>
      </c>
    </row>
    <row r="5230" spans="1:8" s="324" customFormat="1" ht="18">
      <c r="A5230" s="1285"/>
      <c r="B5230" s="1286"/>
      <c r="C5230" s="370" t="s">
        <v>1432</v>
      </c>
      <c r="D5230" s="370" t="s">
        <v>881</v>
      </c>
      <c r="E5230" s="384">
        <v>440</v>
      </c>
      <c r="F5230" s="384">
        <v>264</v>
      </c>
      <c r="G5230" s="384">
        <v>200</v>
      </c>
      <c r="H5230" s="384">
        <v>0</v>
      </c>
    </row>
    <row r="5231" spans="1:8" s="324" customFormat="1" ht="18">
      <c r="A5231" s="1285">
        <v>37</v>
      </c>
      <c r="B5231" s="1286" t="s">
        <v>1616</v>
      </c>
      <c r="C5231" s="370" t="s">
        <v>1390</v>
      </c>
      <c r="D5231" s="370" t="s">
        <v>2165</v>
      </c>
      <c r="E5231" s="384">
        <v>920</v>
      </c>
      <c r="F5231" s="384">
        <v>552</v>
      </c>
      <c r="G5231" s="384">
        <v>416</v>
      </c>
      <c r="H5231" s="384">
        <v>0</v>
      </c>
    </row>
    <row r="5232" spans="1:8" s="324" customFormat="1" ht="18">
      <c r="A5232" s="1285"/>
      <c r="B5232" s="1286"/>
      <c r="C5232" s="370" t="s">
        <v>2165</v>
      </c>
      <c r="D5232" s="370" t="s">
        <v>2157</v>
      </c>
      <c r="E5232" s="384">
        <v>840</v>
      </c>
      <c r="F5232" s="384">
        <v>504</v>
      </c>
      <c r="G5232" s="384">
        <v>380</v>
      </c>
      <c r="H5232" s="384">
        <v>0</v>
      </c>
    </row>
    <row r="5233" spans="1:8" s="324" customFormat="1" ht="18">
      <c r="A5233" s="1285"/>
      <c r="B5233" s="1286"/>
      <c r="C5233" s="370" t="s">
        <v>2157</v>
      </c>
      <c r="D5233" s="370" t="s">
        <v>1432</v>
      </c>
      <c r="E5233" s="384">
        <v>760</v>
      </c>
      <c r="F5233" s="384">
        <v>456</v>
      </c>
      <c r="G5233" s="384">
        <v>344</v>
      </c>
      <c r="H5233" s="384">
        <v>0</v>
      </c>
    </row>
    <row r="5234" spans="1:8" s="324" customFormat="1" ht="18">
      <c r="A5234" s="1285">
        <v>38</v>
      </c>
      <c r="B5234" s="1286" t="s">
        <v>1721</v>
      </c>
      <c r="C5234" s="370" t="s">
        <v>1592</v>
      </c>
      <c r="D5234" s="370" t="s">
        <v>1390</v>
      </c>
      <c r="E5234" s="384">
        <v>2360</v>
      </c>
      <c r="F5234" s="384">
        <v>1416</v>
      </c>
      <c r="G5234" s="384">
        <v>1064</v>
      </c>
      <c r="H5234" s="384">
        <v>0</v>
      </c>
    </row>
    <row r="5235" spans="1:8" s="324" customFormat="1" ht="18">
      <c r="A5235" s="1285"/>
      <c r="B5235" s="1286"/>
      <c r="C5235" s="370" t="s">
        <v>1390</v>
      </c>
      <c r="D5235" s="370" t="s">
        <v>2165</v>
      </c>
      <c r="E5235" s="384">
        <v>1320</v>
      </c>
      <c r="F5235" s="384">
        <v>792</v>
      </c>
      <c r="G5235" s="384">
        <v>596</v>
      </c>
      <c r="H5235" s="384">
        <v>0</v>
      </c>
    </row>
    <row r="5236" spans="1:8" s="324" customFormat="1" ht="18">
      <c r="A5236" s="1285"/>
      <c r="B5236" s="1286"/>
      <c r="C5236" s="370" t="s">
        <v>2165</v>
      </c>
      <c r="D5236" s="370" t="s">
        <v>2157</v>
      </c>
      <c r="E5236" s="384">
        <v>720</v>
      </c>
      <c r="F5236" s="384">
        <v>432</v>
      </c>
      <c r="G5236" s="384">
        <v>324</v>
      </c>
      <c r="H5236" s="384">
        <v>0</v>
      </c>
    </row>
    <row r="5237" spans="1:8" s="324" customFormat="1" ht="18">
      <c r="A5237" s="1285"/>
      <c r="B5237" s="1286"/>
      <c r="C5237" s="370" t="s">
        <v>2157</v>
      </c>
      <c r="D5237" s="370" t="s">
        <v>1432</v>
      </c>
      <c r="E5237" s="384">
        <v>368</v>
      </c>
      <c r="F5237" s="384">
        <v>220</v>
      </c>
      <c r="G5237" s="384">
        <v>164</v>
      </c>
      <c r="H5237" s="384">
        <v>0</v>
      </c>
    </row>
    <row r="5238" spans="1:8" s="324" customFormat="1" ht="18">
      <c r="A5238" s="1285">
        <v>40</v>
      </c>
      <c r="B5238" s="1286" t="s">
        <v>1322</v>
      </c>
      <c r="C5238" s="370" t="s">
        <v>1390</v>
      </c>
      <c r="D5238" s="370" t="s">
        <v>2165</v>
      </c>
      <c r="E5238" s="384">
        <v>1000</v>
      </c>
      <c r="F5238" s="384">
        <v>600</v>
      </c>
      <c r="G5238" s="384">
        <v>452</v>
      </c>
      <c r="H5238" s="384">
        <v>0</v>
      </c>
    </row>
    <row r="5239" spans="1:8" s="324" customFormat="1" ht="18">
      <c r="A5239" s="1285"/>
      <c r="B5239" s="1286"/>
      <c r="C5239" s="370" t="s">
        <v>2165</v>
      </c>
      <c r="D5239" s="370" t="s">
        <v>2157</v>
      </c>
      <c r="E5239" s="384">
        <v>840</v>
      </c>
      <c r="F5239" s="384">
        <v>504</v>
      </c>
      <c r="G5239" s="384">
        <v>380</v>
      </c>
      <c r="H5239" s="384">
        <v>0</v>
      </c>
    </row>
    <row r="5240" spans="1:8" s="324" customFormat="1" ht="18">
      <c r="A5240" s="1285"/>
      <c r="B5240" s="1286"/>
      <c r="C5240" s="370" t="s">
        <v>2157</v>
      </c>
      <c r="D5240" s="370" t="s">
        <v>1432</v>
      </c>
      <c r="E5240" s="384">
        <v>760</v>
      </c>
      <c r="F5240" s="384">
        <v>456</v>
      </c>
      <c r="G5240" s="384">
        <v>344</v>
      </c>
      <c r="H5240" s="384">
        <v>0</v>
      </c>
    </row>
    <row r="5241" spans="1:8" s="324" customFormat="1" ht="18">
      <c r="A5241" s="1285">
        <v>41</v>
      </c>
      <c r="B5241" s="1286" t="s">
        <v>866</v>
      </c>
      <c r="C5241" s="370" t="s">
        <v>1592</v>
      </c>
      <c r="D5241" s="370" t="s">
        <v>1390</v>
      </c>
      <c r="E5241" s="384">
        <v>2600</v>
      </c>
      <c r="F5241" s="384">
        <v>1560</v>
      </c>
      <c r="G5241" s="384">
        <v>1172</v>
      </c>
      <c r="H5241" s="384">
        <v>0</v>
      </c>
    </row>
    <row r="5242" spans="1:8" s="324" customFormat="1" ht="18">
      <c r="A5242" s="1285"/>
      <c r="B5242" s="1286"/>
      <c r="C5242" s="370" t="s">
        <v>1390</v>
      </c>
      <c r="D5242" s="370" t="s">
        <v>2165</v>
      </c>
      <c r="E5242" s="384">
        <v>1640</v>
      </c>
      <c r="F5242" s="384">
        <v>984</v>
      </c>
      <c r="G5242" s="384">
        <v>740</v>
      </c>
      <c r="H5242" s="384">
        <v>0</v>
      </c>
    </row>
    <row r="5243" spans="1:8" s="324" customFormat="1" ht="18">
      <c r="A5243" s="1285"/>
      <c r="B5243" s="1286"/>
      <c r="C5243" s="370" t="s">
        <v>2165</v>
      </c>
      <c r="D5243" s="370" t="s">
        <v>2157</v>
      </c>
      <c r="E5243" s="384">
        <v>1080</v>
      </c>
      <c r="F5243" s="384">
        <v>648</v>
      </c>
      <c r="G5243" s="384">
        <v>488</v>
      </c>
      <c r="H5243" s="384">
        <v>0</v>
      </c>
    </row>
    <row r="5244" spans="1:8" s="324" customFormat="1" ht="18">
      <c r="A5244" s="1285"/>
      <c r="B5244" s="1286"/>
      <c r="C5244" s="370" t="s">
        <v>2157</v>
      </c>
      <c r="D5244" s="370" t="s">
        <v>1432</v>
      </c>
      <c r="E5244" s="384">
        <v>680</v>
      </c>
      <c r="F5244" s="384">
        <v>408</v>
      </c>
      <c r="G5244" s="384">
        <v>308</v>
      </c>
      <c r="H5244" s="384">
        <v>0</v>
      </c>
    </row>
    <row r="5245" spans="1:8" s="324" customFormat="1" ht="18">
      <c r="A5245" s="1285">
        <v>42</v>
      </c>
      <c r="B5245" s="1286" t="s">
        <v>868</v>
      </c>
      <c r="C5245" s="370" t="s">
        <v>1390</v>
      </c>
      <c r="D5245" s="370" t="s">
        <v>2165</v>
      </c>
      <c r="E5245" s="384">
        <v>1000</v>
      </c>
      <c r="F5245" s="384">
        <v>600</v>
      </c>
      <c r="G5245" s="384">
        <v>452</v>
      </c>
      <c r="H5245" s="384">
        <v>0</v>
      </c>
    </row>
    <row r="5246" spans="1:8" s="324" customFormat="1" ht="18">
      <c r="A5246" s="1285"/>
      <c r="B5246" s="1286"/>
      <c r="C5246" s="370" t="s">
        <v>2165</v>
      </c>
      <c r="D5246" s="370" t="s">
        <v>2157</v>
      </c>
      <c r="E5246" s="384">
        <v>840</v>
      </c>
      <c r="F5246" s="384">
        <v>504</v>
      </c>
      <c r="G5246" s="384">
        <v>380</v>
      </c>
      <c r="H5246" s="384">
        <v>0</v>
      </c>
    </row>
    <row r="5247" spans="1:8" s="324" customFormat="1" ht="18">
      <c r="A5247" s="1285"/>
      <c r="B5247" s="1286"/>
      <c r="C5247" s="370" t="s">
        <v>2157</v>
      </c>
      <c r="D5247" s="370" t="s">
        <v>1432</v>
      </c>
      <c r="E5247" s="384">
        <v>760</v>
      </c>
      <c r="F5247" s="384">
        <v>456</v>
      </c>
      <c r="G5247" s="384">
        <v>344</v>
      </c>
      <c r="H5247" s="384">
        <v>0</v>
      </c>
    </row>
    <row r="5248" spans="1:8" s="324" customFormat="1" ht="18">
      <c r="A5248" s="1285">
        <v>43</v>
      </c>
      <c r="B5248" s="1286" t="s">
        <v>1613</v>
      </c>
      <c r="C5248" s="370" t="s">
        <v>1390</v>
      </c>
      <c r="D5248" s="370" t="s">
        <v>2165</v>
      </c>
      <c r="E5248" s="384">
        <v>1000</v>
      </c>
      <c r="F5248" s="384">
        <v>600</v>
      </c>
      <c r="G5248" s="384">
        <v>452</v>
      </c>
      <c r="H5248" s="384">
        <v>0</v>
      </c>
    </row>
    <row r="5249" spans="1:8" s="324" customFormat="1" ht="18">
      <c r="A5249" s="1285"/>
      <c r="B5249" s="1286"/>
      <c r="C5249" s="370" t="s">
        <v>2165</v>
      </c>
      <c r="D5249" s="370" t="s">
        <v>2157</v>
      </c>
      <c r="E5249" s="384">
        <v>840</v>
      </c>
      <c r="F5249" s="384">
        <v>504</v>
      </c>
      <c r="G5249" s="384">
        <v>380</v>
      </c>
      <c r="H5249" s="384">
        <v>0</v>
      </c>
    </row>
    <row r="5250" spans="1:8" s="324" customFormat="1" ht="18">
      <c r="A5250" s="1285">
        <v>44</v>
      </c>
      <c r="B5250" s="1286" t="s">
        <v>1591</v>
      </c>
      <c r="C5250" s="370" t="s">
        <v>1390</v>
      </c>
      <c r="D5250" s="370" t="s">
        <v>2165</v>
      </c>
      <c r="E5250" s="384">
        <v>1000</v>
      </c>
      <c r="F5250" s="384">
        <v>600</v>
      </c>
      <c r="G5250" s="384">
        <v>452</v>
      </c>
      <c r="H5250" s="384">
        <v>0</v>
      </c>
    </row>
    <row r="5251" spans="1:8" s="324" customFormat="1" ht="18">
      <c r="A5251" s="1285"/>
      <c r="B5251" s="1286"/>
      <c r="C5251" s="370" t="s">
        <v>2165</v>
      </c>
      <c r="D5251" s="370" t="s">
        <v>2157</v>
      </c>
      <c r="E5251" s="384">
        <v>840</v>
      </c>
      <c r="F5251" s="384">
        <v>504</v>
      </c>
      <c r="G5251" s="384">
        <v>380</v>
      </c>
      <c r="H5251" s="384">
        <v>0</v>
      </c>
    </row>
    <row r="5252" spans="1:8" s="324" customFormat="1" ht="18">
      <c r="A5252" s="1285"/>
      <c r="B5252" s="1286"/>
      <c r="C5252" s="370" t="s">
        <v>2157</v>
      </c>
      <c r="D5252" s="370" t="s">
        <v>1432</v>
      </c>
      <c r="E5252" s="384">
        <v>760</v>
      </c>
      <c r="F5252" s="384">
        <v>456</v>
      </c>
      <c r="G5252" s="384">
        <v>344</v>
      </c>
      <c r="H5252" s="384">
        <v>0</v>
      </c>
    </row>
    <row r="5253" spans="1:8" s="324" customFormat="1" ht="18">
      <c r="A5253" s="1285">
        <v>45</v>
      </c>
      <c r="B5253" s="1286" t="s">
        <v>2022</v>
      </c>
      <c r="C5253" s="370" t="s">
        <v>1592</v>
      </c>
      <c r="D5253" s="370" t="s">
        <v>1390</v>
      </c>
      <c r="E5253" s="384">
        <v>2600</v>
      </c>
      <c r="F5253" s="384">
        <v>1560</v>
      </c>
      <c r="G5253" s="384">
        <v>1172</v>
      </c>
      <c r="H5253" s="384">
        <v>0</v>
      </c>
    </row>
    <row r="5254" spans="1:8" s="324" customFormat="1" ht="18">
      <c r="A5254" s="1285"/>
      <c r="B5254" s="1286"/>
      <c r="C5254" s="370" t="s">
        <v>1390</v>
      </c>
      <c r="D5254" s="370" t="s">
        <v>2165</v>
      </c>
      <c r="E5254" s="384">
        <v>1520</v>
      </c>
      <c r="F5254" s="384">
        <v>912</v>
      </c>
      <c r="G5254" s="384">
        <v>684</v>
      </c>
      <c r="H5254" s="384">
        <v>0</v>
      </c>
    </row>
    <row r="5255" spans="1:8" s="324" customFormat="1" ht="18">
      <c r="A5255" s="1285"/>
      <c r="B5255" s="1286"/>
      <c r="C5255" s="370" t="s">
        <v>2165</v>
      </c>
      <c r="D5255" s="370" t="s">
        <v>1659</v>
      </c>
      <c r="E5255" s="384">
        <v>1000</v>
      </c>
      <c r="F5255" s="384">
        <v>600</v>
      </c>
      <c r="G5255" s="384">
        <v>452</v>
      </c>
      <c r="H5255" s="384">
        <v>0</v>
      </c>
    </row>
    <row r="5256" spans="1:8" s="324" customFormat="1" ht="18">
      <c r="A5256" s="1285"/>
      <c r="B5256" s="1286"/>
      <c r="C5256" s="370" t="s">
        <v>1659</v>
      </c>
      <c r="D5256" s="370" t="s">
        <v>2157</v>
      </c>
      <c r="E5256" s="384">
        <v>920</v>
      </c>
      <c r="F5256" s="384">
        <v>552</v>
      </c>
      <c r="G5256" s="384">
        <v>416</v>
      </c>
      <c r="H5256" s="384">
        <v>0</v>
      </c>
    </row>
    <row r="5257" spans="1:8" s="324" customFormat="1" ht="18">
      <c r="A5257" s="1285"/>
      <c r="B5257" s="1286"/>
      <c r="C5257" s="370" t="s">
        <v>2157</v>
      </c>
      <c r="D5257" s="370" t="s">
        <v>1432</v>
      </c>
      <c r="E5257" s="384">
        <v>640</v>
      </c>
      <c r="F5257" s="384">
        <v>384</v>
      </c>
      <c r="G5257" s="384">
        <v>288</v>
      </c>
      <c r="H5257" s="384">
        <v>0</v>
      </c>
    </row>
    <row r="5258" spans="1:8" s="324" customFormat="1" ht="18">
      <c r="A5258" s="1285"/>
      <c r="B5258" s="1286"/>
      <c r="C5258" s="370" t="s">
        <v>1432</v>
      </c>
      <c r="D5258" s="370" t="s">
        <v>881</v>
      </c>
      <c r="E5258" s="384">
        <v>560</v>
      </c>
      <c r="F5258" s="384">
        <v>336</v>
      </c>
      <c r="G5258" s="384">
        <v>252</v>
      </c>
      <c r="H5258" s="384">
        <v>0</v>
      </c>
    </row>
    <row r="5259" spans="1:8" s="324" customFormat="1" ht="18">
      <c r="A5259" s="371">
        <v>46</v>
      </c>
      <c r="B5259" s="370" t="s">
        <v>1316</v>
      </c>
      <c r="C5259" s="370" t="s">
        <v>1592</v>
      </c>
      <c r="D5259" s="370" t="s">
        <v>1609</v>
      </c>
      <c r="E5259" s="384">
        <v>2400</v>
      </c>
      <c r="F5259" s="384">
        <v>1440</v>
      </c>
      <c r="G5259" s="384">
        <v>1080</v>
      </c>
      <c r="H5259" s="384">
        <v>0</v>
      </c>
    </row>
    <row r="5260" spans="1:8" s="324" customFormat="1" ht="18">
      <c r="A5260" s="371">
        <v>47</v>
      </c>
      <c r="B5260" s="370" t="s">
        <v>1572</v>
      </c>
      <c r="C5260" s="370" t="s">
        <v>1592</v>
      </c>
      <c r="D5260" s="370" t="s">
        <v>1609</v>
      </c>
      <c r="E5260" s="384">
        <v>2400</v>
      </c>
      <c r="F5260" s="384">
        <v>1440</v>
      </c>
      <c r="G5260" s="384">
        <v>1080</v>
      </c>
      <c r="H5260" s="384">
        <v>0</v>
      </c>
    </row>
    <row r="5261" spans="1:8" s="324" customFormat="1" ht="18">
      <c r="A5261" s="371">
        <v>48</v>
      </c>
      <c r="B5261" s="370" t="s">
        <v>878</v>
      </c>
      <c r="C5261" s="370" t="s">
        <v>1592</v>
      </c>
      <c r="D5261" s="370" t="s">
        <v>1609</v>
      </c>
      <c r="E5261" s="384">
        <v>2400</v>
      </c>
      <c r="F5261" s="384">
        <v>1440</v>
      </c>
      <c r="G5261" s="384">
        <v>1080</v>
      </c>
      <c r="H5261" s="384">
        <v>0</v>
      </c>
    </row>
    <row r="5262" spans="1:8" s="324" customFormat="1" ht="18">
      <c r="A5262" s="371">
        <v>49</v>
      </c>
      <c r="B5262" s="370" t="s">
        <v>1983</v>
      </c>
      <c r="C5262" s="370" t="s">
        <v>1592</v>
      </c>
      <c r="D5262" s="370" t="s">
        <v>1609</v>
      </c>
      <c r="E5262" s="384">
        <v>2400</v>
      </c>
      <c r="F5262" s="384">
        <v>1440</v>
      </c>
      <c r="G5262" s="384">
        <v>1080</v>
      </c>
      <c r="H5262" s="384">
        <v>0</v>
      </c>
    </row>
    <row r="5263" spans="1:8" s="324" customFormat="1" ht="18">
      <c r="A5263" s="371">
        <v>50</v>
      </c>
      <c r="B5263" s="370" t="s">
        <v>892</v>
      </c>
      <c r="C5263" s="370" t="s">
        <v>1592</v>
      </c>
      <c r="D5263" s="370" t="s">
        <v>1609</v>
      </c>
      <c r="E5263" s="384">
        <v>2400</v>
      </c>
      <c r="F5263" s="384">
        <v>1440</v>
      </c>
      <c r="G5263" s="384">
        <v>1080</v>
      </c>
      <c r="H5263" s="384">
        <v>0</v>
      </c>
    </row>
    <row r="5264" spans="1:8" s="324" customFormat="1" ht="18">
      <c r="A5264" s="371">
        <v>51</v>
      </c>
      <c r="B5264" s="370" t="s">
        <v>2490</v>
      </c>
      <c r="C5264" s="370" t="s">
        <v>892</v>
      </c>
      <c r="D5264" s="370" t="s">
        <v>1983</v>
      </c>
      <c r="E5264" s="384">
        <v>960</v>
      </c>
      <c r="F5264" s="384">
        <v>576</v>
      </c>
      <c r="G5264" s="384">
        <v>432</v>
      </c>
      <c r="H5264" s="384">
        <v>0</v>
      </c>
    </row>
    <row r="5265" spans="1:8" s="324" customFormat="1" ht="18">
      <c r="A5265" s="371">
        <v>52</v>
      </c>
      <c r="B5265" s="370" t="s">
        <v>857</v>
      </c>
      <c r="C5265" s="370" t="s">
        <v>1316</v>
      </c>
      <c r="D5265" s="370" t="s">
        <v>1572</v>
      </c>
      <c r="E5265" s="384">
        <v>1320</v>
      </c>
      <c r="F5265" s="384">
        <v>792</v>
      </c>
      <c r="G5265" s="384">
        <v>596</v>
      </c>
      <c r="H5265" s="384">
        <v>0</v>
      </c>
    </row>
    <row r="5266" spans="1:8" s="324" customFormat="1" ht="18">
      <c r="A5266" s="371">
        <v>53</v>
      </c>
      <c r="B5266" s="370" t="s">
        <v>2157</v>
      </c>
      <c r="C5266" s="370" t="s">
        <v>4339</v>
      </c>
      <c r="D5266" s="370" t="s">
        <v>2022</v>
      </c>
      <c r="E5266" s="384">
        <v>640</v>
      </c>
      <c r="F5266" s="384">
        <v>384</v>
      </c>
      <c r="G5266" s="384">
        <v>288</v>
      </c>
      <c r="H5266" s="384">
        <v>0</v>
      </c>
    </row>
    <row r="5267" spans="1:8" s="324" customFormat="1" ht="18">
      <c r="A5267" s="371">
        <v>54</v>
      </c>
      <c r="B5267" s="370" t="s">
        <v>1659</v>
      </c>
      <c r="C5267" s="370" t="s">
        <v>868</v>
      </c>
      <c r="D5267" s="370" t="s">
        <v>2022</v>
      </c>
      <c r="E5267" s="384">
        <v>640</v>
      </c>
      <c r="F5267" s="384">
        <v>384</v>
      </c>
      <c r="G5267" s="384">
        <v>288</v>
      </c>
      <c r="H5267" s="384">
        <v>0</v>
      </c>
    </row>
    <row r="5268" spans="1:8" s="324" customFormat="1" ht="18">
      <c r="A5268" s="371">
        <v>55</v>
      </c>
      <c r="B5268" s="370" t="s">
        <v>2165</v>
      </c>
      <c r="C5268" s="370" t="s">
        <v>1669</v>
      </c>
      <c r="D5268" s="370" t="s">
        <v>2022</v>
      </c>
      <c r="E5268" s="384">
        <v>800</v>
      </c>
      <c r="F5268" s="384">
        <v>480</v>
      </c>
      <c r="G5268" s="384">
        <v>360</v>
      </c>
      <c r="H5268" s="384">
        <v>0</v>
      </c>
    </row>
    <row r="5269" spans="1:8" s="324" customFormat="1" ht="18">
      <c r="A5269" s="371">
        <v>56</v>
      </c>
      <c r="B5269" s="370" t="s">
        <v>1432</v>
      </c>
      <c r="C5269" s="370" t="s">
        <v>855</v>
      </c>
      <c r="D5269" s="370" t="s">
        <v>2022</v>
      </c>
      <c r="E5269" s="384">
        <v>520</v>
      </c>
      <c r="F5269" s="384">
        <v>312</v>
      </c>
      <c r="G5269" s="384">
        <v>236</v>
      </c>
      <c r="H5269" s="384">
        <v>0</v>
      </c>
    </row>
    <row r="5270" spans="1:8" s="324" customFormat="1" ht="90">
      <c r="A5270" s="371">
        <v>57</v>
      </c>
      <c r="B5270" s="370" t="s">
        <v>4340</v>
      </c>
      <c r="C5270" s="370" t="s">
        <v>2022</v>
      </c>
      <c r="D5270" s="370" t="s">
        <v>885</v>
      </c>
      <c r="E5270" s="384">
        <v>1120</v>
      </c>
      <c r="F5270" s="384">
        <v>0</v>
      </c>
      <c r="G5270" s="384">
        <v>0</v>
      </c>
      <c r="H5270" s="384">
        <v>0</v>
      </c>
    </row>
    <row r="5271" spans="1:8" s="324" customFormat="1" ht="36">
      <c r="A5271" s="371">
        <v>58</v>
      </c>
      <c r="B5271" s="370" t="s">
        <v>1581</v>
      </c>
      <c r="C5271" s="370" t="s">
        <v>2022</v>
      </c>
      <c r="D5271" s="370" t="s">
        <v>881</v>
      </c>
      <c r="E5271" s="384">
        <v>640</v>
      </c>
      <c r="F5271" s="384">
        <v>384</v>
      </c>
      <c r="G5271" s="384">
        <v>288</v>
      </c>
      <c r="H5271" s="384">
        <v>0</v>
      </c>
    </row>
    <row r="5272" spans="1:8" s="324" customFormat="1" ht="18">
      <c r="A5272" s="371">
        <v>59</v>
      </c>
      <c r="B5272" s="370" t="s">
        <v>1390</v>
      </c>
      <c r="C5272" s="370" t="s">
        <v>885</v>
      </c>
      <c r="D5272" s="370" t="s">
        <v>2022</v>
      </c>
      <c r="E5272" s="384">
        <v>4000</v>
      </c>
      <c r="F5272" s="384">
        <v>2400</v>
      </c>
      <c r="G5272" s="384">
        <v>1800</v>
      </c>
      <c r="H5272" s="384">
        <v>0</v>
      </c>
    </row>
    <row r="5273" spans="1:8" s="324" customFormat="1" ht="36">
      <c r="A5273" s="371">
        <v>60</v>
      </c>
      <c r="B5273" s="370" t="s">
        <v>1609</v>
      </c>
      <c r="C5273" s="370" t="s">
        <v>2022</v>
      </c>
      <c r="D5273" s="370" t="s">
        <v>2155</v>
      </c>
      <c r="E5273" s="384">
        <v>2880</v>
      </c>
      <c r="F5273" s="384">
        <v>1728</v>
      </c>
      <c r="G5273" s="384">
        <v>1296</v>
      </c>
      <c r="H5273" s="384">
        <v>0</v>
      </c>
    </row>
    <row r="5274" spans="1:8" s="324" customFormat="1" ht="18">
      <c r="A5274" s="1285">
        <v>61</v>
      </c>
      <c r="B5274" s="1286" t="s">
        <v>1670</v>
      </c>
      <c r="C5274" s="370" t="s">
        <v>1592</v>
      </c>
      <c r="D5274" s="370" t="s">
        <v>1312</v>
      </c>
      <c r="E5274" s="384">
        <v>1400</v>
      </c>
      <c r="F5274" s="384">
        <v>840</v>
      </c>
      <c r="G5274" s="384">
        <v>632</v>
      </c>
      <c r="H5274" s="384">
        <v>0</v>
      </c>
    </row>
    <row r="5275" spans="1:8" s="324" customFormat="1" ht="18">
      <c r="A5275" s="1285"/>
      <c r="B5275" s="1286"/>
      <c r="C5275" s="370" t="s">
        <v>1312</v>
      </c>
      <c r="D5275" s="370" t="s">
        <v>881</v>
      </c>
      <c r="E5275" s="384">
        <v>920</v>
      </c>
      <c r="F5275" s="384">
        <v>552</v>
      </c>
      <c r="G5275" s="384">
        <v>416</v>
      </c>
      <c r="H5275" s="384">
        <v>0</v>
      </c>
    </row>
    <row r="5276" spans="1:8" s="324" customFormat="1" ht="18">
      <c r="A5276" s="1285">
        <v>62</v>
      </c>
      <c r="B5276" s="1286" t="s">
        <v>818</v>
      </c>
      <c r="C5276" s="370" t="s">
        <v>1592</v>
      </c>
      <c r="D5276" s="370" t="s">
        <v>1785</v>
      </c>
      <c r="E5276" s="384">
        <v>1000</v>
      </c>
      <c r="F5276" s="384">
        <v>600</v>
      </c>
      <c r="G5276" s="384">
        <v>452</v>
      </c>
      <c r="H5276" s="384">
        <v>0</v>
      </c>
    </row>
    <row r="5277" spans="1:8" s="324" customFormat="1" ht="18">
      <c r="A5277" s="1285"/>
      <c r="B5277" s="1286"/>
      <c r="C5277" s="370" t="s">
        <v>1312</v>
      </c>
      <c r="D5277" s="370" t="s">
        <v>881</v>
      </c>
      <c r="E5277" s="384">
        <v>720</v>
      </c>
      <c r="F5277" s="384">
        <v>432</v>
      </c>
      <c r="G5277" s="384">
        <v>324</v>
      </c>
      <c r="H5277" s="384">
        <v>0</v>
      </c>
    </row>
    <row r="5278" spans="1:8" s="324" customFormat="1" ht="18">
      <c r="A5278" s="1285">
        <v>63</v>
      </c>
      <c r="B5278" s="1286" t="s">
        <v>1696</v>
      </c>
      <c r="C5278" s="370" t="s">
        <v>1592</v>
      </c>
      <c r="D5278" s="370" t="s">
        <v>1312</v>
      </c>
      <c r="E5278" s="384">
        <v>1400</v>
      </c>
      <c r="F5278" s="384">
        <v>840</v>
      </c>
      <c r="G5278" s="384">
        <v>632</v>
      </c>
      <c r="H5278" s="384">
        <v>0</v>
      </c>
    </row>
    <row r="5279" spans="1:8" s="324" customFormat="1" ht="18">
      <c r="A5279" s="1285"/>
      <c r="B5279" s="1286"/>
      <c r="C5279" s="370" t="s">
        <v>1312</v>
      </c>
      <c r="D5279" s="370" t="s">
        <v>881</v>
      </c>
      <c r="E5279" s="384">
        <v>920</v>
      </c>
      <c r="F5279" s="384">
        <v>552</v>
      </c>
      <c r="G5279" s="384">
        <v>416</v>
      </c>
      <c r="H5279" s="384">
        <v>0</v>
      </c>
    </row>
    <row r="5280" spans="1:8" s="324" customFormat="1" ht="18">
      <c r="A5280" s="1285">
        <v>64</v>
      </c>
      <c r="B5280" s="1286" t="s">
        <v>1573</v>
      </c>
      <c r="C5280" s="370" t="s">
        <v>1592</v>
      </c>
      <c r="D5280" s="370" t="s">
        <v>1312</v>
      </c>
      <c r="E5280" s="384">
        <v>1400</v>
      </c>
      <c r="F5280" s="384">
        <v>840</v>
      </c>
      <c r="G5280" s="384">
        <v>632</v>
      </c>
      <c r="H5280" s="384">
        <v>0</v>
      </c>
    </row>
    <row r="5281" spans="1:8" s="324" customFormat="1" ht="18">
      <c r="A5281" s="1285"/>
      <c r="B5281" s="1286"/>
      <c r="C5281" s="370" t="s">
        <v>1312</v>
      </c>
      <c r="D5281" s="370" t="s">
        <v>881</v>
      </c>
      <c r="E5281" s="384">
        <v>920</v>
      </c>
      <c r="F5281" s="384">
        <v>552</v>
      </c>
      <c r="G5281" s="384">
        <v>416</v>
      </c>
      <c r="H5281" s="384">
        <v>0</v>
      </c>
    </row>
    <row r="5282" spans="1:8" s="324" customFormat="1" ht="18">
      <c r="A5282" s="1285">
        <v>65</v>
      </c>
      <c r="B5282" s="1286" t="s">
        <v>859</v>
      </c>
      <c r="C5282" s="370" t="s">
        <v>1592</v>
      </c>
      <c r="D5282" s="370" t="s">
        <v>1312</v>
      </c>
      <c r="E5282" s="384">
        <v>3680</v>
      </c>
      <c r="F5282" s="384">
        <v>2208</v>
      </c>
      <c r="G5282" s="384">
        <v>1656</v>
      </c>
      <c r="H5282" s="384">
        <v>0</v>
      </c>
    </row>
    <row r="5283" spans="1:8" s="324" customFormat="1" ht="18">
      <c r="A5283" s="1285"/>
      <c r="B5283" s="1286"/>
      <c r="C5283" s="370" t="s">
        <v>1312</v>
      </c>
      <c r="D5283" s="370" t="s">
        <v>4341</v>
      </c>
      <c r="E5283" s="384">
        <v>2440</v>
      </c>
      <c r="F5283" s="384">
        <v>1464</v>
      </c>
      <c r="G5283" s="384">
        <v>1100</v>
      </c>
      <c r="H5283" s="384">
        <v>0</v>
      </c>
    </row>
    <row r="5284" spans="1:8" s="324" customFormat="1" ht="36">
      <c r="A5284" s="1285"/>
      <c r="B5284" s="1286"/>
      <c r="C5284" s="370" t="s">
        <v>4341</v>
      </c>
      <c r="D5284" s="370" t="s">
        <v>4342</v>
      </c>
      <c r="E5284" s="384">
        <v>1720</v>
      </c>
      <c r="F5284" s="384">
        <v>1032</v>
      </c>
      <c r="G5284" s="384">
        <v>776</v>
      </c>
      <c r="H5284" s="384">
        <v>0</v>
      </c>
    </row>
    <row r="5285" spans="1:8" s="324" customFormat="1" ht="18">
      <c r="A5285" s="1285">
        <v>66</v>
      </c>
      <c r="B5285" s="1286" t="s">
        <v>1841</v>
      </c>
      <c r="C5285" s="370" t="s">
        <v>1785</v>
      </c>
      <c r="D5285" s="370" t="s">
        <v>1312</v>
      </c>
      <c r="E5285" s="384">
        <v>3280</v>
      </c>
      <c r="F5285" s="384">
        <v>1968</v>
      </c>
      <c r="G5285" s="384">
        <v>1476</v>
      </c>
      <c r="H5285" s="384">
        <v>0</v>
      </c>
    </row>
    <row r="5286" spans="1:8" s="324" customFormat="1" ht="18">
      <c r="A5286" s="1285"/>
      <c r="B5286" s="1286"/>
      <c r="C5286" s="370" t="s">
        <v>1312</v>
      </c>
      <c r="D5286" s="370" t="s">
        <v>1392</v>
      </c>
      <c r="E5286" s="384">
        <v>720</v>
      </c>
      <c r="F5286" s="384">
        <v>432</v>
      </c>
      <c r="G5286" s="384">
        <v>324</v>
      </c>
      <c r="H5286" s="384">
        <v>0</v>
      </c>
    </row>
    <row r="5287" spans="1:8" s="324" customFormat="1" ht="18">
      <c r="A5287" s="371">
        <v>67</v>
      </c>
      <c r="B5287" s="370" t="s">
        <v>1770</v>
      </c>
      <c r="C5287" s="370" t="s">
        <v>1592</v>
      </c>
      <c r="D5287" s="370" t="s">
        <v>1785</v>
      </c>
      <c r="E5287" s="384">
        <v>4000</v>
      </c>
      <c r="F5287" s="384">
        <v>2400</v>
      </c>
      <c r="G5287" s="384">
        <v>1800</v>
      </c>
      <c r="H5287" s="384">
        <v>0</v>
      </c>
    </row>
    <row r="5288" spans="1:8" s="324" customFormat="1" ht="18">
      <c r="A5288" s="371">
        <v>68</v>
      </c>
      <c r="B5288" s="370" t="s">
        <v>1648</v>
      </c>
      <c r="C5288" s="370" t="s">
        <v>1785</v>
      </c>
      <c r="D5288" s="370" t="s">
        <v>1312</v>
      </c>
      <c r="E5288" s="384">
        <v>3200</v>
      </c>
      <c r="F5288" s="384">
        <v>1920</v>
      </c>
      <c r="G5288" s="384">
        <v>1440</v>
      </c>
      <c r="H5288" s="384">
        <v>0</v>
      </c>
    </row>
    <row r="5289" spans="1:8" s="324" customFormat="1" ht="18">
      <c r="A5289" s="1285">
        <v>69</v>
      </c>
      <c r="B5289" s="1286" t="s">
        <v>1595</v>
      </c>
      <c r="C5289" s="370" t="s">
        <v>1592</v>
      </c>
      <c r="D5289" s="370" t="s">
        <v>1312</v>
      </c>
      <c r="E5289" s="384">
        <v>8400</v>
      </c>
      <c r="F5289" s="384">
        <v>5040</v>
      </c>
      <c r="G5289" s="384">
        <v>3780</v>
      </c>
      <c r="H5289" s="384">
        <v>0</v>
      </c>
    </row>
    <row r="5290" spans="1:8" s="324" customFormat="1" ht="18">
      <c r="A5290" s="1285"/>
      <c r="B5290" s="1286"/>
      <c r="C5290" s="370" t="s">
        <v>1312</v>
      </c>
      <c r="D5290" s="370" t="s">
        <v>1392</v>
      </c>
      <c r="E5290" s="384">
        <v>3000</v>
      </c>
      <c r="F5290" s="384">
        <v>1800</v>
      </c>
      <c r="G5290" s="384">
        <v>1352</v>
      </c>
      <c r="H5290" s="384">
        <v>0</v>
      </c>
    </row>
    <row r="5291" spans="1:8" s="324" customFormat="1" ht="18">
      <c r="A5291" s="1285"/>
      <c r="B5291" s="1286"/>
      <c r="C5291" s="370" t="s">
        <v>1392</v>
      </c>
      <c r="D5291" s="370" t="s">
        <v>1748</v>
      </c>
      <c r="E5291" s="384">
        <v>1320</v>
      </c>
      <c r="F5291" s="384">
        <v>792</v>
      </c>
      <c r="G5291" s="384">
        <v>596</v>
      </c>
      <c r="H5291" s="384">
        <v>0</v>
      </c>
    </row>
    <row r="5292" spans="1:8" s="324" customFormat="1" ht="18">
      <c r="A5292" s="371">
        <v>70</v>
      </c>
      <c r="B5292" s="370" t="s">
        <v>1612</v>
      </c>
      <c r="C5292" s="370" t="s">
        <v>1592</v>
      </c>
      <c r="D5292" s="370" t="s">
        <v>1785</v>
      </c>
      <c r="E5292" s="384">
        <v>3960</v>
      </c>
      <c r="F5292" s="384">
        <v>2376</v>
      </c>
      <c r="G5292" s="384">
        <v>1784</v>
      </c>
      <c r="H5292" s="384">
        <v>0</v>
      </c>
    </row>
    <row r="5293" spans="1:8" s="324" customFormat="1" ht="18">
      <c r="A5293" s="1285">
        <v>71</v>
      </c>
      <c r="B5293" s="1286" t="s">
        <v>1621</v>
      </c>
      <c r="C5293" s="370" t="s">
        <v>1592</v>
      </c>
      <c r="D5293" s="370" t="s">
        <v>4343</v>
      </c>
      <c r="E5293" s="384">
        <v>8400</v>
      </c>
      <c r="F5293" s="384">
        <v>5040</v>
      </c>
      <c r="G5293" s="384">
        <v>3780</v>
      </c>
      <c r="H5293" s="384">
        <v>0</v>
      </c>
    </row>
    <row r="5294" spans="1:8" s="324" customFormat="1" ht="18">
      <c r="A5294" s="1285"/>
      <c r="B5294" s="1286"/>
      <c r="C5294" s="370" t="s">
        <v>4343</v>
      </c>
      <c r="D5294" s="370" t="s">
        <v>1312</v>
      </c>
      <c r="E5294" s="384">
        <v>9480</v>
      </c>
      <c r="F5294" s="384">
        <v>5688</v>
      </c>
      <c r="G5294" s="384">
        <v>4268</v>
      </c>
      <c r="H5294" s="384">
        <v>0</v>
      </c>
    </row>
    <row r="5295" spans="1:8" s="324" customFormat="1" ht="18">
      <c r="A5295" s="371">
        <v>72</v>
      </c>
      <c r="B5295" s="370" t="s">
        <v>1340</v>
      </c>
      <c r="C5295" s="370" t="s">
        <v>1592</v>
      </c>
      <c r="D5295" s="370" t="s">
        <v>4343</v>
      </c>
      <c r="E5295" s="384">
        <v>4000</v>
      </c>
      <c r="F5295" s="384">
        <v>2400</v>
      </c>
      <c r="G5295" s="384">
        <v>1800</v>
      </c>
      <c r="H5295" s="384">
        <v>0</v>
      </c>
    </row>
    <row r="5296" spans="1:8" s="324" customFormat="1" ht="18">
      <c r="A5296" s="1285">
        <v>73</v>
      </c>
      <c r="B5296" s="1286" t="s">
        <v>4344</v>
      </c>
      <c r="C5296" s="370" t="s">
        <v>1592</v>
      </c>
      <c r="D5296" s="370" t="s">
        <v>1312</v>
      </c>
      <c r="E5296" s="384">
        <v>9480</v>
      </c>
      <c r="F5296" s="384">
        <v>5688</v>
      </c>
      <c r="G5296" s="384">
        <v>4268</v>
      </c>
      <c r="H5296" s="384">
        <v>0</v>
      </c>
    </row>
    <row r="5297" spans="1:8" s="324" customFormat="1" ht="18">
      <c r="A5297" s="1285"/>
      <c r="B5297" s="1286"/>
      <c r="C5297" s="370" t="s">
        <v>1312</v>
      </c>
      <c r="D5297" s="370" t="s">
        <v>1589</v>
      </c>
      <c r="E5297" s="384">
        <v>3280</v>
      </c>
      <c r="F5297" s="384">
        <v>1968</v>
      </c>
      <c r="G5297" s="384">
        <v>1476</v>
      </c>
      <c r="H5297" s="384">
        <v>0</v>
      </c>
    </row>
    <row r="5298" spans="1:8" s="324" customFormat="1" ht="18">
      <c r="A5298" s="1285"/>
      <c r="B5298" s="1286"/>
      <c r="C5298" s="370" t="s">
        <v>1589</v>
      </c>
      <c r="D5298" s="370" t="s">
        <v>1748</v>
      </c>
      <c r="E5298" s="384">
        <v>520</v>
      </c>
      <c r="F5298" s="384">
        <v>312</v>
      </c>
      <c r="G5298" s="384">
        <v>236</v>
      </c>
      <c r="H5298" s="384">
        <v>0</v>
      </c>
    </row>
    <row r="5299" spans="1:8" s="324" customFormat="1" ht="18">
      <c r="A5299" s="1285">
        <v>74</v>
      </c>
      <c r="B5299" s="1286" t="s">
        <v>1399</v>
      </c>
      <c r="C5299" s="370" t="s">
        <v>1312</v>
      </c>
      <c r="D5299" s="370" t="s">
        <v>1589</v>
      </c>
      <c r="E5299" s="384">
        <v>1200</v>
      </c>
      <c r="F5299" s="384">
        <v>720</v>
      </c>
      <c r="G5299" s="384">
        <v>540</v>
      </c>
      <c r="H5299" s="384">
        <v>0</v>
      </c>
    </row>
    <row r="5300" spans="1:8" s="324" customFormat="1" ht="18">
      <c r="A5300" s="1285"/>
      <c r="B5300" s="1286"/>
      <c r="C5300" s="370" t="s">
        <v>1589</v>
      </c>
      <c r="D5300" s="370" t="s">
        <v>1748</v>
      </c>
      <c r="E5300" s="384">
        <v>720</v>
      </c>
      <c r="F5300" s="384">
        <v>432</v>
      </c>
      <c r="G5300" s="384">
        <v>324</v>
      </c>
      <c r="H5300" s="384">
        <v>0</v>
      </c>
    </row>
    <row r="5301" spans="1:8" s="324" customFormat="1" ht="18">
      <c r="A5301" s="371">
        <v>75</v>
      </c>
      <c r="B5301" s="370" t="s">
        <v>1351</v>
      </c>
      <c r="C5301" s="370" t="s">
        <v>1592</v>
      </c>
      <c r="D5301" s="370" t="s">
        <v>1312</v>
      </c>
      <c r="E5301" s="384">
        <v>3200</v>
      </c>
      <c r="F5301" s="384">
        <v>1920</v>
      </c>
      <c r="G5301" s="384">
        <v>1440</v>
      </c>
      <c r="H5301" s="384">
        <v>0</v>
      </c>
    </row>
    <row r="5302" spans="1:8" s="324" customFormat="1" ht="36">
      <c r="A5302" s="371">
        <v>76</v>
      </c>
      <c r="B5302" s="370" t="s">
        <v>1346</v>
      </c>
      <c r="C5302" s="370" t="s">
        <v>4345</v>
      </c>
      <c r="D5302" s="370" t="s">
        <v>4346</v>
      </c>
      <c r="E5302" s="384">
        <v>1200</v>
      </c>
      <c r="F5302" s="384">
        <v>720</v>
      </c>
      <c r="G5302" s="384">
        <v>540</v>
      </c>
      <c r="H5302" s="384">
        <v>0</v>
      </c>
    </row>
    <row r="5303" spans="1:8" s="324" customFormat="1" ht="18">
      <c r="A5303" s="1285">
        <v>77</v>
      </c>
      <c r="B5303" s="1286" t="s">
        <v>1345</v>
      </c>
      <c r="C5303" s="370" t="s">
        <v>1312</v>
      </c>
      <c r="D5303" s="370" t="s">
        <v>1589</v>
      </c>
      <c r="E5303" s="384">
        <v>1200</v>
      </c>
      <c r="F5303" s="384">
        <v>720</v>
      </c>
      <c r="G5303" s="384">
        <v>540</v>
      </c>
      <c r="H5303" s="384">
        <v>0</v>
      </c>
    </row>
    <row r="5304" spans="1:8" s="324" customFormat="1" ht="18">
      <c r="A5304" s="1285"/>
      <c r="B5304" s="1286"/>
      <c r="C5304" s="370" t="s">
        <v>1589</v>
      </c>
      <c r="D5304" s="370" t="s">
        <v>1748</v>
      </c>
      <c r="E5304" s="384">
        <v>760</v>
      </c>
      <c r="F5304" s="384">
        <v>456</v>
      </c>
      <c r="G5304" s="384">
        <v>344</v>
      </c>
      <c r="H5304" s="384">
        <v>0</v>
      </c>
    </row>
    <row r="5305" spans="1:8" s="324" customFormat="1" ht="18">
      <c r="A5305" s="371">
        <v>78</v>
      </c>
      <c r="B5305" s="370" t="s">
        <v>4347</v>
      </c>
      <c r="C5305" s="370" t="s">
        <v>4348</v>
      </c>
      <c r="D5305" s="370" t="s">
        <v>1312</v>
      </c>
      <c r="E5305" s="384">
        <v>1200</v>
      </c>
      <c r="F5305" s="384">
        <v>720</v>
      </c>
      <c r="G5305" s="384">
        <v>540</v>
      </c>
      <c r="H5305" s="384">
        <v>0</v>
      </c>
    </row>
    <row r="5306" spans="1:8" s="324" customFormat="1" ht="18">
      <c r="A5306" s="1285">
        <v>79</v>
      </c>
      <c r="B5306" s="1286" t="s">
        <v>4349</v>
      </c>
      <c r="C5306" s="370" t="s">
        <v>1312</v>
      </c>
      <c r="D5306" s="370" t="s">
        <v>1589</v>
      </c>
      <c r="E5306" s="384">
        <v>1200</v>
      </c>
      <c r="F5306" s="384">
        <v>720</v>
      </c>
      <c r="G5306" s="384">
        <v>540</v>
      </c>
      <c r="H5306" s="384">
        <v>0</v>
      </c>
    </row>
    <row r="5307" spans="1:8" s="324" customFormat="1" ht="18">
      <c r="A5307" s="1285"/>
      <c r="B5307" s="1286"/>
      <c r="C5307" s="370" t="s">
        <v>1589</v>
      </c>
      <c r="D5307" s="370" t="s">
        <v>1748</v>
      </c>
      <c r="E5307" s="384">
        <v>760</v>
      </c>
      <c r="F5307" s="384">
        <v>456</v>
      </c>
      <c r="G5307" s="384">
        <v>344</v>
      </c>
      <c r="H5307" s="384">
        <v>0</v>
      </c>
    </row>
    <row r="5308" spans="1:8" s="324" customFormat="1" ht="18">
      <c r="A5308" s="1285">
        <v>80</v>
      </c>
      <c r="B5308" s="1286" t="s">
        <v>4346</v>
      </c>
      <c r="C5308" s="370" t="s">
        <v>1592</v>
      </c>
      <c r="D5308" s="370" t="s">
        <v>1593</v>
      </c>
      <c r="E5308" s="384">
        <v>6400</v>
      </c>
      <c r="F5308" s="384">
        <v>3840</v>
      </c>
      <c r="G5308" s="384">
        <v>2880</v>
      </c>
      <c r="H5308" s="384">
        <v>0</v>
      </c>
    </row>
    <row r="5309" spans="1:8" s="324" customFormat="1" ht="36">
      <c r="A5309" s="1285"/>
      <c r="B5309" s="1286"/>
      <c r="C5309" s="370" t="s">
        <v>1593</v>
      </c>
      <c r="D5309" s="370" t="s">
        <v>4350</v>
      </c>
      <c r="E5309" s="384">
        <v>2680</v>
      </c>
      <c r="F5309" s="384">
        <v>1608</v>
      </c>
      <c r="G5309" s="384">
        <v>1208</v>
      </c>
      <c r="H5309" s="384">
        <v>0</v>
      </c>
    </row>
    <row r="5310" spans="1:8" s="324" customFormat="1" ht="18">
      <c r="A5310" s="371">
        <v>81</v>
      </c>
      <c r="B5310" s="370" t="s">
        <v>860</v>
      </c>
      <c r="C5310" s="370" t="s">
        <v>1592</v>
      </c>
      <c r="D5310" s="370" t="s">
        <v>1593</v>
      </c>
      <c r="E5310" s="384">
        <v>1600</v>
      </c>
      <c r="F5310" s="384">
        <v>960</v>
      </c>
      <c r="G5310" s="384">
        <v>720</v>
      </c>
      <c r="H5310" s="384">
        <v>0</v>
      </c>
    </row>
    <row r="5311" spans="1:8" s="324" customFormat="1" ht="18">
      <c r="A5311" s="371">
        <v>82</v>
      </c>
      <c r="B5311" s="370" t="s">
        <v>1590</v>
      </c>
      <c r="C5311" s="370" t="s">
        <v>1592</v>
      </c>
      <c r="D5311" s="370" t="s">
        <v>4351</v>
      </c>
      <c r="E5311" s="384">
        <v>1600</v>
      </c>
      <c r="F5311" s="384">
        <v>960</v>
      </c>
      <c r="G5311" s="384">
        <v>720</v>
      </c>
      <c r="H5311" s="384">
        <v>0</v>
      </c>
    </row>
    <row r="5312" spans="1:8" s="324" customFormat="1" ht="18">
      <c r="A5312" s="371">
        <v>83</v>
      </c>
      <c r="B5312" s="370" t="s">
        <v>1313</v>
      </c>
      <c r="C5312" s="370" t="s">
        <v>1592</v>
      </c>
      <c r="D5312" s="370" t="s">
        <v>1593</v>
      </c>
      <c r="E5312" s="384">
        <v>1600</v>
      </c>
      <c r="F5312" s="384">
        <v>960</v>
      </c>
      <c r="G5312" s="384">
        <v>720</v>
      </c>
      <c r="H5312" s="384">
        <v>0</v>
      </c>
    </row>
    <row r="5313" spans="1:8" s="324" customFormat="1" ht="18">
      <c r="A5313" s="371">
        <v>84</v>
      </c>
      <c r="B5313" s="370" t="s">
        <v>1942</v>
      </c>
      <c r="C5313" s="370" t="s">
        <v>1592</v>
      </c>
      <c r="D5313" s="370" t="s">
        <v>1331</v>
      </c>
      <c r="E5313" s="384">
        <v>1600</v>
      </c>
      <c r="F5313" s="384">
        <v>960</v>
      </c>
      <c r="G5313" s="384">
        <v>720</v>
      </c>
      <c r="H5313" s="384">
        <v>0</v>
      </c>
    </row>
    <row r="5314" spans="1:8" s="324" customFormat="1" ht="18">
      <c r="A5314" s="371">
        <v>85</v>
      </c>
      <c r="B5314" s="370" t="s">
        <v>1571</v>
      </c>
      <c r="C5314" s="370" t="s">
        <v>1592</v>
      </c>
      <c r="D5314" s="370" t="s">
        <v>881</v>
      </c>
      <c r="E5314" s="384">
        <v>1600</v>
      </c>
      <c r="F5314" s="384">
        <v>960</v>
      </c>
      <c r="G5314" s="384">
        <v>720</v>
      </c>
      <c r="H5314" s="384">
        <v>0</v>
      </c>
    </row>
    <row r="5315" spans="1:8" s="324" customFormat="1" ht="18">
      <c r="A5315" s="1285">
        <v>86</v>
      </c>
      <c r="B5315" s="1286" t="s">
        <v>1334</v>
      </c>
      <c r="C5315" s="370" t="s">
        <v>1592</v>
      </c>
      <c r="D5315" s="370" t="s">
        <v>1331</v>
      </c>
      <c r="E5315" s="384">
        <v>1880</v>
      </c>
      <c r="F5315" s="384">
        <v>1128</v>
      </c>
      <c r="G5315" s="384">
        <v>848</v>
      </c>
      <c r="H5315" s="384">
        <v>0</v>
      </c>
    </row>
    <row r="5316" spans="1:8" s="324" customFormat="1" ht="18">
      <c r="A5316" s="1285"/>
      <c r="B5316" s="1286"/>
      <c r="C5316" s="370" t="s">
        <v>1331</v>
      </c>
      <c r="D5316" s="370" t="s">
        <v>881</v>
      </c>
      <c r="E5316" s="384">
        <v>1320</v>
      </c>
      <c r="F5316" s="384">
        <v>792</v>
      </c>
      <c r="G5316" s="384">
        <v>596</v>
      </c>
      <c r="H5316" s="384">
        <v>0</v>
      </c>
    </row>
    <row r="5317" spans="1:8" s="324" customFormat="1" ht="18">
      <c r="A5317" s="371">
        <v>87</v>
      </c>
      <c r="B5317" s="370" t="s">
        <v>1341</v>
      </c>
      <c r="C5317" s="370" t="s">
        <v>1592</v>
      </c>
      <c r="D5317" s="370" t="s">
        <v>881</v>
      </c>
      <c r="E5317" s="384">
        <v>1600</v>
      </c>
      <c r="F5317" s="384">
        <v>960</v>
      </c>
      <c r="G5317" s="384">
        <v>720</v>
      </c>
      <c r="H5317" s="384">
        <v>0</v>
      </c>
    </row>
    <row r="5318" spans="1:8" s="324" customFormat="1" ht="18">
      <c r="A5318" s="371">
        <v>88</v>
      </c>
      <c r="B5318" s="370" t="s">
        <v>1315</v>
      </c>
      <c r="C5318" s="370" t="s">
        <v>1592</v>
      </c>
      <c r="D5318" s="370" t="s">
        <v>1331</v>
      </c>
      <c r="E5318" s="384">
        <v>1880</v>
      </c>
      <c r="F5318" s="384">
        <v>1128</v>
      </c>
      <c r="G5318" s="384">
        <v>848</v>
      </c>
      <c r="H5318" s="384">
        <v>0</v>
      </c>
    </row>
    <row r="5319" spans="1:8" s="324" customFormat="1" ht="18">
      <c r="A5319" s="1285">
        <v>89</v>
      </c>
      <c r="B5319" s="1286" t="s">
        <v>4352</v>
      </c>
      <c r="C5319" s="370" t="s">
        <v>1592</v>
      </c>
      <c r="D5319" s="370" t="s">
        <v>1331</v>
      </c>
      <c r="E5319" s="384">
        <v>1880</v>
      </c>
      <c r="F5319" s="384">
        <v>1128</v>
      </c>
      <c r="G5319" s="384">
        <v>848</v>
      </c>
      <c r="H5319" s="384">
        <v>0</v>
      </c>
    </row>
    <row r="5320" spans="1:8" s="324" customFormat="1" ht="18">
      <c r="A5320" s="1285"/>
      <c r="B5320" s="1286"/>
      <c r="C5320" s="370" t="s">
        <v>1331</v>
      </c>
      <c r="D5320" s="370" t="s">
        <v>881</v>
      </c>
      <c r="E5320" s="384">
        <v>1320</v>
      </c>
      <c r="F5320" s="384">
        <v>792</v>
      </c>
      <c r="G5320" s="384">
        <v>596</v>
      </c>
      <c r="H5320" s="384">
        <v>0</v>
      </c>
    </row>
    <row r="5321" spans="1:8" s="324" customFormat="1" ht="18">
      <c r="A5321" s="371">
        <v>90</v>
      </c>
      <c r="B5321" s="370" t="s">
        <v>1597</v>
      </c>
      <c r="C5321" s="370" t="s">
        <v>1592</v>
      </c>
      <c r="D5321" s="370" t="s">
        <v>881</v>
      </c>
      <c r="E5321" s="384">
        <v>1320</v>
      </c>
      <c r="F5321" s="384">
        <v>792</v>
      </c>
      <c r="G5321" s="384">
        <v>596</v>
      </c>
      <c r="H5321" s="384">
        <v>0</v>
      </c>
    </row>
    <row r="5322" spans="1:8" s="324" customFormat="1" ht="18">
      <c r="A5322" s="371">
        <v>91</v>
      </c>
      <c r="B5322" s="370" t="s">
        <v>1695</v>
      </c>
      <c r="C5322" s="370" t="s">
        <v>1592</v>
      </c>
      <c r="D5322" s="370" t="s">
        <v>881</v>
      </c>
      <c r="E5322" s="384">
        <v>1320</v>
      </c>
      <c r="F5322" s="384">
        <v>792</v>
      </c>
      <c r="G5322" s="384">
        <v>596</v>
      </c>
      <c r="H5322" s="384">
        <v>0</v>
      </c>
    </row>
    <row r="5323" spans="1:8" s="324" customFormat="1" ht="36">
      <c r="A5323" s="371">
        <v>92</v>
      </c>
      <c r="B5323" s="370" t="s">
        <v>4353</v>
      </c>
      <c r="C5323" s="370" t="s">
        <v>1331</v>
      </c>
      <c r="D5323" s="370" t="s">
        <v>4351</v>
      </c>
      <c r="E5323" s="384">
        <v>520</v>
      </c>
      <c r="F5323" s="384">
        <v>312</v>
      </c>
      <c r="G5323" s="384">
        <v>236</v>
      </c>
      <c r="H5323" s="384">
        <v>0</v>
      </c>
    </row>
    <row r="5324" spans="1:8" s="324" customFormat="1" ht="18">
      <c r="A5324" s="371">
        <v>93</v>
      </c>
      <c r="B5324" s="370" t="s">
        <v>1699</v>
      </c>
      <c r="C5324" s="370" t="s">
        <v>1331</v>
      </c>
      <c r="D5324" s="370" t="s">
        <v>4351</v>
      </c>
      <c r="E5324" s="384">
        <v>520</v>
      </c>
      <c r="F5324" s="384">
        <v>312</v>
      </c>
      <c r="G5324" s="384">
        <v>236</v>
      </c>
      <c r="H5324" s="384">
        <v>0</v>
      </c>
    </row>
    <row r="5325" spans="1:8" s="324" customFormat="1" ht="18">
      <c r="A5325" s="371">
        <v>94</v>
      </c>
      <c r="B5325" s="370" t="s">
        <v>1584</v>
      </c>
      <c r="C5325" s="370" t="s">
        <v>1331</v>
      </c>
      <c r="D5325" s="370" t="s">
        <v>4351</v>
      </c>
      <c r="E5325" s="384">
        <v>520</v>
      </c>
      <c r="F5325" s="384">
        <v>312</v>
      </c>
      <c r="G5325" s="384">
        <v>236</v>
      </c>
      <c r="H5325" s="384">
        <v>0</v>
      </c>
    </row>
    <row r="5326" spans="1:8" s="324" customFormat="1" ht="18">
      <c r="A5326" s="371">
        <v>95</v>
      </c>
      <c r="B5326" s="370" t="s">
        <v>4343</v>
      </c>
      <c r="C5326" s="370" t="s">
        <v>1595</v>
      </c>
      <c r="D5326" s="370" t="s">
        <v>4346</v>
      </c>
      <c r="E5326" s="384">
        <v>4000</v>
      </c>
      <c r="F5326" s="384">
        <v>2400</v>
      </c>
      <c r="G5326" s="384">
        <v>1800</v>
      </c>
      <c r="H5326" s="384">
        <v>0</v>
      </c>
    </row>
    <row r="5327" spans="1:8" s="324" customFormat="1" ht="18">
      <c r="A5327" s="1285">
        <v>96</v>
      </c>
      <c r="B5327" s="1286" t="s">
        <v>1785</v>
      </c>
      <c r="C5327" s="370" t="s">
        <v>1670</v>
      </c>
      <c r="D5327" s="370" t="s">
        <v>859</v>
      </c>
      <c r="E5327" s="384">
        <v>1200</v>
      </c>
      <c r="F5327" s="384">
        <v>720</v>
      </c>
      <c r="G5327" s="384">
        <v>540</v>
      </c>
      <c r="H5327" s="384">
        <v>0</v>
      </c>
    </row>
    <row r="5328" spans="1:8" s="324" customFormat="1" ht="18">
      <c r="A5328" s="1285"/>
      <c r="B5328" s="1286"/>
      <c r="C5328" s="370" t="s">
        <v>859</v>
      </c>
      <c r="D5328" s="370" t="s">
        <v>1595</v>
      </c>
      <c r="E5328" s="384">
        <v>5200</v>
      </c>
      <c r="F5328" s="384">
        <v>3120</v>
      </c>
      <c r="G5328" s="384">
        <v>2340</v>
      </c>
      <c r="H5328" s="384">
        <v>0</v>
      </c>
    </row>
    <row r="5329" spans="1:8" s="324" customFormat="1" ht="18">
      <c r="A5329" s="1285"/>
      <c r="B5329" s="1286"/>
      <c r="C5329" s="370" t="s">
        <v>1595</v>
      </c>
      <c r="D5329" s="370" t="s">
        <v>4344</v>
      </c>
      <c r="E5329" s="384">
        <v>8800</v>
      </c>
      <c r="F5329" s="384">
        <v>5280</v>
      </c>
      <c r="G5329" s="384">
        <v>3960</v>
      </c>
      <c r="H5329" s="384">
        <v>0</v>
      </c>
    </row>
    <row r="5330" spans="1:8" s="324" customFormat="1" ht="18">
      <c r="A5330" s="1285"/>
      <c r="B5330" s="1286"/>
      <c r="C5330" s="370" t="s">
        <v>4344</v>
      </c>
      <c r="D5330" s="370" t="s">
        <v>4346</v>
      </c>
      <c r="E5330" s="384">
        <v>7200</v>
      </c>
      <c r="F5330" s="384">
        <v>4320</v>
      </c>
      <c r="G5330" s="384">
        <v>3240</v>
      </c>
      <c r="H5330" s="384">
        <v>0</v>
      </c>
    </row>
    <row r="5331" spans="1:8" s="324" customFormat="1" ht="18">
      <c r="A5331" s="371">
        <v>97</v>
      </c>
      <c r="B5331" s="370" t="s">
        <v>4348</v>
      </c>
      <c r="C5331" s="370" t="s">
        <v>1351</v>
      </c>
      <c r="D5331" s="370" t="s">
        <v>4346</v>
      </c>
      <c r="E5331" s="384">
        <v>1600</v>
      </c>
      <c r="F5331" s="384">
        <v>960</v>
      </c>
      <c r="G5331" s="384">
        <v>720</v>
      </c>
      <c r="H5331" s="384">
        <v>0</v>
      </c>
    </row>
    <row r="5332" spans="1:8" s="324" customFormat="1" ht="18">
      <c r="A5332" s="1285">
        <v>98</v>
      </c>
      <c r="B5332" s="1286" t="s">
        <v>1312</v>
      </c>
      <c r="C5332" s="370" t="s">
        <v>1670</v>
      </c>
      <c r="D5332" s="370" t="s">
        <v>859</v>
      </c>
      <c r="E5332" s="384">
        <v>1200</v>
      </c>
      <c r="F5332" s="384">
        <v>720</v>
      </c>
      <c r="G5332" s="384">
        <v>540</v>
      </c>
      <c r="H5332" s="384">
        <v>0</v>
      </c>
    </row>
    <row r="5333" spans="1:8" s="324" customFormat="1" ht="18">
      <c r="A5333" s="1285"/>
      <c r="B5333" s="1286"/>
      <c r="C5333" s="370" t="s">
        <v>859</v>
      </c>
      <c r="D5333" s="370" t="s">
        <v>1595</v>
      </c>
      <c r="E5333" s="384">
        <v>1960</v>
      </c>
      <c r="F5333" s="384">
        <v>1176</v>
      </c>
      <c r="G5333" s="384">
        <v>884</v>
      </c>
      <c r="H5333" s="384">
        <v>0</v>
      </c>
    </row>
    <row r="5334" spans="1:8" s="324" customFormat="1" ht="18">
      <c r="A5334" s="1285"/>
      <c r="B5334" s="1286"/>
      <c r="C5334" s="370" t="s">
        <v>1595</v>
      </c>
      <c r="D5334" s="370" t="s">
        <v>4344</v>
      </c>
      <c r="E5334" s="384">
        <v>7920</v>
      </c>
      <c r="F5334" s="384">
        <v>4752</v>
      </c>
      <c r="G5334" s="384">
        <v>3564</v>
      </c>
      <c r="H5334" s="384">
        <v>0</v>
      </c>
    </row>
    <row r="5335" spans="1:8" s="324" customFormat="1" ht="18">
      <c r="A5335" s="1285"/>
      <c r="B5335" s="1286"/>
      <c r="C5335" s="370" t="s">
        <v>4344</v>
      </c>
      <c r="D5335" s="370" t="s">
        <v>4346</v>
      </c>
      <c r="E5335" s="384">
        <v>7120</v>
      </c>
      <c r="F5335" s="384">
        <v>4272</v>
      </c>
      <c r="G5335" s="384">
        <v>3204</v>
      </c>
      <c r="H5335" s="384">
        <v>0</v>
      </c>
    </row>
    <row r="5336" spans="1:8" s="324" customFormat="1" ht="18">
      <c r="A5336" s="1285">
        <v>99</v>
      </c>
      <c r="B5336" s="1286" t="s">
        <v>1392</v>
      </c>
      <c r="C5336" s="370" t="s">
        <v>859</v>
      </c>
      <c r="D5336" s="370" t="s">
        <v>1595</v>
      </c>
      <c r="E5336" s="384">
        <v>800</v>
      </c>
      <c r="F5336" s="384">
        <v>480</v>
      </c>
      <c r="G5336" s="384">
        <v>360</v>
      </c>
      <c r="H5336" s="384">
        <v>0</v>
      </c>
    </row>
    <row r="5337" spans="1:8" s="324" customFormat="1" ht="18">
      <c r="A5337" s="1285"/>
      <c r="B5337" s="1286"/>
      <c r="C5337" s="370" t="s">
        <v>1595</v>
      </c>
      <c r="D5337" s="370" t="s">
        <v>4344</v>
      </c>
      <c r="E5337" s="384">
        <v>1000</v>
      </c>
      <c r="F5337" s="384">
        <v>600</v>
      </c>
      <c r="G5337" s="384">
        <v>452</v>
      </c>
      <c r="H5337" s="384">
        <v>0</v>
      </c>
    </row>
    <row r="5338" spans="1:8" s="324" customFormat="1" ht="18">
      <c r="A5338" s="1285">
        <v>100</v>
      </c>
      <c r="B5338" s="1286" t="s">
        <v>1589</v>
      </c>
      <c r="C5338" s="370" t="s">
        <v>1595</v>
      </c>
      <c r="D5338" s="370" t="s">
        <v>4344</v>
      </c>
      <c r="E5338" s="384">
        <v>800</v>
      </c>
      <c r="F5338" s="384">
        <v>480</v>
      </c>
      <c r="G5338" s="384">
        <v>360</v>
      </c>
      <c r="H5338" s="384">
        <v>0</v>
      </c>
    </row>
    <row r="5339" spans="1:8" s="324" customFormat="1" ht="18">
      <c r="A5339" s="1285"/>
      <c r="B5339" s="1286"/>
      <c r="C5339" s="370" t="s">
        <v>4344</v>
      </c>
      <c r="D5339" s="370" t="s">
        <v>4346</v>
      </c>
      <c r="E5339" s="384">
        <v>800</v>
      </c>
      <c r="F5339" s="384">
        <v>480</v>
      </c>
      <c r="G5339" s="384">
        <v>360</v>
      </c>
      <c r="H5339" s="384">
        <v>0</v>
      </c>
    </row>
    <row r="5340" spans="1:8" s="324" customFormat="1" ht="18">
      <c r="A5340" s="1285">
        <v>101</v>
      </c>
      <c r="B5340" s="1286" t="s">
        <v>1598</v>
      </c>
      <c r="C5340" s="370" t="s">
        <v>2006</v>
      </c>
      <c r="D5340" s="370" t="s">
        <v>4344</v>
      </c>
      <c r="E5340" s="384">
        <v>800</v>
      </c>
      <c r="F5340" s="384">
        <v>480</v>
      </c>
      <c r="G5340" s="384">
        <v>360</v>
      </c>
      <c r="H5340" s="384">
        <v>0</v>
      </c>
    </row>
    <row r="5341" spans="1:8" s="324" customFormat="1" ht="36">
      <c r="A5341" s="1285"/>
      <c r="B5341" s="1286"/>
      <c r="C5341" s="370" t="s">
        <v>4344</v>
      </c>
      <c r="D5341" s="370" t="s">
        <v>4354</v>
      </c>
      <c r="E5341" s="384">
        <v>800</v>
      </c>
      <c r="F5341" s="384">
        <v>480</v>
      </c>
      <c r="G5341" s="384">
        <v>360</v>
      </c>
      <c r="H5341" s="384">
        <v>0</v>
      </c>
    </row>
    <row r="5342" spans="1:8" s="324" customFormat="1" ht="18">
      <c r="A5342" s="371">
        <v>102</v>
      </c>
      <c r="B5342" s="370" t="s">
        <v>1320</v>
      </c>
      <c r="C5342" s="370" t="s">
        <v>1841</v>
      </c>
      <c r="D5342" s="370" t="s">
        <v>4344</v>
      </c>
      <c r="E5342" s="384">
        <v>800</v>
      </c>
      <c r="F5342" s="384">
        <v>480</v>
      </c>
      <c r="G5342" s="384">
        <v>360</v>
      </c>
      <c r="H5342" s="384">
        <v>0</v>
      </c>
    </row>
    <row r="5343" spans="1:8" s="324" customFormat="1" ht="36">
      <c r="A5343" s="371">
        <v>103</v>
      </c>
      <c r="B5343" s="370" t="s">
        <v>1645</v>
      </c>
      <c r="C5343" s="370" t="s">
        <v>1392</v>
      </c>
      <c r="D5343" s="370" t="s">
        <v>1748</v>
      </c>
      <c r="E5343" s="384">
        <v>800</v>
      </c>
      <c r="F5343" s="384">
        <v>480</v>
      </c>
      <c r="G5343" s="384">
        <v>360</v>
      </c>
      <c r="H5343" s="384">
        <v>0</v>
      </c>
    </row>
    <row r="5344" spans="1:8" s="324" customFormat="1" ht="18">
      <c r="A5344" s="371">
        <v>104</v>
      </c>
      <c r="B5344" s="370" t="s">
        <v>1582</v>
      </c>
      <c r="C5344" s="370" t="s">
        <v>1392</v>
      </c>
      <c r="D5344" s="370" t="s">
        <v>1748</v>
      </c>
      <c r="E5344" s="384">
        <v>800</v>
      </c>
      <c r="F5344" s="384">
        <v>480</v>
      </c>
      <c r="G5344" s="384">
        <v>360</v>
      </c>
      <c r="H5344" s="384">
        <v>0</v>
      </c>
    </row>
    <row r="5345" spans="1:8" s="324" customFormat="1" ht="18">
      <c r="A5345" s="371">
        <v>105</v>
      </c>
      <c r="B5345" s="370" t="s">
        <v>1693</v>
      </c>
      <c r="C5345" s="370" t="s">
        <v>1392</v>
      </c>
      <c r="D5345" s="370" t="s">
        <v>1748</v>
      </c>
      <c r="E5345" s="384">
        <v>800</v>
      </c>
      <c r="F5345" s="384">
        <v>480</v>
      </c>
      <c r="G5345" s="384">
        <v>360</v>
      </c>
      <c r="H5345" s="384">
        <v>0</v>
      </c>
    </row>
    <row r="5346" spans="1:8" s="324" customFormat="1" ht="18">
      <c r="A5346" s="371">
        <v>106</v>
      </c>
      <c r="B5346" s="370" t="s">
        <v>1748</v>
      </c>
      <c r="C5346" s="370" t="s">
        <v>1645</v>
      </c>
      <c r="D5346" s="370" t="s">
        <v>2006</v>
      </c>
      <c r="E5346" s="384">
        <v>800</v>
      </c>
      <c r="F5346" s="384">
        <v>480</v>
      </c>
      <c r="G5346" s="384">
        <v>360</v>
      </c>
      <c r="H5346" s="384">
        <v>0</v>
      </c>
    </row>
    <row r="5347" spans="1:8" s="324" customFormat="1" ht="18">
      <c r="A5347" s="1285">
        <v>107</v>
      </c>
      <c r="B5347" s="1286" t="s">
        <v>1319</v>
      </c>
      <c r="C5347" s="370" t="s">
        <v>2165</v>
      </c>
      <c r="D5347" s="370" t="s">
        <v>1659</v>
      </c>
      <c r="E5347" s="384">
        <v>1000</v>
      </c>
      <c r="F5347" s="384">
        <v>600</v>
      </c>
      <c r="G5347" s="384">
        <v>452</v>
      </c>
      <c r="H5347" s="384">
        <v>0</v>
      </c>
    </row>
    <row r="5348" spans="1:8" s="324" customFormat="1" ht="18">
      <c r="A5348" s="1285"/>
      <c r="B5348" s="1286"/>
      <c r="C5348" s="370" t="s">
        <v>1659</v>
      </c>
      <c r="D5348" s="370" t="s">
        <v>2157</v>
      </c>
      <c r="E5348" s="384">
        <v>720</v>
      </c>
      <c r="F5348" s="384">
        <v>432</v>
      </c>
      <c r="G5348" s="384">
        <v>324</v>
      </c>
      <c r="H5348" s="384">
        <v>0</v>
      </c>
    </row>
    <row r="5349" spans="1:8" s="324" customFormat="1" ht="18">
      <c r="A5349" s="1285"/>
      <c r="B5349" s="1286"/>
      <c r="C5349" s="370" t="s">
        <v>2157</v>
      </c>
      <c r="D5349" s="370" t="s">
        <v>1432</v>
      </c>
      <c r="E5349" s="384">
        <v>560</v>
      </c>
      <c r="F5349" s="384">
        <v>336</v>
      </c>
      <c r="G5349" s="384">
        <v>252</v>
      </c>
      <c r="H5349" s="384">
        <v>0</v>
      </c>
    </row>
    <row r="5350" spans="1:8" s="324" customFormat="1" ht="18">
      <c r="A5350" s="371">
        <v>108</v>
      </c>
      <c r="B5350" s="370" t="s">
        <v>1815</v>
      </c>
      <c r="C5350" s="370" t="s">
        <v>1313</v>
      </c>
      <c r="D5350" s="370" t="s">
        <v>1341</v>
      </c>
      <c r="E5350" s="384">
        <v>680</v>
      </c>
      <c r="F5350" s="384">
        <v>408</v>
      </c>
      <c r="G5350" s="384">
        <v>308</v>
      </c>
      <c r="H5350" s="384">
        <v>0</v>
      </c>
    </row>
    <row r="5351" spans="1:8" s="324" customFormat="1" ht="18">
      <c r="A5351" s="371">
        <v>109</v>
      </c>
      <c r="B5351" s="370" t="s">
        <v>1331</v>
      </c>
      <c r="C5351" s="370" t="s">
        <v>4346</v>
      </c>
      <c r="D5351" s="370" t="s">
        <v>1610</v>
      </c>
      <c r="E5351" s="384">
        <v>880</v>
      </c>
      <c r="F5351" s="384">
        <v>528</v>
      </c>
      <c r="G5351" s="384">
        <v>396</v>
      </c>
      <c r="H5351" s="384">
        <v>0</v>
      </c>
    </row>
    <row r="5352" spans="1:8" s="324" customFormat="1" ht="34.15" customHeight="1">
      <c r="A5352" s="371">
        <v>110</v>
      </c>
      <c r="B5352" s="370" t="s">
        <v>1962</v>
      </c>
      <c r="C5352" s="370" t="s">
        <v>1590</v>
      </c>
      <c r="D5352" s="370" t="s">
        <v>881</v>
      </c>
      <c r="E5352" s="384">
        <v>640</v>
      </c>
      <c r="F5352" s="384">
        <v>384</v>
      </c>
      <c r="G5352" s="384">
        <v>288</v>
      </c>
      <c r="H5352" s="384">
        <v>0</v>
      </c>
    </row>
    <row r="5353" spans="1:8" s="324" customFormat="1" ht="18">
      <c r="A5353" s="371">
        <v>111</v>
      </c>
      <c r="B5353" s="370" t="s">
        <v>1593</v>
      </c>
      <c r="C5353" s="370" t="s">
        <v>4346</v>
      </c>
      <c r="D5353" s="370" t="s">
        <v>1313</v>
      </c>
      <c r="E5353" s="384">
        <v>792</v>
      </c>
      <c r="F5353" s="384">
        <v>476</v>
      </c>
      <c r="G5353" s="384">
        <v>356</v>
      </c>
      <c r="H5353" s="384">
        <v>0</v>
      </c>
    </row>
    <row r="5354" spans="1:8" s="324" customFormat="1" ht="54">
      <c r="A5354" s="371">
        <v>112</v>
      </c>
      <c r="B5354" s="370" t="s">
        <v>4355</v>
      </c>
      <c r="C5354" s="370" t="s">
        <v>1316</v>
      </c>
      <c r="D5354" s="370" t="s">
        <v>892</v>
      </c>
      <c r="E5354" s="384">
        <v>2376</v>
      </c>
      <c r="F5354" s="384">
        <v>1424</v>
      </c>
      <c r="G5354" s="384">
        <v>1068</v>
      </c>
      <c r="H5354" s="384">
        <v>0</v>
      </c>
    </row>
    <row r="5355" spans="1:8" s="324" customFormat="1" ht="18">
      <c r="A5355" s="371">
        <v>113</v>
      </c>
      <c r="B5355" s="370" t="s">
        <v>4356</v>
      </c>
      <c r="C5355" s="370" t="s">
        <v>855</v>
      </c>
      <c r="D5355" s="370" t="s">
        <v>881</v>
      </c>
      <c r="E5355" s="384">
        <v>640</v>
      </c>
      <c r="F5355" s="384">
        <v>384</v>
      </c>
      <c r="G5355" s="384">
        <v>288</v>
      </c>
      <c r="H5355" s="384">
        <v>0</v>
      </c>
    </row>
    <row r="5356" spans="1:8" s="324" customFormat="1" ht="54">
      <c r="A5356" s="371">
        <v>114</v>
      </c>
      <c r="B5356" s="370" t="s">
        <v>4357</v>
      </c>
      <c r="C5356" s="370" t="s">
        <v>1592</v>
      </c>
      <c r="D5356" s="370" t="s">
        <v>1785</v>
      </c>
      <c r="E5356" s="384">
        <v>960</v>
      </c>
      <c r="F5356" s="384">
        <v>576</v>
      </c>
      <c r="G5356" s="384">
        <v>432</v>
      </c>
      <c r="H5356" s="384">
        <v>0</v>
      </c>
    </row>
    <row r="5357" spans="1:8" s="324" customFormat="1" ht="18">
      <c r="A5357" s="371">
        <v>115</v>
      </c>
      <c r="B5357" s="370" t="s">
        <v>1729</v>
      </c>
      <c r="C5357" s="370" t="s">
        <v>1592</v>
      </c>
      <c r="D5357" s="370" t="s">
        <v>881</v>
      </c>
      <c r="E5357" s="384">
        <v>800</v>
      </c>
      <c r="F5357" s="384">
        <v>480</v>
      </c>
      <c r="G5357" s="384">
        <v>360</v>
      </c>
      <c r="H5357" s="384">
        <v>0</v>
      </c>
    </row>
    <row r="5358" spans="1:8" s="324" customFormat="1" ht="18">
      <c r="A5358" s="371">
        <v>116</v>
      </c>
      <c r="B5358" s="370" t="s">
        <v>4358</v>
      </c>
      <c r="C5358" s="370" t="s">
        <v>1592</v>
      </c>
      <c r="D5358" s="370" t="s">
        <v>881</v>
      </c>
      <c r="E5358" s="384">
        <v>640</v>
      </c>
      <c r="F5358" s="384">
        <v>384</v>
      </c>
      <c r="G5358" s="384">
        <v>288</v>
      </c>
      <c r="H5358" s="384">
        <v>0</v>
      </c>
    </row>
    <row r="5359" spans="1:8" s="324" customFormat="1" ht="18">
      <c r="A5359" s="371">
        <v>117</v>
      </c>
      <c r="B5359" s="370" t="s">
        <v>4359</v>
      </c>
      <c r="C5359" s="370" t="s">
        <v>1592</v>
      </c>
      <c r="D5359" s="370" t="s">
        <v>881</v>
      </c>
      <c r="E5359" s="384">
        <v>520</v>
      </c>
      <c r="F5359" s="384">
        <v>312</v>
      </c>
      <c r="G5359" s="384">
        <v>236</v>
      </c>
      <c r="H5359" s="384">
        <v>0</v>
      </c>
    </row>
    <row r="5360" spans="1:8" s="324" customFormat="1" ht="18.75" customHeight="1">
      <c r="A5360" s="371">
        <v>118</v>
      </c>
      <c r="B5360" s="1286" t="s">
        <v>4218</v>
      </c>
      <c r="C5360" s="1286"/>
      <c r="D5360" s="1286"/>
      <c r="E5360" s="384">
        <v>5680</v>
      </c>
      <c r="F5360" s="384">
        <v>3408</v>
      </c>
      <c r="G5360" s="384">
        <v>2556</v>
      </c>
      <c r="H5360" s="384">
        <v>0</v>
      </c>
    </row>
    <row r="5361" spans="1:8" s="324" customFormat="1" ht="18.75" customHeight="1">
      <c r="A5361" s="371">
        <v>119</v>
      </c>
      <c r="B5361" s="1286" t="s">
        <v>4360</v>
      </c>
      <c r="C5361" s="1286"/>
      <c r="D5361" s="1286"/>
      <c r="E5361" s="384">
        <v>320</v>
      </c>
      <c r="F5361" s="384">
        <v>192</v>
      </c>
      <c r="G5361" s="384">
        <v>144</v>
      </c>
      <c r="H5361" s="384">
        <v>0</v>
      </c>
    </row>
    <row r="5362" spans="1:8" s="324" customFormat="1" ht="18.75" customHeight="1">
      <c r="A5362" s="371">
        <v>120</v>
      </c>
      <c r="B5362" s="1286" t="s">
        <v>4361</v>
      </c>
      <c r="C5362" s="1286"/>
      <c r="D5362" s="1286"/>
      <c r="E5362" s="384">
        <v>264</v>
      </c>
      <c r="F5362" s="384">
        <v>160</v>
      </c>
      <c r="G5362" s="384">
        <v>120</v>
      </c>
      <c r="H5362" s="384">
        <v>0</v>
      </c>
    </row>
    <row r="5363" spans="1:8" s="324" customFormat="1" ht="18.75" customHeight="1">
      <c r="A5363" s="371">
        <v>121</v>
      </c>
      <c r="B5363" s="1286" t="s">
        <v>4362</v>
      </c>
      <c r="C5363" s="1286"/>
      <c r="D5363" s="1286"/>
      <c r="E5363" s="384">
        <v>212</v>
      </c>
      <c r="F5363" s="384">
        <v>128</v>
      </c>
      <c r="G5363" s="384">
        <v>96</v>
      </c>
      <c r="H5363" s="384">
        <v>0</v>
      </c>
    </row>
    <row r="5364" spans="1:8" s="324" customFormat="1" ht="18.75" customHeight="1">
      <c r="A5364" s="1285">
        <v>122</v>
      </c>
      <c r="B5364" s="1286" t="s">
        <v>88</v>
      </c>
      <c r="C5364" s="370" t="s">
        <v>4363</v>
      </c>
      <c r="D5364" s="370" t="s">
        <v>78</v>
      </c>
      <c r="E5364" s="384">
        <v>1920</v>
      </c>
      <c r="F5364" s="384">
        <v>1152</v>
      </c>
      <c r="G5364" s="384">
        <v>864</v>
      </c>
      <c r="H5364" s="384">
        <v>0</v>
      </c>
    </row>
    <row r="5365" spans="1:8" s="324" customFormat="1" ht="36">
      <c r="A5365" s="1285"/>
      <c r="B5365" s="1286"/>
      <c r="C5365" s="370" t="s">
        <v>78</v>
      </c>
      <c r="D5365" s="370" t="s">
        <v>881</v>
      </c>
      <c r="E5365" s="384">
        <v>1200</v>
      </c>
      <c r="F5365" s="384">
        <v>720</v>
      </c>
      <c r="G5365" s="384">
        <v>540</v>
      </c>
      <c r="H5365" s="384">
        <v>0</v>
      </c>
    </row>
    <row r="5366" spans="1:8" s="324" customFormat="1" ht="18.75" customHeight="1">
      <c r="A5366" s="374">
        <v>123</v>
      </c>
      <c r="B5366" s="1297" t="s">
        <v>4364</v>
      </c>
      <c r="C5366" s="1298"/>
      <c r="D5366" s="1299"/>
      <c r="E5366" s="384">
        <v>0</v>
      </c>
      <c r="F5366" s="384">
        <v>0</v>
      </c>
      <c r="G5366" s="384">
        <v>0</v>
      </c>
      <c r="H5366" s="384">
        <v>0</v>
      </c>
    </row>
    <row r="5367" spans="1:8" s="324" customFormat="1" ht="18.75" customHeight="1">
      <c r="A5367" s="374" t="s">
        <v>295</v>
      </c>
      <c r="B5367" s="1297" t="s">
        <v>4365</v>
      </c>
      <c r="C5367" s="1298"/>
      <c r="D5367" s="1299"/>
      <c r="E5367" s="384">
        <v>0</v>
      </c>
      <c r="F5367" s="384">
        <v>0</v>
      </c>
      <c r="G5367" s="384">
        <v>0</v>
      </c>
      <c r="H5367" s="384">
        <v>0</v>
      </c>
    </row>
    <row r="5368" spans="1:8" s="324" customFormat="1" ht="18.75" customHeight="1">
      <c r="A5368" s="371">
        <v>1</v>
      </c>
      <c r="B5368" s="1286" t="s">
        <v>4366</v>
      </c>
      <c r="C5368" s="1286" t="s">
        <v>4367</v>
      </c>
      <c r="D5368" s="1286"/>
      <c r="E5368" s="384">
        <v>4800</v>
      </c>
      <c r="F5368" s="384">
        <v>0</v>
      </c>
      <c r="G5368" s="384">
        <v>0</v>
      </c>
      <c r="H5368" s="384">
        <v>0</v>
      </c>
    </row>
    <row r="5369" spans="1:8" s="324" customFormat="1" ht="18">
      <c r="A5369" s="371">
        <v>2</v>
      </c>
      <c r="B5369" s="1286"/>
      <c r="C5369" s="1286" t="s">
        <v>4368</v>
      </c>
      <c r="D5369" s="1286"/>
      <c r="E5369" s="384">
        <v>2800</v>
      </c>
      <c r="F5369" s="384">
        <v>0</v>
      </c>
      <c r="G5369" s="384">
        <v>0</v>
      </c>
      <c r="H5369" s="384">
        <v>0</v>
      </c>
    </row>
    <row r="5370" spans="1:8" s="324" customFormat="1" ht="18">
      <c r="A5370" s="371">
        <v>3</v>
      </c>
      <c r="B5370" s="1286"/>
      <c r="C5370" s="1286" t="s">
        <v>4369</v>
      </c>
      <c r="D5370" s="1286"/>
      <c r="E5370" s="384">
        <v>3240</v>
      </c>
      <c r="F5370" s="384">
        <v>0</v>
      </c>
      <c r="G5370" s="384">
        <v>0</v>
      </c>
      <c r="H5370" s="384">
        <v>0</v>
      </c>
    </row>
    <row r="5371" spans="1:8" s="324" customFormat="1" ht="18">
      <c r="A5371" s="371">
        <v>4</v>
      </c>
      <c r="B5371" s="1286"/>
      <c r="C5371" s="1286" t="s">
        <v>4370</v>
      </c>
      <c r="D5371" s="1286"/>
      <c r="E5371" s="384">
        <v>2920</v>
      </c>
      <c r="F5371" s="384">
        <v>0</v>
      </c>
      <c r="G5371" s="384">
        <v>0</v>
      </c>
      <c r="H5371" s="384">
        <v>0</v>
      </c>
    </row>
    <row r="5372" spans="1:8" s="324" customFormat="1" ht="18">
      <c r="A5372" s="371">
        <v>5</v>
      </c>
      <c r="B5372" s="1286"/>
      <c r="C5372" s="1286" t="s">
        <v>4371</v>
      </c>
      <c r="D5372" s="1286"/>
      <c r="E5372" s="384">
        <v>2720</v>
      </c>
      <c r="F5372" s="384">
        <v>0</v>
      </c>
      <c r="G5372" s="384">
        <v>0</v>
      </c>
      <c r="H5372" s="384">
        <v>0</v>
      </c>
    </row>
    <row r="5373" spans="1:8" s="324" customFormat="1" ht="18">
      <c r="A5373" s="371">
        <v>6</v>
      </c>
      <c r="B5373" s="1286"/>
      <c r="C5373" s="1286" t="s">
        <v>4372</v>
      </c>
      <c r="D5373" s="1286"/>
      <c r="E5373" s="384">
        <v>2800</v>
      </c>
      <c r="F5373" s="384">
        <v>0</v>
      </c>
      <c r="G5373" s="384">
        <v>0</v>
      </c>
      <c r="H5373" s="384">
        <v>0</v>
      </c>
    </row>
    <row r="5374" spans="1:8" s="324" customFormat="1" ht="18">
      <c r="A5374" s="371">
        <v>7</v>
      </c>
      <c r="B5374" s="1286"/>
      <c r="C5374" s="1286" t="s">
        <v>4373</v>
      </c>
      <c r="D5374" s="1286"/>
      <c r="E5374" s="384">
        <v>2720</v>
      </c>
      <c r="F5374" s="384">
        <v>0</v>
      </c>
      <c r="G5374" s="384">
        <v>0</v>
      </c>
      <c r="H5374" s="384">
        <v>0</v>
      </c>
    </row>
    <row r="5375" spans="1:8" s="324" customFormat="1" ht="18">
      <c r="A5375" s="371">
        <v>8</v>
      </c>
      <c r="B5375" s="1286"/>
      <c r="C5375" s="1286" t="s">
        <v>4374</v>
      </c>
      <c r="D5375" s="1286"/>
      <c r="E5375" s="384">
        <v>2640</v>
      </c>
      <c r="F5375" s="384">
        <v>0</v>
      </c>
      <c r="G5375" s="384">
        <v>0</v>
      </c>
      <c r="H5375" s="384">
        <v>0</v>
      </c>
    </row>
    <row r="5376" spans="1:8" s="324" customFormat="1" ht="18">
      <c r="A5376" s="371">
        <v>9</v>
      </c>
      <c r="B5376" s="1286"/>
      <c r="C5376" s="1286" t="s">
        <v>4375</v>
      </c>
      <c r="D5376" s="1286"/>
      <c r="E5376" s="384">
        <v>2640</v>
      </c>
      <c r="F5376" s="384">
        <v>0</v>
      </c>
      <c r="G5376" s="384">
        <v>0</v>
      </c>
      <c r="H5376" s="384">
        <v>0</v>
      </c>
    </row>
    <row r="5377" spans="1:8" s="324" customFormat="1" ht="18">
      <c r="A5377" s="371">
        <v>10</v>
      </c>
      <c r="B5377" s="1286"/>
      <c r="C5377" s="1286" t="s">
        <v>4376</v>
      </c>
      <c r="D5377" s="1286"/>
      <c r="E5377" s="384">
        <v>2640</v>
      </c>
      <c r="F5377" s="384">
        <v>0</v>
      </c>
      <c r="G5377" s="384">
        <v>0</v>
      </c>
      <c r="H5377" s="384">
        <v>0</v>
      </c>
    </row>
    <row r="5378" spans="1:8" s="324" customFormat="1" ht="18">
      <c r="A5378" s="371">
        <v>11</v>
      </c>
      <c r="B5378" s="1286"/>
      <c r="C5378" s="1286" t="s">
        <v>4377</v>
      </c>
      <c r="D5378" s="1286"/>
      <c r="E5378" s="384">
        <v>2640</v>
      </c>
      <c r="F5378" s="384">
        <v>0</v>
      </c>
      <c r="G5378" s="384">
        <v>0</v>
      </c>
      <c r="H5378" s="384">
        <v>0</v>
      </c>
    </row>
    <row r="5379" spans="1:8" s="324" customFormat="1" ht="18.75" customHeight="1">
      <c r="A5379" s="371">
        <v>12</v>
      </c>
      <c r="B5379" s="1286" t="s">
        <v>4378</v>
      </c>
      <c r="C5379" s="1286" t="s">
        <v>4367</v>
      </c>
      <c r="D5379" s="1286"/>
      <c r="E5379" s="384">
        <v>4800</v>
      </c>
      <c r="F5379" s="384">
        <v>0</v>
      </c>
      <c r="G5379" s="384">
        <v>0</v>
      </c>
      <c r="H5379" s="384">
        <v>0</v>
      </c>
    </row>
    <row r="5380" spans="1:8" s="324" customFormat="1" ht="18">
      <c r="A5380" s="371">
        <v>13</v>
      </c>
      <c r="B5380" s="1286"/>
      <c r="C5380" s="1286" t="s">
        <v>4379</v>
      </c>
      <c r="D5380" s="1286"/>
      <c r="E5380" s="384">
        <v>2640</v>
      </c>
      <c r="F5380" s="384">
        <v>0</v>
      </c>
      <c r="G5380" s="384">
        <v>0</v>
      </c>
      <c r="H5380" s="384">
        <v>0</v>
      </c>
    </row>
    <row r="5381" spans="1:8" s="324" customFormat="1" ht="18">
      <c r="A5381" s="371">
        <v>14</v>
      </c>
      <c r="B5381" s="1286"/>
      <c r="C5381" s="1286" t="s">
        <v>4380</v>
      </c>
      <c r="D5381" s="1286"/>
      <c r="E5381" s="384">
        <v>2720</v>
      </c>
      <c r="F5381" s="384">
        <v>0</v>
      </c>
      <c r="G5381" s="384">
        <v>0</v>
      </c>
      <c r="H5381" s="384">
        <v>0</v>
      </c>
    </row>
    <row r="5382" spans="1:8" s="324" customFormat="1" ht="18">
      <c r="A5382" s="371">
        <v>15</v>
      </c>
      <c r="B5382" s="1286"/>
      <c r="C5382" s="1286" t="s">
        <v>4381</v>
      </c>
      <c r="D5382" s="1286"/>
      <c r="E5382" s="384">
        <v>2800</v>
      </c>
      <c r="F5382" s="384">
        <v>0</v>
      </c>
      <c r="G5382" s="384">
        <v>0</v>
      </c>
      <c r="H5382" s="384">
        <v>0</v>
      </c>
    </row>
    <row r="5383" spans="1:8" s="324" customFormat="1" ht="18">
      <c r="A5383" s="371">
        <v>16</v>
      </c>
      <c r="B5383" s="1286"/>
      <c r="C5383" s="1286" t="s">
        <v>4382</v>
      </c>
      <c r="D5383" s="1286"/>
      <c r="E5383" s="384">
        <v>2800</v>
      </c>
      <c r="F5383" s="384">
        <v>0</v>
      </c>
      <c r="G5383" s="384">
        <v>0</v>
      </c>
      <c r="H5383" s="384">
        <v>0</v>
      </c>
    </row>
    <row r="5384" spans="1:8" s="324" customFormat="1" ht="18">
      <c r="A5384" s="371">
        <v>17</v>
      </c>
      <c r="B5384" s="1286"/>
      <c r="C5384" s="1286" t="s">
        <v>4383</v>
      </c>
      <c r="D5384" s="1286"/>
      <c r="E5384" s="384">
        <v>2800</v>
      </c>
      <c r="F5384" s="384">
        <v>0</v>
      </c>
      <c r="G5384" s="384">
        <v>0</v>
      </c>
      <c r="H5384" s="384">
        <v>0</v>
      </c>
    </row>
    <row r="5385" spans="1:8" s="324" customFormat="1" ht="18">
      <c r="A5385" s="371">
        <v>18</v>
      </c>
      <c r="B5385" s="1286"/>
      <c r="C5385" s="1286" t="s">
        <v>4384</v>
      </c>
      <c r="D5385" s="1286"/>
      <c r="E5385" s="384">
        <v>2800</v>
      </c>
      <c r="F5385" s="384">
        <v>0</v>
      </c>
      <c r="G5385" s="384">
        <v>0</v>
      </c>
      <c r="H5385" s="384">
        <v>0</v>
      </c>
    </row>
    <row r="5386" spans="1:8" s="324" customFormat="1" ht="18">
      <c r="A5386" s="371">
        <v>19</v>
      </c>
      <c r="B5386" s="1286"/>
      <c r="C5386" s="1286" t="s">
        <v>4385</v>
      </c>
      <c r="D5386" s="1286"/>
      <c r="E5386" s="384">
        <v>3240</v>
      </c>
      <c r="F5386" s="384">
        <v>0</v>
      </c>
      <c r="G5386" s="384">
        <v>0</v>
      </c>
      <c r="H5386" s="384">
        <v>0</v>
      </c>
    </row>
    <row r="5387" spans="1:8" s="324" customFormat="1" ht="18.75" customHeight="1">
      <c r="A5387" s="374" t="s">
        <v>4386</v>
      </c>
      <c r="B5387" s="1297" t="s">
        <v>4387</v>
      </c>
      <c r="C5387" s="1298"/>
      <c r="D5387" s="1299"/>
      <c r="E5387" s="384">
        <v>0</v>
      </c>
      <c r="F5387" s="384">
        <v>0</v>
      </c>
      <c r="G5387" s="384">
        <v>0</v>
      </c>
      <c r="H5387" s="384">
        <v>0</v>
      </c>
    </row>
    <row r="5388" spans="1:8" s="324" customFormat="1" ht="18.75" customHeight="1">
      <c r="A5388" s="371">
        <v>1</v>
      </c>
      <c r="B5388" s="1286" t="s">
        <v>4388</v>
      </c>
      <c r="C5388" s="1286" t="s">
        <v>4389</v>
      </c>
      <c r="D5388" s="1286"/>
      <c r="E5388" s="384">
        <v>3400</v>
      </c>
      <c r="F5388" s="384">
        <v>0</v>
      </c>
      <c r="G5388" s="384">
        <v>0</v>
      </c>
      <c r="H5388" s="384">
        <v>0</v>
      </c>
    </row>
    <row r="5389" spans="1:8" s="324" customFormat="1" ht="18">
      <c r="A5389" s="371">
        <v>2</v>
      </c>
      <c r="B5389" s="1286"/>
      <c r="C5389" s="1286" t="s">
        <v>4384</v>
      </c>
      <c r="D5389" s="1286"/>
      <c r="E5389" s="384">
        <v>2720</v>
      </c>
      <c r="F5389" s="384">
        <v>0</v>
      </c>
      <c r="G5389" s="384">
        <v>0</v>
      </c>
      <c r="H5389" s="384">
        <v>0</v>
      </c>
    </row>
    <row r="5390" spans="1:8" s="324" customFormat="1" ht="18">
      <c r="A5390" s="371">
        <v>3</v>
      </c>
      <c r="B5390" s="1286"/>
      <c r="C5390" s="1286" t="s">
        <v>4390</v>
      </c>
      <c r="D5390" s="1286"/>
      <c r="E5390" s="384">
        <v>2840</v>
      </c>
      <c r="F5390" s="384">
        <v>0</v>
      </c>
      <c r="G5390" s="384">
        <v>0</v>
      </c>
      <c r="H5390" s="384">
        <v>0</v>
      </c>
    </row>
    <row r="5391" spans="1:8" s="324" customFormat="1" ht="18">
      <c r="A5391" s="371">
        <v>4</v>
      </c>
      <c r="B5391" s="1286"/>
      <c r="C5391" s="1286" t="s">
        <v>4391</v>
      </c>
      <c r="D5391" s="1286"/>
      <c r="E5391" s="384">
        <v>2840</v>
      </c>
      <c r="F5391" s="384">
        <v>0</v>
      </c>
      <c r="G5391" s="384">
        <v>0</v>
      </c>
      <c r="H5391" s="384">
        <v>0</v>
      </c>
    </row>
    <row r="5392" spans="1:8" s="324" customFormat="1" ht="18">
      <c r="A5392" s="371">
        <v>5</v>
      </c>
      <c r="B5392" s="1286"/>
      <c r="C5392" s="1286" t="s">
        <v>4392</v>
      </c>
      <c r="D5392" s="1286"/>
      <c r="E5392" s="384">
        <v>2000</v>
      </c>
      <c r="F5392" s="384">
        <v>0</v>
      </c>
      <c r="G5392" s="384">
        <v>0</v>
      </c>
      <c r="H5392" s="384">
        <v>0</v>
      </c>
    </row>
    <row r="5393" spans="1:8" s="324" customFormat="1" ht="17.25">
      <c r="A5393" s="322">
        <v>66</v>
      </c>
      <c r="B5393" s="323" t="s">
        <v>4393</v>
      </c>
      <c r="C5393" s="330"/>
      <c r="D5393" s="330"/>
      <c r="E5393" s="384">
        <v>0</v>
      </c>
      <c r="F5393" s="384">
        <v>0</v>
      </c>
      <c r="G5393" s="384">
        <v>0</v>
      </c>
      <c r="H5393" s="384">
        <v>0</v>
      </c>
    </row>
    <row r="5394" spans="1:8" s="324" customFormat="1" ht="20.25">
      <c r="A5394" s="1300">
        <v>1</v>
      </c>
      <c r="B5394" s="1300" t="s">
        <v>4394</v>
      </c>
      <c r="C5394" s="375" t="s">
        <v>4395</v>
      </c>
      <c r="D5394" s="375" t="s">
        <v>4396</v>
      </c>
      <c r="E5394" s="384">
        <v>6400</v>
      </c>
      <c r="F5394" s="384">
        <v>2880</v>
      </c>
      <c r="G5394" s="384">
        <v>2240</v>
      </c>
      <c r="H5394" s="384">
        <v>1600</v>
      </c>
    </row>
    <row r="5395" spans="1:8" s="324" customFormat="1" ht="40.5">
      <c r="A5395" s="1300"/>
      <c r="B5395" s="1300"/>
      <c r="C5395" s="375" t="s">
        <v>4396</v>
      </c>
      <c r="D5395" s="375" t="s">
        <v>4397</v>
      </c>
      <c r="E5395" s="384">
        <v>5600</v>
      </c>
      <c r="F5395" s="384">
        <v>2520</v>
      </c>
      <c r="G5395" s="384">
        <v>1960</v>
      </c>
      <c r="H5395" s="384">
        <v>1400</v>
      </c>
    </row>
    <row r="5396" spans="1:8" s="324" customFormat="1" ht="40.5">
      <c r="A5396" s="1300"/>
      <c r="B5396" s="1300"/>
      <c r="C5396" s="375" t="s">
        <v>4397</v>
      </c>
      <c r="D5396" s="375" t="s">
        <v>4398</v>
      </c>
      <c r="E5396" s="384">
        <v>5200</v>
      </c>
      <c r="F5396" s="384">
        <v>2340</v>
      </c>
      <c r="G5396" s="384">
        <v>1820</v>
      </c>
      <c r="H5396" s="384">
        <v>1300</v>
      </c>
    </row>
    <row r="5397" spans="1:8" s="324" customFormat="1" ht="40.5">
      <c r="A5397" s="1300"/>
      <c r="B5397" s="1300"/>
      <c r="C5397" s="375" t="s">
        <v>4398</v>
      </c>
      <c r="D5397" s="375" t="s">
        <v>4399</v>
      </c>
      <c r="E5397" s="384">
        <v>6400</v>
      </c>
      <c r="F5397" s="384">
        <v>2880</v>
      </c>
      <c r="G5397" s="384">
        <v>2240</v>
      </c>
      <c r="H5397" s="384">
        <v>1600</v>
      </c>
    </row>
    <row r="5398" spans="1:8" s="324" customFormat="1" ht="40.5">
      <c r="A5398" s="1300"/>
      <c r="B5398" s="1300"/>
      <c r="C5398" s="375" t="s">
        <v>4399</v>
      </c>
      <c r="D5398" s="375" t="s">
        <v>4400</v>
      </c>
      <c r="E5398" s="384">
        <v>8000</v>
      </c>
      <c r="F5398" s="384">
        <v>3600</v>
      </c>
      <c r="G5398" s="384">
        <v>2800</v>
      </c>
      <c r="H5398" s="384">
        <v>2000</v>
      </c>
    </row>
    <row r="5399" spans="1:8" s="324" customFormat="1" ht="20.25">
      <c r="A5399" s="1300"/>
      <c r="B5399" s="1300"/>
      <c r="C5399" s="375" t="s">
        <v>4400</v>
      </c>
      <c r="D5399" s="375" t="s">
        <v>4401</v>
      </c>
      <c r="E5399" s="384">
        <v>9560</v>
      </c>
      <c r="F5399" s="384">
        <v>4302</v>
      </c>
      <c r="G5399" s="384">
        <v>3345.9999999999995</v>
      </c>
      <c r="H5399" s="384">
        <v>2390</v>
      </c>
    </row>
    <row r="5400" spans="1:8" s="324" customFormat="1" ht="42" customHeight="1">
      <c r="A5400" s="1300"/>
      <c r="B5400" s="1300"/>
      <c r="C5400" s="375" t="s">
        <v>4401</v>
      </c>
      <c r="D5400" s="375" t="s">
        <v>4402</v>
      </c>
      <c r="E5400" s="384">
        <v>8000</v>
      </c>
      <c r="F5400" s="384">
        <v>3600</v>
      </c>
      <c r="G5400" s="384">
        <v>2800</v>
      </c>
      <c r="H5400" s="384">
        <v>2000</v>
      </c>
    </row>
    <row r="5401" spans="1:8" s="324" customFormat="1" ht="20.25">
      <c r="A5401" s="1300"/>
      <c r="B5401" s="1300"/>
      <c r="C5401" s="375" t="s">
        <v>4402</v>
      </c>
      <c r="D5401" s="375" t="s">
        <v>4403</v>
      </c>
      <c r="E5401" s="384">
        <v>6400</v>
      </c>
      <c r="F5401" s="384">
        <v>2880</v>
      </c>
      <c r="G5401" s="384">
        <v>2240</v>
      </c>
      <c r="H5401" s="384">
        <v>1600</v>
      </c>
    </row>
    <row r="5402" spans="1:8" s="324" customFormat="1" ht="37.15" customHeight="1">
      <c r="A5402" s="1300"/>
      <c r="B5402" s="1300"/>
      <c r="C5402" s="375" t="s">
        <v>4403</v>
      </c>
      <c r="D5402" s="375" t="s">
        <v>4404</v>
      </c>
      <c r="E5402" s="384">
        <v>4800</v>
      </c>
      <c r="F5402" s="384">
        <v>2160</v>
      </c>
      <c r="G5402" s="384">
        <v>1680</v>
      </c>
      <c r="H5402" s="384">
        <v>1200</v>
      </c>
    </row>
    <row r="5403" spans="1:8" s="324" customFormat="1" ht="37.15" customHeight="1">
      <c r="A5403" s="1300">
        <v>2</v>
      </c>
      <c r="B5403" s="1300" t="s">
        <v>4405</v>
      </c>
      <c r="C5403" s="375" t="s">
        <v>1430</v>
      </c>
      <c r="D5403" s="375" t="s">
        <v>4406</v>
      </c>
      <c r="E5403" s="384">
        <v>5336</v>
      </c>
      <c r="F5403" s="384">
        <v>2401.1999999999998</v>
      </c>
      <c r="G5403" s="384">
        <v>1867.6</v>
      </c>
      <c r="H5403" s="384">
        <v>1334</v>
      </c>
    </row>
    <row r="5404" spans="1:8" s="324" customFormat="1" ht="37.15" customHeight="1">
      <c r="A5404" s="1300"/>
      <c r="B5404" s="1300"/>
      <c r="C5404" s="375" t="s">
        <v>4406</v>
      </c>
      <c r="D5404" s="375" t="s">
        <v>4407</v>
      </c>
      <c r="E5404" s="384">
        <v>3104</v>
      </c>
      <c r="F5404" s="384">
        <v>1708</v>
      </c>
      <c r="G5404" s="384">
        <v>1240</v>
      </c>
      <c r="H5404" s="384">
        <v>932</v>
      </c>
    </row>
    <row r="5405" spans="1:8" s="324" customFormat="1" ht="60.75">
      <c r="A5405" s="1300"/>
      <c r="B5405" s="1300"/>
      <c r="C5405" s="375" t="s">
        <v>4407</v>
      </c>
      <c r="D5405" s="375" t="s">
        <v>4408</v>
      </c>
      <c r="E5405" s="384">
        <v>1980</v>
      </c>
      <c r="F5405" s="384">
        <v>1088</v>
      </c>
      <c r="G5405" s="384">
        <v>792</v>
      </c>
      <c r="H5405" s="384">
        <v>596</v>
      </c>
    </row>
    <row r="5406" spans="1:8" s="324" customFormat="1" ht="20.25">
      <c r="A5406" s="1300"/>
      <c r="B5406" s="1300"/>
      <c r="C5406" s="375" t="s">
        <v>4408</v>
      </c>
      <c r="D5406" s="375" t="s">
        <v>4409</v>
      </c>
      <c r="E5406" s="384">
        <v>1800</v>
      </c>
      <c r="F5406" s="384">
        <v>992</v>
      </c>
      <c r="G5406" s="384">
        <v>720</v>
      </c>
      <c r="H5406" s="384">
        <v>540</v>
      </c>
    </row>
    <row r="5407" spans="1:8" s="324" customFormat="1" ht="40.5">
      <c r="A5407" s="1300"/>
      <c r="B5407" s="1300"/>
      <c r="C5407" s="375" t="s">
        <v>4409</v>
      </c>
      <c r="D5407" s="375" t="s">
        <v>4410</v>
      </c>
      <c r="E5407" s="384">
        <v>1720</v>
      </c>
      <c r="F5407" s="384">
        <v>948</v>
      </c>
      <c r="G5407" s="384">
        <v>688</v>
      </c>
      <c r="H5407" s="384">
        <v>516</v>
      </c>
    </row>
    <row r="5408" spans="1:8" s="324" customFormat="1" ht="60.75">
      <c r="A5408" s="376">
        <v>3</v>
      </c>
      <c r="B5408" s="375" t="s">
        <v>4411</v>
      </c>
      <c r="C5408" s="375" t="s">
        <v>4412</v>
      </c>
      <c r="D5408" s="375" t="s">
        <v>4413</v>
      </c>
      <c r="E5408" s="384">
        <v>1600</v>
      </c>
      <c r="F5408" s="384">
        <v>880</v>
      </c>
      <c r="G5408" s="384">
        <v>640</v>
      </c>
      <c r="H5408" s="384">
        <v>480</v>
      </c>
    </row>
    <row r="5409" spans="1:8" s="324" customFormat="1" ht="17.25" customHeight="1">
      <c r="A5409" s="1300">
        <v>4</v>
      </c>
      <c r="B5409" s="1302" t="s">
        <v>4414</v>
      </c>
      <c r="C5409" s="377" t="s">
        <v>4415</v>
      </c>
      <c r="D5409" s="377" t="s">
        <v>4416</v>
      </c>
      <c r="E5409" s="384">
        <v>4080</v>
      </c>
      <c r="F5409" s="384">
        <v>2244</v>
      </c>
      <c r="G5409" s="384">
        <v>1632</v>
      </c>
      <c r="H5409" s="384">
        <v>1224</v>
      </c>
    </row>
    <row r="5410" spans="1:8" s="324" customFormat="1" ht="40.5">
      <c r="A5410" s="1300"/>
      <c r="B5410" s="1302"/>
      <c r="C5410" s="375" t="s">
        <v>4416</v>
      </c>
      <c r="D5410" s="375" t="s">
        <v>4417</v>
      </c>
      <c r="E5410" s="384">
        <v>720</v>
      </c>
      <c r="F5410" s="384">
        <v>396</v>
      </c>
      <c r="G5410" s="384">
        <v>288</v>
      </c>
      <c r="H5410" s="384">
        <v>216</v>
      </c>
    </row>
    <row r="5411" spans="1:8" s="324" customFormat="1" ht="40.5">
      <c r="A5411" s="1300"/>
      <c r="B5411" s="1302"/>
      <c r="C5411" s="375" t="s">
        <v>4417</v>
      </c>
      <c r="D5411" s="375" t="s">
        <v>4418</v>
      </c>
      <c r="E5411" s="384">
        <v>640</v>
      </c>
      <c r="F5411" s="384">
        <v>352</v>
      </c>
      <c r="G5411" s="384">
        <v>256</v>
      </c>
      <c r="H5411" s="384">
        <v>192</v>
      </c>
    </row>
    <row r="5412" spans="1:8" s="324" customFormat="1" ht="20.25">
      <c r="A5412" s="1300"/>
      <c r="B5412" s="1302"/>
      <c r="C5412" s="375" t="s">
        <v>4418</v>
      </c>
      <c r="D5412" s="375" t="s">
        <v>4419</v>
      </c>
      <c r="E5412" s="384">
        <v>520</v>
      </c>
      <c r="F5412" s="384">
        <v>288</v>
      </c>
      <c r="G5412" s="384">
        <v>208</v>
      </c>
      <c r="H5412" s="384">
        <v>156</v>
      </c>
    </row>
    <row r="5413" spans="1:8" s="324" customFormat="1" ht="60.75">
      <c r="A5413" s="1300">
        <v>5</v>
      </c>
      <c r="B5413" s="1302" t="s">
        <v>4420</v>
      </c>
      <c r="C5413" s="375" t="s">
        <v>4421</v>
      </c>
      <c r="D5413" s="375" t="s">
        <v>4422</v>
      </c>
      <c r="E5413" s="384">
        <v>720</v>
      </c>
      <c r="F5413" s="384">
        <v>396</v>
      </c>
      <c r="G5413" s="384">
        <v>288</v>
      </c>
      <c r="H5413" s="384">
        <v>216</v>
      </c>
    </row>
    <row r="5414" spans="1:8" s="324" customFormat="1" ht="58.15" customHeight="1">
      <c r="A5414" s="1300"/>
      <c r="B5414" s="1302"/>
      <c r="C5414" s="375" t="s">
        <v>4421</v>
      </c>
      <c r="D5414" s="375" t="s">
        <v>4423</v>
      </c>
      <c r="E5414" s="384">
        <v>1200</v>
      </c>
      <c r="F5414" s="384">
        <v>660</v>
      </c>
      <c r="G5414" s="384">
        <v>480</v>
      </c>
      <c r="H5414" s="384">
        <v>360</v>
      </c>
    </row>
    <row r="5415" spans="1:8" s="324" customFormat="1" ht="20.25">
      <c r="A5415" s="1300"/>
      <c r="B5415" s="1302"/>
      <c r="C5415" s="375" t="s">
        <v>4424</v>
      </c>
      <c r="D5415" s="375" t="s">
        <v>4423</v>
      </c>
      <c r="E5415" s="384">
        <v>480</v>
      </c>
      <c r="F5415" s="384">
        <v>264</v>
      </c>
      <c r="G5415" s="384">
        <v>192</v>
      </c>
      <c r="H5415" s="384">
        <v>0</v>
      </c>
    </row>
    <row r="5416" spans="1:8" s="324" customFormat="1" ht="17.25" customHeight="1">
      <c r="A5416" s="1300"/>
      <c r="B5416" s="1302"/>
      <c r="C5416" s="1302" t="s">
        <v>4425</v>
      </c>
      <c r="D5416" s="1302"/>
      <c r="E5416" s="384">
        <v>1280</v>
      </c>
      <c r="F5416" s="384">
        <v>704</v>
      </c>
      <c r="G5416" s="384">
        <v>512</v>
      </c>
      <c r="H5416" s="384">
        <v>384</v>
      </c>
    </row>
    <row r="5417" spans="1:8" s="324" customFormat="1" ht="17.25" customHeight="1">
      <c r="A5417" s="1300">
        <v>6</v>
      </c>
      <c r="B5417" s="1302" t="s">
        <v>4426</v>
      </c>
      <c r="C5417" s="375" t="s">
        <v>4427</v>
      </c>
      <c r="D5417" s="375" t="s">
        <v>4428</v>
      </c>
      <c r="E5417" s="384">
        <v>1200</v>
      </c>
      <c r="F5417" s="384">
        <v>596</v>
      </c>
      <c r="G5417" s="384">
        <v>432</v>
      </c>
      <c r="H5417" s="384">
        <v>324</v>
      </c>
    </row>
    <row r="5418" spans="1:8" s="324" customFormat="1" ht="20.25">
      <c r="A5418" s="1300"/>
      <c r="B5418" s="1302"/>
      <c r="C5418" s="375" t="s">
        <v>4428</v>
      </c>
      <c r="D5418" s="375" t="s">
        <v>4429</v>
      </c>
      <c r="E5418" s="384">
        <v>920</v>
      </c>
      <c r="F5418" s="384">
        <v>508</v>
      </c>
      <c r="G5418" s="384">
        <v>368</v>
      </c>
      <c r="H5418" s="384">
        <v>276</v>
      </c>
    </row>
    <row r="5419" spans="1:8" s="324" customFormat="1" ht="50.45" customHeight="1">
      <c r="A5419" s="1300"/>
      <c r="B5419" s="1302"/>
      <c r="C5419" s="375" t="s">
        <v>4429</v>
      </c>
      <c r="D5419" s="375" t="s">
        <v>4430</v>
      </c>
      <c r="E5419" s="384">
        <v>800</v>
      </c>
      <c r="F5419" s="384">
        <v>440</v>
      </c>
      <c r="G5419" s="384">
        <v>320</v>
      </c>
      <c r="H5419" s="384">
        <v>240</v>
      </c>
    </row>
    <row r="5420" spans="1:8" s="324" customFormat="1" ht="17.25" customHeight="1">
      <c r="A5420" s="1300"/>
      <c r="B5420" s="1302"/>
      <c r="C5420" s="1302" t="s">
        <v>4431</v>
      </c>
      <c r="D5420" s="1302"/>
      <c r="E5420" s="384">
        <v>1400</v>
      </c>
      <c r="F5420" s="384">
        <v>772</v>
      </c>
      <c r="G5420" s="384">
        <v>560</v>
      </c>
      <c r="H5420" s="384">
        <v>420</v>
      </c>
    </row>
    <row r="5421" spans="1:8" s="324" customFormat="1" ht="40.5">
      <c r="A5421" s="376">
        <v>7</v>
      </c>
      <c r="B5421" s="375" t="s">
        <v>4432</v>
      </c>
      <c r="C5421" s="1301" t="s">
        <v>4218</v>
      </c>
      <c r="D5421" s="1301"/>
      <c r="E5421" s="384">
        <v>4200</v>
      </c>
      <c r="F5421" s="384">
        <v>2312</v>
      </c>
      <c r="G5421" s="384">
        <v>1680</v>
      </c>
      <c r="H5421" s="384">
        <v>1260</v>
      </c>
    </row>
    <row r="5422" spans="1:8" s="324" customFormat="1" ht="17.25" customHeight="1">
      <c r="A5422" s="376">
        <v>8</v>
      </c>
      <c r="B5422" s="1301" t="s">
        <v>4433</v>
      </c>
      <c r="C5422" s="1301"/>
      <c r="D5422" s="1301"/>
      <c r="E5422" s="384">
        <v>240</v>
      </c>
      <c r="F5422" s="384">
        <v>0</v>
      </c>
      <c r="G5422" s="384">
        <v>0</v>
      </c>
      <c r="H5422" s="384">
        <v>0</v>
      </c>
    </row>
    <row r="5423" spans="1:8" s="324" customFormat="1" ht="60.75">
      <c r="A5423" s="376">
        <v>9</v>
      </c>
      <c r="B5423" s="375" t="s">
        <v>4434</v>
      </c>
      <c r="C5423" s="375" t="s">
        <v>4435</v>
      </c>
      <c r="D5423" s="375" t="s">
        <v>4436</v>
      </c>
      <c r="E5423" s="384">
        <v>400</v>
      </c>
      <c r="F5423" s="384">
        <v>220</v>
      </c>
      <c r="G5423" s="384">
        <v>160</v>
      </c>
      <c r="H5423" s="384">
        <v>0</v>
      </c>
    </row>
    <row r="5424" spans="1:8" s="324" customFormat="1" ht="17.25" customHeight="1">
      <c r="A5424" s="1300">
        <v>10</v>
      </c>
      <c r="B5424" s="1301" t="s">
        <v>4437</v>
      </c>
      <c r="C5424" s="375" t="s">
        <v>4438</v>
      </c>
      <c r="D5424" s="375" t="s">
        <v>4439</v>
      </c>
      <c r="E5424" s="384">
        <v>800</v>
      </c>
      <c r="F5424" s="384">
        <v>440</v>
      </c>
      <c r="G5424" s="384">
        <v>320</v>
      </c>
      <c r="H5424" s="384">
        <v>240</v>
      </c>
    </row>
    <row r="5425" spans="1:8" s="324" customFormat="1" ht="60.75">
      <c r="A5425" s="1300"/>
      <c r="B5425" s="1301"/>
      <c r="C5425" s="375" t="s">
        <v>4440</v>
      </c>
      <c r="D5425" s="375" t="s">
        <v>4441</v>
      </c>
      <c r="E5425" s="384">
        <v>680</v>
      </c>
      <c r="F5425" s="384">
        <v>376</v>
      </c>
      <c r="G5425" s="384">
        <v>272</v>
      </c>
      <c r="H5425" s="384">
        <v>204</v>
      </c>
    </row>
    <row r="5426" spans="1:8" s="324" customFormat="1" ht="30" customHeight="1">
      <c r="A5426" s="1300"/>
      <c r="B5426" s="1301"/>
      <c r="C5426" s="375" t="s">
        <v>4441</v>
      </c>
      <c r="D5426" s="375" t="s">
        <v>4442</v>
      </c>
      <c r="E5426" s="384">
        <v>560</v>
      </c>
      <c r="F5426" s="384">
        <v>308</v>
      </c>
      <c r="G5426" s="384">
        <v>224</v>
      </c>
      <c r="H5426" s="384">
        <v>168</v>
      </c>
    </row>
    <row r="5427" spans="1:8" s="324" customFormat="1" ht="20.25">
      <c r="A5427" s="1300"/>
      <c r="B5427" s="1301"/>
      <c r="C5427" s="375" t="s">
        <v>4442</v>
      </c>
      <c r="D5427" s="375" t="s">
        <v>2731</v>
      </c>
      <c r="E5427" s="384">
        <v>440</v>
      </c>
      <c r="F5427" s="384">
        <v>244</v>
      </c>
      <c r="G5427" s="384">
        <v>176</v>
      </c>
      <c r="H5427" s="384">
        <v>0</v>
      </c>
    </row>
    <row r="5428" spans="1:8" s="324" customFormat="1" ht="17.25" customHeight="1">
      <c r="A5428" s="1300">
        <v>11</v>
      </c>
      <c r="B5428" s="1301" t="s">
        <v>4443</v>
      </c>
      <c r="C5428" s="375" t="s">
        <v>1430</v>
      </c>
      <c r="D5428" s="375" t="s">
        <v>4444</v>
      </c>
      <c r="E5428" s="384">
        <v>1080</v>
      </c>
      <c r="F5428" s="384">
        <v>596</v>
      </c>
      <c r="G5428" s="384">
        <v>432</v>
      </c>
      <c r="H5428" s="384">
        <v>324</v>
      </c>
    </row>
    <row r="5429" spans="1:8" s="324" customFormat="1" ht="20.25">
      <c r="A5429" s="1300"/>
      <c r="B5429" s="1301"/>
      <c r="C5429" s="375" t="s">
        <v>4444</v>
      </c>
      <c r="D5429" s="375" t="s">
        <v>2731</v>
      </c>
      <c r="E5429" s="384">
        <v>800</v>
      </c>
      <c r="F5429" s="384">
        <v>440</v>
      </c>
      <c r="G5429" s="384">
        <v>320</v>
      </c>
      <c r="H5429" s="384">
        <v>240</v>
      </c>
    </row>
    <row r="5430" spans="1:8" s="324" customFormat="1" ht="17.25" customHeight="1">
      <c r="A5430" s="1300">
        <v>12</v>
      </c>
      <c r="B5430" s="1301" t="s">
        <v>4445</v>
      </c>
      <c r="C5430" s="375" t="s">
        <v>4446</v>
      </c>
      <c r="D5430" s="375" t="s">
        <v>4447</v>
      </c>
      <c r="E5430" s="384">
        <v>600</v>
      </c>
      <c r="F5430" s="384">
        <v>332</v>
      </c>
      <c r="G5430" s="384">
        <v>240</v>
      </c>
      <c r="H5430" s="384">
        <v>180</v>
      </c>
    </row>
    <row r="5431" spans="1:8" s="324" customFormat="1" ht="20.25">
      <c r="A5431" s="1300"/>
      <c r="B5431" s="1301"/>
      <c r="C5431" s="375" t="s">
        <v>4448</v>
      </c>
      <c r="D5431" s="375" t="s">
        <v>4449</v>
      </c>
      <c r="E5431" s="384">
        <v>600</v>
      </c>
      <c r="F5431" s="384">
        <v>332</v>
      </c>
      <c r="G5431" s="384">
        <v>240</v>
      </c>
      <c r="H5431" s="384">
        <v>180</v>
      </c>
    </row>
    <row r="5432" spans="1:8" s="324" customFormat="1" ht="61.15" customHeight="1">
      <c r="A5432" s="376">
        <v>13</v>
      </c>
      <c r="B5432" s="1301" t="s">
        <v>4450</v>
      </c>
      <c r="C5432" s="1301"/>
      <c r="D5432" s="1301"/>
      <c r="E5432" s="384">
        <v>560</v>
      </c>
      <c r="F5432" s="384">
        <v>308</v>
      </c>
      <c r="G5432" s="384">
        <v>224</v>
      </c>
      <c r="H5432" s="384">
        <v>168</v>
      </c>
    </row>
    <row r="5433" spans="1:8" s="324" customFormat="1" ht="17.25" customHeight="1">
      <c r="A5433" s="376">
        <v>14</v>
      </c>
      <c r="B5433" s="1301" t="s">
        <v>4451</v>
      </c>
      <c r="C5433" s="1301"/>
      <c r="D5433" s="1301"/>
      <c r="E5433" s="384">
        <v>320</v>
      </c>
      <c r="F5433" s="384">
        <v>176</v>
      </c>
      <c r="G5433" s="384">
        <v>0</v>
      </c>
      <c r="H5433" s="384">
        <v>0</v>
      </c>
    </row>
    <row r="5434" spans="1:8" s="324" customFormat="1" ht="17.25" customHeight="1">
      <c r="A5434" s="376">
        <v>15</v>
      </c>
      <c r="B5434" s="1301" t="s">
        <v>4452</v>
      </c>
      <c r="C5434" s="1301"/>
      <c r="D5434" s="1301"/>
      <c r="E5434" s="384">
        <v>560</v>
      </c>
      <c r="F5434" s="384">
        <v>308</v>
      </c>
      <c r="G5434" s="384">
        <v>224</v>
      </c>
      <c r="H5434" s="384">
        <v>168</v>
      </c>
    </row>
    <row r="5435" spans="1:8" s="324" customFormat="1" ht="17.25" customHeight="1">
      <c r="A5435" s="376">
        <v>16</v>
      </c>
      <c r="B5435" s="1301" t="s">
        <v>4453</v>
      </c>
      <c r="C5435" s="1301"/>
      <c r="D5435" s="1301"/>
      <c r="E5435" s="384">
        <v>254</v>
      </c>
      <c r="F5435" s="384">
        <v>0</v>
      </c>
      <c r="G5435" s="384">
        <v>0</v>
      </c>
      <c r="H5435" s="384">
        <v>0</v>
      </c>
    </row>
    <row r="5436" spans="1:8" s="324" customFormat="1" ht="17.25" customHeight="1">
      <c r="A5436" s="376">
        <v>17</v>
      </c>
      <c r="B5436" s="1301" t="s">
        <v>4454</v>
      </c>
      <c r="C5436" s="1301"/>
      <c r="D5436" s="1301"/>
      <c r="E5436" s="384">
        <v>220</v>
      </c>
      <c r="F5436" s="384">
        <v>0</v>
      </c>
      <c r="G5436" s="384">
        <v>0</v>
      </c>
      <c r="H5436" s="384">
        <v>0</v>
      </c>
    </row>
    <row r="5437" spans="1:8" s="324" customFormat="1" ht="17.25" customHeight="1">
      <c r="A5437" s="376">
        <v>18</v>
      </c>
      <c r="B5437" s="1301" t="s">
        <v>4455</v>
      </c>
      <c r="C5437" s="1301"/>
      <c r="D5437" s="1301"/>
      <c r="E5437" s="384">
        <v>156</v>
      </c>
      <c r="F5437" s="384">
        <v>0</v>
      </c>
      <c r="G5437" s="384">
        <v>0</v>
      </c>
      <c r="H5437" s="384">
        <v>0</v>
      </c>
    </row>
    <row r="5438" spans="1:8" s="324" customFormat="1" ht="17.25" customHeight="1">
      <c r="A5438" s="376">
        <v>19</v>
      </c>
      <c r="B5438" s="1301" t="s">
        <v>4456</v>
      </c>
      <c r="C5438" s="1301"/>
      <c r="D5438" s="1301"/>
      <c r="E5438" s="384">
        <v>220</v>
      </c>
      <c r="F5438" s="384">
        <v>0</v>
      </c>
      <c r="G5438" s="384">
        <v>0</v>
      </c>
      <c r="H5438" s="384">
        <v>0</v>
      </c>
    </row>
    <row r="5439" spans="1:8" s="324" customFormat="1" ht="17.25" customHeight="1">
      <c r="A5439" s="376">
        <v>20</v>
      </c>
      <c r="B5439" s="1301" t="s">
        <v>4457</v>
      </c>
      <c r="C5439" s="1301"/>
      <c r="D5439" s="1301"/>
      <c r="E5439" s="384">
        <v>220</v>
      </c>
      <c r="F5439" s="384">
        <v>0</v>
      </c>
      <c r="G5439" s="384">
        <v>0</v>
      </c>
      <c r="H5439" s="384">
        <v>0</v>
      </c>
    </row>
    <row r="5440" spans="1:8" s="324" customFormat="1" ht="60.75">
      <c r="A5440" s="376">
        <v>21</v>
      </c>
      <c r="B5440" s="375" t="s">
        <v>4458</v>
      </c>
      <c r="C5440" s="375" t="s">
        <v>4459</v>
      </c>
      <c r="D5440" s="375" t="s">
        <v>4460</v>
      </c>
      <c r="E5440" s="384">
        <v>440</v>
      </c>
      <c r="F5440" s="384">
        <v>244</v>
      </c>
      <c r="G5440" s="384">
        <v>176</v>
      </c>
      <c r="H5440" s="384">
        <v>0</v>
      </c>
    </row>
    <row r="5441" spans="1:8" s="324" customFormat="1" ht="17.25" customHeight="1">
      <c r="A5441" s="378">
        <v>22</v>
      </c>
      <c r="B5441" s="1301" t="s">
        <v>4461</v>
      </c>
      <c r="C5441" s="1301"/>
      <c r="D5441" s="1301"/>
      <c r="E5441" s="384">
        <v>200</v>
      </c>
      <c r="F5441" s="384">
        <v>0</v>
      </c>
      <c r="G5441" s="384">
        <v>0</v>
      </c>
      <c r="H5441" s="384">
        <v>0</v>
      </c>
    </row>
    <row r="5442" spans="1:8" s="324" customFormat="1" ht="17.25" customHeight="1">
      <c r="A5442" s="378">
        <v>23</v>
      </c>
      <c r="B5442" s="1301" t="s">
        <v>4462</v>
      </c>
      <c r="C5442" s="1301"/>
      <c r="D5442" s="1301"/>
      <c r="E5442" s="384">
        <v>400</v>
      </c>
      <c r="F5442" s="384">
        <v>220</v>
      </c>
      <c r="G5442" s="384">
        <v>160</v>
      </c>
      <c r="H5442" s="384">
        <v>0</v>
      </c>
    </row>
    <row r="5443" spans="1:8" s="324" customFormat="1" ht="17.25" customHeight="1">
      <c r="A5443" s="378">
        <v>24</v>
      </c>
      <c r="B5443" s="1301" t="s">
        <v>4463</v>
      </c>
      <c r="C5443" s="1301"/>
      <c r="D5443" s="1301"/>
      <c r="E5443" s="384">
        <v>200</v>
      </c>
      <c r="F5443" s="384">
        <v>0</v>
      </c>
      <c r="G5443" s="384">
        <v>0</v>
      </c>
      <c r="H5443" s="384">
        <v>0</v>
      </c>
    </row>
    <row r="5444" spans="1:8" s="324" customFormat="1" ht="17.25" customHeight="1">
      <c r="A5444" s="378">
        <v>25</v>
      </c>
      <c r="B5444" s="1301" t="s">
        <v>4464</v>
      </c>
      <c r="C5444" s="1301"/>
      <c r="D5444" s="1301"/>
      <c r="E5444" s="384">
        <v>220</v>
      </c>
      <c r="F5444" s="384">
        <v>0</v>
      </c>
      <c r="G5444" s="384">
        <v>0</v>
      </c>
      <c r="H5444" s="384">
        <v>0</v>
      </c>
    </row>
    <row r="5445" spans="1:8" s="324" customFormat="1" ht="17.25" customHeight="1">
      <c r="A5445" s="1303">
        <v>26</v>
      </c>
      <c r="B5445" s="1306" t="s">
        <v>4465</v>
      </c>
      <c r="C5445" s="379" t="s">
        <v>4466</v>
      </c>
      <c r="D5445" s="379"/>
      <c r="E5445" s="384">
        <v>4200</v>
      </c>
      <c r="F5445" s="384">
        <v>0</v>
      </c>
      <c r="G5445" s="384">
        <v>0</v>
      </c>
      <c r="H5445" s="384">
        <v>0</v>
      </c>
    </row>
    <row r="5446" spans="1:8" s="324" customFormat="1" ht="20.25">
      <c r="A5446" s="1304"/>
      <c r="B5446" s="1307"/>
      <c r="C5446" s="379" t="s">
        <v>4467</v>
      </c>
      <c r="D5446" s="379"/>
      <c r="E5446" s="384">
        <v>2200</v>
      </c>
      <c r="F5446" s="384">
        <v>0</v>
      </c>
      <c r="G5446" s="384">
        <v>0</v>
      </c>
      <c r="H5446" s="384">
        <v>0</v>
      </c>
    </row>
    <row r="5447" spans="1:8" s="324" customFormat="1" ht="18" customHeight="1">
      <c r="A5447" s="1304"/>
      <c r="B5447" s="1307"/>
      <c r="C5447" s="379" t="s">
        <v>4468</v>
      </c>
      <c r="D5447" s="379"/>
      <c r="E5447" s="384">
        <v>2200</v>
      </c>
      <c r="F5447" s="384">
        <v>0</v>
      </c>
      <c r="G5447" s="384">
        <v>0</v>
      </c>
      <c r="H5447" s="384">
        <v>0</v>
      </c>
    </row>
    <row r="5448" spans="1:8" s="324" customFormat="1" ht="20.25">
      <c r="A5448" s="1305"/>
      <c r="B5448" s="1308"/>
      <c r="C5448" s="379" t="s">
        <v>4469</v>
      </c>
      <c r="D5448" s="379"/>
      <c r="E5448" s="384">
        <v>2200</v>
      </c>
      <c r="F5448" s="384">
        <v>0</v>
      </c>
      <c r="G5448" s="384">
        <v>0</v>
      </c>
      <c r="H5448" s="384">
        <v>0</v>
      </c>
    </row>
    <row r="5449" spans="1:8" s="324" customFormat="1" ht="17.25">
      <c r="A5449" s="322">
        <v>67</v>
      </c>
      <c r="B5449" s="323" t="s">
        <v>4470</v>
      </c>
      <c r="C5449" s="330"/>
      <c r="D5449" s="330"/>
      <c r="E5449" s="384">
        <v>0</v>
      </c>
      <c r="F5449" s="384">
        <v>0</v>
      </c>
      <c r="G5449" s="384">
        <v>0</v>
      </c>
      <c r="H5449" s="384">
        <v>0</v>
      </c>
    </row>
    <row r="5450" spans="1:8" s="324" customFormat="1" ht="17.25" customHeight="1">
      <c r="A5450" s="1244">
        <v>1</v>
      </c>
      <c r="B5450" s="1251" t="s">
        <v>4471</v>
      </c>
      <c r="C5450" s="325" t="s">
        <v>4472</v>
      </c>
      <c r="D5450" s="325" t="s">
        <v>4473</v>
      </c>
      <c r="E5450" s="384">
        <v>2600</v>
      </c>
      <c r="F5450" s="384">
        <v>1560</v>
      </c>
      <c r="G5450" s="384">
        <v>1172</v>
      </c>
      <c r="H5450" s="384">
        <v>650</v>
      </c>
    </row>
    <row r="5451" spans="1:8" s="324" customFormat="1" ht="18" customHeight="1">
      <c r="A5451" s="1245"/>
      <c r="B5451" s="1252"/>
      <c r="C5451" s="325" t="s">
        <v>4473</v>
      </c>
      <c r="D5451" s="325" t="s">
        <v>4474</v>
      </c>
      <c r="E5451" s="384">
        <v>2760</v>
      </c>
      <c r="F5451" s="384">
        <v>1656</v>
      </c>
      <c r="G5451" s="384">
        <v>1244</v>
      </c>
      <c r="H5451" s="384">
        <v>690</v>
      </c>
    </row>
    <row r="5452" spans="1:8" s="324" customFormat="1" ht="31.5">
      <c r="A5452" s="1246"/>
      <c r="B5452" s="1253"/>
      <c r="C5452" s="325" t="s">
        <v>4475</v>
      </c>
      <c r="D5452" s="325" t="s">
        <v>4476</v>
      </c>
      <c r="E5452" s="384">
        <v>640</v>
      </c>
      <c r="F5452" s="384">
        <v>384</v>
      </c>
      <c r="G5452" s="384">
        <v>288</v>
      </c>
      <c r="H5452" s="384">
        <v>160</v>
      </c>
    </row>
    <row r="5453" spans="1:8" s="324" customFormat="1" ht="18" customHeight="1">
      <c r="A5453" s="1244">
        <v>2</v>
      </c>
      <c r="B5453" s="1251" t="s">
        <v>4477</v>
      </c>
      <c r="C5453" s="325" t="s">
        <v>4478</v>
      </c>
      <c r="D5453" s="325" t="s">
        <v>4479</v>
      </c>
      <c r="E5453" s="384">
        <v>280</v>
      </c>
      <c r="F5453" s="384">
        <v>168</v>
      </c>
      <c r="G5453" s="384">
        <v>128</v>
      </c>
      <c r="H5453" s="384">
        <v>0</v>
      </c>
    </row>
    <row r="5454" spans="1:8" s="324" customFormat="1" ht="17.25">
      <c r="A5454" s="1246"/>
      <c r="B5454" s="1253"/>
      <c r="C5454" s="325" t="s">
        <v>4479</v>
      </c>
      <c r="D5454" s="325" t="s">
        <v>4480</v>
      </c>
      <c r="E5454" s="384">
        <v>240</v>
      </c>
      <c r="F5454" s="384">
        <v>144</v>
      </c>
      <c r="G5454" s="384">
        <v>108</v>
      </c>
      <c r="H5454" s="384">
        <v>0</v>
      </c>
    </row>
    <row r="5455" spans="1:8" s="324" customFormat="1" ht="18" customHeight="1">
      <c r="A5455" s="1244">
        <v>3</v>
      </c>
      <c r="B5455" s="1251" t="s">
        <v>4481</v>
      </c>
      <c r="C5455" s="325" t="s">
        <v>4482</v>
      </c>
      <c r="D5455" s="325" t="s">
        <v>4483</v>
      </c>
      <c r="E5455" s="384">
        <v>240</v>
      </c>
      <c r="F5455" s="384">
        <v>144</v>
      </c>
      <c r="G5455" s="384">
        <v>0</v>
      </c>
      <c r="H5455" s="384">
        <v>0</v>
      </c>
    </row>
    <row r="5456" spans="1:8" s="324" customFormat="1" ht="31.5">
      <c r="A5456" s="1246"/>
      <c r="B5456" s="1253"/>
      <c r="C5456" s="325" t="s">
        <v>4483</v>
      </c>
      <c r="D5456" s="325" t="s">
        <v>4484</v>
      </c>
      <c r="E5456" s="384">
        <v>160</v>
      </c>
      <c r="F5456" s="384">
        <v>0</v>
      </c>
      <c r="G5456" s="384">
        <v>0</v>
      </c>
      <c r="H5456" s="384">
        <v>0</v>
      </c>
    </row>
    <row r="5457" spans="1:8" s="324" customFormat="1" ht="17.25" customHeight="1">
      <c r="A5457" s="1244">
        <v>4</v>
      </c>
      <c r="B5457" s="1314" t="s">
        <v>4485</v>
      </c>
      <c r="C5457" s="325" t="s">
        <v>4309</v>
      </c>
      <c r="D5457" s="325" t="s">
        <v>4479</v>
      </c>
      <c r="E5457" s="384">
        <v>280</v>
      </c>
      <c r="F5457" s="384">
        <v>168</v>
      </c>
      <c r="G5457" s="384">
        <v>126</v>
      </c>
      <c r="H5457" s="384">
        <v>0</v>
      </c>
    </row>
    <row r="5458" spans="1:8" s="324" customFormat="1" ht="18" customHeight="1">
      <c r="A5458" s="1246"/>
      <c r="B5458" s="1315"/>
      <c r="C5458" s="325" t="s">
        <v>4479</v>
      </c>
      <c r="D5458" s="325" t="s">
        <v>4486</v>
      </c>
      <c r="E5458" s="384">
        <v>200</v>
      </c>
      <c r="F5458" s="384">
        <v>120</v>
      </c>
      <c r="G5458" s="384">
        <v>0</v>
      </c>
      <c r="H5458" s="384">
        <v>0</v>
      </c>
    </row>
    <row r="5459" spans="1:8" s="324" customFormat="1" ht="17.25" customHeight="1">
      <c r="A5459" s="1244">
        <v>5</v>
      </c>
      <c r="B5459" s="1314" t="s">
        <v>4487</v>
      </c>
      <c r="C5459" s="325" t="s">
        <v>566</v>
      </c>
      <c r="D5459" s="325" t="s">
        <v>4428</v>
      </c>
      <c r="E5459" s="384">
        <v>160</v>
      </c>
      <c r="F5459" s="384">
        <v>0</v>
      </c>
      <c r="G5459" s="384">
        <v>0</v>
      </c>
      <c r="H5459" s="384">
        <v>0</v>
      </c>
    </row>
    <row r="5460" spans="1:8" s="324" customFormat="1" ht="17.25">
      <c r="A5460" s="1246"/>
      <c r="B5460" s="1315"/>
      <c r="C5460" s="325" t="s">
        <v>4488</v>
      </c>
      <c r="D5460" s="325" t="s">
        <v>4489</v>
      </c>
      <c r="E5460" s="384">
        <v>120</v>
      </c>
      <c r="F5460" s="384">
        <v>0</v>
      </c>
      <c r="G5460" s="384">
        <v>0</v>
      </c>
      <c r="H5460" s="384">
        <v>0</v>
      </c>
    </row>
    <row r="5461" spans="1:8" s="324" customFormat="1" ht="17.25" customHeight="1">
      <c r="A5461" s="1244">
        <v>6</v>
      </c>
      <c r="B5461" s="1314" t="s">
        <v>4490</v>
      </c>
      <c r="C5461" s="325" t="s">
        <v>4491</v>
      </c>
      <c r="D5461" s="325" t="s">
        <v>4492</v>
      </c>
      <c r="E5461" s="384">
        <v>160</v>
      </c>
      <c r="F5461" s="384">
        <v>0</v>
      </c>
      <c r="G5461" s="384">
        <v>0</v>
      </c>
      <c r="H5461" s="384">
        <v>0</v>
      </c>
    </row>
    <row r="5462" spans="1:8" s="324" customFormat="1" ht="17.25">
      <c r="A5462" s="1246"/>
      <c r="B5462" s="1315"/>
      <c r="C5462" s="325" t="s">
        <v>4493</v>
      </c>
      <c r="D5462" s="325" t="s">
        <v>4489</v>
      </c>
      <c r="E5462" s="384">
        <v>120</v>
      </c>
      <c r="F5462" s="384">
        <v>0</v>
      </c>
      <c r="G5462" s="384">
        <v>0</v>
      </c>
      <c r="H5462" s="384">
        <v>0</v>
      </c>
    </row>
    <row r="5463" spans="1:8" s="324" customFormat="1" ht="17.25" customHeight="1">
      <c r="A5463" s="1244">
        <v>7</v>
      </c>
      <c r="B5463" s="1251" t="s">
        <v>4494</v>
      </c>
      <c r="C5463" s="325" t="s">
        <v>4309</v>
      </c>
      <c r="D5463" s="325" t="s">
        <v>4428</v>
      </c>
      <c r="E5463" s="384">
        <v>400</v>
      </c>
      <c r="F5463" s="384">
        <v>240</v>
      </c>
      <c r="G5463" s="384">
        <v>180</v>
      </c>
      <c r="H5463" s="384">
        <v>0</v>
      </c>
    </row>
    <row r="5464" spans="1:8" s="324" customFormat="1" ht="17.25">
      <c r="A5464" s="1245"/>
      <c r="B5464" s="1252"/>
      <c r="C5464" s="325" t="s">
        <v>4495</v>
      </c>
      <c r="D5464" s="325" t="s">
        <v>4496</v>
      </c>
      <c r="E5464" s="384">
        <v>280</v>
      </c>
      <c r="F5464" s="384">
        <v>168</v>
      </c>
      <c r="G5464" s="384">
        <v>128</v>
      </c>
      <c r="H5464" s="384">
        <v>0</v>
      </c>
    </row>
    <row r="5465" spans="1:8" s="324" customFormat="1" ht="17.25">
      <c r="A5465" s="1246"/>
      <c r="B5465" s="1253"/>
      <c r="C5465" s="325" t="s">
        <v>4496</v>
      </c>
      <c r="D5465" s="325" t="s">
        <v>4497</v>
      </c>
      <c r="E5465" s="384">
        <v>200</v>
      </c>
      <c r="F5465" s="384">
        <v>120</v>
      </c>
      <c r="G5465" s="384">
        <v>0</v>
      </c>
      <c r="H5465" s="384">
        <v>0</v>
      </c>
    </row>
    <row r="5466" spans="1:8" s="324" customFormat="1" ht="17.25" customHeight="1">
      <c r="A5466" s="1244">
        <v>8</v>
      </c>
      <c r="B5466" s="1251" t="s">
        <v>4498</v>
      </c>
      <c r="C5466" s="325" t="s">
        <v>4309</v>
      </c>
      <c r="D5466" s="325" t="s">
        <v>4428</v>
      </c>
      <c r="E5466" s="384">
        <v>280</v>
      </c>
      <c r="F5466" s="384">
        <v>168</v>
      </c>
      <c r="G5466" s="384">
        <v>128</v>
      </c>
      <c r="H5466" s="384">
        <v>0</v>
      </c>
    </row>
    <row r="5467" spans="1:8" s="324" customFormat="1" ht="17.25">
      <c r="A5467" s="1245"/>
      <c r="B5467" s="1252"/>
      <c r="C5467" s="325" t="s">
        <v>4495</v>
      </c>
      <c r="D5467" s="325" t="s">
        <v>4496</v>
      </c>
      <c r="E5467" s="384">
        <v>200</v>
      </c>
      <c r="F5467" s="384">
        <v>120</v>
      </c>
      <c r="G5467" s="384">
        <v>0</v>
      </c>
      <c r="H5467" s="384">
        <v>0</v>
      </c>
    </row>
    <row r="5468" spans="1:8" s="324" customFormat="1" ht="17.25">
      <c r="A5468" s="1246"/>
      <c r="B5468" s="1253"/>
      <c r="C5468" s="325" t="s">
        <v>4496</v>
      </c>
      <c r="D5468" s="325" t="s">
        <v>881</v>
      </c>
      <c r="E5468" s="384">
        <v>160</v>
      </c>
      <c r="F5468" s="384">
        <v>0</v>
      </c>
      <c r="G5468" s="384">
        <v>0</v>
      </c>
      <c r="H5468" s="384">
        <v>0</v>
      </c>
    </row>
    <row r="5469" spans="1:8" s="324" customFormat="1" ht="31.5">
      <c r="A5469" s="326">
        <v>9</v>
      </c>
      <c r="B5469" s="325" t="s">
        <v>4499</v>
      </c>
      <c r="C5469" s="1309" t="s">
        <v>4218</v>
      </c>
      <c r="D5469" s="1310"/>
      <c r="E5469" s="384">
        <v>640</v>
      </c>
      <c r="F5469" s="384">
        <v>384</v>
      </c>
      <c r="G5469" s="384">
        <v>288</v>
      </c>
      <c r="H5469" s="384">
        <v>160</v>
      </c>
    </row>
    <row r="5470" spans="1:8" s="324" customFormat="1" ht="18" customHeight="1">
      <c r="A5470" s="1244">
        <v>1</v>
      </c>
      <c r="B5470" s="1251" t="s">
        <v>4500</v>
      </c>
      <c r="C5470" s="325" t="s">
        <v>4501</v>
      </c>
      <c r="D5470" s="325" t="s">
        <v>4502</v>
      </c>
      <c r="E5470" s="384">
        <v>2400</v>
      </c>
      <c r="F5470" s="384">
        <v>1440</v>
      </c>
      <c r="G5470" s="384">
        <v>1080</v>
      </c>
      <c r="H5470" s="384">
        <v>600</v>
      </c>
    </row>
    <row r="5471" spans="1:8" s="324" customFormat="1" ht="31.5">
      <c r="A5471" s="1245"/>
      <c r="B5471" s="1252"/>
      <c r="C5471" s="325" t="s">
        <v>4502</v>
      </c>
      <c r="D5471" s="380" t="s">
        <v>4503</v>
      </c>
      <c r="E5471" s="384">
        <v>1600</v>
      </c>
      <c r="F5471" s="384">
        <v>960</v>
      </c>
      <c r="G5471" s="384">
        <v>720</v>
      </c>
      <c r="H5471" s="384">
        <v>400</v>
      </c>
    </row>
    <row r="5472" spans="1:8" s="324" customFormat="1" ht="31.5">
      <c r="A5472" s="1245"/>
      <c r="B5472" s="1252"/>
      <c r="C5472" s="380" t="s">
        <v>4503</v>
      </c>
      <c r="D5472" s="325" t="s">
        <v>4504</v>
      </c>
      <c r="E5472" s="384">
        <v>1000</v>
      </c>
      <c r="F5472" s="384">
        <v>600</v>
      </c>
      <c r="G5472" s="384">
        <v>452</v>
      </c>
      <c r="H5472" s="384">
        <v>250</v>
      </c>
    </row>
    <row r="5473" spans="1:8" s="324" customFormat="1" ht="31.5">
      <c r="A5473" s="1245"/>
      <c r="B5473" s="1252"/>
      <c r="C5473" s="325" t="s">
        <v>4504</v>
      </c>
      <c r="D5473" s="325" t="s">
        <v>4505</v>
      </c>
      <c r="E5473" s="384">
        <v>600</v>
      </c>
      <c r="F5473" s="384">
        <v>360</v>
      </c>
      <c r="G5473" s="384">
        <v>272</v>
      </c>
      <c r="H5473" s="384">
        <v>150</v>
      </c>
    </row>
    <row r="5474" spans="1:8" s="324" customFormat="1" ht="17.25">
      <c r="A5474" s="1245"/>
      <c r="B5474" s="1252"/>
      <c r="C5474" s="325" t="s">
        <v>4505</v>
      </c>
      <c r="D5474" s="325" t="s">
        <v>4506</v>
      </c>
      <c r="E5474" s="384">
        <v>600</v>
      </c>
      <c r="F5474" s="384">
        <v>360</v>
      </c>
      <c r="G5474" s="384">
        <v>272</v>
      </c>
      <c r="H5474" s="384">
        <v>150</v>
      </c>
    </row>
    <row r="5475" spans="1:8" s="324" customFormat="1" ht="31.5">
      <c r="A5475" s="1245"/>
      <c r="B5475" s="1252"/>
      <c r="C5475" s="325" t="s">
        <v>4506</v>
      </c>
      <c r="D5475" s="325" t="s">
        <v>4507</v>
      </c>
      <c r="E5475" s="384">
        <v>400</v>
      </c>
      <c r="F5475" s="384">
        <v>240</v>
      </c>
      <c r="G5475" s="384">
        <v>180</v>
      </c>
      <c r="H5475" s="384">
        <v>100</v>
      </c>
    </row>
    <row r="5476" spans="1:8" s="324" customFormat="1" ht="31.5">
      <c r="A5476" s="1245"/>
      <c r="B5476" s="1252"/>
      <c r="C5476" s="325" t="s">
        <v>4507</v>
      </c>
      <c r="D5476" s="325" t="s">
        <v>4508</v>
      </c>
      <c r="E5476" s="384">
        <v>480</v>
      </c>
      <c r="F5476" s="384">
        <v>288</v>
      </c>
      <c r="G5476" s="384">
        <v>216</v>
      </c>
      <c r="H5476" s="384">
        <v>120</v>
      </c>
    </row>
    <row r="5477" spans="1:8" s="324" customFormat="1" ht="31.5">
      <c r="A5477" s="1246"/>
      <c r="B5477" s="1253"/>
      <c r="C5477" s="325" t="s">
        <v>4508</v>
      </c>
      <c r="D5477" s="338" t="s">
        <v>4509</v>
      </c>
      <c r="E5477" s="384">
        <v>560</v>
      </c>
      <c r="F5477" s="384">
        <v>336</v>
      </c>
      <c r="G5477" s="384">
        <v>252</v>
      </c>
      <c r="H5477" s="384">
        <v>140</v>
      </c>
    </row>
    <row r="5478" spans="1:8" s="324" customFormat="1" ht="17.25" customHeight="1">
      <c r="A5478" s="1244">
        <v>2</v>
      </c>
      <c r="B5478" s="1251" t="s">
        <v>4510</v>
      </c>
      <c r="C5478" s="325" t="s">
        <v>4511</v>
      </c>
      <c r="D5478" s="325" t="s">
        <v>881</v>
      </c>
      <c r="E5478" s="384">
        <v>680</v>
      </c>
      <c r="F5478" s="384">
        <v>408</v>
      </c>
      <c r="G5478" s="384">
        <v>308</v>
      </c>
      <c r="H5478" s="384">
        <v>170</v>
      </c>
    </row>
    <row r="5479" spans="1:8" s="324" customFormat="1" ht="31.15" customHeight="1">
      <c r="A5479" s="1246"/>
      <c r="B5479" s="1253"/>
      <c r="C5479" s="325" t="s">
        <v>4512</v>
      </c>
      <c r="D5479" s="325" t="s">
        <v>4513</v>
      </c>
      <c r="E5479" s="384">
        <v>680</v>
      </c>
      <c r="F5479" s="384">
        <v>408</v>
      </c>
      <c r="G5479" s="384">
        <v>308</v>
      </c>
      <c r="H5479" s="384">
        <v>170</v>
      </c>
    </row>
    <row r="5480" spans="1:8" s="324" customFormat="1" ht="94.5">
      <c r="A5480" s="326">
        <v>3</v>
      </c>
      <c r="B5480" s="325" t="s">
        <v>4514</v>
      </c>
      <c r="C5480" s="325" t="s">
        <v>4515</v>
      </c>
      <c r="D5480" s="325" t="s">
        <v>4516</v>
      </c>
      <c r="E5480" s="384">
        <v>400</v>
      </c>
      <c r="F5480" s="384">
        <v>240</v>
      </c>
      <c r="G5480" s="384">
        <v>180</v>
      </c>
      <c r="H5480" s="384">
        <v>0</v>
      </c>
    </row>
    <row r="5481" spans="1:8" s="324" customFormat="1" ht="31.5">
      <c r="A5481" s="326">
        <v>4</v>
      </c>
      <c r="B5481" s="325" t="s">
        <v>4517</v>
      </c>
      <c r="C5481" s="325" t="s">
        <v>4518</v>
      </c>
      <c r="D5481" s="325" t="s">
        <v>4519</v>
      </c>
      <c r="E5481" s="384">
        <v>280</v>
      </c>
      <c r="F5481" s="384">
        <v>168</v>
      </c>
      <c r="G5481" s="384">
        <v>128</v>
      </c>
      <c r="H5481" s="384">
        <v>0</v>
      </c>
    </row>
    <row r="5482" spans="1:8" s="324" customFormat="1" ht="63">
      <c r="A5482" s="326">
        <v>5</v>
      </c>
      <c r="B5482" s="325" t="s">
        <v>4520</v>
      </c>
      <c r="C5482" s="325" t="s">
        <v>4521</v>
      </c>
      <c r="D5482" s="325" t="s">
        <v>881</v>
      </c>
      <c r="E5482" s="384">
        <v>280</v>
      </c>
      <c r="F5482" s="384">
        <v>168</v>
      </c>
      <c r="G5482" s="384">
        <v>128</v>
      </c>
      <c r="H5482" s="384">
        <v>0</v>
      </c>
    </row>
    <row r="5483" spans="1:8" s="324" customFormat="1" ht="33" customHeight="1">
      <c r="A5483" s="1244">
        <v>6</v>
      </c>
      <c r="B5483" s="1311" t="s">
        <v>4522</v>
      </c>
      <c r="C5483" s="325" t="s">
        <v>4523</v>
      </c>
      <c r="D5483" s="325" t="s">
        <v>4327</v>
      </c>
      <c r="E5483" s="384">
        <v>200</v>
      </c>
      <c r="F5483" s="384">
        <v>120</v>
      </c>
      <c r="G5483" s="384">
        <v>0</v>
      </c>
      <c r="H5483" s="384">
        <v>0</v>
      </c>
    </row>
    <row r="5484" spans="1:8" s="324" customFormat="1" ht="31.5">
      <c r="A5484" s="1245"/>
      <c r="B5484" s="1312"/>
      <c r="C5484" s="325" t="s">
        <v>4524</v>
      </c>
      <c r="D5484" s="325" t="s">
        <v>4428</v>
      </c>
      <c r="E5484" s="384">
        <v>160</v>
      </c>
      <c r="F5484" s="384">
        <v>0</v>
      </c>
      <c r="G5484" s="384">
        <v>0</v>
      </c>
      <c r="H5484" s="384">
        <v>0</v>
      </c>
    </row>
    <row r="5485" spans="1:8" s="324" customFormat="1" ht="18" customHeight="1">
      <c r="A5485" s="1245"/>
      <c r="B5485" s="1312"/>
      <c r="C5485" s="380" t="s">
        <v>4525</v>
      </c>
      <c r="D5485" s="380" t="s">
        <v>4526</v>
      </c>
      <c r="E5485" s="384">
        <v>200</v>
      </c>
      <c r="F5485" s="384">
        <v>120</v>
      </c>
      <c r="G5485" s="384">
        <v>0</v>
      </c>
      <c r="H5485" s="384">
        <v>0</v>
      </c>
    </row>
    <row r="5486" spans="1:8" s="324" customFormat="1" ht="31.5">
      <c r="A5486" s="1246"/>
      <c r="B5486" s="1313"/>
      <c r="C5486" s="325" t="s">
        <v>4527</v>
      </c>
      <c r="D5486" s="325" t="s">
        <v>4302</v>
      </c>
      <c r="E5486" s="384">
        <v>200</v>
      </c>
      <c r="F5486" s="384">
        <v>120</v>
      </c>
      <c r="G5486" s="384">
        <v>0</v>
      </c>
      <c r="H5486" s="384">
        <v>0</v>
      </c>
    </row>
    <row r="5487" spans="1:8" s="324" customFormat="1" ht="47.25">
      <c r="A5487" s="346">
        <v>1</v>
      </c>
      <c r="B5487" s="346" t="s">
        <v>4528</v>
      </c>
      <c r="C5487" s="325" t="s">
        <v>4529</v>
      </c>
      <c r="D5487" s="325" t="s">
        <v>4530</v>
      </c>
      <c r="E5487" s="384">
        <v>760</v>
      </c>
      <c r="F5487" s="384">
        <v>456</v>
      </c>
      <c r="G5487" s="384">
        <v>344</v>
      </c>
      <c r="H5487" s="384">
        <v>190</v>
      </c>
    </row>
    <row r="5488" spans="1:8" s="324" customFormat="1" ht="17.25" customHeight="1">
      <c r="A5488" s="1244">
        <v>2</v>
      </c>
      <c r="B5488" s="1251" t="s">
        <v>4531</v>
      </c>
      <c r="C5488" s="1309" t="s">
        <v>4532</v>
      </c>
      <c r="D5488" s="1310"/>
      <c r="E5488" s="384">
        <v>360</v>
      </c>
      <c r="F5488" s="384">
        <v>216</v>
      </c>
      <c r="G5488" s="384">
        <v>164</v>
      </c>
      <c r="H5488" s="384">
        <v>0</v>
      </c>
    </row>
    <row r="5489" spans="1:8" s="324" customFormat="1" ht="19.899999999999999" customHeight="1">
      <c r="A5489" s="1246"/>
      <c r="B5489" s="1253"/>
      <c r="C5489" s="1309" t="s">
        <v>4533</v>
      </c>
      <c r="D5489" s="1310"/>
      <c r="E5489" s="384">
        <v>240</v>
      </c>
      <c r="F5489" s="384">
        <v>144</v>
      </c>
      <c r="G5489" s="384">
        <v>108</v>
      </c>
      <c r="H5489" s="384">
        <v>0</v>
      </c>
    </row>
    <row r="5490" spans="1:8" s="324" customFormat="1" ht="17.25" customHeight="1">
      <c r="A5490" s="1244">
        <v>3</v>
      </c>
      <c r="B5490" s="1251" t="s">
        <v>4534</v>
      </c>
      <c r="C5490" s="380" t="s">
        <v>4535</v>
      </c>
      <c r="D5490" s="380" t="s">
        <v>4536</v>
      </c>
      <c r="E5490" s="384">
        <v>400</v>
      </c>
      <c r="F5490" s="384">
        <v>240</v>
      </c>
      <c r="G5490" s="384">
        <v>180</v>
      </c>
      <c r="H5490" s="384">
        <v>0</v>
      </c>
    </row>
    <row r="5491" spans="1:8" s="324" customFormat="1" ht="29.45" customHeight="1">
      <c r="A5491" s="1245"/>
      <c r="B5491" s="1252"/>
      <c r="C5491" s="325" t="s">
        <v>4536</v>
      </c>
      <c r="D5491" s="325" t="s">
        <v>4537</v>
      </c>
      <c r="E5491" s="384">
        <v>320</v>
      </c>
      <c r="F5491" s="384">
        <v>192</v>
      </c>
      <c r="G5491" s="384">
        <v>144</v>
      </c>
      <c r="H5491" s="384">
        <v>0</v>
      </c>
    </row>
    <row r="5492" spans="1:8" s="324" customFormat="1" ht="17.25">
      <c r="A5492" s="1246"/>
      <c r="B5492" s="1253"/>
      <c r="C5492" s="325" t="s">
        <v>4538</v>
      </c>
      <c r="D5492" s="325" t="s">
        <v>4539</v>
      </c>
      <c r="E5492" s="384">
        <v>280</v>
      </c>
      <c r="F5492" s="384">
        <v>168</v>
      </c>
      <c r="G5492" s="384">
        <v>128</v>
      </c>
      <c r="H5492" s="384">
        <v>0</v>
      </c>
    </row>
    <row r="5493" spans="1:8" s="324" customFormat="1" ht="17.25" customHeight="1">
      <c r="A5493" s="1244">
        <v>4</v>
      </c>
      <c r="B5493" s="1251" t="s">
        <v>4540</v>
      </c>
      <c r="C5493" s="325" t="s">
        <v>4541</v>
      </c>
      <c r="D5493" s="325" t="s">
        <v>4542</v>
      </c>
      <c r="E5493" s="384">
        <v>280</v>
      </c>
      <c r="F5493" s="384">
        <v>168</v>
      </c>
      <c r="G5493" s="384">
        <v>128</v>
      </c>
      <c r="H5493" s="384">
        <v>0</v>
      </c>
    </row>
    <row r="5494" spans="1:8" s="324" customFormat="1" ht="17.25">
      <c r="A5494" s="1246"/>
      <c r="B5494" s="1253"/>
      <c r="C5494" s="325" t="s">
        <v>4542</v>
      </c>
      <c r="D5494" s="325" t="s">
        <v>4172</v>
      </c>
      <c r="E5494" s="384">
        <v>200</v>
      </c>
      <c r="F5494" s="384">
        <v>120</v>
      </c>
      <c r="G5494" s="384">
        <v>0</v>
      </c>
      <c r="H5494" s="384">
        <v>0</v>
      </c>
    </row>
    <row r="5495" spans="1:8" s="324" customFormat="1" ht="31.5">
      <c r="A5495" s="326">
        <v>5</v>
      </c>
      <c r="B5495" s="325" t="s">
        <v>4534</v>
      </c>
      <c r="C5495" s="325" t="s">
        <v>4541</v>
      </c>
      <c r="D5495" s="325" t="s">
        <v>4543</v>
      </c>
      <c r="E5495" s="384">
        <v>360</v>
      </c>
      <c r="F5495" s="384">
        <v>216</v>
      </c>
      <c r="G5495" s="384">
        <v>164</v>
      </c>
      <c r="H5495" s="384">
        <v>0</v>
      </c>
    </row>
    <row r="5496" spans="1:8" s="324" customFormat="1" ht="17.25" customHeight="1">
      <c r="A5496" s="1244">
        <v>6</v>
      </c>
      <c r="B5496" s="1251" t="s">
        <v>4544</v>
      </c>
      <c r="C5496" s="325" t="s">
        <v>4536</v>
      </c>
      <c r="D5496" s="325" t="s">
        <v>4545</v>
      </c>
      <c r="E5496" s="384">
        <v>160</v>
      </c>
      <c r="F5496" s="384">
        <v>0</v>
      </c>
      <c r="G5496" s="384">
        <v>0</v>
      </c>
      <c r="H5496" s="384">
        <v>0</v>
      </c>
    </row>
    <row r="5497" spans="1:8" s="324" customFormat="1" ht="31.5">
      <c r="A5497" s="1246"/>
      <c r="B5497" s="1253"/>
      <c r="C5497" s="325" t="s">
        <v>4545</v>
      </c>
      <c r="D5497" s="325" t="s">
        <v>4546</v>
      </c>
      <c r="E5497" s="384">
        <v>120</v>
      </c>
      <c r="F5497" s="384">
        <v>0</v>
      </c>
      <c r="G5497" s="384">
        <v>0</v>
      </c>
      <c r="H5497" s="384">
        <v>0</v>
      </c>
    </row>
    <row r="5498" spans="1:8" s="324" customFormat="1" ht="18" customHeight="1">
      <c r="A5498" s="326">
        <v>7</v>
      </c>
      <c r="B5498" s="325" t="s">
        <v>4547</v>
      </c>
      <c r="C5498" s="325" t="s">
        <v>4548</v>
      </c>
      <c r="D5498" s="325" t="s">
        <v>4549</v>
      </c>
      <c r="E5498" s="384">
        <v>120</v>
      </c>
      <c r="F5498" s="384">
        <v>0</v>
      </c>
      <c r="G5498" s="384">
        <v>0</v>
      </c>
      <c r="H5498" s="384">
        <v>0</v>
      </c>
    </row>
    <row r="5499" spans="1:8" s="324" customFormat="1" ht="17.25" customHeight="1">
      <c r="A5499" s="326">
        <v>8</v>
      </c>
      <c r="B5499" s="1317" t="s">
        <v>4550</v>
      </c>
      <c r="C5499" s="1318"/>
      <c r="D5499" s="1319"/>
      <c r="E5499" s="384">
        <v>120</v>
      </c>
      <c r="F5499" s="384">
        <v>0</v>
      </c>
      <c r="G5499" s="384">
        <v>0</v>
      </c>
      <c r="H5499" s="384">
        <v>0</v>
      </c>
    </row>
    <row r="5500" spans="1:8" s="324" customFormat="1" ht="31.5">
      <c r="A5500" s="326">
        <v>9</v>
      </c>
      <c r="B5500" s="325" t="s">
        <v>4551</v>
      </c>
      <c r="C5500" s="1309" t="s">
        <v>4218</v>
      </c>
      <c r="D5500" s="1310"/>
      <c r="E5500" s="384">
        <v>280</v>
      </c>
      <c r="F5500" s="384">
        <v>168</v>
      </c>
      <c r="G5500" s="384">
        <v>128</v>
      </c>
      <c r="H5500" s="384">
        <v>0</v>
      </c>
    </row>
    <row r="5501" spans="1:8" s="324" customFormat="1" ht="21.75" customHeight="1">
      <c r="A5501" s="326">
        <v>10</v>
      </c>
      <c r="B5501" s="325" t="s">
        <v>4551</v>
      </c>
      <c r="C5501" s="1309" t="s">
        <v>1307</v>
      </c>
      <c r="D5501" s="1310"/>
      <c r="E5501" s="384">
        <v>200</v>
      </c>
      <c r="F5501" s="384">
        <v>120</v>
      </c>
      <c r="G5501" s="384">
        <v>0</v>
      </c>
      <c r="H5501" s="384">
        <v>0</v>
      </c>
    </row>
    <row r="5502" spans="1:8" s="324" customFormat="1" ht="47.25">
      <c r="A5502" s="326">
        <v>11</v>
      </c>
      <c r="B5502" s="325" t="s">
        <v>4552</v>
      </c>
      <c r="C5502" s="325" t="s">
        <v>4553</v>
      </c>
      <c r="D5502" s="325" t="s">
        <v>4554</v>
      </c>
      <c r="E5502" s="384">
        <v>120</v>
      </c>
      <c r="F5502" s="384">
        <v>0</v>
      </c>
      <c r="G5502" s="384">
        <v>0</v>
      </c>
      <c r="H5502" s="384">
        <v>0</v>
      </c>
    </row>
    <row r="5503" spans="1:8" s="324" customFormat="1" ht="33" customHeight="1">
      <c r="A5503" s="1244">
        <v>12</v>
      </c>
      <c r="B5503" s="1251" t="s">
        <v>4555</v>
      </c>
      <c r="C5503" s="325" t="s">
        <v>4556</v>
      </c>
      <c r="D5503" s="325" t="s">
        <v>4557</v>
      </c>
      <c r="E5503" s="384">
        <v>280</v>
      </c>
      <c r="F5503" s="384">
        <v>168</v>
      </c>
      <c r="G5503" s="384">
        <v>128</v>
      </c>
      <c r="H5503" s="384">
        <v>0</v>
      </c>
    </row>
    <row r="5504" spans="1:8" s="324" customFormat="1" ht="31.5">
      <c r="A5504" s="1246"/>
      <c r="B5504" s="1253"/>
      <c r="C5504" s="325" t="s">
        <v>4558</v>
      </c>
      <c r="D5504" s="325" t="s">
        <v>4429</v>
      </c>
      <c r="E5504" s="384">
        <v>280</v>
      </c>
      <c r="F5504" s="384">
        <v>168</v>
      </c>
      <c r="G5504" s="384">
        <v>128</v>
      </c>
      <c r="H5504" s="384">
        <v>0</v>
      </c>
    </row>
    <row r="5505" spans="1:8" s="324" customFormat="1" ht="47.25">
      <c r="A5505" s="326">
        <v>13</v>
      </c>
      <c r="B5505" s="325" t="s">
        <v>4559</v>
      </c>
      <c r="C5505" s="325" t="s">
        <v>4560</v>
      </c>
      <c r="D5505" s="325" t="s">
        <v>4561</v>
      </c>
      <c r="E5505" s="384">
        <v>280</v>
      </c>
      <c r="F5505" s="384">
        <v>168</v>
      </c>
      <c r="G5505" s="384">
        <v>128</v>
      </c>
      <c r="H5505" s="384">
        <v>0</v>
      </c>
    </row>
    <row r="5506" spans="1:8" s="324" customFormat="1" ht="17.25" customHeight="1">
      <c r="A5506" s="326">
        <v>14</v>
      </c>
      <c r="B5506" s="1309" t="s">
        <v>4562</v>
      </c>
      <c r="C5506" s="1316"/>
      <c r="D5506" s="1310"/>
      <c r="E5506" s="384">
        <v>120</v>
      </c>
      <c r="F5506" s="384">
        <v>0</v>
      </c>
      <c r="G5506" s="384">
        <v>0</v>
      </c>
      <c r="H5506" s="384">
        <v>0</v>
      </c>
    </row>
    <row r="5507" spans="1:8" s="324" customFormat="1" ht="17.25">
      <c r="A5507" s="322">
        <v>68</v>
      </c>
      <c r="B5507" s="323" t="s">
        <v>4563</v>
      </c>
      <c r="C5507" s="330"/>
      <c r="D5507" s="330"/>
      <c r="E5507" s="384">
        <v>0</v>
      </c>
      <c r="F5507" s="384">
        <v>0</v>
      </c>
      <c r="G5507" s="384">
        <v>0</v>
      </c>
      <c r="H5507" s="384">
        <v>0</v>
      </c>
    </row>
    <row r="5508" spans="1:8" s="324" customFormat="1" ht="17.25">
      <c r="A5508" s="1230">
        <v>1</v>
      </c>
      <c r="B5508" s="1203" t="s">
        <v>277</v>
      </c>
      <c r="C5508" s="331" t="s">
        <v>4564</v>
      </c>
      <c r="D5508" s="331" t="s">
        <v>4565</v>
      </c>
      <c r="E5508" s="384">
        <v>720</v>
      </c>
      <c r="F5508" s="384">
        <v>388</v>
      </c>
      <c r="G5508" s="384">
        <v>316</v>
      </c>
      <c r="H5508" s="384">
        <v>236</v>
      </c>
    </row>
    <row r="5509" spans="1:8" s="324" customFormat="1" ht="17.25">
      <c r="A5509" s="1230"/>
      <c r="B5509" s="1203"/>
      <c r="C5509" s="331" t="s">
        <v>4565</v>
      </c>
      <c r="D5509" s="331" t="s">
        <v>4566</v>
      </c>
      <c r="E5509" s="384">
        <v>600</v>
      </c>
      <c r="F5509" s="384">
        <v>324</v>
      </c>
      <c r="G5509" s="384">
        <v>264</v>
      </c>
      <c r="H5509" s="384">
        <v>200</v>
      </c>
    </row>
    <row r="5510" spans="1:8" s="324" customFormat="1" ht="31.5">
      <c r="A5510" s="1230"/>
      <c r="B5510" s="1203"/>
      <c r="C5510" s="331" t="s">
        <v>4567</v>
      </c>
      <c r="D5510" s="331" t="s">
        <v>4568</v>
      </c>
      <c r="E5510" s="384">
        <v>480</v>
      </c>
      <c r="F5510" s="384">
        <v>260</v>
      </c>
      <c r="G5510" s="384">
        <v>212</v>
      </c>
      <c r="H5510" s="384">
        <v>160</v>
      </c>
    </row>
    <row r="5511" spans="1:8" s="324" customFormat="1" ht="48" customHeight="1">
      <c r="A5511" s="381">
        <v>2</v>
      </c>
      <c r="B5511" s="331" t="s">
        <v>4309</v>
      </c>
      <c r="C5511" s="331" t="s">
        <v>4569</v>
      </c>
      <c r="D5511" s="331" t="s">
        <v>4570</v>
      </c>
      <c r="E5511" s="384">
        <v>660</v>
      </c>
      <c r="F5511" s="384">
        <v>356</v>
      </c>
      <c r="G5511" s="384">
        <v>292</v>
      </c>
      <c r="H5511" s="384">
        <v>216</v>
      </c>
    </row>
    <row r="5512" spans="1:8" s="324" customFormat="1" ht="37.5" customHeight="1">
      <c r="A5512" s="1230">
        <v>3</v>
      </c>
      <c r="B5512" s="1203" t="s">
        <v>4571</v>
      </c>
      <c r="C5512" s="331" t="s">
        <v>4572</v>
      </c>
      <c r="D5512" s="331" t="s">
        <v>4573</v>
      </c>
      <c r="E5512" s="384">
        <v>624</v>
      </c>
      <c r="F5512" s="384">
        <v>336</v>
      </c>
      <c r="G5512" s="384">
        <v>276</v>
      </c>
      <c r="H5512" s="384">
        <v>204</v>
      </c>
    </row>
    <row r="5513" spans="1:8" s="324" customFormat="1" ht="39.4" customHeight="1">
      <c r="A5513" s="1230"/>
      <c r="B5513" s="1203"/>
      <c r="C5513" s="331" t="s">
        <v>4574</v>
      </c>
      <c r="D5513" s="331" t="s">
        <v>4575</v>
      </c>
      <c r="E5513" s="384">
        <v>528</v>
      </c>
      <c r="F5513" s="384">
        <v>284</v>
      </c>
      <c r="G5513" s="384">
        <v>232</v>
      </c>
      <c r="H5513" s="384">
        <v>176</v>
      </c>
    </row>
    <row r="5514" spans="1:8" s="324" customFormat="1" ht="39.4" customHeight="1">
      <c r="A5514" s="1230">
        <v>4</v>
      </c>
      <c r="B5514" s="1202" t="s">
        <v>4576</v>
      </c>
      <c r="C5514" s="1203" t="s">
        <v>4577</v>
      </c>
      <c r="D5514" s="1203"/>
      <c r="E5514" s="384">
        <v>528</v>
      </c>
      <c r="F5514" s="384">
        <v>284</v>
      </c>
      <c r="G5514" s="384">
        <v>232</v>
      </c>
      <c r="H5514" s="384">
        <v>176</v>
      </c>
    </row>
    <row r="5515" spans="1:8" s="324" customFormat="1" ht="38.65" customHeight="1">
      <c r="A5515" s="1230"/>
      <c r="B5515" s="1202"/>
      <c r="C5515" s="1203" t="s">
        <v>4578</v>
      </c>
      <c r="D5515" s="1203"/>
      <c r="E5515" s="384">
        <v>240</v>
      </c>
      <c r="F5515" s="384">
        <v>128</v>
      </c>
      <c r="G5515" s="384">
        <v>104</v>
      </c>
      <c r="H5515" s="384">
        <v>80</v>
      </c>
    </row>
    <row r="5516" spans="1:8" s="324" customFormat="1" ht="38.65" customHeight="1">
      <c r="A5516" s="1230">
        <v>5</v>
      </c>
      <c r="B5516" s="1202" t="s">
        <v>4579</v>
      </c>
      <c r="C5516" s="331" t="s">
        <v>4580</v>
      </c>
      <c r="D5516" s="331" t="s">
        <v>4581</v>
      </c>
      <c r="E5516" s="384">
        <v>216</v>
      </c>
      <c r="F5516" s="384">
        <v>116</v>
      </c>
      <c r="G5516" s="384">
        <v>96</v>
      </c>
      <c r="H5516" s="384">
        <v>72</v>
      </c>
    </row>
    <row r="5517" spans="1:8" s="324" customFormat="1" ht="38.65" customHeight="1">
      <c r="A5517" s="1230"/>
      <c r="B5517" s="1202"/>
      <c r="C5517" s="331" t="s">
        <v>4582</v>
      </c>
      <c r="D5517" s="331" t="s">
        <v>4583</v>
      </c>
      <c r="E5517" s="384">
        <v>216</v>
      </c>
      <c r="F5517" s="384">
        <v>116</v>
      </c>
      <c r="G5517" s="384">
        <v>96</v>
      </c>
      <c r="H5517" s="384">
        <v>72</v>
      </c>
    </row>
    <row r="5518" spans="1:8" s="324" customFormat="1" ht="39" customHeight="1">
      <c r="A5518" s="1230"/>
      <c r="B5518" s="1202"/>
      <c r="C5518" s="331" t="s">
        <v>4582</v>
      </c>
      <c r="D5518" s="331" t="s">
        <v>4584</v>
      </c>
      <c r="E5518" s="384">
        <v>192</v>
      </c>
      <c r="F5518" s="384">
        <v>104</v>
      </c>
      <c r="G5518" s="384">
        <v>84</v>
      </c>
      <c r="H5518" s="384">
        <v>64</v>
      </c>
    </row>
    <row r="5519" spans="1:8" s="324" customFormat="1" ht="51.6" customHeight="1">
      <c r="A5519" s="1230"/>
      <c r="B5519" s="1202"/>
      <c r="C5519" s="331" t="s">
        <v>4585</v>
      </c>
      <c r="D5519" s="331" t="s">
        <v>4586</v>
      </c>
      <c r="E5519" s="384">
        <v>192</v>
      </c>
      <c r="F5519" s="384">
        <v>104</v>
      </c>
      <c r="G5519" s="384">
        <v>84</v>
      </c>
      <c r="H5519" s="384">
        <v>64</v>
      </c>
    </row>
    <row r="5520" spans="1:8" s="324" customFormat="1" ht="73.900000000000006" customHeight="1">
      <c r="A5520" s="1230"/>
      <c r="B5520" s="1202"/>
      <c r="C5520" s="331" t="s">
        <v>4587</v>
      </c>
      <c r="D5520" s="331" t="s">
        <v>4588</v>
      </c>
      <c r="E5520" s="384">
        <v>168</v>
      </c>
      <c r="F5520" s="384">
        <v>92</v>
      </c>
      <c r="G5520" s="384">
        <v>72</v>
      </c>
      <c r="H5520" s="384">
        <v>56</v>
      </c>
    </row>
    <row r="5521" spans="1:8" s="324" customFormat="1" ht="50.45" customHeight="1">
      <c r="A5521" s="1230"/>
      <c r="B5521" s="1202"/>
      <c r="C5521" s="331" t="s">
        <v>4589</v>
      </c>
      <c r="D5521" s="331" t="s">
        <v>4590</v>
      </c>
      <c r="E5521" s="384">
        <v>200</v>
      </c>
      <c r="F5521" s="384">
        <v>108</v>
      </c>
      <c r="G5521" s="384">
        <v>88</v>
      </c>
      <c r="H5521" s="384">
        <v>68</v>
      </c>
    </row>
    <row r="5522" spans="1:8" s="324" customFormat="1" ht="38.65" customHeight="1">
      <c r="A5522" s="1230"/>
      <c r="B5522" s="1202"/>
      <c r="C5522" s="331" t="s">
        <v>4591</v>
      </c>
      <c r="D5522" s="331" t="s">
        <v>4592</v>
      </c>
      <c r="E5522" s="384">
        <v>200</v>
      </c>
      <c r="F5522" s="384">
        <v>108</v>
      </c>
      <c r="G5522" s="384">
        <v>88</v>
      </c>
      <c r="H5522" s="384">
        <v>68</v>
      </c>
    </row>
    <row r="5523" spans="1:8" s="324" customFormat="1" ht="38.65" customHeight="1">
      <c r="A5523" s="1230">
        <v>6</v>
      </c>
      <c r="B5523" s="1202" t="s">
        <v>4593</v>
      </c>
      <c r="C5523" s="331" t="s">
        <v>4594</v>
      </c>
      <c r="D5523" s="331" t="s">
        <v>4595</v>
      </c>
      <c r="E5523" s="384">
        <v>211.2</v>
      </c>
      <c r="F5523" s="384">
        <v>116</v>
      </c>
      <c r="G5523" s="384">
        <v>92</v>
      </c>
      <c r="H5523" s="384">
        <v>68</v>
      </c>
    </row>
    <row r="5524" spans="1:8" s="324" customFormat="1" ht="38.65" customHeight="1">
      <c r="A5524" s="1230"/>
      <c r="B5524" s="1202"/>
      <c r="C5524" s="331" t="s">
        <v>4596</v>
      </c>
      <c r="D5524" s="331" t="s">
        <v>4583</v>
      </c>
      <c r="E5524" s="384">
        <v>220</v>
      </c>
      <c r="F5524" s="384">
        <v>120</v>
      </c>
      <c r="G5524" s="384">
        <v>96</v>
      </c>
      <c r="H5524" s="384">
        <v>72</v>
      </c>
    </row>
    <row r="5525" spans="1:8" s="324" customFormat="1" ht="38.65" customHeight="1">
      <c r="A5525" s="1230"/>
      <c r="B5525" s="1202"/>
      <c r="C5525" s="331" t="s">
        <v>4597</v>
      </c>
      <c r="D5525" s="331" t="s">
        <v>881</v>
      </c>
      <c r="E5525" s="384">
        <v>160</v>
      </c>
      <c r="F5525" s="384">
        <v>88</v>
      </c>
      <c r="G5525" s="384">
        <v>72</v>
      </c>
      <c r="H5525" s="384">
        <v>52</v>
      </c>
    </row>
    <row r="5526" spans="1:8" s="324" customFormat="1" ht="38.65" customHeight="1">
      <c r="A5526" s="1230"/>
      <c r="B5526" s="1202"/>
      <c r="C5526" s="331" t="s">
        <v>4598</v>
      </c>
      <c r="D5526" s="331" t="s">
        <v>881</v>
      </c>
      <c r="E5526" s="384">
        <v>160</v>
      </c>
      <c r="F5526" s="384">
        <v>88</v>
      </c>
      <c r="G5526" s="384">
        <v>72</v>
      </c>
      <c r="H5526" s="384">
        <v>52</v>
      </c>
    </row>
    <row r="5527" spans="1:8" s="324" customFormat="1" ht="38.65" customHeight="1">
      <c r="A5527" s="1230"/>
      <c r="B5527" s="1202"/>
      <c r="C5527" s="331" t="s">
        <v>4599</v>
      </c>
      <c r="D5527" s="331" t="s">
        <v>1643</v>
      </c>
      <c r="E5527" s="384">
        <v>140</v>
      </c>
      <c r="F5527" s="384">
        <v>76</v>
      </c>
      <c r="G5527" s="384">
        <v>60</v>
      </c>
      <c r="H5527" s="384">
        <v>48</v>
      </c>
    </row>
    <row r="5528" spans="1:8" s="324" customFormat="1" ht="38.65" customHeight="1">
      <c r="A5528" s="1230"/>
      <c r="B5528" s="1202"/>
      <c r="C5528" s="331" t="s">
        <v>4600</v>
      </c>
      <c r="D5528" s="331" t="s">
        <v>881</v>
      </c>
      <c r="E5528" s="384">
        <v>140</v>
      </c>
      <c r="F5528" s="384">
        <v>76</v>
      </c>
      <c r="G5528" s="384">
        <v>60</v>
      </c>
      <c r="H5528" s="384">
        <v>48</v>
      </c>
    </row>
    <row r="5529" spans="1:8" s="324" customFormat="1" ht="47.45" customHeight="1">
      <c r="A5529" s="1230"/>
      <c r="B5529" s="1202"/>
      <c r="C5529" s="331" t="s">
        <v>4601</v>
      </c>
      <c r="D5529" s="331" t="s">
        <v>881</v>
      </c>
      <c r="E5529" s="384">
        <v>140</v>
      </c>
      <c r="F5529" s="384">
        <v>76</v>
      </c>
      <c r="G5529" s="384">
        <v>60</v>
      </c>
      <c r="H5529" s="384">
        <v>48</v>
      </c>
    </row>
    <row r="5530" spans="1:8" s="324" customFormat="1" ht="38.65" customHeight="1">
      <c r="A5530" s="1230"/>
      <c r="B5530" s="1202"/>
      <c r="C5530" s="331" t="s">
        <v>4602</v>
      </c>
      <c r="D5530" s="331" t="s">
        <v>881</v>
      </c>
      <c r="E5530" s="384">
        <v>140</v>
      </c>
      <c r="F5530" s="384">
        <v>76</v>
      </c>
      <c r="G5530" s="384">
        <v>60</v>
      </c>
      <c r="H5530" s="384">
        <v>48</v>
      </c>
    </row>
    <row r="5531" spans="1:8" s="324" customFormat="1" ht="47.45" customHeight="1">
      <c r="A5531" s="1230"/>
      <c r="B5531" s="1202"/>
      <c r="C5531" s="331" t="s">
        <v>4603</v>
      </c>
      <c r="D5531" s="331" t="s">
        <v>881</v>
      </c>
      <c r="E5531" s="384">
        <v>140</v>
      </c>
      <c r="F5531" s="384">
        <v>76</v>
      </c>
      <c r="G5531" s="384">
        <v>60</v>
      </c>
      <c r="H5531" s="384">
        <v>48</v>
      </c>
    </row>
    <row r="5532" spans="1:8" s="324" customFormat="1" ht="38.65" customHeight="1">
      <c r="A5532" s="1230"/>
      <c r="B5532" s="1202"/>
      <c r="C5532" s="331" t="s">
        <v>4604</v>
      </c>
      <c r="D5532" s="331" t="s">
        <v>4605</v>
      </c>
      <c r="E5532" s="384">
        <v>140</v>
      </c>
      <c r="F5532" s="384">
        <v>76</v>
      </c>
      <c r="G5532" s="384">
        <v>60</v>
      </c>
      <c r="H5532" s="384">
        <v>48</v>
      </c>
    </row>
    <row r="5533" spans="1:8" s="324" customFormat="1" ht="38.65" customHeight="1">
      <c r="A5533" s="1230"/>
      <c r="B5533" s="1202"/>
      <c r="C5533" s="331" t="s">
        <v>4606</v>
      </c>
      <c r="D5533" s="331" t="s">
        <v>4607</v>
      </c>
      <c r="E5533" s="384">
        <v>152</v>
      </c>
      <c r="F5533" s="384">
        <v>84</v>
      </c>
      <c r="G5533" s="384">
        <v>68</v>
      </c>
      <c r="H5533" s="384">
        <v>52</v>
      </c>
    </row>
    <row r="5534" spans="1:8" s="324" customFormat="1" ht="65.45" customHeight="1">
      <c r="A5534" s="1230"/>
      <c r="B5534" s="1202"/>
      <c r="C5534" s="331" t="s">
        <v>4608</v>
      </c>
      <c r="D5534" s="331" t="s">
        <v>2413</v>
      </c>
      <c r="E5534" s="384">
        <v>140</v>
      </c>
      <c r="F5534" s="384">
        <v>76</v>
      </c>
      <c r="G5534" s="384">
        <v>60</v>
      </c>
      <c r="H5534" s="384">
        <v>48</v>
      </c>
    </row>
    <row r="5535" spans="1:8" s="324" customFormat="1" ht="38.65" customHeight="1">
      <c r="A5535" s="1230"/>
      <c r="B5535" s="1202"/>
      <c r="C5535" s="331" t="s">
        <v>4609</v>
      </c>
      <c r="D5535" s="331" t="s">
        <v>2413</v>
      </c>
      <c r="E5535" s="384">
        <v>140</v>
      </c>
      <c r="F5535" s="384">
        <v>76</v>
      </c>
      <c r="G5535" s="384">
        <v>60</v>
      </c>
      <c r="H5535" s="384">
        <v>48</v>
      </c>
    </row>
    <row r="5536" spans="1:8" s="324" customFormat="1" ht="38.65" customHeight="1">
      <c r="A5536" s="1230"/>
      <c r="B5536" s="1202"/>
      <c r="C5536" s="331" t="s">
        <v>4610</v>
      </c>
      <c r="D5536" s="331" t="s">
        <v>2413</v>
      </c>
      <c r="E5536" s="384">
        <v>140</v>
      </c>
      <c r="F5536" s="384">
        <v>76</v>
      </c>
      <c r="G5536" s="384">
        <v>60</v>
      </c>
      <c r="H5536" s="384">
        <v>48</v>
      </c>
    </row>
    <row r="5537" spans="1:8" s="324" customFormat="1" ht="38.65" customHeight="1">
      <c r="A5537" s="1230"/>
      <c r="B5537" s="1202"/>
      <c r="C5537" s="331" t="s">
        <v>4611</v>
      </c>
      <c r="D5537" s="331" t="s">
        <v>4612</v>
      </c>
      <c r="E5537" s="384">
        <v>140</v>
      </c>
      <c r="F5537" s="384">
        <v>76</v>
      </c>
      <c r="G5537" s="384">
        <v>60</v>
      </c>
      <c r="H5537" s="384">
        <v>48</v>
      </c>
    </row>
    <row r="5538" spans="1:8" s="324" customFormat="1" ht="38.65" customHeight="1">
      <c r="A5538" s="1230"/>
      <c r="B5538" s="1202"/>
      <c r="C5538" s="331" t="s">
        <v>4613</v>
      </c>
      <c r="D5538" s="331" t="s">
        <v>4614</v>
      </c>
      <c r="E5538" s="384">
        <v>140</v>
      </c>
      <c r="F5538" s="384">
        <v>76</v>
      </c>
      <c r="G5538" s="384">
        <v>60</v>
      </c>
      <c r="H5538" s="384">
        <v>48</v>
      </c>
    </row>
    <row r="5539" spans="1:8" s="324" customFormat="1" ht="38.65" customHeight="1">
      <c r="A5539" s="1230"/>
      <c r="B5539" s="1202"/>
      <c r="C5539" s="331" t="s">
        <v>4615</v>
      </c>
      <c r="D5539" s="331" t="s">
        <v>4616</v>
      </c>
      <c r="E5539" s="384">
        <v>180</v>
      </c>
      <c r="F5539" s="384">
        <v>96</v>
      </c>
      <c r="G5539" s="384">
        <v>80</v>
      </c>
      <c r="H5539" s="384">
        <v>60</v>
      </c>
    </row>
    <row r="5540" spans="1:8" s="324" customFormat="1" ht="38.65" customHeight="1">
      <c r="A5540" s="1230"/>
      <c r="B5540" s="1202"/>
      <c r="C5540" s="331" t="s">
        <v>4617</v>
      </c>
      <c r="D5540" s="331" t="s">
        <v>4618</v>
      </c>
      <c r="E5540" s="384">
        <v>140</v>
      </c>
      <c r="F5540" s="384">
        <v>76</v>
      </c>
      <c r="G5540" s="384">
        <v>60</v>
      </c>
      <c r="H5540" s="384">
        <v>48</v>
      </c>
    </row>
    <row r="5541" spans="1:8" s="324" customFormat="1" ht="47.45" customHeight="1">
      <c r="A5541" s="1230"/>
      <c r="B5541" s="1202"/>
      <c r="C5541" s="331" t="s">
        <v>4619</v>
      </c>
      <c r="D5541" s="331" t="s">
        <v>4620</v>
      </c>
      <c r="E5541" s="384">
        <v>140</v>
      </c>
      <c r="F5541" s="384">
        <v>76</v>
      </c>
      <c r="G5541" s="384">
        <v>60</v>
      </c>
      <c r="H5541" s="384">
        <v>48</v>
      </c>
    </row>
    <row r="5542" spans="1:8" s="324" customFormat="1" ht="43.9" customHeight="1">
      <c r="A5542" s="1230"/>
      <c r="B5542" s="1202"/>
      <c r="C5542" s="331" t="s">
        <v>4621</v>
      </c>
      <c r="D5542" s="331" t="s">
        <v>4622</v>
      </c>
      <c r="E5542" s="384">
        <v>220</v>
      </c>
      <c r="F5542" s="384">
        <v>120</v>
      </c>
      <c r="G5542" s="384">
        <v>96</v>
      </c>
      <c r="H5542" s="384">
        <v>72</v>
      </c>
    </row>
    <row r="5543" spans="1:8" s="324" customFormat="1" ht="43.9" customHeight="1">
      <c r="A5543" s="1230"/>
      <c r="B5543" s="1202"/>
      <c r="C5543" s="331" t="s">
        <v>4623</v>
      </c>
      <c r="D5543" s="331" t="s">
        <v>4624</v>
      </c>
      <c r="E5543" s="384">
        <v>356.4</v>
      </c>
      <c r="F5543" s="384">
        <v>192</v>
      </c>
      <c r="G5543" s="384">
        <v>156</v>
      </c>
      <c r="H5543" s="384">
        <v>116</v>
      </c>
    </row>
    <row r="5544" spans="1:8" s="324" customFormat="1" ht="43.9" customHeight="1">
      <c r="A5544" s="1230"/>
      <c r="B5544" s="1202"/>
      <c r="C5544" s="331" t="s">
        <v>4580</v>
      </c>
      <c r="D5544" s="331" t="s">
        <v>4625</v>
      </c>
      <c r="E5544" s="384">
        <v>220</v>
      </c>
      <c r="F5544" s="384">
        <v>120</v>
      </c>
      <c r="G5544" s="384">
        <v>96</v>
      </c>
      <c r="H5544" s="384">
        <v>72</v>
      </c>
    </row>
    <row r="5545" spans="1:8" s="324" customFormat="1" ht="43.9" customHeight="1">
      <c r="A5545" s="1230"/>
      <c r="B5545" s="1202"/>
      <c r="C5545" s="331" t="s">
        <v>4626</v>
      </c>
      <c r="D5545" s="331" t="s">
        <v>4627</v>
      </c>
      <c r="E5545" s="384">
        <v>140</v>
      </c>
      <c r="F5545" s="384">
        <v>76</v>
      </c>
      <c r="G5545" s="384">
        <v>60</v>
      </c>
      <c r="H5545" s="384">
        <v>48</v>
      </c>
    </row>
    <row r="5546" spans="1:8" s="324" customFormat="1" ht="34.15" customHeight="1">
      <c r="A5546" s="1230"/>
      <c r="B5546" s="1202"/>
      <c r="C5546" s="331" t="s">
        <v>4626</v>
      </c>
      <c r="D5546" s="331" t="s">
        <v>4628</v>
      </c>
      <c r="E5546" s="384">
        <v>140</v>
      </c>
      <c r="F5546" s="384">
        <v>76</v>
      </c>
      <c r="G5546" s="384">
        <v>60</v>
      </c>
      <c r="H5546" s="384">
        <v>48</v>
      </c>
    </row>
    <row r="5547" spans="1:8" s="324" customFormat="1" ht="88.15" customHeight="1">
      <c r="A5547" s="1230"/>
      <c r="B5547" s="1202"/>
      <c r="C5547" s="331" t="s">
        <v>4626</v>
      </c>
      <c r="D5547" s="331" t="s">
        <v>4629</v>
      </c>
      <c r="E5547" s="384">
        <v>140</v>
      </c>
      <c r="F5547" s="384">
        <v>76</v>
      </c>
      <c r="G5547" s="384">
        <v>60</v>
      </c>
      <c r="H5547" s="384">
        <v>48</v>
      </c>
    </row>
    <row r="5548" spans="1:8" s="324" customFormat="1" ht="17.25">
      <c r="A5548" s="1230"/>
      <c r="B5548" s="1202"/>
      <c r="C5548" s="331" t="s">
        <v>4626</v>
      </c>
      <c r="D5548" s="331" t="s">
        <v>4630</v>
      </c>
      <c r="E5548" s="384">
        <v>140</v>
      </c>
      <c r="F5548" s="384">
        <v>76</v>
      </c>
      <c r="G5548" s="384">
        <v>60</v>
      </c>
      <c r="H5548" s="384">
        <v>48</v>
      </c>
    </row>
    <row r="5549" spans="1:8" s="324" customFormat="1" ht="17.25" customHeight="1">
      <c r="A5549" s="381">
        <v>7</v>
      </c>
      <c r="B5549" s="1203" t="s">
        <v>4631</v>
      </c>
      <c r="C5549" s="1203"/>
      <c r="D5549" s="1203"/>
      <c r="E5549" s="384">
        <v>168</v>
      </c>
      <c r="F5549" s="384">
        <v>92</v>
      </c>
      <c r="G5549" s="384">
        <v>72</v>
      </c>
      <c r="H5549" s="384">
        <v>56</v>
      </c>
    </row>
    <row r="5550" spans="1:8" s="324" customFormat="1" ht="17.25" customHeight="1">
      <c r="A5550" s="381">
        <v>8</v>
      </c>
      <c r="B5550" s="1203" t="s">
        <v>4632</v>
      </c>
      <c r="C5550" s="1203"/>
      <c r="D5550" s="1203"/>
      <c r="E5550" s="384">
        <v>152</v>
      </c>
      <c r="F5550" s="384">
        <v>84</v>
      </c>
      <c r="G5550" s="384">
        <v>68</v>
      </c>
      <c r="H5550" s="384">
        <v>52</v>
      </c>
    </row>
    <row r="5551" spans="1:8" s="324" customFormat="1" ht="17.25" customHeight="1">
      <c r="A5551" s="381">
        <v>9</v>
      </c>
      <c r="B5551" s="1203" t="s">
        <v>4633</v>
      </c>
      <c r="C5551" s="1203"/>
      <c r="D5551" s="1203"/>
      <c r="E5551" s="384">
        <v>140</v>
      </c>
      <c r="F5551" s="384">
        <v>76</v>
      </c>
      <c r="G5551" s="384">
        <v>60</v>
      </c>
      <c r="H5551" s="384">
        <v>48</v>
      </c>
    </row>
    <row r="5552" spans="1:8" s="382" customFormat="1" ht="17.25" customHeight="1">
      <c r="A5552" s="381">
        <v>10</v>
      </c>
      <c r="B5552" s="1203" t="s">
        <v>4634</v>
      </c>
      <c r="C5552" s="1203"/>
      <c r="D5552" s="1203"/>
      <c r="E5552" s="384">
        <v>140</v>
      </c>
      <c r="F5552" s="384">
        <v>76</v>
      </c>
      <c r="G5552" s="384">
        <v>60</v>
      </c>
      <c r="H5552" s="384">
        <v>48</v>
      </c>
    </row>
    <row r="5553" spans="1:8" s="382" customFormat="1" ht="17.25" customHeight="1">
      <c r="A5553" s="381">
        <v>11</v>
      </c>
      <c r="B5553" s="1203" t="s">
        <v>4635</v>
      </c>
      <c r="C5553" s="1203"/>
      <c r="D5553" s="1203"/>
      <c r="E5553" s="384">
        <v>120</v>
      </c>
      <c r="F5553" s="384">
        <v>64</v>
      </c>
      <c r="G5553" s="384">
        <v>52</v>
      </c>
      <c r="H5553" s="384">
        <v>40</v>
      </c>
    </row>
    <row r="5554" spans="1:8" s="382" customFormat="1" ht="17.25" customHeight="1">
      <c r="A5554" s="381">
        <v>12</v>
      </c>
      <c r="B5554" s="1203" t="s">
        <v>4636</v>
      </c>
      <c r="C5554" s="1203"/>
      <c r="D5554" s="1203"/>
      <c r="E5554" s="384">
        <v>112</v>
      </c>
      <c r="F5554" s="384">
        <v>60</v>
      </c>
      <c r="G5554" s="384">
        <v>48</v>
      </c>
      <c r="H5554" s="384">
        <v>36</v>
      </c>
    </row>
    <row r="5555" spans="1:8" s="382" customFormat="1" ht="17.25" customHeight="1">
      <c r="A5555" s="381">
        <v>13</v>
      </c>
      <c r="B5555" s="1203" t="s">
        <v>4637</v>
      </c>
      <c r="C5555" s="1203"/>
      <c r="D5555" s="1203"/>
      <c r="E5555" s="384">
        <v>112</v>
      </c>
      <c r="F5555" s="384">
        <v>60</v>
      </c>
      <c r="G5555" s="384">
        <v>48</v>
      </c>
      <c r="H5555" s="384">
        <v>36</v>
      </c>
    </row>
  </sheetData>
  <mergeCells count="1869">
    <mergeCell ref="A1955:A1959"/>
    <mergeCell ref="B1955:B1959"/>
    <mergeCell ref="B1960:D1960"/>
    <mergeCell ref="A2:H2"/>
    <mergeCell ref="A1921:A1922"/>
    <mergeCell ref="B1921:B1922"/>
    <mergeCell ref="A1923:A1925"/>
    <mergeCell ref="B1923:B1925"/>
    <mergeCell ref="A1926:A1928"/>
    <mergeCell ref="B1926:B1928"/>
    <mergeCell ref="A1929:A1935"/>
    <mergeCell ref="B1929:B1935"/>
    <mergeCell ref="A1936:A1938"/>
    <mergeCell ref="B1936:B1938"/>
    <mergeCell ref="A1939:A1943"/>
    <mergeCell ref="B1939:B1943"/>
    <mergeCell ref="A1945:A1949"/>
    <mergeCell ref="B1945:B1949"/>
    <mergeCell ref="A1951:A1952"/>
    <mergeCell ref="B1951:B1952"/>
    <mergeCell ref="B1953:D1953"/>
    <mergeCell ref="A1844:A1845"/>
    <mergeCell ref="B1844:B1845"/>
    <mergeCell ref="A1846:A1847"/>
    <mergeCell ref="B1846:B1847"/>
    <mergeCell ref="A1859:A1860"/>
    <mergeCell ref="B1859:B1860"/>
    <mergeCell ref="A1865:A1872"/>
    <mergeCell ref="B1865:B1872"/>
    <mergeCell ref="A1873:A1879"/>
    <mergeCell ref="B1873:B1879"/>
    <mergeCell ref="A1880:A1886"/>
    <mergeCell ref="A1609:A1610"/>
    <mergeCell ref="B1609:B1610"/>
    <mergeCell ref="A1612:A1614"/>
    <mergeCell ref="B1612:B1614"/>
    <mergeCell ref="A1621:A1622"/>
    <mergeCell ref="B1621:B1622"/>
    <mergeCell ref="B1880:B1886"/>
    <mergeCell ref="A1887:A1893"/>
    <mergeCell ref="B1887:B1893"/>
    <mergeCell ref="A1894:A1916"/>
    <mergeCell ref="B1894:B1916"/>
    <mergeCell ref="A1917:A1920"/>
    <mergeCell ref="B1917:B1920"/>
    <mergeCell ref="A1720:A1721"/>
    <mergeCell ref="B1720:B1721"/>
    <mergeCell ref="A1722:A1723"/>
    <mergeCell ref="B1722:B1723"/>
    <mergeCell ref="A1726:A1727"/>
    <mergeCell ref="B1726:B1727"/>
    <mergeCell ref="A1728:A1731"/>
    <mergeCell ref="B1728:B1731"/>
    <mergeCell ref="A1739:A1740"/>
    <mergeCell ref="B1739:B1740"/>
    <mergeCell ref="A1741:A1742"/>
    <mergeCell ref="B1741:B1742"/>
    <mergeCell ref="A1743:A1744"/>
    <mergeCell ref="B1743:B1744"/>
    <mergeCell ref="A1747:A1748"/>
    <mergeCell ref="B1747:B1748"/>
    <mergeCell ref="A1749:A1750"/>
    <mergeCell ref="B1749:B1750"/>
    <mergeCell ref="B1834:B1835"/>
    <mergeCell ref="A1517:A1518"/>
    <mergeCell ref="B1517:B1518"/>
    <mergeCell ref="A1521:A1522"/>
    <mergeCell ref="B1521:B1522"/>
    <mergeCell ref="A1529:A1530"/>
    <mergeCell ref="B1529:B1530"/>
    <mergeCell ref="A1531:A1532"/>
    <mergeCell ref="B1531:B1532"/>
    <mergeCell ref="A1537:A1538"/>
    <mergeCell ref="B1537:B1538"/>
    <mergeCell ref="A1539:A1540"/>
    <mergeCell ref="B1539:B1540"/>
    <mergeCell ref="A1544:A1546"/>
    <mergeCell ref="B1544:B1546"/>
    <mergeCell ref="A1547:A1548"/>
    <mergeCell ref="B1547:B1548"/>
    <mergeCell ref="A1549:A1552"/>
    <mergeCell ref="B1549:B1552"/>
    <mergeCell ref="A1466:A1470"/>
    <mergeCell ref="B1466:B1470"/>
    <mergeCell ref="A1472:A1473"/>
    <mergeCell ref="B1472:B1473"/>
    <mergeCell ref="A1481:A1484"/>
    <mergeCell ref="B1481:B1484"/>
    <mergeCell ref="A1486:A1487"/>
    <mergeCell ref="B1486:B1487"/>
    <mergeCell ref="A1488:A1489"/>
    <mergeCell ref="B1488:B1489"/>
    <mergeCell ref="A1490:A1491"/>
    <mergeCell ref="B1490:B1491"/>
    <mergeCell ref="A1492:A1493"/>
    <mergeCell ref="B1492:B1493"/>
    <mergeCell ref="A1500:A1501"/>
    <mergeCell ref="B1500:B1501"/>
    <mergeCell ref="A1507:A1508"/>
    <mergeCell ref="B1507:B1508"/>
    <mergeCell ref="A1426:A1427"/>
    <mergeCell ref="B1426:B1427"/>
    <mergeCell ref="A1428:A1429"/>
    <mergeCell ref="B1428:B1429"/>
    <mergeCell ref="A1430:A1431"/>
    <mergeCell ref="A1437:A1438"/>
    <mergeCell ref="B1437:B1438"/>
    <mergeCell ref="A1439:A1441"/>
    <mergeCell ref="B1439:B1441"/>
    <mergeCell ref="A1444:A1445"/>
    <mergeCell ref="B1444:B1445"/>
    <mergeCell ref="A1447:A1450"/>
    <mergeCell ref="B1447:B1450"/>
    <mergeCell ref="A1451:A1453"/>
    <mergeCell ref="B1454:D1454"/>
    <mergeCell ref="A1455:A1465"/>
    <mergeCell ref="B1455:B1465"/>
    <mergeCell ref="B1383:D1383"/>
    <mergeCell ref="A1384:A1392"/>
    <mergeCell ref="B1384:B1392"/>
    <mergeCell ref="A1397:A1398"/>
    <mergeCell ref="B1397:B1398"/>
    <mergeCell ref="A1399:A1400"/>
    <mergeCell ref="B1399:B1400"/>
    <mergeCell ref="A1401:A1407"/>
    <mergeCell ref="B1401:B1407"/>
    <mergeCell ref="A1410:A1411"/>
    <mergeCell ref="B1410:B1411"/>
    <mergeCell ref="A1412:A1414"/>
    <mergeCell ref="B1412:B1414"/>
    <mergeCell ref="A1416:A1420"/>
    <mergeCell ref="B1416:B1420"/>
    <mergeCell ref="A1421:A1425"/>
    <mergeCell ref="B1421:B1425"/>
    <mergeCell ref="A1204:A1205"/>
    <mergeCell ref="B1204:B1205"/>
    <mergeCell ref="A1206:A1210"/>
    <mergeCell ref="B1206:B1210"/>
    <mergeCell ref="A1211:A1213"/>
    <mergeCell ref="B1211:B1213"/>
    <mergeCell ref="A1215:A1216"/>
    <mergeCell ref="B1215:B1216"/>
    <mergeCell ref="A1217:A1219"/>
    <mergeCell ref="B1217:B1219"/>
    <mergeCell ref="A1301:A1323"/>
    <mergeCell ref="B1301:B1323"/>
    <mergeCell ref="A1325:A1329"/>
    <mergeCell ref="B1325:B1329"/>
    <mergeCell ref="A1330:A1340"/>
    <mergeCell ref="B1330:B1340"/>
    <mergeCell ref="A1341:A1371"/>
    <mergeCell ref="B1341:B1371"/>
    <mergeCell ref="A1085:A1087"/>
    <mergeCell ref="A1088:A1100"/>
    <mergeCell ref="A1101:A1103"/>
    <mergeCell ref="B1112:B1113"/>
    <mergeCell ref="A1114:D1114"/>
    <mergeCell ref="A1115:A1122"/>
    <mergeCell ref="B1115:B1119"/>
    <mergeCell ref="B1120:B1121"/>
    <mergeCell ref="A1123:A1146"/>
    <mergeCell ref="B1123:B1146"/>
    <mergeCell ref="C1133:D1133"/>
    <mergeCell ref="C1142:D1142"/>
    <mergeCell ref="A1191:A1196"/>
    <mergeCell ref="B1191:B1196"/>
    <mergeCell ref="A1197:A1200"/>
    <mergeCell ref="B1197:B1200"/>
    <mergeCell ref="A1201:A1202"/>
    <mergeCell ref="B1201:B1202"/>
    <mergeCell ref="B1158:B1160"/>
    <mergeCell ref="A1161:A1163"/>
    <mergeCell ref="B1161:B1163"/>
    <mergeCell ref="A1164:A1166"/>
    <mergeCell ref="B1164:B1166"/>
    <mergeCell ref="A1167:A1168"/>
    <mergeCell ref="B1167:B1168"/>
    <mergeCell ref="A1172:A1190"/>
    <mergeCell ref="B1172:B1190"/>
    <mergeCell ref="A1052:A1056"/>
    <mergeCell ref="B1052:B1056"/>
    <mergeCell ref="A1057:A1060"/>
    <mergeCell ref="B1057:B1060"/>
    <mergeCell ref="A1062:A1064"/>
    <mergeCell ref="B1063:B1064"/>
    <mergeCell ref="A1065:A1068"/>
    <mergeCell ref="B1065:B1068"/>
    <mergeCell ref="A1069:A1071"/>
    <mergeCell ref="B1069:B1071"/>
    <mergeCell ref="A1072:A1074"/>
    <mergeCell ref="B1072:B1074"/>
    <mergeCell ref="A1075:A1076"/>
    <mergeCell ref="B1075:B1076"/>
    <mergeCell ref="A1077:A1079"/>
    <mergeCell ref="B1077:B1079"/>
    <mergeCell ref="A1080:A1084"/>
    <mergeCell ref="B1080:B1084"/>
    <mergeCell ref="A1017:A1022"/>
    <mergeCell ref="B1017:B1022"/>
    <mergeCell ref="A1024:A1026"/>
    <mergeCell ref="B1024:B1026"/>
    <mergeCell ref="A1027:A1031"/>
    <mergeCell ref="B1027:B1031"/>
    <mergeCell ref="A1032:A1038"/>
    <mergeCell ref="B1032:B1038"/>
    <mergeCell ref="A1039:A1040"/>
    <mergeCell ref="B1039:B1040"/>
    <mergeCell ref="A1042:A1043"/>
    <mergeCell ref="B1042:B1043"/>
    <mergeCell ref="A1044:A1045"/>
    <mergeCell ref="B1044:B1045"/>
    <mergeCell ref="A1046:A1048"/>
    <mergeCell ref="B1046:B1048"/>
    <mergeCell ref="A1049:A1051"/>
    <mergeCell ref="B1049:B1051"/>
    <mergeCell ref="B2267:B2269"/>
    <mergeCell ref="B2270:B2271"/>
    <mergeCell ref="B2272:B2273"/>
    <mergeCell ref="B2274:B2275"/>
    <mergeCell ref="B2276:B2277"/>
    <mergeCell ref="B2278:B2279"/>
    <mergeCell ref="B2296:B2299"/>
    <mergeCell ref="B2310:B2311"/>
    <mergeCell ref="B2313:B2314"/>
    <mergeCell ref="B2320:B2322"/>
    <mergeCell ref="B2323:B2324"/>
    <mergeCell ref="B2350:B2354"/>
    <mergeCell ref="C2358:D2358"/>
    <mergeCell ref="B2218:B2219"/>
    <mergeCell ref="B2220:B2221"/>
    <mergeCell ref="B2222:B2224"/>
    <mergeCell ref="B2225:B2227"/>
    <mergeCell ref="B2228:B2230"/>
    <mergeCell ref="B2231:B2233"/>
    <mergeCell ref="B2234:B2236"/>
    <mergeCell ref="B2237:B2238"/>
    <mergeCell ref="B2239:B2242"/>
    <mergeCell ref="B2243:B2246"/>
    <mergeCell ref="B2247:B2248"/>
    <mergeCell ref="B2249:B2250"/>
    <mergeCell ref="B2251:B2253"/>
    <mergeCell ref="B2254:B2256"/>
    <mergeCell ref="B2258:B2259"/>
    <mergeCell ref="B2260:B2261"/>
    <mergeCell ref="B2262:B2264"/>
    <mergeCell ref="B2169:B2174"/>
    <mergeCell ref="B2176:B2177"/>
    <mergeCell ref="B2178:B2180"/>
    <mergeCell ref="B2182:B2185"/>
    <mergeCell ref="B2186:B2187"/>
    <mergeCell ref="B2188:B2190"/>
    <mergeCell ref="B2191:B2193"/>
    <mergeCell ref="B2194:B2195"/>
    <mergeCell ref="B2196:B2197"/>
    <mergeCell ref="B2198:B2199"/>
    <mergeCell ref="B2200:B2201"/>
    <mergeCell ref="B2202:B2203"/>
    <mergeCell ref="B2204:B2206"/>
    <mergeCell ref="B2207:B2209"/>
    <mergeCell ref="B2210:B2213"/>
    <mergeCell ref="B2214:B2217"/>
    <mergeCell ref="B2265:B2266"/>
    <mergeCell ref="B2061:B2062"/>
    <mergeCell ref="B2063:B2065"/>
    <mergeCell ref="B2066:B2067"/>
    <mergeCell ref="B2068:B2070"/>
    <mergeCell ref="B2071:B2072"/>
    <mergeCell ref="B2073:B2074"/>
    <mergeCell ref="B2075:B2076"/>
    <mergeCell ref="B2077:B2078"/>
    <mergeCell ref="B2079:B2080"/>
    <mergeCell ref="B2097:B2100"/>
    <mergeCell ref="B2111:B2112"/>
    <mergeCell ref="B2114:B2115"/>
    <mergeCell ref="B2121:B2123"/>
    <mergeCell ref="B2124:B2125"/>
    <mergeCell ref="B2151:B2155"/>
    <mergeCell ref="C2159:D2159"/>
    <mergeCell ref="B2161:B2168"/>
    <mergeCell ref="B2011:B2014"/>
    <mergeCell ref="B2015:B2018"/>
    <mergeCell ref="B2019:B2020"/>
    <mergeCell ref="B2021:B2022"/>
    <mergeCell ref="B2023:B2025"/>
    <mergeCell ref="B2026:B2028"/>
    <mergeCell ref="B2029:B2031"/>
    <mergeCell ref="B2032:B2034"/>
    <mergeCell ref="B2035:B2037"/>
    <mergeCell ref="B2038:B2039"/>
    <mergeCell ref="B2040:B2043"/>
    <mergeCell ref="B2044:B2047"/>
    <mergeCell ref="B2048:B2049"/>
    <mergeCell ref="B2050:B2051"/>
    <mergeCell ref="B2052:B2054"/>
    <mergeCell ref="B2055:B2057"/>
    <mergeCell ref="B2059:B2060"/>
    <mergeCell ref="B1962:B1969"/>
    <mergeCell ref="B1970:B1975"/>
    <mergeCell ref="B1977:B1978"/>
    <mergeCell ref="B1979:B1981"/>
    <mergeCell ref="B1983:B1986"/>
    <mergeCell ref="B1987:B1988"/>
    <mergeCell ref="B1989:B1991"/>
    <mergeCell ref="B1992:B1994"/>
    <mergeCell ref="B1995:B1996"/>
    <mergeCell ref="B1997:B1998"/>
    <mergeCell ref="B1999:B2000"/>
    <mergeCell ref="B2001:B2002"/>
    <mergeCell ref="B2003:B2004"/>
    <mergeCell ref="B2005:B2007"/>
    <mergeCell ref="C897:D897"/>
    <mergeCell ref="B2008:B2010"/>
    <mergeCell ref="B997:B999"/>
    <mergeCell ref="B1000:B1002"/>
    <mergeCell ref="B1003:B1007"/>
    <mergeCell ref="B1008:B1012"/>
    <mergeCell ref="B1085:B1087"/>
    <mergeCell ref="B1088:B1100"/>
    <mergeCell ref="B1101:B1103"/>
    <mergeCell ref="A1105:D1105"/>
    <mergeCell ref="A1106:A1110"/>
    <mergeCell ref="B1106:B1107"/>
    <mergeCell ref="B1108:B1110"/>
    <mergeCell ref="A1111:D1111"/>
    <mergeCell ref="A1112:A1113"/>
    <mergeCell ref="A1013:A1016"/>
    <mergeCell ref="B1013:B1016"/>
    <mergeCell ref="A1834:A1835"/>
    <mergeCell ref="A703:A707"/>
    <mergeCell ref="B703:B707"/>
    <mergeCell ref="A708:A712"/>
    <mergeCell ref="B708:B712"/>
    <mergeCell ref="A714:A715"/>
    <mergeCell ref="B714:B715"/>
    <mergeCell ref="A716:A717"/>
    <mergeCell ref="B716:B717"/>
    <mergeCell ref="A722:A723"/>
    <mergeCell ref="B722:B723"/>
    <mergeCell ref="A724:A725"/>
    <mergeCell ref="B724:B725"/>
    <mergeCell ref="A729:A734"/>
    <mergeCell ref="B729:B734"/>
    <mergeCell ref="A735:A738"/>
    <mergeCell ref="B735:B738"/>
    <mergeCell ref="C743:D743"/>
    <mergeCell ref="A667:A671"/>
    <mergeCell ref="B667:B671"/>
    <mergeCell ref="A672:A673"/>
    <mergeCell ref="B672:B673"/>
    <mergeCell ref="A674:A675"/>
    <mergeCell ref="B674:B675"/>
    <mergeCell ref="A679:A681"/>
    <mergeCell ref="B679:B681"/>
    <mergeCell ref="A682:A684"/>
    <mergeCell ref="B682:B684"/>
    <mergeCell ref="A688:A689"/>
    <mergeCell ref="B688:B689"/>
    <mergeCell ref="A692:A697"/>
    <mergeCell ref="B692:B697"/>
    <mergeCell ref="A698:A699"/>
    <mergeCell ref="B698:B699"/>
    <mergeCell ref="B701:D701"/>
    <mergeCell ref="A611:A613"/>
    <mergeCell ref="B611:B613"/>
    <mergeCell ref="A616:A617"/>
    <mergeCell ref="B616:B617"/>
    <mergeCell ref="A620:A621"/>
    <mergeCell ref="B620:B621"/>
    <mergeCell ref="A625:A626"/>
    <mergeCell ref="B625:B626"/>
    <mergeCell ref="A639:A640"/>
    <mergeCell ref="B639:B640"/>
    <mergeCell ref="A641:A642"/>
    <mergeCell ref="B641:B642"/>
    <mergeCell ref="A647:A650"/>
    <mergeCell ref="B647:B650"/>
    <mergeCell ref="A651:A660"/>
    <mergeCell ref="B651:B660"/>
    <mergeCell ref="A661:A662"/>
    <mergeCell ref="B661:B662"/>
    <mergeCell ref="B3033:C3033"/>
    <mergeCell ref="B3140:C3140"/>
    <mergeCell ref="B3187:C3187"/>
    <mergeCell ref="B3188:C3188"/>
    <mergeCell ref="B3189:C3189"/>
    <mergeCell ref="B3190:C3190"/>
    <mergeCell ref="B3191:C3191"/>
    <mergeCell ref="B3192:C3192"/>
    <mergeCell ref="B3193:C3193"/>
    <mergeCell ref="B3204:C3204"/>
    <mergeCell ref="B3217:C3217"/>
    <mergeCell ref="B3218:C3218"/>
    <mergeCell ref="B3219:C3219"/>
    <mergeCell ref="B3220:C3220"/>
    <mergeCell ref="B3233:C3233"/>
    <mergeCell ref="B3234:C3234"/>
    <mergeCell ref="A563:A569"/>
    <mergeCell ref="B563:B569"/>
    <mergeCell ref="A570:A576"/>
    <mergeCell ref="B570:B576"/>
    <mergeCell ref="A577:A578"/>
    <mergeCell ref="B577:B578"/>
    <mergeCell ref="A579:A581"/>
    <mergeCell ref="B579:B581"/>
    <mergeCell ref="A585:A586"/>
    <mergeCell ref="B585:B586"/>
    <mergeCell ref="A587:A588"/>
    <mergeCell ref="B587:B588"/>
    <mergeCell ref="A591:A592"/>
    <mergeCell ref="B591:B592"/>
    <mergeCell ref="A594:A595"/>
    <mergeCell ref="B594:B595"/>
    <mergeCell ref="B2926:C2926"/>
    <mergeCell ref="B2956:C2956"/>
    <mergeCell ref="B2957:C2957"/>
    <mergeCell ref="B2964:C2964"/>
    <mergeCell ref="B2965:B2971"/>
    <mergeCell ref="B2982:C2982"/>
    <mergeCell ref="B2983:C2983"/>
    <mergeCell ref="B2995:C2995"/>
    <mergeCell ref="B2996:C2996"/>
    <mergeCell ref="B2997:C2997"/>
    <mergeCell ref="B3015:C3015"/>
    <mergeCell ref="B3016:C3016"/>
    <mergeCell ref="B3017:C3017"/>
    <mergeCell ref="B3018:C3018"/>
    <mergeCell ref="B3023:C3023"/>
    <mergeCell ref="B3024:C3024"/>
    <mergeCell ref="B3032:C3032"/>
    <mergeCell ref="B195:D195"/>
    <mergeCell ref="B196:D196"/>
    <mergeCell ref="B202:D202"/>
    <mergeCell ref="A204:A218"/>
    <mergeCell ref="B204:B218"/>
    <mergeCell ref="A219:A221"/>
    <mergeCell ref="B219:B221"/>
    <mergeCell ref="A165:A170"/>
    <mergeCell ref="B165:B170"/>
    <mergeCell ref="A171:A177"/>
    <mergeCell ref="B171:B177"/>
    <mergeCell ref="A180:A181"/>
    <mergeCell ref="B180:B181"/>
    <mergeCell ref="B188:D188"/>
    <mergeCell ref="A189:A194"/>
    <mergeCell ref="B189:B194"/>
    <mergeCell ref="A140:A142"/>
    <mergeCell ref="B140:B142"/>
    <mergeCell ref="A143:A144"/>
    <mergeCell ref="B143:B144"/>
    <mergeCell ref="A145:A146"/>
    <mergeCell ref="B145:B146"/>
    <mergeCell ref="A147:A155"/>
    <mergeCell ref="B147:B155"/>
    <mergeCell ref="B164:D164"/>
    <mergeCell ref="A109:A112"/>
    <mergeCell ref="B109:B112"/>
    <mergeCell ref="A113:A118"/>
    <mergeCell ref="B113:B118"/>
    <mergeCell ref="B127:D127"/>
    <mergeCell ref="A128:A134"/>
    <mergeCell ref="B128:B134"/>
    <mergeCell ref="B136:D136"/>
    <mergeCell ref="A137:A139"/>
    <mergeCell ref="B137:B139"/>
    <mergeCell ref="A85:A86"/>
    <mergeCell ref="B85:B86"/>
    <mergeCell ref="A87:A92"/>
    <mergeCell ref="B87:B92"/>
    <mergeCell ref="A97:A98"/>
    <mergeCell ref="B97:B98"/>
    <mergeCell ref="A99:A102"/>
    <mergeCell ref="B99:B102"/>
    <mergeCell ref="A103:A106"/>
    <mergeCell ref="B103:B106"/>
    <mergeCell ref="A64:A65"/>
    <mergeCell ref="B64:B65"/>
    <mergeCell ref="A71:A72"/>
    <mergeCell ref="B71:B72"/>
    <mergeCell ref="A73:A74"/>
    <mergeCell ref="B73:B74"/>
    <mergeCell ref="A80:A81"/>
    <mergeCell ref="B80:B81"/>
    <mergeCell ref="A82:A84"/>
    <mergeCell ref="B82:B84"/>
    <mergeCell ref="B45:B47"/>
    <mergeCell ref="A50:A51"/>
    <mergeCell ref="B50:B51"/>
    <mergeCell ref="A52:A53"/>
    <mergeCell ref="B52:B53"/>
    <mergeCell ref="A54:A56"/>
    <mergeCell ref="B54:B56"/>
    <mergeCell ref="A57:A59"/>
    <mergeCell ref="B57:B59"/>
    <mergeCell ref="A45:A47"/>
    <mergeCell ref="A8:A12"/>
    <mergeCell ref="B8:B12"/>
    <mergeCell ref="A13:A18"/>
    <mergeCell ref="B13:B18"/>
    <mergeCell ref="A19:A28"/>
    <mergeCell ref="B19:B28"/>
    <mergeCell ref="A29:A31"/>
    <mergeCell ref="B29:B31"/>
    <mergeCell ref="A32:A33"/>
    <mergeCell ref="B32:B33"/>
    <mergeCell ref="A34:A35"/>
    <mergeCell ref="B34:B35"/>
    <mergeCell ref="A36:A38"/>
    <mergeCell ref="B36:B38"/>
    <mergeCell ref="A39:A40"/>
    <mergeCell ref="B39:B40"/>
    <mergeCell ref="A41:A43"/>
    <mergeCell ref="B41:B43"/>
    <mergeCell ref="A1842:A1843"/>
    <mergeCell ref="B1842:B1843"/>
    <mergeCell ref="A1827:A1828"/>
    <mergeCell ref="B1827:B1828"/>
    <mergeCell ref="A1823:A1824"/>
    <mergeCell ref="B1823:B1824"/>
    <mergeCell ref="A1811:A1812"/>
    <mergeCell ref="B1811:B1812"/>
    <mergeCell ref="A1813:A1814"/>
    <mergeCell ref="B1813:B1814"/>
    <mergeCell ref="A1816:A1817"/>
    <mergeCell ref="B1816:B1817"/>
    <mergeCell ref="A1819:A1821"/>
    <mergeCell ref="B1819:B1821"/>
    <mergeCell ref="A1829:A1831"/>
    <mergeCell ref="B1829:B1831"/>
    <mergeCell ref="A1832:A1833"/>
    <mergeCell ref="B1832:B1833"/>
    <mergeCell ref="A1836:A1837"/>
    <mergeCell ref="B1836:B1837"/>
    <mergeCell ref="A1838:A1839"/>
    <mergeCell ref="B1838:B1839"/>
    <mergeCell ref="A1840:A1841"/>
    <mergeCell ref="B1840:B1841"/>
    <mergeCell ref="A1804:A1805"/>
    <mergeCell ref="B1804:B1805"/>
    <mergeCell ref="A1786:A1787"/>
    <mergeCell ref="B1786:B1787"/>
    <mergeCell ref="A1789:A1790"/>
    <mergeCell ref="B1789:B1790"/>
    <mergeCell ref="B1793:H1793"/>
    <mergeCell ref="A1794:A1797"/>
    <mergeCell ref="B1794:B1797"/>
    <mergeCell ref="A1798:A1800"/>
    <mergeCell ref="B1798:B1800"/>
    <mergeCell ref="A1801:A1803"/>
    <mergeCell ref="B1801:B1803"/>
    <mergeCell ref="A1806:A1809"/>
    <mergeCell ref="B1806:B1809"/>
    <mergeCell ref="A1732:A1733"/>
    <mergeCell ref="B1732:B1733"/>
    <mergeCell ref="A1752:A1753"/>
    <mergeCell ref="B1752:B1753"/>
    <mergeCell ref="A1764:A1765"/>
    <mergeCell ref="B1764:B1765"/>
    <mergeCell ref="A1768:A1769"/>
    <mergeCell ref="B1768:B1769"/>
    <mergeCell ref="A1776:A1778"/>
    <mergeCell ref="B1776:B1778"/>
    <mergeCell ref="A1709:A1710"/>
    <mergeCell ref="B1709:B1710"/>
    <mergeCell ref="A1705:A1706"/>
    <mergeCell ref="B1705:B1706"/>
    <mergeCell ref="A1684:A1685"/>
    <mergeCell ref="B1684:B1685"/>
    <mergeCell ref="A1689:A1690"/>
    <mergeCell ref="B1689:B1690"/>
    <mergeCell ref="A1692:A1693"/>
    <mergeCell ref="B1692:B1693"/>
    <mergeCell ref="A1712:A1713"/>
    <mergeCell ref="B1712:B1713"/>
    <mergeCell ref="A1714:A1715"/>
    <mergeCell ref="B1714:B1715"/>
    <mergeCell ref="A1716:A1717"/>
    <mergeCell ref="B1716:B1717"/>
    <mergeCell ref="A1682:A1683"/>
    <mergeCell ref="B1682:B1683"/>
    <mergeCell ref="A1626:A1627"/>
    <mergeCell ref="B1626:B1627"/>
    <mergeCell ref="A1629:A1630"/>
    <mergeCell ref="B1629:B1630"/>
    <mergeCell ref="A1637:A1639"/>
    <mergeCell ref="B1637:B1639"/>
    <mergeCell ref="A1648:A1650"/>
    <mergeCell ref="B1648:B1650"/>
    <mergeCell ref="A1666:A1667"/>
    <mergeCell ref="B1666:B1667"/>
    <mergeCell ref="A1673:A1675"/>
    <mergeCell ref="B1673:B1675"/>
    <mergeCell ref="A1597:A1598"/>
    <mergeCell ref="B1597:B1598"/>
    <mergeCell ref="A1602:A1603"/>
    <mergeCell ref="B1602:B1603"/>
    <mergeCell ref="A1572:A1574"/>
    <mergeCell ref="B1572:B1574"/>
    <mergeCell ref="A1575:A1576"/>
    <mergeCell ref="B1575:B1576"/>
    <mergeCell ref="A1580:A1581"/>
    <mergeCell ref="B1580:B1581"/>
    <mergeCell ref="A1582:A1583"/>
    <mergeCell ref="B1582:B1583"/>
    <mergeCell ref="A1592:A1593"/>
    <mergeCell ref="B1592:B1593"/>
    <mergeCell ref="A1594:A1596"/>
    <mergeCell ref="B1594:B1596"/>
    <mergeCell ref="A1599:A1601"/>
    <mergeCell ref="B1599:B1601"/>
    <mergeCell ref="A1604:A1605"/>
    <mergeCell ref="B1604:B1605"/>
    <mergeCell ref="A1553:A1556"/>
    <mergeCell ref="B1553:B1556"/>
    <mergeCell ref="A1565:A1568"/>
    <mergeCell ref="B1565:B1568"/>
    <mergeCell ref="A1569:A1570"/>
    <mergeCell ref="B1569:B1570"/>
    <mergeCell ref="A1577:A1579"/>
    <mergeCell ref="B1577:B1579"/>
    <mergeCell ref="B5554:D5554"/>
    <mergeCell ref="B5555:D5555"/>
    <mergeCell ref="A5490:A5492"/>
    <mergeCell ref="B5490:B5492"/>
    <mergeCell ref="A5493:A5494"/>
    <mergeCell ref="B5493:B5494"/>
    <mergeCell ref="A5496:A5497"/>
    <mergeCell ref="B5496:B5497"/>
    <mergeCell ref="B5499:D5499"/>
    <mergeCell ref="C5500:D5500"/>
    <mergeCell ref="C5501:D5501"/>
    <mergeCell ref="C5469:D5469"/>
    <mergeCell ref="A5470:A5477"/>
    <mergeCell ref="A5516:A5522"/>
    <mergeCell ref="B5516:B5522"/>
    <mergeCell ref="A5523:A5548"/>
    <mergeCell ref="B5523:B5548"/>
    <mergeCell ref="B5549:D5549"/>
    <mergeCell ref="B5550:D5550"/>
    <mergeCell ref="B5551:D5551"/>
    <mergeCell ref="B5552:D5552"/>
    <mergeCell ref="B5553:D5553"/>
    <mergeCell ref="A5503:A5504"/>
    <mergeCell ref="B5503:B5504"/>
    <mergeCell ref="B5506:D5506"/>
    <mergeCell ref="A5508:A5510"/>
    <mergeCell ref="B5508:B5510"/>
    <mergeCell ref="A5512:A5513"/>
    <mergeCell ref="B5512:B5513"/>
    <mergeCell ref="A5514:A5515"/>
    <mergeCell ref="B5514:B5515"/>
    <mergeCell ref="C5514:D5514"/>
    <mergeCell ref="C5515:D5515"/>
    <mergeCell ref="B5470:B5477"/>
    <mergeCell ref="A5478:A5479"/>
    <mergeCell ref="B5478:B5479"/>
    <mergeCell ref="A5483:A5486"/>
    <mergeCell ref="B5483:B5486"/>
    <mergeCell ref="A5488:A5489"/>
    <mergeCell ref="B5488:B5489"/>
    <mergeCell ref="C5488:D5488"/>
    <mergeCell ref="C5489:D5489"/>
    <mergeCell ref="A5457:A5458"/>
    <mergeCell ref="B5457:B5458"/>
    <mergeCell ref="A5459:A5460"/>
    <mergeCell ref="B5459:B5460"/>
    <mergeCell ref="A5461:A5462"/>
    <mergeCell ref="B5461:B5462"/>
    <mergeCell ref="A5463:A5465"/>
    <mergeCell ref="B5463:B5465"/>
    <mergeCell ref="A5466:A5468"/>
    <mergeCell ref="B5466:B5468"/>
    <mergeCell ref="B5443:D5443"/>
    <mergeCell ref="B5444:D5444"/>
    <mergeCell ref="A5445:A5448"/>
    <mergeCell ref="B5445:B5448"/>
    <mergeCell ref="A5450:A5452"/>
    <mergeCell ref="B5450:B5452"/>
    <mergeCell ref="A5453:A5454"/>
    <mergeCell ref="B5453:B5454"/>
    <mergeCell ref="A5455:A5456"/>
    <mergeCell ref="B5455:B5456"/>
    <mergeCell ref="B5433:D5433"/>
    <mergeCell ref="B5434:D5434"/>
    <mergeCell ref="B5435:D5435"/>
    <mergeCell ref="B5436:D5436"/>
    <mergeCell ref="B5437:D5437"/>
    <mergeCell ref="B5438:D5438"/>
    <mergeCell ref="B5439:D5439"/>
    <mergeCell ref="B5441:D5441"/>
    <mergeCell ref="B5442:D5442"/>
    <mergeCell ref="C5421:D5421"/>
    <mergeCell ref="B5422:D5422"/>
    <mergeCell ref="A5424:A5427"/>
    <mergeCell ref="B5424:B5427"/>
    <mergeCell ref="A5428:A5429"/>
    <mergeCell ref="B5428:B5429"/>
    <mergeCell ref="A5430:A5431"/>
    <mergeCell ref="B5430:B5431"/>
    <mergeCell ref="B5432:D5432"/>
    <mergeCell ref="A5403:A5407"/>
    <mergeCell ref="B5403:B5407"/>
    <mergeCell ref="A5409:A5412"/>
    <mergeCell ref="B5409:B5412"/>
    <mergeCell ref="A5413:A5416"/>
    <mergeCell ref="B5413:B5416"/>
    <mergeCell ref="C5416:D5416"/>
    <mergeCell ref="A5417:A5420"/>
    <mergeCell ref="B5417:B5420"/>
    <mergeCell ref="C5420:D5420"/>
    <mergeCell ref="B5387:D5387"/>
    <mergeCell ref="B5388:B5392"/>
    <mergeCell ref="C5388:D5388"/>
    <mergeCell ref="C5389:D5389"/>
    <mergeCell ref="C5390:D5390"/>
    <mergeCell ref="C5391:D5391"/>
    <mergeCell ref="C5392:D5392"/>
    <mergeCell ref="A5394:A5402"/>
    <mergeCell ref="B5394:B5402"/>
    <mergeCell ref="B5379:B5386"/>
    <mergeCell ref="C5379:D5379"/>
    <mergeCell ref="C5380:D5380"/>
    <mergeCell ref="C5381:D5381"/>
    <mergeCell ref="C5382:D5382"/>
    <mergeCell ref="C5383:D5383"/>
    <mergeCell ref="C5384:D5384"/>
    <mergeCell ref="C5385:D5385"/>
    <mergeCell ref="C5386:D5386"/>
    <mergeCell ref="B5366:D5366"/>
    <mergeCell ref="B5367:D5367"/>
    <mergeCell ref="B5368:B5378"/>
    <mergeCell ref="C5368:D5368"/>
    <mergeCell ref="C5369:D5369"/>
    <mergeCell ref="C5370:D5370"/>
    <mergeCell ref="C5371:D5371"/>
    <mergeCell ref="C5372:D5372"/>
    <mergeCell ref="C5373:D5373"/>
    <mergeCell ref="C5374:D5374"/>
    <mergeCell ref="C5375:D5375"/>
    <mergeCell ref="C5376:D5376"/>
    <mergeCell ref="C5377:D5377"/>
    <mergeCell ref="C5378:D5378"/>
    <mergeCell ref="A5340:A5341"/>
    <mergeCell ref="B5340:B5341"/>
    <mergeCell ref="A5347:A5349"/>
    <mergeCell ref="B5347:B5349"/>
    <mergeCell ref="B5360:D5360"/>
    <mergeCell ref="B5361:D5361"/>
    <mergeCell ref="B5362:D5362"/>
    <mergeCell ref="B5363:D5363"/>
    <mergeCell ref="A5364:A5365"/>
    <mergeCell ref="B5364:B5365"/>
    <mergeCell ref="A5319:A5320"/>
    <mergeCell ref="B5319:B5320"/>
    <mergeCell ref="A5327:A5330"/>
    <mergeCell ref="B5327:B5330"/>
    <mergeCell ref="A5332:A5335"/>
    <mergeCell ref="B5332:B5335"/>
    <mergeCell ref="A5336:A5337"/>
    <mergeCell ref="B5336:B5337"/>
    <mergeCell ref="A5338:A5339"/>
    <mergeCell ref="B5338:B5339"/>
    <mergeCell ref="A5299:A5300"/>
    <mergeCell ref="B5299:B5300"/>
    <mergeCell ref="A5303:A5304"/>
    <mergeCell ref="B5303:B5304"/>
    <mergeCell ref="A5306:A5307"/>
    <mergeCell ref="B5306:B5307"/>
    <mergeCell ref="A5308:A5309"/>
    <mergeCell ref="B5308:B5309"/>
    <mergeCell ref="A5315:A5316"/>
    <mergeCell ref="B5315:B5316"/>
    <mergeCell ref="A5282:A5284"/>
    <mergeCell ref="B5282:B5284"/>
    <mergeCell ref="A5285:A5286"/>
    <mergeCell ref="B5285:B5286"/>
    <mergeCell ref="A5289:A5291"/>
    <mergeCell ref="B5289:B5291"/>
    <mergeCell ref="A5293:A5294"/>
    <mergeCell ref="B5293:B5294"/>
    <mergeCell ref="A5296:A5298"/>
    <mergeCell ref="B5296:B5298"/>
    <mergeCell ref="A5253:A5258"/>
    <mergeCell ref="B5253:B5258"/>
    <mergeCell ref="A5274:A5275"/>
    <mergeCell ref="B5274:B5275"/>
    <mergeCell ref="A5276:A5277"/>
    <mergeCell ref="B5276:B5277"/>
    <mergeCell ref="A5278:A5279"/>
    <mergeCell ref="B5278:B5279"/>
    <mergeCell ref="A5280:A5281"/>
    <mergeCell ref="B5280:B5281"/>
    <mergeCell ref="A5238:A5240"/>
    <mergeCell ref="B5238:B5240"/>
    <mergeCell ref="A5241:A5244"/>
    <mergeCell ref="B5241:B5244"/>
    <mergeCell ref="A5245:A5247"/>
    <mergeCell ref="B5245:B5247"/>
    <mergeCell ref="A5248:A5249"/>
    <mergeCell ref="B5248:B5249"/>
    <mergeCell ref="A5250:A5252"/>
    <mergeCell ref="B5250:B5252"/>
    <mergeCell ref="A5219:A5222"/>
    <mergeCell ref="B5219:B5222"/>
    <mergeCell ref="A5223:A5225"/>
    <mergeCell ref="B5223:B5225"/>
    <mergeCell ref="A5226:A5230"/>
    <mergeCell ref="B5226:B5230"/>
    <mergeCell ref="A5231:A5233"/>
    <mergeCell ref="B5231:B5233"/>
    <mergeCell ref="A5234:A5237"/>
    <mergeCell ref="B5234:B5237"/>
    <mergeCell ref="B5206:D5206"/>
    <mergeCell ref="B5207:D5207"/>
    <mergeCell ref="B5208:D5208"/>
    <mergeCell ref="B5209:D5209"/>
    <mergeCell ref="A5210:A5212"/>
    <mergeCell ref="B5210:B5212"/>
    <mergeCell ref="A5213:A5215"/>
    <mergeCell ref="B5213:B5215"/>
    <mergeCell ref="A5216:A5218"/>
    <mergeCell ref="B5216:B5218"/>
    <mergeCell ref="A5197:A5199"/>
    <mergeCell ref="B5197:B5199"/>
    <mergeCell ref="A5200:A5201"/>
    <mergeCell ref="B5200:B5201"/>
    <mergeCell ref="A5202:A5203"/>
    <mergeCell ref="B5202:B5203"/>
    <mergeCell ref="A5204:A5205"/>
    <mergeCell ref="B5204:B5205"/>
    <mergeCell ref="C5204:D5204"/>
    <mergeCell ref="C5205:D5205"/>
    <mergeCell ref="A5186:A5187"/>
    <mergeCell ref="B5186:B5187"/>
    <mergeCell ref="A5188:A5189"/>
    <mergeCell ref="B5188:B5189"/>
    <mergeCell ref="A5191:A5192"/>
    <mergeCell ref="B5191:B5192"/>
    <mergeCell ref="B5193:D5193"/>
    <mergeCell ref="A5194:A5196"/>
    <mergeCell ref="B5194:B5196"/>
    <mergeCell ref="B5174:D5174"/>
    <mergeCell ref="B5175:D5175"/>
    <mergeCell ref="B5176:D5176"/>
    <mergeCell ref="B5177:D5177"/>
    <mergeCell ref="B5178:D5178"/>
    <mergeCell ref="A5179:A5181"/>
    <mergeCell ref="B5179:B5181"/>
    <mergeCell ref="A5182:A5185"/>
    <mergeCell ref="B5182:B5184"/>
    <mergeCell ref="A5154:A5160"/>
    <mergeCell ref="B5154:B5160"/>
    <mergeCell ref="A5161:A5165"/>
    <mergeCell ref="B5161:B5165"/>
    <mergeCell ref="A5167:A5169"/>
    <mergeCell ref="B5167:B5169"/>
    <mergeCell ref="A5170:A5171"/>
    <mergeCell ref="B5170:B5171"/>
    <mergeCell ref="A5172:A5173"/>
    <mergeCell ref="B5172:B5173"/>
    <mergeCell ref="B5134:D5134"/>
    <mergeCell ref="B5135:D5135"/>
    <mergeCell ref="B5136:D5136"/>
    <mergeCell ref="B5137:D5137"/>
    <mergeCell ref="A5139:A5153"/>
    <mergeCell ref="B5139:B5141"/>
    <mergeCell ref="B5142:B5145"/>
    <mergeCell ref="B5146:B5148"/>
    <mergeCell ref="C5147:C5148"/>
    <mergeCell ref="D5147:D5148"/>
    <mergeCell ref="B5149:B5153"/>
    <mergeCell ref="A5118:A5119"/>
    <mergeCell ref="B5118:B5119"/>
    <mergeCell ref="A5120:A5121"/>
    <mergeCell ref="B5120:B5121"/>
    <mergeCell ref="A5122:A5125"/>
    <mergeCell ref="B5122:B5124"/>
    <mergeCell ref="C5127:D5127"/>
    <mergeCell ref="C5131:D5131"/>
    <mergeCell ref="A5132:A5133"/>
    <mergeCell ref="B5132:B5133"/>
    <mergeCell ref="C5132:D5132"/>
    <mergeCell ref="C5133:D5133"/>
    <mergeCell ref="B5093:D5093"/>
    <mergeCell ref="A5095:A5100"/>
    <mergeCell ref="B5095:B5100"/>
    <mergeCell ref="A5101:A5108"/>
    <mergeCell ref="B5101:B5108"/>
    <mergeCell ref="A5109:A5110"/>
    <mergeCell ref="B5109:B5110"/>
    <mergeCell ref="A5113:A5114"/>
    <mergeCell ref="B5113:B5114"/>
    <mergeCell ref="A5077:A5079"/>
    <mergeCell ref="B5077:B5079"/>
    <mergeCell ref="A5080:A5081"/>
    <mergeCell ref="B5080:B5081"/>
    <mergeCell ref="A5083:A5084"/>
    <mergeCell ref="B5083:B5084"/>
    <mergeCell ref="A5085:A5086"/>
    <mergeCell ref="B5085:B5086"/>
    <mergeCell ref="A5088:A5089"/>
    <mergeCell ref="B5088:B5089"/>
    <mergeCell ref="A5061:A5062"/>
    <mergeCell ref="B5061:B5062"/>
    <mergeCell ref="A5063:A5065"/>
    <mergeCell ref="B5063:B5065"/>
    <mergeCell ref="A5066:A5067"/>
    <mergeCell ref="B5066:B5067"/>
    <mergeCell ref="A5071:A5073"/>
    <mergeCell ref="B5071:B5073"/>
    <mergeCell ref="A5074:A5076"/>
    <mergeCell ref="B5074:B5076"/>
    <mergeCell ref="A5041:A5042"/>
    <mergeCell ref="B5041:B5042"/>
    <mergeCell ref="A5044:A5045"/>
    <mergeCell ref="B5044:B5045"/>
    <mergeCell ref="A5047:A5056"/>
    <mergeCell ref="B5047:B5056"/>
    <mergeCell ref="A5057:A5058"/>
    <mergeCell ref="B5057:B5058"/>
    <mergeCell ref="A5059:A5060"/>
    <mergeCell ref="B5059:B5060"/>
    <mergeCell ref="A5005:A5009"/>
    <mergeCell ref="B5005:B5009"/>
    <mergeCell ref="B5010:D5010"/>
    <mergeCell ref="A5012:A5014"/>
    <mergeCell ref="B5012:B5014"/>
    <mergeCell ref="B5017:D5017"/>
    <mergeCell ref="A5019:A5026"/>
    <mergeCell ref="B5019:B5026"/>
    <mergeCell ref="A5027:A5040"/>
    <mergeCell ref="B5027:B5040"/>
    <mergeCell ref="C5040:D5040"/>
    <mergeCell ref="A4969:A4973"/>
    <mergeCell ref="B4969:B4973"/>
    <mergeCell ref="A4974:A4984"/>
    <mergeCell ref="B4974:B4984"/>
    <mergeCell ref="A4988:A4995"/>
    <mergeCell ref="B4988:B4990"/>
    <mergeCell ref="B4991:B4995"/>
    <mergeCell ref="B4996:D4996"/>
    <mergeCell ref="A4997:A5004"/>
    <mergeCell ref="B4997:B5004"/>
    <mergeCell ref="B4940:D4940"/>
    <mergeCell ref="B4941:D4941"/>
    <mergeCell ref="B4942:D4942"/>
    <mergeCell ref="A4945:A4956"/>
    <mergeCell ref="B4945:B4956"/>
    <mergeCell ref="B4959:D4959"/>
    <mergeCell ref="B4960:D4960"/>
    <mergeCell ref="A4961:A4967"/>
    <mergeCell ref="B4961:B4967"/>
    <mergeCell ref="B4914:D4914"/>
    <mergeCell ref="C4915:D4915"/>
    <mergeCell ref="C4916:D4916"/>
    <mergeCell ref="A4918:A4931"/>
    <mergeCell ref="B4918:B4931"/>
    <mergeCell ref="A4932:A4935"/>
    <mergeCell ref="B4932:B4935"/>
    <mergeCell ref="A4936:A4939"/>
    <mergeCell ref="B4936:B4939"/>
    <mergeCell ref="A4898:A4899"/>
    <mergeCell ref="B4898:B4899"/>
    <mergeCell ref="A4905:A4906"/>
    <mergeCell ref="B4905:B4906"/>
    <mergeCell ref="A4907:A4910"/>
    <mergeCell ref="B4907:B4910"/>
    <mergeCell ref="B4911:D4911"/>
    <mergeCell ref="B4912:D4912"/>
    <mergeCell ref="B4913:D4913"/>
    <mergeCell ref="A4856:A4859"/>
    <mergeCell ref="B4856:B4859"/>
    <mergeCell ref="A4860:A4862"/>
    <mergeCell ref="B4860:B4862"/>
    <mergeCell ref="A4863:A4864"/>
    <mergeCell ref="B4863:B4864"/>
    <mergeCell ref="A4868:A4869"/>
    <mergeCell ref="B4868:B4869"/>
    <mergeCell ref="B4882:D4882"/>
    <mergeCell ref="A4843:A4846"/>
    <mergeCell ref="B4843:B4846"/>
    <mergeCell ref="A4848:A4849"/>
    <mergeCell ref="B4848:B4849"/>
    <mergeCell ref="A4850:A4855"/>
    <mergeCell ref="B4850:B4855"/>
    <mergeCell ref="A2707:A2710"/>
    <mergeCell ref="B2707:B2710"/>
    <mergeCell ref="A2712:A2716"/>
    <mergeCell ref="B2712:B2716"/>
    <mergeCell ref="A2717:A2718"/>
    <mergeCell ref="B2717:B2718"/>
    <mergeCell ref="A2719:A2722"/>
    <mergeCell ref="B2719:B2722"/>
    <mergeCell ref="A2723:A2726"/>
    <mergeCell ref="B2723:B2726"/>
    <mergeCell ref="A3586:A3594"/>
    <mergeCell ref="B3586:B3594"/>
    <mergeCell ref="A3595:A3597"/>
    <mergeCell ref="B3595:B3597"/>
    <mergeCell ref="A3598:A3606"/>
    <mergeCell ref="B3598:B3606"/>
    <mergeCell ref="A3607:A3610"/>
    <mergeCell ref="B3607:B3610"/>
    <mergeCell ref="A3621:A3622"/>
    <mergeCell ref="B3621:B3622"/>
    <mergeCell ref="A3623:A3624"/>
    <mergeCell ref="B3623:B3624"/>
    <mergeCell ref="A3626:A3629"/>
    <mergeCell ref="B2798:C2798"/>
    <mergeCell ref="B2836:C2836"/>
    <mergeCell ref="B2837:C2837"/>
    <mergeCell ref="A2693:A2694"/>
    <mergeCell ref="B2693:B2694"/>
    <mergeCell ref="A2697:A2706"/>
    <mergeCell ref="B2697:B2706"/>
    <mergeCell ref="C2706:D2706"/>
    <mergeCell ref="A2654:A2660"/>
    <mergeCell ref="B2654:B2660"/>
    <mergeCell ref="A2662:A2671"/>
    <mergeCell ref="B2662:B2671"/>
    <mergeCell ref="A2673:A2675"/>
    <mergeCell ref="B2673:B2675"/>
    <mergeCell ref="A2676:A2677"/>
    <mergeCell ref="B2676:B2677"/>
    <mergeCell ref="A2679:A2682"/>
    <mergeCell ref="B2679:B2682"/>
    <mergeCell ref="B4838:D4838"/>
    <mergeCell ref="A4839:A4842"/>
    <mergeCell ref="B4839:B4842"/>
    <mergeCell ref="C2744:D2744"/>
    <mergeCell ref="C2745:D2745"/>
    <mergeCell ref="C2746:D2746"/>
    <mergeCell ref="C2747:D2747"/>
    <mergeCell ref="B2841:C2841"/>
    <mergeCell ref="B2844:C2844"/>
    <mergeCell ref="B2847:C2847"/>
    <mergeCell ref="B2848:C2848"/>
    <mergeCell ref="B2855:B2856"/>
    <mergeCell ref="B2858:B2859"/>
    <mergeCell ref="B2870:B2871"/>
    <mergeCell ref="B2872:B2873"/>
    <mergeCell ref="B2915:B2917"/>
    <mergeCell ref="B2925:C2925"/>
    <mergeCell ref="A2644:A2647"/>
    <mergeCell ref="B2644:B2647"/>
    <mergeCell ref="A2648:A2653"/>
    <mergeCell ref="B2648:B2650"/>
    <mergeCell ref="B2651:B2652"/>
    <mergeCell ref="A2602:A2604"/>
    <mergeCell ref="B2602:B2604"/>
    <mergeCell ref="A2605:A2609"/>
    <mergeCell ref="B2605:B2609"/>
    <mergeCell ref="A2610:A2617"/>
    <mergeCell ref="B2610:B2617"/>
    <mergeCell ref="A2618:A2624"/>
    <mergeCell ref="B2618:B2624"/>
    <mergeCell ref="A2684:A2685"/>
    <mergeCell ref="B2684:B2685"/>
    <mergeCell ref="A2687:A2689"/>
    <mergeCell ref="B2687:B2689"/>
    <mergeCell ref="B2561:B2562"/>
    <mergeCell ref="A2566:A2568"/>
    <mergeCell ref="B2566:B2568"/>
    <mergeCell ref="A2508:A2509"/>
    <mergeCell ref="B2508:B2509"/>
    <mergeCell ref="A2511:A2512"/>
    <mergeCell ref="A2515:A2517"/>
    <mergeCell ref="B2515:B2517"/>
    <mergeCell ref="A2518:A2522"/>
    <mergeCell ref="B2518:B2522"/>
    <mergeCell ref="A2523:A2543"/>
    <mergeCell ref="B2523:B2543"/>
    <mergeCell ref="A2625:A2629"/>
    <mergeCell ref="B2625:B2629"/>
    <mergeCell ref="A2630:A2637"/>
    <mergeCell ref="B2630:B2637"/>
    <mergeCell ref="A2638:A2643"/>
    <mergeCell ref="B2638:B2643"/>
    <mergeCell ref="A2598:A2601"/>
    <mergeCell ref="B2598:B2601"/>
    <mergeCell ref="A2502:A2505"/>
    <mergeCell ref="B2502:B2505"/>
    <mergeCell ref="A2506:A2507"/>
    <mergeCell ref="B2506:B2507"/>
    <mergeCell ref="A2469:A2470"/>
    <mergeCell ref="B2469:B2470"/>
    <mergeCell ref="A2471:A2472"/>
    <mergeCell ref="B2471:B2472"/>
    <mergeCell ref="B2474:D2474"/>
    <mergeCell ref="A2484:A2486"/>
    <mergeCell ref="B2484:B2486"/>
    <mergeCell ref="A2488:A2491"/>
    <mergeCell ref="B2488:B2491"/>
    <mergeCell ref="A2546:A2549"/>
    <mergeCell ref="B2546:B2549"/>
    <mergeCell ref="A2552:A2554"/>
    <mergeCell ref="B2552:B2554"/>
    <mergeCell ref="A2569:A2571"/>
    <mergeCell ref="B2569:B2571"/>
    <mergeCell ref="A2572:A2573"/>
    <mergeCell ref="B2572:B2573"/>
    <mergeCell ref="A2574:A2576"/>
    <mergeCell ref="B2574:B2576"/>
    <mergeCell ref="A2585:A2589"/>
    <mergeCell ref="B2585:B2589"/>
    <mergeCell ref="A2591:A2593"/>
    <mergeCell ref="B2591:B2593"/>
    <mergeCell ref="A2555:A2557"/>
    <mergeCell ref="B2555:B2557"/>
    <mergeCell ref="A2561:A2562"/>
    <mergeCell ref="A350:A354"/>
    <mergeCell ref="B350:B354"/>
    <mergeCell ref="A356:A358"/>
    <mergeCell ref="B356:B358"/>
    <mergeCell ref="C356:D356"/>
    <mergeCell ref="C357:D357"/>
    <mergeCell ref="C358:D358"/>
    <mergeCell ref="A2423:A2424"/>
    <mergeCell ref="B2423:B2424"/>
    <mergeCell ref="B1430:B1431"/>
    <mergeCell ref="A1432:A1433"/>
    <mergeCell ref="B1432:B1433"/>
    <mergeCell ref="A1434:A1436"/>
    <mergeCell ref="B1434:B1436"/>
    <mergeCell ref="A892:A893"/>
    <mergeCell ref="B892:B893"/>
    <mergeCell ref="A895:A897"/>
    <mergeCell ref="B895:B897"/>
    <mergeCell ref="A1534:A1535"/>
    <mergeCell ref="B1534:B1535"/>
    <mergeCell ref="A899:A900"/>
    <mergeCell ref="B899:B900"/>
    <mergeCell ref="A903:A904"/>
    <mergeCell ref="A907:A908"/>
    <mergeCell ref="B907:B908"/>
    <mergeCell ref="A875:A876"/>
    <mergeCell ref="B875:B876"/>
    <mergeCell ref="A878:A881"/>
    <mergeCell ref="B878:B881"/>
    <mergeCell ref="B943:C943"/>
    <mergeCell ref="B944:C944"/>
    <mergeCell ref="A949:A961"/>
    <mergeCell ref="B949:B961"/>
    <mergeCell ref="A962:A994"/>
    <mergeCell ref="B962:B994"/>
    <mergeCell ref="B946:C946"/>
    <mergeCell ref="B947:D947"/>
    <mergeCell ref="A997:A999"/>
    <mergeCell ref="A1000:A1002"/>
    <mergeCell ref="A1003:A1007"/>
    <mergeCell ref="A1008:A1012"/>
    <mergeCell ref="A225:A238"/>
    <mergeCell ref="B225:B238"/>
    <mergeCell ref="C239:D239"/>
    <mergeCell ref="A240:A242"/>
    <mergeCell ref="B240:B242"/>
    <mergeCell ref="A245:A248"/>
    <mergeCell ref="A249:A257"/>
    <mergeCell ref="B249:B257"/>
    <mergeCell ref="A258:A262"/>
    <mergeCell ref="B258:B262"/>
    <mergeCell ref="A267:A273"/>
    <mergeCell ref="B267:B273"/>
    <mergeCell ref="A274:A277"/>
    <mergeCell ref="B274:B277"/>
    <mergeCell ref="A278:A279"/>
    <mergeCell ref="B278:B279"/>
    <mergeCell ref="A321:A331"/>
    <mergeCell ref="B321:B331"/>
    <mergeCell ref="B301:D301"/>
    <mergeCell ref="B302:D302"/>
    <mergeCell ref="B303:D303"/>
    <mergeCell ref="B304:D304"/>
    <mergeCell ref="B312:B319"/>
    <mergeCell ref="C312:D312"/>
    <mergeCell ref="C313:D313"/>
    <mergeCell ref="C314:D314"/>
    <mergeCell ref="C315:D315"/>
    <mergeCell ref="C316:D316"/>
    <mergeCell ref="C317:D317"/>
    <mergeCell ref="C318:D318"/>
    <mergeCell ref="C319:D319"/>
    <mergeCell ref="B886:B887"/>
    <mergeCell ref="A888:A891"/>
    <mergeCell ref="B888:B891"/>
    <mergeCell ref="A829:A837"/>
    <mergeCell ref="B829:B837"/>
    <mergeCell ref="C837:D837"/>
    <mergeCell ref="A838:A843"/>
    <mergeCell ref="B838:B843"/>
    <mergeCell ref="A844:A853"/>
    <mergeCell ref="B844:B853"/>
    <mergeCell ref="A871:A874"/>
    <mergeCell ref="B871:B874"/>
    <mergeCell ref="A788:A794"/>
    <mergeCell ref="B788:B794"/>
    <mergeCell ref="A795:A817"/>
    <mergeCell ref="B795:B817"/>
    <mergeCell ref="B818:D818"/>
    <mergeCell ref="B863:B864"/>
    <mergeCell ref="A770:A771"/>
    <mergeCell ref="B770:B771"/>
    <mergeCell ref="A776:A777"/>
    <mergeCell ref="B776:B777"/>
    <mergeCell ref="B779:D779"/>
    <mergeCell ref="B780:D780"/>
    <mergeCell ref="A4:A5"/>
    <mergeCell ref="B4:B5"/>
    <mergeCell ref="C4:D4"/>
    <mergeCell ref="A745:A751"/>
    <mergeCell ref="B745:B751"/>
    <mergeCell ref="A752:A766"/>
    <mergeCell ref="B752:B766"/>
    <mergeCell ref="A767:A769"/>
    <mergeCell ref="B767:B769"/>
    <mergeCell ref="A280:A281"/>
    <mergeCell ref="B280:B281"/>
    <mergeCell ref="A286:A287"/>
    <mergeCell ref="B286:B287"/>
    <mergeCell ref="B288:D288"/>
    <mergeCell ref="A289:A290"/>
    <mergeCell ref="B289:B290"/>
    <mergeCell ref="A291:A292"/>
    <mergeCell ref="B291:B292"/>
    <mergeCell ref="A293:A300"/>
    <mergeCell ref="B293:B300"/>
    <mergeCell ref="A332:A337"/>
    <mergeCell ref="B332:B337"/>
    <mergeCell ref="C338:D338"/>
    <mergeCell ref="A339:A342"/>
    <mergeCell ref="B339:B342"/>
    <mergeCell ref="A344:A349"/>
    <mergeCell ref="B344:B349"/>
    <mergeCell ref="B305:D305"/>
    <mergeCell ref="A306:A307"/>
    <mergeCell ref="B306:B307"/>
    <mergeCell ref="C308:D308"/>
    <mergeCell ref="A312:A319"/>
    <mergeCell ref="B781:D781"/>
    <mergeCell ref="B782:D782"/>
    <mergeCell ref="A784:A787"/>
    <mergeCell ref="B784:B787"/>
    <mergeCell ref="B903:B904"/>
    <mergeCell ref="A912:A920"/>
    <mergeCell ref="B912:B920"/>
    <mergeCell ref="A921:A941"/>
    <mergeCell ref="B921:B941"/>
    <mergeCell ref="C926:D926"/>
    <mergeCell ref="B942:C942"/>
    <mergeCell ref="A820:A824"/>
    <mergeCell ref="B820:B824"/>
    <mergeCell ref="A825:A828"/>
    <mergeCell ref="B825:B828"/>
    <mergeCell ref="A866:A869"/>
    <mergeCell ref="B866:B869"/>
    <mergeCell ref="C853:D853"/>
    <mergeCell ref="A854:A858"/>
    <mergeCell ref="B854:B858"/>
    <mergeCell ref="A860:A862"/>
    <mergeCell ref="B860:B862"/>
    <mergeCell ref="A863:A864"/>
    <mergeCell ref="A882:A883"/>
    <mergeCell ref="B882:B883"/>
    <mergeCell ref="A886:A887"/>
    <mergeCell ref="B945:C945"/>
    <mergeCell ref="A3611:A3612"/>
    <mergeCell ref="B3611:B3612"/>
    <mergeCell ref="A3613:A3614"/>
    <mergeCell ref="B3613:B3614"/>
    <mergeCell ref="A3616:A3617"/>
    <mergeCell ref="B3616:B3617"/>
    <mergeCell ref="A3619:A3620"/>
    <mergeCell ref="B3619:B3620"/>
    <mergeCell ref="A2425:A2440"/>
    <mergeCell ref="B2425:B2440"/>
    <mergeCell ref="C2440:D2440"/>
    <mergeCell ref="A2441:A2444"/>
    <mergeCell ref="B2441:B2444"/>
    <mergeCell ref="A2445:A2451"/>
    <mergeCell ref="B2445:B2451"/>
    <mergeCell ref="A2452:A2468"/>
    <mergeCell ref="B2452:B2468"/>
    <mergeCell ref="A2492:A2493"/>
    <mergeCell ref="B2492:B2493"/>
    <mergeCell ref="A2494:A2495"/>
    <mergeCell ref="B2494:B2495"/>
    <mergeCell ref="A2499:A2501"/>
    <mergeCell ref="B2499:B2501"/>
    <mergeCell ref="C1147:D1147"/>
    <mergeCell ref="A1148:A1151"/>
    <mergeCell ref="B1148:B1151"/>
    <mergeCell ref="A1152:A1153"/>
    <mergeCell ref="B1152:B1153"/>
    <mergeCell ref="A1154:A1156"/>
    <mergeCell ref="B1154:B1156"/>
    <mergeCell ref="A1158:A1160"/>
    <mergeCell ref="B3626:B3629"/>
    <mergeCell ref="A3632:A3633"/>
    <mergeCell ref="B3632:B3633"/>
    <mergeCell ref="A3635:A3636"/>
    <mergeCell ref="B3635:B3636"/>
    <mergeCell ref="A3637:A3638"/>
    <mergeCell ref="B3637:B3638"/>
    <mergeCell ref="A3639:A3640"/>
    <mergeCell ref="B3639:B3640"/>
    <mergeCell ref="A3641:A3642"/>
    <mergeCell ref="B3641:B3642"/>
    <mergeCell ref="A3643:A3644"/>
    <mergeCell ref="B3643:B3644"/>
    <mergeCell ref="A3645:A3647"/>
    <mergeCell ref="B3645:B3647"/>
    <mergeCell ref="A3648:A3649"/>
    <mergeCell ref="B3648:B3649"/>
    <mergeCell ref="A3650:A3655"/>
    <mergeCell ref="A3656:A3661"/>
    <mergeCell ref="B3656:D3656"/>
    <mergeCell ref="A3662:A3665"/>
    <mergeCell ref="B3662:D3662"/>
    <mergeCell ref="B3663:B3665"/>
    <mergeCell ref="A3666:A3668"/>
    <mergeCell ref="B3666:D3666"/>
    <mergeCell ref="A3669:A3672"/>
    <mergeCell ref="B3673:D3673"/>
    <mergeCell ref="A3674:A3675"/>
    <mergeCell ref="B3674:D3674"/>
    <mergeCell ref="A3676:A3677"/>
    <mergeCell ref="B3676:D3676"/>
    <mergeCell ref="A3678:A3679"/>
    <mergeCell ref="B3678:D3678"/>
    <mergeCell ref="A3680:A3682"/>
    <mergeCell ref="B3680:D3680"/>
    <mergeCell ref="A3683:A3684"/>
    <mergeCell ref="B3683:B3684"/>
    <mergeCell ref="A3686:A3687"/>
    <mergeCell ref="B3686:B3687"/>
    <mergeCell ref="A3691:A3692"/>
    <mergeCell ref="B3691:B3692"/>
    <mergeCell ref="A3696:A3708"/>
    <mergeCell ref="B3696:B3708"/>
    <mergeCell ref="A3709:A3719"/>
    <mergeCell ref="B3709:B3719"/>
    <mergeCell ref="A3720:A3721"/>
    <mergeCell ref="B3720:B3721"/>
    <mergeCell ref="A3723:A3724"/>
    <mergeCell ref="B3723:B3724"/>
    <mergeCell ref="A3727:A3731"/>
    <mergeCell ref="B3727:B3731"/>
    <mergeCell ref="A3732:A3734"/>
    <mergeCell ref="B3732:B3734"/>
    <mergeCell ref="B3737:D3737"/>
    <mergeCell ref="B3738:D3738"/>
    <mergeCell ref="A3740:A3744"/>
    <mergeCell ref="B3740:B3744"/>
    <mergeCell ref="A3745:A3747"/>
    <mergeCell ref="B3745:B3747"/>
    <mergeCell ref="A3751:A3752"/>
    <mergeCell ref="B3751:B3752"/>
    <mergeCell ref="A3754:A3756"/>
    <mergeCell ref="B3754:B3756"/>
    <mergeCell ref="B3759:C3759"/>
    <mergeCell ref="B3762:D3762"/>
    <mergeCell ref="B3769:D3769"/>
    <mergeCell ref="B3770:B3771"/>
    <mergeCell ref="A3774:A3778"/>
    <mergeCell ref="B3774:B3778"/>
    <mergeCell ref="A3779:A3782"/>
    <mergeCell ref="B3779:B3782"/>
    <mergeCell ref="A3783:A3784"/>
    <mergeCell ref="B3783:B3784"/>
    <mergeCell ref="A3785:A3786"/>
    <mergeCell ref="B3785:B3786"/>
    <mergeCell ref="A3796:A3797"/>
    <mergeCell ref="B3796:B3797"/>
    <mergeCell ref="A3798:A3799"/>
    <mergeCell ref="B3798:B3799"/>
    <mergeCell ref="A3802:A3803"/>
    <mergeCell ref="B3802:B3803"/>
    <mergeCell ref="A3804:A3805"/>
    <mergeCell ref="B3804:B3805"/>
    <mergeCell ref="A3811:A3816"/>
    <mergeCell ref="B3811:B3816"/>
    <mergeCell ref="A3820:A3824"/>
    <mergeCell ref="B3820:B3824"/>
    <mergeCell ref="A3825:A3827"/>
    <mergeCell ref="B3825:B3827"/>
    <mergeCell ref="A3829:A3830"/>
    <mergeCell ref="B3829:B3830"/>
    <mergeCell ref="A3831:A3833"/>
    <mergeCell ref="B3831:B3833"/>
    <mergeCell ref="A3835:A3836"/>
    <mergeCell ref="B3835:B3836"/>
    <mergeCell ref="A3838:A3839"/>
    <mergeCell ref="B3838:B3839"/>
    <mergeCell ref="B3842:C3842"/>
    <mergeCell ref="A3848:A3850"/>
    <mergeCell ref="B3848:B3850"/>
    <mergeCell ref="A3854:A3862"/>
    <mergeCell ref="B3854:B3862"/>
    <mergeCell ref="A3863:A3864"/>
    <mergeCell ref="B3863:B3864"/>
    <mergeCell ref="A3870:A3871"/>
    <mergeCell ref="B3870:B3871"/>
    <mergeCell ref="A3872:A3873"/>
    <mergeCell ref="B3872:B3873"/>
    <mergeCell ref="A3875:A3878"/>
    <mergeCell ref="B3875:B3878"/>
    <mergeCell ref="A3882:A3883"/>
    <mergeCell ref="B3882:B3883"/>
    <mergeCell ref="A3886:A3887"/>
    <mergeCell ref="B3886:B3887"/>
    <mergeCell ref="B3891:D3891"/>
    <mergeCell ref="A3893:A3894"/>
    <mergeCell ref="B3893:B3894"/>
    <mergeCell ref="A3898:A3899"/>
    <mergeCell ref="B3898:B3899"/>
    <mergeCell ref="A3901:A3903"/>
    <mergeCell ref="B3901:B3903"/>
    <mergeCell ref="A3904:A3907"/>
    <mergeCell ref="B3904:B3907"/>
    <mergeCell ref="A3908:A3909"/>
    <mergeCell ref="B3908:B3909"/>
    <mergeCell ref="A3910:A3912"/>
    <mergeCell ref="B3910:B3912"/>
    <mergeCell ref="A3914:A3916"/>
    <mergeCell ref="B3914:B3916"/>
    <mergeCell ref="A3918:A3922"/>
    <mergeCell ref="B3918:B3922"/>
    <mergeCell ref="A3923:A3927"/>
    <mergeCell ref="B3923:B3927"/>
    <mergeCell ref="A3928:A3932"/>
    <mergeCell ref="B3928:B3932"/>
    <mergeCell ref="A3933:A3938"/>
    <mergeCell ref="B3933:B3938"/>
    <mergeCell ref="A3939:A3941"/>
    <mergeCell ref="B3939:B3941"/>
    <mergeCell ref="A3943:A3945"/>
    <mergeCell ref="B3943:B3945"/>
    <mergeCell ref="A3948:A3949"/>
    <mergeCell ref="B3948:B3949"/>
    <mergeCell ref="A3950:A3956"/>
    <mergeCell ref="B3950:B3956"/>
    <mergeCell ref="A3957:A3963"/>
    <mergeCell ref="B3957:B3963"/>
    <mergeCell ref="A3964:A3967"/>
    <mergeCell ref="B3964:B3967"/>
    <mergeCell ref="A3968:A3973"/>
    <mergeCell ref="B3968:B3973"/>
    <mergeCell ref="A3974:A3977"/>
    <mergeCell ref="B3974:B3977"/>
    <mergeCell ref="A3978:A3981"/>
    <mergeCell ref="B3978:B3981"/>
    <mergeCell ref="A3982:A3985"/>
    <mergeCell ref="B3982:B3985"/>
    <mergeCell ref="A3986:A3988"/>
    <mergeCell ref="B3986:B3988"/>
    <mergeCell ref="A3989:A3990"/>
    <mergeCell ref="B3989:B3990"/>
    <mergeCell ref="A3991:A3993"/>
    <mergeCell ref="B3991:B3993"/>
    <mergeCell ref="A3994:A3998"/>
    <mergeCell ref="B3994:B3998"/>
    <mergeCell ref="A4000:A4001"/>
    <mergeCell ref="B4000:B4001"/>
    <mergeCell ref="A4002:A4003"/>
    <mergeCell ref="B4002:B4003"/>
    <mergeCell ref="A4005:A4006"/>
    <mergeCell ref="B4005:B4006"/>
    <mergeCell ref="A4007:A4008"/>
    <mergeCell ref="B4007:B4008"/>
    <mergeCell ref="A4013:A4014"/>
    <mergeCell ref="B4013:B4014"/>
    <mergeCell ref="A4015:A4016"/>
    <mergeCell ref="B4015:B4016"/>
    <mergeCell ref="A4017:A4018"/>
    <mergeCell ref="B4017:B4018"/>
    <mergeCell ref="A4022:A4023"/>
    <mergeCell ref="B4022:B4023"/>
    <mergeCell ref="A4025:A4027"/>
    <mergeCell ref="B4025:B4027"/>
    <mergeCell ref="A4034:A4035"/>
    <mergeCell ref="B4034:B4035"/>
    <mergeCell ref="A4046:A4048"/>
    <mergeCell ref="B4046:B4048"/>
    <mergeCell ref="A4059:A4061"/>
    <mergeCell ref="B4059:B4061"/>
    <mergeCell ref="A4062:A4063"/>
    <mergeCell ref="B4062:B4063"/>
    <mergeCell ref="A4080:A4081"/>
    <mergeCell ref="B4080:B4081"/>
    <mergeCell ref="A4093:A4094"/>
    <mergeCell ref="B4093:B4094"/>
    <mergeCell ref="A4102:A4103"/>
    <mergeCell ref="B4102:B4103"/>
    <mergeCell ref="A4105:A4106"/>
    <mergeCell ref="B4105:B4106"/>
    <mergeCell ref="A4115:A4116"/>
    <mergeCell ref="B4115:B4116"/>
    <mergeCell ref="A4119:A4120"/>
    <mergeCell ref="B4119:B4120"/>
    <mergeCell ref="A4121:A4123"/>
    <mergeCell ref="B4121:B4123"/>
    <mergeCell ref="A4125:A4128"/>
    <mergeCell ref="B4125:B4128"/>
    <mergeCell ref="A4129:A4130"/>
    <mergeCell ref="B4129:B4130"/>
    <mergeCell ref="A4136:A4137"/>
    <mergeCell ref="B4136:B4137"/>
    <mergeCell ref="A4138:A4140"/>
    <mergeCell ref="B4138:B4140"/>
    <mergeCell ref="A4142:A4143"/>
    <mergeCell ref="B4142:B4143"/>
    <mergeCell ref="A4146:A4147"/>
    <mergeCell ref="B4146:B4147"/>
    <mergeCell ref="A4149:A4151"/>
    <mergeCell ref="B4149:B4151"/>
    <mergeCell ref="A4152:A4153"/>
    <mergeCell ref="B4152:B4153"/>
    <mergeCell ref="A4155:A4156"/>
    <mergeCell ref="B4155:B4156"/>
    <mergeCell ref="A4158:A4159"/>
    <mergeCell ref="B4158:B4159"/>
    <mergeCell ref="A4169:A4170"/>
    <mergeCell ref="B4169:B4170"/>
    <mergeCell ref="A4172:A4173"/>
    <mergeCell ref="B4172:B4173"/>
    <mergeCell ref="A4179:A4180"/>
    <mergeCell ref="B4179:B4180"/>
    <mergeCell ref="A4188:A4189"/>
    <mergeCell ref="B4188:B4189"/>
    <mergeCell ref="A4190:A4191"/>
    <mergeCell ref="B4190:D4190"/>
    <mergeCell ref="B4191:D4191"/>
    <mergeCell ref="A4192:A4193"/>
    <mergeCell ref="B4192:D4192"/>
    <mergeCell ref="B4193:D4193"/>
    <mergeCell ref="A4194:A4196"/>
    <mergeCell ref="B4194:D4194"/>
    <mergeCell ref="B4196:D4196"/>
    <mergeCell ref="A4197:A4200"/>
    <mergeCell ref="B4197:D4197"/>
    <mergeCell ref="B4198:D4198"/>
    <mergeCell ref="B4199:D4199"/>
    <mergeCell ref="B4200:D4200"/>
    <mergeCell ref="A4204:A4207"/>
    <mergeCell ref="B4204:D4204"/>
    <mergeCell ref="B4205:D4205"/>
    <mergeCell ref="B4206:D4206"/>
    <mergeCell ref="B4207:D4207"/>
    <mergeCell ref="A4208:A4213"/>
    <mergeCell ref="B4208:D4208"/>
    <mergeCell ref="B4209:D4209"/>
    <mergeCell ref="B4210:D4210"/>
    <mergeCell ref="B4211:D4211"/>
    <mergeCell ref="B4212:D4212"/>
    <mergeCell ref="B4213:D4213"/>
    <mergeCell ref="A4214:A4217"/>
    <mergeCell ref="B4214:D4214"/>
    <mergeCell ref="B4215:D4215"/>
    <mergeCell ref="B4216:D4216"/>
    <mergeCell ref="B4217:D4217"/>
    <mergeCell ref="A4218:A4221"/>
    <mergeCell ref="B4218:D4218"/>
    <mergeCell ref="B4222:D4222"/>
    <mergeCell ref="B4223:D4223"/>
    <mergeCell ref="B4224:D4224"/>
    <mergeCell ref="A4240:A4241"/>
    <mergeCell ref="B4240:B4241"/>
    <mergeCell ref="A4242:A4243"/>
    <mergeCell ref="B4242:B4243"/>
    <mergeCell ref="A4244:A4253"/>
    <mergeCell ref="B4244:D4244"/>
    <mergeCell ref="B4245:B4246"/>
    <mergeCell ref="B4247:B4249"/>
    <mergeCell ref="B4250:B4252"/>
    <mergeCell ref="B4254:D4254"/>
    <mergeCell ref="B4255:D4255"/>
    <mergeCell ref="B4256:D4256"/>
    <mergeCell ref="A4259:A4260"/>
    <mergeCell ref="B4259:B4260"/>
    <mergeCell ref="A4261:A4262"/>
    <mergeCell ref="B4261:B4262"/>
    <mergeCell ref="A4263:A4265"/>
    <mergeCell ref="B4263:D4263"/>
    <mergeCell ref="B4264:D4264"/>
    <mergeCell ref="B4265:D4265"/>
    <mergeCell ref="A4266:A4268"/>
    <mergeCell ref="B4266:D4266"/>
    <mergeCell ref="B4267:D4267"/>
    <mergeCell ref="B4268:D4268"/>
    <mergeCell ref="B4270:D4270"/>
    <mergeCell ref="A4273:A4274"/>
    <mergeCell ref="B4273:B4274"/>
    <mergeCell ref="A4277:A4278"/>
    <mergeCell ref="B4277:B4278"/>
    <mergeCell ref="A4279:A4281"/>
    <mergeCell ref="B4279:B4281"/>
    <mergeCell ref="A4286:A4287"/>
    <mergeCell ref="B4286:B4287"/>
    <mergeCell ref="A4300:A4301"/>
    <mergeCell ref="B4300:B4301"/>
    <mergeCell ref="A4304:A4305"/>
    <mergeCell ref="B4304:B4305"/>
    <mergeCell ref="A4307:A4308"/>
    <mergeCell ref="B4307:B4308"/>
    <mergeCell ref="A4309:A4310"/>
    <mergeCell ref="B4309:B4310"/>
    <mergeCell ref="A4317:A4319"/>
    <mergeCell ref="B4317:B4319"/>
    <mergeCell ref="A4320:A4324"/>
    <mergeCell ref="B4320:B4324"/>
    <mergeCell ref="A4331:A4332"/>
    <mergeCell ref="B4331:B4332"/>
    <mergeCell ref="A4340:A4342"/>
    <mergeCell ref="B4340:B4342"/>
    <mergeCell ref="A4343:A4347"/>
    <mergeCell ref="B4343:B4347"/>
    <mergeCell ref="C4344:D4344"/>
    <mergeCell ref="A4357:A4359"/>
    <mergeCell ref="B4357:D4357"/>
    <mergeCell ref="B4358:B4359"/>
    <mergeCell ref="A4360:A4361"/>
    <mergeCell ref="B4360:D4360"/>
    <mergeCell ref="B4361:D4361"/>
    <mergeCell ref="A4362:A4364"/>
    <mergeCell ref="B4362:D4362"/>
    <mergeCell ref="C4363:D4363"/>
    <mergeCell ref="B4365:D4365"/>
    <mergeCell ref="A4369:A4371"/>
    <mergeCell ref="B4369:D4369"/>
    <mergeCell ref="B4370:D4370"/>
    <mergeCell ref="B4371:D4371"/>
    <mergeCell ref="A4372:A4374"/>
    <mergeCell ref="B4372:D4372"/>
    <mergeCell ref="B4373:D4373"/>
    <mergeCell ref="B4374:D4374"/>
    <mergeCell ref="B4375:D4375"/>
    <mergeCell ref="B4382:D4382"/>
    <mergeCell ref="A4390:A4421"/>
    <mergeCell ref="B4390:D4390"/>
    <mergeCell ref="A4422:A4440"/>
    <mergeCell ref="B4422:D4422"/>
    <mergeCell ref="B4441:D4441"/>
    <mergeCell ref="A4449:A4452"/>
    <mergeCell ref="B4449:D4449"/>
    <mergeCell ref="B4450:D4450"/>
    <mergeCell ref="B4451:D4451"/>
    <mergeCell ref="B4452:D4452"/>
    <mergeCell ref="A4453:A4458"/>
    <mergeCell ref="B4453:D4453"/>
    <mergeCell ref="B4454:D4454"/>
    <mergeCell ref="B4455:D4455"/>
    <mergeCell ref="B4456:D4456"/>
    <mergeCell ref="B4457:D4457"/>
    <mergeCell ref="B4458:D4458"/>
    <mergeCell ref="A4459:A4462"/>
    <mergeCell ref="B4459:D4459"/>
    <mergeCell ref="B4460:D4460"/>
    <mergeCell ref="B4461:D4461"/>
    <mergeCell ref="B4462:D4462"/>
    <mergeCell ref="A4468:A4471"/>
    <mergeCell ref="B4468:B4471"/>
    <mergeCell ref="A4473:A4475"/>
    <mergeCell ref="B4473:B4475"/>
    <mergeCell ref="A4476:A4477"/>
    <mergeCell ref="B4476:B4477"/>
    <mergeCell ref="B4483:D4483"/>
    <mergeCell ref="A4488:A4489"/>
    <mergeCell ref="B4488:B4489"/>
    <mergeCell ref="A4490:A4492"/>
    <mergeCell ref="B4490:B4492"/>
    <mergeCell ref="A4498:A4499"/>
    <mergeCell ref="B4498:B4499"/>
    <mergeCell ref="A4501:A4502"/>
    <mergeCell ref="B4501:B4502"/>
    <mergeCell ref="A4503:A4507"/>
    <mergeCell ref="B4503:B4507"/>
    <mergeCell ref="A4509:A4511"/>
    <mergeCell ref="B4509:B4511"/>
    <mergeCell ref="A4512:A4514"/>
    <mergeCell ref="B4512:B4514"/>
    <mergeCell ref="A4540:A4541"/>
    <mergeCell ref="B4540:B4541"/>
    <mergeCell ref="A4545:A4546"/>
    <mergeCell ref="B4545:B4546"/>
    <mergeCell ref="A4549:A4550"/>
    <mergeCell ref="B4549:B4550"/>
    <mergeCell ref="A4551:A4552"/>
    <mergeCell ref="B4551:B4552"/>
    <mergeCell ref="A4553:A4554"/>
    <mergeCell ref="B4553:B4554"/>
    <mergeCell ref="C4558:D4558"/>
    <mergeCell ref="B4559:D4559"/>
    <mergeCell ref="A4568:A4572"/>
    <mergeCell ref="B4568:D4568"/>
    <mergeCell ref="B4569:D4569"/>
    <mergeCell ref="B4570:D4570"/>
    <mergeCell ref="B4571:D4571"/>
    <mergeCell ref="B4572:D4572"/>
    <mergeCell ref="A4573:A4578"/>
    <mergeCell ref="B4573:D4573"/>
    <mergeCell ref="C4574:D4574"/>
    <mergeCell ref="C4575:D4575"/>
    <mergeCell ref="C4576:D4576"/>
    <mergeCell ref="C4577:D4577"/>
    <mergeCell ref="C4578:D4578"/>
    <mergeCell ref="B4579:D4579"/>
    <mergeCell ref="B4590:D4590"/>
    <mergeCell ref="A4595:A4598"/>
    <mergeCell ref="B4595:D4595"/>
    <mergeCell ref="B4596:D4596"/>
    <mergeCell ref="B4597:D4597"/>
    <mergeCell ref="B4598:D4598"/>
    <mergeCell ref="A4599:A4604"/>
    <mergeCell ref="B4599:D4599"/>
    <mergeCell ref="B4600:D4600"/>
    <mergeCell ref="B4601:D4601"/>
    <mergeCell ref="B4602:D4602"/>
    <mergeCell ref="B4603:D4603"/>
    <mergeCell ref="B4604:D4604"/>
    <mergeCell ref="A4605:A4609"/>
    <mergeCell ref="B4605:D4605"/>
    <mergeCell ref="B4607:D4607"/>
    <mergeCell ref="B4608:D4608"/>
    <mergeCell ref="B4609:D4609"/>
    <mergeCell ref="A4612:A4613"/>
    <mergeCell ref="B4612:B4613"/>
    <mergeCell ref="B4617:D4617"/>
    <mergeCell ref="A4618:A4620"/>
    <mergeCell ref="B4618:D4618"/>
    <mergeCell ref="B4619:D4619"/>
    <mergeCell ref="B4620:D4620"/>
    <mergeCell ref="A4621:A4623"/>
    <mergeCell ref="B4621:D4621"/>
    <mergeCell ref="B4622:D4622"/>
    <mergeCell ref="B4623:D4623"/>
    <mergeCell ref="B4624:D4624"/>
    <mergeCell ref="B4625:D4625"/>
    <mergeCell ref="A4626:A4628"/>
    <mergeCell ref="B4626:D4626"/>
    <mergeCell ref="B4627:D4627"/>
    <mergeCell ref="B4628:D4628"/>
    <mergeCell ref="A4629:A4631"/>
    <mergeCell ref="B4629:D4629"/>
    <mergeCell ref="B4630:D4630"/>
    <mergeCell ref="B4631:D4631"/>
    <mergeCell ref="A4632:A4639"/>
    <mergeCell ref="B4632:C4632"/>
    <mergeCell ref="B4633:C4633"/>
    <mergeCell ref="B4634:C4634"/>
    <mergeCell ref="B4635:C4635"/>
    <mergeCell ref="B4636:C4636"/>
    <mergeCell ref="B4637:C4637"/>
    <mergeCell ref="B4638:C4638"/>
    <mergeCell ref="B4639:C4639"/>
    <mergeCell ref="B4640:D4640"/>
    <mergeCell ref="B4641:C4641"/>
    <mergeCell ref="A4643:A4644"/>
    <mergeCell ref="B4643:B4644"/>
    <mergeCell ref="A4646:A4647"/>
    <mergeCell ref="B4646:B4647"/>
    <mergeCell ref="A4648:A4651"/>
    <mergeCell ref="B4648:B4651"/>
    <mergeCell ref="A4653:A4654"/>
    <mergeCell ref="B4653:B4654"/>
    <mergeCell ref="A4656:A4657"/>
    <mergeCell ref="B4656:B4657"/>
    <mergeCell ref="A4659:A4660"/>
    <mergeCell ref="B4659:B4660"/>
    <mergeCell ref="A4662:A4663"/>
    <mergeCell ref="B4662:B4663"/>
    <mergeCell ref="A4666:A4667"/>
    <mergeCell ref="B4666:B4667"/>
    <mergeCell ref="A4675:A4676"/>
    <mergeCell ref="B4675:B4676"/>
    <mergeCell ref="A4692:A4695"/>
    <mergeCell ref="B4692:B4695"/>
    <mergeCell ref="A4697:A4698"/>
    <mergeCell ref="B4697:B4698"/>
    <mergeCell ref="A4705:A4706"/>
    <mergeCell ref="B4705:B4706"/>
    <mergeCell ref="A4715:A4716"/>
    <mergeCell ref="B4715:B4716"/>
    <mergeCell ref="A4717:A4718"/>
    <mergeCell ref="B4717:B4718"/>
    <mergeCell ref="A4719:A4722"/>
    <mergeCell ref="B4719:B4722"/>
    <mergeCell ref="A4723:A4724"/>
    <mergeCell ref="B4723:D4723"/>
    <mergeCell ref="B4724:D4724"/>
    <mergeCell ref="A4725:A4728"/>
    <mergeCell ref="B4725:D4725"/>
    <mergeCell ref="B4726:D4726"/>
    <mergeCell ref="B4727:D4727"/>
    <mergeCell ref="B4728:D4728"/>
    <mergeCell ref="B4729:D4729"/>
    <mergeCell ref="B4735:C4735"/>
    <mergeCell ref="A4736:A4737"/>
    <mergeCell ref="B4736:D4736"/>
    <mergeCell ref="B4737:D4737"/>
    <mergeCell ref="A4738:A4742"/>
    <mergeCell ref="B4738:D4738"/>
    <mergeCell ref="B4739:D4739"/>
    <mergeCell ref="B4740:D4740"/>
    <mergeCell ref="B4741:D4741"/>
    <mergeCell ref="B4742:D4742"/>
    <mergeCell ref="B4743:D4743"/>
    <mergeCell ref="A4746:A4748"/>
    <mergeCell ref="B4746:B4748"/>
    <mergeCell ref="A4749:A4751"/>
    <mergeCell ref="B4749:B4751"/>
    <mergeCell ref="A4752:A4757"/>
    <mergeCell ref="B4752:B4757"/>
    <mergeCell ref="A4763:A4764"/>
    <mergeCell ref="B4763:B4764"/>
    <mergeCell ref="A4777:A4779"/>
    <mergeCell ref="B4777:B4779"/>
    <mergeCell ref="A4781:A4782"/>
    <mergeCell ref="B4781:B4782"/>
    <mergeCell ref="A4785:A4786"/>
    <mergeCell ref="B4785:B4786"/>
    <mergeCell ref="A4789:A4790"/>
    <mergeCell ref="B4789:B4790"/>
    <mergeCell ref="A4791:A4792"/>
    <mergeCell ref="B4791:B4792"/>
    <mergeCell ref="A4793:A4794"/>
    <mergeCell ref="B4793:B4794"/>
    <mergeCell ref="A4796:A4797"/>
    <mergeCell ref="B4796:B4797"/>
    <mergeCell ref="A4798:A4799"/>
    <mergeCell ref="B4798:B4799"/>
    <mergeCell ref="A4804:A4805"/>
    <mergeCell ref="B4804:B4805"/>
    <mergeCell ref="A4808:A4809"/>
    <mergeCell ref="B4808:C4808"/>
    <mergeCell ref="B4809:C4809"/>
    <mergeCell ref="A4819:A4822"/>
    <mergeCell ref="B4819:B4822"/>
    <mergeCell ref="B4836:D4836"/>
    <mergeCell ref="A4810:A4813"/>
    <mergeCell ref="B4810:C4810"/>
    <mergeCell ref="B4811:C4811"/>
    <mergeCell ref="B4812:C4812"/>
    <mergeCell ref="B4813:C4813"/>
    <mergeCell ref="A4814:A4816"/>
    <mergeCell ref="B4814:D4814"/>
    <mergeCell ref="A4817:A4818"/>
    <mergeCell ref="B4817:B4818"/>
    <mergeCell ref="B1378:H1378"/>
    <mergeCell ref="A1379:A1382"/>
    <mergeCell ref="B1379:B1382"/>
    <mergeCell ref="A1220:A1226"/>
    <mergeCell ref="B1220:B1226"/>
    <mergeCell ref="A1227:A1230"/>
    <mergeCell ref="B1227:B1230"/>
    <mergeCell ref="A1231:A1233"/>
    <mergeCell ref="B1231:B1233"/>
    <mergeCell ref="A1234:A1250"/>
    <mergeCell ref="B1234:B1250"/>
    <mergeCell ref="A1257:A1258"/>
    <mergeCell ref="B1257:B1258"/>
    <mergeCell ref="A1259:A1260"/>
    <mergeCell ref="B1259:B1260"/>
    <mergeCell ref="A1264:A1268"/>
    <mergeCell ref="B1264:B1268"/>
    <mergeCell ref="A1269:A1287"/>
    <mergeCell ref="B1269:B1287"/>
    <mergeCell ref="A1289:A1300"/>
    <mergeCell ref="B1289:B1300"/>
    <mergeCell ref="A1372:A1377"/>
    <mergeCell ref="B1372:B1377"/>
  </mergeCells>
  <pageMargins left="0.19685039370078741" right="0.19685039370078741" top="0.39370078740157483" bottom="0.19685039370078741" header="0" footer="0"/>
  <pageSetup paperSize="9" orientation="landscape"/>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5610"/>
  <sheetViews>
    <sheetView tabSelected="1" workbookViewId="0">
      <selection activeCell="B4" sqref="B4:B5"/>
    </sheetView>
  </sheetViews>
  <sheetFormatPr defaultColWidth="9.140625" defaultRowHeight="15" customHeight="1"/>
  <cols>
    <col min="1" max="1" width="9.140625" style="116"/>
    <col min="2" max="2" width="24.28515625" style="116" customWidth="1"/>
    <col min="3" max="3" width="33.85546875" style="116" customWidth="1"/>
    <col min="4" max="4" width="35.85546875" style="116" customWidth="1"/>
    <col min="5" max="5" width="15.5703125" style="116" bestFit="1" customWidth="1"/>
    <col min="6" max="7" width="11.85546875" style="116" bestFit="1" customWidth="1"/>
    <col min="8" max="8" width="18.42578125" style="116" customWidth="1"/>
    <col min="9" max="16384" width="9.140625" style="116"/>
  </cols>
  <sheetData>
    <row r="1" spans="1:23" ht="16.5">
      <c r="C1" s="118" t="s">
        <v>978</v>
      </c>
      <c r="D1" s="118"/>
    </row>
    <row r="2" spans="1:23" ht="16.5">
      <c r="A2" s="1524" t="s">
        <v>658</v>
      </c>
      <c r="B2" s="1524"/>
      <c r="C2" s="1524"/>
      <c r="D2" s="1524"/>
      <c r="E2" s="1524"/>
      <c r="F2" s="1524"/>
      <c r="G2" s="1524"/>
      <c r="H2" s="1524"/>
    </row>
    <row r="3" spans="1:23" ht="19.5">
      <c r="H3" s="120" t="s">
        <v>809</v>
      </c>
    </row>
    <row r="4" spans="1:23" s="129" customFormat="1" ht="15.75">
      <c r="A4" s="1189" t="s">
        <v>1</v>
      </c>
      <c r="B4" s="1453" t="s">
        <v>810</v>
      </c>
      <c r="C4" s="1189" t="s">
        <v>811</v>
      </c>
      <c r="D4" s="1189"/>
      <c r="E4" s="245"/>
      <c r="F4" s="245"/>
      <c r="G4" s="245"/>
    </row>
    <row r="5" spans="1:23" s="129" customFormat="1" ht="15.75">
      <c r="A5" s="1189"/>
      <c r="B5" s="1453"/>
      <c r="C5" s="246" t="s">
        <v>813</v>
      </c>
      <c r="D5" s="246" t="s">
        <v>814</v>
      </c>
      <c r="E5" s="246" t="s">
        <v>5</v>
      </c>
      <c r="F5" s="246" t="s">
        <v>6</v>
      </c>
      <c r="G5" s="246" t="s">
        <v>7</v>
      </c>
      <c r="H5" s="246" t="s">
        <v>8</v>
      </c>
    </row>
    <row r="6" spans="1:23" s="249" customFormat="1" ht="15.75">
      <c r="A6" s="247" t="s">
        <v>815</v>
      </c>
      <c r="B6" s="429">
        <v>-2</v>
      </c>
      <c r="C6" s="248">
        <v>-3</v>
      </c>
      <c r="D6" s="248">
        <v>-4</v>
      </c>
      <c r="E6" s="248">
        <f>D6-1</f>
        <v>-5</v>
      </c>
      <c r="F6" s="248">
        <f t="shared" ref="F6:G6" si="0">E6-1</f>
        <v>-6</v>
      </c>
      <c r="G6" s="248">
        <f t="shared" si="0"/>
        <v>-7</v>
      </c>
    </row>
    <row r="7" spans="1:23" s="389" customFormat="1" ht="13.5" customHeight="1">
      <c r="A7" s="392">
        <v>1</v>
      </c>
      <c r="B7" s="430" t="s">
        <v>5101</v>
      </c>
      <c r="C7" s="425"/>
      <c r="D7" s="426"/>
      <c r="E7" s="427"/>
      <c r="F7" s="427"/>
      <c r="G7" s="427"/>
      <c r="H7" s="427"/>
      <c r="I7" s="428"/>
      <c r="J7" s="428"/>
      <c r="K7" s="428"/>
      <c r="L7" s="428"/>
      <c r="M7" s="428"/>
      <c r="N7" s="428"/>
      <c r="O7" s="428"/>
      <c r="P7" s="428"/>
      <c r="Q7" s="428"/>
      <c r="R7" s="428"/>
      <c r="S7" s="428"/>
      <c r="T7" s="428"/>
      <c r="U7" s="428"/>
      <c r="V7" s="428"/>
      <c r="W7" s="428"/>
    </row>
    <row r="8" spans="1:23" s="238" customFormat="1" ht="13.5" customHeight="1">
      <c r="A8" s="1496">
        <v>1</v>
      </c>
      <c r="B8" s="1554" t="s">
        <v>5102</v>
      </c>
      <c r="C8" s="416" t="s">
        <v>4103</v>
      </c>
      <c r="D8" s="416" t="s">
        <v>5103</v>
      </c>
      <c r="E8" s="395">
        <v>132</v>
      </c>
      <c r="F8" s="395">
        <v>50.4</v>
      </c>
      <c r="G8" s="395">
        <v>49.6</v>
      </c>
      <c r="H8" s="395">
        <v>48</v>
      </c>
      <c r="I8" s="1"/>
      <c r="J8" s="1"/>
      <c r="K8" s="1"/>
      <c r="L8" s="1"/>
      <c r="M8" s="1"/>
      <c r="N8" s="1"/>
      <c r="O8" s="1"/>
      <c r="P8" s="1"/>
      <c r="Q8" s="1"/>
      <c r="R8" s="1"/>
      <c r="S8" s="1"/>
      <c r="T8" s="1"/>
      <c r="U8" s="1"/>
      <c r="V8" s="1"/>
      <c r="W8" s="1"/>
    </row>
    <row r="9" spans="1:23" s="238" customFormat="1" ht="13.5" customHeight="1">
      <c r="A9" s="1497"/>
      <c r="B9" s="1555"/>
      <c r="C9" s="416" t="s">
        <v>5103</v>
      </c>
      <c r="D9" s="416" t="s">
        <v>5104</v>
      </c>
      <c r="E9" s="395">
        <v>400</v>
      </c>
      <c r="F9" s="395">
        <v>50.4</v>
      </c>
      <c r="G9" s="395">
        <v>49.6</v>
      </c>
      <c r="H9" s="395">
        <v>48</v>
      </c>
      <c r="I9" s="1"/>
      <c r="J9" s="1"/>
      <c r="K9" s="1"/>
      <c r="L9" s="1"/>
      <c r="M9" s="1"/>
      <c r="N9" s="1"/>
      <c r="O9" s="1"/>
      <c r="P9" s="1"/>
      <c r="Q9" s="1"/>
      <c r="R9" s="1"/>
      <c r="S9" s="1"/>
      <c r="T9" s="1"/>
      <c r="U9" s="1"/>
      <c r="V9" s="1"/>
      <c r="W9" s="1"/>
    </row>
    <row r="10" spans="1:23" s="238" customFormat="1" ht="13.5" customHeight="1">
      <c r="A10" s="1497"/>
      <c r="B10" s="1555"/>
      <c r="C10" s="416" t="s">
        <v>5104</v>
      </c>
      <c r="D10" s="416" t="s">
        <v>5105</v>
      </c>
      <c r="E10" s="395">
        <v>550</v>
      </c>
      <c r="F10" s="395">
        <v>50.4</v>
      </c>
      <c r="G10" s="395">
        <v>49.6</v>
      </c>
      <c r="H10" s="395">
        <v>48</v>
      </c>
      <c r="I10" s="1"/>
      <c r="J10" s="1"/>
      <c r="K10" s="1"/>
      <c r="L10" s="1"/>
      <c r="M10" s="1"/>
      <c r="N10" s="1"/>
      <c r="O10" s="1"/>
      <c r="P10" s="1"/>
      <c r="Q10" s="1"/>
      <c r="R10" s="1"/>
      <c r="S10" s="1"/>
      <c r="T10" s="1"/>
      <c r="U10" s="1"/>
      <c r="V10" s="1"/>
      <c r="W10" s="1"/>
    </row>
    <row r="11" spans="1:23" s="238" customFormat="1" ht="13.5" customHeight="1">
      <c r="A11" s="1497"/>
      <c r="B11" s="1555"/>
      <c r="C11" s="416" t="s">
        <v>5105</v>
      </c>
      <c r="D11" s="416" t="s">
        <v>5106</v>
      </c>
      <c r="E11" s="395">
        <v>864</v>
      </c>
      <c r="F11" s="395">
        <v>50.4</v>
      </c>
      <c r="G11" s="395">
        <v>49.6</v>
      </c>
      <c r="H11" s="395">
        <v>48</v>
      </c>
      <c r="I11" s="1"/>
      <c r="J11" s="1"/>
      <c r="K11" s="1"/>
      <c r="L11" s="1"/>
      <c r="M11" s="1"/>
      <c r="N11" s="1"/>
      <c r="O11" s="1"/>
      <c r="P11" s="1"/>
      <c r="Q11" s="1"/>
      <c r="R11" s="1"/>
      <c r="S11" s="1"/>
      <c r="T11" s="1"/>
      <c r="U11" s="1"/>
      <c r="V11" s="1"/>
      <c r="W11" s="1"/>
    </row>
    <row r="12" spans="1:23" s="238" customFormat="1" ht="13.5" customHeight="1">
      <c r="A12" s="1498"/>
      <c r="B12" s="1556"/>
      <c r="C12" s="416" t="s">
        <v>5107</v>
      </c>
      <c r="D12" s="416" t="s">
        <v>5108</v>
      </c>
      <c r="E12" s="395">
        <v>800</v>
      </c>
      <c r="F12" s="395">
        <v>50.4</v>
      </c>
      <c r="G12" s="395">
        <v>49.6</v>
      </c>
      <c r="H12" s="395">
        <v>48</v>
      </c>
      <c r="I12" s="1"/>
      <c r="J12" s="1"/>
      <c r="K12" s="1"/>
      <c r="L12" s="1"/>
      <c r="M12" s="1"/>
      <c r="N12" s="1"/>
      <c r="O12" s="1"/>
      <c r="P12" s="1"/>
      <c r="Q12" s="1"/>
      <c r="R12" s="1"/>
      <c r="S12" s="1"/>
      <c r="T12" s="1"/>
      <c r="U12" s="1"/>
      <c r="V12" s="1"/>
      <c r="W12" s="1"/>
    </row>
    <row r="13" spans="1:23" s="238" customFormat="1" ht="13.5" customHeight="1">
      <c r="A13" s="1493">
        <v>2</v>
      </c>
      <c r="B13" s="1557" t="s">
        <v>5109</v>
      </c>
      <c r="C13" s="416" t="s">
        <v>1653</v>
      </c>
      <c r="D13" s="416" t="s">
        <v>5110</v>
      </c>
      <c r="E13" s="395">
        <v>2536</v>
      </c>
      <c r="F13" s="395">
        <v>1014.4</v>
      </c>
      <c r="G13" s="395">
        <v>634</v>
      </c>
      <c r="H13" s="395">
        <v>144</v>
      </c>
      <c r="I13" s="1"/>
      <c r="J13" s="1"/>
      <c r="K13" s="1"/>
      <c r="L13" s="1"/>
      <c r="M13" s="1"/>
      <c r="N13" s="1"/>
      <c r="O13" s="1"/>
      <c r="P13" s="1"/>
      <c r="Q13" s="1"/>
      <c r="R13" s="1"/>
      <c r="S13" s="1"/>
      <c r="T13" s="1"/>
      <c r="U13" s="1"/>
      <c r="V13" s="1"/>
      <c r="W13" s="1"/>
    </row>
    <row r="14" spans="1:23" s="238" customFormat="1" ht="13.5" customHeight="1">
      <c r="A14" s="1494"/>
      <c r="B14" s="1558"/>
      <c r="C14" s="416" t="s">
        <v>5110</v>
      </c>
      <c r="D14" s="416" t="s">
        <v>5111</v>
      </c>
      <c r="E14" s="395">
        <v>3348</v>
      </c>
      <c r="F14" s="395">
        <v>1339.2</v>
      </c>
      <c r="G14" s="395">
        <v>836</v>
      </c>
      <c r="H14" s="395">
        <v>144</v>
      </c>
      <c r="I14" s="1"/>
      <c r="J14" s="1"/>
      <c r="K14" s="1"/>
      <c r="L14" s="1"/>
      <c r="M14" s="1"/>
      <c r="N14" s="1"/>
      <c r="O14" s="1"/>
      <c r="P14" s="1"/>
      <c r="Q14" s="1"/>
      <c r="R14" s="1"/>
      <c r="S14" s="1"/>
      <c r="T14" s="1"/>
      <c r="U14" s="1"/>
      <c r="V14" s="1"/>
      <c r="W14" s="1"/>
    </row>
    <row r="15" spans="1:23" s="238" customFormat="1" ht="13.5" customHeight="1">
      <c r="A15" s="1494"/>
      <c r="B15" s="1558"/>
      <c r="C15" s="416" t="s">
        <v>5111</v>
      </c>
      <c r="D15" s="416" t="s">
        <v>5112</v>
      </c>
      <c r="E15" s="395">
        <v>4700</v>
      </c>
      <c r="F15" s="395">
        <v>1880</v>
      </c>
      <c r="G15" s="395">
        <v>1172</v>
      </c>
      <c r="H15" s="395">
        <v>144</v>
      </c>
      <c r="I15" s="1"/>
      <c r="J15" s="1"/>
      <c r="K15" s="1"/>
      <c r="L15" s="1"/>
      <c r="M15" s="1"/>
      <c r="N15" s="1"/>
      <c r="O15" s="1"/>
      <c r="P15" s="1"/>
      <c r="Q15" s="1"/>
      <c r="R15" s="1"/>
      <c r="S15" s="1"/>
      <c r="T15" s="1"/>
      <c r="U15" s="1"/>
      <c r="V15" s="1"/>
      <c r="W15" s="1"/>
    </row>
    <row r="16" spans="1:23" s="238" customFormat="1" ht="13.5" customHeight="1">
      <c r="A16" s="1494"/>
      <c r="B16" s="1558"/>
      <c r="C16" s="416" t="s">
        <v>5113</v>
      </c>
      <c r="D16" s="416" t="s">
        <v>5114</v>
      </c>
      <c r="E16" s="395">
        <v>3572</v>
      </c>
      <c r="F16" s="395">
        <v>1428.8</v>
      </c>
      <c r="G16" s="395">
        <v>892</v>
      </c>
      <c r="H16" s="395">
        <v>144</v>
      </c>
      <c r="I16" s="1"/>
      <c r="J16" s="1"/>
      <c r="K16" s="1"/>
      <c r="L16" s="1"/>
      <c r="M16" s="1"/>
      <c r="N16" s="1"/>
      <c r="O16" s="1"/>
      <c r="P16" s="1"/>
      <c r="Q16" s="1"/>
      <c r="R16" s="1"/>
      <c r="S16" s="1"/>
      <c r="T16" s="1"/>
      <c r="U16" s="1"/>
      <c r="V16" s="1"/>
      <c r="W16" s="1"/>
    </row>
    <row r="17" spans="1:23" s="238" customFormat="1" ht="13.5" customHeight="1">
      <c r="A17" s="1494"/>
      <c r="B17" s="1558"/>
      <c r="C17" s="416" t="s">
        <v>5114</v>
      </c>
      <c r="D17" s="416" t="s">
        <v>5115</v>
      </c>
      <c r="E17" s="395">
        <v>2724</v>
      </c>
      <c r="F17" s="395">
        <v>1089.5999999999999</v>
      </c>
      <c r="G17" s="395">
        <v>681</v>
      </c>
      <c r="H17" s="395">
        <v>144</v>
      </c>
      <c r="I17" s="1"/>
      <c r="J17" s="1"/>
      <c r="K17" s="1"/>
      <c r="L17" s="1"/>
      <c r="M17" s="1"/>
      <c r="N17" s="1"/>
      <c r="O17" s="1"/>
      <c r="P17" s="1"/>
      <c r="Q17" s="1"/>
      <c r="R17" s="1"/>
      <c r="S17" s="1"/>
      <c r="T17" s="1"/>
      <c r="U17" s="1"/>
      <c r="V17" s="1"/>
      <c r="W17" s="1"/>
    </row>
    <row r="18" spans="1:23" s="238" customFormat="1" ht="13.5" customHeight="1">
      <c r="A18" s="1495"/>
      <c r="B18" s="1559"/>
      <c r="C18" s="416" t="s">
        <v>1653</v>
      </c>
      <c r="D18" s="416" t="s">
        <v>5116</v>
      </c>
      <c r="E18" s="395">
        <v>1288</v>
      </c>
      <c r="F18" s="395">
        <v>56</v>
      </c>
      <c r="G18" s="395">
        <v>52</v>
      </c>
      <c r="H18" s="395">
        <v>48</v>
      </c>
      <c r="I18" s="1"/>
      <c r="J18" s="1"/>
      <c r="K18" s="1"/>
      <c r="L18" s="1"/>
      <c r="M18" s="1"/>
      <c r="N18" s="1"/>
      <c r="O18" s="1"/>
      <c r="P18" s="1"/>
      <c r="Q18" s="1"/>
      <c r="R18" s="1"/>
      <c r="S18" s="1"/>
      <c r="T18" s="1"/>
      <c r="U18" s="1"/>
      <c r="V18" s="1"/>
      <c r="W18" s="1"/>
    </row>
    <row r="19" spans="1:23" s="238" customFormat="1" ht="13.5" customHeight="1">
      <c r="A19" s="1493">
        <v>3</v>
      </c>
      <c r="B19" s="1557" t="s">
        <v>5117</v>
      </c>
      <c r="C19" s="416" t="s">
        <v>5115</v>
      </c>
      <c r="D19" s="416" t="s">
        <v>5118</v>
      </c>
      <c r="E19" s="395">
        <v>448</v>
      </c>
      <c r="F19" s="395">
        <v>56</v>
      </c>
      <c r="G19" s="395">
        <v>52</v>
      </c>
      <c r="H19" s="395">
        <v>48</v>
      </c>
      <c r="I19" s="1"/>
      <c r="J19" s="1"/>
      <c r="K19" s="1"/>
      <c r="L19" s="1"/>
      <c r="M19" s="1"/>
      <c r="N19" s="1"/>
      <c r="O19" s="1"/>
      <c r="P19" s="1"/>
      <c r="Q19" s="1"/>
      <c r="R19" s="1"/>
      <c r="S19" s="1"/>
      <c r="T19" s="1"/>
      <c r="U19" s="1"/>
      <c r="V19" s="1"/>
      <c r="W19" s="1"/>
    </row>
    <row r="20" spans="1:23" s="238" customFormat="1" ht="13.5" customHeight="1">
      <c r="A20" s="1494"/>
      <c r="B20" s="1558"/>
      <c r="C20" s="416" t="s">
        <v>5118</v>
      </c>
      <c r="D20" s="416" t="s">
        <v>5119</v>
      </c>
      <c r="E20" s="395">
        <v>312</v>
      </c>
      <c r="F20" s="395">
        <v>56</v>
      </c>
      <c r="G20" s="395">
        <v>52</v>
      </c>
      <c r="H20" s="395">
        <v>48</v>
      </c>
      <c r="I20" s="1"/>
      <c r="J20" s="1"/>
      <c r="K20" s="1"/>
      <c r="L20" s="1"/>
      <c r="M20" s="1"/>
      <c r="N20" s="1"/>
      <c r="O20" s="1"/>
      <c r="P20" s="1"/>
      <c r="Q20" s="1"/>
      <c r="R20" s="1"/>
      <c r="S20" s="1"/>
      <c r="T20" s="1"/>
      <c r="U20" s="1"/>
      <c r="V20" s="1"/>
      <c r="W20" s="1"/>
    </row>
    <row r="21" spans="1:23" s="238" customFormat="1" ht="13.5" customHeight="1">
      <c r="A21" s="1494"/>
      <c r="B21" s="1558"/>
      <c r="C21" s="416" t="s">
        <v>5119</v>
      </c>
      <c r="D21" s="416" t="s">
        <v>5120</v>
      </c>
      <c r="E21" s="395">
        <v>260</v>
      </c>
      <c r="F21" s="395">
        <v>56</v>
      </c>
      <c r="G21" s="395">
        <v>52</v>
      </c>
      <c r="H21" s="395">
        <v>48</v>
      </c>
      <c r="I21" s="1"/>
      <c r="J21" s="1"/>
      <c r="K21" s="1"/>
      <c r="L21" s="1"/>
      <c r="M21" s="1"/>
      <c r="N21" s="1"/>
      <c r="O21" s="1"/>
      <c r="P21" s="1"/>
      <c r="Q21" s="1"/>
      <c r="R21" s="1"/>
      <c r="S21" s="1"/>
      <c r="T21" s="1"/>
      <c r="U21" s="1"/>
      <c r="V21" s="1"/>
      <c r="W21" s="1"/>
    </row>
    <row r="22" spans="1:23" s="238" customFormat="1" ht="13.5" customHeight="1">
      <c r="A22" s="1494"/>
      <c r="B22" s="1558"/>
      <c r="C22" s="416" t="s">
        <v>5121</v>
      </c>
      <c r="D22" s="416" t="s">
        <v>5122</v>
      </c>
      <c r="E22" s="395">
        <v>364</v>
      </c>
      <c r="F22" s="395">
        <v>56</v>
      </c>
      <c r="G22" s="395">
        <v>52</v>
      </c>
      <c r="H22" s="395">
        <v>48</v>
      </c>
      <c r="I22" s="1"/>
      <c r="J22" s="1"/>
      <c r="K22" s="1"/>
      <c r="L22" s="1"/>
      <c r="M22" s="1"/>
      <c r="N22" s="1"/>
      <c r="O22" s="1"/>
      <c r="P22" s="1"/>
      <c r="Q22" s="1"/>
      <c r="R22" s="1"/>
      <c r="S22" s="1"/>
      <c r="T22" s="1"/>
      <c r="U22" s="1"/>
      <c r="V22" s="1"/>
      <c r="W22" s="1"/>
    </row>
    <row r="23" spans="1:23" s="238" customFormat="1" ht="13.5" customHeight="1">
      <c r="A23" s="1494"/>
      <c r="B23" s="1558"/>
      <c r="C23" s="416" t="s">
        <v>5122</v>
      </c>
      <c r="D23" s="416" t="s">
        <v>5123</v>
      </c>
      <c r="E23" s="395">
        <v>208</v>
      </c>
      <c r="F23" s="395">
        <v>56</v>
      </c>
      <c r="G23" s="395">
        <v>52</v>
      </c>
      <c r="H23" s="395">
        <v>48</v>
      </c>
      <c r="I23" s="1"/>
      <c r="J23" s="1"/>
      <c r="K23" s="1"/>
      <c r="L23" s="1"/>
      <c r="M23" s="1"/>
      <c r="N23" s="1"/>
      <c r="O23" s="1"/>
      <c r="P23" s="1"/>
      <c r="Q23" s="1"/>
      <c r="R23" s="1"/>
      <c r="S23" s="1"/>
      <c r="T23" s="1"/>
      <c r="U23" s="1"/>
      <c r="V23" s="1"/>
      <c r="W23" s="1"/>
    </row>
    <row r="24" spans="1:23" s="238" customFormat="1" ht="13.5" customHeight="1">
      <c r="A24" s="1494"/>
      <c r="B24" s="1558"/>
      <c r="C24" s="416" t="s">
        <v>5123</v>
      </c>
      <c r="D24" s="416" t="s">
        <v>5124</v>
      </c>
      <c r="E24" s="395">
        <v>416</v>
      </c>
      <c r="F24" s="395">
        <v>56</v>
      </c>
      <c r="G24" s="395">
        <v>52</v>
      </c>
      <c r="H24" s="395">
        <v>48</v>
      </c>
      <c r="I24" s="1"/>
      <c r="J24" s="1"/>
      <c r="K24" s="1"/>
      <c r="L24" s="1"/>
      <c r="M24" s="1"/>
      <c r="N24" s="1"/>
      <c r="O24" s="1"/>
      <c r="P24" s="1"/>
      <c r="Q24" s="1"/>
      <c r="R24" s="1"/>
      <c r="S24" s="1"/>
      <c r="T24" s="1"/>
      <c r="U24" s="1"/>
      <c r="V24" s="1"/>
      <c r="W24" s="1"/>
    </row>
    <row r="25" spans="1:23" s="238" customFormat="1" ht="13.5" customHeight="1">
      <c r="A25" s="1494"/>
      <c r="B25" s="1558"/>
      <c r="C25" s="416" t="s">
        <v>5125</v>
      </c>
      <c r="D25" s="416" t="s">
        <v>5126</v>
      </c>
      <c r="E25" s="395">
        <v>624</v>
      </c>
      <c r="F25" s="395">
        <v>56</v>
      </c>
      <c r="G25" s="395">
        <v>52</v>
      </c>
      <c r="H25" s="395">
        <v>48</v>
      </c>
      <c r="I25" s="1"/>
      <c r="J25" s="1"/>
      <c r="K25" s="1"/>
      <c r="L25" s="1"/>
      <c r="M25" s="1"/>
      <c r="N25" s="1"/>
      <c r="O25" s="1"/>
      <c r="P25" s="1"/>
      <c r="Q25" s="1"/>
      <c r="R25" s="1"/>
      <c r="S25" s="1"/>
      <c r="T25" s="1"/>
      <c r="U25" s="1"/>
      <c r="V25" s="1"/>
      <c r="W25" s="1"/>
    </row>
    <row r="26" spans="1:23" s="238" customFormat="1" ht="13.5" customHeight="1">
      <c r="A26" s="1494"/>
      <c r="B26" s="1558"/>
      <c r="C26" s="416" t="s">
        <v>5126</v>
      </c>
      <c r="D26" s="416" t="s">
        <v>5127</v>
      </c>
      <c r="E26" s="395">
        <v>432</v>
      </c>
      <c r="F26" s="395">
        <v>56</v>
      </c>
      <c r="G26" s="395">
        <v>52</v>
      </c>
      <c r="H26" s="395">
        <v>48</v>
      </c>
      <c r="I26" s="1"/>
      <c r="J26" s="1"/>
      <c r="K26" s="1"/>
      <c r="L26" s="1"/>
      <c r="M26" s="1"/>
      <c r="N26" s="1"/>
      <c r="O26" s="1"/>
      <c r="P26" s="1"/>
      <c r="Q26" s="1"/>
      <c r="R26" s="1"/>
      <c r="S26" s="1"/>
      <c r="T26" s="1"/>
      <c r="U26" s="1"/>
      <c r="V26" s="1"/>
      <c r="W26" s="1"/>
    </row>
    <row r="27" spans="1:23" s="238" customFormat="1" ht="13.5" customHeight="1">
      <c r="A27" s="1494"/>
      <c r="B27" s="1558"/>
      <c r="C27" s="416" t="s">
        <v>5127</v>
      </c>
      <c r="D27" s="416" t="s">
        <v>5128</v>
      </c>
      <c r="E27" s="395">
        <v>156</v>
      </c>
      <c r="F27" s="395">
        <v>56</v>
      </c>
      <c r="G27" s="395">
        <v>52</v>
      </c>
      <c r="H27" s="395">
        <v>48</v>
      </c>
      <c r="I27" s="1"/>
      <c r="J27" s="1"/>
      <c r="K27" s="1"/>
      <c r="L27" s="1"/>
      <c r="M27" s="1"/>
      <c r="N27" s="1"/>
      <c r="O27" s="1"/>
      <c r="P27" s="1"/>
      <c r="Q27" s="1"/>
      <c r="R27" s="1"/>
      <c r="S27" s="1"/>
      <c r="T27" s="1"/>
      <c r="U27" s="1"/>
      <c r="V27" s="1"/>
      <c r="W27" s="1"/>
    </row>
    <row r="28" spans="1:23" s="238" customFormat="1" ht="13.5" customHeight="1">
      <c r="A28" s="1495"/>
      <c r="B28" s="1559"/>
      <c r="C28" s="416" t="s">
        <v>5128</v>
      </c>
      <c r="D28" s="416" t="s">
        <v>5129</v>
      </c>
      <c r="E28" s="395">
        <v>192</v>
      </c>
      <c r="F28" s="395">
        <v>56</v>
      </c>
      <c r="G28" s="395">
        <v>52</v>
      </c>
      <c r="H28" s="395">
        <v>48</v>
      </c>
      <c r="I28" s="1"/>
      <c r="J28" s="1"/>
      <c r="K28" s="1"/>
      <c r="L28" s="1"/>
      <c r="M28" s="1"/>
      <c r="N28" s="1"/>
      <c r="O28" s="1"/>
      <c r="P28" s="1"/>
      <c r="Q28" s="1"/>
      <c r="R28" s="1"/>
      <c r="S28" s="1"/>
      <c r="T28" s="1"/>
      <c r="U28" s="1"/>
      <c r="V28" s="1"/>
      <c r="W28" s="1"/>
    </row>
    <row r="29" spans="1:23" s="238" customFormat="1" ht="13.5" customHeight="1">
      <c r="A29" s="1493">
        <v>4</v>
      </c>
      <c r="B29" s="1557" t="s">
        <v>2490</v>
      </c>
      <c r="C29" s="416" t="s">
        <v>1592</v>
      </c>
      <c r="D29" s="416" t="s">
        <v>1590</v>
      </c>
      <c r="E29" s="395">
        <v>4480</v>
      </c>
      <c r="F29" s="395">
        <v>1792</v>
      </c>
      <c r="G29" s="395">
        <v>1120</v>
      </c>
      <c r="H29" s="395">
        <v>144</v>
      </c>
      <c r="I29" s="1"/>
      <c r="J29" s="1"/>
      <c r="K29" s="1"/>
      <c r="L29" s="1"/>
      <c r="M29" s="1"/>
      <c r="N29" s="1"/>
      <c r="O29" s="1"/>
      <c r="P29" s="1"/>
      <c r="Q29" s="1"/>
      <c r="R29" s="1"/>
      <c r="S29" s="1"/>
      <c r="T29" s="1"/>
      <c r="U29" s="1"/>
      <c r="V29" s="1"/>
      <c r="W29" s="1"/>
    </row>
    <row r="30" spans="1:23" s="238" customFormat="1" ht="13.5" customHeight="1">
      <c r="A30" s="1494"/>
      <c r="B30" s="1558"/>
      <c r="C30" s="416" t="s">
        <v>1590</v>
      </c>
      <c r="D30" s="416" t="s">
        <v>1392</v>
      </c>
      <c r="E30" s="395">
        <v>3348</v>
      </c>
      <c r="F30" s="395">
        <v>1339.2</v>
      </c>
      <c r="G30" s="395">
        <v>836</v>
      </c>
      <c r="H30" s="395">
        <v>144</v>
      </c>
      <c r="I30" s="1"/>
      <c r="J30" s="1"/>
      <c r="K30" s="1"/>
      <c r="L30" s="1"/>
      <c r="M30" s="1"/>
      <c r="N30" s="1"/>
      <c r="O30" s="1"/>
      <c r="P30" s="1"/>
      <c r="Q30" s="1"/>
      <c r="R30" s="1"/>
      <c r="S30" s="1"/>
      <c r="T30" s="1"/>
      <c r="U30" s="1"/>
      <c r="V30" s="1"/>
      <c r="W30" s="1"/>
    </row>
    <row r="31" spans="1:23" s="238" customFormat="1" ht="13.5" customHeight="1">
      <c r="A31" s="1495"/>
      <c r="B31" s="1559"/>
      <c r="C31" s="416" t="s">
        <v>1392</v>
      </c>
      <c r="D31" s="416" t="s">
        <v>874</v>
      </c>
      <c r="E31" s="395">
        <v>2956</v>
      </c>
      <c r="F31" s="395">
        <v>1182.4000000000001</v>
      </c>
      <c r="G31" s="395">
        <v>740</v>
      </c>
      <c r="H31" s="395">
        <v>144</v>
      </c>
      <c r="I31" s="1"/>
      <c r="J31" s="1"/>
      <c r="K31" s="1"/>
      <c r="L31" s="1"/>
      <c r="M31" s="1"/>
      <c r="N31" s="1"/>
      <c r="O31" s="1"/>
      <c r="P31" s="1"/>
      <c r="Q31" s="1"/>
      <c r="R31" s="1"/>
      <c r="S31" s="1"/>
      <c r="T31" s="1"/>
      <c r="U31" s="1"/>
      <c r="V31" s="1"/>
      <c r="W31" s="1"/>
    </row>
    <row r="32" spans="1:23" s="238" customFormat="1" ht="13.5" customHeight="1">
      <c r="A32" s="1493">
        <v>5</v>
      </c>
      <c r="B32" s="1557" t="s">
        <v>1392</v>
      </c>
      <c r="C32" s="416" t="s">
        <v>1785</v>
      </c>
      <c r="D32" s="416" t="s">
        <v>2490</v>
      </c>
      <c r="E32" s="395">
        <v>1092</v>
      </c>
      <c r="F32" s="395">
        <v>436.8</v>
      </c>
      <c r="G32" s="395">
        <v>272</v>
      </c>
      <c r="H32" s="395">
        <v>144</v>
      </c>
      <c r="I32" s="1"/>
      <c r="J32" s="1"/>
      <c r="K32" s="1"/>
      <c r="L32" s="1"/>
      <c r="M32" s="1"/>
      <c r="N32" s="1"/>
      <c r="O32" s="1"/>
      <c r="P32" s="1"/>
      <c r="Q32" s="1"/>
      <c r="R32" s="1"/>
      <c r="S32" s="1"/>
      <c r="T32" s="1"/>
      <c r="U32" s="1"/>
      <c r="V32" s="1"/>
      <c r="W32" s="1"/>
    </row>
    <row r="33" spans="1:23" s="238" customFormat="1" ht="13.5" customHeight="1">
      <c r="A33" s="1495"/>
      <c r="B33" s="1559"/>
      <c r="C33" s="416" t="s">
        <v>2490</v>
      </c>
      <c r="D33" s="416" t="s">
        <v>1621</v>
      </c>
      <c r="E33" s="395">
        <v>1680</v>
      </c>
      <c r="F33" s="395">
        <v>672</v>
      </c>
      <c r="G33" s="395">
        <v>420</v>
      </c>
      <c r="H33" s="395">
        <v>144</v>
      </c>
      <c r="I33" s="1"/>
      <c r="J33" s="1"/>
      <c r="K33" s="1"/>
      <c r="L33" s="1"/>
      <c r="M33" s="1"/>
      <c r="N33" s="1"/>
      <c r="O33" s="1"/>
      <c r="P33" s="1"/>
      <c r="Q33" s="1"/>
      <c r="R33" s="1"/>
      <c r="S33" s="1"/>
      <c r="T33" s="1"/>
      <c r="U33" s="1"/>
      <c r="V33" s="1"/>
      <c r="W33" s="1"/>
    </row>
    <row r="34" spans="1:23" s="238" customFormat="1" ht="13.5" customHeight="1">
      <c r="A34" s="1493">
        <v>6</v>
      </c>
      <c r="B34" s="1557" t="s">
        <v>1621</v>
      </c>
      <c r="C34" s="416" t="s">
        <v>1592</v>
      </c>
      <c r="D34" s="416" t="s">
        <v>1392</v>
      </c>
      <c r="E34" s="395">
        <v>2072</v>
      </c>
      <c r="F34" s="395">
        <v>828.8</v>
      </c>
      <c r="G34" s="395">
        <v>518</v>
      </c>
      <c r="H34" s="395">
        <v>144</v>
      </c>
      <c r="I34" s="1"/>
      <c r="J34" s="1"/>
      <c r="K34" s="1"/>
      <c r="L34" s="1"/>
      <c r="M34" s="1"/>
      <c r="N34" s="1"/>
      <c r="O34" s="1"/>
      <c r="P34" s="1"/>
      <c r="Q34" s="1"/>
      <c r="R34" s="1"/>
      <c r="S34" s="1"/>
      <c r="T34" s="1"/>
      <c r="U34" s="1"/>
      <c r="V34" s="1"/>
      <c r="W34" s="1"/>
    </row>
    <row r="35" spans="1:23" s="238" customFormat="1" ht="13.5" customHeight="1">
      <c r="A35" s="1495"/>
      <c r="B35" s="1559"/>
      <c r="C35" s="416" t="s">
        <v>1392</v>
      </c>
      <c r="D35" s="416" t="s">
        <v>874</v>
      </c>
      <c r="E35" s="395">
        <v>1288</v>
      </c>
      <c r="F35" s="395">
        <v>515.20000000000005</v>
      </c>
      <c r="G35" s="395">
        <v>322</v>
      </c>
      <c r="H35" s="395">
        <v>144</v>
      </c>
      <c r="I35" s="1"/>
      <c r="J35" s="1"/>
      <c r="K35" s="1"/>
      <c r="L35" s="1"/>
      <c r="M35" s="1"/>
      <c r="N35" s="1"/>
      <c r="O35" s="1"/>
      <c r="P35" s="1"/>
      <c r="Q35" s="1"/>
      <c r="R35" s="1"/>
      <c r="S35" s="1"/>
      <c r="T35" s="1"/>
      <c r="U35" s="1"/>
      <c r="V35" s="1"/>
      <c r="W35" s="1"/>
    </row>
    <row r="36" spans="1:23" s="238" customFormat="1" ht="13.5" customHeight="1">
      <c r="A36" s="1493">
        <v>7</v>
      </c>
      <c r="B36" s="1557" t="s">
        <v>2489</v>
      </c>
      <c r="C36" s="416" t="s">
        <v>1592</v>
      </c>
      <c r="D36" s="416" t="s">
        <v>1593</v>
      </c>
      <c r="E36" s="395">
        <v>4700</v>
      </c>
      <c r="F36" s="395">
        <v>1880</v>
      </c>
      <c r="G36" s="395">
        <v>1160</v>
      </c>
      <c r="H36" s="395">
        <v>144</v>
      </c>
      <c r="I36" s="1"/>
      <c r="J36" s="1"/>
      <c r="K36" s="1"/>
      <c r="L36" s="1"/>
      <c r="M36" s="1"/>
      <c r="N36" s="1"/>
      <c r="O36" s="1"/>
      <c r="P36" s="1"/>
      <c r="Q36" s="1"/>
      <c r="R36" s="1"/>
      <c r="S36" s="1"/>
      <c r="T36" s="1"/>
      <c r="U36" s="1"/>
      <c r="V36" s="1"/>
      <c r="W36" s="1"/>
    </row>
    <row r="37" spans="1:23" s="238" customFormat="1" ht="13.5" customHeight="1">
      <c r="A37" s="1494"/>
      <c r="B37" s="1558"/>
      <c r="C37" s="416" t="s">
        <v>1593</v>
      </c>
      <c r="D37" s="416" t="s">
        <v>1623</v>
      </c>
      <c r="E37" s="395">
        <v>2872</v>
      </c>
      <c r="F37" s="395">
        <v>1148.8</v>
      </c>
      <c r="G37" s="395">
        <v>718</v>
      </c>
      <c r="H37" s="395">
        <v>144</v>
      </c>
      <c r="I37" s="1"/>
      <c r="J37" s="1"/>
      <c r="K37" s="1"/>
      <c r="L37" s="1"/>
      <c r="M37" s="1"/>
      <c r="N37" s="1"/>
      <c r="O37" s="1"/>
      <c r="P37" s="1"/>
      <c r="Q37" s="1"/>
      <c r="R37" s="1"/>
      <c r="S37" s="1"/>
      <c r="T37" s="1"/>
      <c r="U37" s="1"/>
      <c r="V37" s="1"/>
      <c r="W37" s="1"/>
    </row>
    <row r="38" spans="1:23" s="238" customFormat="1" ht="13.5" customHeight="1">
      <c r="A38" s="1495"/>
      <c r="B38" s="1559"/>
      <c r="C38" s="416" t="s">
        <v>1623</v>
      </c>
      <c r="D38" s="416" t="s">
        <v>5130</v>
      </c>
      <c r="E38" s="395">
        <v>1720</v>
      </c>
      <c r="F38" s="395">
        <v>688</v>
      </c>
      <c r="G38" s="395">
        <v>430</v>
      </c>
      <c r="H38" s="395">
        <v>144</v>
      </c>
      <c r="I38" s="1"/>
      <c r="J38" s="1"/>
      <c r="K38" s="1"/>
      <c r="L38" s="1"/>
      <c r="M38" s="1"/>
      <c r="N38" s="1"/>
      <c r="O38" s="1"/>
      <c r="P38" s="1"/>
      <c r="Q38" s="1"/>
      <c r="R38" s="1"/>
      <c r="S38" s="1"/>
      <c r="T38" s="1"/>
      <c r="U38" s="1"/>
      <c r="V38" s="1"/>
      <c r="W38" s="1"/>
    </row>
    <row r="39" spans="1:23" s="238" customFormat="1" ht="13.5" customHeight="1">
      <c r="A39" s="1493">
        <v>8</v>
      </c>
      <c r="B39" s="1557" t="s">
        <v>860</v>
      </c>
      <c r="C39" s="416" t="s">
        <v>2490</v>
      </c>
      <c r="D39" s="416" t="s">
        <v>1983</v>
      </c>
      <c r="E39" s="395">
        <v>1428</v>
      </c>
      <c r="F39" s="395">
        <v>571.20000000000005</v>
      </c>
      <c r="G39" s="395">
        <v>356</v>
      </c>
      <c r="H39" s="395">
        <v>144</v>
      </c>
      <c r="I39" s="1"/>
      <c r="J39" s="1"/>
      <c r="K39" s="1"/>
      <c r="L39" s="1"/>
      <c r="M39" s="1"/>
      <c r="N39" s="1"/>
      <c r="O39" s="1"/>
      <c r="P39" s="1"/>
      <c r="Q39" s="1"/>
      <c r="R39" s="1"/>
      <c r="S39" s="1"/>
      <c r="T39" s="1"/>
      <c r="U39" s="1"/>
      <c r="V39" s="1"/>
      <c r="W39" s="1"/>
    </row>
    <row r="40" spans="1:23" s="238" customFormat="1" ht="13.5" customHeight="1">
      <c r="A40" s="1495"/>
      <c r="B40" s="1559"/>
      <c r="C40" s="416" t="s">
        <v>1983</v>
      </c>
      <c r="D40" s="416" t="s">
        <v>1621</v>
      </c>
      <c r="E40" s="395">
        <v>1260</v>
      </c>
      <c r="F40" s="395">
        <v>504</v>
      </c>
      <c r="G40" s="395">
        <v>312</v>
      </c>
      <c r="H40" s="395">
        <v>144</v>
      </c>
      <c r="I40" s="1"/>
      <c r="J40" s="1"/>
      <c r="K40" s="1"/>
      <c r="L40" s="1"/>
      <c r="M40" s="1"/>
      <c r="N40" s="1"/>
      <c r="O40" s="1"/>
      <c r="P40" s="1"/>
      <c r="Q40" s="1"/>
      <c r="R40" s="1"/>
      <c r="S40" s="1"/>
      <c r="T40" s="1"/>
      <c r="U40" s="1"/>
      <c r="V40" s="1"/>
      <c r="W40" s="1"/>
    </row>
    <row r="41" spans="1:23" s="238" customFormat="1" ht="13.5" customHeight="1">
      <c r="A41" s="1493">
        <v>9</v>
      </c>
      <c r="B41" s="1557" t="s">
        <v>874</v>
      </c>
      <c r="C41" s="416" t="s">
        <v>1621</v>
      </c>
      <c r="D41" s="416" t="s">
        <v>2490</v>
      </c>
      <c r="E41" s="395">
        <v>988</v>
      </c>
      <c r="F41" s="395">
        <v>395.2</v>
      </c>
      <c r="G41" s="395">
        <v>248</v>
      </c>
      <c r="H41" s="395">
        <v>144</v>
      </c>
      <c r="I41" s="1"/>
      <c r="J41" s="1"/>
      <c r="K41" s="1"/>
      <c r="L41" s="1"/>
      <c r="M41" s="1"/>
      <c r="N41" s="1"/>
      <c r="O41" s="1"/>
      <c r="P41" s="1"/>
      <c r="Q41" s="1"/>
      <c r="R41" s="1"/>
      <c r="S41" s="1"/>
      <c r="T41" s="1"/>
      <c r="U41" s="1"/>
      <c r="V41" s="1"/>
      <c r="W41" s="1"/>
    </row>
    <row r="42" spans="1:23" s="238" customFormat="1" ht="13.5" customHeight="1">
      <c r="A42" s="1494"/>
      <c r="B42" s="1558"/>
      <c r="C42" s="416" t="s">
        <v>2490</v>
      </c>
      <c r="D42" s="416" t="s">
        <v>1648</v>
      </c>
      <c r="E42" s="395">
        <v>1512</v>
      </c>
      <c r="F42" s="395">
        <v>604.79999999999995</v>
      </c>
      <c r="G42" s="395">
        <v>378</v>
      </c>
      <c r="H42" s="395">
        <v>144</v>
      </c>
      <c r="I42" s="1"/>
      <c r="J42" s="1"/>
      <c r="K42" s="1"/>
      <c r="L42" s="1"/>
      <c r="M42" s="1"/>
      <c r="N42" s="1"/>
      <c r="O42" s="1"/>
      <c r="P42" s="1"/>
      <c r="Q42" s="1"/>
      <c r="R42" s="1"/>
      <c r="S42" s="1"/>
      <c r="T42" s="1"/>
      <c r="U42" s="1"/>
      <c r="V42" s="1"/>
      <c r="W42" s="1"/>
    </row>
    <row r="43" spans="1:23" s="238" customFormat="1" ht="13.5" customHeight="1">
      <c r="A43" s="1495"/>
      <c r="B43" s="1559"/>
      <c r="C43" s="416" t="s">
        <v>1648</v>
      </c>
      <c r="D43" s="416" t="s">
        <v>881</v>
      </c>
      <c r="E43" s="395">
        <v>1064</v>
      </c>
      <c r="F43" s="395">
        <v>425.6</v>
      </c>
      <c r="G43" s="395">
        <v>266</v>
      </c>
      <c r="H43" s="395">
        <v>144</v>
      </c>
      <c r="I43" s="1"/>
      <c r="J43" s="1"/>
      <c r="K43" s="1"/>
      <c r="L43" s="1"/>
      <c r="M43" s="1"/>
      <c r="N43" s="1"/>
      <c r="O43" s="1"/>
      <c r="P43" s="1"/>
      <c r="Q43" s="1"/>
      <c r="R43" s="1"/>
      <c r="S43" s="1"/>
      <c r="T43" s="1"/>
      <c r="U43" s="1"/>
      <c r="V43" s="1"/>
      <c r="W43" s="1"/>
    </row>
    <row r="44" spans="1:23" s="238" customFormat="1" ht="13.5" customHeight="1">
      <c r="A44" s="417">
        <v>10</v>
      </c>
      <c r="B44" s="416" t="s">
        <v>1103</v>
      </c>
      <c r="C44" s="416" t="s">
        <v>5131</v>
      </c>
      <c r="D44" s="416" t="s">
        <v>5132</v>
      </c>
      <c r="E44" s="395">
        <v>588</v>
      </c>
      <c r="F44" s="395">
        <v>235.2</v>
      </c>
      <c r="G44" s="395">
        <v>152</v>
      </c>
      <c r="H44" s="395">
        <v>144</v>
      </c>
      <c r="I44" s="1"/>
      <c r="J44" s="1"/>
      <c r="K44" s="1"/>
      <c r="L44" s="1"/>
      <c r="M44" s="1"/>
      <c r="N44" s="1"/>
      <c r="O44" s="1"/>
      <c r="P44" s="1"/>
      <c r="Q44" s="1"/>
      <c r="R44" s="1"/>
      <c r="S44" s="1"/>
      <c r="T44" s="1"/>
      <c r="U44" s="1"/>
      <c r="V44" s="1"/>
      <c r="W44" s="1"/>
    </row>
    <row r="45" spans="1:23" s="238" customFormat="1" ht="13.5" customHeight="1">
      <c r="A45" s="1493">
        <v>11</v>
      </c>
      <c r="B45" s="1557" t="s">
        <v>1983</v>
      </c>
      <c r="C45" s="416" t="s">
        <v>1592</v>
      </c>
      <c r="D45" s="416" t="s">
        <v>860</v>
      </c>
      <c r="E45" s="395">
        <v>1326</v>
      </c>
      <c r="F45" s="395">
        <v>530.4</v>
      </c>
      <c r="G45" s="395">
        <v>332</v>
      </c>
      <c r="H45" s="395">
        <v>144</v>
      </c>
      <c r="I45" s="1"/>
      <c r="J45" s="1"/>
      <c r="K45" s="1"/>
      <c r="L45" s="1"/>
      <c r="M45" s="1"/>
      <c r="N45" s="1"/>
      <c r="O45" s="1"/>
      <c r="P45" s="1"/>
      <c r="Q45" s="1"/>
      <c r="R45" s="1"/>
      <c r="S45" s="1"/>
      <c r="T45" s="1"/>
      <c r="U45" s="1"/>
      <c r="V45" s="1"/>
      <c r="W45" s="1"/>
    </row>
    <row r="46" spans="1:23" s="238" customFormat="1" ht="13.5" customHeight="1">
      <c r="A46" s="1494"/>
      <c r="B46" s="1558"/>
      <c r="C46" s="416" t="s">
        <v>860</v>
      </c>
      <c r="D46" s="416" t="s">
        <v>1590</v>
      </c>
      <c r="E46" s="395">
        <v>546</v>
      </c>
      <c r="F46" s="395">
        <v>218.4</v>
      </c>
      <c r="G46" s="395">
        <v>144</v>
      </c>
      <c r="H46" s="395">
        <v>120</v>
      </c>
      <c r="I46" s="1"/>
      <c r="J46" s="1"/>
      <c r="K46" s="1"/>
      <c r="L46" s="1"/>
      <c r="M46" s="1"/>
      <c r="N46" s="1"/>
      <c r="O46" s="1"/>
      <c r="P46" s="1"/>
      <c r="Q46" s="1"/>
      <c r="R46" s="1"/>
      <c r="S46" s="1"/>
      <c r="T46" s="1"/>
      <c r="U46" s="1"/>
      <c r="V46" s="1"/>
      <c r="W46" s="1"/>
    </row>
    <row r="47" spans="1:23" s="238" customFormat="1" ht="13.5" customHeight="1">
      <c r="A47" s="1495"/>
      <c r="B47" s="1559"/>
      <c r="C47" s="416" t="s">
        <v>1590</v>
      </c>
      <c r="D47" s="416" t="s">
        <v>1392</v>
      </c>
      <c r="E47" s="395">
        <v>780</v>
      </c>
      <c r="F47" s="395">
        <v>312</v>
      </c>
      <c r="G47" s="395">
        <v>192</v>
      </c>
      <c r="H47" s="395">
        <v>144</v>
      </c>
      <c r="I47" s="1"/>
      <c r="J47" s="1"/>
      <c r="K47" s="1"/>
      <c r="L47" s="1"/>
      <c r="M47" s="1"/>
      <c r="N47" s="1"/>
      <c r="O47" s="1"/>
      <c r="P47" s="1"/>
      <c r="Q47" s="1"/>
      <c r="R47" s="1"/>
      <c r="S47" s="1"/>
      <c r="T47" s="1"/>
      <c r="U47" s="1"/>
      <c r="V47" s="1"/>
      <c r="W47" s="1"/>
    </row>
    <row r="48" spans="1:23" s="238" customFormat="1" ht="13.5" customHeight="1">
      <c r="A48" s="417">
        <v>12</v>
      </c>
      <c r="B48" s="416" t="s">
        <v>4677</v>
      </c>
      <c r="C48" s="416" t="s">
        <v>1592</v>
      </c>
      <c r="D48" s="416" t="s">
        <v>1621</v>
      </c>
      <c r="E48" s="395">
        <v>754</v>
      </c>
      <c r="F48" s="395">
        <v>301.60000000000002</v>
      </c>
      <c r="G48" s="395">
        <v>188</v>
      </c>
      <c r="H48" s="395">
        <v>144</v>
      </c>
      <c r="I48" s="1"/>
      <c r="J48" s="1"/>
      <c r="K48" s="1"/>
      <c r="L48" s="1"/>
      <c r="M48" s="1"/>
      <c r="N48" s="1"/>
      <c r="O48" s="1"/>
      <c r="P48" s="1"/>
      <c r="Q48" s="1"/>
      <c r="R48" s="1"/>
      <c r="S48" s="1"/>
      <c r="T48" s="1"/>
      <c r="U48" s="1"/>
      <c r="V48" s="1"/>
      <c r="W48" s="1"/>
    </row>
    <row r="49" spans="1:23" s="238" customFormat="1" ht="13.5" customHeight="1">
      <c r="A49" s="417">
        <v>13</v>
      </c>
      <c r="B49" s="416" t="s">
        <v>5133</v>
      </c>
      <c r="C49" s="416" t="s">
        <v>1621</v>
      </c>
      <c r="D49" s="416" t="s">
        <v>1785</v>
      </c>
      <c r="E49" s="395">
        <v>910</v>
      </c>
      <c r="F49" s="395">
        <v>364</v>
      </c>
      <c r="G49" s="395">
        <v>224</v>
      </c>
      <c r="H49" s="395">
        <v>144</v>
      </c>
      <c r="I49" s="1"/>
      <c r="J49" s="1"/>
      <c r="K49" s="1"/>
      <c r="L49" s="1"/>
      <c r="M49" s="1"/>
      <c r="N49" s="1"/>
      <c r="O49" s="1"/>
      <c r="P49" s="1"/>
      <c r="Q49" s="1"/>
      <c r="R49" s="1"/>
      <c r="S49" s="1"/>
      <c r="T49" s="1"/>
      <c r="U49" s="1"/>
      <c r="V49" s="1"/>
      <c r="W49" s="1"/>
    </row>
    <row r="50" spans="1:23" s="238" customFormat="1" ht="13.5" customHeight="1">
      <c r="A50" s="1493">
        <v>14</v>
      </c>
      <c r="B50" s="1557" t="s">
        <v>1785</v>
      </c>
      <c r="C50" s="416" t="s">
        <v>1592</v>
      </c>
      <c r="D50" s="416" t="s">
        <v>1590</v>
      </c>
      <c r="E50" s="395">
        <v>1484</v>
      </c>
      <c r="F50" s="395">
        <v>593.6</v>
      </c>
      <c r="G50" s="395">
        <v>368</v>
      </c>
      <c r="H50" s="395">
        <v>144</v>
      </c>
      <c r="I50" s="1"/>
      <c r="J50" s="1"/>
      <c r="K50" s="1"/>
      <c r="L50" s="1"/>
      <c r="M50" s="1"/>
      <c r="N50" s="1"/>
      <c r="O50" s="1"/>
      <c r="P50" s="1"/>
      <c r="Q50" s="1"/>
      <c r="R50" s="1"/>
      <c r="S50" s="1"/>
      <c r="T50" s="1"/>
      <c r="U50" s="1"/>
      <c r="V50" s="1"/>
      <c r="W50" s="1"/>
    </row>
    <row r="51" spans="1:23" s="238" customFormat="1" ht="13.5" customHeight="1">
      <c r="A51" s="1495"/>
      <c r="B51" s="1559"/>
      <c r="C51" s="416" t="s">
        <v>1590</v>
      </c>
      <c r="D51" s="416" t="s">
        <v>874</v>
      </c>
      <c r="E51" s="395">
        <v>1092</v>
      </c>
      <c r="F51" s="395">
        <v>436.8</v>
      </c>
      <c r="G51" s="395">
        <v>272</v>
      </c>
      <c r="H51" s="395">
        <v>144</v>
      </c>
      <c r="I51" s="1"/>
      <c r="J51" s="1"/>
      <c r="K51" s="1"/>
      <c r="L51" s="1"/>
      <c r="M51" s="1"/>
      <c r="N51" s="1"/>
      <c r="O51" s="1"/>
      <c r="P51" s="1"/>
      <c r="Q51" s="1"/>
      <c r="R51" s="1"/>
      <c r="S51" s="1"/>
      <c r="T51" s="1"/>
      <c r="U51" s="1"/>
      <c r="V51" s="1"/>
      <c r="W51" s="1"/>
    </row>
    <row r="52" spans="1:23" s="238" customFormat="1" ht="13.5" customHeight="1">
      <c r="A52" s="1493">
        <v>15</v>
      </c>
      <c r="B52" s="1557" t="s">
        <v>1645</v>
      </c>
      <c r="C52" s="416" t="s">
        <v>2489</v>
      </c>
      <c r="D52" s="416" t="s">
        <v>885</v>
      </c>
      <c r="E52" s="395">
        <v>756</v>
      </c>
      <c r="F52" s="395">
        <v>302.39999999999998</v>
      </c>
      <c r="G52" s="395">
        <v>188</v>
      </c>
      <c r="H52" s="395">
        <v>144</v>
      </c>
      <c r="I52" s="1"/>
      <c r="J52" s="1"/>
      <c r="K52" s="1"/>
      <c r="L52" s="1"/>
      <c r="M52" s="1"/>
      <c r="N52" s="1"/>
      <c r="O52" s="1"/>
      <c r="P52" s="1"/>
      <c r="Q52" s="1"/>
      <c r="R52" s="1"/>
      <c r="S52" s="1"/>
      <c r="T52" s="1"/>
      <c r="U52" s="1"/>
      <c r="V52" s="1"/>
      <c r="W52" s="1"/>
    </row>
    <row r="53" spans="1:23" s="238" customFormat="1" ht="13.5" customHeight="1">
      <c r="A53" s="1495"/>
      <c r="B53" s="1559"/>
      <c r="C53" s="416" t="s">
        <v>885</v>
      </c>
      <c r="D53" s="416" t="s">
        <v>5134</v>
      </c>
      <c r="E53" s="395">
        <v>588</v>
      </c>
      <c r="F53" s="395">
        <v>235.2</v>
      </c>
      <c r="G53" s="395">
        <v>152</v>
      </c>
      <c r="H53" s="395">
        <v>144</v>
      </c>
      <c r="I53" s="1"/>
      <c r="J53" s="1"/>
      <c r="K53" s="1"/>
      <c r="L53" s="1"/>
      <c r="M53" s="1"/>
      <c r="N53" s="1"/>
      <c r="O53" s="1"/>
      <c r="P53" s="1"/>
      <c r="Q53" s="1"/>
      <c r="R53" s="1"/>
      <c r="S53" s="1"/>
      <c r="T53" s="1"/>
      <c r="U53" s="1"/>
      <c r="V53" s="1"/>
      <c r="W53" s="1"/>
    </row>
    <row r="54" spans="1:23" s="238" customFormat="1" ht="13.5" customHeight="1">
      <c r="A54" s="1493">
        <v>16</v>
      </c>
      <c r="B54" s="1557" t="s">
        <v>1612</v>
      </c>
      <c r="C54" s="416" t="s">
        <v>1609</v>
      </c>
      <c r="D54" s="416" t="s">
        <v>2489</v>
      </c>
      <c r="E54" s="395">
        <v>1176</v>
      </c>
      <c r="F54" s="395">
        <v>470.4</v>
      </c>
      <c r="G54" s="395">
        <v>294</v>
      </c>
      <c r="H54" s="395">
        <v>144</v>
      </c>
      <c r="I54" s="1"/>
      <c r="J54" s="1"/>
      <c r="K54" s="1"/>
      <c r="L54" s="1"/>
      <c r="M54" s="1"/>
      <c r="N54" s="1"/>
      <c r="O54" s="1"/>
      <c r="P54" s="1"/>
      <c r="Q54" s="1"/>
      <c r="R54" s="1"/>
      <c r="S54" s="1"/>
      <c r="T54" s="1"/>
      <c r="U54" s="1"/>
      <c r="V54" s="1"/>
      <c r="W54" s="1"/>
    </row>
    <row r="55" spans="1:23" s="238" customFormat="1" ht="13.5" customHeight="1">
      <c r="A55" s="1494"/>
      <c r="B55" s="1558"/>
      <c r="C55" s="416" t="s">
        <v>2489</v>
      </c>
      <c r="D55" s="416" t="s">
        <v>885</v>
      </c>
      <c r="E55" s="395">
        <v>980</v>
      </c>
      <c r="F55" s="395">
        <v>392</v>
      </c>
      <c r="G55" s="395">
        <v>244</v>
      </c>
      <c r="H55" s="395">
        <v>144</v>
      </c>
      <c r="I55" s="1"/>
      <c r="J55" s="1"/>
      <c r="K55" s="1"/>
      <c r="L55" s="1"/>
      <c r="M55" s="1"/>
      <c r="N55" s="1"/>
      <c r="O55" s="1"/>
      <c r="P55" s="1"/>
      <c r="Q55" s="1"/>
      <c r="R55" s="1"/>
      <c r="S55" s="1"/>
      <c r="T55" s="1"/>
      <c r="U55" s="1"/>
      <c r="V55" s="1"/>
      <c r="W55" s="1"/>
    </row>
    <row r="56" spans="1:23" s="238" customFormat="1" ht="13.5" customHeight="1">
      <c r="A56" s="1495"/>
      <c r="B56" s="1559"/>
      <c r="C56" s="416" t="s">
        <v>885</v>
      </c>
      <c r="D56" s="416" t="s">
        <v>5134</v>
      </c>
      <c r="E56" s="395">
        <v>754</v>
      </c>
      <c r="F56" s="395">
        <v>301.60000000000002</v>
      </c>
      <c r="G56" s="395">
        <v>188</v>
      </c>
      <c r="H56" s="395">
        <v>144</v>
      </c>
      <c r="I56" s="1"/>
      <c r="J56" s="1"/>
      <c r="K56" s="1"/>
      <c r="L56" s="1"/>
      <c r="M56" s="1"/>
      <c r="N56" s="1"/>
      <c r="O56" s="1"/>
      <c r="P56" s="1"/>
      <c r="Q56" s="1"/>
      <c r="R56" s="1"/>
      <c r="S56" s="1"/>
      <c r="T56" s="1"/>
      <c r="U56" s="1"/>
      <c r="V56" s="1"/>
      <c r="W56" s="1"/>
    </row>
    <row r="57" spans="1:23" s="238" customFormat="1" ht="13.5" customHeight="1">
      <c r="A57" s="1493">
        <v>17</v>
      </c>
      <c r="B57" s="1557" t="s">
        <v>1593</v>
      </c>
      <c r="C57" s="416" t="s">
        <v>1609</v>
      </c>
      <c r="D57" s="416" t="s">
        <v>2489</v>
      </c>
      <c r="E57" s="395">
        <v>980</v>
      </c>
      <c r="F57" s="395">
        <v>392</v>
      </c>
      <c r="G57" s="395">
        <v>240</v>
      </c>
      <c r="H57" s="395">
        <v>144</v>
      </c>
      <c r="I57" s="1"/>
      <c r="J57" s="1"/>
      <c r="K57" s="1"/>
      <c r="L57" s="1"/>
      <c r="M57" s="1"/>
      <c r="N57" s="1"/>
      <c r="O57" s="1"/>
      <c r="P57" s="1"/>
      <c r="Q57" s="1"/>
      <c r="R57" s="1"/>
      <c r="S57" s="1"/>
      <c r="T57" s="1"/>
      <c r="U57" s="1"/>
      <c r="V57" s="1"/>
      <c r="W57" s="1"/>
    </row>
    <row r="58" spans="1:23" s="238" customFormat="1" ht="13.5" customHeight="1">
      <c r="A58" s="1494"/>
      <c r="B58" s="1558"/>
      <c r="C58" s="416" t="s">
        <v>2489</v>
      </c>
      <c r="D58" s="416" t="s">
        <v>885</v>
      </c>
      <c r="E58" s="395">
        <v>812</v>
      </c>
      <c r="F58" s="395">
        <v>324.8</v>
      </c>
      <c r="G58" s="395">
        <v>200</v>
      </c>
      <c r="H58" s="395">
        <v>144</v>
      </c>
      <c r="I58" s="1"/>
      <c r="J58" s="1"/>
      <c r="K58" s="1"/>
      <c r="L58" s="1"/>
      <c r="M58" s="1"/>
      <c r="N58" s="1"/>
      <c r="O58" s="1"/>
      <c r="P58" s="1"/>
      <c r="Q58" s="1"/>
      <c r="R58" s="1"/>
      <c r="S58" s="1"/>
      <c r="T58" s="1"/>
      <c r="U58" s="1"/>
      <c r="V58" s="1"/>
      <c r="W58" s="1"/>
    </row>
    <row r="59" spans="1:23" s="238" customFormat="1" ht="13.5" customHeight="1">
      <c r="A59" s="1495"/>
      <c r="B59" s="1559"/>
      <c r="C59" s="416" t="s">
        <v>885</v>
      </c>
      <c r="D59" s="416" t="s">
        <v>5134</v>
      </c>
      <c r="E59" s="395">
        <v>624</v>
      </c>
      <c r="F59" s="395">
        <v>249.6</v>
      </c>
      <c r="G59" s="395">
        <v>156</v>
      </c>
      <c r="H59" s="395">
        <v>144</v>
      </c>
      <c r="I59" s="1"/>
      <c r="J59" s="1"/>
      <c r="K59" s="1"/>
      <c r="L59" s="1"/>
      <c r="M59" s="1"/>
      <c r="N59" s="1"/>
      <c r="O59" s="1"/>
      <c r="P59" s="1"/>
      <c r="Q59" s="1"/>
      <c r="R59" s="1"/>
      <c r="S59" s="1"/>
      <c r="T59" s="1"/>
      <c r="U59" s="1"/>
      <c r="V59" s="1"/>
      <c r="W59" s="1"/>
    </row>
    <row r="60" spans="1:23" s="238" customFormat="1" ht="13.5" customHeight="1">
      <c r="A60" s="417">
        <v>18</v>
      </c>
      <c r="B60" s="416" t="s">
        <v>1591</v>
      </c>
      <c r="C60" s="416" t="s">
        <v>1609</v>
      </c>
      <c r="D60" s="416" t="s">
        <v>5134</v>
      </c>
      <c r="E60" s="395">
        <v>754</v>
      </c>
      <c r="F60" s="395">
        <v>301.60000000000002</v>
      </c>
      <c r="G60" s="395">
        <v>144</v>
      </c>
      <c r="H60" s="395">
        <v>120</v>
      </c>
      <c r="I60" s="1"/>
      <c r="J60" s="1"/>
      <c r="K60" s="1"/>
      <c r="L60" s="1"/>
      <c r="M60" s="1"/>
      <c r="N60" s="1"/>
      <c r="O60" s="1"/>
      <c r="P60" s="1"/>
      <c r="Q60" s="1"/>
      <c r="R60" s="1"/>
      <c r="S60" s="1"/>
      <c r="T60" s="1"/>
      <c r="U60" s="1"/>
      <c r="V60" s="1"/>
      <c r="W60" s="1"/>
    </row>
    <row r="61" spans="1:23" s="238" customFormat="1" ht="13.5" customHeight="1">
      <c r="A61" s="417">
        <v>19</v>
      </c>
      <c r="B61" s="416" t="s">
        <v>4351</v>
      </c>
      <c r="C61" s="416" t="s">
        <v>1609</v>
      </c>
      <c r="D61" s="416" t="s">
        <v>5134</v>
      </c>
      <c r="E61" s="395">
        <v>546</v>
      </c>
      <c r="F61" s="395">
        <v>218.4</v>
      </c>
      <c r="G61" s="395">
        <v>144</v>
      </c>
      <c r="H61" s="395">
        <v>120</v>
      </c>
      <c r="I61" s="1"/>
      <c r="J61" s="1"/>
      <c r="K61" s="1"/>
      <c r="L61" s="1"/>
      <c r="M61" s="1"/>
      <c r="N61" s="1"/>
      <c r="O61" s="1"/>
      <c r="P61" s="1"/>
      <c r="Q61" s="1"/>
      <c r="R61" s="1"/>
      <c r="S61" s="1"/>
      <c r="T61" s="1"/>
      <c r="U61" s="1"/>
      <c r="V61" s="1"/>
      <c r="W61" s="1"/>
    </row>
    <row r="62" spans="1:23" s="238" customFormat="1" ht="13.5" customHeight="1">
      <c r="A62" s="417">
        <v>20</v>
      </c>
      <c r="B62" s="416" t="s">
        <v>1596</v>
      </c>
      <c r="C62" s="416" t="s">
        <v>1609</v>
      </c>
      <c r="D62" s="416" t="s">
        <v>5134</v>
      </c>
      <c r="E62" s="395">
        <v>546</v>
      </c>
      <c r="F62" s="395">
        <v>218.4</v>
      </c>
      <c r="G62" s="395">
        <v>144</v>
      </c>
      <c r="H62" s="395">
        <v>120</v>
      </c>
      <c r="I62" s="1"/>
      <c r="J62" s="1"/>
      <c r="K62" s="1"/>
      <c r="L62" s="1"/>
      <c r="M62" s="1"/>
      <c r="N62" s="1"/>
      <c r="O62" s="1"/>
      <c r="P62" s="1"/>
      <c r="Q62" s="1"/>
      <c r="R62" s="1"/>
      <c r="S62" s="1"/>
      <c r="T62" s="1"/>
      <c r="U62" s="1"/>
      <c r="V62" s="1"/>
      <c r="W62" s="1"/>
    </row>
    <row r="63" spans="1:23" s="238" customFormat="1" ht="13.5" customHeight="1">
      <c r="A63" s="417">
        <v>21</v>
      </c>
      <c r="B63" s="416" t="s">
        <v>1623</v>
      </c>
      <c r="C63" s="416" t="s">
        <v>1609</v>
      </c>
      <c r="D63" s="416" t="s">
        <v>5134</v>
      </c>
      <c r="E63" s="395">
        <v>546</v>
      </c>
      <c r="F63" s="395">
        <v>218.4</v>
      </c>
      <c r="G63" s="395">
        <v>144</v>
      </c>
      <c r="H63" s="395">
        <v>120</v>
      </c>
      <c r="I63" s="1"/>
      <c r="J63" s="1"/>
      <c r="K63" s="1"/>
      <c r="L63" s="1"/>
      <c r="M63" s="1"/>
      <c r="N63" s="1"/>
      <c r="O63" s="1"/>
      <c r="P63" s="1"/>
      <c r="Q63" s="1"/>
      <c r="R63" s="1"/>
      <c r="S63" s="1"/>
      <c r="T63" s="1"/>
      <c r="U63" s="1"/>
      <c r="V63" s="1"/>
      <c r="W63" s="1"/>
    </row>
    <row r="64" spans="1:23" s="238" customFormat="1" ht="13.5" customHeight="1">
      <c r="A64" s="1493">
        <v>22</v>
      </c>
      <c r="B64" s="1557" t="s">
        <v>2157</v>
      </c>
      <c r="C64" s="416" t="s">
        <v>1609</v>
      </c>
      <c r="D64" s="416" t="s">
        <v>2489</v>
      </c>
      <c r="E64" s="395">
        <v>468</v>
      </c>
      <c r="F64" s="395">
        <v>187.2</v>
      </c>
      <c r="G64" s="395">
        <v>144</v>
      </c>
      <c r="H64" s="395">
        <v>120</v>
      </c>
      <c r="I64" s="1"/>
      <c r="J64" s="1"/>
      <c r="K64" s="1"/>
      <c r="L64" s="1"/>
      <c r="M64" s="1"/>
      <c r="N64" s="1"/>
      <c r="O64" s="1"/>
      <c r="P64" s="1"/>
      <c r="Q64" s="1"/>
      <c r="R64" s="1"/>
      <c r="S64" s="1"/>
      <c r="T64" s="1"/>
      <c r="U64" s="1"/>
      <c r="V64" s="1"/>
      <c r="W64" s="1"/>
    </row>
    <row r="65" spans="1:23" s="238" customFormat="1" ht="13.5" customHeight="1">
      <c r="A65" s="1495"/>
      <c r="B65" s="1559"/>
      <c r="C65" s="416" t="s">
        <v>885</v>
      </c>
      <c r="D65" s="416" t="s">
        <v>5134</v>
      </c>
      <c r="E65" s="395">
        <v>468</v>
      </c>
      <c r="F65" s="395">
        <v>187.2</v>
      </c>
      <c r="G65" s="395">
        <v>144</v>
      </c>
      <c r="H65" s="395">
        <v>120</v>
      </c>
      <c r="I65" s="1"/>
      <c r="J65" s="1"/>
      <c r="K65" s="1"/>
      <c r="L65" s="1"/>
      <c r="M65" s="1"/>
      <c r="N65" s="1"/>
      <c r="O65" s="1"/>
      <c r="P65" s="1"/>
      <c r="Q65" s="1"/>
      <c r="R65" s="1"/>
      <c r="S65" s="1"/>
      <c r="T65" s="1"/>
      <c r="U65" s="1"/>
      <c r="V65" s="1"/>
      <c r="W65" s="1"/>
    </row>
    <row r="66" spans="1:23" s="238" customFormat="1" ht="13.5" customHeight="1">
      <c r="A66" s="417">
        <v>23</v>
      </c>
      <c r="B66" s="416" t="s">
        <v>2002</v>
      </c>
      <c r="C66" s="416" t="s">
        <v>1609</v>
      </c>
      <c r="D66" s="416" t="s">
        <v>5134</v>
      </c>
      <c r="E66" s="395">
        <v>468</v>
      </c>
      <c r="F66" s="395">
        <v>187.2</v>
      </c>
      <c r="G66" s="395">
        <v>144</v>
      </c>
      <c r="H66" s="395">
        <v>120</v>
      </c>
      <c r="I66" s="1"/>
      <c r="J66" s="1"/>
      <c r="K66" s="1"/>
      <c r="L66" s="1"/>
      <c r="M66" s="1"/>
      <c r="N66" s="1"/>
      <c r="O66" s="1"/>
      <c r="P66" s="1"/>
      <c r="Q66" s="1"/>
      <c r="R66" s="1"/>
      <c r="S66" s="1"/>
      <c r="T66" s="1"/>
      <c r="U66" s="1"/>
      <c r="V66" s="1"/>
      <c r="W66" s="1"/>
    </row>
    <row r="67" spans="1:23" s="238" customFormat="1" ht="13.5" customHeight="1">
      <c r="A67" s="417">
        <v>24</v>
      </c>
      <c r="B67" s="416" t="s">
        <v>868</v>
      </c>
      <c r="C67" s="416" t="s">
        <v>1609</v>
      </c>
      <c r="D67" s="416" t="s">
        <v>5134</v>
      </c>
      <c r="E67" s="395">
        <v>468</v>
      </c>
      <c r="F67" s="395">
        <v>187.2</v>
      </c>
      <c r="G67" s="395">
        <v>144</v>
      </c>
      <c r="H67" s="395">
        <v>120</v>
      </c>
      <c r="I67" s="1"/>
      <c r="J67" s="1"/>
      <c r="K67" s="1"/>
      <c r="L67" s="1"/>
      <c r="M67" s="1"/>
      <c r="N67" s="1"/>
      <c r="O67" s="1"/>
      <c r="P67" s="1"/>
      <c r="Q67" s="1"/>
      <c r="R67" s="1"/>
      <c r="S67" s="1"/>
      <c r="T67" s="1"/>
      <c r="U67" s="1"/>
      <c r="V67" s="1"/>
      <c r="W67" s="1"/>
    </row>
    <row r="68" spans="1:23" s="238" customFormat="1" ht="13.5" customHeight="1">
      <c r="A68" s="417">
        <v>25</v>
      </c>
      <c r="B68" s="416" t="s">
        <v>5135</v>
      </c>
      <c r="C68" s="416" t="s">
        <v>1609</v>
      </c>
      <c r="D68" s="416" t="s">
        <v>5134</v>
      </c>
      <c r="E68" s="395">
        <v>468</v>
      </c>
      <c r="F68" s="395">
        <v>187.2</v>
      </c>
      <c r="G68" s="395">
        <v>144</v>
      </c>
      <c r="H68" s="395">
        <v>120</v>
      </c>
      <c r="I68" s="1"/>
      <c r="J68" s="1"/>
      <c r="K68" s="1"/>
      <c r="L68" s="1"/>
      <c r="M68" s="1"/>
      <c r="N68" s="1"/>
      <c r="O68" s="1"/>
      <c r="P68" s="1"/>
      <c r="Q68" s="1"/>
      <c r="R68" s="1"/>
      <c r="S68" s="1"/>
      <c r="T68" s="1"/>
      <c r="U68" s="1"/>
      <c r="V68" s="1"/>
      <c r="W68" s="1"/>
    </row>
    <row r="69" spans="1:23" s="238" customFormat="1" ht="13.5" customHeight="1">
      <c r="A69" s="417">
        <v>26</v>
      </c>
      <c r="B69" s="416" t="s">
        <v>818</v>
      </c>
      <c r="C69" s="416" t="s">
        <v>1609</v>
      </c>
      <c r="D69" s="416" t="s">
        <v>5134</v>
      </c>
      <c r="E69" s="395">
        <v>468</v>
      </c>
      <c r="F69" s="395">
        <v>187.2</v>
      </c>
      <c r="G69" s="395">
        <v>144</v>
      </c>
      <c r="H69" s="395">
        <v>120</v>
      </c>
      <c r="I69" s="1"/>
      <c r="J69" s="1"/>
      <c r="K69" s="1"/>
      <c r="L69" s="1"/>
      <c r="M69" s="1"/>
      <c r="N69" s="1"/>
      <c r="O69" s="1"/>
      <c r="P69" s="1"/>
      <c r="Q69" s="1"/>
      <c r="R69" s="1"/>
      <c r="S69" s="1"/>
      <c r="T69" s="1"/>
      <c r="U69" s="1"/>
      <c r="V69" s="1"/>
      <c r="W69" s="1"/>
    </row>
    <row r="70" spans="1:23" s="238" customFormat="1" ht="13.5" customHeight="1">
      <c r="A70" s="417">
        <v>27</v>
      </c>
      <c r="B70" s="416" t="s">
        <v>5136</v>
      </c>
      <c r="C70" s="416" t="s">
        <v>1609</v>
      </c>
      <c r="D70" s="416" t="s">
        <v>5134</v>
      </c>
      <c r="E70" s="395">
        <v>468</v>
      </c>
      <c r="F70" s="395">
        <v>187.2</v>
      </c>
      <c r="G70" s="395">
        <v>144</v>
      </c>
      <c r="H70" s="395">
        <v>120</v>
      </c>
      <c r="I70" s="1"/>
      <c r="J70" s="1"/>
      <c r="K70" s="1"/>
      <c r="L70" s="1"/>
      <c r="M70" s="1"/>
      <c r="N70" s="1"/>
      <c r="O70" s="1"/>
      <c r="P70" s="1"/>
      <c r="Q70" s="1"/>
      <c r="R70" s="1"/>
      <c r="S70" s="1"/>
      <c r="T70" s="1"/>
      <c r="U70" s="1"/>
      <c r="V70" s="1"/>
      <c r="W70" s="1"/>
    </row>
    <row r="71" spans="1:23" s="238" customFormat="1" ht="13.5" customHeight="1">
      <c r="A71" s="1493">
        <v>28</v>
      </c>
      <c r="B71" s="1557" t="s">
        <v>1609</v>
      </c>
      <c r="C71" s="416" t="s">
        <v>1592</v>
      </c>
      <c r="D71" s="416" t="s">
        <v>1591</v>
      </c>
      <c r="E71" s="395">
        <v>952</v>
      </c>
      <c r="F71" s="395">
        <v>380.8</v>
      </c>
      <c r="G71" s="395">
        <v>238</v>
      </c>
      <c r="H71" s="395">
        <v>144</v>
      </c>
      <c r="I71" s="1"/>
      <c r="J71" s="1"/>
      <c r="K71" s="1"/>
      <c r="L71" s="1"/>
      <c r="M71" s="1"/>
      <c r="N71" s="1"/>
      <c r="O71" s="1"/>
      <c r="P71" s="1"/>
      <c r="Q71" s="1"/>
      <c r="R71" s="1"/>
      <c r="S71" s="1"/>
      <c r="T71" s="1"/>
      <c r="U71" s="1"/>
      <c r="V71" s="1"/>
      <c r="W71" s="1"/>
    </row>
    <row r="72" spans="1:23" s="238" customFormat="1" ht="13.5" customHeight="1">
      <c r="A72" s="1495"/>
      <c r="B72" s="1559"/>
      <c r="C72" s="416" t="s">
        <v>1591</v>
      </c>
      <c r="D72" s="416" t="s">
        <v>5136</v>
      </c>
      <c r="E72" s="395">
        <v>624</v>
      </c>
      <c r="F72" s="395">
        <v>249.6</v>
      </c>
      <c r="G72" s="395">
        <v>156</v>
      </c>
      <c r="H72" s="395">
        <v>144</v>
      </c>
      <c r="I72" s="1"/>
      <c r="J72" s="1"/>
      <c r="K72" s="1"/>
      <c r="L72" s="1"/>
      <c r="M72" s="1"/>
      <c r="N72" s="1"/>
      <c r="O72" s="1"/>
      <c r="P72" s="1"/>
      <c r="Q72" s="1"/>
      <c r="R72" s="1"/>
      <c r="S72" s="1"/>
      <c r="T72" s="1"/>
      <c r="U72" s="1"/>
      <c r="V72" s="1"/>
      <c r="W72" s="1"/>
    </row>
    <row r="73" spans="1:23" s="238" customFormat="1" ht="13.5" customHeight="1">
      <c r="A73" s="1493">
        <v>29</v>
      </c>
      <c r="B73" s="1557" t="s">
        <v>885</v>
      </c>
      <c r="C73" s="416" t="s">
        <v>1592</v>
      </c>
      <c r="D73" s="416" t="s">
        <v>1612</v>
      </c>
      <c r="E73" s="395">
        <v>1484</v>
      </c>
      <c r="F73" s="395">
        <v>593.6</v>
      </c>
      <c r="G73" s="395">
        <v>372</v>
      </c>
      <c r="H73" s="395">
        <v>144</v>
      </c>
      <c r="I73" s="1"/>
      <c r="J73" s="1"/>
      <c r="K73" s="1"/>
      <c r="L73" s="1"/>
      <c r="M73" s="1"/>
      <c r="N73" s="1"/>
      <c r="O73" s="1"/>
      <c r="P73" s="1"/>
      <c r="Q73" s="1"/>
      <c r="R73" s="1"/>
      <c r="S73" s="1"/>
      <c r="T73" s="1"/>
      <c r="U73" s="1"/>
      <c r="V73" s="1"/>
      <c r="W73" s="1"/>
    </row>
    <row r="74" spans="1:23" s="238" customFormat="1" ht="13.5" customHeight="1">
      <c r="A74" s="1495"/>
      <c r="B74" s="1559"/>
      <c r="C74" s="416" t="s">
        <v>1612</v>
      </c>
      <c r="D74" s="416" t="s">
        <v>5135</v>
      </c>
      <c r="E74" s="395">
        <v>812</v>
      </c>
      <c r="F74" s="395">
        <v>324.8</v>
      </c>
      <c r="G74" s="395">
        <v>203</v>
      </c>
      <c r="H74" s="395">
        <v>144</v>
      </c>
      <c r="I74" s="1"/>
      <c r="J74" s="1"/>
      <c r="K74" s="1"/>
      <c r="L74" s="1"/>
      <c r="M74" s="1"/>
      <c r="N74" s="1"/>
      <c r="O74" s="1"/>
      <c r="P74" s="1"/>
      <c r="Q74" s="1"/>
      <c r="R74" s="1"/>
      <c r="S74" s="1"/>
      <c r="T74" s="1"/>
      <c r="U74" s="1"/>
      <c r="V74" s="1"/>
      <c r="W74" s="1"/>
    </row>
    <row r="75" spans="1:23" s="238" customFormat="1" ht="13.5" customHeight="1">
      <c r="A75" s="417">
        <v>30</v>
      </c>
      <c r="B75" s="416" t="s">
        <v>1648</v>
      </c>
      <c r="C75" s="416" t="s">
        <v>874</v>
      </c>
      <c r="D75" s="416" t="s">
        <v>1581</v>
      </c>
      <c r="E75" s="395">
        <v>832</v>
      </c>
      <c r="F75" s="395">
        <v>332.8</v>
      </c>
      <c r="G75" s="395">
        <v>208</v>
      </c>
      <c r="H75" s="395">
        <v>144</v>
      </c>
      <c r="I75" s="1"/>
      <c r="J75" s="1"/>
      <c r="K75" s="1"/>
      <c r="L75" s="1"/>
      <c r="M75" s="1"/>
      <c r="N75" s="1"/>
      <c r="O75" s="1"/>
      <c r="P75" s="1"/>
      <c r="Q75" s="1"/>
      <c r="R75" s="1"/>
      <c r="S75" s="1"/>
      <c r="T75" s="1"/>
      <c r="U75" s="1"/>
      <c r="V75" s="1"/>
      <c r="W75" s="1"/>
    </row>
    <row r="76" spans="1:23" s="238" customFormat="1" ht="13.5" customHeight="1">
      <c r="A76" s="417">
        <v>31</v>
      </c>
      <c r="B76" s="416" t="s">
        <v>1581</v>
      </c>
      <c r="C76" s="416" t="s">
        <v>1592</v>
      </c>
      <c r="D76" s="416" t="s">
        <v>1648</v>
      </c>
      <c r="E76" s="395">
        <v>812</v>
      </c>
      <c r="F76" s="395">
        <v>324.8</v>
      </c>
      <c r="G76" s="395">
        <v>204</v>
      </c>
      <c r="H76" s="395">
        <v>144</v>
      </c>
      <c r="I76" s="1"/>
      <c r="J76" s="1"/>
      <c r="K76" s="1"/>
      <c r="L76" s="1"/>
      <c r="M76" s="1"/>
      <c r="N76" s="1"/>
      <c r="O76" s="1"/>
      <c r="P76" s="1"/>
      <c r="Q76" s="1"/>
      <c r="R76" s="1"/>
      <c r="S76" s="1"/>
      <c r="T76" s="1"/>
      <c r="U76" s="1"/>
      <c r="V76" s="1"/>
      <c r="W76" s="1"/>
    </row>
    <row r="77" spans="1:23" s="238" customFormat="1" ht="13.5" customHeight="1">
      <c r="A77" s="417">
        <v>32</v>
      </c>
      <c r="B77" s="416" t="s">
        <v>1320</v>
      </c>
      <c r="C77" s="416" t="s">
        <v>1581</v>
      </c>
      <c r="D77" s="416" t="s">
        <v>874</v>
      </c>
      <c r="E77" s="395">
        <v>812</v>
      </c>
      <c r="F77" s="395">
        <v>324.8</v>
      </c>
      <c r="G77" s="395">
        <v>204</v>
      </c>
      <c r="H77" s="395">
        <v>144</v>
      </c>
      <c r="I77" s="1"/>
      <c r="J77" s="1"/>
      <c r="K77" s="1"/>
      <c r="L77" s="1"/>
      <c r="M77" s="1"/>
      <c r="N77" s="1"/>
      <c r="O77" s="1"/>
      <c r="P77" s="1"/>
      <c r="Q77" s="1"/>
      <c r="R77" s="1"/>
      <c r="S77" s="1"/>
      <c r="T77" s="1"/>
      <c r="U77" s="1"/>
      <c r="V77" s="1"/>
      <c r="W77" s="1"/>
    </row>
    <row r="78" spans="1:23" s="238" customFormat="1" ht="13.5" customHeight="1">
      <c r="A78" s="417">
        <v>33</v>
      </c>
      <c r="B78" s="416" t="s">
        <v>1398</v>
      </c>
      <c r="C78" s="416" t="s">
        <v>1592</v>
      </c>
      <c r="D78" s="416" t="s">
        <v>874</v>
      </c>
      <c r="E78" s="395">
        <v>546</v>
      </c>
      <c r="F78" s="395">
        <v>218.4</v>
      </c>
      <c r="G78" s="395">
        <v>136</v>
      </c>
      <c r="H78" s="395">
        <v>120</v>
      </c>
      <c r="I78" s="1"/>
      <c r="J78" s="1"/>
      <c r="K78" s="1"/>
      <c r="L78" s="1"/>
      <c r="M78" s="1"/>
      <c r="N78" s="1"/>
      <c r="O78" s="1"/>
      <c r="P78" s="1"/>
      <c r="Q78" s="1"/>
      <c r="R78" s="1"/>
      <c r="S78" s="1"/>
      <c r="T78" s="1"/>
      <c r="U78" s="1"/>
      <c r="V78" s="1"/>
      <c r="W78" s="1"/>
    </row>
    <row r="79" spans="1:23" s="238" customFormat="1" ht="13.5" customHeight="1">
      <c r="A79" s="417">
        <v>34</v>
      </c>
      <c r="B79" s="416" t="s">
        <v>1653</v>
      </c>
      <c r="C79" s="416" t="s">
        <v>1592</v>
      </c>
      <c r="D79" s="416" t="s">
        <v>874</v>
      </c>
      <c r="E79" s="395">
        <v>546</v>
      </c>
      <c r="F79" s="395">
        <v>218.4</v>
      </c>
      <c r="G79" s="395">
        <v>136</v>
      </c>
      <c r="H79" s="395">
        <v>120</v>
      </c>
      <c r="I79" s="1"/>
      <c r="J79" s="1"/>
      <c r="K79" s="1"/>
      <c r="L79" s="1"/>
      <c r="M79" s="1"/>
      <c r="N79" s="1"/>
      <c r="O79" s="1"/>
      <c r="P79" s="1"/>
      <c r="Q79" s="1"/>
      <c r="R79" s="1"/>
      <c r="S79" s="1"/>
      <c r="T79" s="1"/>
      <c r="U79" s="1"/>
      <c r="V79" s="1"/>
      <c r="W79" s="1"/>
    </row>
    <row r="80" spans="1:23" s="238" customFormat="1" ht="13.5" customHeight="1">
      <c r="A80" s="1493">
        <v>35</v>
      </c>
      <c r="B80" s="1557" t="s">
        <v>1315</v>
      </c>
      <c r="C80" s="416" t="s">
        <v>1648</v>
      </c>
      <c r="D80" s="416" t="s">
        <v>1653</v>
      </c>
      <c r="E80" s="395">
        <v>546</v>
      </c>
      <c r="F80" s="395">
        <v>218.4</v>
      </c>
      <c r="G80" s="395">
        <v>136</v>
      </c>
      <c r="H80" s="395">
        <v>120</v>
      </c>
      <c r="I80" s="1"/>
      <c r="J80" s="1"/>
      <c r="K80" s="1"/>
      <c r="L80" s="1"/>
      <c r="M80" s="1"/>
      <c r="N80" s="1"/>
      <c r="O80" s="1"/>
      <c r="P80" s="1"/>
      <c r="Q80" s="1"/>
      <c r="R80" s="1"/>
      <c r="S80" s="1"/>
      <c r="T80" s="1"/>
      <c r="U80" s="1"/>
      <c r="V80" s="1"/>
      <c r="W80" s="1"/>
    </row>
    <row r="81" spans="1:23" s="238" customFormat="1" ht="13.5" customHeight="1">
      <c r="A81" s="1495"/>
      <c r="B81" s="1559"/>
      <c r="C81" s="416" t="s">
        <v>1653</v>
      </c>
      <c r="D81" s="416" t="s">
        <v>881</v>
      </c>
      <c r="E81" s="395">
        <v>364</v>
      </c>
      <c r="F81" s="395">
        <v>145.6</v>
      </c>
      <c r="G81" s="395">
        <v>144</v>
      </c>
      <c r="H81" s="395">
        <v>120</v>
      </c>
      <c r="I81" s="1"/>
      <c r="J81" s="1"/>
      <c r="K81" s="1"/>
      <c r="L81" s="1"/>
      <c r="M81" s="1"/>
      <c r="N81" s="1"/>
      <c r="O81" s="1"/>
      <c r="P81" s="1"/>
      <c r="Q81" s="1"/>
      <c r="R81" s="1"/>
      <c r="S81" s="1"/>
      <c r="T81" s="1"/>
      <c r="U81" s="1"/>
      <c r="V81" s="1"/>
      <c r="W81" s="1"/>
    </row>
    <row r="82" spans="1:23" s="238" customFormat="1" ht="13.5" customHeight="1">
      <c r="A82" s="1493">
        <v>36</v>
      </c>
      <c r="B82" s="1557" t="s">
        <v>5137</v>
      </c>
      <c r="C82" s="416" t="s">
        <v>1592</v>
      </c>
      <c r="D82" s="416" t="s">
        <v>1591</v>
      </c>
      <c r="E82" s="395">
        <v>910</v>
      </c>
      <c r="F82" s="395">
        <v>364</v>
      </c>
      <c r="G82" s="395">
        <v>228</v>
      </c>
      <c r="H82" s="395">
        <v>144</v>
      </c>
      <c r="I82" s="1"/>
      <c r="J82" s="1"/>
      <c r="K82" s="1"/>
      <c r="L82" s="1"/>
      <c r="M82" s="1"/>
      <c r="N82" s="1"/>
      <c r="O82" s="1"/>
      <c r="P82" s="1"/>
      <c r="Q82" s="1"/>
      <c r="R82" s="1"/>
      <c r="S82" s="1"/>
      <c r="T82" s="1"/>
      <c r="U82" s="1"/>
      <c r="V82" s="1"/>
      <c r="W82" s="1"/>
    </row>
    <row r="83" spans="1:23" s="238" customFormat="1" ht="13.5" customHeight="1">
      <c r="A83" s="1494"/>
      <c r="B83" s="1558"/>
      <c r="C83" s="416" t="s">
        <v>1591</v>
      </c>
      <c r="D83" s="416" t="s">
        <v>5138</v>
      </c>
      <c r="E83" s="395">
        <v>696</v>
      </c>
      <c r="F83" s="395">
        <v>278.39999999999998</v>
      </c>
      <c r="G83" s="395">
        <v>174</v>
      </c>
      <c r="H83" s="395">
        <v>144</v>
      </c>
      <c r="I83" s="1"/>
      <c r="J83" s="1"/>
      <c r="K83" s="1"/>
      <c r="L83" s="1"/>
      <c r="M83" s="1"/>
      <c r="N83" s="1"/>
      <c r="O83" s="1"/>
      <c r="P83" s="1"/>
      <c r="Q83" s="1"/>
      <c r="R83" s="1"/>
      <c r="S83" s="1"/>
      <c r="T83" s="1"/>
      <c r="U83" s="1"/>
      <c r="V83" s="1"/>
      <c r="W83" s="1"/>
    </row>
    <row r="84" spans="1:23" s="238" customFormat="1" ht="13.5" customHeight="1">
      <c r="A84" s="1495"/>
      <c r="B84" s="1559"/>
      <c r="C84" s="416" t="s">
        <v>5130</v>
      </c>
      <c r="D84" s="416" t="s">
        <v>5139</v>
      </c>
      <c r="E84" s="395">
        <v>336</v>
      </c>
      <c r="F84" s="395">
        <v>134.4</v>
      </c>
      <c r="G84" s="395">
        <v>144</v>
      </c>
      <c r="H84" s="395">
        <v>120</v>
      </c>
      <c r="I84" s="1"/>
      <c r="J84" s="1"/>
      <c r="K84" s="1"/>
      <c r="L84" s="1"/>
      <c r="M84" s="1"/>
      <c r="N84" s="1"/>
      <c r="O84" s="1"/>
      <c r="P84" s="1"/>
      <c r="Q84" s="1"/>
      <c r="R84" s="1"/>
      <c r="S84" s="1"/>
      <c r="T84" s="1"/>
      <c r="U84" s="1"/>
      <c r="V84" s="1"/>
      <c r="W84" s="1"/>
    </row>
    <row r="85" spans="1:23" s="238" customFormat="1" ht="13.5" customHeight="1">
      <c r="A85" s="1493">
        <v>37</v>
      </c>
      <c r="B85" s="1557" t="s">
        <v>5140</v>
      </c>
      <c r="C85" s="416" t="s">
        <v>1592</v>
      </c>
      <c r="D85" s="416" t="s">
        <v>4677</v>
      </c>
      <c r="E85" s="395">
        <v>702</v>
      </c>
      <c r="F85" s="395">
        <v>280.8</v>
      </c>
      <c r="G85" s="395">
        <v>176</v>
      </c>
      <c r="H85" s="395">
        <v>144</v>
      </c>
      <c r="I85" s="1"/>
      <c r="J85" s="1"/>
      <c r="K85" s="1"/>
      <c r="L85" s="1"/>
      <c r="M85" s="1"/>
      <c r="N85" s="1"/>
      <c r="O85" s="1"/>
      <c r="P85" s="1"/>
      <c r="Q85" s="1"/>
      <c r="R85" s="1"/>
      <c r="S85" s="1"/>
      <c r="T85" s="1"/>
      <c r="U85" s="1"/>
      <c r="V85" s="1"/>
      <c r="W85" s="1"/>
    </row>
    <row r="86" spans="1:23" s="238" customFormat="1" ht="13.5" customHeight="1">
      <c r="A86" s="1495"/>
      <c r="B86" s="1559"/>
      <c r="C86" s="416" t="s">
        <v>4677</v>
      </c>
      <c r="D86" s="416" t="s">
        <v>881</v>
      </c>
      <c r="E86" s="395">
        <v>432</v>
      </c>
      <c r="F86" s="395">
        <v>172.8</v>
      </c>
      <c r="G86" s="395">
        <v>144</v>
      </c>
      <c r="H86" s="395">
        <v>120</v>
      </c>
      <c r="I86" s="1"/>
      <c r="J86" s="1"/>
      <c r="K86" s="1"/>
      <c r="L86" s="1"/>
      <c r="M86" s="1"/>
      <c r="N86" s="1"/>
      <c r="O86" s="1"/>
      <c r="P86" s="1"/>
      <c r="Q86" s="1"/>
      <c r="R86" s="1"/>
      <c r="S86" s="1"/>
      <c r="T86" s="1"/>
      <c r="U86" s="1"/>
      <c r="V86" s="1"/>
      <c r="W86" s="1"/>
    </row>
    <row r="87" spans="1:23" s="238" customFormat="1" ht="13.5" customHeight="1">
      <c r="A87" s="1493">
        <v>38</v>
      </c>
      <c r="B87" s="1557" t="s">
        <v>5141</v>
      </c>
      <c r="C87" s="416" t="s">
        <v>874</v>
      </c>
      <c r="D87" s="416" t="s">
        <v>5142</v>
      </c>
      <c r="E87" s="395">
        <v>756</v>
      </c>
      <c r="F87" s="395">
        <v>302.39999999999998</v>
      </c>
      <c r="G87" s="395">
        <v>188</v>
      </c>
      <c r="H87" s="395">
        <v>144</v>
      </c>
      <c r="I87" s="1"/>
      <c r="J87" s="1"/>
      <c r="K87" s="1"/>
      <c r="L87" s="1"/>
      <c r="M87" s="1"/>
      <c r="N87" s="1"/>
      <c r="O87" s="1"/>
      <c r="P87" s="1"/>
      <c r="Q87" s="1"/>
      <c r="R87" s="1"/>
      <c r="S87" s="1"/>
      <c r="T87" s="1"/>
      <c r="U87" s="1"/>
      <c r="V87" s="1"/>
      <c r="W87" s="1"/>
    </row>
    <row r="88" spans="1:23" s="238" customFormat="1" ht="13.5" customHeight="1">
      <c r="A88" s="1494"/>
      <c r="B88" s="1558"/>
      <c r="C88" s="416" t="s">
        <v>5142</v>
      </c>
      <c r="D88" s="416" t="s">
        <v>5143</v>
      </c>
      <c r="E88" s="395">
        <v>588</v>
      </c>
      <c r="F88" s="395">
        <v>235.2</v>
      </c>
      <c r="G88" s="395">
        <v>148</v>
      </c>
      <c r="H88" s="395">
        <v>144</v>
      </c>
      <c r="I88" s="1"/>
      <c r="J88" s="1"/>
      <c r="K88" s="1"/>
      <c r="L88" s="1"/>
      <c r="M88" s="1"/>
      <c r="N88" s="1"/>
      <c r="O88" s="1"/>
      <c r="P88" s="1"/>
      <c r="Q88" s="1"/>
      <c r="R88" s="1"/>
      <c r="S88" s="1"/>
      <c r="T88" s="1"/>
      <c r="U88" s="1"/>
      <c r="V88" s="1"/>
      <c r="W88" s="1"/>
    </row>
    <row r="89" spans="1:23" s="238" customFormat="1" ht="13.5" customHeight="1">
      <c r="A89" s="1494"/>
      <c r="B89" s="1558"/>
      <c r="C89" s="416" t="s">
        <v>5143</v>
      </c>
      <c r="D89" s="416" t="s">
        <v>5144</v>
      </c>
      <c r="E89" s="395">
        <v>364</v>
      </c>
      <c r="F89" s="395">
        <v>145.6</v>
      </c>
      <c r="G89" s="395">
        <v>140</v>
      </c>
      <c r="H89" s="395">
        <v>120</v>
      </c>
      <c r="I89" s="1"/>
      <c r="J89" s="1"/>
      <c r="K89" s="1"/>
      <c r="L89" s="1"/>
      <c r="M89" s="1"/>
      <c r="N89" s="1"/>
      <c r="O89" s="1"/>
      <c r="P89" s="1"/>
      <c r="Q89" s="1"/>
      <c r="R89" s="1"/>
      <c r="S89" s="1"/>
      <c r="T89" s="1"/>
      <c r="U89" s="1"/>
      <c r="V89" s="1"/>
      <c r="W89" s="1"/>
    </row>
    <row r="90" spans="1:23" s="238" customFormat="1" ht="13.5" customHeight="1">
      <c r="A90" s="1494"/>
      <c r="B90" s="1558"/>
      <c r="C90" s="416" t="s">
        <v>5144</v>
      </c>
      <c r="D90" s="416" t="s">
        <v>5145</v>
      </c>
      <c r="E90" s="395">
        <v>288</v>
      </c>
      <c r="F90" s="395">
        <v>144</v>
      </c>
      <c r="G90" s="395">
        <v>128</v>
      </c>
      <c r="H90" s="395">
        <v>120</v>
      </c>
      <c r="I90" s="1"/>
      <c r="J90" s="1"/>
      <c r="K90" s="1"/>
      <c r="L90" s="1"/>
      <c r="M90" s="1"/>
      <c r="N90" s="1"/>
      <c r="O90" s="1"/>
      <c r="P90" s="1"/>
      <c r="Q90" s="1"/>
      <c r="R90" s="1"/>
      <c r="S90" s="1"/>
      <c r="T90" s="1"/>
      <c r="U90" s="1"/>
      <c r="V90" s="1"/>
      <c r="W90" s="1"/>
    </row>
    <row r="91" spans="1:23" s="238" customFormat="1" ht="13.5" customHeight="1">
      <c r="A91" s="1494"/>
      <c r="B91" s="1558"/>
      <c r="C91" s="416" t="s">
        <v>5146</v>
      </c>
      <c r="D91" s="416" t="s">
        <v>5147</v>
      </c>
      <c r="E91" s="395">
        <v>468</v>
      </c>
      <c r="F91" s="395">
        <v>50.4</v>
      </c>
      <c r="G91" s="395">
        <v>49.6</v>
      </c>
      <c r="H91" s="395">
        <v>48</v>
      </c>
      <c r="I91" s="1"/>
      <c r="J91" s="1"/>
      <c r="K91" s="1"/>
      <c r="L91" s="1"/>
      <c r="M91" s="1"/>
      <c r="N91" s="1"/>
      <c r="O91" s="1"/>
      <c r="P91" s="1"/>
      <c r="Q91" s="1"/>
      <c r="R91" s="1"/>
      <c r="S91" s="1"/>
      <c r="T91" s="1"/>
      <c r="U91" s="1"/>
      <c r="V91" s="1"/>
      <c r="W91" s="1"/>
    </row>
    <row r="92" spans="1:23" s="238" customFormat="1" ht="13.5" customHeight="1">
      <c r="A92" s="1495"/>
      <c r="B92" s="1559"/>
      <c r="C92" s="416" t="s">
        <v>5148</v>
      </c>
      <c r="D92" s="416" t="s">
        <v>5149</v>
      </c>
      <c r="E92" s="395">
        <v>200</v>
      </c>
      <c r="F92" s="395">
        <v>50.4</v>
      </c>
      <c r="G92" s="395">
        <v>49.6</v>
      </c>
      <c r="H92" s="395">
        <v>48</v>
      </c>
      <c r="I92" s="1"/>
      <c r="J92" s="1"/>
      <c r="K92" s="1"/>
      <c r="L92" s="1"/>
      <c r="M92" s="1"/>
      <c r="N92" s="1"/>
      <c r="O92" s="1"/>
      <c r="P92" s="1"/>
      <c r="Q92" s="1"/>
      <c r="R92" s="1"/>
      <c r="S92" s="1"/>
      <c r="T92" s="1"/>
      <c r="U92" s="1"/>
      <c r="V92" s="1"/>
      <c r="W92" s="1"/>
    </row>
    <row r="93" spans="1:23" s="238" customFormat="1" ht="13.5" customHeight="1">
      <c r="A93" s="417">
        <v>39</v>
      </c>
      <c r="B93" s="416" t="s">
        <v>5150</v>
      </c>
      <c r="C93" s="416" t="s">
        <v>5151</v>
      </c>
      <c r="D93" s="416" t="s">
        <v>5152</v>
      </c>
      <c r="E93" s="395">
        <v>390</v>
      </c>
      <c r="F93" s="395">
        <v>156</v>
      </c>
      <c r="G93" s="395">
        <v>97.5</v>
      </c>
      <c r="H93" s="395">
        <v>144</v>
      </c>
      <c r="I93" s="1"/>
      <c r="J93" s="1"/>
      <c r="K93" s="1"/>
      <c r="L93" s="1"/>
      <c r="M93" s="1"/>
      <c r="N93" s="1"/>
      <c r="O93" s="1"/>
      <c r="P93" s="1"/>
      <c r="Q93" s="1"/>
      <c r="R93" s="1"/>
      <c r="S93" s="1"/>
      <c r="T93" s="1"/>
      <c r="U93" s="1"/>
      <c r="V93" s="1"/>
      <c r="W93" s="1"/>
    </row>
    <row r="94" spans="1:23" s="238" customFormat="1" ht="13.5" customHeight="1">
      <c r="A94" s="417">
        <v>40</v>
      </c>
      <c r="B94" s="416" t="s">
        <v>5153</v>
      </c>
      <c r="C94" s="416" t="s">
        <v>5154</v>
      </c>
      <c r="D94" s="416" t="s">
        <v>5155</v>
      </c>
      <c r="E94" s="395">
        <v>144</v>
      </c>
      <c r="F94" s="395">
        <v>128</v>
      </c>
      <c r="G94" s="395">
        <v>124</v>
      </c>
      <c r="H94" s="395">
        <v>120</v>
      </c>
      <c r="I94" s="1"/>
      <c r="J94" s="1"/>
      <c r="K94" s="1"/>
      <c r="L94" s="1"/>
      <c r="M94" s="1"/>
      <c r="N94" s="1"/>
      <c r="O94" s="1"/>
      <c r="P94" s="1"/>
      <c r="Q94" s="1"/>
      <c r="R94" s="1"/>
      <c r="S94" s="1"/>
      <c r="T94" s="1"/>
      <c r="U94" s="1"/>
      <c r="V94" s="1"/>
      <c r="W94" s="1"/>
    </row>
    <row r="95" spans="1:23" s="238" customFormat="1" ht="13.5" customHeight="1">
      <c r="A95" s="417">
        <v>41</v>
      </c>
      <c r="B95" s="416" t="s">
        <v>4075</v>
      </c>
      <c r="C95" s="416" t="s">
        <v>5156</v>
      </c>
      <c r="D95" s="416" t="s">
        <v>5157</v>
      </c>
      <c r="E95" s="395">
        <v>264</v>
      </c>
      <c r="F95" s="395">
        <v>128</v>
      </c>
      <c r="G95" s="395">
        <v>124</v>
      </c>
      <c r="H95" s="395">
        <v>120</v>
      </c>
      <c r="I95" s="1"/>
      <c r="J95" s="1"/>
      <c r="K95" s="1"/>
      <c r="L95" s="1"/>
      <c r="M95" s="1"/>
      <c r="N95" s="1"/>
      <c r="O95" s="1"/>
      <c r="P95" s="1"/>
      <c r="Q95" s="1"/>
      <c r="R95" s="1"/>
      <c r="S95" s="1"/>
      <c r="T95" s="1"/>
      <c r="U95" s="1"/>
      <c r="V95" s="1"/>
      <c r="W95" s="1"/>
    </row>
    <row r="96" spans="1:23" s="238" customFormat="1" ht="38.25">
      <c r="A96" s="417">
        <v>42</v>
      </c>
      <c r="B96" s="416" t="s">
        <v>5158</v>
      </c>
      <c r="C96" s="416" t="s">
        <v>874</v>
      </c>
      <c r="D96" s="416" t="s">
        <v>5159</v>
      </c>
      <c r="E96" s="395">
        <v>364</v>
      </c>
      <c r="F96" s="395">
        <v>145.6</v>
      </c>
      <c r="G96" s="395">
        <v>132</v>
      </c>
      <c r="H96" s="395">
        <v>120</v>
      </c>
      <c r="I96" s="1"/>
      <c r="J96" s="1"/>
      <c r="K96" s="1"/>
      <c r="L96" s="1"/>
      <c r="M96" s="1"/>
      <c r="N96" s="1"/>
      <c r="O96" s="1"/>
      <c r="P96" s="1"/>
      <c r="Q96" s="1"/>
      <c r="R96" s="1"/>
      <c r="S96" s="1"/>
      <c r="T96" s="1"/>
      <c r="U96" s="1"/>
      <c r="V96" s="1"/>
      <c r="W96" s="1"/>
    </row>
    <row r="97" spans="1:23" s="238" customFormat="1" ht="13.5" customHeight="1">
      <c r="A97" s="1493">
        <v>43</v>
      </c>
      <c r="B97" s="1557" t="s">
        <v>5160</v>
      </c>
      <c r="C97" s="416" t="s">
        <v>5161</v>
      </c>
      <c r="D97" s="416" t="s">
        <v>5162</v>
      </c>
      <c r="E97" s="395">
        <v>546</v>
      </c>
      <c r="F97" s="395">
        <v>218.4</v>
      </c>
      <c r="G97" s="395">
        <v>136</v>
      </c>
      <c r="H97" s="395">
        <v>120</v>
      </c>
      <c r="I97" s="1"/>
      <c r="J97" s="1"/>
      <c r="K97" s="1"/>
      <c r="L97" s="1"/>
      <c r="M97" s="1"/>
      <c r="N97" s="1"/>
      <c r="O97" s="1"/>
      <c r="P97" s="1"/>
      <c r="Q97" s="1"/>
      <c r="R97" s="1"/>
      <c r="S97" s="1"/>
      <c r="T97" s="1"/>
      <c r="U97" s="1"/>
      <c r="V97" s="1"/>
      <c r="W97" s="1"/>
    </row>
    <row r="98" spans="1:23" s="238" customFormat="1" ht="13.5" customHeight="1">
      <c r="A98" s="1495"/>
      <c r="B98" s="1559"/>
      <c r="C98" s="416" t="s">
        <v>5163</v>
      </c>
      <c r="D98" s="416" t="s">
        <v>5164</v>
      </c>
      <c r="E98" s="395">
        <v>546</v>
      </c>
      <c r="F98" s="395">
        <v>218.4</v>
      </c>
      <c r="G98" s="395">
        <v>136</v>
      </c>
      <c r="H98" s="395">
        <v>120</v>
      </c>
      <c r="I98" s="1"/>
      <c r="J98" s="1"/>
      <c r="K98" s="1"/>
      <c r="L98" s="1"/>
      <c r="M98" s="1"/>
      <c r="N98" s="1"/>
      <c r="O98" s="1"/>
      <c r="P98" s="1"/>
      <c r="Q98" s="1"/>
      <c r="R98" s="1"/>
      <c r="S98" s="1"/>
      <c r="T98" s="1"/>
      <c r="U98" s="1"/>
      <c r="V98" s="1"/>
      <c r="W98" s="1"/>
    </row>
    <row r="99" spans="1:23" s="238" customFormat="1" ht="13.5" customHeight="1">
      <c r="A99" s="1493">
        <v>44</v>
      </c>
      <c r="B99" s="1557" t="s">
        <v>5165</v>
      </c>
      <c r="C99" s="416" t="s">
        <v>5166</v>
      </c>
      <c r="D99" s="416" t="s">
        <v>5167</v>
      </c>
      <c r="E99" s="395">
        <v>374.4</v>
      </c>
      <c r="F99" s="395">
        <v>149.76</v>
      </c>
      <c r="G99" s="395">
        <v>144</v>
      </c>
      <c r="H99" s="395">
        <v>120</v>
      </c>
      <c r="I99" s="1"/>
      <c r="J99" s="1"/>
      <c r="K99" s="1"/>
      <c r="L99" s="1"/>
      <c r="M99" s="1"/>
      <c r="N99" s="1"/>
      <c r="O99" s="1"/>
      <c r="P99" s="1"/>
      <c r="Q99" s="1"/>
      <c r="R99" s="1"/>
      <c r="S99" s="1"/>
      <c r="T99" s="1"/>
      <c r="U99" s="1"/>
      <c r="V99" s="1"/>
      <c r="W99" s="1"/>
    </row>
    <row r="100" spans="1:23" s="238" customFormat="1" ht="13.5" customHeight="1">
      <c r="A100" s="1494"/>
      <c r="B100" s="1558"/>
      <c r="C100" s="416" t="s">
        <v>5167</v>
      </c>
      <c r="D100" s="416" t="s">
        <v>5168</v>
      </c>
      <c r="E100" s="395">
        <v>264</v>
      </c>
      <c r="F100" s="395">
        <v>132</v>
      </c>
      <c r="G100" s="395">
        <v>128</v>
      </c>
      <c r="H100" s="395">
        <v>120</v>
      </c>
      <c r="I100" s="1"/>
      <c r="J100" s="1"/>
      <c r="K100" s="1"/>
      <c r="L100" s="1"/>
      <c r="M100" s="1"/>
      <c r="N100" s="1"/>
      <c r="O100" s="1"/>
      <c r="P100" s="1"/>
      <c r="Q100" s="1"/>
      <c r="R100" s="1"/>
      <c r="S100" s="1"/>
      <c r="T100" s="1"/>
      <c r="U100" s="1"/>
      <c r="V100" s="1"/>
      <c r="W100" s="1"/>
    </row>
    <row r="101" spans="1:23" s="238" customFormat="1" ht="13.5" customHeight="1">
      <c r="A101" s="1494"/>
      <c r="B101" s="1558"/>
      <c r="C101" s="416" t="s">
        <v>5169</v>
      </c>
      <c r="D101" s="416" t="s">
        <v>5170</v>
      </c>
      <c r="E101" s="395">
        <v>72</v>
      </c>
      <c r="F101" s="395">
        <v>50.4</v>
      </c>
      <c r="G101" s="395">
        <v>49.6</v>
      </c>
      <c r="H101" s="395">
        <v>48</v>
      </c>
      <c r="I101" s="1"/>
      <c r="J101" s="1"/>
      <c r="K101" s="1"/>
      <c r="L101" s="1"/>
      <c r="M101" s="1"/>
      <c r="N101" s="1"/>
      <c r="O101" s="1"/>
      <c r="P101" s="1"/>
      <c r="Q101" s="1"/>
      <c r="R101" s="1"/>
      <c r="S101" s="1"/>
      <c r="T101" s="1"/>
      <c r="U101" s="1"/>
      <c r="V101" s="1"/>
      <c r="W101" s="1"/>
    </row>
    <row r="102" spans="1:23" s="238" customFormat="1" ht="13.5" customHeight="1">
      <c r="A102" s="1495"/>
      <c r="B102" s="1559"/>
      <c r="C102" s="416" t="s">
        <v>5171</v>
      </c>
      <c r="D102" s="416" t="s">
        <v>5172</v>
      </c>
      <c r="E102" s="395">
        <v>0</v>
      </c>
      <c r="F102" s="395">
        <v>144</v>
      </c>
      <c r="G102" s="395">
        <v>120</v>
      </c>
      <c r="H102" s="395">
        <v>0</v>
      </c>
      <c r="I102" s="1"/>
      <c r="J102" s="1"/>
      <c r="K102" s="1"/>
      <c r="L102" s="1"/>
      <c r="M102" s="1"/>
      <c r="N102" s="1"/>
      <c r="O102" s="1"/>
      <c r="P102" s="1"/>
      <c r="Q102" s="1"/>
      <c r="R102" s="1"/>
      <c r="S102" s="1"/>
      <c r="T102" s="1"/>
      <c r="U102" s="1"/>
      <c r="V102" s="1"/>
      <c r="W102" s="1"/>
    </row>
    <row r="103" spans="1:23" s="238" customFormat="1" ht="13.5" customHeight="1">
      <c r="A103" s="1493">
        <v>45</v>
      </c>
      <c r="B103" s="1557" t="s">
        <v>1103</v>
      </c>
      <c r="C103" s="416" t="s">
        <v>5173</v>
      </c>
      <c r="D103" s="416" t="s">
        <v>5174</v>
      </c>
      <c r="E103" s="395">
        <v>456</v>
      </c>
      <c r="F103" s="395">
        <v>50.4</v>
      </c>
      <c r="G103" s="395">
        <v>49.6</v>
      </c>
      <c r="H103" s="395">
        <v>48</v>
      </c>
      <c r="I103" s="1"/>
      <c r="J103" s="1"/>
      <c r="K103" s="1"/>
      <c r="L103" s="1"/>
      <c r="M103" s="1"/>
      <c r="N103" s="1"/>
      <c r="O103" s="1"/>
      <c r="P103" s="1"/>
      <c r="Q103" s="1"/>
      <c r="R103" s="1"/>
      <c r="S103" s="1"/>
      <c r="T103" s="1"/>
      <c r="U103" s="1"/>
      <c r="V103" s="1"/>
      <c r="W103" s="1"/>
    </row>
    <row r="104" spans="1:23" s="238" customFormat="1" ht="13.5" customHeight="1">
      <c r="A104" s="1494"/>
      <c r="B104" s="1558"/>
      <c r="C104" s="416" t="s">
        <v>5174</v>
      </c>
      <c r="D104" s="416" t="s">
        <v>5175</v>
      </c>
      <c r="E104" s="395">
        <v>312</v>
      </c>
      <c r="F104" s="395">
        <v>50.4</v>
      </c>
      <c r="G104" s="395">
        <v>49.6</v>
      </c>
      <c r="H104" s="395">
        <v>48</v>
      </c>
      <c r="I104" s="1"/>
      <c r="J104" s="1"/>
      <c r="K104" s="1"/>
      <c r="L104" s="1"/>
      <c r="M104" s="1"/>
      <c r="N104" s="1"/>
      <c r="O104" s="1"/>
      <c r="P104" s="1"/>
      <c r="Q104" s="1"/>
      <c r="R104" s="1"/>
      <c r="S104" s="1"/>
      <c r="T104" s="1"/>
      <c r="U104" s="1"/>
      <c r="V104" s="1"/>
      <c r="W104" s="1"/>
    </row>
    <row r="105" spans="1:23" s="238" customFormat="1" ht="13.5" customHeight="1">
      <c r="A105" s="1494"/>
      <c r="B105" s="1558"/>
      <c r="C105" s="416" t="s">
        <v>5175</v>
      </c>
      <c r="D105" s="416" t="s">
        <v>5148</v>
      </c>
      <c r="E105" s="395">
        <v>240</v>
      </c>
      <c r="F105" s="395">
        <v>50.4</v>
      </c>
      <c r="G105" s="395">
        <v>49.6</v>
      </c>
      <c r="H105" s="395">
        <v>48</v>
      </c>
      <c r="I105" s="1"/>
      <c r="J105" s="1"/>
      <c r="K105" s="1"/>
      <c r="L105" s="1"/>
      <c r="M105" s="1"/>
      <c r="N105" s="1"/>
      <c r="O105" s="1"/>
      <c r="P105" s="1"/>
      <c r="Q105" s="1"/>
      <c r="R105" s="1"/>
      <c r="S105" s="1"/>
      <c r="T105" s="1"/>
      <c r="U105" s="1"/>
      <c r="V105" s="1"/>
      <c r="W105" s="1"/>
    </row>
    <row r="106" spans="1:23" s="238" customFormat="1" ht="13.5" customHeight="1">
      <c r="A106" s="1495"/>
      <c r="B106" s="1559"/>
      <c r="C106" s="416" t="s">
        <v>5176</v>
      </c>
      <c r="D106" s="416" t="s">
        <v>5177</v>
      </c>
      <c r="E106" s="395">
        <v>80</v>
      </c>
      <c r="F106" s="395">
        <v>50.4</v>
      </c>
      <c r="G106" s="395">
        <v>49.6</v>
      </c>
      <c r="H106" s="395">
        <v>48</v>
      </c>
      <c r="I106" s="1"/>
      <c r="J106" s="1"/>
      <c r="K106" s="1"/>
      <c r="L106" s="1"/>
      <c r="M106" s="1"/>
      <c r="N106" s="1"/>
      <c r="O106" s="1"/>
      <c r="P106" s="1"/>
      <c r="Q106" s="1"/>
      <c r="R106" s="1"/>
      <c r="S106" s="1"/>
      <c r="T106" s="1"/>
      <c r="U106" s="1"/>
      <c r="V106" s="1"/>
      <c r="W106" s="1"/>
    </row>
    <row r="107" spans="1:23" s="238" customFormat="1" ht="13.5" customHeight="1">
      <c r="A107" s="417">
        <v>46</v>
      </c>
      <c r="B107" s="416" t="s">
        <v>5178</v>
      </c>
      <c r="C107" s="416" t="s">
        <v>5173</v>
      </c>
      <c r="D107" s="416" t="s">
        <v>5170</v>
      </c>
      <c r="E107" s="395">
        <v>384</v>
      </c>
      <c r="F107" s="395">
        <v>50.4</v>
      </c>
      <c r="G107" s="395">
        <v>49.6</v>
      </c>
      <c r="H107" s="395">
        <v>48</v>
      </c>
      <c r="I107" s="1"/>
      <c r="J107" s="1"/>
      <c r="K107" s="1"/>
      <c r="L107" s="1"/>
      <c r="M107" s="1"/>
      <c r="N107" s="1"/>
      <c r="O107" s="1"/>
      <c r="P107" s="1"/>
      <c r="Q107" s="1"/>
      <c r="R107" s="1"/>
      <c r="S107" s="1"/>
      <c r="T107" s="1"/>
      <c r="U107" s="1"/>
      <c r="V107" s="1"/>
      <c r="W107" s="1"/>
    </row>
    <row r="108" spans="1:23" s="238" customFormat="1" ht="13.5" customHeight="1">
      <c r="A108" s="417">
        <v>47</v>
      </c>
      <c r="B108" s="416" t="s">
        <v>5179</v>
      </c>
      <c r="C108" s="416" t="s">
        <v>3972</v>
      </c>
      <c r="D108" s="416" t="s">
        <v>5180</v>
      </c>
      <c r="E108" s="395">
        <v>66</v>
      </c>
      <c r="F108" s="395">
        <v>50.4</v>
      </c>
      <c r="G108" s="395">
        <v>49.6</v>
      </c>
      <c r="H108" s="395">
        <v>48</v>
      </c>
      <c r="I108" s="1"/>
      <c r="J108" s="1"/>
      <c r="K108" s="1"/>
      <c r="L108" s="1"/>
      <c r="M108" s="1"/>
      <c r="N108" s="1"/>
      <c r="O108" s="1"/>
      <c r="P108" s="1"/>
      <c r="Q108" s="1"/>
      <c r="R108" s="1"/>
      <c r="S108" s="1"/>
      <c r="T108" s="1"/>
      <c r="U108" s="1"/>
      <c r="V108" s="1"/>
      <c r="W108" s="1"/>
    </row>
    <row r="109" spans="1:23" s="238" customFormat="1" ht="13.5" customHeight="1">
      <c r="A109" s="1493">
        <v>48</v>
      </c>
      <c r="B109" s="1557" t="s">
        <v>5181</v>
      </c>
      <c r="C109" s="416" t="s">
        <v>5182</v>
      </c>
      <c r="D109" s="416" t="s">
        <v>5183</v>
      </c>
      <c r="E109" s="395">
        <v>364</v>
      </c>
      <c r="F109" s="395">
        <v>56</v>
      </c>
      <c r="G109" s="395">
        <v>52</v>
      </c>
      <c r="H109" s="395">
        <v>48</v>
      </c>
      <c r="I109" s="1"/>
      <c r="J109" s="1"/>
      <c r="K109" s="1"/>
      <c r="L109" s="1"/>
      <c r="M109" s="1"/>
      <c r="N109" s="1"/>
      <c r="O109" s="1"/>
      <c r="P109" s="1"/>
      <c r="Q109" s="1"/>
      <c r="R109" s="1"/>
      <c r="S109" s="1"/>
      <c r="T109" s="1"/>
      <c r="U109" s="1"/>
      <c r="V109" s="1"/>
      <c r="W109" s="1"/>
    </row>
    <row r="110" spans="1:23" s="238" customFormat="1" ht="13.5" customHeight="1">
      <c r="A110" s="1494"/>
      <c r="B110" s="1558"/>
      <c r="C110" s="416" t="s">
        <v>5184</v>
      </c>
      <c r="D110" s="416" t="s">
        <v>5152</v>
      </c>
      <c r="E110" s="395">
        <v>312</v>
      </c>
      <c r="F110" s="395">
        <v>56</v>
      </c>
      <c r="G110" s="395">
        <v>52</v>
      </c>
      <c r="H110" s="395">
        <v>48</v>
      </c>
      <c r="I110" s="1"/>
      <c r="J110" s="1"/>
      <c r="K110" s="1"/>
      <c r="L110" s="1"/>
      <c r="M110" s="1"/>
      <c r="N110" s="1"/>
      <c r="O110" s="1"/>
      <c r="P110" s="1"/>
      <c r="Q110" s="1"/>
      <c r="R110" s="1"/>
      <c r="S110" s="1"/>
      <c r="T110" s="1"/>
      <c r="U110" s="1"/>
      <c r="V110" s="1"/>
      <c r="W110" s="1"/>
    </row>
    <row r="111" spans="1:23" s="238" customFormat="1" ht="13.5" customHeight="1">
      <c r="A111" s="1494"/>
      <c r="B111" s="1558"/>
      <c r="C111" s="416" t="s">
        <v>5152</v>
      </c>
      <c r="D111" s="416" t="s">
        <v>5185</v>
      </c>
      <c r="E111" s="395">
        <v>192</v>
      </c>
      <c r="F111" s="395">
        <v>56</v>
      </c>
      <c r="G111" s="395">
        <v>52</v>
      </c>
      <c r="H111" s="395">
        <v>48</v>
      </c>
      <c r="I111" s="1"/>
      <c r="J111" s="1"/>
      <c r="K111" s="1"/>
      <c r="L111" s="1"/>
      <c r="M111" s="1"/>
      <c r="N111" s="1"/>
      <c r="O111" s="1"/>
      <c r="P111" s="1"/>
      <c r="Q111" s="1"/>
      <c r="R111" s="1"/>
      <c r="S111" s="1"/>
      <c r="T111" s="1"/>
      <c r="U111" s="1"/>
      <c r="V111" s="1"/>
      <c r="W111" s="1"/>
    </row>
    <row r="112" spans="1:23" s="238" customFormat="1" ht="13.5" customHeight="1">
      <c r="A112" s="1495"/>
      <c r="B112" s="1559"/>
      <c r="C112" s="416" t="s">
        <v>5186</v>
      </c>
      <c r="D112" s="416" t="s">
        <v>5187</v>
      </c>
      <c r="E112" s="395">
        <v>144</v>
      </c>
      <c r="F112" s="395">
        <v>56</v>
      </c>
      <c r="G112" s="395">
        <v>52</v>
      </c>
      <c r="H112" s="395">
        <v>48</v>
      </c>
      <c r="I112" s="1"/>
      <c r="J112" s="1"/>
      <c r="K112" s="1"/>
      <c r="L112" s="1"/>
      <c r="M112" s="1"/>
      <c r="N112" s="1"/>
      <c r="O112" s="1"/>
      <c r="P112" s="1"/>
      <c r="Q112" s="1"/>
      <c r="R112" s="1"/>
      <c r="S112" s="1"/>
      <c r="T112" s="1"/>
      <c r="U112" s="1"/>
      <c r="V112" s="1"/>
      <c r="W112" s="1"/>
    </row>
    <row r="113" spans="1:23" s="238" customFormat="1" ht="25.5">
      <c r="A113" s="1493">
        <v>49</v>
      </c>
      <c r="B113" s="1557" t="s">
        <v>209</v>
      </c>
      <c r="C113" s="416" t="s">
        <v>5188</v>
      </c>
      <c r="D113" s="416" t="s">
        <v>5189</v>
      </c>
      <c r="E113" s="395">
        <v>72</v>
      </c>
      <c r="F113" s="395">
        <v>56</v>
      </c>
      <c r="G113" s="395">
        <v>52</v>
      </c>
      <c r="H113" s="395">
        <v>48</v>
      </c>
      <c r="I113" s="1"/>
      <c r="J113" s="1"/>
      <c r="K113" s="1"/>
      <c r="L113" s="1"/>
      <c r="M113" s="1"/>
      <c r="N113" s="1"/>
      <c r="O113" s="1"/>
      <c r="P113" s="1"/>
      <c r="Q113" s="1"/>
      <c r="R113" s="1"/>
      <c r="S113" s="1"/>
      <c r="T113" s="1"/>
      <c r="U113" s="1"/>
      <c r="V113" s="1"/>
      <c r="W113" s="1"/>
    </row>
    <row r="114" spans="1:23" s="238" customFormat="1" ht="25.5">
      <c r="A114" s="1494"/>
      <c r="B114" s="1558"/>
      <c r="C114" s="416" t="s">
        <v>5190</v>
      </c>
      <c r="D114" s="416" t="s">
        <v>5191</v>
      </c>
      <c r="E114" s="395">
        <v>72</v>
      </c>
      <c r="F114" s="395">
        <v>56</v>
      </c>
      <c r="G114" s="395">
        <v>52</v>
      </c>
      <c r="H114" s="395">
        <v>48</v>
      </c>
      <c r="I114" s="1"/>
      <c r="J114" s="1"/>
      <c r="K114" s="1"/>
      <c r="L114" s="1"/>
      <c r="M114" s="1"/>
      <c r="N114" s="1"/>
      <c r="O114" s="1"/>
      <c r="P114" s="1"/>
      <c r="Q114" s="1"/>
      <c r="R114" s="1"/>
      <c r="S114" s="1"/>
      <c r="T114" s="1"/>
      <c r="U114" s="1"/>
      <c r="V114" s="1"/>
      <c r="W114" s="1"/>
    </row>
    <row r="115" spans="1:23" s="238" customFormat="1" ht="25.5">
      <c r="A115" s="1494"/>
      <c r="B115" s="1558"/>
      <c r="C115" s="416" t="s">
        <v>5192</v>
      </c>
      <c r="D115" s="416" t="s">
        <v>5193</v>
      </c>
      <c r="E115" s="395">
        <v>72</v>
      </c>
      <c r="F115" s="395">
        <v>56</v>
      </c>
      <c r="G115" s="395">
        <v>52</v>
      </c>
      <c r="H115" s="395">
        <v>48</v>
      </c>
      <c r="I115" s="1"/>
      <c r="J115" s="1"/>
      <c r="K115" s="1"/>
      <c r="L115" s="1"/>
      <c r="M115" s="1"/>
      <c r="N115" s="1"/>
      <c r="O115" s="1"/>
      <c r="P115" s="1"/>
      <c r="Q115" s="1"/>
      <c r="R115" s="1"/>
      <c r="S115" s="1"/>
      <c r="T115" s="1"/>
      <c r="U115" s="1"/>
      <c r="V115" s="1"/>
      <c r="W115" s="1"/>
    </row>
    <row r="116" spans="1:23" s="238" customFormat="1" ht="25.5">
      <c r="A116" s="1494"/>
      <c r="B116" s="1558"/>
      <c r="C116" s="416" t="s">
        <v>5194</v>
      </c>
      <c r="D116" s="416" t="s">
        <v>5195</v>
      </c>
      <c r="E116" s="395">
        <v>96</v>
      </c>
      <c r="F116" s="395">
        <v>56</v>
      </c>
      <c r="G116" s="395">
        <v>52</v>
      </c>
      <c r="H116" s="395">
        <v>48</v>
      </c>
      <c r="I116" s="1"/>
      <c r="J116" s="1"/>
      <c r="K116" s="1"/>
      <c r="L116" s="1"/>
      <c r="M116" s="1"/>
      <c r="N116" s="1"/>
      <c r="O116" s="1"/>
      <c r="P116" s="1"/>
      <c r="Q116" s="1"/>
      <c r="R116" s="1"/>
      <c r="S116" s="1"/>
      <c r="T116" s="1"/>
      <c r="U116" s="1"/>
      <c r="V116" s="1"/>
      <c r="W116" s="1"/>
    </row>
    <row r="117" spans="1:23" s="238" customFormat="1" ht="25.5">
      <c r="A117" s="1494"/>
      <c r="B117" s="1558"/>
      <c r="C117" s="416" t="s">
        <v>5196</v>
      </c>
      <c r="D117" s="416" t="s">
        <v>5197</v>
      </c>
      <c r="E117" s="395">
        <v>72</v>
      </c>
      <c r="F117" s="395">
        <v>56</v>
      </c>
      <c r="G117" s="395">
        <v>52</v>
      </c>
      <c r="H117" s="395">
        <v>48</v>
      </c>
      <c r="I117" s="1"/>
      <c r="J117" s="1"/>
      <c r="K117" s="1"/>
      <c r="L117" s="1"/>
      <c r="M117" s="1"/>
      <c r="N117" s="1"/>
      <c r="O117" s="1"/>
      <c r="P117" s="1"/>
      <c r="Q117" s="1"/>
      <c r="R117" s="1"/>
      <c r="S117" s="1"/>
      <c r="T117" s="1"/>
      <c r="U117" s="1"/>
      <c r="V117" s="1"/>
      <c r="W117" s="1"/>
    </row>
    <row r="118" spans="1:23" s="238" customFormat="1" ht="25.5">
      <c r="A118" s="1495"/>
      <c r="B118" s="1559"/>
      <c r="C118" s="416" t="s">
        <v>5198</v>
      </c>
      <c r="D118" s="416" t="s">
        <v>5199</v>
      </c>
      <c r="E118" s="395">
        <v>72</v>
      </c>
      <c r="F118" s="395">
        <v>56</v>
      </c>
      <c r="G118" s="395">
        <v>52</v>
      </c>
      <c r="H118" s="395">
        <v>48</v>
      </c>
      <c r="I118" s="1"/>
      <c r="J118" s="1"/>
      <c r="K118" s="1"/>
      <c r="L118" s="1"/>
      <c r="M118" s="1"/>
      <c r="N118" s="1"/>
      <c r="O118" s="1"/>
      <c r="P118" s="1"/>
      <c r="Q118" s="1"/>
      <c r="R118" s="1"/>
      <c r="S118" s="1"/>
      <c r="T118" s="1"/>
      <c r="U118" s="1"/>
      <c r="V118" s="1"/>
      <c r="W118" s="1"/>
    </row>
    <row r="119" spans="1:23" s="238" customFormat="1" ht="13.5" customHeight="1">
      <c r="A119" s="399">
        <v>50</v>
      </c>
      <c r="B119" s="431"/>
      <c r="C119" s="401" t="s">
        <v>208</v>
      </c>
      <c r="D119" s="399"/>
      <c r="E119" s="395">
        <v>0</v>
      </c>
      <c r="F119" s="395">
        <v>0</v>
      </c>
      <c r="G119" s="395">
        <v>0</v>
      </c>
      <c r="H119" s="395">
        <v>0</v>
      </c>
      <c r="I119" s="1"/>
      <c r="J119" s="1"/>
      <c r="K119" s="1"/>
      <c r="L119" s="1"/>
      <c r="M119" s="1"/>
      <c r="N119" s="1"/>
      <c r="O119" s="1"/>
      <c r="P119" s="1"/>
      <c r="Q119" s="1"/>
      <c r="R119" s="1"/>
      <c r="S119" s="1"/>
      <c r="T119" s="1"/>
      <c r="U119" s="1"/>
      <c r="V119" s="1"/>
      <c r="W119" s="1"/>
    </row>
    <row r="120" spans="1:23" s="238" customFormat="1" ht="13.5" customHeight="1">
      <c r="A120" s="399"/>
      <c r="B120" s="431"/>
      <c r="C120" s="401" t="s">
        <v>5200</v>
      </c>
      <c r="D120" s="399"/>
      <c r="E120" s="395">
        <v>0</v>
      </c>
      <c r="F120" s="395">
        <v>0</v>
      </c>
      <c r="G120" s="395">
        <v>0</v>
      </c>
      <c r="H120" s="395">
        <v>0</v>
      </c>
      <c r="I120" s="1"/>
      <c r="J120" s="1"/>
      <c r="K120" s="1"/>
      <c r="L120" s="1"/>
      <c r="M120" s="1"/>
      <c r="N120" s="1"/>
      <c r="O120" s="1"/>
      <c r="P120" s="1"/>
      <c r="Q120" s="1"/>
      <c r="R120" s="1"/>
      <c r="S120" s="1"/>
      <c r="T120" s="1"/>
      <c r="U120" s="1"/>
      <c r="V120" s="1"/>
      <c r="W120" s="1"/>
    </row>
    <row r="121" spans="1:23" s="238" customFormat="1" ht="13.5" customHeight="1">
      <c r="A121" s="399"/>
      <c r="B121" s="431"/>
      <c r="C121" s="402" t="s">
        <v>5201</v>
      </c>
      <c r="D121" s="399"/>
      <c r="E121" s="395">
        <v>144</v>
      </c>
      <c r="F121" s="395">
        <v>0</v>
      </c>
      <c r="G121" s="395">
        <v>0</v>
      </c>
      <c r="H121" s="395">
        <v>0</v>
      </c>
      <c r="I121" s="1"/>
      <c r="J121" s="1"/>
      <c r="K121" s="1"/>
      <c r="L121" s="1"/>
      <c r="M121" s="1"/>
      <c r="N121" s="1"/>
      <c r="O121" s="1"/>
      <c r="P121" s="1"/>
      <c r="Q121" s="1"/>
      <c r="R121" s="1"/>
      <c r="S121" s="1"/>
      <c r="T121" s="1"/>
      <c r="U121" s="1"/>
      <c r="V121" s="1"/>
      <c r="W121" s="1"/>
    </row>
    <row r="122" spans="1:23" s="238" customFormat="1" ht="13.5" customHeight="1">
      <c r="A122" s="399"/>
      <c r="B122" s="431"/>
      <c r="C122" s="402" t="s">
        <v>5202</v>
      </c>
      <c r="D122" s="399"/>
      <c r="E122" s="395">
        <v>120</v>
      </c>
      <c r="F122" s="395">
        <v>0</v>
      </c>
      <c r="G122" s="395">
        <v>0</v>
      </c>
      <c r="H122" s="395">
        <v>0</v>
      </c>
      <c r="I122" s="1"/>
      <c r="J122" s="1"/>
      <c r="K122" s="1"/>
      <c r="L122" s="1"/>
      <c r="M122" s="1"/>
      <c r="N122" s="1"/>
      <c r="O122" s="1"/>
      <c r="P122" s="1"/>
      <c r="Q122" s="1"/>
      <c r="R122" s="1"/>
      <c r="S122" s="1"/>
      <c r="T122" s="1"/>
      <c r="U122" s="1"/>
      <c r="V122" s="1"/>
      <c r="W122" s="1"/>
    </row>
    <row r="123" spans="1:23" s="238" customFormat="1" ht="13.5" customHeight="1">
      <c r="A123" s="399"/>
      <c r="B123" s="431"/>
      <c r="C123" s="401" t="s">
        <v>5203</v>
      </c>
      <c r="D123" s="399"/>
      <c r="E123" s="395">
        <v>0</v>
      </c>
      <c r="F123" s="395">
        <v>0</v>
      </c>
      <c r="G123" s="395">
        <v>0</v>
      </c>
      <c r="H123" s="395">
        <v>0</v>
      </c>
      <c r="I123" s="1"/>
      <c r="J123" s="1"/>
      <c r="K123" s="1"/>
      <c r="L123" s="1"/>
      <c r="M123" s="1"/>
      <c r="N123" s="1"/>
      <c r="O123" s="1"/>
      <c r="P123" s="1"/>
      <c r="Q123" s="1"/>
      <c r="R123" s="1"/>
      <c r="S123" s="1"/>
      <c r="T123" s="1"/>
      <c r="U123" s="1"/>
      <c r="V123" s="1"/>
      <c r="W123" s="1"/>
    </row>
    <row r="124" spans="1:23" s="238" customFormat="1" ht="13.5" customHeight="1">
      <c r="A124" s="399"/>
      <c r="B124" s="431"/>
      <c r="C124" s="402" t="s">
        <v>5201</v>
      </c>
      <c r="D124" s="399"/>
      <c r="E124" s="395">
        <v>48</v>
      </c>
      <c r="F124" s="395">
        <v>0</v>
      </c>
      <c r="G124" s="395">
        <v>0</v>
      </c>
      <c r="H124" s="395">
        <v>0</v>
      </c>
      <c r="I124" s="1"/>
      <c r="J124" s="1"/>
      <c r="K124" s="1"/>
      <c r="L124" s="1"/>
      <c r="M124" s="1"/>
      <c r="N124" s="1"/>
      <c r="O124" s="1"/>
      <c r="P124" s="1"/>
      <c r="Q124" s="1"/>
      <c r="R124" s="1"/>
      <c r="S124" s="1"/>
      <c r="T124" s="1"/>
      <c r="U124" s="1"/>
      <c r="V124" s="1"/>
      <c r="W124" s="1"/>
    </row>
    <row r="125" spans="1:23" s="238" customFormat="1" ht="13.5" customHeight="1">
      <c r="A125" s="399"/>
      <c r="B125" s="431"/>
      <c r="C125" s="401" t="s">
        <v>5204</v>
      </c>
      <c r="D125" s="399"/>
      <c r="E125" s="395">
        <v>0</v>
      </c>
      <c r="F125" s="395">
        <v>0</v>
      </c>
      <c r="G125" s="395">
        <v>0</v>
      </c>
      <c r="H125" s="395">
        <v>0</v>
      </c>
      <c r="I125" s="1"/>
      <c r="J125" s="1"/>
      <c r="K125" s="1"/>
      <c r="L125" s="1"/>
      <c r="M125" s="1"/>
      <c r="N125" s="1"/>
      <c r="O125" s="1"/>
      <c r="P125" s="1"/>
      <c r="Q125" s="1"/>
      <c r="R125" s="1"/>
      <c r="S125" s="1"/>
      <c r="T125" s="1"/>
      <c r="U125" s="1"/>
      <c r="V125" s="1"/>
      <c r="W125" s="1"/>
    </row>
    <row r="126" spans="1:23" s="238" customFormat="1" ht="13.5" customHeight="1">
      <c r="A126" s="399"/>
      <c r="B126" s="431"/>
      <c r="C126" s="402" t="s">
        <v>5201</v>
      </c>
      <c r="D126" s="399"/>
      <c r="E126" s="395">
        <v>44</v>
      </c>
      <c r="F126" s="395">
        <v>0</v>
      </c>
      <c r="G126" s="395">
        <v>0</v>
      </c>
      <c r="H126" s="395">
        <v>0</v>
      </c>
      <c r="I126" s="1"/>
      <c r="J126" s="1"/>
      <c r="K126" s="1"/>
      <c r="L126" s="1"/>
      <c r="M126" s="1"/>
      <c r="N126" s="1"/>
      <c r="O126" s="1"/>
      <c r="P126" s="1"/>
      <c r="Q126" s="1"/>
      <c r="R126" s="1"/>
      <c r="S126" s="1"/>
      <c r="T126" s="1"/>
      <c r="U126" s="1"/>
      <c r="V126" s="1"/>
      <c r="W126" s="1"/>
    </row>
    <row r="127" spans="1:23" s="389" customFormat="1" ht="13.5" customHeight="1">
      <c r="A127" s="403">
        <v>2</v>
      </c>
      <c r="B127" s="1350" t="s">
        <v>5205</v>
      </c>
      <c r="C127" s="1351"/>
      <c r="D127" s="1560"/>
      <c r="E127" s="442">
        <v>0</v>
      </c>
      <c r="F127" s="443">
        <v>0</v>
      </c>
      <c r="G127" s="443">
        <v>0</v>
      </c>
      <c r="H127" s="443">
        <v>0</v>
      </c>
      <c r="I127" s="428"/>
      <c r="J127" s="428"/>
      <c r="K127" s="428"/>
      <c r="L127" s="428"/>
      <c r="M127" s="428"/>
      <c r="N127" s="428"/>
      <c r="O127" s="428"/>
      <c r="P127" s="428"/>
      <c r="Q127" s="428"/>
      <c r="R127" s="428"/>
      <c r="S127" s="428"/>
      <c r="T127" s="428"/>
      <c r="U127" s="428"/>
      <c r="V127" s="428"/>
      <c r="W127" s="428"/>
    </row>
    <row r="128" spans="1:23" s="238" customFormat="1" ht="13.5" customHeight="1">
      <c r="A128" s="1496">
        <v>1</v>
      </c>
      <c r="B128" s="1554" t="s">
        <v>5206</v>
      </c>
      <c r="C128" s="416" t="s">
        <v>5207</v>
      </c>
      <c r="D128" s="416" t="s">
        <v>5208</v>
      </c>
      <c r="E128" s="395">
        <v>364</v>
      </c>
      <c r="F128" s="395">
        <v>145.6</v>
      </c>
      <c r="G128" s="395">
        <v>109.2</v>
      </c>
      <c r="H128" s="395">
        <v>52.8</v>
      </c>
      <c r="I128" s="1"/>
      <c r="J128" s="1"/>
      <c r="K128" s="1"/>
      <c r="L128" s="1"/>
      <c r="M128" s="1"/>
      <c r="N128" s="1"/>
      <c r="O128" s="1"/>
      <c r="P128" s="1"/>
      <c r="Q128" s="1"/>
      <c r="R128" s="1"/>
      <c r="S128" s="1"/>
      <c r="T128" s="1"/>
      <c r="U128" s="1"/>
      <c r="V128" s="1"/>
      <c r="W128" s="1"/>
    </row>
    <row r="129" spans="1:23" s="238" customFormat="1" ht="13.5" customHeight="1">
      <c r="A129" s="1497"/>
      <c r="B129" s="1555"/>
      <c r="C129" s="416" t="s">
        <v>5208</v>
      </c>
      <c r="D129" s="416" t="s">
        <v>5209</v>
      </c>
      <c r="E129" s="395">
        <v>400</v>
      </c>
      <c r="F129" s="395">
        <v>160</v>
      </c>
      <c r="G129" s="395">
        <v>120</v>
      </c>
      <c r="H129" s="395">
        <v>52.8</v>
      </c>
      <c r="I129" s="1"/>
      <c r="J129" s="1"/>
      <c r="K129" s="1"/>
      <c r="L129" s="1"/>
      <c r="M129" s="1"/>
      <c r="N129" s="1"/>
      <c r="O129" s="1"/>
      <c r="P129" s="1"/>
      <c r="Q129" s="1"/>
      <c r="R129" s="1"/>
      <c r="S129" s="1"/>
      <c r="T129" s="1"/>
      <c r="U129" s="1"/>
      <c r="V129" s="1"/>
      <c r="W129" s="1"/>
    </row>
    <row r="130" spans="1:23" s="238" customFormat="1" ht="13.5" customHeight="1">
      <c r="A130" s="1497"/>
      <c r="B130" s="1555"/>
      <c r="C130" s="416" t="s">
        <v>5210</v>
      </c>
      <c r="D130" s="416" t="s">
        <v>3572</v>
      </c>
      <c r="E130" s="395">
        <v>540</v>
      </c>
      <c r="F130" s="395">
        <v>216</v>
      </c>
      <c r="G130" s="395">
        <v>162</v>
      </c>
      <c r="H130" s="395">
        <v>52.8</v>
      </c>
      <c r="I130" s="1"/>
      <c r="J130" s="1"/>
      <c r="K130" s="1"/>
      <c r="L130" s="1"/>
      <c r="M130" s="1"/>
      <c r="N130" s="1"/>
      <c r="O130" s="1"/>
      <c r="P130" s="1"/>
      <c r="Q130" s="1"/>
      <c r="R130" s="1"/>
      <c r="S130" s="1"/>
      <c r="T130" s="1"/>
      <c r="U130" s="1"/>
      <c r="V130" s="1"/>
      <c r="W130" s="1"/>
    </row>
    <row r="131" spans="1:23" s="238" customFormat="1" ht="13.5" customHeight="1">
      <c r="A131" s="1497"/>
      <c r="B131" s="1555"/>
      <c r="C131" s="416" t="s">
        <v>3572</v>
      </c>
      <c r="D131" s="416" t="s">
        <v>5211</v>
      </c>
      <c r="E131" s="395">
        <v>2800</v>
      </c>
      <c r="F131" s="395">
        <v>1120</v>
      </c>
      <c r="G131" s="395">
        <v>840</v>
      </c>
      <c r="H131" s="395">
        <v>364</v>
      </c>
      <c r="I131" s="1"/>
      <c r="J131" s="1"/>
      <c r="K131" s="1"/>
      <c r="L131" s="1"/>
      <c r="M131" s="1"/>
      <c r="N131" s="1"/>
      <c r="O131" s="1"/>
      <c r="P131" s="1"/>
      <c r="Q131" s="1"/>
      <c r="R131" s="1"/>
      <c r="S131" s="1"/>
      <c r="T131" s="1"/>
      <c r="U131" s="1"/>
      <c r="V131" s="1"/>
      <c r="W131" s="1"/>
    </row>
    <row r="132" spans="1:23" s="238" customFormat="1" ht="13.5" customHeight="1">
      <c r="A132" s="1497"/>
      <c r="B132" s="1555"/>
      <c r="C132" s="416" t="s">
        <v>5211</v>
      </c>
      <c r="D132" s="416" t="s">
        <v>5212</v>
      </c>
      <c r="E132" s="395">
        <v>1920</v>
      </c>
      <c r="F132" s="395">
        <v>768</v>
      </c>
      <c r="G132" s="395">
        <v>576</v>
      </c>
      <c r="H132" s="395">
        <v>52.8</v>
      </c>
      <c r="I132" s="1"/>
      <c r="J132" s="1"/>
      <c r="K132" s="1"/>
      <c r="L132" s="1"/>
      <c r="M132" s="1"/>
      <c r="N132" s="1"/>
      <c r="O132" s="1"/>
      <c r="P132" s="1"/>
      <c r="Q132" s="1"/>
      <c r="R132" s="1"/>
      <c r="S132" s="1"/>
      <c r="T132" s="1"/>
      <c r="U132" s="1"/>
      <c r="V132" s="1"/>
      <c r="W132" s="1"/>
    </row>
    <row r="133" spans="1:23" s="238" customFormat="1" ht="13.5" customHeight="1">
      <c r="A133" s="1497"/>
      <c r="B133" s="1555"/>
      <c r="C133" s="416" t="s">
        <v>5213</v>
      </c>
      <c r="D133" s="416" t="s">
        <v>5214</v>
      </c>
      <c r="E133" s="395">
        <v>1000</v>
      </c>
      <c r="F133" s="395">
        <v>400</v>
      </c>
      <c r="G133" s="395">
        <v>300</v>
      </c>
      <c r="H133" s="395">
        <v>48</v>
      </c>
      <c r="I133" s="1"/>
      <c r="J133" s="1"/>
      <c r="K133" s="1"/>
      <c r="L133" s="1"/>
      <c r="M133" s="1"/>
      <c r="N133" s="1"/>
      <c r="O133" s="1"/>
      <c r="P133" s="1"/>
      <c r="Q133" s="1"/>
      <c r="R133" s="1"/>
      <c r="S133" s="1"/>
      <c r="T133" s="1"/>
      <c r="U133" s="1"/>
      <c r="V133" s="1"/>
      <c r="W133" s="1"/>
    </row>
    <row r="134" spans="1:23" s="238" customFormat="1" ht="13.5" customHeight="1">
      <c r="A134" s="1498"/>
      <c r="B134" s="1556"/>
      <c r="C134" s="416" t="s">
        <v>5215</v>
      </c>
      <c r="D134" s="416" t="s">
        <v>5216</v>
      </c>
      <c r="E134" s="395">
        <v>232</v>
      </c>
      <c r="F134" s="395">
        <v>92.8</v>
      </c>
      <c r="G134" s="395">
        <v>69.599999999999994</v>
      </c>
      <c r="H134" s="395">
        <v>48</v>
      </c>
      <c r="I134" s="1"/>
      <c r="J134" s="1"/>
      <c r="K134" s="1"/>
      <c r="L134" s="1"/>
      <c r="M134" s="1"/>
      <c r="N134" s="1"/>
      <c r="O134" s="1"/>
      <c r="P134" s="1"/>
      <c r="Q134" s="1"/>
      <c r="R134" s="1"/>
      <c r="S134" s="1"/>
      <c r="T134" s="1"/>
      <c r="U134" s="1"/>
      <c r="V134" s="1"/>
      <c r="W134" s="1"/>
    </row>
    <row r="135" spans="1:23" s="238" customFormat="1" ht="13.5" customHeight="1">
      <c r="A135" s="417">
        <v>2</v>
      </c>
      <c r="B135" s="416" t="s">
        <v>5217</v>
      </c>
      <c r="C135" s="416" t="s">
        <v>5218</v>
      </c>
      <c r="D135" s="416" t="s">
        <v>5219</v>
      </c>
      <c r="E135" s="395">
        <v>128</v>
      </c>
      <c r="F135" s="395">
        <v>60</v>
      </c>
      <c r="G135" s="395">
        <v>54</v>
      </c>
      <c r="H135" s="395">
        <v>48</v>
      </c>
      <c r="I135" s="1"/>
      <c r="J135" s="1"/>
      <c r="K135" s="1"/>
      <c r="L135" s="1"/>
      <c r="M135" s="1"/>
      <c r="N135" s="1"/>
      <c r="O135" s="1"/>
      <c r="P135" s="1"/>
      <c r="Q135" s="1"/>
      <c r="R135" s="1"/>
      <c r="S135" s="1"/>
      <c r="T135" s="1"/>
      <c r="U135" s="1"/>
      <c r="V135" s="1"/>
      <c r="W135" s="1"/>
    </row>
    <row r="136" spans="1:23" s="238" customFormat="1" ht="13.5" customHeight="1">
      <c r="A136" s="417">
        <v>3</v>
      </c>
      <c r="B136" s="1505" t="s">
        <v>5220</v>
      </c>
      <c r="C136" s="1506"/>
      <c r="D136" s="1507"/>
      <c r="E136" s="395">
        <v>396</v>
      </c>
      <c r="F136" s="395">
        <v>158.4</v>
      </c>
      <c r="G136" s="395">
        <v>118.8</v>
      </c>
      <c r="H136" s="395">
        <v>52.8</v>
      </c>
      <c r="I136" s="1"/>
      <c r="J136" s="1"/>
      <c r="K136" s="1"/>
      <c r="L136" s="1"/>
      <c r="M136" s="1"/>
      <c r="N136" s="1"/>
      <c r="O136" s="1"/>
      <c r="P136" s="1"/>
      <c r="Q136" s="1"/>
      <c r="R136" s="1"/>
      <c r="S136" s="1"/>
      <c r="T136" s="1"/>
      <c r="U136" s="1"/>
      <c r="V136" s="1"/>
      <c r="W136" s="1"/>
    </row>
    <row r="137" spans="1:23" s="238" customFormat="1" ht="13.5" customHeight="1">
      <c r="A137" s="1493">
        <v>4</v>
      </c>
      <c r="B137" s="1557" t="s">
        <v>5221</v>
      </c>
      <c r="C137" s="416" t="s">
        <v>5222</v>
      </c>
      <c r="D137" s="416" t="s">
        <v>5223</v>
      </c>
      <c r="E137" s="395">
        <v>304</v>
      </c>
      <c r="F137" s="395">
        <v>121.6</v>
      </c>
      <c r="G137" s="395">
        <v>91.2</v>
      </c>
      <c r="H137" s="395">
        <v>52.8</v>
      </c>
      <c r="I137" s="1"/>
      <c r="J137" s="1"/>
      <c r="K137" s="1"/>
      <c r="L137" s="1"/>
      <c r="M137" s="1"/>
      <c r="N137" s="1"/>
      <c r="O137" s="1"/>
      <c r="P137" s="1"/>
      <c r="Q137" s="1"/>
      <c r="R137" s="1"/>
      <c r="S137" s="1"/>
      <c r="T137" s="1"/>
      <c r="U137" s="1"/>
      <c r="V137" s="1"/>
      <c r="W137" s="1"/>
    </row>
    <row r="138" spans="1:23" s="238" customFormat="1" ht="13.5" customHeight="1">
      <c r="A138" s="1494"/>
      <c r="B138" s="1558"/>
      <c r="C138" s="416" t="s">
        <v>5224</v>
      </c>
      <c r="D138" s="416" t="s">
        <v>5225</v>
      </c>
      <c r="E138" s="395">
        <v>228</v>
      </c>
      <c r="F138" s="395">
        <v>91.2</v>
      </c>
      <c r="G138" s="395">
        <v>68.400000000000006</v>
      </c>
      <c r="H138" s="395">
        <v>52.8</v>
      </c>
      <c r="I138" s="1"/>
      <c r="J138" s="1"/>
      <c r="K138" s="1"/>
      <c r="L138" s="1"/>
      <c r="M138" s="1"/>
      <c r="N138" s="1"/>
      <c r="O138" s="1"/>
      <c r="P138" s="1"/>
      <c r="Q138" s="1"/>
      <c r="R138" s="1"/>
      <c r="S138" s="1"/>
      <c r="T138" s="1"/>
      <c r="U138" s="1"/>
      <c r="V138" s="1"/>
      <c r="W138" s="1"/>
    </row>
    <row r="139" spans="1:23" s="238" customFormat="1" ht="13.5" customHeight="1">
      <c r="A139" s="1495"/>
      <c r="B139" s="1559"/>
      <c r="C139" s="416" t="s">
        <v>5225</v>
      </c>
      <c r="D139" s="416" t="s">
        <v>5226</v>
      </c>
      <c r="E139" s="395">
        <v>168</v>
      </c>
      <c r="F139" s="395">
        <v>67.2</v>
      </c>
      <c r="G139" s="395">
        <v>56</v>
      </c>
      <c r="H139" s="395">
        <v>52.8</v>
      </c>
      <c r="I139" s="1"/>
      <c r="J139" s="1"/>
      <c r="K139" s="1"/>
      <c r="L139" s="1"/>
      <c r="M139" s="1"/>
      <c r="N139" s="1"/>
      <c r="O139" s="1"/>
      <c r="P139" s="1"/>
      <c r="Q139" s="1"/>
      <c r="R139" s="1"/>
      <c r="S139" s="1"/>
      <c r="T139" s="1"/>
      <c r="U139" s="1"/>
      <c r="V139" s="1"/>
      <c r="W139" s="1"/>
    </row>
    <row r="140" spans="1:23" s="238" customFormat="1" ht="13.5" customHeight="1">
      <c r="A140" s="1493">
        <v>5</v>
      </c>
      <c r="B140" s="1557" t="s">
        <v>5227</v>
      </c>
      <c r="C140" s="416" t="s">
        <v>5228</v>
      </c>
      <c r="D140" s="416" t="s">
        <v>5229</v>
      </c>
      <c r="E140" s="395">
        <v>252</v>
      </c>
      <c r="F140" s="395">
        <v>100.8</v>
      </c>
      <c r="G140" s="395">
        <v>75.599999999999994</v>
      </c>
      <c r="H140" s="395">
        <v>52.8</v>
      </c>
      <c r="I140" s="1"/>
      <c r="J140" s="1"/>
      <c r="K140" s="1"/>
      <c r="L140" s="1"/>
      <c r="M140" s="1"/>
      <c r="N140" s="1"/>
      <c r="O140" s="1"/>
      <c r="P140" s="1"/>
      <c r="Q140" s="1"/>
      <c r="R140" s="1"/>
      <c r="S140" s="1"/>
      <c r="T140" s="1"/>
      <c r="U140" s="1"/>
      <c r="V140" s="1"/>
      <c r="W140" s="1"/>
    </row>
    <row r="141" spans="1:23" s="238" customFormat="1" ht="13.5" customHeight="1">
      <c r="A141" s="1494"/>
      <c r="B141" s="1558"/>
      <c r="C141" s="416" t="s">
        <v>5229</v>
      </c>
      <c r="D141" s="416" t="s">
        <v>5230</v>
      </c>
      <c r="E141" s="395">
        <v>180</v>
      </c>
      <c r="F141" s="395">
        <v>72</v>
      </c>
      <c r="G141" s="395">
        <v>56</v>
      </c>
      <c r="H141" s="395">
        <v>52.8</v>
      </c>
      <c r="I141" s="1"/>
      <c r="J141" s="1"/>
      <c r="K141" s="1"/>
      <c r="L141" s="1"/>
      <c r="M141" s="1"/>
      <c r="N141" s="1"/>
      <c r="O141" s="1"/>
      <c r="P141" s="1"/>
      <c r="Q141" s="1"/>
      <c r="R141" s="1"/>
      <c r="S141" s="1"/>
      <c r="T141" s="1"/>
      <c r="U141" s="1"/>
      <c r="V141" s="1"/>
      <c r="W141" s="1"/>
    </row>
    <row r="142" spans="1:23" s="238" customFormat="1" ht="13.5" customHeight="1">
      <c r="A142" s="1495"/>
      <c r="B142" s="1559"/>
      <c r="C142" s="416" t="s">
        <v>5230</v>
      </c>
      <c r="D142" s="416" t="s">
        <v>5231</v>
      </c>
      <c r="E142" s="395">
        <v>156</v>
      </c>
      <c r="F142" s="395">
        <v>62.4</v>
      </c>
      <c r="G142" s="395">
        <v>56</v>
      </c>
      <c r="H142" s="395">
        <v>52.8</v>
      </c>
      <c r="I142" s="1"/>
      <c r="J142" s="1"/>
      <c r="K142" s="1"/>
      <c r="L142" s="1"/>
      <c r="M142" s="1"/>
      <c r="N142" s="1"/>
      <c r="O142" s="1"/>
      <c r="P142" s="1"/>
      <c r="Q142" s="1"/>
      <c r="R142" s="1"/>
      <c r="S142" s="1"/>
      <c r="T142" s="1"/>
      <c r="U142" s="1"/>
      <c r="V142" s="1"/>
      <c r="W142" s="1"/>
    </row>
    <row r="143" spans="1:23" s="238" customFormat="1" ht="13.5" customHeight="1">
      <c r="A143" s="1493">
        <v>6</v>
      </c>
      <c r="B143" s="1557" t="s">
        <v>5232</v>
      </c>
      <c r="C143" s="416" t="s">
        <v>5233</v>
      </c>
      <c r="D143" s="416" t="s">
        <v>5234</v>
      </c>
      <c r="E143" s="395">
        <v>112</v>
      </c>
      <c r="F143" s="395">
        <v>64</v>
      </c>
      <c r="G143" s="395">
        <v>56</v>
      </c>
      <c r="H143" s="395">
        <v>44.8</v>
      </c>
      <c r="I143" s="1"/>
      <c r="J143" s="1"/>
      <c r="K143" s="1"/>
      <c r="L143" s="1"/>
      <c r="M143" s="1"/>
      <c r="N143" s="1"/>
      <c r="O143" s="1"/>
      <c r="P143" s="1"/>
      <c r="Q143" s="1"/>
      <c r="R143" s="1"/>
      <c r="S143" s="1"/>
      <c r="T143" s="1"/>
      <c r="U143" s="1"/>
      <c r="V143" s="1"/>
      <c r="W143" s="1"/>
    </row>
    <row r="144" spans="1:23" s="238" customFormat="1" ht="13.5" customHeight="1">
      <c r="A144" s="1495"/>
      <c r="B144" s="1559"/>
      <c r="C144" s="416" t="s">
        <v>5234</v>
      </c>
      <c r="D144" s="416" t="s">
        <v>5235</v>
      </c>
      <c r="E144" s="395">
        <v>96</v>
      </c>
      <c r="F144" s="395">
        <v>64</v>
      </c>
      <c r="G144" s="395">
        <v>56</v>
      </c>
      <c r="H144" s="395">
        <v>52.8</v>
      </c>
      <c r="I144" s="1"/>
      <c r="J144" s="1"/>
      <c r="K144" s="1"/>
      <c r="L144" s="1"/>
      <c r="M144" s="1"/>
      <c r="N144" s="1"/>
      <c r="O144" s="1"/>
      <c r="P144" s="1"/>
      <c r="Q144" s="1"/>
      <c r="R144" s="1"/>
      <c r="S144" s="1"/>
      <c r="T144" s="1"/>
      <c r="U144" s="1"/>
      <c r="V144" s="1"/>
      <c r="W144" s="1"/>
    </row>
    <row r="145" spans="1:23" s="238" customFormat="1" ht="13.5" customHeight="1">
      <c r="A145" s="1493">
        <v>7</v>
      </c>
      <c r="B145" s="1557" t="s">
        <v>5137</v>
      </c>
      <c r="C145" s="416" t="s">
        <v>5236</v>
      </c>
      <c r="D145" s="327" t="s">
        <v>5237</v>
      </c>
      <c r="E145" s="395">
        <v>88</v>
      </c>
      <c r="F145" s="395">
        <v>72</v>
      </c>
      <c r="G145" s="395">
        <v>56</v>
      </c>
      <c r="H145" s="395">
        <v>52.8</v>
      </c>
      <c r="I145" s="1"/>
      <c r="J145" s="1"/>
      <c r="K145" s="1"/>
      <c r="L145" s="1"/>
      <c r="M145" s="1"/>
      <c r="N145" s="1"/>
      <c r="O145" s="1"/>
      <c r="P145" s="1"/>
      <c r="Q145" s="1"/>
      <c r="R145" s="1"/>
      <c r="S145" s="1"/>
      <c r="T145" s="1"/>
      <c r="U145" s="1"/>
      <c r="V145" s="1"/>
      <c r="W145" s="1"/>
    </row>
    <row r="146" spans="1:23" s="238" customFormat="1" ht="13.5" customHeight="1">
      <c r="A146" s="1495"/>
      <c r="B146" s="1559"/>
      <c r="C146" s="327" t="s">
        <v>5237</v>
      </c>
      <c r="D146" s="416" t="s">
        <v>5238</v>
      </c>
      <c r="E146" s="395">
        <v>72</v>
      </c>
      <c r="F146" s="395">
        <v>43.2</v>
      </c>
      <c r="G146" s="395">
        <v>56</v>
      </c>
      <c r="H146" s="395">
        <v>52.8</v>
      </c>
      <c r="I146" s="1"/>
      <c r="J146" s="1"/>
      <c r="K146" s="1"/>
      <c r="L146" s="1"/>
      <c r="M146" s="1"/>
      <c r="N146" s="1"/>
      <c r="O146" s="1"/>
      <c r="P146" s="1"/>
      <c r="Q146" s="1"/>
      <c r="R146" s="1"/>
      <c r="S146" s="1"/>
      <c r="T146" s="1"/>
      <c r="U146" s="1"/>
      <c r="V146" s="1"/>
      <c r="W146" s="1"/>
    </row>
    <row r="147" spans="1:23" s="238" customFormat="1" ht="13.5" customHeight="1">
      <c r="A147" s="1493">
        <v>8</v>
      </c>
      <c r="B147" s="1567" t="s">
        <v>5239</v>
      </c>
      <c r="C147" s="416" t="s">
        <v>4122</v>
      </c>
      <c r="D147" s="416" t="s">
        <v>5240</v>
      </c>
      <c r="E147" s="395">
        <v>124</v>
      </c>
      <c r="F147" s="395">
        <v>49.6</v>
      </c>
      <c r="G147" s="395">
        <v>62</v>
      </c>
      <c r="H147" s="395">
        <v>52.8</v>
      </c>
      <c r="I147" s="1"/>
      <c r="J147" s="1"/>
      <c r="K147" s="1"/>
      <c r="L147" s="1"/>
      <c r="M147" s="1"/>
      <c r="N147" s="1"/>
      <c r="O147" s="1"/>
      <c r="P147" s="1"/>
      <c r="Q147" s="1"/>
      <c r="R147" s="1"/>
      <c r="S147" s="1"/>
      <c r="T147" s="1"/>
      <c r="U147" s="1"/>
      <c r="V147" s="1"/>
      <c r="W147" s="1"/>
    </row>
    <row r="148" spans="1:23" s="238" customFormat="1" ht="13.5" customHeight="1">
      <c r="A148" s="1494"/>
      <c r="B148" s="1568"/>
      <c r="C148" s="416" t="s">
        <v>5241</v>
      </c>
      <c r="D148" s="416" t="s">
        <v>5242</v>
      </c>
      <c r="E148" s="395">
        <v>228</v>
      </c>
      <c r="F148" s="395">
        <v>91.2</v>
      </c>
      <c r="G148" s="395">
        <v>114</v>
      </c>
      <c r="H148" s="395">
        <v>52.8</v>
      </c>
      <c r="I148" s="1"/>
      <c r="J148" s="1"/>
      <c r="K148" s="1"/>
      <c r="L148" s="1"/>
      <c r="M148" s="1"/>
      <c r="N148" s="1"/>
      <c r="O148" s="1"/>
      <c r="P148" s="1"/>
      <c r="Q148" s="1"/>
      <c r="R148" s="1"/>
      <c r="S148" s="1"/>
      <c r="T148" s="1"/>
      <c r="U148" s="1"/>
      <c r="V148" s="1"/>
      <c r="W148" s="1"/>
    </row>
    <row r="149" spans="1:23" s="238" customFormat="1" ht="13.5" customHeight="1">
      <c r="A149" s="1494"/>
      <c r="B149" s="1568"/>
      <c r="C149" s="416" t="s">
        <v>5243</v>
      </c>
      <c r="D149" s="416" t="s">
        <v>5244</v>
      </c>
      <c r="E149" s="395">
        <v>124</v>
      </c>
      <c r="F149" s="395">
        <v>49.6</v>
      </c>
      <c r="G149" s="395">
        <v>62</v>
      </c>
      <c r="H149" s="395">
        <v>52.8</v>
      </c>
      <c r="I149" s="1"/>
      <c r="J149" s="1"/>
      <c r="K149" s="1"/>
      <c r="L149" s="1"/>
      <c r="M149" s="1"/>
      <c r="N149" s="1"/>
      <c r="O149" s="1"/>
      <c r="P149" s="1"/>
      <c r="Q149" s="1"/>
      <c r="R149" s="1"/>
      <c r="S149" s="1"/>
      <c r="T149" s="1"/>
      <c r="U149" s="1"/>
      <c r="V149" s="1"/>
      <c r="W149" s="1"/>
    </row>
    <row r="150" spans="1:23" s="238" customFormat="1" ht="13.5" customHeight="1">
      <c r="A150" s="1494"/>
      <c r="B150" s="1568"/>
      <c r="C150" s="416" t="s">
        <v>5245</v>
      </c>
      <c r="D150" s="416" t="s">
        <v>5246</v>
      </c>
      <c r="E150" s="395">
        <v>112</v>
      </c>
      <c r="F150" s="395">
        <v>67.2</v>
      </c>
      <c r="G150" s="395">
        <v>56</v>
      </c>
      <c r="H150" s="395">
        <v>52.8</v>
      </c>
      <c r="I150" s="1"/>
      <c r="J150" s="1"/>
      <c r="K150" s="1"/>
      <c r="L150" s="1"/>
      <c r="M150" s="1"/>
      <c r="N150" s="1"/>
      <c r="O150" s="1"/>
      <c r="P150" s="1"/>
      <c r="Q150" s="1"/>
      <c r="R150" s="1"/>
      <c r="S150" s="1"/>
      <c r="T150" s="1"/>
      <c r="U150" s="1"/>
      <c r="V150" s="1"/>
      <c r="W150" s="1"/>
    </row>
    <row r="151" spans="1:23" s="238" customFormat="1" ht="13.5" customHeight="1">
      <c r="A151" s="1494"/>
      <c r="B151" s="1568"/>
      <c r="C151" s="416" t="s">
        <v>5247</v>
      </c>
      <c r="D151" s="416" t="s">
        <v>5248</v>
      </c>
      <c r="E151" s="395">
        <v>80</v>
      </c>
      <c r="F151" s="395">
        <v>60</v>
      </c>
      <c r="G151" s="395">
        <v>56</v>
      </c>
      <c r="H151" s="395">
        <v>52.8</v>
      </c>
      <c r="I151" s="1"/>
      <c r="J151" s="1"/>
      <c r="K151" s="1"/>
      <c r="L151" s="1"/>
      <c r="M151" s="1"/>
      <c r="N151" s="1"/>
      <c r="O151" s="1"/>
      <c r="P151" s="1"/>
      <c r="Q151" s="1"/>
      <c r="R151" s="1"/>
      <c r="S151" s="1"/>
      <c r="T151" s="1"/>
      <c r="U151" s="1"/>
      <c r="V151" s="1"/>
      <c r="W151" s="1"/>
    </row>
    <row r="152" spans="1:23" s="238" customFormat="1" ht="13.5" customHeight="1">
      <c r="A152" s="1494"/>
      <c r="B152" s="1568"/>
      <c r="C152" s="416" t="s">
        <v>5249</v>
      </c>
      <c r="D152" s="416" t="s">
        <v>5250</v>
      </c>
      <c r="E152" s="395">
        <v>80</v>
      </c>
      <c r="F152" s="395">
        <v>60</v>
      </c>
      <c r="G152" s="395">
        <v>56</v>
      </c>
      <c r="H152" s="395">
        <v>52.8</v>
      </c>
      <c r="I152" s="1"/>
      <c r="J152" s="1"/>
      <c r="K152" s="1"/>
      <c r="L152" s="1"/>
      <c r="M152" s="1"/>
      <c r="N152" s="1"/>
      <c r="O152" s="1"/>
      <c r="P152" s="1"/>
      <c r="Q152" s="1"/>
      <c r="R152" s="1"/>
      <c r="S152" s="1"/>
      <c r="T152" s="1"/>
      <c r="U152" s="1"/>
      <c r="V152" s="1"/>
      <c r="W152" s="1"/>
    </row>
    <row r="153" spans="1:23" s="238" customFormat="1" ht="13.5" customHeight="1">
      <c r="A153" s="1494"/>
      <c r="B153" s="1568"/>
      <c r="C153" s="416" t="s">
        <v>5251</v>
      </c>
      <c r="D153" s="416" t="s">
        <v>5252</v>
      </c>
      <c r="E153" s="395">
        <v>88</v>
      </c>
      <c r="F153" s="395">
        <v>80</v>
      </c>
      <c r="G153" s="395">
        <v>60</v>
      </c>
      <c r="H153" s="395">
        <v>52.8</v>
      </c>
      <c r="I153" s="1"/>
      <c r="J153" s="1"/>
      <c r="K153" s="1"/>
      <c r="L153" s="1"/>
      <c r="M153" s="1"/>
      <c r="N153" s="1"/>
      <c r="O153" s="1"/>
      <c r="P153" s="1"/>
      <c r="Q153" s="1"/>
      <c r="R153" s="1"/>
      <c r="S153" s="1"/>
      <c r="T153" s="1"/>
      <c r="U153" s="1"/>
      <c r="V153" s="1"/>
      <c r="W153" s="1"/>
    </row>
    <row r="154" spans="1:23" s="238" customFormat="1" ht="13.5" customHeight="1">
      <c r="A154" s="1494"/>
      <c r="B154" s="1568"/>
      <c r="C154" s="416" t="s">
        <v>5253</v>
      </c>
      <c r="D154" s="416" t="s">
        <v>5254</v>
      </c>
      <c r="E154" s="395">
        <v>72</v>
      </c>
      <c r="F154" s="395">
        <v>60</v>
      </c>
      <c r="G154" s="395">
        <v>56</v>
      </c>
      <c r="H154" s="395">
        <v>52.8</v>
      </c>
      <c r="I154" s="1"/>
      <c r="J154" s="1"/>
      <c r="K154" s="1"/>
      <c r="L154" s="1"/>
      <c r="M154" s="1"/>
      <c r="N154" s="1"/>
      <c r="O154" s="1"/>
      <c r="P154" s="1"/>
      <c r="Q154" s="1"/>
      <c r="R154" s="1"/>
      <c r="S154" s="1"/>
      <c r="T154" s="1"/>
      <c r="U154" s="1"/>
      <c r="V154" s="1"/>
      <c r="W154" s="1"/>
    </row>
    <row r="155" spans="1:23" s="238" customFormat="1" ht="13.5" customHeight="1">
      <c r="A155" s="1495"/>
      <c r="B155" s="1569"/>
      <c r="C155" s="416" t="s">
        <v>5255</v>
      </c>
      <c r="D155" s="416" t="s">
        <v>5256</v>
      </c>
      <c r="E155" s="395">
        <v>72</v>
      </c>
      <c r="F155" s="395">
        <v>64</v>
      </c>
      <c r="G155" s="395">
        <v>56</v>
      </c>
      <c r="H155" s="395">
        <v>52.8</v>
      </c>
      <c r="I155" s="1"/>
      <c r="J155" s="1"/>
      <c r="K155" s="1"/>
      <c r="L155" s="1"/>
      <c r="M155" s="1"/>
      <c r="N155" s="1"/>
      <c r="O155" s="1"/>
      <c r="P155" s="1"/>
      <c r="Q155" s="1"/>
      <c r="R155" s="1"/>
      <c r="S155" s="1"/>
      <c r="T155" s="1"/>
      <c r="U155" s="1"/>
      <c r="V155" s="1"/>
      <c r="W155" s="1"/>
    </row>
    <row r="156" spans="1:23" s="238" customFormat="1" ht="25.5">
      <c r="A156" s="417">
        <v>9</v>
      </c>
      <c r="B156" s="416" t="s">
        <v>5257</v>
      </c>
      <c r="C156" s="416" t="s">
        <v>5258</v>
      </c>
      <c r="D156" s="416"/>
      <c r="E156" s="395">
        <v>88</v>
      </c>
      <c r="F156" s="395">
        <v>64</v>
      </c>
      <c r="G156" s="395">
        <v>56</v>
      </c>
      <c r="H156" s="395">
        <v>52.8</v>
      </c>
      <c r="I156" s="1"/>
      <c r="J156" s="1"/>
      <c r="K156" s="1"/>
      <c r="L156" s="1"/>
      <c r="M156" s="1"/>
      <c r="N156" s="1"/>
      <c r="O156" s="1"/>
      <c r="P156" s="1"/>
      <c r="Q156" s="1"/>
      <c r="R156" s="1"/>
      <c r="S156" s="1"/>
      <c r="T156" s="1"/>
      <c r="U156" s="1"/>
      <c r="V156" s="1"/>
      <c r="W156" s="1"/>
    </row>
    <row r="157" spans="1:23" s="238" customFormat="1">
      <c r="A157" s="406">
        <v>10</v>
      </c>
      <c r="B157" s="402"/>
      <c r="C157" s="401" t="s">
        <v>208</v>
      </c>
      <c r="D157" s="416"/>
      <c r="E157" s="395">
        <v>0</v>
      </c>
      <c r="F157" s="395">
        <v>0</v>
      </c>
      <c r="G157" s="395">
        <v>0</v>
      </c>
      <c r="H157" s="395">
        <v>0</v>
      </c>
      <c r="I157" s="1"/>
      <c r="J157" s="1"/>
      <c r="K157" s="1"/>
      <c r="L157" s="1"/>
      <c r="M157" s="1"/>
      <c r="N157" s="1"/>
      <c r="O157" s="1"/>
      <c r="P157" s="1"/>
      <c r="Q157" s="1"/>
      <c r="R157" s="1"/>
      <c r="S157" s="1"/>
      <c r="T157" s="1"/>
      <c r="U157" s="1"/>
      <c r="V157" s="1"/>
      <c r="W157" s="1"/>
    </row>
    <row r="158" spans="1:23" s="238" customFormat="1" ht="25.5">
      <c r="A158" s="406"/>
      <c r="B158" s="402"/>
      <c r="C158" s="401" t="s">
        <v>5259</v>
      </c>
      <c r="D158" s="416"/>
      <c r="E158" s="395">
        <v>0</v>
      </c>
      <c r="F158" s="395">
        <v>0</v>
      </c>
      <c r="G158" s="395">
        <v>0</v>
      </c>
      <c r="H158" s="395">
        <v>0</v>
      </c>
      <c r="I158" s="1"/>
      <c r="J158" s="1"/>
      <c r="K158" s="1"/>
      <c r="L158" s="1"/>
      <c r="M158" s="1"/>
      <c r="N158" s="1"/>
      <c r="O158" s="1"/>
      <c r="P158" s="1"/>
      <c r="Q158" s="1"/>
      <c r="R158" s="1"/>
      <c r="S158" s="1"/>
      <c r="T158" s="1"/>
      <c r="U158" s="1"/>
      <c r="V158" s="1"/>
      <c r="W158" s="1"/>
    </row>
    <row r="159" spans="1:23" s="238" customFormat="1">
      <c r="A159" s="406"/>
      <c r="B159" s="402"/>
      <c r="C159" s="402" t="s">
        <v>5201</v>
      </c>
      <c r="D159" s="416"/>
      <c r="E159" s="395">
        <v>54</v>
      </c>
      <c r="F159" s="395">
        <v>0</v>
      </c>
      <c r="G159" s="395">
        <v>0</v>
      </c>
      <c r="H159" s="395">
        <v>0</v>
      </c>
      <c r="I159" s="1"/>
      <c r="J159" s="1"/>
      <c r="K159" s="1"/>
      <c r="L159" s="1"/>
      <c r="M159" s="1"/>
      <c r="N159" s="1"/>
      <c r="O159" s="1"/>
      <c r="P159" s="1"/>
      <c r="Q159" s="1"/>
      <c r="R159" s="1"/>
      <c r="S159" s="1"/>
      <c r="T159" s="1"/>
      <c r="U159" s="1"/>
      <c r="V159" s="1"/>
      <c r="W159" s="1"/>
    </row>
    <row r="160" spans="1:23" s="238" customFormat="1" ht="25.5">
      <c r="A160" s="406"/>
      <c r="B160" s="402"/>
      <c r="C160" s="401" t="s">
        <v>5260</v>
      </c>
      <c r="D160" s="416"/>
      <c r="E160" s="395">
        <v>0</v>
      </c>
      <c r="F160" s="395">
        <v>0</v>
      </c>
      <c r="G160" s="395">
        <v>0</v>
      </c>
      <c r="H160" s="395">
        <v>0</v>
      </c>
      <c r="I160" s="1"/>
      <c r="J160" s="1"/>
      <c r="K160" s="1"/>
      <c r="L160" s="1"/>
      <c r="M160" s="1"/>
      <c r="N160" s="1"/>
      <c r="O160" s="1"/>
      <c r="P160" s="1"/>
      <c r="Q160" s="1"/>
      <c r="R160" s="1"/>
      <c r="S160" s="1"/>
      <c r="T160" s="1"/>
      <c r="U160" s="1"/>
      <c r="V160" s="1"/>
      <c r="W160" s="1"/>
    </row>
    <row r="161" spans="1:23" s="238" customFormat="1">
      <c r="A161" s="406"/>
      <c r="B161" s="402"/>
      <c r="C161" s="402" t="s">
        <v>5201</v>
      </c>
      <c r="D161" s="416"/>
      <c r="E161" s="395">
        <v>48</v>
      </c>
      <c r="F161" s="395">
        <v>0</v>
      </c>
      <c r="G161" s="395">
        <v>0</v>
      </c>
      <c r="H161" s="395">
        <v>0</v>
      </c>
      <c r="I161" s="1"/>
      <c r="J161" s="1"/>
      <c r="K161" s="1"/>
      <c r="L161" s="1"/>
      <c r="M161" s="1"/>
      <c r="N161" s="1"/>
      <c r="O161" s="1"/>
      <c r="P161" s="1"/>
      <c r="Q161" s="1"/>
      <c r="R161" s="1"/>
      <c r="S161" s="1"/>
      <c r="T161" s="1"/>
      <c r="U161" s="1"/>
      <c r="V161" s="1"/>
      <c r="W161" s="1"/>
    </row>
    <row r="162" spans="1:23" s="238" customFormat="1" ht="25.5">
      <c r="A162" s="406"/>
      <c r="B162" s="402"/>
      <c r="C162" s="401" t="s">
        <v>5261</v>
      </c>
      <c r="D162" s="416"/>
      <c r="E162" s="395">
        <v>0</v>
      </c>
      <c r="F162" s="395">
        <v>0</v>
      </c>
      <c r="G162" s="395">
        <v>0</v>
      </c>
      <c r="H162" s="395">
        <v>0</v>
      </c>
      <c r="I162" s="1"/>
      <c r="J162" s="1"/>
      <c r="K162" s="1"/>
      <c r="L162" s="1"/>
      <c r="M162" s="1"/>
      <c r="N162" s="1"/>
      <c r="O162" s="1"/>
      <c r="P162" s="1"/>
      <c r="Q162" s="1"/>
      <c r="R162" s="1"/>
      <c r="S162" s="1"/>
      <c r="T162" s="1"/>
      <c r="U162" s="1"/>
      <c r="V162" s="1"/>
      <c r="W162" s="1"/>
    </row>
    <row r="163" spans="1:23" s="238" customFormat="1">
      <c r="A163" s="406"/>
      <c r="B163" s="402"/>
      <c r="C163" s="402" t="s">
        <v>5201</v>
      </c>
      <c r="D163" s="416"/>
      <c r="E163" s="395">
        <v>44</v>
      </c>
      <c r="F163" s="395">
        <v>0</v>
      </c>
      <c r="G163" s="395">
        <v>0</v>
      </c>
      <c r="H163" s="395">
        <v>0</v>
      </c>
      <c r="I163" s="1"/>
      <c r="J163" s="1"/>
      <c r="K163" s="1"/>
      <c r="L163" s="1"/>
      <c r="M163" s="1"/>
      <c r="N163" s="1"/>
      <c r="O163" s="1"/>
      <c r="P163" s="1"/>
      <c r="Q163" s="1"/>
      <c r="R163" s="1"/>
      <c r="S163" s="1"/>
      <c r="T163" s="1"/>
      <c r="U163" s="1"/>
      <c r="V163" s="1"/>
      <c r="W163" s="1"/>
    </row>
    <row r="164" spans="1:23" s="389" customFormat="1" ht="13.5" customHeight="1">
      <c r="A164" s="408">
        <v>3</v>
      </c>
      <c r="B164" s="1561" t="s">
        <v>5262</v>
      </c>
      <c r="C164" s="1562"/>
      <c r="D164" s="1563"/>
      <c r="E164" s="443">
        <v>0</v>
      </c>
      <c r="F164" s="443">
        <v>0</v>
      </c>
      <c r="G164" s="443">
        <v>0</v>
      </c>
      <c r="H164" s="443">
        <v>0</v>
      </c>
      <c r="I164" s="428"/>
      <c r="J164" s="428"/>
      <c r="K164" s="428"/>
      <c r="L164" s="428"/>
      <c r="M164" s="428"/>
      <c r="N164" s="428"/>
      <c r="O164" s="428"/>
      <c r="P164" s="428"/>
      <c r="Q164" s="428"/>
      <c r="R164" s="428"/>
      <c r="S164" s="428"/>
      <c r="T164" s="428"/>
      <c r="U164" s="428"/>
      <c r="V164" s="428"/>
      <c r="W164" s="428"/>
    </row>
    <row r="165" spans="1:23" s="238" customFormat="1" ht="13.5" customHeight="1">
      <c r="A165" s="1496">
        <v>1</v>
      </c>
      <c r="B165" s="1554" t="s">
        <v>5263</v>
      </c>
      <c r="C165" s="421" t="s">
        <v>4122</v>
      </c>
      <c r="D165" s="421" t="s">
        <v>5264</v>
      </c>
      <c r="E165" s="395">
        <v>193.2</v>
      </c>
      <c r="F165" s="395">
        <v>144</v>
      </c>
      <c r="G165" s="395">
        <v>120</v>
      </c>
      <c r="H165" s="395">
        <v>48</v>
      </c>
      <c r="I165" s="1"/>
      <c r="J165" s="1"/>
      <c r="K165" s="1"/>
      <c r="L165" s="1"/>
      <c r="M165" s="1"/>
      <c r="N165" s="1"/>
      <c r="O165" s="1"/>
      <c r="P165" s="1"/>
      <c r="Q165" s="1"/>
      <c r="R165" s="1"/>
      <c r="S165" s="1"/>
      <c r="T165" s="1"/>
      <c r="U165" s="1"/>
      <c r="V165" s="1"/>
      <c r="W165" s="1"/>
    </row>
    <row r="166" spans="1:23" s="238" customFormat="1" ht="13.5" customHeight="1">
      <c r="A166" s="1497"/>
      <c r="B166" s="1555"/>
      <c r="C166" s="421" t="s">
        <v>5264</v>
      </c>
      <c r="D166" s="421" t="s">
        <v>5265</v>
      </c>
      <c r="E166" s="395">
        <v>300</v>
      </c>
      <c r="F166" s="395">
        <v>204</v>
      </c>
      <c r="G166" s="395">
        <v>170</v>
      </c>
      <c r="H166" s="395">
        <v>48</v>
      </c>
      <c r="I166" s="1"/>
      <c r="J166" s="1"/>
      <c r="K166" s="1"/>
      <c r="L166" s="1"/>
      <c r="M166" s="1"/>
      <c r="N166" s="1"/>
      <c r="O166" s="1"/>
      <c r="P166" s="1"/>
      <c r="Q166" s="1"/>
      <c r="R166" s="1"/>
      <c r="S166" s="1"/>
      <c r="T166" s="1"/>
      <c r="U166" s="1"/>
      <c r="V166" s="1"/>
      <c r="W166" s="1"/>
    </row>
    <row r="167" spans="1:23" s="238" customFormat="1" ht="13.5" customHeight="1">
      <c r="A167" s="1497"/>
      <c r="B167" s="1555"/>
      <c r="C167" s="421" t="s">
        <v>5265</v>
      </c>
      <c r="D167" s="421" t="s">
        <v>5266</v>
      </c>
      <c r="E167" s="395">
        <v>138</v>
      </c>
      <c r="F167" s="395">
        <v>120</v>
      </c>
      <c r="G167" s="395">
        <v>100</v>
      </c>
      <c r="H167" s="395">
        <v>44</v>
      </c>
      <c r="I167" s="1"/>
      <c r="J167" s="1"/>
      <c r="K167" s="1"/>
      <c r="L167" s="1"/>
      <c r="M167" s="1"/>
      <c r="N167" s="1"/>
      <c r="O167" s="1"/>
      <c r="P167" s="1"/>
      <c r="Q167" s="1"/>
      <c r="R167" s="1"/>
      <c r="S167" s="1"/>
      <c r="T167" s="1"/>
      <c r="U167" s="1"/>
      <c r="V167" s="1"/>
      <c r="W167" s="1"/>
    </row>
    <row r="168" spans="1:23" s="238" customFormat="1" ht="13.5" customHeight="1">
      <c r="A168" s="1497"/>
      <c r="B168" s="1555"/>
      <c r="C168" s="421" t="s">
        <v>5267</v>
      </c>
      <c r="D168" s="421" t="s">
        <v>5268</v>
      </c>
      <c r="E168" s="395">
        <v>120</v>
      </c>
      <c r="F168" s="395">
        <v>112.8</v>
      </c>
      <c r="G168" s="395">
        <v>94</v>
      </c>
      <c r="H168" s="395">
        <v>48</v>
      </c>
      <c r="I168" s="1"/>
      <c r="J168" s="1"/>
      <c r="K168" s="1"/>
      <c r="L168" s="1"/>
      <c r="M168" s="1"/>
      <c r="N168" s="1"/>
      <c r="O168" s="1"/>
      <c r="P168" s="1"/>
      <c r="Q168" s="1"/>
      <c r="R168" s="1"/>
      <c r="S168" s="1"/>
      <c r="T168" s="1"/>
      <c r="U168" s="1"/>
      <c r="V168" s="1"/>
      <c r="W168" s="1"/>
    </row>
    <row r="169" spans="1:23" s="238" customFormat="1" ht="13.5" customHeight="1">
      <c r="A169" s="1497"/>
      <c r="B169" s="1555"/>
      <c r="C169" s="421" t="s">
        <v>5268</v>
      </c>
      <c r="D169" s="421" t="s">
        <v>5269</v>
      </c>
      <c r="E169" s="395">
        <v>140</v>
      </c>
      <c r="F169" s="395">
        <v>108</v>
      </c>
      <c r="G169" s="395">
        <v>90</v>
      </c>
      <c r="H169" s="395">
        <v>72</v>
      </c>
      <c r="I169" s="1"/>
      <c r="J169" s="1"/>
      <c r="K169" s="1"/>
      <c r="L169" s="1"/>
      <c r="M169" s="1"/>
      <c r="N169" s="1"/>
      <c r="O169" s="1"/>
      <c r="P169" s="1"/>
      <c r="Q169" s="1"/>
      <c r="R169" s="1"/>
      <c r="S169" s="1"/>
      <c r="T169" s="1"/>
      <c r="U169" s="1"/>
      <c r="V169" s="1"/>
      <c r="W169" s="1"/>
    </row>
    <row r="170" spans="1:23" s="238" customFormat="1" ht="13.5" customHeight="1">
      <c r="A170" s="1498"/>
      <c r="B170" s="1556"/>
      <c r="C170" s="421" t="s">
        <v>5269</v>
      </c>
      <c r="D170" s="421" t="s">
        <v>5270</v>
      </c>
      <c r="E170" s="395">
        <v>180</v>
      </c>
      <c r="F170" s="395">
        <v>132</v>
      </c>
      <c r="G170" s="395">
        <v>110</v>
      </c>
      <c r="H170" s="395">
        <v>48</v>
      </c>
      <c r="I170" s="1"/>
      <c r="J170" s="1"/>
      <c r="K170" s="1"/>
      <c r="L170" s="1"/>
      <c r="M170" s="1"/>
      <c r="N170" s="1"/>
      <c r="O170" s="1"/>
      <c r="P170" s="1"/>
      <c r="Q170" s="1"/>
      <c r="R170" s="1"/>
      <c r="S170" s="1"/>
      <c r="T170" s="1"/>
      <c r="U170" s="1"/>
      <c r="V170" s="1"/>
      <c r="W170" s="1"/>
    </row>
    <row r="171" spans="1:23" s="238" customFormat="1" ht="13.5" customHeight="1">
      <c r="A171" s="1493">
        <v>2</v>
      </c>
      <c r="B171" s="1557" t="s">
        <v>5271</v>
      </c>
      <c r="C171" s="421" t="s">
        <v>5265</v>
      </c>
      <c r="D171" s="421" t="s">
        <v>5272</v>
      </c>
      <c r="E171" s="395">
        <v>128</v>
      </c>
      <c r="F171" s="395">
        <v>84</v>
      </c>
      <c r="G171" s="395">
        <v>70</v>
      </c>
      <c r="H171" s="395">
        <v>48</v>
      </c>
      <c r="I171" s="1"/>
      <c r="J171" s="1"/>
      <c r="K171" s="1"/>
      <c r="L171" s="1"/>
      <c r="M171" s="1"/>
      <c r="N171" s="1"/>
      <c r="O171" s="1"/>
      <c r="P171" s="1"/>
      <c r="Q171" s="1"/>
      <c r="R171" s="1"/>
      <c r="S171" s="1"/>
      <c r="T171" s="1"/>
      <c r="U171" s="1"/>
      <c r="V171" s="1"/>
      <c r="W171" s="1"/>
    </row>
    <row r="172" spans="1:23" s="238" customFormat="1" ht="13.5" customHeight="1">
      <c r="A172" s="1494"/>
      <c r="B172" s="1558"/>
      <c r="C172" s="421" t="s">
        <v>5272</v>
      </c>
      <c r="D172" s="421" t="s">
        <v>5273</v>
      </c>
      <c r="E172" s="395">
        <v>172</v>
      </c>
      <c r="F172" s="395">
        <v>153.6</v>
      </c>
      <c r="G172" s="395">
        <v>128</v>
      </c>
      <c r="H172" s="395">
        <v>48</v>
      </c>
      <c r="I172" s="1"/>
      <c r="J172" s="1"/>
      <c r="K172" s="1"/>
      <c r="L172" s="1"/>
      <c r="M172" s="1"/>
      <c r="N172" s="1"/>
      <c r="O172" s="1"/>
      <c r="P172" s="1"/>
      <c r="Q172" s="1"/>
      <c r="R172" s="1"/>
      <c r="S172" s="1"/>
      <c r="T172" s="1"/>
      <c r="U172" s="1"/>
      <c r="V172" s="1"/>
      <c r="W172" s="1"/>
    </row>
    <row r="173" spans="1:23" s="238" customFormat="1" ht="13.5" customHeight="1">
      <c r="A173" s="1494"/>
      <c r="B173" s="1558"/>
      <c r="C173" s="421" t="s">
        <v>5274</v>
      </c>
      <c r="D173" s="421" t="s">
        <v>5275</v>
      </c>
      <c r="E173" s="395">
        <v>280</v>
      </c>
      <c r="F173" s="395">
        <v>237.6</v>
      </c>
      <c r="G173" s="395">
        <v>198</v>
      </c>
      <c r="H173" s="395">
        <v>48</v>
      </c>
      <c r="I173" s="1"/>
      <c r="J173" s="1"/>
      <c r="K173" s="1"/>
      <c r="L173" s="1"/>
      <c r="M173" s="1"/>
      <c r="N173" s="1"/>
      <c r="O173" s="1"/>
      <c r="P173" s="1"/>
      <c r="Q173" s="1"/>
      <c r="R173" s="1"/>
      <c r="S173" s="1"/>
      <c r="T173" s="1"/>
      <c r="U173" s="1"/>
      <c r="V173" s="1"/>
      <c r="W173" s="1"/>
    </row>
    <row r="174" spans="1:23" s="238" customFormat="1" ht="13.5" customHeight="1">
      <c r="A174" s="1494"/>
      <c r="B174" s="1558"/>
      <c r="C174" s="421" t="s">
        <v>5276</v>
      </c>
      <c r="D174" s="421" t="s">
        <v>5277</v>
      </c>
      <c r="E174" s="395">
        <v>119.6</v>
      </c>
      <c r="F174" s="395">
        <v>91.2</v>
      </c>
      <c r="G174" s="395">
        <v>76</v>
      </c>
      <c r="H174" s="395">
        <v>44</v>
      </c>
      <c r="I174" s="1"/>
      <c r="J174" s="1"/>
      <c r="K174" s="1"/>
      <c r="L174" s="1"/>
      <c r="M174" s="1"/>
      <c r="N174" s="1"/>
      <c r="O174" s="1"/>
      <c r="P174" s="1"/>
      <c r="Q174" s="1"/>
      <c r="R174" s="1"/>
      <c r="S174" s="1"/>
      <c r="T174" s="1"/>
      <c r="U174" s="1"/>
      <c r="V174" s="1"/>
      <c r="W174" s="1"/>
    </row>
    <row r="175" spans="1:23" s="238" customFormat="1" ht="13.5" customHeight="1">
      <c r="A175" s="1494"/>
      <c r="B175" s="1558"/>
      <c r="C175" s="421" t="s">
        <v>5278</v>
      </c>
      <c r="D175" s="421" t="s">
        <v>5279</v>
      </c>
      <c r="E175" s="395">
        <v>60</v>
      </c>
      <c r="F175" s="395">
        <v>56</v>
      </c>
      <c r="G175" s="395">
        <v>48</v>
      </c>
      <c r="H175" s="395">
        <v>44</v>
      </c>
      <c r="I175" s="1"/>
      <c r="J175" s="1"/>
      <c r="K175" s="1"/>
      <c r="L175" s="1"/>
      <c r="M175" s="1"/>
      <c r="N175" s="1"/>
      <c r="O175" s="1"/>
      <c r="P175" s="1"/>
      <c r="Q175" s="1"/>
      <c r="R175" s="1"/>
      <c r="S175" s="1"/>
      <c r="T175" s="1"/>
      <c r="U175" s="1"/>
      <c r="V175" s="1"/>
      <c r="W175" s="1"/>
    </row>
    <row r="176" spans="1:23" s="238" customFormat="1" ht="13.5" customHeight="1">
      <c r="A176" s="1494"/>
      <c r="B176" s="1558"/>
      <c r="C176" s="421" t="s">
        <v>5280</v>
      </c>
      <c r="D176" s="421" t="s">
        <v>5281</v>
      </c>
      <c r="E176" s="395">
        <v>60</v>
      </c>
      <c r="F176" s="395">
        <v>56</v>
      </c>
      <c r="G176" s="395">
        <v>48</v>
      </c>
      <c r="H176" s="395">
        <v>44</v>
      </c>
      <c r="I176" s="1"/>
      <c r="J176" s="1"/>
      <c r="K176" s="1"/>
      <c r="L176" s="1"/>
      <c r="M176" s="1"/>
      <c r="N176" s="1"/>
      <c r="O176" s="1"/>
      <c r="P176" s="1"/>
      <c r="Q176" s="1"/>
      <c r="R176" s="1"/>
      <c r="S176" s="1"/>
      <c r="T176" s="1"/>
      <c r="U176" s="1"/>
      <c r="V176" s="1"/>
      <c r="W176" s="1"/>
    </row>
    <row r="177" spans="1:23" s="238" customFormat="1" ht="13.5" customHeight="1">
      <c r="A177" s="1495"/>
      <c r="B177" s="1559"/>
      <c r="C177" s="421" t="s">
        <v>5282</v>
      </c>
      <c r="D177" s="421" t="s">
        <v>5283</v>
      </c>
      <c r="E177" s="395">
        <v>60</v>
      </c>
      <c r="F177" s="395">
        <v>56</v>
      </c>
      <c r="G177" s="395">
        <v>48</v>
      </c>
      <c r="H177" s="395">
        <v>44</v>
      </c>
      <c r="I177" s="1"/>
      <c r="J177" s="1"/>
      <c r="K177" s="1"/>
      <c r="L177" s="1"/>
      <c r="M177" s="1"/>
      <c r="N177" s="1"/>
      <c r="O177" s="1"/>
      <c r="P177" s="1"/>
      <c r="Q177" s="1"/>
      <c r="R177" s="1"/>
      <c r="S177" s="1"/>
      <c r="T177" s="1"/>
      <c r="U177" s="1"/>
      <c r="V177" s="1"/>
      <c r="W177" s="1"/>
    </row>
    <row r="178" spans="1:23" s="238" customFormat="1" ht="13.5" customHeight="1">
      <c r="A178" s="417">
        <v>3</v>
      </c>
      <c r="B178" s="416" t="s">
        <v>5284</v>
      </c>
      <c r="C178" s="421" t="s">
        <v>5285</v>
      </c>
      <c r="D178" s="421" t="s">
        <v>5270</v>
      </c>
      <c r="E178" s="395">
        <v>136</v>
      </c>
      <c r="F178" s="395">
        <v>120</v>
      </c>
      <c r="G178" s="395">
        <v>100</v>
      </c>
      <c r="H178" s="395">
        <v>48</v>
      </c>
      <c r="I178" s="1"/>
      <c r="J178" s="1"/>
      <c r="K178" s="1"/>
      <c r="L178" s="1"/>
      <c r="M178" s="1"/>
      <c r="N178" s="1"/>
      <c r="O178" s="1"/>
      <c r="P178" s="1"/>
      <c r="Q178" s="1"/>
      <c r="R178" s="1"/>
      <c r="S178" s="1"/>
      <c r="T178" s="1"/>
      <c r="U178" s="1"/>
      <c r="V178" s="1"/>
      <c r="W178" s="1"/>
    </row>
    <row r="179" spans="1:23" s="238" customFormat="1" ht="13.5" customHeight="1">
      <c r="A179" s="417">
        <v>4</v>
      </c>
      <c r="B179" s="416" t="s">
        <v>5286</v>
      </c>
      <c r="C179" s="421" t="s">
        <v>5287</v>
      </c>
      <c r="D179" s="421" t="s">
        <v>5288</v>
      </c>
      <c r="E179" s="395">
        <v>100</v>
      </c>
      <c r="F179" s="395">
        <v>86.4</v>
      </c>
      <c r="G179" s="395">
        <v>72</v>
      </c>
      <c r="H179" s="395">
        <v>48</v>
      </c>
      <c r="I179" s="1"/>
      <c r="J179" s="1"/>
      <c r="K179" s="1"/>
      <c r="L179" s="1"/>
      <c r="M179" s="1"/>
      <c r="N179" s="1"/>
      <c r="O179" s="1"/>
      <c r="P179" s="1"/>
      <c r="Q179" s="1"/>
      <c r="R179" s="1"/>
      <c r="S179" s="1"/>
      <c r="T179" s="1"/>
      <c r="U179" s="1"/>
      <c r="V179" s="1"/>
      <c r="W179" s="1"/>
    </row>
    <row r="180" spans="1:23" s="238" customFormat="1">
      <c r="A180" s="1493">
        <v>5</v>
      </c>
      <c r="B180" s="1557" t="s">
        <v>5289</v>
      </c>
      <c r="C180" s="421" t="s">
        <v>5290</v>
      </c>
      <c r="D180" s="421" t="s">
        <v>5291</v>
      </c>
      <c r="E180" s="395">
        <v>72</v>
      </c>
      <c r="F180" s="395">
        <v>64.8</v>
      </c>
      <c r="G180" s="395">
        <v>54</v>
      </c>
      <c r="H180" s="395">
        <v>44</v>
      </c>
      <c r="I180" s="1"/>
      <c r="J180" s="1"/>
      <c r="K180" s="1"/>
      <c r="L180" s="1"/>
      <c r="M180" s="1"/>
      <c r="N180" s="1"/>
      <c r="O180" s="1"/>
      <c r="P180" s="1"/>
      <c r="Q180" s="1"/>
      <c r="R180" s="1"/>
      <c r="S180" s="1"/>
      <c r="T180" s="1"/>
      <c r="U180" s="1"/>
      <c r="V180" s="1"/>
      <c r="W180" s="1"/>
    </row>
    <row r="181" spans="1:23" s="238" customFormat="1">
      <c r="A181" s="1495"/>
      <c r="B181" s="1559"/>
      <c r="C181" s="421" t="s">
        <v>5292</v>
      </c>
      <c r="D181" s="421" t="s">
        <v>5293</v>
      </c>
      <c r="E181" s="395">
        <v>72</v>
      </c>
      <c r="F181" s="395">
        <v>64.8</v>
      </c>
      <c r="G181" s="395">
        <v>54</v>
      </c>
      <c r="H181" s="395">
        <v>44</v>
      </c>
      <c r="I181" s="1"/>
      <c r="J181" s="1"/>
      <c r="K181" s="1"/>
      <c r="L181" s="1"/>
      <c r="M181" s="1"/>
      <c r="N181" s="1"/>
      <c r="O181" s="1"/>
      <c r="P181" s="1"/>
      <c r="Q181" s="1"/>
      <c r="R181" s="1"/>
      <c r="S181" s="1"/>
      <c r="T181" s="1"/>
      <c r="U181" s="1"/>
      <c r="V181" s="1"/>
      <c r="W181" s="1"/>
    </row>
    <row r="182" spans="1:23" s="238" customFormat="1">
      <c r="A182" s="406">
        <v>6</v>
      </c>
      <c r="B182" s="402"/>
      <c r="C182" s="401" t="s">
        <v>208</v>
      </c>
      <c r="D182" s="416"/>
      <c r="E182" s="395">
        <v>0</v>
      </c>
      <c r="F182" s="422">
        <v>0</v>
      </c>
      <c r="G182" s="422">
        <v>0</v>
      </c>
      <c r="H182" s="422">
        <v>0</v>
      </c>
      <c r="I182" s="1"/>
      <c r="J182" s="1"/>
      <c r="K182" s="1"/>
      <c r="L182" s="1"/>
      <c r="M182" s="1"/>
      <c r="N182" s="1"/>
      <c r="O182" s="1"/>
      <c r="P182" s="1"/>
      <c r="Q182" s="1"/>
      <c r="R182" s="1"/>
      <c r="S182" s="1"/>
    </row>
    <row r="183" spans="1:23" s="238" customFormat="1" ht="25.5">
      <c r="A183" s="406"/>
      <c r="B183" s="402"/>
      <c r="C183" s="401" t="s">
        <v>5294</v>
      </c>
      <c r="D183" s="416"/>
      <c r="E183" s="395">
        <v>0</v>
      </c>
      <c r="F183" s="422">
        <v>0</v>
      </c>
      <c r="G183" s="422">
        <v>0</v>
      </c>
      <c r="H183" s="422">
        <v>0</v>
      </c>
      <c r="I183" s="1"/>
      <c r="J183" s="1"/>
      <c r="K183" s="1"/>
      <c r="L183" s="1"/>
      <c r="M183" s="1"/>
      <c r="N183" s="1"/>
      <c r="O183" s="1"/>
      <c r="P183" s="1"/>
      <c r="Q183" s="1"/>
      <c r="R183" s="1"/>
      <c r="S183" s="1"/>
    </row>
    <row r="184" spans="1:23" s="238" customFormat="1">
      <c r="A184" s="406"/>
      <c r="B184" s="402"/>
      <c r="C184" s="402" t="s">
        <v>5295</v>
      </c>
      <c r="D184" s="416"/>
      <c r="E184" s="395">
        <v>44</v>
      </c>
      <c r="F184" s="422">
        <v>0</v>
      </c>
      <c r="G184" s="422">
        <v>0</v>
      </c>
      <c r="H184" s="422">
        <v>0</v>
      </c>
      <c r="I184" s="1"/>
      <c r="J184" s="1"/>
      <c r="K184" s="1"/>
      <c r="L184" s="1"/>
      <c r="M184" s="1"/>
      <c r="N184" s="1"/>
      <c r="O184" s="1"/>
      <c r="P184" s="1"/>
      <c r="Q184" s="1"/>
      <c r="R184" s="1"/>
      <c r="S184" s="1"/>
    </row>
    <row r="185" spans="1:23" s="238" customFormat="1">
      <c r="A185" s="406"/>
      <c r="B185" s="402"/>
      <c r="C185" s="402" t="s">
        <v>5296</v>
      </c>
      <c r="D185" s="416"/>
      <c r="E185" s="395">
        <v>40</v>
      </c>
      <c r="F185" s="422">
        <v>0</v>
      </c>
      <c r="G185" s="422">
        <v>0</v>
      </c>
      <c r="H185" s="422">
        <v>0</v>
      </c>
      <c r="I185" s="1"/>
      <c r="J185" s="1"/>
      <c r="K185" s="1"/>
      <c r="L185" s="1"/>
      <c r="M185" s="1"/>
      <c r="N185" s="1"/>
      <c r="O185" s="1"/>
      <c r="P185" s="1"/>
      <c r="Q185" s="1"/>
      <c r="R185" s="1"/>
      <c r="S185" s="1"/>
    </row>
    <row r="186" spans="1:23" s="238" customFormat="1" ht="25.5">
      <c r="A186" s="406"/>
      <c r="B186" s="402"/>
      <c r="C186" s="401" t="s">
        <v>5297</v>
      </c>
      <c r="D186" s="416"/>
      <c r="E186" s="395">
        <v>0</v>
      </c>
      <c r="F186" s="422">
        <v>0</v>
      </c>
      <c r="G186" s="422">
        <v>0</v>
      </c>
      <c r="H186" s="422">
        <v>0</v>
      </c>
      <c r="I186" s="1"/>
      <c r="J186" s="1"/>
      <c r="K186" s="1"/>
      <c r="L186" s="1"/>
      <c r="M186" s="1"/>
      <c r="N186" s="1"/>
      <c r="O186" s="1"/>
      <c r="P186" s="1"/>
      <c r="Q186" s="1"/>
      <c r="R186" s="1"/>
      <c r="S186" s="1"/>
    </row>
    <row r="187" spans="1:23" s="238" customFormat="1">
      <c r="A187" s="406"/>
      <c r="B187" s="402"/>
      <c r="C187" s="402" t="s">
        <v>5201</v>
      </c>
      <c r="D187" s="416"/>
      <c r="E187" s="395">
        <v>44</v>
      </c>
      <c r="F187" s="422">
        <v>0</v>
      </c>
      <c r="G187" s="422">
        <v>0</v>
      </c>
      <c r="H187" s="422">
        <v>0</v>
      </c>
      <c r="I187" s="1"/>
      <c r="J187" s="1"/>
      <c r="K187" s="1"/>
      <c r="L187" s="1"/>
      <c r="M187" s="1"/>
      <c r="N187" s="1"/>
      <c r="O187" s="1"/>
      <c r="P187" s="1"/>
      <c r="Q187" s="1"/>
      <c r="R187" s="1"/>
      <c r="S187" s="1"/>
    </row>
    <row r="188" spans="1:23" s="389" customFormat="1" ht="13.5" customHeight="1">
      <c r="A188" s="408">
        <v>4</v>
      </c>
      <c r="B188" s="1561" t="s">
        <v>5298</v>
      </c>
      <c r="C188" s="1562"/>
      <c r="D188" s="1563"/>
      <c r="E188" s="444">
        <v>0</v>
      </c>
      <c r="F188" s="444">
        <v>0</v>
      </c>
      <c r="G188" s="444">
        <v>0</v>
      </c>
      <c r="H188" s="444">
        <v>0</v>
      </c>
      <c r="I188" s="428"/>
      <c r="J188" s="428"/>
      <c r="K188" s="428"/>
      <c r="L188" s="428"/>
      <c r="M188" s="428"/>
      <c r="N188" s="428"/>
      <c r="O188" s="428"/>
      <c r="P188" s="428"/>
      <c r="Q188" s="428"/>
      <c r="R188" s="428"/>
      <c r="S188" s="428"/>
    </row>
    <row r="189" spans="1:23" s="238" customFormat="1" ht="13.5" customHeight="1">
      <c r="A189" s="1496">
        <v>1</v>
      </c>
      <c r="B189" s="1554" t="s">
        <v>5299</v>
      </c>
      <c r="C189" s="416" t="s">
        <v>5300</v>
      </c>
      <c r="D189" s="416" t="s">
        <v>5301</v>
      </c>
      <c r="E189" s="395">
        <v>52</v>
      </c>
      <c r="F189" s="395">
        <v>48</v>
      </c>
      <c r="G189" s="395">
        <v>44</v>
      </c>
      <c r="H189" s="395">
        <v>42</v>
      </c>
      <c r="I189" s="1"/>
      <c r="J189" s="1"/>
      <c r="K189" s="1"/>
      <c r="L189" s="1"/>
      <c r="M189" s="1"/>
      <c r="N189" s="1"/>
      <c r="O189" s="1"/>
      <c r="P189" s="1"/>
      <c r="Q189" s="1"/>
      <c r="R189" s="1"/>
      <c r="S189" s="1"/>
      <c r="T189" s="1"/>
      <c r="U189" s="1"/>
      <c r="V189" s="1"/>
      <c r="W189" s="1"/>
    </row>
    <row r="190" spans="1:23" s="238" customFormat="1" ht="13.5" customHeight="1">
      <c r="A190" s="1497"/>
      <c r="B190" s="1555"/>
      <c r="C190" s="416" t="s">
        <v>5302</v>
      </c>
      <c r="D190" s="416" t="s">
        <v>5303</v>
      </c>
      <c r="E190" s="395">
        <v>81.599999999999994</v>
      </c>
      <c r="F190" s="395">
        <v>64.8</v>
      </c>
      <c r="G190" s="395">
        <v>54</v>
      </c>
      <c r="H190" s="395">
        <v>43.2</v>
      </c>
      <c r="I190" s="1"/>
      <c r="J190" s="1"/>
      <c r="K190" s="1"/>
      <c r="L190" s="1"/>
      <c r="M190" s="1"/>
      <c r="N190" s="1"/>
      <c r="O190" s="1"/>
      <c r="P190" s="1"/>
      <c r="Q190" s="1"/>
      <c r="R190" s="1"/>
      <c r="S190" s="1"/>
      <c r="T190" s="1"/>
      <c r="U190" s="1"/>
      <c r="V190" s="1"/>
      <c r="W190" s="1"/>
    </row>
    <row r="191" spans="1:23" s="238" customFormat="1" ht="13.5" customHeight="1">
      <c r="A191" s="1497"/>
      <c r="B191" s="1555"/>
      <c r="C191" s="416" t="s">
        <v>5303</v>
      </c>
      <c r="D191" s="416" t="s">
        <v>5304</v>
      </c>
      <c r="E191" s="395">
        <v>105.6</v>
      </c>
      <c r="F191" s="395">
        <v>76.8</v>
      </c>
      <c r="G191" s="395">
        <v>64</v>
      </c>
      <c r="H191" s="395">
        <v>48</v>
      </c>
      <c r="I191" s="1"/>
      <c r="J191" s="1"/>
      <c r="K191" s="1"/>
      <c r="L191" s="1"/>
      <c r="M191" s="1"/>
      <c r="N191" s="1"/>
      <c r="O191" s="1"/>
      <c r="P191" s="1"/>
      <c r="Q191" s="1"/>
      <c r="R191" s="1"/>
      <c r="S191" s="1"/>
      <c r="T191" s="1"/>
      <c r="U191" s="1"/>
      <c r="V191" s="1"/>
      <c r="W191" s="1"/>
    </row>
    <row r="192" spans="1:23" s="238" customFormat="1" ht="13.5" customHeight="1">
      <c r="A192" s="1497"/>
      <c r="B192" s="1555"/>
      <c r="C192" s="416" t="s">
        <v>5304</v>
      </c>
      <c r="D192" s="416" t="s">
        <v>5305</v>
      </c>
      <c r="E192" s="395">
        <v>67.2</v>
      </c>
      <c r="F192" s="395">
        <v>48</v>
      </c>
      <c r="G192" s="395">
        <v>44</v>
      </c>
      <c r="H192" s="395">
        <v>42</v>
      </c>
      <c r="I192" s="1"/>
      <c r="J192" s="1"/>
      <c r="K192" s="1"/>
      <c r="L192" s="1"/>
      <c r="M192" s="1"/>
      <c r="N192" s="1"/>
      <c r="O192" s="1"/>
      <c r="P192" s="1"/>
      <c r="Q192" s="1"/>
      <c r="R192" s="1"/>
      <c r="S192" s="1"/>
      <c r="T192" s="1"/>
      <c r="U192" s="1"/>
      <c r="V192" s="1"/>
      <c r="W192" s="1"/>
    </row>
    <row r="193" spans="1:23" s="238" customFormat="1" ht="13.5" customHeight="1">
      <c r="A193" s="1497"/>
      <c r="B193" s="1555"/>
      <c r="C193" s="416" t="s">
        <v>5305</v>
      </c>
      <c r="D193" s="416" t="s">
        <v>5306</v>
      </c>
      <c r="E193" s="395">
        <v>62.4</v>
      </c>
      <c r="F193" s="395">
        <v>45.6</v>
      </c>
      <c r="G193" s="395">
        <v>44</v>
      </c>
      <c r="H193" s="395">
        <v>42</v>
      </c>
      <c r="I193" s="1"/>
      <c r="J193" s="1"/>
      <c r="K193" s="1"/>
      <c r="L193" s="1"/>
      <c r="M193" s="1"/>
      <c r="N193" s="1"/>
      <c r="O193" s="1"/>
      <c r="P193" s="1"/>
      <c r="Q193" s="1"/>
      <c r="R193" s="1"/>
      <c r="S193" s="1"/>
      <c r="T193" s="1"/>
      <c r="U193" s="1"/>
      <c r="V193" s="1"/>
      <c r="W193" s="1"/>
    </row>
    <row r="194" spans="1:23" s="238" customFormat="1" ht="13.5" customHeight="1">
      <c r="A194" s="1498"/>
      <c r="B194" s="1556"/>
      <c r="C194" s="416" t="s">
        <v>5307</v>
      </c>
      <c r="D194" s="416" t="s">
        <v>5308</v>
      </c>
      <c r="E194" s="395">
        <v>57.6</v>
      </c>
      <c r="F194" s="395">
        <v>48</v>
      </c>
      <c r="G194" s="395">
        <v>44</v>
      </c>
      <c r="H194" s="395">
        <v>42</v>
      </c>
      <c r="I194" s="1"/>
      <c r="J194" s="1"/>
      <c r="K194" s="1"/>
      <c r="L194" s="1"/>
      <c r="M194" s="1"/>
      <c r="N194" s="1"/>
      <c r="O194" s="1"/>
      <c r="P194" s="1"/>
      <c r="Q194" s="1"/>
      <c r="R194" s="1"/>
      <c r="S194" s="1"/>
      <c r="T194" s="1"/>
      <c r="U194" s="1"/>
      <c r="V194" s="1"/>
      <c r="W194" s="1"/>
    </row>
    <row r="195" spans="1:23" s="238" customFormat="1" ht="13.5" customHeight="1">
      <c r="A195" s="417">
        <v>2</v>
      </c>
      <c r="B195" s="1511" t="s">
        <v>5309</v>
      </c>
      <c r="C195" s="1512"/>
      <c r="D195" s="1513"/>
      <c r="E195" s="395">
        <v>81.599999999999994</v>
      </c>
      <c r="F195" s="395">
        <v>60</v>
      </c>
      <c r="G195" s="395">
        <v>50</v>
      </c>
      <c r="H195" s="395">
        <v>42</v>
      </c>
      <c r="I195" s="1"/>
      <c r="J195" s="1"/>
      <c r="K195" s="1"/>
      <c r="L195" s="1"/>
      <c r="M195" s="1"/>
      <c r="N195" s="1"/>
      <c r="O195" s="1"/>
      <c r="P195" s="1"/>
      <c r="Q195" s="1"/>
      <c r="R195" s="1"/>
      <c r="S195" s="1"/>
      <c r="T195" s="1"/>
      <c r="U195" s="1"/>
      <c r="V195" s="1"/>
      <c r="W195" s="1"/>
    </row>
    <row r="196" spans="1:23" s="238" customFormat="1" ht="13.5" customHeight="1">
      <c r="A196" s="417">
        <v>3</v>
      </c>
      <c r="B196" s="1511" t="s">
        <v>5310</v>
      </c>
      <c r="C196" s="1512"/>
      <c r="D196" s="1513"/>
      <c r="E196" s="395">
        <v>76.8</v>
      </c>
      <c r="F196" s="395">
        <v>84</v>
      </c>
      <c r="G196" s="395">
        <v>70</v>
      </c>
      <c r="H196" s="395">
        <v>48</v>
      </c>
      <c r="I196" s="1"/>
      <c r="J196" s="1"/>
      <c r="K196" s="1"/>
      <c r="L196" s="1"/>
      <c r="M196" s="1"/>
      <c r="N196" s="1"/>
      <c r="O196" s="1"/>
      <c r="P196" s="1"/>
      <c r="Q196" s="1"/>
      <c r="R196" s="1"/>
      <c r="S196" s="1"/>
      <c r="T196" s="1"/>
      <c r="U196" s="1"/>
      <c r="V196" s="1"/>
      <c r="W196" s="1"/>
    </row>
    <row r="197" spans="1:23" s="238" customFormat="1" ht="13.5" customHeight="1">
      <c r="A197" s="417">
        <v>4</v>
      </c>
      <c r="B197" s="416" t="s">
        <v>5286</v>
      </c>
      <c r="C197" s="416" t="s">
        <v>5311</v>
      </c>
      <c r="D197" s="416" t="s">
        <v>5312</v>
      </c>
      <c r="E197" s="395">
        <v>86.4</v>
      </c>
      <c r="F197" s="395">
        <v>60</v>
      </c>
      <c r="G197" s="395">
        <v>50</v>
      </c>
      <c r="H197" s="395">
        <v>42</v>
      </c>
      <c r="I197" s="1"/>
      <c r="J197" s="1"/>
      <c r="K197" s="1"/>
      <c r="L197" s="1"/>
      <c r="M197" s="1"/>
      <c r="N197" s="1"/>
      <c r="O197" s="1"/>
      <c r="P197" s="1"/>
      <c r="Q197" s="1"/>
      <c r="R197" s="1"/>
      <c r="S197" s="1"/>
      <c r="T197" s="1"/>
      <c r="U197" s="1"/>
      <c r="V197" s="1"/>
      <c r="W197" s="1"/>
    </row>
    <row r="198" spans="1:23" s="238" customFormat="1" ht="13.5" customHeight="1">
      <c r="A198" s="417">
        <v>5</v>
      </c>
      <c r="B198" s="416" t="s">
        <v>5313</v>
      </c>
      <c r="C198" s="416" t="s">
        <v>5312</v>
      </c>
      <c r="D198" s="416" t="s">
        <v>5314</v>
      </c>
      <c r="E198" s="395">
        <v>62.4</v>
      </c>
      <c r="F198" s="395">
        <v>60</v>
      </c>
      <c r="G198" s="395">
        <v>50</v>
      </c>
      <c r="H198" s="395">
        <v>42</v>
      </c>
      <c r="I198" s="1"/>
      <c r="J198" s="1"/>
      <c r="K198" s="1"/>
      <c r="L198" s="1"/>
      <c r="M198" s="1"/>
      <c r="N198" s="1"/>
      <c r="O198" s="1"/>
      <c r="P198" s="1"/>
      <c r="Q198" s="1"/>
      <c r="R198" s="1"/>
      <c r="S198" s="1"/>
      <c r="T198" s="1"/>
      <c r="U198" s="1"/>
      <c r="V198" s="1"/>
      <c r="W198" s="1"/>
    </row>
    <row r="199" spans="1:23" s="238" customFormat="1" ht="13.5" customHeight="1">
      <c r="A199" s="417">
        <v>6</v>
      </c>
      <c r="B199" s="416"/>
      <c r="C199" s="416" t="s">
        <v>5315</v>
      </c>
      <c r="D199" s="416"/>
      <c r="E199" s="395">
        <v>42</v>
      </c>
      <c r="F199" s="395">
        <v>0</v>
      </c>
      <c r="G199" s="395">
        <v>0</v>
      </c>
      <c r="H199" s="395">
        <v>0</v>
      </c>
      <c r="I199" s="1"/>
      <c r="J199" s="1"/>
      <c r="K199" s="1"/>
      <c r="L199" s="1"/>
      <c r="M199" s="1"/>
      <c r="N199" s="1"/>
      <c r="O199" s="1"/>
      <c r="P199" s="1"/>
      <c r="Q199" s="1"/>
      <c r="R199" s="1"/>
      <c r="S199" s="1"/>
      <c r="T199" s="1"/>
      <c r="U199" s="1"/>
      <c r="V199" s="1"/>
      <c r="W199" s="1"/>
    </row>
    <row r="200" spans="1:23" s="238" customFormat="1" ht="13.5" customHeight="1">
      <c r="A200" s="406">
        <v>7</v>
      </c>
      <c r="B200" s="402"/>
      <c r="C200" s="401" t="s">
        <v>208</v>
      </c>
      <c r="D200" s="416"/>
      <c r="E200" s="395">
        <v>0</v>
      </c>
      <c r="F200" s="395">
        <v>0</v>
      </c>
      <c r="G200" s="395">
        <v>0</v>
      </c>
      <c r="H200" s="395">
        <v>0</v>
      </c>
      <c r="I200" s="1"/>
      <c r="J200" s="1"/>
      <c r="K200" s="1"/>
      <c r="L200" s="1"/>
      <c r="M200" s="1"/>
      <c r="N200" s="1"/>
      <c r="O200" s="1"/>
      <c r="P200" s="1"/>
      <c r="Q200" s="1"/>
      <c r="R200" s="1"/>
      <c r="S200" s="1"/>
      <c r="T200" s="1"/>
      <c r="U200" s="1"/>
      <c r="V200" s="1"/>
      <c r="W200" s="1"/>
    </row>
    <row r="201" spans="1:23" s="238" customFormat="1" ht="13.5" customHeight="1">
      <c r="A201" s="406"/>
      <c r="B201" s="402"/>
      <c r="C201" s="402" t="s">
        <v>5201</v>
      </c>
      <c r="D201" s="416"/>
      <c r="E201" s="395">
        <v>42</v>
      </c>
      <c r="F201" s="395">
        <v>0</v>
      </c>
      <c r="G201" s="395">
        <v>0</v>
      </c>
      <c r="H201" s="395">
        <v>0</v>
      </c>
      <c r="I201" s="1"/>
      <c r="J201" s="1"/>
      <c r="K201" s="1"/>
      <c r="L201" s="1"/>
      <c r="M201" s="1"/>
      <c r="N201" s="1"/>
      <c r="O201" s="1"/>
      <c r="P201" s="1"/>
      <c r="Q201" s="1"/>
      <c r="R201" s="1"/>
      <c r="S201" s="1"/>
      <c r="T201" s="1"/>
      <c r="U201" s="1"/>
      <c r="V201" s="1"/>
      <c r="W201" s="1"/>
    </row>
    <row r="202" spans="1:23" s="389" customFormat="1" ht="13.5" customHeight="1">
      <c r="A202" s="408">
        <v>5</v>
      </c>
      <c r="B202" s="1561" t="s">
        <v>5316</v>
      </c>
      <c r="C202" s="1562"/>
      <c r="D202" s="1563"/>
      <c r="E202" s="443">
        <v>0</v>
      </c>
      <c r="F202" s="443">
        <v>0</v>
      </c>
      <c r="G202" s="443">
        <v>0</v>
      </c>
      <c r="H202" s="443">
        <v>0</v>
      </c>
      <c r="I202" s="428"/>
      <c r="J202" s="428"/>
      <c r="K202" s="428"/>
      <c r="L202" s="428"/>
      <c r="M202" s="428"/>
      <c r="N202" s="428"/>
      <c r="O202" s="428"/>
      <c r="P202" s="428"/>
      <c r="Q202" s="428"/>
      <c r="R202" s="428"/>
      <c r="S202" s="428"/>
      <c r="T202" s="428"/>
      <c r="U202" s="428"/>
      <c r="V202" s="428"/>
      <c r="W202" s="428"/>
    </row>
    <row r="203" spans="1:23" s="238" customFormat="1" ht="13.5" customHeight="1">
      <c r="A203" s="423">
        <v>1</v>
      </c>
      <c r="B203" s="432" t="s">
        <v>5317</v>
      </c>
      <c r="C203" s="412" t="s">
        <v>5318</v>
      </c>
      <c r="D203" s="412" t="s">
        <v>5319</v>
      </c>
      <c r="E203" s="395">
        <v>68</v>
      </c>
      <c r="F203" s="395">
        <v>48</v>
      </c>
      <c r="G203" s="395">
        <v>0</v>
      </c>
      <c r="H203" s="395">
        <v>0</v>
      </c>
      <c r="I203" s="1"/>
      <c r="J203" s="1"/>
      <c r="K203" s="1"/>
      <c r="L203" s="1"/>
      <c r="M203" s="1"/>
      <c r="N203" s="1"/>
      <c r="O203" s="1"/>
      <c r="P203" s="1"/>
      <c r="Q203" s="1"/>
      <c r="R203" s="1"/>
      <c r="S203" s="1"/>
      <c r="T203" s="1"/>
      <c r="U203" s="1"/>
      <c r="V203" s="1"/>
      <c r="W203" s="1"/>
    </row>
    <row r="204" spans="1:23" s="238" customFormat="1" ht="13.5" customHeight="1">
      <c r="A204" s="1344">
        <v>2</v>
      </c>
      <c r="B204" s="1564" t="s">
        <v>5320</v>
      </c>
      <c r="C204" s="412" t="s">
        <v>5321</v>
      </c>
      <c r="D204" s="412" t="s">
        <v>5322</v>
      </c>
      <c r="E204" s="395">
        <v>116</v>
      </c>
      <c r="F204" s="395">
        <v>48</v>
      </c>
      <c r="G204" s="395">
        <v>0</v>
      </c>
      <c r="H204" s="395">
        <v>0</v>
      </c>
      <c r="I204" s="1"/>
      <c r="J204" s="1"/>
      <c r="K204" s="1"/>
      <c r="L204" s="1"/>
      <c r="M204" s="1"/>
      <c r="N204" s="1"/>
      <c r="O204" s="1"/>
      <c r="P204" s="1"/>
      <c r="Q204" s="1"/>
      <c r="R204" s="1"/>
      <c r="S204" s="1"/>
      <c r="T204" s="1"/>
      <c r="U204" s="1"/>
      <c r="V204" s="1"/>
      <c r="W204" s="1"/>
    </row>
    <row r="205" spans="1:23" s="238" customFormat="1" ht="13.5" customHeight="1">
      <c r="A205" s="1345"/>
      <c r="B205" s="1565"/>
      <c r="C205" s="412" t="s">
        <v>5323</v>
      </c>
      <c r="D205" s="412" t="s">
        <v>5324</v>
      </c>
      <c r="E205" s="395">
        <v>104</v>
      </c>
      <c r="F205" s="395">
        <v>48</v>
      </c>
      <c r="G205" s="395">
        <v>0</v>
      </c>
      <c r="H205" s="395">
        <v>0</v>
      </c>
      <c r="I205" s="1"/>
      <c r="J205" s="1"/>
      <c r="K205" s="1"/>
      <c r="L205" s="1"/>
      <c r="M205" s="1"/>
      <c r="N205" s="1"/>
      <c r="O205" s="1"/>
      <c r="P205" s="1"/>
      <c r="Q205" s="1"/>
      <c r="R205" s="1"/>
      <c r="S205" s="1"/>
      <c r="T205" s="1"/>
      <c r="U205" s="1"/>
      <c r="V205" s="1"/>
      <c r="W205" s="1"/>
    </row>
    <row r="206" spans="1:23" s="238" customFormat="1" ht="13.5" customHeight="1">
      <c r="A206" s="1345"/>
      <c r="B206" s="1565"/>
      <c r="C206" s="412" t="s">
        <v>5323</v>
      </c>
      <c r="D206" s="412" t="s">
        <v>5325</v>
      </c>
      <c r="E206" s="395">
        <v>80</v>
      </c>
      <c r="F206" s="395">
        <v>48</v>
      </c>
      <c r="G206" s="395">
        <v>0</v>
      </c>
      <c r="H206" s="395">
        <v>0</v>
      </c>
      <c r="I206" s="1"/>
      <c r="J206" s="1"/>
      <c r="K206" s="1"/>
      <c r="L206" s="1"/>
      <c r="M206" s="1"/>
      <c r="N206" s="1"/>
      <c r="O206" s="1"/>
      <c r="P206" s="1"/>
      <c r="Q206" s="1"/>
      <c r="R206" s="1"/>
      <c r="S206" s="1"/>
      <c r="T206" s="1"/>
      <c r="U206" s="1"/>
      <c r="V206" s="1"/>
      <c r="W206" s="1"/>
    </row>
    <row r="207" spans="1:23" s="238" customFormat="1" ht="13.5" customHeight="1">
      <c r="A207" s="1345"/>
      <c r="B207" s="1565"/>
      <c r="C207" s="412" t="s">
        <v>5323</v>
      </c>
      <c r="D207" s="412" t="s">
        <v>5326</v>
      </c>
      <c r="E207" s="395">
        <v>72</v>
      </c>
      <c r="F207" s="395">
        <v>48</v>
      </c>
      <c r="G207" s="395">
        <v>0</v>
      </c>
      <c r="H207" s="395">
        <v>0</v>
      </c>
      <c r="I207" s="1"/>
      <c r="J207" s="1"/>
      <c r="K207" s="1"/>
      <c r="L207" s="1"/>
      <c r="M207" s="1"/>
      <c r="N207" s="1"/>
      <c r="O207" s="1"/>
      <c r="P207" s="1"/>
      <c r="Q207" s="1"/>
      <c r="R207" s="1"/>
      <c r="S207" s="1"/>
      <c r="T207" s="1"/>
      <c r="U207" s="1"/>
      <c r="V207" s="1"/>
      <c r="W207" s="1"/>
    </row>
    <row r="208" spans="1:23" s="238" customFormat="1" ht="13.5" customHeight="1">
      <c r="A208" s="1345"/>
      <c r="B208" s="1565"/>
      <c r="C208" s="412" t="s">
        <v>5327</v>
      </c>
      <c r="D208" s="412" t="s">
        <v>5328</v>
      </c>
      <c r="E208" s="395">
        <v>68</v>
      </c>
      <c r="F208" s="395">
        <v>48</v>
      </c>
      <c r="G208" s="395">
        <v>0</v>
      </c>
      <c r="H208" s="395">
        <v>0</v>
      </c>
      <c r="I208" s="1"/>
      <c r="J208" s="1"/>
      <c r="K208" s="1"/>
      <c r="L208" s="1"/>
      <c r="M208" s="1"/>
      <c r="N208" s="1"/>
      <c r="O208" s="1"/>
      <c r="P208" s="1"/>
      <c r="Q208" s="1"/>
      <c r="R208" s="1"/>
      <c r="S208" s="1"/>
      <c r="T208" s="1"/>
      <c r="U208" s="1"/>
      <c r="V208" s="1"/>
      <c r="W208" s="1"/>
    </row>
    <row r="209" spans="1:23" s="238" customFormat="1" ht="13.5" customHeight="1">
      <c r="A209" s="1345"/>
      <c r="B209" s="1565"/>
      <c r="C209" s="412" t="s">
        <v>5304</v>
      </c>
      <c r="D209" s="412" t="s">
        <v>5329</v>
      </c>
      <c r="E209" s="395">
        <v>52</v>
      </c>
      <c r="F209" s="395">
        <v>48</v>
      </c>
      <c r="G209" s="395">
        <v>0</v>
      </c>
      <c r="H209" s="395">
        <v>0</v>
      </c>
      <c r="I209" s="1"/>
      <c r="J209" s="1"/>
      <c r="K209" s="1"/>
      <c r="L209" s="1"/>
      <c r="M209" s="1"/>
      <c r="N209" s="1"/>
      <c r="O209" s="1"/>
      <c r="P209" s="1"/>
      <c r="Q209" s="1"/>
      <c r="R209" s="1"/>
      <c r="S209" s="1"/>
      <c r="T209" s="1"/>
      <c r="U209" s="1"/>
      <c r="V209" s="1"/>
      <c r="W209" s="1"/>
    </row>
    <row r="210" spans="1:23" s="238" customFormat="1" ht="13.5" customHeight="1">
      <c r="A210" s="1345"/>
      <c r="B210" s="1565"/>
      <c r="C210" s="412" t="s">
        <v>5304</v>
      </c>
      <c r="D210" s="412" t="s">
        <v>5330</v>
      </c>
      <c r="E210" s="395">
        <v>72</v>
      </c>
      <c r="F210" s="395">
        <v>48</v>
      </c>
      <c r="G210" s="395">
        <v>0</v>
      </c>
      <c r="H210" s="395">
        <v>0</v>
      </c>
      <c r="I210" s="1"/>
      <c r="J210" s="1"/>
      <c r="K210" s="1"/>
      <c r="L210" s="1"/>
      <c r="M210" s="1"/>
      <c r="N210" s="1"/>
      <c r="O210" s="1"/>
      <c r="P210" s="1"/>
      <c r="Q210" s="1"/>
      <c r="R210" s="1"/>
      <c r="S210" s="1"/>
      <c r="T210" s="1"/>
      <c r="U210" s="1"/>
      <c r="V210" s="1"/>
      <c r="W210" s="1"/>
    </row>
    <row r="211" spans="1:23" s="238" customFormat="1" ht="13.5" customHeight="1">
      <c r="A211" s="1345"/>
      <c r="B211" s="1565"/>
      <c r="C211" s="412" t="s">
        <v>5331</v>
      </c>
      <c r="D211" s="412" t="s">
        <v>5332</v>
      </c>
      <c r="E211" s="395">
        <v>64</v>
      </c>
      <c r="F211" s="395">
        <v>48</v>
      </c>
      <c r="G211" s="395">
        <v>0</v>
      </c>
      <c r="H211" s="395">
        <v>0</v>
      </c>
      <c r="I211" s="1"/>
      <c r="J211" s="1"/>
      <c r="K211" s="1"/>
      <c r="L211" s="1"/>
      <c r="M211" s="1"/>
      <c r="N211" s="1"/>
      <c r="O211" s="1"/>
      <c r="P211" s="1"/>
      <c r="Q211" s="1"/>
      <c r="R211" s="1"/>
      <c r="S211" s="1"/>
      <c r="T211" s="1"/>
      <c r="U211" s="1"/>
      <c r="V211" s="1"/>
      <c r="W211" s="1"/>
    </row>
    <row r="212" spans="1:23" s="238" customFormat="1" ht="13.5" customHeight="1">
      <c r="A212" s="1345"/>
      <c r="B212" s="1565"/>
      <c r="C212" s="412" t="s">
        <v>5329</v>
      </c>
      <c r="D212" s="412" t="s">
        <v>5333</v>
      </c>
      <c r="E212" s="395">
        <v>56</v>
      </c>
      <c r="F212" s="395">
        <v>48</v>
      </c>
      <c r="G212" s="395">
        <v>0</v>
      </c>
      <c r="H212" s="395">
        <v>0</v>
      </c>
      <c r="I212" s="1"/>
      <c r="J212" s="1"/>
      <c r="K212" s="1"/>
      <c r="L212" s="1"/>
      <c r="M212" s="1"/>
      <c r="N212" s="1"/>
      <c r="O212" s="1"/>
      <c r="P212" s="1"/>
      <c r="Q212" s="1"/>
      <c r="R212" s="1"/>
      <c r="S212" s="1"/>
      <c r="T212" s="1"/>
      <c r="U212" s="1"/>
      <c r="V212" s="1"/>
      <c r="W212" s="1"/>
    </row>
    <row r="213" spans="1:23" s="238" customFormat="1" ht="13.5" customHeight="1">
      <c r="A213" s="1345"/>
      <c r="B213" s="1565"/>
      <c r="C213" s="412" t="s">
        <v>5334</v>
      </c>
      <c r="D213" s="412" t="s">
        <v>5335</v>
      </c>
      <c r="E213" s="395">
        <v>64</v>
      </c>
      <c r="F213" s="395">
        <v>48</v>
      </c>
      <c r="G213" s="395">
        <v>0</v>
      </c>
      <c r="H213" s="395">
        <v>0</v>
      </c>
      <c r="I213" s="1"/>
      <c r="J213" s="1"/>
      <c r="K213" s="1"/>
      <c r="L213" s="1"/>
      <c r="M213" s="1"/>
      <c r="N213" s="1"/>
      <c r="O213" s="1"/>
      <c r="P213" s="1"/>
      <c r="Q213" s="1"/>
      <c r="R213" s="1"/>
      <c r="S213" s="1"/>
      <c r="T213" s="1"/>
      <c r="U213" s="1"/>
      <c r="V213" s="1"/>
      <c r="W213" s="1"/>
    </row>
    <row r="214" spans="1:23" s="238" customFormat="1" ht="13.5" customHeight="1">
      <c r="A214" s="1345"/>
      <c r="B214" s="1565"/>
      <c r="C214" s="412" t="s">
        <v>5336</v>
      </c>
      <c r="D214" s="412" t="s">
        <v>5129</v>
      </c>
      <c r="E214" s="395">
        <v>52</v>
      </c>
      <c r="F214" s="395">
        <v>48</v>
      </c>
      <c r="G214" s="395">
        <v>0</v>
      </c>
      <c r="H214" s="395">
        <v>0</v>
      </c>
      <c r="I214" s="1"/>
      <c r="J214" s="1"/>
      <c r="K214" s="1"/>
      <c r="L214" s="1"/>
      <c r="M214" s="1"/>
      <c r="N214" s="1"/>
      <c r="O214" s="1"/>
      <c r="P214" s="1"/>
      <c r="Q214" s="1"/>
      <c r="R214" s="1"/>
      <c r="S214" s="1"/>
      <c r="T214" s="1"/>
      <c r="U214" s="1"/>
      <c r="V214" s="1"/>
      <c r="W214" s="1"/>
    </row>
    <row r="215" spans="1:23" s="238" customFormat="1" ht="13.5" customHeight="1">
      <c r="A215" s="1345"/>
      <c r="B215" s="1565"/>
      <c r="C215" s="412" t="s">
        <v>5325</v>
      </c>
      <c r="D215" s="412" t="s">
        <v>5337</v>
      </c>
      <c r="E215" s="395">
        <v>52</v>
      </c>
      <c r="F215" s="395">
        <v>48</v>
      </c>
      <c r="G215" s="395">
        <v>0</v>
      </c>
      <c r="H215" s="395">
        <v>0</v>
      </c>
      <c r="I215" s="1"/>
      <c r="J215" s="1"/>
      <c r="K215" s="1"/>
      <c r="L215" s="1"/>
      <c r="M215" s="1"/>
      <c r="N215" s="1"/>
      <c r="O215" s="1"/>
      <c r="P215" s="1"/>
      <c r="Q215" s="1"/>
      <c r="R215" s="1"/>
      <c r="S215" s="1"/>
      <c r="T215" s="1"/>
      <c r="U215" s="1"/>
      <c r="V215" s="1"/>
      <c r="W215" s="1"/>
    </row>
    <row r="216" spans="1:23" s="238" customFormat="1" ht="13.5" customHeight="1">
      <c r="A216" s="1345"/>
      <c r="B216" s="1565"/>
      <c r="C216" s="412" t="s">
        <v>5338</v>
      </c>
      <c r="D216" s="412" t="s">
        <v>5339</v>
      </c>
      <c r="E216" s="395">
        <v>52</v>
      </c>
      <c r="F216" s="395">
        <v>48</v>
      </c>
      <c r="G216" s="395">
        <v>0</v>
      </c>
      <c r="H216" s="395">
        <v>0</v>
      </c>
      <c r="I216" s="1"/>
      <c r="J216" s="1"/>
      <c r="K216" s="1"/>
      <c r="L216" s="1"/>
      <c r="M216" s="1"/>
      <c r="N216" s="1"/>
      <c r="O216" s="1"/>
      <c r="P216" s="1"/>
      <c r="Q216" s="1"/>
      <c r="R216" s="1"/>
      <c r="S216" s="1"/>
      <c r="T216" s="1"/>
      <c r="U216" s="1"/>
      <c r="V216" s="1"/>
      <c r="W216" s="1"/>
    </row>
    <row r="217" spans="1:23" s="238" customFormat="1" ht="13.5" customHeight="1">
      <c r="A217" s="1345"/>
      <c r="B217" s="1565"/>
      <c r="C217" s="412" t="s">
        <v>5328</v>
      </c>
      <c r="D217" s="412" t="s">
        <v>5340</v>
      </c>
      <c r="E217" s="395">
        <v>52</v>
      </c>
      <c r="F217" s="395">
        <v>48</v>
      </c>
      <c r="G217" s="395">
        <v>0</v>
      </c>
      <c r="H217" s="395">
        <v>0</v>
      </c>
      <c r="I217" s="1"/>
      <c r="J217" s="1"/>
      <c r="K217" s="1"/>
      <c r="L217" s="1"/>
      <c r="M217" s="1"/>
      <c r="N217" s="1"/>
      <c r="O217" s="1"/>
      <c r="P217" s="1"/>
      <c r="Q217" s="1"/>
      <c r="R217" s="1"/>
      <c r="S217" s="1"/>
      <c r="T217" s="1"/>
      <c r="U217" s="1"/>
      <c r="V217" s="1"/>
      <c r="W217" s="1"/>
    </row>
    <row r="218" spans="1:23" s="238" customFormat="1" ht="13.5" customHeight="1">
      <c r="A218" s="1346"/>
      <c r="B218" s="1566"/>
      <c r="C218" s="412" t="s">
        <v>5341</v>
      </c>
      <c r="D218" s="412" t="s">
        <v>5342</v>
      </c>
      <c r="E218" s="395">
        <v>52</v>
      </c>
      <c r="F218" s="395">
        <v>48</v>
      </c>
      <c r="G218" s="395">
        <v>0</v>
      </c>
      <c r="H218" s="395">
        <v>0</v>
      </c>
      <c r="I218" s="1"/>
      <c r="J218" s="1"/>
      <c r="K218" s="1"/>
      <c r="L218" s="1"/>
      <c r="M218" s="1"/>
      <c r="N218" s="1"/>
      <c r="O218" s="1"/>
      <c r="P218" s="1"/>
      <c r="Q218" s="1"/>
      <c r="R218" s="1"/>
      <c r="S218" s="1"/>
      <c r="T218" s="1"/>
      <c r="U218" s="1"/>
      <c r="V218" s="1"/>
      <c r="W218" s="1"/>
    </row>
    <row r="219" spans="1:23" s="238" customFormat="1" ht="13.5" customHeight="1">
      <c r="A219" s="1344">
        <v>3</v>
      </c>
      <c r="B219" s="1564" t="s">
        <v>5271</v>
      </c>
      <c r="C219" s="412" t="s">
        <v>5343</v>
      </c>
      <c r="D219" s="412" t="s">
        <v>5304</v>
      </c>
      <c r="E219" s="395">
        <v>56</v>
      </c>
      <c r="F219" s="395">
        <v>48</v>
      </c>
      <c r="G219" s="395">
        <v>0</v>
      </c>
      <c r="H219" s="395">
        <v>0</v>
      </c>
      <c r="I219" s="1"/>
      <c r="J219" s="1"/>
      <c r="K219" s="1"/>
      <c r="L219" s="1"/>
      <c r="M219" s="1"/>
      <c r="N219" s="1"/>
      <c r="O219" s="1"/>
      <c r="P219" s="1"/>
      <c r="Q219" s="1"/>
      <c r="R219" s="1"/>
      <c r="S219" s="1"/>
      <c r="T219" s="1"/>
      <c r="U219" s="1"/>
      <c r="V219" s="1"/>
      <c r="W219" s="1"/>
    </row>
    <row r="220" spans="1:23" s="238" customFormat="1" ht="13.5" customHeight="1">
      <c r="A220" s="1345"/>
      <c r="B220" s="1565"/>
      <c r="C220" s="412" t="s">
        <v>5344</v>
      </c>
      <c r="D220" s="412" t="s">
        <v>5345</v>
      </c>
      <c r="E220" s="395">
        <v>60</v>
      </c>
      <c r="F220" s="395">
        <v>48</v>
      </c>
      <c r="G220" s="395">
        <v>0</v>
      </c>
      <c r="H220" s="395">
        <v>0</v>
      </c>
      <c r="I220" s="1"/>
      <c r="J220" s="1"/>
      <c r="K220" s="1"/>
      <c r="L220" s="1"/>
      <c r="M220" s="1"/>
      <c r="N220" s="1"/>
      <c r="O220" s="1"/>
      <c r="P220" s="1"/>
      <c r="Q220" s="1"/>
      <c r="R220" s="1"/>
      <c r="S220" s="1"/>
      <c r="T220" s="1"/>
      <c r="U220" s="1"/>
      <c r="V220" s="1"/>
      <c r="W220" s="1"/>
    </row>
    <row r="221" spans="1:23" s="238" customFormat="1" ht="13.5" customHeight="1">
      <c r="A221" s="1346"/>
      <c r="B221" s="1566"/>
      <c r="C221" s="412" t="s">
        <v>5346</v>
      </c>
      <c r="D221" s="412" t="s">
        <v>5347</v>
      </c>
      <c r="E221" s="395">
        <v>56</v>
      </c>
      <c r="F221" s="395">
        <v>48</v>
      </c>
      <c r="G221" s="395">
        <v>0</v>
      </c>
      <c r="H221" s="395">
        <v>0</v>
      </c>
      <c r="I221" s="1"/>
      <c r="J221" s="1"/>
      <c r="K221" s="1"/>
      <c r="L221" s="1"/>
      <c r="M221" s="1"/>
      <c r="N221" s="1"/>
      <c r="O221" s="1"/>
      <c r="P221" s="1"/>
      <c r="Q221" s="1"/>
      <c r="R221" s="1"/>
      <c r="S221" s="1"/>
      <c r="T221" s="1"/>
      <c r="U221" s="1"/>
      <c r="V221" s="1"/>
      <c r="W221" s="1"/>
    </row>
    <row r="222" spans="1:23" s="238" customFormat="1" ht="13.5" customHeight="1">
      <c r="A222" s="406">
        <v>4</v>
      </c>
      <c r="B222" s="402"/>
      <c r="C222" s="401" t="s">
        <v>208</v>
      </c>
      <c r="D222" s="416"/>
      <c r="E222" s="395">
        <v>0</v>
      </c>
      <c r="F222" s="395">
        <v>0</v>
      </c>
      <c r="G222" s="395">
        <v>0</v>
      </c>
      <c r="H222" s="395">
        <v>0</v>
      </c>
      <c r="I222" s="1"/>
      <c r="J222" s="1"/>
      <c r="K222" s="1"/>
      <c r="L222" s="1"/>
      <c r="M222" s="1"/>
      <c r="N222" s="1"/>
      <c r="O222" s="1"/>
      <c r="P222" s="1"/>
      <c r="Q222" s="1"/>
      <c r="R222" s="1"/>
      <c r="S222" s="1"/>
      <c r="T222" s="1"/>
      <c r="U222" s="1"/>
      <c r="V222" s="1"/>
      <c r="W222" s="1"/>
    </row>
    <row r="223" spans="1:23" s="238" customFormat="1" ht="13.5" customHeight="1">
      <c r="A223" s="406"/>
      <c r="B223" s="402"/>
      <c r="C223" s="402" t="s">
        <v>5348</v>
      </c>
      <c r="D223" s="416"/>
      <c r="E223" s="395">
        <v>48</v>
      </c>
      <c r="F223" s="395">
        <v>0</v>
      </c>
      <c r="G223" s="395">
        <v>0</v>
      </c>
      <c r="H223" s="395">
        <v>0</v>
      </c>
      <c r="I223" s="1"/>
      <c r="J223" s="1"/>
      <c r="K223" s="1"/>
      <c r="L223" s="1"/>
      <c r="M223" s="1"/>
      <c r="N223" s="1"/>
      <c r="O223" s="1"/>
      <c r="P223" s="1"/>
      <c r="Q223" s="1"/>
      <c r="R223" s="1"/>
      <c r="S223" s="1"/>
      <c r="T223" s="1"/>
      <c r="U223" s="1"/>
      <c r="V223" s="1"/>
      <c r="W223" s="1"/>
    </row>
    <row r="224" spans="1:23" s="324" customFormat="1" ht="17.25">
      <c r="A224" s="322">
        <v>6</v>
      </c>
      <c r="B224" s="433" t="s">
        <v>3030</v>
      </c>
      <c r="C224" s="322"/>
      <c r="D224" s="322"/>
      <c r="E224" s="383"/>
      <c r="F224" s="383"/>
      <c r="G224" s="383"/>
      <c r="H224" s="383"/>
    </row>
    <row r="225" spans="1:8" s="324" customFormat="1" ht="31.5">
      <c r="A225" s="1223">
        <v>1</v>
      </c>
      <c r="B225" s="1191" t="s">
        <v>566</v>
      </c>
      <c r="C225" s="325" t="s">
        <v>3031</v>
      </c>
      <c r="D225" s="325" t="s">
        <v>3032</v>
      </c>
      <c r="E225" s="384">
        <v>1932</v>
      </c>
      <c r="F225" s="384">
        <v>1313.6</v>
      </c>
      <c r="G225" s="384">
        <v>985.2</v>
      </c>
      <c r="H225" s="384">
        <v>618.4</v>
      </c>
    </row>
    <row r="226" spans="1:8" s="324" customFormat="1" ht="31.5">
      <c r="A226" s="1223"/>
      <c r="B226" s="1191"/>
      <c r="C226" s="325" t="s">
        <v>3033</v>
      </c>
      <c r="D226" s="325" t="s">
        <v>3034</v>
      </c>
      <c r="E226" s="384">
        <v>637.6</v>
      </c>
      <c r="F226" s="384">
        <v>433.6</v>
      </c>
      <c r="G226" s="384">
        <v>325.2</v>
      </c>
      <c r="H226" s="384">
        <v>204</v>
      </c>
    </row>
    <row r="227" spans="1:8" s="324" customFormat="1" ht="31.5">
      <c r="A227" s="1223"/>
      <c r="B227" s="1191"/>
      <c r="C227" s="325" t="s">
        <v>3032</v>
      </c>
      <c r="D227" s="325" t="s">
        <v>3035</v>
      </c>
      <c r="E227" s="384">
        <v>708.4</v>
      </c>
      <c r="F227" s="384">
        <v>481.6</v>
      </c>
      <c r="G227" s="384">
        <v>361.2</v>
      </c>
      <c r="H227" s="384">
        <v>226.8</v>
      </c>
    </row>
    <row r="228" spans="1:8" s="324" customFormat="1" ht="31.5">
      <c r="A228" s="1223"/>
      <c r="B228" s="1191"/>
      <c r="C228" s="325" t="s">
        <v>3035</v>
      </c>
      <c r="D228" s="325" t="s">
        <v>3036</v>
      </c>
      <c r="E228" s="384">
        <v>496</v>
      </c>
      <c r="F228" s="384">
        <v>337.2</v>
      </c>
      <c r="G228" s="384">
        <v>252.8</v>
      </c>
      <c r="H228" s="384">
        <v>158.80000000000001</v>
      </c>
    </row>
    <row r="229" spans="1:8" s="324" customFormat="1" ht="17.25">
      <c r="A229" s="1223"/>
      <c r="B229" s="1191"/>
      <c r="C229" s="325" t="s">
        <v>3037</v>
      </c>
      <c r="D229" s="325" t="s">
        <v>3038</v>
      </c>
      <c r="E229" s="384">
        <v>496</v>
      </c>
      <c r="F229" s="384">
        <v>337.2</v>
      </c>
      <c r="G229" s="384">
        <v>252.8</v>
      </c>
      <c r="H229" s="384">
        <v>158.80000000000001</v>
      </c>
    </row>
    <row r="230" spans="1:8" s="324" customFormat="1" ht="17.25">
      <c r="A230" s="1223"/>
      <c r="B230" s="1191"/>
      <c r="C230" s="325" t="s">
        <v>3039</v>
      </c>
      <c r="D230" s="325" t="s">
        <v>3035</v>
      </c>
      <c r="E230" s="384">
        <v>566.79999999999995</v>
      </c>
      <c r="F230" s="384">
        <v>385.2</v>
      </c>
      <c r="G230" s="384">
        <v>289.2</v>
      </c>
      <c r="H230" s="384">
        <v>181.2</v>
      </c>
    </row>
    <row r="231" spans="1:8" s="324" customFormat="1" ht="17.25">
      <c r="A231" s="1223"/>
      <c r="B231" s="1191"/>
      <c r="C231" s="325" t="s">
        <v>3040</v>
      </c>
      <c r="D231" s="325" t="s">
        <v>3041</v>
      </c>
      <c r="E231" s="384">
        <v>1700</v>
      </c>
      <c r="F231" s="384">
        <v>1156</v>
      </c>
      <c r="G231" s="384">
        <v>867.2</v>
      </c>
      <c r="H231" s="384">
        <v>544</v>
      </c>
    </row>
    <row r="232" spans="1:8" s="324" customFormat="1" ht="17.25">
      <c r="A232" s="1223"/>
      <c r="B232" s="1191"/>
      <c r="C232" s="325" t="s">
        <v>3041</v>
      </c>
      <c r="D232" s="325" t="s">
        <v>3042</v>
      </c>
      <c r="E232" s="384">
        <v>850</v>
      </c>
      <c r="F232" s="384">
        <v>578</v>
      </c>
      <c r="G232" s="384">
        <v>433.6</v>
      </c>
      <c r="H232" s="384">
        <v>272</v>
      </c>
    </row>
    <row r="233" spans="1:8" s="324" customFormat="1" ht="31.5">
      <c r="A233" s="1223"/>
      <c r="B233" s="1191"/>
      <c r="C233" s="325" t="s">
        <v>3042</v>
      </c>
      <c r="D233" s="325" t="s">
        <v>3043</v>
      </c>
      <c r="E233" s="384">
        <v>460.4</v>
      </c>
      <c r="F233" s="384">
        <v>313.2</v>
      </c>
      <c r="G233" s="384">
        <v>234.8</v>
      </c>
      <c r="H233" s="384">
        <v>147.19999999999999</v>
      </c>
    </row>
    <row r="234" spans="1:8" s="324" customFormat="1" ht="31.5">
      <c r="A234" s="1223"/>
      <c r="B234" s="1191"/>
      <c r="C234" s="325" t="s">
        <v>3043</v>
      </c>
      <c r="D234" s="325" t="s">
        <v>3044</v>
      </c>
      <c r="E234" s="384">
        <v>474.8</v>
      </c>
      <c r="F234" s="384">
        <v>322.8</v>
      </c>
      <c r="G234" s="384">
        <v>242</v>
      </c>
      <c r="H234" s="384">
        <v>152</v>
      </c>
    </row>
    <row r="235" spans="1:8" s="324" customFormat="1" ht="31.5">
      <c r="A235" s="1223"/>
      <c r="B235" s="1191"/>
      <c r="C235" s="325" t="s">
        <v>3044</v>
      </c>
      <c r="D235" s="325" t="s">
        <v>3045</v>
      </c>
      <c r="E235" s="384">
        <v>403.6</v>
      </c>
      <c r="F235" s="384">
        <v>274.39999999999998</v>
      </c>
      <c r="G235" s="384">
        <v>206</v>
      </c>
      <c r="H235" s="384">
        <v>129.19999999999999</v>
      </c>
    </row>
    <row r="236" spans="1:8" s="324" customFormat="1" ht="17.25">
      <c r="A236" s="1223"/>
      <c r="B236" s="1191"/>
      <c r="C236" s="325" t="s">
        <v>3042</v>
      </c>
      <c r="D236" s="325" t="s">
        <v>3046</v>
      </c>
      <c r="E236" s="384">
        <v>354.4</v>
      </c>
      <c r="F236" s="384">
        <v>240.8</v>
      </c>
      <c r="G236" s="384">
        <v>180.8</v>
      </c>
      <c r="H236" s="384">
        <v>113.2</v>
      </c>
    </row>
    <row r="237" spans="1:8" s="324" customFormat="1" ht="31.5">
      <c r="A237" s="1223"/>
      <c r="B237" s="1191"/>
      <c r="C237" s="325" t="s">
        <v>3046</v>
      </c>
      <c r="D237" s="325" t="s">
        <v>3047</v>
      </c>
      <c r="E237" s="384">
        <v>637.6</v>
      </c>
      <c r="F237" s="384">
        <v>433.6</v>
      </c>
      <c r="G237" s="384">
        <v>325.2</v>
      </c>
      <c r="H237" s="384">
        <v>204</v>
      </c>
    </row>
    <row r="238" spans="1:8" s="324" customFormat="1" ht="31.5">
      <c r="A238" s="1223"/>
      <c r="B238" s="1191"/>
      <c r="C238" s="325" t="s">
        <v>3047</v>
      </c>
      <c r="D238" s="325" t="s">
        <v>3048</v>
      </c>
      <c r="E238" s="384">
        <v>354.4</v>
      </c>
      <c r="F238" s="384">
        <v>240.8</v>
      </c>
      <c r="G238" s="384">
        <v>180.8</v>
      </c>
      <c r="H238" s="384">
        <v>113.2</v>
      </c>
    </row>
    <row r="239" spans="1:8" s="324" customFormat="1" ht="17.25">
      <c r="A239" s="326">
        <v>2</v>
      </c>
      <c r="B239" s="325" t="s">
        <v>3049</v>
      </c>
      <c r="C239" s="1191" t="s">
        <v>3050</v>
      </c>
      <c r="D239" s="1191"/>
      <c r="E239" s="384">
        <v>1204.4000000000001</v>
      </c>
      <c r="F239" s="384">
        <v>818.8</v>
      </c>
      <c r="G239" s="384">
        <v>614</v>
      </c>
      <c r="H239" s="384">
        <v>385.2</v>
      </c>
    </row>
    <row r="240" spans="1:8" s="324" customFormat="1" ht="17.25">
      <c r="A240" s="1223">
        <v>3</v>
      </c>
      <c r="B240" s="1191" t="s">
        <v>566</v>
      </c>
      <c r="C240" s="325" t="s">
        <v>3051</v>
      </c>
      <c r="D240" s="325" t="s">
        <v>3052</v>
      </c>
      <c r="E240" s="384">
        <v>340</v>
      </c>
      <c r="F240" s="384">
        <v>231.2</v>
      </c>
      <c r="G240" s="384">
        <v>173.6</v>
      </c>
      <c r="H240" s="384">
        <v>108.8</v>
      </c>
    </row>
    <row r="241" spans="1:8" s="324" customFormat="1" ht="17.25">
      <c r="A241" s="1223"/>
      <c r="B241" s="1191"/>
      <c r="C241" s="325" t="s">
        <v>3052</v>
      </c>
      <c r="D241" s="325" t="s">
        <v>3053</v>
      </c>
      <c r="E241" s="384">
        <v>566.79999999999995</v>
      </c>
      <c r="F241" s="384">
        <v>385.2</v>
      </c>
      <c r="G241" s="384">
        <v>289.2</v>
      </c>
      <c r="H241" s="384">
        <v>181.2</v>
      </c>
    </row>
    <row r="242" spans="1:8" s="324" customFormat="1" ht="17.25">
      <c r="A242" s="1223"/>
      <c r="B242" s="1191"/>
      <c r="C242" s="325" t="s">
        <v>3053</v>
      </c>
      <c r="D242" s="325" t="s">
        <v>3054</v>
      </c>
      <c r="E242" s="384">
        <v>354.4</v>
      </c>
      <c r="F242" s="384">
        <v>240.8</v>
      </c>
      <c r="G242" s="384">
        <v>180.8</v>
      </c>
      <c r="H242" s="384">
        <v>113.2</v>
      </c>
    </row>
    <row r="243" spans="1:8" s="324" customFormat="1" ht="27.75" customHeight="1">
      <c r="A243" s="326">
        <v>4</v>
      </c>
      <c r="B243" s="325" t="s">
        <v>566</v>
      </c>
      <c r="C243" s="325" t="s">
        <v>3055</v>
      </c>
      <c r="D243" s="325" t="s">
        <v>3056</v>
      </c>
      <c r="E243" s="384">
        <v>425.2</v>
      </c>
      <c r="F243" s="384">
        <v>289.2</v>
      </c>
      <c r="G243" s="384">
        <v>216.8</v>
      </c>
      <c r="H243" s="384">
        <v>136</v>
      </c>
    </row>
    <row r="244" spans="1:8" s="324" customFormat="1" ht="17.25">
      <c r="A244" s="326">
        <v>5</v>
      </c>
      <c r="B244" s="325" t="s">
        <v>209</v>
      </c>
      <c r="C244" s="325" t="s">
        <v>3057</v>
      </c>
      <c r="D244" s="325" t="s">
        <v>3058</v>
      </c>
      <c r="E244" s="384">
        <v>177.2</v>
      </c>
      <c r="F244" s="384">
        <v>120.4</v>
      </c>
      <c r="G244" s="384">
        <v>90.4</v>
      </c>
      <c r="H244" s="384">
        <v>56.8</v>
      </c>
    </row>
    <row r="245" spans="1:8" s="324" customFormat="1" ht="31.5">
      <c r="A245" s="1223">
        <v>6</v>
      </c>
      <c r="B245" s="325" t="s">
        <v>3059</v>
      </c>
      <c r="C245" s="325" t="s">
        <v>3060</v>
      </c>
      <c r="D245" s="325" t="s">
        <v>3061</v>
      </c>
      <c r="E245" s="384">
        <v>212.4</v>
      </c>
      <c r="F245" s="384">
        <v>144.4</v>
      </c>
      <c r="G245" s="384">
        <v>108.4</v>
      </c>
      <c r="H245" s="384">
        <v>68</v>
      </c>
    </row>
    <row r="246" spans="1:8" s="324" customFormat="1" ht="31.5">
      <c r="A246" s="1223"/>
      <c r="B246" s="325" t="s">
        <v>3062</v>
      </c>
      <c r="C246" s="325" t="s">
        <v>3060</v>
      </c>
      <c r="D246" s="325" t="s">
        <v>3063</v>
      </c>
      <c r="E246" s="384">
        <v>212.4</v>
      </c>
      <c r="F246" s="384">
        <v>144.4</v>
      </c>
      <c r="G246" s="384">
        <v>108.4</v>
      </c>
      <c r="H246" s="384">
        <v>68</v>
      </c>
    </row>
    <row r="247" spans="1:8" s="324" customFormat="1" ht="17.25">
      <c r="A247" s="1223"/>
      <c r="B247" s="325" t="s">
        <v>3064</v>
      </c>
      <c r="C247" s="325" t="s">
        <v>3065</v>
      </c>
      <c r="D247" s="325" t="s">
        <v>3066</v>
      </c>
      <c r="E247" s="384">
        <v>177.2</v>
      </c>
      <c r="F247" s="384">
        <v>120.4</v>
      </c>
      <c r="G247" s="384">
        <v>90.4</v>
      </c>
      <c r="H247" s="384">
        <v>56.8</v>
      </c>
    </row>
    <row r="248" spans="1:8" s="324" customFormat="1" ht="31.5">
      <c r="A248" s="1223"/>
      <c r="B248" s="325" t="s">
        <v>3067</v>
      </c>
      <c r="C248" s="325" t="s">
        <v>3065</v>
      </c>
      <c r="D248" s="325" t="s">
        <v>3068</v>
      </c>
      <c r="E248" s="384">
        <v>177.2</v>
      </c>
      <c r="F248" s="384">
        <v>120.4</v>
      </c>
      <c r="G248" s="384">
        <v>90.4</v>
      </c>
      <c r="H248" s="384">
        <v>56.8</v>
      </c>
    </row>
    <row r="249" spans="1:8" s="324" customFormat="1" ht="31.5">
      <c r="A249" s="1223">
        <v>7</v>
      </c>
      <c r="B249" s="1191" t="s">
        <v>566</v>
      </c>
      <c r="C249" s="325" t="s">
        <v>3051</v>
      </c>
      <c r="D249" s="325" t="s">
        <v>3069</v>
      </c>
      <c r="E249" s="384">
        <v>425.2</v>
      </c>
      <c r="F249" s="384">
        <v>289.2</v>
      </c>
      <c r="G249" s="384">
        <v>216.8</v>
      </c>
      <c r="H249" s="384">
        <v>136</v>
      </c>
    </row>
    <row r="250" spans="1:8" s="324" customFormat="1" ht="31.5">
      <c r="A250" s="1223"/>
      <c r="B250" s="1191"/>
      <c r="C250" s="325" t="s">
        <v>3069</v>
      </c>
      <c r="D250" s="325" t="s">
        <v>3070</v>
      </c>
      <c r="E250" s="384">
        <v>496</v>
      </c>
      <c r="F250" s="384">
        <v>337.2</v>
      </c>
      <c r="G250" s="384">
        <v>252.8</v>
      </c>
      <c r="H250" s="384">
        <v>158.80000000000001</v>
      </c>
    </row>
    <row r="251" spans="1:8" s="324" customFormat="1" ht="17.25">
      <c r="A251" s="1223"/>
      <c r="B251" s="1191"/>
      <c r="C251" s="325" t="s">
        <v>3070</v>
      </c>
      <c r="D251" s="325" t="s">
        <v>3038</v>
      </c>
      <c r="E251" s="384">
        <v>354.4</v>
      </c>
      <c r="F251" s="384">
        <v>240.8</v>
      </c>
      <c r="G251" s="384">
        <v>180.8</v>
      </c>
      <c r="H251" s="384">
        <v>113.2</v>
      </c>
    </row>
    <row r="252" spans="1:8" s="324" customFormat="1" ht="31.5">
      <c r="A252" s="1223"/>
      <c r="B252" s="1191"/>
      <c r="C252" s="325" t="s">
        <v>3071</v>
      </c>
      <c r="D252" s="325" t="s">
        <v>3072</v>
      </c>
      <c r="E252" s="384">
        <v>566.79999999999995</v>
      </c>
      <c r="F252" s="384">
        <v>385.2</v>
      </c>
      <c r="G252" s="384">
        <v>289.2</v>
      </c>
      <c r="H252" s="384">
        <v>181.2</v>
      </c>
    </row>
    <row r="253" spans="1:8" s="324" customFormat="1" ht="17.25">
      <c r="A253" s="1223"/>
      <c r="B253" s="1191"/>
      <c r="C253" s="325" t="s">
        <v>3072</v>
      </c>
      <c r="D253" s="325" t="s">
        <v>3073</v>
      </c>
      <c r="E253" s="384">
        <v>386.4</v>
      </c>
      <c r="F253" s="384">
        <v>262.8</v>
      </c>
      <c r="G253" s="384">
        <v>197.2</v>
      </c>
      <c r="H253" s="384">
        <v>123.6</v>
      </c>
    </row>
    <row r="254" spans="1:8" s="324" customFormat="1" ht="31.5">
      <c r="A254" s="1223"/>
      <c r="B254" s="1191"/>
      <c r="C254" s="325" t="s">
        <v>3073</v>
      </c>
      <c r="D254" s="325" t="s">
        <v>3074</v>
      </c>
      <c r="E254" s="384">
        <v>386.4</v>
      </c>
      <c r="F254" s="384">
        <v>262.8</v>
      </c>
      <c r="G254" s="384">
        <v>197.2</v>
      </c>
      <c r="H254" s="384">
        <v>123.6</v>
      </c>
    </row>
    <row r="255" spans="1:8" s="324" customFormat="1" ht="31.5">
      <c r="A255" s="1223"/>
      <c r="B255" s="1191"/>
      <c r="C255" s="325" t="s">
        <v>3075</v>
      </c>
      <c r="D255" s="325" t="s">
        <v>3076</v>
      </c>
      <c r="E255" s="384">
        <v>318.8</v>
      </c>
      <c r="F255" s="384">
        <v>216.8</v>
      </c>
      <c r="G255" s="384">
        <v>162.4</v>
      </c>
      <c r="H255" s="384">
        <v>102</v>
      </c>
    </row>
    <row r="256" spans="1:8" s="324" customFormat="1" ht="31.5">
      <c r="A256" s="1223"/>
      <c r="B256" s="1191"/>
      <c r="C256" s="325" t="s">
        <v>3076</v>
      </c>
      <c r="D256" s="325" t="s">
        <v>3077</v>
      </c>
      <c r="E256" s="384">
        <v>354.4</v>
      </c>
      <c r="F256" s="384">
        <v>240.8</v>
      </c>
      <c r="G256" s="384">
        <v>180.8</v>
      </c>
      <c r="H256" s="384">
        <v>113.2</v>
      </c>
    </row>
    <row r="257" spans="1:8" s="324" customFormat="1" ht="17.25">
      <c r="A257" s="1223"/>
      <c r="B257" s="1191"/>
      <c r="C257" s="325" t="s">
        <v>3077</v>
      </c>
      <c r="D257" s="325" t="s">
        <v>3045</v>
      </c>
      <c r="E257" s="384">
        <v>347.6</v>
      </c>
      <c r="F257" s="384">
        <v>236.4</v>
      </c>
      <c r="G257" s="384">
        <v>177.2</v>
      </c>
      <c r="H257" s="384">
        <v>111.2</v>
      </c>
    </row>
    <row r="258" spans="1:8" s="324" customFormat="1" ht="17.25">
      <c r="A258" s="1223">
        <v>8</v>
      </c>
      <c r="B258" s="1191" t="s">
        <v>209</v>
      </c>
      <c r="C258" s="325" t="s">
        <v>3065</v>
      </c>
      <c r="D258" s="325" t="s">
        <v>3078</v>
      </c>
      <c r="E258" s="384">
        <v>425.2</v>
      </c>
      <c r="F258" s="384">
        <v>289.2</v>
      </c>
      <c r="G258" s="384">
        <v>216.8</v>
      </c>
      <c r="H258" s="384">
        <v>136</v>
      </c>
    </row>
    <row r="259" spans="1:8" s="324" customFormat="1" ht="17.25">
      <c r="A259" s="1223"/>
      <c r="B259" s="1191"/>
      <c r="C259" s="325" t="s">
        <v>3078</v>
      </c>
      <c r="D259" s="325" t="s">
        <v>3079</v>
      </c>
      <c r="E259" s="384">
        <v>208.8</v>
      </c>
      <c r="F259" s="384">
        <v>142</v>
      </c>
      <c r="G259" s="384">
        <v>106.4</v>
      </c>
      <c r="H259" s="384">
        <v>66.8</v>
      </c>
    </row>
    <row r="260" spans="1:8" s="324" customFormat="1" ht="17.25">
      <c r="A260" s="1223"/>
      <c r="B260" s="1191"/>
      <c r="C260" s="325" t="s">
        <v>2694</v>
      </c>
      <c r="D260" s="325" t="s">
        <v>3080</v>
      </c>
      <c r="E260" s="384">
        <v>193.2</v>
      </c>
      <c r="F260" s="384">
        <v>131.19999999999999</v>
      </c>
      <c r="G260" s="384">
        <v>98.4</v>
      </c>
      <c r="H260" s="384">
        <v>62</v>
      </c>
    </row>
    <row r="261" spans="1:8" s="324" customFormat="1" ht="17.25">
      <c r="A261" s="1223"/>
      <c r="B261" s="1191"/>
      <c r="C261" s="325" t="s">
        <v>3081</v>
      </c>
      <c r="D261" s="325" t="s">
        <v>3082</v>
      </c>
      <c r="E261" s="384">
        <v>177.2</v>
      </c>
      <c r="F261" s="384">
        <v>120.4</v>
      </c>
      <c r="G261" s="384">
        <v>90.4</v>
      </c>
      <c r="H261" s="384">
        <v>56.8</v>
      </c>
    </row>
    <row r="262" spans="1:8" s="324" customFormat="1" ht="31.5">
      <c r="A262" s="1223"/>
      <c r="B262" s="1191"/>
      <c r="C262" s="325" t="s">
        <v>3083</v>
      </c>
      <c r="D262" s="325" t="s">
        <v>3084</v>
      </c>
      <c r="E262" s="384">
        <v>106.4</v>
      </c>
      <c r="F262" s="384">
        <v>72.400000000000006</v>
      </c>
      <c r="G262" s="384">
        <v>54</v>
      </c>
      <c r="H262" s="384">
        <v>0</v>
      </c>
    </row>
    <row r="263" spans="1:8" s="324" customFormat="1" ht="31.5">
      <c r="A263" s="326">
        <v>9</v>
      </c>
      <c r="B263" s="325" t="s">
        <v>3085</v>
      </c>
      <c r="C263" s="325"/>
      <c r="D263" s="325"/>
      <c r="E263" s="384">
        <v>156</v>
      </c>
      <c r="F263" s="384">
        <v>0</v>
      </c>
      <c r="G263" s="384">
        <v>0</v>
      </c>
      <c r="H263" s="384">
        <v>0</v>
      </c>
    </row>
    <row r="264" spans="1:8" s="324" customFormat="1" ht="24" customHeight="1">
      <c r="A264" s="326">
        <v>10</v>
      </c>
      <c r="B264" s="325" t="s">
        <v>3086</v>
      </c>
      <c r="C264" s="325"/>
      <c r="D264" s="325"/>
      <c r="E264" s="384">
        <v>106.4</v>
      </c>
      <c r="F264" s="384">
        <v>0</v>
      </c>
      <c r="G264" s="384">
        <v>0</v>
      </c>
      <c r="H264" s="384">
        <v>0</v>
      </c>
    </row>
    <row r="265" spans="1:8" s="324" customFormat="1" ht="31.5">
      <c r="A265" s="326">
        <v>11</v>
      </c>
      <c r="B265" s="325" t="s">
        <v>3087</v>
      </c>
      <c r="C265" s="325"/>
      <c r="D265" s="325"/>
      <c r="E265" s="384">
        <v>92</v>
      </c>
      <c r="F265" s="384">
        <v>0</v>
      </c>
      <c r="G265" s="384">
        <v>0</v>
      </c>
      <c r="H265" s="384">
        <v>0</v>
      </c>
    </row>
    <row r="266" spans="1:8" s="324" customFormat="1" ht="17.25">
      <c r="A266" s="322">
        <v>7</v>
      </c>
      <c r="B266" s="433" t="s">
        <v>3088</v>
      </c>
      <c r="C266" s="322"/>
      <c r="D266" s="322"/>
      <c r="E266" s="384">
        <v>0</v>
      </c>
      <c r="F266" s="384">
        <v>0</v>
      </c>
      <c r="G266" s="384">
        <v>0</v>
      </c>
      <c r="H266" s="384">
        <v>0</v>
      </c>
    </row>
    <row r="267" spans="1:8" s="324" customFormat="1" ht="31.5">
      <c r="A267" s="1193">
        <v>1</v>
      </c>
      <c r="B267" s="1200" t="s">
        <v>3089</v>
      </c>
      <c r="C267" s="327" t="s">
        <v>3090</v>
      </c>
      <c r="D267" s="327" t="s">
        <v>3091</v>
      </c>
      <c r="E267" s="384">
        <v>1456</v>
      </c>
      <c r="F267" s="384">
        <v>742.4</v>
      </c>
      <c r="G267" s="384">
        <v>553.20000000000005</v>
      </c>
      <c r="H267" s="384">
        <v>334.8</v>
      </c>
    </row>
    <row r="268" spans="1:8" s="324" customFormat="1" ht="31.5">
      <c r="A268" s="1193"/>
      <c r="B268" s="1200"/>
      <c r="C268" s="327" t="s">
        <v>3091</v>
      </c>
      <c r="D268" s="327" t="s">
        <v>3092</v>
      </c>
      <c r="E268" s="384">
        <v>2548</v>
      </c>
      <c r="F268" s="384">
        <v>1299.5999999999999</v>
      </c>
      <c r="G268" s="384">
        <v>968.4</v>
      </c>
      <c r="H268" s="384">
        <v>586</v>
      </c>
    </row>
    <row r="269" spans="1:8" s="324" customFormat="1" ht="31.5">
      <c r="A269" s="1193"/>
      <c r="B269" s="1200"/>
      <c r="C269" s="327" t="s">
        <v>3092</v>
      </c>
      <c r="D269" s="327" t="s">
        <v>3093</v>
      </c>
      <c r="E269" s="384">
        <v>2340</v>
      </c>
      <c r="F269" s="384">
        <v>1193.5999999999999</v>
      </c>
      <c r="G269" s="384">
        <v>889.2</v>
      </c>
      <c r="H269" s="384">
        <v>538.4</v>
      </c>
    </row>
    <row r="270" spans="1:8" s="324" customFormat="1" ht="31.5">
      <c r="A270" s="1193"/>
      <c r="B270" s="1200"/>
      <c r="C270" s="327" t="s">
        <v>3094</v>
      </c>
      <c r="D270" s="327" t="s">
        <v>3095</v>
      </c>
      <c r="E270" s="384">
        <v>2160</v>
      </c>
      <c r="F270" s="384">
        <v>1101.5999999999999</v>
      </c>
      <c r="G270" s="384">
        <v>820.8</v>
      </c>
      <c r="H270" s="384">
        <v>496.8</v>
      </c>
    </row>
    <row r="271" spans="1:8" s="324" customFormat="1" ht="31.5">
      <c r="A271" s="1193"/>
      <c r="B271" s="1200"/>
      <c r="C271" s="327" t="s">
        <v>3095</v>
      </c>
      <c r="D271" s="327" t="s">
        <v>3096</v>
      </c>
      <c r="E271" s="384">
        <v>1080</v>
      </c>
      <c r="F271" s="384">
        <v>550.79999999999995</v>
      </c>
      <c r="G271" s="384">
        <v>410.4</v>
      </c>
      <c r="H271" s="384">
        <v>248.4</v>
      </c>
    </row>
    <row r="272" spans="1:8" s="324" customFormat="1" ht="17.25">
      <c r="A272" s="1193"/>
      <c r="B272" s="1200"/>
      <c r="C272" s="327" t="s">
        <v>3096</v>
      </c>
      <c r="D272" s="327" t="s">
        <v>3097</v>
      </c>
      <c r="E272" s="384">
        <v>462</v>
      </c>
      <c r="F272" s="384">
        <v>235.6</v>
      </c>
      <c r="G272" s="384">
        <v>175.6</v>
      </c>
      <c r="H272" s="384">
        <v>106.4</v>
      </c>
    </row>
    <row r="273" spans="1:8" s="324" customFormat="1" ht="17.25">
      <c r="A273" s="1193"/>
      <c r="B273" s="1200"/>
      <c r="C273" s="327" t="s">
        <v>3097</v>
      </c>
      <c r="D273" s="327" t="s">
        <v>3098</v>
      </c>
      <c r="E273" s="384">
        <v>506</v>
      </c>
      <c r="F273" s="384">
        <v>258</v>
      </c>
      <c r="G273" s="384">
        <v>192.4</v>
      </c>
      <c r="H273" s="384">
        <v>116.4</v>
      </c>
    </row>
    <row r="274" spans="1:8" s="324" customFormat="1" ht="17.25">
      <c r="A274" s="1193">
        <v>2</v>
      </c>
      <c r="B274" s="1200" t="s">
        <v>3099</v>
      </c>
      <c r="C274" s="327" t="s">
        <v>3100</v>
      </c>
      <c r="D274" s="327" t="s">
        <v>3101</v>
      </c>
      <c r="E274" s="384">
        <v>780</v>
      </c>
      <c r="F274" s="384">
        <v>398</v>
      </c>
      <c r="G274" s="384">
        <v>296.39999999999998</v>
      </c>
      <c r="H274" s="384">
        <v>179.6</v>
      </c>
    </row>
    <row r="275" spans="1:8" s="324" customFormat="1" ht="17.25">
      <c r="A275" s="1193"/>
      <c r="B275" s="1200"/>
      <c r="C275" s="327" t="s">
        <v>3101</v>
      </c>
      <c r="D275" s="327" t="s">
        <v>3102</v>
      </c>
      <c r="E275" s="384">
        <v>561.6</v>
      </c>
      <c r="F275" s="384">
        <v>286.39999999999998</v>
      </c>
      <c r="G275" s="384">
        <v>213.6</v>
      </c>
      <c r="H275" s="384">
        <v>129.19999999999999</v>
      </c>
    </row>
    <row r="276" spans="1:8" s="324" customFormat="1" ht="31.5">
      <c r="A276" s="1193"/>
      <c r="B276" s="1200"/>
      <c r="C276" s="327" t="s">
        <v>3102</v>
      </c>
      <c r="D276" s="327" t="s">
        <v>3103</v>
      </c>
      <c r="E276" s="384">
        <v>360</v>
      </c>
      <c r="F276" s="384">
        <v>183.6</v>
      </c>
      <c r="G276" s="384">
        <v>136.80000000000001</v>
      </c>
      <c r="H276" s="384">
        <v>82.8</v>
      </c>
    </row>
    <row r="277" spans="1:8" s="324" customFormat="1" ht="31.5">
      <c r="A277" s="1193"/>
      <c r="B277" s="1200"/>
      <c r="C277" s="327" t="s">
        <v>3103</v>
      </c>
      <c r="D277" s="327" t="s">
        <v>3104</v>
      </c>
      <c r="E277" s="384">
        <v>288</v>
      </c>
      <c r="F277" s="384">
        <v>146.80000000000001</v>
      </c>
      <c r="G277" s="384">
        <v>109.6</v>
      </c>
      <c r="H277" s="384">
        <v>66.400000000000006</v>
      </c>
    </row>
    <row r="278" spans="1:8" s="324" customFormat="1" ht="31.5">
      <c r="A278" s="1193">
        <v>3</v>
      </c>
      <c r="B278" s="1200" t="s">
        <v>3105</v>
      </c>
      <c r="C278" s="327" t="s">
        <v>3106</v>
      </c>
      <c r="D278" s="327" t="s">
        <v>3107</v>
      </c>
      <c r="E278" s="384">
        <v>140</v>
      </c>
      <c r="F278" s="384">
        <v>71.599999999999994</v>
      </c>
      <c r="G278" s="384">
        <v>53.2</v>
      </c>
      <c r="H278" s="384">
        <v>32.4</v>
      </c>
    </row>
    <row r="279" spans="1:8" s="324" customFormat="1" ht="31.5">
      <c r="A279" s="1193"/>
      <c r="B279" s="1200"/>
      <c r="C279" s="327" t="s">
        <v>3107</v>
      </c>
      <c r="D279" s="327" t="s">
        <v>3108</v>
      </c>
      <c r="E279" s="384">
        <v>100</v>
      </c>
      <c r="F279" s="384">
        <v>51.2</v>
      </c>
      <c r="G279" s="384">
        <v>38</v>
      </c>
      <c r="H279" s="384">
        <v>23.2</v>
      </c>
    </row>
    <row r="280" spans="1:8" s="324" customFormat="1" ht="17.25" customHeight="1">
      <c r="A280" s="1193">
        <v>4</v>
      </c>
      <c r="B280" s="1200" t="s">
        <v>3109</v>
      </c>
      <c r="C280" s="327" t="s">
        <v>3110</v>
      </c>
      <c r="D280" s="327" t="s">
        <v>3111</v>
      </c>
      <c r="E280" s="384">
        <v>1400</v>
      </c>
      <c r="F280" s="384">
        <v>0</v>
      </c>
      <c r="G280" s="384">
        <v>0</v>
      </c>
      <c r="H280" s="384">
        <v>0</v>
      </c>
    </row>
    <row r="281" spans="1:8" s="324" customFormat="1" ht="17.25">
      <c r="A281" s="1193"/>
      <c r="B281" s="1200"/>
      <c r="C281" s="327" t="s">
        <v>3112</v>
      </c>
      <c r="D281" s="327" t="s">
        <v>3113</v>
      </c>
      <c r="E281" s="384">
        <v>1680</v>
      </c>
      <c r="F281" s="384">
        <v>0</v>
      </c>
      <c r="G281" s="384">
        <v>0</v>
      </c>
      <c r="H281" s="384">
        <v>0</v>
      </c>
    </row>
    <row r="282" spans="1:8" s="324" customFormat="1" ht="47.25">
      <c r="A282" s="328">
        <v>5</v>
      </c>
      <c r="B282" s="327" t="s">
        <v>3114</v>
      </c>
      <c r="C282" s="327" t="s">
        <v>3115</v>
      </c>
      <c r="D282" s="327" t="s">
        <v>3116</v>
      </c>
      <c r="E282" s="384">
        <v>1400</v>
      </c>
      <c r="F282" s="384">
        <v>0</v>
      </c>
      <c r="G282" s="384">
        <v>0</v>
      </c>
      <c r="H282" s="384">
        <v>0</v>
      </c>
    </row>
    <row r="283" spans="1:8" s="324" customFormat="1" ht="47.25">
      <c r="A283" s="328">
        <v>6</v>
      </c>
      <c r="B283" s="327" t="s">
        <v>3117</v>
      </c>
      <c r="C283" s="327" t="s">
        <v>3118</v>
      </c>
      <c r="D283" s="327" t="s">
        <v>3119</v>
      </c>
      <c r="E283" s="384">
        <v>1400</v>
      </c>
      <c r="F283" s="384">
        <v>0</v>
      </c>
      <c r="G283" s="384">
        <v>0</v>
      </c>
      <c r="H283" s="384">
        <v>0</v>
      </c>
    </row>
    <row r="284" spans="1:8" s="324" customFormat="1" ht="47.25">
      <c r="A284" s="328">
        <v>7</v>
      </c>
      <c r="B284" s="327" t="s">
        <v>3120</v>
      </c>
      <c r="C284" s="327" t="s">
        <v>3121</v>
      </c>
      <c r="D284" s="327" t="s">
        <v>3119</v>
      </c>
      <c r="E284" s="384">
        <v>1400</v>
      </c>
      <c r="F284" s="384">
        <v>0</v>
      </c>
      <c r="G284" s="384">
        <v>0</v>
      </c>
      <c r="H284" s="384">
        <v>0</v>
      </c>
    </row>
    <row r="285" spans="1:8" s="324" customFormat="1" ht="63">
      <c r="A285" s="328">
        <v>8</v>
      </c>
      <c r="B285" s="327" t="s">
        <v>3122</v>
      </c>
      <c r="C285" s="327" t="s">
        <v>3118</v>
      </c>
      <c r="D285" s="327" t="s">
        <v>3123</v>
      </c>
      <c r="E285" s="384">
        <v>1680</v>
      </c>
      <c r="F285" s="384">
        <v>0</v>
      </c>
      <c r="G285" s="384">
        <v>0</v>
      </c>
      <c r="H285" s="384">
        <v>0</v>
      </c>
    </row>
    <row r="286" spans="1:8" s="324" customFormat="1" ht="79.5" customHeight="1">
      <c r="A286" s="1193">
        <v>9</v>
      </c>
      <c r="B286" s="1200" t="s">
        <v>3124</v>
      </c>
      <c r="C286" s="327" t="s">
        <v>3125</v>
      </c>
      <c r="D286" s="327" t="s">
        <v>3126</v>
      </c>
      <c r="E286" s="384">
        <v>1000</v>
      </c>
      <c r="F286" s="384">
        <v>0</v>
      </c>
      <c r="G286" s="384">
        <v>0</v>
      </c>
      <c r="H286" s="384">
        <v>0</v>
      </c>
    </row>
    <row r="287" spans="1:8" s="324" customFormat="1" ht="17.25">
      <c r="A287" s="1193"/>
      <c r="B287" s="1200"/>
      <c r="C287" s="327" t="s">
        <v>3118</v>
      </c>
      <c r="D287" s="327" t="s">
        <v>3119</v>
      </c>
      <c r="E287" s="384">
        <v>1680</v>
      </c>
      <c r="F287" s="384">
        <v>0</v>
      </c>
      <c r="G287" s="384">
        <v>0</v>
      </c>
      <c r="H287" s="384">
        <v>0</v>
      </c>
    </row>
    <row r="288" spans="1:8" s="324" customFormat="1" ht="17.25" customHeight="1">
      <c r="A288" s="328">
        <v>10</v>
      </c>
      <c r="B288" s="1194" t="s">
        <v>3127</v>
      </c>
      <c r="C288" s="1195"/>
      <c r="D288" s="1196"/>
      <c r="E288" s="384">
        <v>1680</v>
      </c>
      <c r="F288" s="384">
        <v>0</v>
      </c>
      <c r="G288" s="384">
        <v>0</v>
      </c>
      <c r="H288" s="384">
        <v>0</v>
      </c>
    </row>
    <row r="289" spans="1:8" s="324" customFormat="1" ht="17.25" customHeight="1">
      <c r="A289" s="1193">
        <v>11</v>
      </c>
      <c r="B289" s="1200" t="s">
        <v>3128</v>
      </c>
      <c r="C289" s="327" t="s">
        <v>3129</v>
      </c>
      <c r="D289" s="327" t="s">
        <v>3130</v>
      </c>
      <c r="E289" s="384">
        <v>1650</v>
      </c>
      <c r="F289" s="384">
        <v>841.6</v>
      </c>
      <c r="G289" s="384">
        <v>627.20000000000005</v>
      </c>
      <c r="H289" s="384">
        <v>379.6</v>
      </c>
    </row>
    <row r="290" spans="1:8" s="324" customFormat="1" ht="31.5">
      <c r="A290" s="1193"/>
      <c r="B290" s="1200"/>
      <c r="C290" s="327" t="s">
        <v>3131</v>
      </c>
      <c r="D290" s="327" t="s">
        <v>3130</v>
      </c>
      <c r="E290" s="384">
        <v>1728</v>
      </c>
      <c r="F290" s="384">
        <v>881.2</v>
      </c>
      <c r="G290" s="384">
        <v>656.8</v>
      </c>
      <c r="H290" s="384">
        <v>397.6</v>
      </c>
    </row>
    <row r="291" spans="1:8" s="324" customFormat="1" ht="17.25">
      <c r="A291" s="1193">
        <v>12</v>
      </c>
      <c r="B291" s="1200" t="s">
        <v>566</v>
      </c>
      <c r="C291" s="327" t="s">
        <v>3106</v>
      </c>
      <c r="D291" s="327" t="s">
        <v>3132</v>
      </c>
      <c r="E291" s="384">
        <v>360</v>
      </c>
      <c r="F291" s="384">
        <v>183.6</v>
      </c>
      <c r="G291" s="384">
        <v>136.80000000000001</v>
      </c>
      <c r="H291" s="384">
        <v>82.8</v>
      </c>
    </row>
    <row r="292" spans="1:8" s="324" customFormat="1" ht="17.25">
      <c r="A292" s="1193"/>
      <c r="B292" s="1200"/>
      <c r="C292" s="327" t="s">
        <v>3133</v>
      </c>
      <c r="D292" s="327" t="s">
        <v>3134</v>
      </c>
      <c r="E292" s="384">
        <v>138.6</v>
      </c>
      <c r="F292" s="384">
        <v>70.8</v>
      </c>
      <c r="G292" s="384">
        <v>52.8</v>
      </c>
      <c r="H292" s="384">
        <v>32</v>
      </c>
    </row>
    <row r="293" spans="1:8" s="324" customFormat="1" ht="17.25" customHeight="1">
      <c r="A293" s="1193">
        <v>13</v>
      </c>
      <c r="B293" s="1200" t="s">
        <v>3135</v>
      </c>
      <c r="C293" s="327" t="s">
        <v>3106</v>
      </c>
      <c r="D293" s="327" t="s">
        <v>3136</v>
      </c>
      <c r="E293" s="384">
        <v>1080</v>
      </c>
      <c r="F293" s="384">
        <v>550.79999999999995</v>
      </c>
      <c r="G293" s="384">
        <v>410.4</v>
      </c>
      <c r="H293" s="384">
        <v>248.4</v>
      </c>
    </row>
    <row r="294" spans="1:8" s="324" customFormat="1" ht="17.25">
      <c r="A294" s="1193"/>
      <c r="B294" s="1200"/>
      <c r="C294" s="327" t="s">
        <v>3136</v>
      </c>
      <c r="D294" s="327" t="s">
        <v>3137</v>
      </c>
      <c r="E294" s="384">
        <v>612</v>
      </c>
      <c r="F294" s="384">
        <v>312</v>
      </c>
      <c r="G294" s="384">
        <v>232.4</v>
      </c>
      <c r="H294" s="384">
        <v>140.80000000000001</v>
      </c>
    </row>
    <row r="295" spans="1:8" s="324" customFormat="1" ht="17.25">
      <c r="A295" s="1193"/>
      <c r="B295" s="1200"/>
      <c r="C295" s="327" t="s">
        <v>3137</v>
      </c>
      <c r="D295" s="327" t="s">
        <v>3138</v>
      </c>
      <c r="E295" s="384">
        <v>518.4</v>
      </c>
      <c r="F295" s="384">
        <v>264.39999999999998</v>
      </c>
      <c r="G295" s="384">
        <v>196.8</v>
      </c>
      <c r="H295" s="384">
        <v>119.2</v>
      </c>
    </row>
    <row r="296" spans="1:8" s="324" customFormat="1" ht="17.25">
      <c r="A296" s="1193"/>
      <c r="B296" s="1200"/>
      <c r="C296" s="327" t="s">
        <v>3137</v>
      </c>
      <c r="D296" s="327" t="s">
        <v>3139</v>
      </c>
      <c r="E296" s="384">
        <v>518.4</v>
      </c>
      <c r="F296" s="384">
        <v>264.39999999999998</v>
      </c>
      <c r="G296" s="384">
        <v>196.8</v>
      </c>
      <c r="H296" s="384">
        <v>119.2</v>
      </c>
    </row>
    <row r="297" spans="1:8" s="324" customFormat="1" ht="17.25">
      <c r="A297" s="1193"/>
      <c r="B297" s="1200"/>
      <c r="C297" s="327" t="s">
        <v>3139</v>
      </c>
      <c r="D297" s="327" t="s">
        <v>3051</v>
      </c>
      <c r="E297" s="384">
        <v>432</v>
      </c>
      <c r="F297" s="384">
        <v>220.4</v>
      </c>
      <c r="G297" s="384">
        <v>164</v>
      </c>
      <c r="H297" s="384">
        <v>99.2</v>
      </c>
    </row>
    <row r="298" spans="1:8" s="324" customFormat="1" ht="31.5">
      <c r="A298" s="1193"/>
      <c r="B298" s="1200"/>
      <c r="C298" s="327" t="s">
        <v>3100</v>
      </c>
      <c r="D298" s="327" t="s">
        <v>3140</v>
      </c>
      <c r="E298" s="384">
        <v>648</v>
      </c>
      <c r="F298" s="384">
        <v>330.4</v>
      </c>
      <c r="G298" s="384">
        <v>246.4</v>
      </c>
      <c r="H298" s="384">
        <v>149.19999999999999</v>
      </c>
    </row>
    <row r="299" spans="1:8" s="324" customFormat="1" ht="31.5">
      <c r="A299" s="1193"/>
      <c r="B299" s="1200"/>
      <c r="C299" s="327" t="s">
        <v>3140</v>
      </c>
      <c r="D299" s="327" t="s">
        <v>3141</v>
      </c>
      <c r="E299" s="384">
        <v>432</v>
      </c>
      <c r="F299" s="384">
        <v>220.4</v>
      </c>
      <c r="G299" s="384">
        <v>164</v>
      </c>
      <c r="H299" s="384">
        <v>99.2</v>
      </c>
    </row>
    <row r="300" spans="1:8" s="324" customFormat="1" ht="17.25">
      <c r="A300" s="1193"/>
      <c r="B300" s="1200"/>
      <c r="C300" s="327" t="s">
        <v>3141</v>
      </c>
      <c r="D300" s="327" t="s">
        <v>3142</v>
      </c>
      <c r="E300" s="384">
        <v>241.92</v>
      </c>
      <c r="F300" s="384">
        <v>123.2</v>
      </c>
      <c r="G300" s="384">
        <v>92</v>
      </c>
      <c r="H300" s="384">
        <v>55.6</v>
      </c>
    </row>
    <row r="301" spans="1:8" s="324" customFormat="1" ht="17.25" customHeight="1">
      <c r="A301" s="328">
        <v>14</v>
      </c>
      <c r="B301" s="1200" t="s">
        <v>3143</v>
      </c>
      <c r="C301" s="1200"/>
      <c r="D301" s="1200"/>
      <c r="E301" s="384">
        <v>369.6</v>
      </c>
      <c r="F301" s="384">
        <v>188.4</v>
      </c>
      <c r="G301" s="384">
        <v>140.4</v>
      </c>
      <c r="H301" s="384">
        <v>85.2</v>
      </c>
    </row>
    <row r="302" spans="1:8" s="324" customFormat="1" ht="17.25" customHeight="1">
      <c r="A302" s="328">
        <v>15</v>
      </c>
      <c r="B302" s="1200" t="s">
        <v>3144</v>
      </c>
      <c r="C302" s="1200"/>
      <c r="D302" s="1200"/>
      <c r="E302" s="384">
        <v>712.8</v>
      </c>
      <c r="F302" s="384">
        <v>363.6</v>
      </c>
      <c r="G302" s="384">
        <v>270.8</v>
      </c>
      <c r="H302" s="384">
        <v>164</v>
      </c>
    </row>
    <row r="303" spans="1:8" s="324" customFormat="1" ht="17.25" customHeight="1">
      <c r="A303" s="328">
        <v>16</v>
      </c>
      <c r="B303" s="1200" t="s">
        <v>3145</v>
      </c>
      <c r="C303" s="1200"/>
      <c r="D303" s="1200"/>
      <c r="E303" s="384">
        <v>528</v>
      </c>
      <c r="F303" s="384">
        <v>269.2</v>
      </c>
      <c r="G303" s="384">
        <v>200.8</v>
      </c>
      <c r="H303" s="384">
        <v>121.6</v>
      </c>
    </row>
    <row r="304" spans="1:8" s="324" customFormat="1" ht="17.25" customHeight="1">
      <c r="A304" s="328">
        <v>17</v>
      </c>
      <c r="B304" s="1200" t="s">
        <v>3146</v>
      </c>
      <c r="C304" s="1200"/>
      <c r="D304" s="1200"/>
      <c r="E304" s="384">
        <v>290.39999999999998</v>
      </c>
      <c r="F304" s="384">
        <v>148</v>
      </c>
      <c r="G304" s="384">
        <v>110.4</v>
      </c>
      <c r="H304" s="384">
        <v>66.8</v>
      </c>
    </row>
    <row r="305" spans="1:8" s="324" customFormat="1" ht="17.25" customHeight="1">
      <c r="A305" s="328">
        <v>18</v>
      </c>
      <c r="B305" s="1200" t="s">
        <v>3147</v>
      </c>
      <c r="C305" s="1200"/>
      <c r="D305" s="1200"/>
      <c r="E305" s="384">
        <v>140</v>
      </c>
      <c r="F305" s="384">
        <v>71.599999999999994</v>
      </c>
      <c r="G305" s="384">
        <v>53.2</v>
      </c>
      <c r="H305" s="384">
        <v>32.4</v>
      </c>
    </row>
    <row r="306" spans="1:8" s="324" customFormat="1" ht="17.25" customHeight="1">
      <c r="A306" s="1193">
        <v>19</v>
      </c>
      <c r="B306" s="1200" t="s">
        <v>3148</v>
      </c>
      <c r="C306" s="327" t="s">
        <v>3149</v>
      </c>
      <c r="D306" s="327" t="s">
        <v>3150</v>
      </c>
      <c r="E306" s="384">
        <v>324</v>
      </c>
      <c r="F306" s="384">
        <v>165.2</v>
      </c>
      <c r="G306" s="384">
        <v>123.2</v>
      </c>
      <c r="H306" s="384">
        <v>74.400000000000006</v>
      </c>
    </row>
    <row r="307" spans="1:8" s="324" customFormat="1" ht="17.25">
      <c r="A307" s="1193"/>
      <c r="B307" s="1200"/>
      <c r="C307" s="327" t="s">
        <v>3150</v>
      </c>
      <c r="D307" s="327" t="s">
        <v>3089</v>
      </c>
      <c r="E307" s="384">
        <v>324</v>
      </c>
      <c r="F307" s="384">
        <v>165.2</v>
      </c>
      <c r="G307" s="384">
        <v>123.2</v>
      </c>
      <c r="H307" s="384">
        <v>74.400000000000006</v>
      </c>
    </row>
    <row r="308" spans="1:8" s="324" customFormat="1" ht="17.25">
      <c r="A308" s="328">
        <v>20</v>
      </c>
      <c r="B308" s="327" t="s">
        <v>3151</v>
      </c>
      <c r="C308" s="1200" t="s">
        <v>3152</v>
      </c>
      <c r="D308" s="1200"/>
      <c r="E308" s="384">
        <v>2520</v>
      </c>
      <c r="F308" s="384">
        <v>1285.2</v>
      </c>
      <c r="G308" s="384">
        <v>957.6</v>
      </c>
      <c r="H308" s="384">
        <v>579.6</v>
      </c>
    </row>
    <row r="309" spans="1:8" s="324" customFormat="1" ht="47.25">
      <c r="A309" s="328">
        <v>21</v>
      </c>
      <c r="B309" s="327" t="s">
        <v>3153</v>
      </c>
      <c r="C309" s="327" t="s">
        <v>3154</v>
      </c>
      <c r="D309" s="327" t="s">
        <v>3094</v>
      </c>
      <c r="E309" s="384">
        <v>2100</v>
      </c>
      <c r="F309" s="384">
        <v>1071.2</v>
      </c>
      <c r="G309" s="384">
        <v>798</v>
      </c>
      <c r="H309" s="384">
        <v>483.2</v>
      </c>
    </row>
    <row r="310" spans="1:8" s="324" customFormat="1" ht="31.5">
      <c r="A310" s="328">
        <v>22</v>
      </c>
      <c r="B310" s="327" t="s">
        <v>3155</v>
      </c>
      <c r="C310" s="327" t="s">
        <v>3156</v>
      </c>
      <c r="D310" s="327" t="s">
        <v>3094</v>
      </c>
      <c r="E310" s="384">
        <v>216</v>
      </c>
      <c r="F310" s="384">
        <v>110</v>
      </c>
      <c r="G310" s="384">
        <v>82</v>
      </c>
      <c r="H310" s="384">
        <v>49.6</v>
      </c>
    </row>
    <row r="311" spans="1:8" s="324" customFormat="1" ht="17.25">
      <c r="A311" s="328">
        <v>23</v>
      </c>
      <c r="B311" s="327" t="s">
        <v>3157</v>
      </c>
      <c r="C311" s="327" t="s">
        <v>3106</v>
      </c>
      <c r="D311" s="327" t="s">
        <v>3065</v>
      </c>
      <c r="E311" s="384">
        <v>432</v>
      </c>
      <c r="F311" s="384">
        <v>220.4</v>
      </c>
      <c r="G311" s="384">
        <v>164</v>
      </c>
      <c r="H311" s="384">
        <v>99.2</v>
      </c>
    </row>
    <row r="312" spans="1:8" s="324" customFormat="1" ht="17.25">
      <c r="A312" s="1193">
        <v>24</v>
      </c>
      <c r="B312" s="1200" t="s">
        <v>3158</v>
      </c>
      <c r="C312" s="1200" t="s">
        <v>3159</v>
      </c>
      <c r="D312" s="1200"/>
      <c r="E312" s="384">
        <v>216</v>
      </c>
      <c r="F312" s="384">
        <v>110</v>
      </c>
      <c r="G312" s="384">
        <v>82</v>
      </c>
      <c r="H312" s="384">
        <v>49.6</v>
      </c>
    </row>
    <row r="313" spans="1:8" s="324" customFormat="1" ht="17.25">
      <c r="A313" s="1193"/>
      <c r="B313" s="1200"/>
      <c r="C313" s="1200" t="s">
        <v>3160</v>
      </c>
      <c r="D313" s="1200"/>
      <c r="E313" s="384">
        <v>151.19999999999999</v>
      </c>
      <c r="F313" s="384">
        <v>77.2</v>
      </c>
      <c r="G313" s="384">
        <v>57.6</v>
      </c>
      <c r="H313" s="384">
        <v>34.799999999999997</v>
      </c>
    </row>
    <row r="314" spans="1:8" s="324" customFormat="1" ht="17.25">
      <c r="A314" s="1193"/>
      <c r="B314" s="1200"/>
      <c r="C314" s="1200" t="s">
        <v>3161</v>
      </c>
      <c r="D314" s="1200"/>
      <c r="E314" s="384">
        <v>93.6</v>
      </c>
      <c r="F314" s="384">
        <v>47.6</v>
      </c>
      <c r="G314" s="384">
        <v>35.6</v>
      </c>
      <c r="H314" s="384">
        <v>21.6</v>
      </c>
    </row>
    <row r="315" spans="1:8" s="324" customFormat="1" ht="17.25">
      <c r="A315" s="1193"/>
      <c r="B315" s="1200"/>
      <c r="C315" s="1200" t="s">
        <v>3162</v>
      </c>
      <c r="D315" s="1200"/>
      <c r="E315" s="384">
        <v>286</v>
      </c>
      <c r="F315" s="384">
        <v>146</v>
      </c>
      <c r="G315" s="384">
        <v>108.8</v>
      </c>
      <c r="H315" s="384">
        <v>65.599999999999994</v>
      </c>
    </row>
    <row r="316" spans="1:8" s="324" customFormat="1" ht="17.25">
      <c r="A316" s="1193"/>
      <c r="B316" s="1200"/>
      <c r="C316" s="1200" t="s">
        <v>3163</v>
      </c>
      <c r="D316" s="1200"/>
      <c r="E316" s="384">
        <v>264</v>
      </c>
      <c r="F316" s="384">
        <v>134.80000000000001</v>
      </c>
      <c r="G316" s="384">
        <v>100.4</v>
      </c>
      <c r="H316" s="384">
        <v>60.8</v>
      </c>
    </row>
    <row r="317" spans="1:8" s="324" customFormat="1" ht="17.25">
      <c r="A317" s="1193"/>
      <c r="B317" s="1200"/>
      <c r="C317" s="1192" t="s">
        <v>3164</v>
      </c>
      <c r="D317" s="1192"/>
      <c r="E317" s="384">
        <v>252</v>
      </c>
      <c r="F317" s="384">
        <v>128.4</v>
      </c>
      <c r="G317" s="384">
        <v>95.6</v>
      </c>
      <c r="H317" s="384">
        <v>58</v>
      </c>
    </row>
    <row r="318" spans="1:8" s="324" customFormat="1" ht="17.25">
      <c r="A318" s="1193"/>
      <c r="B318" s="1200"/>
      <c r="C318" s="1192" t="s">
        <v>3165</v>
      </c>
      <c r="D318" s="1192"/>
      <c r="E318" s="384">
        <v>154.44</v>
      </c>
      <c r="F318" s="384">
        <v>78.8</v>
      </c>
      <c r="G318" s="384">
        <v>58.8</v>
      </c>
      <c r="H318" s="384">
        <v>35.6</v>
      </c>
    </row>
    <row r="319" spans="1:8" s="324" customFormat="1" ht="17.25" customHeight="1">
      <c r="A319" s="1193"/>
      <c r="B319" s="1200"/>
      <c r="C319" s="1192" t="s">
        <v>3166</v>
      </c>
      <c r="D319" s="1192"/>
      <c r="E319" s="384">
        <v>85.8</v>
      </c>
      <c r="F319" s="384">
        <v>43.6</v>
      </c>
      <c r="G319" s="384">
        <v>32.799999999999997</v>
      </c>
      <c r="H319" s="384">
        <v>19.600000000000001</v>
      </c>
    </row>
    <row r="320" spans="1:8" s="324" customFormat="1" ht="17.25">
      <c r="A320" s="322">
        <v>8</v>
      </c>
      <c r="B320" s="433" t="s">
        <v>3167</v>
      </c>
      <c r="C320" s="330"/>
      <c r="D320" s="330"/>
      <c r="E320" s="384">
        <v>0</v>
      </c>
      <c r="F320" s="384">
        <v>0</v>
      </c>
      <c r="G320" s="384">
        <v>0</v>
      </c>
      <c r="H320" s="384">
        <v>0</v>
      </c>
    </row>
    <row r="321" spans="1:8" s="324" customFormat="1" ht="31.5">
      <c r="A321" s="1193">
        <v>1</v>
      </c>
      <c r="B321" s="1202" t="s">
        <v>3089</v>
      </c>
      <c r="C321" s="331" t="s">
        <v>3168</v>
      </c>
      <c r="D321" s="331" t="s">
        <v>3169</v>
      </c>
      <c r="E321" s="384">
        <v>1536</v>
      </c>
      <c r="F321" s="384">
        <v>829.6</v>
      </c>
      <c r="G321" s="384">
        <v>583.6</v>
      </c>
      <c r="H321" s="384">
        <v>338</v>
      </c>
    </row>
    <row r="322" spans="1:8" s="324" customFormat="1" ht="31.5">
      <c r="A322" s="1193"/>
      <c r="B322" s="1202"/>
      <c r="C322" s="331" t="s">
        <v>3169</v>
      </c>
      <c r="D322" s="331" t="s">
        <v>3170</v>
      </c>
      <c r="E322" s="384">
        <v>1920</v>
      </c>
      <c r="F322" s="384">
        <v>1036.8</v>
      </c>
      <c r="G322" s="384">
        <v>729.6</v>
      </c>
      <c r="H322" s="384">
        <v>422.4</v>
      </c>
    </row>
    <row r="323" spans="1:8" s="324" customFormat="1" ht="31.5">
      <c r="A323" s="1193"/>
      <c r="B323" s="1202"/>
      <c r="C323" s="331" t="s">
        <v>3170</v>
      </c>
      <c r="D323" s="331" t="s">
        <v>3171</v>
      </c>
      <c r="E323" s="384">
        <v>2496</v>
      </c>
      <c r="F323" s="384">
        <v>1348</v>
      </c>
      <c r="G323" s="384">
        <v>948.4</v>
      </c>
      <c r="H323" s="384">
        <v>549.20000000000005</v>
      </c>
    </row>
    <row r="324" spans="1:8" s="324" customFormat="1" ht="31.5">
      <c r="A324" s="1193"/>
      <c r="B324" s="1202"/>
      <c r="C324" s="331" t="s">
        <v>3171</v>
      </c>
      <c r="D324" s="331" t="s">
        <v>3078</v>
      </c>
      <c r="E324" s="384">
        <v>4160</v>
      </c>
      <c r="F324" s="384">
        <v>2246.4</v>
      </c>
      <c r="G324" s="384">
        <v>1580.8</v>
      </c>
      <c r="H324" s="384">
        <v>915.2</v>
      </c>
    </row>
    <row r="325" spans="1:8" s="324" customFormat="1" ht="17.25">
      <c r="A325" s="1193"/>
      <c r="B325" s="1202"/>
      <c r="C325" s="331" t="s">
        <v>3078</v>
      </c>
      <c r="D325" s="331" t="s">
        <v>3172</v>
      </c>
      <c r="E325" s="384">
        <v>4576</v>
      </c>
      <c r="F325" s="384">
        <v>2471.1999999999998</v>
      </c>
      <c r="G325" s="384">
        <v>1738.8</v>
      </c>
      <c r="H325" s="384">
        <v>1006.8</v>
      </c>
    </row>
    <row r="326" spans="1:8" s="324" customFormat="1" ht="17.25">
      <c r="A326" s="1193"/>
      <c r="B326" s="1202"/>
      <c r="C326" s="331" t="s">
        <v>3172</v>
      </c>
      <c r="D326" s="331" t="s">
        <v>3173</v>
      </c>
      <c r="E326" s="384">
        <v>3744</v>
      </c>
      <c r="F326" s="384">
        <v>2021.6</v>
      </c>
      <c r="G326" s="384">
        <v>1422.8</v>
      </c>
      <c r="H326" s="384">
        <v>823.6</v>
      </c>
    </row>
    <row r="327" spans="1:8" s="324" customFormat="1" ht="31.5">
      <c r="A327" s="1193"/>
      <c r="B327" s="1202"/>
      <c r="C327" s="331" t="s">
        <v>3174</v>
      </c>
      <c r="D327" s="331" t="s">
        <v>3175</v>
      </c>
      <c r="E327" s="384">
        <v>2496</v>
      </c>
      <c r="F327" s="384">
        <v>1348</v>
      </c>
      <c r="G327" s="384">
        <v>948.4</v>
      </c>
      <c r="H327" s="384">
        <v>549.20000000000005</v>
      </c>
    </row>
    <row r="328" spans="1:8" s="324" customFormat="1" ht="31.5">
      <c r="A328" s="1193"/>
      <c r="B328" s="1202"/>
      <c r="C328" s="331" t="s">
        <v>3176</v>
      </c>
      <c r="D328" s="331" t="s">
        <v>3177</v>
      </c>
      <c r="E328" s="384">
        <v>2246.4</v>
      </c>
      <c r="F328" s="384">
        <v>1213.2</v>
      </c>
      <c r="G328" s="384">
        <v>853.6</v>
      </c>
      <c r="H328" s="384">
        <v>494.4</v>
      </c>
    </row>
    <row r="329" spans="1:8" s="324" customFormat="1" ht="31.5">
      <c r="A329" s="1193"/>
      <c r="B329" s="1202"/>
      <c r="C329" s="331" t="s">
        <v>3178</v>
      </c>
      <c r="D329" s="331" t="s">
        <v>3179</v>
      </c>
      <c r="E329" s="384">
        <v>1152</v>
      </c>
      <c r="F329" s="384">
        <v>622</v>
      </c>
      <c r="G329" s="384">
        <v>437.6</v>
      </c>
      <c r="H329" s="384">
        <v>253.6</v>
      </c>
    </row>
    <row r="330" spans="1:8" s="324" customFormat="1" ht="31.5">
      <c r="A330" s="1193"/>
      <c r="B330" s="1202"/>
      <c r="C330" s="331" t="s">
        <v>3180</v>
      </c>
      <c r="D330" s="331" t="s">
        <v>3181</v>
      </c>
      <c r="E330" s="384">
        <v>1344</v>
      </c>
      <c r="F330" s="384">
        <v>725.6</v>
      </c>
      <c r="G330" s="384">
        <v>510.8</v>
      </c>
      <c r="H330" s="384">
        <v>295.60000000000002</v>
      </c>
    </row>
    <row r="331" spans="1:8" s="324" customFormat="1" ht="31.5">
      <c r="A331" s="1193"/>
      <c r="B331" s="1202"/>
      <c r="C331" s="331" t="s">
        <v>3181</v>
      </c>
      <c r="D331" s="331" t="s">
        <v>3182</v>
      </c>
      <c r="E331" s="384">
        <v>1664</v>
      </c>
      <c r="F331" s="384">
        <v>898.4</v>
      </c>
      <c r="G331" s="384">
        <v>632.4</v>
      </c>
      <c r="H331" s="384">
        <v>366</v>
      </c>
    </row>
    <row r="332" spans="1:8" s="324" customFormat="1" ht="78.75">
      <c r="A332" s="1193">
        <v>2</v>
      </c>
      <c r="B332" s="1202" t="s">
        <v>3183</v>
      </c>
      <c r="C332" s="331" t="s">
        <v>3106</v>
      </c>
      <c r="D332" s="331" t="s">
        <v>3184</v>
      </c>
      <c r="E332" s="384">
        <v>720</v>
      </c>
      <c r="F332" s="384">
        <v>388.8</v>
      </c>
      <c r="G332" s="384">
        <v>273.60000000000002</v>
      </c>
      <c r="H332" s="384">
        <v>158.4</v>
      </c>
    </row>
    <row r="333" spans="1:8" s="324" customFormat="1" ht="31.5">
      <c r="A333" s="1193"/>
      <c r="B333" s="1202"/>
      <c r="C333" s="331" t="s">
        <v>3185</v>
      </c>
      <c r="D333" s="331" t="s">
        <v>3186</v>
      </c>
      <c r="E333" s="384">
        <v>432</v>
      </c>
      <c r="F333" s="384">
        <v>233.2</v>
      </c>
      <c r="G333" s="384">
        <v>164</v>
      </c>
      <c r="H333" s="384">
        <v>95.2</v>
      </c>
    </row>
    <row r="334" spans="1:8" s="324" customFormat="1" ht="17.25">
      <c r="A334" s="1193"/>
      <c r="B334" s="1202"/>
      <c r="C334" s="331" t="s">
        <v>3186</v>
      </c>
      <c r="D334" s="331" t="s">
        <v>3187</v>
      </c>
      <c r="E334" s="384">
        <v>302.39999999999998</v>
      </c>
      <c r="F334" s="384">
        <v>163.19999999999999</v>
      </c>
      <c r="G334" s="384">
        <v>114.8</v>
      </c>
      <c r="H334" s="384">
        <v>66.400000000000006</v>
      </c>
    </row>
    <row r="335" spans="1:8" s="324" customFormat="1" ht="17.25">
      <c r="A335" s="1193"/>
      <c r="B335" s="1202"/>
      <c r="C335" s="331" t="s">
        <v>3187</v>
      </c>
      <c r="D335" s="331" t="s">
        <v>3188</v>
      </c>
      <c r="E335" s="384">
        <v>504</v>
      </c>
      <c r="F335" s="384">
        <v>272</v>
      </c>
      <c r="G335" s="384">
        <v>191.6</v>
      </c>
      <c r="H335" s="384">
        <v>110.8</v>
      </c>
    </row>
    <row r="336" spans="1:8" s="324" customFormat="1" ht="47.25">
      <c r="A336" s="1193"/>
      <c r="B336" s="1202"/>
      <c r="C336" s="331" t="s">
        <v>3189</v>
      </c>
      <c r="D336" s="331" t="s">
        <v>3190</v>
      </c>
      <c r="E336" s="384">
        <v>432</v>
      </c>
      <c r="F336" s="384">
        <v>233.2</v>
      </c>
      <c r="G336" s="384">
        <v>164</v>
      </c>
      <c r="H336" s="384">
        <v>95.2</v>
      </c>
    </row>
    <row r="337" spans="1:8" s="324" customFormat="1" ht="31.5">
      <c r="A337" s="1193"/>
      <c r="B337" s="1202"/>
      <c r="C337" s="331" t="s">
        <v>3191</v>
      </c>
      <c r="D337" s="331" t="s">
        <v>3192</v>
      </c>
      <c r="E337" s="384">
        <v>396</v>
      </c>
      <c r="F337" s="384">
        <v>214</v>
      </c>
      <c r="G337" s="384">
        <v>150.4</v>
      </c>
      <c r="H337" s="384">
        <v>87.2</v>
      </c>
    </row>
    <row r="338" spans="1:8" s="324" customFormat="1" ht="17.25">
      <c r="A338" s="328">
        <v>3</v>
      </c>
      <c r="B338" s="331" t="s">
        <v>3193</v>
      </c>
      <c r="C338" s="1202" t="s">
        <v>3194</v>
      </c>
      <c r="D338" s="1202"/>
      <c r="E338" s="384">
        <v>2244</v>
      </c>
      <c r="F338" s="384">
        <v>1211.5999999999999</v>
      </c>
      <c r="G338" s="384">
        <v>852.8</v>
      </c>
      <c r="H338" s="384">
        <v>493.6</v>
      </c>
    </row>
    <row r="339" spans="1:8" s="324" customFormat="1" ht="31.5">
      <c r="A339" s="1193">
        <v>4</v>
      </c>
      <c r="B339" s="1202" t="s">
        <v>209</v>
      </c>
      <c r="C339" s="331" t="s">
        <v>3195</v>
      </c>
      <c r="D339" s="331" t="s">
        <v>3196</v>
      </c>
      <c r="E339" s="384">
        <v>628.79999999999995</v>
      </c>
      <c r="F339" s="384">
        <v>339.6</v>
      </c>
      <c r="G339" s="384">
        <v>238.8</v>
      </c>
      <c r="H339" s="384">
        <v>138.4</v>
      </c>
    </row>
    <row r="340" spans="1:8" s="324" customFormat="1" ht="31.5">
      <c r="A340" s="1193"/>
      <c r="B340" s="1202"/>
      <c r="C340" s="331" t="s">
        <v>3196</v>
      </c>
      <c r="D340" s="331" t="s">
        <v>3197</v>
      </c>
      <c r="E340" s="384">
        <v>419.2</v>
      </c>
      <c r="F340" s="384">
        <v>226.4</v>
      </c>
      <c r="G340" s="384">
        <v>159.19999999999999</v>
      </c>
      <c r="H340" s="384">
        <v>92.4</v>
      </c>
    </row>
    <row r="341" spans="1:8" s="324" customFormat="1" ht="17.25">
      <c r="A341" s="1193"/>
      <c r="B341" s="1202"/>
      <c r="C341" s="331" t="s">
        <v>3197</v>
      </c>
      <c r="D341" s="331" t="s">
        <v>3198</v>
      </c>
      <c r="E341" s="384">
        <v>307.60000000000002</v>
      </c>
      <c r="F341" s="384">
        <v>166</v>
      </c>
      <c r="G341" s="384">
        <v>116.8</v>
      </c>
      <c r="H341" s="384">
        <v>67.599999999999994</v>
      </c>
    </row>
    <row r="342" spans="1:8" s="324" customFormat="1" ht="17.25">
      <c r="A342" s="1193"/>
      <c r="B342" s="1202"/>
      <c r="C342" s="331" t="s">
        <v>3198</v>
      </c>
      <c r="D342" s="331" t="s">
        <v>3199</v>
      </c>
      <c r="E342" s="384">
        <v>269.2</v>
      </c>
      <c r="F342" s="384">
        <v>145.19999999999999</v>
      </c>
      <c r="G342" s="384">
        <v>102.4</v>
      </c>
      <c r="H342" s="384">
        <v>59.2</v>
      </c>
    </row>
    <row r="343" spans="1:8" s="324" customFormat="1" ht="17.25">
      <c r="A343" s="328">
        <v>5</v>
      </c>
      <c r="B343" s="331" t="s">
        <v>3200</v>
      </c>
      <c r="C343" s="331" t="s">
        <v>3201</v>
      </c>
      <c r="D343" s="331" t="s">
        <v>3082</v>
      </c>
      <c r="E343" s="384">
        <v>192</v>
      </c>
      <c r="F343" s="384">
        <v>103.6</v>
      </c>
      <c r="G343" s="384">
        <v>72.8</v>
      </c>
      <c r="H343" s="384">
        <v>42.4</v>
      </c>
    </row>
    <row r="344" spans="1:8" s="324" customFormat="1" ht="17.25" customHeight="1">
      <c r="A344" s="1193">
        <v>6</v>
      </c>
      <c r="B344" s="1202" t="s">
        <v>3202</v>
      </c>
      <c r="C344" s="331" t="s">
        <v>3106</v>
      </c>
      <c r="D344" s="331" t="s">
        <v>3203</v>
      </c>
      <c r="E344" s="384">
        <v>518.4</v>
      </c>
      <c r="F344" s="384">
        <v>280</v>
      </c>
      <c r="G344" s="384">
        <v>196.8</v>
      </c>
      <c r="H344" s="384">
        <v>114</v>
      </c>
    </row>
    <row r="345" spans="1:8" s="324" customFormat="1" ht="17.25">
      <c r="A345" s="1193"/>
      <c r="B345" s="1202"/>
      <c r="C345" s="331" t="s">
        <v>3203</v>
      </c>
      <c r="D345" s="331" t="s">
        <v>3204</v>
      </c>
      <c r="E345" s="384">
        <v>432</v>
      </c>
      <c r="F345" s="384">
        <v>233.2</v>
      </c>
      <c r="G345" s="384">
        <v>164</v>
      </c>
      <c r="H345" s="384">
        <v>95.2</v>
      </c>
    </row>
    <row r="346" spans="1:8" s="324" customFormat="1" ht="17.25">
      <c r="A346" s="1193"/>
      <c r="B346" s="1202"/>
      <c r="C346" s="331" t="s">
        <v>3204</v>
      </c>
      <c r="D346" s="331" t="s">
        <v>3199</v>
      </c>
      <c r="E346" s="384">
        <v>302.39999999999998</v>
      </c>
      <c r="F346" s="384">
        <v>163.19999999999999</v>
      </c>
      <c r="G346" s="384">
        <v>114.8</v>
      </c>
      <c r="H346" s="384">
        <v>66.400000000000006</v>
      </c>
    </row>
    <row r="347" spans="1:8" s="324" customFormat="1" ht="31.5">
      <c r="A347" s="1193"/>
      <c r="B347" s="1202"/>
      <c r="C347" s="331" t="s">
        <v>3199</v>
      </c>
      <c r="D347" s="331" t="s">
        <v>3205</v>
      </c>
      <c r="E347" s="384">
        <v>216</v>
      </c>
      <c r="F347" s="384">
        <v>116.8</v>
      </c>
      <c r="G347" s="384">
        <v>82</v>
      </c>
      <c r="H347" s="384">
        <v>47.6</v>
      </c>
    </row>
    <row r="348" spans="1:8" s="324" customFormat="1" ht="31.5">
      <c r="A348" s="1193"/>
      <c r="B348" s="1202"/>
      <c r="C348" s="331" t="s">
        <v>3205</v>
      </c>
      <c r="D348" s="331" t="s">
        <v>3206</v>
      </c>
      <c r="E348" s="384">
        <v>216</v>
      </c>
      <c r="F348" s="384">
        <v>116.8</v>
      </c>
      <c r="G348" s="384">
        <v>82</v>
      </c>
      <c r="H348" s="384">
        <v>47.6</v>
      </c>
    </row>
    <row r="349" spans="1:8" s="324" customFormat="1" ht="17.25">
      <c r="A349" s="1193"/>
      <c r="B349" s="1202"/>
      <c r="C349" s="331" t="s">
        <v>3206</v>
      </c>
      <c r="D349" s="331" t="s">
        <v>3207</v>
      </c>
      <c r="E349" s="384">
        <v>360</v>
      </c>
      <c r="F349" s="384">
        <v>194.4</v>
      </c>
      <c r="G349" s="384">
        <v>136.80000000000001</v>
      </c>
      <c r="H349" s="384">
        <v>79.2</v>
      </c>
    </row>
    <row r="350" spans="1:8" s="324" customFormat="1" ht="31.5">
      <c r="A350" s="1193">
        <v>7</v>
      </c>
      <c r="B350" s="1202" t="s">
        <v>3208</v>
      </c>
      <c r="C350" s="331" t="s">
        <v>3106</v>
      </c>
      <c r="D350" s="331" t="s">
        <v>3209</v>
      </c>
      <c r="E350" s="384">
        <v>1188</v>
      </c>
      <c r="F350" s="384">
        <v>641.6</v>
      </c>
      <c r="G350" s="384">
        <v>451.6</v>
      </c>
      <c r="H350" s="384">
        <v>261.2</v>
      </c>
    </row>
    <row r="351" spans="1:8" s="324" customFormat="1" ht="17.25">
      <c r="A351" s="1193"/>
      <c r="B351" s="1202"/>
      <c r="C351" s="331" t="s">
        <v>3210</v>
      </c>
      <c r="D351" s="331" t="s">
        <v>3211</v>
      </c>
      <c r="E351" s="384">
        <v>561.20000000000005</v>
      </c>
      <c r="F351" s="384">
        <v>303.2</v>
      </c>
      <c r="G351" s="384">
        <v>213.2</v>
      </c>
      <c r="H351" s="384">
        <v>123.6</v>
      </c>
    </row>
    <row r="352" spans="1:8" s="324" customFormat="1" ht="31.5">
      <c r="A352" s="1193"/>
      <c r="B352" s="1202"/>
      <c r="C352" s="331" t="s">
        <v>3211</v>
      </c>
      <c r="D352" s="331" t="s">
        <v>3212</v>
      </c>
      <c r="E352" s="384">
        <v>462</v>
      </c>
      <c r="F352" s="384">
        <v>249.6</v>
      </c>
      <c r="G352" s="384">
        <v>175.6</v>
      </c>
      <c r="H352" s="384">
        <v>101.6</v>
      </c>
    </row>
    <row r="353" spans="1:8" s="324" customFormat="1" ht="31.5">
      <c r="A353" s="1193"/>
      <c r="B353" s="1202"/>
      <c r="C353" s="331" t="s">
        <v>3212</v>
      </c>
      <c r="D353" s="331" t="s">
        <v>3213</v>
      </c>
      <c r="E353" s="384">
        <v>360</v>
      </c>
      <c r="F353" s="384">
        <v>194.4</v>
      </c>
      <c r="G353" s="384">
        <v>136.80000000000001</v>
      </c>
      <c r="H353" s="384">
        <v>79.2</v>
      </c>
    </row>
    <row r="354" spans="1:8" s="324" customFormat="1" ht="17.25">
      <c r="A354" s="1193"/>
      <c r="B354" s="1202"/>
      <c r="C354" s="331" t="s">
        <v>3214</v>
      </c>
      <c r="D354" s="331" t="s">
        <v>3215</v>
      </c>
      <c r="E354" s="384">
        <v>360</v>
      </c>
      <c r="F354" s="384">
        <v>194.4</v>
      </c>
      <c r="G354" s="384">
        <v>136.80000000000001</v>
      </c>
      <c r="H354" s="384">
        <v>79.2</v>
      </c>
    </row>
    <row r="355" spans="1:8" s="324" customFormat="1" ht="17.25">
      <c r="A355" s="328">
        <v>8</v>
      </c>
      <c r="B355" s="331" t="s">
        <v>209</v>
      </c>
      <c r="C355" s="331" t="s">
        <v>3106</v>
      </c>
      <c r="D355" s="331" t="s">
        <v>3216</v>
      </c>
      <c r="E355" s="384">
        <v>2016</v>
      </c>
      <c r="F355" s="384">
        <v>1088.8</v>
      </c>
      <c r="G355" s="384">
        <v>766</v>
      </c>
      <c r="H355" s="384">
        <v>443.6</v>
      </c>
    </row>
    <row r="356" spans="1:8" s="324" customFormat="1" ht="17.25">
      <c r="A356" s="1193">
        <v>9</v>
      </c>
      <c r="B356" s="1202" t="s">
        <v>3158</v>
      </c>
      <c r="C356" s="1202" t="s">
        <v>3217</v>
      </c>
      <c r="D356" s="1202"/>
      <c r="E356" s="384">
        <v>218.4</v>
      </c>
      <c r="F356" s="384">
        <v>0</v>
      </c>
      <c r="G356" s="384">
        <v>0</v>
      </c>
      <c r="H356" s="384">
        <v>0</v>
      </c>
    </row>
    <row r="357" spans="1:8" s="324" customFormat="1" ht="17.25" customHeight="1">
      <c r="A357" s="1193"/>
      <c r="B357" s="1202"/>
      <c r="C357" s="1203" t="s">
        <v>3218</v>
      </c>
      <c r="D357" s="1203"/>
      <c r="E357" s="384">
        <v>154.4</v>
      </c>
      <c r="F357" s="384">
        <v>0</v>
      </c>
      <c r="G357" s="384">
        <v>0</v>
      </c>
      <c r="H357" s="384">
        <v>0</v>
      </c>
    </row>
    <row r="358" spans="1:8" s="324" customFormat="1" ht="17.25">
      <c r="A358" s="1193"/>
      <c r="B358" s="1202"/>
      <c r="C358" s="1202" t="s">
        <v>3219</v>
      </c>
      <c r="D358" s="1202"/>
      <c r="E358" s="384">
        <v>120</v>
      </c>
      <c r="F358" s="384">
        <v>0</v>
      </c>
      <c r="G358" s="384">
        <v>0</v>
      </c>
      <c r="H358" s="384">
        <v>0</v>
      </c>
    </row>
    <row r="359" spans="1:8" s="509" customFormat="1" ht="15" customHeight="1">
      <c r="A359" s="697">
        <v>9</v>
      </c>
      <c r="B359" s="697" t="s">
        <v>6504</v>
      </c>
      <c r="C359" s="698"/>
      <c r="D359" s="698"/>
      <c r="E359" s="698"/>
      <c r="F359" s="698"/>
      <c r="G359" s="698"/>
      <c r="H359" s="698"/>
    </row>
    <row r="360" spans="1:8" s="509" customFormat="1" ht="15" customHeight="1">
      <c r="A360" s="612">
        <v>1</v>
      </c>
      <c r="B360" s="612" t="s">
        <v>2319</v>
      </c>
      <c r="C360" s="612" t="s">
        <v>6505</v>
      </c>
      <c r="D360" s="612"/>
      <c r="E360" s="699">
        <v>200</v>
      </c>
      <c r="F360" s="699">
        <v>140</v>
      </c>
      <c r="G360" s="699">
        <v>100</v>
      </c>
      <c r="H360" s="699">
        <v>80</v>
      </c>
    </row>
    <row r="361" spans="1:8" s="509" customFormat="1" ht="15" customHeight="1">
      <c r="A361" s="612">
        <v>2</v>
      </c>
      <c r="B361" s="612" t="s">
        <v>2319</v>
      </c>
      <c r="C361" s="612" t="s">
        <v>6506</v>
      </c>
      <c r="D361" s="612"/>
      <c r="E361" s="699">
        <v>268</v>
      </c>
      <c r="F361" s="699">
        <v>188</v>
      </c>
      <c r="G361" s="699">
        <v>134</v>
      </c>
      <c r="H361" s="699">
        <v>107</v>
      </c>
    </row>
    <row r="362" spans="1:8" s="509" customFormat="1" ht="15" customHeight="1">
      <c r="A362" s="612">
        <v>3</v>
      </c>
      <c r="B362" s="612" t="s">
        <v>6507</v>
      </c>
      <c r="C362" s="612" t="s">
        <v>6508</v>
      </c>
      <c r="D362" s="612"/>
      <c r="E362" s="699">
        <v>132</v>
      </c>
      <c r="F362" s="699">
        <v>92</v>
      </c>
      <c r="G362" s="699">
        <v>66</v>
      </c>
      <c r="H362" s="699">
        <v>53</v>
      </c>
    </row>
    <row r="363" spans="1:8" s="509" customFormat="1" ht="15" customHeight="1">
      <c r="A363" s="612">
        <v>4</v>
      </c>
      <c r="B363" s="612" t="s">
        <v>6507</v>
      </c>
      <c r="C363" s="612" t="s">
        <v>6509</v>
      </c>
      <c r="D363" s="612"/>
      <c r="E363" s="699">
        <v>188</v>
      </c>
      <c r="F363" s="699">
        <v>132</v>
      </c>
      <c r="G363" s="699">
        <v>94</v>
      </c>
      <c r="H363" s="699">
        <v>75</v>
      </c>
    </row>
    <row r="364" spans="1:8" s="509" customFormat="1" ht="15" customHeight="1">
      <c r="A364" s="612">
        <v>5</v>
      </c>
      <c r="B364" s="612" t="s">
        <v>6507</v>
      </c>
      <c r="C364" s="612" t="s">
        <v>6510</v>
      </c>
      <c r="D364" s="612"/>
      <c r="E364" s="699">
        <v>128</v>
      </c>
      <c r="F364" s="699">
        <v>90</v>
      </c>
      <c r="G364" s="699">
        <v>64</v>
      </c>
      <c r="H364" s="699">
        <v>51</v>
      </c>
    </row>
    <row r="365" spans="1:8" s="509" customFormat="1" ht="15" customHeight="1">
      <c r="A365" s="612">
        <v>6</v>
      </c>
      <c r="B365" s="612" t="s">
        <v>6511</v>
      </c>
      <c r="C365" s="612" t="s">
        <v>6512</v>
      </c>
      <c r="D365" s="612"/>
      <c r="E365" s="699">
        <v>100</v>
      </c>
      <c r="F365" s="699">
        <v>70</v>
      </c>
      <c r="G365" s="699">
        <v>50</v>
      </c>
      <c r="H365" s="699">
        <v>40</v>
      </c>
    </row>
    <row r="366" spans="1:8" s="509" customFormat="1" ht="15" customHeight="1">
      <c r="A366" s="612">
        <v>7</v>
      </c>
      <c r="B366" s="612" t="s">
        <v>6513</v>
      </c>
      <c r="C366" s="612" t="s">
        <v>6514</v>
      </c>
      <c r="D366" s="612"/>
      <c r="E366" s="699">
        <v>96</v>
      </c>
      <c r="F366" s="699">
        <v>67</v>
      </c>
      <c r="G366" s="699">
        <v>48</v>
      </c>
      <c r="H366" s="699">
        <v>0</v>
      </c>
    </row>
    <row r="367" spans="1:8" s="509" customFormat="1" ht="15" customHeight="1">
      <c r="A367" s="612">
        <v>8</v>
      </c>
      <c r="B367" s="612" t="s">
        <v>6515</v>
      </c>
      <c r="C367" s="612"/>
      <c r="D367" s="612"/>
      <c r="E367" s="699">
        <v>80</v>
      </c>
      <c r="F367" s="699">
        <v>56</v>
      </c>
      <c r="G367" s="699">
        <v>40</v>
      </c>
      <c r="H367" s="699">
        <v>0</v>
      </c>
    </row>
    <row r="368" spans="1:8" s="509" customFormat="1" ht="15" customHeight="1">
      <c r="A368" s="612">
        <v>9</v>
      </c>
      <c r="B368" s="612" t="s">
        <v>5881</v>
      </c>
      <c r="C368" s="612"/>
      <c r="D368" s="612"/>
      <c r="E368" s="699">
        <v>72</v>
      </c>
      <c r="F368" s="699">
        <v>50</v>
      </c>
      <c r="G368" s="699">
        <v>0</v>
      </c>
      <c r="H368" s="699">
        <v>0</v>
      </c>
    </row>
    <row r="369" spans="1:8" s="509" customFormat="1" ht="15" customHeight="1">
      <c r="A369" s="612">
        <v>10</v>
      </c>
      <c r="B369" s="612" t="s">
        <v>2319</v>
      </c>
      <c r="C369" s="612" t="s">
        <v>6516</v>
      </c>
      <c r="D369" s="612"/>
      <c r="E369" s="699">
        <v>340</v>
      </c>
      <c r="F369" s="699">
        <v>238</v>
      </c>
      <c r="G369" s="699">
        <v>170</v>
      </c>
      <c r="H369" s="699">
        <v>136</v>
      </c>
    </row>
    <row r="370" spans="1:8" s="509" customFormat="1" ht="15" customHeight="1">
      <c r="A370" s="612">
        <v>11</v>
      </c>
      <c r="B370" s="612" t="s">
        <v>2319</v>
      </c>
      <c r="C370" s="612" t="s">
        <v>6517</v>
      </c>
      <c r="D370" s="612"/>
      <c r="E370" s="699">
        <v>208</v>
      </c>
      <c r="F370" s="699">
        <v>146</v>
      </c>
      <c r="G370" s="699">
        <v>104</v>
      </c>
      <c r="H370" s="699">
        <v>83</v>
      </c>
    </row>
    <row r="371" spans="1:8" s="509" customFormat="1" ht="15" customHeight="1">
      <c r="A371" s="612">
        <v>12</v>
      </c>
      <c r="B371" s="612" t="s">
        <v>2319</v>
      </c>
      <c r="C371" s="612" t="s">
        <v>6518</v>
      </c>
      <c r="D371" s="612"/>
      <c r="E371" s="699">
        <v>184</v>
      </c>
      <c r="F371" s="699">
        <v>129</v>
      </c>
      <c r="G371" s="699">
        <v>92</v>
      </c>
      <c r="H371" s="699">
        <v>74</v>
      </c>
    </row>
    <row r="372" spans="1:8" s="509" customFormat="1" ht="15" customHeight="1">
      <c r="A372" s="612">
        <v>13</v>
      </c>
      <c r="B372" s="612" t="s">
        <v>2319</v>
      </c>
      <c r="C372" s="612" t="s">
        <v>6519</v>
      </c>
      <c r="D372" s="612"/>
      <c r="E372" s="699">
        <v>216</v>
      </c>
      <c r="F372" s="699">
        <v>151</v>
      </c>
      <c r="G372" s="699">
        <v>108</v>
      </c>
      <c r="H372" s="699">
        <v>86</v>
      </c>
    </row>
    <row r="373" spans="1:8" s="509" customFormat="1" ht="15" customHeight="1">
      <c r="A373" s="612">
        <v>14</v>
      </c>
      <c r="B373" s="612" t="s">
        <v>6520</v>
      </c>
      <c r="C373" s="612" t="s">
        <v>6521</v>
      </c>
      <c r="D373" s="612"/>
      <c r="E373" s="699">
        <v>256</v>
      </c>
      <c r="F373" s="699">
        <v>179</v>
      </c>
      <c r="G373" s="699">
        <v>128</v>
      </c>
      <c r="H373" s="699">
        <v>102</v>
      </c>
    </row>
    <row r="374" spans="1:8" s="509" customFormat="1" ht="15" customHeight="1">
      <c r="A374" s="612">
        <v>15</v>
      </c>
      <c r="B374" s="612" t="s">
        <v>6522</v>
      </c>
      <c r="C374" s="612"/>
      <c r="D374" s="612"/>
      <c r="E374" s="699">
        <v>80</v>
      </c>
      <c r="F374" s="699">
        <v>56</v>
      </c>
      <c r="G374" s="699">
        <v>40</v>
      </c>
      <c r="H374" s="699">
        <v>0</v>
      </c>
    </row>
    <row r="375" spans="1:8" s="509" customFormat="1" ht="15" customHeight="1">
      <c r="A375" s="612">
        <v>16</v>
      </c>
      <c r="B375" s="612" t="s">
        <v>1307</v>
      </c>
      <c r="C375" s="612"/>
      <c r="D375" s="612"/>
      <c r="E375" s="699">
        <v>72</v>
      </c>
      <c r="F375" s="699">
        <v>50</v>
      </c>
      <c r="G375" s="699">
        <v>0</v>
      </c>
      <c r="H375" s="699">
        <v>0</v>
      </c>
    </row>
    <row r="376" spans="1:8" s="509" customFormat="1" ht="15" customHeight="1">
      <c r="A376" s="612">
        <v>17</v>
      </c>
      <c r="B376" s="612" t="s">
        <v>868</v>
      </c>
      <c r="C376" s="612" t="s">
        <v>6523</v>
      </c>
      <c r="D376" s="612"/>
      <c r="E376" s="699">
        <v>6240</v>
      </c>
      <c r="F376" s="699">
        <v>0</v>
      </c>
      <c r="G376" s="699">
        <v>0</v>
      </c>
      <c r="H376" s="699">
        <v>0</v>
      </c>
    </row>
    <row r="377" spans="1:8" s="509" customFormat="1" ht="15" customHeight="1">
      <c r="A377" s="612">
        <v>18</v>
      </c>
      <c r="B377" s="612" t="s">
        <v>885</v>
      </c>
      <c r="C377" s="612" t="s">
        <v>6524</v>
      </c>
      <c r="D377" s="612"/>
      <c r="E377" s="699">
        <v>2632</v>
      </c>
      <c r="F377" s="699">
        <v>0</v>
      </c>
      <c r="G377" s="699">
        <v>0</v>
      </c>
      <c r="H377" s="699">
        <v>0</v>
      </c>
    </row>
    <row r="378" spans="1:8" s="509" customFormat="1" ht="15" customHeight="1">
      <c r="A378" s="612">
        <v>19</v>
      </c>
      <c r="B378" s="612" t="s">
        <v>885</v>
      </c>
      <c r="C378" s="612" t="s">
        <v>6525</v>
      </c>
      <c r="D378" s="612"/>
      <c r="E378" s="699">
        <v>676</v>
      </c>
      <c r="F378" s="699">
        <v>473</v>
      </c>
      <c r="G378" s="699">
        <v>338</v>
      </c>
      <c r="H378" s="699">
        <v>0</v>
      </c>
    </row>
    <row r="379" spans="1:8" s="509" customFormat="1" ht="15" customHeight="1">
      <c r="A379" s="612">
        <v>20</v>
      </c>
      <c r="B379" s="612" t="s">
        <v>885</v>
      </c>
      <c r="C379" s="612" t="s">
        <v>6526</v>
      </c>
      <c r="D379" s="612"/>
      <c r="E379" s="699">
        <v>416</v>
      </c>
      <c r="F379" s="699">
        <v>0</v>
      </c>
      <c r="G379" s="699">
        <v>0</v>
      </c>
      <c r="H379" s="699">
        <v>0</v>
      </c>
    </row>
    <row r="380" spans="1:8" s="509" customFormat="1" ht="15" customHeight="1">
      <c r="A380" s="612">
        <v>21</v>
      </c>
      <c r="B380" s="612" t="s">
        <v>1592</v>
      </c>
      <c r="C380" s="612" t="s">
        <v>6527</v>
      </c>
      <c r="D380" s="612"/>
      <c r="E380" s="699">
        <v>2912</v>
      </c>
      <c r="F380" s="699">
        <v>0</v>
      </c>
      <c r="G380" s="699">
        <v>0</v>
      </c>
      <c r="H380" s="699">
        <v>0</v>
      </c>
    </row>
    <row r="381" spans="1:8" s="509" customFormat="1" ht="15" customHeight="1">
      <c r="A381" s="612">
        <v>22</v>
      </c>
      <c r="B381" s="612" t="s">
        <v>1592</v>
      </c>
      <c r="C381" s="612" t="s">
        <v>6528</v>
      </c>
      <c r="D381" s="612"/>
      <c r="E381" s="699">
        <v>2352</v>
      </c>
      <c r="F381" s="699">
        <v>0</v>
      </c>
      <c r="G381" s="699">
        <v>0</v>
      </c>
      <c r="H381" s="699">
        <v>0</v>
      </c>
    </row>
    <row r="382" spans="1:8" s="509" customFormat="1" ht="15" customHeight="1">
      <c r="A382" s="612">
        <v>23</v>
      </c>
      <c r="B382" s="612" t="s">
        <v>1597</v>
      </c>
      <c r="C382" s="612" t="s">
        <v>6529</v>
      </c>
      <c r="D382" s="612"/>
      <c r="E382" s="699">
        <v>2912</v>
      </c>
      <c r="F382" s="699">
        <v>0</v>
      </c>
      <c r="G382" s="699">
        <v>0</v>
      </c>
      <c r="H382" s="699">
        <v>0</v>
      </c>
    </row>
    <row r="383" spans="1:8" s="509" customFormat="1" ht="15" customHeight="1">
      <c r="A383" s="612">
        <v>24</v>
      </c>
      <c r="B383" s="612" t="s">
        <v>1597</v>
      </c>
      <c r="C383" s="612" t="s">
        <v>6530</v>
      </c>
      <c r="D383" s="612"/>
      <c r="E383" s="699">
        <v>2240</v>
      </c>
      <c r="F383" s="699">
        <v>1568</v>
      </c>
      <c r="G383" s="699">
        <v>1120</v>
      </c>
      <c r="H383" s="699">
        <v>896</v>
      </c>
    </row>
    <row r="384" spans="1:8" s="509" customFormat="1" ht="15" customHeight="1">
      <c r="A384" s="612">
        <v>25</v>
      </c>
      <c r="B384" s="612" t="s">
        <v>1597</v>
      </c>
      <c r="C384" s="612" t="s">
        <v>6531</v>
      </c>
      <c r="D384" s="612"/>
      <c r="E384" s="699">
        <v>1120</v>
      </c>
      <c r="F384" s="699">
        <v>784</v>
      </c>
      <c r="G384" s="699">
        <v>560</v>
      </c>
      <c r="H384" s="699">
        <v>448</v>
      </c>
    </row>
    <row r="385" spans="1:8" s="509" customFormat="1" ht="15" customHeight="1">
      <c r="A385" s="612">
        <v>26</v>
      </c>
      <c r="B385" s="612" t="s">
        <v>1597</v>
      </c>
      <c r="C385" s="612" t="s">
        <v>6532</v>
      </c>
      <c r="D385" s="612"/>
      <c r="E385" s="699">
        <v>560</v>
      </c>
      <c r="F385" s="699">
        <v>392</v>
      </c>
      <c r="G385" s="699">
        <v>280</v>
      </c>
      <c r="H385" s="699">
        <v>224</v>
      </c>
    </row>
    <row r="386" spans="1:8" s="509" customFormat="1" ht="15" customHeight="1">
      <c r="A386" s="612">
        <v>27</v>
      </c>
      <c r="B386" s="612" t="s">
        <v>1597</v>
      </c>
      <c r="C386" s="612" t="s">
        <v>6533</v>
      </c>
      <c r="D386" s="612"/>
      <c r="E386" s="699">
        <v>364</v>
      </c>
      <c r="F386" s="699">
        <v>255</v>
      </c>
      <c r="G386" s="699">
        <v>182</v>
      </c>
      <c r="H386" s="699">
        <v>0</v>
      </c>
    </row>
    <row r="387" spans="1:8" s="509" customFormat="1" ht="15" customHeight="1">
      <c r="A387" s="612">
        <v>28</v>
      </c>
      <c r="B387" s="612" t="s">
        <v>1660</v>
      </c>
      <c r="C387" s="612" t="s">
        <v>6523</v>
      </c>
      <c r="D387" s="612"/>
      <c r="E387" s="699">
        <v>2340</v>
      </c>
      <c r="F387" s="699">
        <v>0</v>
      </c>
      <c r="G387" s="699">
        <v>0</v>
      </c>
      <c r="H387" s="699">
        <v>0</v>
      </c>
    </row>
    <row r="388" spans="1:8" s="509" customFormat="1" ht="15" customHeight="1">
      <c r="A388" s="612">
        <v>29</v>
      </c>
      <c r="B388" s="612" t="s">
        <v>1314</v>
      </c>
      <c r="C388" s="612" t="s">
        <v>6534</v>
      </c>
      <c r="D388" s="612"/>
      <c r="E388" s="699">
        <v>442</v>
      </c>
      <c r="F388" s="699">
        <v>309</v>
      </c>
      <c r="G388" s="699">
        <v>221</v>
      </c>
      <c r="H388" s="699">
        <v>0</v>
      </c>
    </row>
    <row r="389" spans="1:8" s="509" customFormat="1" ht="15" customHeight="1">
      <c r="A389" s="612">
        <v>30</v>
      </c>
      <c r="B389" s="612" t="s">
        <v>880</v>
      </c>
      <c r="C389" s="612" t="s">
        <v>6535</v>
      </c>
      <c r="D389" s="612"/>
      <c r="E389" s="699">
        <v>2700</v>
      </c>
      <c r="F389" s="699">
        <v>0</v>
      </c>
      <c r="G389" s="699">
        <v>0</v>
      </c>
      <c r="H389" s="699">
        <v>0</v>
      </c>
    </row>
    <row r="390" spans="1:8" s="509" customFormat="1" ht="15" customHeight="1">
      <c r="A390" s="612">
        <v>31</v>
      </c>
      <c r="B390" s="612" t="s">
        <v>880</v>
      </c>
      <c r="C390" s="612" t="s">
        <v>6536</v>
      </c>
      <c r="D390" s="612"/>
      <c r="E390" s="699">
        <v>2160</v>
      </c>
      <c r="F390" s="699">
        <v>1512</v>
      </c>
      <c r="G390" s="699">
        <v>1080</v>
      </c>
      <c r="H390" s="699">
        <v>864</v>
      </c>
    </row>
    <row r="391" spans="1:8" s="509" customFormat="1" ht="15" customHeight="1">
      <c r="A391" s="612">
        <v>32</v>
      </c>
      <c r="B391" s="612" t="s">
        <v>6537</v>
      </c>
      <c r="C391" s="612" t="s">
        <v>6538</v>
      </c>
      <c r="D391" s="612"/>
      <c r="E391" s="699">
        <v>256</v>
      </c>
      <c r="F391" s="699">
        <v>179</v>
      </c>
      <c r="G391" s="699">
        <v>128</v>
      </c>
      <c r="H391" s="699">
        <v>102</v>
      </c>
    </row>
    <row r="392" spans="1:8" s="509" customFormat="1" ht="15" customHeight="1">
      <c r="A392" s="612">
        <v>33</v>
      </c>
      <c r="B392" s="612" t="s">
        <v>1320</v>
      </c>
      <c r="C392" s="612" t="s">
        <v>6539</v>
      </c>
      <c r="D392" s="612"/>
      <c r="E392" s="699">
        <v>2240</v>
      </c>
      <c r="F392" s="699">
        <v>0</v>
      </c>
      <c r="G392" s="699">
        <v>0</v>
      </c>
      <c r="H392" s="699">
        <v>0</v>
      </c>
    </row>
    <row r="393" spans="1:8" s="509" customFormat="1" ht="15" customHeight="1">
      <c r="A393" s="612">
        <v>34</v>
      </c>
      <c r="B393" s="612" t="s">
        <v>6540</v>
      </c>
      <c r="C393" s="612" t="s">
        <v>6541</v>
      </c>
      <c r="D393" s="612"/>
      <c r="E393" s="699">
        <v>476</v>
      </c>
      <c r="F393" s="699">
        <v>333</v>
      </c>
      <c r="G393" s="699">
        <v>238</v>
      </c>
      <c r="H393" s="699">
        <v>0</v>
      </c>
    </row>
    <row r="394" spans="1:8" s="509" customFormat="1" ht="15" customHeight="1">
      <c r="A394" s="612">
        <v>35</v>
      </c>
      <c r="B394" s="612" t="s">
        <v>1312</v>
      </c>
      <c r="C394" s="612" t="s">
        <v>6535</v>
      </c>
      <c r="D394" s="612"/>
      <c r="E394" s="699">
        <v>1800</v>
      </c>
      <c r="F394" s="699">
        <v>0</v>
      </c>
      <c r="G394" s="699">
        <v>0</v>
      </c>
      <c r="H394" s="699">
        <v>0</v>
      </c>
    </row>
    <row r="395" spans="1:8" s="509" customFormat="1" ht="15" customHeight="1">
      <c r="A395" s="612">
        <v>36</v>
      </c>
      <c r="B395" s="612" t="s">
        <v>1312</v>
      </c>
      <c r="C395" s="612" t="s">
        <v>6542</v>
      </c>
      <c r="D395" s="612"/>
      <c r="E395" s="699">
        <v>600</v>
      </c>
      <c r="F395" s="699">
        <v>420</v>
      </c>
      <c r="G395" s="699">
        <v>300</v>
      </c>
      <c r="H395" s="699">
        <v>0</v>
      </c>
    </row>
    <row r="396" spans="1:8" s="509" customFormat="1" ht="15" customHeight="1">
      <c r="A396" s="612">
        <v>37</v>
      </c>
      <c r="B396" s="612" t="s">
        <v>1312</v>
      </c>
      <c r="C396" s="612" t="s">
        <v>6543</v>
      </c>
      <c r="D396" s="612"/>
      <c r="E396" s="699">
        <v>330</v>
      </c>
      <c r="F396" s="699">
        <v>231</v>
      </c>
      <c r="G396" s="699">
        <v>165</v>
      </c>
      <c r="H396" s="699">
        <v>132</v>
      </c>
    </row>
    <row r="397" spans="1:8" s="509" customFormat="1" ht="15" customHeight="1">
      <c r="A397" s="612">
        <v>38</v>
      </c>
      <c r="B397" s="441" t="s">
        <v>1785</v>
      </c>
      <c r="C397" s="441" t="s">
        <v>6544</v>
      </c>
      <c r="D397" s="441"/>
      <c r="E397" s="699">
        <v>2080</v>
      </c>
      <c r="F397" s="699">
        <v>0</v>
      </c>
      <c r="G397" s="699">
        <v>0</v>
      </c>
      <c r="H397" s="699">
        <v>0</v>
      </c>
    </row>
    <row r="398" spans="1:8" s="509" customFormat="1" ht="15" customHeight="1">
      <c r="A398" s="612">
        <v>39</v>
      </c>
      <c r="B398" s="441" t="s">
        <v>1785</v>
      </c>
      <c r="C398" s="441" t="s">
        <v>6545</v>
      </c>
      <c r="D398" s="441"/>
      <c r="E398" s="699">
        <v>1560</v>
      </c>
      <c r="F398" s="699">
        <v>0</v>
      </c>
      <c r="G398" s="699">
        <v>0</v>
      </c>
      <c r="H398" s="699">
        <v>0</v>
      </c>
    </row>
    <row r="399" spans="1:8" s="509" customFormat="1" ht="15" customHeight="1">
      <c r="A399" s="612">
        <v>40</v>
      </c>
      <c r="B399" s="441" t="s">
        <v>1785</v>
      </c>
      <c r="C399" s="441" t="s">
        <v>6546</v>
      </c>
      <c r="D399" s="441"/>
      <c r="E399" s="699">
        <v>520</v>
      </c>
      <c r="F399" s="699">
        <v>364</v>
      </c>
      <c r="G399" s="699">
        <v>260</v>
      </c>
      <c r="H399" s="699">
        <v>208</v>
      </c>
    </row>
    <row r="400" spans="1:8" s="509" customFormat="1" ht="15" customHeight="1">
      <c r="A400" s="612">
        <v>41</v>
      </c>
      <c r="B400" s="441" t="s">
        <v>1785</v>
      </c>
      <c r="C400" s="441" t="s">
        <v>6547</v>
      </c>
      <c r="D400" s="441"/>
      <c r="E400" s="699">
        <v>286</v>
      </c>
      <c r="F400" s="699">
        <v>200</v>
      </c>
      <c r="G400" s="699">
        <v>143</v>
      </c>
      <c r="H400" s="699">
        <v>114</v>
      </c>
    </row>
    <row r="401" spans="1:8" s="509" customFormat="1" ht="15" customHeight="1">
      <c r="A401" s="612">
        <v>42</v>
      </c>
      <c r="B401" s="441" t="s">
        <v>878</v>
      </c>
      <c r="C401" s="441" t="s">
        <v>6548</v>
      </c>
      <c r="D401" s="441"/>
      <c r="E401" s="699">
        <v>1960</v>
      </c>
      <c r="F401" s="699">
        <v>0</v>
      </c>
      <c r="G401" s="699">
        <v>0</v>
      </c>
      <c r="H401" s="699">
        <v>0</v>
      </c>
    </row>
    <row r="402" spans="1:8" s="509" customFormat="1" ht="15" customHeight="1">
      <c r="A402" s="612">
        <v>43</v>
      </c>
      <c r="B402" s="441" t="s">
        <v>878</v>
      </c>
      <c r="C402" s="441" t="s">
        <v>6549</v>
      </c>
      <c r="D402" s="441"/>
      <c r="E402" s="699">
        <v>1400</v>
      </c>
      <c r="F402" s="699">
        <v>0</v>
      </c>
      <c r="G402" s="699">
        <v>0</v>
      </c>
      <c r="H402" s="699">
        <v>0</v>
      </c>
    </row>
    <row r="403" spans="1:8" s="509" customFormat="1" ht="15" customHeight="1">
      <c r="A403" s="612">
        <v>44</v>
      </c>
      <c r="B403" s="441" t="s">
        <v>6550</v>
      </c>
      <c r="C403" s="441" t="s">
        <v>6551</v>
      </c>
      <c r="D403" s="441"/>
      <c r="E403" s="699">
        <v>520</v>
      </c>
      <c r="F403" s="699">
        <v>0</v>
      </c>
      <c r="G403" s="699">
        <v>0</v>
      </c>
      <c r="H403" s="699">
        <v>0</v>
      </c>
    </row>
    <row r="404" spans="1:8" s="509" customFormat="1" ht="15" customHeight="1">
      <c r="A404" s="612">
        <v>45</v>
      </c>
      <c r="B404" s="441" t="s">
        <v>6552</v>
      </c>
      <c r="C404" s="441" t="s">
        <v>6553</v>
      </c>
      <c r="D404" s="441"/>
      <c r="E404" s="699">
        <v>416</v>
      </c>
      <c r="F404" s="699">
        <v>0</v>
      </c>
      <c r="G404" s="699">
        <v>0</v>
      </c>
      <c r="H404" s="699">
        <v>0</v>
      </c>
    </row>
    <row r="405" spans="1:8" s="509" customFormat="1" ht="15" customHeight="1">
      <c r="A405" s="612">
        <v>46</v>
      </c>
      <c r="B405" s="441" t="s">
        <v>6554</v>
      </c>
      <c r="C405" s="441" t="s">
        <v>6555</v>
      </c>
      <c r="D405" s="441"/>
      <c r="E405" s="699">
        <v>930</v>
      </c>
      <c r="F405" s="699">
        <v>0</v>
      </c>
      <c r="G405" s="699">
        <v>0</v>
      </c>
      <c r="H405" s="699">
        <v>0</v>
      </c>
    </row>
    <row r="406" spans="1:8" s="509" customFormat="1" ht="15" customHeight="1">
      <c r="A406" s="612">
        <v>47</v>
      </c>
      <c r="B406" s="441" t="s">
        <v>6556</v>
      </c>
      <c r="C406" s="441" t="s">
        <v>6555</v>
      </c>
      <c r="D406" s="441"/>
      <c r="E406" s="699">
        <v>930</v>
      </c>
      <c r="F406" s="699">
        <v>0</v>
      </c>
      <c r="G406" s="699">
        <v>0</v>
      </c>
      <c r="H406" s="699">
        <v>0</v>
      </c>
    </row>
    <row r="407" spans="1:8" s="509" customFormat="1" ht="15" customHeight="1">
      <c r="A407" s="612">
        <v>48</v>
      </c>
      <c r="B407" s="441" t="s">
        <v>6557</v>
      </c>
      <c r="C407" s="441" t="s">
        <v>6555</v>
      </c>
      <c r="D407" s="441"/>
      <c r="E407" s="699">
        <v>930</v>
      </c>
      <c r="F407" s="699">
        <v>0</v>
      </c>
      <c r="G407" s="699">
        <v>0</v>
      </c>
      <c r="H407" s="699">
        <v>0</v>
      </c>
    </row>
    <row r="408" spans="1:8" s="509" customFormat="1" ht="15" customHeight="1">
      <c r="A408" s="612">
        <v>49</v>
      </c>
      <c r="B408" s="441" t="s">
        <v>6558</v>
      </c>
      <c r="C408" s="441" t="s">
        <v>6555</v>
      </c>
      <c r="D408" s="441"/>
      <c r="E408" s="699">
        <v>930</v>
      </c>
      <c r="F408" s="699">
        <v>0</v>
      </c>
      <c r="G408" s="699">
        <v>0</v>
      </c>
      <c r="H408" s="699">
        <v>0</v>
      </c>
    </row>
    <row r="409" spans="1:8" s="509" customFormat="1" ht="15" customHeight="1">
      <c r="A409" s="612">
        <v>50</v>
      </c>
      <c r="B409" s="441" t="s">
        <v>6559</v>
      </c>
      <c r="C409" s="441" t="s">
        <v>6560</v>
      </c>
      <c r="D409" s="441"/>
      <c r="E409" s="699">
        <v>870</v>
      </c>
      <c r="F409" s="699">
        <v>0</v>
      </c>
      <c r="G409" s="699">
        <v>0</v>
      </c>
      <c r="H409" s="699">
        <v>0</v>
      </c>
    </row>
    <row r="410" spans="1:8" s="509" customFormat="1" ht="15" customHeight="1">
      <c r="A410" s="612">
        <v>51</v>
      </c>
      <c r="B410" s="441" t="s">
        <v>6561</v>
      </c>
      <c r="C410" s="441" t="s">
        <v>6560</v>
      </c>
      <c r="D410" s="441"/>
      <c r="E410" s="699">
        <v>810</v>
      </c>
      <c r="F410" s="699">
        <v>0</v>
      </c>
      <c r="G410" s="699">
        <v>0</v>
      </c>
      <c r="H410" s="699">
        <v>0</v>
      </c>
    </row>
    <row r="411" spans="1:8" s="509" customFormat="1" ht="15" customHeight="1">
      <c r="A411" s="612">
        <v>52</v>
      </c>
      <c r="B411" s="441" t="s">
        <v>6562</v>
      </c>
      <c r="C411" s="441" t="s">
        <v>6555</v>
      </c>
      <c r="D411" s="441"/>
      <c r="E411" s="699">
        <v>750</v>
      </c>
      <c r="F411" s="699">
        <v>0</v>
      </c>
      <c r="G411" s="699">
        <v>0</v>
      </c>
      <c r="H411" s="699">
        <v>0</v>
      </c>
    </row>
    <row r="412" spans="1:8" s="509" customFormat="1" ht="15" customHeight="1">
      <c r="A412" s="612">
        <v>53</v>
      </c>
      <c r="B412" s="441" t="s">
        <v>6563</v>
      </c>
      <c r="C412" s="441" t="s">
        <v>6555</v>
      </c>
      <c r="D412" s="441"/>
      <c r="E412" s="699">
        <v>720</v>
      </c>
      <c r="F412" s="699">
        <v>0</v>
      </c>
      <c r="G412" s="699">
        <v>0</v>
      </c>
      <c r="H412" s="699">
        <v>0</v>
      </c>
    </row>
    <row r="413" spans="1:8" s="509" customFormat="1" ht="15" customHeight="1">
      <c r="A413" s="612">
        <v>54</v>
      </c>
      <c r="B413" s="441" t="s">
        <v>6564</v>
      </c>
      <c r="C413" s="441" t="s">
        <v>6565</v>
      </c>
      <c r="D413" s="441"/>
      <c r="E413" s="699">
        <v>930</v>
      </c>
      <c r="F413" s="699">
        <v>0</v>
      </c>
      <c r="G413" s="699">
        <v>0</v>
      </c>
      <c r="H413" s="699">
        <v>0</v>
      </c>
    </row>
    <row r="414" spans="1:8" s="509" customFormat="1" ht="15" customHeight="1">
      <c r="A414" s="612">
        <v>55</v>
      </c>
      <c r="B414" s="441"/>
      <c r="C414" s="441" t="s">
        <v>6566</v>
      </c>
      <c r="D414" s="441"/>
      <c r="E414" s="699">
        <v>720</v>
      </c>
      <c r="F414" s="699">
        <v>0</v>
      </c>
      <c r="G414" s="699">
        <v>0</v>
      </c>
      <c r="H414" s="699">
        <v>0</v>
      </c>
    </row>
    <row r="415" spans="1:8" s="509" customFormat="1" ht="15" customHeight="1">
      <c r="A415" s="612">
        <v>56</v>
      </c>
      <c r="B415" s="441" t="s">
        <v>6567</v>
      </c>
      <c r="C415" s="441" t="s">
        <v>6568</v>
      </c>
      <c r="D415" s="441"/>
      <c r="E415" s="699">
        <v>900</v>
      </c>
      <c r="F415" s="699">
        <v>0</v>
      </c>
      <c r="G415" s="699">
        <v>0</v>
      </c>
      <c r="H415" s="699">
        <v>0</v>
      </c>
    </row>
    <row r="416" spans="1:8" s="509" customFormat="1" ht="15" customHeight="1">
      <c r="A416" s="612">
        <v>57</v>
      </c>
      <c r="B416" s="441" t="s">
        <v>6567</v>
      </c>
      <c r="C416" s="441" t="s">
        <v>6569</v>
      </c>
      <c r="D416" s="441"/>
      <c r="E416" s="699">
        <v>870</v>
      </c>
      <c r="F416" s="699">
        <v>0</v>
      </c>
      <c r="G416" s="699">
        <v>0</v>
      </c>
      <c r="H416" s="699">
        <v>0</v>
      </c>
    </row>
    <row r="417" spans="1:8" s="509" customFormat="1" ht="15" customHeight="1">
      <c r="A417" s="612">
        <v>58</v>
      </c>
      <c r="B417" s="441" t="s">
        <v>6567</v>
      </c>
      <c r="C417" s="441" t="s">
        <v>6570</v>
      </c>
      <c r="D417" s="441"/>
      <c r="E417" s="699">
        <v>810</v>
      </c>
      <c r="F417" s="699">
        <v>0</v>
      </c>
      <c r="G417" s="699">
        <v>0</v>
      </c>
      <c r="H417" s="699">
        <v>0</v>
      </c>
    </row>
    <row r="418" spans="1:8" s="509" customFormat="1" ht="15" customHeight="1">
      <c r="A418" s="612">
        <v>59</v>
      </c>
      <c r="B418" s="441" t="s">
        <v>6567</v>
      </c>
      <c r="C418" s="441" t="s">
        <v>6571</v>
      </c>
      <c r="D418" s="441"/>
      <c r="E418" s="699">
        <v>750</v>
      </c>
      <c r="F418" s="699">
        <v>0</v>
      </c>
      <c r="G418" s="699">
        <v>0</v>
      </c>
      <c r="H418" s="699">
        <v>0</v>
      </c>
    </row>
    <row r="419" spans="1:8" s="509" customFormat="1" ht="15" customHeight="1">
      <c r="A419" s="612">
        <v>60</v>
      </c>
      <c r="B419" s="441" t="s">
        <v>6567</v>
      </c>
      <c r="C419" s="441" t="s">
        <v>6572</v>
      </c>
      <c r="D419" s="441"/>
      <c r="E419" s="699">
        <v>720</v>
      </c>
      <c r="F419" s="699">
        <v>0</v>
      </c>
      <c r="G419" s="699">
        <v>0</v>
      </c>
      <c r="H419" s="699">
        <v>0</v>
      </c>
    </row>
    <row r="420" spans="1:8" s="509" customFormat="1" ht="15" customHeight="1">
      <c r="A420" s="612">
        <v>61</v>
      </c>
      <c r="B420" s="441" t="s">
        <v>6573</v>
      </c>
      <c r="C420" s="441" t="s">
        <v>6568</v>
      </c>
      <c r="D420" s="441"/>
      <c r="E420" s="699">
        <v>900</v>
      </c>
      <c r="F420" s="699">
        <v>0</v>
      </c>
      <c r="G420" s="699">
        <v>0</v>
      </c>
      <c r="H420" s="699">
        <v>0</v>
      </c>
    </row>
    <row r="421" spans="1:8" s="509" customFormat="1" ht="15" customHeight="1">
      <c r="A421" s="612">
        <v>62</v>
      </c>
      <c r="B421" s="441" t="s">
        <v>6573</v>
      </c>
      <c r="C421" s="441" t="s">
        <v>6569</v>
      </c>
      <c r="D421" s="441"/>
      <c r="E421" s="699">
        <v>870</v>
      </c>
      <c r="F421" s="699">
        <v>0</v>
      </c>
      <c r="G421" s="699">
        <v>0</v>
      </c>
      <c r="H421" s="699">
        <v>0</v>
      </c>
    </row>
    <row r="422" spans="1:8" s="509" customFormat="1" ht="15" customHeight="1">
      <c r="A422" s="612">
        <v>63</v>
      </c>
      <c r="B422" s="441" t="s">
        <v>6573</v>
      </c>
      <c r="C422" s="441" t="s">
        <v>6570</v>
      </c>
      <c r="D422" s="441"/>
      <c r="E422" s="699">
        <v>810</v>
      </c>
      <c r="F422" s="699">
        <v>0</v>
      </c>
      <c r="G422" s="699">
        <v>0</v>
      </c>
      <c r="H422" s="699">
        <v>0</v>
      </c>
    </row>
    <row r="423" spans="1:8" s="509" customFormat="1" ht="15" customHeight="1">
      <c r="A423" s="612">
        <v>64</v>
      </c>
      <c r="B423" s="441" t="s">
        <v>6573</v>
      </c>
      <c r="C423" s="441" t="s">
        <v>6571</v>
      </c>
      <c r="D423" s="441"/>
      <c r="E423" s="699">
        <v>750</v>
      </c>
      <c r="F423" s="699">
        <v>0</v>
      </c>
      <c r="G423" s="699">
        <v>0</v>
      </c>
      <c r="H423" s="699">
        <v>0</v>
      </c>
    </row>
    <row r="424" spans="1:8" s="509" customFormat="1" ht="15" customHeight="1">
      <c r="A424" s="612">
        <v>65</v>
      </c>
      <c r="B424" s="441" t="s">
        <v>6573</v>
      </c>
      <c r="C424" s="441" t="s">
        <v>6572</v>
      </c>
      <c r="D424" s="441"/>
      <c r="E424" s="699">
        <v>720</v>
      </c>
      <c r="F424" s="699">
        <v>0</v>
      </c>
      <c r="G424" s="699">
        <v>0</v>
      </c>
      <c r="H424" s="699">
        <v>0</v>
      </c>
    </row>
    <row r="425" spans="1:8" s="509" customFormat="1" ht="15" customHeight="1">
      <c r="A425" s="612">
        <v>66</v>
      </c>
      <c r="B425" s="441" t="s">
        <v>1346</v>
      </c>
      <c r="C425" s="441" t="s">
        <v>6539</v>
      </c>
      <c r="D425" s="441"/>
      <c r="E425" s="699">
        <v>676</v>
      </c>
      <c r="F425" s="699">
        <v>0</v>
      </c>
      <c r="G425" s="699">
        <v>0</v>
      </c>
      <c r="H425" s="699">
        <v>0</v>
      </c>
    </row>
    <row r="426" spans="1:8" s="509" customFormat="1" ht="15" customHeight="1">
      <c r="A426" s="612">
        <v>67</v>
      </c>
      <c r="B426" s="441" t="s">
        <v>859</v>
      </c>
      <c r="C426" s="441" t="s">
        <v>6539</v>
      </c>
      <c r="D426" s="441"/>
      <c r="E426" s="699">
        <v>676</v>
      </c>
      <c r="F426" s="699">
        <v>0</v>
      </c>
      <c r="G426" s="699">
        <v>0</v>
      </c>
      <c r="H426" s="699">
        <v>0</v>
      </c>
    </row>
    <row r="427" spans="1:8" s="509" customFormat="1" ht="15" customHeight="1">
      <c r="A427" s="612">
        <v>68</v>
      </c>
      <c r="B427" s="441" t="s">
        <v>6273</v>
      </c>
      <c r="C427" s="441" t="s">
        <v>6539</v>
      </c>
      <c r="D427" s="441"/>
      <c r="E427" s="699">
        <v>676</v>
      </c>
      <c r="F427" s="699">
        <v>0</v>
      </c>
      <c r="G427" s="699">
        <v>0</v>
      </c>
      <c r="H427" s="699">
        <v>0</v>
      </c>
    </row>
    <row r="428" spans="1:8" s="509" customFormat="1" ht="15" customHeight="1">
      <c r="A428" s="612">
        <v>69</v>
      </c>
      <c r="B428" s="441" t="s">
        <v>874</v>
      </c>
      <c r="C428" s="441" t="s">
        <v>6539</v>
      </c>
      <c r="D428" s="441"/>
      <c r="E428" s="699">
        <v>676</v>
      </c>
      <c r="F428" s="699">
        <v>0</v>
      </c>
      <c r="G428" s="699">
        <v>0</v>
      </c>
      <c r="H428" s="699">
        <v>0</v>
      </c>
    </row>
    <row r="429" spans="1:8" s="509" customFormat="1" ht="15" customHeight="1">
      <c r="A429" s="612">
        <v>70</v>
      </c>
      <c r="B429" s="441" t="s">
        <v>1721</v>
      </c>
      <c r="C429" s="441" t="s">
        <v>6535</v>
      </c>
      <c r="D429" s="441"/>
      <c r="E429" s="699">
        <v>676</v>
      </c>
      <c r="F429" s="699">
        <v>0</v>
      </c>
      <c r="G429" s="699">
        <v>0</v>
      </c>
      <c r="H429" s="699">
        <v>0</v>
      </c>
    </row>
    <row r="430" spans="1:8" s="509" customFormat="1" ht="15" customHeight="1">
      <c r="A430" s="612">
        <v>71</v>
      </c>
      <c r="B430" s="441" t="s">
        <v>860</v>
      </c>
      <c r="C430" s="441" t="s">
        <v>6535</v>
      </c>
      <c r="D430" s="441"/>
      <c r="E430" s="699">
        <v>676</v>
      </c>
      <c r="F430" s="699">
        <v>0</v>
      </c>
      <c r="G430" s="699">
        <v>0</v>
      </c>
      <c r="H430" s="699">
        <v>0</v>
      </c>
    </row>
    <row r="431" spans="1:8" s="509" customFormat="1" ht="15" customHeight="1">
      <c r="A431" s="612">
        <v>72</v>
      </c>
      <c r="B431" s="441" t="s">
        <v>1590</v>
      </c>
      <c r="C431" s="441" t="s">
        <v>6574</v>
      </c>
      <c r="D431" s="441"/>
      <c r="E431" s="699">
        <v>676</v>
      </c>
      <c r="F431" s="699">
        <v>0</v>
      </c>
      <c r="G431" s="699">
        <v>0</v>
      </c>
      <c r="H431" s="699">
        <v>0</v>
      </c>
    </row>
    <row r="432" spans="1:8" s="509" customFormat="1" ht="15" customHeight="1">
      <c r="A432" s="612">
        <v>73</v>
      </c>
      <c r="B432" s="568" t="s">
        <v>866</v>
      </c>
      <c r="C432" s="568" t="s">
        <v>6575</v>
      </c>
      <c r="D432" s="568"/>
      <c r="E432" s="699">
        <v>676</v>
      </c>
      <c r="F432" s="699">
        <v>0</v>
      </c>
      <c r="G432" s="699">
        <v>0</v>
      </c>
      <c r="H432" s="699">
        <v>0</v>
      </c>
    </row>
    <row r="433" spans="1:8" s="509" customFormat="1" ht="15" customHeight="1">
      <c r="A433" s="612">
        <v>74</v>
      </c>
      <c r="B433" s="441" t="s">
        <v>1610</v>
      </c>
      <c r="C433" s="441" t="s">
        <v>6535</v>
      </c>
      <c r="D433" s="441"/>
      <c r="E433" s="699">
        <v>676</v>
      </c>
      <c r="F433" s="699">
        <v>0</v>
      </c>
      <c r="G433" s="699">
        <v>0</v>
      </c>
      <c r="H433" s="699">
        <v>0</v>
      </c>
    </row>
    <row r="434" spans="1:8" s="509" customFormat="1" ht="15" customHeight="1">
      <c r="A434" s="612">
        <v>75</v>
      </c>
      <c r="B434" s="441" t="s">
        <v>4358</v>
      </c>
      <c r="C434" s="441" t="s">
        <v>6576</v>
      </c>
      <c r="D434" s="441"/>
      <c r="E434" s="699">
        <v>676</v>
      </c>
      <c r="F434" s="699">
        <v>0</v>
      </c>
      <c r="G434" s="699">
        <v>0</v>
      </c>
      <c r="H434" s="699">
        <v>0</v>
      </c>
    </row>
    <row r="435" spans="1:8" s="509" customFormat="1" ht="15" customHeight="1">
      <c r="A435" s="612">
        <v>76</v>
      </c>
      <c r="B435" s="441" t="s">
        <v>870</v>
      </c>
      <c r="C435" s="441" t="s">
        <v>6535</v>
      </c>
      <c r="D435" s="441"/>
      <c r="E435" s="699">
        <v>560</v>
      </c>
      <c r="F435" s="699">
        <v>0</v>
      </c>
      <c r="G435" s="699">
        <v>0</v>
      </c>
      <c r="H435" s="699">
        <v>0</v>
      </c>
    </row>
    <row r="436" spans="1:8" s="509" customFormat="1" ht="15" customHeight="1">
      <c r="A436" s="612">
        <v>77</v>
      </c>
      <c r="B436" s="441" t="s">
        <v>870</v>
      </c>
      <c r="C436" s="441" t="s">
        <v>6544</v>
      </c>
      <c r="D436" s="441"/>
      <c r="E436" s="699">
        <v>442</v>
      </c>
      <c r="F436" s="699">
        <v>0</v>
      </c>
      <c r="G436" s="699">
        <v>0</v>
      </c>
      <c r="H436" s="699">
        <v>0</v>
      </c>
    </row>
    <row r="437" spans="1:8" s="509" customFormat="1" ht="15" customHeight="1">
      <c r="A437" s="612">
        <v>78</v>
      </c>
      <c r="B437" s="441" t="s">
        <v>870</v>
      </c>
      <c r="C437" s="441" t="s">
        <v>6577</v>
      </c>
      <c r="D437" s="441"/>
      <c r="E437" s="699">
        <v>364</v>
      </c>
      <c r="F437" s="699">
        <v>0</v>
      </c>
      <c r="G437" s="699">
        <v>0</v>
      </c>
      <c r="H437" s="699">
        <v>0</v>
      </c>
    </row>
    <row r="438" spans="1:8" s="509" customFormat="1" ht="15" customHeight="1">
      <c r="A438" s="612">
        <v>79</v>
      </c>
      <c r="B438" s="441" t="s">
        <v>1613</v>
      </c>
      <c r="C438" s="441" t="s">
        <v>6578</v>
      </c>
      <c r="D438" s="441"/>
      <c r="E438" s="699">
        <v>416</v>
      </c>
      <c r="F438" s="699">
        <v>291</v>
      </c>
      <c r="G438" s="699">
        <v>208</v>
      </c>
      <c r="H438" s="699">
        <v>0</v>
      </c>
    </row>
    <row r="439" spans="1:8" s="509" customFormat="1" ht="15" customHeight="1">
      <c r="A439" s="612">
        <v>80</v>
      </c>
      <c r="B439" s="441" t="s">
        <v>1613</v>
      </c>
      <c r="C439" s="441" t="s">
        <v>6579</v>
      </c>
      <c r="D439" s="441"/>
      <c r="E439" s="699">
        <v>338</v>
      </c>
      <c r="F439" s="699">
        <v>237</v>
      </c>
      <c r="G439" s="699">
        <v>169</v>
      </c>
      <c r="H439" s="699">
        <v>0</v>
      </c>
    </row>
    <row r="440" spans="1:8" s="509" customFormat="1" ht="15" customHeight="1">
      <c r="A440" s="612">
        <v>81</v>
      </c>
      <c r="B440" s="441" t="s">
        <v>1613</v>
      </c>
      <c r="C440" s="441" t="s">
        <v>6580</v>
      </c>
      <c r="D440" s="441"/>
      <c r="E440" s="699">
        <v>286</v>
      </c>
      <c r="F440" s="699">
        <v>200</v>
      </c>
      <c r="G440" s="699">
        <v>143</v>
      </c>
      <c r="H440" s="699">
        <v>0</v>
      </c>
    </row>
    <row r="441" spans="1:8" s="509" customFormat="1" ht="15" customHeight="1">
      <c r="A441" s="612">
        <v>82</v>
      </c>
      <c r="B441" s="441" t="s">
        <v>2006</v>
      </c>
      <c r="C441" s="441" t="s">
        <v>5930</v>
      </c>
      <c r="D441" s="441"/>
      <c r="E441" s="699">
        <v>416</v>
      </c>
      <c r="F441" s="699">
        <v>291</v>
      </c>
      <c r="G441" s="699">
        <v>208</v>
      </c>
      <c r="H441" s="699">
        <v>0</v>
      </c>
    </row>
    <row r="442" spans="1:8" s="509" customFormat="1" ht="15" customHeight="1">
      <c r="A442" s="612">
        <v>83</v>
      </c>
      <c r="B442" s="441" t="s">
        <v>1609</v>
      </c>
      <c r="C442" s="441" t="s">
        <v>5930</v>
      </c>
      <c r="D442" s="441"/>
      <c r="E442" s="699">
        <v>416</v>
      </c>
      <c r="F442" s="699">
        <v>291</v>
      </c>
      <c r="G442" s="699">
        <v>208</v>
      </c>
      <c r="H442" s="699">
        <v>0</v>
      </c>
    </row>
    <row r="443" spans="1:8" s="509" customFormat="1" ht="15" customHeight="1">
      <c r="A443" s="612">
        <v>84</v>
      </c>
      <c r="B443" s="441" t="s">
        <v>1398</v>
      </c>
      <c r="C443" s="441" t="s">
        <v>6581</v>
      </c>
      <c r="D443" s="441"/>
      <c r="E443" s="699">
        <v>624</v>
      </c>
      <c r="F443" s="699">
        <v>437</v>
      </c>
      <c r="G443" s="699">
        <v>312</v>
      </c>
      <c r="H443" s="699">
        <v>0</v>
      </c>
    </row>
    <row r="444" spans="1:8" s="509" customFormat="1" ht="15" customHeight="1">
      <c r="A444" s="612">
        <v>85</v>
      </c>
      <c r="B444" s="441" t="s">
        <v>1665</v>
      </c>
      <c r="C444" s="441" t="s">
        <v>5930</v>
      </c>
      <c r="D444" s="441"/>
      <c r="E444" s="699">
        <v>468</v>
      </c>
      <c r="F444" s="699">
        <v>0</v>
      </c>
      <c r="G444" s="699">
        <v>0</v>
      </c>
      <c r="H444" s="699">
        <v>0</v>
      </c>
    </row>
    <row r="445" spans="1:8" s="509" customFormat="1" ht="15" customHeight="1">
      <c r="A445" s="612">
        <v>86</v>
      </c>
      <c r="B445" s="441" t="s">
        <v>6582</v>
      </c>
      <c r="C445" s="441" t="s">
        <v>5930</v>
      </c>
      <c r="D445" s="441"/>
      <c r="E445" s="699">
        <v>416</v>
      </c>
      <c r="F445" s="699">
        <v>0</v>
      </c>
      <c r="G445" s="699">
        <v>0</v>
      </c>
      <c r="H445" s="699">
        <v>0</v>
      </c>
    </row>
    <row r="446" spans="1:8" s="509" customFormat="1" ht="15" customHeight="1">
      <c r="A446" s="612">
        <v>87</v>
      </c>
      <c r="B446" s="441" t="s">
        <v>1623</v>
      </c>
      <c r="C446" s="441" t="s">
        <v>5930</v>
      </c>
      <c r="D446" s="441"/>
      <c r="E446" s="699">
        <v>416</v>
      </c>
      <c r="F446" s="699">
        <v>0</v>
      </c>
      <c r="G446" s="699">
        <v>0</v>
      </c>
      <c r="H446" s="699">
        <v>0</v>
      </c>
    </row>
    <row r="447" spans="1:8" s="509" customFormat="1" ht="15" customHeight="1">
      <c r="A447" s="612">
        <v>88</v>
      </c>
      <c r="B447" s="441" t="s">
        <v>1388</v>
      </c>
      <c r="C447" s="441" t="s">
        <v>6583</v>
      </c>
      <c r="D447" s="441"/>
      <c r="E447" s="699">
        <v>444</v>
      </c>
      <c r="F447" s="699">
        <v>0</v>
      </c>
      <c r="G447" s="699">
        <v>0</v>
      </c>
      <c r="H447" s="699">
        <v>0</v>
      </c>
    </row>
    <row r="448" spans="1:8" s="509" customFormat="1" ht="15" customHeight="1">
      <c r="A448" s="612">
        <v>89</v>
      </c>
      <c r="B448" s="441" t="s">
        <v>6584</v>
      </c>
      <c r="C448" s="441" t="s">
        <v>6585</v>
      </c>
      <c r="D448" s="441"/>
      <c r="E448" s="699">
        <v>312</v>
      </c>
      <c r="F448" s="699">
        <v>0</v>
      </c>
      <c r="G448" s="699">
        <v>0</v>
      </c>
      <c r="H448" s="699">
        <v>0</v>
      </c>
    </row>
    <row r="449" spans="1:8" s="509" customFormat="1" ht="15" customHeight="1">
      <c r="A449" s="612">
        <v>90</v>
      </c>
      <c r="B449" s="441" t="s">
        <v>1645</v>
      </c>
      <c r="C449" s="441" t="s">
        <v>6586</v>
      </c>
      <c r="D449" s="441"/>
      <c r="E449" s="699">
        <v>416</v>
      </c>
      <c r="F449" s="699">
        <v>0</v>
      </c>
      <c r="G449" s="699">
        <v>0</v>
      </c>
      <c r="H449" s="699">
        <v>0</v>
      </c>
    </row>
    <row r="450" spans="1:8" s="509" customFormat="1" ht="15" customHeight="1">
      <c r="A450" s="612">
        <v>91</v>
      </c>
      <c r="B450" s="441" t="s">
        <v>1581</v>
      </c>
      <c r="C450" s="441" t="s">
        <v>6587</v>
      </c>
      <c r="D450" s="441"/>
      <c r="E450" s="699">
        <v>312</v>
      </c>
      <c r="F450" s="699">
        <v>0</v>
      </c>
      <c r="G450" s="699">
        <v>0</v>
      </c>
      <c r="H450" s="699">
        <v>0</v>
      </c>
    </row>
    <row r="451" spans="1:8" s="509" customFormat="1" ht="15" customHeight="1">
      <c r="A451" s="612">
        <v>92</v>
      </c>
      <c r="B451" s="441" t="s">
        <v>1315</v>
      </c>
      <c r="C451" s="441" t="s">
        <v>6588</v>
      </c>
      <c r="D451" s="441"/>
      <c r="E451" s="699">
        <v>392</v>
      </c>
      <c r="F451" s="699">
        <v>274</v>
      </c>
      <c r="G451" s="699">
        <v>196</v>
      </c>
      <c r="H451" s="699">
        <v>0</v>
      </c>
    </row>
    <row r="452" spans="1:8" s="509" customFormat="1" ht="15" customHeight="1">
      <c r="A452" s="612">
        <v>93</v>
      </c>
      <c r="B452" s="441" t="s">
        <v>1315</v>
      </c>
      <c r="C452" s="441" t="s">
        <v>6589</v>
      </c>
      <c r="D452" s="441"/>
      <c r="E452" s="699">
        <v>240</v>
      </c>
      <c r="F452" s="699">
        <v>168</v>
      </c>
      <c r="G452" s="699">
        <v>120</v>
      </c>
      <c r="H452" s="699">
        <v>0</v>
      </c>
    </row>
    <row r="453" spans="1:8" s="509" customFormat="1" ht="15" customHeight="1">
      <c r="A453" s="612">
        <v>94</v>
      </c>
      <c r="B453" s="441" t="s">
        <v>1340</v>
      </c>
      <c r="C453" s="441" t="s">
        <v>6590</v>
      </c>
      <c r="D453" s="441"/>
      <c r="E453" s="699">
        <v>600</v>
      </c>
      <c r="F453" s="699">
        <v>420</v>
      </c>
      <c r="G453" s="699">
        <v>300</v>
      </c>
      <c r="H453" s="699">
        <v>0</v>
      </c>
    </row>
    <row r="454" spans="1:8" s="509" customFormat="1" ht="15" customHeight="1">
      <c r="A454" s="612">
        <v>95</v>
      </c>
      <c r="B454" s="441" t="s">
        <v>1340</v>
      </c>
      <c r="C454" s="441" t="s">
        <v>6591</v>
      </c>
      <c r="D454" s="441"/>
      <c r="E454" s="699">
        <v>2340</v>
      </c>
      <c r="F454" s="699">
        <v>1638</v>
      </c>
      <c r="G454" s="699">
        <v>1170</v>
      </c>
      <c r="H454" s="699">
        <v>0</v>
      </c>
    </row>
    <row r="455" spans="1:8" s="509" customFormat="1" ht="15" customHeight="1">
      <c r="A455" s="612">
        <v>96</v>
      </c>
      <c r="B455" s="441" t="s">
        <v>1340</v>
      </c>
      <c r="C455" s="441" t="s">
        <v>6530</v>
      </c>
      <c r="D455" s="441"/>
      <c r="E455" s="699">
        <v>560</v>
      </c>
      <c r="F455" s="699">
        <v>392</v>
      </c>
      <c r="G455" s="699">
        <v>280</v>
      </c>
      <c r="H455" s="699">
        <v>0</v>
      </c>
    </row>
    <row r="456" spans="1:8" s="509" customFormat="1" ht="15" customHeight="1">
      <c r="A456" s="612">
        <v>97</v>
      </c>
      <c r="B456" s="441" t="s">
        <v>1593</v>
      </c>
      <c r="C456" s="441" t="s">
        <v>6592</v>
      </c>
      <c r="D456" s="441"/>
      <c r="E456" s="699">
        <v>208</v>
      </c>
      <c r="F456" s="699">
        <v>0</v>
      </c>
      <c r="G456" s="699">
        <v>0</v>
      </c>
      <c r="H456" s="699">
        <v>0</v>
      </c>
    </row>
    <row r="457" spans="1:8" s="509" customFormat="1" ht="15" customHeight="1">
      <c r="A457" s="612">
        <v>98</v>
      </c>
      <c r="B457" s="441" t="s">
        <v>1593</v>
      </c>
      <c r="C457" s="441" t="s">
        <v>6593</v>
      </c>
      <c r="D457" s="441"/>
      <c r="E457" s="699">
        <v>364</v>
      </c>
      <c r="F457" s="699">
        <v>0</v>
      </c>
      <c r="G457" s="699">
        <v>0</v>
      </c>
      <c r="H457" s="699">
        <v>0</v>
      </c>
    </row>
    <row r="458" spans="1:8" s="509" customFormat="1" ht="15" customHeight="1">
      <c r="A458" s="612">
        <v>99</v>
      </c>
      <c r="B458" s="441" t="s">
        <v>1696</v>
      </c>
      <c r="C458" s="441" t="s">
        <v>6594</v>
      </c>
      <c r="D458" s="441"/>
      <c r="E458" s="699">
        <v>520</v>
      </c>
      <c r="F458" s="699">
        <v>364</v>
      </c>
      <c r="G458" s="699">
        <v>0</v>
      </c>
      <c r="H458" s="699">
        <v>0</v>
      </c>
    </row>
    <row r="459" spans="1:8" s="509" customFormat="1" ht="15" customHeight="1">
      <c r="A459" s="612">
        <v>100</v>
      </c>
      <c r="B459" s="441" t="s">
        <v>1316</v>
      </c>
      <c r="C459" s="441" t="s">
        <v>6595</v>
      </c>
      <c r="D459" s="441"/>
      <c r="E459" s="699">
        <v>440</v>
      </c>
      <c r="F459" s="699">
        <v>308</v>
      </c>
      <c r="G459" s="699">
        <v>0</v>
      </c>
      <c r="H459" s="699">
        <v>0</v>
      </c>
    </row>
    <row r="460" spans="1:8" s="509" customFormat="1" ht="15" customHeight="1">
      <c r="A460" s="612">
        <v>101</v>
      </c>
      <c r="B460" s="441" t="s">
        <v>1611</v>
      </c>
      <c r="C460" s="441" t="s">
        <v>6595</v>
      </c>
      <c r="D460" s="441"/>
      <c r="E460" s="699">
        <v>374</v>
      </c>
      <c r="F460" s="699">
        <v>262</v>
      </c>
      <c r="G460" s="699">
        <v>0</v>
      </c>
      <c r="H460" s="699">
        <v>0</v>
      </c>
    </row>
    <row r="461" spans="1:8" s="509" customFormat="1" ht="15" customHeight="1">
      <c r="A461" s="612">
        <v>102</v>
      </c>
      <c r="B461" s="441" t="s">
        <v>1582</v>
      </c>
      <c r="C461" s="441" t="s">
        <v>6596</v>
      </c>
      <c r="D461" s="441"/>
      <c r="E461" s="699">
        <v>374</v>
      </c>
      <c r="F461" s="699">
        <v>262</v>
      </c>
      <c r="G461" s="699">
        <v>0</v>
      </c>
      <c r="H461" s="699">
        <v>0</v>
      </c>
    </row>
    <row r="462" spans="1:8" s="509" customFormat="1" ht="15" customHeight="1">
      <c r="A462" s="612">
        <v>103</v>
      </c>
      <c r="B462" s="441" t="s">
        <v>6597</v>
      </c>
      <c r="C462" s="441" t="s">
        <v>6598</v>
      </c>
      <c r="D462" s="441"/>
      <c r="E462" s="699">
        <v>312</v>
      </c>
      <c r="F462" s="699">
        <v>0</v>
      </c>
      <c r="G462" s="699">
        <v>0</v>
      </c>
      <c r="H462" s="699">
        <v>0</v>
      </c>
    </row>
    <row r="463" spans="1:8" s="509" customFormat="1" ht="15" customHeight="1">
      <c r="A463" s="612">
        <v>104</v>
      </c>
      <c r="B463" s="441" t="s">
        <v>6599</v>
      </c>
      <c r="C463" s="441" t="s">
        <v>6600</v>
      </c>
      <c r="D463" s="441"/>
      <c r="E463" s="699">
        <v>312</v>
      </c>
      <c r="F463" s="699">
        <v>0</v>
      </c>
      <c r="G463" s="699">
        <v>0</v>
      </c>
      <c r="H463" s="699">
        <v>0</v>
      </c>
    </row>
    <row r="464" spans="1:8" s="509" customFormat="1" ht="15" customHeight="1">
      <c r="A464" s="612">
        <v>105</v>
      </c>
      <c r="B464" s="441" t="s">
        <v>2319</v>
      </c>
      <c r="C464" s="441" t="s">
        <v>6601</v>
      </c>
      <c r="D464" s="441"/>
      <c r="E464" s="699">
        <v>470</v>
      </c>
      <c r="F464" s="699">
        <v>329</v>
      </c>
      <c r="G464" s="699">
        <v>235</v>
      </c>
      <c r="H464" s="699">
        <v>188</v>
      </c>
    </row>
    <row r="465" spans="1:8" s="509" customFormat="1" ht="15" customHeight="1">
      <c r="A465" s="612">
        <v>106</v>
      </c>
      <c r="B465" s="441" t="s">
        <v>2319</v>
      </c>
      <c r="C465" s="441" t="s">
        <v>6602</v>
      </c>
      <c r="D465" s="441"/>
      <c r="E465" s="699">
        <v>1120</v>
      </c>
      <c r="F465" s="699">
        <v>784</v>
      </c>
      <c r="G465" s="699">
        <v>560</v>
      </c>
      <c r="H465" s="699">
        <v>448</v>
      </c>
    </row>
    <row r="466" spans="1:8" s="509" customFormat="1" ht="15" customHeight="1">
      <c r="A466" s="612">
        <v>107</v>
      </c>
      <c r="B466" s="441" t="s">
        <v>6603</v>
      </c>
      <c r="C466" s="441" t="s">
        <v>6604</v>
      </c>
      <c r="D466" s="441"/>
      <c r="E466" s="699">
        <v>448</v>
      </c>
      <c r="F466" s="699">
        <v>314</v>
      </c>
      <c r="G466" s="699">
        <v>224</v>
      </c>
      <c r="H466" s="699">
        <v>179</v>
      </c>
    </row>
    <row r="467" spans="1:8" s="509" customFormat="1" ht="15" customHeight="1">
      <c r="A467" s="612">
        <v>108</v>
      </c>
      <c r="B467" s="441" t="s">
        <v>6603</v>
      </c>
      <c r="C467" s="441" t="s">
        <v>6605</v>
      </c>
      <c r="D467" s="441"/>
      <c r="E467" s="699">
        <v>308</v>
      </c>
      <c r="F467" s="699">
        <v>216</v>
      </c>
      <c r="G467" s="699">
        <v>154</v>
      </c>
      <c r="H467" s="699">
        <v>123</v>
      </c>
    </row>
    <row r="468" spans="1:8" s="509" customFormat="1" ht="15" customHeight="1">
      <c r="A468" s="612">
        <v>109</v>
      </c>
      <c r="B468" s="441" t="s">
        <v>6603</v>
      </c>
      <c r="C468" s="441" t="s">
        <v>6606</v>
      </c>
      <c r="D468" s="441"/>
      <c r="E468" s="699">
        <v>336</v>
      </c>
      <c r="F468" s="699">
        <v>235</v>
      </c>
      <c r="G468" s="699">
        <v>168</v>
      </c>
      <c r="H468" s="699">
        <v>134</v>
      </c>
    </row>
    <row r="469" spans="1:8" s="509" customFormat="1" ht="15" customHeight="1">
      <c r="A469" s="612">
        <v>110</v>
      </c>
      <c r="B469" s="441" t="s">
        <v>6607</v>
      </c>
      <c r="C469" s="441"/>
      <c r="D469" s="441"/>
      <c r="E469" s="699">
        <v>160</v>
      </c>
      <c r="F469" s="699">
        <v>112</v>
      </c>
      <c r="G469" s="699">
        <v>80</v>
      </c>
      <c r="H469" s="699">
        <v>0</v>
      </c>
    </row>
    <row r="470" spans="1:8" s="509" customFormat="1" ht="15" customHeight="1">
      <c r="A470" s="612">
        <v>111</v>
      </c>
      <c r="B470" s="441" t="s">
        <v>6608</v>
      </c>
      <c r="C470" s="441"/>
      <c r="D470" s="441"/>
      <c r="E470" s="699">
        <v>224</v>
      </c>
      <c r="F470" s="699">
        <v>157</v>
      </c>
      <c r="G470" s="699">
        <v>112</v>
      </c>
      <c r="H470" s="699">
        <v>0</v>
      </c>
    </row>
    <row r="471" spans="1:8" s="509" customFormat="1" ht="15" customHeight="1">
      <c r="A471" s="612">
        <v>112</v>
      </c>
      <c r="B471" s="441" t="s">
        <v>6609</v>
      </c>
      <c r="C471" s="441"/>
      <c r="D471" s="441"/>
      <c r="E471" s="699">
        <v>260</v>
      </c>
      <c r="F471" s="699">
        <v>182</v>
      </c>
      <c r="G471" s="699">
        <v>130</v>
      </c>
      <c r="H471" s="699">
        <v>0</v>
      </c>
    </row>
    <row r="472" spans="1:8" s="509" customFormat="1" ht="15" customHeight="1">
      <c r="A472" s="612">
        <v>113</v>
      </c>
      <c r="B472" s="441" t="s">
        <v>6610</v>
      </c>
      <c r="C472" s="441" t="s">
        <v>6529</v>
      </c>
      <c r="D472" s="441"/>
      <c r="E472" s="699">
        <v>1400</v>
      </c>
      <c r="F472" s="699">
        <v>0</v>
      </c>
      <c r="G472" s="699">
        <v>0</v>
      </c>
      <c r="H472" s="699">
        <v>0</v>
      </c>
    </row>
    <row r="473" spans="1:8" s="509" customFormat="1" ht="15" customHeight="1">
      <c r="A473" s="612">
        <v>114</v>
      </c>
      <c r="B473" s="441" t="s">
        <v>892</v>
      </c>
      <c r="C473" s="441" t="s">
        <v>6611</v>
      </c>
      <c r="D473" s="441"/>
      <c r="E473" s="699">
        <v>448</v>
      </c>
      <c r="F473" s="699">
        <v>314</v>
      </c>
      <c r="G473" s="699">
        <v>224</v>
      </c>
      <c r="H473" s="699">
        <v>0</v>
      </c>
    </row>
    <row r="474" spans="1:8" s="509" customFormat="1" ht="15" customHeight="1">
      <c r="A474" s="612">
        <v>115</v>
      </c>
      <c r="B474" s="441" t="s">
        <v>1695</v>
      </c>
      <c r="C474" s="441" t="s">
        <v>6612</v>
      </c>
      <c r="D474" s="441"/>
      <c r="E474" s="699">
        <v>312</v>
      </c>
      <c r="F474" s="699">
        <v>218</v>
      </c>
      <c r="G474" s="699">
        <v>156</v>
      </c>
      <c r="H474" s="699">
        <v>0</v>
      </c>
    </row>
    <row r="475" spans="1:8" s="509" customFormat="1" ht="15" customHeight="1">
      <c r="A475" s="612">
        <v>116</v>
      </c>
      <c r="B475" s="441" t="s">
        <v>818</v>
      </c>
      <c r="C475" s="441" t="s">
        <v>6613</v>
      </c>
      <c r="D475" s="441"/>
      <c r="E475" s="699">
        <v>312</v>
      </c>
      <c r="F475" s="699">
        <v>218</v>
      </c>
      <c r="G475" s="699">
        <v>156</v>
      </c>
      <c r="H475" s="699">
        <v>0</v>
      </c>
    </row>
    <row r="476" spans="1:8" s="509" customFormat="1" ht="15" customHeight="1">
      <c r="A476" s="612">
        <v>117</v>
      </c>
      <c r="B476" s="441" t="s">
        <v>1770</v>
      </c>
      <c r="C476" s="441" t="s">
        <v>6583</v>
      </c>
      <c r="D476" s="441"/>
      <c r="E476" s="699">
        <v>260</v>
      </c>
      <c r="F476" s="699">
        <v>182</v>
      </c>
      <c r="G476" s="699">
        <v>130</v>
      </c>
      <c r="H476" s="699">
        <v>0</v>
      </c>
    </row>
    <row r="477" spans="1:8" s="509" customFormat="1" ht="15" customHeight="1">
      <c r="A477" s="612">
        <v>118</v>
      </c>
      <c r="B477" s="441" t="s">
        <v>6614</v>
      </c>
      <c r="C477" s="441" t="s">
        <v>6524</v>
      </c>
      <c r="D477" s="441"/>
      <c r="E477" s="699">
        <v>364</v>
      </c>
      <c r="F477" s="699">
        <v>255</v>
      </c>
      <c r="G477" s="699">
        <v>182</v>
      </c>
      <c r="H477" s="699">
        <v>0</v>
      </c>
    </row>
    <row r="478" spans="1:8" s="509" customFormat="1" ht="15" customHeight="1">
      <c r="A478" s="612">
        <v>119</v>
      </c>
      <c r="B478" s="441" t="s">
        <v>1596</v>
      </c>
      <c r="C478" s="441" t="s">
        <v>6615</v>
      </c>
      <c r="D478" s="441"/>
      <c r="E478" s="699">
        <v>130</v>
      </c>
      <c r="F478" s="699">
        <v>91</v>
      </c>
      <c r="G478" s="699">
        <v>65</v>
      </c>
      <c r="H478" s="699">
        <v>0</v>
      </c>
    </row>
    <row r="479" spans="1:8" s="509" customFormat="1" ht="15" customHeight="1">
      <c r="A479" s="612">
        <v>120</v>
      </c>
      <c r="B479" s="441" t="s">
        <v>1698</v>
      </c>
      <c r="C479" s="441" t="s">
        <v>6615</v>
      </c>
      <c r="D479" s="441"/>
      <c r="E479" s="699">
        <v>130</v>
      </c>
      <c r="F479" s="699">
        <v>91</v>
      </c>
      <c r="G479" s="699">
        <v>65</v>
      </c>
      <c r="H479" s="699">
        <v>0</v>
      </c>
    </row>
    <row r="480" spans="1:8" s="509" customFormat="1" ht="15" customHeight="1">
      <c r="A480" s="612">
        <v>121</v>
      </c>
      <c r="B480" s="441" t="s">
        <v>1772</v>
      </c>
      <c r="C480" s="441" t="s">
        <v>6616</v>
      </c>
      <c r="D480" s="441"/>
      <c r="E480" s="699">
        <v>208</v>
      </c>
      <c r="F480" s="699">
        <v>146</v>
      </c>
      <c r="G480" s="699">
        <v>104</v>
      </c>
      <c r="H480" s="699">
        <v>0</v>
      </c>
    </row>
    <row r="481" spans="1:8" s="509" customFormat="1" ht="15" customHeight="1">
      <c r="A481" s="612">
        <v>122</v>
      </c>
      <c r="B481" s="441" t="s">
        <v>2155</v>
      </c>
      <c r="C481" s="441" t="s">
        <v>6617</v>
      </c>
      <c r="D481" s="441"/>
      <c r="E481" s="699">
        <v>208</v>
      </c>
      <c r="F481" s="699">
        <v>146</v>
      </c>
      <c r="G481" s="699">
        <v>104</v>
      </c>
      <c r="H481" s="699">
        <v>0</v>
      </c>
    </row>
    <row r="482" spans="1:8" s="509" customFormat="1" ht="15" customHeight="1">
      <c r="A482" s="612">
        <v>123</v>
      </c>
      <c r="B482" s="441" t="s">
        <v>1815</v>
      </c>
      <c r="C482" s="441" t="s">
        <v>6618</v>
      </c>
      <c r="D482" s="441"/>
      <c r="E482" s="699">
        <v>208</v>
      </c>
      <c r="F482" s="699">
        <v>146</v>
      </c>
      <c r="G482" s="699">
        <v>104</v>
      </c>
      <c r="H482" s="699">
        <v>0</v>
      </c>
    </row>
    <row r="483" spans="1:8" s="509" customFormat="1" ht="15" customHeight="1">
      <c r="A483" s="612">
        <v>124</v>
      </c>
      <c r="B483" s="441" t="s">
        <v>6619</v>
      </c>
      <c r="C483" s="441" t="s">
        <v>6617</v>
      </c>
      <c r="D483" s="441"/>
      <c r="E483" s="699">
        <v>208</v>
      </c>
      <c r="F483" s="699">
        <v>146</v>
      </c>
      <c r="G483" s="699">
        <v>104</v>
      </c>
      <c r="H483" s="699">
        <v>0</v>
      </c>
    </row>
    <row r="484" spans="1:8" s="509" customFormat="1" ht="15" customHeight="1">
      <c r="A484" s="612">
        <v>125</v>
      </c>
      <c r="B484" s="441" t="s">
        <v>6620</v>
      </c>
      <c r="C484" s="441" t="s">
        <v>6621</v>
      </c>
      <c r="D484" s="441"/>
      <c r="E484" s="699">
        <v>156</v>
      </c>
      <c r="F484" s="699">
        <v>109</v>
      </c>
      <c r="G484" s="699">
        <v>78</v>
      </c>
      <c r="H484" s="699">
        <v>0</v>
      </c>
    </row>
    <row r="485" spans="1:8" s="509" customFormat="1" ht="15" customHeight="1">
      <c r="A485" s="612">
        <v>126</v>
      </c>
      <c r="B485" s="441" t="s">
        <v>1630</v>
      </c>
      <c r="C485" s="441" t="s">
        <v>6621</v>
      </c>
      <c r="D485" s="441"/>
      <c r="E485" s="699">
        <v>156</v>
      </c>
      <c r="F485" s="699">
        <v>109</v>
      </c>
      <c r="G485" s="699">
        <v>78</v>
      </c>
      <c r="H485" s="699">
        <v>0</v>
      </c>
    </row>
    <row r="486" spans="1:8" s="509" customFormat="1" ht="15" customHeight="1">
      <c r="A486" s="612">
        <v>127</v>
      </c>
      <c r="B486" s="441" t="s">
        <v>1351</v>
      </c>
      <c r="C486" s="441" t="s">
        <v>6622</v>
      </c>
      <c r="D486" s="441"/>
      <c r="E486" s="699">
        <v>208</v>
      </c>
      <c r="F486" s="699">
        <v>146</v>
      </c>
      <c r="G486" s="699">
        <v>104</v>
      </c>
      <c r="H486" s="699">
        <v>0</v>
      </c>
    </row>
    <row r="487" spans="1:8" s="509" customFormat="1" ht="15" customHeight="1">
      <c r="A487" s="612">
        <v>128</v>
      </c>
      <c r="B487" s="441" t="s">
        <v>1962</v>
      </c>
      <c r="C487" s="441" t="s">
        <v>6622</v>
      </c>
      <c r="D487" s="441"/>
      <c r="E487" s="699">
        <v>208</v>
      </c>
      <c r="F487" s="699">
        <v>146</v>
      </c>
      <c r="G487" s="699">
        <v>104</v>
      </c>
      <c r="H487" s="699">
        <v>0</v>
      </c>
    </row>
    <row r="488" spans="1:8" s="509" customFormat="1" ht="15" customHeight="1">
      <c r="A488" s="612">
        <v>129</v>
      </c>
      <c r="B488" s="441" t="s">
        <v>6623</v>
      </c>
      <c r="C488" s="441" t="s">
        <v>6624</v>
      </c>
      <c r="D488" s="441"/>
      <c r="E488" s="699">
        <v>780</v>
      </c>
      <c r="F488" s="699">
        <v>0</v>
      </c>
      <c r="G488" s="699">
        <v>0</v>
      </c>
      <c r="H488" s="699">
        <v>0</v>
      </c>
    </row>
    <row r="489" spans="1:8" s="509" customFormat="1" ht="15" customHeight="1">
      <c r="A489" s="612">
        <v>130</v>
      </c>
      <c r="B489" s="441" t="s">
        <v>6625</v>
      </c>
      <c r="C489" s="441" t="s">
        <v>6624</v>
      </c>
      <c r="D489" s="441"/>
      <c r="E489" s="699">
        <v>780</v>
      </c>
      <c r="F489" s="699">
        <v>0</v>
      </c>
      <c r="G489" s="699">
        <v>0</v>
      </c>
      <c r="H489" s="699">
        <v>0</v>
      </c>
    </row>
    <row r="490" spans="1:8" s="509" customFormat="1" ht="15" customHeight="1">
      <c r="A490" s="612">
        <v>131</v>
      </c>
      <c r="B490" s="441" t="s">
        <v>6626</v>
      </c>
      <c r="C490" s="441" t="s">
        <v>6624</v>
      </c>
      <c r="D490" s="441"/>
      <c r="E490" s="699">
        <v>780</v>
      </c>
      <c r="F490" s="699">
        <v>0</v>
      </c>
      <c r="G490" s="699">
        <v>0</v>
      </c>
      <c r="H490" s="699">
        <v>0</v>
      </c>
    </row>
    <row r="491" spans="1:8" s="509" customFormat="1" ht="15" customHeight="1">
      <c r="A491" s="612">
        <v>132</v>
      </c>
      <c r="B491" s="441" t="s">
        <v>6627</v>
      </c>
      <c r="C491" s="441" t="s">
        <v>6624</v>
      </c>
      <c r="D491" s="441"/>
      <c r="E491" s="699">
        <v>780</v>
      </c>
      <c r="F491" s="699">
        <v>0</v>
      </c>
      <c r="G491" s="699">
        <v>0</v>
      </c>
      <c r="H491" s="699">
        <v>0</v>
      </c>
    </row>
    <row r="492" spans="1:8" s="509" customFormat="1" ht="15" customHeight="1">
      <c r="A492" s="612">
        <v>133</v>
      </c>
      <c r="B492" s="441" t="s">
        <v>6628</v>
      </c>
      <c r="C492" s="441" t="s">
        <v>6624</v>
      </c>
      <c r="D492" s="441"/>
      <c r="E492" s="699">
        <v>780</v>
      </c>
      <c r="F492" s="699">
        <v>0</v>
      </c>
      <c r="G492" s="699">
        <v>0</v>
      </c>
      <c r="H492" s="699">
        <v>0</v>
      </c>
    </row>
    <row r="493" spans="1:8" s="509" customFormat="1" ht="15" customHeight="1">
      <c r="A493" s="612">
        <v>134</v>
      </c>
      <c r="B493" s="441" t="s">
        <v>6629</v>
      </c>
      <c r="C493" s="441" t="s">
        <v>6624</v>
      </c>
      <c r="D493" s="441"/>
      <c r="E493" s="699">
        <v>780</v>
      </c>
      <c r="F493" s="699">
        <v>0</v>
      </c>
      <c r="G493" s="699">
        <v>0</v>
      </c>
      <c r="H493" s="699">
        <v>0</v>
      </c>
    </row>
    <row r="494" spans="1:8" s="509" customFormat="1" ht="15" customHeight="1">
      <c r="A494" s="612">
        <v>135</v>
      </c>
      <c r="B494" s="441" t="s">
        <v>6630</v>
      </c>
      <c r="C494" s="441" t="s">
        <v>6631</v>
      </c>
      <c r="D494" s="441"/>
      <c r="E494" s="699">
        <v>780</v>
      </c>
      <c r="F494" s="699">
        <v>0</v>
      </c>
      <c r="G494" s="699">
        <v>0</v>
      </c>
      <c r="H494" s="699">
        <v>0</v>
      </c>
    </row>
    <row r="495" spans="1:8" s="509" customFormat="1" ht="15" customHeight="1">
      <c r="A495" s="612">
        <v>136</v>
      </c>
      <c r="B495" s="441" t="s">
        <v>6632</v>
      </c>
      <c r="C495" s="441" t="s">
        <v>6633</v>
      </c>
      <c r="D495" s="441"/>
      <c r="E495" s="699">
        <v>676</v>
      </c>
      <c r="F495" s="699">
        <v>0</v>
      </c>
      <c r="G495" s="699">
        <v>0</v>
      </c>
      <c r="H495" s="699">
        <v>0</v>
      </c>
    </row>
    <row r="496" spans="1:8" s="509" customFormat="1" ht="15" customHeight="1">
      <c r="A496" s="612">
        <v>137</v>
      </c>
      <c r="B496" s="441" t="s">
        <v>6632</v>
      </c>
      <c r="C496" s="441" t="s">
        <v>6634</v>
      </c>
      <c r="D496" s="441"/>
      <c r="E496" s="699">
        <v>780</v>
      </c>
      <c r="F496" s="699">
        <v>0</v>
      </c>
      <c r="G496" s="699">
        <v>0</v>
      </c>
      <c r="H496" s="699">
        <v>0</v>
      </c>
    </row>
    <row r="497" spans="1:8" s="509" customFormat="1" ht="15" customHeight="1">
      <c r="A497" s="612">
        <v>138</v>
      </c>
      <c r="B497" s="441" t="s">
        <v>6635</v>
      </c>
      <c r="C497" s="441" t="s">
        <v>6636</v>
      </c>
      <c r="D497" s="441"/>
      <c r="E497" s="699">
        <v>780</v>
      </c>
      <c r="F497" s="699">
        <v>0</v>
      </c>
      <c r="G497" s="699">
        <v>0</v>
      </c>
      <c r="H497" s="699">
        <v>0</v>
      </c>
    </row>
    <row r="498" spans="1:8" s="509" customFormat="1" ht="15" customHeight="1">
      <c r="A498" s="612">
        <v>139</v>
      </c>
      <c r="B498" s="441" t="s">
        <v>6637</v>
      </c>
      <c r="C498" s="441" t="s">
        <v>6636</v>
      </c>
      <c r="D498" s="441"/>
      <c r="E498" s="699">
        <v>780</v>
      </c>
      <c r="F498" s="699">
        <v>0</v>
      </c>
      <c r="G498" s="699">
        <v>0</v>
      </c>
      <c r="H498" s="699">
        <v>0</v>
      </c>
    </row>
    <row r="499" spans="1:8" s="509" customFormat="1" ht="15" customHeight="1">
      <c r="A499" s="612">
        <v>140</v>
      </c>
      <c r="B499" s="441" t="s">
        <v>6638</v>
      </c>
      <c r="C499" s="441" t="s">
        <v>6639</v>
      </c>
      <c r="D499" s="441"/>
      <c r="E499" s="699">
        <v>320</v>
      </c>
      <c r="F499" s="699">
        <v>0</v>
      </c>
      <c r="G499" s="699">
        <v>0</v>
      </c>
      <c r="H499" s="699">
        <v>0</v>
      </c>
    </row>
    <row r="500" spans="1:8" s="509" customFormat="1" ht="15" customHeight="1">
      <c r="A500" s="612">
        <v>141</v>
      </c>
      <c r="B500" s="441" t="s">
        <v>6638</v>
      </c>
      <c r="C500" s="441" t="s">
        <v>6640</v>
      </c>
      <c r="D500" s="441"/>
      <c r="E500" s="699">
        <v>400</v>
      </c>
      <c r="F500" s="699">
        <v>0</v>
      </c>
      <c r="G500" s="699">
        <v>0</v>
      </c>
      <c r="H500" s="699">
        <v>0</v>
      </c>
    </row>
    <row r="501" spans="1:8" s="509" customFormat="1" ht="15" customHeight="1">
      <c r="A501" s="612">
        <v>142</v>
      </c>
      <c r="B501" s="441" t="s">
        <v>6641</v>
      </c>
      <c r="C501" s="441" t="s">
        <v>6642</v>
      </c>
      <c r="D501" s="441"/>
      <c r="E501" s="699">
        <v>320</v>
      </c>
      <c r="F501" s="699">
        <v>0</v>
      </c>
      <c r="G501" s="699">
        <v>0</v>
      </c>
      <c r="H501" s="699">
        <v>0</v>
      </c>
    </row>
    <row r="502" spans="1:8" s="509" customFormat="1" ht="15" customHeight="1">
      <c r="A502" s="612">
        <v>143</v>
      </c>
      <c r="B502" s="441" t="s">
        <v>6643</v>
      </c>
      <c r="C502" s="441" t="s">
        <v>6644</v>
      </c>
      <c r="D502" s="441"/>
      <c r="E502" s="699">
        <v>440</v>
      </c>
      <c r="F502" s="699">
        <v>0</v>
      </c>
      <c r="G502" s="699">
        <v>0</v>
      </c>
      <c r="H502" s="699">
        <v>0</v>
      </c>
    </row>
    <row r="503" spans="1:8" s="509" customFormat="1" ht="15" customHeight="1">
      <c r="A503" s="612">
        <v>144</v>
      </c>
      <c r="B503" s="441" t="s">
        <v>104</v>
      </c>
      <c r="C503" s="441" t="s">
        <v>6645</v>
      </c>
      <c r="D503" s="441"/>
      <c r="E503" s="699">
        <v>780</v>
      </c>
      <c r="F503" s="699">
        <v>0</v>
      </c>
      <c r="G503" s="699">
        <v>0</v>
      </c>
      <c r="H503" s="699">
        <v>0</v>
      </c>
    </row>
    <row r="504" spans="1:8" s="509" customFormat="1" ht="15" customHeight="1">
      <c r="A504" s="612">
        <v>145</v>
      </c>
      <c r="B504" s="441" t="s">
        <v>1462</v>
      </c>
      <c r="C504" s="441" t="s">
        <v>6646</v>
      </c>
      <c r="D504" s="441"/>
      <c r="E504" s="699">
        <v>780</v>
      </c>
      <c r="F504" s="699">
        <v>0</v>
      </c>
      <c r="G504" s="699">
        <v>0</v>
      </c>
      <c r="H504" s="699">
        <v>0</v>
      </c>
    </row>
    <row r="505" spans="1:8" s="509" customFormat="1" ht="15" customHeight="1">
      <c r="A505" s="612">
        <v>146</v>
      </c>
      <c r="B505" s="441" t="s">
        <v>1455</v>
      </c>
      <c r="C505" s="441" t="s">
        <v>6647</v>
      </c>
      <c r="D505" s="441"/>
      <c r="E505" s="699">
        <v>780</v>
      </c>
      <c r="F505" s="699">
        <v>0</v>
      </c>
      <c r="G505" s="699">
        <v>0</v>
      </c>
      <c r="H505" s="699">
        <v>0</v>
      </c>
    </row>
    <row r="506" spans="1:8" s="509" customFormat="1" ht="15" customHeight="1">
      <c r="A506" s="612">
        <v>147</v>
      </c>
      <c r="B506" s="441" t="s">
        <v>1481</v>
      </c>
      <c r="C506" s="441" t="s">
        <v>6648</v>
      </c>
      <c r="D506" s="441"/>
      <c r="E506" s="699">
        <v>780</v>
      </c>
      <c r="F506" s="699">
        <v>0</v>
      </c>
      <c r="G506" s="699">
        <v>0</v>
      </c>
      <c r="H506" s="699">
        <v>0</v>
      </c>
    </row>
    <row r="507" spans="1:8" s="509" customFormat="1" ht="15" customHeight="1">
      <c r="A507" s="612">
        <v>148</v>
      </c>
      <c r="B507" s="441" t="s">
        <v>1648</v>
      </c>
      <c r="C507" s="441" t="s">
        <v>6649</v>
      </c>
      <c r="D507" s="441"/>
      <c r="E507" s="699">
        <v>320</v>
      </c>
      <c r="F507" s="699">
        <v>224</v>
      </c>
      <c r="G507" s="699">
        <v>160</v>
      </c>
      <c r="H507" s="699">
        <v>0</v>
      </c>
    </row>
    <row r="508" spans="1:8" s="509" customFormat="1" ht="15" customHeight="1">
      <c r="A508" s="612">
        <v>149</v>
      </c>
      <c r="B508" s="441" t="s">
        <v>1798</v>
      </c>
      <c r="C508" s="441" t="s">
        <v>6650</v>
      </c>
      <c r="D508" s="441"/>
      <c r="E508" s="699">
        <v>400</v>
      </c>
      <c r="F508" s="699">
        <v>280</v>
      </c>
      <c r="G508" s="699">
        <v>200</v>
      </c>
      <c r="H508" s="699">
        <v>0</v>
      </c>
    </row>
    <row r="509" spans="1:8" s="509" customFormat="1" ht="15" customHeight="1">
      <c r="A509" s="684">
        <v>10</v>
      </c>
      <c r="B509" s="685" t="s">
        <v>6651</v>
      </c>
      <c r="C509" s="686"/>
      <c r="D509" s="686"/>
      <c r="E509" s="700"/>
      <c r="F509" s="700"/>
      <c r="G509" s="700"/>
      <c r="H509" s="700"/>
    </row>
    <row r="510" spans="1:8" s="509" customFormat="1" ht="15" customHeight="1">
      <c r="A510" s="687">
        <v>1</v>
      </c>
      <c r="B510" s="566" t="s">
        <v>6652</v>
      </c>
      <c r="C510" s="567" t="s">
        <v>6653</v>
      </c>
      <c r="D510" s="688"/>
      <c r="E510" s="699">
        <v>340</v>
      </c>
      <c r="F510" s="699">
        <v>204</v>
      </c>
      <c r="G510" s="699">
        <v>0</v>
      </c>
      <c r="H510" s="699">
        <v>0</v>
      </c>
    </row>
    <row r="511" spans="1:8" s="509" customFormat="1" ht="15" customHeight="1">
      <c r="A511" s="687">
        <v>2</v>
      </c>
      <c r="B511" s="566" t="s">
        <v>6652</v>
      </c>
      <c r="C511" s="567" t="s">
        <v>6654</v>
      </c>
      <c r="D511" s="688"/>
      <c r="E511" s="699">
        <v>220</v>
      </c>
      <c r="F511" s="699">
        <v>88</v>
      </c>
      <c r="G511" s="699">
        <v>0</v>
      </c>
      <c r="H511" s="699">
        <v>0</v>
      </c>
    </row>
    <row r="512" spans="1:8" s="509" customFormat="1" ht="15" customHeight="1">
      <c r="A512" s="687">
        <v>3</v>
      </c>
      <c r="B512" s="566" t="s">
        <v>6652</v>
      </c>
      <c r="C512" s="567" t="s">
        <v>6655</v>
      </c>
      <c r="D512" s="688"/>
      <c r="E512" s="699">
        <v>160</v>
      </c>
      <c r="F512" s="699">
        <v>96</v>
      </c>
      <c r="G512" s="699">
        <v>72</v>
      </c>
      <c r="H512" s="699">
        <v>48</v>
      </c>
    </row>
    <row r="513" spans="1:8" s="509" customFormat="1" ht="15" customHeight="1">
      <c r="A513" s="687">
        <v>4</v>
      </c>
      <c r="B513" s="566" t="s">
        <v>6656</v>
      </c>
      <c r="C513" s="567" t="s">
        <v>6657</v>
      </c>
      <c r="D513" s="688"/>
      <c r="E513" s="699">
        <v>400</v>
      </c>
      <c r="F513" s="699">
        <v>240</v>
      </c>
      <c r="G513" s="699">
        <v>0</v>
      </c>
      <c r="H513" s="699">
        <v>0</v>
      </c>
    </row>
    <row r="514" spans="1:8" s="509" customFormat="1" ht="15" customHeight="1">
      <c r="A514" s="687">
        <v>5</v>
      </c>
      <c r="B514" s="566" t="s">
        <v>6656</v>
      </c>
      <c r="C514" s="567" t="s">
        <v>6658</v>
      </c>
      <c r="D514" s="688"/>
      <c r="E514" s="699">
        <v>220</v>
      </c>
      <c r="F514" s="699">
        <v>120</v>
      </c>
      <c r="G514" s="699">
        <v>0</v>
      </c>
      <c r="H514" s="699">
        <v>0</v>
      </c>
    </row>
    <row r="515" spans="1:8" s="509" customFormat="1" ht="15" customHeight="1">
      <c r="A515" s="687">
        <v>6</v>
      </c>
      <c r="B515" s="566" t="s">
        <v>6656</v>
      </c>
      <c r="C515" s="567" t="s">
        <v>6659</v>
      </c>
      <c r="D515" s="688"/>
      <c r="E515" s="699">
        <v>220</v>
      </c>
      <c r="F515" s="699">
        <v>160</v>
      </c>
      <c r="G515" s="699">
        <v>0</v>
      </c>
      <c r="H515" s="699">
        <v>0</v>
      </c>
    </row>
    <row r="516" spans="1:8" s="509" customFormat="1" ht="15" customHeight="1">
      <c r="A516" s="687">
        <v>7</v>
      </c>
      <c r="B516" s="566" t="s">
        <v>6656</v>
      </c>
      <c r="C516" s="567" t="s">
        <v>6660</v>
      </c>
      <c r="D516" s="688"/>
      <c r="E516" s="699">
        <v>240</v>
      </c>
      <c r="F516" s="699">
        <v>200</v>
      </c>
      <c r="G516" s="699">
        <v>0</v>
      </c>
      <c r="H516" s="699">
        <v>0</v>
      </c>
    </row>
    <row r="517" spans="1:8" s="509" customFormat="1" ht="15" customHeight="1">
      <c r="A517" s="687">
        <v>8</v>
      </c>
      <c r="B517" s="566" t="s">
        <v>6656</v>
      </c>
      <c r="C517" s="567" t="s">
        <v>6661</v>
      </c>
      <c r="D517" s="688"/>
      <c r="E517" s="699">
        <v>160</v>
      </c>
      <c r="F517" s="699">
        <v>120</v>
      </c>
      <c r="G517" s="699">
        <v>0</v>
      </c>
      <c r="H517" s="699">
        <v>0</v>
      </c>
    </row>
    <row r="518" spans="1:8" s="509" customFormat="1" ht="15" customHeight="1">
      <c r="A518" s="687">
        <v>9</v>
      </c>
      <c r="B518" s="566" t="s">
        <v>6656</v>
      </c>
      <c r="C518" s="567" t="s">
        <v>6662</v>
      </c>
      <c r="D518" s="688"/>
      <c r="E518" s="699">
        <v>100</v>
      </c>
      <c r="F518" s="699">
        <v>0</v>
      </c>
      <c r="G518" s="699">
        <v>0</v>
      </c>
      <c r="H518" s="699">
        <v>0</v>
      </c>
    </row>
    <row r="519" spans="1:8" s="509" customFormat="1" ht="15" customHeight="1">
      <c r="A519" s="687">
        <v>10</v>
      </c>
      <c r="B519" s="567" t="s">
        <v>6656</v>
      </c>
      <c r="C519" s="567" t="s">
        <v>6663</v>
      </c>
      <c r="D519" s="688"/>
      <c r="E519" s="699">
        <v>148</v>
      </c>
      <c r="F519" s="699">
        <v>120</v>
      </c>
      <c r="G519" s="699">
        <v>0</v>
      </c>
      <c r="H519" s="699">
        <v>0</v>
      </c>
    </row>
    <row r="520" spans="1:8" s="509" customFormat="1" ht="15" customHeight="1">
      <c r="A520" s="687">
        <v>11</v>
      </c>
      <c r="B520" s="567" t="s">
        <v>6656</v>
      </c>
      <c r="C520" s="567" t="s">
        <v>6664</v>
      </c>
      <c r="D520" s="688"/>
      <c r="E520" s="699">
        <v>120</v>
      </c>
      <c r="F520" s="699">
        <v>112</v>
      </c>
      <c r="G520" s="699">
        <v>100</v>
      </c>
      <c r="H520" s="699">
        <v>0</v>
      </c>
    </row>
    <row r="521" spans="1:8" s="509" customFormat="1" ht="15" customHeight="1">
      <c r="A521" s="687">
        <v>12</v>
      </c>
      <c r="B521" s="566" t="s">
        <v>6665</v>
      </c>
      <c r="C521" s="567" t="s">
        <v>6666</v>
      </c>
      <c r="D521" s="688"/>
      <c r="E521" s="699">
        <v>92</v>
      </c>
      <c r="F521" s="699">
        <v>68</v>
      </c>
      <c r="G521" s="699">
        <v>60</v>
      </c>
      <c r="H521" s="699">
        <v>0</v>
      </c>
    </row>
    <row r="522" spans="1:8" s="509" customFormat="1" ht="15" customHeight="1">
      <c r="A522" s="687">
        <v>13</v>
      </c>
      <c r="B522" s="571" t="s">
        <v>6667</v>
      </c>
      <c r="C522" s="567" t="s">
        <v>6668</v>
      </c>
      <c r="D522" s="688"/>
      <c r="E522" s="699">
        <v>80</v>
      </c>
      <c r="F522" s="699">
        <v>72</v>
      </c>
      <c r="G522" s="699">
        <v>60</v>
      </c>
      <c r="H522" s="699">
        <v>0</v>
      </c>
    </row>
    <row r="523" spans="1:8" s="509" customFormat="1" ht="15" customHeight="1">
      <c r="A523" s="690">
        <v>11</v>
      </c>
      <c r="B523" s="690" t="s">
        <v>6669</v>
      </c>
      <c r="C523" s="613"/>
      <c r="D523" s="686"/>
      <c r="E523" s="700"/>
      <c r="F523" s="700"/>
      <c r="G523" s="700"/>
      <c r="H523" s="700"/>
    </row>
    <row r="524" spans="1:8" s="509" customFormat="1" ht="15" customHeight="1">
      <c r="A524" s="606">
        <v>1</v>
      </c>
      <c r="B524" s="701" t="s">
        <v>2319</v>
      </c>
      <c r="C524" s="573" t="s">
        <v>6670</v>
      </c>
      <c r="E524" s="699">
        <v>320</v>
      </c>
      <c r="F524" s="699">
        <v>224</v>
      </c>
      <c r="G524" s="699">
        <v>160</v>
      </c>
      <c r="H524" s="699">
        <v>64</v>
      </c>
    </row>
    <row r="525" spans="1:8" s="509" customFormat="1" ht="15" customHeight="1">
      <c r="A525" s="606">
        <v>2</v>
      </c>
      <c r="B525" s="701" t="s">
        <v>2319</v>
      </c>
      <c r="C525" s="573" t="s">
        <v>6671</v>
      </c>
      <c r="E525" s="699">
        <v>403</v>
      </c>
      <c r="F525" s="699">
        <v>282</v>
      </c>
      <c r="G525" s="699">
        <v>202</v>
      </c>
      <c r="H525" s="699">
        <v>81</v>
      </c>
    </row>
    <row r="526" spans="1:8" s="509" customFormat="1" ht="15" customHeight="1">
      <c r="A526" s="606">
        <v>3</v>
      </c>
      <c r="B526" s="701" t="s">
        <v>2319</v>
      </c>
      <c r="C526" s="573" t="s">
        <v>6672</v>
      </c>
      <c r="E526" s="699">
        <v>672</v>
      </c>
      <c r="F526" s="699">
        <v>470</v>
      </c>
      <c r="G526" s="699">
        <v>336</v>
      </c>
      <c r="H526" s="699">
        <v>134</v>
      </c>
    </row>
    <row r="527" spans="1:8" s="509" customFormat="1" ht="15" customHeight="1">
      <c r="A527" s="606">
        <v>4</v>
      </c>
      <c r="B527" s="701" t="s">
        <v>2319</v>
      </c>
      <c r="C527" s="573" t="s">
        <v>6673</v>
      </c>
      <c r="E527" s="699">
        <v>1160</v>
      </c>
      <c r="F527" s="699">
        <v>812</v>
      </c>
      <c r="G527" s="699">
        <v>580</v>
      </c>
      <c r="H527" s="699">
        <v>232</v>
      </c>
    </row>
    <row r="528" spans="1:8" s="509" customFormat="1" ht="15" customHeight="1">
      <c r="A528" s="606">
        <v>5</v>
      </c>
      <c r="B528" s="701" t="s">
        <v>2319</v>
      </c>
      <c r="C528" s="573" t="s">
        <v>6674</v>
      </c>
      <c r="E528" s="699">
        <v>2640</v>
      </c>
      <c r="F528" s="699">
        <v>1848</v>
      </c>
      <c r="G528" s="699">
        <v>1320</v>
      </c>
      <c r="H528" s="699">
        <v>528</v>
      </c>
    </row>
    <row r="529" spans="1:8" s="509" customFormat="1" ht="15" customHeight="1">
      <c r="A529" s="606">
        <v>6</v>
      </c>
      <c r="B529" s="701" t="s">
        <v>2319</v>
      </c>
      <c r="C529" s="573" t="s">
        <v>6675</v>
      </c>
      <c r="E529" s="699">
        <v>1392</v>
      </c>
      <c r="F529" s="699">
        <v>974</v>
      </c>
      <c r="G529" s="699">
        <v>696</v>
      </c>
      <c r="H529" s="699">
        <v>278</v>
      </c>
    </row>
    <row r="530" spans="1:8" s="509" customFormat="1" ht="15" customHeight="1">
      <c r="A530" s="606">
        <v>7</v>
      </c>
      <c r="B530" s="701" t="s">
        <v>2319</v>
      </c>
      <c r="C530" s="573" t="s">
        <v>6676</v>
      </c>
      <c r="E530" s="699">
        <v>920</v>
      </c>
      <c r="F530" s="699">
        <v>644</v>
      </c>
      <c r="G530" s="699">
        <v>460</v>
      </c>
      <c r="H530" s="699">
        <v>184</v>
      </c>
    </row>
    <row r="531" spans="1:8" s="509" customFormat="1" ht="15" customHeight="1">
      <c r="A531" s="606">
        <v>8</v>
      </c>
      <c r="B531" s="701" t="s">
        <v>2319</v>
      </c>
      <c r="C531" s="573" t="s">
        <v>6677</v>
      </c>
      <c r="E531" s="699">
        <v>720</v>
      </c>
      <c r="F531" s="699">
        <v>504</v>
      </c>
      <c r="G531" s="699">
        <v>360</v>
      </c>
      <c r="H531" s="699">
        <v>144</v>
      </c>
    </row>
    <row r="532" spans="1:8" s="509" customFormat="1" ht="15" customHeight="1">
      <c r="A532" s="606">
        <v>9</v>
      </c>
      <c r="B532" s="701" t="s">
        <v>2319</v>
      </c>
      <c r="C532" s="573" t="s">
        <v>6678</v>
      </c>
      <c r="E532" s="699">
        <v>560</v>
      </c>
      <c r="F532" s="699">
        <v>392</v>
      </c>
      <c r="G532" s="699">
        <v>280</v>
      </c>
      <c r="H532" s="699">
        <v>112</v>
      </c>
    </row>
    <row r="533" spans="1:8" s="509" customFormat="1" ht="15" customHeight="1">
      <c r="A533" s="606">
        <v>10</v>
      </c>
      <c r="B533" s="701" t="s">
        <v>2319</v>
      </c>
      <c r="C533" s="573" t="s">
        <v>6679</v>
      </c>
      <c r="E533" s="699">
        <v>540</v>
      </c>
      <c r="F533" s="699">
        <v>378</v>
      </c>
      <c r="G533" s="699">
        <v>270</v>
      </c>
      <c r="H533" s="699">
        <v>108</v>
      </c>
    </row>
    <row r="534" spans="1:8" s="509" customFormat="1" ht="15" customHeight="1">
      <c r="A534" s="606">
        <v>11</v>
      </c>
      <c r="B534" s="701" t="s">
        <v>2319</v>
      </c>
      <c r="C534" s="573" t="s">
        <v>6680</v>
      </c>
      <c r="E534" s="699">
        <v>780</v>
      </c>
      <c r="F534" s="699">
        <v>546</v>
      </c>
      <c r="G534" s="699">
        <v>390</v>
      </c>
      <c r="H534" s="699">
        <v>156</v>
      </c>
    </row>
    <row r="535" spans="1:8" s="509" customFormat="1" ht="15" customHeight="1">
      <c r="A535" s="606">
        <v>12</v>
      </c>
      <c r="B535" s="701" t="s">
        <v>2319</v>
      </c>
      <c r="C535" s="573" t="s">
        <v>6681</v>
      </c>
      <c r="E535" s="699">
        <v>640</v>
      </c>
      <c r="F535" s="699">
        <v>448</v>
      </c>
      <c r="G535" s="699">
        <v>320</v>
      </c>
      <c r="H535" s="699">
        <v>128</v>
      </c>
    </row>
    <row r="536" spans="1:8" s="509" customFormat="1" ht="15" customHeight="1">
      <c r="A536" s="606">
        <v>13</v>
      </c>
      <c r="B536" s="701" t="s">
        <v>2319</v>
      </c>
      <c r="C536" s="573" t="s">
        <v>6682</v>
      </c>
      <c r="E536" s="699">
        <v>424</v>
      </c>
      <c r="F536" s="699">
        <v>297</v>
      </c>
      <c r="G536" s="699">
        <v>212</v>
      </c>
      <c r="H536" s="699">
        <v>85</v>
      </c>
    </row>
    <row r="537" spans="1:8" s="509" customFormat="1" ht="15" customHeight="1">
      <c r="A537" s="606">
        <v>14</v>
      </c>
      <c r="B537" s="701" t="s">
        <v>2319</v>
      </c>
      <c r="C537" s="573" t="s">
        <v>6683</v>
      </c>
      <c r="E537" s="699">
        <v>480</v>
      </c>
      <c r="F537" s="699">
        <v>336</v>
      </c>
      <c r="G537" s="699">
        <v>240</v>
      </c>
      <c r="H537" s="699">
        <v>96</v>
      </c>
    </row>
    <row r="538" spans="1:8" s="509" customFormat="1" ht="15" customHeight="1">
      <c r="A538" s="606">
        <v>15</v>
      </c>
      <c r="B538" s="570" t="s">
        <v>3099</v>
      </c>
      <c r="C538" s="573" t="s">
        <v>6684</v>
      </c>
      <c r="E538" s="699">
        <v>224</v>
      </c>
      <c r="F538" s="699">
        <v>157</v>
      </c>
      <c r="G538" s="699">
        <v>112</v>
      </c>
      <c r="H538" s="699">
        <v>45</v>
      </c>
    </row>
    <row r="539" spans="1:8" s="509" customFormat="1" ht="15" customHeight="1">
      <c r="A539" s="606">
        <v>16</v>
      </c>
      <c r="B539" s="570" t="s">
        <v>3099</v>
      </c>
      <c r="C539" s="573" t="s">
        <v>6685</v>
      </c>
      <c r="E539" s="699">
        <v>180</v>
      </c>
      <c r="F539" s="699">
        <v>126</v>
      </c>
      <c r="G539" s="699">
        <v>90</v>
      </c>
      <c r="H539" s="699">
        <v>36</v>
      </c>
    </row>
    <row r="540" spans="1:8" s="509" customFormat="1" ht="15" customHeight="1">
      <c r="A540" s="606">
        <v>17</v>
      </c>
      <c r="B540" s="570" t="s">
        <v>3099</v>
      </c>
      <c r="C540" s="573" t="s">
        <v>6686</v>
      </c>
      <c r="E540" s="699">
        <v>180</v>
      </c>
      <c r="F540" s="699">
        <v>126</v>
      </c>
      <c r="G540" s="699">
        <v>90</v>
      </c>
      <c r="H540" s="699">
        <v>36</v>
      </c>
    </row>
    <row r="541" spans="1:8" s="509" customFormat="1" ht="15" customHeight="1">
      <c r="A541" s="606">
        <v>18</v>
      </c>
      <c r="B541" s="580" t="s">
        <v>209</v>
      </c>
      <c r="C541" s="573" t="s">
        <v>6687</v>
      </c>
      <c r="E541" s="699">
        <v>224</v>
      </c>
      <c r="F541" s="699">
        <v>157</v>
      </c>
      <c r="G541" s="699">
        <v>112</v>
      </c>
      <c r="H541" s="699">
        <v>45</v>
      </c>
    </row>
    <row r="542" spans="1:8" s="509" customFormat="1" ht="15" customHeight="1">
      <c r="A542" s="606">
        <v>19</v>
      </c>
      <c r="B542" s="580" t="s">
        <v>209</v>
      </c>
      <c r="C542" s="573" t="s">
        <v>6688</v>
      </c>
      <c r="E542" s="699">
        <v>144</v>
      </c>
      <c r="F542" s="699">
        <v>101</v>
      </c>
      <c r="G542" s="699">
        <v>72</v>
      </c>
      <c r="H542" s="699">
        <v>29</v>
      </c>
    </row>
    <row r="543" spans="1:8" s="509" customFormat="1" ht="15" customHeight="1">
      <c r="A543" s="606">
        <v>20</v>
      </c>
      <c r="B543" s="580" t="s">
        <v>209</v>
      </c>
      <c r="C543" s="573" t="s">
        <v>6689</v>
      </c>
      <c r="E543" s="699">
        <v>220</v>
      </c>
      <c r="F543" s="699">
        <v>154</v>
      </c>
      <c r="G543" s="699">
        <v>110</v>
      </c>
      <c r="H543" s="699">
        <v>44</v>
      </c>
    </row>
    <row r="544" spans="1:8" s="509" customFormat="1" ht="15" customHeight="1">
      <c r="A544" s="606">
        <v>21</v>
      </c>
      <c r="B544" s="580" t="s">
        <v>209</v>
      </c>
      <c r="C544" s="573" t="s">
        <v>6690</v>
      </c>
      <c r="E544" s="699">
        <v>132</v>
      </c>
      <c r="F544" s="699">
        <v>92</v>
      </c>
      <c r="G544" s="699">
        <v>66</v>
      </c>
      <c r="H544" s="699">
        <v>26</v>
      </c>
    </row>
    <row r="545" spans="1:8" s="509" customFormat="1" ht="15" customHeight="1">
      <c r="A545" s="606">
        <v>22</v>
      </c>
      <c r="B545" s="580" t="s">
        <v>209</v>
      </c>
      <c r="C545" s="573" t="s">
        <v>6691</v>
      </c>
      <c r="E545" s="699">
        <v>200</v>
      </c>
      <c r="F545" s="699">
        <v>140</v>
      </c>
      <c r="G545" s="699">
        <v>100</v>
      </c>
      <c r="H545" s="699">
        <v>40</v>
      </c>
    </row>
    <row r="546" spans="1:8" s="509" customFormat="1" ht="15" customHeight="1">
      <c r="A546" s="606">
        <v>23</v>
      </c>
      <c r="B546" s="580" t="s">
        <v>209</v>
      </c>
      <c r="C546" s="573" t="s">
        <v>6692</v>
      </c>
      <c r="E546" s="699">
        <v>184</v>
      </c>
      <c r="F546" s="699">
        <v>129</v>
      </c>
      <c r="G546" s="699">
        <v>92</v>
      </c>
      <c r="H546" s="699">
        <v>37</v>
      </c>
    </row>
    <row r="547" spans="1:8" s="509" customFormat="1" ht="15" customHeight="1">
      <c r="A547" s="606">
        <v>24</v>
      </c>
      <c r="B547" s="580" t="s">
        <v>209</v>
      </c>
      <c r="C547" s="573" t="s">
        <v>6693</v>
      </c>
      <c r="E547" s="699">
        <v>112</v>
      </c>
      <c r="F547" s="699">
        <v>78</v>
      </c>
      <c r="G547" s="699">
        <v>56</v>
      </c>
      <c r="H547" s="699">
        <v>22</v>
      </c>
    </row>
    <row r="548" spans="1:8" s="509" customFormat="1" ht="15" customHeight="1">
      <c r="A548" s="606">
        <v>25</v>
      </c>
      <c r="B548" s="580" t="s">
        <v>6694</v>
      </c>
      <c r="C548" s="573" t="s">
        <v>6695</v>
      </c>
      <c r="E548" s="699">
        <v>180</v>
      </c>
      <c r="F548" s="699">
        <v>126</v>
      </c>
      <c r="G548" s="699">
        <v>90</v>
      </c>
      <c r="H548" s="699">
        <v>36</v>
      </c>
    </row>
    <row r="549" spans="1:8" s="509" customFormat="1" ht="15" customHeight="1">
      <c r="A549" s="606">
        <v>26</v>
      </c>
      <c r="B549" s="580" t="s">
        <v>6696</v>
      </c>
      <c r="C549" s="573" t="s">
        <v>6697</v>
      </c>
      <c r="E549" s="699">
        <v>172</v>
      </c>
      <c r="F549" s="699">
        <v>120</v>
      </c>
      <c r="G549" s="699">
        <v>86</v>
      </c>
      <c r="H549" s="699">
        <v>34</v>
      </c>
    </row>
    <row r="550" spans="1:8" s="509" customFormat="1" ht="15" customHeight="1">
      <c r="A550" s="606">
        <v>27</v>
      </c>
      <c r="B550" s="580" t="s">
        <v>6698</v>
      </c>
      <c r="C550" s="573" t="s">
        <v>6699</v>
      </c>
      <c r="E550" s="699">
        <v>112</v>
      </c>
      <c r="F550" s="699">
        <v>78</v>
      </c>
      <c r="G550" s="699">
        <v>56</v>
      </c>
      <c r="H550" s="699">
        <v>22</v>
      </c>
    </row>
    <row r="551" spans="1:8" s="509" customFormat="1" ht="15" customHeight="1">
      <c r="A551" s="606">
        <v>28</v>
      </c>
      <c r="B551" s="563" t="s">
        <v>6700</v>
      </c>
      <c r="C551" s="573" t="s">
        <v>6701</v>
      </c>
      <c r="E551" s="699">
        <v>142</v>
      </c>
      <c r="F551" s="699">
        <v>99</v>
      </c>
      <c r="G551" s="699">
        <v>71</v>
      </c>
      <c r="H551" s="699">
        <v>28</v>
      </c>
    </row>
    <row r="552" spans="1:8" s="509" customFormat="1" ht="15" customHeight="1">
      <c r="A552" s="606">
        <v>29</v>
      </c>
      <c r="B552" s="702" t="s">
        <v>6702</v>
      </c>
      <c r="C552" s="573" t="s">
        <v>6703</v>
      </c>
      <c r="E552" s="699">
        <v>312</v>
      </c>
      <c r="F552" s="699">
        <v>218</v>
      </c>
      <c r="G552" s="699">
        <v>156</v>
      </c>
      <c r="H552" s="699">
        <v>62</v>
      </c>
    </row>
    <row r="553" spans="1:8" s="509" customFormat="1" ht="15" customHeight="1">
      <c r="A553" s="606">
        <v>30</v>
      </c>
      <c r="B553" s="702" t="s">
        <v>6702</v>
      </c>
      <c r="C553" s="573" t="s">
        <v>6704</v>
      </c>
      <c r="E553" s="699">
        <v>520</v>
      </c>
      <c r="F553" s="699">
        <v>364</v>
      </c>
      <c r="G553" s="699">
        <v>260</v>
      </c>
      <c r="H553" s="699">
        <v>104</v>
      </c>
    </row>
    <row r="554" spans="1:8" s="509" customFormat="1" ht="15" customHeight="1">
      <c r="A554" s="606">
        <v>31</v>
      </c>
      <c r="B554" s="563" t="s">
        <v>6705</v>
      </c>
      <c r="C554" s="573" t="s">
        <v>6705</v>
      </c>
      <c r="E554" s="699">
        <v>167</v>
      </c>
      <c r="F554" s="699">
        <v>117</v>
      </c>
      <c r="G554" s="699">
        <v>84</v>
      </c>
      <c r="H554" s="699">
        <v>33</v>
      </c>
    </row>
    <row r="555" spans="1:8" s="509" customFormat="1" ht="15" customHeight="1">
      <c r="A555" s="606">
        <v>32</v>
      </c>
      <c r="B555" s="563" t="s">
        <v>6706</v>
      </c>
      <c r="C555" s="573" t="s">
        <v>6706</v>
      </c>
      <c r="E555" s="699">
        <v>141</v>
      </c>
      <c r="F555" s="699">
        <v>99</v>
      </c>
      <c r="G555" s="699">
        <v>70</v>
      </c>
      <c r="H555" s="699">
        <v>28</v>
      </c>
    </row>
    <row r="556" spans="1:8" s="509" customFormat="1" ht="15" customHeight="1">
      <c r="A556" s="606">
        <v>33</v>
      </c>
      <c r="B556" s="563" t="s">
        <v>6707</v>
      </c>
      <c r="C556" s="573" t="s">
        <v>6707</v>
      </c>
      <c r="E556" s="699">
        <v>141</v>
      </c>
      <c r="F556" s="699">
        <v>99</v>
      </c>
      <c r="G556" s="699">
        <v>70</v>
      </c>
      <c r="H556" s="699">
        <v>28</v>
      </c>
    </row>
    <row r="557" spans="1:8" s="509" customFormat="1" ht="15" customHeight="1">
      <c r="A557" s="606">
        <v>34</v>
      </c>
      <c r="B557" s="563" t="s">
        <v>6708</v>
      </c>
      <c r="C557" s="573" t="s">
        <v>6708</v>
      </c>
      <c r="E557" s="699">
        <v>144</v>
      </c>
      <c r="F557" s="699">
        <v>101</v>
      </c>
      <c r="G557" s="699">
        <v>72</v>
      </c>
      <c r="H557" s="699">
        <v>29</v>
      </c>
    </row>
    <row r="558" spans="1:8" s="509" customFormat="1" ht="15" customHeight="1">
      <c r="A558" s="606">
        <v>35</v>
      </c>
      <c r="B558" s="386" t="s">
        <v>6709</v>
      </c>
      <c r="C558" s="411"/>
      <c r="E558" s="699">
        <v>88</v>
      </c>
      <c r="F558" s="699">
        <v>62</v>
      </c>
      <c r="G558" s="699">
        <v>44</v>
      </c>
      <c r="H558" s="699">
        <v>18</v>
      </c>
    </row>
    <row r="559" spans="1:8" s="509" customFormat="1" ht="15" customHeight="1">
      <c r="A559" s="606">
        <v>36</v>
      </c>
      <c r="B559" s="386" t="s">
        <v>6710</v>
      </c>
      <c r="C559" s="411"/>
      <c r="E559" s="699">
        <v>100</v>
      </c>
      <c r="F559" s="699">
        <v>70</v>
      </c>
      <c r="G559" s="699">
        <v>50</v>
      </c>
      <c r="H559" s="699">
        <v>0</v>
      </c>
    </row>
    <row r="560" spans="1:8" s="509" customFormat="1" ht="15" customHeight="1">
      <c r="A560" s="606">
        <v>37</v>
      </c>
      <c r="B560" s="386" t="s">
        <v>6711</v>
      </c>
      <c r="C560" s="411"/>
      <c r="E560" s="699">
        <v>80</v>
      </c>
      <c r="F560" s="699">
        <v>56</v>
      </c>
      <c r="G560" s="699">
        <v>40</v>
      </c>
      <c r="H560" s="699">
        <v>0</v>
      </c>
    </row>
    <row r="561" spans="1:8" s="509" customFormat="1" ht="15" customHeight="1">
      <c r="A561" s="606">
        <v>38</v>
      </c>
      <c r="B561" s="386" t="s">
        <v>6712</v>
      </c>
      <c r="C561" s="411"/>
      <c r="E561" s="699">
        <v>80</v>
      </c>
      <c r="F561" s="699">
        <v>56</v>
      </c>
      <c r="G561" s="699">
        <v>40</v>
      </c>
      <c r="H561" s="699">
        <v>0</v>
      </c>
    </row>
    <row r="562" spans="1:8" s="666" customFormat="1" ht="75">
      <c r="A562" s="648">
        <v>12</v>
      </c>
      <c r="B562" s="649" t="s">
        <v>6256</v>
      </c>
      <c r="C562" s="649"/>
      <c r="D562" s="649"/>
      <c r="E562" s="650"/>
      <c r="F562" s="650"/>
      <c r="G562" s="650"/>
      <c r="H562" s="650"/>
    </row>
    <row r="563" spans="1:8" s="509" customFormat="1" ht="37.5">
      <c r="A563" s="1356">
        <v>1</v>
      </c>
      <c r="B563" s="1236" t="s">
        <v>3089</v>
      </c>
      <c r="C563" s="652" t="s">
        <v>6257</v>
      </c>
      <c r="D563" s="652" t="s">
        <v>6258</v>
      </c>
      <c r="E563" s="676">
        <v>144</v>
      </c>
      <c r="F563" s="676">
        <v>80</v>
      </c>
      <c r="G563" s="676">
        <v>0</v>
      </c>
      <c r="H563" s="676">
        <v>0</v>
      </c>
    </row>
    <row r="564" spans="1:8" s="509" customFormat="1" ht="37.5">
      <c r="A564" s="1356"/>
      <c r="B564" s="1236"/>
      <c r="C564" s="652" t="s">
        <v>6258</v>
      </c>
      <c r="D564" s="652" t="s">
        <v>6259</v>
      </c>
      <c r="E564" s="676">
        <v>260</v>
      </c>
      <c r="F564" s="676">
        <v>200</v>
      </c>
      <c r="G564" s="676">
        <v>120</v>
      </c>
      <c r="H564" s="676">
        <v>0</v>
      </c>
    </row>
    <row r="565" spans="1:8" s="509" customFormat="1" ht="37.5">
      <c r="A565" s="1356"/>
      <c r="B565" s="1236"/>
      <c r="C565" s="652" t="s">
        <v>6259</v>
      </c>
      <c r="D565" s="652" t="s">
        <v>6260</v>
      </c>
      <c r="E565" s="676">
        <v>560</v>
      </c>
      <c r="F565" s="676">
        <v>320</v>
      </c>
      <c r="G565" s="676">
        <v>240</v>
      </c>
      <c r="H565" s="676">
        <v>80</v>
      </c>
    </row>
    <row r="566" spans="1:8" s="509" customFormat="1" ht="37.5">
      <c r="A566" s="1356"/>
      <c r="B566" s="1236"/>
      <c r="C566" s="652" t="s">
        <v>6260</v>
      </c>
      <c r="D566" s="652" t="s">
        <v>6261</v>
      </c>
      <c r="E566" s="676">
        <v>200</v>
      </c>
      <c r="F566" s="676">
        <v>140</v>
      </c>
      <c r="G566" s="676">
        <v>80</v>
      </c>
      <c r="H566" s="676">
        <v>40</v>
      </c>
    </row>
    <row r="567" spans="1:8" s="509" customFormat="1" ht="56.25">
      <c r="A567" s="1356"/>
      <c r="B567" s="1236"/>
      <c r="C567" s="652" t="s">
        <v>6262</v>
      </c>
      <c r="D567" s="652" t="s">
        <v>6263</v>
      </c>
      <c r="E567" s="676">
        <v>600</v>
      </c>
      <c r="F567" s="676">
        <v>380</v>
      </c>
      <c r="G567" s="676">
        <v>240</v>
      </c>
      <c r="H567" s="676">
        <v>80</v>
      </c>
    </row>
    <row r="568" spans="1:8" s="509" customFormat="1" ht="75">
      <c r="A568" s="1356"/>
      <c r="B568" s="1236"/>
      <c r="C568" s="652" t="s">
        <v>6263</v>
      </c>
      <c r="D568" s="652" t="s">
        <v>6264</v>
      </c>
      <c r="E568" s="676">
        <v>192</v>
      </c>
      <c r="F568" s="676">
        <v>140</v>
      </c>
      <c r="G568" s="676">
        <v>80</v>
      </c>
      <c r="H568" s="676">
        <v>40</v>
      </c>
    </row>
    <row r="569" spans="1:8" s="509" customFormat="1" ht="37.5">
      <c r="A569" s="1356"/>
      <c r="B569" s="1236"/>
      <c r="C569" s="652" t="s">
        <v>6265</v>
      </c>
      <c r="D569" s="652" t="s">
        <v>6266</v>
      </c>
      <c r="E569" s="676">
        <v>640</v>
      </c>
      <c r="F569" s="676">
        <v>400</v>
      </c>
      <c r="G569" s="676">
        <v>240</v>
      </c>
      <c r="H569" s="676">
        <v>80</v>
      </c>
    </row>
    <row r="570" spans="1:8" s="509" customFormat="1" ht="18.75">
      <c r="A570" s="1357">
        <v>2</v>
      </c>
      <c r="B570" s="1235" t="s">
        <v>880</v>
      </c>
      <c r="C570" s="652" t="s">
        <v>6267</v>
      </c>
      <c r="D570" s="652" t="s">
        <v>1581</v>
      </c>
      <c r="E570" s="676">
        <v>1120</v>
      </c>
      <c r="F570" s="676">
        <v>680</v>
      </c>
      <c r="G570" s="676">
        <v>440</v>
      </c>
      <c r="H570" s="676">
        <v>120</v>
      </c>
    </row>
    <row r="571" spans="1:8" s="509" customFormat="1" ht="18.75">
      <c r="A571" s="1357"/>
      <c r="B571" s="1235"/>
      <c r="C571" s="652" t="s">
        <v>1581</v>
      </c>
      <c r="D571" s="652" t="s">
        <v>1320</v>
      </c>
      <c r="E571" s="676">
        <v>1720</v>
      </c>
      <c r="F571" s="676">
        <v>1040</v>
      </c>
      <c r="G571" s="676">
        <v>680</v>
      </c>
      <c r="H571" s="676">
        <v>200</v>
      </c>
    </row>
    <row r="572" spans="1:8" s="509" customFormat="1" ht="18.75">
      <c r="A572" s="1357"/>
      <c r="B572" s="1235"/>
      <c r="C572" s="652" t="s">
        <v>1320</v>
      </c>
      <c r="D572" s="652" t="s">
        <v>2006</v>
      </c>
      <c r="E572" s="676">
        <v>2760</v>
      </c>
      <c r="F572" s="676">
        <v>1800</v>
      </c>
      <c r="G572" s="676">
        <v>1120</v>
      </c>
      <c r="H572" s="676">
        <v>320</v>
      </c>
    </row>
    <row r="573" spans="1:8" s="509" customFormat="1" ht="18.75">
      <c r="A573" s="1357"/>
      <c r="B573" s="1235"/>
      <c r="C573" s="652" t="s">
        <v>2006</v>
      </c>
      <c r="D573" s="652" t="s">
        <v>1645</v>
      </c>
      <c r="E573" s="676">
        <v>3800</v>
      </c>
      <c r="F573" s="676">
        <v>2400</v>
      </c>
      <c r="G573" s="676">
        <v>1520</v>
      </c>
      <c r="H573" s="676">
        <v>440</v>
      </c>
    </row>
    <row r="574" spans="1:8" s="509" customFormat="1" ht="18.75">
      <c r="A574" s="1357"/>
      <c r="B574" s="1235"/>
      <c r="C574" s="652" t="s">
        <v>1645</v>
      </c>
      <c r="D574" s="652" t="s">
        <v>6268</v>
      </c>
      <c r="E574" s="676">
        <v>4720</v>
      </c>
      <c r="F574" s="676">
        <v>3200</v>
      </c>
      <c r="G574" s="676">
        <v>1880</v>
      </c>
      <c r="H574" s="676">
        <v>560</v>
      </c>
    </row>
    <row r="575" spans="1:8" s="509" customFormat="1" ht="18.75">
      <c r="A575" s="1357"/>
      <c r="B575" s="1235"/>
      <c r="C575" s="652" t="s">
        <v>6268</v>
      </c>
      <c r="D575" s="652" t="s">
        <v>1315</v>
      </c>
      <c r="E575" s="676">
        <v>3440</v>
      </c>
      <c r="F575" s="676">
        <v>2000</v>
      </c>
      <c r="G575" s="676">
        <v>1360</v>
      </c>
      <c r="H575" s="676">
        <v>400</v>
      </c>
    </row>
    <row r="576" spans="1:8" s="509" customFormat="1" ht="18.75">
      <c r="A576" s="1357"/>
      <c r="B576" s="1235"/>
      <c r="C576" s="656" t="s">
        <v>1315</v>
      </c>
      <c r="D576" s="656" t="s">
        <v>6269</v>
      </c>
      <c r="E576" s="676">
        <v>2600</v>
      </c>
      <c r="F576" s="676">
        <v>1600</v>
      </c>
      <c r="G576" s="676">
        <v>1040</v>
      </c>
      <c r="H576" s="676">
        <v>320</v>
      </c>
    </row>
    <row r="577" spans="1:8" s="509" customFormat="1" ht="37.5">
      <c r="A577" s="1357">
        <v>2</v>
      </c>
      <c r="B577" s="1235" t="s">
        <v>1593</v>
      </c>
      <c r="C577" s="652" t="s">
        <v>6270</v>
      </c>
      <c r="D577" s="652" t="s">
        <v>1609</v>
      </c>
      <c r="E577" s="676">
        <v>3300</v>
      </c>
      <c r="F577" s="676">
        <v>2200</v>
      </c>
      <c r="G577" s="676">
        <v>1320</v>
      </c>
      <c r="H577" s="676">
        <v>400</v>
      </c>
    </row>
    <row r="578" spans="1:8" s="509" customFormat="1" ht="37.5">
      <c r="A578" s="1357"/>
      <c r="B578" s="1235"/>
      <c r="C578" s="652" t="s">
        <v>1609</v>
      </c>
      <c r="D578" s="652" t="s">
        <v>6271</v>
      </c>
      <c r="E578" s="676">
        <v>3400</v>
      </c>
      <c r="F578" s="676">
        <v>2240</v>
      </c>
      <c r="G578" s="676">
        <v>1480</v>
      </c>
      <c r="H578" s="676">
        <v>440</v>
      </c>
    </row>
    <row r="579" spans="1:8" s="509" customFormat="1" ht="37.5">
      <c r="A579" s="1357">
        <v>3</v>
      </c>
      <c r="B579" s="1235" t="s">
        <v>2489</v>
      </c>
      <c r="C579" s="652" t="s">
        <v>1593</v>
      </c>
      <c r="D579" s="652" t="s">
        <v>6272</v>
      </c>
      <c r="E579" s="676">
        <v>3000</v>
      </c>
      <c r="F579" s="676">
        <v>2000</v>
      </c>
      <c r="G579" s="676">
        <v>1200</v>
      </c>
      <c r="H579" s="676">
        <v>360</v>
      </c>
    </row>
    <row r="580" spans="1:8" s="509" customFormat="1" ht="37.5">
      <c r="A580" s="1357"/>
      <c r="B580" s="1235"/>
      <c r="C580" s="652" t="s">
        <v>6272</v>
      </c>
      <c r="D580" s="652" t="s">
        <v>6273</v>
      </c>
      <c r="E580" s="676">
        <v>1720</v>
      </c>
      <c r="F580" s="676">
        <v>1040</v>
      </c>
      <c r="G580" s="676">
        <v>680</v>
      </c>
      <c r="H580" s="676">
        <v>200</v>
      </c>
    </row>
    <row r="581" spans="1:8" s="509" customFormat="1" ht="18.75">
      <c r="A581" s="1357"/>
      <c r="B581" s="1235"/>
      <c r="C581" s="652" t="s">
        <v>6273</v>
      </c>
      <c r="D581" s="652" t="s">
        <v>2489</v>
      </c>
      <c r="E581" s="676">
        <v>2160</v>
      </c>
      <c r="F581" s="676">
        <v>1320</v>
      </c>
      <c r="G581" s="676">
        <v>880</v>
      </c>
      <c r="H581" s="676">
        <v>280</v>
      </c>
    </row>
    <row r="582" spans="1:8" s="509" customFormat="1" ht="37.5">
      <c r="A582" s="657">
        <v>4</v>
      </c>
      <c r="B582" s="658" t="s">
        <v>1609</v>
      </c>
      <c r="C582" s="652" t="s">
        <v>1593</v>
      </c>
      <c r="D582" s="652" t="s">
        <v>1623</v>
      </c>
      <c r="E582" s="676">
        <v>1600</v>
      </c>
      <c r="F582" s="676">
        <v>960</v>
      </c>
      <c r="G582" s="676">
        <v>640</v>
      </c>
      <c r="H582" s="676">
        <v>200</v>
      </c>
    </row>
    <row r="583" spans="1:8" s="509" customFormat="1" ht="18.75">
      <c r="A583" s="657">
        <v>5</v>
      </c>
      <c r="B583" s="658" t="s">
        <v>818</v>
      </c>
      <c r="C583" s="652" t="s">
        <v>880</v>
      </c>
      <c r="D583" s="652" t="s">
        <v>6274</v>
      </c>
      <c r="E583" s="676">
        <v>1280</v>
      </c>
      <c r="F583" s="676">
        <v>760</v>
      </c>
      <c r="G583" s="676">
        <v>520</v>
      </c>
      <c r="H583" s="676">
        <v>160</v>
      </c>
    </row>
    <row r="584" spans="1:8" s="509" customFormat="1" ht="18.75">
      <c r="A584" s="657">
        <v>6</v>
      </c>
      <c r="B584" s="658" t="s">
        <v>1392</v>
      </c>
      <c r="C584" s="652" t="s">
        <v>880</v>
      </c>
      <c r="D584" s="652" t="s">
        <v>6275</v>
      </c>
      <c r="E584" s="676">
        <v>440</v>
      </c>
      <c r="F584" s="676">
        <v>280</v>
      </c>
      <c r="G584" s="676">
        <v>160</v>
      </c>
      <c r="H584" s="676">
        <v>40</v>
      </c>
    </row>
    <row r="585" spans="1:8" s="509" customFormat="1" ht="18.75">
      <c r="A585" s="1357">
        <v>7</v>
      </c>
      <c r="B585" s="1235" t="s">
        <v>4677</v>
      </c>
      <c r="C585" s="652" t="s">
        <v>880</v>
      </c>
      <c r="D585" s="652" t="s">
        <v>6276</v>
      </c>
      <c r="E585" s="676">
        <v>1240</v>
      </c>
      <c r="F585" s="676">
        <v>760</v>
      </c>
      <c r="G585" s="676">
        <v>480</v>
      </c>
      <c r="H585" s="676">
        <v>160</v>
      </c>
    </row>
    <row r="586" spans="1:8" s="509" customFormat="1" ht="18.75">
      <c r="A586" s="1357"/>
      <c r="B586" s="1235"/>
      <c r="C586" s="652" t="s">
        <v>6276</v>
      </c>
      <c r="D586" s="652" t="s">
        <v>881</v>
      </c>
      <c r="E586" s="676">
        <v>1000</v>
      </c>
      <c r="F586" s="676">
        <v>600</v>
      </c>
      <c r="G586" s="676">
        <v>400</v>
      </c>
      <c r="H586" s="676">
        <v>120</v>
      </c>
    </row>
    <row r="587" spans="1:8" s="509" customFormat="1" ht="18.75">
      <c r="A587" s="1357">
        <v>8</v>
      </c>
      <c r="B587" s="1235" t="s">
        <v>1581</v>
      </c>
      <c r="C587" s="652" t="s">
        <v>880</v>
      </c>
      <c r="D587" s="652" t="s">
        <v>6277</v>
      </c>
      <c r="E587" s="676">
        <v>1600</v>
      </c>
      <c r="F587" s="676">
        <v>960</v>
      </c>
      <c r="G587" s="676">
        <v>640</v>
      </c>
      <c r="H587" s="676">
        <v>200</v>
      </c>
    </row>
    <row r="588" spans="1:8" s="509" customFormat="1" ht="18.75">
      <c r="A588" s="1357"/>
      <c r="B588" s="1235"/>
      <c r="C588" s="652" t="s">
        <v>6277</v>
      </c>
      <c r="D588" s="652" t="s">
        <v>888</v>
      </c>
      <c r="E588" s="676">
        <v>1080</v>
      </c>
      <c r="F588" s="676">
        <v>640</v>
      </c>
      <c r="G588" s="676">
        <v>440</v>
      </c>
      <c r="H588" s="676">
        <v>120</v>
      </c>
    </row>
    <row r="589" spans="1:8" s="509" customFormat="1" ht="18.75">
      <c r="A589" s="657">
        <v>9</v>
      </c>
      <c r="B589" s="658" t="s">
        <v>554</v>
      </c>
      <c r="C589" s="652" t="s">
        <v>1581</v>
      </c>
      <c r="D589" s="652" t="s">
        <v>881</v>
      </c>
      <c r="E589" s="676">
        <v>1600</v>
      </c>
      <c r="F589" s="676">
        <v>960</v>
      </c>
      <c r="G589" s="676">
        <v>640</v>
      </c>
      <c r="H589" s="676">
        <v>200</v>
      </c>
    </row>
    <row r="590" spans="1:8" s="509" customFormat="1" ht="18.75">
      <c r="A590" s="657">
        <v>10</v>
      </c>
      <c r="B590" s="658" t="s">
        <v>6278</v>
      </c>
      <c r="C590" s="652" t="s">
        <v>1581</v>
      </c>
      <c r="D590" s="652" t="s">
        <v>881</v>
      </c>
      <c r="E590" s="676">
        <v>1600</v>
      </c>
      <c r="F590" s="676">
        <v>960</v>
      </c>
      <c r="G590" s="676">
        <v>640</v>
      </c>
      <c r="H590" s="676">
        <v>200</v>
      </c>
    </row>
    <row r="591" spans="1:8" s="509" customFormat="1" ht="18.75">
      <c r="A591" s="1357">
        <v>11</v>
      </c>
      <c r="B591" s="1235" t="s">
        <v>1320</v>
      </c>
      <c r="C591" s="652" t="s">
        <v>880</v>
      </c>
      <c r="D591" s="652" t="s">
        <v>6279</v>
      </c>
      <c r="E591" s="676">
        <v>1400</v>
      </c>
      <c r="F591" s="676">
        <v>840</v>
      </c>
      <c r="G591" s="676">
        <v>560</v>
      </c>
      <c r="H591" s="676">
        <v>160</v>
      </c>
    </row>
    <row r="592" spans="1:8" s="509" customFormat="1" ht="18.75">
      <c r="A592" s="1357"/>
      <c r="B592" s="1235"/>
      <c r="C592" s="652" t="s">
        <v>880</v>
      </c>
      <c r="D592" s="652" t="s">
        <v>1597</v>
      </c>
      <c r="E592" s="676">
        <v>920</v>
      </c>
      <c r="F592" s="676">
        <v>560</v>
      </c>
      <c r="G592" s="676">
        <v>360</v>
      </c>
      <c r="H592" s="676">
        <v>120</v>
      </c>
    </row>
    <row r="593" spans="1:8" s="509" customFormat="1" ht="37.5">
      <c r="A593" s="657">
        <v>12</v>
      </c>
      <c r="B593" s="658" t="s">
        <v>1653</v>
      </c>
      <c r="C593" s="652" t="s">
        <v>880</v>
      </c>
      <c r="D593" s="652" t="s">
        <v>6280</v>
      </c>
      <c r="E593" s="676">
        <v>1080</v>
      </c>
      <c r="F593" s="676">
        <v>640</v>
      </c>
      <c r="G593" s="676">
        <v>440</v>
      </c>
      <c r="H593" s="676">
        <v>120</v>
      </c>
    </row>
    <row r="594" spans="1:8" s="509" customFormat="1" ht="18.75">
      <c r="A594" s="1357">
        <v>13</v>
      </c>
      <c r="B594" s="1235" t="s">
        <v>1597</v>
      </c>
      <c r="C594" s="652" t="s">
        <v>880</v>
      </c>
      <c r="D594" s="652" t="s">
        <v>1320</v>
      </c>
      <c r="E594" s="676">
        <v>1200</v>
      </c>
      <c r="F594" s="676">
        <v>720</v>
      </c>
      <c r="G594" s="676">
        <v>480</v>
      </c>
      <c r="H594" s="676">
        <v>160</v>
      </c>
    </row>
    <row r="595" spans="1:8" s="509" customFormat="1" ht="18.75">
      <c r="A595" s="1357"/>
      <c r="B595" s="1235"/>
      <c r="C595" s="652" t="s">
        <v>1320</v>
      </c>
      <c r="D595" s="652" t="s">
        <v>881</v>
      </c>
      <c r="E595" s="676">
        <v>840</v>
      </c>
      <c r="F595" s="676">
        <v>520</v>
      </c>
      <c r="G595" s="676">
        <v>320</v>
      </c>
      <c r="H595" s="676">
        <v>80</v>
      </c>
    </row>
    <row r="596" spans="1:8" s="509" customFormat="1" ht="16.5" customHeight="1">
      <c r="A596" s="657">
        <v>14</v>
      </c>
      <c r="B596" s="658" t="s">
        <v>2006</v>
      </c>
      <c r="C596" s="652" t="s">
        <v>880</v>
      </c>
      <c r="D596" s="652" t="s">
        <v>881</v>
      </c>
      <c r="E596" s="676">
        <v>1320</v>
      </c>
      <c r="F596" s="676">
        <v>800</v>
      </c>
      <c r="G596" s="676">
        <v>520</v>
      </c>
      <c r="H596" s="676">
        <v>160</v>
      </c>
    </row>
    <row r="597" spans="1:8" s="509" customFormat="1" ht="18.75">
      <c r="A597" s="657">
        <v>15</v>
      </c>
      <c r="B597" s="658" t="s">
        <v>1785</v>
      </c>
      <c r="C597" s="652" t="s">
        <v>880</v>
      </c>
      <c r="D597" s="652" t="s">
        <v>1593</v>
      </c>
      <c r="E597" s="676">
        <v>2000</v>
      </c>
      <c r="F597" s="676">
        <v>1200</v>
      </c>
      <c r="G597" s="676">
        <v>800</v>
      </c>
      <c r="H597" s="676">
        <v>240</v>
      </c>
    </row>
    <row r="598" spans="1:8" s="509" customFormat="1" ht="18.75">
      <c r="A598" s="657">
        <v>16</v>
      </c>
      <c r="B598" s="658" t="s">
        <v>859</v>
      </c>
      <c r="C598" s="652" t="s">
        <v>880</v>
      </c>
      <c r="D598" s="652" t="s">
        <v>1593</v>
      </c>
      <c r="E598" s="676">
        <v>2000</v>
      </c>
      <c r="F598" s="676">
        <v>1200</v>
      </c>
      <c r="G598" s="676">
        <v>800</v>
      </c>
      <c r="H598" s="676">
        <v>240</v>
      </c>
    </row>
    <row r="599" spans="1:8" s="509" customFormat="1" ht="18.75">
      <c r="A599" s="657">
        <v>17</v>
      </c>
      <c r="B599" s="658" t="s">
        <v>1648</v>
      </c>
      <c r="C599" s="652" t="s">
        <v>6281</v>
      </c>
      <c r="D599" s="652" t="s">
        <v>881</v>
      </c>
      <c r="E599" s="676">
        <v>760</v>
      </c>
      <c r="F599" s="676">
        <v>440</v>
      </c>
      <c r="G599" s="676">
        <v>320</v>
      </c>
      <c r="H599" s="676">
        <v>80</v>
      </c>
    </row>
    <row r="600" spans="1:8" s="509" customFormat="1" ht="16.5" customHeight="1">
      <c r="A600" s="657">
        <v>18</v>
      </c>
      <c r="B600" s="658" t="s">
        <v>1592</v>
      </c>
      <c r="C600" s="652" t="s">
        <v>1398</v>
      </c>
      <c r="D600" s="652" t="s">
        <v>6273</v>
      </c>
      <c r="E600" s="676">
        <v>2600</v>
      </c>
      <c r="F600" s="676">
        <v>1560</v>
      </c>
      <c r="G600" s="676">
        <v>1040</v>
      </c>
      <c r="H600" s="676">
        <v>320</v>
      </c>
    </row>
    <row r="601" spans="1:8" s="509" customFormat="1" ht="18.75">
      <c r="A601" s="657">
        <v>19</v>
      </c>
      <c r="B601" s="658" t="s">
        <v>860</v>
      </c>
      <c r="C601" s="652" t="s">
        <v>1398</v>
      </c>
      <c r="D601" s="652" t="s">
        <v>1609</v>
      </c>
      <c r="E601" s="676">
        <v>2600</v>
      </c>
      <c r="F601" s="676">
        <v>1560</v>
      </c>
      <c r="G601" s="676">
        <v>1040</v>
      </c>
      <c r="H601" s="676">
        <v>320</v>
      </c>
    </row>
    <row r="602" spans="1:8" s="509" customFormat="1" ht="37.5">
      <c r="A602" s="657">
        <v>20</v>
      </c>
      <c r="B602" s="658" t="s">
        <v>6282</v>
      </c>
      <c r="C602" s="652" t="s">
        <v>860</v>
      </c>
      <c r="D602" s="652" t="s">
        <v>1623</v>
      </c>
      <c r="E602" s="676">
        <v>1800</v>
      </c>
      <c r="F602" s="676">
        <v>1080</v>
      </c>
      <c r="G602" s="676">
        <v>720</v>
      </c>
      <c r="H602" s="676">
        <v>200</v>
      </c>
    </row>
    <row r="603" spans="1:8" s="509" customFormat="1" ht="66" customHeight="1">
      <c r="A603" s="657">
        <v>21</v>
      </c>
      <c r="B603" s="658" t="s">
        <v>1623</v>
      </c>
      <c r="C603" s="652" t="s">
        <v>2489</v>
      </c>
      <c r="D603" s="652" t="s">
        <v>1610</v>
      </c>
      <c r="E603" s="676">
        <v>2600</v>
      </c>
      <c r="F603" s="676">
        <v>1560</v>
      </c>
      <c r="G603" s="676">
        <v>1040</v>
      </c>
      <c r="H603" s="676">
        <v>320</v>
      </c>
    </row>
    <row r="604" spans="1:8" s="509" customFormat="1" ht="18.75">
      <c r="A604" s="657">
        <v>22</v>
      </c>
      <c r="B604" s="658" t="s">
        <v>1398</v>
      </c>
      <c r="C604" s="652" t="s">
        <v>1593</v>
      </c>
      <c r="D604" s="652" t="s">
        <v>1623</v>
      </c>
      <c r="E604" s="676">
        <v>2600</v>
      </c>
      <c r="F604" s="676">
        <v>1560</v>
      </c>
      <c r="G604" s="676">
        <v>1040</v>
      </c>
      <c r="H604" s="676">
        <v>320</v>
      </c>
    </row>
    <row r="605" spans="1:8" s="509" customFormat="1" ht="18.75">
      <c r="A605" s="657">
        <v>23</v>
      </c>
      <c r="B605" s="658" t="s">
        <v>1612</v>
      </c>
      <c r="C605" s="652" t="s">
        <v>1593</v>
      </c>
      <c r="D605" s="652" t="s">
        <v>1592</v>
      </c>
      <c r="E605" s="676">
        <v>2400</v>
      </c>
      <c r="F605" s="676">
        <v>1440</v>
      </c>
      <c r="G605" s="676">
        <v>960</v>
      </c>
      <c r="H605" s="676">
        <v>280</v>
      </c>
    </row>
    <row r="606" spans="1:8" s="509" customFormat="1" ht="18.75">
      <c r="A606" s="657">
        <v>24</v>
      </c>
      <c r="B606" s="658" t="s">
        <v>1645</v>
      </c>
      <c r="C606" s="652" t="s">
        <v>880</v>
      </c>
      <c r="D606" s="652" t="s">
        <v>868</v>
      </c>
      <c r="E606" s="676">
        <v>1200</v>
      </c>
      <c r="F606" s="676">
        <v>720</v>
      </c>
      <c r="G606" s="676">
        <v>480</v>
      </c>
      <c r="H606" s="676">
        <v>160</v>
      </c>
    </row>
    <row r="607" spans="1:8" s="509" customFormat="1" ht="18.75">
      <c r="A607" s="657">
        <v>25</v>
      </c>
      <c r="B607" s="658" t="s">
        <v>2490</v>
      </c>
      <c r="C607" s="652" t="s">
        <v>1398</v>
      </c>
      <c r="D607" s="652" t="s">
        <v>1613</v>
      </c>
      <c r="E607" s="676">
        <v>1200</v>
      </c>
      <c r="F607" s="676">
        <v>720</v>
      </c>
      <c r="G607" s="676">
        <v>480</v>
      </c>
      <c r="H607" s="676">
        <v>160</v>
      </c>
    </row>
    <row r="608" spans="1:8" s="509" customFormat="1" ht="18.75">
      <c r="A608" s="657">
        <v>26</v>
      </c>
      <c r="B608" s="658" t="s">
        <v>1590</v>
      </c>
      <c r="C608" s="652" t="s">
        <v>1398</v>
      </c>
      <c r="D608" s="652" t="s">
        <v>1610</v>
      </c>
      <c r="E608" s="676">
        <v>1880</v>
      </c>
      <c r="F608" s="676">
        <v>1120</v>
      </c>
      <c r="G608" s="676">
        <v>760</v>
      </c>
      <c r="H608" s="676">
        <v>240</v>
      </c>
    </row>
    <row r="609" spans="1:8" s="509" customFormat="1" ht="16.5" customHeight="1">
      <c r="A609" s="657">
        <v>27</v>
      </c>
      <c r="B609" s="658" t="s">
        <v>6283</v>
      </c>
      <c r="C609" s="652" t="s">
        <v>1398</v>
      </c>
      <c r="D609" s="652" t="s">
        <v>6284</v>
      </c>
      <c r="E609" s="676">
        <v>1200</v>
      </c>
      <c r="F609" s="676">
        <v>720</v>
      </c>
      <c r="G609" s="676">
        <v>480</v>
      </c>
      <c r="H609" s="676">
        <v>160</v>
      </c>
    </row>
    <row r="610" spans="1:8" s="509" customFormat="1" ht="37.5">
      <c r="A610" s="657">
        <v>28</v>
      </c>
      <c r="B610" s="658" t="s">
        <v>6285</v>
      </c>
      <c r="C610" s="652"/>
      <c r="D610" s="652"/>
      <c r="E610" s="676">
        <v>1200</v>
      </c>
      <c r="F610" s="676">
        <v>720</v>
      </c>
      <c r="G610" s="676">
        <v>480</v>
      </c>
      <c r="H610" s="676">
        <v>160</v>
      </c>
    </row>
    <row r="611" spans="1:8" s="509" customFormat="1" ht="18.75">
      <c r="A611" s="1357">
        <v>29</v>
      </c>
      <c r="B611" s="1235" t="s">
        <v>1610</v>
      </c>
      <c r="C611" s="652" t="s">
        <v>880</v>
      </c>
      <c r="D611" s="652" t="s">
        <v>1590</v>
      </c>
      <c r="E611" s="676">
        <v>3000</v>
      </c>
      <c r="F611" s="676">
        <v>1800</v>
      </c>
      <c r="G611" s="676">
        <v>1200</v>
      </c>
      <c r="H611" s="676">
        <v>360</v>
      </c>
    </row>
    <row r="612" spans="1:8" s="509" customFormat="1" ht="18.75">
      <c r="A612" s="1357"/>
      <c r="B612" s="1235"/>
      <c r="C612" s="652" t="s">
        <v>1590</v>
      </c>
      <c r="D612" s="652" t="s">
        <v>1623</v>
      </c>
      <c r="E612" s="676">
        <v>2600</v>
      </c>
      <c r="F612" s="676">
        <v>1560</v>
      </c>
      <c r="G612" s="676">
        <v>1040</v>
      </c>
      <c r="H612" s="676">
        <v>320</v>
      </c>
    </row>
    <row r="613" spans="1:8" s="509" customFormat="1" ht="18.75">
      <c r="A613" s="1357"/>
      <c r="B613" s="1235"/>
      <c r="C613" s="652" t="s">
        <v>1623</v>
      </c>
      <c r="D613" s="652" t="s">
        <v>6286</v>
      </c>
      <c r="E613" s="676">
        <v>3440</v>
      </c>
      <c r="F613" s="676">
        <v>2080</v>
      </c>
      <c r="G613" s="676">
        <v>1400</v>
      </c>
      <c r="H613" s="676">
        <v>440</v>
      </c>
    </row>
    <row r="614" spans="1:8" s="509" customFormat="1" ht="37.5">
      <c r="A614" s="657">
        <v>30</v>
      </c>
      <c r="B614" s="658" t="s">
        <v>6287</v>
      </c>
      <c r="C614" s="652" t="s">
        <v>6288</v>
      </c>
      <c r="D614" s="652" t="s">
        <v>6274</v>
      </c>
      <c r="E614" s="676">
        <v>3440</v>
      </c>
      <c r="F614" s="676">
        <v>2080</v>
      </c>
      <c r="G614" s="676">
        <v>1400</v>
      </c>
      <c r="H614" s="676">
        <v>440</v>
      </c>
    </row>
    <row r="615" spans="1:8" s="509" customFormat="1" ht="18.75">
      <c r="A615" s="657">
        <v>31</v>
      </c>
      <c r="B615" s="658" t="s">
        <v>1315</v>
      </c>
      <c r="C615" s="652" t="s">
        <v>880</v>
      </c>
      <c r="D615" s="652" t="s">
        <v>881</v>
      </c>
      <c r="E615" s="676">
        <v>920</v>
      </c>
      <c r="F615" s="676">
        <v>560</v>
      </c>
      <c r="G615" s="676">
        <v>360</v>
      </c>
      <c r="H615" s="676">
        <v>120</v>
      </c>
    </row>
    <row r="616" spans="1:8" s="509" customFormat="1" ht="18.75">
      <c r="A616" s="1357">
        <v>32</v>
      </c>
      <c r="B616" s="1235" t="s">
        <v>885</v>
      </c>
      <c r="C616" s="652" t="s">
        <v>880</v>
      </c>
      <c r="D616" s="652" t="s">
        <v>6289</v>
      </c>
      <c r="E616" s="676">
        <v>1840</v>
      </c>
      <c r="F616" s="676">
        <v>1120</v>
      </c>
      <c r="G616" s="676">
        <v>760</v>
      </c>
      <c r="H616" s="676">
        <v>240</v>
      </c>
    </row>
    <row r="617" spans="1:8" s="509" customFormat="1" ht="18.75">
      <c r="A617" s="1357"/>
      <c r="B617" s="1235"/>
      <c r="C617" s="652" t="s">
        <v>6289</v>
      </c>
      <c r="D617" s="652" t="s">
        <v>6290</v>
      </c>
      <c r="E617" s="676">
        <v>1400</v>
      </c>
      <c r="F617" s="676">
        <v>840</v>
      </c>
      <c r="G617" s="676">
        <v>560</v>
      </c>
      <c r="H617" s="676">
        <v>160</v>
      </c>
    </row>
    <row r="618" spans="1:8" s="509" customFormat="1" ht="16.5" customHeight="1">
      <c r="A618" s="657">
        <v>33</v>
      </c>
      <c r="B618" s="658" t="s">
        <v>2157</v>
      </c>
      <c r="C618" s="652" t="s">
        <v>880</v>
      </c>
      <c r="D618" s="652" t="s">
        <v>885</v>
      </c>
      <c r="E618" s="676">
        <v>2340</v>
      </c>
      <c r="F618" s="676">
        <v>1400</v>
      </c>
      <c r="G618" s="676">
        <v>920</v>
      </c>
      <c r="H618" s="676">
        <v>280</v>
      </c>
    </row>
    <row r="619" spans="1:8" s="509" customFormat="1" ht="18.75">
      <c r="A619" s="657">
        <v>34</v>
      </c>
      <c r="B619" s="658" t="s">
        <v>1596</v>
      </c>
      <c r="C619" s="652" t="s">
        <v>885</v>
      </c>
      <c r="D619" s="652" t="s">
        <v>1591</v>
      </c>
      <c r="E619" s="676">
        <v>1120</v>
      </c>
      <c r="F619" s="676">
        <v>680</v>
      </c>
      <c r="G619" s="676">
        <v>440</v>
      </c>
      <c r="H619" s="676">
        <v>120</v>
      </c>
    </row>
    <row r="620" spans="1:8" s="509" customFormat="1" ht="37.5">
      <c r="A620" s="1357">
        <v>35</v>
      </c>
      <c r="B620" s="1235" t="s">
        <v>1591</v>
      </c>
      <c r="C620" s="652" t="s">
        <v>885</v>
      </c>
      <c r="D620" s="652" t="s">
        <v>6291</v>
      </c>
      <c r="E620" s="676">
        <v>1120</v>
      </c>
      <c r="F620" s="676">
        <v>680</v>
      </c>
      <c r="G620" s="676">
        <v>440</v>
      </c>
      <c r="H620" s="676">
        <v>120</v>
      </c>
    </row>
    <row r="621" spans="1:8" s="509" customFormat="1" ht="18.75">
      <c r="A621" s="1357"/>
      <c r="B621" s="1235"/>
      <c r="C621" s="652" t="s">
        <v>6292</v>
      </c>
      <c r="D621" s="652" t="s">
        <v>881</v>
      </c>
      <c r="E621" s="676">
        <v>600</v>
      </c>
      <c r="F621" s="676">
        <v>360</v>
      </c>
      <c r="G621" s="676">
        <v>240</v>
      </c>
      <c r="H621" s="676">
        <v>80</v>
      </c>
    </row>
    <row r="622" spans="1:8" s="509" customFormat="1" ht="16.5" customHeight="1">
      <c r="A622" s="657">
        <v>36</v>
      </c>
      <c r="B622" s="658" t="s">
        <v>1621</v>
      </c>
      <c r="C622" s="652" t="s">
        <v>885</v>
      </c>
      <c r="D622" s="652" t="s">
        <v>6293</v>
      </c>
      <c r="E622" s="676">
        <v>720</v>
      </c>
      <c r="F622" s="676">
        <v>440</v>
      </c>
      <c r="G622" s="676">
        <v>280</v>
      </c>
      <c r="H622" s="676">
        <v>80</v>
      </c>
    </row>
    <row r="623" spans="1:8" s="509" customFormat="1" ht="37.5">
      <c r="A623" s="657">
        <v>37</v>
      </c>
      <c r="B623" s="658" t="s">
        <v>6294</v>
      </c>
      <c r="C623" s="652" t="s">
        <v>880</v>
      </c>
      <c r="D623" s="652" t="s">
        <v>6295</v>
      </c>
      <c r="E623" s="676">
        <v>600</v>
      </c>
      <c r="F623" s="676">
        <v>360</v>
      </c>
      <c r="G623" s="676">
        <v>240</v>
      </c>
      <c r="H623" s="676">
        <v>80</v>
      </c>
    </row>
    <row r="624" spans="1:8" s="509" customFormat="1" ht="18.75">
      <c r="A624" s="657">
        <v>38</v>
      </c>
      <c r="B624" s="658" t="s">
        <v>868</v>
      </c>
      <c r="C624" s="652" t="s">
        <v>880</v>
      </c>
      <c r="D624" s="652" t="s">
        <v>881</v>
      </c>
      <c r="E624" s="676">
        <v>1120</v>
      </c>
      <c r="F624" s="676">
        <v>680</v>
      </c>
      <c r="G624" s="676">
        <v>440</v>
      </c>
      <c r="H624" s="676">
        <v>120</v>
      </c>
    </row>
    <row r="625" spans="1:8" s="509" customFormat="1" ht="18.75">
      <c r="A625" s="1357">
        <v>39</v>
      </c>
      <c r="B625" s="1235" t="s">
        <v>870</v>
      </c>
      <c r="C625" s="652" t="s">
        <v>880</v>
      </c>
      <c r="D625" s="652" t="s">
        <v>1590</v>
      </c>
      <c r="E625" s="676">
        <v>1400</v>
      </c>
      <c r="F625" s="676">
        <v>840</v>
      </c>
      <c r="G625" s="676">
        <v>560</v>
      </c>
      <c r="H625" s="676">
        <v>160</v>
      </c>
    </row>
    <row r="626" spans="1:8" s="509" customFormat="1" ht="18.75">
      <c r="A626" s="1357"/>
      <c r="B626" s="1235"/>
      <c r="C626" s="652" t="s">
        <v>1590</v>
      </c>
      <c r="D626" s="652" t="s">
        <v>6296</v>
      </c>
      <c r="E626" s="676">
        <v>1120</v>
      </c>
      <c r="F626" s="676">
        <v>680</v>
      </c>
      <c r="G626" s="676">
        <v>440</v>
      </c>
      <c r="H626" s="676">
        <v>120</v>
      </c>
    </row>
    <row r="627" spans="1:8" s="509" customFormat="1" ht="37.5">
      <c r="A627" s="657">
        <v>40</v>
      </c>
      <c r="B627" s="658" t="s">
        <v>1613</v>
      </c>
      <c r="C627" s="652" t="s">
        <v>880</v>
      </c>
      <c r="D627" s="652" t="s">
        <v>6297</v>
      </c>
      <c r="E627" s="676">
        <v>2340</v>
      </c>
      <c r="F627" s="676">
        <v>1400</v>
      </c>
      <c r="G627" s="676">
        <v>920</v>
      </c>
      <c r="H627" s="676">
        <v>280</v>
      </c>
    </row>
    <row r="628" spans="1:8" s="509" customFormat="1" ht="37.5">
      <c r="A628" s="657">
        <v>41</v>
      </c>
      <c r="B628" s="658" t="s">
        <v>1589</v>
      </c>
      <c r="C628" s="652" t="s">
        <v>6298</v>
      </c>
      <c r="D628" s="652" t="s">
        <v>6299</v>
      </c>
      <c r="E628" s="676">
        <v>1120</v>
      </c>
      <c r="F628" s="676">
        <v>680</v>
      </c>
      <c r="G628" s="676">
        <v>440</v>
      </c>
      <c r="H628" s="676">
        <v>120</v>
      </c>
    </row>
    <row r="629" spans="1:8" s="509" customFormat="1" ht="18.75">
      <c r="A629" s="657">
        <v>42</v>
      </c>
      <c r="B629" s="658" t="s">
        <v>554</v>
      </c>
      <c r="C629" s="652" t="s">
        <v>1592</v>
      </c>
      <c r="D629" s="652" t="s">
        <v>881</v>
      </c>
      <c r="E629" s="676">
        <v>2340</v>
      </c>
      <c r="F629" s="676">
        <v>1400</v>
      </c>
      <c r="G629" s="676">
        <v>920</v>
      </c>
      <c r="H629" s="676">
        <v>280</v>
      </c>
    </row>
    <row r="630" spans="1:8" s="509" customFormat="1" ht="18.75">
      <c r="A630" s="657">
        <v>43</v>
      </c>
      <c r="B630" s="658" t="s">
        <v>553</v>
      </c>
      <c r="C630" s="652" t="s">
        <v>1592</v>
      </c>
      <c r="D630" s="652" t="s">
        <v>6300</v>
      </c>
      <c r="E630" s="676">
        <v>2340</v>
      </c>
      <c r="F630" s="676">
        <v>1400</v>
      </c>
      <c r="G630" s="676">
        <v>920</v>
      </c>
      <c r="H630" s="676">
        <v>280</v>
      </c>
    </row>
    <row r="631" spans="1:8" s="509" customFormat="1" ht="18.75">
      <c r="A631" s="657">
        <v>44</v>
      </c>
      <c r="B631" s="658" t="s">
        <v>127</v>
      </c>
      <c r="C631" s="652" t="s">
        <v>1592</v>
      </c>
      <c r="D631" s="652" t="s">
        <v>6300</v>
      </c>
      <c r="E631" s="676">
        <v>2340</v>
      </c>
      <c r="F631" s="676">
        <v>1400</v>
      </c>
      <c r="G631" s="676">
        <v>920</v>
      </c>
      <c r="H631" s="676">
        <v>280</v>
      </c>
    </row>
    <row r="632" spans="1:8" s="509" customFormat="1" ht="18.75">
      <c r="A632" s="657">
        <v>45</v>
      </c>
      <c r="B632" s="658" t="s">
        <v>283</v>
      </c>
      <c r="C632" s="652" t="s">
        <v>554</v>
      </c>
      <c r="D632" s="652" t="s">
        <v>553</v>
      </c>
      <c r="E632" s="676">
        <v>2340</v>
      </c>
      <c r="F632" s="676">
        <v>1400</v>
      </c>
      <c r="G632" s="676">
        <v>920</v>
      </c>
      <c r="H632" s="676">
        <v>280</v>
      </c>
    </row>
    <row r="633" spans="1:8" s="509" customFormat="1" ht="16.5" customHeight="1">
      <c r="A633" s="657">
        <v>46</v>
      </c>
      <c r="B633" s="658" t="s">
        <v>284</v>
      </c>
      <c r="C633" s="652" t="s">
        <v>554</v>
      </c>
      <c r="D633" s="652" t="s">
        <v>127</v>
      </c>
      <c r="E633" s="676">
        <v>2340</v>
      </c>
      <c r="F633" s="676">
        <v>1400</v>
      </c>
      <c r="G633" s="676">
        <v>920</v>
      </c>
      <c r="H633" s="676">
        <v>280</v>
      </c>
    </row>
    <row r="634" spans="1:8" s="509" customFormat="1" ht="18.75">
      <c r="A634" s="657">
        <v>47</v>
      </c>
      <c r="B634" s="658" t="s">
        <v>6273</v>
      </c>
      <c r="C634" s="652" t="s">
        <v>2489</v>
      </c>
      <c r="D634" s="652" t="s">
        <v>881</v>
      </c>
      <c r="E634" s="676">
        <v>1400</v>
      </c>
      <c r="F634" s="676">
        <v>840</v>
      </c>
      <c r="G634" s="676">
        <v>560</v>
      </c>
      <c r="H634" s="676">
        <v>160</v>
      </c>
    </row>
    <row r="635" spans="1:8" s="509" customFormat="1" ht="37.5">
      <c r="A635" s="657">
        <v>48</v>
      </c>
      <c r="B635" s="658" t="s">
        <v>6301</v>
      </c>
      <c r="C635" s="652" t="s">
        <v>3106</v>
      </c>
      <c r="D635" s="652" t="s">
        <v>6302</v>
      </c>
      <c r="E635" s="676">
        <v>192</v>
      </c>
      <c r="F635" s="676">
        <v>120</v>
      </c>
      <c r="G635" s="676">
        <v>0</v>
      </c>
      <c r="H635" s="676">
        <v>0</v>
      </c>
    </row>
    <row r="636" spans="1:8" s="509" customFormat="1" ht="37.5">
      <c r="A636" s="657">
        <v>49</v>
      </c>
      <c r="B636" s="658" t="s">
        <v>6303</v>
      </c>
      <c r="C636" s="652" t="s">
        <v>3106</v>
      </c>
      <c r="D636" s="652" t="s">
        <v>6304</v>
      </c>
      <c r="E636" s="676">
        <v>160</v>
      </c>
      <c r="F636" s="676">
        <v>120</v>
      </c>
      <c r="G636" s="676">
        <v>0</v>
      </c>
      <c r="H636" s="676">
        <v>0</v>
      </c>
    </row>
    <row r="637" spans="1:8" s="509" customFormat="1" ht="18.75">
      <c r="A637" s="657">
        <v>50</v>
      </c>
      <c r="B637" s="658" t="s">
        <v>6305</v>
      </c>
      <c r="C637" s="652" t="s">
        <v>6306</v>
      </c>
      <c r="D637" s="652" t="s">
        <v>6307</v>
      </c>
      <c r="E637" s="676">
        <v>144</v>
      </c>
      <c r="F637" s="676">
        <v>80</v>
      </c>
      <c r="G637" s="676">
        <v>0</v>
      </c>
      <c r="H637" s="676">
        <v>0</v>
      </c>
    </row>
    <row r="638" spans="1:8" s="509" customFormat="1" ht="56.25">
      <c r="A638" s="657">
        <v>51</v>
      </c>
      <c r="B638" s="658" t="s">
        <v>6308</v>
      </c>
      <c r="C638" s="652" t="s">
        <v>3106</v>
      </c>
      <c r="D638" s="652" t="s">
        <v>6309</v>
      </c>
      <c r="E638" s="676">
        <v>168</v>
      </c>
      <c r="F638" s="676">
        <v>120</v>
      </c>
      <c r="G638" s="676">
        <v>0</v>
      </c>
      <c r="H638" s="676">
        <v>0</v>
      </c>
    </row>
    <row r="639" spans="1:8" s="509" customFormat="1" ht="16.5" customHeight="1">
      <c r="A639" s="1357">
        <v>52</v>
      </c>
      <c r="B639" s="1235" t="s">
        <v>6310</v>
      </c>
      <c r="C639" s="652" t="s">
        <v>6311</v>
      </c>
      <c r="D639" s="652" t="s">
        <v>6312</v>
      </c>
      <c r="E639" s="676">
        <v>192</v>
      </c>
      <c r="F639" s="676">
        <v>120</v>
      </c>
      <c r="G639" s="676">
        <v>0</v>
      </c>
      <c r="H639" s="676">
        <v>0</v>
      </c>
    </row>
    <row r="640" spans="1:8" s="509" customFormat="1" ht="18.75">
      <c r="A640" s="1357"/>
      <c r="B640" s="1235"/>
      <c r="C640" s="652" t="s">
        <v>6312</v>
      </c>
      <c r="D640" s="652" t="s">
        <v>6313</v>
      </c>
      <c r="E640" s="676">
        <v>168</v>
      </c>
      <c r="F640" s="676">
        <v>120</v>
      </c>
      <c r="G640" s="676">
        <v>0</v>
      </c>
      <c r="H640" s="676">
        <v>0</v>
      </c>
    </row>
    <row r="641" spans="1:8" s="509" customFormat="1" ht="37.5">
      <c r="A641" s="1356">
        <v>53</v>
      </c>
      <c r="B641" s="1236" t="s">
        <v>6314</v>
      </c>
      <c r="C641" s="652" t="s">
        <v>6315</v>
      </c>
      <c r="D641" s="652" t="s">
        <v>6316</v>
      </c>
      <c r="E641" s="676">
        <v>144</v>
      </c>
      <c r="F641" s="676">
        <v>80</v>
      </c>
      <c r="G641" s="676">
        <v>0</v>
      </c>
      <c r="H641" s="676">
        <v>0</v>
      </c>
    </row>
    <row r="642" spans="1:8" s="509" customFormat="1" ht="37.5">
      <c r="A642" s="1356"/>
      <c r="B642" s="1236"/>
      <c r="C642" s="652" t="s">
        <v>6317</v>
      </c>
      <c r="D642" s="652" t="s">
        <v>6318</v>
      </c>
      <c r="E642" s="676">
        <v>144</v>
      </c>
      <c r="F642" s="676">
        <v>80</v>
      </c>
      <c r="G642" s="676">
        <v>0</v>
      </c>
      <c r="H642" s="676">
        <v>0</v>
      </c>
    </row>
    <row r="643" spans="1:8" s="509" customFormat="1" ht="16.5" customHeight="1">
      <c r="A643" s="657">
        <v>54</v>
      </c>
      <c r="B643" s="658" t="s">
        <v>6319</v>
      </c>
      <c r="C643" s="652" t="s">
        <v>6320</v>
      </c>
      <c r="D643" s="652" t="s">
        <v>6321</v>
      </c>
      <c r="E643" s="676">
        <v>144</v>
      </c>
      <c r="F643" s="676">
        <v>80</v>
      </c>
      <c r="G643" s="676">
        <v>0</v>
      </c>
      <c r="H643" s="676">
        <v>0</v>
      </c>
    </row>
    <row r="644" spans="1:8" s="509" customFormat="1" ht="45" customHeight="1">
      <c r="A644" s="657">
        <v>55</v>
      </c>
      <c r="B644" s="658" t="s">
        <v>6322</v>
      </c>
      <c r="C644" s="652" t="s">
        <v>6323</v>
      </c>
      <c r="D644" s="652" t="s">
        <v>6324</v>
      </c>
      <c r="E644" s="676">
        <v>144</v>
      </c>
      <c r="F644" s="676">
        <v>80</v>
      </c>
      <c r="G644" s="676">
        <v>0</v>
      </c>
      <c r="H644" s="676">
        <v>0</v>
      </c>
    </row>
    <row r="645" spans="1:8" s="509" customFormat="1" ht="18.75">
      <c r="A645" s="657">
        <v>56</v>
      </c>
      <c r="B645" s="658" t="s">
        <v>6325</v>
      </c>
      <c r="C645" s="652" t="s">
        <v>6326</v>
      </c>
      <c r="D645" s="652" t="s">
        <v>6327</v>
      </c>
      <c r="E645" s="676">
        <v>144</v>
      </c>
      <c r="F645" s="676">
        <v>80</v>
      </c>
      <c r="G645" s="676">
        <v>0</v>
      </c>
      <c r="H645" s="676">
        <v>0</v>
      </c>
    </row>
    <row r="646" spans="1:8" s="509" customFormat="1" ht="18.75">
      <c r="A646" s="659">
        <v>13</v>
      </c>
      <c r="B646" s="660" t="s">
        <v>6328</v>
      </c>
      <c r="C646" s="659"/>
      <c r="D646" s="659"/>
      <c r="E646" s="676">
        <v>0</v>
      </c>
      <c r="F646" s="676">
        <v>0</v>
      </c>
      <c r="G646" s="676">
        <v>0</v>
      </c>
      <c r="H646" s="676">
        <v>0</v>
      </c>
    </row>
    <row r="647" spans="1:8" s="509" customFormat="1" ht="47.25" customHeight="1">
      <c r="A647" s="1234">
        <v>1</v>
      </c>
      <c r="B647" s="1233" t="s">
        <v>3089</v>
      </c>
      <c r="C647" s="652" t="s">
        <v>6329</v>
      </c>
      <c r="D647" s="652" t="s">
        <v>6330</v>
      </c>
      <c r="E647" s="676">
        <v>1440</v>
      </c>
      <c r="F647" s="676">
        <v>864</v>
      </c>
      <c r="G647" s="676">
        <v>560</v>
      </c>
      <c r="H647" s="676">
        <v>172</v>
      </c>
    </row>
    <row r="648" spans="1:8" s="509" customFormat="1" ht="18.75">
      <c r="A648" s="1234"/>
      <c r="B648" s="1233"/>
      <c r="C648" s="652" t="s">
        <v>6330</v>
      </c>
      <c r="D648" s="652" t="s">
        <v>6331</v>
      </c>
      <c r="E648" s="676">
        <v>1480</v>
      </c>
      <c r="F648" s="676">
        <v>888</v>
      </c>
      <c r="G648" s="676">
        <v>600</v>
      </c>
      <c r="H648" s="676">
        <v>180</v>
      </c>
    </row>
    <row r="649" spans="1:8" s="509" customFormat="1" ht="18.75">
      <c r="A649" s="1234"/>
      <c r="B649" s="1233"/>
      <c r="C649" s="652" t="s">
        <v>6332</v>
      </c>
      <c r="D649" s="652" t="s">
        <v>6333</v>
      </c>
      <c r="E649" s="676">
        <v>960</v>
      </c>
      <c r="F649" s="676">
        <v>576</v>
      </c>
      <c r="G649" s="676">
        <v>380</v>
      </c>
      <c r="H649" s="676">
        <v>116</v>
      </c>
    </row>
    <row r="650" spans="1:8" s="509" customFormat="1" ht="16.5" customHeight="1">
      <c r="A650" s="1234"/>
      <c r="B650" s="1233"/>
      <c r="C650" s="652" t="s">
        <v>6333</v>
      </c>
      <c r="D650" s="652" t="s">
        <v>6334</v>
      </c>
      <c r="E650" s="676">
        <v>440</v>
      </c>
      <c r="F650" s="676">
        <v>264</v>
      </c>
      <c r="G650" s="676">
        <v>180</v>
      </c>
      <c r="H650" s="676">
        <v>52</v>
      </c>
    </row>
    <row r="651" spans="1:8" s="509" customFormat="1" ht="37.5" customHeight="1">
      <c r="A651" s="1234">
        <v>2</v>
      </c>
      <c r="B651" s="1233" t="s">
        <v>6335</v>
      </c>
      <c r="C651" s="652" t="s">
        <v>6336</v>
      </c>
      <c r="D651" s="652" t="s">
        <v>6337</v>
      </c>
      <c r="E651" s="676">
        <v>1000</v>
      </c>
      <c r="F651" s="676">
        <v>600</v>
      </c>
      <c r="G651" s="676">
        <v>440</v>
      </c>
      <c r="H651" s="676">
        <v>132</v>
      </c>
    </row>
    <row r="652" spans="1:8" s="509" customFormat="1" ht="18.75">
      <c r="A652" s="1234"/>
      <c r="B652" s="1233"/>
      <c r="C652" s="652" t="s">
        <v>6337</v>
      </c>
      <c r="D652" s="652" t="s">
        <v>6338</v>
      </c>
      <c r="E652" s="676">
        <v>880</v>
      </c>
      <c r="F652" s="676">
        <v>528</v>
      </c>
      <c r="G652" s="676">
        <v>340</v>
      </c>
      <c r="H652" s="676">
        <v>108</v>
      </c>
    </row>
    <row r="653" spans="1:8" s="509" customFormat="1" ht="39" customHeight="1">
      <c r="A653" s="1234"/>
      <c r="B653" s="1233"/>
      <c r="C653" s="652" t="s">
        <v>6338</v>
      </c>
      <c r="D653" s="652" t="s">
        <v>6339</v>
      </c>
      <c r="E653" s="676">
        <v>480</v>
      </c>
      <c r="F653" s="676">
        <v>288</v>
      </c>
      <c r="G653" s="676">
        <v>192</v>
      </c>
      <c r="H653" s="676">
        <v>60</v>
      </c>
    </row>
    <row r="654" spans="1:8" s="509" customFormat="1" ht="37.5">
      <c r="A654" s="1234"/>
      <c r="B654" s="1233"/>
      <c r="C654" s="652" t="s">
        <v>6339</v>
      </c>
      <c r="D654" s="652" t="s">
        <v>6340</v>
      </c>
      <c r="E654" s="676">
        <v>760</v>
      </c>
      <c r="F654" s="676">
        <v>456</v>
      </c>
      <c r="G654" s="676">
        <v>300</v>
      </c>
      <c r="H654" s="676">
        <v>92</v>
      </c>
    </row>
    <row r="655" spans="1:8" s="509" customFormat="1" ht="16.5" customHeight="1">
      <c r="A655" s="1234"/>
      <c r="B655" s="1233"/>
      <c r="C655" s="652" t="s">
        <v>6340</v>
      </c>
      <c r="D655" s="652" t="s">
        <v>6341</v>
      </c>
      <c r="E655" s="676">
        <v>560</v>
      </c>
      <c r="F655" s="676">
        <v>336</v>
      </c>
      <c r="G655" s="676">
        <v>220</v>
      </c>
      <c r="H655" s="676">
        <v>68</v>
      </c>
    </row>
    <row r="656" spans="1:8" s="509" customFormat="1" ht="37.5">
      <c r="A656" s="1234"/>
      <c r="B656" s="1233"/>
      <c r="C656" s="652" t="s">
        <v>6341</v>
      </c>
      <c r="D656" s="652" t="s">
        <v>6342</v>
      </c>
      <c r="E656" s="676">
        <v>260</v>
      </c>
      <c r="F656" s="676">
        <v>156</v>
      </c>
      <c r="G656" s="676">
        <v>104</v>
      </c>
      <c r="H656" s="676">
        <v>0</v>
      </c>
    </row>
    <row r="657" spans="1:8" s="509" customFormat="1" ht="36.75" customHeight="1">
      <c r="A657" s="1234"/>
      <c r="B657" s="1233"/>
      <c r="C657" s="652" t="s">
        <v>6342</v>
      </c>
      <c r="D657" s="652" t="s">
        <v>6343</v>
      </c>
      <c r="E657" s="676">
        <v>300</v>
      </c>
      <c r="F657" s="676">
        <v>180</v>
      </c>
      <c r="G657" s="676">
        <v>120</v>
      </c>
      <c r="H657" s="676">
        <v>0</v>
      </c>
    </row>
    <row r="658" spans="1:8" s="509" customFormat="1" ht="37.5">
      <c r="A658" s="1234"/>
      <c r="B658" s="1233"/>
      <c r="C658" s="652" t="s">
        <v>6343</v>
      </c>
      <c r="D658" s="652" t="s">
        <v>6344</v>
      </c>
      <c r="E658" s="676">
        <v>300</v>
      </c>
      <c r="F658" s="676">
        <v>180</v>
      </c>
      <c r="G658" s="676">
        <v>120</v>
      </c>
      <c r="H658" s="676">
        <v>0</v>
      </c>
    </row>
    <row r="659" spans="1:8" s="509" customFormat="1" ht="18.75">
      <c r="A659" s="1234"/>
      <c r="B659" s="1233"/>
      <c r="C659" s="652" t="s">
        <v>6345</v>
      </c>
      <c r="D659" s="652" t="s">
        <v>6346</v>
      </c>
      <c r="E659" s="676">
        <v>120</v>
      </c>
      <c r="F659" s="676">
        <v>72</v>
      </c>
      <c r="G659" s="676">
        <v>60</v>
      </c>
      <c r="H659" s="676">
        <v>0</v>
      </c>
    </row>
    <row r="660" spans="1:8" s="509" customFormat="1" ht="33" customHeight="1">
      <c r="A660" s="1234"/>
      <c r="B660" s="1233"/>
      <c r="C660" s="652" t="s">
        <v>6346</v>
      </c>
      <c r="D660" s="652" t="s">
        <v>6347</v>
      </c>
      <c r="E660" s="676">
        <v>100</v>
      </c>
      <c r="F660" s="676">
        <v>60</v>
      </c>
      <c r="G660" s="676">
        <v>40</v>
      </c>
      <c r="H660" s="676">
        <v>0</v>
      </c>
    </row>
    <row r="661" spans="1:8" s="509" customFormat="1" ht="41.25" customHeight="1">
      <c r="A661" s="1234">
        <v>3</v>
      </c>
      <c r="B661" s="1233" t="s">
        <v>6348</v>
      </c>
      <c r="C661" s="652" t="s">
        <v>6349</v>
      </c>
      <c r="D661" s="652" t="s">
        <v>6350</v>
      </c>
      <c r="E661" s="676">
        <v>480</v>
      </c>
      <c r="F661" s="676">
        <v>288</v>
      </c>
      <c r="G661" s="676">
        <v>192</v>
      </c>
      <c r="H661" s="676">
        <v>60</v>
      </c>
    </row>
    <row r="662" spans="1:8" s="509" customFormat="1" ht="37.5">
      <c r="A662" s="1234"/>
      <c r="B662" s="1233"/>
      <c r="C662" s="652" t="s">
        <v>6350</v>
      </c>
      <c r="D662" s="652" t="s">
        <v>6351</v>
      </c>
      <c r="E662" s="676">
        <v>240</v>
      </c>
      <c r="F662" s="676">
        <v>144</v>
      </c>
      <c r="G662" s="676">
        <v>100</v>
      </c>
      <c r="H662" s="676">
        <v>0</v>
      </c>
    </row>
    <row r="663" spans="1:8" s="509" customFormat="1" ht="33" customHeight="1">
      <c r="A663" s="663">
        <v>4</v>
      </c>
      <c r="B663" s="652" t="s">
        <v>6352</v>
      </c>
      <c r="C663" s="652" t="s">
        <v>3106</v>
      </c>
      <c r="D663" s="652" t="s">
        <v>6353</v>
      </c>
      <c r="E663" s="676">
        <v>240</v>
      </c>
      <c r="F663" s="676">
        <v>144</v>
      </c>
      <c r="G663" s="676">
        <v>96</v>
      </c>
      <c r="H663" s="676">
        <v>0</v>
      </c>
    </row>
    <row r="664" spans="1:8" s="509" customFormat="1" ht="37.5">
      <c r="A664" s="663">
        <v>5</v>
      </c>
      <c r="B664" s="652" t="s">
        <v>6354</v>
      </c>
      <c r="C664" s="652" t="s">
        <v>6355</v>
      </c>
      <c r="D664" s="652" t="s">
        <v>6356</v>
      </c>
      <c r="E664" s="676">
        <v>144</v>
      </c>
      <c r="F664" s="676">
        <v>86.4</v>
      </c>
      <c r="G664" s="676">
        <v>57.6</v>
      </c>
      <c r="H664" s="676">
        <v>0</v>
      </c>
    </row>
    <row r="665" spans="1:8" s="509" customFormat="1" ht="37.5">
      <c r="A665" s="663">
        <v>6</v>
      </c>
      <c r="B665" s="652" t="s">
        <v>6357</v>
      </c>
      <c r="C665" s="652" t="s">
        <v>6358</v>
      </c>
      <c r="D665" s="652" t="s">
        <v>6359</v>
      </c>
      <c r="E665" s="676">
        <v>200</v>
      </c>
      <c r="F665" s="676">
        <v>120</v>
      </c>
      <c r="G665" s="676">
        <v>80</v>
      </c>
      <c r="H665" s="676">
        <v>0</v>
      </c>
    </row>
    <row r="666" spans="1:8" s="509" customFormat="1" ht="37.5">
      <c r="A666" s="663">
        <v>7</v>
      </c>
      <c r="B666" s="652" t="s">
        <v>6360</v>
      </c>
      <c r="C666" s="652" t="s">
        <v>3106</v>
      </c>
      <c r="D666" s="652" t="s">
        <v>6361</v>
      </c>
      <c r="E666" s="676">
        <v>220</v>
      </c>
      <c r="F666" s="676">
        <v>132</v>
      </c>
      <c r="G666" s="676">
        <v>88</v>
      </c>
      <c r="H666" s="676">
        <v>0</v>
      </c>
    </row>
    <row r="667" spans="1:8" s="509" customFormat="1" ht="18" customHeight="1">
      <c r="A667" s="1234">
        <v>8</v>
      </c>
      <c r="B667" s="1233" t="s">
        <v>6362</v>
      </c>
      <c r="C667" s="652" t="s">
        <v>6363</v>
      </c>
      <c r="D667" s="652" t="s">
        <v>6364</v>
      </c>
      <c r="E667" s="676">
        <v>300</v>
      </c>
      <c r="F667" s="676">
        <v>180</v>
      </c>
      <c r="G667" s="676">
        <v>120</v>
      </c>
      <c r="H667" s="676">
        <v>0</v>
      </c>
    </row>
    <row r="668" spans="1:8" s="509" customFormat="1" ht="18.75">
      <c r="A668" s="1234"/>
      <c r="B668" s="1233"/>
      <c r="C668" s="652" t="s">
        <v>6364</v>
      </c>
      <c r="D668" s="652" t="s">
        <v>6365</v>
      </c>
      <c r="E668" s="676">
        <v>200</v>
      </c>
      <c r="F668" s="676">
        <v>120</v>
      </c>
      <c r="G668" s="676">
        <v>80</v>
      </c>
      <c r="H668" s="676">
        <v>0</v>
      </c>
    </row>
    <row r="669" spans="1:8" s="509" customFormat="1" ht="18.75">
      <c r="A669" s="1234"/>
      <c r="B669" s="1233"/>
      <c r="C669" s="652" t="s">
        <v>6365</v>
      </c>
      <c r="D669" s="652" t="s">
        <v>6366</v>
      </c>
      <c r="E669" s="676">
        <v>140</v>
      </c>
      <c r="F669" s="676">
        <v>84</v>
      </c>
      <c r="G669" s="676">
        <v>56</v>
      </c>
      <c r="H669" s="676">
        <v>0</v>
      </c>
    </row>
    <row r="670" spans="1:8" s="509" customFormat="1" ht="37.5">
      <c r="A670" s="1234"/>
      <c r="B670" s="1233"/>
      <c r="C670" s="652" t="s">
        <v>6366</v>
      </c>
      <c r="D670" s="652" t="s">
        <v>6367</v>
      </c>
      <c r="E670" s="676">
        <v>120</v>
      </c>
      <c r="F670" s="676">
        <v>72</v>
      </c>
      <c r="G670" s="676">
        <v>48</v>
      </c>
      <c r="H670" s="676">
        <v>0</v>
      </c>
    </row>
    <row r="671" spans="1:8" s="509" customFormat="1" ht="37.5">
      <c r="A671" s="1234"/>
      <c r="B671" s="1233"/>
      <c r="C671" s="652" t="s">
        <v>6367</v>
      </c>
      <c r="D671" s="652" t="s">
        <v>6368</v>
      </c>
      <c r="E671" s="676">
        <v>100</v>
      </c>
      <c r="F671" s="676">
        <v>60</v>
      </c>
      <c r="G671" s="676">
        <v>40</v>
      </c>
      <c r="H671" s="676">
        <v>0</v>
      </c>
    </row>
    <row r="672" spans="1:8" s="513" customFormat="1" ht="18" customHeight="1">
      <c r="A672" s="1234">
        <v>9</v>
      </c>
      <c r="B672" s="1233" t="s">
        <v>6369</v>
      </c>
      <c r="C672" s="652" t="s">
        <v>6370</v>
      </c>
      <c r="D672" s="652" t="s">
        <v>6371</v>
      </c>
      <c r="E672" s="677">
        <v>100</v>
      </c>
      <c r="F672" s="677">
        <v>60</v>
      </c>
      <c r="G672" s="677">
        <v>40</v>
      </c>
      <c r="H672" s="677">
        <v>0</v>
      </c>
    </row>
    <row r="673" spans="1:8" s="668" customFormat="1" ht="16.5" customHeight="1">
      <c r="A673" s="1234"/>
      <c r="B673" s="1233"/>
      <c r="C673" s="652" t="s">
        <v>6335</v>
      </c>
      <c r="D673" s="652" t="s">
        <v>6372</v>
      </c>
      <c r="E673" s="678">
        <v>120</v>
      </c>
      <c r="F673" s="678">
        <v>72</v>
      </c>
      <c r="G673" s="678">
        <v>48</v>
      </c>
      <c r="H673" s="678">
        <v>0</v>
      </c>
    </row>
    <row r="674" spans="1:8" s="668" customFormat="1" ht="18" customHeight="1">
      <c r="A674" s="1234">
        <v>10</v>
      </c>
      <c r="B674" s="1233" t="s">
        <v>6373</v>
      </c>
      <c r="C674" s="652" t="s">
        <v>6335</v>
      </c>
      <c r="D674" s="652" t="s">
        <v>6374</v>
      </c>
      <c r="E674" s="678">
        <v>120</v>
      </c>
      <c r="F674" s="678">
        <v>72</v>
      </c>
      <c r="G674" s="678">
        <v>48</v>
      </c>
      <c r="H674" s="678">
        <v>0</v>
      </c>
    </row>
    <row r="675" spans="1:8" s="668" customFormat="1" ht="18.75">
      <c r="A675" s="1234"/>
      <c r="B675" s="1233"/>
      <c r="C675" s="652" t="s">
        <v>6335</v>
      </c>
      <c r="D675" s="652" t="s">
        <v>6375</v>
      </c>
      <c r="E675" s="678">
        <v>120</v>
      </c>
      <c r="F675" s="678">
        <v>72</v>
      </c>
      <c r="G675" s="678">
        <v>48</v>
      </c>
      <c r="H675" s="678">
        <v>0</v>
      </c>
    </row>
    <row r="676" spans="1:8" s="668" customFormat="1" ht="18.75">
      <c r="A676" s="663">
        <v>11</v>
      </c>
      <c r="B676" s="652" t="s">
        <v>6376</v>
      </c>
      <c r="C676" s="652" t="s">
        <v>6335</v>
      </c>
      <c r="D676" s="652" t="s">
        <v>6377</v>
      </c>
      <c r="E676" s="678">
        <v>100</v>
      </c>
      <c r="F676" s="678">
        <v>60</v>
      </c>
      <c r="G676" s="678">
        <v>0</v>
      </c>
      <c r="H676" s="678">
        <v>0</v>
      </c>
    </row>
    <row r="677" spans="1:8" s="668" customFormat="1" ht="37.5">
      <c r="A677" s="663">
        <v>12</v>
      </c>
      <c r="B677" s="652" t="s">
        <v>6378</v>
      </c>
      <c r="C677" s="652" t="s">
        <v>6335</v>
      </c>
      <c r="D677" s="652" t="s">
        <v>6379</v>
      </c>
      <c r="E677" s="678">
        <v>80</v>
      </c>
      <c r="F677" s="678">
        <v>52</v>
      </c>
      <c r="G677" s="678">
        <v>0</v>
      </c>
      <c r="H677" s="678">
        <v>0</v>
      </c>
    </row>
    <row r="678" spans="1:8" s="668" customFormat="1" ht="37.5">
      <c r="A678" s="663">
        <v>13</v>
      </c>
      <c r="B678" s="652" t="s">
        <v>6380</v>
      </c>
      <c r="C678" s="652" t="s">
        <v>6335</v>
      </c>
      <c r="D678" s="652" t="s">
        <v>6381</v>
      </c>
      <c r="E678" s="678">
        <v>80</v>
      </c>
      <c r="F678" s="678">
        <v>52</v>
      </c>
      <c r="G678" s="678">
        <v>0</v>
      </c>
      <c r="H678" s="678">
        <v>0</v>
      </c>
    </row>
    <row r="679" spans="1:8" s="668" customFormat="1" ht="18" customHeight="1">
      <c r="A679" s="1234">
        <v>14</v>
      </c>
      <c r="B679" s="1233" t="s">
        <v>6382</v>
      </c>
      <c r="C679" s="652" t="s">
        <v>6335</v>
      </c>
      <c r="D679" s="652" t="s">
        <v>6383</v>
      </c>
      <c r="E679" s="678">
        <v>120</v>
      </c>
      <c r="F679" s="678">
        <v>72</v>
      </c>
      <c r="G679" s="678">
        <v>0</v>
      </c>
      <c r="H679" s="678">
        <v>0</v>
      </c>
    </row>
    <row r="680" spans="1:8" s="668" customFormat="1" ht="18.75">
      <c r="A680" s="1234"/>
      <c r="B680" s="1233"/>
      <c r="C680" s="652" t="s">
        <v>6384</v>
      </c>
      <c r="D680" s="652" t="s">
        <v>6383</v>
      </c>
      <c r="E680" s="678">
        <v>108</v>
      </c>
      <c r="F680" s="678">
        <v>64</v>
      </c>
      <c r="G680" s="678">
        <v>0</v>
      </c>
      <c r="H680" s="678">
        <v>0</v>
      </c>
    </row>
    <row r="681" spans="1:8" s="668" customFormat="1" ht="18.75">
      <c r="A681" s="1234"/>
      <c r="B681" s="1233"/>
      <c r="C681" s="652" t="s">
        <v>6385</v>
      </c>
      <c r="D681" s="652" t="s">
        <v>6386</v>
      </c>
      <c r="E681" s="678">
        <v>100</v>
      </c>
      <c r="F681" s="678">
        <v>80</v>
      </c>
      <c r="G681" s="678">
        <v>60</v>
      </c>
      <c r="H681" s="678">
        <v>0</v>
      </c>
    </row>
    <row r="682" spans="1:8" s="668" customFormat="1" ht="37.5">
      <c r="A682" s="1234">
        <v>15</v>
      </c>
      <c r="B682" s="1233" t="s">
        <v>6387</v>
      </c>
      <c r="C682" s="652" t="s">
        <v>6388</v>
      </c>
      <c r="D682" s="652" t="s">
        <v>6389</v>
      </c>
      <c r="E682" s="678">
        <v>120</v>
      </c>
      <c r="F682" s="678">
        <v>72</v>
      </c>
      <c r="G682" s="678">
        <v>52</v>
      </c>
      <c r="H682" s="678">
        <v>0</v>
      </c>
    </row>
    <row r="683" spans="1:8" s="668" customFormat="1" ht="18.75">
      <c r="A683" s="1234"/>
      <c r="B683" s="1233"/>
      <c r="C683" s="652" t="s">
        <v>6390</v>
      </c>
      <c r="D683" s="652" t="s">
        <v>6391</v>
      </c>
      <c r="E683" s="678">
        <v>100</v>
      </c>
      <c r="F683" s="678">
        <v>60</v>
      </c>
      <c r="G683" s="678">
        <v>0</v>
      </c>
      <c r="H683" s="678">
        <v>0</v>
      </c>
    </row>
    <row r="684" spans="1:8" s="668" customFormat="1" ht="37.5">
      <c r="A684" s="1234"/>
      <c r="B684" s="1233"/>
      <c r="C684" s="652" t="s">
        <v>6392</v>
      </c>
      <c r="D684" s="652" t="s">
        <v>6393</v>
      </c>
      <c r="E684" s="678">
        <v>120</v>
      </c>
      <c r="F684" s="678">
        <v>72</v>
      </c>
      <c r="G684" s="678">
        <v>52</v>
      </c>
      <c r="H684" s="678">
        <v>0</v>
      </c>
    </row>
    <row r="685" spans="1:8" s="668" customFormat="1" ht="37.5">
      <c r="A685" s="663">
        <v>16</v>
      </c>
      <c r="B685" s="652" t="s">
        <v>6373</v>
      </c>
      <c r="C685" s="652" t="s">
        <v>6335</v>
      </c>
      <c r="D685" s="652" t="s">
        <v>6394</v>
      </c>
      <c r="E685" s="678">
        <v>120</v>
      </c>
      <c r="F685" s="678">
        <v>72</v>
      </c>
      <c r="G685" s="678">
        <v>52</v>
      </c>
      <c r="H685" s="678">
        <v>0</v>
      </c>
    </row>
    <row r="686" spans="1:8" s="668" customFormat="1" ht="49.15" customHeight="1">
      <c r="A686" s="663">
        <v>17</v>
      </c>
      <c r="B686" s="652" t="s">
        <v>6395</v>
      </c>
      <c r="C686" s="652" t="s">
        <v>6396</v>
      </c>
      <c r="D686" s="652" t="s">
        <v>6397</v>
      </c>
      <c r="E686" s="678">
        <v>120</v>
      </c>
      <c r="F686" s="678">
        <v>72</v>
      </c>
      <c r="G686" s="678">
        <v>52</v>
      </c>
      <c r="H686" s="678">
        <v>0</v>
      </c>
    </row>
    <row r="687" spans="1:8" s="668" customFormat="1" ht="37.5">
      <c r="A687" s="663">
        <v>18</v>
      </c>
      <c r="B687" s="652" t="s">
        <v>6398</v>
      </c>
      <c r="C687" s="652" t="s">
        <v>6399</v>
      </c>
      <c r="D687" s="652" t="s">
        <v>6400</v>
      </c>
      <c r="E687" s="678">
        <v>60</v>
      </c>
      <c r="F687" s="678">
        <v>40</v>
      </c>
      <c r="G687" s="678">
        <v>0</v>
      </c>
      <c r="H687" s="678">
        <v>0</v>
      </c>
    </row>
    <row r="688" spans="1:8" s="668" customFormat="1" ht="37.5">
      <c r="A688" s="1234">
        <v>19</v>
      </c>
      <c r="B688" s="1233" t="s">
        <v>6401</v>
      </c>
      <c r="C688" s="652" t="s">
        <v>6402</v>
      </c>
      <c r="D688" s="652" t="s">
        <v>6403</v>
      </c>
      <c r="E688" s="678">
        <v>60</v>
      </c>
      <c r="F688" s="678">
        <v>40</v>
      </c>
      <c r="G688" s="678">
        <v>0</v>
      </c>
      <c r="H688" s="678">
        <v>0</v>
      </c>
    </row>
    <row r="689" spans="1:8" s="668" customFormat="1" ht="56.25">
      <c r="A689" s="1234"/>
      <c r="B689" s="1233"/>
      <c r="C689" s="652" t="s">
        <v>6403</v>
      </c>
      <c r="D689" s="652" t="s">
        <v>6404</v>
      </c>
      <c r="E689" s="678">
        <v>60</v>
      </c>
      <c r="F689" s="678">
        <v>40</v>
      </c>
      <c r="G689" s="678">
        <v>0</v>
      </c>
      <c r="H689" s="678">
        <v>0</v>
      </c>
    </row>
    <row r="690" spans="1:8" s="668" customFormat="1" ht="18.75">
      <c r="A690" s="659">
        <v>14</v>
      </c>
      <c r="B690" s="660" t="s">
        <v>6405</v>
      </c>
      <c r="C690" s="659"/>
      <c r="D690" s="659"/>
      <c r="E690" s="678">
        <v>0</v>
      </c>
      <c r="F690" s="678">
        <v>0</v>
      </c>
      <c r="G690" s="678">
        <v>0</v>
      </c>
      <c r="H690" s="678">
        <v>0</v>
      </c>
    </row>
    <row r="691" spans="1:8" s="668" customFormat="1" ht="73.5" customHeight="1">
      <c r="A691" s="652">
        <v>1</v>
      </c>
      <c r="B691" s="658" t="s">
        <v>3089</v>
      </c>
      <c r="C691" s="652" t="s">
        <v>6361</v>
      </c>
      <c r="D691" s="652" t="s">
        <v>6406</v>
      </c>
      <c r="E691" s="678">
        <v>88</v>
      </c>
      <c r="F691" s="678">
        <v>56</v>
      </c>
      <c r="G691" s="678">
        <v>0</v>
      </c>
      <c r="H691" s="678">
        <v>0</v>
      </c>
    </row>
    <row r="692" spans="1:8" s="668" customFormat="1" ht="18.75">
      <c r="A692" s="1233">
        <v>2</v>
      </c>
      <c r="B692" s="1235" t="s">
        <v>566</v>
      </c>
      <c r="C692" s="652" t="s">
        <v>6407</v>
      </c>
      <c r="D692" s="663" t="s">
        <v>6408</v>
      </c>
      <c r="E692" s="678">
        <v>88</v>
      </c>
      <c r="F692" s="678">
        <v>56</v>
      </c>
      <c r="G692" s="678">
        <v>0</v>
      </c>
      <c r="H692" s="678">
        <v>0</v>
      </c>
    </row>
    <row r="693" spans="1:8" s="668" customFormat="1" ht="74.25" customHeight="1">
      <c r="A693" s="1233"/>
      <c r="B693" s="1235"/>
      <c r="C693" s="663" t="s">
        <v>6409</v>
      </c>
      <c r="D693" s="663" t="s">
        <v>6410</v>
      </c>
      <c r="E693" s="678">
        <v>144</v>
      </c>
      <c r="F693" s="678">
        <v>88</v>
      </c>
      <c r="G693" s="678">
        <v>56</v>
      </c>
      <c r="H693" s="678">
        <v>48</v>
      </c>
    </row>
    <row r="694" spans="1:8" s="668" customFormat="1" ht="18.75">
      <c r="A694" s="1233"/>
      <c r="B694" s="1235"/>
      <c r="C694" s="663" t="s">
        <v>6411</v>
      </c>
      <c r="D694" s="663" t="s">
        <v>6412</v>
      </c>
      <c r="E694" s="678">
        <v>144</v>
      </c>
      <c r="F694" s="678">
        <v>88</v>
      </c>
      <c r="G694" s="678">
        <v>56</v>
      </c>
      <c r="H694" s="678">
        <v>48</v>
      </c>
    </row>
    <row r="695" spans="1:8" s="668" customFormat="1" ht="18.75">
      <c r="A695" s="1233"/>
      <c r="B695" s="1235"/>
      <c r="C695" s="663" t="s">
        <v>6413</v>
      </c>
      <c r="D695" s="663" t="s">
        <v>6414</v>
      </c>
      <c r="E695" s="678">
        <v>96</v>
      </c>
      <c r="F695" s="678">
        <v>56</v>
      </c>
      <c r="G695" s="678">
        <v>40</v>
      </c>
      <c r="H695" s="678">
        <v>0</v>
      </c>
    </row>
    <row r="696" spans="1:8" s="668" customFormat="1" ht="18.75">
      <c r="A696" s="1233"/>
      <c r="B696" s="1235"/>
      <c r="C696" s="663" t="s">
        <v>6415</v>
      </c>
      <c r="D696" s="663" t="s">
        <v>6416</v>
      </c>
      <c r="E696" s="678">
        <v>144</v>
      </c>
      <c r="F696" s="678">
        <v>88</v>
      </c>
      <c r="G696" s="678">
        <v>56</v>
      </c>
      <c r="H696" s="678">
        <v>48</v>
      </c>
    </row>
    <row r="697" spans="1:8" s="668" customFormat="1" ht="18.75">
      <c r="A697" s="1233"/>
      <c r="B697" s="1235"/>
      <c r="C697" s="663" t="s">
        <v>6417</v>
      </c>
      <c r="D697" s="652" t="s">
        <v>6418</v>
      </c>
      <c r="E697" s="678">
        <v>120</v>
      </c>
      <c r="F697" s="678">
        <v>72</v>
      </c>
      <c r="G697" s="678">
        <v>48</v>
      </c>
      <c r="H697" s="678">
        <v>40</v>
      </c>
    </row>
    <row r="698" spans="1:8" s="668" customFormat="1" ht="18.75">
      <c r="A698" s="1233">
        <v>3</v>
      </c>
      <c r="B698" s="1235" t="s">
        <v>6419</v>
      </c>
      <c r="C698" s="652" t="s">
        <v>6420</v>
      </c>
      <c r="D698" s="652" t="s">
        <v>6421</v>
      </c>
      <c r="E698" s="678">
        <v>56</v>
      </c>
      <c r="F698" s="678">
        <v>32</v>
      </c>
      <c r="G698" s="678">
        <v>0</v>
      </c>
      <c r="H698" s="678">
        <v>0</v>
      </c>
    </row>
    <row r="699" spans="1:8" s="668" customFormat="1" ht="18.75">
      <c r="A699" s="1233"/>
      <c r="B699" s="1235"/>
      <c r="C699" s="652" t="s">
        <v>6422</v>
      </c>
      <c r="D699" s="652" t="s">
        <v>6423</v>
      </c>
      <c r="E699" s="678">
        <v>80</v>
      </c>
      <c r="F699" s="678">
        <v>60</v>
      </c>
      <c r="G699" s="678">
        <v>40</v>
      </c>
      <c r="H699" s="678">
        <v>0</v>
      </c>
    </row>
    <row r="700" spans="1:8" s="668" customFormat="1" ht="66" customHeight="1">
      <c r="A700" s="652">
        <v>4</v>
      </c>
      <c r="B700" s="658" t="s">
        <v>6424</v>
      </c>
      <c r="C700" s="652" t="s">
        <v>6425</v>
      </c>
      <c r="D700" s="652" t="s">
        <v>6426</v>
      </c>
      <c r="E700" s="678">
        <v>96</v>
      </c>
      <c r="F700" s="678">
        <v>56</v>
      </c>
      <c r="G700" s="678">
        <v>0</v>
      </c>
      <c r="H700" s="678">
        <v>0</v>
      </c>
    </row>
    <row r="701" spans="1:8" s="668" customFormat="1" ht="18" customHeight="1">
      <c r="A701" s="652">
        <v>5</v>
      </c>
      <c r="B701" s="1236" t="s">
        <v>6427</v>
      </c>
      <c r="C701" s="1236"/>
      <c r="D701" s="1236"/>
      <c r="E701" s="678">
        <v>56</v>
      </c>
      <c r="F701" s="678">
        <v>40</v>
      </c>
      <c r="G701" s="678">
        <v>0</v>
      </c>
      <c r="H701" s="678">
        <v>0</v>
      </c>
    </row>
    <row r="702" spans="1:8" s="668" customFormat="1" ht="18.75">
      <c r="A702" s="659">
        <v>15</v>
      </c>
      <c r="B702" s="660" t="s">
        <v>6428</v>
      </c>
      <c r="C702" s="659"/>
      <c r="D702" s="659"/>
      <c r="E702" s="678">
        <v>0</v>
      </c>
      <c r="F702" s="678">
        <v>0</v>
      </c>
      <c r="G702" s="678">
        <v>0</v>
      </c>
      <c r="H702" s="678">
        <v>0</v>
      </c>
    </row>
    <row r="703" spans="1:8" s="668" customFormat="1" ht="18.75">
      <c r="A703" s="1234">
        <v>1</v>
      </c>
      <c r="B703" s="1233" t="s">
        <v>3089</v>
      </c>
      <c r="C703" s="652" t="s">
        <v>6290</v>
      </c>
      <c r="D703" s="652" t="s">
        <v>6429</v>
      </c>
      <c r="E703" s="678">
        <v>260</v>
      </c>
      <c r="F703" s="678">
        <v>156</v>
      </c>
      <c r="G703" s="678">
        <v>104</v>
      </c>
      <c r="H703" s="678">
        <v>80</v>
      </c>
    </row>
    <row r="704" spans="1:8" s="668" customFormat="1" ht="16.5" customHeight="1">
      <c r="A704" s="1234"/>
      <c r="B704" s="1233"/>
      <c r="C704" s="652" t="s">
        <v>6430</v>
      </c>
      <c r="D704" s="652" t="s">
        <v>6431</v>
      </c>
      <c r="E704" s="678">
        <v>380</v>
      </c>
      <c r="F704" s="678">
        <v>220</v>
      </c>
      <c r="G704" s="678">
        <v>152</v>
      </c>
      <c r="H704" s="678">
        <v>100</v>
      </c>
    </row>
    <row r="705" spans="1:8" s="668" customFormat="1" ht="18.75">
      <c r="A705" s="1234"/>
      <c r="B705" s="1233"/>
      <c r="C705" s="652" t="s">
        <v>6432</v>
      </c>
      <c r="D705" s="652" t="s">
        <v>6433</v>
      </c>
      <c r="E705" s="678">
        <v>280</v>
      </c>
      <c r="F705" s="678">
        <v>180</v>
      </c>
      <c r="G705" s="678">
        <v>104</v>
      </c>
      <c r="H705" s="678">
        <v>80</v>
      </c>
    </row>
    <row r="706" spans="1:8" s="668" customFormat="1" ht="18.75">
      <c r="A706" s="1234"/>
      <c r="B706" s="1233"/>
      <c r="C706" s="652" t="s">
        <v>6433</v>
      </c>
      <c r="D706" s="652" t="s">
        <v>6434</v>
      </c>
      <c r="E706" s="678">
        <v>200</v>
      </c>
      <c r="F706" s="678">
        <v>120</v>
      </c>
      <c r="G706" s="678">
        <v>80</v>
      </c>
      <c r="H706" s="678">
        <v>60</v>
      </c>
    </row>
    <row r="707" spans="1:8" s="668" customFormat="1" ht="18.75">
      <c r="A707" s="1234"/>
      <c r="B707" s="1233"/>
      <c r="C707" s="652" t="s">
        <v>6434</v>
      </c>
      <c r="D707" s="652" t="s">
        <v>6435</v>
      </c>
      <c r="E707" s="678">
        <v>160</v>
      </c>
      <c r="F707" s="678">
        <v>100</v>
      </c>
      <c r="G707" s="678">
        <v>60</v>
      </c>
      <c r="H707" s="678">
        <v>40</v>
      </c>
    </row>
    <row r="708" spans="1:8" s="668" customFormat="1" ht="18.75">
      <c r="A708" s="1234">
        <v>2</v>
      </c>
      <c r="B708" s="1233" t="s">
        <v>6436</v>
      </c>
      <c r="C708" s="652" t="s">
        <v>6290</v>
      </c>
      <c r="D708" s="652" t="s">
        <v>6437</v>
      </c>
      <c r="E708" s="678">
        <v>128</v>
      </c>
      <c r="F708" s="678">
        <v>80</v>
      </c>
      <c r="G708" s="678">
        <v>52</v>
      </c>
      <c r="H708" s="678">
        <v>40</v>
      </c>
    </row>
    <row r="709" spans="1:8" s="668" customFormat="1" ht="16.5" customHeight="1">
      <c r="A709" s="1234"/>
      <c r="B709" s="1233"/>
      <c r="C709" s="652" t="s">
        <v>6437</v>
      </c>
      <c r="D709" s="652" t="s">
        <v>6438</v>
      </c>
      <c r="E709" s="678">
        <v>260</v>
      </c>
      <c r="F709" s="678">
        <v>160</v>
      </c>
      <c r="G709" s="678">
        <v>104</v>
      </c>
      <c r="H709" s="678">
        <v>80</v>
      </c>
    </row>
    <row r="710" spans="1:8" s="668" customFormat="1" ht="37.5">
      <c r="A710" s="1234"/>
      <c r="B710" s="1233"/>
      <c r="C710" s="652" t="s">
        <v>6439</v>
      </c>
      <c r="D710" s="652" t="s">
        <v>6440</v>
      </c>
      <c r="E710" s="678">
        <v>160</v>
      </c>
      <c r="F710" s="678">
        <v>100</v>
      </c>
      <c r="G710" s="678">
        <v>76</v>
      </c>
      <c r="H710" s="678">
        <v>56</v>
      </c>
    </row>
    <row r="711" spans="1:8" s="668" customFormat="1" ht="37.5">
      <c r="A711" s="1234"/>
      <c r="B711" s="1233"/>
      <c r="C711" s="652" t="s">
        <v>6441</v>
      </c>
      <c r="D711" s="652" t="s">
        <v>6440</v>
      </c>
      <c r="E711" s="678">
        <v>180</v>
      </c>
      <c r="F711" s="678">
        <v>108</v>
      </c>
      <c r="G711" s="678">
        <v>76</v>
      </c>
      <c r="H711" s="678">
        <v>56</v>
      </c>
    </row>
    <row r="712" spans="1:8" s="668" customFormat="1" ht="56.25">
      <c r="A712" s="1234"/>
      <c r="B712" s="1233"/>
      <c r="C712" s="652" t="s">
        <v>6440</v>
      </c>
      <c r="D712" s="652" t="s">
        <v>6442</v>
      </c>
      <c r="E712" s="678">
        <v>120</v>
      </c>
      <c r="F712" s="678">
        <v>80</v>
      </c>
      <c r="G712" s="678">
        <v>48</v>
      </c>
      <c r="H712" s="678">
        <v>0</v>
      </c>
    </row>
    <row r="713" spans="1:8" s="668" customFormat="1" ht="56.25">
      <c r="A713" s="663">
        <v>3</v>
      </c>
      <c r="B713" s="652" t="s">
        <v>6443</v>
      </c>
      <c r="C713" s="652" t="s">
        <v>6444</v>
      </c>
      <c r="D713" s="652" t="s">
        <v>6445</v>
      </c>
      <c r="E713" s="678">
        <v>100</v>
      </c>
      <c r="F713" s="678">
        <v>60</v>
      </c>
      <c r="G713" s="678">
        <v>40</v>
      </c>
      <c r="H713" s="678">
        <v>0</v>
      </c>
    </row>
    <row r="714" spans="1:8" s="668" customFormat="1" ht="18" customHeight="1">
      <c r="A714" s="1234">
        <v>3</v>
      </c>
      <c r="B714" s="1233" t="s">
        <v>6446</v>
      </c>
      <c r="C714" s="652" t="s">
        <v>6438</v>
      </c>
      <c r="D714" s="652" t="s">
        <v>6447</v>
      </c>
      <c r="E714" s="678">
        <v>140</v>
      </c>
      <c r="F714" s="678">
        <v>100</v>
      </c>
      <c r="G714" s="678">
        <v>80</v>
      </c>
      <c r="H714" s="678">
        <v>56</v>
      </c>
    </row>
    <row r="715" spans="1:8" s="668" customFormat="1" ht="16.5" customHeight="1">
      <c r="A715" s="1234"/>
      <c r="B715" s="1233"/>
      <c r="C715" s="652" t="s">
        <v>6447</v>
      </c>
      <c r="D715" s="652" t="s">
        <v>6448</v>
      </c>
      <c r="E715" s="678">
        <v>120</v>
      </c>
      <c r="F715" s="678">
        <v>80</v>
      </c>
      <c r="G715" s="678">
        <v>60</v>
      </c>
      <c r="H715" s="678">
        <v>48</v>
      </c>
    </row>
    <row r="716" spans="1:8" s="669" customFormat="1" ht="18" customHeight="1">
      <c r="A716" s="1234">
        <v>4</v>
      </c>
      <c r="B716" s="1233" t="s">
        <v>6449</v>
      </c>
      <c r="C716" s="652" t="s">
        <v>4018</v>
      </c>
      <c r="D716" s="652" t="s">
        <v>6450</v>
      </c>
      <c r="E716" s="679">
        <v>220</v>
      </c>
      <c r="F716" s="679">
        <v>132</v>
      </c>
      <c r="G716" s="679">
        <v>88</v>
      </c>
      <c r="H716" s="679">
        <v>68</v>
      </c>
    </row>
    <row r="717" spans="1:8" s="670" customFormat="1" ht="18.75">
      <c r="A717" s="1234"/>
      <c r="B717" s="1233"/>
      <c r="C717" s="652" t="s">
        <v>6450</v>
      </c>
      <c r="D717" s="652" t="s">
        <v>6451</v>
      </c>
      <c r="E717" s="680">
        <v>120</v>
      </c>
      <c r="F717" s="680">
        <v>80</v>
      </c>
      <c r="G717" s="680">
        <v>48</v>
      </c>
      <c r="H717" s="680">
        <v>40</v>
      </c>
    </row>
    <row r="718" spans="1:8" s="670" customFormat="1" ht="33.75" customHeight="1">
      <c r="A718" s="663">
        <v>5</v>
      </c>
      <c r="B718" s="652" t="s">
        <v>6452</v>
      </c>
      <c r="C718" s="652" t="s">
        <v>6453</v>
      </c>
      <c r="D718" s="652" t="s">
        <v>6454</v>
      </c>
      <c r="E718" s="680">
        <v>120</v>
      </c>
      <c r="F718" s="680">
        <v>100</v>
      </c>
      <c r="G718" s="680">
        <v>80</v>
      </c>
      <c r="H718" s="680">
        <v>60</v>
      </c>
    </row>
    <row r="719" spans="1:8" s="670" customFormat="1" ht="37.5">
      <c r="A719" s="663">
        <v>6</v>
      </c>
      <c r="B719" s="652" t="s">
        <v>6455</v>
      </c>
      <c r="C719" s="652" t="s">
        <v>6456</v>
      </c>
      <c r="D719" s="652" t="s">
        <v>6457</v>
      </c>
      <c r="E719" s="680">
        <v>120</v>
      </c>
      <c r="F719" s="680">
        <v>100</v>
      </c>
      <c r="G719" s="680">
        <v>80</v>
      </c>
      <c r="H719" s="680">
        <v>60</v>
      </c>
    </row>
    <row r="720" spans="1:8" s="670" customFormat="1" ht="59.25" customHeight="1">
      <c r="A720" s="663">
        <v>5</v>
      </c>
      <c r="B720" s="652" t="s">
        <v>6458</v>
      </c>
      <c r="C720" s="652" t="s">
        <v>6459</v>
      </c>
      <c r="D720" s="652" t="s">
        <v>6460</v>
      </c>
      <c r="E720" s="680">
        <v>140</v>
      </c>
      <c r="F720" s="680">
        <v>100</v>
      </c>
      <c r="G720" s="680">
        <v>80</v>
      </c>
      <c r="H720" s="680">
        <v>60</v>
      </c>
    </row>
    <row r="721" spans="1:8" s="670" customFormat="1" ht="58.5" customHeight="1">
      <c r="A721" s="663">
        <v>6</v>
      </c>
      <c r="B721" s="652" t="s">
        <v>6461</v>
      </c>
      <c r="C721" s="652" t="s">
        <v>6462</v>
      </c>
      <c r="D721" s="652" t="s">
        <v>6463</v>
      </c>
      <c r="E721" s="680">
        <v>120</v>
      </c>
      <c r="F721" s="680">
        <v>72</v>
      </c>
      <c r="G721" s="680">
        <v>48</v>
      </c>
      <c r="H721" s="680">
        <v>0</v>
      </c>
    </row>
    <row r="722" spans="1:8" s="670" customFormat="1" ht="18" customHeight="1">
      <c r="A722" s="1234">
        <v>7</v>
      </c>
      <c r="B722" s="1233" t="s">
        <v>6464</v>
      </c>
      <c r="C722" s="652" t="s">
        <v>3106</v>
      </c>
      <c r="D722" s="652" t="s">
        <v>6465</v>
      </c>
      <c r="E722" s="680">
        <v>160</v>
      </c>
      <c r="F722" s="680">
        <v>120</v>
      </c>
      <c r="G722" s="680">
        <v>80</v>
      </c>
      <c r="H722" s="680">
        <v>0</v>
      </c>
    </row>
    <row r="723" spans="1:8" s="670" customFormat="1" ht="63" customHeight="1">
      <c r="A723" s="1234"/>
      <c r="B723" s="1233"/>
      <c r="C723" s="652" t="s">
        <v>6465</v>
      </c>
      <c r="D723" s="652" t="s">
        <v>6466</v>
      </c>
      <c r="E723" s="680">
        <v>140</v>
      </c>
      <c r="F723" s="680">
        <v>100</v>
      </c>
      <c r="G723" s="680">
        <v>80</v>
      </c>
      <c r="H723" s="680">
        <v>60</v>
      </c>
    </row>
    <row r="724" spans="1:8" s="670" customFormat="1" ht="18" customHeight="1">
      <c r="A724" s="1234">
        <v>8</v>
      </c>
      <c r="B724" s="1233" t="s">
        <v>6467</v>
      </c>
      <c r="C724" s="652" t="s">
        <v>3106</v>
      </c>
      <c r="D724" s="652" t="s">
        <v>6468</v>
      </c>
      <c r="E724" s="680">
        <v>160</v>
      </c>
      <c r="F724" s="680">
        <v>120</v>
      </c>
      <c r="G724" s="680">
        <v>80</v>
      </c>
      <c r="H724" s="680">
        <v>60</v>
      </c>
    </row>
    <row r="725" spans="1:8" s="670" customFormat="1" ht="18.75">
      <c r="A725" s="1234"/>
      <c r="B725" s="1233"/>
      <c r="C725" s="652" t="s">
        <v>6468</v>
      </c>
      <c r="D725" s="652" t="s">
        <v>6469</v>
      </c>
      <c r="E725" s="680">
        <v>120</v>
      </c>
      <c r="F725" s="680">
        <v>100</v>
      </c>
      <c r="G725" s="680">
        <v>60</v>
      </c>
      <c r="H725" s="680">
        <v>48</v>
      </c>
    </row>
    <row r="726" spans="1:8" s="670" customFormat="1" ht="24.6" customHeight="1">
      <c r="A726" s="663">
        <v>9</v>
      </c>
      <c r="B726" s="652" t="s">
        <v>6470</v>
      </c>
      <c r="C726" s="652" t="s">
        <v>3089</v>
      </c>
      <c r="D726" s="652" t="s">
        <v>6471</v>
      </c>
      <c r="E726" s="680">
        <v>132</v>
      </c>
      <c r="F726" s="680">
        <v>100</v>
      </c>
      <c r="G726" s="680">
        <v>60</v>
      </c>
      <c r="H726" s="680">
        <v>40</v>
      </c>
    </row>
    <row r="727" spans="1:8" s="670" customFormat="1" ht="58.5" customHeight="1">
      <c r="A727" s="663">
        <v>10</v>
      </c>
      <c r="B727" s="652" t="s">
        <v>6472</v>
      </c>
      <c r="C727" s="652" t="s">
        <v>6473</v>
      </c>
      <c r="D727" s="652" t="s">
        <v>6474</v>
      </c>
      <c r="E727" s="680">
        <v>72</v>
      </c>
      <c r="F727" s="680">
        <v>48</v>
      </c>
      <c r="G727" s="680">
        <v>0</v>
      </c>
      <c r="H727" s="680">
        <v>0</v>
      </c>
    </row>
    <row r="728" spans="1:8" s="670" customFormat="1" ht="45.75" customHeight="1">
      <c r="A728" s="659">
        <v>16</v>
      </c>
      <c r="B728" s="660" t="s">
        <v>6475</v>
      </c>
      <c r="C728" s="659"/>
      <c r="D728" s="659"/>
      <c r="E728" s="680">
        <v>0</v>
      </c>
      <c r="F728" s="680">
        <v>0</v>
      </c>
      <c r="G728" s="680">
        <v>0</v>
      </c>
      <c r="H728" s="680">
        <v>0</v>
      </c>
    </row>
    <row r="729" spans="1:8" s="670" customFormat="1" ht="18.75">
      <c r="A729" s="1233">
        <v>1</v>
      </c>
      <c r="B729" s="1235" t="s">
        <v>3089</v>
      </c>
      <c r="C729" s="652" t="s">
        <v>6435</v>
      </c>
      <c r="D729" s="652" t="s">
        <v>6476</v>
      </c>
      <c r="E729" s="680">
        <v>72</v>
      </c>
      <c r="F729" s="680">
        <v>43.2</v>
      </c>
      <c r="G729" s="680">
        <v>0</v>
      </c>
      <c r="H729" s="680">
        <v>0</v>
      </c>
    </row>
    <row r="730" spans="1:8" s="670" customFormat="1" ht="61.5" customHeight="1">
      <c r="A730" s="1233"/>
      <c r="B730" s="1235"/>
      <c r="C730" s="652" t="s">
        <v>6476</v>
      </c>
      <c r="D730" s="652" t="s">
        <v>6477</v>
      </c>
      <c r="E730" s="680">
        <v>220</v>
      </c>
      <c r="F730" s="680">
        <v>132</v>
      </c>
      <c r="G730" s="680">
        <v>88</v>
      </c>
      <c r="H730" s="680">
        <v>66</v>
      </c>
    </row>
    <row r="731" spans="1:8" s="670" customFormat="1" ht="18.75">
      <c r="A731" s="1233"/>
      <c r="B731" s="1235"/>
      <c r="C731" s="652" t="s">
        <v>6477</v>
      </c>
      <c r="D731" s="652" t="s">
        <v>6478</v>
      </c>
      <c r="E731" s="680">
        <v>232</v>
      </c>
      <c r="F731" s="680">
        <v>140</v>
      </c>
      <c r="G731" s="680">
        <v>92</v>
      </c>
      <c r="H731" s="680">
        <v>68</v>
      </c>
    </row>
    <row r="732" spans="1:8" s="670" customFormat="1" ht="37.5">
      <c r="A732" s="1233"/>
      <c r="B732" s="1235"/>
      <c r="C732" s="652" t="s">
        <v>6478</v>
      </c>
      <c r="D732" s="652" t="s">
        <v>6479</v>
      </c>
      <c r="E732" s="680">
        <v>440</v>
      </c>
      <c r="F732" s="680">
        <v>264</v>
      </c>
      <c r="G732" s="680">
        <v>176</v>
      </c>
      <c r="H732" s="680">
        <v>132</v>
      </c>
    </row>
    <row r="733" spans="1:8" s="670" customFormat="1" ht="37.5">
      <c r="A733" s="1233"/>
      <c r="B733" s="1235"/>
      <c r="C733" s="652" t="s">
        <v>6479</v>
      </c>
      <c r="D733" s="652" t="s">
        <v>6480</v>
      </c>
      <c r="E733" s="680">
        <v>880</v>
      </c>
      <c r="F733" s="680">
        <v>528</v>
      </c>
      <c r="G733" s="680">
        <v>352</v>
      </c>
      <c r="H733" s="680">
        <v>264</v>
      </c>
    </row>
    <row r="734" spans="1:8" s="670" customFormat="1" ht="18.75">
      <c r="A734" s="1233"/>
      <c r="B734" s="1235"/>
      <c r="C734" s="652" t="s">
        <v>6480</v>
      </c>
      <c r="D734" s="652" t="s">
        <v>6481</v>
      </c>
      <c r="E734" s="680">
        <v>1400</v>
      </c>
      <c r="F734" s="680">
        <v>840</v>
      </c>
      <c r="G734" s="680">
        <v>560</v>
      </c>
      <c r="H734" s="680">
        <v>400</v>
      </c>
    </row>
    <row r="735" spans="1:8" s="670" customFormat="1" ht="18" customHeight="1">
      <c r="A735" s="1233">
        <v>2</v>
      </c>
      <c r="B735" s="1235" t="s">
        <v>6482</v>
      </c>
      <c r="C735" s="652" t="s">
        <v>3106</v>
      </c>
      <c r="D735" s="652" t="s">
        <v>6483</v>
      </c>
      <c r="E735" s="680">
        <v>300</v>
      </c>
      <c r="F735" s="680">
        <v>180</v>
      </c>
      <c r="G735" s="680">
        <v>120</v>
      </c>
      <c r="H735" s="680">
        <v>90</v>
      </c>
    </row>
    <row r="736" spans="1:8" s="670" customFormat="1" ht="51" customHeight="1">
      <c r="A736" s="1233"/>
      <c r="B736" s="1235"/>
      <c r="C736" s="652" t="s">
        <v>6483</v>
      </c>
      <c r="D736" s="652" t="s">
        <v>6484</v>
      </c>
      <c r="E736" s="680">
        <v>160</v>
      </c>
      <c r="F736" s="680">
        <v>96</v>
      </c>
      <c r="G736" s="680">
        <v>64</v>
      </c>
      <c r="H736" s="680">
        <v>48</v>
      </c>
    </row>
    <row r="737" spans="1:8" s="670" customFormat="1" ht="18.75">
      <c r="A737" s="1233"/>
      <c r="B737" s="1235"/>
      <c r="C737" s="664" t="s">
        <v>6485</v>
      </c>
      <c r="D737" s="656" t="s">
        <v>6486</v>
      </c>
      <c r="E737" s="680">
        <v>100</v>
      </c>
      <c r="F737" s="680">
        <v>60</v>
      </c>
      <c r="G737" s="680">
        <v>40</v>
      </c>
      <c r="H737" s="680">
        <v>0</v>
      </c>
    </row>
    <row r="738" spans="1:8" s="670" customFormat="1" ht="37.5">
      <c r="A738" s="1233"/>
      <c r="B738" s="1235"/>
      <c r="C738" s="664" t="s">
        <v>6486</v>
      </c>
      <c r="D738" s="652" t="s">
        <v>6487</v>
      </c>
      <c r="E738" s="680">
        <v>80</v>
      </c>
      <c r="F738" s="680">
        <v>48</v>
      </c>
      <c r="G738" s="680">
        <v>32</v>
      </c>
      <c r="H738" s="680">
        <v>0</v>
      </c>
    </row>
    <row r="739" spans="1:8" s="670" customFormat="1" ht="38.25" customHeight="1">
      <c r="A739" s="652">
        <v>3</v>
      </c>
      <c r="B739" s="658" t="s">
        <v>6488</v>
      </c>
      <c r="C739" s="652" t="s">
        <v>6484</v>
      </c>
      <c r="D739" s="652" t="s">
        <v>6489</v>
      </c>
      <c r="E739" s="680">
        <v>100</v>
      </c>
      <c r="F739" s="680">
        <v>60</v>
      </c>
      <c r="G739" s="680">
        <v>40</v>
      </c>
      <c r="H739" s="680">
        <v>0</v>
      </c>
    </row>
    <row r="740" spans="1:8" s="670" customFormat="1" ht="56.25">
      <c r="A740" s="665">
        <v>4</v>
      </c>
      <c r="B740" s="658" t="s">
        <v>6490</v>
      </c>
      <c r="C740" s="658" t="s">
        <v>6491</v>
      </c>
      <c r="D740" s="658" t="s">
        <v>6492</v>
      </c>
      <c r="E740" s="680">
        <v>100</v>
      </c>
      <c r="F740" s="680">
        <v>60</v>
      </c>
      <c r="G740" s="680">
        <v>52</v>
      </c>
      <c r="H740" s="680">
        <v>40</v>
      </c>
    </row>
    <row r="741" spans="1:8" s="670" customFormat="1" ht="37.5">
      <c r="A741" s="665">
        <v>5</v>
      </c>
      <c r="B741" s="658" t="s">
        <v>6493</v>
      </c>
      <c r="C741" s="658" t="s">
        <v>6494</v>
      </c>
      <c r="D741" s="658" t="s">
        <v>6495</v>
      </c>
      <c r="E741" s="680">
        <v>60</v>
      </c>
      <c r="F741" s="680">
        <v>36</v>
      </c>
      <c r="G741" s="680">
        <v>0</v>
      </c>
      <c r="H741" s="680">
        <v>0</v>
      </c>
    </row>
    <row r="742" spans="1:8" s="670" customFormat="1" ht="37.5">
      <c r="A742" s="665">
        <v>6</v>
      </c>
      <c r="B742" s="658" t="s">
        <v>6496</v>
      </c>
      <c r="C742" s="658" t="s">
        <v>6497</v>
      </c>
      <c r="D742" s="658" t="s">
        <v>6498</v>
      </c>
      <c r="E742" s="680">
        <v>60</v>
      </c>
      <c r="F742" s="680">
        <v>40</v>
      </c>
      <c r="G742" s="680">
        <v>0</v>
      </c>
      <c r="H742" s="680">
        <v>0</v>
      </c>
    </row>
    <row r="743" spans="1:8" s="670" customFormat="1" ht="57" customHeight="1">
      <c r="A743" s="665">
        <v>7</v>
      </c>
      <c r="B743" s="658" t="s">
        <v>3158</v>
      </c>
      <c r="C743" s="1235" t="s">
        <v>6499</v>
      </c>
      <c r="D743" s="1235"/>
      <c r="E743" s="680">
        <v>48</v>
      </c>
      <c r="F743" s="680">
        <v>40</v>
      </c>
      <c r="G743" s="680">
        <v>0</v>
      </c>
      <c r="H743" s="680">
        <v>0</v>
      </c>
    </row>
    <row r="744" spans="1:8" s="311" customFormat="1" ht="15.75">
      <c r="A744" s="250">
        <v>17</v>
      </c>
      <c r="B744" s="261" t="s">
        <v>2274</v>
      </c>
      <c r="C744" s="250"/>
      <c r="D744" s="250"/>
      <c r="E744" s="251"/>
      <c r="F744" s="251"/>
      <c r="G744" s="251"/>
      <c r="H744" s="310"/>
    </row>
    <row r="745" spans="1:8" s="314" customFormat="1" ht="30">
      <c r="A745" s="1450">
        <v>1</v>
      </c>
      <c r="B745" s="1452" t="s">
        <v>3026</v>
      </c>
      <c r="C745" s="252" t="s">
        <v>2385</v>
      </c>
      <c r="D745" s="252" t="s">
        <v>2386</v>
      </c>
      <c r="E745" s="253">
        <v>240</v>
      </c>
      <c r="F745" s="254">
        <v>104</v>
      </c>
      <c r="G745" s="254">
        <v>88</v>
      </c>
      <c r="H745" s="254">
        <v>64</v>
      </c>
    </row>
    <row r="746" spans="1:8" s="314" customFormat="1" ht="30">
      <c r="A746" s="1450"/>
      <c r="B746" s="1452"/>
      <c r="C746" s="252" t="s">
        <v>2386</v>
      </c>
      <c r="D746" s="252" t="s">
        <v>2387</v>
      </c>
      <c r="E746" s="255">
        <v>100</v>
      </c>
      <c r="F746" s="254">
        <v>44</v>
      </c>
      <c r="G746" s="254">
        <v>0</v>
      </c>
      <c r="H746" s="254">
        <v>0</v>
      </c>
    </row>
    <row r="747" spans="1:8" s="314" customFormat="1" ht="30">
      <c r="A747" s="1450"/>
      <c r="B747" s="1452"/>
      <c r="C747" s="252" t="s">
        <v>2387</v>
      </c>
      <c r="D747" s="252" t="s">
        <v>2388</v>
      </c>
      <c r="E747" s="255">
        <v>160</v>
      </c>
      <c r="F747" s="254">
        <v>60</v>
      </c>
      <c r="G747" s="254">
        <v>40</v>
      </c>
      <c r="H747" s="254">
        <v>0</v>
      </c>
    </row>
    <row r="748" spans="1:8" s="314" customFormat="1" ht="30">
      <c r="A748" s="1450"/>
      <c r="B748" s="1452"/>
      <c r="C748" s="252" t="s">
        <v>2388</v>
      </c>
      <c r="D748" s="252" t="s">
        <v>2389</v>
      </c>
      <c r="E748" s="253">
        <v>400</v>
      </c>
      <c r="F748" s="253">
        <v>172</v>
      </c>
      <c r="G748" s="253">
        <v>148</v>
      </c>
      <c r="H748" s="253">
        <v>104</v>
      </c>
    </row>
    <row r="749" spans="1:8" s="314" customFormat="1" ht="30">
      <c r="A749" s="1450"/>
      <c r="B749" s="1452"/>
      <c r="C749" s="252" t="s">
        <v>2389</v>
      </c>
      <c r="D749" s="252" t="s">
        <v>2390</v>
      </c>
      <c r="E749" s="255">
        <v>800</v>
      </c>
      <c r="F749" s="254">
        <v>720</v>
      </c>
      <c r="G749" s="254">
        <v>680</v>
      </c>
      <c r="H749" s="254">
        <v>480</v>
      </c>
    </row>
    <row r="750" spans="1:8" s="314" customFormat="1" ht="30">
      <c r="A750" s="1450"/>
      <c r="B750" s="1452"/>
      <c r="C750" s="252" t="s">
        <v>2390</v>
      </c>
      <c r="D750" s="252" t="s">
        <v>2391</v>
      </c>
      <c r="E750" s="255">
        <v>280</v>
      </c>
      <c r="F750" s="254">
        <v>120</v>
      </c>
      <c r="G750" s="254">
        <v>104</v>
      </c>
      <c r="H750" s="254">
        <v>72</v>
      </c>
    </row>
    <row r="751" spans="1:8" s="314" customFormat="1" ht="30">
      <c r="A751" s="1450"/>
      <c r="B751" s="1452"/>
      <c r="C751" s="252" t="s">
        <v>2391</v>
      </c>
      <c r="D751" s="252" t="s">
        <v>2392</v>
      </c>
      <c r="E751" s="255">
        <v>120</v>
      </c>
      <c r="F751" s="254">
        <v>52</v>
      </c>
      <c r="G751" s="254">
        <v>44</v>
      </c>
      <c r="H751" s="254">
        <v>0</v>
      </c>
    </row>
    <row r="752" spans="1:8" s="314" customFormat="1" ht="30">
      <c r="A752" s="1461">
        <v>2</v>
      </c>
      <c r="B752" s="1452" t="s">
        <v>2693</v>
      </c>
      <c r="C752" s="252" t="s">
        <v>2393</v>
      </c>
      <c r="D752" s="252" t="s">
        <v>2394</v>
      </c>
      <c r="E752" s="255">
        <v>600</v>
      </c>
      <c r="F752" s="254">
        <v>260</v>
      </c>
      <c r="G752" s="254">
        <v>224</v>
      </c>
      <c r="H752" s="254">
        <v>156</v>
      </c>
    </row>
    <row r="753" spans="1:8" s="314" customFormat="1" ht="30">
      <c r="A753" s="1462"/>
      <c r="B753" s="1452"/>
      <c r="C753" s="252" t="s">
        <v>2394</v>
      </c>
      <c r="D753" s="252" t="s">
        <v>2395</v>
      </c>
      <c r="E753" s="255">
        <v>280</v>
      </c>
      <c r="F753" s="254">
        <v>120</v>
      </c>
      <c r="G753" s="254">
        <v>104</v>
      </c>
      <c r="H753" s="254">
        <v>72</v>
      </c>
    </row>
    <row r="754" spans="1:8" s="314" customFormat="1" ht="30">
      <c r="A754" s="1462"/>
      <c r="B754" s="1452"/>
      <c r="C754" s="252" t="s">
        <v>2395</v>
      </c>
      <c r="D754" s="252" t="s">
        <v>2396</v>
      </c>
      <c r="E754" s="253">
        <v>320</v>
      </c>
      <c r="F754" s="254">
        <v>136</v>
      </c>
      <c r="G754" s="254">
        <v>120</v>
      </c>
      <c r="H754" s="254">
        <v>84</v>
      </c>
    </row>
    <row r="755" spans="1:8" s="314" customFormat="1" ht="30">
      <c r="A755" s="1462"/>
      <c r="B755" s="1452"/>
      <c r="C755" s="252" t="s">
        <v>2396</v>
      </c>
      <c r="D755" s="252" t="s">
        <v>2397</v>
      </c>
      <c r="E755" s="253">
        <v>160</v>
      </c>
      <c r="F755" s="253">
        <v>68</v>
      </c>
      <c r="G755" s="253">
        <v>60</v>
      </c>
      <c r="H755" s="253">
        <v>40</v>
      </c>
    </row>
    <row r="756" spans="1:8" s="314" customFormat="1" ht="30">
      <c r="A756" s="1462"/>
      <c r="B756" s="1452"/>
      <c r="C756" s="252" t="s">
        <v>2397</v>
      </c>
      <c r="D756" s="252" t="s">
        <v>2398</v>
      </c>
      <c r="E756" s="255">
        <v>120</v>
      </c>
      <c r="F756" s="254">
        <v>52</v>
      </c>
      <c r="G756" s="254">
        <v>44</v>
      </c>
      <c r="H756" s="254">
        <v>0</v>
      </c>
    </row>
    <row r="757" spans="1:8" s="314" customFormat="1" ht="30">
      <c r="A757" s="1462"/>
      <c r="B757" s="1452"/>
      <c r="C757" s="252" t="s">
        <v>2398</v>
      </c>
      <c r="D757" s="252" t="s">
        <v>2399</v>
      </c>
      <c r="E757" s="253">
        <v>180</v>
      </c>
      <c r="F757" s="253">
        <v>76</v>
      </c>
      <c r="G757" s="253">
        <v>68</v>
      </c>
      <c r="H757" s="253">
        <v>48</v>
      </c>
    </row>
    <row r="758" spans="1:8" s="314" customFormat="1" ht="45">
      <c r="A758" s="1462"/>
      <c r="B758" s="1452"/>
      <c r="C758" s="252" t="s">
        <v>2399</v>
      </c>
      <c r="D758" s="252" t="s">
        <v>2400</v>
      </c>
      <c r="E758" s="255">
        <v>200</v>
      </c>
      <c r="F758" s="253">
        <v>88</v>
      </c>
      <c r="G758" s="253">
        <v>76</v>
      </c>
      <c r="H758" s="253">
        <v>52</v>
      </c>
    </row>
    <row r="759" spans="1:8" s="314" customFormat="1" ht="45">
      <c r="A759" s="1462"/>
      <c r="B759" s="1452"/>
      <c r="C759" s="252" t="s">
        <v>2400</v>
      </c>
      <c r="D759" s="252" t="s">
        <v>2401</v>
      </c>
      <c r="E759" s="255">
        <v>240</v>
      </c>
      <c r="F759" s="253">
        <v>104</v>
      </c>
      <c r="G759" s="253">
        <v>88</v>
      </c>
      <c r="H759" s="253">
        <v>64</v>
      </c>
    </row>
    <row r="760" spans="1:8" s="314" customFormat="1" ht="30">
      <c r="A760" s="1462"/>
      <c r="B760" s="1452"/>
      <c r="C760" s="252" t="s">
        <v>2401</v>
      </c>
      <c r="D760" s="252" t="s">
        <v>2402</v>
      </c>
      <c r="E760" s="255">
        <v>440</v>
      </c>
      <c r="F760" s="253">
        <v>188</v>
      </c>
      <c r="G760" s="253">
        <v>0</v>
      </c>
      <c r="H760" s="253">
        <v>0</v>
      </c>
    </row>
    <row r="761" spans="1:8" s="314" customFormat="1" ht="45">
      <c r="A761" s="1462"/>
      <c r="B761" s="1452"/>
      <c r="C761" s="252" t="s">
        <v>2402</v>
      </c>
      <c r="D761" s="252" t="s">
        <v>2403</v>
      </c>
      <c r="E761" s="255">
        <v>480</v>
      </c>
      <c r="F761" s="253">
        <v>208</v>
      </c>
      <c r="G761" s="253">
        <v>176</v>
      </c>
      <c r="H761" s="253">
        <v>124</v>
      </c>
    </row>
    <row r="762" spans="1:8" s="314" customFormat="1" ht="45">
      <c r="A762" s="1462"/>
      <c r="B762" s="1452"/>
      <c r="C762" s="252" t="s">
        <v>2403</v>
      </c>
      <c r="D762" s="252" t="s">
        <v>2404</v>
      </c>
      <c r="E762" s="255">
        <v>240</v>
      </c>
      <c r="F762" s="253">
        <v>104</v>
      </c>
      <c r="G762" s="253">
        <v>88</v>
      </c>
      <c r="H762" s="253">
        <v>64</v>
      </c>
    </row>
    <row r="763" spans="1:8" s="314" customFormat="1" ht="30">
      <c r="A763" s="1462"/>
      <c r="B763" s="1452"/>
      <c r="C763" s="252" t="s">
        <v>2404</v>
      </c>
      <c r="D763" s="252" t="s">
        <v>2405</v>
      </c>
      <c r="E763" s="255">
        <v>560</v>
      </c>
      <c r="F763" s="253">
        <v>240</v>
      </c>
      <c r="G763" s="253">
        <v>208</v>
      </c>
      <c r="H763" s="253">
        <v>148</v>
      </c>
    </row>
    <row r="764" spans="1:8" s="314" customFormat="1" ht="30">
      <c r="A764" s="1462"/>
      <c r="B764" s="1452"/>
      <c r="C764" s="252" t="s">
        <v>2406</v>
      </c>
      <c r="D764" s="252" t="s">
        <v>2407</v>
      </c>
      <c r="E764" s="255">
        <v>480</v>
      </c>
      <c r="F764" s="253">
        <v>208</v>
      </c>
      <c r="G764" s="253">
        <v>176</v>
      </c>
      <c r="H764" s="253">
        <v>124</v>
      </c>
    </row>
    <row r="765" spans="1:8" s="314" customFormat="1" ht="30">
      <c r="A765" s="1462"/>
      <c r="B765" s="1452"/>
      <c r="C765" s="252" t="s">
        <v>2407</v>
      </c>
      <c r="D765" s="252" t="s">
        <v>2408</v>
      </c>
      <c r="E765" s="255">
        <v>520</v>
      </c>
      <c r="F765" s="253">
        <v>224</v>
      </c>
      <c r="G765" s="253">
        <v>192</v>
      </c>
      <c r="H765" s="253">
        <v>136</v>
      </c>
    </row>
    <row r="766" spans="1:8" s="314" customFormat="1" ht="15.75">
      <c r="A766" s="1463"/>
      <c r="B766" s="1452"/>
      <c r="C766" s="252" t="s">
        <v>2408</v>
      </c>
      <c r="D766" s="252" t="s">
        <v>2409</v>
      </c>
      <c r="E766" s="255">
        <v>1000</v>
      </c>
      <c r="F766" s="254">
        <v>432</v>
      </c>
      <c r="G766" s="253">
        <v>372</v>
      </c>
      <c r="H766" s="253">
        <v>264</v>
      </c>
    </row>
    <row r="767" spans="1:8" s="314" customFormat="1" ht="15.75">
      <c r="A767" s="1461">
        <v>3</v>
      </c>
      <c r="B767" s="1452" t="s">
        <v>3027</v>
      </c>
      <c r="C767" s="252" t="s">
        <v>2410</v>
      </c>
      <c r="D767" s="252" t="s">
        <v>2411</v>
      </c>
      <c r="E767" s="255">
        <v>120</v>
      </c>
      <c r="F767" s="254">
        <v>52</v>
      </c>
      <c r="G767" s="254">
        <v>44</v>
      </c>
      <c r="H767" s="254">
        <v>0</v>
      </c>
    </row>
    <row r="768" spans="1:8" s="314" customFormat="1" ht="30">
      <c r="A768" s="1462"/>
      <c r="B768" s="1452"/>
      <c r="C768" s="252" t="s">
        <v>2411</v>
      </c>
      <c r="D768" s="252" t="s">
        <v>2412</v>
      </c>
      <c r="E768" s="255">
        <v>80</v>
      </c>
      <c r="F768" s="254">
        <v>0</v>
      </c>
      <c r="G768" s="254">
        <v>0</v>
      </c>
      <c r="H768" s="254">
        <v>0</v>
      </c>
    </row>
    <row r="769" spans="1:8" s="314" customFormat="1" ht="30">
      <c r="A769" s="1463"/>
      <c r="B769" s="1452"/>
      <c r="C769" s="252" t="s">
        <v>2412</v>
      </c>
      <c r="D769" s="252" t="s">
        <v>2413</v>
      </c>
      <c r="E769" s="255">
        <v>120</v>
      </c>
      <c r="F769" s="254">
        <v>52</v>
      </c>
      <c r="G769" s="254">
        <v>44</v>
      </c>
      <c r="H769" s="254">
        <v>0</v>
      </c>
    </row>
    <row r="770" spans="1:8" s="314" customFormat="1" ht="30">
      <c r="A770" s="1450">
        <v>4</v>
      </c>
      <c r="B770" s="1467" t="s">
        <v>3028</v>
      </c>
      <c r="C770" s="252" t="s">
        <v>2414</v>
      </c>
      <c r="D770" s="252" t="s">
        <v>2415</v>
      </c>
      <c r="E770" s="255">
        <v>240</v>
      </c>
      <c r="F770" s="254">
        <v>104</v>
      </c>
      <c r="G770" s="254">
        <v>88</v>
      </c>
      <c r="H770" s="254">
        <v>64</v>
      </c>
    </row>
    <row r="771" spans="1:8" s="314" customFormat="1" ht="15.75">
      <c r="A771" s="1450"/>
      <c r="B771" s="1469"/>
      <c r="C771" s="252" t="s">
        <v>2414</v>
      </c>
      <c r="D771" s="252" t="s">
        <v>2416</v>
      </c>
      <c r="E771" s="255">
        <v>280</v>
      </c>
      <c r="F771" s="254">
        <v>120</v>
      </c>
      <c r="G771" s="254">
        <v>104</v>
      </c>
      <c r="H771" s="254">
        <v>72</v>
      </c>
    </row>
    <row r="772" spans="1:8" s="314" customFormat="1" ht="45">
      <c r="A772" s="256">
        <v>5</v>
      </c>
      <c r="B772" s="259" t="s">
        <v>2417</v>
      </c>
      <c r="C772" s="252" t="s">
        <v>2418</v>
      </c>
      <c r="D772" s="252" t="s">
        <v>2419</v>
      </c>
      <c r="E772" s="255">
        <v>96</v>
      </c>
      <c r="F772" s="254">
        <v>40</v>
      </c>
      <c r="G772" s="254">
        <v>0</v>
      </c>
      <c r="H772" s="254">
        <v>0</v>
      </c>
    </row>
    <row r="773" spans="1:8" s="314" customFormat="1" ht="30">
      <c r="A773" s="256">
        <v>6</v>
      </c>
      <c r="B773" s="259" t="s">
        <v>2420</v>
      </c>
      <c r="C773" s="252" t="s">
        <v>2421</v>
      </c>
      <c r="D773" s="252" t="s">
        <v>2422</v>
      </c>
      <c r="E773" s="255">
        <v>120</v>
      </c>
      <c r="F773" s="254">
        <v>52</v>
      </c>
      <c r="G773" s="254">
        <v>44</v>
      </c>
      <c r="H773" s="254">
        <v>0</v>
      </c>
    </row>
    <row r="774" spans="1:8" s="314" customFormat="1" ht="30">
      <c r="A774" s="256">
        <v>7</v>
      </c>
      <c r="B774" s="259" t="s">
        <v>2423</v>
      </c>
      <c r="C774" s="252" t="s">
        <v>2424</v>
      </c>
      <c r="D774" s="252" t="s">
        <v>2425</v>
      </c>
      <c r="E774" s="255">
        <v>100</v>
      </c>
      <c r="F774" s="254">
        <v>44</v>
      </c>
      <c r="G774" s="254">
        <v>0</v>
      </c>
      <c r="H774" s="254">
        <v>0</v>
      </c>
    </row>
    <row r="775" spans="1:8" s="314" customFormat="1" ht="30">
      <c r="A775" s="256">
        <v>8</v>
      </c>
      <c r="B775" s="259" t="s">
        <v>2426</v>
      </c>
      <c r="C775" s="252" t="s">
        <v>2427</v>
      </c>
      <c r="D775" s="252" t="s">
        <v>2428</v>
      </c>
      <c r="E775" s="255">
        <v>80</v>
      </c>
      <c r="F775" s="254">
        <v>0</v>
      </c>
      <c r="G775" s="254">
        <v>0</v>
      </c>
      <c r="H775" s="254">
        <v>0</v>
      </c>
    </row>
    <row r="776" spans="1:8" s="314" customFormat="1" ht="45">
      <c r="A776" s="1479">
        <v>9</v>
      </c>
      <c r="B776" s="1452" t="s">
        <v>2429</v>
      </c>
      <c r="C776" s="252" t="s">
        <v>2430</v>
      </c>
      <c r="D776" s="252" t="s">
        <v>2431</v>
      </c>
      <c r="E776" s="255">
        <v>80</v>
      </c>
      <c r="F776" s="254">
        <v>0</v>
      </c>
      <c r="G776" s="254">
        <v>0</v>
      </c>
      <c r="H776" s="254">
        <v>0</v>
      </c>
    </row>
    <row r="777" spans="1:8" s="314" customFormat="1" ht="45">
      <c r="A777" s="1480"/>
      <c r="B777" s="1452"/>
      <c r="C777" s="252" t="s">
        <v>2431</v>
      </c>
      <c r="D777" s="252" t="s">
        <v>2432</v>
      </c>
      <c r="E777" s="255">
        <v>64</v>
      </c>
      <c r="F777" s="254">
        <v>0</v>
      </c>
      <c r="G777" s="254">
        <v>0</v>
      </c>
      <c r="H777" s="254">
        <v>0</v>
      </c>
    </row>
    <row r="778" spans="1:8" s="314" customFormat="1" ht="45">
      <c r="A778" s="260">
        <v>10</v>
      </c>
      <c r="B778" s="259" t="s">
        <v>2433</v>
      </c>
      <c r="C778" s="252" t="s">
        <v>2434</v>
      </c>
      <c r="D778" s="252" t="s">
        <v>2435</v>
      </c>
      <c r="E778" s="255">
        <v>64</v>
      </c>
      <c r="F778" s="254">
        <v>0</v>
      </c>
      <c r="G778" s="254">
        <v>0</v>
      </c>
      <c r="H778" s="254">
        <v>0</v>
      </c>
    </row>
    <row r="779" spans="1:8" s="314" customFormat="1" ht="15.75">
      <c r="A779" s="260">
        <v>11</v>
      </c>
      <c r="B779" s="1449" t="s">
        <v>2436</v>
      </c>
      <c r="C779" s="1449"/>
      <c r="D779" s="1449"/>
      <c r="E779" s="255">
        <v>52</v>
      </c>
      <c r="F779" s="254">
        <v>0</v>
      </c>
      <c r="G779" s="254">
        <v>0</v>
      </c>
      <c r="H779" s="254">
        <v>0</v>
      </c>
    </row>
    <row r="780" spans="1:8" s="314" customFormat="1" ht="15.75">
      <c r="A780" s="260">
        <v>12</v>
      </c>
      <c r="B780" s="1449" t="s">
        <v>2437</v>
      </c>
      <c r="C780" s="1449"/>
      <c r="D780" s="1449"/>
      <c r="E780" s="255">
        <v>60</v>
      </c>
      <c r="F780" s="254">
        <v>0</v>
      </c>
      <c r="G780" s="254">
        <v>0</v>
      </c>
      <c r="H780" s="254">
        <v>0</v>
      </c>
    </row>
    <row r="781" spans="1:8" s="314" customFormat="1" ht="15.75">
      <c r="A781" s="260">
        <v>13</v>
      </c>
      <c r="B781" s="1449" t="s">
        <v>2438</v>
      </c>
      <c r="C781" s="1449"/>
      <c r="D781" s="1449"/>
      <c r="E781" s="255">
        <v>80</v>
      </c>
      <c r="F781" s="254">
        <v>0</v>
      </c>
      <c r="G781" s="254">
        <v>0</v>
      </c>
      <c r="H781" s="254">
        <v>0</v>
      </c>
    </row>
    <row r="782" spans="1:8" s="314" customFormat="1" ht="60.75" customHeight="1">
      <c r="A782" s="260">
        <v>14</v>
      </c>
      <c r="B782" s="1464" t="s">
        <v>3029</v>
      </c>
      <c r="C782" s="1471"/>
      <c r="D782" s="1465"/>
      <c r="E782" s="255">
        <v>40</v>
      </c>
      <c r="F782" s="254">
        <v>0</v>
      </c>
      <c r="G782" s="254">
        <v>0</v>
      </c>
      <c r="H782" s="254">
        <v>0</v>
      </c>
    </row>
    <row r="783" spans="1:8" s="313" customFormat="1" ht="15.75">
      <c r="A783" s="250">
        <v>18</v>
      </c>
      <c r="B783" s="261" t="s">
        <v>2275</v>
      </c>
      <c r="C783" s="250"/>
      <c r="D783" s="250"/>
      <c r="E783" s="257">
        <v>0</v>
      </c>
      <c r="F783" s="257">
        <v>0</v>
      </c>
      <c r="G783" s="257">
        <v>0</v>
      </c>
      <c r="H783" s="312">
        <v>0</v>
      </c>
    </row>
    <row r="784" spans="1:8" s="238" customFormat="1" ht="33">
      <c r="A784" s="1472">
        <v>1</v>
      </c>
      <c r="B784" s="1473" t="s">
        <v>2758</v>
      </c>
      <c r="C784" s="231" t="s">
        <v>2328</v>
      </c>
      <c r="D784" s="231" t="s">
        <v>2329</v>
      </c>
      <c r="E784" s="135">
        <v>200</v>
      </c>
      <c r="F784" s="135">
        <v>88</v>
      </c>
      <c r="G784" s="135">
        <v>76</v>
      </c>
      <c r="H784" s="135">
        <v>52</v>
      </c>
    </row>
    <row r="785" spans="1:8" s="238" customFormat="1" ht="16.5">
      <c r="A785" s="1472"/>
      <c r="B785" s="1473"/>
      <c r="C785" s="231" t="s">
        <v>2330</v>
      </c>
      <c r="D785" s="231" t="s">
        <v>2331</v>
      </c>
      <c r="E785" s="135">
        <v>260</v>
      </c>
      <c r="F785" s="135">
        <v>112</v>
      </c>
      <c r="G785" s="135">
        <v>96</v>
      </c>
      <c r="H785" s="135">
        <v>68</v>
      </c>
    </row>
    <row r="786" spans="1:8" s="238" customFormat="1" ht="33">
      <c r="A786" s="1472"/>
      <c r="B786" s="1473"/>
      <c r="C786" s="231" t="s">
        <v>2331</v>
      </c>
      <c r="D786" s="231" t="s">
        <v>2332</v>
      </c>
      <c r="E786" s="135">
        <v>200</v>
      </c>
      <c r="F786" s="135">
        <v>88</v>
      </c>
      <c r="G786" s="135">
        <v>76</v>
      </c>
      <c r="H786" s="135">
        <v>52</v>
      </c>
    </row>
    <row r="787" spans="1:8" s="238" customFormat="1" ht="33">
      <c r="A787" s="1472"/>
      <c r="B787" s="1473"/>
      <c r="C787" s="231" t="s">
        <v>2332</v>
      </c>
      <c r="D787" s="231" t="s">
        <v>2333</v>
      </c>
      <c r="E787" s="135">
        <v>280</v>
      </c>
      <c r="F787" s="135">
        <v>120</v>
      </c>
      <c r="G787" s="135">
        <v>104</v>
      </c>
      <c r="H787" s="135">
        <v>72</v>
      </c>
    </row>
    <row r="788" spans="1:8" s="238" customFormat="1" ht="33">
      <c r="A788" s="1472">
        <v>2</v>
      </c>
      <c r="B788" s="1473" t="s">
        <v>2759</v>
      </c>
      <c r="C788" s="231" t="s">
        <v>2334</v>
      </c>
      <c r="D788" s="231" t="s">
        <v>2335</v>
      </c>
      <c r="E788" s="135">
        <v>100</v>
      </c>
      <c r="F788" s="135">
        <v>44</v>
      </c>
      <c r="G788" s="135">
        <v>0</v>
      </c>
      <c r="H788" s="135">
        <v>0</v>
      </c>
    </row>
    <row r="789" spans="1:8" s="238" customFormat="1" ht="33">
      <c r="A789" s="1472"/>
      <c r="B789" s="1473"/>
      <c r="C789" s="231" t="s">
        <v>2335</v>
      </c>
      <c r="D789" s="231" t="s">
        <v>2336</v>
      </c>
      <c r="E789" s="135">
        <v>60</v>
      </c>
      <c r="F789" s="135">
        <v>0</v>
      </c>
      <c r="G789" s="135">
        <v>0</v>
      </c>
      <c r="H789" s="135">
        <v>0</v>
      </c>
    </row>
    <row r="790" spans="1:8" s="238" customFormat="1" ht="16.5">
      <c r="A790" s="1472"/>
      <c r="B790" s="1473"/>
      <c r="C790" s="231" t="s">
        <v>2335</v>
      </c>
      <c r="D790" s="231" t="s">
        <v>2337</v>
      </c>
      <c r="E790" s="135">
        <v>52</v>
      </c>
      <c r="F790" s="135">
        <v>0</v>
      </c>
      <c r="G790" s="135">
        <v>0</v>
      </c>
      <c r="H790" s="135">
        <v>0</v>
      </c>
    </row>
    <row r="791" spans="1:8" s="238" customFormat="1" ht="33">
      <c r="A791" s="1472"/>
      <c r="B791" s="1473"/>
      <c r="C791" s="231" t="s">
        <v>2338</v>
      </c>
      <c r="D791" s="231" t="s">
        <v>2339</v>
      </c>
      <c r="E791" s="135">
        <v>80</v>
      </c>
      <c r="F791" s="135">
        <v>0</v>
      </c>
      <c r="G791" s="135">
        <v>0</v>
      </c>
      <c r="H791" s="135">
        <v>0</v>
      </c>
    </row>
    <row r="792" spans="1:8" s="238" customFormat="1" ht="33">
      <c r="A792" s="1472"/>
      <c r="B792" s="1473"/>
      <c r="C792" s="231" t="s">
        <v>2340</v>
      </c>
      <c r="D792" s="231" t="s">
        <v>2341</v>
      </c>
      <c r="E792" s="135">
        <v>80</v>
      </c>
      <c r="F792" s="135">
        <v>0</v>
      </c>
      <c r="G792" s="135">
        <v>0</v>
      </c>
      <c r="H792" s="135">
        <v>0</v>
      </c>
    </row>
    <row r="793" spans="1:8" s="238" customFormat="1" ht="33">
      <c r="A793" s="1472"/>
      <c r="B793" s="1473"/>
      <c r="C793" s="231" t="s">
        <v>2341</v>
      </c>
      <c r="D793" s="231" t="s">
        <v>2342</v>
      </c>
      <c r="E793" s="135">
        <v>60</v>
      </c>
      <c r="F793" s="135">
        <v>0</v>
      </c>
      <c r="G793" s="135">
        <v>0</v>
      </c>
      <c r="H793" s="135">
        <v>0</v>
      </c>
    </row>
    <row r="794" spans="1:8" s="238" customFormat="1" ht="16.5">
      <c r="A794" s="1472"/>
      <c r="B794" s="1473"/>
      <c r="C794" s="231" t="s">
        <v>2331</v>
      </c>
      <c r="D794" s="231" t="s">
        <v>2343</v>
      </c>
      <c r="E794" s="135">
        <v>80</v>
      </c>
      <c r="F794" s="135">
        <v>0</v>
      </c>
      <c r="G794" s="135">
        <v>0</v>
      </c>
      <c r="H794" s="135">
        <v>0</v>
      </c>
    </row>
    <row r="795" spans="1:8" s="238" customFormat="1" ht="16.5">
      <c r="A795" s="1472">
        <v>3</v>
      </c>
      <c r="B795" s="1473" t="s">
        <v>2759</v>
      </c>
      <c r="C795" s="231" t="s">
        <v>2344</v>
      </c>
      <c r="D795" s="231" t="s">
        <v>2345</v>
      </c>
      <c r="E795" s="135">
        <v>160</v>
      </c>
      <c r="F795" s="135">
        <v>68</v>
      </c>
      <c r="G795" s="135">
        <v>60</v>
      </c>
      <c r="H795" s="135">
        <v>40</v>
      </c>
    </row>
    <row r="796" spans="1:8" s="238" customFormat="1" ht="33">
      <c r="A796" s="1472"/>
      <c r="B796" s="1473"/>
      <c r="C796" s="231" t="s">
        <v>2346</v>
      </c>
      <c r="D796" s="231" t="s">
        <v>2347</v>
      </c>
      <c r="E796" s="135">
        <v>140</v>
      </c>
      <c r="F796" s="135">
        <v>60</v>
      </c>
      <c r="G796" s="135">
        <v>52</v>
      </c>
      <c r="H796" s="135">
        <v>0</v>
      </c>
    </row>
    <row r="797" spans="1:8" s="238" customFormat="1" ht="33">
      <c r="A797" s="1472"/>
      <c r="B797" s="1473"/>
      <c r="C797" s="231" t="s">
        <v>2347</v>
      </c>
      <c r="D797" s="231" t="s">
        <v>2348</v>
      </c>
      <c r="E797" s="135">
        <v>100</v>
      </c>
      <c r="F797" s="135">
        <v>44</v>
      </c>
      <c r="G797" s="135">
        <v>0</v>
      </c>
      <c r="H797" s="135">
        <v>0</v>
      </c>
    </row>
    <row r="798" spans="1:8" s="238" customFormat="1" ht="33">
      <c r="A798" s="1472"/>
      <c r="B798" s="1473"/>
      <c r="C798" s="231" t="s">
        <v>2349</v>
      </c>
      <c r="D798" s="231" t="s">
        <v>2350</v>
      </c>
      <c r="E798" s="135">
        <v>80</v>
      </c>
      <c r="F798" s="135">
        <v>0</v>
      </c>
      <c r="G798" s="135">
        <v>0</v>
      </c>
      <c r="H798" s="135">
        <v>0</v>
      </c>
    </row>
    <row r="799" spans="1:8" s="238" customFormat="1" ht="33">
      <c r="A799" s="1472"/>
      <c r="B799" s="1473"/>
      <c r="C799" s="231" t="s">
        <v>2351</v>
      </c>
      <c r="D799" s="231" t="s">
        <v>2352</v>
      </c>
      <c r="E799" s="135">
        <v>60</v>
      </c>
      <c r="F799" s="135">
        <v>0</v>
      </c>
      <c r="G799" s="135">
        <v>0</v>
      </c>
      <c r="H799" s="135">
        <v>0</v>
      </c>
    </row>
    <row r="800" spans="1:8" s="238" customFormat="1" ht="33">
      <c r="A800" s="1472"/>
      <c r="B800" s="1473"/>
      <c r="C800" s="231" t="s">
        <v>2353</v>
      </c>
      <c r="D800" s="231" t="s">
        <v>2354</v>
      </c>
      <c r="E800" s="135">
        <v>60</v>
      </c>
      <c r="F800" s="135">
        <v>0</v>
      </c>
      <c r="G800" s="135">
        <v>0</v>
      </c>
      <c r="H800" s="135">
        <v>0</v>
      </c>
    </row>
    <row r="801" spans="1:8" s="238" customFormat="1" ht="33">
      <c r="A801" s="1472"/>
      <c r="B801" s="1473"/>
      <c r="C801" s="231" t="s">
        <v>2355</v>
      </c>
      <c r="D801" s="231" t="s">
        <v>2356</v>
      </c>
      <c r="E801" s="135">
        <v>60</v>
      </c>
      <c r="F801" s="135">
        <v>0</v>
      </c>
      <c r="G801" s="135">
        <v>0</v>
      </c>
      <c r="H801" s="135">
        <v>0</v>
      </c>
    </row>
    <row r="802" spans="1:8" s="238" customFormat="1" ht="33">
      <c r="A802" s="1472"/>
      <c r="B802" s="1473"/>
      <c r="C802" s="231" t="s">
        <v>2357</v>
      </c>
      <c r="D802" s="231" t="s">
        <v>2358</v>
      </c>
      <c r="E802" s="135">
        <v>60</v>
      </c>
      <c r="F802" s="135">
        <v>0</v>
      </c>
      <c r="G802" s="135">
        <v>0</v>
      </c>
      <c r="H802" s="135">
        <v>0</v>
      </c>
    </row>
    <row r="803" spans="1:8" s="238" customFormat="1" ht="33">
      <c r="A803" s="1472"/>
      <c r="B803" s="1473"/>
      <c r="C803" s="231" t="s">
        <v>2359</v>
      </c>
      <c r="D803" s="231" t="s">
        <v>2360</v>
      </c>
      <c r="E803" s="135">
        <v>60</v>
      </c>
      <c r="F803" s="135">
        <v>0</v>
      </c>
      <c r="G803" s="135">
        <v>0</v>
      </c>
      <c r="H803" s="135">
        <v>0</v>
      </c>
    </row>
    <row r="804" spans="1:8" s="238" customFormat="1" ht="33">
      <c r="A804" s="1472"/>
      <c r="B804" s="1473"/>
      <c r="C804" s="231" t="s">
        <v>2361</v>
      </c>
      <c r="D804" s="231" t="s">
        <v>2362</v>
      </c>
      <c r="E804" s="135">
        <v>60</v>
      </c>
      <c r="F804" s="135">
        <v>0</v>
      </c>
      <c r="G804" s="135">
        <v>0</v>
      </c>
      <c r="H804" s="135">
        <v>0</v>
      </c>
    </row>
    <row r="805" spans="1:8" s="238" customFormat="1" ht="49.5">
      <c r="A805" s="1472"/>
      <c r="B805" s="1473"/>
      <c r="C805" s="231" t="s">
        <v>2363</v>
      </c>
      <c r="D805" s="231" t="s">
        <v>2364</v>
      </c>
      <c r="E805" s="135">
        <v>60</v>
      </c>
      <c r="F805" s="135">
        <v>0</v>
      </c>
      <c r="G805" s="135">
        <v>0</v>
      </c>
      <c r="H805" s="135">
        <v>0</v>
      </c>
    </row>
    <row r="806" spans="1:8" s="238" customFormat="1" ht="33">
      <c r="A806" s="1472"/>
      <c r="B806" s="1473"/>
      <c r="C806" s="231" t="s">
        <v>2365</v>
      </c>
      <c r="D806" s="231" t="s">
        <v>2366</v>
      </c>
      <c r="E806" s="135">
        <v>60</v>
      </c>
      <c r="F806" s="135">
        <v>0</v>
      </c>
      <c r="G806" s="135">
        <v>0</v>
      </c>
      <c r="H806" s="135">
        <v>0</v>
      </c>
    </row>
    <row r="807" spans="1:8" s="238" customFormat="1" ht="33">
      <c r="A807" s="1472"/>
      <c r="B807" s="1473"/>
      <c r="C807" s="231" t="s">
        <v>2367</v>
      </c>
      <c r="D807" s="231" t="s">
        <v>2368</v>
      </c>
      <c r="E807" s="135">
        <v>60</v>
      </c>
      <c r="F807" s="135">
        <v>0</v>
      </c>
      <c r="G807" s="135">
        <v>0</v>
      </c>
      <c r="H807" s="135">
        <v>0</v>
      </c>
    </row>
    <row r="808" spans="1:8" s="238" customFormat="1" ht="33">
      <c r="A808" s="1472"/>
      <c r="B808" s="1473"/>
      <c r="C808" s="231" t="s">
        <v>2332</v>
      </c>
      <c r="D808" s="231" t="s">
        <v>2369</v>
      </c>
      <c r="E808" s="135">
        <v>60</v>
      </c>
      <c r="F808" s="135">
        <v>0</v>
      </c>
      <c r="G808" s="135">
        <v>0</v>
      </c>
      <c r="H808" s="135">
        <v>0</v>
      </c>
    </row>
    <row r="809" spans="1:8" s="238" customFormat="1" ht="33">
      <c r="A809" s="1472"/>
      <c r="B809" s="1473"/>
      <c r="C809" s="231" t="s">
        <v>2370</v>
      </c>
      <c r="D809" s="231" t="s">
        <v>2371</v>
      </c>
      <c r="E809" s="135">
        <v>60</v>
      </c>
      <c r="F809" s="135">
        <v>0</v>
      </c>
      <c r="G809" s="135">
        <v>0</v>
      </c>
      <c r="H809" s="135">
        <v>0</v>
      </c>
    </row>
    <row r="810" spans="1:8" s="238" customFormat="1" ht="33">
      <c r="A810" s="1472"/>
      <c r="B810" s="1473"/>
      <c r="C810" s="231" t="s">
        <v>2372</v>
      </c>
      <c r="D810" s="231" t="s">
        <v>2373</v>
      </c>
      <c r="E810" s="135">
        <v>60</v>
      </c>
      <c r="F810" s="135">
        <v>0</v>
      </c>
      <c r="G810" s="135">
        <v>0</v>
      </c>
      <c r="H810" s="135">
        <v>0</v>
      </c>
    </row>
    <row r="811" spans="1:8" s="238" customFormat="1" ht="33">
      <c r="A811" s="1472"/>
      <c r="B811" s="1473"/>
      <c r="C811" s="231" t="s">
        <v>2328</v>
      </c>
      <c r="D811" s="231" t="s">
        <v>2374</v>
      </c>
      <c r="E811" s="135">
        <v>120</v>
      </c>
      <c r="F811" s="135">
        <v>52</v>
      </c>
      <c r="G811" s="135">
        <v>44</v>
      </c>
      <c r="H811" s="135">
        <v>0</v>
      </c>
    </row>
    <row r="812" spans="1:8" s="238" customFormat="1" ht="33">
      <c r="A812" s="1472"/>
      <c r="B812" s="1473"/>
      <c r="C812" s="231" t="s">
        <v>2375</v>
      </c>
      <c r="D812" s="231" t="s">
        <v>2376</v>
      </c>
      <c r="E812" s="135">
        <v>80</v>
      </c>
      <c r="F812" s="135">
        <v>0</v>
      </c>
      <c r="G812" s="135">
        <v>0</v>
      </c>
      <c r="H812" s="135">
        <v>0</v>
      </c>
    </row>
    <row r="813" spans="1:8" s="238" customFormat="1" ht="49.5">
      <c r="A813" s="1472"/>
      <c r="B813" s="1473"/>
      <c r="C813" s="231" t="s">
        <v>2377</v>
      </c>
      <c r="D813" s="231" t="s">
        <v>2378</v>
      </c>
      <c r="E813" s="135">
        <v>120</v>
      </c>
      <c r="F813" s="135">
        <v>52</v>
      </c>
      <c r="G813" s="135">
        <v>44</v>
      </c>
      <c r="H813" s="135">
        <v>0</v>
      </c>
    </row>
    <row r="814" spans="1:8" s="238" customFormat="1" ht="49.5">
      <c r="A814" s="1472"/>
      <c r="B814" s="1473"/>
      <c r="C814" s="231" t="s">
        <v>2379</v>
      </c>
      <c r="D814" s="231" t="s">
        <v>2380</v>
      </c>
      <c r="E814" s="135">
        <v>48</v>
      </c>
      <c r="F814" s="135">
        <v>0</v>
      </c>
      <c r="G814" s="135">
        <v>0</v>
      </c>
      <c r="H814" s="135">
        <v>0</v>
      </c>
    </row>
    <row r="815" spans="1:8" s="238" customFormat="1" ht="33">
      <c r="A815" s="1472"/>
      <c r="B815" s="1473"/>
      <c r="C815" s="231" t="s">
        <v>2381</v>
      </c>
      <c r="D815" s="231" t="s">
        <v>2382</v>
      </c>
      <c r="E815" s="135">
        <v>48</v>
      </c>
      <c r="F815" s="135">
        <v>0</v>
      </c>
      <c r="G815" s="135">
        <v>0</v>
      </c>
      <c r="H815" s="135">
        <v>0</v>
      </c>
    </row>
    <row r="816" spans="1:8" s="238" customFormat="1" ht="33">
      <c r="A816" s="1472"/>
      <c r="B816" s="1473"/>
      <c r="C816" s="231" t="s">
        <v>2383</v>
      </c>
      <c r="D816" s="126"/>
      <c r="E816" s="135">
        <v>48</v>
      </c>
      <c r="F816" s="135">
        <v>0</v>
      </c>
      <c r="G816" s="135">
        <v>0</v>
      </c>
      <c r="H816" s="135">
        <v>0</v>
      </c>
    </row>
    <row r="817" spans="1:8" s="238" customFormat="1" ht="33">
      <c r="A817" s="1472"/>
      <c r="B817" s="1473"/>
      <c r="C817" s="231" t="s">
        <v>2384</v>
      </c>
      <c r="D817" s="126"/>
      <c r="E817" s="135">
        <v>40</v>
      </c>
      <c r="F817" s="135">
        <v>0</v>
      </c>
      <c r="G817" s="135">
        <v>0</v>
      </c>
      <c r="H817" s="135">
        <v>0</v>
      </c>
    </row>
    <row r="818" spans="1:8" s="238" customFormat="1" ht="16.5">
      <c r="A818" s="225">
        <v>4</v>
      </c>
      <c r="B818" s="1481" t="s">
        <v>3029</v>
      </c>
      <c r="C818" s="1481"/>
      <c r="D818" s="1481"/>
      <c r="E818" s="135">
        <v>40</v>
      </c>
      <c r="F818" s="135">
        <v>0</v>
      </c>
      <c r="G818" s="135">
        <v>0</v>
      </c>
      <c r="H818" s="135">
        <v>0</v>
      </c>
    </row>
    <row r="819" spans="1:8" s="313" customFormat="1" ht="15.75">
      <c r="A819" s="250">
        <v>19</v>
      </c>
      <c r="B819" s="261" t="s">
        <v>2276</v>
      </c>
      <c r="C819" s="250"/>
      <c r="D819" s="250"/>
      <c r="E819" s="262">
        <v>0</v>
      </c>
      <c r="F819" s="262">
        <v>0</v>
      </c>
      <c r="G819" s="262">
        <v>0</v>
      </c>
      <c r="H819" s="262">
        <v>0</v>
      </c>
    </row>
    <row r="820" spans="1:8" s="707" customFormat="1" ht="30">
      <c r="A820" s="1450">
        <v>1</v>
      </c>
      <c r="B820" s="1452" t="s">
        <v>6713</v>
      </c>
      <c r="C820" s="578" t="s">
        <v>2760</v>
      </c>
      <c r="D820" s="578" t="s">
        <v>2761</v>
      </c>
      <c r="E820" s="706">
        <v>240</v>
      </c>
      <c r="F820" s="706">
        <v>96</v>
      </c>
      <c r="G820" s="706">
        <v>0</v>
      </c>
      <c r="H820" s="706">
        <v>0</v>
      </c>
    </row>
    <row r="821" spans="1:8" s="707" customFormat="1" ht="30">
      <c r="A821" s="1450"/>
      <c r="B821" s="1452"/>
      <c r="C821" s="578" t="s">
        <v>2761</v>
      </c>
      <c r="D821" s="578" t="s">
        <v>2762</v>
      </c>
      <c r="E821" s="706">
        <v>288</v>
      </c>
      <c r="F821" s="706">
        <v>116</v>
      </c>
      <c r="G821" s="706">
        <v>0</v>
      </c>
      <c r="H821" s="706">
        <v>0</v>
      </c>
    </row>
    <row r="822" spans="1:8" s="707" customFormat="1" ht="15.75">
      <c r="A822" s="1450"/>
      <c r="B822" s="1452"/>
      <c r="C822" s="578" t="s">
        <v>2762</v>
      </c>
      <c r="D822" s="578" t="s">
        <v>2763</v>
      </c>
      <c r="E822" s="706">
        <v>440</v>
      </c>
      <c r="F822" s="706">
        <v>380</v>
      </c>
      <c r="G822" s="706">
        <v>316</v>
      </c>
      <c r="H822" s="706">
        <v>200</v>
      </c>
    </row>
    <row r="823" spans="1:8" s="707" customFormat="1" ht="15.75">
      <c r="A823" s="1450"/>
      <c r="B823" s="1452"/>
      <c r="C823" s="578" t="s">
        <v>2763</v>
      </c>
      <c r="D823" s="578" t="s">
        <v>2764</v>
      </c>
      <c r="E823" s="706">
        <v>336</v>
      </c>
      <c r="F823" s="706">
        <v>136</v>
      </c>
      <c r="G823" s="706">
        <v>48</v>
      </c>
      <c r="H823" s="706">
        <v>0</v>
      </c>
    </row>
    <row r="824" spans="1:8" s="707" customFormat="1" ht="15.75">
      <c r="A824" s="1450"/>
      <c r="B824" s="1452"/>
      <c r="C824" s="578" t="s">
        <v>2764</v>
      </c>
      <c r="D824" s="578" t="s">
        <v>2765</v>
      </c>
      <c r="E824" s="706">
        <v>400</v>
      </c>
      <c r="F824" s="706">
        <v>348</v>
      </c>
      <c r="G824" s="706">
        <v>292</v>
      </c>
      <c r="H824" s="706">
        <v>192</v>
      </c>
    </row>
    <row r="825" spans="1:8" s="707" customFormat="1" ht="15.75">
      <c r="A825" s="1450">
        <v>2</v>
      </c>
      <c r="B825" s="1452" t="s">
        <v>6714</v>
      </c>
      <c r="C825" s="578" t="s">
        <v>2766</v>
      </c>
      <c r="D825" s="578" t="s">
        <v>2767</v>
      </c>
      <c r="E825" s="706">
        <v>780</v>
      </c>
      <c r="F825" s="706">
        <v>608</v>
      </c>
      <c r="G825" s="706">
        <v>440</v>
      </c>
      <c r="H825" s="706">
        <v>276</v>
      </c>
    </row>
    <row r="826" spans="1:8" s="707" customFormat="1" ht="30">
      <c r="A826" s="1450"/>
      <c r="B826" s="1452"/>
      <c r="C826" s="578" t="s">
        <v>2767</v>
      </c>
      <c r="D826" s="578" t="s">
        <v>2768</v>
      </c>
      <c r="E826" s="706">
        <v>1040</v>
      </c>
      <c r="F826" s="706">
        <v>584</v>
      </c>
      <c r="G826" s="706">
        <v>296</v>
      </c>
      <c r="H826" s="706">
        <v>136</v>
      </c>
    </row>
    <row r="827" spans="1:8" s="707" customFormat="1" ht="30">
      <c r="A827" s="1450"/>
      <c r="B827" s="1452"/>
      <c r="C827" s="578" t="s">
        <v>2768</v>
      </c>
      <c r="D827" s="578" t="s">
        <v>2769</v>
      </c>
      <c r="E827" s="706">
        <v>1300</v>
      </c>
      <c r="F827" s="706">
        <v>624</v>
      </c>
      <c r="G827" s="706">
        <v>268</v>
      </c>
      <c r="H827" s="706">
        <v>96</v>
      </c>
    </row>
    <row r="828" spans="1:8" s="707" customFormat="1" ht="30">
      <c r="A828" s="1450"/>
      <c r="B828" s="1452"/>
      <c r="C828" s="578" t="s">
        <v>2769</v>
      </c>
      <c r="D828" s="578" t="s">
        <v>2770</v>
      </c>
      <c r="E828" s="706">
        <v>1560</v>
      </c>
      <c r="F828" s="706">
        <v>704</v>
      </c>
      <c r="G828" s="706">
        <v>280</v>
      </c>
      <c r="H828" s="706">
        <v>88</v>
      </c>
    </row>
    <row r="829" spans="1:8" s="707" customFormat="1" ht="30">
      <c r="A829" s="1461">
        <v>3</v>
      </c>
      <c r="B829" s="1467" t="s">
        <v>6715</v>
      </c>
      <c r="C829" s="578" t="s">
        <v>2771</v>
      </c>
      <c r="D829" s="578" t="s">
        <v>2772</v>
      </c>
      <c r="E829" s="706">
        <v>1680</v>
      </c>
      <c r="F829" s="706">
        <v>740</v>
      </c>
      <c r="G829" s="706">
        <v>288</v>
      </c>
      <c r="H829" s="706">
        <v>80</v>
      </c>
    </row>
    <row r="830" spans="1:8" s="707" customFormat="1" ht="30">
      <c r="A830" s="1462"/>
      <c r="B830" s="1468"/>
      <c r="C830" s="578" t="s">
        <v>2772</v>
      </c>
      <c r="D830" s="578" t="s">
        <v>2773</v>
      </c>
      <c r="E830" s="706">
        <v>2400</v>
      </c>
      <c r="F830" s="706">
        <v>960</v>
      </c>
      <c r="G830" s="706">
        <v>336</v>
      </c>
      <c r="H830" s="706">
        <v>80</v>
      </c>
    </row>
    <row r="831" spans="1:8" s="707" customFormat="1" ht="30">
      <c r="A831" s="1462"/>
      <c r="B831" s="1468"/>
      <c r="C831" s="578" t="s">
        <v>2773</v>
      </c>
      <c r="D831" s="578" t="s">
        <v>2774</v>
      </c>
      <c r="E831" s="706">
        <v>2640</v>
      </c>
      <c r="F831" s="706">
        <v>1056</v>
      </c>
      <c r="G831" s="706">
        <v>368</v>
      </c>
      <c r="H831" s="706">
        <v>92</v>
      </c>
    </row>
    <row r="832" spans="1:8" s="707" customFormat="1" ht="30">
      <c r="A832" s="1462"/>
      <c r="B832" s="1468"/>
      <c r="C832" s="578" t="s">
        <v>2774</v>
      </c>
      <c r="D832" s="578" t="s">
        <v>2775</v>
      </c>
      <c r="E832" s="706">
        <v>2880</v>
      </c>
      <c r="F832" s="706">
        <v>720</v>
      </c>
      <c r="G832" s="706">
        <v>400</v>
      </c>
      <c r="H832" s="706">
        <v>100</v>
      </c>
    </row>
    <row r="833" spans="1:8" s="707" customFormat="1" ht="30">
      <c r="A833" s="1462"/>
      <c r="B833" s="1468"/>
      <c r="C833" s="578" t="s">
        <v>2776</v>
      </c>
      <c r="D833" s="578" t="s">
        <v>2777</v>
      </c>
      <c r="E833" s="706">
        <v>3360</v>
      </c>
      <c r="F833" s="706">
        <v>1344</v>
      </c>
      <c r="G833" s="706">
        <v>472</v>
      </c>
      <c r="H833" s="706">
        <v>120</v>
      </c>
    </row>
    <row r="834" spans="1:8" s="707" customFormat="1" ht="30">
      <c r="A834" s="1462"/>
      <c r="B834" s="1468"/>
      <c r="C834" s="578" t="s">
        <v>2777</v>
      </c>
      <c r="D834" s="578" t="s">
        <v>2778</v>
      </c>
      <c r="E834" s="706">
        <v>4800</v>
      </c>
      <c r="F834" s="706">
        <v>1920</v>
      </c>
      <c r="G834" s="706">
        <v>692</v>
      </c>
      <c r="H834" s="706">
        <v>168</v>
      </c>
    </row>
    <row r="835" spans="1:8" s="707" customFormat="1" ht="30">
      <c r="A835" s="1462"/>
      <c r="B835" s="1468"/>
      <c r="C835" s="578" t="s">
        <v>2778</v>
      </c>
      <c r="D835" s="578" t="s">
        <v>2770</v>
      </c>
      <c r="E835" s="706">
        <v>3360</v>
      </c>
      <c r="F835" s="706">
        <v>1344</v>
      </c>
      <c r="G835" s="706">
        <v>472</v>
      </c>
      <c r="H835" s="706">
        <v>120</v>
      </c>
    </row>
    <row r="836" spans="1:8" s="707" customFormat="1" ht="30">
      <c r="A836" s="1462"/>
      <c r="B836" s="1468"/>
      <c r="C836" s="578" t="s">
        <v>2770</v>
      </c>
      <c r="D836" s="578" t="s">
        <v>2779</v>
      </c>
      <c r="E836" s="706">
        <v>1440</v>
      </c>
      <c r="F836" s="706">
        <v>664</v>
      </c>
      <c r="G836" s="706">
        <v>272</v>
      </c>
      <c r="H836" s="706">
        <v>88</v>
      </c>
    </row>
    <row r="837" spans="1:8" s="707" customFormat="1" ht="15.75">
      <c r="A837" s="1463"/>
      <c r="B837" s="1469"/>
      <c r="C837" s="1449" t="s">
        <v>2780</v>
      </c>
      <c r="D837" s="1449"/>
      <c r="E837" s="706">
        <v>200</v>
      </c>
      <c r="F837" s="706">
        <v>80</v>
      </c>
      <c r="G837" s="706">
        <v>0</v>
      </c>
      <c r="H837" s="706">
        <v>0</v>
      </c>
    </row>
    <row r="838" spans="1:8" s="707" customFormat="1" ht="30">
      <c r="A838" s="1450">
        <v>4</v>
      </c>
      <c r="B838" s="1452" t="s">
        <v>6716</v>
      </c>
      <c r="C838" s="578" t="s">
        <v>2781</v>
      </c>
      <c r="D838" s="578" t="s">
        <v>2782</v>
      </c>
      <c r="E838" s="706">
        <v>320</v>
      </c>
      <c r="F838" s="706">
        <v>128</v>
      </c>
      <c r="G838" s="706">
        <v>0</v>
      </c>
      <c r="H838" s="706">
        <v>0</v>
      </c>
    </row>
    <row r="839" spans="1:8" s="707" customFormat="1" ht="30">
      <c r="A839" s="1450"/>
      <c r="B839" s="1452"/>
      <c r="C839" s="578" t="s">
        <v>2782</v>
      </c>
      <c r="D839" s="578" t="s">
        <v>2783</v>
      </c>
      <c r="E839" s="706">
        <v>152</v>
      </c>
      <c r="F839" s="706">
        <v>68</v>
      </c>
      <c r="G839" s="706">
        <v>0</v>
      </c>
      <c r="H839" s="706">
        <v>0</v>
      </c>
    </row>
    <row r="840" spans="1:8" s="707" customFormat="1" ht="15.75">
      <c r="A840" s="1450"/>
      <c r="B840" s="1452"/>
      <c r="C840" s="578" t="s">
        <v>2784</v>
      </c>
      <c r="D840" s="578" t="s">
        <v>2785</v>
      </c>
      <c r="E840" s="706">
        <v>160</v>
      </c>
      <c r="F840" s="706">
        <v>72</v>
      </c>
      <c r="G840" s="706">
        <v>0</v>
      </c>
      <c r="H840" s="706">
        <v>0</v>
      </c>
    </row>
    <row r="841" spans="1:8" s="707" customFormat="1" ht="30">
      <c r="A841" s="1450"/>
      <c r="B841" s="1452"/>
      <c r="C841" s="578" t="s">
        <v>2785</v>
      </c>
      <c r="D841" s="578" t="s">
        <v>2786</v>
      </c>
      <c r="E841" s="706">
        <v>140</v>
      </c>
      <c r="F841" s="706">
        <v>64</v>
      </c>
      <c r="G841" s="706">
        <v>0</v>
      </c>
      <c r="H841" s="706">
        <v>0</v>
      </c>
    </row>
    <row r="842" spans="1:8" s="707" customFormat="1" ht="30">
      <c r="A842" s="1450"/>
      <c r="B842" s="1452"/>
      <c r="C842" s="578" t="s">
        <v>2786</v>
      </c>
      <c r="D842" s="578" t="s">
        <v>2787</v>
      </c>
      <c r="E842" s="706">
        <v>200</v>
      </c>
      <c r="F842" s="706">
        <v>80</v>
      </c>
      <c r="G842" s="706">
        <v>0</v>
      </c>
      <c r="H842" s="706">
        <v>0</v>
      </c>
    </row>
    <row r="843" spans="1:8" s="707" customFormat="1" ht="15.75">
      <c r="A843" s="1450"/>
      <c r="B843" s="1452"/>
      <c r="C843" s="578" t="s">
        <v>2787</v>
      </c>
      <c r="D843" s="578" t="s">
        <v>2788</v>
      </c>
      <c r="E843" s="706">
        <v>120</v>
      </c>
      <c r="F843" s="706">
        <v>104</v>
      </c>
      <c r="G843" s="706">
        <v>88</v>
      </c>
      <c r="H843" s="706">
        <v>0</v>
      </c>
    </row>
    <row r="844" spans="1:8" s="707" customFormat="1" ht="30">
      <c r="A844" s="1450">
        <v>5</v>
      </c>
      <c r="B844" s="1452" t="s">
        <v>6717</v>
      </c>
      <c r="C844" s="578" t="s">
        <v>2789</v>
      </c>
      <c r="D844" s="578" t="s">
        <v>2790</v>
      </c>
      <c r="E844" s="706">
        <v>1440</v>
      </c>
      <c r="F844" s="706">
        <v>664</v>
      </c>
      <c r="G844" s="706">
        <v>272</v>
      </c>
      <c r="H844" s="706">
        <v>88</v>
      </c>
    </row>
    <row r="845" spans="1:8" s="707" customFormat="1" ht="30">
      <c r="A845" s="1450"/>
      <c r="B845" s="1452"/>
      <c r="C845" s="578" t="s">
        <v>2790</v>
      </c>
      <c r="D845" s="578" t="s">
        <v>2791</v>
      </c>
      <c r="E845" s="706">
        <v>960</v>
      </c>
      <c r="F845" s="706">
        <v>556</v>
      </c>
      <c r="G845" s="706">
        <v>296</v>
      </c>
      <c r="H845" s="706">
        <v>144</v>
      </c>
    </row>
    <row r="846" spans="1:8" s="707" customFormat="1" ht="30">
      <c r="A846" s="1450"/>
      <c r="B846" s="1452"/>
      <c r="C846" s="578" t="s">
        <v>2791</v>
      </c>
      <c r="D846" s="578" t="s">
        <v>2792</v>
      </c>
      <c r="E846" s="706">
        <v>840</v>
      </c>
      <c r="F846" s="706">
        <v>640</v>
      </c>
      <c r="G846" s="706">
        <v>460</v>
      </c>
      <c r="H846" s="706">
        <v>276</v>
      </c>
    </row>
    <row r="847" spans="1:8" s="707" customFormat="1" ht="45">
      <c r="A847" s="1450"/>
      <c r="B847" s="1452"/>
      <c r="C847" s="578" t="s">
        <v>2792</v>
      </c>
      <c r="D847" s="578" t="s">
        <v>2793</v>
      </c>
      <c r="E847" s="706">
        <v>720</v>
      </c>
      <c r="F847" s="706">
        <v>568</v>
      </c>
      <c r="G847" s="706">
        <v>400</v>
      </c>
      <c r="H847" s="706">
        <v>268</v>
      </c>
    </row>
    <row r="848" spans="1:8" s="707" customFormat="1" ht="30">
      <c r="A848" s="1450"/>
      <c r="B848" s="1452"/>
      <c r="C848" s="578" t="s">
        <v>2793</v>
      </c>
      <c r="D848" s="578" t="s">
        <v>2794</v>
      </c>
      <c r="E848" s="706">
        <v>480</v>
      </c>
      <c r="F848" s="706">
        <v>408</v>
      </c>
      <c r="G848" s="706">
        <v>336</v>
      </c>
      <c r="H848" s="706">
        <v>268</v>
      </c>
    </row>
    <row r="849" spans="1:8" s="707" customFormat="1" ht="15.75">
      <c r="A849" s="1450"/>
      <c r="B849" s="1452"/>
      <c r="C849" s="578" t="s">
        <v>2795</v>
      </c>
      <c r="D849" s="578" t="s">
        <v>2796</v>
      </c>
      <c r="E849" s="706">
        <v>960</v>
      </c>
      <c r="F849" s="706">
        <v>556</v>
      </c>
      <c r="G849" s="706">
        <v>296</v>
      </c>
      <c r="H849" s="706">
        <v>144</v>
      </c>
    </row>
    <row r="850" spans="1:8" s="707" customFormat="1" ht="15.75">
      <c r="A850" s="1450"/>
      <c r="B850" s="1452"/>
      <c r="C850" s="578" t="s">
        <v>2796</v>
      </c>
      <c r="D850" s="578" t="s">
        <v>2797</v>
      </c>
      <c r="E850" s="706">
        <v>840</v>
      </c>
      <c r="F850" s="706">
        <v>640</v>
      </c>
      <c r="G850" s="706">
        <v>460</v>
      </c>
      <c r="H850" s="706">
        <v>276</v>
      </c>
    </row>
    <row r="851" spans="1:8" s="707" customFormat="1" ht="30">
      <c r="A851" s="1450"/>
      <c r="B851" s="1452"/>
      <c r="C851" s="578" t="s">
        <v>2798</v>
      </c>
      <c r="D851" s="578" t="s">
        <v>2799</v>
      </c>
      <c r="E851" s="706">
        <v>480</v>
      </c>
      <c r="F851" s="706">
        <v>408</v>
      </c>
      <c r="G851" s="706">
        <v>336</v>
      </c>
      <c r="H851" s="706">
        <v>268</v>
      </c>
    </row>
    <row r="852" spans="1:8" s="707" customFormat="1" ht="30">
      <c r="A852" s="1450"/>
      <c r="B852" s="1452"/>
      <c r="C852" s="578" t="s">
        <v>2799</v>
      </c>
      <c r="D852" s="578" t="s">
        <v>2800</v>
      </c>
      <c r="E852" s="706">
        <v>336</v>
      </c>
      <c r="F852" s="706">
        <v>136</v>
      </c>
      <c r="G852" s="706">
        <v>48</v>
      </c>
      <c r="H852" s="706">
        <v>0</v>
      </c>
    </row>
    <row r="853" spans="1:8" s="707" customFormat="1" ht="15.75">
      <c r="A853" s="1450"/>
      <c r="B853" s="1452"/>
      <c r="C853" s="1449" t="s">
        <v>2801</v>
      </c>
      <c r="D853" s="1449"/>
      <c r="E853" s="706">
        <v>140</v>
      </c>
      <c r="F853" s="706">
        <v>64</v>
      </c>
      <c r="G853" s="706">
        <v>0</v>
      </c>
      <c r="H853" s="706">
        <v>0</v>
      </c>
    </row>
    <row r="854" spans="1:8" s="707" customFormat="1" ht="15.75">
      <c r="A854" s="1450">
        <v>6</v>
      </c>
      <c r="B854" s="1452" t="s">
        <v>6718</v>
      </c>
      <c r="C854" s="578" t="s">
        <v>2771</v>
      </c>
      <c r="D854" s="578" t="s">
        <v>2802</v>
      </c>
      <c r="E854" s="706">
        <v>180</v>
      </c>
      <c r="F854" s="706">
        <v>80</v>
      </c>
      <c r="G854" s="706">
        <v>0</v>
      </c>
      <c r="H854" s="706">
        <v>0</v>
      </c>
    </row>
    <row r="855" spans="1:8" s="707" customFormat="1" ht="15.75">
      <c r="A855" s="1450"/>
      <c r="B855" s="1452"/>
      <c r="C855" s="578" t="s">
        <v>2802</v>
      </c>
      <c r="D855" s="578" t="s">
        <v>2803</v>
      </c>
      <c r="E855" s="706">
        <v>204</v>
      </c>
      <c r="F855" s="706">
        <v>80</v>
      </c>
      <c r="G855" s="706">
        <v>0</v>
      </c>
      <c r="H855" s="706">
        <v>0</v>
      </c>
    </row>
    <row r="856" spans="1:8" s="707" customFormat="1" ht="30">
      <c r="A856" s="1450"/>
      <c r="B856" s="1452"/>
      <c r="C856" s="578" t="s">
        <v>2803</v>
      </c>
      <c r="D856" s="578" t="s">
        <v>2804</v>
      </c>
      <c r="E856" s="706">
        <v>180</v>
      </c>
      <c r="F856" s="706">
        <v>80</v>
      </c>
      <c r="G856" s="706">
        <v>0</v>
      </c>
      <c r="H856" s="706">
        <v>0</v>
      </c>
    </row>
    <row r="857" spans="1:8" s="707" customFormat="1" ht="60">
      <c r="A857" s="1450"/>
      <c r="B857" s="1452"/>
      <c r="C857" s="578" t="s">
        <v>2805</v>
      </c>
      <c r="D857" s="578" t="s">
        <v>2806</v>
      </c>
      <c r="E857" s="706">
        <v>200</v>
      </c>
      <c r="F857" s="706">
        <v>80</v>
      </c>
      <c r="G857" s="706">
        <v>0</v>
      </c>
      <c r="H857" s="706">
        <v>0</v>
      </c>
    </row>
    <row r="858" spans="1:8" s="707" customFormat="1" ht="60">
      <c r="A858" s="1450"/>
      <c r="B858" s="1452"/>
      <c r="C858" s="578" t="s">
        <v>2806</v>
      </c>
      <c r="D858" s="578" t="s">
        <v>2807</v>
      </c>
      <c r="E858" s="706">
        <v>180</v>
      </c>
      <c r="F858" s="706">
        <v>80</v>
      </c>
      <c r="G858" s="706">
        <v>0</v>
      </c>
      <c r="H858" s="706">
        <v>0</v>
      </c>
    </row>
    <row r="859" spans="1:8" s="707" customFormat="1" ht="30">
      <c r="A859" s="577">
        <v>7</v>
      </c>
      <c r="B859" s="578" t="s">
        <v>2808</v>
      </c>
      <c r="C859" s="578" t="s">
        <v>2809</v>
      </c>
      <c r="D859" s="578" t="s">
        <v>2810</v>
      </c>
      <c r="E859" s="706">
        <v>160</v>
      </c>
      <c r="F859" s="706">
        <v>72</v>
      </c>
      <c r="G859" s="706">
        <v>0</v>
      </c>
      <c r="H859" s="706">
        <v>0</v>
      </c>
    </row>
    <row r="860" spans="1:8" s="707" customFormat="1" ht="30">
      <c r="A860" s="1450">
        <v>8</v>
      </c>
      <c r="B860" s="1452" t="s">
        <v>1621</v>
      </c>
      <c r="C860" s="578" t="s">
        <v>2811</v>
      </c>
      <c r="D860" s="578" t="s">
        <v>2812</v>
      </c>
      <c r="E860" s="706">
        <v>720</v>
      </c>
      <c r="F860" s="258">
        <v>400</v>
      </c>
      <c r="G860" s="258">
        <v>260</v>
      </c>
      <c r="H860" s="258">
        <v>96</v>
      </c>
    </row>
    <row r="861" spans="1:8" s="707" customFormat="1" ht="30">
      <c r="A861" s="1450"/>
      <c r="B861" s="1452"/>
      <c r="C861" s="578" t="s">
        <v>2812</v>
      </c>
      <c r="D861" s="578" t="s">
        <v>2813</v>
      </c>
      <c r="E861" s="706">
        <v>400</v>
      </c>
      <c r="F861" s="258">
        <v>280</v>
      </c>
      <c r="G861" s="258">
        <v>196</v>
      </c>
      <c r="H861" s="258">
        <v>96</v>
      </c>
    </row>
    <row r="862" spans="1:8" s="707" customFormat="1" ht="30">
      <c r="A862" s="1450"/>
      <c r="B862" s="1452"/>
      <c r="C862" s="578" t="s">
        <v>2813</v>
      </c>
      <c r="D862" s="578" t="s">
        <v>2814</v>
      </c>
      <c r="E862" s="706">
        <v>240</v>
      </c>
      <c r="F862" s="706">
        <v>96</v>
      </c>
      <c r="G862" s="706">
        <v>0</v>
      </c>
      <c r="H862" s="706">
        <v>0</v>
      </c>
    </row>
    <row r="863" spans="1:8" s="707" customFormat="1" ht="30">
      <c r="A863" s="1450">
        <v>9</v>
      </c>
      <c r="B863" s="1452" t="s">
        <v>1983</v>
      </c>
      <c r="C863" s="578" t="s">
        <v>2815</v>
      </c>
      <c r="D863" s="578" t="s">
        <v>2816</v>
      </c>
      <c r="E863" s="706">
        <v>720</v>
      </c>
      <c r="F863" s="706">
        <v>568</v>
      </c>
      <c r="G863" s="258">
        <v>300</v>
      </c>
      <c r="H863" s="258">
        <v>200</v>
      </c>
    </row>
    <row r="864" spans="1:8" s="707" customFormat="1" ht="30">
      <c r="A864" s="1450"/>
      <c r="B864" s="1452"/>
      <c r="C864" s="578" t="s">
        <v>2816</v>
      </c>
      <c r="D864" s="578" t="s">
        <v>2817</v>
      </c>
      <c r="E864" s="706">
        <v>400</v>
      </c>
      <c r="F864" s="706">
        <v>348</v>
      </c>
      <c r="G864" s="706">
        <v>292</v>
      </c>
      <c r="H864" s="706">
        <v>192</v>
      </c>
    </row>
    <row r="865" spans="1:8" s="707" customFormat="1" ht="30">
      <c r="A865" s="577">
        <v>10</v>
      </c>
      <c r="B865" s="578" t="s">
        <v>1591</v>
      </c>
      <c r="C865" s="578" t="s">
        <v>2818</v>
      </c>
      <c r="D865" s="578" t="s">
        <v>2819</v>
      </c>
      <c r="E865" s="706">
        <v>480</v>
      </c>
      <c r="F865" s="706">
        <v>408</v>
      </c>
      <c r="G865" s="706">
        <v>336</v>
      </c>
      <c r="H865" s="706">
        <v>268</v>
      </c>
    </row>
    <row r="866" spans="1:8" s="707" customFormat="1" ht="30">
      <c r="A866" s="1461">
        <v>11</v>
      </c>
      <c r="B866" s="1467" t="s">
        <v>6719</v>
      </c>
      <c r="C866" s="578" t="s">
        <v>2820</v>
      </c>
      <c r="D866" s="578" t="s">
        <v>2821</v>
      </c>
      <c r="E866" s="706">
        <v>960</v>
      </c>
      <c r="F866" s="706">
        <v>556</v>
      </c>
      <c r="G866" s="706">
        <v>296</v>
      </c>
      <c r="H866" s="706">
        <v>144</v>
      </c>
    </row>
    <row r="867" spans="1:8" s="707" customFormat="1" ht="30">
      <c r="A867" s="1462"/>
      <c r="B867" s="1468"/>
      <c r="C867" s="578" t="s">
        <v>2821</v>
      </c>
      <c r="D867" s="578" t="s">
        <v>2822</v>
      </c>
      <c r="E867" s="706">
        <v>720</v>
      </c>
      <c r="F867" s="706">
        <v>568</v>
      </c>
      <c r="G867" s="706">
        <v>400</v>
      </c>
      <c r="H867" s="706">
        <v>268</v>
      </c>
    </row>
    <row r="868" spans="1:8" s="707" customFormat="1" ht="30">
      <c r="A868" s="1462"/>
      <c r="B868" s="1468"/>
      <c r="C868" s="578" t="s">
        <v>2822</v>
      </c>
      <c r="D868" s="578" t="s">
        <v>2823</v>
      </c>
      <c r="E868" s="706">
        <v>480</v>
      </c>
      <c r="F868" s="706">
        <v>408</v>
      </c>
      <c r="G868" s="706">
        <v>336</v>
      </c>
      <c r="H868" s="706">
        <v>268</v>
      </c>
    </row>
    <row r="869" spans="1:8" s="707" customFormat="1" ht="15.75">
      <c r="A869" s="1463"/>
      <c r="B869" s="1469"/>
      <c r="C869" s="578" t="s">
        <v>2824</v>
      </c>
      <c r="D869" s="578"/>
      <c r="E869" s="706">
        <v>140</v>
      </c>
      <c r="F869" s="706">
        <v>64</v>
      </c>
      <c r="G869" s="706">
        <v>0</v>
      </c>
      <c r="H869" s="706">
        <v>0</v>
      </c>
    </row>
    <row r="870" spans="1:8" s="707" customFormat="1" ht="30">
      <c r="A870" s="577">
        <v>12</v>
      </c>
      <c r="B870" s="578" t="s">
        <v>1649</v>
      </c>
      <c r="C870" s="578" t="s">
        <v>2825</v>
      </c>
      <c r="D870" s="578" t="s">
        <v>2826</v>
      </c>
      <c r="E870" s="706">
        <v>720</v>
      </c>
      <c r="F870" s="706">
        <v>568</v>
      </c>
      <c r="G870" s="706">
        <v>400</v>
      </c>
      <c r="H870" s="706">
        <v>268</v>
      </c>
    </row>
    <row r="871" spans="1:8" s="707" customFormat="1" ht="30">
      <c r="A871" s="1450">
        <v>13</v>
      </c>
      <c r="B871" s="1452" t="s">
        <v>1648</v>
      </c>
      <c r="C871" s="578" t="s">
        <v>2827</v>
      </c>
      <c r="D871" s="578" t="s">
        <v>2828</v>
      </c>
      <c r="E871" s="706">
        <v>300</v>
      </c>
      <c r="F871" s="706">
        <v>120</v>
      </c>
      <c r="G871" s="706">
        <v>0</v>
      </c>
      <c r="H871" s="706">
        <v>0</v>
      </c>
    </row>
    <row r="872" spans="1:8" s="707" customFormat="1" ht="30">
      <c r="A872" s="1450"/>
      <c r="B872" s="1452"/>
      <c r="C872" s="578" t="s">
        <v>2828</v>
      </c>
      <c r="D872" s="578" t="s">
        <v>2829</v>
      </c>
      <c r="E872" s="706">
        <v>480</v>
      </c>
      <c r="F872" s="706">
        <v>408</v>
      </c>
      <c r="G872" s="706">
        <v>336</v>
      </c>
      <c r="H872" s="706">
        <v>268</v>
      </c>
    </row>
    <row r="873" spans="1:8" s="707" customFormat="1" ht="30">
      <c r="A873" s="1450"/>
      <c r="B873" s="1452"/>
      <c r="C873" s="578" t="s">
        <v>2829</v>
      </c>
      <c r="D873" s="578" t="s">
        <v>2830</v>
      </c>
      <c r="E873" s="706">
        <v>400</v>
      </c>
      <c r="F873" s="706">
        <v>348</v>
      </c>
      <c r="G873" s="706">
        <v>292</v>
      </c>
      <c r="H873" s="706">
        <v>192</v>
      </c>
    </row>
    <row r="874" spans="1:8" s="707" customFormat="1" ht="30">
      <c r="A874" s="1450"/>
      <c r="B874" s="1452"/>
      <c r="C874" s="578" t="s">
        <v>2830</v>
      </c>
      <c r="D874" s="578" t="s">
        <v>2831</v>
      </c>
      <c r="E874" s="706">
        <v>440</v>
      </c>
      <c r="F874" s="706">
        <v>380</v>
      </c>
      <c r="G874" s="706">
        <v>316</v>
      </c>
      <c r="H874" s="706">
        <v>200</v>
      </c>
    </row>
    <row r="875" spans="1:8" s="707" customFormat="1" ht="30">
      <c r="A875" s="1450">
        <v>14</v>
      </c>
      <c r="B875" s="1452" t="s">
        <v>2490</v>
      </c>
      <c r="C875" s="578" t="s">
        <v>2832</v>
      </c>
      <c r="D875" s="578" t="s">
        <v>2833</v>
      </c>
      <c r="E875" s="706">
        <v>960</v>
      </c>
      <c r="F875" s="706">
        <v>556</v>
      </c>
      <c r="G875" s="706">
        <v>296</v>
      </c>
      <c r="H875" s="706">
        <v>144</v>
      </c>
    </row>
    <row r="876" spans="1:8" s="707" customFormat="1" ht="30">
      <c r="A876" s="1450"/>
      <c r="B876" s="1452"/>
      <c r="C876" s="578" t="s">
        <v>2832</v>
      </c>
      <c r="D876" s="578" t="s">
        <v>2834</v>
      </c>
      <c r="E876" s="706">
        <v>600</v>
      </c>
      <c r="F876" s="706">
        <v>492</v>
      </c>
      <c r="G876" s="706">
        <v>384</v>
      </c>
      <c r="H876" s="706">
        <v>252</v>
      </c>
    </row>
    <row r="877" spans="1:8" s="707" customFormat="1" ht="30">
      <c r="A877" s="577">
        <v>15</v>
      </c>
      <c r="B877" s="578" t="s">
        <v>1729</v>
      </c>
      <c r="C877" s="578" t="s">
        <v>2835</v>
      </c>
      <c r="D877" s="578" t="s">
        <v>2836</v>
      </c>
      <c r="E877" s="706">
        <v>720</v>
      </c>
      <c r="F877" s="706">
        <v>568</v>
      </c>
      <c r="G877" s="706">
        <v>400</v>
      </c>
      <c r="H877" s="706">
        <v>268</v>
      </c>
    </row>
    <row r="878" spans="1:8" s="707" customFormat="1" ht="30">
      <c r="A878" s="1450">
        <v>16</v>
      </c>
      <c r="B878" s="1452" t="s">
        <v>6720</v>
      </c>
      <c r="C878" s="578" t="s">
        <v>2837</v>
      </c>
      <c r="D878" s="578" t="s">
        <v>2838</v>
      </c>
      <c r="E878" s="706">
        <v>960</v>
      </c>
      <c r="F878" s="706">
        <v>556</v>
      </c>
      <c r="G878" s="706">
        <v>296</v>
      </c>
      <c r="H878" s="706">
        <v>144</v>
      </c>
    </row>
    <row r="879" spans="1:8" s="707" customFormat="1" ht="30">
      <c r="A879" s="1450"/>
      <c r="B879" s="1452"/>
      <c r="C879" s="578" t="s">
        <v>2838</v>
      </c>
      <c r="D879" s="578" t="s">
        <v>2839</v>
      </c>
      <c r="E879" s="706">
        <v>840</v>
      </c>
      <c r="F879" s="706">
        <v>640</v>
      </c>
      <c r="G879" s="706">
        <v>460</v>
      </c>
      <c r="H879" s="706">
        <v>276</v>
      </c>
    </row>
    <row r="880" spans="1:8" s="707" customFormat="1" ht="30">
      <c r="A880" s="1450"/>
      <c r="B880" s="1452"/>
      <c r="C880" s="578" t="s">
        <v>2839</v>
      </c>
      <c r="D880" s="578" t="s">
        <v>881</v>
      </c>
      <c r="E880" s="706">
        <v>600</v>
      </c>
      <c r="F880" s="706">
        <v>492</v>
      </c>
      <c r="G880" s="706">
        <v>384</v>
      </c>
      <c r="H880" s="706">
        <v>252</v>
      </c>
    </row>
    <row r="881" spans="1:8" s="707" customFormat="1" ht="30">
      <c r="A881" s="1450"/>
      <c r="B881" s="1452"/>
      <c r="C881" s="578" t="s">
        <v>2840</v>
      </c>
      <c r="D881" s="578"/>
      <c r="E881" s="706">
        <v>140</v>
      </c>
      <c r="F881" s="706">
        <v>64</v>
      </c>
      <c r="G881" s="706">
        <v>0</v>
      </c>
      <c r="H881" s="706">
        <v>0</v>
      </c>
    </row>
    <row r="882" spans="1:8" s="707" customFormat="1" ht="30">
      <c r="A882" s="1461">
        <v>17</v>
      </c>
      <c r="B882" s="1477" t="s">
        <v>2157</v>
      </c>
      <c r="C882" s="578" t="s">
        <v>2841</v>
      </c>
      <c r="D882" s="578" t="s">
        <v>2842</v>
      </c>
      <c r="E882" s="706">
        <v>1920</v>
      </c>
      <c r="F882" s="706">
        <v>788</v>
      </c>
      <c r="G882" s="706">
        <v>280</v>
      </c>
      <c r="H882" s="706">
        <v>72</v>
      </c>
    </row>
    <row r="883" spans="1:8" s="707" customFormat="1" ht="30">
      <c r="A883" s="1463"/>
      <c r="B883" s="1478"/>
      <c r="C883" s="578" t="s">
        <v>2842</v>
      </c>
      <c r="D883" s="578" t="s">
        <v>2843</v>
      </c>
      <c r="E883" s="706">
        <v>960</v>
      </c>
      <c r="F883" s="706">
        <v>556</v>
      </c>
      <c r="G883" s="706">
        <v>296</v>
      </c>
      <c r="H883" s="706">
        <v>144</v>
      </c>
    </row>
    <row r="884" spans="1:8" s="707" customFormat="1" ht="30">
      <c r="A884" s="577">
        <v>19</v>
      </c>
      <c r="B884" s="578" t="s">
        <v>1315</v>
      </c>
      <c r="C884" s="578" t="s">
        <v>2844</v>
      </c>
      <c r="D884" s="578" t="s">
        <v>2845</v>
      </c>
      <c r="E884" s="706">
        <v>1920</v>
      </c>
      <c r="F884" s="706">
        <v>788</v>
      </c>
      <c r="G884" s="706">
        <v>280</v>
      </c>
      <c r="H884" s="706">
        <v>72</v>
      </c>
    </row>
    <row r="885" spans="1:8" s="707" customFormat="1" ht="30">
      <c r="A885" s="577">
        <v>20</v>
      </c>
      <c r="B885" s="578" t="s">
        <v>885</v>
      </c>
      <c r="C885" s="578" t="s">
        <v>2846</v>
      </c>
      <c r="D885" s="578" t="s">
        <v>2847</v>
      </c>
      <c r="E885" s="706">
        <v>400</v>
      </c>
      <c r="F885" s="706">
        <v>348</v>
      </c>
      <c r="G885" s="706">
        <v>292</v>
      </c>
      <c r="H885" s="706">
        <v>192</v>
      </c>
    </row>
    <row r="886" spans="1:8" s="707" customFormat="1" ht="45">
      <c r="A886" s="1461">
        <v>21</v>
      </c>
      <c r="B886" s="1467" t="s">
        <v>6721</v>
      </c>
      <c r="C886" s="578" t="s">
        <v>2848</v>
      </c>
      <c r="D886" s="578" t="s">
        <v>2849</v>
      </c>
      <c r="E886" s="706">
        <v>600</v>
      </c>
      <c r="F886" s="706">
        <v>492</v>
      </c>
      <c r="G886" s="706">
        <v>384</v>
      </c>
      <c r="H886" s="706">
        <v>252</v>
      </c>
    </row>
    <row r="887" spans="1:8" s="707" customFormat="1" ht="15.75">
      <c r="A887" s="1463"/>
      <c r="B887" s="1469"/>
      <c r="C887" s="578" t="s">
        <v>2850</v>
      </c>
      <c r="D887" s="578"/>
      <c r="E887" s="706">
        <v>96</v>
      </c>
      <c r="F887" s="706">
        <v>84</v>
      </c>
      <c r="G887" s="706">
        <v>68</v>
      </c>
      <c r="H887" s="706">
        <v>0</v>
      </c>
    </row>
    <row r="888" spans="1:8" s="707" customFormat="1" ht="30">
      <c r="A888" s="1450">
        <v>22</v>
      </c>
      <c r="B888" s="1452" t="s">
        <v>2068</v>
      </c>
      <c r="C888" s="578" t="s">
        <v>2851</v>
      </c>
      <c r="D888" s="578" t="s">
        <v>2852</v>
      </c>
      <c r="E888" s="706">
        <v>1920</v>
      </c>
      <c r="F888" s="706">
        <v>788</v>
      </c>
      <c r="G888" s="706">
        <v>280</v>
      </c>
      <c r="H888" s="706">
        <v>72</v>
      </c>
    </row>
    <row r="889" spans="1:8" s="707" customFormat="1" ht="30">
      <c r="A889" s="1450"/>
      <c r="B889" s="1452"/>
      <c r="C889" s="578" t="s">
        <v>2852</v>
      </c>
      <c r="D889" s="578" t="s">
        <v>2853</v>
      </c>
      <c r="E889" s="706">
        <v>1000</v>
      </c>
      <c r="F889" s="706">
        <v>560</v>
      </c>
      <c r="G889" s="706">
        <v>280</v>
      </c>
      <c r="H889" s="706">
        <v>128</v>
      </c>
    </row>
    <row r="890" spans="1:8" s="707" customFormat="1" ht="30">
      <c r="A890" s="1450"/>
      <c r="B890" s="1452"/>
      <c r="C890" s="578" t="s">
        <v>2853</v>
      </c>
      <c r="D890" s="578" t="s">
        <v>2854</v>
      </c>
      <c r="E890" s="706">
        <v>600</v>
      </c>
      <c r="F890" s="706">
        <v>492</v>
      </c>
      <c r="G890" s="706">
        <v>384</v>
      </c>
      <c r="H890" s="706">
        <v>252</v>
      </c>
    </row>
    <row r="891" spans="1:8" s="707" customFormat="1" ht="30">
      <c r="A891" s="1450"/>
      <c r="B891" s="1452"/>
      <c r="C891" s="578" t="s">
        <v>2854</v>
      </c>
      <c r="D891" s="578" t="s">
        <v>2855</v>
      </c>
      <c r="E891" s="706">
        <v>200</v>
      </c>
      <c r="F891" s="706">
        <v>80</v>
      </c>
      <c r="G891" s="706">
        <v>0</v>
      </c>
      <c r="H891" s="706">
        <v>0</v>
      </c>
    </row>
    <row r="892" spans="1:8" s="707" customFormat="1" ht="30">
      <c r="A892" s="1450">
        <v>23</v>
      </c>
      <c r="B892" s="1452" t="s">
        <v>1589</v>
      </c>
      <c r="C892" s="578" t="s">
        <v>2856</v>
      </c>
      <c r="D892" s="578" t="s">
        <v>2857</v>
      </c>
      <c r="E892" s="706">
        <v>480</v>
      </c>
      <c r="F892" s="706">
        <v>408</v>
      </c>
      <c r="G892" s="706">
        <v>336</v>
      </c>
      <c r="H892" s="706">
        <v>268</v>
      </c>
    </row>
    <row r="893" spans="1:8" s="707" customFormat="1" ht="30">
      <c r="A893" s="1450"/>
      <c r="B893" s="1452"/>
      <c r="C893" s="578" t="s">
        <v>2857</v>
      </c>
      <c r="D893" s="578" t="s">
        <v>888</v>
      </c>
      <c r="E893" s="706">
        <v>384</v>
      </c>
      <c r="F893" s="706">
        <v>336</v>
      </c>
      <c r="G893" s="706">
        <v>280</v>
      </c>
      <c r="H893" s="706">
        <v>192</v>
      </c>
    </row>
    <row r="894" spans="1:8" s="707" customFormat="1" ht="30">
      <c r="A894" s="577">
        <v>24</v>
      </c>
      <c r="B894" s="578" t="s">
        <v>1659</v>
      </c>
      <c r="C894" s="578" t="s">
        <v>2858</v>
      </c>
      <c r="D894" s="578" t="s">
        <v>2859</v>
      </c>
      <c r="E894" s="706">
        <v>384</v>
      </c>
      <c r="F894" s="706">
        <v>336</v>
      </c>
      <c r="G894" s="706">
        <v>280</v>
      </c>
      <c r="H894" s="706">
        <v>192</v>
      </c>
    </row>
    <row r="895" spans="1:8" s="707" customFormat="1" ht="30">
      <c r="A895" s="1450">
        <v>25</v>
      </c>
      <c r="B895" s="1452" t="s">
        <v>6722</v>
      </c>
      <c r="C895" s="578" t="s">
        <v>2860</v>
      </c>
      <c r="D895" s="578" t="s">
        <v>2861</v>
      </c>
      <c r="E895" s="706">
        <v>720</v>
      </c>
      <c r="F895" s="706">
        <v>568</v>
      </c>
      <c r="G895" s="706">
        <v>400</v>
      </c>
      <c r="H895" s="706">
        <v>268</v>
      </c>
    </row>
    <row r="896" spans="1:8" s="707" customFormat="1" ht="30">
      <c r="A896" s="1450"/>
      <c r="B896" s="1452"/>
      <c r="C896" s="578" t="s">
        <v>2861</v>
      </c>
      <c r="D896" s="578" t="s">
        <v>2862</v>
      </c>
      <c r="E896" s="706">
        <v>240</v>
      </c>
      <c r="F896" s="706">
        <v>96</v>
      </c>
      <c r="G896" s="706">
        <v>0</v>
      </c>
      <c r="H896" s="706">
        <v>0</v>
      </c>
    </row>
    <row r="897" spans="1:8" s="707" customFormat="1" ht="15.75">
      <c r="A897" s="1450"/>
      <c r="B897" s="1452"/>
      <c r="C897" s="1464" t="s">
        <v>2863</v>
      </c>
      <c r="D897" s="1465"/>
      <c r="E897" s="706">
        <v>144</v>
      </c>
      <c r="F897" s="706">
        <v>64</v>
      </c>
      <c r="G897" s="706">
        <v>0</v>
      </c>
      <c r="H897" s="706">
        <v>0</v>
      </c>
    </row>
    <row r="898" spans="1:8" s="707" customFormat="1" ht="30">
      <c r="A898" s="577">
        <v>26</v>
      </c>
      <c r="B898" s="578" t="s">
        <v>1718</v>
      </c>
      <c r="C898" s="578" t="s">
        <v>2864</v>
      </c>
      <c r="D898" s="578" t="s">
        <v>2865</v>
      </c>
      <c r="E898" s="706">
        <v>600</v>
      </c>
      <c r="F898" s="706">
        <v>492</v>
      </c>
      <c r="G898" s="706">
        <v>384</v>
      </c>
      <c r="H898" s="706">
        <v>252</v>
      </c>
    </row>
    <row r="899" spans="1:8" s="707" customFormat="1" ht="30">
      <c r="A899" s="1450">
        <v>27</v>
      </c>
      <c r="B899" s="1452" t="s">
        <v>1334</v>
      </c>
      <c r="C899" s="578" t="s">
        <v>2770</v>
      </c>
      <c r="D899" s="578" t="s">
        <v>2866</v>
      </c>
      <c r="E899" s="706">
        <v>720</v>
      </c>
      <c r="F899" s="706">
        <v>568</v>
      </c>
      <c r="G899" s="706">
        <v>400</v>
      </c>
      <c r="H899" s="706">
        <v>268</v>
      </c>
    </row>
    <row r="900" spans="1:8" s="707" customFormat="1" ht="30">
      <c r="A900" s="1450"/>
      <c r="B900" s="1452"/>
      <c r="C900" s="578" t="s">
        <v>2866</v>
      </c>
      <c r="D900" s="578" t="s">
        <v>2867</v>
      </c>
      <c r="E900" s="706">
        <v>480</v>
      </c>
      <c r="F900" s="706">
        <v>408</v>
      </c>
      <c r="G900" s="706">
        <v>336</v>
      </c>
      <c r="H900" s="706">
        <v>268</v>
      </c>
    </row>
    <row r="901" spans="1:8" s="707" customFormat="1" ht="45">
      <c r="A901" s="577">
        <v>28</v>
      </c>
      <c r="B901" s="578" t="s">
        <v>1398</v>
      </c>
      <c r="C901" s="578" t="s">
        <v>2868</v>
      </c>
      <c r="D901" s="578" t="s">
        <v>2869</v>
      </c>
      <c r="E901" s="706">
        <v>120</v>
      </c>
      <c r="F901" s="706">
        <v>104</v>
      </c>
      <c r="G901" s="706">
        <v>88</v>
      </c>
      <c r="H901" s="706">
        <v>0</v>
      </c>
    </row>
    <row r="902" spans="1:8" s="707" customFormat="1" ht="30">
      <c r="A902" s="577">
        <v>29</v>
      </c>
      <c r="B902" s="578" t="s">
        <v>860</v>
      </c>
      <c r="C902" s="578" t="s">
        <v>2870</v>
      </c>
      <c r="D902" s="578" t="s">
        <v>2871</v>
      </c>
      <c r="E902" s="706">
        <v>384</v>
      </c>
      <c r="F902" s="706">
        <v>336</v>
      </c>
      <c r="G902" s="706">
        <v>280</v>
      </c>
      <c r="H902" s="706">
        <v>192</v>
      </c>
    </row>
    <row r="903" spans="1:8" s="707" customFormat="1" ht="30">
      <c r="A903" s="1450">
        <v>30</v>
      </c>
      <c r="B903" s="1452" t="s">
        <v>2200</v>
      </c>
      <c r="C903" s="578" t="s">
        <v>2872</v>
      </c>
      <c r="D903" s="578" t="s">
        <v>2873</v>
      </c>
      <c r="E903" s="706">
        <v>720</v>
      </c>
      <c r="F903" s="706">
        <v>568</v>
      </c>
      <c r="G903" s="706">
        <v>400</v>
      </c>
      <c r="H903" s="706">
        <v>268</v>
      </c>
    </row>
    <row r="904" spans="1:8" s="707" customFormat="1" ht="30">
      <c r="A904" s="1450"/>
      <c r="B904" s="1452"/>
      <c r="C904" s="578" t="s">
        <v>2873</v>
      </c>
      <c r="D904" s="578" t="s">
        <v>2874</v>
      </c>
      <c r="E904" s="706">
        <v>400</v>
      </c>
      <c r="F904" s="706">
        <v>348</v>
      </c>
      <c r="G904" s="706">
        <v>292</v>
      </c>
      <c r="H904" s="706">
        <v>192</v>
      </c>
    </row>
    <row r="905" spans="1:8" s="707" customFormat="1" ht="30">
      <c r="A905" s="577">
        <v>31</v>
      </c>
      <c r="B905" s="578" t="s">
        <v>1623</v>
      </c>
      <c r="C905" s="578" t="s">
        <v>2875</v>
      </c>
      <c r="D905" s="578" t="s">
        <v>2876</v>
      </c>
      <c r="E905" s="706">
        <v>600</v>
      </c>
      <c r="F905" s="706">
        <v>492</v>
      </c>
      <c r="G905" s="706">
        <v>384</v>
      </c>
      <c r="H905" s="706">
        <v>252</v>
      </c>
    </row>
    <row r="906" spans="1:8" s="707" customFormat="1" ht="15.75">
      <c r="A906" s="577">
        <v>32</v>
      </c>
      <c r="B906" s="578" t="s">
        <v>1610</v>
      </c>
      <c r="C906" s="578" t="s">
        <v>2877</v>
      </c>
      <c r="D906" s="578" t="s">
        <v>2878</v>
      </c>
      <c r="E906" s="706">
        <v>400</v>
      </c>
      <c r="F906" s="706">
        <v>348</v>
      </c>
      <c r="G906" s="706">
        <v>292</v>
      </c>
      <c r="H906" s="706">
        <v>192</v>
      </c>
    </row>
    <row r="907" spans="1:8" s="707" customFormat="1" ht="30">
      <c r="A907" s="1450">
        <v>33</v>
      </c>
      <c r="B907" s="1452" t="s">
        <v>1815</v>
      </c>
      <c r="C907" s="578" t="s">
        <v>2879</v>
      </c>
      <c r="D907" s="578" t="s">
        <v>2880</v>
      </c>
      <c r="E907" s="706">
        <v>600</v>
      </c>
      <c r="F907" s="706">
        <v>492</v>
      </c>
      <c r="G907" s="706">
        <v>384</v>
      </c>
      <c r="H907" s="706">
        <v>252</v>
      </c>
    </row>
    <row r="908" spans="1:8" s="707" customFormat="1" ht="30">
      <c r="A908" s="1450"/>
      <c r="B908" s="1452"/>
      <c r="C908" s="578" t="s">
        <v>2881</v>
      </c>
      <c r="D908" s="578" t="s">
        <v>2882</v>
      </c>
      <c r="E908" s="706">
        <v>140</v>
      </c>
      <c r="F908" s="706">
        <v>64</v>
      </c>
      <c r="G908" s="706">
        <v>0</v>
      </c>
      <c r="H908" s="706">
        <v>0</v>
      </c>
    </row>
    <row r="909" spans="1:8" s="707" customFormat="1" ht="30">
      <c r="A909" s="577">
        <v>34</v>
      </c>
      <c r="B909" s="578" t="s">
        <v>2883</v>
      </c>
      <c r="C909" s="578" t="s">
        <v>2884</v>
      </c>
      <c r="D909" s="578" t="s">
        <v>2885</v>
      </c>
      <c r="E909" s="706">
        <v>240</v>
      </c>
      <c r="F909" s="706">
        <v>96</v>
      </c>
      <c r="G909" s="706">
        <v>0</v>
      </c>
      <c r="H909" s="706">
        <v>0</v>
      </c>
    </row>
    <row r="910" spans="1:8" s="707" customFormat="1" ht="45">
      <c r="A910" s="577">
        <v>35</v>
      </c>
      <c r="B910" s="578" t="s">
        <v>2886</v>
      </c>
      <c r="C910" s="578" t="s">
        <v>2887</v>
      </c>
      <c r="D910" s="578" t="s">
        <v>2888</v>
      </c>
      <c r="E910" s="706">
        <v>1440</v>
      </c>
      <c r="F910" s="706">
        <v>664</v>
      </c>
      <c r="G910" s="706">
        <v>272</v>
      </c>
      <c r="H910" s="706">
        <v>88</v>
      </c>
    </row>
    <row r="911" spans="1:8" s="707" customFormat="1" ht="45">
      <c r="A911" s="577">
        <v>36</v>
      </c>
      <c r="B911" s="578" t="s">
        <v>2886</v>
      </c>
      <c r="C911" s="578" t="s">
        <v>2889</v>
      </c>
      <c r="D911" s="578" t="s">
        <v>2890</v>
      </c>
      <c r="E911" s="706">
        <v>1680</v>
      </c>
      <c r="F911" s="706">
        <v>740</v>
      </c>
      <c r="G911" s="706">
        <v>288</v>
      </c>
      <c r="H911" s="706">
        <v>80</v>
      </c>
    </row>
    <row r="912" spans="1:8" s="707" customFormat="1" ht="30">
      <c r="A912" s="1450">
        <v>37</v>
      </c>
      <c r="B912" s="1452" t="s">
        <v>6723</v>
      </c>
      <c r="C912" s="578" t="s">
        <v>2891</v>
      </c>
      <c r="D912" s="578" t="s">
        <v>2892</v>
      </c>
      <c r="E912" s="706">
        <v>960</v>
      </c>
      <c r="F912" s="706">
        <v>556</v>
      </c>
      <c r="G912" s="706">
        <v>296</v>
      </c>
      <c r="H912" s="706">
        <v>144</v>
      </c>
    </row>
    <row r="913" spans="1:8" s="707" customFormat="1" ht="30">
      <c r="A913" s="1450"/>
      <c r="B913" s="1452"/>
      <c r="C913" s="578" t="s">
        <v>2818</v>
      </c>
      <c r="D913" s="578" t="s">
        <v>2893</v>
      </c>
      <c r="E913" s="706">
        <v>192</v>
      </c>
      <c r="F913" s="706">
        <v>88</v>
      </c>
      <c r="G913" s="706">
        <v>0</v>
      </c>
      <c r="H913" s="706">
        <v>0</v>
      </c>
    </row>
    <row r="914" spans="1:8" s="707" customFormat="1" ht="30">
      <c r="A914" s="1450"/>
      <c r="B914" s="1452"/>
      <c r="C914" s="578" t="s">
        <v>2894</v>
      </c>
      <c r="D914" s="578" t="s">
        <v>2895</v>
      </c>
      <c r="E914" s="706">
        <v>216</v>
      </c>
      <c r="F914" s="706">
        <v>88</v>
      </c>
      <c r="G914" s="706">
        <v>0</v>
      </c>
      <c r="H914" s="706">
        <v>0</v>
      </c>
    </row>
    <row r="915" spans="1:8" s="707" customFormat="1" ht="30">
      <c r="A915" s="1450"/>
      <c r="B915" s="1452"/>
      <c r="C915" s="578" t="s">
        <v>2885</v>
      </c>
      <c r="D915" s="578" t="s">
        <v>2896</v>
      </c>
      <c r="E915" s="706">
        <v>192</v>
      </c>
      <c r="F915" s="706">
        <v>88</v>
      </c>
      <c r="G915" s="706">
        <v>0</v>
      </c>
      <c r="H915" s="706">
        <v>0</v>
      </c>
    </row>
    <row r="916" spans="1:8" s="707" customFormat="1" ht="30">
      <c r="A916" s="1450"/>
      <c r="B916" s="1452"/>
      <c r="C916" s="578" t="s">
        <v>2897</v>
      </c>
      <c r="D916" s="578" t="s">
        <v>2898</v>
      </c>
      <c r="E916" s="706">
        <v>168</v>
      </c>
      <c r="F916" s="706">
        <v>76</v>
      </c>
      <c r="G916" s="706">
        <v>0</v>
      </c>
      <c r="H916" s="706">
        <v>0</v>
      </c>
    </row>
    <row r="917" spans="1:8" s="707" customFormat="1" ht="30">
      <c r="A917" s="1450"/>
      <c r="B917" s="1452"/>
      <c r="C917" s="578" t="s">
        <v>2899</v>
      </c>
      <c r="D917" s="578" t="s">
        <v>2794</v>
      </c>
      <c r="E917" s="706">
        <v>240</v>
      </c>
      <c r="F917" s="706">
        <v>96</v>
      </c>
      <c r="G917" s="706">
        <v>0</v>
      </c>
      <c r="H917" s="706">
        <v>0</v>
      </c>
    </row>
    <row r="918" spans="1:8" s="707" customFormat="1" ht="30">
      <c r="A918" s="1450"/>
      <c r="B918" s="1452"/>
      <c r="C918" s="578" t="s">
        <v>2900</v>
      </c>
      <c r="D918" s="578" t="s">
        <v>2794</v>
      </c>
      <c r="E918" s="706">
        <v>120</v>
      </c>
      <c r="F918" s="706">
        <v>104</v>
      </c>
      <c r="G918" s="706">
        <v>88</v>
      </c>
      <c r="H918" s="706">
        <v>0</v>
      </c>
    </row>
    <row r="919" spans="1:8" s="707" customFormat="1" ht="30">
      <c r="A919" s="1450"/>
      <c r="B919" s="1452"/>
      <c r="C919" s="578" t="s">
        <v>2901</v>
      </c>
      <c r="D919" s="578" t="s">
        <v>2902</v>
      </c>
      <c r="E919" s="706">
        <v>180</v>
      </c>
      <c r="F919" s="706">
        <v>80</v>
      </c>
      <c r="G919" s="706">
        <v>0</v>
      </c>
      <c r="H919" s="706">
        <v>0</v>
      </c>
    </row>
    <row r="920" spans="1:8" s="707" customFormat="1" ht="45">
      <c r="A920" s="1450"/>
      <c r="B920" s="1452"/>
      <c r="C920" s="578" t="s">
        <v>2903</v>
      </c>
      <c r="D920" s="578" t="s">
        <v>2904</v>
      </c>
      <c r="E920" s="706">
        <v>240</v>
      </c>
      <c r="F920" s="706">
        <v>96</v>
      </c>
      <c r="G920" s="706">
        <v>0</v>
      </c>
      <c r="H920" s="706">
        <v>0</v>
      </c>
    </row>
    <row r="921" spans="1:8" s="707" customFormat="1" ht="15.75">
      <c r="A921" s="1461">
        <v>38</v>
      </c>
      <c r="B921" s="1461" t="s">
        <v>6724</v>
      </c>
      <c r="C921" s="578" t="s">
        <v>2905</v>
      </c>
      <c r="D921" s="578" t="s">
        <v>2906</v>
      </c>
      <c r="E921" s="706">
        <v>120</v>
      </c>
      <c r="F921" s="706">
        <v>104</v>
      </c>
      <c r="G921" s="706">
        <v>88</v>
      </c>
      <c r="H921" s="706">
        <v>0</v>
      </c>
    </row>
    <row r="922" spans="1:8" s="707" customFormat="1" ht="15.75">
      <c r="A922" s="1462"/>
      <c r="B922" s="1462"/>
      <c r="C922" s="578" t="s">
        <v>2907</v>
      </c>
      <c r="D922" s="578" t="s">
        <v>2908</v>
      </c>
      <c r="E922" s="706">
        <v>100</v>
      </c>
      <c r="F922" s="706">
        <v>88</v>
      </c>
      <c r="G922" s="706">
        <v>72</v>
      </c>
      <c r="H922" s="706">
        <v>0</v>
      </c>
    </row>
    <row r="923" spans="1:8" s="707" customFormat="1" ht="30">
      <c r="A923" s="1462"/>
      <c r="B923" s="1462"/>
      <c r="C923" s="578" t="s">
        <v>2909</v>
      </c>
      <c r="D923" s="578" t="s">
        <v>2910</v>
      </c>
      <c r="E923" s="706">
        <v>100</v>
      </c>
      <c r="F923" s="706">
        <v>88</v>
      </c>
      <c r="G923" s="706">
        <v>72</v>
      </c>
      <c r="H923" s="706">
        <v>0</v>
      </c>
    </row>
    <row r="924" spans="1:8" s="707" customFormat="1" ht="30">
      <c r="A924" s="1462"/>
      <c r="B924" s="1462"/>
      <c r="C924" s="578" t="s">
        <v>2910</v>
      </c>
      <c r="D924" s="578" t="s">
        <v>2911</v>
      </c>
      <c r="E924" s="706">
        <v>120</v>
      </c>
      <c r="F924" s="706">
        <v>104</v>
      </c>
      <c r="G924" s="706">
        <v>88</v>
      </c>
      <c r="H924" s="706">
        <v>0</v>
      </c>
    </row>
    <row r="925" spans="1:8" s="707" customFormat="1" ht="30">
      <c r="A925" s="1462"/>
      <c r="B925" s="1462"/>
      <c r="C925" s="578" t="s">
        <v>2912</v>
      </c>
      <c r="D925" s="578" t="s">
        <v>2913</v>
      </c>
      <c r="E925" s="706">
        <v>100</v>
      </c>
      <c r="F925" s="706">
        <v>88</v>
      </c>
      <c r="G925" s="706">
        <v>72</v>
      </c>
      <c r="H925" s="706">
        <v>0</v>
      </c>
    </row>
    <row r="926" spans="1:8" s="707" customFormat="1" ht="15.75">
      <c r="A926" s="1462"/>
      <c r="B926" s="1462"/>
      <c r="C926" s="1449" t="s">
        <v>2914</v>
      </c>
      <c r="D926" s="1449"/>
      <c r="E926" s="706">
        <v>60</v>
      </c>
      <c r="F926" s="706">
        <v>0</v>
      </c>
      <c r="G926" s="706">
        <v>0</v>
      </c>
      <c r="H926" s="706">
        <v>0</v>
      </c>
    </row>
    <row r="927" spans="1:8" s="707" customFormat="1" ht="15.75">
      <c r="A927" s="1462"/>
      <c r="B927" s="1462"/>
      <c r="C927" s="578" t="s">
        <v>2763</v>
      </c>
      <c r="D927" s="578" t="s">
        <v>2915</v>
      </c>
      <c r="E927" s="706">
        <v>152</v>
      </c>
      <c r="F927" s="706">
        <v>68</v>
      </c>
      <c r="G927" s="706">
        <v>0</v>
      </c>
      <c r="H927" s="706">
        <v>0</v>
      </c>
    </row>
    <row r="928" spans="1:8" s="707" customFormat="1" ht="15.75">
      <c r="A928" s="1462"/>
      <c r="B928" s="1462"/>
      <c r="C928" s="578" t="s">
        <v>2915</v>
      </c>
      <c r="D928" s="578" t="s">
        <v>2916</v>
      </c>
      <c r="E928" s="706">
        <v>128</v>
      </c>
      <c r="F928" s="706">
        <v>112</v>
      </c>
      <c r="G928" s="706">
        <v>92</v>
      </c>
      <c r="H928" s="706">
        <v>0</v>
      </c>
    </row>
    <row r="929" spans="1:8" s="707" customFormat="1" ht="30">
      <c r="A929" s="1462"/>
      <c r="B929" s="1462"/>
      <c r="C929" s="578" t="s">
        <v>2764</v>
      </c>
      <c r="D929" s="578" t="s">
        <v>2917</v>
      </c>
      <c r="E929" s="706">
        <v>80</v>
      </c>
      <c r="F929" s="706">
        <v>68</v>
      </c>
      <c r="G929" s="706">
        <v>56</v>
      </c>
      <c r="H929" s="706">
        <v>0</v>
      </c>
    </row>
    <row r="930" spans="1:8" s="707" customFormat="1" ht="30">
      <c r="A930" s="1462"/>
      <c r="B930" s="1462"/>
      <c r="C930" s="578" t="s">
        <v>2764</v>
      </c>
      <c r="D930" s="578" t="s">
        <v>2918</v>
      </c>
      <c r="E930" s="706">
        <v>80</v>
      </c>
      <c r="F930" s="706">
        <v>68</v>
      </c>
      <c r="G930" s="706">
        <v>56</v>
      </c>
      <c r="H930" s="706">
        <v>0</v>
      </c>
    </row>
    <row r="931" spans="1:8" s="707" customFormat="1" ht="30">
      <c r="A931" s="1462"/>
      <c r="B931" s="1462"/>
      <c r="C931" s="578" t="s">
        <v>2919</v>
      </c>
      <c r="D931" s="578" t="s">
        <v>2920</v>
      </c>
      <c r="E931" s="706">
        <v>80</v>
      </c>
      <c r="F931" s="706">
        <v>68</v>
      </c>
      <c r="G931" s="706">
        <v>56</v>
      </c>
      <c r="H931" s="706">
        <v>0</v>
      </c>
    </row>
    <row r="932" spans="1:8" s="707" customFormat="1" ht="30">
      <c r="A932" s="1462"/>
      <c r="B932" s="1462"/>
      <c r="C932" s="578" t="s">
        <v>2921</v>
      </c>
      <c r="D932" s="578" t="s">
        <v>2922</v>
      </c>
      <c r="E932" s="706">
        <v>80</v>
      </c>
      <c r="F932" s="706">
        <v>68</v>
      </c>
      <c r="G932" s="706">
        <v>56</v>
      </c>
      <c r="H932" s="706">
        <v>0</v>
      </c>
    </row>
    <row r="933" spans="1:8" s="707" customFormat="1" ht="30">
      <c r="A933" s="1462"/>
      <c r="B933" s="1462"/>
      <c r="C933" s="578" t="s">
        <v>2923</v>
      </c>
      <c r="D933" s="578" t="s">
        <v>2802</v>
      </c>
      <c r="E933" s="706">
        <v>80</v>
      </c>
      <c r="F933" s="706">
        <v>68</v>
      </c>
      <c r="G933" s="706">
        <v>56</v>
      </c>
      <c r="H933" s="706">
        <v>0</v>
      </c>
    </row>
    <row r="934" spans="1:8" s="707" customFormat="1" ht="15.75">
      <c r="A934" s="1462"/>
      <c r="B934" s="1462"/>
      <c r="C934" s="578" t="s">
        <v>2924</v>
      </c>
      <c r="D934" s="578" t="s">
        <v>2925</v>
      </c>
      <c r="E934" s="706">
        <v>76</v>
      </c>
      <c r="F934" s="706">
        <v>68</v>
      </c>
      <c r="G934" s="706">
        <v>56</v>
      </c>
      <c r="H934" s="706">
        <v>52</v>
      </c>
    </row>
    <row r="935" spans="1:8" s="707" customFormat="1" ht="30">
      <c r="A935" s="1462"/>
      <c r="B935" s="1462"/>
      <c r="C935" s="578" t="s">
        <v>2926</v>
      </c>
      <c r="D935" s="578" t="s">
        <v>2731</v>
      </c>
      <c r="E935" s="706">
        <v>68</v>
      </c>
      <c r="F935" s="706">
        <v>60</v>
      </c>
      <c r="G935" s="706">
        <v>48</v>
      </c>
      <c r="H935" s="706">
        <v>0</v>
      </c>
    </row>
    <row r="936" spans="1:8" s="707" customFormat="1" ht="30">
      <c r="A936" s="1462"/>
      <c r="B936" s="1462"/>
      <c r="C936" s="578" t="s">
        <v>2927</v>
      </c>
      <c r="D936" s="578" t="s">
        <v>2928</v>
      </c>
      <c r="E936" s="706">
        <v>68</v>
      </c>
      <c r="F936" s="706">
        <v>60</v>
      </c>
      <c r="G936" s="706">
        <v>48</v>
      </c>
      <c r="H936" s="706">
        <v>0</v>
      </c>
    </row>
    <row r="937" spans="1:8" s="707" customFormat="1" ht="30">
      <c r="A937" s="1462"/>
      <c r="B937" s="1462"/>
      <c r="C937" s="578" t="s">
        <v>2929</v>
      </c>
      <c r="D937" s="578" t="s">
        <v>2930</v>
      </c>
      <c r="E937" s="706">
        <v>80</v>
      </c>
      <c r="F937" s="706">
        <v>68</v>
      </c>
      <c r="G937" s="706">
        <v>56</v>
      </c>
      <c r="H937" s="706">
        <v>0</v>
      </c>
    </row>
    <row r="938" spans="1:8" s="707" customFormat="1" ht="30">
      <c r="A938" s="1462"/>
      <c r="B938" s="1462"/>
      <c r="C938" s="578" t="s">
        <v>2931</v>
      </c>
      <c r="D938" s="578" t="s">
        <v>2932</v>
      </c>
      <c r="E938" s="706">
        <v>68</v>
      </c>
      <c r="F938" s="706">
        <v>60</v>
      </c>
      <c r="G938" s="706">
        <v>48</v>
      </c>
      <c r="H938" s="706">
        <v>0</v>
      </c>
    </row>
    <row r="939" spans="1:8" s="707" customFormat="1" ht="15.75">
      <c r="A939" s="1462"/>
      <c r="B939" s="1462"/>
      <c r="C939" s="578" t="s">
        <v>2932</v>
      </c>
      <c r="D939" s="578" t="s">
        <v>881</v>
      </c>
      <c r="E939" s="706">
        <v>60</v>
      </c>
      <c r="F939" s="706">
        <v>0</v>
      </c>
      <c r="G939" s="706">
        <v>0</v>
      </c>
      <c r="H939" s="706">
        <v>0</v>
      </c>
    </row>
    <row r="940" spans="1:8" s="707" customFormat="1" ht="45">
      <c r="A940" s="1462"/>
      <c r="B940" s="1462"/>
      <c r="C940" s="578" t="s">
        <v>2933</v>
      </c>
      <c r="D940" s="578" t="s">
        <v>2934</v>
      </c>
      <c r="E940" s="706">
        <v>88</v>
      </c>
      <c r="F940" s="706">
        <v>76</v>
      </c>
      <c r="G940" s="706">
        <v>64</v>
      </c>
      <c r="H940" s="706">
        <v>0</v>
      </c>
    </row>
    <row r="941" spans="1:8" s="707" customFormat="1" ht="30">
      <c r="A941" s="1463"/>
      <c r="B941" s="1463"/>
      <c r="C941" s="578" t="s">
        <v>2935</v>
      </c>
      <c r="D941" s="578" t="s">
        <v>2936</v>
      </c>
      <c r="E941" s="706">
        <v>72</v>
      </c>
      <c r="F941" s="706">
        <v>64</v>
      </c>
      <c r="G941" s="706">
        <v>52</v>
      </c>
      <c r="H941" s="706">
        <v>48</v>
      </c>
    </row>
    <row r="942" spans="1:8" s="707" customFormat="1" ht="15.75">
      <c r="A942" s="263">
        <v>39</v>
      </c>
      <c r="B942" s="1449" t="s">
        <v>2937</v>
      </c>
      <c r="C942" s="1449"/>
      <c r="D942" s="708"/>
      <c r="E942" s="706">
        <v>96</v>
      </c>
      <c r="F942" s="706">
        <v>84</v>
      </c>
      <c r="G942" s="706">
        <v>68</v>
      </c>
      <c r="H942" s="706">
        <v>60</v>
      </c>
    </row>
    <row r="943" spans="1:8" s="707" customFormat="1" ht="15.75">
      <c r="A943" s="263">
        <v>40</v>
      </c>
      <c r="B943" s="1449" t="s">
        <v>2938</v>
      </c>
      <c r="C943" s="1449"/>
      <c r="D943" s="708"/>
      <c r="E943" s="706">
        <v>60</v>
      </c>
      <c r="F943" s="706">
        <v>0</v>
      </c>
      <c r="G943" s="706">
        <v>0</v>
      </c>
      <c r="H943" s="706">
        <v>0</v>
      </c>
    </row>
    <row r="944" spans="1:8" s="707" customFormat="1" ht="15.75">
      <c r="A944" s="263">
        <v>41</v>
      </c>
      <c r="B944" s="1449" t="s">
        <v>2939</v>
      </c>
      <c r="C944" s="1449"/>
      <c r="D944" s="708"/>
      <c r="E944" s="706">
        <v>60</v>
      </c>
      <c r="F944" s="706">
        <v>0</v>
      </c>
      <c r="G944" s="706">
        <v>0</v>
      </c>
      <c r="H944" s="706">
        <v>0</v>
      </c>
    </row>
    <row r="945" spans="1:8" s="707" customFormat="1" ht="15.75">
      <c r="A945" s="263">
        <v>42</v>
      </c>
      <c r="B945" s="1449" t="s">
        <v>2940</v>
      </c>
      <c r="C945" s="1449"/>
      <c r="D945" s="708"/>
      <c r="E945" s="706">
        <v>60</v>
      </c>
      <c r="F945" s="706">
        <v>0</v>
      </c>
      <c r="G945" s="706">
        <v>0</v>
      </c>
      <c r="H945" s="706">
        <v>0</v>
      </c>
    </row>
    <row r="946" spans="1:8" s="707" customFormat="1" ht="15.75">
      <c r="A946" s="709">
        <v>43</v>
      </c>
      <c r="B946" s="1466" t="s">
        <v>6725</v>
      </c>
      <c r="C946" s="1466"/>
      <c r="D946" s="708"/>
      <c r="E946" s="264">
        <v>60</v>
      </c>
      <c r="F946" s="706">
        <v>0</v>
      </c>
      <c r="G946" s="706">
        <v>0</v>
      </c>
      <c r="H946" s="706">
        <v>0</v>
      </c>
    </row>
    <row r="947" spans="1:8" s="707" customFormat="1" ht="78" customHeight="1">
      <c r="A947" s="263">
        <v>44</v>
      </c>
      <c r="B947" s="1449" t="s">
        <v>6726</v>
      </c>
      <c r="C947" s="1449"/>
      <c r="D947" s="1449"/>
      <c r="E947" s="264">
        <v>48</v>
      </c>
      <c r="F947" s="706">
        <v>0</v>
      </c>
      <c r="G947" s="706">
        <v>0</v>
      </c>
      <c r="H947" s="706">
        <v>0</v>
      </c>
    </row>
    <row r="948" spans="1:8" s="313" customFormat="1" ht="15.75">
      <c r="A948" s="250">
        <v>20</v>
      </c>
      <c r="B948" s="261" t="s">
        <v>2277</v>
      </c>
      <c r="C948" s="250"/>
      <c r="D948" s="250"/>
      <c r="E948" s="265">
        <v>0</v>
      </c>
      <c r="F948" s="265">
        <v>0</v>
      </c>
      <c r="G948" s="265">
        <v>0</v>
      </c>
      <c r="H948" s="265">
        <v>0</v>
      </c>
    </row>
    <row r="949" spans="1:8" s="314" customFormat="1" ht="15.75">
      <c r="A949" s="1450">
        <v>1</v>
      </c>
      <c r="B949" s="1452" t="s">
        <v>2941</v>
      </c>
      <c r="C949" s="252" t="s">
        <v>2788</v>
      </c>
      <c r="D949" s="252" t="s">
        <v>2942</v>
      </c>
      <c r="E949" s="266">
        <v>184</v>
      </c>
      <c r="F949" s="267">
        <v>60</v>
      </c>
      <c r="G949" s="267">
        <v>40</v>
      </c>
      <c r="H949" s="267">
        <v>0</v>
      </c>
    </row>
    <row r="950" spans="1:8" s="314" customFormat="1" ht="30">
      <c r="A950" s="1450"/>
      <c r="B950" s="1452"/>
      <c r="C950" s="252" t="s">
        <v>2942</v>
      </c>
      <c r="D950" s="252" t="s">
        <v>2943</v>
      </c>
      <c r="E950" s="266">
        <v>288</v>
      </c>
      <c r="F950" s="267">
        <v>80</v>
      </c>
      <c r="G950" s="267">
        <v>40</v>
      </c>
      <c r="H950" s="267">
        <v>0</v>
      </c>
    </row>
    <row r="951" spans="1:8" s="314" customFormat="1" ht="30">
      <c r="A951" s="1450"/>
      <c r="B951" s="1452"/>
      <c r="C951" s="252" t="s">
        <v>2943</v>
      </c>
      <c r="D951" s="252" t="s">
        <v>2944</v>
      </c>
      <c r="E951" s="266">
        <v>240</v>
      </c>
      <c r="F951" s="267">
        <v>64</v>
      </c>
      <c r="G951" s="267">
        <v>40</v>
      </c>
      <c r="H951" s="267">
        <v>0</v>
      </c>
    </row>
    <row r="952" spans="1:8" s="314" customFormat="1" ht="30">
      <c r="A952" s="1450"/>
      <c r="B952" s="1452"/>
      <c r="C952" s="252" t="s">
        <v>2944</v>
      </c>
      <c r="D952" s="252" t="s">
        <v>2945</v>
      </c>
      <c r="E952" s="266">
        <v>400</v>
      </c>
      <c r="F952" s="267">
        <v>108</v>
      </c>
      <c r="G952" s="267">
        <v>48</v>
      </c>
      <c r="H952" s="267">
        <v>0</v>
      </c>
    </row>
    <row r="953" spans="1:8" s="314" customFormat="1" ht="15.75">
      <c r="A953" s="1450"/>
      <c r="B953" s="1452"/>
      <c r="C953" s="252" t="s">
        <v>2945</v>
      </c>
      <c r="D953" s="252" t="s">
        <v>2946</v>
      </c>
      <c r="E953" s="266">
        <v>720</v>
      </c>
      <c r="F953" s="267">
        <v>0</v>
      </c>
      <c r="G953" s="267">
        <v>0</v>
      </c>
      <c r="H953" s="267">
        <v>0</v>
      </c>
    </row>
    <row r="954" spans="1:8" s="314" customFormat="1" ht="30">
      <c r="A954" s="1450">
        <v>2</v>
      </c>
      <c r="B954" s="1452" t="s">
        <v>2947</v>
      </c>
      <c r="C954" s="252" t="s">
        <v>2946</v>
      </c>
      <c r="D954" s="252" t="s">
        <v>2948</v>
      </c>
      <c r="E954" s="266">
        <v>640</v>
      </c>
      <c r="F954" s="267">
        <v>0</v>
      </c>
      <c r="G954" s="267">
        <v>0</v>
      </c>
      <c r="H954" s="267">
        <v>0</v>
      </c>
    </row>
    <row r="955" spans="1:8" s="314" customFormat="1" ht="30">
      <c r="A955" s="1450"/>
      <c r="B955" s="1452"/>
      <c r="C955" s="252" t="s">
        <v>2949</v>
      </c>
      <c r="D955" s="252" t="s">
        <v>2950</v>
      </c>
      <c r="E955" s="266">
        <v>120</v>
      </c>
      <c r="F955" s="267">
        <v>52</v>
      </c>
      <c r="G955" s="267">
        <v>40</v>
      </c>
      <c r="H955" s="267">
        <v>0</v>
      </c>
    </row>
    <row r="956" spans="1:8" s="314" customFormat="1" ht="45">
      <c r="A956" s="1450"/>
      <c r="B956" s="1452"/>
      <c r="C956" s="252" t="s">
        <v>2950</v>
      </c>
      <c r="D956" s="252" t="s">
        <v>2951</v>
      </c>
      <c r="E956" s="266">
        <v>120</v>
      </c>
      <c r="F956" s="267">
        <v>52</v>
      </c>
      <c r="G956" s="267">
        <v>40</v>
      </c>
      <c r="H956" s="267">
        <v>0</v>
      </c>
    </row>
    <row r="957" spans="1:8" s="314" customFormat="1" ht="30">
      <c r="A957" s="1450"/>
      <c r="B957" s="1452"/>
      <c r="C957" s="252" t="s">
        <v>2951</v>
      </c>
      <c r="D957" s="252" t="s">
        <v>2952</v>
      </c>
      <c r="E957" s="266">
        <v>80</v>
      </c>
      <c r="F957" s="267">
        <v>40</v>
      </c>
      <c r="G957" s="267">
        <v>0</v>
      </c>
      <c r="H957" s="267">
        <v>0</v>
      </c>
    </row>
    <row r="958" spans="1:8" s="314" customFormat="1" ht="30">
      <c r="A958" s="1450"/>
      <c r="B958" s="1452"/>
      <c r="C958" s="252" t="s">
        <v>2952</v>
      </c>
      <c r="D958" s="252" t="s">
        <v>2953</v>
      </c>
      <c r="E958" s="266">
        <v>80</v>
      </c>
      <c r="F958" s="267">
        <v>40</v>
      </c>
      <c r="G958" s="267">
        <v>0</v>
      </c>
      <c r="H958" s="267">
        <v>0</v>
      </c>
    </row>
    <row r="959" spans="1:8" s="314" customFormat="1" ht="30">
      <c r="A959" s="1450"/>
      <c r="B959" s="1452"/>
      <c r="C959" s="252" t="s">
        <v>2953</v>
      </c>
      <c r="D959" s="252" t="s">
        <v>2954</v>
      </c>
      <c r="E959" s="266">
        <v>64</v>
      </c>
      <c r="F959" s="267">
        <v>40</v>
      </c>
      <c r="G959" s="267">
        <v>0</v>
      </c>
      <c r="H959" s="267">
        <v>0</v>
      </c>
    </row>
    <row r="960" spans="1:8" s="314" customFormat="1" ht="30">
      <c r="A960" s="1450"/>
      <c r="B960" s="1452"/>
      <c r="C960" s="252" t="s">
        <v>2955</v>
      </c>
      <c r="D960" s="252" t="s">
        <v>2956</v>
      </c>
      <c r="E960" s="266">
        <v>120</v>
      </c>
      <c r="F960" s="267">
        <v>52</v>
      </c>
      <c r="G960" s="267">
        <v>40</v>
      </c>
      <c r="H960" s="267">
        <v>0</v>
      </c>
    </row>
    <row r="961" spans="1:8" s="314" customFormat="1" ht="30">
      <c r="A961" s="1450"/>
      <c r="B961" s="1452"/>
      <c r="C961" s="252" t="s">
        <v>2957</v>
      </c>
      <c r="D961" s="252" t="s">
        <v>2958</v>
      </c>
      <c r="E961" s="266">
        <v>100</v>
      </c>
      <c r="F961" s="267">
        <v>44</v>
      </c>
      <c r="G961" s="267">
        <v>40</v>
      </c>
      <c r="H961" s="267">
        <v>0</v>
      </c>
    </row>
    <row r="962" spans="1:8" s="314" customFormat="1" ht="30">
      <c r="A962" s="1450"/>
      <c r="B962" s="1452"/>
      <c r="C962" s="252" t="s">
        <v>2958</v>
      </c>
      <c r="D962" s="252" t="s">
        <v>2959</v>
      </c>
      <c r="E962" s="266">
        <v>60</v>
      </c>
      <c r="F962" s="267">
        <v>40</v>
      </c>
      <c r="G962" s="267">
        <v>0</v>
      </c>
      <c r="H962" s="267">
        <v>0</v>
      </c>
    </row>
    <row r="963" spans="1:8" s="314" customFormat="1" ht="45">
      <c r="A963" s="1450"/>
      <c r="B963" s="1452"/>
      <c r="C963" s="252" t="s">
        <v>2959</v>
      </c>
      <c r="D963" s="252" t="s">
        <v>2960</v>
      </c>
      <c r="E963" s="266">
        <v>48</v>
      </c>
      <c r="F963" s="267">
        <v>40</v>
      </c>
      <c r="G963" s="267">
        <v>0</v>
      </c>
      <c r="H963" s="267">
        <v>0</v>
      </c>
    </row>
    <row r="964" spans="1:8" s="314" customFormat="1" ht="15.75">
      <c r="A964" s="1450">
        <v>3</v>
      </c>
      <c r="B964" s="1452" t="s">
        <v>2961</v>
      </c>
      <c r="C964" s="252" t="s">
        <v>2946</v>
      </c>
      <c r="D964" s="252" t="s">
        <v>2962</v>
      </c>
      <c r="E964" s="266">
        <v>720</v>
      </c>
      <c r="F964" s="267">
        <v>0</v>
      </c>
      <c r="G964" s="267">
        <v>0</v>
      </c>
      <c r="H964" s="267">
        <v>0</v>
      </c>
    </row>
    <row r="965" spans="1:8" s="314" customFormat="1" ht="45">
      <c r="A965" s="1450"/>
      <c r="B965" s="1452"/>
      <c r="C965" s="252" t="s">
        <v>2962</v>
      </c>
      <c r="D965" s="252" t="s">
        <v>2963</v>
      </c>
      <c r="E965" s="266">
        <v>100</v>
      </c>
      <c r="F965" s="267">
        <v>44</v>
      </c>
      <c r="G965" s="267">
        <v>40</v>
      </c>
      <c r="H965" s="267">
        <v>0</v>
      </c>
    </row>
    <row r="966" spans="1:8" s="314" customFormat="1" ht="45">
      <c r="A966" s="1450"/>
      <c r="B966" s="1452"/>
      <c r="C966" s="252" t="s">
        <v>2963</v>
      </c>
      <c r="D966" s="252" t="s">
        <v>2964</v>
      </c>
      <c r="E966" s="266">
        <v>260</v>
      </c>
      <c r="F966" s="267">
        <v>80</v>
      </c>
      <c r="G966" s="267">
        <v>48</v>
      </c>
      <c r="H966" s="267">
        <v>0</v>
      </c>
    </row>
    <row r="967" spans="1:8" s="314" customFormat="1" ht="45">
      <c r="A967" s="1450"/>
      <c r="B967" s="1452"/>
      <c r="C967" s="252" t="s">
        <v>2964</v>
      </c>
      <c r="D967" s="252" t="s">
        <v>2965</v>
      </c>
      <c r="E967" s="264">
        <v>132</v>
      </c>
      <c r="F967" s="267">
        <v>56</v>
      </c>
      <c r="G967" s="267">
        <v>44</v>
      </c>
      <c r="H967" s="267">
        <v>0</v>
      </c>
    </row>
    <row r="968" spans="1:8" s="314" customFormat="1" ht="30">
      <c r="A968" s="1450"/>
      <c r="B968" s="1452"/>
      <c r="C968" s="252" t="s">
        <v>2965</v>
      </c>
      <c r="D968" s="252" t="s">
        <v>2966</v>
      </c>
      <c r="E968" s="266">
        <v>180</v>
      </c>
      <c r="F968" s="267">
        <v>60</v>
      </c>
      <c r="G968" s="267">
        <v>40</v>
      </c>
      <c r="H968" s="267">
        <v>0</v>
      </c>
    </row>
    <row r="969" spans="1:8" s="314" customFormat="1" ht="30">
      <c r="A969" s="1450"/>
      <c r="B969" s="1452"/>
      <c r="C969" s="252" t="s">
        <v>2966</v>
      </c>
      <c r="D969" s="252" t="s">
        <v>2967</v>
      </c>
      <c r="E969" s="266">
        <v>100</v>
      </c>
      <c r="F969" s="267">
        <v>44</v>
      </c>
      <c r="G969" s="267">
        <v>40</v>
      </c>
      <c r="H969" s="267">
        <v>0</v>
      </c>
    </row>
    <row r="970" spans="1:8" s="314" customFormat="1" ht="45">
      <c r="A970" s="1450">
        <v>4</v>
      </c>
      <c r="B970" s="1452" t="s">
        <v>2968</v>
      </c>
      <c r="C970" s="252" t="s">
        <v>2969</v>
      </c>
      <c r="D970" s="252" t="s">
        <v>2970</v>
      </c>
      <c r="E970" s="266">
        <v>80</v>
      </c>
      <c r="F970" s="267">
        <v>40</v>
      </c>
      <c r="G970" s="267">
        <v>0</v>
      </c>
      <c r="H970" s="267">
        <v>0</v>
      </c>
    </row>
    <row r="971" spans="1:8" s="314" customFormat="1" ht="30">
      <c r="A971" s="1450"/>
      <c r="B971" s="1452"/>
      <c r="C971" s="252" t="s">
        <v>2970</v>
      </c>
      <c r="D971" s="252" t="s">
        <v>2971</v>
      </c>
      <c r="E971" s="266">
        <v>80</v>
      </c>
      <c r="F971" s="267">
        <v>40</v>
      </c>
      <c r="G971" s="267">
        <v>0</v>
      </c>
      <c r="H971" s="267">
        <v>0</v>
      </c>
    </row>
    <row r="972" spans="1:8" s="314" customFormat="1" ht="30">
      <c r="A972" s="1450"/>
      <c r="B972" s="1452"/>
      <c r="C972" s="252" t="s">
        <v>2971</v>
      </c>
      <c r="D972" s="252" t="s">
        <v>2972</v>
      </c>
      <c r="E972" s="266">
        <v>52</v>
      </c>
      <c r="F972" s="267">
        <v>40</v>
      </c>
      <c r="G972" s="267">
        <v>0</v>
      </c>
      <c r="H972" s="267">
        <v>0</v>
      </c>
    </row>
    <row r="973" spans="1:8" s="314" customFormat="1" ht="15.75">
      <c r="A973" s="1450"/>
      <c r="B973" s="1452"/>
      <c r="C973" s="252" t="s">
        <v>2972</v>
      </c>
      <c r="D973" s="252" t="s">
        <v>2973</v>
      </c>
      <c r="E973" s="266">
        <v>80</v>
      </c>
      <c r="F973" s="267">
        <v>40</v>
      </c>
      <c r="G973" s="267">
        <v>0</v>
      </c>
      <c r="H973" s="267">
        <v>0</v>
      </c>
    </row>
    <row r="974" spans="1:8" s="314" customFormat="1" ht="90">
      <c r="A974" s="256">
        <v>5</v>
      </c>
      <c r="B974" s="259" t="s">
        <v>2974</v>
      </c>
      <c r="C974" s="252" t="s">
        <v>2410</v>
      </c>
      <c r="D974" s="252" t="s">
        <v>2975</v>
      </c>
      <c r="E974" s="266">
        <v>60</v>
      </c>
      <c r="F974" s="267">
        <v>40</v>
      </c>
      <c r="G974" s="267">
        <v>0</v>
      </c>
      <c r="H974" s="267">
        <v>0</v>
      </c>
    </row>
    <row r="975" spans="1:8" s="314" customFormat="1" ht="45">
      <c r="A975" s="1450">
        <v>6</v>
      </c>
      <c r="B975" s="1452" t="s">
        <v>2707</v>
      </c>
      <c r="C975" s="252" t="s">
        <v>2976</v>
      </c>
      <c r="D975" s="252" t="s">
        <v>2977</v>
      </c>
      <c r="E975" s="266">
        <v>100</v>
      </c>
      <c r="F975" s="267">
        <v>44</v>
      </c>
      <c r="G975" s="267">
        <v>40</v>
      </c>
      <c r="H975" s="267">
        <v>0</v>
      </c>
    </row>
    <row r="976" spans="1:8" s="314" customFormat="1" ht="45">
      <c r="A976" s="1450"/>
      <c r="B976" s="1452"/>
      <c r="C976" s="252" t="s">
        <v>2978</v>
      </c>
      <c r="D976" s="252" t="s">
        <v>2979</v>
      </c>
      <c r="E976" s="266">
        <v>100</v>
      </c>
      <c r="F976" s="267">
        <v>44</v>
      </c>
      <c r="G976" s="267">
        <v>40</v>
      </c>
      <c r="H976" s="267">
        <v>0</v>
      </c>
    </row>
    <row r="977" spans="1:8" s="314" customFormat="1" ht="60">
      <c r="A977" s="1450"/>
      <c r="B977" s="1452"/>
      <c r="C977" s="252" t="s">
        <v>2980</v>
      </c>
      <c r="D977" s="252" t="s">
        <v>2981</v>
      </c>
      <c r="E977" s="266">
        <v>100</v>
      </c>
      <c r="F977" s="267">
        <v>44</v>
      </c>
      <c r="G977" s="267">
        <v>40</v>
      </c>
      <c r="H977" s="267">
        <v>0</v>
      </c>
    </row>
    <row r="978" spans="1:8" s="314" customFormat="1" ht="60">
      <c r="A978" s="1450"/>
      <c r="B978" s="1452"/>
      <c r="C978" s="252" t="s">
        <v>2982</v>
      </c>
      <c r="D978" s="252" t="s">
        <v>2983</v>
      </c>
      <c r="E978" s="266">
        <v>108</v>
      </c>
      <c r="F978" s="267">
        <v>48</v>
      </c>
      <c r="G978" s="267">
        <v>40</v>
      </c>
      <c r="H978" s="267">
        <v>0</v>
      </c>
    </row>
    <row r="979" spans="1:8" s="314" customFormat="1" ht="30">
      <c r="A979" s="1450"/>
      <c r="B979" s="1452"/>
      <c r="C979" s="252" t="s">
        <v>2984</v>
      </c>
      <c r="D979" s="252" t="s">
        <v>2985</v>
      </c>
      <c r="E979" s="266">
        <v>108</v>
      </c>
      <c r="F979" s="267">
        <v>48</v>
      </c>
      <c r="G979" s="267">
        <v>40</v>
      </c>
      <c r="H979" s="267">
        <v>0</v>
      </c>
    </row>
    <row r="980" spans="1:8" s="314" customFormat="1" ht="45">
      <c r="A980" s="1450"/>
      <c r="B980" s="1452"/>
      <c r="C980" s="252" t="s">
        <v>2986</v>
      </c>
      <c r="D980" s="252" t="s">
        <v>2987</v>
      </c>
      <c r="E980" s="266">
        <v>108</v>
      </c>
      <c r="F980" s="267">
        <v>48</v>
      </c>
      <c r="G980" s="267">
        <v>40</v>
      </c>
      <c r="H980" s="267">
        <v>0</v>
      </c>
    </row>
    <row r="981" spans="1:8" s="314" customFormat="1" ht="45">
      <c r="A981" s="1450"/>
      <c r="B981" s="1452"/>
      <c r="C981" s="252" t="s">
        <v>2988</v>
      </c>
      <c r="D981" s="252" t="s">
        <v>2989</v>
      </c>
      <c r="E981" s="266">
        <v>108</v>
      </c>
      <c r="F981" s="267">
        <v>48</v>
      </c>
      <c r="G981" s="267">
        <v>40</v>
      </c>
      <c r="H981" s="267">
        <v>0</v>
      </c>
    </row>
    <row r="982" spans="1:8" s="314" customFormat="1" ht="45">
      <c r="A982" s="1450"/>
      <c r="B982" s="1452"/>
      <c r="C982" s="252" t="s">
        <v>2990</v>
      </c>
      <c r="D982" s="252" t="s">
        <v>2991</v>
      </c>
      <c r="E982" s="266">
        <v>140</v>
      </c>
      <c r="F982" s="267">
        <v>60</v>
      </c>
      <c r="G982" s="267">
        <v>48</v>
      </c>
      <c r="H982" s="267">
        <v>0</v>
      </c>
    </row>
    <row r="983" spans="1:8" s="314" customFormat="1" ht="30">
      <c r="A983" s="1450"/>
      <c r="B983" s="1452"/>
      <c r="C983" s="252" t="s">
        <v>2992</v>
      </c>
      <c r="D983" s="252" t="s">
        <v>2993</v>
      </c>
      <c r="E983" s="266">
        <v>100</v>
      </c>
      <c r="F983" s="267">
        <v>0</v>
      </c>
      <c r="G983" s="267">
        <v>0</v>
      </c>
      <c r="H983" s="267">
        <v>0</v>
      </c>
    </row>
    <row r="984" spans="1:8" s="314" customFormat="1" ht="30">
      <c r="A984" s="1450"/>
      <c r="B984" s="1452"/>
      <c r="C984" s="252" t="s">
        <v>2992</v>
      </c>
      <c r="D984" s="252" t="s">
        <v>2994</v>
      </c>
      <c r="E984" s="266">
        <v>100</v>
      </c>
      <c r="F984" s="267">
        <v>44</v>
      </c>
      <c r="G984" s="267">
        <v>0</v>
      </c>
      <c r="H984" s="267">
        <v>0</v>
      </c>
    </row>
    <row r="985" spans="1:8" s="314" customFormat="1" ht="15.75">
      <c r="A985" s="1450"/>
      <c r="B985" s="1452"/>
      <c r="C985" s="252" t="s">
        <v>2995</v>
      </c>
      <c r="D985" s="252" t="s">
        <v>2996</v>
      </c>
      <c r="E985" s="266">
        <v>80</v>
      </c>
      <c r="F985" s="267">
        <v>40</v>
      </c>
      <c r="G985" s="267">
        <v>40</v>
      </c>
      <c r="H985" s="267">
        <v>0</v>
      </c>
    </row>
    <row r="986" spans="1:8" s="314" customFormat="1" ht="45">
      <c r="A986" s="1450"/>
      <c r="B986" s="1452"/>
      <c r="C986" s="252" t="s">
        <v>2997</v>
      </c>
      <c r="D986" s="252" t="s">
        <v>2998</v>
      </c>
      <c r="E986" s="266">
        <v>80</v>
      </c>
      <c r="F986" s="267">
        <v>40</v>
      </c>
      <c r="G986" s="267">
        <v>40</v>
      </c>
      <c r="H986" s="267">
        <v>0</v>
      </c>
    </row>
    <row r="987" spans="1:8" s="314" customFormat="1" ht="30">
      <c r="A987" s="1450"/>
      <c r="B987" s="1452"/>
      <c r="C987" s="252" t="s">
        <v>2999</v>
      </c>
      <c r="D987" s="252" t="s">
        <v>3000</v>
      </c>
      <c r="E987" s="266">
        <v>80</v>
      </c>
      <c r="F987" s="267">
        <v>40</v>
      </c>
      <c r="G987" s="267">
        <v>40</v>
      </c>
      <c r="H987" s="267">
        <v>0</v>
      </c>
    </row>
    <row r="988" spans="1:8" s="314" customFormat="1" ht="30">
      <c r="A988" s="1450"/>
      <c r="B988" s="1452"/>
      <c r="C988" s="252" t="s">
        <v>2955</v>
      </c>
      <c r="D988" s="252" t="s">
        <v>3001</v>
      </c>
      <c r="E988" s="266">
        <v>60</v>
      </c>
      <c r="F988" s="267">
        <v>44</v>
      </c>
      <c r="G988" s="267">
        <v>40</v>
      </c>
      <c r="H988" s="267">
        <v>0</v>
      </c>
    </row>
    <row r="989" spans="1:8" s="314" customFormat="1" ht="45">
      <c r="A989" s="1450"/>
      <c r="B989" s="1452"/>
      <c r="C989" s="252" t="s">
        <v>3002</v>
      </c>
      <c r="D989" s="252" t="s">
        <v>3003</v>
      </c>
      <c r="E989" s="266">
        <v>60</v>
      </c>
      <c r="F989" s="267">
        <v>44</v>
      </c>
      <c r="G989" s="267">
        <v>40</v>
      </c>
      <c r="H989" s="267">
        <v>0</v>
      </c>
    </row>
    <row r="990" spans="1:8" s="314" customFormat="1" ht="45">
      <c r="A990" s="1450"/>
      <c r="B990" s="1452"/>
      <c r="C990" s="252" t="s">
        <v>3004</v>
      </c>
      <c r="D990" s="252"/>
      <c r="E990" s="266">
        <v>60</v>
      </c>
      <c r="F990" s="267">
        <v>44</v>
      </c>
      <c r="G990" s="267">
        <v>40</v>
      </c>
      <c r="H990" s="267">
        <v>0</v>
      </c>
    </row>
    <row r="991" spans="1:8" s="314" customFormat="1" ht="45">
      <c r="A991" s="1450">
        <v>7</v>
      </c>
      <c r="B991" s="1452" t="s">
        <v>3005</v>
      </c>
      <c r="C991" s="252" t="s">
        <v>3006</v>
      </c>
      <c r="D991" s="252" t="s">
        <v>3007</v>
      </c>
      <c r="E991" s="266">
        <v>60</v>
      </c>
      <c r="F991" s="267">
        <v>44</v>
      </c>
      <c r="G991" s="267">
        <v>40</v>
      </c>
      <c r="H991" s="267">
        <v>0</v>
      </c>
    </row>
    <row r="992" spans="1:8" s="314" customFormat="1" ht="45">
      <c r="A992" s="1450"/>
      <c r="B992" s="1452"/>
      <c r="C992" s="252" t="s">
        <v>3008</v>
      </c>
      <c r="D992" s="252" t="s">
        <v>3009</v>
      </c>
      <c r="E992" s="266">
        <v>60</v>
      </c>
      <c r="F992" s="267">
        <v>44</v>
      </c>
      <c r="G992" s="267">
        <v>40</v>
      </c>
      <c r="H992" s="267">
        <v>0</v>
      </c>
    </row>
    <row r="993" spans="1:8" s="314" customFormat="1" ht="30">
      <c r="A993" s="1450"/>
      <c r="B993" s="1452"/>
      <c r="C993" s="252" t="s">
        <v>3006</v>
      </c>
      <c r="D993" s="252" t="s">
        <v>3010</v>
      </c>
      <c r="E993" s="266">
        <v>60</v>
      </c>
      <c r="F993" s="267">
        <v>44</v>
      </c>
      <c r="G993" s="267">
        <v>40</v>
      </c>
      <c r="H993" s="267">
        <v>0</v>
      </c>
    </row>
    <row r="994" spans="1:8" s="314" customFormat="1" ht="45">
      <c r="A994" s="1450"/>
      <c r="B994" s="1452"/>
      <c r="C994" s="252" t="s">
        <v>3011</v>
      </c>
      <c r="D994" s="252" t="s">
        <v>3012</v>
      </c>
      <c r="E994" s="266">
        <v>60</v>
      </c>
      <c r="F994" s="267">
        <v>44</v>
      </c>
      <c r="G994" s="267">
        <v>40</v>
      </c>
      <c r="H994" s="267">
        <v>0</v>
      </c>
    </row>
    <row r="995" spans="1:8" s="314" customFormat="1" ht="15.75">
      <c r="A995" s="1450"/>
      <c r="B995" s="1452"/>
      <c r="C995" s="1449" t="s">
        <v>3013</v>
      </c>
      <c r="D995" s="1449"/>
      <c r="E995" s="266">
        <v>52</v>
      </c>
      <c r="F995" s="267">
        <v>44</v>
      </c>
      <c r="G995" s="267">
        <v>40</v>
      </c>
      <c r="H995" s="267">
        <v>0</v>
      </c>
    </row>
    <row r="996" spans="1:8" s="314" customFormat="1" ht="15.75">
      <c r="A996" s="256">
        <v>8</v>
      </c>
      <c r="B996" s="1452" t="s">
        <v>3014</v>
      </c>
      <c r="C996" s="1452"/>
      <c r="D996" s="1452"/>
      <c r="E996" s="266">
        <v>64</v>
      </c>
      <c r="F996" s="267">
        <v>0</v>
      </c>
      <c r="G996" s="267">
        <v>0</v>
      </c>
      <c r="H996" s="267">
        <v>0</v>
      </c>
    </row>
    <row r="997" spans="1:8" s="314" customFormat="1" ht="15.75">
      <c r="A997" s="256">
        <v>9</v>
      </c>
      <c r="B997" s="1452" t="s">
        <v>3015</v>
      </c>
      <c r="C997" s="1452"/>
      <c r="D997" s="1452"/>
      <c r="E997" s="266">
        <v>88</v>
      </c>
      <c r="F997" s="267">
        <v>0</v>
      </c>
      <c r="G997" s="267">
        <v>0</v>
      </c>
      <c r="H997" s="267">
        <v>0</v>
      </c>
    </row>
    <row r="998" spans="1:8" s="314" customFormat="1" ht="15.75">
      <c r="A998" s="256">
        <v>10</v>
      </c>
      <c r="B998" s="1452" t="s">
        <v>3016</v>
      </c>
      <c r="C998" s="1452"/>
      <c r="D998" s="1452"/>
      <c r="E998" s="266">
        <v>40</v>
      </c>
      <c r="F998" s="267">
        <v>0</v>
      </c>
      <c r="G998" s="267">
        <v>0</v>
      </c>
      <c r="H998" s="267">
        <v>0</v>
      </c>
    </row>
    <row r="999" spans="1:8" s="314" customFormat="1" ht="15.75">
      <c r="A999" s="256">
        <v>12</v>
      </c>
      <c r="B999" s="1452" t="s">
        <v>3017</v>
      </c>
      <c r="C999" s="1452"/>
      <c r="D999" s="1452"/>
      <c r="E999" s="266">
        <v>40</v>
      </c>
      <c r="F999" s="267">
        <v>0</v>
      </c>
      <c r="G999" s="267">
        <v>0</v>
      </c>
      <c r="H999" s="267">
        <v>0</v>
      </c>
    </row>
    <row r="1000" spans="1:8" s="314" customFormat="1" ht="15.75">
      <c r="A1000" s="256">
        <v>13</v>
      </c>
      <c r="B1000" s="1452" t="s">
        <v>3018</v>
      </c>
      <c r="C1000" s="1452"/>
      <c r="D1000" s="1452"/>
      <c r="E1000" s="266">
        <v>44</v>
      </c>
      <c r="F1000" s="267">
        <v>0</v>
      </c>
      <c r="G1000" s="267">
        <v>0</v>
      </c>
      <c r="H1000" s="267">
        <v>0</v>
      </c>
    </row>
    <row r="1001" spans="1:8" s="314" customFormat="1" ht="15.75">
      <c r="A1001" s="256">
        <v>14</v>
      </c>
      <c r="B1001" s="1452" t="s">
        <v>3019</v>
      </c>
      <c r="C1001" s="1452"/>
      <c r="D1001" s="1452"/>
      <c r="E1001" s="266">
        <v>44</v>
      </c>
      <c r="F1001" s="267">
        <v>0</v>
      </c>
      <c r="G1001" s="267">
        <v>0</v>
      </c>
      <c r="H1001" s="267">
        <v>0</v>
      </c>
    </row>
    <row r="1002" spans="1:8" s="314" customFormat="1" ht="15.75">
      <c r="A1002" s="256">
        <v>15</v>
      </c>
      <c r="B1002" s="1452" t="s">
        <v>3020</v>
      </c>
      <c r="C1002" s="1452"/>
      <c r="D1002" s="1452"/>
      <c r="E1002" s="266">
        <v>48</v>
      </c>
      <c r="F1002" s="267">
        <v>0</v>
      </c>
      <c r="G1002" s="267">
        <v>0</v>
      </c>
      <c r="H1002" s="267">
        <v>0</v>
      </c>
    </row>
    <row r="1003" spans="1:8" s="314" customFormat="1" ht="15.75">
      <c r="A1003" s="256">
        <v>16</v>
      </c>
      <c r="B1003" s="1455" t="s">
        <v>1307</v>
      </c>
      <c r="C1003" s="1456"/>
      <c r="D1003" s="1457"/>
      <c r="E1003" s="268">
        <v>0</v>
      </c>
      <c r="F1003" s="260">
        <v>0</v>
      </c>
      <c r="G1003" s="260">
        <v>0</v>
      </c>
      <c r="H1003" s="260">
        <v>0</v>
      </c>
    </row>
    <row r="1004" spans="1:8" s="315" customFormat="1" ht="15.75">
      <c r="A1004" s="269">
        <v>21</v>
      </c>
      <c r="B1004" s="434" t="s">
        <v>2278</v>
      </c>
      <c r="C1004" s="270"/>
      <c r="D1004" s="270"/>
      <c r="E1004" s="262">
        <v>0</v>
      </c>
      <c r="F1004" s="262">
        <v>0</v>
      </c>
      <c r="G1004" s="262">
        <v>0</v>
      </c>
      <c r="H1004" s="262">
        <v>0</v>
      </c>
    </row>
    <row r="1005" spans="1:8" s="295" customFormat="1">
      <c r="A1005" s="1458">
        <v>1</v>
      </c>
      <c r="B1005" s="1533" t="s">
        <v>2693</v>
      </c>
      <c r="C1005" s="271" t="s">
        <v>2409</v>
      </c>
      <c r="D1005" s="271" t="s">
        <v>2694</v>
      </c>
      <c r="E1005" s="272">
        <v>140</v>
      </c>
      <c r="F1005" s="272">
        <v>60</v>
      </c>
      <c r="G1005" s="272">
        <v>52</v>
      </c>
      <c r="H1005" s="272">
        <v>0</v>
      </c>
    </row>
    <row r="1006" spans="1:8" s="295" customFormat="1" ht="30">
      <c r="A1006" s="1459"/>
      <c r="B1006" s="1534"/>
      <c r="C1006" s="271" t="s">
        <v>2694</v>
      </c>
      <c r="D1006" s="271" t="s">
        <v>2695</v>
      </c>
      <c r="E1006" s="272">
        <v>288</v>
      </c>
      <c r="F1006" s="272">
        <v>124</v>
      </c>
      <c r="G1006" s="272">
        <v>108</v>
      </c>
      <c r="H1006" s="272">
        <v>0</v>
      </c>
    </row>
    <row r="1007" spans="1:8" s="295" customFormat="1" ht="30">
      <c r="A1007" s="1459"/>
      <c r="B1007" s="1534"/>
      <c r="C1007" s="271" t="s">
        <v>2695</v>
      </c>
      <c r="D1007" s="271" t="s">
        <v>2696</v>
      </c>
      <c r="E1007" s="272">
        <v>180</v>
      </c>
      <c r="F1007" s="272">
        <v>76</v>
      </c>
      <c r="G1007" s="272">
        <v>68</v>
      </c>
      <c r="H1007" s="272">
        <v>0</v>
      </c>
    </row>
    <row r="1008" spans="1:8" s="295" customFormat="1" ht="30">
      <c r="A1008" s="1459"/>
      <c r="B1008" s="1534"/>
      <c r="C1008" s="271" t="s">
        <v>2696</v>
      </c>
      <c r="D1008" s="271" t="s">
        <v>2697</v>
      </c>
      <c r="E1008" s="272">
        <v>120</v>
      </c>
      <c r="F1008" s="272">
        <v>52</v>
      </c>
      <c r="G1008" s="272">
        <v>44</v>
      </c>
      <c r="H1008" s="272">
        <v>0</v>
      </c>
    </row>
    <row r="1009" spans="1:8" s="295" customFormat="1" ht="45">
      <c r="A1009" s="1459"/>
      <c r="B1009" s="1534"/>
      <c r="C1009" s="271" t="s">
        <v>2697</v>
      </c>
      <c r="D1009" s="271" t="s">
        <v>2698</v>
      </c>
      <c r="E1009" s="272">
        <v>88</v>
      </c>
      <c r="F1009" s="272">
        <v>60</v>
      </c>
      <c r="G1009" s="272">
        <v>44</v>
      </c>
      <c r="H1009" s="272">
        <v>0</v>
      </c>
    </row>
    <row r="1010" spans="1:8" s="295" customFormat="1" ht="45">
      <c r="A1010" s="1459"/>
      <c r="B1010" s="1534"/>
      <c r="C1010" s="271" t="s">
        <v>2698</v>
      </c>
      <c r="D1010" s="271" t="s">
        <v>2699</v>
      </c>
      <c r="E1010" s="272">
        <v>120</v>
      </c>
      <c r="F1010" s="272">
        <v>48</v>
      </c>
      <c r="G1010" s="272">
        <v>44</v>
      </c>
      <c r="H1010" s="272">
        <v>0</v>
      </c>
    </row>
    <row r="1011" spans="1:8" s="295" customFormat="1" ht="30">
      <c r="A1011" s="1459"/>
      <c r="B1011" s="1534"/>
      <c r="C1011" s="271" t="s">
        <v>2699</v>
      </c>
      <c r="D1011" s="271" t="s">
        <v>2700</v>
      </c>
      <c r="E1011" s="272">
        <v>120</v>
      </c>
      <c r="F1011" s="272">
        <v>48</v>
      </c>
      <c r="G1011" s="272">
        <v>44</v>
      </c>
      <c r="H1011" s="272">
        <v>0</v>
      </c>
    </row>
    <row r="1012" spans="1:8" s="295" customFormat="1" ht="45">
      <c r="A1012" s="1459"/>
      <c r="B1012" s="1534"/>
      <c r="C1012" s="271" t="s">
        <v>2700</v>
      </c>
      <c r="D1012" s="271" t="s">
        <v>2701</v>
      </c>
      <c r="E1012" s="272">
        <v>128</v>
      </c>
      <c r="F1012" s="272">
        <v>56</v>
      </c>
      <c r="G1012" s="272">
        <v>48</v>
      </c>
      <c r="H1012" s="272">
        <v>0</v>
      </c>
    </row>
    <row r="1013" spans="1:8" s="295" customFormat="1" ht="60">
      <c r="A1013" s="1459"/>
      <c r="B1013" s="1534"/>
      <c r="C1013" s="271" t="s">
        <v>2701</v>
      </c>
      <c r="D1013" s="271" t="s">
        <v>2702</v>
      </c>
      <c r="E1013" s="272">
        <v>60</v>
      </c>
      <c r="F1013" s="272">
        <v>40</v>
      </c>
      <c r="G1013" s="272">
        <v>36</v>
      </c>
      <c r="H1013" s="272">
        <v>0</v>
      </c>
    </row>
    <row r="1014" spans="1:8" s="295" customFormat="1" ht="60">
      <c r="A1014" s="1459"/>
      <c r="B1014" s="1534"/>
      <c r="C1014" s="271" t="s">
        <v>2702</v>
      </c>
      <c r="D1014" s="271" t="s">
        <v>2703</v>
      </c>
      <c r="E1014" s="272">
        <v>192</v>
      </c>
      <c r="F1014" s="272">
        <v>48</v>
      </c>
      <c r="G1014" s="272">
        <v>40</v>
      </c>
      <c r="H1014" s="272">
        <v>0</v>
      </c>
    </row>
    <row r="1015" spans="1:8" s="295" customFormat="1" ht="45">
      <c r="A1015" s="1459"/>
      <c r="B1015" s="1534"/>
      <c r="C1015" s="271" t="s">
        <v>2703</v>
      </c>
      <c r="D1015" s="271" t="s">
        <v>2704</v>
      </c>
      <c r="E1015" s="272">
        <v>96</v>
      </c>
      <c r="F1015" s="272">
        <v>48</v>
      </c>
      <c r="G1015" s="272">
        <v>40</v>
      </c>
      <c r="H1015" s="272">
        <v>0</v>
      </c>
    </row>
    <row r="1016" spans="1:8" s="295" customFormat="1" ht="45">
      <c r="A1016" s="1459"/>
      <c r="B1016" s="1534"/>
      <c r="C1016" s="271" t="s">
        <v>2704</v>
      </c>
      <c r="D1016" s="271" t="s">
        <v>2705</v>
      </c>
      <c r="E1016" s="272">
        <v>180</v>
      </c>
      <c r="F1016" s="272">
        <v>72</v>
      </c>
      <c r="G1016" s="272">
        <v>60</v>
      </c>
      <c r="H1016" s="272">
        <v>0</v>
      </c>
    </row>
    <row r="1017" spans="1:8" s="295" customFormat="1">
      <c r="A1017" s="1460"/>
      <c r="B1017" s="1535"/>
      <c r="C1017" s="271" t="s">
        <v>2705</v>
      </c>
      <c r="D1017" s="271" t="s">
        <v>2706</v>
      </c>
      <c r="E1017" s="272">
        <v>260</v>
      </c>
      <c r="F1017" s="272">
        <v>112</v>
      </c>
      <c r="G1017" s="272">
        <v>80</v>
      </c>
      <c r="H1017" s="272">
        <v>0</v>
      </c>
    </row>
    <row r="1018" spans="1:8" s="295" customFormat="1" ht="30">
      <c r="A1018" s="1458">
        <v>2</v>
      </c>
      <c r="B1018" s="1533" t="s">
        <v>2707</v>
      </c>
      <c r="C1018" s="271" t="s">
        <v>2708</v>
      </c>
      <c r="D1018" s="271" t="s">
        <v>2709</v>
      </c>
      <c r="E1018" s="272">
        <v>72</v>
      </c>
      <c r="F1018" s="272">
        <v>52</v>
      </c>
      <c r="G1018" s="272">
        <v>44</v>
      </c>
      <c r="H1018" s="272">
        <v>0</v>
      </c>
    </row>
    <row r="1019" spans="1:8" s="295" customFormat="1" ht="30">
      <c r="A1019" s="1459"/>
      <c r="B1019" s="1534"/>
      <c r="C1019" s="271" t="s">
        <v>2709</v>
      </c>
      <c r="D1019" s="271" t="s">
        <v>2710</v>
      </c>
      <c r="E1019" s="272">
        <v>60</v>
      </c>
      <c r="F1019" s="272">
        <v>40</v>
      </c>
      <c r="G1019" s="272">
        <v>36</v>
      </c>
      <c r="H1019" s="272">
        <v>0</v>
      </c>
    </row>
    <row r="1020" spans="1:8" s="295" customFormat="1" ht="45">
      <c r="A1020" s="1459"/>
      <c r="B1020" s="1534"/>
      <c r="C1020" s="271" t="s">
        <v>2711</v>
      </c>
      <c r="D1020" s="271" t="s">
        <v>2712</v>
      </c>
      <c r="E1020" s="272">
        <v>68</v>
      </c>
      <c r="F1020" s="272">
        <v>48</v>
      </c>
      <c r="G1020" s="272">
        <v>44</v>
      </c>
      <c r="H1020" s="272">
        <v>0</v>
      </c>
    </row>
    <row r="1021" spans="1:8" s="295" customFormat="1" ht="45">
      <c r="A1021" s="1459"/>
      <c r="B1021" s="1534"/>
      <c r="C1021" s="271" t="s">
        <v>2713</v>
      </c>
      <c r="D1021" s="271" t="s">
        <v>2714</v>
      </c>
      <c r="E1021" s="272">
        <v>48</v>
      </c>
      <c r="F1021" s="272">
        <v>36</v>
      </c>
      <c r="G1021" s="272">
        <v>0</v>
      </c>
      <c r="H1021" s="272">
        <v>0</v>
      </c>
    </row>
    <row r="1022" spans="1:8" s="295" customFormat="1">
      <c r="A1022" s="1459"/>
      <c r="B1022" s="1534"/>
      <c r="C1022" s="271" t="s">
        <v>2714</v>
      </c>
      <c r="D1022" s="271" t="s">
        <v>2715</v>
      </c>
      <c r="E1022" s="272">
        <v>40</v>
      </c>
      <c r="F1022" s="272">
        <v>36</v>
      </c>
      <c r="G1022" s="272">
        <v>0</v>
      </c>
      <c r="H1022" s="272">
        <v>0</v>
      </c>
    </row>
    <row r="1023" spans="1:8" s="295" customFormat="1">
      <c r="A1023" s="1459"/>
      <c r="B1023" s="1534"/>
      <c r="C1023" s="271" t="s">
        <v>2715</v>
      </c>
      <c r="D1023" s="271" t="s">
        <v>2716</v>
      </c>
      <c r="E1023" s="272">
        <v>52</v>
      </c>
      <c r="F1023" s="272">
        <v>44</v>
      </c>
      <c r="G1023" s="272">
        <v>0</v>
      </c>
      <c r="H1023" s="272">
        <v>0</v>
      </c>
    </row>
    <row r="1024" spans="1:8" s="295" customFormat="1" ht="30">
      <c r="A1024" s="1459"/>
      <c r="B1024" s="1534"/>
      <c r="C1024" s="271" t="s">
        <v>2717</v>
      </c>
      <c r="D1024" s="271" t="s">
        <v>2718</v>
      </c>
      <c r="E1024" s="272">
        <v>52</v>
      </c>
      <c r="F1024" s="272">
        <v>40</v>
      </c>
      <c r="G1024" s="272">
        <v>0</v>
      </c>
      <c r="H1024" s="272">
        <v>0</v>
      </c>
    </row>
    <row r="1025" spans="1:8" s="295" customFormat="1" ht="30">
      <c r="A1025" s="1459"/>
      <c r="B1025" s="1534"/>
      <c r="C1025" s="271" t="s">
        <v>2718</v>
      </c>
      <c r="D1025" s="271" t="s">
        <v>2719</v>
      </c>
      <c r="E1025" s="272">
        <v>44</v>
      </c>
      <c r="F1025" s="272">
        <v>36</v>
      </c>
      <c r="G1025" s="272">
        <v>0</v>
      </c>
      <c r="H1025" s="272">
        <v>0</v>
      </c>
    </row>
    <row r="1026" spans="1:8" s="295" customFormat="1" ht="30">
      <c r="A1026" s="1459"/>
      <c r="B1026" s="1534"/>
      <c r="C1026" s="271" t="s">
        <v>2719</v>
      </c>
      <c r="D1026" s="271" t="s">
        <v>2720</v>
      </c>
      <c r="E1026" s="272">
        <v>40</v>
      </c>
      <c r="F1026" s="272">
        <v>36</v>
      </c>
      <c r="G1026" s="272">
        <v>0</v>
      </c>
      <c r="H1026" s="272">
        <v>0</v>
      </c>
    </row>
    <row r="1027" spans="1:8" s="295" customFormat="1" ht="30">
      <c r="A1027" s="1459"/>
      <c r="B1027" s="1534"/>
      <c r="C1027" s="271" t="s">
        <v>2720</v>
      </c>
      <c r="D1027" s="271" t="s">
        <v>2721</v>
      </c>
      <c r="E1027" s="272">
        <v>48</v>
      </c>
      <c r="F1027" s="272">
        <v>36</v>
      </c>
      <c r="G1027" s="272">
        <v>0</v>
      </c>
      <c r="H1027" s="272">
        <v>0</v>
      </c>
    </row>
    <row r="1028" spans="1:8" s="295" customFormat="1" ht="30">
      <c r="A1028" s="1459"/>
      <c r="B1028" s="1534"/>
      <c r="C1028" s="271" t="s">
        <v>2721</v>
      </c>
      <c r="D1028" s="271" t="s">
        <v>2722</v>
      </c>
      <c r="E1028" s="272">
        <v>52</v>
      </c>
      <c r="F1028" s="272">
        <v>40</v>
      </c>
      <c r="G1028" s="272">
        <v>0</v>
      </c>
      <c r="H1028" s="272">
        <v>0</v>
      </c>
    </row>
    <row r="1029" spans="1:8" s="295" customFormat="1" ht="30">
      <c r="A1029" s="1459"/>
      <c r="B1029" s="1534"/>
      <c r="C1029" s="271" t="s">
        <v>2721</v>
      </c>
      <c r="D1029" s="271" t="s">
        <v>2723</v>
      </c>
      <c r="E1029" s="272">
        <v>52</v>
      </c>
      <c r="F1029" s="272">
        <v>40</v>
      </c>
      <c r="G1029" s="272">
        <v>0</v>
      </c>
      <c r="H1029" s="272">
        <v>0</v>
      </c>
    </row>
    <row r="1030" spans="1:8" s="295" customFormat="1" ht="30">
      <c r="A1030" s="1459"/>
      <c r="B1030" s="1534"/>
      <c r="C1030" s="271" t="s">
        <v>2724</v>
      </c>
      <c r="D1030" s="271" t="s">
        <v>2725</v>
      </c>
      <c r="E1030" s="272">
        <v>60</v>
      </c>
      <c r="F1030" s="272">
        <v>48</v>
      </c>
      <c r="G1030" s="272">
        <v>40</v>
      </c>
      <c r="H1030" s="272">
        <v>0</v>
      </c>
    </row>
    <row r="1031" spans="1:8" s="295" customFormat="1" ht="30">
      <c r="A1031" s="1459"/>
      <c r="B1031" s="1534"/>
      <c r="C1031" s="271" t="s">
        <v>2726</v>
      </c>
      <c r="D1031" s="271" t="s">
        <v>881</v>
      </c>
      <c r="E1031" s="272">
        <v>48</v>
      </c>
      <c r="F1031" s="272">
        <v>38</v>
      </c>
      <c r="G1031" s="272">
        <v>0</v>
      </c>
      <c r="H1031" s="272">
        <v>0</v>
      </c>
    </row>
    <row r="1032" spans="1:8" s="295" customFormat="1" ht="30">
      <c r="A1032" s="1459"/>
      <c r="B1032" s="1534"/>
      <c r="C1032" s="271" t="s">
        <v>2727</v>
      </c>
      <c r="D1032" s="271" t="s">
        <v>2728</v>
      </c>
      <c r="E1032" s="272">
        <v>44</v>
      </c>
      <c r="F1032" s="272">
        <v>36</v>
      </c>
      <c r="G1032" s="272">
        <v>0</v>
      </c>
      <c r="H1032" s="272">
        <v>0</v>
      </c>
    </row>
    <row r="1033" spans="1:8" s="295" customFormat="1" ht="30">
      <c r="A1033" s="1459"/>
      <c r="B1033" s="1534"/>
      <c r="C1033" s="271" t="s">
        <v>2729</v>
      </c>
      <c r="D1033" s="271" t="s">
        <v>2730</v>
      </c>
      <c r="E1033" s="272">
        <v>144</v>
      </c>
      <c r="F1033" s="272">
        <v>60</v>
      </c>
      <c r="G1033" s="272">
        <v>52</v>
      </c>
      <c r="H1033" s="272">
        <v>0</v>
      </c>
    </row>
    <row r="1034" spans="1:8" s="295" customFormat="1">
      <c r="A1034" s="1459"/>
      <c r="B1034" s="1534"/>
      <c r="C1034" s="271" t="s">
        <v>2730</v>
      </c>
      <c r="D1034" s="271" t="s">
        <v>2731</v>
      </c>
      <c r="E1034" s="272">
        <v>60</v>
      </c>
      <c r="F1034" s="272">
        <v>44</v>
      </c>
      <c r="G1034" s="272">
        <v>40</v>
      </c>
      <c r="H1034" s="272">
        <v>0</v>
      </c>
    </row>
    <row r="1035" spans="1:8" s="295" customFormat="1" ht="30">
      <c r="A1035" s="1459"/>
      <c r="B1035" s="1534"/>
      <c r="C1035" s="271" t="s">
        <v>2732</v>
      </c>
      <c r="D1035" s="271" t="s">
        <v>2733</v>
      </c>
      <c r="E1035" s="272">
        <v>60</v>
      </c>
      <c r="F1035" s="272">
        <v>44</v>
      </c>
      <c r="G1035" s="272">
        <v>40</v>
      </c>
      <c r="H1035" s="272">
        <v>0</v>
      </c>
    </row>
    <row r="1036" spans="1:8" s="295" customFormat="1" ht="30">
      <c r="A1036" s="1459"/>
      <c r="B1036" s="1534"/>
      <c r="C1036" s="271" t="s">
        <v>2734</v>
      </c>
      <c r="D1036" s="271" t="s">
        <v>2731</v>
      </c>
      <c r="E1036" s="272">
        <v>60</v>
      </c>
      <c r="F1036" s="272">
        <v>44</v>
      </c>
      <c r="G1036" s="272">
        <v>40</v>
      </c>
      <c r="H1036" s="272">
        <v>0</v>
      </c>
    </row>
    <row r="1037" spans="1:8" s="295" customFormat="1" ht="30">
      <c r="A1037" s="1459"/>
      <c r="B1037" s="1534"/>
      <c r="C1037" s="271" t="s">
        <v>2735</v>
      </c>
      <c r="D1037" s="271" t="s">
        <v>2736</v>
      </c>
      <c r="E1037" s="272">
        <v>60</v>
      </c>
      <c r="F1037" s="272">
        <v>44</v>
      </c>
      <c r="G1037" s="272">
        <v>40</v>
      </c>
      <c r="H1037" s="272">
        <v>0</v>
      </c>
    </row>
    <row r="1038" spans="1:8" s="295" customFormat="1" ht="30">
      <c r="A1038" s="1459"/>
      <c r="B1038" s="1534"/>
      <c r="C1038" s="271" t="s">
        <v>2737</v>
      </c>
      <c r="D1038" s="271" t="s">
        <v>2731</v>
      </c>
      <c r="E1038" s="272">
        <v>60</v>
      </c>
      <c r="F1038" s="272">
        <v>44</v>
      </c>
      <c r="G1038" s="272">
        <v>40</v>
      </c>
      <c r="H1038" s="272">
        <v>0</v>
      </c>
    </row>
    <row r="1039" spans="1:8" s="295" customFormat="1" ht="30">
      <c r="A1039" s="1459"/>
      <c r="B1039" s="1534"/>
      <c r="C1039" s="271" t="s">
        <v>2738</v>
      </c>
      <c r="D1039" s="271" t="s">
        <v>2739</v>
      </c>
      <c r="E1039" s="272">
        <v>60</v>
      </c>
      <c r="F1039" s="272">
        <v>44</v>
      </c>
      <c r="G1039" s="272">
        <v>40</v>
      </c>
      <c r="H1039" s="272">
        <v>0</v>
      </c>
    </row>
    <row r="1040" spans="1:8" s="295" customFormat="1" ht="30">
      <c r="A1040" s="1459"/>
      <c r="B1040" s="1534"/>
      <c r="C1040" s="271" t="s">
        <v>2740</v>
      </c>
      <c r="D1040" s="271" t="s">
        <v>2741</v>
      </c>
      <c r="E1040" s="272">
        <v>60</v>
      </c>
      <c r="F1040" s="272">
        <v>44</v>
      </c>
      <c r="G1040" s="272">
        <v>40</v>
      </c>
      <c r="H1040" s="272">
        <v>0</v>
      </c>
    </row>
    <row r="1041" spans="1:14" s="295" customFormat="1" ht="30">
      <c r="A1041" s="1459"/>
      <c r="B1041" s="1534"/>
      <c r="C1041" s="271" t="s">
        <v>2742</v>
      </c>
      <c r="D1041" s="271" t="s">
        <v>2743</v>
      </c>
      <c r="E1041" s="272">
        <v>52</v>
      </c>
      <c r="F1041" s="272">
        <v>36</v>
      </c>
      <c r="G1041" s="272">
        <v>0</v>
      </c>
      <c r="H1041" s="272">
        <v>0</v>
      </c>
    </row>
    <row r="1042" spans="1:14" s="295" customFormat="1">
      <c r="A1042" s="1459"/>
      <c r="B1042" s="1534"/>
      <c r="C1042" s="271" t="s">
        <v>2744</v>
      </c>
      <c r="D1042" s="271" t="s">
        <v>2745</v>
      </c>
      <c r="E1042" s="272">
        <v>52</v>
      </c>
      <c r="F1042" s="272">
        <v>36</v>
      </c>
      <c r="G1042" s="272">
        <v>0</v>
      </c>
      <c r="H1042" s="272">
        <v>0</v>
      </c>
    </row>
    <row r="1043" spans="1:14" s="295" customFormat="1" ht="45">
      <c r="A1043" s="1459"/>
      <c r="B1043" s="1534"/>
      <c r="C1043" s="271" t="s">
        <v>2745</v>
      </c>
      <c r="D1043" s="271" t="s">
        <v>2746</v>
      </c>
      <c r="E1043" s="272">
        <v>72</v>
      </c>
      <c r="F1043" s="272">
        <v>52</v>
      </c>
      <c r="G1043" s="272">
        <v>44</v>
      </c>
      <c r="H1043" s="272">
        <v>0</v>
      </c>
    </row>
    <row r="1044" spans="1:14" s="295" customFormat="1" ht="45">
      <c r="A1044" s="1459"/>
      <c r="B1044" s="1534"/>
      <c r="C1044" s="271" t="s">
        <v>2746</v>
      </c>
      <c r="D1044" s="271" t="s">
        <v>2747</v>
      </c>
      <c r="E1044" s="272">
        <v>96</v>
      </c>
      <c r="F1044" s="272">
        <v>68</v>
      </c>
      <c r="G1044" s="272">
        <v>48</v>
      </c>
      <c r="H1044" s="272">
        <v>0</v>
      </c>
    </row>
    <row r="1045" spans="1:14" s="295" customFormat="1" ht="45">
      <c r="A1045" s="1459"/>
      <c r="B1045" s="1534"/>
      <c r="C1045" s="271" t="s">
        <v>2747</v>
      </c>
      <c r="D1045" s="271" t="s">
        <v>2748</v>
      </c>
      <c r="E1045" s="272">
        <v>60</v>
      </c>
      <c r="F1045" s="272">
        <v>44</v>
      </c>
      <c r="G1045" s="272">
        <v>40</v>
      </c>
      <c r="H1045" s="272">
        <v>0</v>
      </c>
    </row>
    <row r="1046" spans="1:14" s="295" customFormat="1" ht="30">
      <c r="A1046" s="1459"/>
      <c r="B1046" s="1534"/>
      <c r="C1046" s="271" t="s">
        <v>2749</v>
      </c>
      <c r="D1046" s="271" t="s">
        <v>2750</v>
      </c>
      <c r="E1046" s="272">
        <v>72</v>
      </c>
      <c r="F1046" s="272">
        <v>52</v>
      </c>
      <c r="G1046" s="272">
        <v>44</v>
      </c>
      <c r="H1046" s="272">
        <v>0</v>
      </c>
    </row>
    <row r="1047" spans="1:14" s="295" customFormat="1" ht="45">
      <c r="A1047" s="1459"/>
      <c r="B1047" s="1534"/>
      <c r="C1047" s="271" t="s">
        <v>2751</v>
      </c>
      <c r="D1047" s="271" t="s">
        <v>2730</v>
      </c>
      <c r="E1047" s="272">
        <v>48</v>
      </c>
      <c r="F1047" s="272">
        <v>40</v>
      </c>
      <c r="G1047" s="272">
        <v>0</v>
      </c>
      <c r="H1047" s="272">
        <v>0</v>
      </c>
    </row>
    <row r="1048" spans="1:14" s="295" customFormat="1" ht="30">
      <c r="A1048" s="1459"/>
      <c r="B1048" s="1534"/>
      <c r="C1048" s="271" t="s">
        <v>2752</v>
      </c>
      <c r="D1048" s="271" t="s">
        <v>2753</v>
      </c>
      <c r="E1048" s="272">
        <v>44</v>
      </c>
      <c r="F1048" s="272">
        <v>36</v>
      </c>
      <c r="G1048" s="272">
        <v>0</v>
      </c>
      <c r="H1048" s="272">
        <v>0</v>
      </c>
    </row>
    <row r="1049" spans="1:14" s="295" customFormat="1" ht="30">
      <c r="A1049" s="1459"/>
      <c r="B1049" s="1534"/>
      <c r="C1049" s="271" t="s">
        <v>2754</v>
      </c>
      <c r="D1049" s="271" t="s">
        <v>2755</v>
      </c>
      <c r="E1049" s="272">
        <v>44</v>
      </c>
      <c r="F1049" s="272">
        <v>36</v>
      </c>
      <c r="G1049" s="272">
        <v>0</v>
      </c>
      <c r="H1049" s="272">
        <v>0</v>
      </c>
    </row>
    <row r="1050" spans="1:14" s="295" customFormat="1" ht="30">
      <c r="A1050" s="1460"/>
      <c r="B1050" s="1535"/>
      <c r="C1050" s="271" t="s">
        <v>2756</v>
      </c>
      <c r="D1050" s="271" t="s">
        <v>2757</v>
      </c>
      <c r="E1050" s="272">
        <v>44</v>
      </c>
      <c r="F1050" s="272">
        <v>36</v>
      </c>
      <c r="G1050" s="272">
        <v>0</v>
      </c>
      <c r="H1050" s="272">
        <v>0</v>
      </c>
    </row>
    <row r="1051" spans="1:14" ht="15" customHeight="1">
      <c r="A1051" s="811">
        <v>22</v>
      </c>
      <c r="B1051" s="720" t="s">
        <v>7688</v>
      </c>
      <c r="C1051" s="248"/>
      <c r="D1051" s="248"/>
      <c r="E1051" s="248"/>
      <c r="F1051" s="248"/>
      <c r="G1051" s="248"/>
      <c r="H1051" s="248"/>
      <c r="I1051" s="834"/>
      <c r="J1051" s="834"/>
      <c r="K1051" s="834"/>
      <c r="L1051" s="834"/>
    </row>
    <row r="1052" spans="1:14" ht="16.5">
      <c r="A1052" s="1210">
        <v>1</v>
      </c>
      <c r="B1052" s="1209" t="s">
        <v>7245</v>
      </c>
      <c r="C1052" s="804" t="s">
        <v>7246</v>
      </c>
      <c r="D1052" s="804" t="s">
        <v>870</v>
      </c>
      <c r="E1052" s="812">
        <v>11286</v>
      </c>
      <c r="F1052" s="812">
        <v>0</v>
      </c>
      <c r="G1052" s="812">
        <v>0</v>
      </c>
      <c r="H1052" s="812">
        <v>0</v>
      </c>
      <c r="I1052" s="835"/>
      <c r="J1052" s="835"/>
      <c r="K1052" s="835"/>
      <c r="L1052" s="835"/>
      <c r="M1052" s="836"/>
      <c r="N1052" s="837"/>
    </row>
    <row r="1053" spans="1:14" ht="16.5">
      <c r="A1053" s="1210"/>
      <c r="B1053" s="1209"/>
      <c r="C1053" s="804" t="s">
        <v>870</v>
      </c>
      <c r="D1053" s="804" t="s">
        <v>1346</v>
      </c>
      <c r="E1053" s="812">
        <v>3868.8</v>
      </c>
      <c r="F1053" s="812">
        <v>0</v>
      </c>
      <c r="G1053" s="812">
        <v>0</v>
      </c>
      <c r="H1053" s="812">
        <v>0</v>
      </c>
      <c r="I1053" s="835"/>
      <c r="J1053" s="835"/>
      <c r="K1053" s="835"/>
      <c r="L1053" s="835"/>
    </row>
    <row r="1054" spans="1:14" ht="16.5">
      <c r="A1054" s="1210"/>
      <c r="B1054" s="1209"/>
      <c r="C1054" s="804" t="s">
        <v>1346</v>
      </c>
      <c r="D1054" s="804" t="s">
        <v>7247</v>
      </c>
      <c r="E1054" s="812">
        <v>2496</v>
      </c>
      <c r="F1054" s="812">
        <v>0</v>
      </c>
      <c r="G1054" s="812">
        <v>0</v>
      </c>
      <c r="H1054" s="812">
        <v>0</v>
      </c>
      <c r="I1054" s="835"/>
      <c r="J1054" s="835"/>
      <c r="K1054" s="835"/>
      <c r="L1054" s="835"/>
    </row>
    <row r="1055" spans="1:14" ht="16.5">
      <c r="A1055" s="1210">
        <v>2</v>
      </c>
      <c r="B1055" s="1209" t="s">
        <v>7248</v>
      </c>
      <c r="C1055" s="804" t="s">
        <v>7246</v>
      </c>
      <c r="D1055" s="804" t="s">
        <v>2486</v>
      </c>
      <c r="E1055" s="812">
        <v>7020</v>
      </c>
      <c r="F1055" s="812">
        <v>0</v>
      </c>
      <c r="G1055" s="812">
        <v>0</v>
      </c>
      <c r="H1055" s="812">
        <v>0</v>
      </c>
      <c r="I1055" s="835"/>
      <c r="J1055" s="835"/>
      <c r="K1055" s="835"/>
      <c r="L1055" s="835"/>
    </row>
    <row r="1056" spans="1:14" ht="16.5">
      <c r="A1056" s="1210"/>
      <c r="B1056" s="1209"/>
      <c r="C1056" s="804" t="s">
        <v>2486</v>
      </c>
      <c r="D1056" s="804" t="s">
        <v>859</v>
      </c>
      <c r="E1056" s="812">
        <v>3546.4</v>
      </c>
      <c r="F1056" s="812">
        <v>2127.84</v>
      </c>
      <c r="G1056" s="812">
        <v>0</v>
      </c>
      <c r="H1056" s="812">
        <v>0</v>
      </c>
      <c r="I1056" s="835"/>
      <c r="J1056" s="835"/>
      <c r="K1056" s="835"/>
      <c r="L1056" s="835"/>
    </row>
    <row r="1057" spans="1:12" ht="16.5">
      <c r="A1057" s="1210"/>
      <c r="B1057" s="1209"/>
      <c r="C1057" s="804" t="s">
        <v>859</v>
      </c>
      <c r="D1057" s="804" t="s">
        <v>7249</v>
      </c>
      <c r="E1057" s="812">
        <v>2402.4</v>
      </c>
      <c r="F1057" s="812">
        <v>0</v>
      </c>
      <c r="G1057" s="812">
        <v>0</v>
      </c>
      <c r="H1057" s="812">
        <v>840.84</v>
      </c>
      <c r="I1057" s="835"/>
      <c r="J1057" s="835"/>
      <c r="K1057" s="835"/>
      <c r="L1057" s="835"/>
    </row>
    <row r="1058" spans="1:12" ht="16.5">
      <c r="A1058" s="1206">
        <v>3</v>
      </c>
      <c r="B1058" s="1206" t="s">
        <v>7250</v>
      </c>
      <c r="C1058" s="804" t="s">
        <v>7249</v>
      </c>
      <c r="D1058" s="804" t="s">
        <v>7251</v>
      </c>
      <c r="E1058" s="812">
        <v>1830.4</v>
      </c>
      <c r="F1058" s="812">
        <v>1098.24</v>
      </c>
      <c r="G1058" s="812">
        <v>0</v>
      </c>
      <c r="H1058" s="812">
        <v>0</v>
      </c>
      <c r="I1058" s="835"/>
      <c r="J1058" s="835"/>
      <c r="K1058" s="835"/>
      <c r="L1058" s="835"/>
    </row>
    <row r="1059" spans="1:12" ht="16.5">
      <c r="A1059" s="1207"/>
      <c r="B1059" s="1207"/>
      <c r="C1059" s="804" t="s">
        <v>7251</v>
      </c>
      <c r="D1059" s="804" t="s">
        <v>7252</v>
      </c>
      <c r="E1059" s="812">
        <v>1201.2</v>
      </c>
      <c r="F1059" s="812">
        <v>720.72</v>
      </c>
      <c r="G1059" s="812">
        <v>480.48</v>
      </c>
      <c r="H1059" s="812">
        <v>0</v>
      </c>
      <c r="I1059" s="835"/>
      <c r="J1059" s="835"/>
      <c r="K1059" s="835"/>
      <c r="L1059" s="835"/>
    </row>
    <row r="1060" spans="1:12" ht="25.5">
      <c r="A1060" s="1207"/>
      <c r="B1060" s="1207"/>
      <c r="C1060" s="804" t="s">
        <v>7253</v>
      </c>
      <c r="D1060" s="804" t="s">
        <v>7689</v>
      </c>
      <c r="E1060" s="812">
        <v>1086.8</v>
      </c>
      <c r="F1060" s="812">
        <v>652.08000000000004</v>
      </c>
      <c r="G1060" s="812">
        <v>434.72</v>
      </c>
      <c r="H1060" s="812">
        <v>0</v>
      </c>
      <c r="I1060" s="835"/>
      <c r="J1060" s="835"/>
      <c r="K1060" s="835"/>
      <c r="L1060" s="835"/>
    </row>
    <row r="1061" spans="1:12" ht="25.5">
      <c r="A1061" s="1207"/>
      <c r="B1061" s="1207"/>
      <c r="C1061" s="804" t="s">
        <v>7689</v>
      </c>
      <c r="D1061" s="804" t="s">
        <v>7254</v>
      </c>
      <c r="E1061" s="812">
        <v>1092</v>
      </c>
      <c r="F1061" s="812">
        <v>655.20000000000005</v>
      </c>
      <c r="G1061" s="812">
        <v>0</v>
      </c>
      <c r="H1061" s="812">
        <v>0</v>
      </c>
      <c r="I1061" s="835"/>
      <c r="J1061" s="835"/>
      <c r="K1061" s="835"/>
      <c r="L1061" s="835"/>
    </row>
    <row r="1062" spans="1:12" ht="25.5">
      <c r="A1062" s="1208"/>
      <c r="B1062" s="1208"/>
      <c r="C1062" s="804" t="s">
        <v>7254</v>
      </c>
      <c r="D1062" s="804" t="s">
        <v>7255</v>
      </c>
      <c r="E1062" s="812">
        <v>1200</v>
      </c>
      <c r="F1062" s="812">
        <v>720</v>
      </c>
      <c r="G1062" s="812">
        <v>0</v>
      </c>
      <c r="H1062" s="812">
        <v>0</v>
      </c>
      <c r="I1062" s="835"/>
      <c r="J1062" s="835"/>
      <c r="K1062" s="835"/>
      <c r="L1062" s="835"/>
    </row>
    <row r="1063" spans="1:12" ht="16.5">
      <c r="A1063" s="1210">
        <v>4</v>
      </c>
      <c r="B1063" s="1209" t="s">
        <v>7256</v>
      </c>
      <c r="C1063" s="804" t="s">
        <v>7257</v>
      </c>
      <c r="D1063" s="804" t="s">
        <v>1612</v>
      </c>
      <c r="E1063" s="812">
        <v>7200</v>
      </c>
      <c r="F1063" s="812">
        <v>0</v>
      </c>
      <c r="G1063" s="812">
        <v>0</v>
      </c>
      <c r="H1063" s="812">
        <v>0</v>
      </c>
      <c r="I1063" s="835"/>
      <c r="J1063" s="835"/>
      <c r="K1063" s="835"/>
      <c r="L1063" s="835"/>
    </row>
    <row r="1064" spans="1:12" ht="16.5">
      <c r="A1064" s="1210"/>
      <c r="B1064" s="1209"/>
      <c r="C1064" s="804" t="s">
        <v>1612</v>
      </c>
      <c r="D1064" s="804" t="s">
        <v>7258</v>
      </c>
      <c r="E1064" s="812">
        <v>4862</v>
      </c>
      <c r="F1064" s="812">
        <v>0</v>
      </c>
      <c r="G1064" s="812">
        <v>0</v>
      </c>
      <c r="H1064" s="812">
        <v>0</v>
      </c>
      <c r="I1064" s="835"/>
      <c r="J1064" s="835"/>
      <c r="K1064" s="835"/>
      <c r="L1064" s="835"/>
    </row>
    <row r="1065" spans="1:12" ht="25.5">
      <c r="A1065" s="1210"/>
      <c r="B1065" s="1209"/>
      <c r="C1065" s="804" t="s">
        <v>7258</v>
      </c>
      <c r="D1065" s="804" t="s">
        <v>7259</v>
      </c>
      <c r="E1065" s="812">
        <v>2366</v>
      </c>
      <c r="F1065" s="812">
        <v>1419.6000000000001</v>
      </c>
      <c r="G1065" s="812">
        <v>946.40000000000009</v>
      </c>
      <c r="H1065" s="812">
        <v>0</v>
      </c>
      <c r="I1065" s="835"/>
      <c r="J1065" s="835"/>
      <c r="K1065" s="835"/>
      <c r="L1065" s="835"/>
    </row>
    <row r="1066" spans="1:12" ht="25.5">
      <c r="A1066" s="1210"/>
      <c r="B1066" s="1209"/>
      <c r="C1066" s="804" t="s">
        <v>7259</v>
      </c>
      <c r="D1066" s="804" t="s">
        <v>7260</v>
      </c>
      <c r="E1066" s="812">
        <v>1560</v>
      </c>
      <c r="F1066" s="812">
        <v>936</v>
      </c>
      <c r="G1066" s="812">
        <v>0</v>
      </c>
      <c r="H1066" s="812">
        <v>0</v>
      </c>
      <c r="I1066" s="835"/>
      <c r="J1066" s="835"/>
      <c r="K1066" s="835"/>
      <c r="L1066" s="835"/>
    </row>
    <row r="1067" spans="1:12" ht="16.5">
      <c r="A1067" s="1210"/>
      <c r="B1067" s="1209"/>
      <c r="C1067" s="804" t="s">
        <v>7260</v>
      </c>
      <c r="D1067" s="804" t="s">
        <v>7261</v>
      </c>
      <c r="E1067" s="812">
        <v>766</v>
      </c>
      <c r="F1067" s="812">
        <v>459.6</v>
      </c>
      <c r="G1067" s="812">
        <v>0</v>
      </c>
      <c r="H1067" s="812">
        <v>268.10000000000002</v>
      </c>
      <c r="I1067" s="835"/>
      <c r="J1067" s="835"/>
      <c r="K1067" s="835"/>
      <c r="L1067" s="835"/>
    </row>
    <row r="1068" spans="1:12" ht="16.5">
      <c r="A1068" s="1210">
        <v>5</v>
      </c>
      <c r="B1068" s="1209" t="s">
        <v>7262</v>
      </c>
      <c r="C1068" s="804" t="s">
        <v>7257</v>
      </c>
      <c r="D1068" s="804" t="s">
        <v>878</v>
      </c>
      <c r="E1068" s="812">
        <v>15640</v>
      </c>
      <c r="F1068" s="812">
        <v>0</v>
      </c>
      <c r="G1068" s="812">
        <v>0</v>
      </c>
      <c r="H1068" s="812">
        <v>0</v>
      </c>
      <c r="I1068" s="835"/>
      <c r="J1068" s="835"/>
      <c r="K1068" s="835"/>
      <c r="L1068" s="835"/>
    </row>
    <row r="1069" spans="1:12" ht="16.5">
      <c r="A1069" s="1210"/>
      <c r="B1069" s="1209"/>
      <c r="C1069" s="804" t="s">
        <v>878</v>
      </c>
      <c r="D1069" s="804" t="s">
        <v>1334</v>
      </c>
      <c r="E1069" s="812">
        <v>15372</v>
      </c>
      <c r="F1069" s="812">
        <v>9223.2000000000007</v>
      </c>
      <c r="G1069" s="812">
        <v>0</v>
      </c>
      <c r="H1069" s="812">
        <v>0</v>
      </c>
      <c r="I1069" s="835"/>
      <c r="J1069" s="835"/>
      <c r="K1069" s="835"/>
      <c r="L1069" s="835"/>
    </row>
    <row r="1070" spans="1:12" ht="25.5">
      <c r="A1070" s="1210"/>
      <c r="B1070" s="1209"/>
      <c r="C1070" s="804" t="s">
        <v>1334</v>
      </c>
      <c r="D1070" s="804" t="s">
        <v>7263</v>
      </c>
      <c r="E1070" s="812">
        <v>4576</v>
      </c>
      <c r="F1070" s="812">
        <v>2745.6000000000004</v>
      </c>
      <c r="G1070" s="812">
        <v>0</v>
      </c>
      <c r="H1070" s="812">
        <v>0</v>
      </c>
      <c r="I1070" s="835"/>
      <c r="J1070" s="835"/>
      <c r="K1070" s="835"/>
      <c r="L1070" s="835"/>
    </row>
    <row r="1071" spans="1:12" ht="25.5">
      <c r="A1071" s="1210"/>
      <c r="B1071" s="1209"/>
      <c r="C1071" s="804" t="s">
        <v>7263</v>
      </c>
      <c r="D1071" s="804" t="s">
        <v>7264</v>
      </c>
      <c r="E1071" s="812">
        <v>2860</v>
      </c>
      <c r="F1071" s="812">
        <v>1716</v>
      </c>
      <c r="G1071" s="812">
        <v>0</v>
      </c>
      <c r="H1071" s="812">
        <v>0</v>
      </c>
      <c r="I1071" s="835"/>
      <c r="J1071" s="835"/>
      <c r="K1071" s="835"/>
      <c r="L1071" s="835"/>
    </row>
    <row r="1072" spans="1:12" ht="16.5">
      <c r="A1072" s="1210">
        <v>6</v>
      </c>
      <c r="B1072" s="1209" t="s">
        <v>1334</v>
      </c>
      <c r="C1072" s="804" t="s">
        <v>880</v>
      </c>
      <c r="D1072" s="804" t="s">
        <v>870</v>
      </c>
      <c r="E1072" s="812">
        <v>2345.2000000000003</v>
      </c>
      <c r="F1072" s="812">
        <v>0</v>
      </c>
      <c r="G1072" s="812">
        <v>0</v>
      </c>
      <c r="H1072" s="812">
        <v>0</v>
      </c>
      <c r="I1072" s="835"/>
      <c r="J1072" s="835"/>
      <c r="K1072" s="835"/>
      <c r="L1072" s="835"/>
    </row>
    <row r="1073" spans="1:12" ht="16.5">
      <c r="A1073" s="1210"/>
      <c r="B1073" s="1209"/>
      <c r="C1073" s="804" t="s">
        <v>870</v>
      </c>
      <c r="D1073" s="804" t="s">
        <v>1346</v>
      </c>
      <c r="E1073" s="812">
        <v>1573</v>
      </c>
      <c r="F1073" s="812">
        <v>943.80000000000007</v>
      </c>
      <c r="G1073" s="812">
        <v>0</v>
      </c>
      <c r="H1073" s="812">
        <v>0</v>
      </c>
      <c r="I1073" s="835"/>
      <c r="J1073" s="835"/>
      <c r="K1073" s="835"/>
      <c r="L1073" s="835"/>
    </row>
    <row r="1074" spans="1:12" ht="25.5">
      <c r="A1074" s="1210"/>
      <c r="B1074" s="1209"/>
      <c r="C1074" s="804" t="s">
        <v>7265</v>
      </c>
      <c r="D1074" s="804" t="s">
        <v>2006</v>
      </c>
      <c r="E1074" s="812">
        <v>972.40000000000009</v>
      </c>
      <c r="F1074" s="812">
        <v>0</v>
      </c>
      <c r="G1074" s="812">
        <v>0</v>
      </c>
      <c r="H1074" s="812">
        <v>0</v>
      </c>
      <c r="I1074" s="835"/>
      <c r="J1074" s="835"/>
      <c r="K1074" s="835"/>
      <c r="L1074" s="835"/>
    </row>
    <row r="1075" spans="1:12" ht="16.5">
      <c r="A1075" s="1210"/>
      <c r="B1075" s="1209"/>
      <c r="C1075" s="804" t="s">
        <v>7266</v>
      </c>
      <c r="D1075" s="814" t="s">
        <v>7690</v>
      </c>
      <c r="E1075" s="812">
        <v>600</v>
      </c>
      <c r="F1075" s="812">
        <v>0</v>
      </c>
      <c r="G1075" s="812">
        <v>0</v>
      </c>
      <c r="H1075" s="812">
        <v>0</v>
      </c>
      <c r="I1075" s="835"/>
      <c r="J1075" s="835"/>
      <c r="K1075" s="835"/>
      <c r="L1075" s="835"/>
    </row>
    <row r="1076" spans="1:12" ht="16.5">
      <c r="A1076" s="1210"/>
      <c r="B1076" s="1209"/>
      <c r="C1076" s="804" t="s">
        <v>880</v>
      </c>
      <c r="D1076" s="804" t="s">
        <v>2486</v>
      </c>
      <c r="E1076" s="812">
        <v>1315.6000000000001</v>
      </c>
      <c r="F1076" s="812">
        <v>0</v>
      </c>
      <c r="G1076" s="812">
        <v>0</v>
      </c>
      <c r="H1076" s="812">
        <v>0</v>
      </c>
      <c r="I1076" s="835"/>
      <c r="J1076" s="835"/>
      <c r="K1076" s="835"/>
      <c r="L1076" s="835"/>
    </row>
    <row r="1077" spans="1:12" ht="16.5">
      <c r="A1077" s="1210"/>
      <c r="B1077" s="1209"/>
      <c r="C1077" s="804" t="s">
        <v>2486</v>
      </c>
      <c r="D1077" s="804" t="s">
        <v>860</v>
      </c>
      <c r="E1077" s="812">
        <v>972.40000000000009</v>
      </c>
      <c r="F1077" s="812">
        <v>0</v>
      </c>
      <c r="G1077" s="812">
        <v>0</v>
      </c>
      <c r="H1077" s="812">
        <v>0</v>
      </c>
      <c r="I1077" s="835"/>
      <c r="J1077" s="835"/>
      <c r="K1077" s="835"/>
      <c r="L1077" s="835"/>
    </row>
    <row r="1078" spans="1:12" ht="16.5">
      <c r="A1078" s="803">
        <v>7</v>
      </c>
      <c r="B1078" s="804" t="s">
        <v>2006</v>
      </c>
      <c r="C1078" s="804" t="s">
        <v>1334</v>
      </c>
      <c r="D1078" s="804" t="s">
        <v>866</v>
      </c>
      <c r="E1078" s="812">
        <v>572</v>
      </c>
      <c r="F1078" s="812">
        <v>0</v>
      </c>
      <c r="G1078" s="812">
        <v>0</v>
      </c>
      <c r="H1078" s="812">
        <v>0</v>
      </c>
      <c r="I1078" s="835"/>
      <c r="J1078" s="835"/>
      <c r="K1078" s="835"/>
      <c r="L1078" s="835"/>
    </row>
    <row r="1079" spans="1:12" ht="16.5">
      <c r="A1079" s="1206">
        <v>8</v>
      </c>
      <c r="B1079" s="1332" t="s">
        <v>860</v>
      </c>
      <c r="C1079" s="804" t="s">
        <v>1334</v>
      </c>
      <c r="D1079" s="804" t="s">
        <v>7267</v>
      </c>
      <c r="E1079" s="812">
        <v>800.80000000000007</v>
      </c>
      <c r="F1079" s="812">
        <v>480.48</v>
      </c>
      <c r="G1079" s="812">
        <v>400.40000000000003</v>
      </c>
      <c r="H1079" s="812">
        <v>0</v>
      </c>
      <c r="I1079" s="835"/>
      <c r="J1079" s="835"/>
      <c r="K1079" s="835"/>
      <c r="L1079" s="835"/>
    </row>
    <row r="1080" spans="1:12" ht="16.5">
      <c r="A1080" s="1207"/>
      <c r="B1080" s="1333"/>
      <c r="C1080" s="815" t="s">
        <v>7691</v>
      </c>
      <c r="D1080" s="815" t="s">
        <v>7692</v>
      </c>
      <c r="E1080" s="812">
        <v>600</v>
      </c>
      <c r="F1080" s="812">
        <v>0</v>
      </c>
      <c r="G1080" s="812">
        <v>0</v>
      </c>
      <c r="H1080" s="812">
        <v>0</v>
      </c>
      <c r="I1080" s="835"/>
      <c r="J1080" s="835"/>
      <c r="K1080" s="835"/>
      <c r="L1080" s="835"/>
    </row>
    <row r="1081" spans="1:12" ht="16.5">
      <c r="A1081" s="1208"/>
      <c r="B1081" s="1334"/>
      <c r="C1081" s="815" t="s">
        <v>7268</v>
      </c>
      <c r="D1081" s="815" t="s">
        <v>7269</v>
      </c>
      <c r="E1081" s="812">
        <v>480</v>
      </c>
      <c r="F1081" s="812">
        <v>0</v>
      </c>
      <c r="G1081" s="812">
        <v>0</v>
      </c>
      <c r="H1081" s="812">
        <v>0</v>
      </c>
      <c r="I1081" s="835"/>
      <c r="J1081" s="835"/>
      <c r="K1081" s="835"/>
      <c r="L1081" s="835"/>
    </row>
    <row r="1082" spans="1:12" ht="16.5">
      <c r="A1082" s="1210">
        <v>9</v>
      </c>
      <c r="B1082" s="1209" t="s">
        <v>1346</v>
      </c>
      <c r="C1082" s="804" t="s">
        <v>1592</v>
      </c>
      <c r="D1082" s="804" t="s">
        <v>1334</v>
      </c>
      <c r="E1082" s="812">
        <v>1620</v>
      </c>
      <c r="F1082" s="812">
        <v>972</v>
      </c>
      <c r="G1082" s="812">
        <v>0</v>
      </c>
      <c r="H1082" s="812">
        <v>0</v>
      </c>
      <c r="I1082" s="835"/>
      <c r="J1082" s="835"/>
      <c r="K1082" s="835"/>
      <c r="L1082" s="835"/>
    </row>
    <row r="1083" spans="1:12" ht="25.5">
      <c r="A1083" s="1210"/>
      <c r="B1083" s="1209"/>
      <c r="C1083" s="804" t="s">
        <v>7270</v>
      </c>
      <c r="D1083" s="804" t="s">
        <v>7271</v>
      </c>
      <c r="E1083" s="812">
        <v>780</v>
      </c>
      <c r="F1083" s="812">
        <v>468</v>
      </c>
      <c r="G1083" s="812">
        <v>390</v>
      </c>
      <c r="H1083" s="812">
        <v>0</v>
      </c>
      <c r="I1083" s="835"/>
      <c r="J1083" s="835"/>
      <c r="K1083" s="835"/>
      <c r="L1083" s="835"/>
    </row>
    <row r="1084" spans="1:12" ht="25.5">
      <c r="A1084" s="1210"/>
      <c r="B1084" s="1209"/>
      <c r="C1084" s="804" t="s">
        <v>7271</v>
      </c>
      <c r="D1084" s="804" t="s">
        <v>7272</v>
      </c>
      <c r="E1084" s="812">
        <v>624</v>
      </c>
      <c r="F1084" s="812">
        <v>374.40000000000003</v>
      </c>
      <c r="G1084" s="812">
        <v>0</v>
      </c>
      <c r="H1084" s="812">
        <v>0</v>
      </c>
      <c r="I1084" s="835"/>
      <c r="J1084" s="835"/>
      <c r="K1084" s="835"/>
      <c r="L1084" s="835"/>
    </row>
    <row r="1085" spans="1:12" ht="16.5">
      <c r="A1085" s="1210"/>
      <c r="B1085" s="1209"/>
      <c r="C1085" s="804" t="s">
        <v>1592</v>
      </c>
      <c r="D1085" s="804" t="s">
        <v>1612</v>
      </c>
      <c r="E1085" s="812">
        <v>742.5</v>
      </c>
      <c r="F1085" s="812">
        <v>0</v>
      </c>
      <c r="G1085" s="812">
        <v>0</v>
      </c>
      <c r="H1085" s="812">
        <v>0</v>
      </c>
      <c r="I1085" s="835"/>
      <c r="J1085" s="835"/>
      <c r="K1085" s="835"/>
      <c r="L1085" s="835"/>
    </row>
    <row r="1086" spans="1:12" ht="16.5">
      <c r="A1086" s="1210"/>
      <c r="B1086" s="1209"/>
      <c r="C1086" s="804" t="s">
        <v>1612</v>
      </c>
      <c r="D1086" s="804" t="s">
        <v>881</v>
      </c>
      <c r="E1086" s="812">
        <v>429</v>
      </c>
      <c r="F1086" s="812">
        <v>0</v>
      </c>
      <c r="G1086" s="812">
        <v>0</v>
      </c>
      <c r="H1086" s="812">
        <v>0</v>
      </c>
      <c r="I1086" s="835"/>
      <c r="J1086" s="835"/>
      <c r="K1086" s="835"/>
      <c r="L1086" s="835"/>
    </row>
    <row r="1087" spans="1:12" ht="16.5">
      <c r="A1087" s="1210">
        <v>10</v>
      </c>
      <c r="B1087" s="1209" t="s">
        <v>866</v>
      </c>
      <c r="C1087" s="804" t="s">
        <v>880</v>
      </c>
      <c r="D1087" s="804" t="s">
        <v>860</v>
      </c>
      <c r="E1087" s="812">
        <v>2400</v>
      </c>
      <c r="F1087" s="812">
        <v>1440</v>
      </c>
      <c r="G1087" s="812">
        <v>0</v>
      </c>
      <c r="H1087" s="812">
        <v>0</v>
      </c>
      <c r="I1087" s="835"/>
      <c r="J1087" s="835"/>
      <c r="K1087" s="835"/>
      <c r="L1087" s="835"/>
    </row>
    <row r="1088" spans="1:12" ht="25.5">
      <c r="A1088" s="1210"/>
      <c r="B1088" s="1209"/>
      <c r="C1088" s="804" t="s">
        <v>860</v>
      </c>
      <c r="D1088" s="804" t="s">
        <v>7273</v>
      </c>
      <c r="E1088" s="812">
        <v>715</v>
      </c>
      <c r="F1088" s="812">
        <v>429</v>
      </c>
      <c r="G1088" s="812">
        <v>357.5</v>
      </c>
      <c r="H1088" s="812">
        <v>0</v>
      </c>
      <c r="I1088" s="835"/>
      <c r="J1088" s="835"/>
      <c r="K1088" s="835"/>
      <c r="L1088" s="835"/>
    </row>
    <row r="1089" spans="1:12" ht="25.5">
      <c r="A1089" s="1210"/>
      <c r="B1089" s="1209"/>
      <c r="C1089" s="804" t="s">
        <v>7273</v>
      </c>
      <c r="D1089" s="804" t="s">
        <v>7274</v>
      </c>
      <c r="E1089" s="812">
        <v>440</v>
      </c>
      <c r="F1089" s="812">
        <v>264</v>
      </c>
      <c r="G1089" s="812">
        <v>0</v>
      </c>
      <c r="H1089" s="812">
        <v>0</v>
      </c>
      <c r="I1089" s="835"/>
      <c r="J1089" s="835"/>
      <c r="K1089" s="835"/>
      <c r="L1089" s="835"/>
    </row>
    <row r="1090" spans="1:12" ht="16.5">
      <c r="A1090" s="1210"/>
      <c r="B1090" s="1209"/>
      <c r="C1090" s="804" t="s">
        <v>880</v>
      </c>
      <c r="D1090" s="804" t="s">
        <v>870</v>
      </c>
      <c r="E1090" s="812">
        <v>6400</v>
      </c>
      <c r="F1090" s="812">
        <v>0</v>
      </c>
      <c r="G1090" s="812">
        <v>0</v>
      </c>
      <c r="H1090" s="812">
        <v>0</v>
      </c>
      <c r="I1090" s="835"/>
      <c r="J1090" s="835"/>
      <c r="K1090" s="835"/>
      <c r="L1090" s="835"/>
    </row>
    <row r="1091" spans="1:12" ht="16.5">
      <c r="A1091" s="1210"/>
      <c r="B1091" s="1209"/>
      <c r="C1091" s="804" t="s">
        <v>870</v>
      </c>
      <c r="D1091" s="804" t="s">
        <v>1346</v>
      </c>
      <c r="E1091" s="812">
        <v>1830.4</v>
      </c>
      <c r="F1091" s="812">
        <v>0</v>
      </c>
      <c r="G1091" s="812">
        <v>0</v>
      </c>
      <c r="H1091" s="812">
        <v>0</v>
      </c>
      <c r="I1091" s="835"/>
      <c r="J1091" s="835"/>
      <c r="K1091" s="835"/>
      <c r="L1091" s="835"/>
    </row>
    <row r="1092" spans="1:12" ht="16.5">
      <c r="A1092" s="1210"/>
      <c r="B1092" s="1209"/>
      <c r="C1092" s="804" t="s">
        <v>1346</v>
      </c>
      <c r="D1092" s="804" t="s">
        <v>1573</v>
      </c>
      <c r="E1092" s="812">
        <v>1201.2</v>
      </c>
      <c r="F1092" s="812">
        <v>0</v>
      </c>
      <c r="G1092" s="812">
        <v>0</v>
      </c>
      <c r="H1092" s="812">
        <v>0</v>
      </c>
      <c r="I1092" s="835"/>
      <c r="J1092" s="835"/>
      <c r="K1092" s="835"/>
      <c r="L1092" s="835"/>
    </row>
    <row r="1093" spans="1:12" ht="16.5">
      <c r="A1093" s="1210"/>
      <c r="B1093" s="1209"/>
      <c r="C1093" s="804" t="s">
        <v>1573</v>
      </c>
      <c r="D1093" s="804" t="s">
        <v>881</v>
      </c>
      <c r="E1093" s="812">
        <v>800.80000000000007</v>
      </c>
      <c r="F1093" s="812">
        <v>0</v>
      </c>
      <c r="G1093" s="812">
        <v>0</v>
      </c>
      <c r="H1093" s="812">
        <v>0</v>
      </c>
      <c r="I1093" s="835"/>
      <c r="J1093" s="835"/>
      <c r="K1093" s="835"/>
      <c r="L1093" s="835"/>
    </row>
    <row r="1094" spans="1:12" ht="16.5">
      <c r="A1094" s="1210">
        <v>11</v>
      </c>
      <c r="B1094" s="1209" t="s">
        <v>2486</v>
      </c>
      <c r="C1094" s="804" t="s">
        <v>1592</v>
      </c>
      <c r="D1094" s="804" t="s">
        <v>866</v>
      </c>
      <c r="E1094" s="812">
        <v>1458.6000000000001</v>
      </c>
      <c r="F1094" s="812">
        <v>0</v>
      </c>
      <c r="G1094" s="812">
        <v>0</v>
      </c>
      <c r="H1094" s="812">
        <v>0</v>
      </c>
      <c r="I1094" s="835"/>
      <c r="J1094" s="835"/>
      <c r="K1094" s="835"/>
      <c r="L1094" s="835"/>
    </row>
    <row r="1095" spans="1:12" ht="16.5">
      <c r="A1095" s="1210"/>
      <c r="B1095" s="1209"/>
      <c r="C1095" s="804" t="s">
        <v>866</v>
      </c>
      <c r="D1095" s="804" t="s">
        <v>1334</v>
      </c>
      <c r="E1095" s="812">
        <v>1086.8</v>
      </c>
      <c r="F1095" s="812">
        <v>0</v>
      </c>
      <c r="G1095" s="812">
        <v>0</v>
      </c>
      <c r="H1095" s="812">
        <v>0</v>
      </c>
      <c r="I1095" s="835"/>
      <c r="J1095" s="835"/>
      <c r="K1095" s="835"/>
      <c r="L1095" s="835"/>
    </row>
    <row r="1096" spans="1:12" ht="25.5">
      <c r="A1096" s="803">
        <v>12</v>
      </c>
      <c r="B1096" s="804" t="s">
        <v>7275</v>
      </c>
      <c r="C1096" s="804" t="s">
        <v>1592</v>
      </c>
      <c r="D1096" s="804" t="s">
        <v>7276</v>
      </c>
      <c r="E1096" s="812">
        <v>371.8</v>
      </c>
      <c r="F1096" s="812">
        <v>0</v>
      </c>
      <c r="G1096" s="812">
        <v>0</v>
      </c>
      <c r="H1096" s="812">
        <v>0</v>
      </c>
      <c r="I1096" s="835"/>
      <c r="J1096" s="835"/>
      <c r="K1096" s="835"/>
      <c r="L1096" s="835"/>
    </row>
    <row r="1097" spans="1:12" ht="25.5">
      <c r="A1097" s="1210">
        <v>14</v>
      </c>
      <c r="B1097" s="1209" t="s">
        <v>7277</v>
      </c>
      <c r="C1097" s="804" t="s">
        <v>1693</v>
      </c>
      <c r="D1097" s="804" t="s">
        <v>7278</v>
      </c>
      <c r="E1097" s="812">
        <v>371.8</v>
      </c>
      <c r="F1097" s="812">
        <v>0</v>
      </c>
      <c r="G1097" s="812">
        <v>0</v>
      </c>
      <c r="H1097" s="812">
        <v>0</v>
      </c>
      <c r="I1097" s="835"/>
      <c r="J1097" s="835"/>
      <c r="K1097" s="835"/>
      <c r="L1097" s="835"/>
    </row>
    <row r="1098" spans="1:12" ht="16.5">
      <c r="A1098" s="1210"/>
      <c r="B1098" s="1209"/>
      <c r="C1098" s="804" t="s">
        <v>1592</v>
      </c>
      <c r="D1098" s="804" t="s">
        <v>7279</v>
      </c>
      <c r="E1098" s="812">
        <v>520</v>
      </c>
      <c r="F1098" s="812">
        <v>0</v>
      </c>
      <c r="G1098" s="812">
        <v>0</v>
      </c>
      <c r="H1098" s="812">
        <v>0</v>
      </c>
      <c r="I1098" s="835"/>
      <c r="J1098" s="835"/>
      <c r="K1098" s="835"/>
      <c r="L1098" s="835"/>
    </row>
    <row r="1099" spans="1:12" ht="16.5">
      <c r="A1099" s="1210">
        <v>14</v>
      </c>
      <c r="B1099" s="1209" t="s">
        <v>859</v>
      </c>
      <c r="C1099" s="804" t="s">
        <v>1592</v>
      </c>
      <c r="D1099" s="804" t="s">
        <v>866</v>
      </c>
      <c r="E1099" s="812">
        <v>1458.6000000000001</v>
      </c>
      <c r="F1099" s="812">
        <v>875.16000000000008</v>
      </c>
      <c r="G1099" s="812">
        <v>0</v>
      </c>
      <c r="H1099" s="812">
        <v>0</v>
      </c>
      <c r="I1099" s="835"/>
      <c r="J1099" s="835"/>
      <c r="K1099" s="835"/>
      <c r="L1099" s="835"/>
    </row>
    <row r="1100" spans="1:12" ht="16.5">
      <c r="A1100" s="1210"/>
      <c r="B1100" s="1209"/>
      <c r="C1100" s="804" t="s">
        <v>866</v>
      </c>
      <c r="D1100" s="804" t="s">
        <v>1334</v>
      </c>
      <c r="E1100" s="812">
        <v>972.40000000000009</v>
      </c>
      <c r="F1100" s="812">
        <v>583.43999999999994</v>
      </c>
      <c r="G1100" s="812">
        <v>0</v>
      </c>
      <c r="H1100" s="812">
        <v>0</v>
      </c>
      <c r="I1100" s="835"/>
      <c r="J1100" s="835"/>
      <c r="K1100" s="835"/>
      <c r="L1100" s="835"/>
    </row>
    <row r="1101" spans="1:12" ht="16.5">
      <c r="A1101" s="1210">
        <v>15</v>
      </c>
      <c r="B1101" s="1209" t="s">
        <v>1696</v>
      </c>
      <c r="C1101" s="804" t="s">
        <v>1592</v>
      </c>
      <c r="D1101" s="804" t="s">
        <v>878</v>
      </c>
      <c r="E1101" s="812">
        <v>5399.2000000000007</v>
      </c>
      <c r="F1101" s="812">
        <v>0</v>
      </c>
      <c r="G1101" s="812">
        <v>0</v>
      </c>
      <c r="H1101" s="812">
        <v>0</v>
      </c>
      <c r="I1101" s="835"/>
      <c r="J1101" s="835"/>
      <c r="K1101" s="835"/>
      <c r="L1101" s="835"/>
    </row>
    <row r="1102" spans="1:12" ht="16.5">
      <c r="A1102" s="1210"/>
      <c r="B1102" s="1209"/>
      <c r="C1102" s="804" t="s">
        <v>878</v>
      </c>
      <c r="D1102" s="804" t="s">
        <v>1334</v>
      </c>
      <c r="E1102" s="812">
        <v>1716</v>
      </c>
      <c r="F1102" s="812">
        <v>0</v>
      </c>
      <c r="G1102" s="812">
        <v>0</v>
      </c>
      <c r="H1102" s="812">
        <v>0</v>
      </c>
      <c r="I1102" s="835"/>
      <c r="J1102" s="835"/>
      <c r="K1102" s="835"/>
      <c r="L1102" s="835"/>
    </row>
    <row r="1103" spans="1:12" ht="16.5">
      <c r="A1103" s="1210"/>
      <c r="B1103" s="1209"/>
      <c r="C1103" s="804" t="s">
        <v>1592</v>
      </c>
      <c r="D1103" s="804" t="s">
        <v>1610</v>
      </c>
      <c r="E1103" s="812">
        <v>1820</v>
      </c>
      <c r="F1103" s="812">
        <v>0</v>
      </c>
      <c r="G1103" s="812">
        <v>0</v>
      </c>
      <c r="H1103" s="812">
        <v>0</v>
      </c>
      <c r="I1103" s="835"/>
      <c r="J1103" s="835"/>
      <c r="K1103" s="835"/>
      <c r="L1103" s="835"/>
    </row>
    <row r="1104" spans="1:12" ht="16.5">
      <c r="A1104" s="1210">
        <v>16</v>
      </c>
      <c r="B1104" s="1209" t="s">
        <v>2155</v>
      </c>
      <c r="C1104" s="804" t="s">
        <v>1592</v>
      </c>
      <c r="D1104" s="804" t="s">
        <v>866</v>
      </c>
      <c r="E1104" s="812">
        <v>1458.6000000000001</v>
      </c>
      <c r="F1104" s="812">
        <v>0</v>
      </c>
      <c r="G1104" s="812">
        <v>0</v>
      </c>
      <c r="H1104" s="812">
        <v>0</v>
      </c>
      <c r="I1104" s="835"/>
      <c r="J1104" s="835"/>
      <c r="K1104" s="835"/>
      <c r="L1104" s="835"/>
    </row>
    <row r="1105" spans="1:12" ht="16.5">
      <c r="A1105" s="1210"/>
      <c r="B1105" s="1209"/>
      <c r="C1105" s="804" t="s">
        <v>866</v>
      </c>
      <c r="D1105" s="804" t="s">
        <v>1334</v>
      </c>
      <c r="E1105" s="812">
        <v>972.40000000000009</v>
      </c>
      <c r="F1105" s="812">
        <v>0</v>
      </c>
      <c r="G1105" s="812">
        <v>0</v>
      </c>
      <c r="H1105" s="812">
        <v>0</v>
      </c>
      <c r="I1105" s="835"/>
      <c r="J1105" s="835"/>
      <c r="K1105" s="835"/>
      <c r="L1105" s="835"/>
    </row>
    <row r="1106" spans="1:12" ht="25.5">
      <c r="A1106" s="1210"/>
      <c r="B1106" s="1209"/>
      <c r="C1106" s="804" t="s">
        <v>1334</v>
      </c>
      <c r="D1106" s="804" t="s">
        <v>7693</v>
      </c>
      <c r="E1106" s="812">
        <v>800.80000000000007</v>
      </c>
      <c r="F1106" s="812">
        <v>0</v>
      </c>
      <c r="G1106" s="812">
        <v>0</v>
      </c>
      <c r="H1106" s="812">
        <v>0</v>
      </c>
      <c r="I1106" s="835"/>
      <c r="J1106" s="835"/>
      <c r="K1106" s="835"/>
      <c r="L1106" s="835"/>
    </row>
    <row r="1107" spans="1:12" ht="16.5">
      <c r="A1107" s="1210">
        <v>17</v>
      </c>
      <c r="B1107" s="1209" t="s">
        <v>870</v>
      </c>
      <c r="C1107" s="804" t="s">
        <v>1592</v>
      </c>
      <c r="D1107" s="804" t="s">
        <v>866</v>
      </c>
      <c r="E1107" s="812">
        <v>1458.6000000000001</v>
      </c>
      <c r="F1107" s="812">
        <v>0</v>
      </c>
      <c r="G1107" s="812">
        <v>0</v>
      </c>
      <c r="H1107" s="812">
        <v>0</v>
      </c>
      <c r="I1107" s="835"/>
      <c r="J1107" s="835"/>
      <c r="K1107" s="835"/>
      <c r="L1107" s="835"/>
    </row>
    <row r="1108" spans="1:12" ht="16.5">
      <c r="A1108" s="1210"/>
      <c r="B1108" s="1209"/>
      <c r="C1108" s="804" t="s">
        <v>866</v>
      </c>
      <c r="D1108" s="804" t="s">
        <v>1334</v>
      </c>
      <c r="E1108" s="812">
        <v>715</v>
      </c>
      <c r="F1108" s="812">
        <v>0</v>
      </c>
      <c r="G1108" s="812">
        <v>0</v>
      </c>
      <c r="H1108" s="812">
        <v>0</v>
      </c>
      <c r="I1108" s="835"/>
      <c r="J1108" s="835"/>
      <c r="K1108" s="835"/>
      <c r="L1108" s="835"/>
    </row>
    <row r="1109" spans="1:12" ht="16.5">
      <c r="A1109" s="1210"/>
      <c r="B1109" s="1209"/>
      <c r="C1109" s="804" t="s">
        <v>1334</v>
      </c>
      <c r="D1109" s="804" t="s">
        <v>7280</v>
      </c>
      <c r="E1109" s="812">
        <v>572</v>
      </c>
      <c r="F1109" s="812">
        <v>0</v>
      </c>
      <c r="G1109" s="812">
        <v>0</v>
      </c>
      <c r="H1109" s="812">
        <v>0</v>
      </c>
      <c r="I1109" s="835"/>
      <c r="J1109" s="835"/>
      <c r="K1109" s="835"/>
      <c r="L1109" s="835"/>
    </row>
    <row r="1110" spans="1:12" ht="16.5">
      <c r="A1110" s="1210"/>
      <c r="B1110" s="1209"/>
      <c r="C1110" s="804" t="s">
        <v>1592</v>
      </c>
      <c r="D1110" s="804" t="s">
        <v>1612</v>
      </c>
      <c r="E1110" s="812">
        <v>1458.6000000000001</v>
      </c>
      <c r="F1110" s="812">
        <v>0</v>
      </c>
      <c r="G1110" s="812">
        <v>0</v>
      </c>
      <c r="H1110" s="812">
        <v>0</v>
      </c>
      <c r="I1110" s="835"/>
      <c r="J1110" s="835"/>
      <c r="K1110" s="835"/>
      <c r="L1110" s="835"/>
    </row>
    <row r="1111" spans="1:12" ht="25.5">
      <c r="A1111" s="1210"/>
      <c r="B1111" s="1209"/>
      <c r="C1111" s="804" t="s">
        <v>1612</v>
      </c>
      <c r="D1111" s="804" t="s">
        <v>7281</v>
      </c>
      <c r="E1111" s="812">
        <v>715</v>
      </c>
      <c r="F1111" s="812">
        <v>429</v>
      </c>
      <c r="G1111" s="812">
        <v>0</v>
      </c>
      <c r="H1111" s="812">
        <v>0</v>
      </c>
      <c r="I1111" s="835"/>
      <c r="J1111" s="835"/>
      <c r="K1111" s="835"/>
      <c r="L1111" s="835"/>
    </row>
    <row r="1112" spans="1:12" ht="16.5">
      <c r="A1112" s="1210">
        <v>18</v>
      </c>
      <c r="B1112" s="1209" t="s">
        <v>1612</v>
      </c>
      <c r="C1112" s="804" t="s">
        <v>880</v>
      </c>
      <c r="D1112" s="804" t="s">
        <v>870</v>
      </c>
      <c r="E1112" s="812">
        <v>1201.2</v>
      </c>
      <c r="F1112" s="812">
        <v>0</v>
      </c>
      <c r="G1112" s="812">
        <v>0</v>
      </c>
      <c r="H1112" s="812">
        <v>0</v>
      </c>
      <c r="I1112" s="835"/>
      <c r="J1112" s="835"/>
      <c r="K1112" s="835"/>
      <c r="L1112" s="835"/>
    </row>
    <row r="1113" spans="1:12" ht="16.5">
      <c r="A1113" s="1210"/>
      <c r="B1113" s="1209"/>
      <c r="C1113" s="804" t="s">
        <v>870</v>
      </c>
      <c r="D1113" s="804" t="s">
        <v>1346</v>
      </c>
      <c r="E1113" s="812">
        <v>972.40000000000009</v>
      </c>
      <c r="F1113" s="812">
        <v>0</v>
      </c>
      <c r="G1113" s="812">
        <v>0</v>
      </c>
      <c r="H1113" s="812">
        <v>0</v>
      </c>
      <c r="I1113" s="835"/>
      <c r="J1113" s="835"/>
      <c r="K1113" s="835"/>
      <c r="L1113" s="835"/>
    </row>
    <row r="1114" spans="1:12" ht="25.5">
      <c r="A1114" s="1210"/>
      <c r="B1114" s="1209"/>
      <c r="C1114" s="804" t="s">
        <v>1346</v>
      </c>
      <c r="D1114" s="804" t="s">
        <v>7282</v>
      </c>
      <c r="E1114" s="812">
        <v>715</v>
      </c>
      <c r="F1114" s="812">
        <v>0</v>
      </c>
      <c r="G1114" s="812">
        <v>0</v>
      </c>
      <c r="H1114" s="812">
        <v>0</v>
      </c>
      <c r="I1114" s="835"/>
      <c r="J1114" s="835"/>
      <c r="K1114" s="835"/>
      <c r="L1114" s="835"/>
    </row>
    <row r="1115" spans="1:12" ht="25.5">
      <c r="A1115" s="1210"/>
      <c r="B1115" s="1209"/>
      <c r="C1115" s="804" t="s">
        <v>7282</v>
      </c>
      <c r="D1115" s="804" t="s">
        <v>881</v>
      </c>
      <c r="E1115" s="812">
        <v>486.20000000000005</v>
      </c>
      <c r="F1115" s="812">
        <v>0</v>
      </c>
      <c r="G1115" s="812">
        <v>0</v>
      </c>
      <c r="H1115" s="812">
        <v>0</v>
      </c>
      <c r="I1115" s="835"/>
      <c r="J1115" s="835"/>
      <c r="K1115" s="835"/>
      <c r="L1115" s="835"/>
    </row>
    <row r="1116" spans="1:12" ht="16.5">
      <c r="A1116" s="803">
        <v>19</v>
      </c>
      <c r="B1116" s="804" t="s">
        <v>1610</v>
      </c>
      <c r="C1116" s="804" t="s">
        <v>880</v>
      </c>
      <c r="D1116" s="804" t="s">
        <v>870</v>
      </c>
      <c r="E1116" s="812">
        <v>3200</v>
      </c>
      <c r="F1116" s="812">
        <v>0</v>
      </c>
      <c r="G1116" s="812">
        <v>0</v>
      </c>
      <c r="H1116" s="812">
        <v>0</v>
      </c>
      <c r="I1116" s="835"/>
      <c r="J1116" s="835"/>
      <c r="K1116" s="835"/>
      <c r="L1116" s="835"/>
    </row>
    <row r="1117" spans="1:12" ht="16.5">
      <c r="A1117" s="1210">
        <v>20</v>
      </c>
      <c r="B1117" s="804" t="s">
        <v>7283</v>
      </c>
      <c r="C1117" s="804" t="s">
        <v>7284</v>
      </c>
      <c r="D1117" s="804" t="s">
        <v>1610</v>
      </c>
      <c r="E1117" s="812">
        <v>6356</v>
      </c>
      <c r="F1117" s="812">
        <v>0</v>
      </c>
      <c r="G1117" s="812">
        <v>0</v>
      </c>
      <c r="H1117" s="812">
        <v>0</v>
      </c>
      <c r="I1117" s="835"/>
      <c r="J1117" s="835"/>
      <c r="K1117" s="835"/>
      <c r="L1117" s="835"/>
    </row>
    <row r="1118" spans="1:12" ht="25.5">
      <c r="A1118" s="1210"/>
      <c r="B1118" s="1209" t="s">
        <v>7285</v>
      </c>
      <c r="C1118" s="804" t="s">
        <v>7286</v>
      </c>
      <c r="D1118" s="804" t="s">
        <v>870</v>
      </c>
      <c r="E1118" s="812">
        <v>7600</v>
      </c>
      <c r="F1118" s="812">
        <v>0</v>
      </c>
      <c r="G1118" s="812">
        <v>0</v>
      </c>
      <c r="H1118" s="812">
        <v>0</v>
      </c>
      <c r="I1118" s="835"/>
      <c r="J1118" s="835"/>
      <c r="K1118" s="835"/>
      <c r="L1118" s="835"/>
    </row>
    <row r="1119" spans="1:12" ht="16.5">
      <c r="A1119" s="1210"/>
      <c r="B1119" s="1209"/>
      <c r="C1119" s="804" t="s">
        <v>870</v>
      </c>
      <c r="D1119" s="804" t="s">
        <v>1346</v>
      </c>
      <c r="E1119" s="812">
        <v>1820</v>
      </c>
      <c r="F1119" s="812">
        <v>0</v>
      </c>
      <c r="G1119" s="812">
        <v>0</v>
      </c>
      <c r="H1119" s="812">
        <v>0</v>
      </c>
      <c r="I1119" s="835"/>
      <c r="J1119" s="835"/>
      <c r="K1119" s="835"/>
      <c r="L1119" s="835"/>
    </row>
    <row r="1120" spans="1:12" ht="16.5">
      <c r="A1120" s="1210">
        <v>21</v>
      </c>
      <c r="B1120" s="1209" t="s">
        <v>1593</v>
      </c>
      <c r="C1120" s="804" t="s">
        <v>880</v>
      </c>
      <c r="D1120" s="804" t="s">
        <v>870</v>
      </c>
      <c r="E1120" s="812">
        <v>1944.8000000000002</v>
      </c>
      <c r="F1120" s="812">
        <v>0</v>
      </c>
      <c r="G1120" s="812">
        <v>0</v>
      </c>
      <c r="H1120" s="812">
        <v>0</v>
      </c>
      <c r="I1120" s="835"/>
      <c r="J1120" s="835"/>
      <c r="K1120" s="835"/>
      <c r="L1120" s="835"/>
    </row>
    <row r="1121" spans="1:12" ht="16.5">
      <c r="A1121" s="1210"/>
      <c r="B1121" s="1209"/>
      <c r="C1121" s="804" t="s">
        <v>870</v>
      </c>
      <c r="D1121" s="804" t="s">
        <v>1346</v>
      </c>
      <c r="E1121" s="812">
        <v>1372.8000000000002</v>
      </c>
      <c r="F1121" s="812">
        <v>0</v>
      </c>
      <c r="G1121" s="812">
        <v>0</v>
      </c>
      <c r="H1121" s="812">
        <v>0</v>
      </c>
      <c r="I1121" s="835"/>
      <c r="J1121" s="835"/>
      <c r="K1121" s="835"/>
      <c r="L1121" s="835"/>
    </row>
    <row r="1122" spans="1:12" ht="16.5">
      <c r="A1122" s="1210"/>
      <c r="B1122" s="1209"/>
      <c r="C1122" s="804" t="s">
        <v>880</v>
      </c>
      <c r="D1122" s="804" t="s">
        <v>2486</v>
      </c>
      <c r="E1122" s="812">
        <v>1430</v>
      </c>
      <c r="F1122" s="812">
        <v>0</v>
      </c>
      <c r="G1122" s="812">
        <v>0</v>
      </c>
      <c r="H1122" s="812">
        <v>0</v>
      </c>
      <c r="I1122" s="835"/>
      <c r="J1122" s="835"/>
      <c r="K1122" s="835"/>
      <c r="L1122" s="835"/>
    </row>
    <row r="1123" spans="1:12" ht="16.5">
      <c r="A1123" s="1210"/>
      <c r="B1123" s="1209"/>
      <c r="C1123" s="804" t="s">
        <v>7287</v>
      </c>
      <c r="D1123" s="804" t="s">
        <v>7288</v>
      </c>
      <c r="E1123" s="812">
        <v>1315.6000000000001</v>
      </c>
      <c r="F1123" s="812">
        <v>789.36000000000013</v>
      </c>
      <c r="G1123" s="812">
        <v>0</v>
      </c>
      <c r="H1123" s="812">
        <v>0</v>
      </c>
      <c r="I1123" s="835"/>
      <c r="J1123" s="835"/>
      <c r="K1123" s="835"/>
      <c r="L1123" s="835"/>
    </row>
    <row r="1124" spans="1:12" ht="25.5">
      <c r="A1124" s="1210">
        <v>22</v>
      </c>
      <c r="B1124" s="1209" t="s">
        <v>1693</v>
      </c>
      <c r="C1124" s="804" t="s">
        <v>880</v>
      </c>
      <c r="D1124" s="804" t="s">
        <v>7289</v>
      </c>
      <c r="E1124" s="812">
        <v>1092</v>
      </c>
      <c r="F1124" s="812">
        <v>764.4</v>
      </c>
      <c r="G1124" s="812">
        <v>0</v>
      </c>
      <c r="H1124" s="812">
        <v>0</v>
      </c>
      <c r="I1124" s="835"/>
      <c r="J1124" s="835"/>
      <c r="K1124" s="835"/>
      <c r="L1124" s="835"/>
    </row>
    <row r="1125" spans="1:12" ht="25.5">
      <c r="A1125" s="1210"/>
      <c r="B1125" s="1209"/>
      <c r="C1125" s="804" t="s">
        <v>7289</v>
      </c>
      <c r="D1125" s="804" t="s">
        <v>7290</v>
      </c>
      <c r="E1125" s="812">
        <v>650</v>
      </c>
      <c r="F1125" s="812">
        <v>455</v>
      </c>
      <c r="G1125" s="812">
        <v>0</v>
      </c>
      <c r="H1125" s="812">
        <v>0</v>
      </c>
      <c r="I1125" s="835"/>
      <c r="J1125" s="835"/>
      <c r="K1125" s="835"/>
      <c r="L1125" s="835"/>
    </row>
    <row r="1126" spans="1:12" ht="25.5">
      <c r="A1126" s="1210"/>
      <c r="B1126" s="1209"/>
      <c r="C1126" s="804" t="s">
        <v>7291</v>
      </c>
      <c r="D1126" s="804" t="s">
        <v>7292</v>
      </c>
      <c r="E1126" s="812">
        <v>500</v>
      </c>
      <c r="F1126" s="812">
        <v>0</v>
      </c>
      <c r="G1126" s="812">
        <v>0</v>
      </c>
      <c r="H1126" s="812">
        <v>0</v>
      </c>
      <c r="I1126" s="835"/>
      <c r="J1126" s="835"/>
      <c r="K1126" s="835"/>
      <c r="L1126" s="835"/>
    </row>
    <row r="1127" spans="1:12" ht="16.5">
      <c r="A1127" s="1210">
        <v>23</v>
      </c>
      <c r="B1127" s="1209" t="s">
        <v>878</v>
      </c>
      <c r="C1127" s="804" t="s">
        <v>880</v>
      </c>
      <c r="D1127" s="804" t="s">
        <v>2155</v>
      </c>
      <c r="E1127" s="812">
        <v>1458.6000000000001</v>
      </c>
      <c r="F1127" s="812">
        <v>0</v>
      </c>
      <c r="G1127" s="812">
        <v>0</v>
      </c>
      <c r="H1127" s="812">
        <v>0</v>
      </c>
      <c r="I1127" s="835"/>
      <c r="J1127" s="835"/>
      <c r="K1127" s="835"/>
      <c r="L1127" s="835"/>
    </row>
    <row r="1128" spans="1:12" ht="16.5">
      <c r="A1128" s="1210"/>
      <c r="B1128" s="1209"/>
      <c r="C1128" s="804" t="s">
        <v>880</v>
      </c>
      <c r="D1128" s="804" t="s">
        <v>859</v>
      </c>
      <c r="E1128" s="812">
        <v>1830.4</v>
      </c>
      <c r="F1128" s="812">
        <v>0</v>
      </c>
      <c r="G1128" s="812">
        <v>0</v>
      </c>
      <c r="H1128" s="812">
        <v>0</v>
      </c>
      <c r="I1128" s="835"/>
      <c r="J1128" s="835"/>
      <c r="K1128" s="835"/>
      <c r="L1128" s="835"/>
    </row>
    <row r="1129" spans="1:12" ht="16.5">
      <c r="A1129" s="1210"/>
      <c r="B1129" s="1209"/>
      <c r="C1129" s="804" t="s">
        <v>859</v>
      </c>
      <c r="D1129" s="804" t="s">
        <v>860</v>
      </c>
      <c r="E1129" s="812">
        <v>715</v>
      </c>
      <c r="F1129" s="812">
        <v>429</v>
      </c>
      <c r="G1129" s="812">
        <v>0</v>
      </c>
      <c r="H1129" s="812">
        <v>0</v>
      </c>
      <c r="I1129" s="835"/>
      <c r="J1129" s="835"/>
      <c r="K1129" s="835"/>
      <c r="L1129" s="835"/>
    </row>
    <row r="1130" spans="1:12" ht="16.5">
      <c r="A1130" s="1210">
        <v>24</v>
      </c>
      <c r="B1130" s="1209" t="s">
        <v>1785</v>
      </c>
      <c r="C1130" s="804" t="s">
        <v>1592</v>
      </c>
      <c r="D1130" s="804" t="s">
        <v>1593</v>
      </c>
      <c r="E1130" s="812">
        <v>972.40000000000009</v>
      </c>
      <c r="F1130" s="812">
        <v>0</v>
      </c>
      <c r="G1130" s="812">
        <v>0</v>
      </c>
      <c r="H1130" s="812">
        <v>0</v>
      </c>
      <c r="I1130" s="835"/>
      <c r="J1130" s="835"/>
      <c r="K1130" s="835"/>
      <c r="L1130" s="835"/>
    </row>
    <row r="1131" spans="1:12" ht="16.5">
      <c r="A1131" s="1210"/>
      <c r="B1131" s="1209"/>
      <c r="C1131" s="804" t="s">
        <v>7293</v>
      </c>
      <c r="D1131" s="804" t="s">
        <v>1334</v>
      </c>
      <c r="E1131" s="812">
        <v>572</v>
      </c>
      <c r="F1131" s="812">
        <v>0</v>
      </c>
      <c r="G1131" s="812">
        <v>0</v>
      </c>
      <c r="H1131" s="812">
        <v>0</v>
      </c>
      <c r="I1131" s="835"/>
      <c r="J1131" s="835"/>
      <c r="K1131" s="835"/>
      <c r="L1131" s="835"/>
    </row>
    <row r="1132" spans="1:12" ht="16.5">
      <c r="A1132" s="1210">
        <v>25</v>
      </c>
      <c r="B1132" s="1209" t="s">
        <v>1573</v>
      </c>
      <c r="C1132" s="804" t="s">
        <v>7294</v>
      </c>
      <c r="D1132" s="804" t="s">
        <v>7295</v>
      </c>
      <c r="E1132" s="812">
        <v>1201.2</v>
      </c>
      <c r="F1132" s="812">
        <v>720.72</v>
      </c>
      <c r="G1132" s="812">
        <v>0</v>
      </c>
      <c r="H1132" s="812">
        <v>480.48</v>
      </c>
      <c r="I1132" s="835"/>
      <c r="J1132" s="835"/>
      <c r="K1132" s="835"/>
      <c r="L1132" s="835"/>
    </row>
    <row r="1133" spans="1:12" ht="16.5">
      <c r="A1133" s="1210"/>
      <c r="B1133" s="1209"/>
      <c r="C1133" s="804" t="s">
        <v>7296</v>
      </c>
      <c r="D1133" s="804" t="s">
        <v>1612</v>
      </c>
      <c r="E1133" s="812">
        <v>972.40000000000009</v>
      </c>
      <c r="F1133" s="812">
        <v>0</v>
      </c>
      <c r="G1133" s="812">
        <v>0</v>
      </c>
      <c r="H1133" s="812">
        <v>0</v>
      </c>
      <c r="I1133" s="835"/>
      <c r="J1133" s="835"/>
      <c r="K1133" s="835"/>
      <c r="L1133" s="835"/>
    </row>
    <row r="1134" spans="1:12" ht="16.5">
      <c r="A1134" s="1210"/>
      <c r="B1134" s="1209"/>
      <c r="C1134" s="804" t="s">
        <v>1612</v>
      </c>
      <c r="D1134" s="804" t="s">
        <v>881</v>
      </c>
      <c r="E1134" s="812">
        <v>858</v>
      </c>
      <c r="F1134" s="812">
        <v>0</v>
      </c>
      <c r="G1134" s="812">
        <v>0</v>
      </c>
      <c r="H1134" s="812">
        <v>0</v>
      </c>
      <c r="I1134" s="835"/>
      <c r="J1134" s="835"/>
      <c r="K1134" s="835"/>
      <c r="L1134" s="835"/>
    </row>
    <row r="1135" spans="1:12" ht="16.5">
      <c r="A1135" s="1210">
        <v>26</v>
      </c>
      <c r="B1135" s="1209" t="s">
        <v>1388</v>
      </c>
      <c r="C1135" s="804" t="s">
        <v>7297</v>
      </c>
      <c r="D1135" s="804" t="s">
        <v>866</v>
      </c>
      <c r="E1135" s="812">
        <v>1128.6000000000001</v>
      </c>
      <c r="F1135" s="812">
        <v>0</v>
      </c>
      <c r="G1135" s="812">
        <v>0</v>
      </c>
      <c r="H1135" s="812">
        <v>395.01</v>
      </c>
      <c r="I1135" s="835"/>
      <c r="J1135" s="835"/>
      <c r="K1135" s="835"/>
      <c r="L1135" s="835"/>
    </row>
    <row r="1136" spans="1:12" ht="16.5">
      <c r="A1136" s="1210"/>
      <c r="B1136" s="1209"/>
      <c r="C1136" s="804" t="s">
        <v>866</v>
      </c>
      <c r="D1136" s="804" t="s">
        <v>1334</v>
      </c>
      <c r="E1136" s="812">
        <v>1009.8000000000001</v>
      </c>
      <c r="F1136" s="812">
        <v>0</v>
      </c>
      <c r="G1136" s="812">
        <v>0</v>
      </c>
      <c r="H1136" s="812">
        <v>0</v>
      </c>
      <c r="I1136" s="835"/>
      <c r="J1136" s="835"/>
      <c r="K1136" s="835"/>
      <c r="L1136" s="835"/>
    </row>
    <row r="1137" spans="1:12" ht="25.5">
      <c r="A1137" s="1210"/>
      <c r="B1137" s="1209"/>
      <c r="C1137" s="804" t="s">
        <v>7298</v>
      </c>
      <c r="D1137" s="804" t="s">
        <v>7299</v>
      </c>
      <c r="E1137" s="812">
        <v>980</v>
      </c>
      <c r="F1137" s="812">
        <v>0</v>
      </c>
      <c r="G1137" s="812">
        <v>0</v>
      </c>
      <c r="H1137" s="812">
        <v>0</v>
      </c>
      <c r="I1137" s="835"/>
      <c r="J1137" s="835"/>
      <c r="K1137" s="835"/>
      <c r="L1137" s="835"/>
    </row>
    <row r="1138" spans="1:12" ht="16.5">
      <c r="A1138" s="1210"/>
      <c r="B1138" s="1209"/>
      <c r="C1138" s="804" t="s">
        <v>7300</v>
      </c>
      <c r="D1138" s="804" t="s">
        <v>1612</v>
      </c>
      <c r="E1138" s="812">
        <v>972.40000000000009</v>
      </c>
      <c r="F1138" s="812">
        <v>583.43999999999994</v>
      </c>
      <c r="G1138" s="812">
        <v>388.96000000000004</v>
      </c>
      <c r="H1138" s="812">
        <v>0</v>
      </c>
      <c r="I1138" s="835"/>
      <c r="J1138" s="835"/>
      <c r="K1138" s="835"/>
      <c r="L1138" s="835"/>
    </row>
    <row r="1139" spans="1:12" ht="16.5">
      <c r="A1139" s="1210"/>
      <c r="B1139" s="1209"/>
      <c r="C1139" s="804" t="s">
        <v>1612</v>
      </c>
      <c r="D1139" s="804" t="s">
        <v>881</v>
      </c>
      <c r="E1139" s="812">
        <v>486.20000000000005</v>
      </c>
      <c r="F1139" s="812">
        <v>0</v>
      </c>
      <c r="G1139" s="812">
        <v>0</v>
      </c>
      <c r="H1139" s="812">
        <v>0</v>
      </c>
      <c r="I1139" s="835"/>
      <c r="J1139" s="835"/>
      <c r="K1139" s="835"/>
      <c r="L1139" s="835"/>
    </row>
    <row r="1140" spans="1:12" ht="25.5">
      <c r="A1140" s="1210">
        <v>27</v>
      </c>
      <c r="B1140" s="1209" t="s">
        <v>1661</v>
      </c>
      <c r="C1140" s="804" t="s">
        <v>2155</v>
      </c>
      <c r="D1140" s="804" t="s">
        <v>7301</v>
      </c>
      <c r="E1140" s="812">
        <v>486.20000000000005</v>
      </c>
      <c r="F1140" s="812">
        <v>0</v>
      </c>
      <c r="G1140" s="812">
        <v>0</v>
      </c>
      <c r="H1140" s="812">
        <v>0</v>
      </c>
      <c r="I1140" s="835"/>
      <c r="J1140" s="835"/>
      <c r="K1140" s="835"/>
      <c r="L1140" s="835"/>
    </row>
    <row r="1141" spans="1:12" ht="16.5">
      <c r="A1141" s="1210"/>
      <c r="B1141" s="1209"/>
      <c r="C1141" s="804" t="s">
        <v>7302</v>
      </c>
      <c r="D1141" s="804" t="s">
        <v>7303</v>
      </c>
      <c r="E1141" s="812">
        <v>442</v>
      </c>
      <c r="F1141" s="812">
        <v>0</v>
      </c>
      <c r="G1141" s="812">
        <v>0</v>
      </c>
      <c r="H1141" s="812">
        <v>0</v>
      </c>
      <c r="I1141" s="835"/>
      <c r="J1141" s="835"/>
      <c r="K1141" s="835"/>
      <c r="L1141" s="835"/>
    </row>
    <row r="1142" spans="1:12" ht="16.5">
      <c r="A1142" s="1210"/>
      <c r="B1142" s="1209"/>
      <c r="C1142" s="804" t="s">
        <v>880</v>
      </c>
      <c r="D1142" s="804" t="s">
        <v>3802</v>
      </c>
      <c r="E1142" s="812">
        <v>530.4</v>
      </c>
      <c r="F1142" s="812">
        <v>318.24</v>
      </c>
      <c r="G1142" s="812">
        <v>0</v>
      </c>
      <c r="H1142" s="812">
        <v>0</v>
      </c>
      <c r="I1142" s="835"/>
      <c r="J1142" s="835"/>
      <c r="K1142" s="835"/>
      <c r="L1142" s="835"/>
    </row>
    <row r="1143" spans="1:12" ht="25.5">
      <c r="A1143" s="1207">
        <v>28</v>
      </c>
      <c r="B1143" s="1207"/>
      <c r="C1143" s="804" t="s">
        <v>7304</v>
      </c>
      <c r="D1143" s="804" t="s">
        <v>7305</v>
      </c>
      <c r="E1143" s="812">
        <v>1591.2</v>
      </c>
      <c r="F1143" s="812">
        <v>0</v>
      </c>
      <c r="G1143" s="812">
        <v>0</v>
      </c>
      <c r="H1143" s="812">
        <v>0</v>
      </c>
      <c r="I1143" s="835"/>
      <c r="J1143" s="835"/>
      <c r="K1143" s="835"/>
      <c r="L1143" s="835"/>
    </row>
    <row r="1144" spans="1:12" ht="16.5">
      <c r="A1144" s="1207"/>
      <c r="B1144" s="1207"/>
      <c r="C1144" s="804" t="s">
        <v>7306</v>
      </c>
      <c r="D1144" s="804" t="s">
        <v>7307</v>
      </c>
      <c r="E1144" s="812">
        <v>1591.2</v>
      </c>
      <c r="F1144" s="812">
        <v>0</v>
      </c>
      <c r="G1144" s="812">
        <v>0</v>
      </c>
      <c r="H1144" s="812">
        <v>0</v>
      </c>
      <c r="I1144" s="835"/>
      <c r="J1144" s="835"/>
      <c r="K1144" s="835"/>
      <c r="L1144" s="835"/>
    </row>
    <row r="1145" spans="1:12" ht="25.5">
      <c r="A1145" s="1207"/>
      <c r="B1145" s="1207"/>
      <c r="C1145" s="804" t="s">
        <v>7308</v>
      </c>
      <c r="D1145" s="804" t="s">
        <v>7309</v>
      </c>
      <c r="E1145" s="812">
        <v>1497.6000000000001</v>
      </c>
      <c r="F1145" s="812">
        <v>0</v>
      </c>
      <c r="G1145" s="812">
        <v>0</v>
      </c>
      <c r="H1145" s="812">
        <v>0</v>
      </c>
      <c r="I1145" s="835"/>
      <c r="J1145" s="835"/>
      <c r="K1145" s="835"/>
      <c r="L1145" s="835"/>
    </row>
    <row r="1146" spans="1:12" ht="25.5">
      <c r="A1146" s="1207"/>
      <c r="B1146" s="1207"/>
      <c r="C1146" s="804" t="s">
        <v>7310</v>
      </c>
      <c r="D1146" s="804" t="s">
        <v>7311</v>
      </c>
      <c r="E1146" s="812">
        <v>3115.2000000000003</v>
      </c>
      <c r="F1146" s="812">
        <v>0</v>
      </c>
      <c r="G1146" s="812">
        <v>0</v>
      </c>
      <c r="H1146" s="812">
        <v>0</v>
      </c>
      <c r="I1146" s="835"/>
      <c r="J1146" s="835"/>
      <c r="K1146" s="835"/>
      <c r="L1146" s="835"/>
    </row>
    <row r="1147" spans="1:12" ht="25.5">
      <c r="A1147" s="1207"/>
      <c r="B1147" s="1207"/>
      <c r="C1147" s="804" t="s">
        <v>7312</v>
      </c>
      <c r="D1147" s="804" t="s">
        <v>7313</v>
      </c>
      <c r="E1147" s="812">
        <v>1310.4000000000001</v>
      </c>
      <c r="F1147" s="812">
        <v>0</v>
      </c>
      <c r="G1147" s="812">
        <v>0</v>
      </c>
      <c r="H1147" s="812">
        <v>0</v>
      </c>
      <c r="I1147" s="835"/>
      <c r="J1147" s="835"/>
      <c r="K1147" s="835"/>
      <c r="L1147" s="835"/>
    </row>
    <row r="1148" spans="1:12" ht="16.5">
      <c r="A1148" s="1207"/>
      <c r="B1148" s="1207"/>
      <c r="C1148" s="804" t="s">
        <v>7314</v>
      </c>
      <c r="D1148" s="804" t="s">
        <v>7315</v>
      </c>
      <c r="E1148" s="812">
        <v>1310.4000000000001</v>
      </c>
      <c r="F1148" s="812">
        <v>0</v>
      </c>
      <c r="G1148" s="812">
        <v>0</v>
      </c>
      <c r="H1148" s="812">
        <v>0</v>
      </c>
      <c r="I1148" s="835"/>
      <c r="J1148" s="835"/>
      <c r="K1148" s="835"/>
      <c r="L1148" s="835"/>
    </row>
    <row r="1149" spans="1:12" ht="25.5">
      <c r="A1149" s="1207"/>
      <c r="B1149" s="1207"/>
      <c r="C1149" s="804" t="s">
        <v>7316</v>
      </c>
      <c r="D1149" s="804" t="s">
        <v>7317</v>
      </c>
      <c r="E1149" s="812">
        <v>1305.6000000000001</v>
      </c>
      <c r="F1149" s="812">
        <v>0</v>
      </c>
      <c r="G1149" s="812">
        <v>0</v>
      </c>
      <c r="H1149" s="812">
        <v>0</v>
      </c>
      <c r="I1149" s="835"/>
      <c r="J1149" s="835"/>
      <c r="K1149" s="835"/>
      <c r="L1149" s="835"/>
    </row>
    <row r="1150" spans="1:12" ht="16.5">
      <c r="A1150" s="1207"/>
      <c r="B1150" s="1207"/>
      <c r="C1150" s="804" t="s">
        <v>7318</v>
      </c>
      <c r="D1150" s="804" t="s">
        <v>2486</v>
      </c>
      <c r="E1150" s="812">
        <v>1310.4000000000001</v>
      </c>
      <c r="F1150" s="812">
        <v>0</v>
      </c>
      <c r="G1150" s="812">
        <v>0</v>
      </c>
      <c r="H1150" s="812">
        <v>0</v>
      </c>
      <c r="I1150" s="835"/>
      <c r="J1150" s="835"/>
      <c r="K1150" s="835"/>
      <c r="L1150" s="835"/>
    </row>
    <row r="1151" spans="1:12" ht="25.5">
      <c r="A1151" s="1207"/>
      <c r="B1151" s="1207"/>
      <c r="C1151" s="804" t="s">
        <v>7319</v>
      </c>
      <c r="D1151" s="804" t="s">
        <v>7320</v>
      </c>
      <c r="E1151" s="812">
        <v>2973.6000000000004</v>
      </c>
      <c r="F1151" s="812">
        <v>0</v>
      </c>
      <c r="G1151" s="812">
        <v>0</v>
      </c>
      <c r="H1151" s="812">
        <v>0</v>
      </c>
      <c r="I1151" s="835"/>
      <c r="J1151" s="835"/>
      <c r="K1151" s="835"/>
      <c r="L1151" s="835"/>
    </row>
    <row r="1152" spans="1:12" ht="25.5">
      <c r="A1152" s="1207"/>
      <c r="B1152" s="1207"/>
      <c r="C1152" s="804" t="s">
        <v>7321</v>
      </c>
      <c r="D1152" s="804" t="s">
        <v>7322</v>
      </c>
      <c r="E1152" s="812">
        <v>624</v>
      </c>
      <c r="F1152" s="812">
        <v>374.40000000000003</v>
      </c>
      <c r="G1152" s="812">
        <v>0</v>
      </c>
      <c r="H1152" s="812">
        <v>0</v>
      </c>
      <c r="I1152" s="835"/>
      <c r="J1152" s="835"/>
      <c r="K1152" s="835"/>
      <c r="L1152" s="835"/>
    </row>
    <row r="1153" spans="1:12" ht="25.5">
      <c r="A1153" s="1207"/>
      <c r="B1153" s="1207"/>
      <c r="C1153" s="804" t="s">
        <v>7321</v>
      </c>
      <c r="D1153" s="804" t="s">
        <v>7323</v>
      </c>
      <c r="E1153" s="812">
        <v>624</v>
      </c>
      <c r="F1153" s="812">
        <v>374.40000000000003</v>
      </c>
      <c r="G1153" s="812">
        <v>0</v>
      </c>
      <c r="H1153" s="812">
        <v>0</v>
      </c>
      <c r="I1153" s="835"/>
      <c r="J1153" s="835"/>
      <c r="K1153" s="835"/>
      <c r="L1153" s="835"/>
    </row>
    <row r="1154" spans="1:12" ht="25.5">
      <c r="A1154" s="1207"/>
      <c r="B1154" s="1207"/>
      <c r="C1154" s="804" t="s">
        <v>7324</v>
      </c>
      <c r="D1154" s="804" t="s">
        <v>7325</v>
      </c>
      <c r="E1154" s="812">
        <v>336</v>
      </c>
      <c r="F1154" s="812">
        <v>0</v>
      </c>
      <c r="G1154" s="812">
        <v>0</v>
      </c>
      <c r="H1154" s="812">
        <v>0</v>
      </c>
      <c r="I1154" s="835"/>
      <c r="J1154" s="835"/>
      <c r="K1154" s="835"/>
      <c r="L1154" s="835"/>
    </row>
    <row r="1155" spans="1:12" ht="25.5">
      <c r="A1155" s="1208"/>
      <c r="B1155" s="1208"/>
      <c r="C1155" s="804" t="s">
        <v>7326</v>
      </c>
      <c r="D1155" s="804" t="s">
        <v>7327</v>
      </c>
      <c r="E1155" s="812">
        <v>528</v>
      </c>
      <c r="F1155" s="812">
        <v>316.8</v>
      </c>
      <c r="G1155" s="812">
        <v>211.20000000000002</v>
      </c>
      <c r="H1155" s="812">
        <v>0</v>
      </c>
      <c r="I1155" s="835"/>
      <c r="J1155" s="835"/>
      <c r="K1155" s="835"/>
      <c r="L1155" s="835"/>
    </row>
    <row r="1156" spans="1:12" ht="16.5">
      <c r="A1156" s="1210">
        <v>29</v>
      </c>
      <c r="B1156" s="1210" t="s">
        <v>7328</v>
      </c>
      <c r="C1156" s="804" t="s">
        <v>1334</v>
      </c>
      <c r="D1156" s="804" t="s">
        <v>7694</v>
      </c>
      <c r="E1156" s="812">
        <v>530.4</v>
      </c>
      <c r="F1156" s="812">
        <v>371.28</v>
      </c>
      <c r="G1156" s="812">
        <v>318.24</v>
      </c>
      <c r="H1156" s="812">
        <v>265.2</v>
      </c>
      <c r="I1156" s="835"/>
      <c r="J1156" s="835"/>
      <c r="K1156" s="835"/>
      <c r="L1156" s="835"/>
    </row>
    <row r="1157" spans="1:12" ht="25.5">
      <c r="A1157" s="1210"/>
      <c r="B1157" s="1210"/>
      <c r="C1157" s="804" t="s">
        <v>7329</v>
      </c>
      <c r="D1157" s="804" t="s">
        <v>7330</v>
      </c>
      <c r="E1157" s="812">
        <v>405.6</v>
      </c>
      <c r="F1157" s="812">
        <v>243.36</v>
      </c>
      <c r="G1157" s="812">
        <v>0</v>
      </c>
      <c r="H1157" s="812">
        <v>0</v>
      </c>
      <c r="I1157" s="835"/>
      <c r="J1157" s="835"/>
      <c r="K1157" s="835"/>
      <c r="L1157" s="835"/>
    </row>
    <row r="1158" spans="1:12" ht="25.5">
      <c r="A1158" s="1210"/>
      <c r="B1158" s="1210"/>
      <c r="C1158" s="804" t="s">
        <v>7331</v>
      </c>
      <c r="D1158" s="804" t="s">
        <v>7332</v>
      </c>
      <c r="E1158" s="812">
        <v>408</v>
      </c>
      <c r="F1158" s="812">
        <v>0</v>
      </c>
      <c r="G1158" s="812">
        <v>0</v>
      </c>
      <c r="H1158" s="812">
        <v>0</v>
      </c>
      <c r="I1158" s="835"/>
      <c r="J1158" s="835"/>
      <c r="K1158" s="835"/>
      <c r="L1158" s="835"/>
    </row>
    <row r="1159" spans="1:12" ht="25.5">
      <c r="A1159" s="803">
        <v>30</v>
      </c>
      <c r="B1159" s="804" t="s">
        <v>7333</v>
      </c>
      <c r="C1159" s="804" t="s">
        <v>1592</v>
      </c>
      <c r="D1159" s="804" t="s">
        <v>866</v>
      </c>
      <c r="E1159" s="812">
        <v>1996.8000000000002</v>
      </c>
      <c r="F1159" s="812">
        <v>0</v>
      </c>
      <c r="G1159" s="812">
        <v>0</v>
      </c>
      <c r="H1159" s="812">
        <v>0</v>
      </c>
      <c r="I1159" s="835"/>
      <c r="J1159" s="835"/>
      <c r="K1159" s="835"/>
      <c r="L1159" s="835"/>
    </row>
    <row r="1160" spans="1:12" ht="16.5">
      <c r="A1160" s="1368" t="s">
        <v>7334</v>
      </c>
      <c r="B1160" s="1204"/>
      <c r="C1160" s="1204"/>
      <c r="D1160" s="1205"/>
      <c r="E1160" s="812">
        <v>0</v>
      </c>
      <c r="F1160" s="812">
        <v>0</v>
      </c>
      <c r="G1160" s="812">
        <v>0</v>
      </c>
      <c r="H1160" s="812">
        <v>0</v>
      </c>
      <c r="I1160" s="835"/>
      <c r="J1160" s="835"/>
      <c r="K1160" s="835"/>
      <c r="L1160" s="835"/>
    </row>
    <row r="1161" spans="1:12" ht="25.5">
      <c r="A1161" s="1206">
        <v>31</v>
      </c>
      <c r="B1161" s="1206" t="s">
        <v>7335</v>
      </c>
      <c r="C1161" s="804" t="s">
        <v>7336</v>
      </c>
      <c r="D1161" s="804" t="s">
        <v>7337</v>
      </c>
      <c r="E1161" s="812">
        <v>449.28000000000003</v>
      </c>
      <c r="F1161" s="812">
        <v>269.56799999999998</v>
      </c>
      <c r="G1161" s="812">
        <v>224.64000000000001</v>
      </c>
      <c r="H1161" s="812">
        <v>179.71199999999999</v>
      </c>
      <c r="I1161" s="835"/>
      <c r="J1161" s="835"/>
      <c r="K1161" s="835"/>
      <c r="L1161" s="835"/>
    </row>
    <row r="1162" spans="1:12" ht="25.5">
      <c r="A1162" s="1207"/>
      <c r="B1162" s="1208"/>
      <c r="C1162" s="804" t="s">
        <v>7338</v>
      </c>
      <c r="D1162" s="804" t="s">
        <v>7339</v>
      </c>
      <c r="E1162" s="812">
        <v>449.28000000000003</v>
      </c>
      <c r="F1162" s="812">
        <v>269.56799999999998</v>
      </c>
      <c r="G1162" s="812">
        <v>0</v>
      </c>
      <c r="H1162" s="812">
        <v>0</v>
      </c>
      <c r="I1162" s="835"/>
      <c r="J1162" s="835"/>
      <c r="K1162" s="835"/>
      <c r="L1162" s="835"/>
    </row>
    <row r="1163" spans="1:12" ht="25.5">
      <c r="A1163" s="1207"/>
      <c r="B1163" s="1206" t="s">
        <v>811</v>
      </c>
      <c r="C1163" s="804" t="s">
        <v>7340</v>
      </c>
      <c r="D1163" s="804" t="s">
        <v>7341</v>
      </c>
      <c r="E1163" s="812">
        <v>449.28000000000003</v>
      </c>
      <c r="F1163" s="812">
        <v>0</v>
      </c>
      <c r="G1163" s="812">
        <v>0</v>
      </c>
      <c r="H1163" s="812">
        <v>0</v>
      </c>
      <c r="I1163" s="835"/>
      <c r="J1163" s="835"/>
      <c r="K1163" s="835"/>
      <c r="L1163" s="835"/>
    </row>
    <row r="1164" spans="1:12" ht="25.5">
      <c r="A1164" s="1207"/>
      <c r="B1164" s="1207"/>
      <c r="C1164" s="804" t="s">
        <v>7342</v>
      </c>
      <c r="D1164" s="804" t="s">
        <v>7343</v>
      </c>
      <c r="E1164" s="812">
        <v>449.28000000000003</v>
      </c>
      <c r="F1164" s="812">
        <v>0</v>
      </c>
      <c r="G1164" s="812">
        <v>0</v>
      </c>
      <c r="H1164" s="812">
        <v>0</v>
      </c>
      <c r="I1164" s="835"/>
      <c r="J1164" s="835"/>
      <c r="K1164" s="835"/>
      <c r="L1164" s="835"/>
    </row>
    <row r="1165" spans="1:12" ht="25.5">
      <c r="A1165" s="1208"/>
      <c r="B1165" s="1208"/>
      <c r="C1165" s="804" t="s">
        <v>7344</v>
      </c>
      <c r="D1165" s="804" t="s">
        <v>7345</v>
      </c>
      <c r="E1165" s="812">
        <v>449.28000000000003</v>
      </c>
      <c r="F1165" s="812">
        <v>0</v>
      </c>
      <c r="G1165" s="812">
        <v>0</v>
      </c>
      <c r="H1165" s="812">
        <v>0</v>
      </c>
      <c r="I1165" s="835"/>
      <c r="J1165" s="835"/>
      <c r="K1165" s="835"/>
      <c r="L1165" s="835"/>
    </row>
    <row r="1166" spans="1:12" ht="16.5">
      <c r="A1166" s="1204" t="s">
        <v>7346</v>
      </c>
      <c r="B1166" s="1204"/>
      <c r="C1166" s="1204"/>
      <c r="D1166" s="1205"/>
      <c r="E1166" s="812">
        <v>0</v>
      </c>
      <c r="F1166" s="812">
        <v>0</v>
      </c>
      <c r="G1166" s="812">
        <v>0</v>
      </c>
      <c r="H1166" s="812">
        <v>0</v>
      </c>
      <c r="I1166" s="835"/>
      <c r="J1166" s="835"/>
      <c r="K1166" s="835"/>
      <c r="L1166" s="835"/>
    </row>
    <row r="1167" spans="1:12" ht="25.5">
      <c r="A1167" s="1206">
        <v>32</v>
      </c>
      <c r="B1167" s="1206" t="s">
        <v>811</v>
      </c>
      <c r="C1167" s="804" t="s">
        <v>7347</v>
      </c>
      <c r="D1167" s="804" t="s">
        <v>7348</v>
      </c>
      <c r="E1167" s="812">
        <v>449.28000000000003</v>
      </c>
      <c r="F1167" s="812">
        <v>314.49600000000004</v>
      </c>
      <c r="G1167" s="812">
        <v>269.56799999999998</v>
      </c>
      <c r="H1167" s="812">
        <v>224.64000000000001</v>
      </c>
      <c r="I1167" s="835"/>
      <c r="J1167" s="835"/>
      <c r="K1167" s="835"/>
      <c r="L1167" s="835"/>
    </row>
    <row r="1168" spans="1:12" ht="25.5">
      <c r="A1168" s="1208"/>
      <c r="B1168" s="1208"/>
      <c r="C1168" s="804" t="s">
        <v>7349</v>
      </c>
      <c r="D1168" s="804" t="s">
        <v>7350</v>
      </c>
      <c r="E1168" s="812">
        <v>449.28000000000003</v>
      </c>
      <c r="F1168" s="812">
        <v>314.49600000000004</v>
      </c>
      <c r="G1168" s="812">
        <v>269.56799999999998</v>
      </c>
      <c r="H1168" s="812">
        <v>0</v>
      </c>
      <c r="I1168" s="835"/>
      <c r="J1168" s="835"/>
      <c r="K1168" s="835"/>
      <c r="L1168" s="835"/>
    </row>
    <row r="1169" spans="1:12" ht="16.5">
      <c r="A1169" s="1204" t="s">
        <v>7351</v>
      </c>
      <c r="B1169" s="1204"/>
      <c r="C1169" s="1204"/>
      <c r="D1169" s="1205"/>
      <c r="E1169" s="812">
        <v>0</v>
      </c>
      <c r="F1169" s="812">
        <v>0</v>
      </c>
      <c r="G1169" s="812">
        <v>0</v>
      </c>
      <c r="H1169" s="812">
        <v>0</v>
      </c>
      <c r="I1169" s="835"/>
      <c r="J1169" s="835"/>
      <c r="K1169" s="835"/>
      <c r="L1169" s="835"/>
    </row>
    <row r="1170" spans="1:12" ht="25.5">
      <c r="A1170" s="1206">
        <v>33</v>
      </c>
      <c r="B1170" s="1209" t="s">
        <v>7352</v>
      </c>
      <c r="C1170" s="804" t="s">
        <v>7353</v>
      </c>
      <c r="D1170" s="804" t="s">
        <v>7354</v>
      </c>
      <c r="E1170" s="812">
        <v>648</v>
      </c>
      <c r="F1170" s="812">
        <v>324</v>
      </c>
      <c r="G1170" s="812">
        <v>0</v>
      </c>
      <c r="H1170" s="812">
        <v>0</v>
      </c>
      <c r="I1170" s="835"/>
      <c r="J1170" s="835"/>
      <c r="K1170" s="835"/>
      <c r="L1170" s="835"/>
    </row>
    <row r="1171" spans="1:12" ht="25.5">
      <c r="A1171" s="1207"/>
      <c r="B1171" s="1209"/>
      <c r="C1171" s="804" t="s">
        <v>7353</v>
      </c>
      <c r="D1171" s="804" t="s">
        <v>7355</v>
      </c>
      <c r="E1171" s="812">
        <v>405.6</v>
      </c>
      <c r="F1171" s="812">
        <v>0</v>
      </c>
      <c r="G1171" s="812">
        <v>0</v>
      </c>
      <c r="H1171" s="812">
        <v>0</v>
      </c>
      <c r="I1171" s="835"/>
      <c r="J1171" s="835"/>
      <c r="K1171" s="835"/>
      <c r="L1171" s="835"/>
    </row>
    <row r="1172" spans="1:12" ht="25.5">
      <c r="A1172" s="1207"/>
      <c r="B1172" s="1209"/>
      <c r="C1172" s="804" t="s">
        <v>7356</v>
      </c>
      <c r="D1172" s="804" t="s">
        <v>7357</v>
      </c>
      <c r="E1172" s="812">
        <v>360</v>
      </c>
      <c r="F1172" s="812">
        <v>216</v>
      </c>
      <c r="G1172" s="812">
        <v>0</v>
      </c>
      <c r="H1172" s="812">
        <v>0</v>
      </c>
      <c r="I1172" s="835"/>
      <c r="J1172" s="835"/>
      <c r="K1172" s="835"/>
      <c r="L1172" s="835"/>
    </row>
    <row r="1173" spans="1:12" ht="25.5">
      <c r="A1173" s="1207"/>
      <c r="B1173" s="1209"/>
      <c r="C1173" s="804" t="s">
        <v>7358</v>
      </c>
      <c r="D1173" s="804" t="s">
        <v>7359</v>
      </c>
      <c r="E1173" s="812">
        <v>312</v>
      </c>
      <c r="F1173" s="812">
        <v>187.20000000000002</v>
      </c>
      <c r="G1173" s="812">
        <v>0</v>
      </c>
      <c r="H1173" s="812">
        <v>0</v>
      </c>
      <c r="I1173" s="835"/>
      <c r="J1173" s="835"/>
      <c r="K1173" s="835"/>
      <c r="L1173" s="835"/>
    </row>
    <row r="1174" spans="1:12" ht="25.5">
      <c r="A1174" s="1207"/>
      <c r="B1174" s="1209"/>
      <c r="C1174" s="804" t="s">
        <v>7360</v>
      </c>
      <c r="D1174" s="804" t="s">
        <v>7361</v>
      </c>
      <c r="E1174" s="812">
        <v>360</v>
      </c>
      <c r="F1174" s="812">
        <v>216</v>
      </c>
      <c r="G1174" s="812">
        <v>108</v>
      </c>
      <c r="H1174" s="812">
        <v>144</v>
      </c>
      <c r="I1174" s="835"/>
      <c r="J1174" s="835"/>
      <c r="K1174" s="835"/>
      <c r="L1174" s="835"/>
    </row>
    <row r="1175" spans="1:12" ht="25.5">
      <c r="A1175" s="1207"/>
      <c r="B1175" s="1206" t="s">
        <v>7362</v>
      </c>
      <c r="C1175" s="804" t="s">
        <v>7363</v>
      </c>
      <c r="D1175" s="804" t="s">
        <v>7364</v>
      </c>
      <c r="E1175" s="812">
        <v>405.6</v>
      </c>
      <c r="F1175" s="812">
        <v>283.92</v>
      </c>
      <c r="G1175" s="812">
        <v>243.36</v>
      </c>
      <c r="H1175" s="812">
        <v>202.8</v>
      </c>
      <c r="I1175" s="835"/>
      <c r="J1175" s="835"/>
      <c r="K1175" s="835"/>
      <c r="L1175" s="835"/>
    </row>
    <row r="1176" spans="1:12" ht="25.5">
      <c r="A1176" s="1207"/>
      <c r="B1176" s="1208"/>
      <c r="C1176" s="804" t="s">
        <v>7365</v>
      </c>
      <c r="D1176" s="804" t="s">
        <v>7366</v>
      </c>
      <c r="E1176" s="812">
        <v>312</v>
      </c>
      <c r="F1176" s="812">
        <v>187.20000000000002</v>
      </c>
      <c r="G1176" s="812">
        <v>0</v>
      </c>
      <c r="H1176" s="812">
        <v>0</v>
      </c>
      <c r="I1176" s="835"/>
      <c r="J1176" s="835"/>
      <c r="K1176" s="835"/>
      <c r="L1176" s="835"/>
    </row>
    <row r="1177" spans="1:12" ht="25.5">
      <c r="A1177" s="1208"/>
      <c r="B1177" s="804" t="s">
        <v>7367</v>
      </c>
      <c r="C1177" s="804" t="s">
        <v>7695</v>
      </c>
      <c r="D1177" s="804" t="s">
        <v>7368</v>
      </c>
      <c r="E1177" s="812">
        <v>343.20000000000005</v>
      </c>
      <c r="F1177" s="812">
        <v>240.24</v>
      </c>
      <c r="G1177" s="812">
        <v>0</v>
      </c>
      <c r="H1177" s="812">
        <v>0</v>
      </c>
      <c r="I1177" s="835"/>
      <c r="J1177" s="835"/>
      <c r="K1177" s="835"/>
      <c r="L1177" s="835"/>
    </row>
    <row r="1178" spans="1:12" ht="25.5">
      <c r="A1178" s="1210">
        <v>34</v>
      </c>
      <c r="B1178" s="1209" t="s">
        <v>7369</v>
      </c>
      <c r="C1178" s="804" t="s">
        <v>7370</v>
      </c>
      <c r="D1178" s="804" t="s">
        <v>7371</v>
      </c>
      <c r="E1178" s="812">
        <v>1355.2</v>
      </c>
      <c r="F1178" s="812">
        <v>0</v>
      </c>
      <c r="G1178" s="812">
        <v>0</v>
      </c>
      <c r="H1178" s="812">
        <v>0</v>
      </c>
      <c r="I1178" s="835"/>
      <c r="J1178" s="835"/>
      <c r="K1178" s="835"/>
      <c r="L1178" s="835"/>
    </row>
    <row r="1179" spans="1:12" ht="16.5">
      <c r="A1179" s="1210"/>
      <c r="B1179" s="1209"/>
      <c r="C1179" s="804" t="s">
        <v>7372</v>
      </c>
      <c r="D1179" s="804" t="s">
        <v>7373</v>
      </c>
      <c r="E1179" s="812">
        <v>1210</v>
      </c>
      <c r="F1179" s="812">
        <v>0</v>
      </c>
      <c r="G1179" s="812">
        <v>0</v>
      </c>
      <c r="H1179" s="812">
        <v>0</v>
      </c>
      <c r="I1179" s="835"/>
      <c r="J1179" s="835"/>
      <c r="K1179" s="835"/>
      <c r="L1179" s="835"/>
    </row>
    <row r="1180" spans="1:12" ht="25.5">
      <c r="A1180" s="1210"/>
      <c r="B1180" s="1209"/>
      <c r="C1180" s="804" t="s">
        <v>7374</v>
      </c>
      <c r="D1180" s="804" t="s">
        <v>7375</v>
      </c>
      <c r="E1180" s="812">
        <v>726</v>
      </c>
      <c r="F1180" s="812">
        <v>0</v>
      </c>
      <c r="G1180" s="812">
        <v>0</v>
      </c>
      <c r="H1180" s="812">
        <v>0</v>
      </c>
      <c r="I1180" s="835"/>
      <c r="J1180" s="835"/>
      <c r="K1180" s="835"/>
      <c r="L1180" s="835"/>
    </row>
    <row r="1181" spans="1:12" ht="25.5">
      <c r="A1181" s="1210"/>
      <c r="B1181" s="1209"/>
      <c r="C1181" s="804" t="s">
        <v>7376</v>
      </c>
      <c r="D1181" s="804" t="s">
        <v>7377</v>
      </c>
      <c r="E1181" s="812">
        <v>387.20000000000005</v>
      </c>
      <c r="F1181" s="812">
        <v>232.32</v>
      </c>
      <c r="G1181" s="812">
        <v>0</v>
      </c>
      <c r="H1181" s="812">
        <v>0</v>
      </c>
      <c r="I1181" s="835"/>
      <c r="J1181" s="835"/>
      <c r="K1181" s="835"/>
      <c r="L1181" s="835"/>
    </row>
    <row r="1182" spans="1:12" ht="16.5">
      <c r="A1182" s="1210"/>
      <c r="B1182" s="1209"/>
      <c r="C1182" s="804" t="s">
        <v>7378</v>
      </c>
      <c r="D1182" s="804" t="s">
        <v>7379</v>
      </c>
      <c r="E1182" s="812">
        <v>264</v>
      </c>
      <c r="F1182" s="812">
        <v>0</v>
      </c>
      <c r="G1182" s="812">
        <v>0</v>
      </c>
      <c r="H1182" s="812">
        <v>0</v>
      </c>
      <c r="I1182" s="835"/>
      <c r="J1182" s="835"/>
      <c r="K1182" s="835"/>
      <c r="L1182" s="835"/>
    </row>
    <row r="1183" spans="1:12" ht="25.5">
      <c r="A1183" s="1210"/>
      <c r="B1183" s="1209"/>
      <c r="C1183" s="804" t="s">
        <v>7379</v>
      </c>
      <c r="D1183" s="804" t="s">
        <v>7696</v>
      </c>
      <c r="E1183" s="812">
        <v>240</v>
      </c>
      <c r="F1183" s="812">
        <v>168</v>
      </c>
      <c r="G1183" s="812">
        <v>0</v>
      </c>
      <c r="H1183" s="812">
        <v>0</v>
      </c>
      <c r="I1183" s="835"/>
      <c r="J1183" s="835"/>
      <c r="K1183" s="835"/>
      <c r="L1183" s="835"/>
    </row>
    <row r="1184" spans="1:12" ht="25.5">
      <c r="A1184" s="1210"/>
      <c r="B1184" s="1209"/>
      <c r="C1184" s="804" t="s">
        <v>7380</v>
      </c>
      <c r="D1184" s="804" t="s">
        <v>7381</v>
      </c>
      <c r="E1184" s="812">
        <v>217.8</v>
      </c>
      <c r="F1184" s="812">
        <v>130.68</v>
      </c>
      <c r="G1184" s="812">
        <v>0</v>
      </c>
      <c r="H1184" s="812">
        <v>0</v>
      </c>
      <c r="I1184" s="835"/>
      <c r="J1184" s="835"/>
      <c r="K1184" s="835"/>
      <c r="L1184" s="835"/>
    </row>
    <row r="1185" spans="1:12" ht="25.5">
      <c r="A1185" s="1210"/>
      <c r="B1185" s="1209"/>
      <c r="C1185" s="804" t="s">
        <v>7382</v>
      </c>
      <c r="D1185" s="804" t="s">
        <v>7383</v>
      </c>
      <c r="E1185" s="812">
        <v>286</v>
      </c>
      <c r="F1185" s="812">
        <v>0</v>
      </c>
      <c r="G1185" s="812">
        <v>0</v>
      </c>
      <c r="H1185" s="812">
        <v>0</v>
      </c>
      <c r="I1185" s="835"/>
      <c r="J1185" s="835"/>
      <c r="K1185" s="835"/>
      <c r="L1185" s="835"/>
    </row>
    <row r="1186" spans="1:12" ht="25.5">
      <c r="A1186" s="1210"/>
      <c r="B1186" s="1209"/>
      <c r="C1186" s="804" t="s">
        <v>7384</v>
      </c>
      <c r="D1186" s="804" t="s">
        <v>7385</v>
      </c>
      <c r="E1186" s="812">
        <v>480</v>
      </c>
      <c r="F1186" s="812">
        <v>0</v>
      </c>
      <c r="G1186" s="812">
        <v>0</v>
      </c>
      <c r="H1186" s="812">
        <v>0</v>
      </c>
      <c r="I1186" s="835"/>
      <c r="J1186" s="835"/>
      <c r="K1186" s="835"/>
      <c r="L1186" s="835"/>
    </row>
    <row r="1187" spans="1:12" ht="25.5">
      <c r="A1187" s="1210"/>
      <c r="B1187" s="1209"/>
      <c r="C1187" s="804" t="s">
        <v>7386</v>
      </c>
      <c r="D1187" s="804" t="s">
        <v>7387</v>
      </c>
      <c r="E1187" s="812">
        <v>193.60000000000002</v>
      </c>
      <c r="F1187" s="812">
        <v>135.52000000000001</v>
      </c>
      <c r="G1187" s="812">
        <v>116.16</v>
      </c>
      <c r="H1187" s="812">
        <v>96.800000000000011</v>
      </c>
      <c r="I1187" s="835"/>
      <c r="J1187" s="835"/>
      <c r="K1187" s="835"/>
      <c r="L1187" s="835"/>
    </row>
    <row r="1188" spans="1:12" ht="16.5">
      <c r="A1188" s="1210"/>
      <c r="B1188" s="1209"/>
      <c r="C1188" s="1210" t="s">
        <v>7388</v>
      </c>
      <c r="D1188" s="1210"/>
      <c r="E1188" s="812">
        <v>264</v>
      </c>
      <c r="F1188" s="812">
        <v>184.79999999999998</v>
      </c>
      <c r="G1188" s="812">
        <v>0</v>
      </c>
      <c r="H1188" s="812">
        <v>0</v>
      </c>
      <c r="I1188" s="835"/>
      <c r="J1188" s="835"/>
      <c r="K1188" s="835"/>
      <c r="L1188" s="835"/>
    </row>
    <row r="1189" spans="1:12" ht="25.5">
      <c r="A1189" s="1210"/>
      <c r="B1189" s="1209"/>
      <c r="C1189" s="804" t="s">
        <v>7389</v>
      </c>
      <c r="D1189" s="804" t="s">
        <v>7390</v>
      </c>
      <c r="E1189" s="812">
        <v>338.8</v>
      </c>
      <c r="F1189" s="812">
        <v>237.16</v>
      </c>
      <c r="G1189" s="812">
        <v>0</v>
      </c>
      <c r="H1189" s="812">
        <v>0</v>
      </c>
      <c r="I1189" s="835"/>
      <c r="J1189" s="835"/>
      <c r="K1189" s="835"/>
      <c r="L1189" s="835"/>
    </row>
    <row r="1190" spans="1:12" ht="25.5">
      <c r="A1190" s="1210"/>
      <c r="B1190" s="1209"/>
      <c r="C1190" s="804" t="s">
        <v>7697</v>
      </c>
      <c r="D1190" s="804" t="s">
        <v>7698</v>
      </c>
      <c r="E1190" s="812">
        <v>290.40000000000003</v>
      </c>
      <c r="F1190" s="812">
        <v>232.32</v>
      </c>
      <c r="G1190" s="812">
        <v>203.27999999999997</v>
      </c>
      <c r="H1190" s="812">
        <v>0</v>
      </c>
      <c r="I1190" s="835"/>
      <c r="J1190" s="835"/>
      <c r="K1190" s="835"/>
      <c r="L1190" s="835"/>
    </row>
    <row r="1191" spans="1:12" ht="25.5">
      <c r="A1191" s="1210"/>
      <c r="B1191" s="1209"/>
      <c r="C1191" s="804" t="s">
        <v>7391</v>
      </c>
      <c r="D1191" s="804" t="s">
        <v>7392</v>
      </c>
      <c r="E1191" s="812">
        <v>369.6</v>
      </c>
      <c r="F1191" s="812">
        <v>295.68</v>
      </c>
      <c r="G1191" s="812">
        <v>258.71999999999997</v>
      </c>
      <c r="H1191" s="812">
        <v>184.8</v>
      </c>
      <c r="I1191" s="835"/>
      <c r="J1191" s="835"/>
      <c r="K1191" s="835"/>
      <c r="L1191" s="835"/>
    </row>
    <row r="1192" spans="1:12" ht="16.5">
      <c r="A1192" s="1210"/>
      <c r="B1192" s="1209"/>
      <c r="C1192" s="804" t="s">
        <v>7699</v>
      </c>
      <c r="D1192" s="804" t="s">
        <v>7393</v>
      </c>
      <c r="E1192" s="812">
        <v>240</v>
      </c>
      <c r="F1192" s="812">
        <v>168</v>
      </c>
      <c r="G1192" s="812">
        <v>144</v>
      </c>
      <c r="H1192" s="812">
        <v>120</v>
      </c>
      <c r="I1192" s="835"/>
      <c r="J1192" s="835"/>
      <c r="K1192" s="835"/>
      <c r="L1192" s="835"/>
    </row>
    <row r="1193" spans="1:12" ht="30">
      <c r="A1193" s="1210"/>
      <c r="B1193" s="1209"/>
      <c r="C1193" s="816" t="s">
        <v>7700</v>
      </c>
      <c r="D1193" s="804" t="s">
        <v>7394</v>
      </c>
      <c r="E1193" s="812">
        <v>145.20000000000002</v>
      </c>
      <c r="F1193" s="812">
        <v>0</v>
      </c>
      <c r="G1193" s="812">
        <v>0</v>
      </c>
      <c r="H1193" s="812">
        <v>0</v>
      </c>
      <c r="I1193" s="835"/>
      <c r="J1193" s="835"/>
      <c r="K1193" s="835"/>
      <c r="L1193" s="835"/>
    </row>
    <row r="1194" spans="1:12" ht="25.5">
      <c r="A1194" s="1210"/>
      <c r="B1194" s="1209"/>
      <c r="C1194" s="804" t="s">
        <v>7395</v>
      </c>
      <c r="D1194" s="804" t="s">
        <v>7701</v>
      </c>
      <c r="E1194" s="812">
        <v>145.20000000000002</v>
      </c>
      <c r="F1194" s="812">
        <v>116.16</v>
      </c>
      <c r="G1194" s="812">
        <v>101.63999999999999</v>
      </c>
      <c r="H1194" s="812">
        <v>0</v>
      </c>
      <c r="I1194" s="835"/>
      <c r="J1194" s="835"/>
      <c r="K1194" s="835"/>
      <c r="L1194" s="835"/>
    </row>
    <row r="1195" spans="1:12" ht="25.5">
      <c r="A1195" s="1210"/>
      <c r="B1195" s="1209"/>
      <c r="C1195" s="804" t="s">
        <v>7396</v>
      </c>
      <c r="D1195" s="804" t="s">
        <v>7397</v>
      </c>
      <c r="E1195" s="812">
        <v>271.04000000000002</v>
      </c>
      <c r="F1195" s="812">
        <v>216.83200000000002</v>
      </c>
      <c r="G1195" s="812">
        <v>0</v>
      </c>
      <c r="H1195" s="812">
        <v>0</v>
      </c>
      <c r="I1195" s="835"/>
      <c r="J1195" s="835"/>
      <c r="K1195" s="835"/>
      <c r="L1195" s="835"/>
    </row>
    <row r="1196" spans="1:12" ht="25.5">
      <c r="A1196" s="1210"/>
      <c r="B1196" s="1209"/>
      <c r="C1196" s="804" t="s">
        <v>7398</v>
      </c>
      <c r="D1196" s="804" t="s">
        <v>7399</v>
      </c>
      <c r="E1196" s="812">
        <v>271.04000000000002</v>
      </c>
      <c r="F1196" s="812">
        <v>216.83200000000002</v>
      </c>
      <c r="G1196" s="812">
        <v>0</v>
      </c>
      <c r="H1196" s="812">
        <v>0</v>
      </c>
      <c r="I1196" s="835"/>
      <c r="J1196" s="835"/>
      <c r="K1196" s="835"/>
      <c r="L1196" s="835"/>
    </row>
    <row r="1197" spans="1:12" ht="16.5">
      <c r="A1197" s="1210"/>
      <c r="B1197" s="1209"/>
      <c r="C1197" s="1210" t="s">
        <v>7400</v>
      </c>
      <c r="D1197" s="1210"/>
      <c r="E1197" s="812">
        <v>880</v>
      </c>
      <c r="F1197" s="812">
        <v>0</v>
      </c>
      <c r="G1197" s="812">
        <v>0</v>
      </c>
      <c r="H1197" s="812">
        <v>0</v>
      </c>
      <c r="I1197" s="835"/>
      <c r="J1197" s="835"/>
      <c r="K1197" s="835"/>
      <c r="L1197" s="835"/>
    </row>
    <row r="1198" spans="1:12" ht="30">
      <c r="A1198" s="1210"/>
      <c r="B1198" s="1209"/>
      <c r="C1198" s="817" t="s">
        <v>7702</v>
      </c>
      <c r="D1198" s="804" t="s">
        <v>7703</v>
      </c>
      <c r="E1198" s="812">
        <v>160</v>
      </c>
      <c r="F1198" s="812">
        <v>112</v>
      </c>
      <c r="G1198" s="812">
        <v>96</v>
      </c>
      <c r="H1198" s="812">
        <v>0</v>
      </c>
      <c r="I1198" s="835"/>
      <c r="J1198" s="835"/>
      <c r="K1198" s="835"/>
      <c r="L1198" s="835"/>
    </row>
    <row r="1199" spans="1:12" ht="25.5">
      <c r="A1199" s="1210"/>
      <c r="B1199" s="1209"/>
      <c r="C1199" s="804" t="s">
        <v>7401</v>
      </c>
      <c r="D1199" s="804" t="s">
        <v>7402</v>
      </c>
      <c r="E1199" s="812">
        <v>246.4</v>
      </c>
      <c r="F1199" s="812">
        <v>0</v>
      </c>
      <c r="G1199" s="812">
        <v>0</v>
      </c>
      <c r="H1199" s="812">
        <v>0</v>
      </c>
      <c r="I1199" s="835"/>
      <c r="J1199" s="835"/>
      <c r="K1199" s="835"/>
      <c r="L1199" s="835"/>
    </row>
    <row r="1200" spans="1:12" ht="25.5">
      <c r="A1200" s="1210"/>
      <c r="B1200" s="1209"/>
      <c r="C1200" s="818" t="s">
        <v>7403</v>
      </c>
      <c r="D1200" s="803" t="s">
        <v>7404</v>
      </c>
      <c r="E1200" s="812">
        <v>140</v>
      </c>
      <c r="F1200" s="812">
        <v>0</v>
      </c>
      <c r="G1200" s="812">
        <v>0</v>
      </c>
      <c r="H1200" s="812">
        <v>0</v>
      </c>
      <c r="I1200" s="835"/>
      <c r="J1200" s="835"/>
      <c r="K1200" s="835"/>
      <c r="L1200" s="835"/>
    </row>
    <row r="1201" spans="1:12" ht="25.5">
      <c r="A1201" s="1210"/>
      <c r="B1201" s="1209"/>
      <c r="C1201" s="804" t="s">
        <v>7405</v>
      </c>
      <c r="D1201" s="804" t="s">
        <v>7704</v>
      </c>
      <c r="E1201" s="812">
        <v>160</v>
      </c>
      <c r="F1201" s="812">
        <v>112</v>
      </c>
      <c r="G1201" s="812">
        <v>0</v>
      </c>
      <c r="H1201" s="812">
        <v>0</v>
      </c>
      <c r="I1201" s="835"/>
      <c r="J1201" s="835"/>
      <c r="K1201" s="835"/>
      <c r="L1201" s="835"/>
    </row>
    <row r="1202" spans="1:12" ht="16.5">
      <c r="A1202" s="803">
        <v>35</v>
      </c>
      <c r="B1202" s="804" t="s">
        <v>7406</v>
      </c>
      <c r="C1202" s="1211" t="s">
        <v>7407</v>
      </c>
      <c r="D1202" s="1212"/>
      <c r="E1202" s="812">
        <v>800</v>
      </c>
      <c r="F1202" s="812">
        <v>560</v>
      </c>
      <c r="G1202" s="812">
        <v>0</v>
      </c>
      <c r="H1202" s="812">
        <v>0</v>
      </c>
      <c r="I1202" s="835"/>
      <c r="J1202" s="835"/>
      <c r="K1202" s="835"/>
      <c r="L1202" s="835"/>
    </row>
    <row r="1203" spans="1:12" ht="25.5">
      <c r="A1203" s="1210">
        <v>36</v>
      </c>
      <c r="B1203" s="1210" t="s">
        <v>7583</v>
      </c>
      <c r="C1203" s="804" t="s">
        <v>7705</v>
      </c>
      <c r="D1203" s="804" t="s">
        <v>7408</v>
      </c>
      <c r="E1203" s="812">
        <v>1000</v>
      </c>
      <c r="F1203" s="812">
        <v>700</v>
      </c>
      <c r="G1203" s="812">
        <v>0</v>
      </c>
      <c r="H1203" s="812">
        <v>0</v>
      </c>
      <c r="I1203" s="835"/>
      <c r="J1203" s="835"/>
      <c r="K1203" s="835"/>
      <c r="L1203" s="835"/>
    </row>
    <row r="1204" spans="1:12" ht="25.5">
      <c r="A1204" s="1210"/>
      <c r="B1204" s="1210"/>
      <c r="C1204" s="804" t="s">
        <v>7408</v>
      </c>
      <c r="D1204" s="804" t="s">
        <v>7409</v>
      </c>
      <c r="E1204" s="812">
        <v>475.20000000000005</v>
      </c>
      <c r="F1204" s="812">
        <v>0</v>
      </c>
      <c r="G1204" s="812">
        <v>0</v>
      </c>
      <c r="H1204" s="812">
        <v>0</v>
      </c>
      <c r="I1204" s="835"/>
      <c r="J1204" s="835"/>
      <c r="K1204" s="835"/>
      <c r="L1204" s="835"/>
    </row>
    <row r="1205" spans="1:12" ht="25.5">
      <c r="A1205" s="1210"/>
      <c r="B1205" s="1210"/>
      <c r="C1205" s="804" t="s">
        <v>7410</v>
      </c>
      <c r="D1205" s="804" t="s">
        <v>7704</v>
      </c>
      <c r="E1205" s="812">
        <v>374.40000000000003</v>
      </c>
      <c r="F1205" s="812">
        <v>299.52</v>
      </c>
      <c r="G1205" s="812">
        <v>262.08000000000004</v>
      </c>
      <c r="H1205" s="812">
        <v>224.64000000000001</v>
      </c>
      <c r="I1205" s="835"/>
      <c r="J1205" s="835"/>
      <c r="K1205" s="835"/>
      <c r="L1205" s="835"/>
    </row>
    <row r="1206" spans="1:12" ht="25.5">
      <c r="A1206" s="1210"/>
      <c r="B1206" s="1210"/>
      <c r="C1206" s="804" t="s">
        <v>7411</v>
      </c>
      <c r="D1206" s="804" t="s">
        <v>7412</v>
      </c>
      <c r="E1206" s="812">
        <v>1584</v>
      </c>
      <c r="F1206" s="812">
        <v>1108.8</v>
      </c>
      <c r="G1206" s="812">
        <v>0</v>
      </c>
      <c r="H1206" s="812">
        <v>0</v>
      </c>
      <c r="I1206" s="835"/>
      <c r="J1206" s="835"/>
      <c r="K1206" s="835"/>
      <c r="L1206" s="835"/>
    </row>
    <row r="1207" spans="1:12" ht="25.5">
      <c r="A1207" s="1210">
        <v>37</v>
      </c>
      <c r="B1207" s="1210" t="s">
        <v>7413</v>
      </c>
      <c r="C1207" s="804" t="s">
        <v>7414</v>
      </c>
      <c r="D1207" s="804" t="s">
        <v>7415</v>
      </c>
      <c r="E1207" s="812">
        <v>1320</v>
      </c>
      <c r="F1207" s="812">
        <v>1056</v>
      </c>
      <c r="G1207" s="812">
        <v>924</v>
      </c>
      <c r="H1207" s="812">
        <v>792</v>
      </c>
      <c r="I1207" s="835"/>
      <c r="J1207" s="835"/>
      <c r="K1207" s="835"/>
      <c r="L1207" s="835"/>
    </row>
    <row r="1208" spans="1:12" ht="25.5">
      <c r="A1208" s="1210"/>
      <c r="B1208" s="1210"/>
      <c r="C1208" s="804" t="s">
        <v>7414</v>
      </c>
      <c r="D1208" s="804" t="s">
        <v>7706</v>
      </c>
      <c r="E1208" s="812">
        <v>792</v>
      </c>
      <c r="F1208" s="812">
        <v>633.6</v>
      </c>
      <c r="G1208" s="812">
        <v>554.4</v>
      </c>
      <c r="H1208" s="812">
        <v>475.20000000000005</v>
      </c>
      <c r="I1208" s="835"/>
      <c r="J1208" s="835"/>
      <c r="K1208" s="835"/>
      <c r="L1208" s="835"/>
    </row>
    <row r="1209" spans="1:12" ht="16.5">
      <c r="A1209" s="1210">
        <v>38</v>
      </c>
      <c r="B1209" s="1209" t="s">
        <v>7416</v>
      </c>
      <c r="C1209" s="804" t="s">
        <v>7707</v>
      </c>
      <c r="D1209" s="804" t="s">
        <v>7708</v>
      </c>
      <c r="E1209" s="812">
        <v>1000</v>
      </c>
      <c r="F1209" s="812">
        <v>800</v>
      </c>
      <c r="G1209" s="812">
        <v>700</v>
      </c>
      <c r="H1209" s="812">
        <v>600</v>
      </c>
      <c r="I1209" s="835"/>
      <c r="J1209" s="835"/>
      <c r="K1209" s="835"/>
      <c r="L1209" s="835"/>
    </row>
    <row r="1210" spans="1:12" ht="16.5">
      <c r="A1210" s="1210"/>
      <c r="B1210" s="1209"/>
      <c r="C1210" s="804" t="s">
        <v>7708</v>
      </c>
      <c r="D1210" s="804" t="s">
        <v>7417</v>
      </c>
      <c r="E1210" s="812">
        <v>1600</v>
      </c>
      <c r="F1210" s="812">
        <v>1280</v>
      </c>
      <c r="G1210" s="812">
        <v>1120</v>
      </c>
      <c r="H1210" s="812">
        <v>960</v>
      </c>
      <c r="I1210" s="835"/>
      <c r="J1210" s="835"/>
      <c r="K1210" s="835"/>
      <c r="L1210" s="835"/>
    </row>
    <row r="1211" spans="1:12" ht="16.5">
      <c r="A1211" s="1210"/>
      <c r="B1211" s="1209"/>
      <c r="C1211" s="804" t="s">
        <v>7417</v>
      </c>
      <c r="D1211" s="815" t="s">
        <v>7418</v>
      </c>
      <c r="E1211" s="812">
        <v>1320</v>
      </c>
      <c r="F1211" s="812">
        <v>1056</v>
      </c>
      <c r="G1211" s="812">
        <v>924</v>
      </c>
      <c r="H1211" s="812">
        <v>0</v>
      </c>
      <c r="I1211" s="835"/>
      <c r="J1211" s="835"/>
      <c r="K1211" s="835"/>
      <c r="L1211" s="835"/>
    </row>
    <row r="1212" spans="1:12" ht="25.5">
      <c r="A1212" s="803">
        <v>39</v>
      </c>
      <c r="B1212" s="804" t="s">
        <v>7419</v>
      </c>
      <c r="C1212" s="804" t="s">
        <v>7420</v>
      </c>
      <c r="D1212" s="814" t="s">
        <v>7421</v>
      </c>
      <c r="E1212" s="812">
        <v>448.8</v>
      </c>
      <c r="F1212" s="812">
        <v>0</v>
      </c>
      <c r="G1212" s="812">
        <v>0</v>
      </c>
      <c r="H1212" s="812">
        <v>0</v>
      </c>
      <c r="I1212" s="835"/>
      <c r="J1212" s="835"/>
      <c r="K1212" s="835"/>
      <c r="L1212" s="835"/>
    </row>
    <row r="1213" spans="1:12" ht="16.5">
      <c r="A1213" s="1210">
        <v>40</v>
      </c>
      <c r="B1213" s="1209" t="s">
        <v>7422</v>
      </c>
      <c r="C1213" s="804" t="s">
        <v>7423</v>
      </c>
      <c r="D1213" s="804" t="s">
        <v>7424</v>
      </c>
      <c r="E1213" s="812">
        <v>897.6</v>
      </c>
      <c r="F1213" s="812">
        <v>718.08</v>
      </c>
      <c r="G1213" s="812">
        <v>628.32000000000005</v>
      </c>
      <c r="H1213" s="812">
        <v>538.56000000000006</v>
      </c>
      <c r="I1213" s="835"/>
      <c r="J1213" s="835"/>
      <c r="K1213" s="835"/>
      <c r="L1213" s="835"/>
    </row>
    <row r="1214" spans="1:12" ht="16.5">
      <c r="A1214" s="1210"/>
      <c r="B1214" s="1209"/>
      <c r="C1214" s="804" t="s">
        <v>7424</v>
      </c>
      <c r="D1214" s="804" t="s">
        <v>7425</v>
      </c>
      <c r="E1214" s="812">
        <v>686.40000000000009</v>
      </c>
      <c r="F1214" s="812">
        <v>549.12</v>
      </c>
      <c r="G1214" s="812">
        <v>480.48</v>
      </c>
      <c r="H1214" s="812">
        <v>411.84</v>
      </c>
      <c r="I1214" s="835"/>
      <c r="J1214" s="835"/>
      <c r="K1214" s="835"/>
      <c r="L1214" s="835"/>
    </row>
    <row r="1215" spans="1:12" ht="16.5">
      <c r="A1215" s="1210"/>
      <c r="B1215" s="1209"/>
      <c r="C1215" s="804" t="s">
        <v>7426</v>
      </c>
      <c r="D1215" s="815" t="s">
        <v>7427</v>
      </c>
      <c r="E1215" s="812">
        <v>290.40000000000003</v>
      </c>
      <c r="F1215" s="812">
        <v>232.32</v>
      </c>
      <c r="G1215" s="812">
        <v>203.27999999999997</v>
      </c>
      <c r="H1215" s="812">
        <v>174.24</v>
      </c>
      <c r="I1215" s="835"/>
      <c r="J1215" s="835"/>
      <c r="K1215" s="835"/>
      <c r="L1215" s="835"/>
    </row>
    <row r="1216" spans="1:12" ht="16.5">
      <c r="A1216" s="1210">
        <v>41</v>
      </c>
      <c r="B1216" s="1209" t="s">
        <v>7428</v>
      </c>
      <c r="C1216" s="804" t="s">
        <v>7429</v>
      </c>
      <c r="D1216" s="804" t="s">
        <v>7430</v>
      </c>
      <c r="E1216" s="812">
        <v>686.40000000000009</v>
      </c>
      <c r="F1216" s="812">
        <v>549.12</v>
      </c>
      <c r="G1216" s="812">
        <v>0</v>
      </c>
      <c r="H1216" s="812">
        <v>0</v>
      </c>
      <c r="I1216" s="835"/>
      <c r="J1216" s="835"/>
      <c r="K1216" s="835"/>
      <c r="L1216" s="835"/>
    </row>
    <row r="1217" spans="1:12" ht="25.5">
      <c r="A1217" s="1210"/>
      <c r="B1217" s="1209"/>
      <c r="C1217" s="804" t="s">
        <v>7430</v>
      </c>
      <c r="D1217" s="814" t="s">
        <v>7431</v>
      </c>
      <c r="E1217" s="812">
        <v>290.40000000000003</v>
      </c>
      <c r="F1217" s="812">
        <v>232.32</v>
      </c>
      <c r="G1217" s="812">
        <v>174.24</v>
      </c>
      <c r="H1217" s="812">
        <v>0</v>
      </c>
      <c r="I1217" s="835"/>
      <c r="J1217" s="835"/>
      <c r="K1217" s="835"/>
      <c r="L1217" s="835"/>
    </row>
    <row r="1218" spans="1:12" ht="25.5">
      <c r="A1218" s="1210"/>
      <c r="B1218" s="1209"/>
      <c r="C1218" s="814" t="s">
        <v>7432</v>
      </c>
      <c r="D1218" s="804" t="s">
        <v>7433</v>
      </c>
      <c r="E1218" s="812">
        <v>184.8</v>
      </c>
      <c r="F1218" s="812">
        <v>147.84</v>
      </c>
      <c r="G1218" s="812">
        <v>0</v>
      </c>
      <c r="H1218" s="812">
        <v>0</v>
      </c>
      <c r="I1218" s="835"/>
      <c r="J1218" s="835"/>
      <c r="K1218" s="835"/>
      <c r="L1218" s="835"/>
    </row>
    <row r="1219" spans="1:12" ht="16.5">
      <c r="A1219" s="1206">
        <v>42</v>
      </c>
      <c r="B1219" s="1332" t="s">
        <v>7434</v>
      </c>
      <c r="C1219" s="804" t="s">
        <v>7435</v>
      </c>
      <c r="D1219" s="804" t="s">
        <v>7436</v>
      </c>
      <c r="E1219" s="812">
        <v>237.60000000000002</v>
      </c>
      <c r="F1219" s="812">
        <v>190.08</v>
      </c>
      <c r="G1219" s="812">
        <v>166.32000000000002</v>
      </c>
      <c r="H1219" s="812">
        <v>142.56</v>
      </c>
      <c r="I1219" s="835"/>
      <c r="J1219" s="835"/>
      <c r="K1219" s="835"/>
      <c r="L1219" s="835"/>
    </row>
    <row r="1220" spans="1:12" ht="25.5">
      <c r="A1220" s="1207"/>
      <c r="B1220" s="1333"/>
      <c r="C1220" s="804" t="s">
        <v>7436</v>
      </c>
      <c r="D1220" s="814" t="s">
        <v>7709</v>
      </c>
      <c r="E1220" s="812">
        <v>180</v>
      </c>
      <c r="F1220" s="812">
        <v>144</v>
      </c>
      <c r="G1220" s="812">
        <v>0</v>
      </c>
      <c r="H1220" s="812">
        <v>0</v>
      </c>
      <c r="I1220" s="835"/>
      <c r="J1220" s="835"/>
      <c r="K1220" s="835"/>
      <c r="L1220" s="835"/>
    </row>
    <row r="1221" spans="1:12" ht="16.5">
      <c r="A1221" s="1208"/>
      <c r="B1221" s="1334"/>
      <c r="C1221" s="804" t="s">
        <v>7437</v>
      </c>
      <c r="D1221" s="815" t="s">
        <v>7438</v>
      </c>
      <c r="E1221" s="812">
        <v>240</v>
      </c>
      <c r="F1221" s="812">
        <v>0</v>
      </c>
      <c r="G1221" s="812">
        <v>0</v>
      </c>
      <c r="H1221" s="812">
        <v>0</v>
      </c>
      <c r="I1221" s="835"/>
      <c r="J1221" s="835"/>
      <c r="K1221" s="835"/>
      <c r="L1221" s="835"/>
    </row>
    <row r="1222" spans="1:12" ht="16.5">
      <c r="A1222" s="1206">
        <v>43</v>
      </c>
      <c r="B1222" s="1206" t="s">
        <v>7439</v>
      </c>
      <c r="C1222" s="804" t="s">
        <v>7425</v>
      </c>
      <c r="D1222" s="804" t="s">
        <v>7440</v>
      </c>
      <c r="E1222" s="812">
        <v>237.60000000000002</v>
      </c>
      <c r="F1222" s="812">
        <v>190.08</v>
      </c>
      <c r="G1222" s="812">
        <v>166.32000000000002</v>
      </c>
      <c r="H1222" s="812">
        <v>142.56</v>
      </c>
      <c r="I1222" s="835"/>
      <c r="J1222" s="835"/>
      <c r="K1222" s="835"/>
      <c r="L1222" s="835"/>
    </row>
    <row r="1223" spans="1:12" ht="16.5">
      <c r="A1223" s="1208"/>
      <c r="B1223" s="1208"/>
      <c r="C1223" s="804" t="s">
        <v>7440</v>
      </c>
      <c r="D1223" s="804" t="s">
        <v>7441</v>
      </c>
      <c r="E1223" s="812">
        <v>216</v>
      </c>
      <c r="F1223" s="812">
        <v>172.8</v>
      </c>
      <c r="G1223" s="812">
        <v>151.20000000000002</v>
      </c>
      <c r="H1223" s="812">
        <v>129.6</v>
      </c>
      <c r="I1223" s="835"/>
      <c r="J1223" s="835"/>
      <c r="K1223" s="835"/>
      <c r="L1223" s="835"/>
    </row>
    <row r="1224" spans="1:12" ht="38.25">
      <c r="A1224" s="803">
        <v>44</v>
      </c>
      <c r="B1224" s="804" t="s">
        <v>7442</v>
      </c>
      <c r="C1224" s="804" t="s">
        <v>7443</v>
      </c>
      <c r="D1224" s="819" t="s">
        <v>7444</v>
      </c>
      <c r="E1224" s="812">
        <v>528</v>
      </c>
      <c r="F1224" s="812">
        <v>0</v>
      </c>
      <c r="G1224" s="812">
        <v>0</v>
      </c>
      <c r="H1224" s="812">
        <v>0</v>
      </c>
      <c r="I1224" s="835"/>
      <c r="J1224" s="835"/>
      <c r="K1224" s="835"/>
      <c r="L1224" s="835"/>
    </row>
    <row r="1225" spans="1:12" ht="25.5">
      <c r="A1225" s="803">
        <v>45</v>
      </c>
      <c r="B1225" s="804" t="s">
        <v>7445</v>
      </c>
      <c r="C1225" s="804" t="s">
        <v>7443</v>
      </c>
      <c r="D1225" s="815" t="s">
        <v>7446</v>
      </c>
      <c r="E1225" s="812">
        <v>264</v>
      </c>
      <c r="F1225" s="812">
        <v>211.20000000000002</v>
      </c>
      <c r="G1225" s="812">
        <v>184.79999999999998</v>
      </c>
      <c r="H1225" s="812">
        <v>158.4</v>
      </c>
      <c r="I1225" s="835"/>
      <c r="J1225" s="835"/>
      <c r="K1225" s="835"/>
      <c r="L1225" s="835"/>
    </row>
    <row r="1226" spans="1:12" ht="16.5">
      <c r="A1226" s="820">
        <v>23</v>
      </c>
      <c r="B1226" s="821" t="s">
        <v>7710</v>
      </c>
      <c r="C1226" s="248"/>
      <c r="D1226" s="248"/>
      <c r="E1226" s="248"/>
      <c r="F1226" s="248"/>
      <c r="G1226" s="248"/>
      <c r="H1226" s="248"/>
      <c r="I1226" s="835"/>
      <c r="J1226" s="835"/>
      <c r="K1226" s="835"/>
      <c r="L1226" s="835"/>
    </row>
    <row r="1227" spans="1:12" ht="30">
      <c r="A1227" s="1229">
        <v>1</v>
      </c>
      <c r="B1227" s="1370" t="s">
        <v>5001</v>
      </c>
      <c r="C1227" s="693" t="s">
        <v>7447</v>
      </c>
      <c r="D1227" s="693" t="s">
        <v>7448</v>
      </c>
      <c r="E1227" s="822">
        <v>1441.2</v>
      </c>
      <c r="F1227" s="806">
        <v>0</v>
      </c>
      <c r="G1227" s="806">
        <v>0</v>
      </c>
      <c r="H1227" s="806">
        <v>0</v>
      </c>
      <c r="I1227" s="835"/>
      <c r="J1227" s="835"/>
      <c r="K1227" s="835"/>
      <c r="L1227" s="835"/>
    </row>
    <row r="1228" spans="1:12" ht="30">
      <c r="A1228" s="1229"/>
      <c r="B1228" s="1370"/>
      <c r="C1228" s="693" t="s">
        <v>7447</v>
      </c>
      <c r="D1228" s="693" t="s">
        <v>7449</v>
      </c>
      <c r="E1228" s="822">
        <v>1634.8000000000002</v>
      </c>
      <c r="F1228" s="806">
        <v>0</v>
      </c>
      <c r="G1228" s="806">
        <v>0</v>
      </c>
      <c r="H1228" s="806">
        <v>0</v>
      </c>
      <c r="I1228" s="835"/>
      <c r="J1228" s="835"/>
      <c r="K1228" s="835"/>
      <c r="L1228" s="835"/>
    </row>
    <row r="1229" spans="1:12" ht="30">
      <c r="A1229" s="1229"/>
      <c r="B1229" s="1370"/>
      <c r="C1229" s="693" t="s">
        <v>7447</v>
      </c>
      <c r="D1229" s="693" t="s">
        <v>7450</v>
      </c>
      <c r="E1229" s="822">
        <v>1634.8000000000002</v>
      </c>
      <c r="F1229" s="806">
        <v>0</v>
      </c>
      <c r="G1229" s="806">
        <v>0</v>
      </c>
      <c r="H1229" s="806">
        <v>0</v>
      </c>
      <c r="I1229" s="835"/>
      <c r="J1229" s="835"/>
      <c r="K1229" s="835"/>
      <c r="L1229" s="835"/>
    </row>
    <row r="1230" spans="1:12" ht="30">
      <c r="A1230" s="1229"/>
      <c r="B1230" s="1370"/>
      <c r="C1230" s="693" t="s">
        <v>7447</v>
      </c>
      <c r="D1230" s="693" t="s">
        <v>7451</v>
      </c>
      <c r="E1230" s="822">
        <v>1509.2</v>
      </c>
      <c r="F1230" s="806">
        <v>0</v>
      </c>
      <c r="G1230" s="806">
        <v>0</v>
      </c>
      <c r="H1230" s="806">
        <v>0</v>
      </c>
      <c r="I1230" s="835"/>
      <c r="J1230" s="835"/>
      <c r="K1230" s="835"/>
      <c r="L1230" s="835"/>
    </row>
    <row r="1231" spans="1:12" ht="30">
      <c r="A1231" s="1229"/>
      <c r="B1231" s="1370"/>
      <c r="C1231" s="693" t="s">
        <v>7452</v>
      </c>
      <c r="D1231" s="693" t="s">
        <v>7453</v>
      </c>
      <c r="E1231" s="822">
        <v>1066.4000000000001</v>
      </c>
      <c r="F1231" s="806">
        <v>640</v>
      </c>
      <c r="G1231" s="806">
        <v>480</v>
      </c>
      <c r="H1231" s="806">
        <v>0</v>
      </c>
      <c r="I1231" s="835"/>
      <c r="J1231" s="835"/>
      <c r="K1231" s="835"/>
      <c r="L1231" s="835"/>
    </row>
    <row r="1232" spans="1:12" ht="45">
      <c r="A1232" s="1229"/>
      <c r="B1232" s="1370"/>
      <c r="C1232" s="693" t="s">
        <v>7453</v>
      </c>
      <c r="D1232" s="693" t="s">
        <v>7454</v>
      </c>
      <c r="E1232" s="822">
        <v>720.40000000000009</v>
      </c>
      <c r="F1232" s="806">
        <v>432.40000000000003</v>
      </c>
      <c r="G1232" s="806">
        <v>0</v>
      </c>
      <c r="H1232" s="806">
        <v>0</v>
      </c>
      <c r="I1232" s="835"/>
      <c r="J1232" s="835"/>
      <c r="K1232" s="835"/>
      <c r="L1232" s="835"/>
    </row>
    <row r="1233" spans="1:12" ht="16.5">
      <c r="A1233" s="1229"/>
      <c r="B1233" s="1370"/>
      <c r="C1233" s="693" t="s">
        <v>7455</v>
      </c>
      <c r="D1233" s="693" t="s">
        <v>7456</v>
      </c>
      <c r="E1233" s="822">
        <v>172.8</v>
      </c>
      <c r="F1233" s="806">
        <v>138.4</v>
      </c>
      <c r="G1233" s="806">
        <v>103.60000000000001</v>
      </c>
      <c r="H1233" s="806">
        <v>86.4</v>
      </c>
      <c r="I1233" s="835"/>
      <c r="J1233" s="835"/>
      <c r="K1233" s="835"/>
      <c r="L1233" s="835"/>
    </row>
    <row r="1234" spans="1:12" ht="30">
      <c r="A1234" s="1229"/>
      <c r="B1234" s="1370"/>
      <c r="C1234" s="693" t="s">
        <v>7448</v>
      </c>
      <c r="D1234" s="693" t="s">
        <v>7457</v>
      </c>
      <c r="E1234" s="822">
        <v>634</v>
      </c>
      <c r="F1234" s="806">
        <v>380.40000000000003</v>
      </c>
      <c r="G1234" s="806">
        <v>0</v>
      </c>
      <c r="H1234" s="806">
        <v>0</v>
      </c>
      <c r="I1234" s="835"/>
      <c r="J1234" s="835"/>
      <c r="K1234" s="835"/>
      <c r="L1234" s="835"/>
    </row>
    <row r="1235" spans="1:12" ht="30">
      <c r="A1235" s="1229"/>
      <c r="B1235" s="1370"/>
      <c r="C1235" s="693" t="s">
        <v>7458</v>
      </c>
      <c r="D1235" s="693" t="s">
        <v>7459</v>
      </c>
      <c r="E1235" s="822">
        <v>180</v>
      </c>
      <c r="F1235" s="806">
        <v>126</v>
      </c>
      <c r="G1235" s="806">
        <v>108</v>
      </c>
      <c r="H1235" s="806">
        <v>81.2</v>
      </c>
      <c r="I1235" s="835"/>
      <c r="J1235" s="835"/>
      <c r="K1235" s="835"/>
      <c r="L1235" s="835"/>
    </row>
    <row r="1236" spans="1:12" ht="30">
      <c r="A1236" s="1229"/>
      <c r="B1236" s="1370"/>
      <c r="C1236" s="693" t="s">
        <v>7459</v>
      </c>
      <c r="D1236" s="693" t="s">
        <v>7711</v>
      </c>
      <c r="E1236" s="822">
        <v>160</v>
      </c>
      <c r="F1236" s="806">
        <v>112</v>
      </c>
      <c r="G1236" s="806">
        <v>96</v>
      </c>
      <c r="H1236" s="806">
        <v>72</v>
      </c>
      <c r="I1236" s="835"/>
      <c r="J1236" s="835"/>
      <c r="K1236" s="835"/>
      <c r="L1236" s="835"/>
    </row>
    <row r="1237" spans="1:12" ht="16.5">
      <c r="A1237" s="1229"/>
      <c r="B1237" s="1370"/>
      <c r="C1237" s="693" t="s">
        <v>7450</v>
      </c>
      <c r="D1237" s="693" t="s">
        <v>7461</v>
      </c>
      <c r="E1237" s="822">
        <v>518.80000000000007</v>
      </c>
      <c r="F1237" s="806">
        <v>311.20000000000005</v>
      </c>
      <c r="G1237" s="806">
        <v>259.60000000000002</v>
      </c>
      <c r="H1237" s="806">
        <v>207.60000000000002</v>
      </c>
      <c r="I1237" s="835"/>
      <c r="J1237" s="835"/>
      <c r="K1237" s="835"/>
      <c r="L1237" s="835"/>
    </row>
    <row r="1238" spans="1:12" ht="45">
      <c r="A1238" s="1229"/>
      <c r="B1238" s="1370"/>
      <c r="C1238" s="693" t="s">
        <v>7450</v>
      </c>
      <c r="D1238" s="693" t="s">
        <v>7462</v>
      </c>
      <c r="E1238" s="822">
        <v>1181.6000000000001</v>
      </c>
      <c r="F1238" s="806">
        <v>708.80000000000007</v>
      </c>
      <c r="G1238" s="806">
        <v>472.8</v>
      </c>
      <c r="H1238" s="806">
        <v>0</v>
      </c>
      <c r="I1238" s="835"/>
      <c r="J1238" s="835"/>
      <c r="K1238" s="835"/>
      <c r="L1238" s="835"/>
    </row>
    <row r="1239" spans="1:12" ht="30">
      <c r="A1239" s="1229"/>
      <c r="B1239" s="1370"/>
      <c r="C1239" s="693" t="s">
        <v>7463</v>
      </c>
      <c r="D1239" s="693" t="s">
        <v>7464</v>
      </c>
      <c r="E1239" s="822">
        <v>864.80000000000007</v>
      </c>
      <c r="F1239" s="806">
        <v>518.80000000000007</v>
      </c>
      <c r="G1239" s="806">
        <v>346</v>
      </c>
      <c r="H1239" s="806">
        <v>0</v>
      </c>
      <c r="I1239" s="835"/>
      <c r="J1239" s="835"/>
      <c r="K1239" s="835"/>
      <c r="L1239" s="835"/>
    </row>
    <row r="1240" spans="1:12" ht="30">
      <c r="A1240" s="1229"/>
      <c r="B1240" s="1370"/>
      <c r="C1240" s="693" t="s">
        <v>7464</v>
      </c>
      <c r="D1240" s="824" t="s">
        <v>7465</v>
      </c>
      <c r="E1240" s="822">
        <v>696.80000000000007</v>
      </c>
      <c r="F1240" s="806">
        <v>418</v>
      </c>
      <c r="G1240" s="806">
        <v>278.8</v>
      </c>
      <c r="H1240" s="806">
        <v>244</v>
      </c>
      <c r="I1240" s="835"/>
      <c r="J1240" s="835"/>
      <c r="K1240" s="835"/>
      <c r="L1240" s="835"/>
    </row>
    <row r="1241" spans="1:12" ht="45">
      <c r="A1241" s="1229"/>
      <c r="B1241" s="1370"/>
      <c r="C1241" s="693" t="s">
        <v>7449</v>
      </c>
      <c r="D1241" s="693" t="s">
        <v>7462</v>
      </c>
      <c r="E1241" s="822">
        <v>628.80000000000007</v>
      </c>
      <c r="F1241" s="806">
        <v>377.20000000000005</v>
      </c>
      <c r="G1241" s="806">
        <v>251.60000000000002</v>
      </c>
      <c r="H1241" s="806">
        <v>220</v>
      </c>
      <c r="I1241" s="835"/>
      <c r="J1241" s="835"/>
      <c r="K1241" s="835"/>
      <c r="L1241" s="835"/>
    </row>
    <row r="1242" spans="1:12" ht="16.5">
      <c r="A1242" s="1229"/>
      <c r="B1242" s="1370"/>
      <c r="C1242" s="693" t="s">
        <v>7449</v>
      </c>
      <c r="D1242" s="824" t="s">
        <v>7466</v>
      </c>
      <c r="E1242" s="822">
        <v>911.6</v>
      </c>
      <c r="F1242" s="806">
        <v>0</v>
      </c>
      <c r="G1242" s="806">
        <v>0</v>
      </c>
      <c r="H1242" s="806">
        <v>0</v>
      </c>
      <c r="I1242" s="835"/>
      <c r="J1242" s="835"/>
      <c r="K1242" s="835"/>
      <c r="L1242" s="835"/>
    </row>
    <row r="1243" spans="1:12" ht="16.5">
      <c r="A1243" s="1229"/>
      <c r="B1243" s="1370"/>
      <c r="C1243" s="824" t="s">
        <v>7467</v>
      </c>
      <c r="D1243" s="824" t="s">
        <v>7468</v>
      </c>
      <c r="E1243" s="822">
        <v>835.6</v>
      </c>
      <c r="F1243" s="806">
        <v>501.20000000000005</v>
      </c>
      <c r="G1243" s="806">
        <v>334.40000000000003</v>
      </c>
      <c r="H1243" s="806">
        <v>0</v>
      </c>
      <c r="I1243" s="835"/>
      <c r="J1243" s="835"/>
      <c r="K1243" s="835"/>
      <c r="L1243" s="835"/>
    </row>
    <row r="1244" spans="1:12" ht="16.5">
      <c r="A1244" s="1229"/>
      <c r="B1244" s="1370"/>
      <c r="C1244" s="693" t="s">
        <v>7449</v>
      </c>
      <c r="D1244" s="693" t="s">
        <v>7469</v>
      </c>
      <c r="E1244" s="822">
        <v>160</v>
      </c>
      <c r="F1244" s="806">
        <v>96</v>
      </c>
      <c r="G1244" s="806">
        <v>0</v>
      </c>
      <c r="H1244" s="806">
        <v>0</v>
      </c>
      <c r="I1244" s="835"/>
      <c r="J1244" s="835"/>
      <c r="K1244" s="835"/>
      <c r="L1244" s="835"/>
    </row>
    <row r="1245" spans="1:12" ht="16.5">
      <c r="A1245" s="1229"/>
      <c r="B1245" s="1370"/>
      <c r="C1245" s="824" t="s">
        <v>7712</v>
      </c>
      <c r="D1245" s="824" t="s">
        <v>7470</v>
      </c>
      <c r="E1245" s="822">
        <v>314.40000000000003</v>
      </c>
      <c r="F1245" s="806">
        <v>188.8</v>
      </c>
      <c r="G1245" s="806">
        <v>0</v>
      </c>
      <c r="H1245" s="806">
        <v>0</v>
      </c>
      <c r="I1245" s="835"/>
      <c r="J1245" s="835"/>
      <c r="K1245" s="835"/>
      <c r="L1245" s="835"/>
    </row>
    <row r="1246" spans="1:12" ht="16.5">
      <c r="A1246" s="1229">
        <v>2</v>
      </c>
      <c r="B1246" s="1370" t="s">
        <v>7471</v>
      </c>
      <c r="C1246" s="693" t="s">
        <v>7472</v>
      </c>
      <c r="D1246" s="824" t="s">
        <v>7473</v>
      </c>
      <c r="E1246" s="822">
        <v>160</v>
      </c>
      <c r="F1246" s="806">
        <v>96</v>
      </c>
      <c r="G1246" s="806">
        <v>64</v>
      </c>
      <c r="H1246" s="806">
        <v>0</v>
      </c>
      <c r="I1246" s="835"/>
      <c r="J1246" s="835"/>
      <c r="K1246" s="835"/>
      <c r="L1246" s="835"/>
    </row>
    <row r="1247" spans="1:12" ht="16.5">
      <c r="A1247" s="1229"/>
      <c r="B1247" s="1370"/>
      <c r="C1247" s="824" t="s">
        <v>7474</v>
      </c>
      <c r="D1247" s="693" t="s">
        <v>7475</v>
      </c>
      <c r="E1247" s="822">
        <v>120</v>
      </c>
      <c r="F1247" s="806">
        <v>72</v>
      </c>
      <c r="G1247" s="806">
        <v>48</v>
      </c>
      <c r="H1247" s="806">
        <v>0</v>
      </c>
      <c r="I1247" s="835"/>
      <c r="J1247" s="835"/>
      <c r="K1247" s="835"/>
      <c r="L1247" s="835"/>
    </row>
    <row r="1248" spans="1:12" ht="16.5">
      <c r="A1248" s="1229"/>
      <c r="B1248" s="1370"/>
      <c r="C1248" s="693" t="s">
        <v>7472</v>
      </c>
      <c r="D1248" s="824" t="s">
        <v>7476</v>
      </c>
      <c r="E1248" s="822">
        <v>144</v>
      </c>
      <c r="F1248" s="806">
        <v>86.4</v>
      </c>
      <c r="G1248" s="806">
        <v>0</v>
      </c>
      <c r="H1248" s="806">
        <v>0</v>
      </c>
      <c r="I1248" s="835"/>
      <c r="J1248" s="835"/>
      <c r="K1248" s="835"/>
      <c r="L1248" s="835"/>
    </row>
    <row r="1249" spans="1:12" ht="16.5">
      <c r="A1249" s="1229"/>
      <c r="B1249" s="1370"/>
      <c r="C1249" s="824" t="s">
        <v>7476</v>
      </c>
      <c r="D1249" s="824" t="s">
        <v>7477</v>
      </c>
      <c r="E1249" s="822">
        <v>74.8</v>
      </c>
      <c r="F1249" s="806">
        <v>44.800000000000004</v>
      </c>
      <c r="G1249" s="806">
        <v>0</v>
      </c>
      <c r="H1249" s="806">
        <v>0</v>
      </c>
      <c r="I1249" s="835"/>
      <c r="J1249" s="835"/>
      <c r="K1249" s="835"/>
      <c r="L1249" s="835"/>
    </row>
    <row r="1250" spans="1:12" ht="16.5">
      <c r="A1250" s="1229"/>
      <c r="B1250" s="1370"/>
      <c r="C1250" s="693" t="s">
        <v>7472</v>
      </c>
      <c r="D1250" s="693" t="s">
        <v>7478</v>
      </c>
      <c r="E1250" s="822">
        <v>320</v>
      </c>
      <c r="F1250" s="806">
        <v>192</v>
      </c>
      <c r="G1250" s="806">
        <v>0</v>
      </c>
      <c r="H1250" s="806">
        <v>0</v>
      </c>
      <c r="I1250" s="835"/>
      <c r="J1250" s="835"/>
      <c r="K1250" s="835"/>
      <c r="L1250" s="835"/>
    </row>
    <row r="1251" spans="1:12" ht="16.5">
      <c r="A1251" s="1229"/>
      <c r="B1251" s="1370"/>
      <c r="C1251" s="693" t="s">
        <v>7472</v>
      </c>
      <c r="D1251" s="824" t="s">
        <v>7479</v>
      </c>
      <c r="E1251" s="822">
        <v>220</v>
      </c>
      <c r="F1251" s="806">
        <v>132</v>
      </c>
      <c r="G1251" s="806">
        <v>0</v>
      </c>
      <c r="H1251" s="806">
        <v>0</v>
      </c>
      <c r="I1251" s="835"/>
      <c r="J1251" s="835"/>
      <c r="K1251" s="835"/>
      <c r="L1251" s="835"/>
    </row>
    <row r="1252" spans="1:12" ht="16.5">
      <c r="A1252" s="1229">
        <v>3</v>
      </c>
      <c r="B1252" s="1370" t="s">
        <v>7480</v>
      </c>
      <c r="C1252" s="693" t="s">
        <v>7481</v>
      </c>
      <c r="D1252" s="824" t="s">
        <v>7482</v>
      </c>
      <c r="E1252" s="822">
        <v>346</v>
      </c>
      <c r="F1252" s="806">
        <v>207.60000000000002</v>
      </c>
      <c r="G1252" s="806">
        <v>138.4</v>
      </c>
      <c r="H1252" s="806">
        <v>0</v>
      </c>
      <c r="I1252" s="835"/>
      <c r="J1252" s="835"/>
      <c r="K1252" s="835"/>
      <c r="L1252" s="835"/>
    </row>
    <row r="1253" spans="1:12" ht="16.5">
      <c r="A1253" s="1229"/>
      <c r="B1253" s="1370"/>
      <c r="C1253" s="693" t="s">
        <v>7481</v>
      </c>
      <c r="D1253" s="693" t="s">
        <v>7483</v>
      </c>
      <c r="E1253" s="822">
        <v>200</v>
      </c>
      <c r="F1253" s="806">
        <v>120</v>
      </c>
      <c r="G1253" s="806">
        <v>80</v>
      </c>
      <c r="H1253" s="806">
        <v>0</v>
      </c>
      <c r="I1253" s="835"/>
      <c r="J1253" s="835"/>
      <c r="K1253" s="835"/>
      <c r="L1253" s="835"/>
    </row>
    <row r="1254" spans="1:12" ht="16.5">
      <c r="A1254" s="1229"/>
      <c r="B1254" s="1370"/>
      <c r="C1254" s="693" t="s">
        <v>7483</v>
      </c>
      <c r="D1254" s="693" t="s">
        <v>7484</v>
      </c>
      <c r="E1254" s="822">
        <v>120</v>
      </c>
      <c r="F1254" s="806">
        <v>96</v>
      </c>
      <c r="G1254" s="806">
        <v>84</v>
      </c>
      <c r="H1254" s="806">
        <v>0</v>
      </c>
      <c r="I1254" s="835"/>
      <c r="J1254" s="835"/>
      <c r="K1254" s="835"/>
      <c r="L1254" s="835"/>
    </row>
    <row r="1255" spans="1:12" ht="16.5">
      <c r="A1255" s="1229"/>
      <c r="B1255" s="1370"/>
      <c r="C1255" s="693" t="s">
        <v>7485</v>
      </c>
      <c r="D1255" s="824" t="s">
        <v>7486</v>
      </c>
      <c r="E1255" s="822">
        <v>120</v>
      </c>
      <c r="F1255" s="806">
        <v>96</v>
      </c>
      <c r="G1255" s="806">
        <v>84</v>
      </c>
      <c r="H1255" s="806">
        <v>0</v>
      </c>
      <c r="I1255" s="835"/>
      <c r="J1255" s="835"/>
      <c r="K1255" s="835"/>
      <c r="L1255" s="835"/>
    </row>
    <row r="1256" spans="1:12" ht="16.5">
      <c r="A1256" s="1229">
        <v>4</v>
      </c>
      <c r="B1256" s="1240" t="s">
        <v>7487</v>
      </c>
      <c r="C1256" s="824" t="s">
        <v>7488</v>
      </c>
      <c r="D1256" s="824" t="s">
        <v>7489</v>
      </c>
      <c r="E1256" s="822">
        <v>120</v>
      </c>
      <c r="F1256" s="806">
        <v>96</v>
      </c>
      <c r="G1256" s="806">
        <v>84</v>
      </c>
      <c r="H1256" s="806">
        <v>60</v>
      </c>
      <c r="I1256" s="835"/>
      <c r="J1256" s="835"/>
      <c r="K1256" s="835"/>
      <c r="L1256" s="835"/>
    </row>
    <row r="1257" spans="1:12" ht="16.5">
      <c r="A1257" s="1229"/>
      <c r="B1257" s="1241"/>
      <c r="C1257" s="824" t="s">
        <v>7488</v>
      </c>
      <c r="D1257" s="824" t="s">
        <v>7490</v>
      </c>
      <c r="E1257" s="822">
        <v>120</v>
      </c>
      <c r="F1257" s="806">
        <v>96</v>
      </c>
      <c r="G1257" s="806">
        <v>84</v>
      </c>
      <c r="H1257" s="806">
        <v>0</v>
      </c>
      <c r="I1257" s="835"/>
      <c r="J1257" s="835"/>
      <c r="K1257" s="835"/>
      <c r="L1257" s="835"/>
    </row>
    <row r="1258" spans="1:12" ht="30">
      <c r="A1258" s="825">
        <v>5</v>
      </c>
      <c r="B1258" s="826" t="s">
        <v>7491</v>
      </c>
      <c r="C1258" s="824" t="s">
        <v>7461</v>
      </c>
      <c r="D1258" s="824" t="s">
        <v>7460</v>
      </c>
      <c r="E1258" s="822">
        <v>120</v>
      </c>
      <c r="F1258" s="806">
        <v>96</v>
      </c>
      <c r="G1258" s="806">
        <v>84</v>
      </c>
      <c r="H1258" s="806">
        <v>0</v>
      </c>
      <c r="I1258" s="835"/>
      <c r="J1258" s="835"/>
      <c r="K1258" s="835"/>
      <c r="L1258" s="835"/>
    </row>
    <row r="1259" spans="1:12" ht="30">
      <c r="A1259" s="1229">
        <v>6</v>
      </c>
      <c r="B1259" s="1240" t="s">
        <v>7492</v>
      </c>
      <c r="C1259" s="693" t="s">
        <v>7493</v>
      </c>
      <c r="D1259" s="693" t="s">
        <v>7494</v>
      </c>
      <c r="E1259" s="822">
        <v>140</v>
      </c>
      <c r="F1259" s="806">
        <v>112</v>
      </c>
      <c r="G1259" s="806">
        <v>0</v>
      </c>
      <c r="H1259" s="806">
        <v>0</v>
      </c>
      <c r="I1259" s="835"/>
      <c r="J1259" s="835"/>
      <c r="K1259" s="835"/>
      <c r="L1259" s="835"/>
    </row>
    <row r="1260" spans="1:12" ht="30">
      <c r="A1260" s="1229"/>
      <c r="B1260" s="1241"/>
      <c r="C1260" s="693" t="s">
        <v>7494</v>
      </c>
      <c r="D1260" s="693" t="s">
        <v>7495</v>
      </c>
      <c r="E1260" s="822">
        <v>140</v>
      </c>
      <c r="F1260" s="806">
        <v>112</v>
      </c>
      <c r="G1260" s="806">
        <v>98</v>
      </c>
      <c r="H1260" s="806">
        <v>0</v>
      </c>
      <c r="I1260" s="835"/>
      <c r="J1260" s="835"/>
      <c r="K1260" s="835"/>
      <c r="L1260" s="835"/>
    </row>
    <row r="1261" spans="1:12" ht="16.5">
      <c r="A1261" s="1229">
        <v>7</v>
      </c>
      <c r="B1261" s="1239" t="s">
        <v>7496</v>
      </c>
      <c r="C1261" s="693" t="s">
        <v>7497</v>
      </c>
      <c r="D1261" s="693" t="s">
        <v>7498</v>
      </c>
      <c r="E1261" s="822">
        <v>3170.4</v>
      </c>
      <c r="F1261" s="806">
        <v>1902.4</v>
      </c>
      <c r="G1261" s="806">
        <v>1268</v>
      </c>
      <c r="H1261" s="806">
        <v>0</v>
      </c>
      <c r="I1261" s="835"/>
      <c r="J1261" s="835"/>
      <c r="K1261" s="835"/>
      <c r="L1261" s="835"/>
    </row>
    <row r="1262" spans="1:12" ht="16.5">
      <c r="A1262" s="1229"/>
      <c r="B1262" s="1239"/>
      <c r="C1262" s="693" t="s">
        <v>7498</v>
      </c>
      <c r="D1262" s="693" t="s">
        <v>7499</v>
      </c>
      <c r="E1262" s="822">
        <v>1800</v>
      </c>
      <c r="F1262" s="806">
        <v>1080</v>
      </c>
      <c r="G1262" s="806">
        <v>720</v>
      </c>
      <c r="H1262" s="806">
        <v>0</v>
      </c>
      <c r="I1262" s="835"/>
      <c r="J1262" s="835"/>
      <c r="K1262" s="835"/>
      <c r="L1262" s="835"/>
    </row>
    <row r="1263" spans="1:12" ht="30">
      <c r="A1263" s="1229"/>
      <c r="B1263" s="1239"/>
      <c r="C1263" s="693" t="s">
        <v>7500</v>
      </c>
      <c r="D1263" s="693" t="s">
        <v>7501</v>
      </c>
      <c r="E1263" s="822">
        <v>400</v>
      </c>
      <c r="F1263" s="806">
        <v>280</v>
      </c>
      <c r="G1263" s="806">
        <v>200</v>
      </c>
      <c r="H1263" s="806">
        <v>160</v>
      </c>
      <c r="I1263" s="835"/>
      <c r="J1263" s="835"/>
      <c r="K1263" s="835"/>
      <c r="L1263" s="835"/>
    </row>
    <row r="1264" spans="1:12" ht="30">
      <c r="A1264" s="1229"/>
      <c r="B1264" s="1239"/>
      <c r="C1264" s="693" t="s">
        <v>7501</v>
      </c>
      <c r="D1264" s="693" t="s">
        <v>7502</v>
      </c>
      <c r="E1264" s="822">
        <v>160</v>
      </c>
      <c r="F1264" s="806">
        <v>112</v>
      </c>
      <c r="G1264" s="806">
        <v>80</v>
      </c>
      <c r="H1264" s="806">
        <v>64</v>
      </c>
      <c r="I1264" s="835"/>
      <c r="J1264" s="835"/>
      <c r="K1264" s="835"/>
      <c r="L1264" s="835"/>
    </row>
    <row r="1265" spans="1:12" ht="30">
      <c r="A1265" s="1229"/>
      <c r="B1265" s="1239"/>
      <c r="C1265" s="693" t="s">
        <v>7500</v>
      </c>
      <c r="D1265" s="693" t="s">
        <v>7503</v>
      </c>
      <c r="E1265" s="822">
        <v>380</v>
      </c>
      <c r="F1265" s="806">
        <v>266</v>
      </c>
      <c r="G1265" s="806">
        <v>0</v>
      </c>
      <c r="H1265" s="806">
        <v>0</v>
      </c>
      <c r="I1265" s="835"/>
      <c r="J1265" s="835"/>
      <c r="K1265" s="835"/>
      <c r="L1265" s="835"/>
    </row>
    <row r="1266" spans="1:12" ht="16.5">
      <c r="A1266" s="1229">
        <v>8</v>
      </c>
      <c r="B1266" s="1239" t="s">
        <v>7504</v>
      </c>
      <c r="C1266" s="693" t="s">
        <v>7505</v>
      </c>
      <c r="D1266" s="693" t="s">
        <v>7506</v>
      </c>
      <c r="E1266" s="822">
        <v>3170.4</v>
      </c>
      <c r="F1266" s="806">
        <v>2219.2000000000003</v>
      </c>
      <c r="G1266" s="806">
        <v>0</v>
      </c>
      <c r="H1266" s="806">
        <v>0</v>
      </c>
      <c r="I1266" s="835"/>
      <c r="J1266" s="835"/>
      <c r="K1266" s="835"/>
      <c r="L1266" s="835"/>
    </row>
    <row r="1267" spans="1:12" ht="16.5">
      <c r="A1267" s="1229"/>
      <c r="B1267" s="1239"/>
      <c r="C1267" s="693" t="s">
        <v>7506</v>
      </c>
      <c r="D1267" s="693" t="s">
        <v>7507</v>
      </c>
      <c r="E1267" s="822">
        <v>1239.2</v>
      </c>
      <c r="F1267" s="806">
        <v>743.6</v>
      </c>
      <c r="G1267" s="806">
        <v>495.6</v>
      </c>
      <c r="H1267" s="806">
        <v>0</v>
      </c>
      <c r="I1267" s="835"/>
      <c r="J1267" s="835"/>
      <c r="K1267" s="835"/>
      <c r="L1267" s="835"/>
    </row>
    <row r="1268" spans="1:12" ht="16.5">
      <c r="A1268" s="1229"/>
      <c r="B1268" s="1239"/>
      <c r="C1268" s="693" t="s">
        <v>7507</v>
      </c>
      <c r="D1268" s="824" t="s">
        <v>7465</v>
      </c>
      <c r="E1268" s="822">
        <v>720.40000000000009</v>
      </c>
      <c r="F1268" s="806">
        <v>432.40000000000003</v>
      </c>
      <c r="G1268" s="806">
        <v>288</v>
      </c>
      <c r="H1268" s="806">
        <v>0</v>
      </c>
      <c r="I1268" s="835"/>
      <c r="J1268" s="835"/>
      <c r="K1268" s="835"/>
      <c r="L1268" s="835"/>
    </row>
    <row r="1269" spans="1:12" ht="30">
      <c r="A1269" s="825">
        <v>9</v>
      </c>
      <c r="B1269" s="826" t="s">
        <v>7713</v>
      </c>
      <c r="C1269" s="824" t="s">
        <v>7508</v>
      </c>
      <c r="D1269" s="824" t="s">
        <v>7509</v>
      </c>
      <c r="E1269" s="822">
        <v>2882</v>
      </c>
      <c r="F1269" s="806">
        <v>0</v>
      </c>
      <c r="G1269" s="806">
        <v>0</v>
      </c>
      <c r="H1269" s="806">
        <v>0</v>
      </c>
      <c r="I1269" s="835"/>
      <c r="J1269" s="835"/>
      <c r="K1269" s="835"/>
      <c r="L1269" s="835"/>
    </row>
    <row r="1270" spans="1:12" ht="30">
      <c r="A1270" s="1229">
        <v>10</v>
      </c>
      <c r="B1270" s="1370" t="s">
        <v>7510</v>
      </c>
      <c r="C1270" s="693" t="s">
        <v>7505</v>
      </c>
      <c r="D1270" s="693" t="s">
        <v>7511</v>
      </c>
      <c r="E1270" s="822">
        <v>1181.6000000000001</v>
      </c>
      <c r="F1270" s="806">
        <v>827.2</v>
      </c>
      <c r="G1270" s="806">
        <v>0</v>
      </c>
      <c r="H1270" s="806">
        <v>0</v>
      </c>
      <c r="I1270" s="835"/>
      <c r="J1270" s="835"/>
      <c r="K1270" s="835"/>
      <c r="L1270" s="835"/>
    </row>
    <row r="1271" spans="1:12" ht="30">
      <c r="A1271" s="1229"/>
      <c r="B1271" s="1370"/>
      <c r="C1271" s="693" t="s">
        <v>7511</v>
      </c>
      <c r="D1271" s="693" t="s">
        <v>7512</v>
      </c>
      <c r="E1271" s="822">
        <v>720.40000000000009</v>
      </c>
      <c r="F1271" s="806">
        <v>504.40000000000003</v>
      </c>
      <c r="G1271" s="806">
        <v>360.40000000000003</v>
      </c>
      <c r="H1271" s="806">
        <v>0</v>
      </c>
      <c r="I1271" s="835"/>
      <c r="J1271" s="835"/>
      <c r="K1271" s="835"/>
      <c r="L1271" s="835"/>
    </row>
    <row r="1272" spans="1:12" ht="16.5">
      <c r="A1272" s="1229">
        <v>11</v>
      </c>
      <c r="B1272" s="1370" t="s">
        <v>7513</v>
      </c>
      <c r="C1272" s="693" t="s">
        <v>7514</v>
      </c>
      <c r="D1272" s="693" t="s">
        <v>7515</v>
      </c>
      <c r="E1272" s="822">
        <v>1193.2</v>
      </c>
      <c r="F1272" s="806">
        <v>835.2</v>
      </c>
      <c r="G1272" s="806">
        <v>596.80000000000007</v>
      </c>
      <c r="H1272" s="806">
        <v>417.6</v>
      </c>
      <c r="I1272" s="835"/>
      <c r="J1272" s="835"/>
      <c r="K1272" s="835"/>
      <c r="L1272" s="835"/>
    </row>
    <row r="1273" spans="1:12" ht="16.5">
      <c r="A1273" s="1229"/>
      <c r="B1273" s="1370"/>
      <c r="C1273" s="693" t="s">
        <v>7515</v>
      </c>
      <c r="D1273" s="693" t="s">
        <v>7478</v>
      </c>
      <c r="E1273" s="822">
        <v>720.40000000000009</v>
      </c>
      <c r="F1273" s="806">
        <v>504.40000000000003</v>
      </c>
      <c r="G1273" s="806">
        <v>360.40000000000003</v>
      </c>
      <c r="H1273" s="806">
        <v>0</v>
      </c>
      <c r="I1273" s="835"/>
      <c r="J1273" s="835"/>
      <c r="K1273" s="835"/>
      <c r="L1273" s="835"/>
    </row>
    <row r="1274" spans="1:12" ht="30">
      <c r="A1274" s="1229"/>
      <c r="B1274" s="1370"/>
      <c r="C1274" s="693" t="s">
        <v>7516</v>
      </c>
      <c r="D1274" s="693" t="s">
        <v>7517</v>
      </c>
      <c r="E1274" s="822">
        <v>320</v>
      </c>
      <c r="F1274" s="806">
        <v>224</v>
      </c>
      <c r="G1274" s="806">
        <v>160</v>
      </c>
      <c r="H1274" s="806">
        <v>0</v>
      </c>
      <c r="I1274" s="835"/>
      <c r="J1274" s="835"/>
      <c r="K1274" s="835"/>
      <c r="L1274" s="835"/>
    </row>
    <row r="1275" spans="1:12" ht="16.5">
      <c r="A1275" s="1229">
        <v>12</v>
      </c>
      <c r="B1275" s="1240" t="s">
        <v>7518</v>
      </c>
      <c r="C1275" s="693" t="s">
        <v>7519</v>
      </c>
      <c r="D1275" s="693" t="s">
        <v>7520</v>
      </c>
      <c r="E1275" s="822">
        <v>1245.2</v>
      </c>
      <c r="F1275" s="806">
        <v>0</v>
      </c>
      <c r="G1275" s="806">
        <v>0</v>
      </c>
      <c r="H1275" s="806">
        <v>0</v>
      </c>
      <c r="I1275" s="835"/>
      <c r="J1275" s="835"/>
      <c r="K1275" s="835"/>
      <c r="L1275" s="835"/>
    </row>
    <row r="1276" spans="1:12" ht="16.5">
      <c r="A1276" s="1229"/>
      <c r="B1276" s="1369"/>
      <c r="C1276" s="693" t="s">
        <v>7520</v>
      </c>
      <c r="D1276" s="693" t="s">
        <v>7521</v>
      </c>
      <c r="E1276" s="822">
        <v>655.20000000000005</v>
      </c>
      <c r="F1276" s="806">
        <v>393.20000000000005</v>
      </c>
      <c r="G1276" s="806">
        <v>327.60000000000002</v>
      </c>
      <c r="H1276" s="806">
        <v>229.20000000000002</v>
      </c>
      <c r="I1276" s="835"/>
      <c r="J1276" s="835"/>
      <c r="K1276" s="835"/>
      <c r="L1276" s="835"/>
    </row>
    <row r="1277" spans="1:12" ht="16.5">
      <c r="A1277" s="1229"/>
      <c r="B1277" s="1369"/>
      <c r="C1277" s="693" t="s">
        <v>7522</v>
      </c>
      <c r="D1277" s="693" t="s">
        <v>7523</v>
      </c>
      <c r="E1277" s="822">
        <v>368.8</v>
      </c>
      <c r="F1277" s="806">
        <v>221.20000000000002</v>
      </c>
      <c r="G1277" s="806">
        <v>184.4</v>
      </c>
      <c r="H1277" s="806">
        <v>0</v>
      </c>
      <c r="I1277" s="835"/>
      <c r="J1277" s="835"/>
      <c r="K1277" s="835"/>
      <c r="L1277" s="835"/>
    </row>
    <row r="1278" spans="1:12" ht="16.5">
      <c r="A1278" s="1229"/>
      <c r="B1278" s="1369"/>
      <c r="C1278" s="693" t="s">
        <v>7523</v>
      </c>
      <c r="D1278" s="824" t="s">
        <v>7524</v>
      </c>
      <c r="E1278" s="822">
        <v>363.20000000000005</v>
      </c>
      <c r="F1278" s="806">
        <v>218</v>
      </c>
      <c r="G1278" s="806">
        <v>181.60000000000002</v>
      </c>
      <c r="H1278" s="806">
        <v>0</v>
      </c>
      <c r="I1278" s="835"/>
      <c r="J1278" s="835"/>
      <c r="K1278" s="835"/>
      <c r="L1278" s="835"/>
    </row>
    <row r="1279" spans="1:12" ht="30">
      <c r="A1279" s="1229"/>
      <c r="B1279" s="1369"/>
      <c r="C1279" s="693" t="s">
        <v>7525</v>
      </c>
      <c r="D1279" s="693" t="s">
        <v>7526</v>
      </c>
      <c r="E1279" s="822">
        <v>320</v>
      </c>
      <c r="F1279" s="806">
        <v>192</v>
      </c>
      <c r="G1279" s="806">
        <v>128</v>
      </c>
      <c r="H1279" s="806">
        <v>112</v>
      </c>
      <c r="I1279" s="835"/>
      <c r="J1279" s="835"/>
      <c r="K1279" s="835"/>
      <c r="L1279" s="835"/>
    </row>
    <row r="1280" spans="1:12" ht="16.5">
      <c r="A1280" s="1229"/>
      <c r="B1280" s="1369"/>
      <c r="C1280" s="693" t="s">
        <v>7526</v>
      </c>
      <c r="D1280" s="693" t="s">
        <v>7527</v>
      </c>
      <c r="E1280" s="822">
        <v>220</v>
      </c>
      <c r="F1280" s="806">
        <v>132</v>
      </c>
      <c r="G1280" s="806">
        <v>88</v>
      </c>
      <c r="H1280" s="806">
        <v>0</v>
      </c>
      <c r="I1280" s="835"/>
      <c r="J1280" s="835"/>
      <c r="K1280" s="835"/>
      <c r="L1280" s="835"/>
    </row>
    <row r="1281" spans="1:12" ht="16.5">
      <c r="A1281" s="1229"/>
      <c r="B1281" s="1241"/>
      <c r="C1281" s="693" t="s">
        <v>7527</v>
      </c>
      <c r="D1281" s="693" t="s">
        <v>7528</v>
      </c>
      <c r="E1281" s="822">
        <v>200</v>
      </c>
      <c r="F1281" s="806">
        <v>140</v>
      </c>
      <c r="G1281" s="806">
        <v>120</v>
      </c>
      <c r="H1281" s="806">
        <v>0</v>
      </c>
      <c r="I1281" s="835"/>
      <c r="J1281" s="835"/>
      <c r="K1281" s="835"/>
      <c r="L1281" s="835"/>
    </row>
    <row r="1282" spans="1:12" ht="16.5">
      <c r="A1282" s="1229">
        <v>13</v>
      </c>
      <c r="B1282" s="1240" t="s">
        <v>209</v>
      </c>
      <c r="C1282" s="824" t="s">
        <v>7529</v>
      </c>
      <c r="D1282" s="693" t="s">
        <v>7530</v>
      </c>
      <c r="E1282" s="822">
        <v>240</v>
      </c>
      <c r="F1282" s="806">
        <v>168</v>
      </c>
      <c r="G1282" s="806">
        <v>144</v>
      </c>
      <c r="H1282" s="806">
        <v>0</v>
      </c>
      <c r="I1282" s="835"/>
      <c r="J1282" s="835"/>
      <c r="K1282" s="835"/>
      <c r="L1282" s="835"/>
    </row>
    <row r="1283" spans="1:12" ht="30">
      <c r="A1283" s="1229"/>
      <c r="B1283" s="1369"/>
      <c r="C1283" s="693" t="s">
        <v>7531</v>
      </c>
      <c r="D1283" s="693" t="s">
        <v>7530</v>
      </c>
      <c r="E1283" s="822">
        <v>200</v>
      </c>
      <c r="F1283" s="806">
        <v>140</v>
      </c>
      <c r="G1283" s="806">
        <v>0</v>
      </c>
      <c r="H1283" s="806">
        <v>0</v>
      </c>
      <c r="I1283" s="835"/>
      <c r="J1283" s="835"/>
      <c r="K1283" s="835"/>
      <c r="L1283" s="835"/>
    </row>
    <row r="1284" spans="1:12" ht="16.5">
      <c r="A1284" s="1229"/>
      <c r="B1284" s="1369"/>
      <c r="C1284" s="693" t="s">
        <v>7498</v>
      </c>
      <c r="D1284" s="693" t="s">
        <v>7532</v>
      </c>
      <c r="E1284" s="822">
        <v>352</v>
      </c>
      <c r="F1284" s="806">
        <v>0</v>
      </c>
      <c r="G1284" s="806">
        <v>0</v>
      </c>
      <c r="H1284" s="806">
        <v>0</v>
      </c>
      <c r="I1284" s="835"/>
      <c r="J1284" s="835"/>
      <c r="K1284" s="835"/>
      <c r="L1284" s="835"/>
    </row>
    <row r="1285" spans="1:12" ht="16.5">
      <c r="A1285" s="1229"/>
      <c r="B1285" s="1241"/>
      <c r="C1285" s="693" t="s">
        <v>7532</v>
      </c>
      <c r="D1285" s="693" t="s">
        <v>7533</v>
      </c>
      <c r="E1285" s="822">
        <v>160</v>
      </c>
      <c r="F1285" s="806">
        <v>112</v>
      </c>
      <c r="G1285" s="806">
        <v>80</v>
      </c>
      <c r="H1285" s="806">
        <v>0</v>
      </c>
      <c r="I1285" s="835"/>
      <c r="J1285" s="835"/>
      <c r="K1285" s="835"/>
      <c r="L1285" s="835"/>
    </row>
    <row r="1286" spans="1:12" ht="16.5">
      <c r="A1286" s="1229">
        <v>14</v>
      </c>
      <c r="B1286" s="1240" t="s">
        <v>7534</v>
      </c>
      <c r="C1286" s="693" t="s">
        <v>7532</v>
      </c>
      <c r="D1286" s="693" t="s">
        <v>7535</v>
      </c>
      <c r="E1286" s="822">
        <v>220</v>
      </c>
      <c r="F1286" s="806">
        <v>154</v>
      </c>
      <c r="G1286" s="806">
        <v>110</v>
      </c>
      <c r="H1286" s="806">
        <v>0</v>
      </c>
      <c r="I1286" s="835"/>
      <c r="J1286" s="835"/>
      <c r="K1286" s="835"/>
      <c r="L1286" s="835"/>
    </row>
    <row r="1287" spans="1:12" ht="30">
      <c r="A1287" s="1229"/>
      <c r="B1287" s="1369"/>
      <c r="C1287" s="693" t="s">
        <v>7536</v>
      </c>
      <c r="D1287" s="693" t="s">
        <v>7537</v>
      </c>
      <c r="E1287" s="822">
        <v>1572</v>
      </c>
      <c r="F1287" s="806">
        <v>1100.4000000000001</v>
      </c>
      <c r="G1287" s="806">
        <v>0</v>
      </c>
      <c r="H1287" s="806">
        <v>0</v>
      </c>
      <c r="I1287" s="835"/>
      <c r="J1287" s="835"/>
      <c r="K1287" s="835"/>
      <c r="L1287" s="835"/>
    </row>
    <row r="1288" spans="1:12" ht="30">
      <c r="A1288" s="1229"/>
      <c r="B1288" s="1241"/>
      <c r="C1288" s="693" t="s">
        <v>7538</v>
      </c>
      <c r="D1288" s="693" t="s">
        <v>7539</v>
      </c>
      <c r="E1288" s="822">
        <v>280</v>
      </c>
      <c r="F1288" s="806">
        <v>196</v>
      </c>
      <c r="G1288" s="808">
        <v>112</v>
      </c>
      <c r="H1288" s="806">
        <v>0</v>
      </c>
      <c r="I1288" s="835"/>
      <c r="J1288" s="835"/>
      <c r="K1288" s="835"/>
      <c r="L1288" s="835"/>
    </row>
    <row r="1289" spans="1:12" ht="16.5">
      <c r="A1289" s="1229">
        <v>15</v>
      </c>
      <c r="B1289" s="1370" t="s">
        <v>5001</v>
      </c>
      <c r="C1289" s="824" t="s">
        <v>7540</v>
      </c>
      <c r="D1289" s="824" t="s">
        <v>7541</v>
      </c>
      <c r="E1289" s="822">
        <v>3269.6000000000004</v>
      </c>
      <c r="F1289" s="806">
        <v>2288.8000000000002</v>
      </c>
      <c r="G1289" s="808">
        <v>0</v>
      </c>
      <c r="H1289" s="807">
        <v>0</v>
      </c>
      <c r="I1289" s="835"/>
      <c r="J1289" s="835"/>
      <c r="K1289" s="835"/>
      <c r="L1289" s="835"/>
    </row>
    <row r="1290" spans="1:12" ht="16.5">
      <c r="A1290" s="1229"/>
      <c r="B1290" s="1370"/>
      <c r="C1290" s="824" t="s">
        <v>7541</v>
      </c>
      <c r="D1290" s="824" t="s">
        <v>7542</v>
      </c>
      <c r="E1290" s="822">
        <v>1907.2</v>
      </c>
      <c r="F1290" s="806">
        <v>1335.2</v>
      </c>
      <c r="G1290" s="808">
        <v>0</v>
      </c>
      <c r="H1290" s="807">
        <v>0</v>
      </c>
      <c r="I1290" s="835"/>
      <c r="J1290" s="835"/>
      <c r="K1290" s="835"/>
      <c r="L1290" s="835"/>
    </row>
    <row r="1291" spans="1:12" ht="16.5">
      <c r="A1291" s="1229"/>
      <c r="B1291" s="1370"/>
      <c r="C1291" s="824" t="s">
        <v>7542</v>
      </c>
      <c r="D1291" s="824" t="s">
        <v>7543</v>
      </c>
      <c r="E1291" s="822">
        <v>817.6</v>
      </c>
      <c r="F1291" s="806">
        <v>572.4</v>
      </c>
      <c r="G1291" s="808">
        <v>408.8</v>
      </c>
      <c r="H1291" s="807">
        <v>0</v>
      </c>
      <c r="I1291" s="835"/>
      <c r="J1291" s="835"/>
      <c r="K1291" s="835"/>
      <c r="L1291" s="835"/>
    </row>
    <row r="1292" spans="1:12" ht="16.5">
      <c r="A1292" s="1229"/>
      <c r="B1292" s="1370"/>
      <c r="C1292" s="824" t="s">
        <v>7544</v>
      </c>
      <c r="D1292" s="824" t="s">
        <v>7545</v>
      </c>
      <c r="E1292" s="822">
        <v>322.8</v>
      </c>
      <c r="F1292" s="808">
        <v>0</v>
      </c>
      <c r="G1292" s="808">
        <v>0</v>
      </c>
      <c r="H1292" s="807">
        <v>0</v>
      </c>
      <c r="I1292" s="835"/>
      <c r="J1292" s="835"/>
      <c r="K1292" s="835"/>
      <c r="L1292" s="835"/>
    </row>
    <row r="1293" spans="1:12" ht="16.5">
      <c r="A1293" s="1229"/>
      <c r="B1293" s="1370"/>
      <c r="C1293" s="824" t="s">
        <v>7545</v>
      </c>
      <c r="D1293" s="824" t="s">
        <v>7546</v>
      </c>
      <c r="E1293" s="822">
        <v>1965.2</v>
      </c>
      <c r="F1293" s="808">
        <v>0</v>
      </c>
      <c r="G1293" s="808">
        <v>0</v>
      </c>
      <c r="H1293" s="807">
        <v>0</v>
      </c>
      <c r="I1293" s="835"/>
      <c r="J1293" s="835"/>
      <c r="K1293" s="835"/>
      <c r="L1293" s="835"/>
    </row>
    <row r="1294" spans="1:12" ht="16.5">
      <c r="A1294" s="1229"/>
      <c r="B1294" s="1370"/>
      <c r="C1294" s="824" t="s">
        <v>7547</v>
      </c>
      <c r="D1294" s="824" t="s">
        <v>7548</v>
      </c>
      <c r="E1294" s="822">
        <v>1493.6000000000001</v>
      </c>
      <c r="F1294" s="808">
        <v>0</v>
      </c>
      <c r="G1294" s="808">
        <v>0</v>
      </c>
      <c r="H1294" s="807">
        <v>0</v>
      </c>
      <c r="I1294" s="835"/>
      <c r="J1294" s="835"/>
      <c r="K1294" s="835"/>
      <c r="L1294" s="835"/>
    </row>
    <row r="1295" spans="1:12" ht="16.5">
      <c r="A1295" s="1229"/>
      <c r="B1295" s="1370"/>
      <c r="C1295" s="824" t="s">
        <v>7549</v>
      </c>
      <c r="D1295" s="824" t="s">
        <v>7460</v>
      </c>
      <c r="E1295" s="822">
        <v>518.80000000000007</v>
      </c>
      <c r="F1295" s="808">
        <v>311.20000000000005</v>
      </c>
      <c r="G1295" s="808">
        <v>207.60000000000002</v>
      </c>
      <c r="H1295" s="807">
        <v>0</v>
      </c>
      <c r="I1295" s="835"/>
      <c r="J1295" s="835"/>
      <c r="K1295" s="835"/>
      <c r="L1295" s="835"/>
    </row>
    <row r="1296" spans="1:12" ht="16.5">
      <c r="A1296" s="1229"/>
      <c r="B1296" s="1370"/>
      <c r="C1296" s="824" t="s">
        <v>7540</v>
      </c>
      <c r="D1296" s="824" t="s">
        <v>7550</v>
      </c>
      <c r="E1296" s="822">
        <v>243.60000000000002</v>
      </c>
      <c r="F1296" s="808">
        <v>0</v>
      </c>
      <c r="G1296" s="808">
        <v>0</v>
      </c>
      <c r="H1296" s="807">
        <v>0</v>
      </c>
      <c r="I1296" s="835"/>
      <c r="J1296" s="835"/>
      <c r="K1296" s="835"/>
      <c r="L1296" s="835"/>
    </row>
    <row r="1297" spans="1:12" ht="16.5">
      <c r="A1297" s="1229"/>
      <c r="B1297" s="1370"/>
      <c r="C1297" s="824" t="s">
        <v>7551</v>
      </c>
      <c r="D1297" s="824" t="s">
        <v>7552</v>
      </c>
      <c r="E1297" s="822">
        <v>1742.8000000000002</v>
      </c>
      <c r="F1297" s="808">
        <v>1045.6000000000001</v>
      </c>
      <c r="G1297" s="808">
        <v>697.2</v>
      </c>
      <c r="H1297" s="807">
        <v>0</v>
      </c>
      <c r="I1297" s="835"/>
      <c r="J1297" s="835"/>
      <c r="K1297" s="835"/>
      <c r="L1297" s="835"/>
    </row>
    <row r="1298" spans="1:12" ht="16.5">
      <c r="A1298" s="1229"/>
      <c r="B1298" s="1370"/>
      <c r="C1298" s="824" t="s">
        <v>7553</v>
      </c>
      <c r="D1298" s="824" t="s">
        <v>7554</v>
      </c>
      <c r="E1298" s="822">
        <v>749.2</v>
      </c>
      <c r="F1298" s="808">
        <v>449.6</v>
      </c>
      <c r="G1298" s="808">
        <v>0</v>
      </c>
      <c r="H1298" s="807">
        <v>0</v>
      </c>
      <c r="I1298" s="835"/>
      <c r="J1298" s="835"/>
      <c r="K1298" s="835"/>
      <c r="L1298" s="835"/>
    </row>
    <row r="1299" spans="1:12" ht="16.5">
      <c r="A1299" s="1229"/>
      <c r="B1299" s="1370"/>
      <c r="C1299" s="824" t="s">
        <v>7551</v>
      </c>
      <c r="D1299" s="824" t="s">
        <v>7555</v>
      </c>
      <c r="E1299" s="822">
        <v>400</v>
      </c>
      <c r="F1299" s="808">
        <v>240</v>
      </c>
      <c r="G1299" s="808">
        <v>160</v>
      </c>
      <c r="H1299" s="807">
        <v>0</v>
      </c>
      <c r="I1299" s="835"/>
      <c r="J1299" s="835"/>
      <c r="K1299" s="835"/>
      <c r="L1299" s="835"/>
    </row>
    <row r="1300" spans="1:12" ht="16.5">
      <c r="A1300" s="1229"/>
      <c r="B1300" s="1370"/>
      <c r="C1300" s="824" t="s">
        <v>7556</v>
      </c>
      <c r="D1300" s="824" t="s">
        <v>7557</v>
      </c>
      <c r="E1300" s="822">
        <v>640</v>
      </c>
      <c r="F1300" s="808">
        <v>384</v>
      </c>
      <c r="G1300" s="808">
        <v>256</v>
      </c>
      <c r="H1300" s="807">
        <v>0</v>
      </c>
      <c r="I1300" s="835"/>
      <c r="J1300" s="835"/>
      <c r="K1300" s="835"/>
      <c r="L1300" s="835"/>
    </row>
    <row r="1301" spans="1:12" ht="16.5">
      <c r="A1301" s="1229"/>
      <c r="B1301" s="1370"/>
      <c r="C1301" s="824" t="s">
        <v>7558</v>
      </c>
      <c r="D1301" s="824" t="s">
        <v>7559</v>
      </c>
      <c r="E1301" s="822">
        <v>566</v>
      </c>
      <c r="F1301" s="808">
        <v>339.6</v>
      </c>
      <c r="G1301" s="808">
        <v>226.4</v>
      </c>
      <c r="H1301" s="807">
        <v>0</v>
      </c>
      <c r="I1301" s="835"/>
      <c r="J1301" s="835"/>
      <c r="K1301" s="835"/>
      <c r="L1301" s="835"/>
    </row>
    <row r="1302" spans="1:12" ht="16.5">
      <c r="A1302" s="1229"/>
      <c r="B1302" s="1370"/>
      <c r="C1302" s="824" t="s">
        <v>7560</v>
      </c>
      <c r="D1302" s="824" t="s">
        <v>7561</v>
      </c>
      <c r="E1302" s="822">
        <v>490.40000000000003</v>
      </c>
      <c r="F1302" s="808">
        <v>294.40000000000003</v>
      </c>
      <c r="G1302" s="808">
        <v>196</v>
      </c>
      <c r="H1302" s="807">
        <v>0</v>
      </c>
      <c r="I1302" s="835"/>
      <c r="J1302" s="835"/>
      <c r="K1302" s="835"/>
      <c r="L1302" s="835"/>
    </row>
    <row r="1303" spans="1:12" ht="16.5">
      <c r="A1303" s="1229"/>
      <c r="B1303" s="1370"/>
      <c r="C1303" s="824" t="s">
        <v>7562</v>
      </c>
      <c r="D1303" s="824" t="s">
        <v>7486</v>
      </c>
      <c r="E1303" s="822">
        <v>360</v>
      </c>
      <c r="F1303" s="808">
        <v>216</v>
      </c>
      <c r="G1303" s="808">
        <v>144</v>
      </c>
      <c r="H1303" s="807">
        <v>0</v>
      </c>
      <c r="I1303" s="835"/>
      <c r="J1303" s="835"/>
      <c r="K1303" s="835"/>
      <c r="L1303" s="835"/>
    </row>
    <row r="1304" spans="1:12" ht="16.5">
      <c r="A1304" s="1229"/>
      <c r="B1304" s="1370"/>
      <c r="C1304" s="824" t="s">
        <v>7563</v>
      </c>
      <c r="D1304" s="824" t="s">
        <v>7564</v>
      </c>
      <c r="E1304" s="822">
        <v>200</v>
      </c>
      <c r="F1304" s="808">
        <v>120</v>
      </c>
      <c r="G1304" s="808">
        <v>0</v>
      </c>
      <c r="H1304" s="807">
        <v>0</v>
      </c>
      <c r="I1304" s="835"/>
      <c r="J1304" s="835"/>
      <c r="K1304" s="835"/>
      <c r="L1304" s="835"/>
    </row>
    <row r="1305" spans="1:12" ht="16.5">
      <c r="A1305" s="1229"/>
      <c r="B1305" s="1370"/>
      <c r="C1305" s="824" t="s">
        <v>7565</v>
      </c>
      <c r="D1305" s="824" t="s">
        <v>7566</v>
      </c>
      <c r="E1305" s="822">
        <v>600</v>
      </c>
      <c r="F1305" s="808">
        <v>360</v>
      </c>
      <c r="G1305" s="808">
        <v>0</v>
      </c>
      <c r="H1305" s="807">
        <v>0</v>
      </c>
      <c r="I1305" s="835"/>
      <c r="J1305" s="835"/>
      <c r="K1305" s="835"/>
      <c r="L1305" s="835"/>
    </row>
    <row r="1306" spans="1:12" ht="16.5">
      <c r="A1306" s="825">
        <v>16</v>
      </c>
      <c r="B1306" s="826" t="s">
        <v>7567</v>
      </c>
      <c r="C1306" s="824" t="s">
        <v>7568</v>
      </c>
      <c r="D1306" s="824" t="s">
        <v>7569</v>
      </c>
      <c r="E1306" s="822">
        <v>400</v>
      </c>
      <c r="F1306" s="808">
        <v>240</v>
      </c>
      <c r="G1306" s="808">
        <v>160</v>
      </c>
      <c r="H1306" s="807">
        <v>0</v>
      </c>
      <c r="I1306" s="835"/>
      <c r="J1306" s="835"/>
      <c r="K1306" s="835"/>
      <c r="L1306" s="835"/>
    </row>
    <row r="1307" spans="1:12" ht="16.5">
      <c r="A1307" s="825">
        <v>17</v>
      </c>
      <c r="B1307" s="826" t="s">
        <v>7570</v>
      </c>
      <c r="C1307" s="824" t="s">
        <v>7571</v>
      </c>
      <c r="D1307" s="824" t="s">
        <v>7572</v>
      </c>
      <c r="E1307" s="822">
        <v>749.2</v>
      </c>
      <c r="F1307" s="808">
        <v>449.6</v>
      </c>
      <c r="G1307" s="808">
        <v>0</v>
      </c>
      <c r="H1307" s="807">
        <v>0</v>
      </c>
      <c r="I1307" s="835"/>
      <c r="J1307" s="835"/>
      <c r="K1307" s="835"/>
      <c r="L1307" s="835"/>
    </row>
    <row r="1308" spans="1:12" ht="16.5">
      <c r="A1308" s="825">
        <v>18</v>
      </c>
      <c r="B1308" s="826" t="s">
        <v>7573</v>
      </c>
      <c r="C1308" s="824" t="s">
        <v>7572</v>
      </c>
      <c r="D1308" s="824" t="s">
        <v>7574</v>
      </c>
      <c r="E1308" s="822">
        <v>749.2</v>
      </c>
      <c r="F1308" s="808">
        <v>449.6</v>
      </c>
      <c r="G1308" s="808">
        <v>299.60000000000002</v>
      </c>
      <c r="H1308" s="806">
        <v>262.40000000000003</v>
      </c>
      <c r="I1308" s="835"/>
      <c r="J1308" s="835"/>
      <c r="K1308" s="835"/>
      <c r="L1308" s="835"/>
    </row>
    <row r="1309" spans="1:12" ht="16.5">
      <c r="A1309" s="825">
        <v>19</v>
      </c>
      <c r="B1309" s="826" t="s">
        <v>5728</v>
      </c>
      <c r="C1309" s="824" t="s">
        <v>7571</v>
      </c>
      <c r="D1309" s="824" t="s">
        <v>7575</v>
      </c>
      <c r="E1309" s="822">
        <v>363.20000000000005</v>
      </c>
      <c r="F1309" s="808">
        <v>218</v>
      </c>
      <c r="G1309" s="808">
        <v>145.20000000000002</v>
      </c>
      <c r="H1309" s="807">
        <v>0</v>
      </c>
      <c r="I1309" s="835"/>
      <c r="J1309" s="835"/>
      <c r="K1309" s="835"/>
      <c r="L1309" s="835"/>
    </row>
    <row r="1310" spans="1:12" ht="30">
      <c r="A1310" s="825">
        <v>20</v>
      </c>
      <c r="B1310" s="826" t="s">
        <v>7576</v>
      </c>
      <c r="C1310" s="824" t="s">
        <v>7577</v>
      </c>
      <c r="D1310" s="824" t="s">
        <v>7575</v>
      </c>
      <c r="E1310" s="822">
        <v>120</v>
      </c>
      <c r="F1310" s="808">
        <v>84</v>
      </c>
      <c r="G1310" s="808">
        <v>72</v>
      </c>
      <c r="H1310" s="806">
        <v>60</v>
      </c>
      <c r="I1310" s="835"/>
      <c r="J1310" s="835"/>
      <c r="K1310" s="835"/>
      <c r="L1310" s="835"/>
    </row>
    <row r="1311" spans="1:12" ht="45">
      <c r="A1311" s="825">
        <v>21</v>
      </c>
      <c r="B1311" s="826" t="s">
        <v>7578</v>
      </c>
      <c r="C1311" s="824" t="s">
        <v>7579</v>
      </c>
      <c r="D1311" s="824" t="s">
        <v>7580</v>
      </c>
      <c r="E1311" s="822">
        <v>240</v>
      </c>
      <c r="F1311" s="808">
        <v>144</v>
      </c>
      <c r="G1311" s="808">
        <v>120</v>
      </c>
      <c r="H1311" s="807">
        <v>0</v>
      </c>
      <c r="I1311" s="835"/>
      <c r="J1311" s="835"/>
      <c r="K1311" s="835"/>
      <c r="L1311" s="835"/>
    </row>
    <row r="1312" spans="1:12" ht="16.5">
      <c r="A1312" s="1229">
        <v>22</v>
      </c>
      <c r="B1312" s="1239" t="s">
        <v>7581</v>
      </c>
      <c r="C1312" s="824" t="s">
        <v>7545</v>
      </c>
      <c r="D1312" s="824" t="s">
        <v>7582</v>
      </c>
      <c r="E1312" s="822">
        <v>160</v>
      </c>
      <c r="F1312" s="808">
        <v>112</v>
      </c>
      <c r="G1312" s="808">
        <v>96</v>
      </c>
      <c r="H1312" s="806">
        <v>80</v>
      </c>
      <c r="I1312" s="835"/>
      <c r="J1312" s="835"/>
      <c r="K1312" s="835"/>
      <c r="L1312" s="835"/>
    </row>
    <row r="1313" spans="1:12" ht="16.5">
      <c r="A1313" s="1229"/>
      <c r="B1313" s="1239"/>
      <c r="C1313" s="824" t="s">
        <v>7540</v>
      </c>
      <c r="D1313" s="824" t="s">
        <v>7564</v>
      </c>
      <c r="E1313" s="822">
        <v>400</v>
      </c>
      <c r="F1313" s="808">
        <v>0</v>
      </c>
      <c r="G1313" s="808">
        <v>0</v>
      </c>
      <c r="H1313" s="807">
        <v>0</v>
      </c>
      <c r="I1313" s="835"/>
      <c r="J1313" s="835"/>
      <c r="K1313" s="835"/>
      <c r="L1313" s="835"/>
    </row>
    <row r="1314" spans="1:12" ht="16.5">
      <c r="A1314" s="1229">
        <v>23</v>
      </c>
      <c r="B1314" s="1240" t="s">
        <v>7583</v>
      </c>
      <c r="C1314" s="824" t="s">
        <v>7584</v>
      </c>
      <c r="D1314" s="824" t="s">
        <v>7585</v>
      </c>
      <c r="E1314" s="822">
        <v>240</v>
      </c>
      <c r="F1314" s="808">
        <v>0</v>
      </c>
      <c r="G1314" s="808">
        <v>0</v>
      </c>
      <c r="H1314" s="807">
        <v>0</v>
      </c>
      <c r="I1314" s="835"/>
      <c r="J1314" s="835"/>
      <c r="K1314" s="835"/>
      <c r="L1314" s="835"/>
    </row>
    <row r="1315" spans="1:12" ht="16.5">
      <c r="A1315" s="1229"/>
      <c r="B1315" s="1241"/>
      <c r="C1315" s="824" t="s">
        <v>7541</v>
      </c>
      <c r="D1315" s="824" t="s">
        <v>7586</v>
      </c>
      <c r="E1315" s="822">
        <v>220</v>
      </c>
      <c r="F1315" s="808">
        <v>132</v>
      </c>
      <c r="G1315" s="808">
        <v>0</v>
      </c>
      <c r="H1315" s="807">
        <v>0</v>
      </c>
      <c r="I1315" s="835"/>
      <c r="J1315" s="835"/>
      <c r="K1315" s="835"/>
      <c r="L1315" s="835"/>
    </row>
    <row r="1316" spans="1:12" ht="30">
      <c r="A1316" s="641">
        <v>24</v>
      </c>
      <c r="B1316" s="827" t="s">
        <v>7587</v>
      </c>
      <c r="C1316" s="824" t="s">
        <v>7588</v>
      </c>
      <c r="D1316" s="824" t="s">
        <v>7589</v>
      </c>
      <c r="E1316" s="822">
        <v>280</v>
      </c>
      <c r="F1316" s="808">
        <v>168</v>
      </c>
      <c r="G1316" s="808">
        <v>112</v>
      </c>
      <c r="H1316" s="807">
        <v>0</v>
      </c>
      <c r="I1316" s="835"/>
      <c r="J1316" s="835"/>
      <c r="K1316" s="835"/>
      <c r="L1316" s="835"/>
    </row>
    <row r="1317" spans="1:12" ht="30">
      <c r="A1317" s="641">
        <v>25</v>
      </c>
      <c r="B1317" s="826" t="s">
        <v>7590</v>
      </c>
      <c r="C1317" s="824" t="s">
        <v>7591</v>
      </c>
      <c r="D1317" s="824" t="s">
        <v>7592</v>
      </c>
      <c r="E1317" s="822">
        <v>400</v>
      </c>
      <c r="F1317" s="808">
        <v>240</v>
      </c>
      <c r="G1317" s="808">
        <v>160</v>
      </c>
      <c r="H1317" s="807">
        <v>0</v>
      </c>
      <c r="I1317" s="835"/>
      <c r="J1317" s="835"/>
      <c r="K1317" s="835"/>
      <c r="L1317" s="835"/>
    </row>
    <row r="1318" spans="1:12" ht="16.5">
      <c r="A1318" s="820">
        <v>24</v>
      </c>
      <c r="B1318" s="828" t="s">
        <v>7714</v>
      </c>
      <c r="C1318" s="248"/>
      <c r="D1318" s="248"/>
      <c r="E1318" s="248"/>
      <c r="F1318" s="248"/>
      <c r="G1318" s="248"/>
      <c r="H1318" s="248"/>
      <c r="I1318" s="835"/>
      <c r="J1318" s="835"/>
      <c r="K1318" s="835"/>
      <c r="L1318" s="835"/>
    </row>
    <row r="1319" spans="1:12" ht="16.5">
      <c r="A1319" s="1242">
        <v>1</v>
      </c>
      <c r="B1319" s="1210" t="s">
        <v>7715</v>
      </c>
      <c r="C1319" s="817" t="s">
        <v>7593</v>
      </c>
      <c r="D1319" s="829" t="s">
        <v>7594</v>
      </c>
      <c r="E1319" s="788">
        <v>600</v>
      </c>
      <c r="F1319" s="788">
        <v>360</v>
      </c>
      <c r="G1319" s="788">
        <v>0</v>
      </c>
      <c r="H1319" s="788">
        <v>0</v>
      </c>
      <c r="I1319" s="835"/>
      <c r="J1319" s="835"/>
      <c r="K1319" s="835"/>
      <c r="L1319" s="835"/>
    </row>
    <row r="1320" spans="1:12" ht="25.5">
      <c r="A1320" s="1242"/>
      <c r="B1320" s="1210"/>
      <c r="C1320" s="829" t="s">
        <v>7594</v>
      </c>
      <c r="D1320" s="829" t="s">
        <v>7716</v>
      </c>
      <c r="E1320" s="788">
        <v>1000</v>
      </c>
      <c r="F1320" s="788">
        <v>0</v>
      </c>
      <c r="G1320" s="788">
        <v>0</v>
      </c>
      <c r="H1320" s="788">
        <v>0</v>
      </c>
      <c r="I1320" s="835"/>
      <c r="J1320" s="835"/>
      <c r="K1320" s="835"/>
      <c r="L1320" s="835"/>
    </row>
    <row r="1321" spans="1:12" ht="25.5">
      <c r="A1321" s="1242"/>
      <c r="B1321" s="1210"/>
      <c r="C1321" s="829" t="s">
        <v>7716</v>
      </c>
      <c r="D1321" s="829" t="s">
        <v>7717</v>
      </c>
      <c r="E1321" s="788">
        <v>1560</v>
      </c>
      <c r="F1321" s="788">
        <v>936</v>
      </c>
      <c r="G1321" s="788">
        <v>624</v>
      </c>
      <c r="H1321" s="788">
        <v>0</v>
      </c>
      <c r="I1321" s="835"/>
      <c r="J1321" s="835"/>
      <c r="K1321" s="835"/>
      <c r="L1321" s="835"/>
    </row>
    <row r="1322" spans="1:12" ht="25.5">
      <c r="A1322" s="1242"/>
      <c r="B1322" s="1210"/>
      <c r="C1322" s="829" t="s">
        <v>7717</v>
      </c>
      <c r="D1322" s="829" t="s">
        <v>7718</v>
      </c>
      <c r="E1322" s="788">
        <v>800</v>
      </c>
      <c r="F1322" s="788">
        <v>480</v>
      </c>
      <c r="G1322" s="788">
        <v>320</v>
      </c>
      <c r="H1322" s="788">
        <v>0</v>
      </c>
      <c r="I1322" s="835"/>
      <c r="J1322" s="835"/>
      <c r="K1322" s="835"/>
      <c r="L1322" s="835"/>
    </row>
    <row r="1323" spans="1:12" ht="25.5">
      <c r="A1323" s="1242"/>
      <c r="B1323" s="1210"/>
      <c r="C1323" s="829" t="s">
        <v>7718</v>
      </c>
      <c r="D1323" s="829" t="s">
        <v>7719</v>
      </c>
      <c r="E1323" s="788">
        <v>640</v>
      </c>
      <c r="F1323" s="788">
        <v>384</v>
      </c>
      <c r="G1323" s="788">
        <v>0</v>
      </c>
      <c r="H1323" s="788">
        <v>0</v>
      </c>
      <c r="I1323" s="835"/>
      <c r="J1323" s="835"/>
      <c r="K1323" s="835"/>
      <c r="L1323" s="835"/>
    </row>
    <row r="1324" spans="1:12" ht="45">
      <c r="A1324" s="1210">
        <v>2</v>
      </c>
      <c r="B1324" s="1210" t="s">
        <v>7720</v>
      </c>
      <c r="C1324" s="817" t="s">
        <v>7721</v>
      </c>
      <c r="D1324" s="817" t="s">
        <v>7722</v>
      </c>
      <c r="E1324" s="788">
        <v>1280</v>
      </c>
      <c r="F1324" s="788">
        <v>800</v>
      </c>
      <c r="G1324" s="788">
        <v>0</v>
      </c>
      <c r="H1324" s="788">
        <v>0</v>
      </c>
      <c r="I1324" s="835"/>
      <c r="J1324" s="835"/>
      <c r="K1324" s="835"/>
      <c r="L1324" s="835"/>
    </row>
    <row r="1325" spans="1:12" ht="30">
      <c r="A1325" s="1210"/>
      <c r="B1325" s="1210"/>
      <c r="C1325" s="817" t="s">
        <v>7722</v>
      </c>
      <c r="D1325" s="817" t="s">
        <v>7595</v>
      </c>
      <c r="E1325" s="788">
        <v>1080</v>
      </c>
      <c r="F1325" s="788">
        <v>680</v>
      </c>
      <c r="G1325" s="788">
        <v>0</v>
      </c>
      <c r="H1325" s="788">
        <v>0</v>
      </c>
      <c r="I1325" s="835"/>
      <c r="J1325" s="835"/>
      <c r="K1325" s="835"/>
      <c r="L1325" s="835"/>
    </row>
    <row r="1326" spans="1:12" ht="25.5">
      <c r="A1326" s="1210"/>
      <c r="B1326" s="1210"/>
      <c r="C1326" s="829" t="s">
        <v>7596</v>
      </c>
      <c r="D1326" s="829" t="s">
        <v>7597</v>
      </c>
      <c r="E1326" s="788">
        <v>880</v>
      </c>
      <c r="F1326" s="788">
        <v>560</v>
      </c>
      <c r="G1326" s="788">
        <v>0</v>
      </c>
      <c r="H1326" s="788">
        <v>0</v>
      </c>
      <c r="I1326" s="835"/>
      <c r="J1326" s="835"/>
      <c r="K1326" s="835"/>
      <c r="L1326" s="835"/>
    </row>
    <row r="1327" spans="1:12" ht="30">
      <c r="A1327" s="1210"/>
      <c r="B1327" s="1210"/>
      <c r="C1327" s="817" t="s">
        <v>7723</v>
      </c>
      <c r="D1327" s="817" t="s">
        <v>7724</v>
      </c>
      <c r="E1327" s="788">
        <v>880</v>
      </c>
      <c r="F1327" s="788">
        <v>560</v>
      </c>
      <c r="G1327" s="788">
        <v>352</v>
      </c>
      <c r="H1327" s="788">
        <v>0</v>
      </c>
      <c r="I1327" s="835"/>
      <c r="J1327" s="835"/>
      <c r="K1327" s="835"/>
      <c r="L1327" s="835"/>
    </row>
    <row r="1328" spans="1:12" ht="30">
      <c r="A1328" s="1210"/>
      <c r="B1328" s="1210"/>
      <c r="C1328" s="817" t="s">
        <v>7725</v>
      </c>
      <c r="D1328" s="817" t="s">
        <v>7598</v>
      </c>
      <c r="E1328" s="788">
        <v>680</v>
      </c>
      <c r="F1328" s="788">
        <v>408</v>
      </c>
      <c r="G1328" s="788">
        <v>272</v>
      </c>
      <c r="H1328" s="788">
        <v>0</v>
      </c>
      <c r="I1328" s="835"/>
      <c r="J1328" s="835"/>
      <c r="K1328" s="835"/>
      <c r="L1328" s="835"/>
    </row>
    <row r="1329" spans="1:12" ht="30">
      <c r="A1329" s="1210"/>
      <c r="B1329" s="1210"/>
      <c r="C1329" s="817" t="s">
        <v>7723</v>
      </c>
      <c r="D1329" s="817" t="s">
        <v>7726</v>
      </c>
      <c r="E1329" s="788">
        <v>1200</v>
      </c>
      <c r="F1329" s="788">
        <v>720</v>
      </c>
      <c r="G1329" s="788">
        <v>480</v>
      </c>
      <c r="H1329" s="788">
        <v>420</v>
      </c>
      <c r="I1329" s="835"/>
      <c r="J1329" s="835"/>
      <c r="K1329" s="835"/>
      <c r="L1329" s="835"/>
    </row>
    <row r="1330" spans="1:12" ht="30">
      <c r="A1330" s="1210"/>
      <c r="B1330" s="1210"/>
      <c r="C1330" s="817" t="s">
        <v>7723</v>
      </c>
      <c r="D1330" s="817" t="s">
        <v>7599</v>
      </c>
      <c r="E1330" s="788">
        <v>600</v>
      </c>
      <c r="F1330" s="788">
        <v>0</v>
      </c>
      <c r="G1330" s="788">
        <v>0</v>
      </c>
      <c r="H1330" s="788">
        <v>0</v>
      </c>
      <c r="I1330" s="835"/>
      <c r="J1330" s="835"/>
      <c r="K1330" s="835"/>
      <c r="L1330" s="835"/>
    </row>
    <row r="1331" spans="1:12" ht="30">
      <c r="A1331" s="1210"/>
      <c r="B1331" s="1210"/>
      <c r="C1331" s="817" t="s">
        <v>7727</v>
      </c>
      <c r="D1331" s="817" t="s">
        <v>7728</v>
      </c>
      <c r="E1331" s="788">
        <v>600</v>
      </c>
      <c r="F1331" s="788">
        <v>360</v>
      </c>
      <c r="G1331" s="788">
        <v>240</v>
      </c>
      <c r="H1331" s="788">
        <v>210</v>
      </c>
      <c r="I1331" s="835"/>
      <c r="J1331" s="835"/>
      <c r="K1331" s="835"/>
      <c r="L1331" s="835"/>
    </row>
    <row r="1332" spans="1:12" ht="25.5">
      <c r="A1332" s="1210"/>
      <c r="B1332" s="1210"/>
      <c r="C1332" s="804" t="s">
        <v>7729</v>
      </c>
      <c r="D1332" s="804" t="s">
        <v>7730</v>
      </c>
      <c r="E1332" s="788">
        <v>720</v>
      </c>
      <c r="F1332" s="788">
        <v>400</v>
      </c>
      <c r="G1332" s="788">
        <v>240</v>
      </c>
      <c r="H1332" s="788">
        <v>210</v>
      </c>
      <c r="I1332" s="835"/>
      <c r="J1332" s="835"/>
      <c r="K1332" s="835"/>
      <c r="L1332" s="835"/>
    </row>
    <row r="1333" spans="1:12" ht="25.5">
      <c r="A1333" s="1210"/>
      <c r="B1333" s="1210"/>
      <c r="C1333" s="829" t="s">
        <v>7600</v>
      </c>
      <c r="D1333" s="817" t="s">
        <v>7601</v>
      </c>
      <c r="E1333" s="788">
        <v>600</v>
      </c>
      <c r="F1333" s="788">
        <v>360</v>
      </c>
      <c r="G1333" s="788">
        <v>240</v>
      </c>
      <c r="H1333" s="788">
        <v>210</v>
      </c>
      <c r="I1333" s="835"/>
      <c r="J1333" s="835"/>
      <c r="K1333" s="835"/>
      <c r="L1333" s="835"/>
    </row>
    <row r="1334" spans="1:12" ht="25.5">
      <c r="A1334" s="1210"/>
      <c r="B1334" s="1210"/>
      <c r="C1334" s="817" t="s">
        <v>7601</v>
      </c>
      <c r="D1334" s="829" t="s">
        <v>7731</v>
      </c>
      <c r="E1334" s="788">
        <v>480</v>
      </c>
      <c r="F1334" s="788">
        <v>288</v>
      </c>
      <c r="G1334" s="788">
        <v>192</v>
      </c>
      <c r="H1334" s="788">
        <v>168</v>
      </c>
      <c r="I1334" s="835"/>
      <c r="J1334" s="835"/>
      <c r="K1334" s="835"/>
      <c r="L1334" s="835"/>
    </row>
    <row r="1335" spans="1:12" ht="30">
      <c r="A1335" s="1210"/>
      <c r="B1335" s="1210"/>
      <c r="C1335" s="829" t="s">
        <v>7731</v>
      </c>
      <c r="D1335" s="817" t="s">
        <v>7732</v>
      </c>
      <c r="E1335" s="788">
        <v>400</v>
      </c>
      <c r="F1335" s="788">
        <v>240</v>
      </c>
      <c r="G1335" s="788">
        <v>160</v>
      </c>
      <c r="H1335" s="788">
        <v>140</v>
      </c>
      <c r="I1335" s="835"/>
      <c r="J1335" s="835"/>
      <c r="K1335" s="835"/>
      <c r="L1335" s="835"/>
    </row>
    <row r="1336" spans="1:12" ht="25.5">
      <c r="A1336" s="1210"/>
      <c r="B1336" s="1210"/>
      <c r="C1336" s="829" t="s">
        <v>7602</v>
      </c>
      <c r="D1336" s="829" t="s">
        <v>7733</v>
      </c>
      <c r="E1336" s="788">
        <v>1200</v>
      </c>
      <c r="F1336" s="788">
        <v>720</v>
      </c>
      <c r="G1336" s="788">
        <v>0</v>
      </c>
      <c r="H1336" s="788">
        <v>0</v>
      </c>
      <c r="I1336" s="835"/>
      <c r="J1336" s="835"/>
      <c r="K1336" s="835"/>
      <c r="L1336" s="835"/>
    </row>
    <row r="1337" spans="1:12" ht="16.5">
      <c r="A1337" s="1210"/>
      <c r="B1337" s="1210"/>
      <c r="C1337" s="829" t="s">
        <v>7603</v>
      </c>
      <c r="D1337" s="817" t="s">
        <v>7734</v>
      </c>
      <c r="E1337" s="788">
        <v>800</v>
      </c>
      <c r="F1337" s="788">
        <v>0</v>
      </c>
      <c r="G1337" s="788">
        <v>0</v>
      </c>
      <c r="H1337" s="788">
        <v>0</v>
      </c>
      <c r="I1337" s="835"/>
      <c r="J1337" s="835"/>
      <c r="K1337" s="835"/>
      <c r="L1337" s="835"/>
    </row>
    <row r="1338" spans="1:12" ht="30">
      <c r="A1338" s="1210"/>
      <c r="B1338" s="1210"/>
      <c r="C1338" s="817" t="s">
        <v>7735</v>
      </c>
      <c r="D1338" s="817" t="s">
        <v>7736</v>
      </c>
      <c r="E1338" s="788">
        <v>800</v>
      </c>
      <c r="F1338" s="788">
        <v>480</v>
      </c>
      <c r="G1338" s="788">
        <v>320</v>
      </c>
      <c r="H1338" s="788">
        <v>280</v>
      </c>
      <c r="I1338" s="835"/>
      <c r="J1338" s="835"/>
      <c r="K1338" s="835"/>
      <c r="L1338" s="835"/>
    </row>
    <row r="1339" spans="1:12" ht="30">
      <c r="A1339" s="1210"/>
      <c r="B1339" s="1210"/>
      <c r="C1339" s="817" t="s">
        <v>7737</v>
      </c>
      <c r="D1339" s="817" t="s">
        <v>7738</v>
      </c>
      <c r="E1339" s="788">
        <v>600</v>
      </c>
      <c r="F1339" s="788">
        <v>400</v>
      </c>
      <c r="G1339" s="788">
        <v>0</v>
      </c>
      <c r="H1339" s="788">
        <v>0</v>
      </c>
      <c r="I1339" s="835"/>
      <c r="J1339" s="835"/>
      <c r="K1339" s="835"/>
      <c r="L1339" s="835"/>
    </row>
    <row r="1340" spans="1:12" ht="25.5">
      <c r="A1340" s="1210"/>
      <c r="B1340" s="1210"/>
      <c r="C1340" s="829" t="s">
        <v>7600</v>
      </c>
      <c r="D1340" s="817" t="s">
        <v>7739</v>
      </c>
      <c r="E1340" s="788">
        <v>720</v>
      </c>
      <c r="F1340" s="788">
        <v>400</v>
      </c>
      <c r="G1340" s="788">
        <v>0</v>
      </c>
      <c r="H1340" s="788">
        <v>0</v>
      </c>
      <c r="I1340" s="835"/>
      <c r="J1340" s="835"/>
      <c r="K1340" s="835"/>
      <c r="L1340" s="835"/>
    </row>
    <row r="1341" spans="1:12" ht="16.5">
      <c r="A1341" s="1210"/>
      <c r="B1341" s="1210"/>
      <c r="C1341" s="829" t="s">
        <v>7604</v>
      </c>
      <c r="D1341" s="817" t="s">
        <v>7739</v>
      </c>
      <c r="E1341" s="788">
        <v>520</v>
      </c>
      <c r="F1341" s="788">
        <v>0</v>
      </c>
      <c r="G1341" s="788">
        <v>0</v>
      </c>
      <c r="H1341" s="788">
        <v>0</v>
      </c>
      <c r="I1341" s="835"/>
      <c r="J1341" s="835"/>
      <c r="K1341" s="835"/>
      <c r="L1341" s="835"/>
    </row>
    <row r="1342" spans="1:12" ht="16.5">
      <c r="A1342" s="1210"/>
      <c r="B1342" s="1210"/>
      <c r="C1342" s="817" t="s">
        <v>7740</v>
      </c>
      <c r="D1342" s="817" t="s">
        <v>7739</v>
      </c>
      <c r="E1342" s="788">
        <v>480</v>
      </c>
      <c r="F1342" s="788">
        <v>288</v>
      </c>
      <c r="G1342" s="788">
        <v>0</v>
      </c>
      <c r="H1342" s="788">
        <v>0</v>
      </c>
      <c r="I1342" s="835"/>
      <c r="J1342" s="835"/>
      <c r="K1342" s="835"/>
      <c r="L1342" s="835"/>
    </row>
    <row r="1343" spans="1:12" ht="45">
      <c r="A1343" s="803">
        <v>3</v>
      </c>
      <c r="B1343" s="816" t="s">
        <v>7741</v>
      </c>
      <c r="C1343" s="829" t="s">
        <v>7742</v>
      </c>
      <c r="D1343" s="829" t="s">
        <v>7743</v>
      </c>
      <c r="E1343" s="788">
        <v>160</v>
      </c>
      <c r="F1343" s="788">
        <v>96</v>
      </c>
      <c r="G1343" s="788">
        <v>64</v>
      </c>
      <c r="H1343" s="788">
        <v>0</v>
      </c>
      <c r="I1343" s="835"/>
      <c r="J1343" s="835"/>
      <c r="K1343" s="835"/>
      <c r="L1343" s="835"/>
    </row>
    <row r="1344" spans="1:12" ht="25.5">
      <c r="A1344" s="1210">
        <v>4</v>
      </c>
      <c r="B1344" s="1210" t="s">
        <v>7744</v>
      </c>
      <c r="C1344" s="831" t="s">
        <v>7605</v>
      </c>
      <c r="D1344" s="831" t="s">
        <v>7606</v>
      </c>
      <c r="E1344" s="788">
        <v>1200</v>
      </c>
      <c r="F1344" s="788">
        <v>680</v>
      </c>
      <c r="G1344" s="788">
        <v>480</v>
      </c>
      <c r="H1344" s="788">
        <v>420</v>
      </c>
      <c r="I1344" s="835"/>
      <c r="J1344" s="835"/>
      <c r="K1344" s="835"/>
      <c r="L1344" s="835"/>
    </row>
    <row r="1345" spans="1:12" ht="25.5">
      <c r="A1345" s="1210"/>
      <c r="B1345" s="1210"/>
      <c r="C1345" s="831" t="s">
        <v>7745</v>
      </c>
      <c r="D1345" s="831" t="s">
        <v>7746</v>
      </c>
      <c r="E1345" s="788">
        <v>1400</v>
      </c>
      <c r="F1345" s="788">
        <v>720</v>
      </c>
      <c r="G1345" s="788">
        <v>0</v>
      </c>
      <c r="H1345" s="788">
        <v>0</v>
      </c>
      <c r="I1345" s="835"/>
      <c r="J1345" s="835"/>
      <c r="K1345" s="835"/>
      <c r="L1345" s="835"/>
    </row>
    <row r="1346" spans="1:12" ht="25.5">
      <c r="A1346" s="1210"/>
      <c r="B1346" s="1210"/>
      <c r="C1346" s="831" t="s">
        <v>7607</v>
      </c>
      <c r="D1346" s="831" t="s">
        <v>7747</v>
      </c>
      <c r="E1346" s="788">
        <v>1000</v>
      </c>
      <c r="F1346" s="788">
        <v>0</v>
      </c>
      <c r="G1346" s="788">
        <v>400</v>
      </c>
      <c r="H1346" s="788">
        <v>0</v>
      </c>
      <c r="I1346" s="835"/>
      <c r="J1346" s="835"/>
      <c r="K1346" s="835"/>
      <c r="L1346" s="835"/>
    </row>
    <row r="1347" spans="1:12" ht="25.5">
      <c r="A1347" s="1210"/>
      <c r="B1347" s="1210"/>
      <c r="C1347" s="831" t="s">
        <v>7608</v>
      </c>
      <c r="D1347" s="831" t="s">
        <v>7748</v>
      </c>
      <c r="E1347" s="788">
        <v>680</v>
      </c>
      <c r="F1347" s="788">
        <v>408</v>
      </c>
      <c r="G1347" s="788">
        <v>272</v>
      </c>
      <c r="H1347" s="788">
        <v>238</v>
      </c>
      <c r="I1347" s="835"/>
      <c r="J1347" s="835"/>
      <c r="K1347" s="835"/>
      <c r="L1347" s="835"/>
    </row>
    <row r="1348" spans="1:12" ht="25.5">
      <c r="A1348" s="1210"/>
      <c r="B1348" s="1210"/>
      <c r="C1348" s="831" t="s">
        <v>7609</v>
      </c>
      <c r="D1348" s="831" t="s">
        <v>7749</v>
      </c>
      <c r="E1348" s="788">
        <v>1120</v>
      </c>
      <c r="F1348" s="788">
        <v>600</v>
      </c>
      <c r="G1348" s="788">
        <v>400</v>
      </c>
      <c r="H1348" s="788">
        <v>392</v>
      </c>
      <c r="I1348" s="835"/>
      <c r="J1348" s="835"/>
      <c r="K1348" s="835"/>
      <c r="L1348" s="835"/>
    </row>
    <row r="1349" spans="1:12" ht="25.5">
      <c r="A1349" s="1210"/>
      <c r="B1349" s="1210"/>
      <c r="C1349" s="831" t="s">
        <v>7610</v>
      </c>
      <c r="D1349" s="831" t="s">
        <v>7750</v>
      </c>
      <c r="E1349" s="788">
        <v>680</v>
      </c>
      <c r="F1349" s="788">
        <v>280</v>
      </c>
      <c r="G1349" s="788">
        <v>200</v>
      </c>
      <c r="H1349" s="788">
        <v>120</v>
      </c>
      <c r="I1349" s="835"/>
      <c r="J1349" s="835"/>
      <c r="K1349" s="835"/>
      <c r="L1349" s="835"/>
    </row>
    <row r="1350" spans="1:12" ht="25.5">
      <c r="A1350" s="1210"/>
      <c r="B1350" s="1210"/>
      <c r="C1350" s="831" t="s">
        <v>7611</v>
      </c>
      <c r="D1350" s="831" t="s">
        <v>7751</v>
      </c>
      <c r="E1350" s="788">
        <v>280</v>
      </c>
      <c r="F1350" s="788">
        <v>168</v>
      </c>
      <c r="G1350" s="788">
        <v>112</v>
      </c>
      <c r="H1350" s="788">
        <v>98</v>
      </c>
      <c r="I1350" s="835"/>
      <c r="J1350" s="835"/>
      <c r="K1350" s="835"/>
      <c r="L1350" s="835"/>
    </row>
    <row r="1351" spans="1:12" ht="25.5">
      <c r="A1351" s="1210"/>
      <c r="B1351" s="1210"/>
      <c r="C1351" s="831" t="s">
        <v>7746</v>
      </c>
      <c r="D1351" s="831" t="s">
        <v>7752</v>
      </c>
      <c r="E1351" s="788">
        <v>720</v>
      </c>
      <c r="F1351" s="788">
        <v>480</v>
      </c>
      <c r="G1351" s="788">
        <v>320</v>
      </c>
      <c r="H1351" s="788">
        <v>240</v>
      </c>
      <c r="I1351" s="835"/>
      <c r="J1351" s="835"/>
      <c r="K1351" s="835"/>
      <c r="L1351" s="835"/>
    </row>
    <row r="1352" spans="1:12" ht="25.5">
      <c r="A1352" s="1210"/>
      <c r="B1352" s="1210"/>
      <c r="C1352" s="831" t="s">
        <v>7753</v>
      </c>
      <c r="D1352" s="831" t="s">
        <v>7754</v>
      </c>
      <c r="E1352" s="788">
        <v>400</v>
      </c>
      <c r="F1352" s="788">
        <v>320</v>
      </c>
      <c r="G1352" s="788">
        <v>240</v>
      </c>
      <c r="H1352" s="788">
        <v>160</v>
      </c>
      <c r="I1352" s="835"/>
      <c r="J1352" s="835"/>
      <c r="K1352" s="835"/>
      <c r="L1352" s="835"/>
    </row>
    <row r="1353" spans="1:12" ht="25.5">
      <c r="A1353" s="1210"/>
      <c r="B1353" s="1210"/>
      <c r="C1353" s="831" t="s">
        <v>7755</v>
      </c>
      <c r="D1353" s="831" t="s">
        <v>7612</v>
      </c>
      <c r="E1353" s="788">
        <v>320</v>
      </c>
      <c r="F1353" s="788">
        <v>192</v>
      </c>
      <c r="G1353" s="788">
        <v>128</v>
      </c>
      <c r="H1353" s="788">
        <v>0</v>
      </c>
      <c r="I1353" s="835"/>
      <c r="J1353" s="835"/>
      <c r="K1353" s="835"/>
      <c r="L1353" s="835"/>
    </row>
    <row r="1354" spans="1:12" ht="38.25">
      <c r="A1354" s="1210"/>
      <c r="B1354" s="1210"/>
      <c r="C1354" s="831" t="s">
        <v>7756</v>
      </c>
      <c r="D1354" s="831" t="s">
        <v>7757</v>
      </c>
      <c r="E1354" s="788">
        <v>880</v>
      </c>
      <c r="F1354" s="788">
        <v>0</v>
      </c>
      <c r="G1354" s="788">
        <v>0</v>
      </c>
      <c r="H1354" s="788">
        <v>0</v>
      </c>
      <c r="I1354" s="835"/>
      <c r="J1354" s="835"/>
      <c r="K1354" s="835"/>
      <c r="L1354" s="835"/>
    </row>
    <row r="1355" spans="1:12" ht="25.5">
      <c r="A1355" s="1210"/>
      <c r="B1355" s="1210"/>
      <c r="C1355" s="831" t="s">
        <v>7758</v>
      </c>
      <c r="D1355" s="831" t="s">
        <v>7759</v>
      </c>
      <c r="E1355" s="788">
        <v>400</v>
      </c>
      <c r="F1355" s="788">
        <v>240</v>
      </c>
      <c r="G1355" s="788">
        <v>0</v>
      </c>
      <c r="H1355" s="788">
        <v>0</v>
      </c>
      <c r="I1355" s="835"/>
      <c r="J1355" s="835"/>
      <c r="K1355" s="835"/>
      <c r="L1355" s="835"/>
    </row>
    <row r="1356" spans="1:12" ht="25.5">
      <c r="A1356" s="1210">
        <v>5</v>
      </c>
      <c r="B1356" s="1229" t="s">
        <v>7760</v>
      </c>
      <c r="C1356" s="829" t="s">
        <v>7761</v>
      </c>
      <c r="D1356" s="829" t="s">
        <v>7762</v>
      </c>
      <c r="E1356" s="788">
        <v>1000</v>
      </c>
      <c r="F1356" s="788">
        <v>0</v>
      </c>
      <c r="G1356" s="788">
        <v>400</v>
      </c>
      <c r="H1356" s="788">
        <v>0</v>
      </c>
      <c r="I1356" s="835"/>
      <c r="J1356" s="835"/>
      <c r="K1356" s="835"/>
      <c r="L1356" s="835"/>
    </row>
    <row r="1357" spans="1:12" ht="25.5">
      <c r="A1357" s="1210"/>
      <c r="B1357" s="1229"/>
      <c r="C1357" s="829" t="s">
        <v>7761</v>
      </c>
      <c r="D1357" s="829" t="s">
        <v>7763</v>
      </c>
      <c r="E1357" s="788">
        <v>1000</v>
      </c>
      <c r="F1357" s="788">
        <v>600</v>
      </c>
      <c r="G1357" s="788">
        <v>0</v>
      </c>
      <c r="H1357" s="788">
        <v>0</v>
      </c>
      <c r="I1357" s="835"/>
      <c r="J1357" s="835"/>
      <c r="K1357" s="835"/>
      <c r="L1357" s="835"/>
    </row>
    <row r="1358" spans="1:12" ht="25.5">
      <c r="A1358" s="1210"/>
      <c r="B1358" s="1229"/>
      <c r="C1358" s="829" t="s">
        <v>7761</v>
      </c>
      <c r="D1358" s="829" t="s">
        <v>7764</v>
      </c>
      <c r="E1358" s="788">
        <v>1200</v>
      </c>
      <c r="F1358" s="788">
        <v>720</v>
      </c>
      <c r="G1358" s="788">
        <v>480</v>
      </c>
      <c r="H1358" s="788">
        <v>0</v>
      </c>
      <c r="I1358" s="835"/>
      <c r="J1358" s="835"/>
      <c r="K1358" s="835"/>
      <c r="L1358" s="835"/>
    </row>
    <row r="1359" spans="1:12" ht="25.5">
      <c r="A1359" s="1210"/>
      <c r="B1359" s="1229"/>
      <c r="C1359" s="829" t="s">
        <v>7764</v>
      </c>
      <c r="D1359" s="829" t="s">
        <v>7765</v>
      </c>
      <c r="E1359" s="788">
        <v>800</v>
      </c>
      <c r="F1359" s="788">
        <v>480</v>
      </c>
      <c r="G1359" s="788">
        <v>0</v>
      </c>
      <c r="H1359" s="788">
        <v>0</v>
      </c>
      <c r="I1359" s="835"/>
      <c r="J1359" s="835"/>
      <c r="K1359" s="835"/>
      <c r="L1359" s="835"/>
    </row>
    <row r="1360" spans="1:12" ht="25.5">
      <c r="A1360" s="1210"/>
      <c r="B1360" s="1229"/>
      <c r="C1360" s="829" t="s">
        <v>7765</v>
      </c>
      <c r="D1360" s="829" t="s">
        <v>7613</v>
      </c>
      <c r="E1360" s="788">
        <v>600</v>
      </c>
      <c r="F1360" s="788">
        <v>0</v>
      </c>
      <c r="G1360" s="788">
        <v>240</v>
      </c>
      <c r="H1360" s="788">
        <v>210</v>
      </c>
      <c r="I1360" s="835"/>
      <c r="J1360" s="835"/>
      <c r="K1360" s="835"/>
      <c r="L1360" s="835"/>
    </row>
    <row r="1361" spans="1:12" ht="25.5">
      <c r="A1361" s="1210"/>
      <c r="B1361" s="1229"/>
      <c r="C1361" s="829" t="s">
        <v>7766</v>
      </c>
      <c r="D1361" s="829" t="s">
        <v>7767</v>
      </c>
      <c r="E1361" s="788">
        <v>320</v>
      </c>
      <c r="F1361" s="788">
        <v>192</v>
      </c>
      <c r="G1361" s="788">
        <v>115.2</v>
      </c>
      <c r="H1361" s="788">
        <v>0</v>
      </c>
      <c r="I1361" s="835"/>
      <c r="J1361" s="835"/>
      <c r="K1361" s="835"/>
      <c r="L1361" s="835"/>
    </row>
    <row r="1362" spans="1:12" ht="25.5">
      <c r="A1362" s="1210"/>
      <c r="B1362" s="1229"/>
      <c r="C1362" s="829" t="s">
        <v>7768</v>
      </c>
      <c r="D1362" s="829" t="s">
        <v>7769</v>
      </c>
      <c r="E1362" s="788">
        <v>240</v>
      </c>
      <c r="F1362" s="788">
        <v>144</v>
      </c>
      <c r="G1362" s="788">
        <v>84</v>
      </c>
      <c r="H1362" s="788">
        <v>0</v>
      </c>
      <c r="I1362" s="835"/>
      <c r="J1362" s="835"/>
      <c r="K1362" s="835"/>
      <c r="L1362" s="835"/>
    </row>
    <row r="1363" spans="1:12" ht="25.5">
      <c r="A1363" s="1210"/>
      <c r="B1363" s="1229"/>
      <c r="C1363" s="829" t="s">
        <v>7770</v>
      </c>
      <c r="D1363" s="829" t="s">
        <v>7771</v>
      </c>
      <c r="E1363" s="788">
        <v>160</v>
      </c>
      <c r="F1363" s="788">
        <v>96</v>
      </c>
      <c r="G1363" s="788">
        <v>64</v>
      </c>
      <c r="H1363" s="788">
        <v>0</v>
      </c>
      <c r="I1363" s="835"/>
      <c r="J1363" s="835"/>
      <c r="K1363" s="835"/>
      <c r="L1363" s="835"/>
    </row>
    <row r="1364" spans="1:12" ht="25.5">
      <c r="A1364" s="1210"/>
      <c r="B1364" s="1229"/>
      <c r="C1364" s="829" t="s">
        <v>7772</v>
      </c>
      <c r="D1364" s="829" t="s">
        <v>7773</v>
      </c>
      <c r="E1364" s="788">
        <v>160</v>
      </c>
      <c r="F1364" s="788">
        <v>96</v>
      </c>
      <c r="G1364" s="788">
        <v>64</v>
      </c>
      <c r="H1364" s="788">
        <v>56</v>
      </c>
      <c r="I1364" s="835"/>
      <c r="J1364" s="835"/>
      <c r="K1364" s="835"/>
      <c r="L1364" s="835"/>
    </row>
    <row r="1365" spans="1:12" ht="25.5">
      <c r="A1365" s="1210"/>
      <c r="B1365" s="1229"/>
      <c r="C1365" s="829" t="s">
        <v>7774</v>
      </c>
      <c r="D1365" s="829" t="s">
        <v>7775</v>
      </c>
      <c r="E1365" s="788">
        <v>160</v>
      </c>
      <c r="F1365" s="788">
        <v>96</v>
      </c>
      <c r="G1365" s="788">
        <v>64</v>
      </c>
      <c r="H1365" s="788">
        <v>56</v>
      </c>
      <c r="I1365" s="835"/>
      <c r="J1365" s="835"/>
      <c r="K1365" s="835"/>
      <c r="L1365" s="835"/>
    </row>
    <row r="1366" spans="1:12" ht="25.5">
      <c r="A1366" s="1210"/>
      <c r="B1366" s="1229"/>
      <c r="C1366" s="829" t="s">
        <v>7776</v>
      </c>
      <c r="D1366" s="829" t="s">
        <v>7777</v>
      </c>
      <c r="E1366" s="788">
        <v>160</v>
      </c>
      <c r="F1366" s="788">
        <v>96</v>
      </c>
      <c r="G1366" s="788">
        <v>64</v>
      </c>
      <c r="H1366" s="788">
        <v>0</v>
      </c>
      <c r="I1366" s="835"/>
      <c r="J1366" s="835"/>
      <c r="K1366" s="835"/>
      <c r="L1366" s="835"/>
    </row>
    <row r="1367" spans="1:12" ht="38.25">
      <c r="A1367" s="1210"/>
      <c r="B1367" s="1229"/>
      <c r="C1367" s="829" t="s">
        <v>7778</v>
      </c>
      <c r="D1367" s="829" t="s">
        <v>7779</v>
      </c>
      <c r="E1367" s="788">
        <v>600</v>
      </c>
      <c r="F1367" s="788">
        <v>360</v>
      </c>
      <c r="G1367" s="788">
        <v>240</v>
      </c>
      <c r="H1367" s="788">
        <v>0</v>
      </c>
      <c r="I1367" s="835"/>
      <c r="J1367" s="835"/>
      <c r="K1367" s="835"/>
      <c r="L1367" s="835"/>
    </row>
    <row r="1368" spans="1:12" ht="38.25">
      <c r="A1368" s="1210"/>
      <c r="B1368" s="1229"/>
      <c r="C1368" s="829" t="s">
        <v>7780</v>
      </c>
      <c r="D1368" s="829" t="s">
        <v>7781</v>
      </c>
      <c r="E1368" s="788">
        <v>240</v>
      </c>
      <c r="F1368" s="788">
        <v>160</v>
      </c>
      <c r="G1368" s="788">
        <v>0</v>
      </c>
      <c r="H1368" s="788">
        <v>0</v>
      </c>
      <c r="I1368" s="835"/>
      <c r="J1368" s="835"/>
      <c r="K1368" s="835"/>
      <c r="L1368" s="835"/>
    </row>
    <row r="1369" spans="1:12" ht="25.5">
      <c r="A1369" s="1210"/>
      <c r="B1369" s="1229"/>
      <c r="C1369" s="829" t="s">
        <v>7782</v>
      </c>
      <c r="D1369" s="829" t="s">
        <v>7783</v>
      </c>
      <c r="E1369" s="788">
        <v>240</v>
      </c>
      <c r="F1369" s="788">
        <v>160</v>
      </c>
      <c r="G1369" s="788">
        <v>80</v>
      </c>
      <c r="H1369" s="788">
        <v>0</v>
      </c>
      <c r="I1369" s="835"/>
      <c r="J1369" s="835"/>
      <c r="K1369" s="835"/>
      <c r="L1369" s="835"/>
    </row>
    <row r="1370" spans="1:12" ht="38.25">
      <c r="A1370" s="1210"/>
      <c r="B1370" s="1229"/>
      <c r="C1370" s="829" t="s">
        <v>7762</v>
      </c>
      <c r="D1370" s="829" t="s">
        <v>7784</v>
      </c>
      <c r="E1370" s="788">
        <v>800</v>
      </c>
      <c r="F1370" s="788">
        <v>480</v>
      </c>
      <c r="G1370" s="788">
        <v>320</v>
      </c>
      <c r="H1370" s="788">
        <v>280</v>
      </c>
      <c r="I1370" s="835"/>
      <c r="J1370" s="835"/>
      <c r="K1370" s="835"/>
      <c r="L1370" s="835"/>
    </row>
    <row r="1371" spans="1:12" ht="25.5">
      <c r="A1371" s="1210"/>
      <c r="B1371" s="1229"/>
      <c r="C1371" s="829" t="s">
        <v>7785</v>
      </c>
      <c r="D1371" s="829" t="s">
        <v>7786</v>
      </c>
      <c r="E1371" s="788">
        <v>320</v>
      </c>
      <c r="F1371" s="788">
        <v>192</v>
      </c>
      <c r="G1371" s="788">
        <v>128</v>
      </c>
      <c r="H1371" s="788">
        <v>112</v>
      </c>
      <c r="I1371" s="835"/>
      <c r="J1371" s="835"/>
      <c r="K1371" s="835"/>
      <c r="L1371" s="835"/>
    </row>
    <row r="1372" spans="1:12" ht="16.5">
      <c r="A1372" s="1210"/>
      <c r="B1372" s="1229"/>
      <c r="C1372" s="829" t="s">
        <v>7786</v>
      </c>
      <c r="D1372" s="829" t="s">
        <v>7614</v>
      </c>
      <c r="E1372" s="788">
        <v>160</v>
      </c>
      <c r="F1372" s="788">
        <v>120</v>
      </c>
      <c r="G1372" s="788">
        <v>80</v>
      </c>
      <c r="H1372" s="788">
        <v>70</v>
      </c>
      <c r="I1372" s="835"/>
      <c r="J1372" s="835"/>
      <c r="K1372" s="835"/>
      <c r="L1372" s="835"/>
    </row>
    <row r="1373" spans="1:12" ht="16.5">
      <c r="A1373" s="1210"/>
      <c r="B1373" s="1229"/>
      <c r="C1373" s="829" t="s">
        <v>7614</v>
      </c>
      <c r="D1373" s="829" t="s">
        <v>7615</v>
      </c>
      <c r="E1373" s="788">
        <v>140</v>
      </c>
      <c r="F1373" s="788">
        <v>84</v>
      </c>
      <c r="G1373" s="788">
        <v>56</v>
      </c>
      <c r="H1373" s="788">
        <v>49</v>
      </c>
      <c r="I1373" s="835"/>
      <c r="J1373" s="835"/>
      <c r="K1373" s="835"/>
      <c r="L1373" s="835"/>
    </row>
    <row r="1374" spans="1:12" ht="16.5">
      <c r="A1374" s="1210"/>
      <c r="B1374" s="1229"/>
      <c r="C1374" s="829" t="s">
        <v>7615</v>
      </c>
      <c r="D1374" s="829" t="s">
        <v>7616</v>
      </c>
      <c r="E1374" s="788">
        <v>140</v>
      </c>
      <c r="F1374" s="788">
        <v>84</v>
      </c>
      <c r="G1374" s="788">
        <v>56</v>
      </c>
      <c r="H1374" s="788">
        <v>49</v>
      </c>
      <c r="I1374" s="835"/>
      <c r="J1374" s="835"/>
      <c r="K1374" s="835"/>
      <c r="L1374" s="835"/>
    </row>
    <row r="1375" spans="1:12" ht="16.5">
      <c r="A1375" s="1210"/>
      <c r="B1375" s="1229"/>
      <c r="C1375" s="829" t="s">
        <v>7616</v>
      </c>
      <c r="D1375" s="829" t="s">
        <v>7787</v>
      </c>
      <c r="E1375" s="788">
        <v>140</v>
      </c>
      <c r="F1375" s="788">
        <v>84</v>
      </c>
      <c r="G1375" s="788">
        <v>56</v>
      </c>
      <c r="H1375" s="788">
        <v>49</v>
      </c>
      <c r="I1375" s="835"/>
      <c r="J1375" s="835"/>
      <c r="K1375" s="835"/>
      <c r="L1375" s="835"/>
    </row>
    <row r="1376" spans="1:12" ht="16.5">
      <c r="A1376" s="1210"/>
      <c r="B1376" s="1229"/>
      <c r="C1376" s="831" t="s">
        <v>7788</v>
      </c>
      <c r="D1376" s="831" t="s">
        <v>7789</v>
      </c>
      <c r="E1376" s="788">
        <v>200</v>
      </c>
      <c r="F1376" s="788">
        <v>120</v>
      </c>
      <c r="G1376" s="788">
        <v>80</v>
      </c>
      <c r="H1376" s="788">
        <v>70</v>
      </c>
      <c r="I1376" s="835"/>
      <c r="J1376" s="835"/>
      <c r="K1376" s="835"/>
      <c r="L1376" s="835"/>
    </row>
    <row r="1377" spans="1:12" ht="25.5">
      <c r="A1377" s="1210"/>
      <c r="B1377" s="1229"/>
      <c r="C1377" s="829" t="s">
        <v>7790</v>
      </c>
      <c r="D1377" s="829" t="s">
        <v>7791</v>
      </c>
      <c r="E1377" s="788">
        <v>160</v>
      </c>
      <c r="F1377" s="788">
        <v>120</v>
      </c>
      <c r="G1377" s="788">
        <v>80</v>
      </c>
      <c r="H1377" s="788">
        <v>70</v>
      </c>
      <c r="I1377" s="835"/>
      <c r="J1377" s="835"/>
      <c r="K1377" s="835"/>
      <c r="L1377" s="835"/>
    </row>
    <row r="1378" spans="1:12" ht="38.25">
      <c r="A1378" s="1210"/>
      <c r="B1378" s="1229"/>
      <c r="C1378" s="829" t="s">
        <v>7792</v>
      </c>
      <c r="D1378" s="829" t="s">
        <v>7793</v>
      </c>
      <c r="E1378" s="788">
        <v>240</v>
      </c>
      <c r="F1378" s="788">
        <v>144</v>
      </c>
      <c r="G1378" s="788">
        <v>0</v>
      </c>
      <c r="H1378" s="788">
        <v>0</v>
      </c>
      <c r="I1378" s="835"/>
      <c r="J1378" s="835"/>
      <c r="K1378" s="835"/>
      <c r="L1378" s="835"/>
    </row>
    <row r="1379" spans="1:12" ht="16.5">
      <c r="A1379" s="820">
        <v>25</v>
      </c>
      <c r="B1379" s="821" t="s">
        <v>7794</v>
      </c>
      <c r="C1379" s="129"/>
      <c r="D1379" s="129"/>
      <c r="E1379" s="129"/>
      <c r="F1379" s="129"/>
      <c r="G1379" s="129"/>
      <c r="H1379" s="129"/>
      <c r="I1379" s="835"/>
      <c r="J1379" s="835"/>
      <c r="K1379" s="835"/>
      <c r="L1379" s="835"/>
    </row>
    <row r="1380" spans="1:12" ht="45">
      <c r="A1380" s="1226">
        <v>1</v>
      </c>
      <c r="B1380" s="1226" t="s">
        <v>4087</v>
      </c>
      <c r="C1380" s="693" t="s">
        <v>7617</v>
      </c>
      <c r="D1380" s="693" t="s">
        <v>7618</v>
      </c>
      <c r="E1380" s="809">
        <v>520</v>
      </c>
      <c r="F1380" s="805">
        <v>400</v>
      </c>
      <c r="G1380" s="805">
        <v>320</v>
      </c>
      <c r="H1380" s="805">
        <v>280</v>
      </c>
      <c r="I1380" s="835"/>
      <c r="J1380" s="835"/>
      <c r="K1380" s="835"/>
      <c r="L1380" s="835"/>
    </row>
    <row r="1381" spans="1:12" ht="30">
      <c r="A1381" s="1227"/>
      <c r="B1381" s="1227"/>
      <c r="C1381" s="693" t="s">
        <v>7618</v>
      </c>
      <c r="D1381" s="693" t="s">
        <v>7619</v>
      </c>
      <c r="E1381" s="809">
        <v>728</v>
      </c>
      <c r="F1381" s="805">
        <v>0</v>
      </c>
      <c r="G1381" s="805">
        <v>0</v>
      </c>
      <c r="H1381" s="805">
        <v>364</v>
      </c>
      <c r="I1381" s="835"/>
      <c r="J1381" s="835"/>
      <c r="K1381" s="835"/>
      <c r="L1381" s="835"/>
    </row>
    <row r="1382" spans="1:12" ht="30">
      <c r="A1382" s="1227"/>
      <c r="B1382" s="1227"/>
      <c r="C1382" s="693" t="s">
        <v>7619</v>
      </c>
      <c r="D1382" s="693" t="s">
        <v>7620</v>
      </c>
      <c r="E1382" s="809">
        <v>1040</v>
      </c>
      <c r="F1382" s="805">
        <v>0</v>
      </c>
      <c r="G1382" s="805">
        <v>624</v>
      </c>
      <c r="H1382" s="805">
        <v>520</v>
      </c>
      <c r="I1382" s="835"/>
      <c r="J1382" s="835"/>
      <c r="K1382" s="835"/>
      <c r="L1382" s="835"/>
    </row>
    <row r="1383" spans="1:12" ht="30">
      <c r="A1383" s="1227"/>
      <c r="B1383" s="1227"/>
      <c r="C1383" s="693" t="s">
        <v>7620</v>
      </c>
      <c r="D1383" s="693" t="s">
        <v>7621</v>
      </c>
      <c r="E1383" s="809">
        <v>728</v>
      </c>
      <c r="F1383" s="805">
        <v>582.4</v>
      </c>
      <c r="G1383" s="805">
        <v>436.8</v>
      </c>
      <c r="H1383" s="805">
        <v>0</v>
      </c>
      <c r="I1383" s="835"/>
      <c r="J1383" s="835"/>
      <c r="K1383" s="835"/>
      <c r="L1383" s="835"/>
    </row>
    <row r="1384" spans="1:12" ht="30">
      <c r="A1384" s="1228"/>
      <c r="B1384" s="1228"/>
      <c r="C1384" s="693" t="s">
        <v>7621</v>
      </c>
      <c r="D1384" s="693" t="s">
        <v>7622</v>
      </c>
      <c r="E1384" s="809">
        <v>520</v>
      </c>
      <c r="F1384" s="805">
        <v>416</v>
      </c>
      <c r="G1384" s="805">
        <v>312</v>
      </c>
      <c r="H1384" s="805">
        <v>260</v>
      </c>
      <c r="I1384" s="835"/>
      <c r="J1384" s="835"/>
      <c r="K1384" s="835"/>
      <c r="L1384" s="835"/>
    </row>
    <row r="1385" spans="1:12" ht="30">
      <c r="A1385" s="1226">
        <v>2</v>
      </c>
      <c r="B1385" s="1226" t="s">
        <v>7623</v>
      </c>
      <c r="C1385" s="693" t="s">
        <v>7624</v>
      </c>
      <c r="D1385" s="693" t="s">
        <v>7625</v>
      </c>
      <c r="E1385" s="809">
        <v>560</v>
      </c>
      <c r="F1385" s="805">
        <v>448</v>
      </c>
      <c r="G1385" s="805">
        <v>336</v>
      </c>
      <c r="H1385" s="805">
        <v>0</v>
      </c>
      <c r="I1385" s="835"/>
      <c r="J1385" s="835"/>
      <c r="K1385" s="835"/>
      <c r="L1385" s="835"/>
    </row>
    <row r="1386" spans="1:12" ht="30">
      <c r="A1386" s="1227"/>
      <c r="B1386" s="1227"/>
      <c r="C1386" s="693" t="s">
        <v>7625</v>
      </c>
      <c r="D1386" s="693" t="s">
        <v>7626</v>
      </c>
      <c r="E1386" s="809">
        <v>960</v>
      </c>
      <c r="F1386" s="805">
        <v>768</v>
      </c>
      <c r="G1386" s="805">
        <v>576</v>
      </c>
      <c r="H1386" s="805">
        <v>480</v>
      </c>
      <c r="I1386" s="835"/>
      <c r="J1386" s="835"/>
      <c r="K1386" s="835"/>
      <c r="L1386" s="835"/>
    </row>
    <row r="1387" spans="1:12" ht="30">
      <c r="A1387" s="1227"/>
      <c r="B1387" s="1227"/>
      <c r="C1387" s="693" t="s">
        <v>7626</v>
      </c>
      <c r="D1387" s="693" t="s">
        <v>7627</v>
      </c>
      <c r="E1387" s="809">
        <v>2600</v>
      </c>
      <c r="F1387" s="805">
        <v>2080</v>
      </c>
      <c r="G1387" s="805">
        <v>1800</v>
      </c>
      <c r="H1387" s="805">
        <v>1600</v>
      </c>
      <c r="I1387" s="835"/>
      <c r="J1387" s="835"/>
      <c r="K1387" s="835"/>
      <c r="L1387" s="835"/>
    </row>
    <row r="1388" spans="1:12" ht="30">
      <c r="A1388" s="1227"/>
      <c r="B1388" s="1227"/>
      <c r="C1388" s="693" t="s">
        <v>7627</v>
      </c>
      <c r="D1388" s="693" t="s">
        <v>7628</v>
      </c>
      <c r="E1388" s="809">
        <v>780</v>
      </c>
      <c r="F1388" s="805">
        <v>624</v>
      </c>
      <c r="G1388" s="805">
        <v>468</v>
      </c>
      <c r="H1388" s="805">
        <v>0</v>
      </c>
      <c r="I1388" s="835"/>
      <c r="J1388" s="835"/>
      <c r="K1388" s="835"/>
      <c r="L1388" s="835"/>
    </row>
    <row r="1389" spans="1:12" ht="30">
      <c r="A1389" s="1227"/>
      <c r="B1389" s="1227"/>
      <c r="C1389" s="693" t="s">
        <v>7628</v>
      </c>
      <c r="D1389" s="693" t="s">
        <v>7629</v>
      </c>
      <c r="E1389" s="809">
        <v>960</v>
      </c>
      <c r="F1389" s="805">
        <v>768</v>
      </c>
      <c r="G1389" s="805">
        <v>0</v>
      </c>
      <c r="H1389" s="805">
        <v>0</v>
      </c>
      <c r="I1389" s="835"/>
      <c r="J1389" s="835"/>
      <c r="K1389" s="835"/>
      <c r="L1389" s="835"/>
    </row>
    <row r="1390" spans="1:12" ht="45">
      <c r="A1390" s="1227"/>
      <c r="B1390" s="1227"/>
      <c r="C1390" s="693" t="s">
        <v>7629</v>
      </c>
      <c r="D1390" s="693" t="s">
        <v>7630</v>
      </c>
      <c r="E1390" s="809">
        <v>1000</v>
      </c>
      <c r="F1390" s="805">
        <v>800</v>
      </c>
      <c r="G1390" s="805">
        <v>600</v>
      </c>
      <c r="H1390" s="805">
        <v>0</v>
      </c>
      <c r="I1390" s="835"/>
      <c r="J1390" s="835"/>
      <c r="K1390" s="835"/>
      <c r="L1390" s="835"/>
    </row>
    <row r="1391" spans="1:12" ht="45">
      <c r="A1391" s="1227"/>
      <c r="B1391" s="1227"/>
      <c r="C1391" s="693" t="s">
        <v>7630</v>
      </c>
      <c r="D1391" s="693" t="s">
        <v>7631</v>
      </c>
      <c r="E1391" s="809">
        <v>2640</v>
      </c>
      <c r="F1391" s="805">
        <v>2112</v>
      </c>
      <c r="G1391" s="805">
        <v>0</v>
      </c>
      <c r="H1391" s="805">
        <v>1320</v>
      </c>
      <c r="I1391" s="835"/>
      <c r="J1391" s="835"/>
      <c r="K1391" s="835"/>
      <c r="L1391" s="835"/>
    </row>
    <row r="1392" spans="1:12" ht="30">
      <c r="A1392" s="1227"/>
      <c r="B1392" s="1227"/>
      <c r="C1392" s="693" t="s">
        <v>7631</v>
      </c>
      <c r="D1392" s="693" t="s">
        <v>7632</v>
      </c>
      <c r="E1392" s="809">
        <v>1000</v>
      </c>
      <c r="F1392" s="805">
        <v>800</v>
      </c>
      <c r="G1392" s="805">
        <v>600</v>
      </c>
      <c r="H1392" s="805">
        <v>500</v>
      </c>
      <c r="I1392" s="835"/>
      <c r="J1392" s="835"/>
      <c r="K1392" s="835"/>
      <c r="L1392" s="835"/>
    </row>
    <row r="1393" spans="1:12" ht="30">
      <c r="A1393" s="1227"/>
      <c r="B1393" s="1227"/>
      <c r="C1393" s="693" t="s">
        <v>7633</v>
      </c>
      <c r="D1393" s="693" t="s">
        <v>7634</v>
      </c>
      <c r="E1393" s="809">
        <v>1320</v>
      </c>
      <c r="F1393" s="805">
        <v>0</v>
      </c>
      <c r="G1393" s="805">
        <v>0</v>
      </c>
      <c r="H1393" s="805">
        <v>0</v>
      </c>
      <c r="I1393" s="835"/>
      <c r="J1393" s="835"/>
      <c r="K1393" s="835"/>
      <c r="L1393" s="835"/>
    </row>
    <row r="1394" spans="1:12" ht="30">
      <c r="A1394" s="1227"/>
      <c r="B1394" s="1227"/>
      <c r="C1394" s="693" t="s">
        <v>7634</v>
      </c>
      <c r="D1394" s="693" t="s">
        <v>7635</v>
      </c>
      <c r="E1394" s="809">
        <v>600</v>
      </c>
      <c r="F1394" s="805">
        <v>480</v>
      </c>
      <c r="G1394" s="805">
        <v>360</v>
      </c>
      <c r="H1394" s="805">
        <v>300</v>
      </c>
      <c r="I1394" s="835"/>
      <c r="J1394" s="835"/>
      <c r="K1394" s="835"/>
      <c r="L1394" s="835"/>
    </row>
    <row r="1395" spans="1:12" ht="30">
      <c r="A1395" s="1228"/>
      <c r="B1395" s="1228"/>
      <c r="C1395" s="693" t="s">
        <v>7635</v>
      </c>
      <c r="D1395" s="693" t="s">
        <v>7636</v>
      </c>
      <c r="E1395" s="809">
        <v>1000</v>
      </c>
      <c r="F1395" s="805">
        <v>800</v>
      </c>
      <c r="G1395" s="805">
        <v>0</v>
      </c>
      <c r="H1395" s="805">
        <v>500</v>
      </c>
      <c r="I1395" s="835"/>
      <c r="J1395" s="835"/>
      <c r="K1395" s="835"/>
      <c r="L1395" s="835"/>
    </row>
    <row r="1396" spans="1:12" ht="30">
      <c r="A1396" s="1226">
        <v>3</v>
      </c>
      <c r="B1396" s="1226" t="s">
        <v>7637</v>
      </c>
      <c r="C1396" s="693" t="s">
        <v>7638</v>
      </c>
      <c r="D1396" s="693" t="s">
        <v>7639</v>
      </c>
      <c r="E1396" s="809">
        <v>476</v>
      </c>
      <c r="F1396" s="805">
        <v>380.8</v>
      </c>
      <c r="G1396" s="805">
        <v>285.60000000000002</v>
      </c>
      <c r="H1396" s="805">
        <v>0</v>
      </c>
      <c r="I1396" s="835"/>
      <c r="J1396" s="835"/>
      <c r="K1396" s="835"/>
      <c r="L1396" s="835"/>
    </row>
    <row r="1397" spans="1:12" ht="30">
      <c r="A1397" s="1227"/>
      <c r="B1397" s="1227"/>
      <c r="C1397" s="693" t="s">
        <v>7639</v>
      </c>
      <c r="D1397" s="693" t="s">
        <v>7640</v>
      </c>
      <c r="E1397" s="809">
        <v>420</v>
      </c>
      <c r="F1397" s="805">
        <v>336</v>
      </c>
      <c r="G1397" s="805">
        <v>252</v>
      </c>
      <c r="H1397" s="805">
        <v>210</v>
      </c>
      <c r="I1397" s="835"/>
      <c r="J1397" s="835"/>
      <c r="K1397" s="835"/>
      <c r="L1397" s="835"/>
    </row>
    <row r="1398" spans="1:12" ht="30">
      <c r="A1398" s="1227"/>
      <c r="B1398" s="1227"/>
      <c r="C1398" s="693" t="s">
        <v>7640</v>
      </c>
      <c r="D1398" s="693" t="s">
        <v>7641</v>
      </c>
      <c r="E1398" s="809">
        <v>364</v>
      </c>
      <c r="F1398" s="805">
        <v>291.2</v>
      </c>
      <c r="G1398" s="805">
        <v>0</v>
      </c>
      <c r="H1398" s="805">
        <v>182</v>
      </c>
      <c r="I1398" s="835"/>
      <c r="J1398" s="835"/>
      <c r="K1398" s="835"/>
      <c r="L1398" s="835"/>
    </row>
    <row r="1399" spans="1:12" ht="30">
      <c r="A1399" s="1227"/>
      <c r="B1399" s="1227"/>
      <c r="C1399" s="693" t="s">
        <v>7642</v>
      </c>
      <c r="D1399" s="693" t="s">
        <v>7643</v>
      </c>
      <c r="E1399" s="809">
        <v>364</v>
      </c>
      <c r="F1399" s="805">
        <v>0</v>
      </c>
      <c r="G1399" s="805">
        <v>0</v>
      </c>
      <c r="H1399" s="805">
        <v>0</v>
      </c>
      <c r="I1399" s="835"/>
      <c r="J1399" s="835"/>
      <c r="K1399" s="835"/>
      <c r="L1399" s="835"/>
    </row>
    <row r="1400" spans="1:12" ht="45">
      <c r="A1400" s="1227"/>
      <c r="B1400" s="1227"/>
      <c r="C1400" s="693" t="s">
        <v>7644</v>
      </c>
      <c r="D1400" s="693" t="s">
        <v>7645</v>
      </c>
      <c r="E1400" s="809">
        <v>600</v>
      </c>
      <c r="F1400" s="805">
        <v>480</v>
      </c>
      <c r="G1400" s="805">
        <v>360</v>
      </c>
      <c r="H1400" s="805">
        <v>300</v>
      </c>
      <c r="I1400" s="835"/>
      <c r="J1400" s="835"/>
      <c r="K1400" s="835"/>
      <c r="L1400" s="835"/>
    </row>
    <row r="1401" spans="1:12" ht="30">
      <c r="A1401" s="1227"/>
      <c r="B1401" s="1227"/>
      <c r="C1401" s="693" t="s">
        <v>7646</v>
      </c>
      <c r="D1401" s="693" t="s">
        <v>7647</v>
      </c>
      <c r="E1401" s="809">
        <v>476</v>
      </c>
      <c r="F1401" s="805">
        <v>380.8</v>
      </c>
      <c r="G1401" s="805">
        <v>0</v>
      </c>
      <c r="H1401" s="805">
        <v>238</v>
      </c>
      <c r="I1401" s="835"/>
      <c r="J1401" s="835"/>
      <c r="K1401" s="835"/>
      <c r="L1401" s="835"/>
    </row>
    <row r="1402" spans="1:12" ht="30">
      <c r="A1402" s="1227"/>
      <c r="B1402" s="1227"/>
      <c r="C1402" s="693" t="s">
        <v>7647</v>
      </c>
      <c r="D1402" s="693" t="s">
        <v>7648</v>
      </c>
      <c r="E1402" s="809">
        <v>420</v>
      </c>
      <c r="F1402" s="805">
        <v>336</v>
      </c>
      <c r="G1402" s="805">
        <v>252</v>
      </c>
      <c r="H1402" s="805">
        <v>210</v>
      </c>
      <c r="I1402" s="835"/>
      <c r="J1402" s="835"/>
      <c r="K1402" s="835"/>
      <c r="L1402" s="835"/>
    </row>
    <row r="1403" spans="1:12" ht="30">
      <c r="A1403" s="1227"/>
      <c r="B1403" s="1227"/>
      <c r="C1403" s="693" t="s">
        <v>7648</v>
      </c>
      <c r="D1403" s="693" t="s">
        <v>7649</v>
      </c>
      <c r="E1403" s="809">
        <v>364</v>
      </c>
      <c r="F1403" s="805">
        <v>291.2</v>
      </c>
      <c r="G1403" s="805">
        <v>0</v>
      </c>
      <c r="H1403" s="805">
        <v>0</v>
      </c>
      <c r="I1403" s="835"/>
      <c r="J1403" s="835"/>
      <c r="K1403" s="835"/>
      <c r="L1403" s="835"/>
    </row>
    <row r="1404" spans="1:12" ht="45">
      <c r="A1404" s="1227"/>
      <c r="B1404" s="1227"/>
      <c r="C1404" s="693" t="s">
        <v>7650</v>
      </c>
      <c r="D1404" s="693" t="s">
        <v>7651</v>
      </c>
      <c r="E1404" s="809">
        <v>364</v>
      </c>
      <c r="F1404" s="805">
        <v>291.2</v>
      </c>
      <c r="G1404" s="805">
        <v>218.4</v>
      </c>
      <c r="H1404" s="805">
        <v>182</v>
      </c>
      <c r="I1404" s="835"/>
      <c r="J1404" s="835"/>
      <c r="K1404" s="835"/>
      <c r="L1404" s="835"/>
    </row>
    <row r="1405" spans="1:12" ht="45">
      <c r="A1405" s="1227"/>
      <c r="B1405" s="1227"/>
      <c r="C1405" s="693" t="s">
        <v>7651</v>
      </c>
      <c r="D1405" s="693" t="s">
        <v>7652</v>
      </c>
      <c r="E1405" s="810">
        <v>476</v>
      </c>
      <c r="F1405" s="805">
        <v>380.8</v>
      </c>
      <c r="G1405" s="805">
        <v>285.60000000000002</v>
      </c>
      <c r="H1405" s="805">
        <v>0</v>
      </c>
      <c r="I1405" s="835"/>
      <c r="J1405" s="835"/>
      <c r="K1405" s="835"/>
      <c r="L1405" s="835"/>
    </row>
    <row r="1406" spans="1:12" ht="30">
      <c r="A1406" s="1227"/>
      <c r="B1406" s="1227"/>
      <c r="C1406" s="693" t="s">
        <v>7653</v>
      </c>
      <c r="D1406" s="693" t="s">
        <v>7652</v>
      </c>
      <c r="E1406" s="810">
        <v>1820</v>
      </c>
      <c r="F1406" s="805">
        <v>1456</v>
      </c>
      <c r="G1406" s="805">
        <v>1092</v>
      </c>
      <c r="H1406" s="805">
        <v>910</v>
      </c>
      <c r="I1406" s="835"/>
      <c r="J1406" s="835"/>
      <c r="K1406" s="835"/>
      <c r="L1406" s="835"/>
    </row>
    <row r="1407" spans="1:12" ht="30">
      <c r="A1407" s="1227"/>
      <c r="B1407" s="1227"/>
      <c r="C1407" s="693" t="s">
        <v>7652</v>
      </c>
      <c r="D1407" s="693" t="s">
        <v>7654</v>
      </c>
      <c r="E1407" s="810">
        <v>420</v>
      </c>
      <c r="F1407" s="805">
        <v>336</v>
      </c>
      <c r="G1407" s="805">
        <v>252</v>
      </c>
      <c r="H1407" s="805">
        <v>210</v>
      </c>
      <c r="I1407" s="835"/>
      <c r="J1407" s="835"/>
      <c r="K1407" s="835"/>
      <c r="L1407" s="835"/>
    </row>
    <row r="1408" spans="1:12" ht="30">
      <c r="A1408" s="1227"/>
      <c r="B1408" s="1227"/>
      <c r="C1408" s="693" t="s">
        <v>7655</v>
      </c>
      <c r="D1408" s="693" t="s">
        <v>7656</v>
      </c>
      <c r="E1408" s="810">
        <v>364</v>
      </c>
      <c r="F1408" s="805">
        <v>291.2</v>
      </c>
      <c r="G1408" s="805">
        <v>218.4</v>
      </c>
      <c r="H1408" s="805">
        <v>182</v>
      </c>
      <c r="I1408" s="835"/>
      <c r="J1408" s="835"/>
      <c r="K1408" s="835"/>
      <c r="L1408" s="835"/>
    </row>
    <row r="1409" spans="1:12" ht="30">
      <c r="A1409" s="1227"/>
      <c r="B1409" s="1227"/>
      <c r="C1409" s="693" t="s">
        <v>7656</v>
      </c>
      <c r="D1409" s="693" t="s">
        <v>7657</v>
      </c>
      <c r="E1409" s="809">
        <v>400</v>
      </c>
      <c r="F1409" s="805">
        <v>320</v>
      </c>
      <c r="G1409" s="805">
        <v>240</v>
      </c>
      <c r="H1409" s="805">
        <v>200</v>
      </c>
      <c r="I1409" s="835"/>
      <c r="J1409" s="835"/>
      <c r="K1409" s="835"/>
      <c r="L1409" s="835"/>
    </row>
    <row r="1410" spans="1:12" ht="30">
      <c r="A1410" s="1227"/>
      <c r="B1410" s="1227"/>
      <c r="C1410" s="693" t="s">
        <v>7657</v>
      </c>
      <c r="D1410" s="693" t="s">
        <v>7658</v>
      </c>
      <c r="E1410" s="809">
        <v>1000</v>
      </c>
      <c r="F1410" s="805">
        <v>800</v>
      </c>
      <c r="G1410" s="805">
        <v>600</v>
      </c>
      <c r="H1410" s="805">
        <v>500</v>
      </c>
      <c r="I1410" s="835"/>
      <c r="J1410" s="835"/>
      <c r="K1410" s="835"/>
      <c r="L1410" s="835"/>
    </row>
    <row r="1411" spans="1:12" ht="30">
      <c r="A1411" s="1227"/>
      <c r="B1411" s="1227"/>
      <c r="C1411" s="693" t="s">
        <v>7658</v>
      </c>
      <c r="D1411" s="693" t="s">
        <v>7659</v>
      </c>
      <c r="E1411" s="809">
        <v>300</v>
      </c>
      <c r="F1411" s="805">
        <v>240</v>
      </c>
      <c r="G1411" s="805">
        <v>180</v>
      </c>
      <c r="H1411" s="805">
        <v>150</v>
      </c>
      <c r="I1411" s="835"/>
      <c r="J1411" s="835"/>
      <c r="K1411" s="835"/>
      <c r="L1411" s="835"/>
    </row>
    <row r="1412" spans="1:12" ht="30">
      <c r="A1412" s="1227"/>
      <c r="B1412" s="1227"/>
      <c r="C1412" s="693" t="s">
        <v>7659</v>
      </c>
      <c r="D1412" s="693" t="s">
        <v>7660</v>
      </c>
      <c r="E1412" s="809">
        <v>720</v>
      </c>
      <c r="F1412" s="805">
        <v>576</v>
      </c>
      <c r="G1412" s="805">
        <v>432</v>
      </c>
      <c r="H1412" s="805">
        <v>360</v>
      </c>
      <c r="I1412" s="835"/>
      <c r="J1412" s="835"/>
      <c r="K1412" s="835"/>
      <c r="L1412" s="835"/>
    </row>
    <row r="1413" spans="1:12" ht="30">
      <c r="A1413" s="1227"/>
      <c r="B1413" s="1227"/>
      <c r="C1413" s="693" t="s">
        <v>7660</v>
      </c>
      <c r="D1413" s="693" t="s">
        <v>7661</v>
      </c>
      <c r="E1413" s="809">
        <v>800</v>
      </c>
      <c r="F1413" s="805">
        <v>640</v>
      </c>
      <c r="G1413" s="805">
        <v>480</v>
      </c>
      <c r="H1413" s="805">
        <v>400</v>
      </c>
      <c r="I1413" s="835"/>
      <c r="J1413" s="835"/>
      <c r="K1413" s="835"/>
      <c r="L1413" s="835"/>
    </row>
    <row r="1414" spans="1:12" ht="30">
      <c r="A1414" s="1227"/>
      <c r="B1414" s="1227"/>
      <c r="C1414" s="693" t="s">
        <v>7661</v>
      </c>
      <c r="D1414" s="693" t="s">
        <v>7662</v>
      </c>
      <c r="E1414" s="809">
        <v>240</v>
      </c>
      <c r="F1414" s="805">
        <v>192</v>
      </c>
      <c r="G1414" s="805">
        <v>144</v>
      </c>
      <c r="H1414" s="805">
        <v>0</v>
      </c>
      <c r="I1414" s="835"/>
      <c r="J1414" s="835"/>
      <c r="K1414" s="835"/>
      <c r="L1414" s="835"/>
    </row>
    <row r="1415" spans="1:12" ht="45">
      <c r="A1415" s="1227"/>
      <c r="B1415" s="1227"/>
      <c r="C1415" s="693" t="s">
        <v>7660</v>
      </c>
      <c r="D1415" s="693" t="s">
        <v>7663</v>
      </c>
      <c r="E1415" s="809">
        <v>240</v>
      </c>
      <c r="F1415" s="805">
        <v>192</v>
      </c>
      <c r="G1415" s="805">
        <v>144</v>
      </c>
      <c r="H1415" s="805">
        <v>120</v>
      </c>
      <c r="I1415" s="835"/>
      <c r="J1415" s="835"/>
      <c r="K1415" s="835"/>
      <c r="L1415" s="835"/>
    </row>
    <row r="1416" spans="1:12" ht="45">
      <c r="A1416" s="1227"/>
      <c r="B1416" s="1227"/>
      <c r="C1416" s="693" t="s">
        <v>7663</v>
      </c>
      <c r="D1416" s="693" t="s">
        <v>7664</v>
      </c>
      <c r="E1416" s="810">
        <v>220</v>
      </c>
      <c r="F1416" s="805">
        <v>176</v>
      </c>
      <c r="G1416" s="805">
        <v>132</v>
      </c>
      <c r="H1416" s="805">
        <v>110</v>
      </c>
      <c r="I1416" s="835"/>
      <c r="J1416" s="835"/>
      <c r="K1416" s="835"/>
      <c r="L1416" s="835"/>
    </row>
    <row r="1417" spans="1:12" ht="30">
      <c r="A1417" s="1227"/>
      <c r="B1417" s="1227"/>
      <c r="C1417" s="693" t="s">
        <v>7664</v>
      </c>
      <c r="D1417" s="693" t="s">
        <v>7665</v>
      </c>
      <c r="E1417" s="809">
        <v>240</v>
      </c>
      <c r="F1417" s="805">
        <v>192</v>
      </c>
      <c r="G1417" s="805">
        <v>144</v>
      </c>
      <c r="H1417" s="805">
        <v>0</v>
      </c>
      <c r="I1417" s="835"/>
      <c r="J1417" s="835"/>
      <c r="K1417" s="835"/>
      <c r="L1417" s="835"/>
    </row>
    <row r="1418" spans="1:12" ht="30">
      <c r="A1418" s="1227"/>
      <c r="B1418" s="1227"/>
      <c r="C1418" s="693" t="s">
        <v>7665</v>
      </c>
      <c r="D1418" s="693" t="s">
        <v>7666</v>
      </c>
      <c r="E1418" s="809">
        <v>440</v>
      </c>
      <c r="F1418" s="805">
        <v>352</v>
      </c>
      <c r="G1418" s="805">
        <v>264</v>
      </c>
      <c r="H1418" s="805">
        <v>220</v>
      </c>
      <c r="I1418" s="835"/>
      <c r="J1418" s="835"/>
      <c r="K1418" s="835"/>
      <c r="L1418" s="835"/>
    </row>
    <row r="1419" spans="1:12" ht="30">
      <c r="A1419" s="1227"/>
      <c r="B1419" s="1227"/>
      <c r="C1419" s="825" t="s">
        <v>7667</v>
      </c>
      <c r="D1419" s="825" t="s">
        <v>7668</v>
      </c>
      <c r="E1419" s="810">
        <v>256</v>
      </c>
      <c r="F1419" s="805">
        <v>220</v>
      </c>
      <c r="G1419" s="805">
        <v>168</v>
      </c>
      <c r="H1419" s="805">
        <v>140</v>
      </c>
      <c r="I1419" s="835"/>
      <c r="J1419" s="835"/>
      <c r="K1419" s="835"/>
      <c r="L1419" s="835"/>
    </row>
    <row r="1420" spans="1:12" ht="30">
      <c r="A1420" s="1227"/>
      <c r="B1420" s="1227"/>
      <c r="C1420" s="825" t="s">
        <v>7668</v>
      </c>
      <c r="D1420" s="825" t="s">
        <v>7669</v>
      </c>
      <c r="E1420" s="809">
        <v>2640</v>
      </c>
      <c r="F1420" s="805">
        <v>2112</v>
      </c>
      <c r="G1420" s="805">
        <v>1584</v>
      </c>
      <c r="H1420" s="805">
        <v>1320</v>
      </c>
      <c r="I1420" s="835"/>
      <c r="J1420" s="835"/>
      <c r="K1420" s="835"/>
      <c r="L1420" s="835"/>
    </row>
    <row r="1421" spans="1:12" ht="30">
      <c r="A1421" s="1227"/>
      <c r="B1421" s="1227"/>
      <c r="C1421" s="825" t="s">
        <v>7669</v>
      </c>
      <c r="D1421" s="825" t="s">
        <v>7670</v>
      </c>
      <c r="E1421" s="809">
        <v>1320</v>
      </c>
      <c r="F1421" s="805">
        <v>1056</v>
      </c>
      <c r="G1421" s="805">
        <v>792</v>
      </c>
      <c r="H1421" s="805">
        <v>660</v>
      </c>
      <c r="I1421" s="835"/>
      <c r="J1421" s="835"/>
      <c r="K1421" s="835"/>
      <c r="L1421" s="835"/>
    </row>
    <row r="1422" spans="1:12" ht="30">
      <c r="A1422" s="1227"/>
      <c r="B1422" s="1227"/>
      <c r="C1422" s="825" t="s">
        <v>7670</v>
      </c>
      <c r="D1422" s="825" t="s">
        <v>7671</v>
      </c>
      <c r="E1422" s="809">
        <v>2600</v>
      </c>
      <c r="F1422" s="805">
        <v>2080</v>
      </c>
      <c r="G1422" s="805">
        <v>0</v>
      </c>
      <c r="H1422" s="805">
        <v>0</v>
      </c>
      <c r="I1422" s="835"/>
      <c r="J1422" s="835"/>
      <c r="K1422" s="835"/>
      <c r="L1422" s="835"/>
    </row>
    <row r="1423" spans="1:12" ht="30">
      <c r="A1423" s="1227"/>
      <c r="B1423" s="1227"/>
      <c r="C1423" s="825" t="s">
        <v>7669</v>
      </c>
      <c r="D1423" s="825" t="s">
        <v>7672</v>
      </c>
      <c r="E1423" s="809">
        <v>2000</v>
      </c>
      <c r="F1423" s="805">
        <v>1600</v>
      </c>
      <c r="G1423" s="805">
        <v>1200</v>
      </c>
      <c r="H1423" s="805">
        <v>1000</v>
      </c>
      <c r="I1423" s="835"/>
      <c r="J1423" s="835"/>
      <c r="K1423" s="835"/>
      <c r="L1423" s="835"/>
    </row>
    <row r="1424" spans="1:12" ht="30">
      <c r="A1424" s="1227"/>
      <c r="B1424" s="1227"/>
      <c r="C1424" s="825" t="s">
        <v>7672</v>
      </c>
      <c r="D1424" s="693" t="s">
        <v>7673</v>
      </c>
      <c r="E1424" s="809">
        <v>1640</v>
      </c>
      <c r="F1424" s="805">
        <v>1312</v>
      </c>
      <c r="G1424" s="805">
        <v>984</v>
      </c>
      <c r="H1424" s="805">
        <v>820</v>
      </c>
      <c r="I1424" s="835"/>
      <c r="J1424" s="835"/>
      <c r="K1424" s="835"/>
      <c r="L1424" s="835"/>
    </row>
    <row r="1425" spans="1:12" ht="30">
      <c r="A1425" s="1227"/>
      <c r="B1425" s="1227"/>
      <c r="C1425" s="693" t="s">
        <v>7673</v>
      </c>
      <c r="D1425" s="825" t="s">
        <v>7674</v>
      </c>
      <c r="E1425" s="809">
        <v>492</v>
      </c>
      <c r="F1425" s="805">
        <v>393.6</v>
      </c>
      <c r="G1425" s="805">
        <v>295.2</v>
      </c>
      <c r="H1425" s="805">
        <v>246</v>
      </c>
      <c r="I1425" s="835"/>
      <c r="J1425" s="835"/>
      <c r="K1425" s="835"/>
      <c r="L1425" s="835"/>
    </row>
    <row r="1426" spans="1:12" ht="30">
      <c r="A1426" s="1228"/>
      <c r="B1426" s="1228"/>
      <c r="C1426" s="825" t="s">
        <v>7674</v>
      </c>
      <c r="D1426" s="825" t="s">
        <v>7675</v>
      </c>
      <c r="E1426" s="809">
        <v>300</v>
      </c>
      <c r="F1426" s="805">
        <v>240</v>
      </c>
      <c r="G1426" s="805">
        <v>180</v>
      </c>
      <c r="H1426" s="805">
        <v>150</v>
      </c>
      <c r="I1426" s="835"/>
      <c r="J1426" s="835"/>
      <c r="K1426" s="835"/>
      <c r="L1426" s="835"/>
    </row>
    <row r="1427" spans="1:12" ht="16.5">
      <c r="A1427" s="1226">
        <v>4</v>
      </c>
      <c r="B1427" s="1226" t="s">
        <v>209</v>
      </c>
      <c r="C1427" s="693" t="s">
        <v>7676</v>
      </c>
      <c r="D1427" s="838" t="s">
        <v>7677</v>
      </c>
      <c r="E1427" s="809">
        <v>640</v>
      </c>
      <c r="F1427" s="805">
        <v>512</v>
      </c>
      <c r="G1427" s="805">
        <v>384</v>
      </c>
      <c r="H1427" s="805">
        <v>320</v>
      </c>
      <c r="I1427" s="835"/>
      <c r="J1427" s="835"/>
      <c r="K1427" s="835"/>
      <c r="L1427" s="835"/>
    </row>
    <row r="1428" spans="1:12" ht="30">
      <c r="A1428" s="1227"/>
      <c r="B1428" s="1227"/>
      <c r="C1428" s="693" t="s">
        <v>7678</v>
      </c>
      <c r="D1428" s="693" t="s">
        <v>7679</v>
      </c>
      <c r="E1428" s="809">
        <v>240</v>
      </c>
      <c r="F1428" s="805">
        <v>192</v>
      </c>
      <c r="G1428" s="805">
        <v>144</v>
      </c>
      <c r="H1428" s="805">
        <v>120</v>
      </c>
      <c r="I1428" s="835"/>
      <c r="J1428" s="835"/>
      <c r="K1428" s="835"/>
      <c r="L1428" s="835"/>
    </row>
    <row r="1429" spans="1:12" ht="30">
      <c r="A1429" s="1227"/>
      <c r="B1429" s="1227"/>
      <c r="C1429" s="693" t="s">
        <v>7680</v>
      </c>
      <c r="D1429" s="693" t="s">
        <v>7681</v>
      </c>
      <c r="E1429" s="809">
        <v>240</v>
      </c>
      <c r="F1429" s="805">
        <v>192</v>
      </c>
      <c r="G1429" s="805">
        <v>144</v>
      </c>
      <c r="H1429" s="805">
        <v>120</v>
      </c>
      <c r="I1429" s="835"/>
      <c r="J1429" s="835"/>
      <c r="K1429" s="835"/>
      <c r="L1429" s="835"/>
    </row>
    <row r="1430" spans="1:12" ht="30">
      <c r="A1430" s="1227"/>
      <c r="B1430" s="1227"/>
      <c r="C1430" s="693" t="s">
        <v>7682</v>
      </c>
      <c r="D1430" s="693" t="s">
        <v>7683</v>
      </c>
      <c r="E1430" s="809">
        <v>240</v>
      </c>
      <c r="F1430" s="805">
        <v>192</v>
      </c>
      <c r="G1430" s="805">
        <v>144</v>
      </c>
      <c r="H1430" s="805">
        <v>120</v>
      </c>
      <c r="I1430" s="835"/>
      <c r="J1430" s="835"/>
      <c r="K1430" s="835"/>
      <c r="L1430" s="835"/>
    </row>
    <row r="1431" spans="1:12" ht="45">
      <c r="A1431" s="1227"/>
      <c r="B1431" s="1227"/>
      <c r="C1431" s="825" t="s">
        <v>7684</v>
      </c>
      <c r="D1431" s="825" t="s">
        <v>7685</v>
      </c>
      <c r="E1431" s="809">
        <v>640</v>
      </c>
      <c r="F1431" s="805">
        <v>512</v>
      </c>
      <c r="G1431" s="805">
        <v>384</v>
      </c>
      <c r="H1431" s="805">
        <v>320</v>
      </c>
      <c r="I1431" s="835"/>
      <c r="J1431" s="835"/>
      <c r="K1431" s="835"/>
      <c r="L1431" s="835"/>
    </row>
    <row r="1432" spans="1:12" ht="30">
      <c r="A1432" s="1228"/>
      <c r="B1432" s="1228"/>
      <c r="C1432" s="693" t="s">
        <v>7686</v>
      </c>
      <c r="D1432" s="693" t="s">
        <v>7687</v>
      </c>
      <c r="E1432" s="809">
        <v>780</v>
      </c>
      <c r="F1432" s="805">
        <v>624</v>
      </c>
      <c r="G1432" s="805">
        <v>468</v>
      </c>
      <c r="H1432" s="805">
        <v>390</v>
      </c>
      <c r="I1432" s="835"/>
      <c r="J1432" s="835"/>
      <c r="K1432" s="835"/>
      <c r="L1432" s="835"/>
    </row>
    <row r="1433" spans="1:12" ht="16.5">
      <c r="A1433" s="833" t="s">
        <v>295</v>
      </c>
      <c r="B1433" s="1523" t="s">
        <v>7795</v>
      </c>
      <c r="C1433" s="1523"/>
      <c r="D1433" s="1523"/>
      <c r="E1433" s="1523"/>
      <c r="F1433" s="1523"/>
      <c r="G1433" s="1523"/>
      <c r="H1433" s="1523"/>
      <c r="I1433" s="835"/>
      <c r="J1433" s="835"/>
      <c r="K1433" s="835"/>
      <c r="L1433" s="835"/>
    </row>
    <row r="1434" spans="1:12" ht="45">
      <c r="A1434" s="1229">
        <v>5</v>
      </c>
      <c r="B1434" s="1229" t="s">
        <v>7796</v>
      </c>
      <c r="C1434" s="693" t="s">
        <v>7797</v>
      </c>
      <c r="D1434" s="693" t="s">
        <v>7798</v>
      </c>
      <c r="E1434" s="810">
        <v>660</v>
      </c>
      <c r="F1434" s="693"/>
      <c r="G1434" s="693"/>
      <c r="H1434" s="693"/>
      <c r="I1434" s="835"/>
      <c r="J1434" s="835"/>
      <c r="K1434" s="835"/>
      <c r="L1434" s="835"/>
    </row>
    <row r="1435" spans="1:12" ht="45">
      <c r="A1435" s="1229"/>
      <c r="B1435" s="1229"/>
      <c r="C1435" s="693" t="s">
        <v>7799</v>
      </c>
      <c r="D1435" s="693" t="s">
        <v>7800</v>
      </c>
      <c r="E1435" s="810">
        <v>508</v>
      </c>
      <c r="F1435" s="693"/>
      <c r="G1435" s="693"/>
      <c r="H1435" s="693"/>
      <c r="I1435" s="835"/>
      <c r="J1435" s="835"/>
      <c r="K1435" s="835"/>
      <c r="L1435" s="835"/>
    </row>
    <row r="1436" spans="1:12" ht="45">
      <c r="A1436" s="1229"/>
      <c r="B1436" s="1229"/>
      <c r="C1436" s="693" t="s">
        <v>7801</v>
      </c>
      <c r="D1436" s="693" t="s">
        <v>7802</v>
      </c>
      <c r="E1436" s="810">
        <v>408</v>
      </c>
      <c r="F1436" s="693"/>
      <c r="G1436" s="693"/>
      <c r="H1436" s="693"/>
      <c r="I1436" s="835"/>
      <c r="J1436" s="835"/>
      <c r="K1436" s="835"/>
      <c r="L1436" s="835"/>
    </row>
    <row r="1437" spans="1:12" ht="45">
      <c r="A1437" s="1229"/>
      <c r="B1437" s="1229"/>
      <c r="C1437" s="693" t="s">
        <v>7803</v>
      </c>
      <c r="D1437" s="693" t="s">
        <v>7804</v>
      </c>
      <c r="E1437" s="810">
        <v>304</v>
      </c>
      <c r="F1437" s="693"/>
      <c r="G1437" s="693"/>
      <c r="H1437" s="693"/>
      <c r="I1437" s="835"/>
      <c r="J1437" s="835"/>
      <c r="K1437" s="835"/>
      <c r="L1437" s="835"/>
    </row>
    <row r="1438" spans="1:12" s="238" customFormat="1" ht="13.5" customHeight="1">
      <c r="A1438" s="392">
        <v>26</v>
      </c>
      <c r="B1438" s="1482" t="s">
        <v>8063</v>
      </c>
      <c r="C1438" s="1482"/>
      <c r="D1438" s="1482"/>
      <c r="E1438" s="383"/>
      <c r="F1438" s="951"/>
      <c r="G1438" s="951"/>
      <c r="H1438" s="951"/>
      <c r="I1438" s="1"/>
      <c r="J1438" s="1"/>
      <c r="K1438" s="1"/>
    </row>
    <row r="1439" spans="1:12" s="238" customFormat="1" ht="15" customHeight="1">
      <c r="A1439" s="1483">
        <v>1</v>
      </c>
      <c r="B1439" s="1486" t="s">
        <v>4972</v>
      </c>
      <c r="C1439" s="946" t="s">
        <v>4973</v>
      </c>
      <c r="D1439" s="946" t="s">
        <v>4974</v>
      </c>
      <c r="E1439" s="947">
        <v>260</v>
      </c>
      <c r="F1439" s="947">
        <v>196</v>
      </c>
      <c r="G1439" s="947"/>
      <c r="H1439" s="947">
        <v>184</v>
      </c>
    </row>
    <row r="1440" spans="1:12" s="238" customFormat="1" ht="15" customHeight="1">
      <c r="A1440" s="1484"/>
      <c r="B1440" s="1487"/>
      <c r="C1440" s="946" t="s">
        <v>4974</v>
      </c>
      <c r="D1440" s="946" t="s">
        <v>4975</v>
      </c>
      <c r="E1440" s="947">
        <v>200</v>
      </c>
      <c r="F1440" s="947">
        <v>144</v>
      </c>
      <c r="G1440" s="947">
        <v>136</v>
      </c>
      <c r="H1440" s="947">
        <v>132</v>
      </c>
    </row>
    <row r="1441" spans="1:8" s="238" customFormat="1" ht="15" customHeight="1">
      <c r="A1441" s="1484"/>
      <c r="B1441" s="1487"/>
      <c r="C1441" s="946" t="s">
        <v>4975</v>
      </c>
      <c r="D1441" s="946" t="s">
        <v>4976</v>
      </c>
      <c r="E1441" s="947">
        <v>180</v>
      </c>
      <c r="F1441" s="947">
        <v>140</v>
      </c>
      <c r="G1441" s="947">
        <v>136</v>
      </c>
      <c r="H1441" s="947">
        <v>128</v>
      </c>
    </row>
    <row r="1442" spans="1:8" s="238" customFormat="1" ht="15" customHeight="1">
      <c r="A1442" s="1484"/>
      <c r="B1442" s="1487"/>
      <c r="C1442" s="946" t="s">
        <v>4976</v>
      </c>
      <c r="D1442" s="946" t="s">
        <v>4977</v>
      </c>
      <c r="E1442" s="947">
        <v>160</v>
      </c>
      <c r="F1442" s="947">
        <v>152</v>
      </c>
      <c r="G1442" s="947">
        <v>144</v>
      </c>
      <c r="H1442" s="947">
        <v>136</v>
      </c>
    </row>
    <row r="1443" spans="1:8" s="238" customFormat="1" ht="15" customHeight="1">
      <c r="A1443" s="1484"/>
      <c r="B1443" s="1487"/>
      <c r="C1443" s="946" t="s">
        <v>4977</v>
      </c>
      <c r="D1443" s="946" t="s">
        <v>4978</v>
      </c>
      <c r="E1443" s="947">
        <v>220</v>
      </c>
      <c r="F1443" s="947">
        <v>136</v>
      </c>
      <c r="G1443" s="947">
        <v>128</v>
      </c>
      <c r="H1443" s="947">
        <v>120</v>
      </c>
    </row>
    <row r="1444" spans="1:8" s="238" customFormat="1" ht="15" customHeight="1">
      <c r="A1444" s="1484"/>
      <c r="B1444" s="1487"/>
      <c r="C1444" s="946" t="s">
        <v>4973</v>
      </c>
      <c r="D1444" s="946" t="s">
        <v>4979</v>
      </c>
      <c r="E1444" s="947">
        <v>260</v>
      </c>
      <c r="F1444" s="947">
        <v>132</v>
      </c>
      <c r="G1444" s="947">
        <v>120</v>
      </c>
      <c r="H1444" s="947">
        <v>108</v>
      </c>
    </row>
    <row r="1445" spans="1:8" s="238" customFormat="1" ht="15" customHeight="1">
      <c r="A1445" s="1484"/>
      <c r="B1445" s="1487"/>
      <c r="C1445" s="946" t="s">
        <v>4979</v>
      </c>
      <c r="D1445" s="946" t="s">
        <v>4980</v>
      </c>
      <c r="E1445" s="947">
        <v>240</v>
      </c>
      <c r="F1445" s="947">
        <v>192</v>
      </c>
      <c r="G1445" s="947">
        <v>184</v>
      </c>
      <c r="H1445" s="947">
        <v>176</v>
      </c>
    </row>
    <row r="1446" spans="1:8" s="238" customFormat="1" ht="15" customHeight="1">
      <c r="A1446" s="1484"/>
      <c r="B1446" s="1487"/>
      <c r="C1446" s="946" t="s">
        <v>4973</v>
      </c>
      <c r="D1446" s="946" t="s">
        <v>4981</v>
      </c>
      <c r="E1446" s="947">
        <v>200</v>
      </c>
      <c r="F1446" s="947">
        <v>172</v>
      </c>
      <c r="G1446" s="947"/>
      <c r="H1446" s="947">
        <v>164</v>
      </c>
    </row>
    <row r="1447" spans="1:8" s="238" customFormat="1" ht="15" customHeight="1">
      <c r="A1447" s="1485"/>
      <c r="B1447" s="1488"/>
      <c r="C1447" s="946" t="s">
        <v>4981</v>
      </c>
      <c r="D1447" s="946" t="s">
        <v>4982</v>
      </c>
      <c r="E1447" s="947">
        <v>180</v>
      </c>
      <c r="F1447" s="947">
        <v>136</v>
      </c>
      <c r="G1447" s="947">
        <v>128</v>
      </c>
      <c r="H1447" s="947">
        <v>124</v>
      </c>
    </row>
    <row r="1448" spans="1:8" s="238" customFormat="1" ht="15" customHeight="1">
      <c r="A1448" s="948">
        <v>2</v>
      </c>
      <c r="B1448" s="946" t="s">
        <v>4983</v>
      </c>
      <c r="C1448" s="946" t="s">
        <v>4984</v>
      </c>
      <c r="D1448" s="946" t="s">
        <v>4985</v>
      </c>
      <c r="E1448" s="947">
        <v>140</v>
      </c>
      <c r="F1448" s="947">
        <v>132</v>
      </c>
      <c r="G1448" s="947">
        <v>128</v>
      </c>
      <c r="H1448" s="947">
        <v>120</v>
      </c>
    </row>
    <row r="1449" spans="1:8" s="238" customFormat="1" ht="15" customHeight="1">
      <c r="A1449" s="948">
        <v>3</v>
      </c>
      <c r="B1449" s="946" t="s">
        <v>4986</v>
      </c>
      <c r="C1449" s="946" t="s">
        <v>4987</v>
      </c>
      <c r="D1449" s="946" t="s">
        <v>4988</v>
      </c>
      <c r="E1449" s="947">
        <v>160</v>
      </c>
      <c r="F1449" s="947">
        <v>132</v>
      </c>
      <c r="G1449" s="947">
        <v>128</v>
      </c>
      <c r="H1449" s="947">
        <v>120</v>
      </c>
    </row>
    <row r="1450" spans="1:8" s="238" customFormat="1" ht="15" customHeight="1">
      <c r="A1450" s="948">
        <v>4</v>
      </c>
      <c r="B1450" s="946" t="s">
        <v>4989</v>
      </c>
      <c r="C1450" s="946" t="s">
        <v>4990</v>
      </c>
      <c r="D1450" s="946" t="s">
        <v>4991</v>
      </c>
      <c r="E1450" s="947">
        <v>152</v>
      </c>
      <c r="F1450" s="947">
        <v>136</v>
      </c>
      <c r="G1450" s="947">
        <v>132</v>
      </c>
      <c r="H1450" s="947">
        <v>124</v>
      </c>
    </row>
    <row r="1451" spans="1:8" s="238" customFormat="1" ht="15" customHeight="1">
      <c r="A1451" s="948">
        <v>5</v>
      </c>
      <c r="B1451" s="946" t="s">
        <v>4992</v>
      </c>
      <c r="C1451" s="946" t="s">
        <v>4993</v>
      </c>
      <c r="D1451" s="946" t="s">
        <v>4994</v>
      </c>
      <c r="E1451" s="947">
        <v>140</v>
      </c>
      <c r="F1451" s="947">
        <v>132</v>
      </c>
      <c r="G1451" s="947">
        <v>128</v>
      </c>
      <c r="H1451" s="947">
        <v>120</v>
      </c>
    </row>
    <row r="1452" spans="1:8" s="238" customFormat="1" ht="15" customHeight="1">
      <c r="A1452" s="1483">
        <v>6</v>
      </c>
      <c r="B1452" s="1486" t="s">
        <v>3389</v>
      </c>
      <c r="C1452" s="946" t="s">
        <v>4995</v>
      </c>
      <c r="D1452" s="946" t="s">
        <v>4996</v>
      </c>
      <c r="E1452" s="947">
        <v>140</v>
      </c>
      <c r="F1452" s="947">
        <v>116</v>
      </c>
      <c r="G1452" s="947">
        <v>112</v>
      </c>
      <c r="H1452" s="947">
        <v>104</v>
      </c>
    </row>
    <row r="1453" spans="1:8" s="238" customFormat="1" ht="15" customHeight="1">
      <c r="A1453" s="1485"/>
      <c r="B1453" s="1488"/>
      <c r="C1453" s="946" t="s">
        <v>4997</v>
      </c>
      <c r="D1453" s="946" t="s">
        <v>4998</v>
      </c>
      <c r="E1453" s="947">
        <v>120</v>
      </c>
      <c r="F1453" s="947">
        <v>116</v>
      </c>
      <c r="G1453" s="947">
        <v>108</v>
      </c>
      <c r="H1453" s="947">
        <v>104</v>
      </c>
    </row>
    <row r="1454" spans="1:8" s="238" customFormat="1" ht="15" customHeight="1">
      <c r="A1454" s="1483">
        <v>7</v>
      </c>
      <c r="B1454" s="1231" t="s">
        <v>4214</v>
      </c>
      <c r="C1454" s="946" t="s">
        <v>4996</v>
      </c>
      <c r="D1454" s="946" t="s">
        <v>4999</v>
      </c>
      <c r="E1454" s="947">
        <v>120</v>
      </c>
      <c r="F1454" s="947">
        <v>116</v>
      </c>
      <c r="G1454" s="947">
        <v>108</v>
      </c>
      <c r="H1454" s="947">
        <v>104</v>
      </c>
    </row>
    <row r="1455" spans="1:8" s="238" customFormat="1" ht="15" customHeight="1">
      <c r="A1455" s="1485"/>
      <c r="B1455" s="1231"/>
      <c r="C1455" s="946" t="s">
        <v>4999</v>
      </c>
      <c r="D1455" s="946" t="s">
        <v>5000</v>
      </c>
      <c r="E1455" s="947">
        <v>100</v>
      </c>
      <c r="F1455" s="947">
        <v>96</v>
      </c>
      <c r="G1455" s="947">
        <v>92</v>
      </c>
      <c r="H1455" s="947">
        <v>84</v>
      </c>
    </row>
    <row r="1456" spans="1:8" s="238" customFormat="1" ht="15" customHeight="1">
      <c r="A1456" s="1483">
        <v>8</v>
      </c>
      <c r="B1456" s="1486" t="s">
        <v>5001</v>
      </c>
      <c r="C1456" s="946" t="s">
        <v>5002</v>
      </c>
      <c r="D1456" s="946" t="s">
        <v>5003</v>
      </c>
      <c r="E1456" s="947">
        <v>400</v>
      </c>
      <c r="F1456" s="947">
        <v>192</v>
      </c>
      <c r="G1456" s="947"/>
      <c r="H1456" s="947"/>
    </row>
    <row r="1457" spans="1:8" s="238" customFormat="1" ht="15" customHeight="1">
      <c r="A1457" s="1484"/>
      <c r="B1457" s="1487"/>
      <c r="C1457" s="946" t="s">
        <v>5003</v>
      </c>
      <c r="D1457" s="946" t="s">
        <v>5004</v>
      </c>
      <c r="E1457" s="947">
        <v>800</v>
      </c>
      <c r="F1457" s="947">
        <v>440</v>
      </c>
      <c r="G1457" s="947"/>
      <c r="H1457" s="947"/>
    </row>
    <row r="1458" spans="1:8" s="238" customFormat="1" ht="15" customHeight="1">
      <c r="A1458" s="1484"/>
      <c r="B1458" s="1487"/>
      <c r="C1458" s="946" t="s">
        <v>5004</v>
      </c>
      <c r="D1458" s="946" t="s">
        <v>5005</v>
      </c>
      <c r="E1458" s="947">
        <v>600</v>
      </c>
      <c r="F1458" s="947">
        <v>176</v>
      </c>
      <c r="G1458" s="947">
        <v>156</v>
      </c>
      <c r="H1458" s="947">
        <v>140</v>
      </c>
    </row>
    <row r="1459" spans="1:8" s="238" customFormat="1" ht="15" customHeight="1">
      <c r="A1459" s="1484"/>
      <c r="B1459" s="1487"/>
      <c r="C1459" s="946" t="s">
        <v>5005</v>
      </c>
      <c r="D1459" s="946" t="s">
        <v>5006</v>
      </c>
      <c r="E1459" s="947">
        <v>180</v>
      </c>
      <c r="F1459" s="947">
        <v>164</v>
      </c>
      <c r="G1459" s="947">
        <v>152</v>
      </c>
      <c r="H1459" s="947"/>
    </row>
    <row r="1460" spans="1:8" s="238" customFormat="1" ht="15" customHeight="1">
      <c r="A1460" s="1484"/>
      <c r="B1460" s="1487"/>
      <c r="C1460" s="946" t="s">
        <v>5006</v>
      </c>
      <c r="D1460" s="946" t="s">
        <v>5007</v>
      </c>
      <c r="E1460" s="947">
        <v>212</v>
      </c>
      <c r="F1460" s="947">
        <v>156</v>
      </c>
      <c r="G1460" s="947">
        <v>148</v>
      </c>
      <c r="H1460" s="947">
        <v>144</v>
      </c>
    </row>
    <row r="1461" spans="1:8" s="238" customFormat="1" ht="15" customHeight="1">
      <c r="A1461" s="1484"/>
      <c r="B1461" s="1487"/>
      <c r="C1461" s="946" t="s">
        <v>5008</v>
      </c>
      <c r="D1461" s="946" t="s">
        <v>5009</v>
      </c>
      <c r="E1461" s="947">
        <v>600</v>
      </c>
      <c r="F1461" s="947"/>
      <c r="G1461" s="947"/>
      <c r="H1461" s="947"/>
    </row>
    <row r="1462" spans="1:8" s="238" customFormat="1" ht="15" customHeight="1">
      <c r="A1462" s="1485"/>
      <c r="B1462" s="1488"/>
      <c r="C1462" s="946" t="s">
        <v>5009</v>
      </c>
      <c r="D1462" s="946" t="s">
        <v>5010</v>
      </c>
      <c r="E1462" s="947">
        <v>280</v>
      </c>
      <c r="F1462" s="947">
        <v>192</v>
      </c>
      <c r="G1462" s="947">
        <v>184</v>
      </c>
      <c r="H1462" s="947">
        <v>172</v>
      </c>
    </row>
    <row r="1463" spans="1:8" s="238" customFormat="1" ht="15" customHeight="1">
      <c r="A1463" s="948">
        <v>9</v>
      </c>
      <c r="B1463" s="946" t="s">
        <v>4332</v>
      </c>
      <c r="C1463" s="946" t="s">
        <v>5011</v>
      </c>
      <c r="D1463" s="946"/>
      <c r="E1463" s="947">
        <v>480</v>
      </c>
      <c r="F1463" s="947"/>
      <c r="G1463" s="947"/>
      <c r="H1463" s="947"/>
    </row>
    <row r="1464" spans="1:8" s="238" customFormat="1" ht="15" customHeight="1">
      <c r="A1464" s="948">
        <v>10</v>
      </c>
      <c r="B1464" s="946" t="s">
        <v>5012</v>
      </c>
      <c r="C1464" s="946" t="s">
        <v>5013</v>
      </c>
      <c r="D1464" s="946" t="s">
        <v>5014</v>
      </c>
      <c r="E1464" s="947">
        <v>260</v>
      </c>
      <c r="F1464" s="947">
        <v>192</v>
      </c>
      <c r="G1464" s="947">
        <v>184</v>
      </c>
      <c r="H1464" s="947"/>
    </row>
    <row r="1465" spans="1:8" s="238" customFormat="1" ht="15" customHeight="1">
      <c r="A1465" s="1232">
        <v>11</v>
      </c>
      <c r="B1465" s="1486" t="s">
        <v>5015</v>
      </c>
      <c r="C1465" s="946" t="s">
        <v>5016</v>
      </c>
      <c r="D1465" s="946" t="s">
        <v>5017</v>
      </c>
      <c r="E1465" s="947">
        <v>1040</v>
      </c>
      <c r="F1465" s="947">
        <v>436</v>
      </c>
      <c r="G1465" s="947"/>
      <c r="H1465" s="947"/>
    </row>
    <row r="1466" spans="1:8" s="238" customFormat="1" ht="15" customHeight="1">
      <c r="A1466" s="1232"/>
      <c r="B1466" s="1488"/>
      <c r="C1466" s="946" t="s">
        <v>5017</v>
      </c>
      <c r="D1466" s="946" t="s">
        <v>5018</v>
      </c>
      <c r="E1466" s="947">
        <v>880</v>
      </c>
      <c r="F1466" s="947">
        <v>396</v>
      </c>
      <c r="G1466" s="947"/>
      <c r="H1466" s="947"/>
    </row>
    <row r="1467" spans="1:8" s="238" customFormat="1" ht="15" customHeight="1">
      <c r="A1467" s="1483">
        <v>12</v>
      </c>
      <c r="B1467" s="1486" t="s">
        <v>5019</v>
      </c>
      <c r="C1467" s="952" t="s">
        <v>5020</v>
      </c>
      <c r="D1467" s="952" t="s">
        <v>5021</v>
      </c>
      <c r="E1467" s="947">
        <v>160</v>
      </c>
      <c r="F1467" s="947">
        <v>152</v>
      </c>
      <c r="G1467" s="947">
        <v>144</v>
      </c>
      <c r="H1467" s="947">
        <v>136</v>
      </c>
    </row>
    <row r="1468" spans="1:8" s="238" customFormat="1" ht="15" customHeight="1">
      <c r="A1468" s="1484"/>
      <c r="B1468" s="1487"/>
      <c r="C1468" s="946" t="s">
        <v>5022</v>
      </c>
      <c r="D1468" s="946" t="s">
        <v>5023</v>
      </c>
      <c r="E1468" s="947">
        <v>160</v>
      </c>
      <c r="F1468" s="947"/>
      <c r="G1468" s="947">
        <v>144</v>
      </c>
      <c r="H1468" s="947"/>
    </row>
    <row r="1469" spans="1:8" s="238" customFormat="1" ht="15" customHeight="1">
      <c r="A1469" s="1485"/>
      <c r="B1469" s="1488"/>
      <c r="C1469" s="946" t="s">
        <v>5024</v>
      </c>
      <c r="D1469" s="946" t="s">
        <v>5025</v>
      </c>
      <c r="E1469" s="947">
        <v>160</v>
      </c>
      <c r="F1469" s="947">
        <v>152</v>
      </c>
      <c r="G1469" s="947">
        <v>144</v>
      </c>
      <c r="H1469" s="947">
        <v>136</v>
      </c>
    </row>
    <row r="1470" spans="1:8" s="238" customFormat="1" ht="15" customHeight="1">
      <c r="A1470" s="948">
        <v>13</v>
      </c>
      <c r="B1470" s="946" t="s">
        <v>5026</v>
      </c>
      <c r="C1470" s="946" t="s">
        <v>5027</v>
      </c>
      <c r="D1470" s="946" t="s">
        <v>5028</v>
      </c>
      <c r="E1470" s="947">
        <v>172</v>
      </c>
      <c r="F1470" s="947"/>
      <c r="G1470" s="947"/>
      <c r="H1470" s="947"/>
    </row>
    <row r="1471" spans="1:8" s="238" customFormat="1" ht="15" customHeight="1">
      <c r="A1471" s="1232">
        <v>14</v>
      </c>
      <c r="B1471" s="1231" t="s">
        <v>5029</v>
      </c>
      <c r="C1471" s="946" t="s">
        <v>5030</v>
      </c>
      <c r="D1471" s="946" t="s">
        <v>5031</v>
      </c>
      <c r="E1471" s="947">
        <v>240</v>
      </c>
      <c r="F1471" s="947">
        <v>172</v>
      </c>
      <c r="G1471" s="947">
        <v>164</v>
      </c>
      <c r="H1471" s="947"/>
    </row>
    <row r="1472" spans="1:8" s="238" customFormat="1" ht="15" customHeight="1">
      <c r="A1472" s="1232"/>
      <c r="B1472" s="1231"/>
      <c r="C1472" s="946" t="s">
        <v>5032</v>
      </c>
      <c r="D1472" s="946" t="s">
        <v>5033</v>
      </c>
      <c r="E1472" s="947">
        <v>200</v>
      </c>
      <c r="F1472" s="947">
        <v>172</v>
      </c>
      <c r="G1472" s="947">
        <v>164</v>
      </c>
      <c r="H1472" s="947"/>
    </row>
    <row r="1473" spans="1:8" s="238" customFormat="1" ht="15" customHeight="1">
      <c r="A1473" s="1232"/>
      <c r="B1473" s="1231"/>
      <c r="C1473" s="946" t="s">
        <v>5034</v>
      </c>
      <c r="D1473" s="946" t="s">
        <v>5035</v>
      </c>
      <c r="E1473" s="947">
        <v>200</v>
      </c>
      <c r="F1473" s="947">
        <v>172</v>
      </c>
      <c r="G1473" s="947">
        <v>164</v>
      </c>
      <c r="H1473" s="947"/>
    </row>
    <row r="1474" spans="1:8" s="238" customFormat="1" ht="15" customHeight="1">
      <c r="A1474" s="1232"/>
      <c r="B1474" s="1231"/>
      <c r="C1474" s="946" t="s">
        <v>5036</v>
      </c>
      <c r="D1474" s="946" t="s">
        <v>5037</v>
      </c>
      <c r="E1474" s="947">
        <v>160</v>
      </c>
      <c r="F1474" s="947">
        <v>152</v>
      </c>
      <c r="G1474" s="947">
        <v>144</v>
      </c>
      <c r="H1474" s="947"/>
    </row>
    <row r="1475" spans="1:8" s="238" customFormat="1" ht="15" customHeight="1">
      <c r="A1475" s="1232"/>
      <c r="B1475" s="1231"/>
      <c r="C1475" s="946" t="s">
        <v>5038</v>
      </c>
      <c r="D1475" s="946" t="s">
        <v>5039</v>
      </c>
      <c r="E1475" s="947">
        <v>180</v>
      </c>
      <c r="F1475" s="947"/>
      <c r="G1475" s="947"/>
      <c r="H1475" s="947"/>
    </row>
    <row r="1476" spans="1:8" s="238" customFormat="1" ht="15" customHeight="1">
      <c r="A1476" s="1483">
        <v>15</v>
      </c>
      <c r="B1476" s="1486" t="s">
        <v>5040</v>
      </c>
      <c r="C1476" s="946" t="s">
        <v>5041</v>
      </c>
      <c r="D1476" s="946" t="s">
        <v>5042</v>
      </c>
      <c r="E1476" s="947">
        <v>240</v>
      </c>
      <c r="F1476" s="947"/>
      <c r="G1476" s="947"/>
      <c r="H1476" s="947"/>
    </row>
    <row r="1477" spans="1:8" s="238" customFormat="1" ht="15" customHeight="1">
      <c r="A1477" s="1484"/>
      <c r="B1477" s="1487"/>
      <c r="C1477" s="946" t="s">
        <v>5043</v>
      </c>
      <c r="D1477" s="946" t="s">
        <v>5044</v>
      </c>
      <c r="E1477" s="947">
        <v>200</v>
      </c>
      <c r="F1477" s="947"/>
      <c r="G1477" s="947">
        <v>180</v>
      </c>
      <c r="H1477" s="947"/>
    </row>
    <row r="1478" spans="1:8" s="238" customFormat="1" ht="15" customHeight="1">
      <c r="A1478" s="1484"/>
      <c r="B1478" s="1487"/>
      <c r="C1478" s="946" t="s">
        <v>5045</v>
      </c>
      <c r="D1478" s="946" t="s">
        <v>5046</v>
      </c>
      <c r="E1478" s="947">
        <v>220</v>
      </c>
      <c r="F1478" s="947">
        <v>200</v>
      </c>
      <c r="G1478" s="947"/>
      <c r="H1478" s="947"/>
    </row>
    <row r="1479" spans="1:8" s="238" customFormat="1" ht="15" customHeight="1">
      <c r="A1479" s="1484"/>
      <c r="B1479" s="1487"/>
      <c r="C1479" s="946" t="s">
        <v>5047</v>
      </c>
      <c r="D1479" s="946" t="s">
        <v>5048</v>
      </c>
      <c r="E1479" s="947">
        <v>220</v>
      </c>
      <c r="F1479" s="947">
        <v>176</v>
      </c>
      <c r="G1479" s="947"/>
      <c r="H1479" s="947"/>
    </row>
    <row r="1480" spans="1:8" s="238" customFormat="1" ht="15" customHeight="1">
      <c r="A1480" s="1485"/>
      <c r="B1480" s="1488"/>
      <c r="C1480" s="946" t="s">
        <v>5047</v>
      </c>
      <c r="D1480" s="946" t="s">
        <v>5049</v>
      </c>
      <c r="E1480" s="947">
        <v>180</v>
      </c>
      <c r="F1480" s="947"/>
      <c r="G1480" s="947"/>
      <c r="H1480" s="947"/>
    </row>
    <row r="1481" spans="1:8" s="238" customFormat="1" ht="15" customHeight="1">
      <c r="A1481" s="1232">
        <v>16</v>
      </c>
      <c r="B1481" s="1486" t="s">
        <v>5050</v>
      </c>
      <c r="C1481" s="946" t="s">
        <v>5051</v>
      </c>
      <c r="D1481" s="946" t="s">
        <v>5052</v>
      </c>
      <c r="E1481" s="947">
        <v>200</v>
      </c>
      <c r="F1481" s="947">
        <v>188</v>
      </c>
      <c r="G1481" s="947">
        <v>180</v>
      </c>
      <c r="H1481" s="947">
        <v>172</v>
      </c>
    </row>
    <row r="1482" spans="1:8" s="238" customFormat="1" ht="15" customHeight="1">
      <c r="A1482" s="1232"/>
      <c r="B1482" s="1488"/>
      <c r="C1482" s="946" t="s">
        <v>5053</v>
      </c>
      <c r="D1482" s="946" t="s">
        <v>5054</v>
      </c>
      <c r="E1482" s="947">
        <v>200</v>
      </c>
      <c r="F1482" s="947"/>
      <c r="G1482" s="947"/>
      <c r="H1482" s="947"/>
    </row>
    <row r="1483" spans="1:8" s="238" customFormat="1" ht="15" customHeight="1">
      <c r="A1483" s="1483">
        <v>17</v>
      </c>
      <c r="B1483" s="1231" t="s">
        <v>5055</v>
      </c>
      <c r="C1483" s="946" t="s">
        <v>5056</v>
      </c>
      <c r="D1483" s="946" t="s">
        <v>5057</v>
      </c>
      <c r="E1483" s="947">
        <v>200</v>
      </c>
      <c r="F1483" s="947">
        <v>112</v>
      </c>
      <c r="G1483" s="947"/>
      <c r="H1483" s="947"/>
    </row>
    <row r="1484" spans="1:8" s="238" customFormat="1" ht="15" customHeight="1">
      <c r="A1484" s="1485"/>
      <c r="B1484" s="1231"/>
      <c r="C1484" s="946" t="s">
        <v>5057</v>
      </c>
      <c r="D1484" s="946" t="s">
        <v>5057</v>
      </c>
      <c r="E1484" s="947">
        <v>120</v>
      </c>
      <c r="F1484" s="947">
        <v>108</v>
      </c>
      <c r="G1484" s="947"/>
      <c r="H1484" s="947"/>
    </row>
    <row r="1485" spans="1:8" s="238" customFormat="1" ht="15" customHeight="1">
      <c r="A1485" s="1483">
        <v>18</v>
      </c>
      <c r="B1485" s="1486" t="s">
        <v>5058</v>
      </c>
      <c r="C1485" s="946" t="s">
        <v>5059</v>
      </c>
      <c r="D1485" s="946" t="s">
        <v>5060</v>
      </c>
      <c r="E1485" s="947">
        <v>340</v>
      </c>
      <c r="F1485" s="947">
        <v>156</v>
      </c>
      <c r="G1485" s="947">
        <v>144</v>
      </c>
      <c r="H1485" s="947">
        <v>136</v>
      </c>
    </row>
    <row r="1486" spans="1:8" s="238" customFormat="1" ht="15" customHeight="1">
      <c r="A1486" s="1485"/>
      <c r="B1486" s="1488"/>
      <c r="C1486" s="946" t="s">
        <v>5061</v>
      </c>
      <c r="D1486" s="946" t="s">
        <v>5062</v>
      </c>
      <c r="E1486" s="947">
        <v>280</v>
      </c>
      <c r="F1486" s="947"/>
      <c r="G1486" s="947"/>
      <c r="H1486" s="947"/>
    </row>
    <row r="1487" spans="1:8" s="238" customFormat="1" ht="15" customHeight="1">
      <c r="A1487" s="1483">
        <v>19</v>
      </c>
      <c r="B1487" s="1486" t="s">
        <v>5063</v>
      </c>
      <c r="C1487" s="946" t="s">
        <v>5062</v>
      </c>
      <c r="D1487" s="946" t="s">
        <v>5064</v>
      </c>
      <c r="E1487" s="947">
        <v>160</v>
      </c>
      <c r="F1487" s="947">
        <v>132</v>
      </c>
      <c r="G1487" s="947">
        <v>128</v>
      </c>
      <c r="H1487" s="947">
        <v>120</v>
      </c>
    </row>
    <row r="1488" spans="1:8" s="238" customFormat="1" ht="15" customHeight="1">
      <c r="A1488" s="1485"/>
      <c r="B1488" s="1488"/>
      <c r="C1488" s="946" t="s">
        <v>5065</v>
      </c>
      <c r="D1488" s="946" t="s">
        <v>5066</v>
      </c>
      <c r="E1488" s="947">
        <v>140</v>
      </c>
      <c r="F1488" s="947">
        <v>132</v>
      </c>
      <c r="G1488" s="947">
        <v>128</v>
      </c>
      <c r="H1488" s="947">
        <v>120</v>
      </c>
    </row>
    <row r="1489" spans="1:8" s="238" customFormat="1" ht="15" customHeight="1">
      <c r="A1489" s="1483">
        <v>20</v>
      </c>
      <c r="B1489" s="1486" t="s">
        <v>5067</v>
      </c>
      <c r="C1489" s="946" t="s">
        <v>5068</v>
      </c>
      <c r="D1489" s="946" t="s">
        <v>5069</v>
      </c>
      <c r="E1489" s="947">
        <v>160</v>
      </c>
      <c r="F1489" s="947">
        <v>136</v>
      </c>
      <c r="G1489" s="947"/>
      <c r="H1489" s="947"/>
    </row>
    <row r="1490" spans="1:8" s="238" customFormat="1" ht="15" customHeight="1">
      <c r="A1490" s="1484"/>
      <c r="B1490" s="1487"/>
      <c r="C1490" s="946" t="s">
        <v>5070</v>
      </c>
      <c r="D1490" s="946"/>
      <c r="E1490" s="947">
        <v>280</v>
      </c>
      <c r="F1490" s="947">
        <v>192</v>
      </c>
      <c r="G1490" s="947"/>
      <c r="H1490" s="947"/>
    </row>
    <row r="1491" spans="1:8" s="238" customFormat="1" ht="15" customHeight="1">
      <c r="A1491" s="1485"/>
      <c r="B1491" s="1488"/>
      <c r="C1491" s="946" t="s">
        <v>5061</v>
      </c>
      <c r="D1491" s="946" t="s">
        <v>5071</v>
      </c>
      <c r="E1491" s="947">
        <v>200</v>
      </c>
      <c r="F1491" s="947">
        <v>188</v>
      </c>
      <c r="G1491" s="947"/>
      <c r="H1491" s="947"/>
    </row>
    <row r="1492" spans="1:8" s="238" customFormat="1" ht="15" customHeight="1">
      <c r="A1492" s="1483">
        <v>21</v>
      </c>
      <c r="B1492" s="1486" t="s">
        <v>5072</v>
      </c>
      <c r="C1492" s="946" t="s">
        <v>5073</v>
      </c>
      <c r="D1492" s="946" t="s">
        <v>5074</v>
      </c>
      <c r="E1492" s="947">
        <v>220</v>
      </c>
      <c r="F1492" s="947">
        <v>156</v>
      </c>
      <c r="G1492" s="947">
        <v>148</v>
      </c>
      <c r="H1492" s="947">
        <v>140</v>
      </c>
    </row>
    <row r="1493" spans="1:8" s="238" customFormat="1" ht="15" customHeight="1">
      <c r="A1493" s="1485"/>
      <c r="B1493" s="1488"/>
      <c r="C1493" s="946" t="s">
        <v>5075</v>
      </c>
      <c r="D1493" s="946" t="s">
        <v>5076</v>
      </c>
      <c r="E1493" s="947">
        <v>200</v>
      </c>
      <c r="F1493" s="947">
        <v>192</v>
      </c>
      <c r="G1493" s="947">
        <v>180</v>
      </c>
      <c r="H1493" s="947">
        <v>172</v>
      </c>
    </row>
    <row r="1494" spans="1:8" s="238" customFormat="1" ht="15" customHeight="1">
      <c r="A1494" s="1483">
        <v>22</v>
      </c>
      <c r="B1494" s="1486" t="s">
        <v>5077</v>
      </c>
      <c r="C1494" s="946" t="s">
        <v>5060</v>
      </c>
      <c r="D1494" s="946" t="s">
        <v>5078</v>
      </c>
      <c r="E1494" s="947">
        <v>280</v>
      </c>
      <c r="F1494" s="947">
        <v>212</v>
      </c>
      <c r="G1494" s="947">
        <v>200</v>
      </c>
      <c r="H1494" s="947">
        <v>192</v>
      </c>
    </row>
    <row r="1495" spans="1:8" s="238" customFormat="1" ht="15" customHeight="1">
      <c r="A1495" s="1484"/>
      <c r="B1495" s="1487"/>
      <c r="C1495" s="946" t="s">
        <v>5078</v>
      </c>
      <c r="D1495" s="946" t="s">
        <v>5079</v>
      </c>
      <c r="E1495" s="947">
        <v>220</v>
      </c>
      <c r="F1495" s="947">
        <v>156</v>
      </c>
      <c r="G1495" s="947">
        <v>148</v>
      </c>
      <c r="H1495" s="947">
        <v>140</v>
      </c>
    </row>
    <row r="1496" spans="1:8" s="238" customFormat="1" ht="15" customHeight="1">
      <c r="A1496" s="1485"/>
      <c r="B1496" s="1488"/>
      <c r="C1496" s="946" t="s">
        <v>5080</v>
      </c>
      <c r="D1496" s="946" t="s">
        <v>5081</v>
      </c>
      <c r="E1496" s="947">
        <v>160</v>
      </c>
      <c r="F1496" s="947">
        <v>148</v>
      </c>
      <c r="G1496" s="947">
        <v>144</v>
      </c>
      <c r="H1496" s="947">
        <v>136</v>
      </c>
    </row>
    <row r="1497" spans="1:8" s="238" customFormat="1" ht="15" customHeight="1">
      <c r="A1497" s="948">
        <v>23</v>
      </c>
      <c r="B1497" s="946" t="s">
        <v>5082</v>
      </c>
      <c r="C1497" s="946" t="s">
        <v>5083</v>
      </c>
      <c r="D1497" s="946" t="s">
        <v>5084</v>
      </c>
      <c r="E1497" s="947">
        <v>160</v>
      </c>
      <c r="F1497" s="947">
        <v>148</v>
      </c>
      <c r="G1497" s="947">
        <v>144</v>
      </c>
      <c r="H1497" s="947">
        <v>136</v>
      </c>
    </row>
    <row r="1498" spans="1:8" s="238" customFormat="1" ht="15" customHeight="1">
      <c r="A1498" s="948">
        <v>24</v>
      </c>
      <c r="B1498" s="946" t="s">
        <v>5085</v>
      </c>
      <c r="C1498" s="946" t="s">
        <v>5086</v>
      </c>
      <c r="D1498" s="946" t="s">
        <v>5087</v>
      </c>
      <c r="E1498" s="947">
        <v>144</v>
      </c>
      <c r="F1498" s="947">
        <v>124</v>
      </c>
      <c r="G1498" s="947">
        <v>116</v>
      </c>
      <c r="H1498" s="947">
        <v>112</v>
      </c>
    </row>
    <row r="1499" spans="1:8" s="238" customFormat="1" ht="15" customHeight="1">
      <c r="A1499" s="1483">
        <v>25</v>
      </c>
      <c r="B1499" s="1486" t="s">
        <v>5088</v>
      </c>
      <c r="C1499" s="946" t="s">
        <v>5089</v>
      </c>
      <c r="D1499" s="946" t="s">
        <v>5090</v>
      </c>
      <c r="E1499" s="947">
        <v>128</v>
      </c>
      <c r="F1499" s="947">
        <v>120</v>
      </c>
      <c r="G1499" s="947">
        <v>112</v>
      </c>
      <c r="H1499" s="947">
        <v>108</v>
      </c>
    </row>
    <row r="1500" spans="1:8" s="238" customFormat="1" ht="15" customHeight="1">
      <c r="A1500" s="1485"/>
      <c r="B1500" s="1488"/>
      <c r="C1500" s="946" t="s">
        <v>5089</v>
      </c>
      <c r="D1500" s="946" t="s">
        <v>5091</v>
      </c>
      <c r="E1500" s="947">
        <v>136</v>
      </c>
      <c r="F1500" s="947">
        <v>124</v>
      </c>
      <c r="G1500" s="947">
        <v>116</v>
      </c>
      <c r="H1500" s="947">
        <v>112</v>
      </c>
    </row>
    <row r="1501" spans="1:8" s="238" customFormat="1" ht="15" customHeight="1">
      <c r="A1501" s="953">
        <v>26</v>
      </c>
      <c r="B1501" s="952" t="s">
        <v>5092</v>
      </c>
      <c r="C1501" s="946" t="s">
        <v>5069</v>
      </c>
      <c r="D1501" s="946" t="s">
        <v>5093</v>
      </c>
      <c r="E1501" s="947">
        <v>144</v>
      </c>
      <c r="F1501" s="947">
        <v>136</v>
      </c>
      <c r="G1501" s="947">
        <v>128</v>
      </c>
      <c r="H1501" s="947">
        <v>124</v>
      </c>
    </row>
    <row r="1502" spans="1:8" s="238" customFormat="1" ht="15" customHeight="1">
      <c r="A1502" s="1483">
        <v>27</v>
      </c>
      <c r="B1502" s="1486" t="s">
        <v>5094</v>
      </c>
      <c r="C1502" s="946" t="s">
        <v>5095</v>
      </c>
      <c r="D1502" s="946" t="s">
        <v>5096</v>
      </c>
      <c r="E1502" s="947">
        <v>160</v>
      </c>
      <c r="F1502" s="947">
        <v>132</v>
      </c>
      <c r="G1502" s="947">
        <v>128</v>
      </c>
      <c r="H1502" s="947">
        <v>120</v>
      </c>
    </row>
    <row r="1503" spans="1:8" s="238" customFormat="1" ht="15" customHeight="1">
      <c r="A1503" s="1484"/>
      <c r="B1503" s="1487"/>
      <c r="C1503" s="946" t="s">
        <v>5097</v>
      </c>
      <c r="D1503" s="946" t="s">
        <v>5098</v>
      </c>
      <c r="E1503" s="947">
        <v>120</v>
      </c>
      <c r="F1503" s="947">
        <v>116</v>
      </c>
      <c r="G1503" s="947">
        <v>108</v>
      </c>
      <c r="H1503" s="947">
        <v>104</v>
      </c>
    </row>
    <row r="1504" spans="1:8" s="238" customFormat="1" ht="15" customHeight="1">
      <c r="A1504" s="1484"/>
      <c r="B1504" s="1487"/>
      <c r="C1504" s="946" t="s">
        <v>5096</v>
      </c>
      <c r="D1504" s="946" t="s">
        <v>5099</v>
      </c>
      <c r="E1504" s="947">
        <v>140</v>
      </c>
      <c r="F1504" s="947">
        <v>116</v>
      </c>
      <c r="G1504" s="947">
        <v>112</v>
      </c>
      <c r="H1504" s="947">
        <v>108</v>
      </c>
    </row>
    <row r="1505" spans="1:8" s="238" customFormat="1" ht="15" customHeight="1">
      <c r="A1505" s="1484"/>
      <c r="B1505" s="1487"/>
      <c r="C1505" s="952" t="s">
        <v>5000</v>
      </c>
      <c r="D1505" s="952" t="s">
        <v>5100</v>
      </c>
      <c r="E1505" s="947">
        <v>120</v>
      </c>
      <c r="F1505" s="947">
        <v>116</v>
      </c>
      <c r="G1505" s="947"/>
      <c r="H1505" s="947">
        <v>108</v>
      </c>
    </row>
    <row r="1506" spans="1:8" s="238" customFormat="1" ht="15" customHeight="1">
      <c r="A1506" s="1483">
        <v>28</v>
      </c>
      <c r="B1506" s="949" t="s">
        <v>208</v>
      </c>
      <c r="C1506" s="948"/>
      <c r="D1506" s="948"/>
      <c r="E1506" s="947"/>
      <c r="F1506" s="947"/>
      <c r="G1506" s="947"/>
      <c r="H1506" s="947"/>
    </row>
    <row r="1507" spans="1:8" s="238" customFormat="1" ht="15" customHeight="1">
      <c r="A1507" s="1484"/>
      <c r="B1507" s="949" t="s">
        <v>5201</v>
      </c>
      <c r="C1507" s="948"/>
      <c r="D1507" s="948"/>
      <c r="E1507" s="947">
        <v>92</v>
      </c>
      <c r="F1507" s="947"/>
      <c r="G1507" s="947"/>
      <c r="H1507" s="947"/>
    </row>
    <row r="1508" spans="1:8" s="238" customFormat="1" ht="15" customHeight="1">
      <c r="A1508" s="1485"/>
      <c r="B1508" s="949" t="s">
        <v>5202</v>
      </c>
      <c r="C1508" s="949"/>
      <c r="D1508" s="950"/>
      <c r="E1508" s="947">
        <v>88</v>
      </c>
      <c r="F1508" s="947"/>
      <c r="G1508" s="947"/>
      <c r="H1508" s="947"/>
    </row>
    <row r="1509" spans="1:8" s="238" customFormat="1" ht="15" customHeight="1">
      <c r="A1509" s="387">
        <v>27</v>
      </c>
      <c r="B1509" s="1163" t="s">
        <v>8035</v>
      </c>
      <c r="C1509" s="1163"/>
      <c r="D1509" s="1163"/>
      <c r="E1509" s="383"/>
      <c r="F1509" s="383"/>
      <c r="G1509" s="383"/>
      <c r="H1509" s="383"/>
    </row>
    <row r="1510" spans="1:8" s="238" customFormat="1" ht="15" customHeight="1">
      <c r="A1510" s="1489">
        <v>1</v>
      </c>
      <c r="B1510" s="1491" t="s">
        <v>1592</v>
      </c>
      <c r="C1510" s="927" t="s">
        <v>1830</v>
      </c>
      <c r="D1510" s="927" t="s">
        <v>1967</v>
      </c>
      <c r="E1510" s="928">
        <v>3750</v>
      </c>
      <c r="F1510" s="928"/>
      <c r="G1510" s="928"/>
      <c r="H1510" s="928">
        <v>565</v>
      </c>
    </row>
    <row r="1511" spans="1:8" s="238" customFormat="1" ht="15" customHeight="1">
      <c r="A1511" s="1489"/>
      <c r="B1511" s="1491"/>
      <c r="C1511" s="927" t="s">
        <v>1967</v>
      </c>
      <c r="D1511" s="927" t="s">
        <v>4638</v>
      </c>
      <c r="E1511" s="928">
        <v>5000</v>
      </c>
      <c r="F1511" s="928">
        <v>1000</v>
      </c>
      <c r="G1511" s="928"/>
      <c r="H1511" s="928">
        <v>750</v>
      </c>
    </row>
    <row r="1512" spans="1:8" s="238" customFormat="1" ht="15" customHeight="1">
      <c r="A1512" s="1490"/>
      <c r="B1512" s="1491"/>
      <c r="C1512" s="927" t="s">
        <v>4638</v>
      </c>
      <c r="D1512" s="927" t="s">
        <v>1315</v>
      </c>
      <c r="E1512" s="928">
        <v>8000</v>
      </c>
      <c r="F1512" s="928"/>
      <c r="G1512" s="928"/>
      <c r="H1512" s="928"/>
    </row>
    <row r="1513" spans="1:8" s="238" customFormat="1" ht="15" customHeight="1">
      <c r="A1513" s="1490"/>
      <c r="B1513" s="1491"/>
      <c r="C1513" s="927" t="s">
        <v>1315</v>
      </c>
      <c r="D1513" s="927" t="s">
        <v>4639</v>
      </c>
      <c r="E1513" s="928">
        <v>15000</v>
      </c>
      <c r="F1513" s="928"/>
      <c r="G1513" s="928"/>
      <c r="H1513" s="928"/>
    </row>
    <row r="1514" spans="1:8" s="238" customFormat="1" ht="15" customHeight="1">
      <c r="A1514" s="1490"/>
      <c r="B1514" s="1491"/>
      <c r="C1514" s="927" t="s">
        <v>4639</v>
      </c>
      <c r="D1514" s="927" t="s">
        <v>4640</v>
      </c>
      <c r="E1514" s="928">
        <v>9000</v>
      </c>
      <c r="F1514" s="928">
        <v>1800</v>
      </c>
      <c r="G1514" s="928">
        <v>1350</v>
      </c>
      <c r="H1514" s="928"/>
    </row>
    <row r="1515" spans="1:8" s="238" customFormat="1" ht="15" customHeight="1">
      <c r="A1515" s="1490"/>
      <c r="B1515" s="1491"/>
      <c r="C1515" s="927" t="s">
        <v>4640</v>
      </c>
      <c r="D1515" s="927" t="s">
        <v>1722</v>
      </c>
      <c r="E1515" s="928">
        <v>6000</v>
      </c>
      <c r="F1515" s="928">
        <v>1260</v>
      </c>
      <c r="G1515" s="928">
        <v>1000</v>
      </c>
      <c r="H1515" s="928"/>
    </row>
    <row r="1516" spans="1:8" s="238" customFormat="1" ht="15" customHeight="1">
      <c r="A1516" s="1490"/>
      <c r="B1516" s="1491"/>
      <c r="C1516" s="927" t="s">
        <v>1722</v>
      </c>
      <c r="D1516" s="927" t="s">
        <v>4641</v>
      </c>
      <c r="E1516" s="928">
        <v>4500</v>
      </c>
      <c r="F1516" s="928">
        <v>1125</v>
      </c>
      <c r="G1516" s="928">
        <v>900</v>
      </c>
      <c r="H1516" s="928">
        <v>675</v>
      </c>
    </row>
    <row r="1517" spans="1:8" s="238" customFormat="1" ht="15" customHeight="1">
      <c r="A1517" s="1490"/>
      <c r="B1517" s="1491"/>
      <c r="C1517" s="927" t="s">
        <v>4641</v>
      </c>
      <c r="D1517" s="954" t="s">
        <v>1362</v>
      </c>
      <c r="E1517" s="928">
        <v>3000</v>
      </c>
      <c r="F1517" s="928">
        <v>750</v>
      </c>
      <c r="G1517" s="928">
        <v>600</v>
      </c>
      <c r="H1517" s="928">
        <v>450</v>
      </c>
    </row>
    <row r="1518" spans="1:8" s="238" customFormat="1" ht="15" customHeight="1">
      <c r="A1518" s="1490"/>
      <c r="B1518" s="1491"/>
      <c r="C1518" s="955" t="s">
        <v>1362</v>
      </c>
      <c r="D1518" s="927" t="s">
        <v>8036</v>
      </c>
      <c r="E1518" s="928">
        <v>2000</v>
      </c>
      <c r="F1518" s="928">
        <v>500</v>
      </c>
      <c r="G1518" s="928">
        <v>450</v>
      </c>
      <c r="H1518" s="928">
        <v>350</v>
      </c>
    </row>
    <row r="1519" spans="1:8" s="238" customFormat="1" ht="15" customHeight="1">
      <c r="A1519" s="1490"/>
      <c r="B1519" s="1491"/>
      <c r="C1519" s="927" t="s">
        <v>8036</v>
      </c>
      <c r="D1519" s="927" t="s">
        <v>1338</v>
      </c>
      <c r="E1519" s="928">
        <v>3000</v>
      </c>
      <c r="F1519" s="928">
        <v>750</v>
      </c>
      <c r="G1519" s="928">
        <v>600</v>
      </c>
      <c r="H1519" s="928">
        <v>450</v>
      </c>
    </row>
    <row r="1520" spans="1:8" s="238" customFormat="1" ht="15" customHeight="1">
      <c r="A1520" s="1490"/>
      <c r="B1520" s="1491"/>
      <c r="C1520" s="927" t="s">
        <v>1338</v>
      </c>
      <c r="D1520" s="927" t="s">
        <v>4642</v>
      </c>
      <c r="E1520" s="928">
        <v>2400</v>
      </c>
      <c r="F1520" s="928">
        <v>600</v>
      </c>
      <c r="G1520" s="928">
        <v>480</v>
      </c>
      <c r="H1520" s="928">
        <v>400</v>
      </c>
    </row>
    <row r="1521" spans="1:8" s="238" customFormat="1" ht="15" customHeight="1">
      <c r="A1521" s="1489">
        <v>2</v>
      </c>
      <c r="B1521" s="1491" t="s">
        <v>866</v>
      </c>
      <c r="C1521" s="927" t="s">
        <v>1592</v>
      </c>
      <c r="D1521" s="927" t="s">
        <v>4643</v>
      </c>
      <c r="E1521" s="928">
        <v>16000</v>
      </c>
      <c r="F1521" s="928">
        <v>4000</v>
      </c>
      <c r="G1521" s="928">
        <v>3200</v>
      </c>
      <c r="H1521" s="928">
        <v>2400</v>
      </c>
    </row>
    <row r="1522" spans="1:8" s="238" customFormat="1" ht="15" customHeight="1">
      <c r="A1522" s="1490"/>
      <c r="B1522" s="1491"/>
      <c r="C1522" s="927" t="s">
        <v>4643</v>
      </c>
      <c r="D1522" s="927" t="s">
        <v>1709</v>
      </c>
      <c r="E1522" s="928">
        <v>11000</v>
      </c>
      <c r="F1522" s="928">
        <v>2145</v>
      </c>
      <c r="G1522" s="928">
        <v>1650</v>
      </c>
      <c r="H1522" s="928"/>
    </row>
    <row r="1523" spans="1:8" s="238" customFormat="1" ht="15" customHeight="1">
      <c r="A1523" s="1490"/>
      <c r="B1523" s="1491"/>
      <c r="C1523" s="927" t="s">
        <v>1709</v>
      </c>
      <c r="D1523" s="927" t="s">
        <v>1400</v>
      </c>
      <c r="E1523" s="928">
        <v>9000</v>
      </c>
      <c r="F1523" s="928">
        <v>1800</v>
      </c>
      <c r="G1523" s="928">
        <v>1350</v>
      </c>
      <c r="H1523" s="928"/>
    </row>
    <row r="1524" spans="1:8" s="238" customFormat="1" ht="15" customHeight="1">
      <c r="A1524" s="1490"/>
      <c r="B1524" s="1491"/>
      <c r="C1524" s="927" t="s">
        <v>1400</v>
      </c>
      <c r="D1524" s="927" t="s">
        <v>1967</v>
      </c>
      <c r="E1524" s="928">
        <v>4000</v>
      </c>
      <c r="F1524" s="928">
        <v>1000</v>
      </c>
      <c r="G1524" s="928"/>
      <c r="H1524" s="928"/>
    </row>
    <row r="1525" spans="1:8" s="238" customFormat="1" ht="15" customHeight="1">
      <c r="A1525" s="1490"/>
      <c r="B1525" s="1491"/>
      <c r="C1525" s="927" t="s">
        <v>1967</v>
      </c>
      <c r="D1525" s="927" t="s">
        <v>4644</v>
      </c>
      <c r="E1525" s="928">
        <v>2500</v>
      </c>
      <c r="F1525" s="928">
        <v>625</v>
      </c>
      <c r="G1525" s="928">
        <v>500</v>
      </c>
      <c r="H1525" s="928"/>
    </row>
    <row r="1526" spans="1:8" s="238" customFormat="1" ht="15" customHeight="1">
      <c r="A1526" s="928">
        <v>3</v>
      </c>
      <c r="B1526" s="932" t="s">
        <v>2006</v>
      </c>
      <c r="C1526" s="927" t="s">
        <v>1592</v>
      </c>
      <c r="D1526" s="927" t="s">
        <v>866</v>
      </c>
      <c r="E1526" s="928">
        <v>7500</v>
      </c>
      <c r="F1526" s="928"/>
      <c r="G1526" s="928"/>
      <c r="H1526" s="928"/>
    </row>
    <row r="1527" spans="1:8" s="238" customFormat="1" ht="15" customHeight="1">
      <c r="A1527" s="1489">
        <v>4</v>
      </c>
      <c r="B1527" s="1491" t="s">
        <v>1581</v>
      </c>
      <c r="C1527" s="927" t="s">
        <v>1592</v>
      </c>
      <c r="D1527" s="927" t="s">
        <v>859</v>
      </c>
      <c r="E1527" s="928">
        <v>7500</v>
      </c>
      <c r="F1527" s="928"/>
      <c r="G1527" s="928"/>
      <c r="H1527" s="928"/>
    </row>
    <row r="1528" spans="1:8" s="238" customFormat="1" ht="15" customHeight="1">
      <c r="A1528" s="1490"/>
      <c r="B1528" s="1491"/>
      <c r="C1528" s="927" t="s">
        <v>859</v>
      </c>
      <c r="D1528" s="927" t="s">
        <v>881</v>
      </c>
      <c r="E1528" s="928">
        <v>5000</v>
      </c>
      <c r="F1528" s="928">
        <v>1250</v>
      </c>
      <c r="G1528" s="928"/>
      <c r="H1528" s="928">
        <v>750</v>
      </c>
    </row>
    <row r="1529" spans="1:8" s="238" customFormat="1" ht="15" customHeight="1">
      <c r="A1529" s="928">
        <v>5</v>
      </c>
      <c r="B1529" s="932" t="s">
        <v>1399</v>
      </c>
      <c r="C1529" s="927" t="s">
        <v>1592</v>
      </c>
      <c r="D1529" s="927" t="s">
        <v>1806</v>
      </c>
      <c r="E1529" s="928">
        <v>3500</v>
      </c>
      <c r="F1529" s="928"/>
      <c r="G1529" s="928"/>
      <c r="H1529" s="928"/>
    </row>
    <row r="1530" spans="1:8" s="238" customFormat="1" ht="15" customHeight="1">
      <c r="A1530" s="928">
        <v>6</v>
      </c>
      <c r="B1530" s="932" t="s">
        <v>1630</v>
      </c>
      <c r="C1530" s="927" t="s">
        <v>1592</v>
      </c>
      <c r="D1530" s="927" t="s">
        <v>881</v>
      </c>
      <c r="E1530" s="928">
        <v>3500</v>
      </c>
      <c r="F1530" s="928"/>
      <c r="G1530" s="928"/>
      <c r="H1530" s="928"/>
    </row>
    <row r="1531" spans="1:8" s="238" customFormat="1" ht="15" customHeight="1">
      <c r="A1531" s="928">
        <v>7</v>
      </c>
      <c r="B1531" s="932" t="s">
        <v>1785</v>
      </c>
      <c r="C1531" s="927" t="s">
        <v>1592</v>
      </c>
      <c r="D1531" s="927" t="s">
        <v>1810</v>
      </c>
      <c r="E1531" s="928">
        <v>3500</v>
      </c>
      <c r="F1531" s="928"/>
      <c r="G1531" s="928"/>
      <c r="H1531" s="928"/>
    </row>
    <row r="1532" spans="1:8" s="238" customFormat="1" ht="15" customHeight="1">
      <c r="A1532" s="928">
        <v>8</v>
      </c>
      <c r="B1532" s="932" t="s">
        <v>4903</v>
      </c>
      <c r="C1532" s="927" t="s">
        <v>1592</v>
      </c>
      <c r="D1532" s="927" t="s">
        <v>1355</v>
      </c>
      <c r="E1532" s="928">
        <v>1500</v>
      </c>
      <c r="F1532" s="928"/>
      <c r="G1532" s="928"/>
      <c r="H1532" s="928"/>
    </row>
    <row r="1533" spans="1:8" s="238" customFormat="1" ht="15" customHeight="1">
      <c r="A1533" s="928">
        <v>9</v>
      </c>
      <c r="B1533" s="932" t="s">
        <v>1981</v>
      </c>
      <c r="C1533" s="927" t="s">
        <v>1592</v>
      </c>
      <c r="D1533" s="927" t="s">
        <v>4645</v>
      </c>
      <c r="E1533" s="928">
        <v>1500</v>
      </c>
      <c r="F1533" s="928">
        <v>825</v>
      </c>
      <c r="G1533" s="928">
        <v>675</v>
      </c>
      <c r="H1533" s="928"/>
    </row>
    <row r="1534" spans="1:8" s="238" customFormat="1" ht="15" customHeight="1">
      <c r="A1534" s="928">
        <v>10</v>
      </c>
      <c r="B1534" s="932" t="s">
        <v>2012</v>
      </c>
      <c r="C1534" s="927" t="s">
        <v>1592</v>
      </c>
      <c r="D1534" s="927" t="s">
        <v>4646</v>
      </c>
      <c r="E1534" s="928">
        <v>1500</v>
      </c>
      <c r="F1534" s="928"/>
      <c r="G1534" s="928"/>
      <c r="H1534" s="928"/>
    </row>
    <row r="1535" spans="1:8" s="238" customFormat="1" ht="15" customHeight="1">
      <c r="A1535" s="928">
        <v>11</v>
      </c>
      <c r="B1535" s="932" t="s">
        <v>4904</v>
      </c>
      <c r="C1535" s="927" t="s">
        <v>2012</v>
      </c>
      <c r="D1535" s="927" t="s">
        <v>1967</v>
      </c>
      <c r="E1535" s="928">
        <v>500</v>
      </c>
      <c r="F1535" s="928"/>
      <c r="G1535" s="928"/>
      <c r="H1535" s="928"/>
    </row>
    <row r="1536" spans="1:8" s="238" customFormat="1" ht="15" customHeight="1">
      <c r="A1536" s="1489">
        <v>12</v>
      </c>
      <c r="B1536" s="1491" t="s">
        <v>1967</v>
      </c>
      <c r="C1536" s="927" t="s">
        <v>1592</v>
      </c>
      <c r="D1536" s="927" t="s">
        <v>2259</v>
      </c>
      <c r="E1536" s="928">
        <v>2000</v>
      </c>
      <c r="F1536" s="928">
        <v>600</v>
      </c>
      <c r="G1536" s="928"/>
      <c r="H1536" s="928">
        <v>500</v>
      </c>
    </row>
    <row r="1537" spans="1:8" s="238" customFormat="1" ht="15" customHeight="1">
      <c r="A1537" s="1490"/>
      <c r="B1537" s="1491"/>
      <c r="C1537" s="927" t="s">
        <v>2259</v>
      </c>
      <c r="D1537" s="927" t="s">
        <v>1814</v>
      </c>
      <c r="E1537" s="928">
        <v>1250</v>
      </c>
      <c r="F1537" s="928"/>
      <c r="G1537" s="928"/>
      <c r="H1537" s="928"/>
    </row>
    <row r="1538" spans="1:8" s="238" customFormat="1" ht="15" customHeight="1">
      <c r="A1538" s="1490"/>
      <c r="B1538" s="1491"/>
      <c r="C1538" s="927" t="s">
        <v>1814</v>
      </c>
      <c r="D1538" s="927" t="s">
        <v>4647</v>
      </c>
      <c r="E1538" s="928">
        <v>1000</v>
      </c>
      <c r="F1538" s="928">
        <v>500</v>
      </c>
      <c r="G1538" s="928">
        <v>450</v>
      </c>
      <c r="H1538" s="928">
        <v>400</v>
      </c>
    </row>
    <row r="1539" spans="1:8" s="238" customFormat="1" ht="15" customHeight="1">
      <c r="A1539" s="1490"/>
      <c r="B1539" s="1491"/>
      <c r="C1539" s="927" t="s">
        <v>4647</v>
      </c>
      <c r="D1539" s="927" t="s">
        <v>866</v>
      </c>
      <c r="E1539" s="928">
        <v>1500</v>
      </c>
      <c r="F1539" s="928">
        <v>600</v>
      </c>
      <c r="G1539" s="928">
        <v>525</v>
      </c>
      <c r="H1539" s="928">
        <v>450</v>
      </c>
    </row>
    <row r="1540" spans="1:8" s="238" customFormat="1" ht="15" customHeight="1">
      <c r="A1540" s="928">
        <v>13</v>
      </c>
      <c r="B1540" s="932" t="s">
        <v>4905</v>
      </c>
      <c r="C1540" s="927" t="s">
        <v>1592</v>
      </c>
      <c r="D1540" s="927" t="s">
        <v>4648</v>
      </c>
      <c r="E1540" s="928">
        <v>1000</v>
      </c>
      <c r="F1540" s="928"/>
      <c r="G1540" s="928"/>
      <c r="H1540" s="928"/>
    </row>
    <row r="1541" spans="1:8" s="238" customFormat="1" ht="15" customHeight="1">
      <c r="A1541" s="1489">
        <v>14</v>
      </c>
      <c r="B1541" s="1491" t="s">
        <v>4906</v>
      </c>
      <c r="C1541" s="927" t="s">
        <v>1592</v>
      </c>
      <c r="D1541" s="927" t="s">
        <v>4649</v>
      </c>
      <c r="E1541" s="928">
        <v>1000</v>
      </c>
      <c r="F1541" s="928"/>
      <c r="G1541" s="928"/>
      <c r="H1541" s="928"/>
    </row>
    <row r="1542" spans="1:8" s="238" customFormat="1" ht="15" customHeight="1">
      <c r="A1542" s="1490"/>
      <c r="B1542" s="1491"/>
      <c r="C1542" s="927" t="s">
        <v>4649</v>
      </c>
      <c r="D1542" s="927" t="s">
        <v>881</v>
      </c>
      <c r="E1542" s="928">
        <v>450</v>
      </c>
      <c r="F1542" s="928">
        <v>405</v>
      </c>
      <c r="G1542" s="928">
        <v>385</v>
      </c>
      <c r="H1542" s="928">
        <v>360</v>
      </c>
    </row>
    <row r="1543" spans="1:8" s="238" customFormat="1" ht="15" customHeight="1">
      <c r="A1543" s="1145">
        <v>15</v>
      </c>
      <c r="B1543" s="1147" t="s">
        <v>1830</v>
      </c>
      <c r="C1543" s="927" t="s">
        <v>1592</v>
      </c>
      <c r="D1543" s="927" t="s">
        <v>4650</v>
      </c>
      <c r="E1543" s="928">
        <v>1000</v>
      </c>
      <c r="F1543" s="928">
        <v>400</v>
      </c>
      <c r="G1543" s="928">
        <v>350</v>
      </c>
      <c r="H1543" s="928"/>
    </row>
    <row r="1544" spans="1:8" s="238" customFormat="1" ht="15" customHeight="1">
      <c r="A1544" s="1146"/>
      <c r="B1544" s="1148"/>
      <c r="C1544" s="927" t="s">
        <v>4650</v>
      </c>
      <c r="D1544" s="927" t="s">
        <v>881</v>
      </c>
      <c r="E1544" s="928">
        <v>400</v>
      </c>
      <c r="F1544" s="928"/>
      <c r="G1544" s="928"/>
      <c r="H1544" s="928"/>
    </row>
    <row r="1545" spans="1:8" s="238" customFormat="1" ht="15" customHeight="1">
      <c r="A1545" s="1489">
        <v>16</v>
      </c>
      <c r="B1545" s="1491" t="s">
        <v>859</v>
      </c>
      <c r="C1545" s="927" t="s">
        <v>866</v>
      </c>
      <c r="D1545" s="927" t="s">
        <v>1581</v>
      </c>
      <c r="E1545" s="928">
        <v>10000</v>
      </c>
      <c r="F1545" s="928"/>
      <c r="G1545" s="928"/>
      <c r="H1545" s="928"/>
    </row>
    <row r="1546" spans="1:8" s="238" customFormat="1" ht="15" customHeight="1">
      <c r="A1546" s="1490"/>
      <c r="B1546" s="1491"/>
      <c r="C1546" s="927" t="s">
        <v>1581</v>
      </c>
      <c r="D1546" s="927" t="s">
        <v>1785</v>
      </c>
      <c r="E1546" s="928">
        <v>3500</v>
      </c>
      <c r="F1546" s="928"/>
      <c r="G1546" s="928"/>
      <c r="H1546" s="928"/>
    </row>
    <row r="1547" spans="1:8" s="238" customFormat="1" ht="15" customHeight="1">
      <c r="A1547" s="1489">
        <v>17</v>
      </c>
      <c r="B1547" s="1491" t="s">
        <v>1661</v>
      </c>
      <c r="C1547" s="927" t="s">
        <v>2012</v>
      </c>
      <c r="D1547" s="927" t="s">
        <v>1785</v>
      </c>
      <c r="E1547" s="928">
        <v>1250</v>
      </c>
      <c r="F1547" s="928">
        <v>500</v>
      </c>
      <c r="G1547" s="928"/>
      <c r="H1547" s="928"/>
    </row>
    <row r="1548" spans="1:8" s="238" customFormat="1" ht="15" customHeight="1">
      <c r="A1548" s="1490"/>
      <c r="B1548" s="1491"/>
      <c r="C1548" s="927" t="s">
        <v>1785</v>
      </c>
      <c r="D1548" s="927" t="s">
        <v>1581</v>
      </c>
      <c r="E1548" s="928">
        <v>2500</v>
      </c>
      <c r="F1548" s="928"/>
      <c r="G1548" s="928"/>
      <c r="H1548" s="928"/>
    </row>
    <row r="1549" spans="1:8" s="238" customFormat="1" ht="15" customHeight="1">
      <c r="A1549" s="928">
        <v>18</v>
      </c>
      <c r="B1549" s="932" t="s">
        <v>1612</v>
      </c>
      <c r="C1549" s="927" t="s">
        <v>1581</v>
      </c>
      <c r="D1549" s="927" t="s">
        <v>1785</v>
      </c>
      <c r="E1549" s="928">
        <v>2000</v>
      </c>
      <c r="F1549" s="928"/>
      <c r="G1549" s="928"/>
      <c r="H1549" s="928"/>
    </row>
    <row r="1550" spans="1:8" s="238" customFormat="1" ht="15" customHeight="1">
      <c r="A1550" s="928">
        <v>19</v>
      </c>
      <c r="B1550" s="932" t="s">
        <v>1810</v>
      </c>
      <c r="C1550" s="927" t="s">
        <v>1581</v>
      </c>
      <c r="D1550" s="927" t="s">
        <v>881</v>
      </c>
      <c r="E1550" s="928">
        <v>2000</v>
      </c>
      <c r="F1550" s="928"/>
      <c r="G1550" s="928"/>
      <c r="H1550" s="928"/>
    </row>
    <row r="1551" spans="1:8" s="238" customFormat="1" ht="15" customHeight="1">
      <c r="A1551" s="928">
        <v>20</v>
      </c>
      <c r="B1551" s="932" t="s">
        <v>1806</v>
      </c>
      <c r="C1551" s="927" t="s">
        <v>1581</v>
      </c>
      <c r="D1551" s="927" t="s">
        <v>1630</v>
      </c>
      <c r="E1551" s="928">
        <v>2000</v>
      </c>
      <c r="F1551" s="928"/>
      <c r="G1551" s="928"/>
      <c r="H1551" s="928"/>
    </row>
    <row r="1552" spans="1:8" s="238" customFormat="1" ht="15" customHeight="1">
      <c r="A1552" s="928">
        <v>21</v>
      </c>
      <c r="B1552" s="932" t="s">
        <v>1378</v>
      </c>
      <c r="C1552" s="927" t="s">
        <v>1581</v>
      </c>
      <c r="D1552" s="927" t="s">
        <v>881</v>
      </c>
      <c r="E1552" s="928">
        <v>1750</v>
      </c>
      <c r="F1552" s="928"/>
      <c r="G1552" s="928"/>
      <c r="H1552" s="928"/>
    </row>
    <row r="1553" spans="1:8" s="238" customFormat="1" ht="15" customHeight="1">
      <c r="A1553" s="928">
        <v>22</v>
      </c>
      <c r="B1553" s="932" t="s">
        <v>2061</v>
      </c>
      <c r="C1553" s="927" t="s">
        <v>1581</v>
      </c>
      <c r="D1553" s="927" t="s">
        <v>881</v>
      </c>
      <c r="E1553" s="928">
        <v>1750</v>
      </c>
      <c r="F1553" s="928">
        <v>800</v>
      </c>
      <c r="G1553" s="928">
        <v>700</v>
      </c>
      <c r="H1553" s="928">
        <v>600</v>
      </c>
    </row>
    <row r="1554" spans="1:8" s="238" customFormat="1" ht="15" customHeight="1">
      <c r="A1554" s="928">
        <v>23</v>
      </c>
      <c r="B1554" s="932" t="s">
        <v>2253</v>
      </c>
      <c r="C1554" s="927" t="s">
        <v>1416</v>
      </c>
      <c r="D1554" s="927" t="s">
        <v>881</v>
      </c>
      <c r="E1554" s="928">
        <v>1500</v>
      </c>
      <c r="F1554" s="928"/>
      <c r="G1554" s="928"/>
      <c r="H1554" s="928"/>
    </row>
    <row r="1555" spans="1:8" s="238" customFormat="1" ht="15" customHeight="1">
      <c r="A1555" s="1489">
        <v>24</v>
      </c>
      <c r="B1555" s="1491" t="s">
        <v>1664</v>
      </c>
      <c r="C1555" s="927" t="s">
        <v>866</v>
      </c>
      <c r="D1555" s="927" t="s">
        <v>4651</v>
      </c>
      <c r="E1555" s="928">
        <v>4000</v>
      </c>
      <c r="F1555" s="928"/>
      <c r="G1555" s="928"/>
      <c r="H1555" s="928"/>
    </row>
    <row r="1556" spans="1:8" s="238" customFormat="1" ht="15" customHeight="1">
      <c r="A1556" s="1490"/>
      <c r="B1556" s="1491"/>
      <c r="C1556" s="927" t="s">
        <v>4651</v>
      </c>
      <c r="D1556" s="927" t="s">
        <v>881</v>
      </c>
      <c r="E1556" s="928">
        <v>2500</v>
      </c>
      <c r="F1556" s="928"/>
      <c r="G1556" s="928"/>
      <c r="H1556" s="928"/>
    </row>
    <row r="1557" spans="1:8" s="238" customFormat="1" ht="15" customHeight="1">
      <c r="A1557" s="928">
        <v>25</v>
      </c>
      <c r="B1557" s="932" t="s">
        <v>1434</v>
      </c>
      <c r="C1557" s="927" t="s">
        <v>2253</v>
      </c>
      <c r="D1557" s="927" t="s">
        <v>1664</v>
      </c>
      <c r="E1557" s="928">
        <v>2000</v>
      </c>
      <c r="F1557" s="928"/>
      <c r="G1557" s="928"/>
      <c r="H1557" s="928"/>
    </row>
    <row r="1558" spans="1:8" s="238" customFormat="1" ht="15" customHeight="1">
      <c r="A1558" s="928">
        <v>26</v>
      </c>
      <c r="B1558" s="932" t="s">
        <v>2014</v>
      </c>
      <c r="C1558" s="927" t="s">
        <v>2253</v>
      </c>
      <c r="D1558" s="927" t="s">
        <v>1664</v>
      </c>
      <c r="E1558" s="928">
        <v>2000</v>
      </c>
      <c r="F1558" s="928"/>
      <c r="G1558" s="928"/>
      <c r="H1558" s="928"/>
    </row>
    <row r="1559" spans="1:8" s="238" customFormat="1" ht="15" customHeight="1">
      <c r="A1559" s="928">
        <v>27</v>
      </c>
      <c r="B1559" s="932" t="s">
        <v>2065</v>
      </c>
      <c r="C1559" s="927" t="s">
        <v>2253</v>
      </c>
      <c r="D1559" s="927" t="s">
        <v>1664</v>
      </c>
      <c r="E1559" s="928">
        <v>2000</v>
      </c>
      <c r="F1559" s="928"/>
      <c r="G1559" s="928"/>
      <c r="H1559" s="928"/>
    </row>
    <row r="1560" spans="1:8" s="238" customFormat="1" ht="15" customHeight="1">
      <c r="A1560" s="928">
        <v>28</v>
      </c>
      <c r="B1560" s="932" t="s">
        <v>1416</v>
      </c>
      <c r="C1560" s="927" t="s">
        <v>2253</v>
      </c>
      <c r="D1560" s="927" t="s">
        <v>1664</v>
      </c>
      <c r="E1560" s="928">
        <v>2000</v>
      </c>
      <c r="F1560" s="928"/>
      <c r="G1560" s="928"/>
      <c r="H1560" s="928"/>
    </row>
    <row r="1561" spans="1:8" s="238" customFormat="1" ht="15" customHeight="1">
      <c r="A1561" s="928">
        <v>29</v>
      </c>
      <c r="B1561" s="932" t="s">
        <v>2079</v>
      </c>
      <c r="C1561" s="927" t="s">
        <v>2253</v>
      </c>
      <c r="D1561" s="927" t="s">
        <v>1664</v>
      </c>
      <c r="E1561" s="928">
        <v>2000</v>
      </c>
      <c r="F1561" s="928"/>
      <c r="G1561" s="928"/>
      <c r="H1561" s="928"/>
    </row>
    <row r="1562" spans="1:8" s="238" customFormat="1" ht="15" customHeight="1">
      <c r="A1562" s="1489">
        <v>30</v>
      </c>
      <c r="B1562" s="1491" t="s">
        <v>4651</v>
      </c>
      <c r="C1562" s="927" t="s">
        <v>2253</v>
      </c>
      <c r="D1562" s="927" t="s">
        <v>1664</v>
      </c>
      <c r="E1562" s="928">
        <v>2000</v>
      </c>
      <c r="F1562" s="928"/>
      <c r="G1562" s="928"/>
      <c r="H1562" s="928"/>
    </row>
    <row r="1563" spans="1:8" s="238" customFormat="1" ht="15" customHeight="1">
      <c r="A1563" s="1490"/>
      <c r="B1563" s="1491"/>
      <c r="C1563" s="927" t="s">
        <v>1664</v>
      </c>
      <c r="D1563" s="927" t="s">
        <v>4652</v>
      </c>
      <c r="E1563" s="928">
        <v>2000</v>
      </c>
      <c r="F1563" s="928"/>
      <c r="G1563" s="928"/>
      <c r="H1563" s="928"/>
    </row>
    <row r="1564" spans="1:8" s="238" customFormat="1" ht="15" customHeight="1">
      <c r="A1564" s="928">
        <v>31</v>
      </c>
      <c r="B1564" s="932" t="s">
        <v>1727</v>
      </c>
      <c r="C1564" s="927" t="s">
        <v>1661</v>
      </c>
      <c r="D1564" s="927" t="s">
        <v>1814</v>
      </c>
      <c r="E1564" s="928">
        <v>1250</v>
      </c>
      <c r="F1564" s="928">
        <v>625</v>
      </c>
      <c r="G1564" s="928"/>
      <c r="H1564" s="928">
        <v>550</v>
      </c>
    </row>
    <row r="1565" spans="1:8" s="238" customFormat="1" ht="15" customHeight="1">
      <c r="A1565" s="928">
        <v>32</v>
      </c>
      <c r="B1565" s="932" t="s">
        <v>1355</v>
      </c>
      <c r="C1565" s="927" t="s">
        <v>1814</v>
      </c>
      <c r="D1565" s="927" t="s">
        <v>4653</v>
      </c>
      <c r="E1565" s="928">
        <v>750</v>
      </c>
      <c r="F1565" s="928">
        <v>525</v>
      </c>
      <c r="G1565" s="928">
        <v>450</v>
      </c>
      <c r="H1565" s="928">
        <v>375</v>
      </c>
    </row>
    <row r="1566" spans="1:8" s="238" customFormat="1" ht="15" customHeight="1">
      <c r="A1566" s="928">
        <v>33</v>
      </c>
      <c r="B1566" s="932" t="s">
        <v>1814</v>
      </c>
      <c r="C1566" s="927" t="s">
        <v>1967</v>
      </c>
      <c r="D1566" s="927" t="s">
        <v>4654</v>
      </c>
      <c r="E1566" s="928">
        <v>1500</v>
      </c>
      <c r="F1566" s="928">
        <v>500</v>
      </c>
      <c r="G1566" s="928"/>
      <c r="H1566" s="928"/>
    </row>
    <row r="1567" spans="1:8" s="238" customFormat="1" ht="15" customHeight="1">
      <c r="A1567" s="928">
        <v>34</v>
      </c>
      <c r="B1567" s="932" t="s">
        <v>1589</v>
      </c>
      <c r="C1567" s="927" t="s">
        <v>2012</v>
      </c>
      <c r="D1567" s="927" t="s">
        <v>1967</v>
      </c>
      <c r="E1567" s="928">
        <v>750</v>
      </c>
      <c r="F1567" s="928">
        <v>565</v>
      </c>
      <c r="G1567" s="928">
        <v>525</v>
      </c>
      <c r="H1567" s="928"/>
    </row>
    <row r="1568" spans="1:8" s="238" customFormat="1" ht="15" customHeight="1">
      <c r="A1568" s="928">
        <v>35</v>
      </c>
      <c r="B1568" s="932" t="s">
        <v>2259</v>
      </c>
      <c r="C1568" s="927" t="s">
        <v>2012</v>
      </c>
      <c r="D1568" s="927" t="s">
        <v>1731</v>
      </c>
      <c r="E1568" s="928">
        <v>500</v>
      </c>
      <c r="F1568" s="928">
        <v>375</v>
      </c>
      <c r="G1568" s="928">
        <v>350</v>
      </c>
      <c r="H1568" s="928"/>
    </row>
    <row r="1569" spans="1:8" s="238" customFormat="1" ht="15" customHeight="1">
      <c r="A1569" s="928">
        <v>36</v>
      </c>
      <c r="B1569" s="932" t="s">
        <v>2263</v>
      </c>
      <c r="C1569" s="927" t="s">
        <v>1830</v>
      </c>
      <c r="D1569" s="927" t="s">
        <v>4655</v>
      </c>
      <c r="E1569" s="928">
        <v>400</v>
      </c>
      <c r="F1569" s="928"/>
      <c r="G1569" s="928"/>
      <c r="H1569" s="928"/>
    </row>
    <row r="1570" spans="1:8" s="238" customFormat="1" ht="15" customHeight="1">
      <c r="A1570" s="928">
        <v>37</v>
      </c>
      <c r="B1570" s="932" t="s">
        <v>2044</v>
      </c>
      <c r="C1570" s="927" t="s">
        <v>1731</v>
      </c>
      <c r="D1570" s="927" t="s">
        <v>1830</v>
      </c>
      <c r="E1570" s="928">
        <v>400</v>
      </c>
      <c r="F1570" s="928"/>
      <c r="G1570" s="928"/>
      <c r="H1570" s="928"/>
    </row>
    <row r="1571" spans="1:8" s="238" customFormat="1" ht="15" customHeight="1">
      <c r="A1571" s="928">
        <v>38</v>
      </c>
      <c r="B1571" s="932" t="s">
        <v>1751</v>
      </c>
      <c r="C1571" s="927" t="s">
        <v>1731</v>
      </c>
      <c r="D1571" s="927" t="s">
        <v>1830</v>
      </c>
      <c r="E1571" s="928">
        <v>400</v>
      </c>
      <c r="F1571" s="928"/>
      <c r="G1571" s="928"/>
      <c r="H1571" s="928"/>
    </row>
    <row r="1572" spans="1:8" s="238" customFormat="1" ht="15" customHeight="1">
      <c r="A1572" s="1489">
        <v>39</v>
      </c>
      <c r="B1572" s="1491" t="s">
        <v>4907</v>
      </c>
      <c r="C1572" s="927" t="s">
        <v>1592</v>
      </c>
      <c r="D1572" s="927" t="s">
        <v>4656</v>
      </c>
      <c r="E1572" s="928">
        <v>1000</v>
      </c>
      <c r="F1572" s="928">
        <v>750</v>
      </c>
      <c r="G1572" s="928">
        <v>700</v>
      </c>
      <c r="H1572" s="928"/>
    </row>
    <row r="1573" spans="1:8" s="238" customFormat="1" ht="15" customHeight="1">
      <c r="A1573" s="1490"/>
      <c r="B1573" s="1491"/>
      <c r="C1573" s="927" t="s">
        <v>4656</v>
      </c>
      <c r="D1573" s="927" t="s">
        <v>1654</v>
      </c>
      <c r="E1573" s="928">
        <v>750</v>
      </c>
      <c r="F1573" s="928">
        <v>565</v>
      </c>
      <c r="G1573" s="928"/>
      <c r="H1573" s="928"/>
    </row>
    <row r="1574" spans="1:8" s="238" customFormat="1" ht="15" customHeight="1">
      <c r="A1574" s="928">
        <v>40</v>
      </c>
      <c r="B1574" s="932" t="s">
        <v>4908</v>
      </c>
      <c r="C1574" s="927" t="s">
        <v>4657</v>
      </c>
      <c r="D1574" s="927" t="s">
        <v>881</v>
      </c>
      <c r="E1574" s="928">
        <v>400</v>
      </c>
      <c r="F1574" s="928">
        <v>360</v>
      </c>
      <c r="G1574" s="928">
        <v>340</v>
      </c>
      <c r="H1574" s="928"/>
    </row>
    <row r="1575" spans="1:8" s="238" customFormat="1" ht="15" customHeight="1">
      <c r="A1575" s="928">
        <v>41</v>
      </c>
      <c r="B1575" s="932" t="s">
        <v>4909</v>
      </c>
      <c r="C1575" s="927" t="s">
        <v>4658</v>
      </c>
      <c r="D1575" s="927" t="s">
        <v>4659</v>
      </c>
      <c r="E1575" s="928">
        <v>400</v>
      </c>
      <c r="F1575" s="928">
        <v>360</v>
      </c>
      <c r="G1575" s="928">
        <v>340</v>
      </c>
      <c r="H1575" s="928">
        <v>330</v>
      </c>
    </row>
    <row r="1576" spans="1:8" s="238" customFormat="1" ht="15" customHeight="1">
      <c r="A1576" s="1489">
        <v>42</v>
      </c>
      <c r="B1576" s="1491" t="s">
        <v>4656</v>
      </c>
      <c r="C1576" s="927" t="s">
        <v>1592</v>
      </c>
      <c r="D1576" s="927" t="s">
        <v>4660</v>
      </c>
      <c r="E1576" s="928">
        <v>1400</v>
      </c>
      <c r="F1576" s="928">
        <v>980</v>
      </c>
      <c r="G1576" s="928"/>
      <c r="H1576" s="928"/>
    </row>
    <row r="1577" spans="1:8" s="238" customFormat="1" ht="15" customHeight="1">
      <c r="A1577" s="1490"/>
      <c r="B1577" s="1491"/>
      <c r="C1577" s="927" t="s">
        <v>4660</v>
      </c>
      <c r="D1577" s="927" t="s">
        <v>881</v>
      </c>
      <c r="E1577" s="928">
        <v>600</v>
      </c>
      <c r="F1577" s="928">
        <v>510</v>
      </c>
      <c r="G1577" s="928">
        <v>420</v>
      </c>
      <c r="H1577" s="928">
        <v>390</v>
      </c>
    </row>
    <row r="1578" spans="1:8" s="238" customFormat="1" ht="15" customHeight="1">
      <c r="A1578" s="928">
        <v>43</v>
      </c>
      <c r="B1578" s="932" t="s">
        <v>2256</v>
      </c>
      <c r="C1578" s="927" t="s">
        <v>4656</v>
      </c>
      <c r="D1578" s="927" t="s">
        <v>881</v>
      </c>
      <c r="E1578" s="928">
        <v>450</v>
      </c>
      <c r="F1578" s="928">
        <v>405</v>
      </c>
      <c r="G1578" s="928">
        <v>385</v>
      </c>
      <c r="H1578" s="928"/>
    </row>
    <row r="1579" spans="1:8" s="238" customFormat="1" ht="15" customHeight="1">
      <c r="A1579" s="928">
        <v>44</v>
      </c>
      <c r="B1579" s="932" t="s">
        <v>4910</v>
      </c>
      <c r="C1579" s="927" t="s">
        <v>4661</v>
      </c>
      <c r="D1579" s="927" t="s">
        <v>881</v>
      </c>
      <c r="E1579" s="928">
        <v>450</v>
      </c>
      <c r="F1579" s="928">
        <v>405</v>
      </c>
      <c r="G1579" s="928"/>
      <c r="H1579" s="928"/>
    </row>
    <row r="1580" spans="1:8" s="238" customFormat="1" ht="15" customHeight="1">
      <c r="A1580" s="928">
        <v>45</v>
      </c>
      <c r="B1580" s="932" t="s">
        <v>1654</v>
      </c>
      <c r="C1580" s="927" t="s">
        <v>4661</v>
      </c>
      <c r="D1580" s="927" t="s">
        <v>4662</v>
      </c>
      <c r="E1580" s="928">
        <v>500</v>
      </c>
      <c r="F1580" s="928">
        <v>425</v>
      </c>
      <c r="G1580" s="928"/>
      <c r="H1580" s="928">
        <v>375</v>
      </c>
    </row>
    <row r="1581" spans="1:8" s="238" customFormat="1" ht="15" customHeight="1">
      <c r="A1581" s="928">
        <v>46</v>
      </c>
      <c r="B1581" s="932" t="s">
        <v>4661</v>
      </c>
      <c r="C1581" s="927" t="s">
        <v>4663</v>
      </c>
      <c r="D1581" s="927" t="s">
        <v>881</v>
      </c>
      <c r="E1581" s="928">
        <v>450</v>
      </c>
      <c r="F1581" s="928">
        <v>405</v>
      </c>
      <c r="G1581" s="928">
        <v>385</v>
      </c>
      <c r="H1581" s="928">
        <v>360</v>
      </c>
    </row>
    <row r="1582" spans="1:8" s="238" customFormat="1" ht="15" customHeight="1">
      <c r="A1582" s="928">
        <v>47</v>
      </c>
      <c r="B1582" s="932" t="s">
        <v>1714</v>
      </c>
      <c r="C1582" s="927" t="s">
        <v>4664</v>
      </c>
      <c r="D1582" s="927" t="s">
        <v>881</v>
      </c>
      <c r="E1582" s="928">
        <v>465</v>
      </c>
      <c r="F1582" s="928">
        <v>420</v>
      </c>
      <c r="G1582" s="928">
        <v>395</v>
      </c>
      <c r="H1582" s="928"/>
    </row>
    <row r="1583" spans="1:8" s="238" customFormat="1" ht="15" customHeight="1">
      <c r="A1583" s="928">
        <v>48</v>
      </c>
      <c r="B1583" s="932" t="s">
        <v>2139</v>
      </c>
      <c r="C1583" s="927" t="s">
        <v>4656</v>
      </c>
      <c r="D1583" s="927" t="s">
        <v>4662</v>
      </c>
      <c r="E1583" s="928">
        <v>750</v>
      </c>
      <c r="F1583" s="928"/>
      <c r="G1583" s="928"/>
      <c r="H1583" s="928"/>
    </row>
    <row r="1584" spans="1:8" s="238" customFormat="1" ht="15" customHeight="1">
      <c r="A1584" s="1489">
        <v>49</v>
      </c>
      <c r="B1584" s="1491" t="s">
        <v>1584</v>
      </c>
      <c r="C1584" s="927" t="s">
        <v>1592</v>
      </c>
      <c r="D1584" s="927" t="s">
        <v>4665</v>
      </c>
      <c r="E1584" s="928">
        <v>1500</v>
      </c>
      <c r="F1584" s="928"/>
      <c r="G1584" s="928"/>
      <c r="H1584" s="928"/>
    </row>
    <row r="1585" spans="1:8" s="238" customFormat="1" ht="15" customHeight="1">
      <c r="A1585" s="1490"/>
      <c r="B1585" s="1491"/>
      <c r="C1585" s="927" t="s">
        <v>4665</v>
      </c>
      <c r="D1585" s="927" t="s">
        <v>881</v>
      </c>
      <c r="E1585" s="928">
        <v>500</v>
      </c>
      <c r="F1585" s="928">
        <v>425</v>
      </c>
      <c r="G1585" s="928">
        <v>400</v>
      </c>
      <c r="H1585" s="928">
        <v>375</v>
      </c>
    </row>
    <row r="1586" spans="1:8" s="238" customFormat="1" ht="15" customHeight="1">
      <c r="A1586" s="1489">
        <v>50</v>
      </c>
      <c r="B1586" s="1491" t="s">
        <v>1342</v>
      </c>
      <c r="C1586" s="927" t="s">
        <v>4666</v>
      </c>
      <c r="D1586" s="927" t="s">
        <v>1312</v>
      </c>
      <c r="E1586" s="928">
        <v>750</v>
      </c>
      <c r="F1586" s="928">
        <v>525</v>
      </c>
      <c r="G1586" s="928">
        <v>450</v>
      </c>
      <c r="H1586" s="928"/>
    </row>
    <row r="1587" spans="1:8" s="238" customFormat="1" ht="15" customHeight="1">
      <c r="A1587" s="1490"/>
      <c r="B1587" s="1491"/>
      <c r="C1587" s="927" t="s">
        <v>1312</v>
      </c>
      <c r="D1587" s="927" t="s">
        <v>1592</v>
      </c>
      <c r="E1587" s="928">
        <v>3000</v>
      </c>
      <c r="F1587" s="928"/>
      <c r="G1587" s="928"/>
      <c r="H1587" s="928"/>
    </row>
    <row r="1588" spans="1:8" s="238" customFormat="1" ht="15" customHeight="1">
      <c r="A1588" s="928">
        <v>51</v>
      </c>
      <c r="B1588" s="932" t="s">
        <v>4665</v>
      </c>
      <c r="C1588" s="927" t="s">
        <v>4667</v>
      </c>
      <c r="D1588" s="927" t="s">
        <v>4656</v>
      </c>
      <c r="E1588" s="928">
        <v>750</v>
      </c>
      <c r="F1588" s="928">
        <v>525</v>
      </c>
      <c r="G1588" s="928">
        <v>450</v>
      </c>
      <c r="H1588" s="928">
        <v>375</v>
      </c>
    </row>
    <row r="1589" spans="1:8" s="238" customFormat="1" ht="15" customHeight="1">
      <c r="A1589" s="1489">
        <v>52</v>
      </c>
      <c r="B1589" s="1491" t="s">
        <v>4667</v>
      </c>
      <c r="C1589" s="927" t="s">
        <v>1592</v>
      </c>
      <c r="D1589" s="927" t="s">
        <v>4668</v>
      </c>
      <c r="E1589" s="928">
        <v>1250</v>
      </c>
      <c r="F1589" s="928">
        <v>875</v>
      </c>
      <c r="G1589" s="928">
        <v>750</v>
      </c>
      <c r="H1589" s="928"/>
    </row>
    <row r="1590" spans="1:8" s="238" customFormat="1" ht="15" customHeight="1">
      <c r="A1590" s="1490"/>
      <c r="B1590" s="1491"/>
      <c r="C1590" s="927" t="s">
        <v>4668</v>
      </c>
      <c r="D1590" s="927" t="s">
        <v>881</v>
      </c>
      <c r="E1590" s="928">
        <v>600</v>
      </c>
      <c r="F1590" s="928">
        <v>450</v>
      </c>
      <c r="G1590" s="928">
        <v>420</v>
      </c>
      <c r="H1590" s="928">
        <v>390</v>
      </c>
    </row>
    <row r="1591" spans="1:8" s="238" customFormat="1" ht="15" customHeight="1">
      <c r="A1591" s="928">
        <v>53</v>
      </c>
      <c r="B1591" s="932" t="s">
        <v>1820</v>
      </c>
      <c r="C1591" s="927" t="s">
        <v>1592</v>
      </c>
      <c r="D1591" s="927" t="s">
        <v>1653</v>
      </c>
      <c r="E1591" s="928">
        <v>1000</v>
      </c>
      <c r="F1591" s="928"/>
      <c r="G1591" s="928"/>
      <c r="H1591" s="928"/>
    </row>
    <row r="1592" spans="1:8" s="238" customFormat="1" ht="15" customHeight="1">
      <c r="A1592" s="1489">
        <v>54</v>
      </c>
      <c r="B1592" s="1491" t="s">
        <v>1653</v>
      </c>
      <c r="C1592" s="927" t="s">
        <v>1592</v>
      </c>
      <c r="D1592" s="927" t="s">
        <v>4669</v>
      </c>
      <c r="E1592" s="928">
        <v>2000</v>
      </c>
      <c r="F1592" s="928">
        <v>600</v>
      </c>
      <c r="G1592" s="928">
        <v>500</v>
      </c>
      <c r="H1592" s="928">
        <v>400</v>
      </c>
    </row>
    <row r="1593" spans="1:8" s="238" customFormat="1" ht="15" customHeight="1">
      <c r="A1593" s="1490"/>
      <c r="B1593" s="1491"/>
      <c r="C1593" s="927" t="s">
        <v>4670</v>
      </c>
      <c r="D1593" s="927" t="s">
        <v>881</v>
      </c>
      <c r="E1593" s="928">
        <v>750</v>
      </c>
      <c r="F1593" s="928">
        <v>450</v>
      </c>
      <c r="G1593" s="928">
        <v>375</v>
      </c>
      <c r="H1593" s="928"/>
    </row>
    <row r="1594" spans="1:8" s="238" customFormat="1" ht="15" customHeight="1">
      <c r="A1594" s="1489">
        <v>55</v>
      </c>
      <c r="B1594" s="1491" t="s">
        <v>1793</v>
      </c>
      <c r="C1594" s="927" t="s">
        <v>1592</v>
      </c>
      <c r="D1594" s="927" t="s">
        <v>1705</v>
      </c>
      <c r="E1594" s="928">
        <v>1000</v>
      </c>
      <c r="F1594" s="928">
        <v>600</v>
      </c>
      <c r="G1594" s="928"/>
      <c r="H1594" s="928">
        <v>450</v>
      </c>
    </row>
    <row r="1595" spans="1:8" s="238" customFormat="1" ht="15" customHeight="1">
      <c r="A1595" s="1490"/>
      <c r="B1595" s="1491"/>
      <c r="C1595" s="927" t="s">
        <v>1705</v>
      </c>
      <c r="D1595" s="927" t="s">
        <v>881</v>
      </c>
      <c r="E1595" s="928">
        <v>600</v>
      </c>
      <c r="F1595" s="928">
        <v>420</v>
      </c>
      <c r="G1595" s="928">
        <v>390</v>
      </c>
      <c r="H1595" s="928">
        <v>360</v>
      </c>
    </row>
    <row r="1596" spans="1:8" s="238" customFormat="1" ht="15" customHeight="1">
      <c r="A1596" s="928">
        <v>56</v>
      </c>
      <c r="B1596" s="932" t="s">
        <v>1705</v>
      </c>
      <c r="C1596" s="927" t="s">
        <v>1793</v>
      </c>
      <c r="D1596" s="927" t="s">
        <v>1820</v>
      </c>
      <c r="E1596" s="928">
        <v>500</v>
      </c>
      <c r="F1596" s="928"/>
      <c r="G1596" s="928"/>
      <c r="H1596" s="928"/>
    </row>
    <row r="1597" spans="1:8" s="238" customFormat="1" ht="15" customHeight="1">
      <c r="A1597" s="928">
        <v>57</v>
      </c>
      <c r="B1597" s="932" t="s">
        <v>4911</v>
      </c>
      <c r="C1597" s="927" t="s">
        <v>1592</v>
      </c>
      <c r="D1597" s="927" t="s">
        <v>1312</v>
      </c>
      <c r="E1597" s="928">
        <v>2000</v>
      </c>
      <c r="F1597" s="928"/>
      <c r="G1597" s="928"/>
      <c r="H1597" s="928"/>
    </row>
    <row r="1598" spans="1:8" s="238" customFormat="1" ht="15" customHeight="1">
      <c r="A1598" s="928">
        <v>58</v>
      </c>
      <c r="B1598" s="932" t="s">
        <v>1813</v>
      </c>
      <c r="C1598" s="927" t="s">
        <v>1609</v>
      </c>
      <c r="D1598" s="927" t="s">
        <v>4671</v>
      </c>
      <c r="E1598" s="928">
        <v>1500</v>
      </c>
      <c r="F1598" s="928"/>
      <c r="G1598" s="928"/>
      <c r="H1598" s="928"/>
    </row>
    <row r="1599" spans="1:8" s="238" customFormat="1" ht="15" customHeight="1">
      <c r="A1599" s="1489">
        <v>59</v>
      </c>
      <c r="B1599" s="1491" t="s">
        <v>1609</v>
      </c>
      <c r="C1599" s="927" t="s">
        <v>1592</v>
      </c>
      <c r="D1599" s="927" t="s">
        <v>4672</v>
      </c>
      <c r="E1599" s="928">
        <v>2300</v>
      </c>
      <c r="F1599" s="928">
        <v>700</v>
      </c>
      <c r="G1599" s="928">
        <v>600</v>
      </c>
      <c r="H1599" s="928">
        <v>500</v>
      </c>
    </row>
    <row r="1600" spans="1:8" s="238" customFormat="1" ht="15" customHeight="1">
      <c r="A1600" s="1490"/>
      <c r="B1600" s="1491"/>
      <c r="C1600" s="927" t="s">
        <v>4672</v>
      </c>
      <c r="D1600" s="927" t="s">
        <v>4673</v>
      </c>
      <c r="E1600" s="928">
        <v>1250</v>
      </c>
      <c r="F1600" s="928">
        <v>750</v>
      </c>
      <c r="G1600" s="928">
        <v>625</v>
      </c>
      <c r="H1600" s="928">
        <v>500</v>
      </c>
    </row>
    <row r="1601" spans="1:8" s="238" customFormat="1" ht="15" customHeight="1">
      <c r="A1601" s="1490"/>
      <c r="B1601" s="1491"/>
      <c r="C1601" s="927" t="s">
        <v>4673</v>
      </c>
      <c r="D1601" s="927" t="s">
        <v>881</v>
      </c>
      <c r="E1601" s="928">
        <v>750</v>
      </c>
      <c r="F1601" s="928">
        <v>525</v>
      </c>
      <c r="G1601" s="928"/>
      <c r="H1601" s="928">
        <v>450</v>
      </c>
    </row>
    <row r="1602" spans="1:8" s="238" customFormat="1" ht="15" customHeight="1">
      <c r="A1602" s="1489">
        <v>60</v>
      </c>
      <c r="B1602" s="1491" t="s">
        <v>1644</v>
      </c>
      <c r="C1602" s="927" t="s">
        <v>1592</v>
      </c>
      <c r="D1602" s="927" t="s">
        <v>1659</v>
      </c>
      <c r="E1602" s="928">
        <v>3000</v>
      </c>
      <c r="F1602" s="928"/>
      <c r="G1602" s="928"/>
      <c r="H1602" s="928"/>
    </row>
    <row r="1603" spans="1:8" s="238" customFormat="1" ht="15" customHeight="1">
      <c r="A1603" s="1490"/>
      <c r="B1603" s="1491"/>
      <c r="C1603" s="927" t="s">
        <v>1659</v>
      </c>
      <c r="D1603" s="927" t="s">
        <v>4674</v>
      </c>
      <c r="E1603" s="928">
        <v>1750</v>
      </c>
      <c r="F1603" s="928">
        <v>600</v>
      </c>
      <c r="G1603" s="928">
        <v>500</v>
      </c>
      <c r="H1603" s="928">
        <v>450</v>
      </c>
    </row>
    <row r="1604" spans="1:8" s="238" customFormat="1" ht="15" customHeight="1">
      <c r="A1604" s="1489">
        <v>61</v>
      </c>
      <c r="B1604" s="1491" t="s">
        <v>1312</v>
      </c>
      <c r="C1604" s="927" t="s">
        <v>4675</v>
      </c>
      <c r="D1604" s="927" t="s">
        <v>4676</v>
      </c>
      <c r="E1604" s="928">
        <v>1000</v>
      </c>
      <c r="F1604" s="928">
        <v>500</v>
      </c>
      <c r="G1604" s="928"/>
      <c r="H1604" s="928"/>
    </row>
    <row r="1605" spans="1:8" s="238" customFormat="1" ht="15" customHeight="1">
      <c r="A1605" s="1490"/>
      <c r="B1605" s="1491"/>
      <c r="C1605" s="927" t="s">
        <v>4676</v>
      </c>
      <c r="D1605" s="927" t="s">
        <v>1644</v>
      </c>
      <c r="E1605" s="928">
        <v>3500</v>
      </c>
      <c r="F1605" s="928"/>
      <c r="G1605" s="928"/>
      <c r="H1605" s="928"/>
    </row>
    <row r="1606" spans="1:8" s="238" customFormat="1" ht="15" customHeight="1">
      <c r="A1606" s="1490"/>
      <c r="B1606" s="1491"/>
      <c r="C1606" s="927" t="s">
        <v>1644</v>
      </c>
      <c r="D1606" s="927" t="s">
        <v>4677</v>
      </c>
      <c r="E1606" s="928">
        <v>7500</v>
      </c>
      <c r="F1606" s="928"/>
      <c r="G1606" s="928"/>
      <c r="H1606" s="928"/>
    </row>
    <row r="1607" spans="1:8" s="238" customFormat="1" ht="15" customHeight="1">
      <c r="A1607" s="1490"/>
      <c r="B1607" s="1491"/>
      <c r="C1607" s="927" t="s">
        <v>4677</v>
      </c>
      <c r="D1607" s="927" t="s">
        <v>818</v>
      </c>
      <c r="E1607" s="928">
        <v>14000</v>
      </c>
      <c r="F1607" s="928"/>
      <c r="G1607" s="928"/>
      <c r="H1607" s="928"/>
    </row>
    <row r="1608" spans="1:8" s="238" customFormat="1" ht="15" customHeight="1">
      <c r="A1608" s="1145">
        <v>62</v>
      </c>
      <c r="B1608" s="1147" t="s">
        <v>1315</v>
      </c>
      <c r="C1608" s="927" t="s">
        <v>1592</v>
      </c>
      <c r="D1608" s="927" t="s">
        <v>880</v>
      </c>
      <c r="E1608" s="928">
        <v>7500</v>
      </c>
      <c r="F1608" s="928"/>
      <c r="G1608" s="928"/>
      <c r="H1608" s="928"/>
    </row>
    <row r="1609" spans="1:8" s="238" customFormat="1" ht="15" customHeight="1">
      <c r="A1609" s="1165"/>
      <c r="B1609" s="1166"/>
      <c r="C1609" s="927" t="s">
        <v>880</v>
      </c>
      <c r="D1609" s="927" t="s">
        <v>4678</v>
      </c>
      <c r="E1609" s="928">
        <v>3500</v>
      </c>
      <c r="F1609" s="928">
        <v>1400</v>
      </c>
      <c r="G1609" s="928">
        <v>1225</v>
      </c>
      <c r="H1609" s="928">
        <v>1050</v>
      </c>
    </row>
    <row r="1610" spans="1:8" s="238" customFormat="1" ht="15" customHeight="1">
      <c r="A1610" s="1165"/>
      <c r="B1610" s="1166"/>
      <c r="C1610" s="927" t="s">
        <v>4678</v>
      </c>
      <c r="D1610" s="927" t="s">
        <v>4679</v>
      </c>
      <c r="E1610" s="928">
        <v>1500</v>
      </c>
      <c r="F1610" s="928">
        <v>600</v>
      </c>
      <c r="G1610" s="928">
        <v>525</v>
      </c>
      <c r="H1610" s="928">
        <v>450</v>
      </c>
    </row>
    <row r="1611" spans="1:8" s="238" customFormat="1" ht="15" customHeight="1">
      <c r="A1611" s="1146"/>
      <c r="B1611" s="1148"/>
      <c r="C1611" s="927" t="s">
        <v>4679</v>
      </c>
      <c r="D1611" s="927" t="s">
        <v>881</v>
      </c>
      <c r="E1611" s="928">
        <v>600</v>
      </c>
      <c r="F1611" s="928">
        <v>420</v>
      </c>
      <c r="G1611" s="928">
        <v>390</v>
      </c>
      <c r="H1611" s="928">
        <v>360</v>
      </c>
    </row>
    <row r="1612" spans="1:8" s="238" customFormat="1" ht="15" customHeight="1">
      <c r="A1612" s="928">
        <v>63</v>
      </c>
      <c r="B1612" s="932" t="s">
        <v>1659</v>
      </c>
      <c r="C1612" s="927" t="s">
        <v>1315</v>
      </c>
      <c r="D1612" s="927" t="s">
        <v>1644</v>
      </c>
      <c r="E1612" s="928">
        <v>2500</v>
      </c>
      <c r="F1612" s="928"/>
      <c r="G1612" s="928"/>
      <c r="H1612" s="928"/>
    </row>
    <row r="1613" spans="1:8" s="238" customFormat="1" ht="15" customHeight="1">
      <c r="A1613" s="928">
        <v>64</v>
      </c>
      <c r="B1613" s="932" t="s">
        <v>4677</v>
      </c>
      <c r="C1613" s="927" t="s">
        <v>1592</v>
      </c>
      <c r="D1613" s="927" t="s">
        <v>1312</v>
      </c>
      <c r="E1613" s="928">
        <v>6000</v>
      </c>
      <c r="F1613" s="928"/>
      <c r="G1613" s="928"/>
      <c r="H1613" s="928"/>
    </row>
    <row r="1614" spans="1:8" s="238" customFormat="1" ht="15" customHeight="1">
      <c r="A1614" s="928">
        <v>65</v>
      </c>
      <c r="B1614" s="932" t="s">
        <v>1345</v>
      </c>
      <c r="C1614" s="927" t="s">
        <v>880</v>
      </c>
      <c r="D1614" s="927" t="s">
        <v>1312</v>
      </c>
      <c r="E1614" s="928">
        <v>5000</v>
      </c>
      <c r="F1614" s="928"/>
      <c r="G1614" s="928"/>
      <c r="H1614" s="928"/>
    </row>
    <row r="1615" spans="1:8" s="238" customFormat="1" ht="15" customHeight="1">
      <c r="A1615" s="928">
        <v>66</v>
      </c>
      <c r="B1615" s="932" t="s">
        <v>4358</v>
      </c>
      <c r="C1615" s="927" t="s">
        <v>1312</v>
      </c>
      <c r="D1615" s="927" t="s">
        <v>880</v>
      </c>
      <c r="E1615" s="928">
        <v>6000</v>
      </c>
      <c r="F1615" s="928"/>
      <c r="G1615" s="928"/>
      <c r="H1615" s="928"/>
    </row>
    <row r="1616" spans="1:8" s="238" customFormat="1" ht="15" customHeight="1">
      <c r="A1616" s="928">
        <v>67</v>
      </c>
      <c r="B1616" s="932" t="s">
        <v>1611</v>
      </c>
      <c r="C1616" s="927" t="s">
        <v>1592</v>
      </c>
      <c r="D1616" s="927" t="s">
        <v>1312</v>
      </c>
      <c r="E1616" s="928">
        <v>10000</v>
      </c>
      <c r="F1616" s="928"/>
      <c r="G1616" s="928"/>
      <c r="H1616" s="928"/>
    </row>
    <row r="1617" spans="1:8" s="238" customFormat="1" ht="15" customHeight="1">
      <c r="A1617" s="928">
        <v>68</v>
      </c>
      <c r="B1617" s="932" t="s">
        <v>870</v>
      </c>
      <c r="C1617" s="927" t="s">
        <v>880</v>
      </c>
      <c r="D1617" s="927" t="s">
        <v>1312</v>
      </c>
      <c r="E1617" s="928">
        <v>9000</v>
      </c>
      <c r="F1617" s="928"/>
      <c r="G1617" s="928"/>
      <c r="H1617" s="928"/>
    </row>
    <row r="1618" spans="1:8" s="238" customFormat="1" ht="15" customHeight="1">
      <c r="A1618" s="928">
        <v>69</v>
      </c>
      <c r="B1618" s="932" t="s">
        <v>4912</v>
      </c>
      <c r="C1618" s="927" t="s">
        <v>892</v>
      </c>
      <c r="D1618" s="927" t="s">
        <v>2463</v>
      </c>
      <c r="E1618" s="928">
        <v>3500</v>
      </c>
      <c r="F1618" s="928">
        <v>1575</v>
      </c>
      <c r="G1618" s="928">
        <v>1225</v>
      </c>
      <c r="H1618" s="928"/>
    </row>
    <row r="1619" spans="1:8" s="238" customFormat="1" ht="15" customHeight="1">
      <c r="A1619" s="928">
        <v>70</v>
      </c>
      <c r="B1619" s="932" t="s">
        <v>2463</v>
      </c>
      <c r="C1619" s="927" t="s">
        <v>880</v>
      </c>
      <c r="D1619" s="927" t="s">
        <v>881</v>
      </c>
      <c r="E1619" s="928">
        <v>2500</v>
      </c>
      <c r="F1619" s="928">
        <v>1000</v>
      </c>
      <c r="G1619" s="928"/>
      <c r="H1619" s="928">
        <v>750</v>
      </c>
    </row>
    <row r="1620" spans="1:8" s="238" customFormat="1" ht="15" customHeight="1">
      <c r="A1620" s="1489">
        <v>71</v>
      </c>
      <c r="B1620" s="1491" t="s">
        <v>892</v>
      </c>
      <c r="C1620" s="927" t="s">
        <v>1592</v>
      </c>
      <c r="D1620" s="927" t="s">
        <v>880</v>
      </c>
      <c r="E1620" s="928">
        <v>15000</v>
      </c>
      <c r="F1620" s="928"/>
      <c r="G1620" s="928"/>
      <c r="H1620" s="928"/>
    </row>
    <row r="1621" spans="1:8" s="238" customFormat="1" ht="15" customHeight="1">
      <c r="A1621" s="1490"/>
      <c r="B1621" s="1491"/>
      <c r="C1621" s="927" t="s">
        <v>880</v>
      </c>
      <c r="D1621" s="927" t="s">
        <v>4680</v>
      </c>
      <c r="E1621" s="928">
        <v>9000</v>
      </c>
      <c r="F1621" s="928">
        <v>3150</v>
      </c>
      <c r="G1621" s="928"/>
      <c r="H1621" s="928"/>
    </row>
    <row r="1622" spans="1:8" s="238" customFormat="1" ht="15" customHeight="1">
      <c r="A1622" s="1490"/>
      <c r="B1622" s="1491"/>
      <c r="C1622" s="927" t="s">
        <v>4680</v>
      </c>
      <c r="D1622" s="927" t="s">
        <v>4681</v>
      </c>
      <c r="E1622" s="928">
        <v>2500</v>
      </c>
      <c r="F1622" s="928">
        <v>1000</v>
      </c>
      <c r="G1622" s="928">
        <v>875</v>
      </c>
      <c r="H1622" s="928"/>
    </row>
    <row r="1623" spans="1:8" s="238" customFormat="1" ht="15" customHeight="1">
      <c r="A1623" s="1490"/>
      <c r="B1623" s="1491"/>
      <c r="C1623" s="927" t="s">
        <v>4681</v>
      </c>
      <c r="D1623" s="927" t="s">
        <v>881</v>
      </c>
      <c r="E1623" s="928">
        <v>900</v>
      </c>
      <c r="F1623" s="928">
        <v>450</v>
      </c>
      <c r="G1623" s="928">
        <v>400</v>
      </c>
      <c r="H1623" s="928">
        <v>350</v>
      </c>
    </row>
    <row r="1624" spans="1:8" s="238" customFormat="1" ht="15" customHeight="1">
      <c r="A1624" s="1489">
        <v>72</v>
      </c>
      <c r="B1624" s="1491" t="s">
        <v>1591</v>
      </c>
      <c r="C1624" s="927" t="s">
        <v>880</v>
      </c>
      <c r="D1624" s="927" t="s">
        <v>1573</v>
      </c>
      <c r="E1624" s="928">
        <v>5000</v>
      </c>
      <c r="F1624" s="928">
        <v>1500</v>
      </c>
      <c r="G1624" s="928"/>
      <c r="H1624" s="928"/>
    </row>
    <row r="1625" spans="1:8" s="238" customFormat="1" ht="15" customHeight="1">
      <c r="A1625" s="1490"/>
      <c r="B1625" s="1491"/>
      <c r="C1625" s="927" t="s">
        <v>1573</v>
      </c>
      <c r="D1625" s="927" t="s">
        <v>881</v>
      </c>
      <c r="E1625" s="928">
        <v>2000</v>
      </c>
      <c r="F1625" s="928">
        <v>1000</v>
      </c>
      <c r="G1625" s="928">
        <v>750</v>
      </c>
      <c r="H1625" s="928"/>
    </row>
    <row r="1626" spans="1:8" s="238" customFormat="1" ht="15" customHeight="1">
      <c r="A1626" s="928">
        <v>73</v>
      </c>
      <c r="B1626" s="932" t="s">
        <v>1721</v>
      </c>
      <c r="C1626" s="927" t="s">
        <v>880</v>
      </c>
      <c r="D1626" s="927" t="s">
        <v>881</v>
      </c>
      <c r="E1626" s="928">
        <v>5000</v>
      </c>
      <c r="F1626" s="928">
        <v>1250</v>
      </c>
      <c r="G1626" s="928"/>
      <c r="H1626" s="928"/>
    </row>
    <row r="1627" spans="1:8" s="238" customFormat="1" ht="15" customHeight="1">
      <c r="A1627" s="1145">
        <v>74</v>
      </c>
      <c r="B1627" s="1147" t="s">
        <v>855</v>
      </c>
      <c r="C1627" s="927" t="s">
        <v>1592</v>
      </c>
      <c r="D1627" s="927" t="s">
        <v>880</v>
      </c>
      <c r="E1627" s="928">
        <v>6000</v>
      </c>
      <c r="F1627" s="928"/>
      <c r="G1627" s="928"/>
      <c r="H1627" s="928"/>
    </row>
    <row r="1628" spans="1:8" s="238" customFormat="1" ht="15" customHeight="1">
      <c r="A1628" s="1165"/>
      <c r="B1628" s="1166"/>
      <c r="C1628" s="927" t="s">
        <v>880</v>
      </c>
      <c r="D1628" s="927" t="s">
        <v>4682</v>
      </c>
      <c r="E1628" s="928">
        <v>2500</v>
      </c>
      <c r="F1628" s="928">
        <v>1000</v>
      </c>
      <c r="G1628" s="928">
        <v>750</v>
      </c>
      <c r="H1628" s="928"/>
    </row>
    <row r="1629" spans="1:8" s="238" customFormat="1" ht="15" customHeight="1">
      <c r="A1629" s="1146"/>
      <c r="B1629" s="1148"/>
      <c r="C1629" s="927" t="s">
        <v>4682</v>
      </c>
      <c r="D1629" s="927" t="s">
        <v>2489</v>
      </c>
      <c r="E1629" s="928">
        <v>600</v>
      </c>
      <c r="F1629" s="928">
        <v>450</v>
      </c>
      <c r="G1629" s="928">
        <v>420</v>
      </c>
      <c r="H1629" s="928"/>
    </row>
    <row r="1630" spans="1:8" s="238" customFormat="1" ht="15" customHeight="1">
      <c r="A1630" s="1489">
        <v>75</v>
      </c>
      <c r="B1630" s="1491" t="s">
        <v>860</v>
      </c>
      <c r="C1630" s="927" t="s">
        <v>1320</v>
      </c>
      <c r="D1630" s="927" t="s">
        <v>892</v>
      </c>
      <c r="E1630" s="928">
        <v>5000</v>
      </c>
      <c r="F1630" s="928"/>
      <c r="G1630" s="928"/>
      <c r="H1630" s="928"/>
    </row>
    <row r="1631" spans="1:8" s="238" customFormat="1" ht="15" customHeight="1">
      <c r="A1631" s="1490"/>
      <c r="B1631" s="1491"/>
      <c r="C1631" s="927" t="s">
        <v>892</v>
      </c>
      <c r="D1631" s="927" t="s">
        <v>1611</v>
      </c>
      <c r="E1631" s="928">
        <v>7000</v>
      </c>
      <c r="F1631" s="928"/>
      <c r="G1631" s="928"/>
      <c r="H1631" s="928"/>
    </row>
    <row r="1632" spans="1:8" s="238" customFormat="1" ht="15" customHeight="1">
      <c r="A1632" s="1489">
        <v>76</v>
      </c>
      <c r="B1632" s="1491" t="s">
        <v>880</v>
      </c>
      <c r="C1632" s="927" t="s">
        <v>1315</v>
      </c>
      <c r="D1632" s="927" t="s">
        <v>874</v>
      </c>
      <c r="E1632" s="928">
        <v>9000</v>
      </c>
      <c r="F1632" s="928">
        <v>2700</v>
      </c>
      <c r="G1632" s="928">
        <v>2250</v>
      </c>
      <c r="H1632" s="928">
        <v>1710</v>
      </c>
    </row>
    <row r="1633" spans="1:8" s="238" customFormat="1" ht="15" customHeight="1">
      <c r="A1633" s="1490"/>
      <c r="B1633" s="1491"/>
      <c r="C1633" s="927" t="s">
        <v>874</v>
      </c>
      <c r="D1633" s="927" t="s">
        <v>857</v>
      </c>
      <c r="E1633" s="928">
        <v>5000</v>
      </c>
      <c r="F1633" s="928">
        <v>1000</v>
      </c>
      <c r="G1633" s="928">
        <v>750</v>
      </c>
      <c r="H1633" s="928">
        <v>500</v>
      </c>
    </row>
    <row r="1634" spans="1:8" s="238" customFormat="1" ht="15" customHeight="1">
      <c r="A1634" s="1490"/>
      <c r="B1634" s="1491"/>
      <c r="C1634" s="927" t="s">
        <v>857</v>
      </c>
      <c r="D1634" s="927" t="s">
        <v>4683</v>
      </c>
      <c r="E1634" s="928">
        <v>1000</v>
      </c>
      <c r="F1634" s="928">
        <v>450</v>
      </c>
      <c r="G1634" s="928">
        <v>400</v>
      </c>
      <c r="H1634" s="928">
        <v>350</v>
      </c>
    </row>
    <row r="1635" spans="1:8" s="238" customFormat="1" ht="15" customHeight="1">
      <c r="A1635" s="1489">
        <v>77</v>
      </c>
      <c r="B1635" s="1491" t="s">
        <v>1573</v>
      </c>
      <c r="C1635" s="927" t="s">
        <v>874</v>
      </c>
      <c r="D1635" s="927" t="s">
        <v>855</v>
      </c>
      <c r="E1635" s="928">
        <v>4000</v>
      </c>
      <c r="F1635" s="928">
        <v>1200</v>
      </c>
      <c r="G1635" s="928"/>
      <c r="H1635" s="928"/>
    </row>
    <row r="1636" spans="1:8" s="238" customFormat="1" ht="15" customHeight="1">
      <c r="A1636" s="1490"/>
      <c r="B1636" s="1491"/>
      <c r="C1636" s="927" t="s">
        <v>855</v>
      </c>
      <c r="D1636" s="927" t="s">
        <v>1591</v>
      </c>
      <c r="E1636" s="928">
        <v>2250</v>
      </c>
      <c r="F1636" s="928"/>
      <c r="G1636" s="928"/>
      <c r="H1636" s="928"/>
    </row>
    <row r="1637" spans="1:8" s="238" customFormat="1" ht="15" customHeight="1">
      <c r="A1637" s="1489">
        <v>78</v>
      </c>
      <c r="B1637" s="1491" t="s">
        <v>874</v>
      </c>
      <c r="C1637" s="927" t="s">
        <v>1592</v>
      </c>
      <c r="D1637" s="927" t="s">
        <v>2518</v>
      </c>
      <c r="E1637" s="928">
        <v>6000</v>
      </c>
      <c r="F1637" s="928">
        <v>1800</v>
      </c>
      <c r="G1637" s="928">
        <v>1500</v>
      </c>
      <c r="H1637" s="928">
        <v>1200</v>
      </c>
    </row>
    <row r="1638" spans="1:8" s="238" customFormat="1" ht="15" customHeight="1">
      <c r="A1638" s="1490"/>
      <c r="B1638" s="1491"/>
      <c r="C1638" s="927" t="s">
        <v>2518</v>
      </c>
      <c r="D1638" s="927" t="s">
        <v>2489</v>
      </c>
      <c r="E1638" s="928">
        <v>2250</v>
      </c>
      <c r="F1638" s="928">
        <v>750</v>
      </c>
      <c r="G1638" s="928">
        <v>600</v>
      </c>
      <c r="H1638" s="928">
        <v>500</v>
      </c>
    </row>
    <row r="1639" spans="1:8" s="238" customFormat="1" ht="15" customHeight="1">
      <c r="A1639" s="928">
        <v>79</v>
      </c>
      <c r="B1639" s="932" t="s">
        <v>818</v>
      </c>
      <c r="C1639" s="927" t="s">
        <v>880</v>
      </c>
      <c r="D1639" s="927" t="s">
        <v>860</v>
      </c>
      <c r="E1639" s="928">
        <v>5000</v>
      </c>
      <c r="F1639" s="928"/>
      <c r="G1639" s="928"/>
      <c r="H1639" s="928"/>
    </row>
    <row r="1640" spans="1:8" s="238" customFormat="1" ht="15" customHeight="1">
      <c r="A1640" s="928">
        <v>80</v>
      </c>
      <c r="B1640" s="932" t="s">
        <v>1388</v>
      </c>
      <c r="C1640" s="927" t="s">
        <v>1320</v>
      </c>
      <c r="D1640" s="927" t="s">
        <v>855</v>
      </c>
      <c r="E1640" s="928">
        <v>4000</v>
      </c>
      <c r="F1640" s="928"/>
      <c r="G1640" s="928"/>
      <c r="H1640" s="928"/>
    </row>
    <row r="1641" spans="1:8" s="238" customFormat="1" ht="15" customHeight="1">
      <c r="A1641" s="928">
        <v>81</v>
      </c>
      <c r="B1641" s="932" t="s">
        <v>1320</v>
      </c>
      <c r="C1641" s="927" t="s">
        <v>1592</v>
      </c>
      <c r="D1641" s="927" t="s">
        <v>880</v>
      </c>
      <c r="E1641" s="928">
        <v>5000</v>
      </c>
      <c r="F1641" s="928">
        <v>2000</v>
      </c>
      <c r="G1641" s="928"/>
      <c r="H1641" s="928"/>
    </row>
    <row r="1642" spans="1:8" s="238" customFormat="1" ht="15" customHeight="1">
      <c r="A1642" s="928">
        <v>82</v>
      </c>
      <c r="B1642" s="932" t="s">
        <v>1699</v>
      </c>
      <c r="C1642" s="927" t="s">
        <v>874</v>
      </c>
      <c r="D1642" s="927" t="s">
        <v>1610</v>
      </c>
      <c r="E1642" s="928">
        <v>3500</v>
      </c>
      <c r="F1642" s="928"/>
      <c r="G1642" s="928"/>
      <c r="H1642" s="928"/>
    </row>
    <row r="1643" spans="1:8" s="238" customFormat="1" ht="15" customHeight="1">
      <c r="A1643" s="928">
        <v>83</v>
      </c>
      <c r="B1643" s="932" t="s">
        <v>2157</v>
      </c>
      <c r="C1643" s="927" t="s">
        <v>874</v>
      </c>
      <c r="D1643" s="927" t="s">
        <v>1610</v>
      </c>
      <c r="E1643" s="928">
        <v>3500</v>
      </c>
      <c r="F1643" s="928"/>
      <c r="G1643" s="928"/>
      <c r="H1643" s="928"/>
    </row>
    <row r="1644" spans="1:8" s="238" customFormat="1" ht="15" customHeight="1">
      <c r="A1644" s="928">
        <v>84</v>
      </c>
      <c r="B1644" s="932" t="s">
        <v>4913</v>
      </c>
      <c r="C1644" s="927" t="s">
        <v>880</v>
      </c>
      <c r="D1644" s="927" t="s">
        <v>881</v>
      </c>
      <c r="E1644" s="928">
        <v>3500</v>
      </c>
      <c r="F1644" s="928">
        <v>1400</v>
      </c>
      <c r="G1644" s="928"/>
      <c r="H1644" s="928"/>
    </row>
    <row r="1645" spans="1:8" s="238" customFormat="1" ht="15" customHeight="1">
      <c r="A1645" s="928">
        <v>85</v>
      </c>
      <c r="B1645" s="932" t="s">
        <v>1656</v>
      </c>
      <c r="C1645" s="927" t="s">
        <v>1573</v>
      </c>
      <c r="D1645" s="927" t="s">
        <v>881</v>
      </c>
      <c r="E1645" s="928">
        <v>2000</v>
      </c>
      <c r="F1645" s="928">
        <v>700</v>
      </c>
      <c r="G1645" s="928">
        <v>600</v>
      </c>
      <c r="H1645" s="928"/>
    </row>
    <row r="1646" spans="1:8" s="238" customFormat="1" ht="15" customHeight="1">
      <c r="A1646" s="928">
        <v>86</v>
      </c>
      <c r="B1646" s="932" t="s">
        <v>4914</v>
      </c>
      <c r="C1646" s="927" t="s">
        <v>1592</v>
      </c>
      <c r="D1646" s="927" t="s">
        <v>4684</v>
      </c>
      <c r="E1646" s="928">
        <v>1500</v>
      </c>
      <c r="F1646" s="928">
        <v>1000</v>
      </c>
      <c r="G1646" s="928"/>
      <c r="H1646" s="928">
        <v>750</v>
      </c>
    </row>
    <row r="1647" spans="1:8" s="238" customFormat="1" ht="15" customHeight="1">
      <c r="A1647" s="1489">
        <v>87</v>
      </c>
      <c r="B1647" s="1491" t="s">
        <v>1617</v>
      </c>
      <c r="C1647" s="927" t="s">
        <v>1592</v>
      </c>
      <c r="D1647" s="927" t="s">
        <v>880</v>
      </c>
      <c r="E1647" s="928">
        <v>2000</v>
      </c>
      <c r="F1647" s="928">
        <v>1000</v>
      </c>
      <c r="G1647" s="928"/>
      <c r="H1647" s="928">
        <v>750</v>
      </c>
    </row>
    <row r="1648" spans="1:8" s="238" customFormat="1" ht="15" customHeight="1">
      <c r="A1648" s="1490"/>
      <c r="B1648" s="1491"/>
      <c r="C1648" s="927" t="s">
        <v>880</v>
      </c>
      <c r="D1648" s="927" t="s">
        <v>881</v>
      </c>
      <c r="E1648" s="928">
        <v>750</v>
      </c>
      <c r="F1648" s="928"/>
      <c r="G1648" s="928"/>
      <c r="H1648" s="928"/>
    </row>
    <row r="1649" spans="1:8" s="238" customFormat="1" ht="15" customHeight="1">
      <c r="A1649" s="1489">
        <v>88</v>
      </c>
      <c r="B1649" s="1491" t="s">
        <v>2518</v>
      </c>
      <c r="C1649" s="927" t="s">
        <v>874</v>
      </c>
      <c r="D1649" s="927" t="s">
        <v>8037</v>
      </c>
      <c r="E1649" s="928">
        <v>2000</v>
      </c>
      <c r="F1649" s="928">
        <v>600</v>
      </c>
      <c r="G1649" s="928">
        <v>500</v>
      </c>
      <c r="H1649" s="928"/>
    </row>
    <row r="1650" spans="1:8" s="238" customFormat="1" ht="15" customHeight="1">
      <c r="A1650" s="1490"/>
      <c r="B1650" s="1491"/>
      <c r="C1650" s="927" t="s">
        <v>4685</v>
      </c>
      <c r="D1650" s="927" t="s">
        <v>857</v>
      </c>
      <c r="E1650" s="928">
        <v>750</v>
      </c>
      <c r="F1650" s="928">
        <v>375</v>
      </c>
      <c r="G1650" s="928"/>
      <c r="H1650" s="928"/>
    </row>
    <row r="1651" spans="1:8" s="238" customFormat="1" ht="15" customHeight="1">
      <c r="A1651" s="1490"/>
      <c r="B1651" s="1491"/>
      <c r="C1651" s="927" t="s">
        <v>857</v>
      </c>
      <c r="D1651" s="927" t="s">
        <v>2489</v>
      </c>
      <c r="E1651" s="928">
        <v>1500</v>
      </c>
      <c r="F1651" s="928">
        <v>850</v>
      </c>
      <c r="G1651" s="928">
        <v>600</v>
      </c>
      <c r="H1651" s="928">
        <v>525</v>
      </c>
    </row>
    <row r="1652" spans="1:8" s="238" customFormat="1" ht="15" customHeight="1">
      <c r="A1652" s="1145">
        <v>89</v>
      </c>
      <c r="B1652" s="1147" t="s">
        <v>868</v>
      </c>
      <c r="C1652" s="927" t="s">
        <v>874</v>
      </c>
      <c r="D1652" s="927" t="s">
        <v>2518</v>
      </c>
      <c r="E1652" s="928">
        <v>1000</v>
      </c>
      <c r="F1652" s="928">
        <v>450</v>
      </c>
      <c r="G1652" s="928"/>
      <c r="H1652" s="928">
        <v>350</v>
      </c>
    </row>
    <row r="1653" spans="1:8" s="238" customFormat="1" ht="15" customHeight="1">
      <c r="A1653" s="1146"/>
      <c r="B1653" s="1148"/>
      <c r="C1653" s="927" t="s">
        <v>2518</v>
      </c>
      <c r="D1653" s="927" t="s">
        <v>857</v>
      </c>
      <c r="E1653" s="928">
        <v>1250</v>
      </c>
      <c r="F1653" s="928">
        <v>600</v>
      </c>
      <c r="G1653" s="928"/>
      <c r="H1653" s="928"/>
    </row>
    <row r="1654" spans="1:8" s="238" customFormat="1" ht="15" customHeight="1">
      <c r="A1654" s="1145">
        <v>90</v>
      </c>
      <c r="B1654" s="1147" t="s">
        <v>4915</v>
      </c>
      <c r="C1654" s="927" t="s">
        <v>4686</v>
      </c>
      <c r="D1654" s="927" t="s">
        <v>874</v>
      </c>
      <c r="E1654" s="928">
        <v>1250</v>
      </c>
      <c r="F1654" s="928">
        <v>575</v>
      </c>
      <c r="G1654" s="928">
        <v>500</v>
      </c>
      <c r="H1654" s="928">
        <v>425</v>
      </c>
    </row>
    <row r="1655" spans="1:8" s="238" customFormat="1" ht="15" customHeight="1">
      <c r="A1655" s="1165"/>
      <c r="B1655" s="1166"/>
      <c r="C1655" s="927" t="s">
        <v>874</v>
      </c>
      <c r="D1655" s="927" t="s">
        <v>857</v>
      </c>
      <c r="E1655" s="928">
        <v>1000</v>
      </c>
      <c r="F1655" s="928">
        <v>450</v>
      </c>
      <c r="G1655" s="928">
        <v>400</v>
      </c>
      <c r="H1655" s="928">
        <v>350</v>
      </c>
    </row>
    <row r="1656" spans="1:8" s="238" customFormat="1" ht="15" customHeight="1">
      <c r="A1656" s="1146"/>
      <c r="B1656" s="1148"/>
      <c r="C1656" s="927" t="s">
        <v>857</v>
      </c>
      <c r="D1656" s="927" t="s">
        <v>2518</v>
      </c>
      <c r="E1656" s="928">
        <v>750</v>
      </c>
      <c r="F1656" s="928">
        <v>425</v>
      </c>
      <c r="G1656" s="928">
        <v>350</v>
      </c>
      <c r="H1656" s="928"/>
    </row>
    <row r="1657" spans="1:8" s="238" customFormat="1" ht="15" customHeight="1">
      <c r="A1657" s="1489">
        <v>91</v>
      </c>
      <c r="B1657" s="1491" t="s">
        <v>2489</v>
      </c>
      <c r="C1657" s="927" t="s">
        <v>4687</v>
      </c>
      <c r="D1657" s="927" t="s">
        <v>4688</v>
      </c>
      <c r="E1657" s="928">
        <v>1000</v>
      </c>
      <c r="F1657" s="928">
        <v>500</v>
      </c>
      <c r="G1657" s="928">
        <v>450</v>
      </c>
      <c r="H1657" s="928"/>
    </row>
    <row r="1658" spans="1:8" s="238" customFormat="1" ht="15" customHeight="1">
      <c r="A1658" s="1490"/>
      <c r="B1658" s="1491"/>
      <c r="C1658" s="927" t="s">
        <v>4688</v>
      </c>
      <c r="D1658" s="927" t="s">
        <v>4689</v>
      </c>
      <c r="E1658" s="928">
        <v>1500</v>
      </c>
      <c r="F1658" s="928">
        <v>500</v>
      </c>
      <c r="G1658" s="928">
        <v>450</v>
      </c>
      <c r="H1658" s="928">
        <v>400</v>
      </c>
    </row>
    <row r="1659" spans="1:8" s="238" customFormat="1" ht="15" customHeight="1">
      <c r="A1659" s="1145">
        <v>92</v>
      </c>
      <c r="B1659" s="1147" t="s">
        <v>857</v>
      </c>
      <c r="C1659" s="927" t="s">
        <v>1592</v>
      </c>
      <c r="D1659" s="927" t="s">
        <v>880</v>
      </c>
      <c r="E1659" s="928">
        <v>2500</v>
      </c>
      <c r="F1659" s="928"/>
      <c r="G1659" s="928"/>
      <c r="H1659" s="928"/>
    </row>
    <row r="1660" spans="1:8" s="238" customFormat="1" ht="15" customHeight="1">
      <c r="A1660" s="1146"/>
      <c r="B1660" s="1148"/>
      <c r="C1660" s="927" t="s">
        <v>880</v>
      </c>
      <c r="D1660" s="927" t="s">
        <v>2489</v>
      </c>
      <c r="E1660" s="928">
        <v>1500</v>
      </c>
      <c r="F1660" s="928">
        <v>700</v>
      </c>
      <c r="G1660" s="928">
        <v>450</v>
      </c>
      <c r="H1660" s="928">
        <v>400</v>
      </c>
    </row>
    <row r="1661" spans="1:8" s="238" customFormat="1" ht="15" customHeight="1">
      <c r="A1661" s="928">
        <v>93</v>
      </c>
      <c r="B1661" s="932" t="s">
        <v>2165</v>
      </c>
      <c r="C1661" s="927" t="s">
        <v>857</v>
      </c>
      <c r="D1661" s="927" t="s">
        <v>2489</v>
      </c>
      <c r="E1661" s="928">
        <v>1000</v>
      </c>
      <c r="F1661" s="928">
        <v>500</v>
      </c>
      <c r="G1661" s="928">
        <v>450</v>
      </c>
      <c r="H1661" s="928">
        <v>375</v>
      </c>
    </row>
    <row r="1662" spans="1:8" s="238" customFormat="1" ht="15" customHeight="1">
      <c r="A1662" s="928">
        <v>94</v>
      </c>
      <c r="B1662" s="932" t="s">
        <v>1648</v>
      </c>
      <c r="C1662" s="927" t="s">
        <v>2489</v>
      </c>
      <c r="D1662" s="927" t="s">
        <v>881</v>
      </c>
      <c r="E1662" s="928">
        <v>500</v>
      </c>
      <c r="F1662" s="928">
        <v>425</v>
      </c>
      <c r="G1662" s="928">
        <v>400</v>
      </c>
      <c r="H1662" s="928">
        <v>375</v>
      </c>
    </row>
    <row r="1663" spans="1:8" s="238" customFormat="1" ht="15" customHeight="1">
      <c r="A1663" s="928">
        <v>95</v>
      </c>
      <c r="B1663" s="932" t="s">
        <v>2223</v>
      </c>
      <c r="C1663" s="927" t="s">
        <v>2489</v>
      </c>
      <c r="D1663" s="927" t="s">
        <v>4690</v>
      </c>
      <c r="E1663" s="928">
        <v>600</v>
      </c>
      <c r="F1663" s="928">
        <v>450</v>
      </c>
      <c r="G1663" s="928">
        <v>400</v>
      </c>
      <c r="H1663" s="928"/>
    </row>
    <row r="1664" spans="1:8" s="238" customFormat="1" ht="15" customHeight="1">
      <c r="A1664" s="1489">
        <v>96</v>
      </c>
      <c r="B1664" s="1491" t="s">
        <v>4690</v>
      </c>
      <c r="C1664" s="927" t="s">
        <v>2223</v>
      </c>
      <c r="D1664" s="927" t="s">
        <v>4691</v>
      </c>
      <c r="E1664" s="928">
        <v>550</v>
      </c>
      <c r="F1664" s="928">
        <v>470</v>
      </c>
      <c r="G1664" s="928"/>
      <c r="H1664" s="928"/>
    </row>
    <row r="1665" spans="1:8" s="238" customFormat="1" ht="15" customHeight="1">
      <c r="A1665" s="1490"/>
      <c r="B1665" s="1491"/>
      <c r="C1665" s="927" t="s">
        <v>2223</v>
      </c>
      <c r="D1665" s="927" t="s">
        <v>1375</v>
      </c>
      <c r="E1665" s="928">
        <v>500</v>
      </c>
      <c r="F1665" s="928">
        <v>450</v>
      </c>
      <c r="G1665" s="928">
        <v>425</v>
      </c>
      <c r="H1665" s="928">
        <v>400</v>
      </c>
    </row>
    <row r="1666" spans="1:8" s="238" customFormat="1" ht="15" customHeight="1">
      <c r="A1666" s="928">
        <v>97</v>
      </c>
      <c r="B1666" s="932" t="s">
        <v>1843</v>
      </c>
      <c r="C1666" s="927" t="s">
        <v>1648</v>
      </c>
      <c r="D1666" s="927" t="s">
        <v>4690</v>
      </c>
      <c r="E1666" s="928">
        <v>450</v>
      </c>
      <c r="F1666" s="928">
        <v>405</v>
      </c>
      <c r="G1666" s="928">
        <v>350</v>
      </c>
      <c r="H1666" s="928"/>
    </row>
    <row r="1667" spans="1:8" s="238" customFormat="1" ht="15" customHeight="1">
      <c r="A1667" s="1489">
        <v>98</v>
      </c>
      <c r="B1667" s="1491" t="s">
        <v>4641</v>
      </c>
      <c r="C1667" s="927" t="s">
        <v>1592</v>
      </c>
      <c r="D1667" s="927" t="s">
        <v>4692</v>
      </c>
      <c r="E1667" s="928">
        <v>1500</v>
      </c>
      <c r="F1667" s="928">
        <v>675</v>
      </c>
      <c r="G1667" s="928">
        <v>525</v>
      </c>
      <c r="H1667" s="928">
        <v>450</v>
      </c>
    </row>
    <row r="1668" spans="1:8" s="238" customFormat="1" ht="15" customHeight="1">
      <c r="A1668" s="1490"/>
      <c r="B1668" s="1491"/>
      <c r="C1668" s="927" t="s">
        <v>4692</v>
      </c>
      <c r="D1668" s="927" t="s">
        <v>4693</v>
      </c>
      <c r="E1668" s="928">
        <v>1000</v>
      </c>
      <c r="F1668" s="928">
        <v>650</v>
      </c>
      <c r="G1668" s="928">
        <v>600</v>
      </c>
      <c r="H1668" s="928">
        <v>550</v>
      </c>
    </row>
    <row r="1669" spans="1:8" s="238" customFormat="1" ht="15" customHeight="1">
      <c r="A1669" s="1490"/>
      <c r="B1669" s="1491"/>
      <c r="C1669" s="927" t="s">
        <v>4693</v>
      </c>
      <c r="D1669" s="927" t="s">
        <v>881</v>
      </c>
      <c r="E1669" s="928">
        <v>500</v>
      </c>
      <c r="F1669" s="928">
        <v>450</v>
      </c>
      <c r="G1669" s="928">
        <v>425</v>
      </c>
      <c r="H1669" s="928">
        <v>400</v>
      </c>
    </row>
    <row r="1670" spans="1:8" s="238" customFormat="1" ht="15" customHeight="1">
      <c r="A1670" s="928">
        <v>99</v>
      </c>
      <c r="B1670" s="932" t="s">
        <v>1375</v>
      </c>
      <c r="C1670" s="927" t="s">
        <v>4694</v>
      </c>
      <c r="D1670" s="927" t="s">
        <v>881</v>
      </c>
      <c r="E1670" s="928">
        <v>500</v>
      </c>
      <c r="F1670" s="928">
        <v>450</v>
      </c>
      <c r="G1670" s="928">
        <v>400</v>
      </c>
      <c r="H1670" s="928">
        <v>375</v>
      </c>
    </row>
    <row r="1671" spans="1:8" s="238" customFormat="1" ht="15" customHeight="1">
      <c r="A1671" s="928">
        <v>100</v>
      </c>
      <c r="B1671" s="932" t="s">
        <v>2027</v>
      </c>
      <c r="C1671" s="927" t="s">
        <v>1375</v>
      </c>
      <c r="D1671" s="927" t="s">
        <v>881</v>
      </c>
      <c r="E1671" s="928">
        <v>500</v>
      </c>
      <c r="F1671" s="928">
        <v>450</v>
      </c>
      <c r="G1671" s="928">
        <v>425</v>
      </c>
      <c r="H1671" s="928"/>
    </row>
    <row r="1672" spans="1:8" s="238" customFormat="1" ht="15" customHeight="1">
      <c r="A1672" s="928">
        <v>101</v>
      </c>
      <c r="B1672" s="932" t="s">
        <v>1380</v>
      </c>
      <c r="C1672" s="927" t="s">
        <v>1592</v>
      </c>
      <c r="D1672" s="927" t="s">
        <v>880</v>
      </c>
      <c r="E1672" s="928">
        <v>800</v>
      </c>
      <c r="F1672" s="928"/>
      <c r="G1672" s="928"/>
      <c r="H1672" s="928"/>
    </row>
    <row r="1673" spans="1:8" s="238" customFormat="1" ht="15" customHeight="1">
      <c r="A1673" s="928">
        <v>102</v>
      </c>
      <c r="B1673" s="932" t="s">
        <v>1694</v>
      </c>
      <c r="C1673" s="927" t="s">
        <v>1592</v>
      </c>
      <c r="D1673" s="927" t="s">
        <v>881</v>
      </c>
      <c r="E1673" s="928">
        <v>650</v>
      </c>
      <c r="F1673" s="928"/>
      <c r="G1673" s="928"/>
      <c r="H1673" s="928"/>
    </row>
    <row r="1674" spans="1:8" s="238" customFormat="1" ht="15" customHeight="1">
      <c r="A1674" s="928">
        <v>103</v>
      </c>
      <c r="B1674" s="932" t="s">
        <v>4683</v>
      </c>
      <c r="C1674" s="927" t="s">
        <v>1592</v>
      </c>
      <c r="D1674" s="927" t="s">
        <v>881</v>
      </c>
      <c r="E1674" s="928">
        <v>650</v>
      </c>
      <c r="F1674" s="928"/>
      <c r="G1674" s="928"/>
      <c r="H1674" s="928"/>
    </row>
    <row r="1675" spans="1:8" s="238" customFormat="1" ht="15" customHeight="1">
      <c r="A1675" s="928">
        <v>104</v>
      </c>
      <c r="B1675" s="932" t="s">
        <v>1362</v>
      </c>
      <c r="C1675" s="927" t="s">
        <v>1592</v>
      </c>
      <c r="D1675" s="927" t="s">
        <v>881</v>
      </c>
      <c r="E1675" s="928">
        <v>1000</v>
      </c>
      <c r="F1675" s="928">
        <v>700</v>
      </c>
      <c r="G1675" s="928">
        <v>600</v>
      </c>
      <c r="H1675" s="928"/>
    </row>
    <row r="1676" spans="1:8" s="238" customFormat="1" ht="15" customHeight="1">
      <c r="A1676" s="1489">
        <v>105</v>
      </c>
      <c r="B1676" s="1491" t="s">
        <v>1807</v>
      </c>
      <c r="C1676" s="927" t="s">
        <v>1592</v>
      </c>
      <c r="D1676" s="927" t="s">
        <v>1794</v>
      </c>
      <c r="E1676" s="928">
        <v>600</v>
      </c>
      <c r="F1676" s="928"/>
      <c r="G1676" s="928"/>
      <c r="H1676" s="928"/>
    </row>
    <row r="1677" spans="1:8" s="238" customFormat="1" ht="15" customHeight="1">
      <c r="A1677" s="1490"/>
      <c r="B1677" s="1491"/>
      <c r="C1677" s="927" t="s">
        <v>1794</v>
      </c>
      <c r="D1677" s="927" t="s">
        <v>881</v>
      </c>
      <c r="E1677" s="928">
        <v>400</v>
      </c>
      <c r="F1677" s="928">
        <v>360</v>
      </c>
      <c r="G1677" s="928">
        <v>340</v>
      </c>
      <c r="H1677" s="928"/>
    </row>
    <row r="1678" spans="1:8" s="238" customFormat="1" ht="15" customHeight="1">
      <c r="A1678" s="956">
        <v>106</v>
      </c>
      <c r="B1678" s="957" t="s">
        <v>2493</v>
      </c>
      <c r="C1678" s="927" t="s">
        <v>1592</v>
      </c>
      <c r="D1678" s="927" t="s">
        <v>881</v>
      </c>
      <c r="E1678" s="928">
        <v>600</v>
      </c>
      <c r="F1678" s="928">
        <v>450</v>
      </c>
      <c r="G1678" s="928">
        <v>420</v>
      </c>
      <c r="H1678" s="928"/>
    </row>
    <row r="1679" spans="1:8" s="238" customFormat="1" ht="15" customHeight="1">
      <c r="A1679" s="928">
        <v>107</v>
      </c>
      <c r="B1679" s="932" t="s">
        <v>1794</v>
      </c>
      <c r="C1679" s="927" t="s">
        <v>4695</v>
      </c>
      <c r="D1679" s="927" t="s">
        <v>881</v>
      </c>
      <c r="E1679" s="928">
        <v>450</v>
      </c>
      <c r="F1679" s="928"/>
      <c r="G1679" s="928"/>
      <c r="H1679" s="928"/>
    </row>
    <row r="1680" spans="1:8" s="238" customFormat="1" ht="15" customHeight="1">
      <c r="A1680" s="928">
        <v>108</v>
      </c>
      <c r="B1680" s="932" t="s">
        <v>4916</v>
      </c>
      <c r="C1680" s="927" t="s">
        <v>4696</v>
      </c>
      <c r="D1680" s="927" t="s">
        <v>1807</v>
      </c>
      <c r="E1680" s="928">
        <v>400</v>
      </c>
      <c r="F1680" s="928">
        <v>360</v>
      </c>
      <c r="G1680" s="928">
        <v>340</v>
      </c>
      <c r="H1680" s="928">
        <v>330</v>
      </c>
    </row>
    <row r="1681" spans="1:8" s="238" customFormat="1" ht="15" customHeight="1">
      <c r="A1681" s="1489">
        <v>109</v>
      </c>
      <c r="B1681" s="1491" t="s">
        <v>4917</v>
      </c>
      <c r="C1681" s="927" t="s">
        <v>1592</v>
      </c>
      <c r="D1681" s="927" t="s">
        <v>4697</v>
      </c>
      <c r="E1681" s="928">
        <v>600</v>
      </c>
      <c r="F1681" s="928">
        <v>450</v>
      </c>
      <c r="G1681" s="928"/>
      <c r="H1681" s="928"/>
    </row>
    <row r="1682" spans="1:8" s="238" customFormat="1" ht="15" customHeight="1">
      <c r="A1682" s="1490"/>
      <c r="B1682" s="1491"/>
      <c r="C1682" s="927" t="s">
        <v>4697</v>
      </c>
      <c r="D1682" s="927" t="s">
        <v>4698</v>
      </c>
      <c r="E1682" s="928">
        <v>450</v>
      </c>
      <c r="F1682" s="928">
        <v>385</v>
      </c>
      <c r="G1682" s="928">
        <v>340</v>
      </c>
      <c r="H1682" s="928"/>
    </row>
    <row r="1683" spans="1:8" s="238" customFormat="1" ht="15" customHeight="1">
      <c r="A1683" s="928">
        <v>110</v>
      </c>
      <c r="B1683" s="932" t="s">
        <v>4696</v>
      </c>
      <c r="C1683" s="927" t="s">
        <v>1592</v>
      </c>
      <c r="D1683" s="927" t="s">
        <v>881</v>
      </c>
      <c r="E1683" s="928">
        <v>600</v>
      </c>
      <c r="F1683" s="928">
        <v>450</v>
      </c>
      <c r="G1683" s="928">
        <v>420</v>
      </c>
      <c r="H1683" s="928"/>
    </row>
    <row r="1684" spans="1:8" s="238" customFormat="1" ht="15" customHeight="1">
      <c r="A1684" s="1489">
        <v>111</v>
      </c>
      <c r="B1684" s="1491" t="s">
        <v>4918</v>
      </c>
      <c r="C1684" s="927" t="s">
        <v>1592</v>
      </c>
      <c r="D1684" s="927" t="s">
        <v>4699</v>
      </c>
      <c r="E1684" s="928">
        <v>900</v>
      </c>
      <c r="F1684" s="928">
        <v>585</v>
      </c>
      <c r="G1684" s="928">
        <v>495</v>
      </c>
      <c r="H1684" s="928"/>
    </row>
    <row r="1685" spans="1:8" s="238" customFormat="1" ht="15" customHeight="1">
      <c r="A1685" s="1490"/>
      <c r="B1685" s="1491"/>
      <c r="C1685" s="927" t="s">
        <v>4700</v>
      </c>
      <c r="D1685" s="927" t="s">
        <v>881</v>
      </c>
      <c r="E1685" s="928">
        <v>600</v>
      </c>
      <c r="F1685" s="928"/>
      <c r="G1685" s="928"/>
      <c r="H1685" s="928"/>
    </row>
    <row r="1686" spans="1:8" s="238" customFormat="1" ht="15" customHeight="1">
      <c r="A1686" s="928">
        <v>112</v>
      </c>
      <c r="B1686" s="932" t="s">
        <v>1674</v>
      </c>
      <c r="C1686" s="927" t="s">
        <v>4701</v>
      </c>
      <c r="D1686" s="927" t="s">
        <v>2068</v>
      </c>
      <c r="E1686" s="928">
        <v>450</v>
      </c>
      <c r="F1686" s="928">
        <v>405</v>
      </c>
      <c r="G1686" s="928">
        <v>385</v>
      </c>
      <c r="H1686" s="928"/>
    </row>
    <row r="1687" spans="1:8" s="238" customFormat="1" ht="15" customHeight="1">
      <c r="A1687" s="928">
        <v>113</v>
      </c>
      <c r="B1687" s="932" t="s">
        <v>1330</v>
      </c>
      <c r="C1687" s="927" t="s">
        <v>1592</v>
      </c>
      <c r="D1687" s="927" t="s">
        <v>4702</v>
      </c>
      <c r="E1687" s="928">
        <v>600</v>
      </c>
      <c r="F1687" s="928"/>
      <c r="G1687" s="928"/>
      <c r="H1687" s="928"/>
    </row>
    <row r="1688" spans="1:8" s="238" customFormat="1" ht="15" customHeight="1">
      <c r="A1688" s="928">
        <v>114</v>
      </c>
      <c r="B1688" s="932" t="s">
        <v>2172</v>
      </c>
      <c r="C1688" s="927" t="s">
        <v>1592</v>
      </c>
      <c r="D1688" s="927" t="s">
        <v>1674</v>
      </c>
      <c r="E1688" s="928">
        <v>600</v>
      </c>
      <c r="F1688" s="928">
        <v>450</v>
      </c>
      <c r="G1688" s="928"/>
      <c r="H1688" s="928"/>
    </row>
    <row r="1689" spans="1:8" s="238" customFormat="1" ht="15" customHeight="1">
      <c r="A1689" s="928">
        <v>115</v>
      </c>
      <c r="B1689" s="932" t="s">
        <v>1657</v>
      </c>
      <c r="C1689" s="927" t="s">
        <v>1592</v>
      </c>
      <c r="D1689" s="927" t="s">
        <v>4703</v>
      </c>
      <c r="E1689" s="928">
        <v>500</v>
      </c>
      <c r="F1689" s="928">
        <v>425</v>
      </c>
      <c r="G1689" s="928"/>
      <c r="H1689" s="928"/>
    </row>
    <row r="1690" spans="1:8" s="238" customFormat="1" ht="15" customHeight="1">
      <c r="A1690" s="928">
        <v>116</v>
      </c>
      <c r="B1690" s="932" t="s">
        <v>1336</v>
      </c>
      <c r="C1690" s="927" t="s">
        <v>1592</v>
      </c>
      <c r="D1690" s="927" t="s">
        <v>1674</v>
      </c>
      <c r="E1690" s="928">
        <v>600</v>
      </c>
      <c r="F1690" s="928">
        <v>480</v>
      </c>
      <c r="G1690" s="928">
        <v>420</v>
      </c>
      <c r="H1690" s="928"/>
    </row>
    <row r="1691" spans="1:8" s="238" customFormat="1" ht="15" customHeight="1">
      <c r="A1691" s="928">
        <v>117</v>
      </c>
      <c r="B1691" s="932" t="s">
        <v>4919</v>
      </c>
      <c r="C1691" s="927" t="s">
        <v>1592</v>
      </c>
      <c r="D1691" s="927" t="s">
        <v>4704</v>
      </c>
      <c r="E1691" s="928">
        <v>500</v>
      </c>
      <c r="F1691" s="928">
        <v>425</v>
      </c>
      <c r="G1691" s="928">
        <v>400</v>
      </c>
      <c r="H1691" s="928"/>
    </row>
    <row r="1692" spans="1:8" s="238" customFormat="1" ht="15" customHeight="1">
      <c r="A1692" s="1489">
        <v>118</v>
      </c>
      <c r="B1692" s="1491" t="s">
        <v>4920</v>
      </c>
      <c r="C1692" s="927" t="s">
        <v>1592</v>
      </c>
      <c r="D1692" s="927" t="s">
        <v>4705</v>
      </c>
      <c r="E1692" s="928">
        <v>600</v>
      </c>
      <c r="F1692" s="928">
        <v>450</v>
      </c>
      <c r="G1692" s="928">
        <v>420</v>
      </c>
      <c r="H1692" s="928">
        <v>390</v>
      </c>
    </row>
    <row r="1693" spans="1:8" s="238" customFormat="1" ht="15" customHeight="1">
      <c r="A1693" s="1490"/>
      <c r="B1693" s="1491"/>
      <c r="C1693" s="927" t="s">
        <v>4705</v>
      </c>
      <c r="D1693" s="927" t="s">
        <v>2172</v>
      </c>
      <c r="E1693" s="928">
        <v>400</v>
      </c>
      <c r="F1693" s="928"/>
      <c r="G1693" s="928"/>
      <c r="H1693" s="928"/>
    </row>
    <row r="1694" spans="1:8" s="238" customFormat="1" ht="15" customHeight="1">
      <c r="A1694" s="1490"/>
      <c r="B1694" s="1491"/>
      <c r="C1694" s="927" t="s">
        <v>2172</v>
      </c>
      <c r="D1694" s="927" t="s">
        <v>4702</v>
      </c>
      <c r="E1694" s="928">
        <v>450</v>
      </c>
      <c r="F1694" s="928">
        <v>405</v>
      </c>
      <c r="G1694" s="928">
        <v>385</v>
      </c>
      <c r="H1694" s="928"/>
    </row>
    <row r="1695" spans="1:8" s="238" customFormat="1" ht="15" customHeight="1">
      <c r="A1695" s="928">
        <v>119</v>
      </c>
      <c r="B1695" s="932" t="s">
        <v>4921</v>
      </c>
      <c r="C1695" s="927" t="s">
        <v>1592</v>
      </c>
      <c r="D1695" s="927" t="s">
        <v>2068</v>
      </c>
      <c r="E1695" s="928">
        <v>650</v>
      </c>
      <c r="F1695" s="928">
        <v>490</v>
      </c>
      <c r="G1695" s="928"/>
      <c r="H1695" s="928"/>
    </row>
    <row r="1696" spans="1:8" s="238" customFormat="1" ht="15" customHeight="1">
      <c r="A1696" s="928">
        <v>120</v>
      </c>
      <c r="B1696" s="932" t="s">
        <v>1718</v>
      </c>
      <c r="C1696" s="927" t="s">
        <v>1592</v>
      </c>
      <c r="D1696" s="927" t="s">
        <v>4706</v>
      </c>
      <c r="E1696" s="928">
        <v>500</v>
      </c>
      <c r="F1696" s="928">
        <v>425</v>
      </c>
      <c r="G1696" s="928">
        <v>400</v>
      </c>
      <c r="H1696" s="928"/>
    </row>
    <row r="1697" spans="1:8" s="238" customFormat="1" ht="15" customHeight="1">
      <c r="A1697" s="928">
        <v>121</v>
      </c>
      <c r="B1697" s="932" t="s">
        <v>1582</v>
      </c>
      <c r="C1697" s="927" t="s">
        <v>1592</v>
      </c>
      <c r="D1697" s="927" t="s">
        <v>4707</v>
      </c>
      <c r="E1697" s="928">
        <v>500</v>
      </c>
      <c r="F1697" s="928">
        <v>425</v>
      </c>
      <c r="G1697" s="928">
        <v>400</v>
      </c>
      <c r="H1697" s="928"/>
    </row>
    <row r="1698" spans="1:8" s="238" customFormat="1" ht="15" customHeight="1">
      <c r="A1698" s="928">
        <v>122</v>
      </c>
      <c r="B1698" s="932" t="s">
        <v>1444</v>
      </c>
      <c r="C1698" s="927" t="s">
        <v>1592</v>
      </c>
      <c r="D1698" s="927" t="s">
        <v>881</v>
      </c>
      <c r="E1698" s="928">
        <v>600</v>
      </c>
      <c r="F1698" s="928">
        <v>510</v>
      </c>
      <c r="G1698" s="928">
        <v>420</v>
      </c>
      <c r="H1698" s="928"/>
    </row>
    <row r="1699" spans="1:8" s="238" customFormat="1" ht="15" customHeight="1">
      <c r="A1699" s="928">
        <v>123</v>
      </c>
      <c r="B1699" s="932" t="s">
        <v>1839</v>
      </c>
      <c r="C1699" s="927" t="s">
        <v>1592</v>
      </c>
      <c r="D1699" s="927" t="s">
        <v>4708</v>
      </c>
      <c r="E1699" s="928">
        <v>500</v>
      </c>
      <c r="F1699" s="928">
        <v>425</v>
      </c>
      <c r="G1699" s="928">
        <v>400</v>
      </c>
      <c r="H1699" s="928"/>
    </row>
    <row r="1700" spans="1:8" s="238" customFormat="1" ht="15" customHeight="1">
      <c r="A1700" s="928">
        <v>124</v>
      </c>
      <c r="B1700" s="932" t="s">
        <v>1748</v>
      </c>
      <c r="C1700" s="927" t="s">
        <v>1592</v>
      </c>
      <c r="D1700" s="927" t="s">
        <v>4709</v>
      </c>
      <c r="E1700" s="928">
        <v>750</v>
      </c>
      <c r="F1700" s="928">
        <v>490</v>
      </c>
      <c r="G1700" s="928"/>
      <c r="H1700" s="928"/>
    </row>
    <row r="1701" spans="1:8" s="238" customFormat="1" ht="15" customHeight="1">
      <c r="A1701" s="928">
        <v>125</v>
      </c>
      <c r="B1701" s="932" t="s">
        <v>4708</v>
      </c>
      <c r="C1701" s="927" t="s">
        <v>1748</v>
      </c>
      <c r="D1701" s="927" t="s">
        <v>4710</v>
      </c>
      <c r="E1701" s="928">
        <v>400</v>
      </c>
      <c r="F1701" s="928">
        <v>360</v>
      </c>
      <c r="G1701" s="928"/>
      <c r="H1701" s="928">
        <v>330</v>
      </c>
    </row>
    <row r="1702" spans="1:8" s="238" customFormat="1" ht="15" customHeight="1">
      <c r="A1702" s="928">
        <v>126</v>
      </c>
      <c r="B1702" s="932" t="s">
        <v>2068</v>
      </c>
      <c r="C1702" s="927" t="s">
        <v>4711</v>
      </c>
      <c r="D1702" s="927" t="s">
        <v>4712</v>
      </c>
      <c r="E1702" s="928">
        <v>400</v>
      </c>
      <c r="F1702" s="928">
        <v>360</v>
      </c>
      <c r="G1702" s="928">
        <v>340</v>
      </c>
      <c r="H1702" s="928"/>
    </row>
    <row r="1703" spans="1:8" s="238" customFormat="1" ht="15" customHeight="1">
      <c r="A1703" s="1489">
        <v>127</v>
      </c>
      <c r="B1703" s="1491" t="s">
        <v>1338</v>
      </c>
      <c r="C1703" s="927" t="s">
        <v>1592</v>
      </c>
      <c r="D1703" s="927" t="s">
        <v>2081</v>
      </c>
      <c r="E1703" s="928">
        <v>900</v>
      </c>
      <c r="F1703" s="928">
        <v>585</v>
      </c>
      <c r="G1703" s="928">
        <v>495</v>
      </c>
      <c r="H1703" s="928"/>
    </row>
    <row r="1704" spans="1:8" s="238" customFormat="1" ht="15" customHeight="1">
      <c r="A1704" s="1490"/>
      <c r="B1704" s="1491"/>
      <c r="C1704" s="927" t="s">
        <v>2081</v>
      </c>
      <c r="D1704" s="927" t="s">
        <v>4713</v>
      </c>
      <c r="E1704" s="928">
        <v>500</v>
      </c>
      <c r="F1704" s="928">
        <v>425</v>
      </c>
      <c r="G1704" s="928">
        <v>400</v>
      </c>
      <c r="H1704" s="928"/>
    </row>
    <row r="1705" spans="1:8" s="238" customFormat="1" ht="15" customHeight="1">
      <c r="A1705" s="1490"/>
      <c r="B1705" s="1491"/>
      <c r="C1705" s="927" t="s">
        <v>4713</v>
      </c>
      <c r="D1705" s="927" t="s">
        <v>4714</v>
      </c>
      <c r="E1705" s="928">
        <v>450</v>
      </c>
      <c r="F1705" s="928"/>
      <c r="G1705" s="928"/>
      <c r="H1705" s="928"/>
    </row>
    <row r="1706" spans="1:8" s="238" customFormat="1" ht="15" customHeight="1">
      <c r="A1706" s="928">
        <v>128</v>
      </c>
      <c r="B1706" s="932" t="s">
        <v>1655</v>
      </c>
      <c r="C1706" s="927" t="s">
        <v>4715</v>
      </c>
      <c r="D1706" s="927" t="s">
        <v>4716</v>
      </c>
      <c r="E1706" s="928">
        <v>450</v>
      </c>
      <c r="F1706" s="928">
        <v>405</v>
      </c>
      <c r="G1706" s="928"/>
      <c r="H1706" s="928"/>
    </row>
    <row r="1707" spans="1:8" s="238" customFormat="1" ht="15" customHeight="1">
      <c r="A1707" s="928">
        <v>129</v>
      </c>
      <c r="B1707" s="932" t="s">
        <v>4922</v>
      </c>
      <c r="C1707" s="927" t="s">
        <v>4717</v>
      </c>
      <c r="D1707" s="927" t="s">
        <v>4718</v>
      </c>
      <c r="E1707" s="928">
        <v>400</v>
      </c>
      <c r="F1707" s="928"/>
      <c r="G1707" s="928"/>
      <c r="H1707" s="928"/>
    </row>
    <row r="1708" spans="1:8" s="238" customFormat="1" ht="15" customHeight="1">
      <c r="A1708" s="928">
        <v>130</v>
      </c>
      <c r="B1708" s="932" t="s">
        <v>4923</v>
      </c>
      <c r="C1708" s="927" t="s">
        <v>1338</v>
      </c>
      <c r="D1708" s="927" t="s">
        <v>2149</v>
      </c>
      <c r="E1708" s="928">
        <v>500</v>
      </c>
      <c r="F1708" s="928"/>
      <c r="G1708" s="928"/>
      <c r="H1708" s="928"/>
    </row>
    <row r="1709" spans="1:8" s="238" customFormat="1" ht="15" customHeight="1">
      <c r="A1709" s="928">
        <v>131</v>
      </c>
      <c r="B1709" s="932" t="s">
        <v>4924</v>
      </c>
      <c r="C1709" s="927" t="s">
        <v>1715</v>
      </c>
      <c r="D1709" s="927" t="s">
        <v>881</v>
      </c>
      <c r="E1709" s="928">
        <v>400</v>
      </c>
      <c r="F1709" s="928"/>
      <c r="G1709" s="928"/>
      <c r="H1709" s="928"/>
    </row>
    <row r="1710" spans="1:8" s="238" customFormat="1" ht="15" customHeight="1">
      <c r="A1710" s="928">
        <v>132</v>
      </c>
      <c r="B1710" s="932" t="s">
        <v>4925</v>
      </c>
      <c r="C1710" s="927" t="s">
        <v>1338</v>
      </c>
      <c r="D1710" s="927" t="s">
        <v>881</v>
      </c>
      <c r="E1710" s="928">
        <v>400</v>
      </c>
      <c r="F1710" s="928"/>
      <c r="G1710" s="928"/>
      <c r="H1710" s="928"/>
    </row>
    <row r="1711" spans="1:8" s="238" customFormat="1" ht="15" customHeight="1">
      <c r="A1711" s="928">
        <v>133</v>
      </c>
      <c r="B1711" s="932" t="s">
        <v>4348</v>
      </c>
      <c r="C1711" s="927" t="s">
        <v>1338</v>
      </c>
      <c r="D1711" s="927" t="s">
        <v>881</v>
      </c>
      <c r="E1711" s="928">
        <v>400</v>
      </c>
      <c r="F1711" s="928"/>
      <c r="G1711" s="928"/>
      <c r="H1711" s="928"/>
    </row>
    <row r="1712" spans="1:8" s="238" customFormat="1" ht="15" customHeight="1">
      <c r="A1712" s="928">
        <v>134</v>
      </c>
      <c r="B1712" s="932" t="s">
        <v>4351</v>
      </c>
      <c r="C1712" s="927" t="s">
        <v>1338</v>
      </c>
      <c r="D1712" s="927" t="s">
        <v>4719</v>
      </c>
      <c r="E1712" s="928">
        <v>400</v>
      </c>
      <c r="F1712" s="928"/>
      <c r="G1712" s="928"/>
      <c r="H1712" s="928"/>
    </row>
    <row r="1713" spans="1:8" s="238" customFormat="1" ht="15" customHeight="1">
      <c r="A1713" s="928">
        <v>135</v>
      </c>
      <c r="B1713" s="932" t="s">
        <v>4926</v>
      </c>
      <c r="C1713" s="927" t="s">
        <v>1338</v>
      </c>
      <c r="D1713" s="927" t="s">
        <v>4719</v>
      </c>
      <c r="E1713" s="928">
        <v>400</v>
      </c>
      <c r="F1713" s="928">
        <v>360</v>
      </c>
      <c r="G1713" s="928">
        <v>340</v>
      </c>
      <c r="H1713" s="928"/>
    </row>
    <row r="1714" spans="1:8" s="238" customFormat="1" ht="15" customHeight="1">
      <c r="A1714" s="928">
        <v>136</v>
      </c>
      <c r="B1714" s="932" t="s">
        <v>1711</v>
      </c>
      <c r="C1714" s="927" t="s">
        <v>1338</v>
      </c>
      <c r="D1714" s="927" t="s">
        <v>4719</v>
      </c>
      <c r="E1714" s="928">
        <v>400</v>
      </c>
      <c r="F1714" s="928">
        <v>360</v>
      </c>
      <c r="G1714" s="928">
        <v>340</v>
      </c>
      <c r="H1714" s="928"/>
    </row>
    <row r="1715" spans="1:8" s="238" customFormat="1" ht="15" customHeight="1">
      <c r="A1715" s="928">
        <v>137</v>
      </c>
      <c r="B1715" s="932" t="s">
        <v>2194</v>
      </c>
      <c r="C1715" s="927" t="s">
        <v>1641</v>
      </c>
      <c r="D1715" s="927" t="s">
        <v>881</v>
      </c>
      <c r="E1715" s="928">
        <v>400</v>
      </c>
      <c r="F1715" s="928"/>
      <c r="G1715" s="928"/>
      <c r="H1715" s="928"/>
    </row>
    <row r="1716" spans="1:8" s="238" customFormat="1" ht="15" customHeight="1">
      <c r="A1716" s="928">
        <v>138</v>
      </c>
      <c r="B1716" s="932" t="s">
        <v>1641</v>
      </c>
      <c r="C1716" s="927" t="s">
        <v>4720</v>
      </c>
      <c r="D1716" s="927" t="s">
        <v>4721</v>
      </c>
      <c r="E1716" s="928">
        <v>400</v>
      </c>
      <c r="F1716" s="928"/>
      <c r="G1716" s="928"/>
      <c r="H1716" s="928"/>
    </row>
    <row r="1717" spans="1:8" s="238" customFormat="1" ht="15" customHeight="1">
      <c r="A1717" s="928">
        <v>139</v>
      </c>
      <c r="B1717" s="932" t="s">
        <v>1529</v>
      </c>
      <c r="C1717" s="927" t="s">
        <v>4722</v>
      </c>
      <c r="D1717" s="927" t="s">
        <v>4723</v>
      </c>
      <c r="E1717" s="928">
        <v>400</v>
      </c>
      <c r="F1717" s="928"/>
      <c r="G1717" s="928"/>
      <c r="H1717" s="928"/>
    </row>
    <row r="1718" spans="1:8" s="238" customFormat="1" ht="15" customHeight="1">
      <c r="A1718" s="928">
        <v>140</v>
      </c>
      <c r="B1718" s="932" t="s">
        <v>1349</v>
      </c>
      <c r="C1718" s="927" t="s">
        <v>4351</v>
      </c>
      <c r="D1718" s="927" t="s">
        <v>4724</v>
      </c>
      <c r="E1718" s="928">
        <v>400</v>
      </c>
      <c r="F1718" s="928"/>
      <c r="G1718" s="928"/>
      <c r="H1718" s="928"/>
    </row>
    <row r="1719" spans="1:8" s="238" customFormat="1" ht="15" customHeight="1">
      <c r="A1719" s="928">
        <v>141</v>
      </c>
      <c r="B1719" s="932" t="s">
        <v>1701</v>
      </c>
      <c r="C1719" s="927" t="s">
        <v>1592</v>
      </c>
      <c r="D1719" s="927" t="s">
        <v>881</v>
      </c>
      <c r="E1719" s="928">
        <v>500</v>
      </c>
      <c r="F1719" s="928">
        <v>450</v>
      </c>
      <c r="G1719" s="928">
        <v>400</v>
      </c>
      <c r="H1719" s="928"/>
    </row>
    <row r="1720" spans="1:8" s="238" customFormat="1" ht="15" customHeight="1">
      <c r="A1720" s="928">
        <v>142</v>
      </c>
      <c r="B1720" s="932" t="s">
        <v>1729</v>
      </c>
      <c r="C1720" s="927" t="s">
        <v>1592</v>
      </c>
      <c r="D1720" s="927" t="s">
        <v>2081</v>
      </c>
      <c r="E1720" s="928">
        <v>650</v>
      </c>
      <c r="F1720" s="928">
        <v>490</v>
      </c>
      <c r="G1720" s="928"/>
      <c r="H1720" s="928"/>
    </row>
    <row r="1721" spans="1:8" s="238" customFormat="1" ht="15" customHeight="1">
      <c r="A1721" s="1489">
        <v>143</v>
      </c>
      <c r="B1721" s="1491" t="s">
        <v>2149</v>
      </c>
      <c r="C1721" s="927" t="s">
        <v>1592</v>
      </c>
      <c r="D1721" s="927" t="s">
        <v>2500</v>
      </c>
      <c r="E1721" s="928">
        <v>650</v>
      </c>
      <c r="F1721" s="928">
        <v>490</v>
      </c>
      <c r="G1721" s="928">
        <v>455</v>
      </c>
      <c r="H1721" s="928">
        <v>425</v>
      </c>
    </row>
    <row r="1722" spans="1:8" s="238" customFormat="1" ht="15" customHeight="1">
      <c r="A1722" s="1490"/>
      <c r="B1722" s="1491"/>
      <c r="C1722" s="927" t="s">
        <v>2500</v>
      </c>
      <c r="D1722" s="927" t="s">
        <v>4725</v>
      </c>
      <c r="E1722" s="928">
        <v>450</v>
      </c>
      <c r="F1722" s="928">
        <v>400</v>
      </c>
      <c r="G1722" s="928">
        <v>375</v>
      </c>
      <c r="H1722" s="928">
        <v>350</v>
      </c>
    </row>
    <row r="1723" spans="1:8" s="238" customFormat="1" ht="15" customHeight="1">
      <c r="A1723" s="928">
        <v>144</v>
      </c>
      <c r="B1723" s="932" t="s">
        <v>4927</v>
      </c>
      <c r="C1723" s="927" t="s">
        <v>1592</v>
      </c>
      <c r="D1723" s="927" t="s">
        <v>2500</v>
      </c>
      <c r="E1723" s="928">
        <v>650</v>
      </c>
      <c r="F1723" s="928">
        <v>490</v>
      </c>
      <c r="G1723" s="928">
        <v>455</v>
      </c>
      <c r="H1723" s="928"/>
    </row>
    <row r="1724" spans="1:8" s="238" customFormat="1" ht="15" customHeight="1">
      <c r="A1724" s="928">
        <v>145</v>
      </c>
      <c r="B1724" s="932" t="s">
        <v>2478</v>
      </c>
      <c r="C1724" s="927" t="s">
        <v>1592</v>
      </c>
      <c r="D1724" s="927" t="s">
        <v>2485</v>
      </c>
      <c r="E1724" s="928">
        <v>650</v>
      </c>
      <c r="F1724" s="928">
        <v>490</v>
      </c>
      <c r="G1724" s="928">
        <v>455</v>
      </c>
      <c r="H1724" s="928"/>
    </row>
    <row r="1725" spans="1:8" s="238" customFormat="1" ht="15" customHeight="1">
      <c r="A1725" s="928">
        <v>146</v>
      </c>
      <c r="B1725" s="932" t="s">
        <v>1318</v>
      </c>
      <c r="C1725" s="927" t="s">
        <v>1592</v>
      </c>
      <c r="D1725" s="927" t="s">
        <v>2485</v>
      </c>
      <c r="E1725" s="928">
        <v>600</v>
      </c>
      <c r="F1725" s="928">
        <v>450</v>
      </c>
      <c r="G1725" s="928">
        <v>420</v>
      </c>
      <c r="H1725" s="928"/>
    </row>
    <row r="1726" spans="1:8" s="238" customFormat="1" ht="15" customHeight="1">
      <c r="A1726" s="928">
        <v>147</v>
      </c>
      <c r="B1726" s="932" t="s">
        <v>1719</v>
      </c>
      <c r="C1726" s="927" t="s">
        <v>1592</v>
      </c>
      <c r="D1726" s="927" t="s">
        <v>4726</v>
      </c>
      <c r="E1726" s="928">
        <v>500</v>
      </c>
      <c r="F1726" s="928">
        <v>425</v>
      </c>
      <c r="G1726" s="928">
        <v>400</v>
      </c>
      <c r="H1726" s="928"/>
    </row>
    <row r="1727" spans="1:8" s="238" customFormat="1" ht="15" customHeight="1">
      <c r="A1727" s="928">
        <v>148</v>
      </c>
      <c r="B1727" s="932" t="s">
        <v>2164</v>
      </c>
      <c r="C1727" s="927" t="s">
        <v>1592</v>
      </c>
      <c r="D1727" s="927" t="s">
        <v>4727</v>
      </c>
      <c r="E1727" s="928">
        <v>500</v>
      </c>
      <c r="F1727" s="928">
        <v>425</v>
      </c>
      <c r="G1727" s="928">
        <v>400</v>
      </c>
      <c r="H1727" s="928"/>
    </row>
    <row r="1728" spans="1:8" s="238" customFormat="1" ht="15" customHeight="1">
      <c r="A1728" s="1489">
        <v>149</v>
      </c>
      <c r="B1728" s="1491" t="s">
        <v>1715</v>
      </c>
      <c r="C1728" s="927" t="s">
        <v>1592</v>
      </c>
      <c r="D1728" s="927" t="s">
        <v>2485</v>
      </c>
      <c r="E1728" s="928">
        <v>650</v>
      </c>
      <c r="F1728" s="928">
        <v>490</v>
      </c>
      <c r="G1728" s="928">
        <v>455</v>
      </c>
      <c r="H1728" s="928"/>
    </row>
    <row r="1729" spans="1:8" s="238" customFormat="1" ht="15" customHeight="1">
      <c r="A1729" s="1490"/>
      <c r="B1729" s="1491"/>
      <c r="C1729" s="927" t="s">
        <v>2485</v>
      </c>
      <c r="D1729" s="927" t="s">
        <v>4728</v>
      </c>
      <c r="E1729" s="928">
        <v>450</v>
      </c>
      <c r="F1729" s="928">
        <v>405</v>
      </c>
      <c r="G1729" s="928">
        <v>385</v>
      </c>
      <c r="H1729" s="928"/>
    </row>
    <row r="1730" spans="1:8" s="238" customFormat="1" ht="15" customHeight="1">
      <c r="A1730" s="1490"/>
      <c r="B1730" s="1491"/>
      <c r="C1730" s="927" t="s">
        <v>4728</v>
      </c>
      <c r="D1730" s="927" t="s">
        <v>881</v>
      </c>
      <c r="E1730" s="928">
        <v>400</v>
      </c>
      <c r="F1730" s="928"/>
      <c r="G1730" s="928"/>
      <c r="H1730" s="928"/>
    </row>
    <row r="1731" spans="1:8" s="238" customFormat="1" ht="15" customHeight="1">
      <c r="A1731" s="928">
        <v>150</v>
      </c>
      <c r="B1731" s="932" t="s">
        <v>2485</v>
      </c>
      <c r="C1731" s="927" t="s">
        <v>4729</v>
      </c>
      <c r="D1731" s="927" t="s">
        <v>4730</v>
      </c>
      <c r="E1731" s="928">
        <v>450</v>
      </c>
      <c r="F1731" s="928">
        <v>405</v>
      </c>
      <c r="G1731" s="928">
        <v>385</v>
      </c>
      <c r="H1731" s="928">
        <v>360</v>
      </c>
    </row>
    <row r="1732" spans="1:8" s="238" customFormat="1" ht="15" customHeight="1">
      <c r="A1732" s="928">
        <v>151</v>
      </c>
      <c r="B1732" s="932" t="s">
        <v>4928</v>
      </c>
      <c r="C1732" s="927" t="s">
        <v>1715</v>
      </c>
      <c r="D1732" s="927" t="s">
        <v>2149</v>
      </c>
      <c r="E1732" s="928">
        <v>450</v>
      </c>
      <c r="F1732" s="928"/>
      <c r="G1732" s="928"/>
      <c r="H1732" s="928"/>
    </row>
    <row r="1733" spans="1:8" s="238" customFormat="1" ht="15" customHeight="1">
      <c r="A1733" s="928">
        <v>152</v>
      </c>
      <c r="B1733" s="932" t="s">
        <v>1992</v>
      </c>
      <c r="C1733" s="927" t="s">
        <v>2485</v>
      </c>
      <c r="D1733" s="927" t="s">
        <v>881</v>
      </c>
      <c r="E1733" s="928">
        <v>450</v>
      </c>
      <c r="F1733" s="928">
        <v>405</v>
      </c>
      <c r="G1733" s="928">
        <v>385</v>
      </c>
      <c r="H1733" s="928">
        <v>360</v>
      </c>
    </row>
    <row r="1734" spans="1:8" s="238" customFormat="1" ht="15" customHeight="1">
      <c r="A1734" s="928">
        <v>153</v>
      </c>
      <c r="B1734" s="932" t="s">
        <v>2509</v>
      </c>
      <c r="C1734" s="927" t="s">
        <v>1592</v>
      </c>
      <c r="D1734" s="927" t="s">
        <v>1646</v>
      </c>
      <c r="E1734" s="928">
        <v>500</v>
      </c>
      <c r="F1734" s="928">
        <v>450</v>
      </c>
      <c r="G1734" s="928">
        <v>400</v>
      </c>
      <c r="H1734" s="928"/>
    </row>
    <row r="1735" spans="1:8" s="238" customFormat="1" ht="15" customHeight="1">
      <c r="A1735" s="928">
        <v>154</v>
      </c>
      <c r="B1735" s="932" t="s">
        <v>4929</v>
      </c>
      <c r="C1735" s="927" t="s">
        <v>1592</v>
      </c>
      <c r="D1735" s="927" t="s">
        <v>881</v>
      </c>
      <c r="E1735" s="928">
        <v>450</v>
      </c>
      <c r="F1735" s="928">
        <v>405</v>
      </c>
      <c r="G1735" s="928">
        <v>385</v>
      </c>
      <c r="H1735" s="928"/>
    </row>
    <row r="1736" spans="1:8" s="238" customFormat="1" ht="15" customHeight="1">
      <c r="A1736" s="956">
        <v>155</v>
      </c>
      <c r="B1736" s="932" t="s">
        <v>1646</v>
      </c>
      <c r="C1736" s="927" t="s">
        <v>1592</v>
      </c>
      <c r="D1736" s="927" t="s">
        <v>2485</v>
      </c>
      <c r="E1736" s="928">
        <v>600</v>
      </c>
      <c r="F1736" s="928">
        <v>450</v>
      </c>
      <c r="G1736" s="928">
        <v>420</v>
      </c>
      <c r="H1736" s="928"/>
    </row>
    <row r="1737" spans="1:8" s="238" customFormat="1" ht="15" customHeight="1">
      <c r="A1737" s="1489">
        <v>156</v>
      </c>
      <c r="B1737" s="1491" t="s">
        <v>1373</v>
      </c>
      <c r="C1737" s="927" t="s">
        <v>1592</v>
      </c>
      <c r="D1737" s="927" t="s">
        <v>4731</v>
      </c>
      <c r="E1737" s="928">
        <v>600</v>
      </c>
      <c r="F1737" s="928"/>
      <c r="G1737" s="928"/>
      <c r="H1737" s="928"/>
    </row>
    <row r="1738" spans="1:8" s="238" customFormat="1" ht="15" customHeight="1">
      <c r="A1738" s="1490"/>
      <c r="B1738" s="1491"/>
      <c r="C1738" s="927" t="s">
        <v>4731</v>
      </c>
      <c r="D1738" s="927" t="s">
        <v>881</v>
      </c>
      <c r="E1738" s="928">
        <v>450</v>
      </c>
      <c r="F1738" s="928">
        <v>405</v>
      </c>
      <c r="G1738" s="928"/>
      <c r="H1738" s="928"/>
    </row>
    <row r="1739" spans="1:8" s="238" customFormat="1" ht="15" customHeight="1">
      <c r="A1739" s="1489">
        <v>157</v>
      </c>
      <c r="B1739" s="1491" t="s">
        <v>1791</v>
      </c>
      <c r="C1739" s="927" t="s">
        <v>1592</v>
      </c>
      <c r="D1739" s="927" t="s">
        <v>1973</v>
      </c>
      <c r="E1739" s="928">
        <v>600</v>
      </c>
      <c r="F1739" s="928">
        <v>450</v>
      </c>
      <c r="G1739" s="928">
        <v>420</v>
      </c>
      <c r="H1739" s="928"/>
    </row>
    <row r="1740" spans="1:8" s="238" customFormat="1" ht="15" customHeight="1">
      <c r="A1740" s="1490"/>
      <c r="B1740" s="1491"/>
      <c r="C1740" s="927" t="s">
        <v>1973</v>
      </c>
      <c r="D1740" s="927" t="s">
        <v>881</v>
      </c>
      <c r="E1740" s="928">
        <v>450</v>
      </c>
      <c r="F1740" s="928">
        <v>405</v>
      </c>
      <c r="G1740" s="928"/>
      <c r="H1740" s="928"/>
    </row>
    <row r="1741" spans="1:8" s="238" customFormat="1" ht="15" customHeight="1">
      <c r="A1741" s="928">
        <v>158</v>
      </c>
      <c r="B1741" s="932" t="s">
        <v>1724</v>
      </c>
      <c r="C1741" s="927" t="s">
        <v>1802</v>
      </c>
      <c r="D1741" s="927" t="s">
        <v>1646</v>
      </c>
      <c r="E1741" s="928">
        <v>450</v>
      </c>
      <c r="F1741" s="928">
        <v>405</v>
      </c>
      <c r="G1741" s="928"/>
      <c r="H1741" s="928"/>
    </row>
    <row r="1742" spans="1:8" s="238" customFormat="1" ht="15" customHeight="1">
      <c r="A1742" s="928">
        <v>159</v>
      </c>
      <c r="B1742" s="932" t="s">
        <v>4930</v>
      </c>
      <c r="C1742" s="927" t="s">
        <v>1802</v>
      </c>
      <c r="D1742" s="927" t="s">
        <v>1373</v>
      </c>
      <c r="E1742" s="928">
        <v>400</v>
      </c>
      <c r="F1742" s="928">
        <v>360</v>
      </c>
      <c r="G1742" s="928"/>
      <c r="H1742" s="928"/>
    </row>
    <row r="1743" spans="1:8" s="238" customFormat="1" ht="15" customHeight="1">
      <c r="A1743" s="928">
        <v>160</v>
      </c>
      <c r="B1743" s="932" t="s">
        <v>1973</v>
      </c>
      <c r="C1743" s="927" t="s">
        <v>1690</v>
      </c>
      <c r="D1743" s="927" t="s">
        <v>1373</v>
      </c>
      <c r="E1743" s="928">
        <v>400</v>
      </c>
      <c r="F1743" s="928">
        <v>360</v>
      </c>
      <c r="G1743" s="928"/>
      <c r="H1743" s="928"/>
    </row>
    <row r="1744" spans="1:8" s="238" customFormat="1" ht="15" customHeight="1">
      <c r="A1744" s="1489">
        <v>161</v>
      </c>
      <c r="B1744" s="1491" t="s">
        <v>1802</v>
      </c>
      <c r="C1744" s="927" t="s">
        <v>1592</v>
      </c>
      <c r="D1744" s="927" t="s">
        <v>4732</v>
      </c>
      <c r="E1744" s="928">
        <v>600</v>
      </c>
      <c r="F1744" s="928"/>
      <c r="G1744" s="928"/>
      <c r="H1744" s="928"/>
    </row>
    <row r="1745" spans="1:8" s="238" customFormat="1" ht="15" customHeight="1">
      <c r="A1745" s="1490"/>
      <c r="B1745" s="1491"/>
      <c r="C1745" s="927" t="s">
        <v>4732</v>
      </c>
      <c r="D1745" s="927" t="s">
        <v>1791</v>
      </c>
      <c r="E1745" s="928">
        <v>400</v>
      </c>
      <c r="F1745" s="928">
        <v>360</v>
      </c>
      <c r="G1745" s="928">
        <v>340</v>
      </c>
      <c r="H1745" s="928"/>
    </row>
    <row r="1746" spans="1:8" s="238" customFormat="1" ht="15" customHeight="1">
      <c r="A1746" s="928">
        <v>162</v>
      </c>
      <c r="B1746" s="932" t="s">
        <v>1690</v>
      </c>
      <c r="C1746" s="927" t="s">
        <v>4733</v>
      </c>
      <c r="D1746" s="927" t="s">
        <v>881</v>
      </c>
      <c r="E1746" s="928">
        <v>400</v>
      </c>
      <c r="F1746" s="928">
        <v>360</v>
      </c>
      <c r="G1746" s="928"/>
      <c r="H1746" s="928"/>
    </row>
    <row r="1747" spans="1:8" s="238" customFormat="1" ht="15" customHeight="1">
      <c r="A1747" s="1489">
        <v>163</v>
      </c>
      <c r="B1747" s="1491" t="s">
        <v>2232</v>
      </c>
      <c r="C1747" s="927" t="s">
        <v>1592</v>
      </c>
      <c r="D1747" s="927" t="s">
        <v>4734</v>
      </c>
      <c r="E1747" s="928">
        <v>600</v>
      </c>
      <c r="F1747" s="928">
        <v>450</v>
      </c>
      <c r="G1747" s="928">
        <v>420</v>
      </c>
      <c r="H1747" s="928"/>
    </row>
    <row r="1748" spans="1:8" s="238" customFormat="1" ht="15" customHeight="1">
      <c r="A1748" s="1490"/>
      <c r="B1748" s="1491"/>
      <c r="C1748" s="927" t="s">
        <v>4734</v>
      </c>
      <c r="D1748" s="927" t="s">
        <v>881</v>
      </c>
      <c r="E1748" s="928">
        <v>400</v>
      </c>
      <c r="F1748" s="928">
        <v>360</v>
      </c>
      <c r="G1748" s="928"/>
      <c r="H1748" s="928"/>
    </row>
    <row r="1749" spans="1:8" s="238" customFormat="1" ht="15" customHeight="1">
      <c r="A1749" s="928">
        <v>164</v>
      </c>
      <c r="B1749" s="932" t="s">
        <v>4931</v>
      </c>
      <c r="C1749" s="927" t="s">
        <v>1592</v>
      </c>
      <c r="D1749" s="927" t="s">
        <v>1797</v>
      </c>
      <c r="E1749" s="928">
        <v>600</v>
      </c>
      <c r="F1749" s="928">
        <v>510</v>
      </c>
      <c r="G1749" s="928">
        <v>420</v>
      </c>
      <c r="H1749" s="928"/>
    </row>
    <row r="1750" spans="1:8" s="238" customFormat="1" ht="15" customHeight="1">
      <c r="A1750" s="928">
        <v>165</v>
      </c>
      <c r="B1750" s="932" t="s">
        <v>2510</v>
      </c>
      <c r="C1750" s="927" t="s">
        <v>1592</v>
      </c>
      <c r="D1750" s="927" t="s">
        <v>4735</v>
      </c>
      <c r="E1750" s="928">
        <v>600</v>
      </c>
      <c r="F1750" s="928">
        <v>510</v>
      </c>
      <c r="G1750" s="928">
        <v>420</v>
      </c>
      <c r="H1750" s="928"/>
    </row>
    <row r="1751" spans="1:8" s="238" customFormat="1" ht="15" customHeight="1">
      <c r="A1751" s="928">
        <v>166</v>
      </c>
      <c r="B1751" s="932" t="s">
        <v>2511</v>
      </c>
      <c r="C1751" s="927" t="s">
        <v>1592</v>
      </c>
      <c r="D1751" s="927" t="s">
        <v>1797</v>
      </c>
      <c r="E1751" s="928">
        <v>600</v>
      </c>
      <c r="F1751" s="928">
        <v>510</v>
      </c>
      <c r="G1751" s="928">
        <v>420</v>
      </c>
      <c r="H1751" s="928"/>
    </row>
    <row r="1752" spans="1:8" s="238" customFormat="1" ht="15" customHeight="1">
      <c r="A1752" s="928">
        <v>167</v>
      </c>
      <c r="B1752" s="932" t="s">
        <v>1797</v>
      </c>
      <c r="C1752" s="927" t="s">
        <v>2232</v>
      </c>
      <c r="D1752" s="927" t="s">
        <v>881</v>
      </c>
      <c r="E1752" s="928">
        <v>450</v>
      </c>
      <c r="F1752" s="928">
        <v>385</v>
      </c>
      <c r="G1752" s="928"/>
      <c r="H1752" s="928">
        <v>360</v>
      </c>
    </row>
    <row r="1753" spans="1:8" s="238" customFormat="1" ht="15" customHeight="1">
      <c r="A1753" s="928">
        <v>168</v>
      </c>
      <c r="B1753" s="932" t="s">
        <v>1770</v>
      </c>
      <c r="C1753" s="927" t="s">
        <v>1592</v>
      </c>
      <c r="D1753" s="927" t="s">
        <v>881</v>
      </c>
      <c r="E1753" s="928">
        <v>750</v>
      </c>
      <c r="F1753" s="928">
        <v>565</v>
      </c>
      <c r="G1753" s="928">
        <v>490</v>
      </c>
      <c r="H1753" s="928"/>
    </row>
    <row r="1754" spans="1:8" s="238" customFormat="1" ht="15" customHeight="1">
      <c r="A1754" s="928">
        <v>169</v>
      </c>
      <c r="B1754" s="932" t="s">
        <v>1795</v>
      </c>
      <c r="C1754" s="927" t="s">
        <v>1592</v>
      </c>
      <c r="D1754" s="927" t="s">
        <v>881</v>
      </c>
      <c r="E1754" s="928">
        <v>750</v>
      </c>
      <c r="F1754" s="928">
        <v>565</v>
      </c>
      <c r="G1754" s="928">
        <v>490</v>
      </c>
      <c r="H1754" s="928">
        <v>415</v>
      </c>
    </row>
    <row r="1755" spans="1:8" s="238" customFormat="1" ht="15" customHeight="1">
      <c r="A1755" s="928">
        <v>170</v>
      </c>
      <c r="B1755" s="932" t="s">
        <v>1702</v>
      </c>
      <c r="C1755" s="927" t="s">
        <v>1592</v>
      </c>
      <c r="D1755" s="927" t="s">
        <v>881</v>
      </c>
      <c r="E1755" s="928">
        <v>750</v>
      </c>
      <c r="F1755" s="928">
        <v>425</v>
      </c>
      <c r="G1755" s="928"/>
      <c r="H1755" s="928"/>
    </row>
    <row r="1756" spans="1:8" s="238" customFormat="1" ht="15" customHeight="1">
      <c r="A1756" s="928">
        <v>171</v>
      </c>
      <c r="B1756" s="932" t="s">
        <v>2000</v>
      </c>
      <c r="C1756" s="927" t="s">
        <v>1592</v>
      </c>
      <c r="D1756" s="927" t="s">
        <v>881</v>
      </c>
      <c r="E1756" s="928">
        <v>500</v>
      </c>
      <c r="F1756" s="928">
        <v>400</v>
      </c>
      <c r="G1756" s="928">
        <v>375</v>
      </c>
      <c r="H1756" s="928"/>
    </row>
    <row r="1757" spans="1:8" s="238" customFormat="1" ht="15" customHeight="1">
      <c r="A1757" s="928">
        <v>172</v>
      </c>
      <c r="B1757" s="932" t="s">
        <v>1717</v>
      </c>
      <c r="C1757" s="927" t="s">
        <v>1592</v>
      </c>
      <c r="D1757" s="927" t="s">
        <v>881</v>
      </c>
      <c r="E1757" s="928">
        <v>600</v>
      </c>
      <c r="F1757" s="928">
        <v>450</v>
      </c>
      <c r="G1757" s="928">
        <v>420</v>
      </c>
      <c r="H1757" s="928"/>
    </row>
    <row r="1758" spans="1:8" s="238" customFormat="1" ht="15" customHeight="1">
      <c r="A1758" s="928">
        <v>173</v>
      </c>
      <c r="B1758" s="932" t="s">
        <v>1720</v>
      </c>
      <c r="C1758" s="927" t="s">
        <v>1592</v>
      </c>
      <c r="D1758" s="927" t="s">
        <v>881</v>
      </c>
      <c r="E1758" s="928">
        <v>600</v>
      </c>
      <c r="F1758" s="928">
        <v>450</v>
      </c>
      <c r="G1758" s="928">
        <v>420</v>
      </c>
      <c r="H1758" s="928"/>
    </row>
    <row r="1759" spans="1:8" s="238" customFormat="1" ht="15" customHeight="1">
      <c r="A1759" s="928">
        <v>174</v>
      </c>
      <c r="B1759" s="932" t="s">
        <v>1663</v>
      </c>
      <c r="C1759" s="927" t="s">
        <v>1592</v>
      </c>
      <c r="D1759" s="927" t="s">
        <v>881</v>
      </c>
      <c r="E1759" s="928">
        <v>1000</v>
      </c>
      <c r="F1759" s="928"/>
      <c r="G1759" s="928"/>
      <c r="H1759" s="928"/>
    </row>
    <row r="1760" spans="1:8" s="238" customFormat="1" ht="15" customHeight="1">
      <c r="A1760" s="1489">
        <v>175</v>
      </c>
      <c r="B1760" s="1491" t="s">
        <v>1605</v>
      </c>
      <c r="C1760" s="927" t="s">
        <v>1592</v>
      </c>
      <c r="D1760" s="927" t="s">
        <v>4736</v>
      </c>
      <c r="E1760" s="928">
        <v>1000</v>
      </c>
      <c r="F1760" s="928">
        <v>700</v>
      </c>
      <c r="G1760" s="928">
        <v>650</v>
      </c>
      <c r="H1760" s="928"/>
    </row>
    <row r="1761" spans="1:8" s="238" customFormat="1" ht="15" customHeight="1">
      <c r="A1761" s="1490"/>
      <c r="B1761" s="1491"/>
      <c r="C1761" s="927" t="s">
        <v>4736</v>
      </c>
      <c r="D1761" s="927" t="s">
        <v>881</v>
      </c>
      <c r="E1761" s="928">
        <v>450</v>
      </c>
      <c r="F1761" s="928"/>
      <c r="G1761" s="928"/>
      <c r="H1761" s="928"/>
    </row>
    <row r="1762" spans="1:8" s="238" customFormat="1" ht="15" customHeight="1">
      <c r="A1762" s="928">
        <v>176</v>
      </c>
      <c r="B1762" s="932" t="s">
        <v>1818</v>
      </c>
      <c r="C1762" s="927" t="s">
        <v>1592</v>
      </c>
      <c r="D1762" s="927" t="s">
        <v>1728</v>
      </c>
      <c r="E1762" s="928">
        <v>1500</v>
      </c>
      <c r="F1762" s="928"/>
      <c r="G1762" s="928"/>
      <c r="H1762" s="928"/>
    </row>
    <row r="1763" spans="1:8" s="238" customFormat="1" ht="15" customHeight="1">
      <c r="A1763" s="928">
        <v>177</v>
      </c>
      <c r="B1763" s="932" t="s">
        <v>1333</v>
      </c>
      <c r="C1763" s="927" t="s">
        <v>1592</v>
      </c>
      <c r="D1763" s="927" t="s">
        <v>1511</v>
      </c>
      <c r="E1763" s="928">
        <v>1000</v>
      </c>
      <c r="F1763" s="928">
        <v>550</v>
      </c>
      <c r="G1763" s="928">
        <v>450</v>
      </c>
      <c r="H1763" s="928">
        <v>400</v>
      </c>
    </row>
    <row r="1764" spans="1:8" s="238" customFormat="1" ht="15" customHeight="1">
      <c r="A1764" s="1489">
        <v>178</v>
      </c>
      <c r="B1764" s="1491" t="s">
        <v>1722</v>
      </c>
      <c r="C1764" s="927" t="s">
        <v>1592</v>
      </c>
      <c r="D1764" s="927" t="s">
        <v>1351</v>
      </c>
      <c r="E1764" s="928">
        <v>2000</v>
      </c>
      <c r="F1764" s="928">
        <v>1100</v>
      </c>
      <c r="G1764" s="928">
        <v>500</v>
      </c>
      <c r="H1764" s="928"/>
    </row>
    <row r="1765" spans="1:8" s="238" customFormat="1" ht="15" customHeight="1">
      <c r="A1765" s="1490"/>
      <c r="B1765" s="1491"/>
      <c r="C1765" s="927" t="s">
        <v>1351</v>
      </c>
      <c r="D1765" s="927" t="s">
        <v>1660</v>
      </c>
      <c r="E1765" s="928">
        <v>750</v>
      </c>
      <c r="F1765" s="928">
        <v>525</v>
      </c>
      <c r="G1765" s="928">
        <v>490</v>
      </c>
      <c r="H1765" s="928"/>
    </row>
    <row r="1766" spans="1:8" s="238" customFormat="1" ht="15" customHeight="1">
      <c r="A1766" s="928">
        <v>179</v>
      </c>
      <c r="B1766" s="932" t="s">
        <v>1728</v>
      </c>
      <c r="C1766" s="927" t="s">
        <v>1592</v>
      </c>
      <c r="D1766" s="927" t="s">
        <v>1818</v>
      </c>
      <c r="E1766" s="928">
        <v>1000</v>
      </c>
      <c r="F1766" s="928">
        <v>550</v>
      </c>
      <c r="G1766" s="928">
        <v>400</v>
      </c>
      <c r="H1766" s="928">
        <v>350</v>
      </c>
    </row>
    <row r="1767" spans="1:8" s="238" customFormat="1" ht="15" customHeight="1">
      <c r="A1767" s="1489">
        <v>180</v>
      </c>
      <c r="B1767" s="1491" t="s">
        <v>1645</v>
      </c>
      <c r="C1767" s="927" t="s">
        <v>1571</v>
      </c>
      <c r="D1767" s="927" t="s">
        <v>1722</v>
      </c>
      <c r="E1767" s="928">
        <v>1500</v>
      </c>
      <c r="F1767" s="928">
        <v>825</v>
      </c>
      <c r="G1767" s="928">
        <v>525</v>
      </c>
      <c r="H1767" s="928">
        <v>450</v>
      </c>
    </row>
    <row r="1768" spans="1:8" s="238" customFormat="1" ht="15" customHeight="1">
      <c r="A1768" s="1490"/>
      <c r="B1768" s="1491"/>
      <c r="C1768" s="927" t="s">
        <v>1722</v>
      </c>
      <c r="D1768" s="927" t="s">
        <v>881</v>
      </c>
      <c r="E1768" s="928">
        <v>750</v>
      </c>
      <c r="F1768" s="928">
        <v>415</v>
      </c>
      <c r="G1768" s="928">
        <v>375</v>
      </c>
      <c r="H1768" s="928"/>
    </row>
    <row r="1769" spans="1:8" s="238" customFormat="1" ht="15" customHeight="1">
      <c r="A1769" s="1489">
        <v>181</v>
      </c>
      <c r="B1769" s="1491" t="s">
        <v>1836</v>
      </c>
      <c r="C1769" s="927" t="s">
        <v>1592</v>
      </c>
      <c r="D1769" s="927" t="s">
        <v>1645</v>
      </c>
      <c r="E1769" s="928">
        <v>1000</v>
      </c>
      <c r="F1769" s="928"/>
      <c r="G1769" s="928"/>
      <c r="H1769" s="928"/>
    </row>
    <row r="1770" spans="1:8" s="238" customFormat="1" ht="15" customHeight="1">
      <c r="A1770" s="1490"/>
      <c r="B1770" s="1491"/>
      <c r="C1770" s="927" t="s">
        <v>1645</v>
      </c>
      <c r="D1770" s="927" t="s">
        <v>1660</v>
      </c>
      <c r="E1770" s="928">
        <v>450</v>
      </c>
      <c r="F1770" s="928"/>
      <c r="G1770" s="928"/>
      <c r="H1770" s="928"/>
    </row>
    <row r="1771" spans="1:8" s="238" customFormat="1" ht="15" customHeight="1">
      <c r="A1771" s="1489">
        <v>182</v>
      </c>
      <c r="B1771" s="1491" t="s">
        <v>1351</v>
      </c>
      <c r="C1771" s="927" t="s">
        <v>1593</v>
      </c>
      <c r="D1771" s="927" t="s">
        <v>1660</v>
      </c>
      <c r="E1771" s="928">
        <v>2000</v>
      </c>
      <c r="F1771" s="928">
        <v>1400</v>
      </c>
      <c r="G1771" s="928">
        <v>1200</v>
      </c>
      <c r="H1771" s="928">
        <v>1000</v>
      </c>
    </row>
    <row r="1772" spans="1:8" s="238" customFormat="1" ht="15" customHeight="1">
      <c r="A1772" s="1490"/>
      <c r="B1772" s="1491"/>
      <c r="C1772" s="927" t="s">
        <v>1660</v>
      </c>
      <c r="D1772" s="927" t="s">
        <v>1722</v>
      </c>
      <c r="E1772" s="928">
        <v>600</v>
      </c>
      <c r="F1772" s="928">
        <v>450</v>
      </c>
      <c r="G1772" s="928">
        <v>420</v>
      </c>
      <c r="H1772" s="928"/>
    </row>
    <row r="1773" spans="1:8" s="238" customFormat="1" ht="15" customHeight="1">
      <c r="A1773" s="928">
        <v>183</v>
      </c>
      <c r="B1773" s="932" t="s">
        <v>1511</v>
      </c>
      <c r="C1773" s="927" t="s">
        <v>1722</v>
      </c>
      <c r="D1773" s="927" t="s">
        <v>1660</v>
      </c>
      <c r="E1773" s="928">
        <v>600</v>
      </c>
      <c r="F1773" s="928">
        <v>450</v>
      </c>
      <c r="G1773" s="928">
        <v>420</v>
      </c>
      <c r="H1773" s="928">
        <v>390</v>
      </c>
    </row>
    <row r="1774" spans="1:8" s="238" customFormat="1" ht="15" customHeight="1">
      <c r="A1774" s="928">
        <v>184</v>
      </c>
      <c r="B1774" s="932" t="s">
        <v>1660</v>
      </c>
      <c r="C1774" s="927" t="s">
        <v>1351</v>
      </c>
      <c r="D1774" s="927" t="s">
        <v>1511</v>
      </c>
      <c r="E1774" s="928">
        <v>500</v>
      </c>
      <c r="F1774" s="928">
        <v>425</v>
      </c>
      <c r="G1774" s="928">
        <v>400</v>
      </c>
      <c r="H1774" s="928">
        <v>375</v>
      </c>
    </row>
    <row r="1775" spans="1:8" s="238" customFormat="1" ht="15" customHeight="1">
      <c r="A1775" s="1489">
        <v>185</v>
      </c>
      <c r="B1775" s="1491" t="s">
        <v>2155</v>
      </c>
      <c r="C1775" s="927" t="s">
        <v>1592</v>
      </c>
      <c r="D1775" s="927" t="s">
        <v>1645</v>
      </c>
      <c r="E1775" s="928">
        <v>1000</v>
      </c>
      <c r="F1775" s="928"/>
      <c r="G1775" s="928"/>
      <c r="H1775" s="928"/>
    </row>
    <row r="1776" spans="1:8" s="238" customFormat="1" ht="15" customHeight="1">
      <c r="A1776" s="1490"/>
      <c r="B1776" s="1491"/>
      <c r="C1776" s="927" t="s">
        <v>1645</v>
      </c>
      <c r="D1776" s="927" t="s">
        <v>1351</v>
      </c>
      <c r="E1776" s="928">
        <v>450</v>
      </c>
      <c r="F1776" s="928">
        <v>385</v>
      </c>
      <c r="G1776" s="928">
        <v>340</v>
      </c>
      <c r="H1776" s="928"/>
    </row>
    <row r="1777" spans="1:8" s="238" customFormat="1" ht="15" customHeight="1">
      <c r="A1777" s="1489">
        <v>186</v>
      </c>
      <c r="B1777" s="1491" t="s">
        <v>1571</v>
      </c>
      <c r="C1777" s="927" t="s">
        <v>1592</v>
      </c>
      <c r="D1777" s="927" t="s">
        <v>1351</v>
      </c>
      <c r="E1777" s="928">
        <v>2500</v>
      </c>
      <c r="F1777" s="928">
        <v>750</v>
      </c>
      <c r="G1777" s="928">
        <v>500</v>
      </c>
      <c r="H1777" s="928"/>
    </row>
    <row r="1778" spans="1:8" s="238" customFormat="1" ht="15" customHeight="1">
      <c r="A1778" s="1490"/>
      <c r="B1778" s="1491"/>
      <c r="C1778" s="927" t="s">
        <v>1351</v>
      </c>
      <c r="D1778" s="927" t="s">
        <v>1616</v>
      </c>
      <c r="E1778" s="928">
        <v>1000</v>
      </c>
      <c r="F1778" s="928">
        <v>400</v>
      </c>
      <c r="G1778" s="928">
        <v>350</v>
      </c>
      <c r="H1778" s="928"/>
    </row>
    <row r="1779" spans="1:8" s="238" customFormat="1" ht="15" customHeight="1">
      <c r="A1779" s="928">
        <v>187</v>
      </c>
      <c r="B1779" s="932" t="s">
        <v>1651</v>
      </c>
      <c r="C1779" s="927" t="s">
        <v>1696</v>
      </c>
      <c r="D1779" s="927" t="s">
        <v>1351</v>
      </c>
      <c r="E1779" s="928">
        <v>1000</v>
      </c>
      <c r="F1779" s="928">
        <v>450</v>
      </c>
      <c r="G1779" s="928">
        <v>400</v>
      </c>
      <c r="H1779" s="928">
        <v>350</v>
      </c>
    </row>
    <row r="1780" spans="1:8" s="238" customFormat="1" ht="15" customHeight="1">
      <c r="A1780" s="928">
        <v>188</v>
      </c>
      <c r="B1780" s="932" t="s">
        <v>1696</v>
      </c>
      <c r="C1780" s="927" t="s">
        <v>2155</v>
      </c>
      <c r="D1780" s="927" t="s">
        <v>1693</v>
      </c>
      <c r="E1780" s="928">
        <v>1500</v>
      </c>
      <c r="F1780" s="928"/>
      <c r="G1780" s="928"/>
      <c r="H1780" s="928"/>
    </row>
    <row r="1781" spans="1:8" s="238" customFormat="1" ht="15" customHeight="1">
      <c r="A1781" s="1489">
        <v>189</v>
      </c>
      <c r="B1781" s="1491" t="s">
        <v>1693</v>
      </c>
      <c r="C1781" s="927" t="s">
        <v>1592</v>
      </c>
      <c r="D1781" s="927" t="s">
        <v>1696</v>
      </c>
      <c r="E1781" s="928">
        <v>2500</v>
      </c>
      <c r="F1781" s="928"/>
      <c r="G1781" s="928"/>
      <c r="H1781" s="928"/>
    </row>
    <row r="1782" spans="1:8" s="238" customFormat="1" ht="15" customHeight="1">
      <c r="A1782" s="1490"/>
      <c r="B1782" s="1491"/>
      <c r="C1782" s="927" t="s">
        <v>1696</v>
      </c>
      <c r="D1782" s="927" t="s">
        <v>1351</v>
      </c>
      <c r="E1782" s="928">
        <v>1000</v>
      </c>
      <c r="F1782" s="928"/>
      <c r="G1782" s="928"/>
      <c r="H1782" s="928"/>
    </row>
    <row r="1783" spans="1:8" s="238" customFormat="1" ht="15" customHeight="1">
      <c r="A1783" s="1489">
        <v>190</v>
      </c>
      <c r="B1783" s="1491" t="s">
        <v>1593</v>
      </c>
      <c r="C1783" s="927" t="s">
        <v>1592</v>
      </c>
      <c r="D1783" s="927" t="s">
        <v>1351</v>
      </c>
      <c r="E1783" s="928">
        <v>10000</v>
      </c>
      <c r="F1783" s="928">
        <v>1750</v>
      </c>
      <c r="G1783" s="928">
        <v>1250</v>
      </c>
      <c r="H1783" s="928"/>
    </row>
    <row r="1784" spans="1:8" s="238" customFormat="1" ht="15" customHeight="1">
      <c r="A1784" s="1490"/>
      <c r="B1784" s="1491"/>
      <c r="C1784" s="927" t="s">
        <v>1351</v>
      </c>
      <c r="D1784" s="927" t="s">
        <v>1691</v>
      </c>
      <c r="E1784" s="928">
        <v>5000</v>
      </c>
      <c r="F1784" s="928">
        <v>1000</v>
      </c>
      <c r="G1784" s="928">
        <v>500</v>
      </c>
      <c r="H1784" s="928"/>
    </row>
    <row r="1785" spans="1:8" s="238" customFormat="1" ht="15" customHeight="1">
      <c r="A1785" s="1490"/>
      <c r="B1785" s="1491"/>
      <c r="C1785" s="927" t="s">
        <v>1691</v>
      </c>
      <c r="D1785" s="927" t="s">
        <v>4737</v>
      </c>
      <c r="E1785" s="928">
        <v>2500</v>
      </c>
      <c r="F1785" s="928">
        <v>750</v>
      </c>
      <c r="G1785" s="928">
        <v>500</v>
      </c>
      <c r="H1785" s="928"/>
    </row>
    <row r="1786" spans="1:8" s="238" customFormat="1" ht="15" customHeight="1">
      <c r="A1786" s="1490"/>
      <c r="B1786" s="1491"/>
      <c r="C1786" s="927" t="s">
        <v>4737</v>
      </c>
      <c r="D1786" s="927" t="s">
        <v>4738</v>
      </c>
      <c r="E1786" s="928">
        <v>1750</v>
      </c>
      <c r="F1786" s="928">
        <v>525</v>
      </c>
      <c r="G1786" s="928">
        <v>440</v>
      </c>
      <c r="H1786" s="928"/>
    </row>
    <row r="1787" spans="1:8" s="238" customFormat="1" ht="15" customHeight="1">
      <c r="A1787" s="1489">
        <v>191</v>
      </c>
      <c r="B1787" s="1491" t="s">
        <v>4739</v>
      </c>
      <c r="C1787" s="927" t="s">
        <v>1351</v>
      </c>
      <c r="D1787" s="927" t="s">
        <v>1983</v>
      </c>
      <c r="E1787" s="928">
        <v>900</v>
      </c>
      <c r="F1787" s="928">
        <v>540</v>
      </c>
      <c r="G1787" s="928">
        <v>495</v>
      </c>
      <c r="H1787" s="928"/>
    </row>
    <row r="1788" spans="1:8" s="238" customFormat="1" ht="15" customHeight="1">
      <c r="A1788" s="1490"/>
      <c r="B1788" s="1491"/>
      <c r="C1788" s="927" t="s">
        <v>1983</v>
      </c>
      <c r="D1788" s="927" t="s">
        <v>881</v>
      </c>
      <c r="E1788" s="928">
        <v>600</v>
      </c>
      <c r="F1788" s="928">
        <v>450</v>
      </c>
      <c r="G1788" s="928"/>
      <c r="H1788" s="928"/>
    </row>
    <row r="1789" spans="1:8" s="238" customFormat="1" ht="15" customHeight="1">
      <c r="A1789" s="928">
        <v>192</v>
      </c>
      <c r="B1789" s="932" t="s">
        <v>2488</v>
      </c>
      <c r="C1789" s="927" t="s">
        <v>1351</v>
      </c>
      <c r="D1789" s="927" t="s">
        <v>881</v>
      </c>
      <c r="E1789" s="928">
        <v>600</v>
      </c>
      <c r="F1789" s="928">
        <v>510</v>
      </c>
      <c r="G1789" s="928">
        <v>480</v>
      </c>
      <c r="H1789" s="928"/>
    </row>
    <row r="1790" spans="1:8" s="238" customFormat="1" ht="15" customHeight="1">
      <c r="A1790" s="928">
        <v>193</v>
      </c>
      <c r="B1790" s="932" t="s">
        <v>4932</v>
      </c>
      <c r="C1790" s="927" t="s">
        <v>1351</v>
      </c>
      <c r="D1790" s="927" t="s">
        <v>881</v>
      </c>
      <c r="E1790" s="928">
        <v>600</v>
      </c>
      <c r="F1790" s="928">
        <v>510</v>
      </c>
      <c r="G1790" s="928">
        <v>480</v>
      </c>
      <c r="H1790" s="928"/>
    </row>
    <row r="1791" spans="1:8" s="238" customFormat="1" ht="15" customHeight="1">
      <c r="A1791" s="928">
        <v>194</v>
      </c>
      <c r="B1791" s="932" t="s">
        <v>1780</v>
      </c>
      <c r="C1791" s="927" t="s">
        <v>1593</v>
      </c>
      <c r="D1791" s="927" t="s">
        <v>881</v>
      </c>
      <c r="E1791" s="928">
        <v>600</v>
      </c>
      <c r="F1791" s="928">
        <v>510</v>
      </c>
      <c r="G1791" s="928"/>
      <c r="H1791" s="928"/>
    </row>
    <row r="1792" spans="1:8" s="238" customFormat="1" ht="15" customHeight="1">
      <c r="A1792" s="928">
        <v>195</v>
      </c>
      <c r="B1792" s="932" t="s">
        <v>4933</v>
      </c>
      <c r="C1792" s="927" t="s">
        <v>1593</v>
      </c>
      <c r="D1792" s="927" t="s">
        <v>881</v>
      </c>
      <c r="E1792" s="928">
        <v>600</v>
      </c>
      <c r="F1792" s="928">
        <v>510</v>
      </c>
      <c r="G1792" s="928"/>
      <c r="H1792" s="928"/>
    </row>
    <row r="1793" spans="1:8" s="238" customFormat="1" ht="15" customHeight="1">
      <c r="A1793" s="928">
        <v>196</v>
      </c>
      <c r="B1793" s="932" t="s">
        <v>1616</v>
      </c>
      <c r="C1793" s="927" t="s">
        <v>1593</v>
      </c>
      <c r="D1793" s="927" t="s">
        <v>881</v>
      </c>
      <c r="E1793" s="928">
        <v>1000</v>
      </c>
      <c r="F1793" s="928">
        <v>400</v>
      </c>
      <c r="G1793" s="928">
        <v>350</v>
      </c>
      <c r="H1793" s="928"/>
    </row>
    <row r="1794" spans="1:8" s="238" customFormat="1" ht="15" customHeight="1">
      <c r="A1794" s="1145">
        <v>197</v>
      </c>
      <c r="B1794" s="1147" t="s">
        <v>4742</v>
      </c>
      <c r="C1794" s="927" t="s">
        <v>1593</v>
      </c>
      <c r="D1794" s="927" t="s">
        <v>4739</v>
      </c>
      <c r="E1794" s="928">
        <v>1000</v>
      </c>
      <c r="F1794" s="928">
        <v>400</v>
      </c>
      <c r="G1794" s="928">
        <v>350</v>
      </c>
      <c r="H1794" s="928"/>
    </row>
    <row r="1795" spans="1:8" s="238" customFormat="1" ht="15" customHeight="1">
      <c r="A1795" s="1146"/>
      <c r="B1795" s="1148"/>
      <c r="C1795" s="927" t="s">
        <v>4739</v>
      </c>
      <c r="D1795" s="927" t="s">
        <v>881</v>
      </c>
      <c r="E1795" s="928">
        <v>600</v>
      </c>
      <c r="F1795" s="928">
        <v>510</v>
      </c>
      <c r="G1795" s="928">
        <v>480</v>
      </c>
      <c r="H1795" s="928"/>
    </row>
    <row r="1796" spans="1:8" s="238" customFormat="1" ht="15" customHeight="1">
      <c r="A1796" s="1145">
        <v>198</v>
      </c>
      <c r="B1796" s="1147" t="s">
        <v>1803</v>
      </c>
      <c r="C1796" s="927" t="s">
        <v>1593</v>
      </c>
      <c r="D1796" s="927" t="s">
        <v>4739</v>
      </c>
      <c r="E1796" s="928">
        <v>1000</v>
      </c>
      <c r="F1796" s="928">
        <v>450</v>
      </c>
      <c r="G1796" s="928"/>
      <c r="H1796" s="928"/>
    </row>
    <row r="1797" spans="1:8" s="238" customFormat="1" ht="15" customHeight="1">
      <c r="A1797" s="1146"/>
      <c r="B1797" s="1148"/>
      <c r="C1797" s="927" t="s">
        <v>4739</v>
      </c>
      <c r="D1797" s="927" t="s">
        <v>881</v>
      </c>
      <c r="E1797" s="928">
        <v>600</v>
      </c>
      <c r="F1797" s="928">
        <v>510</v>
      </c>
      <c r="G1797" s="928">
        <v>480</v>
      </c>
      <c r="H1797" s="928"/>
    </row>
    <row r="1798" spans="1:8" s="238" customFormat="1" ht="15" customHeight="1">
      <c r="A1798" s="1489">
        <v>199</v>
      </c>
      <c r="B1798" s="1491" t="s">
        <v>1726</v>
      </c>
      <c r="C1798" s="927" t="s">
        <v>1593</v>
      </c>
      <c r="D1798" s="927" t="s">
        <v>4739</v>
      </c>
      <c r="E1798" s="928">
        <v>650</v>
      </c>
      <c r="F1798" s="928">
        <v>490</v>
      </c>
      <c r="G1798" s="928"/>
      <c r="H1798" s="928"/>
    </row>
    <row r="1799" spans="1:8" s="238" customFormat="1" ht="15" customHeight="1">
      <c r="A1799" s="1490"/>
      <c r="B1799" s="1491"/>
      <c r="C1799" s="927" t="s">
        <v>4739</v>
      </c>
      <c r="D1799" s="927" t="s">
        <v>881</v>
      </c>
      <c r="E1799" s="928">
        <v>600</v>
      </c>
      <c r="F1799" s="928"/>
      <c r="G1799" s="928"/>
      <c r="H1799" s="928"/>
    </row>
    <row r="1800" spans="1:8" s="238" customFormat="1" ht="15" customHeight="1">
      <c r="A1800" s="928">
        <v>200</v>
      </c>
      <c r="B1800" s="932" t="s">
        <v>2171</v>
      </c>
      <c r="C1800" s="927" t="s">
        <v>1593</v>
      </c>
      <c r="D1800" s="927" t="s">
        <v>881</v>
      </c>
      <c r="E1800" s="928">
        <v>600</v>
      </c>
      <c r="F1800" s="928">
        <v>480</v>
      </c>
      <c r="G1800" s="928">
        <v>420</v>
      </c>
      <c r="H1800" s="928"/>
    </row>
    <row r="1801" spans="1:8" s="238" customFormat="1" ht="15" customHeight="1">
      <c r="A1801" s="928">
        <v>201</v>
      </c>
      <c r="B1801" s="932" t="s">
        <v>1691</v>
      </c>
      <c r="C1801" s="927" t="s">
        <v>1593</v>
      </c>
      <c r="D1801" s="927" t="s">
        <v>881</v>
      </c>
      <c r="E1801" s="928">
        <v>600</v>
      </c>
      <c r="F1801" s="928">
        <v>510</v>
      </c>
      <c r="G1801" s="928"/>
      <c r="H1801" s="928"/>
    </row>
    <row r="1802" spans="1:8" s="238" customFormat="1" ht="15" customHeight="1">
      <c r="A1802" s="1489">
        <v>202</v>
      </c>
      <c r="B1802" s="1491" t="s">
        <v>1675</v>
      </c>
      <c r="C1802" s="927" t="s">
        <v>1593</v>
      </c>
      <c r="D1802" s="927" t="s">
        <v>4739</v>
      </c>
      <c r="E1802" s="928">
        <v>750</v>
      </c>
      <c r="F1802" s="928">
        <v>565</v>
      </c>
      <c r="G1802" s="928"/>
      <c r="H1802" s="928"/>
    </row>
    <row r="1803" spans="1:8" s="238" customFormat="1" ht="15" customHeight="1">
      <c r="A1803" s="1490"/>
      <c r="B1803" s="1491"/>
      <c r="C1803" s="927" t="s">
        <v>4739</v>
      </c>
      <c r="D1803" s="927" t="s">
        <v>881</v>
      </c>
      <c r="E1803" s="928">
        <v>600</v>
      </c>
      <c r="F1803" s="928">
        <v>480</v>
      </c>
      <c r="G1803" s="928">
        <v>450</v>
      </c>
      <c r="H1803" s="928"/>
    </row>
    <row r="1804" spans="1:8" s="238" customFormat="1" ht="15" customHeight="1">
      <c r="A1804" s="1489">
        <v>203</v>
      </c>
      <c r="B1804" s="1491" t="s">
        <v>1983</v>
      </c>
      <c r="C1804" s="927" t="s">
        <v>1593</v>
      </c>
      <c r="D1804" s="927" t="s">
        <v>2488</v>
      </c>
      <c r="E1804" s="928">
        <v>750</v>
      </c>
      <c r="F1804" s="928">
        <v>425</v>
      </c>
      <c r="G1804" s="928"/>
      <c r="H1804" s="928"/>
    </row>
    <row r="1805" spans="1:8" s="238" customFormat="1" ht="15" customHeight="1">
      <c r="A1805" s="1490"/>
      <c r="B1805" s="1491"/>
      <c r="C1805" s="927" t="s">
        <v>2488</v>
      </c>
      <c r="D1805" s="927" t="s">
        <v>881</v>
      </c>
      <c r="E1805" s="928">
        <v>600</v>
      </c>
      <c r="F1805" s="928">
        <v>510</v>
      </c>
      <c r="G1805" s="928">
        <v>480</v>
      </c>
      <c r="H1805" s="928">
        <v>450</v>
      </c>
    </row>
    <row r="1806" spans="1:8" s="238" customFormat="1" ht="15" customHeight="1">
      <c r="A1806" s="928">
        <v>204</v>
      </c>
      <c r="B1806" s="932" t="s">
        <v>4737</v>
      </c>
      <c r="C1806" s="927" t="s">
        <v>1593</v>
      </c>
      <c r="D1806" s="927" t="s">
        <v>881</v>
      </c>
      <c r="E1806" s="928">
        <v>600</v>
      </c>
      <c r="F1806" s="928">
        <v>510</v>
      </c>
      <c r="G1806" s="928">
        <v>480</v>
      </c>
      <c r="H1806" s="928"/>
    </row>
    <row r="1807" spans="1:8" s="238" customFormat="1" ht="15" customHeight="1">
      <c r="A1807" s="1492">
        <v>205</v>
      </c>
      <c r="B1807" s="1491" t="s">
        <v>4934</v>
      </c>
      <c r="C1807" s="933" t="s">
        <v>4740</v>
      </c>
      <c r="D1807" s="929" t="s">
        <v>881</v>
      </c>
      <c r="E1807" s="928">
        <v>500</v>
      </c>
      <c r="F1807" s="928">
        <v>450</v>
      </c>
      <c r="G1807" s="928">
        <v>425</v>
      </c>
      <c r="H1807" s="928"/>
    </row>
    <row r="1808" spans="1:8" s="238" customFormat="1" ht="15" customHeight="1">
      <c r="A1808" s="1492"/>
      <c r="B1808" s="1491"/>
      <c r="C1808" s="933" t="s">
        <v>4741</v>
      </c>
      <c r="D1808" s="931" t="s">
        <v>881</v>
      </c>
      <c r="E1808" s="928">
        <v>500</v>
      </c>
      <c r="F1808" s="928">
        <v>450</v>
      </c>
      <c r="G1808" s="928">
        <v>425</v>
      </c>
      <c r="H1808" s="928"/>
    </row>
    <row r="1809" spans="1:8" s="238" customFormat="1" ht="15" customHeight="1">
      <c r="A1809" s="928">
        <v>206</v>
      </c>
      <c r="B1809" s="932" t="s">
        <v>4935</v>
      </c>
      <c r="C1809" s="927" t="s">
        <v>4742</v>
      </c>
      <c r="D1809" s="927" t="s">
        <v>1593</v>
      </c>
      <c r="E1809" s="928">
        <v>450</v>
      </c>
      <c r="F1809" s="928">
        <v>405</v>
      </c>
      <c r="G1809" s="928">
        <v>385</v>
      </c>
      <c r="H1809" s="928">
        <v>360</v>
      </c>
    </row>
    <row r="1810" spans="1:8" s="238" customFormat="1" ht="15" customHeight="1">
      <c r="A1810" s="928">
        <v>207</v>
      </c>
      <c r="B1810" s="932" t="s">
        <v>1398</v>
      </c>
      <c r="C1810" s="927" t="s">
        <v>1592</v>
      </c>
      <c r="D1810" s="927" t="s">
        <v>1613</v>
      </c>
      <c r="E1810" s="928">
        <v>6000</v>
      </c>
      <c r="F1810" s="928"/>
      <c r="G1810" s="928"/>
      <c r="H1810" s="928"/>
    </row>
    <row r="1811" spans="1:8" s="238" customFormat="1" ht="15" customHeight="1">
      <c r="A1811" s="928">
        <v>208</v>
      </c>
      <c r="B1811" s="932" t="s">
        <v>1772</v>
      </c>
      <c r="C1811" s="927" t="s">
        <v>1592</v>
      </c>
      <c r="D1811" s="927" t="s">
        <v>1613</v>
      </c>
      <c r="E1811" s="928">
        <v>5500</v>
      </c>
      <c r="F1811" s="928"/>
      <c r="G1811" s="928"/>
      <c r="H1811" s="928"/>
    </row>
    <row r="1812" spans="1:8" s="238" customFormat="1" ht="15" customHeight="1">
      <c r="A1812" s="928">
        <v>209</v>
      </c>
      <c r="B1812" s="932" t="s">
        <v>1590</v>
      </c>
      <c r="C1812" s="927" t="s">
        <v>1592</v>
      </c>
      <c r="D1812" s="927" t="s">
        <v>878</v>
      </c>
      <c r="E1812" s="928">
        <v>7500</v>
      </c>
      <c r="F1812" s="928"/>
      <c r="G1812" s="928"/>
      <c r="H1812" s="928"/>
    </row>
    <row r="1813" spans="1:8" s="238" customFormat="1" ht="15" customHeight="1">
      <c r="A1813" s="928">
        <v>210</v>
      </c>
      <c r="B1813" s="932" t="s">
        <v>878</v>
      </c>
      <c r="C1813" s="927" t="s">
        <v>1398</v>
      </c>
      <c r="D1813" s="927" t="s">
        <v>881</v>
      </c>
      <c r="E1813" s="928">
        <v>7000</v>
      </c>
      <c r="F1813" s="928">
        <v>2450</v>
      </c>
      <c r="G1813" s="928"/>
      <c r="H1813" s="928">
        <v>1750</v>
      </c>
    </row>
    <row r="1814" spans="1:8" s="238" customFormat="1" ht="15" customHeight="1">
      <c r="A1814" s="928">
        <v>211</v>
      </c>
      <c r="B1814" s="932" t="s">
        <v>1613</v>
      </c>
      <c r="C1814" s="927" t="s">
        <v>866</v>
      </c>
      <c r="D1814" s="927" t="s">
        <v>1593</v>
      </c>
      <c r="E1814" s="928">
        <v>8000</v>
      </c>
      <c r="F1814" s="928">
        <v>2800</v>
      </c>
      <c r="G1814" s="928"/>
      <c r="H1814" s="928">
        <v>2000</v>
      </c>
    </row>
    <row r="1815" spans="1:8" s="238" customFormat="1" ht="15" customHeight="1">
      <c r="A1815" s="928">
        <v>212</v>
      </c>
      <c r="B1815" s="932" t="s">
        <v>1341</v>
      </c>
      <c r="C1815" s="927" t="s">
        <v>866</v>
      </c>
      <c r="D1815" s="927" t="s">
        <v>878</v>
      </c>
      <c r="E1815" s="928">
        <v>9000</v>
      </c>
      <c r="F1815" s="928">
        <v>2700</v>
      </c>
      <c r="G1815" s="928">
        <v>2250</v>
      </c>
      <c r="H1815" s="928">
        <v>1800</v>
      </c>
    </row>
    <row r="1816" spans="1:8" s="238" customFormat="1" ht="15" customHeight="1">
      <c r="A1816" s="928">
        <v>213</v>
      </c>
      <c r="B1816" s="932" t="s">
        <v>1942</v>
      </c>
      <c r="C1816" s="927" t="s">
        <v>878</v>
      </c>
      <c r="D1816" s="927" t="s">
        <v>1593</v>
      </c>
      <c r="E1816" s="928">
        <v>7000</v>
      </c>
      <c r="F1816" s="928"/>
      <c r="G1816" s="928"/>
      <c r="H1816" s="928"/>
    </row>
    <row r="1817" spans="1:8" s="238" customFormat="1" ht="15" customHeight="1">
      <c r="A1817" s="928">
        <v>214</v>
      </c>
      <c r="B1817" s="932" t="s">
        <v>1735</v>
      </c>
      <c r="C1817" s="927" t="s">
        <v>866</v>
      </c>
      <c r="D1817" s="927" t="s">
        <v>1771</v>
      </c>
      <c r="E1817" s="928">
        <v>6000</v>
      </c>
      <c r="F1817" s="928"/>
      <c r="G1817" s="928"/>
      <c r="H1817" s="928"/>
    </row>
    <row r="1818" spans="1:8" s="238" customFormat="1" ht="15" customHeight="1">
      <c r="A1818" s="928">
        <v>215</v>
      </c>
      <c r="B1818" s="932" t="s">
        <v>1533</v>
      </c>
      <c r="C1818" s="927" t="s">
        <v>1760</v>
      </c>
      <c r="D1818" s="927" t="s">
        <v>4743</v>
      </c>
      <c r="E1818" s="928">
        <v>3000</v>
      </c>
      <c r="F1818" s="928"/>
      <c r="G1818" s="928"/>
      <c r="H1818" s="928"/>
    </row>
    <row r="1819" spans="1:8" s="238" customFormat="1" ht="15" customHeight="1">
      <c r="A1819" s="1489">
        <v>216</v>
      </c>
      <c r="B1819" s="1491" t="s">
        <v>2808</v>
      </c>
      <c r="C1819" s="927" t="s">
        <v>866</v>
      </c>
      <c r="D1819" s="927" t="s">
        <v>4744</v>
      </c>
      <c r="E1819" s="928">
        <v>4000</v>
      </c>
      <c r="F1819" s="928"/>
      <c r="G1819" s="928"/>
      <c r="H1819" s="928"/>
    </row>
    <row r="1820" spans="1:8" s="238" customFormat="1" ht="15" customHeight="1">
      <c r="A1820" s="1490"/>
      <c r="B1820" s="1491"/>
      <c r="C1820" s="927" t="s">
        <v>4744</v>
      </c>
      <c r="D1820" s="927" t="s">
        <v>1771</v>
      </c>
      <c r="E1820" s="928">
        <v>3500</v>
      </c>
      <c r="F1820" s="928"/>
      <c r="G1820" s="928"/>
      <c r="H1820" s="928"/>
    </row>
    <row r="1821" spans="1:8" s="238" customFormat="1" ht="15" customHeight="1">
      <c r="A1821" s="928">
        <v>217</v>
      </c>
      <c r="B1821" s="932" t="s">
        <v>1313</v>
      </c>
      <c r="C1821" s="927" t="s">
        <v>4744</v>
      </c>
      <c r="D1821" s="927" t="s">
        <v>1771</v>
      </c>
      <c r="E1821" s="928">
        <v>3500</v>
      </c>
      <c r="F1821" s="928"/>
      <c r="G1821" s="928"/>
      <c r="H1821" s="928"/>
    </row>
    <row r="1822" spans="1:8" s="238" customFormat="1" ht="15" customHeight="1">
      <c r="A1822" s="928">
        <v>218</v>
      </c>
      <c r="B1822" s="932" t="s">
        <v>1760</v>
      </c>
      <c r="C1822" s="927" t="s">
        <v>1735</v>
      </c>
      <c r="D1822" s="927" t="s">
        <v>881</v>
      </c>
      <c r="E1822" s="928">
        <v>4000</v>
      </c>
      <c r="F1822" s="928"/>
      <c r="G1822" s="928"/>
      <c r="H1822" s="928"/>
    </row>
    <row r="1823" spans="1:8" s="238" customFormat="1" ht="15" customHeight="1">
      <c r="A1823" s="1145">
        <v>219</v>
      </c>
      <c r="B1823" s="1147" t="s">
        <v>1331</v>
      </c>
      <c r="C1823" s="927" t="s">
        <v>1735</v>
      </c>
      <c r="D1823" s="927" t="s">
        <v>1400</v>
      </c>
      <c r="E1823" s="928">
        <v>6000</v>
      </c>
      <c r="F1823" s="928">
        <v>1800</v>
      </c>
      <c r="G1823" s="928"/>
      <c r="H1823" s="928"/>
    </row>
    <row r="1824" spans="1:8" s="238" customFormat="1" ht="15" customHeight="1">
      <c r="A1824" s="1146"/>
      <c r="B1824" s="1148"/>
      <c r="C1824" s="927" t="s">
        <v>1400</v>
      </c>
      <c r="D1824" s="927" t="s">
        <v>881</v>
      </c>
      <c r="E1824" s="928">
        <v>2000</v>
      </c>
      <c r="F1824" s="928"/>
      <c r="G1824" s="928"/>
      <c r="H1824" s="928"/>
    </row>
    <row r="1825" spans="1:8" s="238" customFormat="1" ht="15" customHeight="1">
      <c r="A1825" s="928">
        <v>220</v>
      </c>
      <c r="B1825" s="932" t="s">
        <v>4744</v>
      </c>
      <c r="C1825" s="927" t="s">
        <v>2808</v>
      </c>
      <c r="D1825" s="927" t="s">
        <v>1313</v>
      </c>
      <c r="E1825" s="928">
        <v>3500</v>
      </c>
      <c r="F1825" s="928">
        <v>1575</v>
      </c>
      <c r="G1825" s="928">
        <v>1225</v>
      </c>
      <c r="H1825" s="928"/>
    </row>
    <row r="1826" spans="1:8" s="238" customFormat="1" ht="15" customHeight="1">
      <c r="A1826" s="928">
        <v>221</v>
      </c>
      <c r="B1826" s="932" t="s">
        <v>4743</v>
      </c>
      <c r="C1826" s="927" t="s">
        <v>1735</v>
      </c>
      <c r="D1826" s="927" t="s">
        <v>1313</v>
      </c>
      <c r="E1826" s="928">
        <v>3500</v>
      </c>
      <c r="F1826" s="928"/>
      <c r="G1826" s="928"/>
      <c r="H1826" s="928"/>
    </row>
    <row r="1827" spans="1:8" s="238" customFormat="1" ht="15" customHeight="1">
      <c r="A1827" s="928">
        <v>222</v>
      </c>
      <c r="B1827" s="932" t="s">
        <v>4936</v>
      </c>
      <c r="C1827" s="927" t="s">
        <v>1735</v>
      </c>
      <c r="D1827" s="927" t="s">
        <v>1313</v>
      </c>
      <c r="E1827" s="928">
        <v>3500</v>
      </c>
      <c r="F1827" s="928"/>
      <c r="G1827" s="928"/>
      <c r="H1827" s="928"/>
    </row>
    <row r="1828" spans="1:8" s="238" customFormat="1" ht="15" customHeight="1">
      <c r="A1828" s="928">
        <v>223</v>
      </c>
      <c r="B1828" s="932" t="s">
        <v>2015</v>
      </c>
      <c r="C1828" s="927" t="s">
        <v>1735</v>
      </c>
      <c r="D1828" s="927" t="s">
        <v>1313</v>
      </c>
      <c r="E1828" s="928">
        <v>3500</v>
      </c>
      <c r="F1828" s="928"/>
      <c r="G1828" s="928"/>
      <c r="H1828" s="928"/>
    </row>
    <row r="1829" spans="1:8" s="238" customFormat="1" ht="15" customHeight="1">
      <c r="A1829" s="928">
        <v>224</v>
      </c>
      <c r="B1829" s="932" t="s">
        <v>1758</v>
      </c>
      <c r="C1829" s="927" t="s">
        <v>1735</v>
      </c>
      <c r="D1829" s="927" t="s">
        <v>1313</v>
      </c>
      <c r="E1829" s="928">
        <v>3500</v>
      </c>
      <c r="F1829" s="928"/>
      <c r="G1829" s="928"/>
      <c r="H1829" s="928"/>
    </row>
    <row r="1830" spans="1:8" s="238" customFormat="1" ht="15" customHeight="1">
      <c r="A1830" s="928">
        <v>225</v>
      </c>
      <c r="B1830" s="932" t="s">
        <v>1512</v>
      </c>
      <c r="C1830" s="927" t="s">
        <v>1771</v>
      </c>
      <c r="D1830" s="927" t="s">
        <v>1735</v>
      </c>
      <c r="E1830" s="928">
        <v>3500</v>
      </c>
      <c r="F1830" s="928"/>
      <c r="G1830" s="928"/>
      <c r="H1830" s="928"/>
    </row>
    <row r="1831" spans="1:8" s="238" customFormat="1" ht="15" customHeight="1">
      <c r="A1831" s="1145">
        <v>226</v>
      </c>
      <c r="B1831" s="1147" t="s">
        <v>1771</v>
      </c>
      <c r="C1831" s="927" t="s">
        <v>866</v>
      </c>
      <c r="D1831" s="927" t="s">
        <v>1313</v>
      </c>
      <c r="E1831" s="928">
        <v>750</v>
      </c>
      <c r="F1831" s="928">
        <v>600</v>
      </c>
      <c r="G1831" s="928">
        <v>500</v>
      </c>
      <c r="H1831" s="928">
        <v>450</v>
      </c>
    </row>
    <row r="1832" spans="1:8" s="238" customFormat="1" ht="15" customHeight="1">
      <c r="A1832" s="1165"/>
      <c r="B1832" s="1166"/>
      <c r="C1832" s="927" t="s">
        <v>1313</v>
      </c>
      <c r="D1832" s="927" t="s">
        <v>1735</v>
      </c>
      <c r="E1832" s="928">
        <v>5000</v>
      </c>
      <c r="F1832" s="928">
        <v>1000</v>
      </c>
      <c r="G1832" s="928"/>
      <c r="H1832" s="928"/>
    </row>
    <row r="1833" spans="1:8" s="238" customFormat="1" ht="15" customHeight="1">
      <c r="A1833" s="1146"/>
      <c r="B1833" s="1148"/>
      <c r="C1833" s="927" t="s">
        <v>1735</v>
      </c>
      <c r="D1833" s="927" t="s">
        <v>4745</v>
      </c>
      <c r="E1833" s="928">
        <v>500</v>
      </c>
      <c r="F1833" s="928">
        <v>450</v>
      </c>
      <c r="G1833" s="928"/>
      <c r="H1833" s="928"/>
    </row>
    <row r="1834" spans="1:8" s="238" customFormat="1" ht="15" customHeight="1">
      <c r="A1834" s="928">
        <v>227</v>
      </c>
      <c r="B1834" s="932" t="s">
        <v>2036</v>
      </c>
      <c r="C1834" s="927" t="s">
        <v>1760</v>
      </c>
      <c r="D1834" s="927" t="s">
        <v>1771</v>
      </c>
      <c r="E1834" s="928">
        <v>2500</v>
      </c>
      <c r="F1834" s="928">
        <v>750</v>
      </c>
      <c r="G1834" s="928"/>
      <c r="H1834" s="928"/>
    </row>
    <row r="1835" spans="1:8" s="238" customFormat="1" ht="15" customHeight="1">
      <c r="A1835" s="928">
        <v>228</v>
      </c>
      <c r="B1835" s="932" t="s">
        <v>1400</v>
      </c>
      <c r="C1835" s="927" t="s">
        <v>866</v>
      </c>
      <c r="D1835" s="927" t="s">
        <v>1771</v>
      </c>
      <c r="E1835" s="928">
        <v>2500</v>
      </c>
      <c r="F1835" s="928"/>
      <c r="G1835" s="928"/>
      <c r="H1835" s="928"/>
    </row>
    <row r="1836" spans="1:8" s="238" customFormat="1" ht="15" customHeight="1">
      <c r="A1836" s="928">
        <v>229</v>
      </c>
      <c r="B1836" s="932" t="s">
        <v>4937</v>
      </c>
      <c r="C1836" s="927"/>
      <c r="D1836" s="927"/>
      <c r="E1836" s="928">
        <v>1500</v>
      </c>
      <c r="F1836" s="928"/>
      <c r="G1836" s="928"/>
      <c r="H1836" s="928"/>
    </row>
    <row r="1837" spans="1:8" s="238" customFormat="1" ht="15" customHeight="1">
      <c r="A1837" s="928">
        <v>230</v>
      </c>
      <c r="B1837" s="932" t="s">
        <v>4938</v>
      </c>
      <c r="C1837" s="927"/>
      <c r="D1837" s="927"/>
      <c r="E1837" s="928">
        <v>1500</v>
      </c>
      <c r="F1837" s="928"/>
      <c r="G1837" s="928"/>
      <c r="H1837" s="928"/>
    </row>
    <row r="1838" spans="1:8" s="238" customFormat="1" ht="15" customHeight="1">
      <c r="A1838" s="928">
        <v>231</v>
      </c>
      <c r="B1838" s="932" t="s">
        <v>4939</v>
      </c>
      <c r="C1838" s="927"/>
      <c r="D1838" s="927"/>
      <c r="E1838" s="928">
        <v>1500</v>
      </c>
      <c r="F1838" s="928"/>
      <c r="G1838" s="928"/>
      <c r="H1838" s="928"/>
    </row>
    <row r="1839" spans="1:8" s="238" customFormat="1" ht="15" customHeight="1">
      <c r="A1839" s="928">
        <v>232</v>
      </c>
      <c r="B1839" s="932" t="s">
        <v>4940</v>
      </c>
      <c r="C1839" s="927"/>
      <c r="D1839" s="927"/>
      <c r="E1839" s="928">
        <v>1500</v>
      </c>
      <c r="F1839" s="928">
        <v>675</v>
      </c>
      <c r="G1839" s="928"/>
      <c r="H1839" s="928"/>
    </row>
    <row r="1840" spans="1:8" s="238" customFormat="1" ht="15" customHeight="1">
      <c r="A1840" s="928">
        <v>233</v>
      </c>
      <c r="B1840" s="932" t="s">
        <v>4941</v>
      </c>
      <c r="C1840" s="927" t="s">
        <v>866</v>
      </c>
      <c r="D1840" s="927" t="s">
        <v>1643</v>
      </c>
      <c r="E1840" s="928">
        <v>750</v>
      </c>
      <c r="F1840" s="928">
        <v>490</v>
      </c>
      <c r="G1840" s="928">
        <v>415</v>
      </c>
      <c r="H1840" s="928"/>
    </row>
    <row r="1841" spans="1:8" s="238" customFormat="1" ht="15" customHeight="1">
      <c r="A1841" s="1145">
        <v>234</v>
      </c>
      <c r="B1841" s="1147" t="s">
        <v>4746</v>
      </c>
      <c r="C1841" s="927" t="s">
        <v>866</v>
      </c>
      <c r="D1841" s="927" t="s">
        <v>1392</v>
      </c>
      <c r="E1841" s="928">
        <v>1000</v>
      </c>
      <c r="F1841" s="928">
        <v>600</v>
      </c>
      <c r="G1841" s="928">
        <v>550</v>
      </c>
      <c r="H1841" s="928">
        <v>500</v>
      </c>
    </row>
    <row r="1842" spans="1:8" s="238" customFormat="1" ht="15" customHeight="1">
      <c r="A1842" s="1146"/>
      <c r="B1842" s="1148"/>
      <c r="C1842" s="927" t="s">
        <v>1392</v>
      </c>
      <c r="D1842" s="927" t="s">
        <v>1643</v>
      </c>
      <c r="E1842" s="928">
        <v>500</v>
      </c>
      <c r="F1842" s="928">
        <v>450</v>
      </c>
      <c r="G1842" s="928">
        <v>400</v>
      </c>
      <c r="H1842" s="928"/>
    </row>
    <row r="1843" spans="1:8" s="238" customFormat="1" ht="15" customHeight="1">
      <c r="A1843" s="928">
        <v>235</v>
      </c>
      <c r="B1843" s="932" t="s">
        <v>1392</v>
      </c>
      <c r="C1843" s="927" t="s">
        <v>4746</v>
      </c>
      <c r="D1843" s="927" t="s">
        <v>1771</v>
      </c>
      <c r="E1843" s="928">
        <v>500</v>
      </c>
      <c r="F1843" s="928">
        <v>450</v>
      </c>
      <c r="G1843" s="928">
        <v>400</v>
      </c>
      <c r="H1843" s="928">
        <v>375</v>
      </c>
    </row>
    <row r="1844" spans="1:8" s="238" customFormat="1" ht="15" customHeight="1">
      <c r="A1844" s="1145">
        <v>236</v>
      </c>
      <c r="B1844" s="1147" t="s">
        <v>4942</v>
      </c>
      <c r="C1844" s="927" t="s">
        <v>4747</v>
      </c>
      <c r="D1844" s="927" t="s">
        <v>4748</v>
      </c>
      <c r="E1844" s="928">
        <v>500</v>
      </c>
      <c r="F1844" s="928">
        <v>450</v>
      </c>
      <c r="G1844" s="928">
        <v>400</v>
      </c>
      <c r="H1844" s="928"/>
    </row>
    <row r="1845" spans="1:8" s="238" customFormat="1" ht="15" customHeight="1">
      <c r="A1845" s="1146"/>
      <c r="B1845" s="1148"/>
      <c r="C1845" s="927" t="s">
        <v>4749</v>
      </c>
      <c r="D1845" s="927" t="s">
        <v>4750</v>
      </c>
      <c r="E1845" s="928">
        <v>500</v>
      </c>
      <c r="F1845" s="928">
        <v>450</v>
      </c>
      <c r="G1845" s="928">
        <v>400</v>
      </c>
      <c r="H1845" s="928">
        <v>375</v>
      </c>
    </row>
    <row r="1846" spans="1:8" s="238" customFormat="1" ht="15" customHeight="1">
      <c r="A1846" s="934">
        <v>237</v>
      </c>
      <c r="B1846" s="932" t="s">
        <v>8038</v>
      </c>
      <c r="C1846" s="927" t="s">
        <v>1315</v>
      </c>
      <c r="D1846" s="931" t="s">
        <v>4641</v>
      </c>
      <c r="E1846" s="928">
        <v>750</v>
      </c>
      <c r="F1846" s="928">
        <v>525</v>
      </c>
      <c r="G1846" s="928">
        <v>490</v>
      </c>
      <c r="H1846" s="928">
        <v>450</v>
      </c>
    </row>
    <row r="1847" spans="1:8" s="238" customFormat="1" ht="15" customHeight="1">
      <c r="A1847" s="934">
        <v>238</v>
      </c>
      <c r="B1847" s="932" t="s">
        <v>8039</v>
      </c>
      <c r="C1847" s="927" t="s">
        <v>8040</v>
      </c>
      <c r="D1847" s="927" t="s">
        <v>8041</v>
      </c>
      <c r="E1847" s="928">
        <v>450</v>
      </c>
      <c r="F1847" s="928">
        <v>400</v>
      </c>
      <c r="G1847" s="928">
        <v>350</v>
      </c>
      <c r="H1847" s="928"/>
    </row>
    <row r="1848" spans="1:8" s="238" customFormat="1" ht="15" customHeight="1">
      <c r="A1848" s="935">
        <v>28</v>
      </c>
      <c r="B1848" s="1520" t="s">
        <v>8042</v>
      </c>
      <c r="C1848" s="1520"/>
      <c r="D1848" s="1520"/>
      <c r="E1848" s="1520"/>
      <c r="F1848" s="1520"/>
      <c r="G1848" s="1520"/>
      <c r="H1848" s="1520"/>
    </row>
    <row r="1849" spans="1:8" s="238" customFormat="1" ht="15" customHeight="1">
      <c r="A1849" s="1156">
        <v>1</v>
      </c>
      <c r="B1849" s="1151" t="s">
        <v>1592</v>
      </c>
      <c r="C1849" s="936" t="s">
        <v>4751</v>
      </c>
      <c r="D1849" s="936" t="s">
        <v>1670</v>
      </c>
      <c r="E1849" s="937">
        <v>2200</v>
      </c>
      <c r="F1849" s="937">
        <v>395</v>
      </c>
      <c r="G1849" s="937">
        <v>330</v>
      </c>
      <c r="H1849" s="937"/>
    </row>
    <row r="1850" spans="1:8" s="238" customFormat="1" ht="15" customHeight="1">
      <c r="A1850" s="1157"/>
      <c r="B1850" s="1152"/>
      <c r="C1850" s="936" t="s">
        <v>1670</v>
      </c>
      <c r="D1850" s="936" t="s">
        <v>1822</v>
      </c>
      <c r="E1850" s="937">
        <v>1900</v>
      </c>
      <c r="F1850" s="937"/>
      <c r="G1850" s="937"/>
      <c r="H1850" s="937">
        <v>285</v>
      </c>
    </row>
    <row r="1851" spans="1:8" s="238" customFormat="1" ht="15" customHeight="1">
      <c r="A1851" s="1157"/>
      <c r="B1851" s="1152"/>
      <c r="C1851" s="936" t="s">
        <v>1822</v>
      </c>
      <c r="D1851" s="936" t="s">
        <v>4752</v>
      </c>
      <c r="E1851" s="937">
        <v>1650</v>
      </c>
      <c r="F1851" s="937"/>
      <c r="G1851" s="937">
        <v>365</v>
      </c>
      <c r="H1851" s="937"/>
    </row>
    <row r="1852" spans="1:8" s="238" customFormat="1" ht="15" customHeight="1">
      <c r="A1852" s="1158"/>
      <c r="B1852" s="1153"/>
      <c r="C1852" s="936" t="s">
        <v>4752</v>
      </c>
      <c r="D1852" s="936" t="s">
        <v>4753</v>
      </c>
      <c r="E1852" s="937">
        <v>1100</v>
      </c>
      <c r="F1852" s="937">
        <v>440</v>
      </c>
      <c r="G1852" s="937">
        <v>385</v>
      </c>
      <c r="H1852" s="937"/>
    </row>
    <row r="1853" spans="1:8" s="238" customFormat="1" ht="15" customHeight="1">
      <c r="A1853" s="1156">
        <v>2</v>
      </c>
      <c r="B1853" s="1151" t="s">
        <v>1430</v>
      </c>
      <c r="C1853" s="936" t="s">
        <v>4753</v>
      </c>
      <c r="D1853" s="936" t="s">
        <v>4754</v>
      </c>
      <c r="E1853" s="937">
        <v>1000</v>
      </c>
      <c r="F1853" s="937">
        <v>300</v>
      </c>
      <c r="G1853" s="937">
        <v>280</v>
      </c>
      <c r="H1853" s="937">
        <v>250</v>
      </c>
    </row>
    <row r="1854" spans="1:8" s="238" customFormat="1" ht="15" customHeight="1">
      <c r="A1854" s="1157"/>
      <c r="B1854" s="1152"/>
      <c r="C1854" s="936" t="s">
        <v>4754</v>
      </c>
      <c r="D1854" s="936" t="s">
        <v>4755</v>
      </c>
      <c r="E1854" s="937">
        <v>1750</v>
      </c>
      <c r="F1854" s="937">
        <v>440</v>
      </c>
      <c r="G1854" s="937">
        <v>385</v>
      </c>
      <c r="H1854" s="937"/>
    </row>
    <row r="1855" spans="1:8" s="238" customFormat="1" ht="15" customHeight="1">
      <c r="A1855" s="1157"/>
      <c r="B1855" s="1152"/>
      <c r="C1855" s="936" t="s">
        <v>4755</v>
      </c>
      <c r="D1855" s="936" t="s">
        <v>4756</v>
      </c>
      <c r="E1855" s="937">
        <v>2000</v>
      </c>
      <c r="F1855" s="937"/>
      <c r="G1855" s="937"/>
      <c r="H1855" s="937"/>
    </row>
    <row r="1856" spans="1:8" s="238" customFormat="1" ht="15" customHeight="1">
      <c r="A1856" s="1156">
        <v>3</v>
      </c>
      <c r="B1856" s="1151" t="s">
        <v>4943</v>
      </c>
      <c r="C1856" s="936" t="s">
        <v>1592</v>
      </c>
      <c r="D1856" s="936" t="s">
        <v>4757</v>
      </c>
      <c r="E1856" s="937">
        <v>1100</v>
      </c>
      <c r="F1856" s="937"/>
      <c r="G1856" s="937"/>
      <c r="H1856" s="937"/>
    </row>
    <row r="1857" spans="1:8" s="238" customFormat="1" ht="15" customHeight="1">
      <c r="A1857" s="1157"/>
      <c r="B1857" s="1152"/>
      <c r="C1857" s="936" t="s">
        <v>4757</v>
      </c>
      <c r="D1857" s="936" t="s">
        <v>1798</v>
      </c>
      <c r="E1857" s="937">
        <v>750</v>
      </c>
      <c r="F1857" s="937">
        <v>200</v>
      </c>
      <c r="G1857" s="937"/>
      <c r="H1857" s="937"/>
    </row>
    <row r="1858" spans="1:8" s="238" customFormat="1" ht="15" customHeight="1">
      <c r="A1858" s="1158"/>
      <c r="B1858" s="1153"/>
      <c r="C1858" s="936" t="s">
        <v>1798</v>
      </c>
      <c r="D1858" s="936" t="s">
        <v>881</v>
      </c>
      <c r="E1858" s="937">
        <v>300</v>
      </c>
      <c r="F1858" s="937">
        <v>215</v>
      </c>
      <c r="G1858" s="937">
        <v>205</v>
      </c>
      <c r="H1858" s="937">
        <v>190</v>
      </c>
    </row>
    <row r="1859" spans="1:8" s="238" customFormat="1" ht="15" customHeight="1">
      <c r="A1859" s="1156">
        <v>4</v>
      </c>
      <c r="B1859" s="1151" t="s">
        <v>1798</v>
      </c>
      <c r="C1859" s="936" t="s">
        <v>1640</v>
      </c>
      <c r="D1859" s="936" t="s">
        <v>4943</v>
      </c>
      <c r="E1859" s="937">
        <v>300</v>
      </c>
      <c r="F1859" s="937"/>
      <c r="G1859" s="937">
        <v>215</v>
      </c>
      <c r="H1859" s="937"/>
    </row>
    <row r="1860" spans="1:8" s="238" customFormat="1" ht="15" customHeight="1">
      <c r="A1860" s="1158"/>
      <c r="B1860" s="1153"/>
      <c r="C1860" s="936" t="s">
        <v>4943</v>
      </c>
      <c r="D1860" s="936" t="s">
        <v>4758</v>
      </c>
      <c r="E1860" s="937">
        <v>250</v>
      </c>
      <c r="F1860" s="937"/>
      <c r="G1860" s="937">
        <v>215</v>
      </c>
      <c r="H1860" s="937"/>
    </row>
    <row r="1861" spans="1:8" s="238" customFormat="1" ht="15" customHeight="1">
      <c r="A1861" s="1156">
        <v>5</v>
      </c>
      <c r="B1861" s="1151" t="s">
        <v>4944</v>
      </c>
      <c r="C1861" s="936" t="s">
        <v>1592</v>
      </c>
      <c r="D1861" s="936" t="s">
        <v>4759</v>
      </c>
      <c r="E1861" s="937">
        <v>800</v>
      </c>
      <c r="F1861" s="937">
        <v>320</v>
      </c>
      <c r="G1861" s="937"/>
      <c r="H1861" s="937">
        <v>255</v>
      </c>
    </row>
    <row r="1862" spans="1:8" s="238" customFormat="1" ht="15" customHeight="1">
      <c r="A1862" s="1157"/>
      <c r="B1862" s="1152"/>
      <c r="C1862" s="936" t="s">
        <v>4759</v>
      </c>
      <c r="D1862" s="936" t="s">
        <v>4760</v>
      </c>
      <c r="E1862" s="937">
        <v>650</v>
      </c>
      <c r="F1862" s="937"/>
      <c r="G1862" s="937">
        <v>240</v>
      </c>
      <c r="H1862" s="937"/>
    </row>
    <row r="1863" spans="1:8" s="238" customFormat="1" ht="15" customHeight="1">
      <c r="A1863" s="1157"/>
      <c r="B1863" s="1152"/>
      <c r="C1863" s="936" t="s">
        <v>4760</v>
      </c>
      <c r="D1863" s="936" t="s">
        <v>4761</v>
      </c>
      <c r="E1863" s="937">
        <v>400</v>
      </c>
      <c r="F1863" s="937"/>
      <c r="G1863" s="937"/>
      <c r="H1863" s="937"/>
    </row>
    <row r="1864" spans="1:8" s="238" customFormat="1" ht="15" customHeight="1">
      <c r="A1864" s="1158"/>
      <c r="B1864" s="1153"/>
      <c r="C1864" s="936" t="s">
        <v>4761</v>
      </c>
      <c r="D1864" s="936" t="s">
        <v>4762</v>
      </c>
      <c r="E1864" s="937">
        <v>225</v>
      </c>
      <c r="F1864" s="937">
        <v>205</v>
      </c>
      <c r="G1864" s="937">
        <v>190</v>
      </c>
      <c r="H1864" s="937">
        <v>180</v>
      </c>
    </row>
    <row r="1865" spans="1:8" s="238" customFormat="1" ht="15" customHeight="1">
      <c r="A1865" s="938">
        <v>6</v>
      </c>
      <c r="B1865" s="939" t="s">
        <v>2173</v>
      </c>
      <c r="C1865" s="936" t="s">
        <v>1592</v>
      </c>
      <c r="D1865" s="936" t="s">
        <v>1643</v>
      </c>
      <c r="E1865" s="937">
        <v>600</v>
      </c>
      <c r="F1865" s="937"/>
      <c r="G1865" s="937"/>
      <c r="H1865" s="937"/>
    </row>
    <row r="1866" spans="1:8" s="238" customFormat="1" ht="15" customHeight="1">
      <c r="A1866" s="1156">
        <v>7</v>
      </c>
      <c r="B1866" s="1151" t="s">
        <v>4775</v>
      </c>
      <c r="C1866" s="936" t="s">
        <v>1592</v>
      </c>
      <c r="D1866" s="936" t="s">
        <v>1649</v>
      </c>
      <c r="E1866" s="937">
        <v>600</v>
      </c>
      <c r="F1866" s="937"/>
      <c r="G1866" s="937"/>
      <c r="H1866" s="937"/>
    </row>
    <row r="1867" spans="1:8" s="238" customFormat="1" ht="15" customHeight="1">
      <c r="A1867" s="1158"/>
      <c r="B1867" s="1153"/>
      <c r="C1867" s="936" t="s">
        <v>1649</v>
      </c>
      <c r="D1867" s="936" t="s">
        <v>1643</v>
      </c>
      <c r="E1867" s="937">
        <v>300</v>
      </c>
      <c r="F1867" s="937"/>
      <c r="G1867" s="937"/>
      <c r="H1867" s="937"/>
    </row>
    <row r="1868" spans="1:8" s="238" customFormat="1" ht="15" customHeight="1">
      <c r="A1868" s="1156">
        <v>8</v>
      </c>
      <c r="B1868" s="1151" t="s">
        <v>1508</v>
      </c>
      <c r="C1868" s="936" t="s">
        <v>1592</v>
      </c>
      <c r="D1868" s="936" t="s">
        <v>1640</v>
      </c>
      <c r="E1868" s="937">
        <v>600</v>
      </c>
      <c r="F1868" s="937"/>
      <c r="G1868" s="937"/>
      <c r="H1868" s="937"/>
    </row>
    <row r="1869" spans="1:8" s="238" customFormat="1" ht="15" customHeight="1">
      <c r="A1869" s="1158"/>
      <c r="B1869" s="1153"/>
      <c r="C1869" s="936" t="s">
        <v>4763</v>
      </c>
      <c r="D1869" s="936" t="s">
        <v>4764</v>
      </c>
      <c r="E1869" s="937">
        <v>450</v>
      </c>
      <c r="F1869" s="937">
        <v>360</v>
      </c>
      <c r="G1869" s="937"/>
      <c r="H1869" s="937"/>
    </row>
    <row r="1870" spans="1:8" s="238" customFormat="1" ht="15" customHeight="1">
      <c r="A1870" s="938">
        <v>9</v>
      </c>
      <c r="B1870" s="939" t="s">
        <v>4764</v>
      </c>
      <c r="C1870" s="936" t="s">
        <v>1592</v>
      </c>
      <c r="D1870" s="936" t="s">
        <v>1643</v>
      </c>
      <c r="E1870" s="937">
        <v>600</v>
      </c>
      <c r="F1870" s="937"/>
      <c r="G1870" s="937">
        <v>330</v>
      </c>
      <c r="H1870" s="937"/>
    </row>
    <row r="1871" spans="1:8" s="238" customFormat="1" ht="15" customHeight="1">
      <c r="A1871" s="1156">
        <v>10</v>
      </c>
      <c r="B1871" s="1151" t="s">
        <v>2163</v>
      </c>
      <c r="C1871" s="936" t="s">
        <v>1592</v>
      </c>
      <c r="D1871" s="936" t="s">
        <v>4765</v>
      </c>
      <c r="E1871" s="937">
        <v>450</v>
      </c>
      <c r="F1871" s="937"/>
      <c r="G1871" s="937">
        <v>240</v>
      </c>
      <c r="H1871" s="937"/>
    </row>
    <row r="1872" spans="1:8" s="238" customFormat="1" ht="15" customHeight="1">
      <c r="A1872" s="1158"/>
      <c r="B1872" s="1153"/>
      <c r="C1872" s="936" t="s">
        <v>4765</v>
      </c>
      <c r="D1872" s="936" t="s">
        <v>4766</v>
      </c>
      <c r="E1872" s="937">
        <v>300</v>
      </c>
      <c r="F1872" s="937">
        <v>240</v>
      </c>
      <c r="G1872" s="937">
        <v>225</v>
      </c>
      <c r="H1872" s="937"/>
    </row>
    <row r="1873" spans="1:8" s="238" customFormat="1" ht="15" customHeight="1">
      <c r="A1873" s="938">
        <v>11</v>
      </c>
      <c r="B1873" s="939" t="s">
        <v>4765</v>
      </c>
      <c r="C1873" s="936" t="s">
        <v>1670</v>
      </c>
      <c r="D1873" s="936" t="s">
        <v>1643</v>
      </c>
      <c r="E1873" s="937">
        <v>250</v>
      </c>
      <c r="F1873" s="937"/>
      <c r="G1873" s="937">
        <v>210</v>
      </c>
      <c r="H1873" s="937"/>
    </row>
    <row r="1874" spans="1:8" s="238" customFormat="1" ht="15" customHeight="1">
      <c r="A1874" s="1156">
        <v>12</v>
      </c>
      <c r="B1874" s="1151" t="s">
        <v>1670</v>
      </c>
      <c r="C1874" s="936" t="s">
        <v>1592</v>
      </c>
      <c r="D1874" s="936" t="s">
        <v>4765</v>
      </c>
      <c r="E1874" s="937">
        <v>600</v>
      </c>
      <c r="F1874" s="937"/>
      <c r="G1874" s="937"/>
      <c r="H1874" s="937"/>
    </row>
    <row r="1875" spans="1:8" s="238" customFormat="1" ht="15" customHeight="1">
      <c r="A1875" s="1157"/>
      <c r="B1875" s="1152"/>
      <c r="C1875" s="936" t="s">
        <v>4765</v>
      </c>
      <c r="D1875" s="936" t="s">
        <v>4767</v>
      </c>
      <c r="E1875" s="937">
        <v>400</v>
      </c>
      <c r="F1875" s="937">
        <v>240</v>
      </c>
      <c r="G1875" s="937">
        <v>220</v>
      </c>
      <c r="H1875" s="937">
        <v>200</v>
      </c>
    </row>
    <row r="1876" spans="1:8" s="238" customFormat="1" ht="15" customHeight="1">
      <c r="A1876" s="1158"/>
      <c r="B1876" s="1153"/>
      <c r="C1876" s="936" t="s">
        <v>4767</v>
      </c>
      <c r="D1876" s="936" t="s">
        <v>1592</v>
      </c>
      <c r="E1876" s="937">
        <v>400</v>
      </c>
      <c r="F1876" s="937"/>
      <c r="G1876" s="937"/>
      <c r="H1876" s="937"/>
    </row>
    <row r="1877" spans="1:8" s="238" customFormat="1" ht="15" customHeight="1">
      <c r="A1877" s="938">
        <v>13</v>
      </c>
      <c r="B1877" s="939" t="s">
        <v>1697</v>
      </c>
      <c r="C1877" s="936" t="s">
        <v>1592</v>
      </c>
      <c r="D1877" s="936" t="s">
        <v>1670</v>
      </c>
      <c r="E1877" s="937">
        <v>300</v>
      </c>
      <c r="F1877" s="937">
        <v>240</v>
      </c>
      <c r="G1877" s="937"/>
      <c r="H1877" s="937"/>
    </row>
    <row r="1878" spans="1:8" s="238" customFormat="1" ht="15" customHeight="1">
      <c r="A1878" s="1156">
        <v>14</v>
      </c>
      <c r="B1878" s="1151" t="s">
        <v>2064</v>
      </c>
      <c r="C1878" s="936" t="s">
        <v>1592</v>
      </c>
      <c r="D1878" s="936" t="s">
        <v>1649</v>
      </c>
      <c r="E1878" s="937">
        <v>600</v>
      </c>
      <c r="F1878" s="937"/>
      <c r="G1878" s="937"/>
      <c r="H1878" s="937"/>
    </row>
    <row r="1879" spans="1:8" s="238" customFormat="1" ht="15" customHeight="1">
      <c r="A1879" s="1158"/>
      <c r="B1879" s="1153"/>
      <c r="C1879" s="936" t="s">
        <v>1649</v>
      </c>
      <c r="D1879" s="936" t="s">
        <v>1631</v>
      </c>
      <c r="E1879" s="937">
        <v>300</v>
      </c>
      <c r="F1879" s="937"/>
      <c r="G1879" s="937">
        <v>240</v>
      </c>
      <c r="H1879" s="937"/>
    </row>
    <row r="1880" spans="1:8" s="238" customFormat="1" ht="15" customHeight="1">
      <c r="A1880" s="938">
        <v>15</v>
      </c>
      <c r="B1880" s="939" t="s">
        <v>1840</v>
      </c>
      <c r="C1880" s="936" t="s">
        <v>1592</v>
      </c>
      <c r="D1880" s="936" t="s">
        <v>1631</v>
      </c>
      <c r="E1880" s="937">
        <v>500</v>
      </c>
      <c r="F1880" s="937"/>
      <c r="G1880" s="937"/>
      <c r="H1880" s="937"/>
    </row>
    <row r="1881" spans="1:8" s="238" customFormat="1" ht="15" customHeight="1">
      <c r="A1881" s="938">
        <v>16</v>
      </c>
      <c r="B1881" s="939" t="s">
        <v>4945</v>
      </c>
      <c r="C1881" s="936" t="s">
        <v>1592</v>
      </c>
      <c r="D1881" s="936" t="s">
        <v>1631</v>
      </c>
      <c r="E1881" s="937">
        <v>500</v>
      </c>
      <c r="F1881" s="937"/>
      <c r="G1881" s="937"/>
      <c r="H1881" s="937"/>
    </row>
    <row r="1882" spans="1:8" s="238" customFormat="1" ht="15" customHeight="1">
      <c r="A1882" s="1156">
        <v>17</v>
      </c>
      <c r="B1882" s="1151" t="s">
        <v>4772</v>
      </c>
      <c r="C1882" s="936" t="s">
        <v>1592</v>
      </c>
      <c r="D1882" s="936" t="s">
        <v>1340</v>
      </c>
      <c r="E1882" s="937">
        <v>500</v>
      </c>
      <c r="F1882" s="937"/>
      <c r="G1882" s="937"/>
      <c r="H1882" s="937"/>
    </row>
    <row r="1883" spans="1:8" s="238" customFormat="1" ht="15" customHeight="1">
      <c r="A1883" s="1158"/>
      <c r="B1883" s="1153"/>
      <c r="C1883" s="936" t="s">
        <v>1340</v>
      </c>
      <c r="D1883" s="936" t="s">
        <v>1631</v>
      </c>
      <c r="E1883" s="937">
        <v>300</v>
      </c>
      <c r="F1883" s="937"/>
      <c r="G1883" s="937">
        <v>240</v>
      </c>
      <c r="H1883" s="937"/>
    </row>
    <row r="1884" spans="1:8" s="238" customFormat="1" ht="15" customHeight="1">
      <c r="A1884" s="1156">
        <v>18</v>
      </c>
      <c r="B1884" s="1151" t="s">
        <v>2216</v>
      </c>
      <c r="C1884" s="936" t="s">
        <v>1592</v>
      </c>
      <c r="D1884" s="936" t="s">
        <v>1340</v>
      </c>
      <c r="E1884" s="937">
        <v>500</v>
      </c>
      <c r="F1884" s="937"/>
      <c r="G1884" s="937"/>
      <c r="H1884" s="937"/>
    </row>
    <row r="1885" spans="1:8" s="238" customFormat="1" ht="15" customHeight="1">
      <c r="A1885" s="1157"/>
      <c r="B1885" s="1152"/>
      <c r="C1885" s="936" t="s">
        <v>1340</v>
      </c>
      <c r="D1885" s="936" t="s">
        <v>1631</v>
      </c>
      <c r="E1885" s="937">
        <v>300</v>
      </c>
      <c r="F1885" s="937"/>
      <c r="G1885" s="937"/>
      <c r="H1885" s="937"/>
    </row>
    <row r="1886" spans="1:8" s="238" customFormat="1" ht="15" customHeight="1">
      <c r="A1886" s="1158"/>
      <c r="B1886" s="1153"/>
      <c r="C1886" s="936" t="s">
        <v>1631</v>
      </c>
      <c r="D1886" s="936" t="s">
        <v>4768</v>
      </c>
      <c r="E1886" s="937">
        <v>250</v>
      </c>
      <c r="F1886" s="937">
        <v>220</v>
      </c>
      <c r="G1886" s="937"/>
      <c r="H1886" s="937"/>
    </row>
    <row r="1887" spans="1:8" s="238" customFormat="1" ht="15" customHeight="1">
      <c r="A1887" s="1156">
        <v>19</v>
      </c>
      <c r="B1887" s="1151" t="s">
        <v>3469</v>
      </c>
      <c r="C1887" s="936" t="s">
        <v>1592</v>
      </c>
      <c r="D1887" s="936" t="s">
        <v>1340</v>
      </c>
      <c r="E1887" s="937">
        <v>500</v>
      </c>
      <c r="F1887" s="937"/>
      <c r="G1887" s="937"/>
      <c r="H1887" s="937"/>
    </row>
    <row r="1888" spans="1:8" s="238" customFormat="1" ht="15" customHeight="1">
      <c r="A1888" s="1158"/>
      <c r="B1888" s="1153"/>
      <c r="C1888" s="936" t="s">
        <v>1340</v>
      </c>
      <c r="D1888" s="936" t="s">
        <v>1631</v>
      </c>
      <c r="E1888" s="937">
        <v>300</v>
      </c>
      <c r="F1888" s="937"/>
      <c r="G1888" s="937"/>
      <c r="H1888" s="937"/>
    </row>
    <row r="1889" spans="1:8" s="238" customFormat="1" ht="15" customHeight="1">
      <c r="A1889" s="1156">
        <v>20</v>
      </c>
      <c r="B1889" s="1151" t="s">
        <v>4946</v>
      </c>
      <c r="C1889" s="936" t="s">
        <v>1592</v>
      </c>
      <c r="D1889" s="936" t="s">
        <v>1340</v>
      </c>
      <c r="E1889" s="937">
        <v>500</v>
      </c>
      <c r="F1889" s="937"/>
      <c r="G1889" s="937"/>
      <c r="H1889" s="937"/>
    </row>
    <row r="1890" spans="1:8" s="238" customFormat="1" ht="15" customHeight="1">
      <c r="A1890" s="1158"/>
      <c r="B1890" s="1153"/>
      <c r="C1890" s="936" t="s">
        <v>1340</v>
      </c>
      <c r="D1890" s="936" t="s">
        <v>1631</v>
      </c>
      <c r="E1890" s="937">
        <v>300</v>
      </c>
      <c r="F1890" s="937"/>
      <c r="G1890" s="937"/>
      <c r="H1890" s="937"/>
    </row>
    <row r="1891" spans="1:8" s="238" customFormat="1" ht="15" customHeight="1">
      <c r="A1891" s="1156">
        <v>21</v>
      </c>
      <c r="B1891" s="1151" t="s">
        <v>4773</v>
      </c>
      <c r="C1891" s="936" t="s">
        <v>1592</v>
      </c>
      <c r="D1891" s="936" t="s">
        <v>1340</v>
      </c>
      <c r="E1891" s="937">
        <v>500</v>
      </c>
      <c r="F1891" s="937"/>
      <c r="G1891" s="937"/>
      <c r="H1891" s="937"/>
    </row>
    <row r="1892" spans="1:8" s="238" customFormat="1" ht="15" customHeight="1">
      <c r="A1892" s="1158"/>
      <c r="B1892" s="1153"/>
      <c r="C1892" s="936" t="s">
        <v>1340</v>
      </c>
      <c r="D1892" s="936" t="s">
        <v>1631</v>
      </c>
      <c r="E1892" s="937">
        <v>300</v>
      </c>
      <c r="F1892" s="937"/>
      <c r="G1892" s="937">
        <v>240</v>
      </c>
      <c r="H1892" s="937"/>
    </row>
    <row r="1893" spans="1:8" s="238" customFormat="1" ht="15" customHeight="1">
      <c r="A1893" s="1156">
        <v>22</v>
      </c>
      <c r="B1893" s="1151" t="s">
        <v>2234</v>
      </c>
      <c r="C1893" s="936" t="s">
        <v>1592</v>
      </c>
      <c r="D1893" s="936" t="s">
        <v>1340</v>
      </c>
      <c r="E1893" s="937">
        <v>500</v>
      </c>
      <c r="F1893" s="937">
        <v>250</v>
      </c>
      <c r="G1893" s="937">
        <v>225</v>
      </c>
      <c r="H1893" s="937"/>
    </row>
    <row r="1894" spans="1:8" s="238" customFormat="1" ht="15" customHeight="1">
      <c r="A1894" s="1158"/>
      <c r="B1894" s="1153"/>
      <c r="C1894" s="936" t="s">
        <v>1340</v>
      </c>
      <c r="D1894" s="936" t="s">
        <v>1631</v>
      </c>
      <c r="E1894" s="937">
        <v>300</v>
      </c>
      <c r="F1894" s="937">
        <v>240</v>
      </c>
      <c r="G1894" s="937">
        <v>225</v>
      </c>
      <c r="H1894" s="937"/>
    </row>
    <row r="1895" spans="1:8" s="238" customFormat="1" ht="15" customHeight="1">
      <c r="A1895" s="1156">
        <v>23</v>
      </c>
      <c r="B1895" s="1151" t="s">
        <v>4947</v>
      </c>
      <c r="C1895" s="936" t="s">
        <v>1592</v>
      </c>
      <c r="D1895" s="936" t="s">
        <v>1340</v>
      </c>
      <c r="E1895" s="937">
        <v>500</v>
      </c>
      <c r="F1895" s="937"/>
      <c r="G1895" s="937"/>
      <c r="H1895" s="937"/>
    </row>
    <row r="1896" spans="1:8" s="238" customFormat="1" ht="15" customHeight="1">
      <c r="A1896" s="1158"/>
      <c r="B1896" s="1153"/>
      <c r="C1896" s="936" t="s">
        <v>1340</v>
      </c>
      <c r="D1896" s="936" t="s">
        <v>1631</v>
      </c>
      <c r="E1896" s="937">
        <v>300</v>
      </c>
      <c r="F1896" s="937"/>
      <c r="G1896" s="937">
        <v>240</v>
      </c>
      <c r="H1896" s="937"/>
    </row>
    <row r="1897" spans="1:8" s="238" customFormat="1" ht="15" customHeight="1">
      <c r="A1897" s="1156">
        <v>24</v>
      </c>
      <c r="B1897" s="1151" t="s">
        <v>1615</v>
      </c>
      <c r="C1897" s="936" t="s">
        <v>1592</v>
      </c>
      <c r="D1897" s="936" t="s">
        <v>1340</v>
      </c>
      <c r="E1897" s="937">
        <v>500</v>
      </c>
      <c r="F1897" s="937"/>
      <c r="G1897" s="937"/>
      <c r="H1897" s="937"/>
    </row>
    <row r="1898" spans="1:8" s="238" customFormat="1" ht="15" customHeight="1">
      <c r="A1898" s="1158"/>
      <c r="B1898" s="1153"/>
      <c r="C1898" s="936" t="s">
        <v>1340</v>
      </c>
      <c r="D1898" s="936" t="s">
        <v>1631</v>
      </c>
      <c r="E1898" s="937">
        <v>300</v>
      </c>
      <c r="F1898" s="937">
        <v>240</v>
      </c>
      <c r="G1898" s="937">
        <v>225</v>
      </c>
      <c r="H1898" s="937"/>
    </row>
    <row r="1899" spans="1:8" s="238" customFormat="1" ht="15" customHeight="1">
      <c r="A1899" s="1156">
        <v>25</v>
      </c>
      <c r="B1899" s="1151" t="s">
        <v>4771</v>
      </c>
      <c r="C1899" s="936" t="s">
        <v>1592</v>
      </c>
      <c r="D1899" s="936" t="s">
        <v>1340</v>
      </c>
      <c r="E1899" s="937">
        <v>500</v>
      </c>
      <c r="F1899" s="937">
        <v>250</v>
      </c>
      <c r="G1899" s="937">
        <v>225</v>
      </c>
      <c r="H1899" s="937">
        <v>200</v>
      </c>
    </row>
    <row r="1900" spans="1:8" s="238" customFormat="1" ht="15" customHeight="1">
      <c r="A1900" s="1158"/>
      <c r="B1900" s="1153"/>
      <c r="C1900" s="936" t="s">
        <v>1340</v>
      </c>
      <c r="D1900" s="936" t="s">
        <v>1631</v>
      </c>
      <c r="E1900" s="937">
        <v>300</v>
      </c>
      <c r="F1900" s="937">
        <v>240</v>
      </c>
      <c r="G1900" s="937"/>
      <c r="H1900" s="937"/>
    </row>
    <row r="1901" spans="1:8" s="238" customFormat="1" ht="15" customHeight="1">
      <c r="A1901" s="1156">
        <v>26</v>
      </c>
      <c r="B1901" s="1151" t="s">
        <v>1695</v>
      </c>
      <c r="C1901" s="936" t="s">
        <v>1592</v>
      </c>
      <c r="D1901" s="936" t="s">
        <v>4769</v>
      </c>
      <c r="E1901" s="937">
        <v>500</v>
      </c>
      <c r="F1901" s="937"/>
      <c r="G1901" s="937">
        <v>250</v>
      </c>
      <c r="H1901" s="937"/>
    </row>
    <row r="1902" spans="1:8" s="238" customFormat="1" ht="15" customHeight="1">
      <c r="A1902" s="1158"/>
      <c r="B1902" s="1153"/>
      <c r="C1902" s="936" t="s">
        <v>4769</v>
      </c>
      <c r="D1902" s="936" t="s">
        <v>881</v>
      </c>
      <c r="E1902" s="937">
        <v>300</v>
      </c>
      <c r="F1902" s="937"/>
      <c r="G1902" s="937">
        <v>240</v>
      </c>
      <c r="H1902" s="937">
        <v>225</v>
      </c>
    </row>
    <row r="1903" spans="1:8" s="238" customFormat="1" ht="15" customHeight="1">
      <c r="A1903" s="938">
        <v>27</v>
      </c>
      <c r="B1903" s="939" t="s">
        <v>4948</v>
      </c>
      <c r="C1903" s="936" t="s">
        <v>1592</v>
      </c>
      <c r="D1903" s="936" t="s">
        <v>1649</v>
      </c>
      <c r="E1903" s="937">
        <v>500</v>
      </c>
      <c r="F1903" s="937"/>
      <c r="G1903" s="937"/>
      <c r="H1903" s="937"/>
    </row>
    <row r="1904" spans="1:8" s="238" customFormat="1" ht="15" customHeight="1">
      <c r="A1904" s="938">
        <v>28</v>
      </c>
      <c r="B1904" s="939" t="s">
        <v>4949</v>
      </c>
      <c r="C1904" s="936" t="s">
        <v>1670</v>
      </c>
      <c r="D1904" s="936" t="s">
        <v>881</v>
      </c>
      <c r="E1904" s="937">
        <v>250</v>
      </c>
      <c r="F1904" s="937">
        <v>220</v>
      </c>
      <c r="G1904" s="937">
        <v>210</v>
      </c>
      <c r="H1904" s="937"/>
    </row>
    <row r="1905" spans="1:8" s="238" customFormat="1" ht="15" customHeight="1">
      <c r="A1905" s="938">
        <v>29</v>
      </c>
      <c r="B1905" s="939" t="s">
        <v>1822</v>
      </c>
      <c r="C1905" s="936" t="s">
        <v>1592</v>
      </c>
      <c r="D1905" s="936" t="s">
        <v>1670</v>
      </c>
      <c r="E1905" s="937">
        <v>500</v>
      </c>
      <c r="F1905" s="937"/>
      <c r="G1905" s="937"/>
      <c r="H1905" s="937"/>
    </row>
    <row r="1906" spans="1:8" s="238" customFormat="1" ht="15" customHeight="1">
      <c r="A1906" s="938">
        <v>30</v>
      </c>
      <c r="B1906" s="939" t="s">
        <v>1665</v>
      </c>
      <c r="C1906" s="936" t="s">
        <v>1822</v>
      </c>
      <c r="D1906" s="936" t="s">
        <v>1643</v>
      </c>
      <c r="E1906" s="937">
        <v>400</v>
      </c>
      <c r="F1906" s="937"/>
      <c r="G1906" s="937">
        <v>220</v>
      </c>
      <c r="H1906" s="937"/>
    </row>
    <row r="1907" spans="1:8" s="238" customFormat="1" ht="15" customHeight="1">
      <c r="A1907" s="938">
        <v>31</v>
      </c>
      <c r="B1907" s="939" t="s">
        <v>1782</v>
      </c>
      <c r="C1907" s="936" t="s">
        <v>1592</v>
      </c>
      <c r="D1907" s="936" t="s">
        <v>881</v>
      </c>
      <c r="E1907" s="937">
        <v>400</v>
      </c>
      <c r="F1907" s="937"/>
      <c r="G1907" s="937">
        <v>220</v>
      </c>
      <c r="H1907" s="937"/>
    </row>
    <row r="1908" spans="1:8" s="238" customFormat="1" ht="15" customHeight="1">
      <c r="A1908" s="938">
        <v>32</v>
      </c>
      <c r="B1908" s="939" t="s">
        <v>4950</v>
      </c>
      <c r="C1908" s="936" t="s">
        <v>1592</v>
      </c>
      <c r="D1908" s="936" t="s">
        <v>1665</v>
      </c>
      <c r="E1908" s="937">
        <v>400</v>
      </c>
      <c r="F1908" s="937"/>
      <c r="G1908" s="937"/>
      <c r="H1908" s="937"/>
    </row>
    <row r="1909" spans="1:8" s="238" customFormat="1" ht="15" customHeight="1">
      <c r="A1909" s="938">
        <v>33</v>
      </c>
      <c r="B1909" s="939" t="s">
        <v>4951</v>
      </c>
      <c r="C1909" s="936" t="s">
        <v>1592</v>
      </c>
      <c r="D1909" s="936" t="s">
        <v>4770</v>
      </c>
      <c r="E1909" s="937">
        <v>400</v>
      </c>
      <c r="F1909" s="937"/>
      <c r="G1909" s="937"/>
      <c r="H1909" s="937"/>
    </row>
    <row r="1910" spans="1:8" s="238" customFormat="1" ht="15" customHeight="1">
      <c r="A1910" s="938">
        <v>34</v>
      </c>
      <c r="B1910" s="939" t="s">
        <v>1631</v>
      </c>
      <c r="C1910" s="936" t="s">
        <v>1649</v>
      </c>
      <c r="D1910" s="936" t="s">
        <v>4771</v>
      </c>
      <c r="E1910" s="937">
        <v>300</v>
      </c>
      <c r="F1910" s="937">
        <v>240</v>
      </c>
      <c r="G1910" s="937">
        <v>225</v>
      </c>
      <c r="H1910" s="937">
        <v>210</v>
      </c>
    </row>
    <row r="1911" spans="1:8" s="238" customFormat="1" ht="15" customHeight="1">
      <c r="A1911" s="938">
        <v>35</v>
      </c>
      <c r="B1911" s="939" t="s">
        <v>1340</v>
      </c>
      <c r="C1911" s="936" t="s">
        <v>1631</v>
      </c>
      <c r="D1911" s="936" t="s">
        <v>4771</v>
      </c>
      <c r="E1911" s="937">
        <v>400</v>
      </c>
      <c r="F1911" s="937"/>
      <c r="G1911" s="937">
        <v>220</v>
      </c>
      <c r="H1911" s="937"/>
    </row>
    <row r="1912" spans="1:8" s="238" customFormat="1" ht="15" customHeight="1">
      <c r="A1912" s="938">
        <v>36</v>
      </c>
      <c r="B1912" s="939" t="s">
        <v>4952</v>
      </c>
      <c r="C1912" s="936" t="s">
        <v>4772</v>
      </c>
      <c r="D1912" s="936" t="s">
        <v>4773</v>
      </c>
      <c r="E1912" s="937">
        <v>250</v>
      </c>
      <c r="F1912" s="937">
        <v>220</v>
      </c>
      <c r="G1912" s="937"/>
      <c r="H1912" s="937"/>
    </row>
    <row r="1913" spans="1:8" s="238" customFormat="1" ht="15" customHeight="1">
      <c r="A1913" s="938">
        <v>37</v>
      </c>
      <c r="B1913" s="939" t="s">
        <v>1377</v>
      </c>
      <c r="C1913" s="936" t="s">
        <v>2216</v>
      </c>
      <c r="D1913" s="936" t="s">
        <v>4774</v>
      </c>
      <c r="E1913" s="937">
        <v>250</v>
      </c>
      <c r="F1913" s="937"/>
      <c r="G1913" s="937">
        <v>210</v>
      </c>
      <c r="H1913" s="937"/>
    </row>
    <row r="1914" spans="1:8" s="238" customFormat="1" ht="15" customHeight="1">
      <c r="A1914" s="1154">
        <v>38</v>
      </c>
      <c r="B1914" s="1155" t="s">
        <v>1649</v>
      </c>
      <c r="C1914" s="936" t="s">
        <v>4775</v>
      </c>
      <c r="D1914" s="936" t="s">
        <v>2216</v>
      </c>
      <c r="E1914" s="937">
        <v>300</v>
      </c>
      <c r="F1914" s="937"/>
      <c r="G1914" s="937"/>
      <c r="H1914" s="937"/>
    </row>
    <row r="1915" spans="1:8" s="238" customFormat="1" ht="15" customHeight="1">
      <c r="A1915" s="1154"/>
      <c r="B1915" s="1155"/>
      <c r="C1915" s="936" t="s">
        <v>3469</v>
      </c>
      <c r="D1915" s="936" t="s">
        <v>1643</v>
      </c>
      <c r="E1915" s="937">
        <v>300</v>
      </c>
      <c r="F1915" s="937"/>
      <c r="G1915" s="937"/>
      <c r="H1915" s="937"/>
    </row>
    <row r="1916" spans="1:8" s="238" customFormat="1" ht="15" customHeight="1">
      <c r="A1916" s="938">
        <v>39</v>
      </c>
      <c r="B1916" s="939" t="s">
        <v>4774</v>
      </c>
      <c r="C1916" s="936" t="s">
        <v>4773</v>
      </c>
      <c r="D1916" s="936" t="s">
        <v>881</v>
      </c>
      <c r="E1916" s="937">
        <v>250</v>
      </c>
      <c r="F1916" s="937">
        <v>220</v>
      </c>
      <c r="G1916" s="937">
        <v>210</v>
      </c>
      <c r="H1916" s="937"/>
    </row>
    <row r="1917" spans="1:8" s="238" customFormat="1" ht="15" customHeight="1">
      <c r="A1917" s="938">
        <v>40</v>
      </c>
      <c r="B1917" s="939" t="s">
        <v>4953</v>
      </c>
      <c r="C1917" s="936" t="s">
        <v>1340</v>
      </c>
      <c r="D1917" s="936" t="s">
        <v>1631</v>
      </c>
      <c r="E1917" s="937">
        <v>250</v>
      </c>
      <c r="F1917" s="937"/>
      <c r="G1917" s="937"/>
      <c r="H1917" s="937"/>
    </row>
    <row r="1918" spans="1:8" s="238" customFormat="1" ht="15" customHeight="1">
      <c r="A1918" s="938">
        <v>41</v>
      </c>
      <c r="B1918" s="939" t="s">
        <v>1314</v>
      </c>
      <c r="C1918" s="936" t="s">
        <v>1340</v>
      </c>
      <c r="D1918" s="936" t="s">
        <v>1631</v>
      </c>
      <c r="E1918" s="937">
        <v>250</v>
      </c>
      <c r="F1918" s="937"/>
      <c r="G1918" s="937">
        <v>210</v>
      </c>
      <c r="H1918" s="937"/>
    </row>
    <row r="1919" spans="1:8" s="238" customFormat="1" ht="15" customHeight="1">
      <c r="A1919" s="938">
        <v>42</v>
      </c>
      <c r="B1919" s="939" t="s">
        <v>4770</v>
      </c>
      <c r="C1919" s="936" t="s">
        <v>1782</v>
      </c>
      <c r="D1919" s="936" t="s">
        <v>881</v>
      </c>
      <c r="E1919" s="937">
        <v>250</v>
      </c>
      <c r="F1919" s="937"/>
      <c r="G1919" s="937">
        <v>210</v>
      </c>
      <c r="H1919" s="937">
        <v>195</v>
      </c>
    </row>
    <row r="1920" spans="1:8" s="238" customFormat="1" ht="15" customHeight="1">
      <c r="A1920" s="1156">
        <v>43</v>
      </c>
      <c r="B1920" s="1151" t="s">
        <v>4954</v>
      </c>
      <c r="C1920" s="936" t="s">
        <v>1430</v>
      </c>
      <c r="D1920" s="936" t="s">
        <v>4776</v>
      </c>
      <c r="E1920" s="937">
        <v>650</v>
      </c>
      <c r="F1920" s="937">
        <v>235</v>
      </c>
      <c r="G1920" s="937">
        <v>210</v>
      </c>
      <c r="H1920" s="937">
        <v>185</v>
      </c>
    </row>
    <row r="1921" spans="1:8" s="238" customFormat="1" ht="15" customHeight="1">
      <c r="A1921" s="1157"/>
      <c r="B1921" s="1152"/>
      <c r="C1921" s="936" t="s">
        <v>4776</v>
      </c>
      <c r="D1921" s="936" t="s">
        <v>4777</v>
      </c>
      <c r="E1921" s="937">
        <v>750</v>
      </c>
      <c r="F1921" s="937">
        <v>225</v>
      </c>
      <c r="G1921" s="937">
        <v>205</v>
      </c>
      <c r="H1921" s="937">
        <v>190</v>
      </c>
    </row>
    <row r="1922" spans="1:8" s="238" customFormat="1" ht="15" customHeight="1">
      <c r="A1922" s="1157"/>
      <c r="B1922" s="1152"/>
      <c r="C1922" s="936" t="s">
        <v>4778</v>
      </c>
      <c r="D1922" s="936" t="s">
        <v>4779</v>
      </c>
      <c r="E1922" s="937">
        <v>250</v>
      </c>
      <c r="F1922" s="937">
        <v>220</v>
      </c>
      <c r="G1922" s="937">
        <v>210</v>
      </c>
      <c r="H1922" s="937">
        <v>195</v>
      </c>
    </row>
    <row r="1923" spans="1:8" s="238" customFormat="1" ht="15" customHeight="1">
      <c r="A1923" s="1157"/>
      <c r="B1923" s="1152"/>
      <c r="C1923" s="936" t="s">
        <v>4780</v>
      </c>
      <c r="D1923" s="936" t="s">
        <v>4781</v>
      </c>
      <c r="E1923" s="937">
        <v>250</v>
      </c>
      <c r="F1923" s="937">
        <v>220</v>
      </c>
      <c r="G1923" s="937"/>
      <c r="H1923" s="937">
        <v>195</v>
      </c>
    </row>
    <row r="1924" spans="1:8" s="238" customFormat="1" ht="15" customHeight="1">
      <c r="A1924" s="1157"/>
      <c r="B1924" s="1152"/>
      <c r="C1924" s="936" t="s">
        <v>4782</v>
      </c>
      <c r="D1924" s="936" t="s">
        <v>4783</v>
      </c>
      <c r="E1924" s="937">
        <v>250</v>
      </c>
      <c r="F1924" s="937">
        <v>220</v>
      </c>
      <c r="G1924" s="937">
        <v>210</v>
      </c>
      <c r="H1924" s="937"/>
    </row>
    <row r="1925" spans="1:8" s="238" customFormat="1" ht="15" customHeight="1">
      <c r="A1925" s="1157"/>
      <c r="B1925" s="1152"/>
      <c r="C1925" s="936" t="s">
        <v>4784</v>
      </c>
      <c r="D1925" s="936" t="s">
        <v>4785</v>
      </c>
      <c r="E1925" s="937">
        <v>250</v>
      </c>
      <c r="F1925" s="937">
        <v>220</v>
      </c>
      <c r="G1925" s="937"/>
      <c r="H1925" s="937"/>
    </row>
    <row r="1926" spans="1:8" s="238" customFormat="1" ht="15" customHeight="1">
      <c r="A1926" s="1157"/>
      <c r="B1926" s="1152"/>
      <c r="C1926" s="936" t="s">
        <v>4786</v>
      </c>
      <c r="D1926" s="936" t="s">
        <v>881</v>
      </c>
      <c r="E1926" s="937">
        <v>250</v>
      </c>
      <c r="F1926" s="937">
        <v>220</v>
      </c>
      <c r="G1926" s="937">
        <v>210</v>
      </c>
      <c r="H1926" s="937">
        <v>195</v>
      </c>
    </row>
    <row r="1927" spans="1:8" s="238" customFormat="1" ht="15" customHeight="1">
      <c r="A1927" s="1158"/>
      <c r="B1927" s="1153"/>
      <c r="C1927" s="936" t="s">
        <v>4787</v>
      </c>
      <c r="D1927" s="936" t="s">
        <v>4788</v>
      </c>
      <c r="E1927" s="937">
        <v>250</v>
      </c>
      <c r="F1927" s="937">
        <v>220</v>
      </c>
      <c r="G1927" s="937">
        <v>210</v>
      </c>
      <c r="H1927" s="937"/>
    </row>
    <row r="1928" spans="1:8" s="238" customFormat="1" ht="15" customHeight="1">
      <c r="A1928" s="1156">
        <v>44</v>
      </c>
      <c r="B1928" s="1151" t="s">
        <v>4955</v>
      </c>
      <c r="C1928" s="936" t="s">
        <v>4789</v>
      </c>
      <c r="D1928" s="936" t="s">
        <v>4790</v>
      </c>
      <c r="E1928" s="937">
        <v>500</v>
      </c>
      <c r="F1928" s="937">
        <v>300</v>
      </c>
      <c r="G1928" s="937"/>
      <c r="H1928" s="937">
        <v>250</v>
      </c>
    </row>
    <row r="1929" spans="1:8" s="238" customFormat="1" ht="15" customHeight="1">
      <c r="A1929" s="1157"/>
      <c r="B1929" s="1152"/>
      <c r="C1929" s="936" t="s">
        <v>4790</v>
      </c>
      <c r="D1929" s="936" t="s">
        <v>4791</v>
      </c>
      <c r="E1929" s="937">
        <v>375</v>
      </c>
      <c r="F1929" s="937">
        <v>245</v>
      </c>
      <c r="G1929" s="937"/>
      <c r="H1929" s="937">
        <v>220</v>
      </c>
    </row>
    <row r="1930" spans="1:8" s="238" customFormat="1" ht="15" customHeight="1">
      <c r="A1930" s="1157"/>
      <c r="B1930" s="1152"/>
      <c r="C1930" s="936" t="s">
        <v>4792</v>
      </c>
      <c r="D1930" s="936" t="s">
        <v>4793</v>
      </c>
      <c r="E1930" s="937">
        <v>400</v>
      </c>
      <c r="F1930" s="937">
        <v>240</v>
      </c>
      <c r="G1930" s="937">
        <v>220</v>
      </c>
      <c r="H1930" s="937">
        <v>200</v>
      </c>
    </row>
    <row r="1931" spans="1:8" s="238" customFormat="1" ht="15" customHeight="1">
      <c r="A1931" s="1157"/>
      <c r="B1931" s="1152"/>
      <c r="C1931" s="936" t="s">
        <v>4793</v>
      </c>
      <c r="D1931" s="936" t="s">
        <v>4794</v>
      </c>
      <c r="E1931" s="937">
        <v>250</v>
      </c>
      <c r="F1931" s="937">
        <v>220</v>
      </c>
      <c r="G1931" s="937">
        <v>210</v>
      </c>
      <c r="H1931" s="937">
        <v>195</v>
      </c>
    </row>
    <row r="1932" spans="1:8" s="238" customFormat="1" ht="15" customHeight="1">
      <c r="A1932" s="1157"/>
      <c r="B1932" s="1152"/>
      <c r="C1932" s="936" t="s">
        <v>4795</v>
      </c>
      <c r="D1932" s="936" t="s">
        <v>4796</v>
      </c>
      <c r="E1932" s="937">
        <v>250</v>
      </c>
      <c r="F1932" s="937">
        <v>220</v>
      </c>
      <c r="G1932" s="937"/>
      <c r="H1932" s="937">
        <v>195</v>
      </c>
    </row>
    <row r="1933" spans="1:8" s="238" customFormat="1" ht="15" customHeight="1">
      <c r="A1933" s="1157"/>
      <c r="B1933" s="1152"/>
      <c r="C1933" s="936" t="s">
        <v>4797</v>
      </c>
      <c r="D1933" s="936" t="s">
        <v>4798</v>
      </c>
      <c r="E1933" s="937">
        <v>250</v>
      </c>
      <c r="F1933" s="937">
        <v>220</v>
      </c>
      <c r="G1933" s="937">
        <v>210</v>
      </c>
      <c r="H1933" s="937">
        <v>195</v>
      </c>
    </row>
    <row r="1934" spans="1:8" s="238" customFormat="1" ht="15" customHeight="1">
      <c r="A1934" s="1157"/>
      <c r="B1934" s="1152"/>
      <c r="C1934" s="936" t="s">
        <v>4799</v>
      </c>
      <c r="D1934" s="936" t="s">
        <v>4800</v>
      </c>
      <c r="E1934" s="937">
        <v>250</v>
      </c>
      <c r="F1934" s="937">
        <v>220</v>
      </c>
      <c r="G1934" s="937"/>
      <c r="H1934" s="937">
        <v>195</v>
      </c>
    </row>
    <row r="1935" spans="1:8" s="238" customFormat="1" ht="15" customHeight="1">
      <c r="A1935" s="1156">
        <v>45</v>
      </c>
      <c r="B1935" s="1151" t="s">
        <v>4956</v>
      </c>
      <c r="C1935" s="936" t="s">
        <v>4801</v>
      </c>
      <c r="D1935" s="936" t="s">
        <v>881</v>
      </c>
      <c r="E1935" s="937">
        <v>250</v>
      </c>
      <c r="F1935" s="937">
        <v>220</v>
      </c>
      <c r="G1935" s="937">
        <v>210</v>
      </c>
      <c r="H1935" s="937"/>
    </row>
    <row r="1936" spans="1:8" s="238" customFormat="1" ht="15" customHeight="1">
      <c r="A1936" s="1157"/>
      <c r="B1936" s="1152"/>
      <c r="C1936" s="936" t="s">
        <v>4802</v>
      </c>
      <c r="D1936" s="936" t="s">
        <v>881</v>
      </c>
      <c r="E1936" s="937">
        <v>250</v>
      </c>
      <c r="F1936" s="937">
        <v>220</v>
      </c>
      <c r="G1936" s="937">
        <v>210</v>
      </c>
      <c r="H1936" s="937"/>
    </row>
    <row r="1937" spans="1:8" s="238" customFormat="1" ht="15" customHeight="1">
      <c r="A1937" s="1157"/>
      <c r="B1937" s="1152"/>
      <c r="C1937" s="936" t="s">
        <v>4803</v>
      </c>
      <c r="D1937" s="936" t="s">
        <v>881</v>
      </c>
      <c r="E1937" s="937">
        <v>250</v>
      </c>
      <c r="F1937" s="937">
        <v>220</v>
      </c>
      <c r="G1937" s="937">
        <v>210</v>
      </c>
      <c r="H1937" s="937"/>
    </row>
    <row r="1938" spans="1:8" s="238" customFormat="1" ht="15" customHeight="1">
      <c r="A1938" s="1157"/>
      <c r="B1938" s="1152"/>
      <c r="C1938" s="936" t="s">
        <v>4804</v>
      </c>
      <c r="D1938" s="936" t="s">
        <v>881</v>
      </c>
      <c r="E1938" s="937">
        <v>300</v>
      </c>
      <c r="F1938" s="937">
        <v>240</v>
      </c>
      <c r="G1938" s="937">
        <v>225</v>
      </c>
      <c r="H1938" s="937"/>
    </row>
    <row r="1939" spans="1:8" s="238" customFormat="1" ht="15" customHeight="1">
      <c r="A1939" s="1157"/>
      <c r="B1939" s="1152"/>
      <c r="C1939" s="936" t="s">
        <v>4805</v>
      </c>
      <c r="D1939" s="936" t="s">
        <v>881</v>
      </c>
      <c r="E1939" s="937">
        <v>250</v>
      </c>
      <c r="F1939" s="937">
        <v>220</v>
      </c>
      <c r="G1939" s="937">
        <v>210</v>
      </c>
      <c r="H1939" s="937"/>
    </row>
    <row r="1940" spans="1:8" s="238" customFormat="1" ht="15" customHeight="1">
      <c r="A1940" s="1157"/>
      <c r="B1940" s="1152"/>
      <c r="C1940" s="936" t="s">
        <v>4806</v>
      </c>
      <c r="D1940" s="936" t="s">
        <v>881</v>
      </c>
      <c r="E1940" s="937">
        <v>250</v>
      </c>
      <c r="F1940" s="937">
        <v>220</v>
      </c>
      <c r="G1940" s="937">
        <v>210</v>
      </c>
      <c r="H1940" s="937"/>
    </row>
    <row r="1941" spans="1:8" s="238" customFormat="1" ht="15" customHeight="1">
      <c r="A1941" s="1158"/>
      <c r="B1941" s="1153"/>
      <c r="C1941" s="936" t="s">
        <v>4807</v>
      </c>
      <c r="D1941" s="936" t="s">
        <v>881</v>
      </c>
      <c r="E1941" s="937">
        <v>250</v>
      </c>
      <c r="F1941" s="937">
        <v>220</v>
      </c>
      <c r="G1941" s="937">
        <v>210</v>
      </c>
      <c r="H1941" s="937">
        <v>195</v>
      </c>
    </row>
    <row r="1942" spans="1:8" s="238" customFormat="1" ht="15" customHeight="1">
      <c r="A1942" s="1156">
        <v>46</v>
      </c>
      <c r="B1942" s="1151" t="s">
        <v>4957</v>
      </c>
      <c r="C1942" s="936" t="s">
        <v>4808</v>
      </c>
      <c r="D1942" s="936" t="s">
        <v>4809</v>
      </c>
      <c r="E1942" s="937">
        <v>250</v>
      </c>
      <c r="F1942" s="937">
        <v>220</v>
      </c>
      <c r="G1942" s="937">
        <v>210</v>
      </c>
      <c r="H1942" s="937">
        <v>195</v>
      </c>
    </row>
    <row r="1943" spans="1:8" s="238" customFormat="1" ht="15" customHeight="1">
      <c r="A1943" s="1157"/>
      <c r="B1943" s="1152"/>
      <c r="C1943" s="936" t="s">
        <v>4810</v>
      </c>
      <c r="D1943" s="936" t="s">
        <v>881</v>
      </c>
      <c r="E1943" s="937">
        <v>250</v>
      </c>
      <c r="F1943" s="937">
        <v>220</v>
      </c>
      <c r="G1943" s="937"/>
      <c r="H1943" s="937"/>
    </row>
    <row r="1944" spans="1:8" s="238" customFormat="1" ht="15" customHeight="1">
      <c r="A1944" s="1157"/>
      <c r="B1944" s="1152"/>
      <c r="C1944" s="936" t="s">
        <v>4811</v>
      </c>
      <c r="D1944" s="936" t="s">
        <v>4812</v>
      </c>
      <c r="E1944" s="937">
        <v>250</v>
      </c>
      <c r="F1944" s="937">
        <v>220</v>
      </c>
      <c r="G1944" s="937"/>
      <c r="H1944" s="937">
        <v>195</v>
      </c>
    </row>
    <row r="1945" spans="1:8" s="238" customFormat="1" ht="15" customHeight="1">
      <c r="A1945" s="1157"/>
      <c r="B1945" s="1152"/>
      <c r="C1945" s="936" t="s">
        <v>8043</v>
      </c>
      <c r="D1945" s="936" t="s">
        <v>881</v>
      </c>
      <c r="E1945" s="937">
        <v>250</v>
      </c>
      <c r="F1945" s="937">
        <v>220</v>
      </c>
      <c r="G1945" s="937">
        <v>210</v>
      </c>
      <c r="H1945" s="937"/>
    </row>
    <row r="1946" spans="1:8" s="238" customFormat="1" ht="15" customHeight="1">
      <c r="A1946" s="1157"/>
      <c r="B1946" s="1152"/>
      <c r="C1946" s="936" t="s">
        <v>8044</v>
      </c>
      <c r="D1946" s="936" t="s">
        <v>881</v>
      </c>
      <c r="E1946" s="937">
        <v>250</v>
      </c>
      <c r="F1946" s="937"/>
      <c r="G1946" s="937"/>
      <c r="H1946" s="937"/>
    </row>
    <row r="1947" spans="1:8" s="238" customFormat="1" ht="15" customHeight="1">
      <c r="A1947" s="1157"/>
      <c r="B1947" s="1152"/>
      <c r="C1947" s="936" t="s">
        <v>8045</v>
      </c>
      <c r="D1947" s="936" t="s">
        <v>881</v>
      </c>
      <c r="E1947" s="937">
        <v>250</v>
      </c>
      <c r="F1947" s="937">
        <v>220</v>
      </c>
      <c r="G1947" s="937">
        <v>210</v>
      </c>
      <c r="H1947" s="937">
        <v>195</v>
      </c>
    </row>
    <row r="1948" spans="1:8" s="238" customFormat="1" ht="15" customHeight="1">
      <c r="A1948" s="1158"/>
      <c r="B1948" s="1153"/>
      <c r="C1948" s="936" t="s">
        <v>8046</v>
      </c>
      <c r="D1948" s="936" t="s">
        <v>881</v>
      </c>
      <c r="E1948" s="937">
        <v>250</v>
      </c>
      <c r="F1948" s="937">
        <v>220</v>
      </c>
      <c r="G1948" s="937">
        <v>210</v>
      </c>
      <c r="H1948" s="937"/>
    </row>
    <row r="1949" spans="1:8" s="238" customFormat="1" ht="15" customHeight="1">
      <c r="A1949" s="1154">
        <v>47</v>
      </c>
      <c r="B1949" s="1155" t="s">
        <v>4958</v>
      </c>
      <c r="C1949" s="936" t="s">
        <v>4777</v>
      </c>
      <c r="D1949" s="936" t="s">
        <v>4813</v>
      </c>
      <c r="E1949" s="937">
        <v>500</v>
      </c>
      <c r="F1949" s="937">
        <v>235</v>
      </c>
      <c r="G1949" s="937">
        <v>225</v>
      </c>
      <c r="H1949" s="937">
        <v>215</v>
      </c>
    </row>
    <row r="1950" spans="1:8" s="238" customFormat="1" ht="15" customHeight="1">
      <c r="A1950" s="1154"/>
      <c r="B1950" s="1155"/>
      <c r="C1950" s="936" t="s">
        <v>4813</v>
      </c>
      <c r="D1950" s="936" t="s">
        <v>4814</v>
      </c>
      <c r="E1950" s="937">
        <v>250</v>
      </c>
      <c r="F1950" s="937">
        <v>195</v>
      </c>
      <c r="G1950" s="937">
        <v>185</v>
      </c>
      <c r="H1950" s="937">
        <v>175</v>
      </c>
    </row>
    <row r="1951" spans="1:8" s="238" customFormat="1" ht="15" customHeight="1">
      <c r="A1951" s="1154"/>
      <c r="B1951" s="1155"/>
      <c r="C1951" s="936" t="s">
        <v>4814</v>
      </c>
      <c r="D1951" s="936" t="s">
        <v>4815</v>
      </c>
      <c r="E1951" s="937">
        <v>300</v>
      </c>
      <c r="F1951" s="937">
        <v>195</v>
      </c>
      <c r="G1951" s="937">
        <v>180</v>
      </c>
      <c r="H1951" s="937">
        <v>150</v>
      </c>
    </row>
    <row r="1952" spans="1:8" s="238" customFormat="1" ht="15" customHeight="1">
      <c r="A1952" s="1154"/>
      <c r="B1952" s="1155"/>
      <c r="C1952" s="936" t="s">
        <v>4777</v>
      </c>
      <c r="D1952" s="936" t="s">
        <v>4816</v>
      </c>
      <c r="E1952" s="937">
        <v>500</v>
      </c>
      <c r="F1952" s="937">
        <v>235</v>
      </c>
      <c r="G1952" s="937">
        <v>225</v>
      </c>
      <c r="H1952" s="937">
        <v>215</v>
      </c>
    </row>
    <row r="1953" spans="1:8" s="238" customFormat="1" ht="15" customHeight="1">
      <c r="A1953" s="1154"/>
      <c r="B1953" s="1155"/>
      <c r="C1953" s="936" t="s">
        <v>4816</v>
      </c>
      <c r="D1953" s="936" t="s">
        <v>881</v>
      </c>
      <c r="E1953" s="937">
        <v>250</v>
      </c>
      <c r="F1953" s="937">
        <v>195</v>
      </c>
      <c r="G1953" s="937">
        <v>185</v>
      </c>
      <c r="H1953" s="937">
        <v>175</v>
      </c>
    </row>
    <row r="1954" spans="1:8" s="238" customFormat="1" ht="15" customHeight="1">
      <c r="A1954" s="1154"/>
      <c r="B1954" s="1155"/>
      <c r="C1954" s="936" t="s">
        <v>4777</v>
      </c>
      <c r="D1954" s="936" t="s">
        <v>4817</v>
      </c>
      <c r="E1954" s="937">
        <v>350</v>
      </c>
      <c r="F1954" s="937">
        <v>240</v>
      </c>
      <c r="G1954" s="937">
        <v>220</v>
      </c>
      <c r="H1954" s="937">
        <v>205</v>
      </c>
    </row>
    <row r="1955" spans="1:8" s="238" customFormat="1" ht="15" customHeight="1">
      <c r="A1955" s="1154"/>
      <c r="B1955" s="1155"/>
      <c r="C1955" s="936" t="s">
        <v>4818</v>
      </c>
      <c r="D1955" s="936" t="s">
        <v>4819</v>
      </c>
      <c r="E1955" s="937">
        <v>250</v>
      </c>
      <c r="F1955" s="937">
        <v>195</v>
      </c>
      <c r="G1955" s="937"/>
      <c r="H1955" s="937"/>
    </row>
    <row r="1956" spans="1:8" s="238" customFormat="1" ht="15" customHeight="1">
      <c r="A1956" s="1154"/>
      <c r="B1956" s="1155"/>
      <c r="C1956" s="936" t="s">
        <v>4820</v>
      </c>
      <c r="D1956" s="936" t="s">
        <v>4821</v>
      </c>
      <c r="E1956" s="937">
        <v>250</v>
      </c>
      <c r="F1956" s="937">
        <v>195</v>
      </c>
      <c r="G1956" s="937">
        <v>185</v>
      </c>
      <c r="H1956" s="937"/>
    </row>
    <row r="1957" spans="1:8" s="238" customFormat="1" ht="15" customHeight="1">
      <c r="A1957" s="1154"/>
      <c r="B1957" s="1155"/>
      <c r="C1957" s="936" t="s">
        <v>4822</v>
      </c>
      <c r="D1957" s="936" t="s">
        <v>4823</v>
      </c>
      <c r="E1957" s="937">
        <v>250</v>
      </c>
      <c r="F1957" s="937">
        <v>195</v>
      </c>
      <c r="G1957" s="937">
        <v>185</v>
      </c>
      <c r="H1957" s="937"/>
    </row>
    <row r="1958" spans="1:8" s="238" customFormat="1" ht="15" customHeight="1">
      <c r="A1958" s="1154"/>
      <c r="B1958" s="1155"/>
      <c r="C1958" s="936" t="s">
        <v>4824</v>
      </c>
      <c r="D1958" s="936" t="s">
        <v>4825</v>
      </c>
      <c r="E1958" s="937">
        <v>250</v>
      </c>
      <c r="F1958" s="937">
        <v>195</v>
      </c>
      <c r="G1958" s="937">
        <v>185</v>
      </c>
      <c r="H1958" s="937">
        <v>175</v>
      </c>
    </row>
    <row r="1959" spans="1:8" s="238" customFormat="1" ht="15" customHeight="1">
      <c r="A1959" s="1154"/>
      <c r="B1959" s="1155"/>
      <c r="C1959" s="936" t="s">
        <v>4826</v>
      </c>
      <c r="D1959" s="936" t="s">
        <v>4827</v>
      </c>
      <c r="E1959" s="937">
        <v>250</v>
      </c>
      <c r="F1959" s="937">
        <v>195</v>
      </c>
      <c r="G1959" s="937">
        <v>185</v>
      </c>
      <c r="H1959" s="937"/>
    </row>
    <row r="1960" spans="1:8" s="238" customFormat="1" ht="15" customHeight="1">
      <c r="A1960" s="1154"/>
      <c r="B1960" s="1155"/>
      <c r="C1960" s="936" t="s">
        <v>4828</v>
      </c>
      <c r="D1960" s="936" t="s">
        <v>4829</v>
      </c>
      <c r="E1960" s="937">
        <v>200</v>
      </c>
      <c r="F1960" s="937">
        <v>190</v>
      </c>
      <c r="G1960" s="937">
        <v>180</v>
      </c>
      <c r="H1960" s="937"/>
    </row>
    <row r="1961" spans="1:8" s="238" customFormat="1" ht="15" customHeight="1">
      <c r="A1961" s="1154"/>
      <c r="B1961" s="1155"/>
      <c r="C1961" s="936" t="s">
        <v>4830</v>
      </c>
      <c r="D1961" s="936" t="s">
        <v>4831</v>
      </c>
      <c r="E1961" s="937">
        <v>250</v>
      </c>
      <c r="F1961" s="937">
        <v>195</v>
      </c>
      <c r="G1961" s="937">
        <v>185</v>
      </c>
      <c r="H1961" s="937">
        <v>175</v>
      </c>
    </row>
    <row r="1962" spans="1:8" s="238" customFormat="1" ht="15" customHeight="1">
      <c r="A1962" s="1154"/>
      <c r="B1962" s="1155"/>
      <c r="C1962" s="936" t="s">
        <v>4832</v>
      </c>
      <c r="D1962" s="936" t="s">
        <v>4833</v>
      </c>
      <c r="E1962" s="937">
        <v>200</v>
      </c>
      <c r="F1962" s="937">
        <v>190</v>
      </c>
      <c r="G1962" s="937">
        <v>180</v>
      </c>
      <c r="H1962" s="937"/>
    </row>
    <row r="1963" spans="1:8" s="238" customFormat="1" ht="15" customHeight="1">
      <c r="A1963" s="1154"/>
      <c r="B1963" s="1155"/>
      <c r="C1963" s="936" t="s">
        <v>4834</v>
      </c>
      <c r="D1963" s="936" t="s">
        <v>4835</v>
      </c>
      <c r="E1963" s="937">
        <v>250</v>
      </c>
      <c r="F1963" s="937">
        <v>195</v>
      </c>
      <c r="G1963" s="937">
        <v>185</v>
      </c>
      <c r="H1963" s="937"/>
    </row>
    <row r="1964" spans="1:8" s="238" customFormat="1" ht="15" customHeight="1">
      <c r="A1964" s="1154"/>
      <c r="B1964" s="1155"/>
      <c r="C1964" s="936" t="s">
        <v>4836</v>
      </c>
      <c r="D1964" s="936" t="s">
        <v>4837</v>
      </c>
      <c r="E1964" s="937">
        <v>200</v>
      </c>
      <c r="F1964" s="937">
        <v>190</v>
      </c>
      <c r="G1964" s="937">
        <v>180</v>
      </c>
      <c r="H1964" s="937">
        <v>170</v>
      </c>
    </row>
    <row r="1965" spans="1:8" s="238" customFormat="1" ht="15" customHeight="1">
      <c r="A1965" s="1154"/>
      <c r="B1965" s="1155"/>
      <c r="C1965" s="936" t="s">
        <v>4838</v>
      </c>
      <c r="D1965" s="936" t="s">
        <v>4839</v>
      </c>
      <c r="E1965" s="937">
        <v>250</v>
      </c>
      <c r="F1965" s="937">
        <v>195</v>
      </c>
      <c r="G1965" s="937">
        <v>185</v>
      </c>
      <c r="H1965" s="937">
        <v>175</v>
      </c>
    </row>
    <row r="1966" spans="1:8" s="238" customFormat="1" ht="15" customHeight="1">
      <c r="A1966" s="1154"/>
      <c r="B1966" s="1155"/>
      <c r="C1966" s="936" t="s">
        <v>8047</v>
      </c>
      <c r="D1966" s="936" t="s">
        <v>8048</v>
      </c>
      <c r="E1966" s="937">
        <v>200</v>
      </c>
      <c r="F1966" s="937">
        <v>190</v>
      </c>
      <c r="G1966" s="937">
        <v>180</v>
      </c>
      <c r="H1966" s="937">
        <v>170</v>
      </c>
    </row>
    <row r="1967" spans="1:8" s="238" customFormat="1" ht="15" customHeight="1">
      <c r="A1967" s="1154"/>
      <c r="B1967" s="1155"/>
      <c r="C1967" s="936" t="s">
        <v>4840</v>
      </c>
      <c r="D1967" s="936" t="s">
        <v>4841</v>
      </c>
      <c r="E1967" s="937">
        <v>200</v>
      </c>
      <c r="F1967" s="937">
        <v>190</v>
      </c>
      <c r="G1967" s="937">
        <v>180</v>
      </c>
      <c r="H1967" s="937">
        <v>170</v>
      </c>
    </row>
    <row r="1968" spans="1:8" s="238" customFormat="1" ht="15" customHeight="1">
      <c r="A1968" s="1154"/>
      <c r="B1968" s="1155"/>
      <c r="C1968" s="936" t="s">
        <v>4842</v>
      </c>
      <c r="D1968" s="936" t="s">
        <v>4843</v>
      </c>
      <c r="E1968" s="937">
        <v>200</v>
      </c>
      <c r="F1968" s="937">
        <v>190</v>
      </c>
      <c r="G1968" s="937">
        <v>180</v>
      </c>
      <c r="H1968" s="937">
        <v>170</v>
      </c>
    </row>
    <row r="1969" spans="1:8" s="238" customFormat="1" ht="15" customHeight="1">
      <c r="A1969" s="1154"/>
      <c r="B1969" s="1155"/>
      <c r="C1969" s="936" t="s">
        <v>4844</v>
      </c>
      <c r="D1969" s="936" t="s">
        <v>4845</v>
      </c>
      <c r="E1969" s="937">
        <v>200</v>
      </c>
      <c r="F1969" s="937">
        <v>190</v>
      </c>
      <c r="G1969" s="937">
        <v>180</v>
      </c>
      <c r="H1969" s="937"/>
    </row>
    <row r="1970" spans="1:8" s="238" customFormat="1" ht="15" customHeight="1">
      <c r="A1970" s="1154"/>
      <c r="B1970" s="1155"/>
      <c r="C1970" s="936" t="s">
        <v>4846</v>
      </c>
      <c r="D1970" s="936" t="s">
        <v>4847</v>
      </c>
      <c r="E1970" s="937">
        <v>200</v>
      </c>
      <c r="F1970" s="937">
        <v>190</v>
      </c>
      <c r="G1970" s="937"/>
      <c r="H1970" s="937"/>
    </row>
    <row r="1971" spans="1:8" s="238" customFormat="1" ht="15" customHeight="1">
      <c r="A1971" s="1154"/>
      <c r="B1971" s="1155"/>
      <c r="C1971" s="936" t="s">
        <v>4848</v>
      </c>
      <c r="D1971" s="936" t="s">
        <v>4849</v>
      </c>
      <c r="E1971" s="937">
        <v>200</v>
      </c>
      <c r="F1971" s="937">
        <v>190</v>
      </c>
      <c r="G1971" s="937">
        <v>180</v>
      </c>
      <c r="H1971" s="937"/>
    </row>
    <row r="1972" spans="1:8" s="238" customFormat="1" ht="15" customHeight="1">
      <c r="A1972" s="1156">
        <v>48</v>
      </c>
      <c r="B1972" s="1151" t="s">
        <v>4959</v>
      </c>
      <c r="C1972" s="936" t="s">
        <v>4850</v>
      </c>
      <c r="D1972" s="936" t="s">
        <v>4851</v>
      </c>
      <c r="E1972" s="937">
        <v>175</v>
      </c>
      <c r="F1972" s="937">
        <v>145</v>
      </c>
      <c r="G1972" s="937">
        <v>140</v>
      </c>
      <c r="H1972" s="937">
        <v>135</v>
      </c>
    </row>
    <row r="1973" spans="1:8" s="238" customFormat="1" ht="15" customHeight="1">
      <c r="A1973" s="1157"/>
      <c r="B1973" s="1152"/>
      <c r="C1973" s="936" t="s">
        <v>4852</v>
      </c>
      <c r="D1973" s="936" t="s">
        <v>4853</v>
      </c>
      <c r="E1973" s="937">
        <v>150</v>
      </c>
      <c r="F1973" s="937"/>
      <c r="G1973" s="937">
        <v>130</v>
      </c>
      <c r="H1973" s="937">
        <v>120</v>
      </c>
    </row>
    <row r="1974" spans="1:8" s="238" customFormat="1" ht="15" customHeight="1">
      <c r="A1974" s="1157"/>
      <c r="B1974" s="1152"/>
      <c r="C1974" s="936" t="s">
        <v>8049</v>
      </c>
      <c r="D1974" s="936" t="s">
        <v>8050</v>
      </c>
      <c r="E1974" s="937">
        <v>150</v>
      </c>
      <c r="F1974" s="937"/>
      <c r="G1974" s="937">
        <v>130</v>
      </c>
      <c r="H1974" s="937"/>
    </row>
    <row r="1975" spans="1:8" s="238" customFormat="1" ht="15" customHeight="1">
      <c r="A1975" s="1157"/>
      <c r="B1975" s="1153"/>
      <c r="C1975" s="936" t="s">
        <v>8051</v>
      </c>
      <c r="D1975" s="936" t="s">
        <v>8052</v>
      </c>
      <c r="E1975" s="937">
        <v>150</v>
      </c>
      <c r="F1975" s="937"/>
      <c r="G1975" s="937">
        <v>130</v>
      </c>
      <c r="H1975" s="937"/>
    </row>
    <row r="1976" spans="1:8" s="238" customFormat="1" ht="15" customHeight="1">
      <c r="A1976" s="1157">
        <v>49</v>
      </c>
      <c r="B1976" s="1151" t="s">
        <v>4960</v>
      </c>
      <c r="C1976" s="936" t="s">
        <v>4854</v>
      </c>
      <c r="D1976" s="936" t="s">
        <v>4855</v>
      </c>
      <c r="E1976" s="937">
        <v>150</v>
      </c>
      <c r="F1976" s="937">
        <v>135</v>
      </c>
      <c r="G1976" s="937">
        <v>130</v>
      </c>
      <c r="H1976" s="937">
        <v>120</v>
      </c>
    </row>
    <row r="1977" spans="1:8" s="238" customFormat="1" ht="15" customHeight="1">
      <c r="A1977" s="1157"/>
      <c r="B1977" s="1153"/>
      <c r="C1977" s="936" t="s">
        <v>8053</v>
      </c>
      <c r="D1977" s="936" t="s">
        <v>8054</v>
      </c>
      <c r="E1977" s="937">
        <v>150</v>
      </c>
      <c r="F1977" s="937">
        <v>135</v>
      </c>
      <c r="G1977" s="937">
        <v>130</v>
      </c>
      <c r="H1977" s="937">
        <v>120</v>
      </c>
    </row>
    <row r="1978" spans="1:8" s="238" customFormat="1" ht="15" customHeight="1">
      <c r="A1978" s="1157">
        <v>50</v>
      </c>
      <c r="B1978" s="1151" t="s">
        <v>4961</v>
      </c>
      <c r="C1978" s="936" t="s">
        <v>4856</v>
      </c>
      <c r="D1978" s="936" t="s">
        <v>4857</v>
      </c>
      <c r="E1978" s="937">
        <v>200</v>
      </c>
      <c r="F1978" s="937">
        <v>190</v>
      </c>
      <c r="G1978" s="937">
        <v>180</v>
      </c>
      <c r="H1978" s="937">
        <v>170</v>
      </c>
    </row>
    <row r="1979" spans="1:8" s="238" customFormat="1" ht="15" customHeight="1">
      <c r="A1979" s="1157"/>
      <c r="B1979" s="1152"/>
      <c r="C1979" s="936" t="s">
        <v>4858</v>
      </c>
      <c r="D1979" s="936" t="s">
        <v>4859</v>
      </c>
      <c r="E1979" s="937">
        <v>200</v>
      </c>
      <c r="F1979" s="937">
        <v>190</v>
      </c>
      <c r="G1979" s="937">
        <v>180</v>
      </c>
      <c r="H1979" s="937">
        <v>170</v>
      </c>
    </row>
    <row r="1980" spans="1:8" s="238" customFormat="1" ht="15" customHeight="1">
      <c r="A1980" s="1157"/>
      <c r="B1980" s="1153"/>
      <c r="C1980" s="936" t="s">
        <v>8055</v>
      </c>
      <c r="D1980" s="936" t="s">
        <v>8056</v>
      </c>
      <c r="E1980" s="937">
        <v>150</v>
      </c>
      <c r="F1980" s="937">
        <v>135</v>
      </c>
      <c r="G1980" s="937">
        <v>130</v>
      </c>
      <c r="H1980" s="937">
        <v>120</v>
      </c>
    </row>
    <row r="1981" spans="1:8" s="238" customFormat="1" ht="15" customHeight="1">
      <c r="A1981" s="1157">
        <v>51</v>
      </c>
      <c r="B1981" s="1151" t="s">
        <v>4962</v>
      </c>
      <c r="C1981" s="936" t="s">
        <v>4860</v>
      </c>
      <c r="D1981" s="936" t="s">
        <v>4861</v>
      </c>
      <c r="E1981" s="937">
        <v>150</v>
      </c>
      <c r="F1981" s="937">
        <v>135</v>
      </c>
      <c r="G1981" s="937">
        <v>130</v>
      </c>
      <c r="H1981" s="937">
        <v>120</v>
      </c>
    </row>
    <row r="1982" spans="1:8" s="238" customFormat="1" ht="15" customHeight="1">
      <c r="A1982" s="1157"/>
      <c r="B1982" s="1152"/>
      <c r="C1982" s="936" t="s">
        <v>4862</v>
      </c>
      <c r="D1982" s="936" t="s">
        <v>4863</v>
      </c>
      <c r="E1982" s="937">
        <v>150</v>
      </c>
      <c r="F1982" s="937"/>
      <c r="G1982" s="937">
        <v>130</v>
      </c>
      <c r="H1982" s="937">
        <v>120</v>
      </c>
    </row>
    <row r="1983" spans="1:8" s="238" customFormat="1" ht="15" customHeight="1">
      <c r="A1983" s="1158"/>
      <c r="B1983" s="1153"/>
      <c r="C1983" s="936" t="s">
        <v>4864</v>
      </c>
      <c r="D1983" s="936" t="s">
        <v>4865</v>
      </c>
      <c r="E1983" s="937">
        <v>150</v>
      </c>
      <c r="F1983" s="937"/>
      <c r="G1983" s="937">
        <v>130</v>
      </c>
      <c r="H1983" s="937">
        <v>120</v>
      </c>
    </row>
    <row r="1984" spans="1:8" s="238" customFormat="1" ht="15" customHeight="1">
      <c r="A1984" s="1156">
        <v>52</v>
      </c>
      <c r="B1984" s="1151" t="s">
        <v>4963</v>
      </c>
      <c r="C1984" s="936" t="s">
        <v>4866</v>
      </c>
      <c r="D1984" s="936" t="s">
        <v>4867</v>
      </c>
      <c r="E1984" s="937">
        <v>500</v>
      </c>
      <c r="F1984" s="937">
        <v>285</v>
      </c>
      <c r="G1984" s="937">
        <v>260</v>
      </c>
      <c r="H1984" s="937"/>
    </row>
    <row r="1985" spans="1:8" s="238" customFormat="1" ht="15" customHeight="1">
      <c r="A1985" s="1157"/>
      <c r="B1985" s="1152"/>
      <c r="C1985" s="936" t="s">
        <v>4867</v>
      </c>
      <c r="D1985" s="936" t="s">
        <v>4868</v>
      </c>
      <c r="E1985" s="937">
        <v>300</v>
      </c>
      <c r="F1985" s="937">
        <v>240</v>
      </c>
      <c r="G1985" s="937"/>
      <c r="H1985" s="937">
        <v>210</v>
      </c>
    </row>
    <row r="1986" spans="1:8" s="238" customFormat="1" ht="15" customHeight="1">
      <c r="A1986" s="1157"/>
      <c r="B1986" s="1152"/>
      <c r="C1986" s="936" t="s">
        <v>4869</v>
      </c>
      <c r="D1986" s="936" t="s">
        <v>4870</v>
      </c>
      <c r="E1986" s="937">
        <v>300</v>
      </c>
      <c r="F1986" s="937">
        <v>240</v>
      </c>
      <c r="G1986" s="937"/>
      <c r="H1986" s="937">
        <v>210</v>
      </c>
    </row>
    <row r="1987" spans="1:8" s="238" customFormat="1" ht="15" customHeight="1">
      <c r="A1987" s="1157"/>
      <c r="B1987" s="1152"/>
      <c r="C1987" s="936" t="s">
        <v>4871</v>
      </c>
      <c r="D1987" s="936" t="s">
        <v>4872</v>
      </c>
      <c r="E1987" s="937">
        <v>300</v>
      </c>
      <c r="F1987" s="937">
        <v>240</v>
      </c>
      <c r="G1987" s="937"/>
      <c r="H1987" s="937">
        <v>210</v>
      </c>
    </row>
    <row r="1988" spans="1:8" s="238" customFormat="1" ht="15" customHeight="1">
      <c r="A1988" s="1157"/>
      <c r="B1988" s="1152"/>
      <c r="C1988" s="936" t="s">
        <v>8057</v>
      </c>
      <c r="D1988" s="936" t="s">
        <v>881</v>
      </c>
      <c r="E1988" s="937">
        <v>250</v>
      </c>
      <c r="F1988" s="937">
        <v>220</v>
      </c>
      <c r="G1988" s="937">
        <v>210</v>
      </c>
      <c r="H1988" s="937"/>
    </row>
    <row r="1989" spans="1:8" s="238" customFormat="1" ht="15" customHeight="1">
      <c r="A1989" s="1157"/>
      <c r="B1989" s="1152"/>
      <c r="C1989" s="936" t="s">
        <v>8058</v>
      </c>
      <c r="D1989" s="936" t="s">
        <v>881</v>
      </c>
      <c r="E1989" s="937">
        <v>250</v>
      </c>
      <c r="F1989" s="937">
        <v>220</v>
      </c>
      <c r="G1989" s="937">
        <v>210</v>
      </c>
      <c r="H1989" s="937">
        <v>195</v>
      </c>
    </row>
    <row r="1990" spans="1:8" s="238" customFormat="1" ht="15" customHeight="1">
      <c r="A1990" s="1158"/>
      <c r="B1990" s="1153"/>
      <c r="C1990" s="936" t="s">
        <v>8059</v>
      </c>
      <c r="D1990" s="936" t="s">
        <v>4756</v>
      </c>
      <c r="E1990" s="937">
        <v>350</v>
      </c>
      <c r="F1990" s="937"/>
      <c r="G1990" s="937"/>
      <c r="H1990" s="937"/>
    </row>
    <row r="1991" spans="1:8" s="238" customFormat="1" ht="15" customHeight="1">
      <c r="A1991" s="1156">
        <v>53</v>
      </c>
      <c r="B1991" s="1151" t="s">
        <v>4964</v>
      </c>
      <c r="C1991" s="936" t="s">
        <v>4873</v>
      </c>
      <c r="D1991" s="936" t="s">
        <v>4874</v>
      </c>
      <c r="E1991" s="937">
        <v>325</v>
      </c>
      <c r="F1991" s="937">
        <v>220</v>
      </c>
      <c r="G1991" s="937">
        <v>200</v>
      </c>
      <c r="H1991" s="937">
        <v>190</v>
      </c>
    </row>
    <row r="1992" spans="1:8" s="238" customFormat="1" ht="15" customHeight="1">
      <c r="A1992" s="1157"/>
      <c r="B1992" s="1152"/>
      <c r="C1992" s="936" t="s">
        <v>4874</v>
      </c>
      <c r="D1992" s="936" t="s">
        <v>4875</v>
      </c>
      <c r="E1992" s="937">
        <v>225</v>
      </c>
      <c r="F1992" s="937">
        <v>195</v>
      </c>
      <c r="G1992" s="937">
        <v>185</v>
      </c>
      <c r="H1992" s="937"/>
    </row>
    <row r="1993" spans="1:8" s="238" customFormat="1" ht="15" customHeight="1">
      <c r="A1993" s="1158"/>
      <c r="B1993" s="1153"/>
      <c r="C1993" s="936" t="s">
        <v>4875</v>
      </c>
      <c r="D1993" s="936" t="s">
        <v>4876</v>
      </c>
      <c r="E1993" s="937">
        <v>250</v>
      </c>
      <c r="F1993" s="937">
        <v>195</v>
      </c>
      <c r="G1993" s="937">
        <v>185</v>
      </c>
      <c r="H1993" s="937">
        <v>175</v>
      </c>
    </row>
    <row r="1994" spans="1:8" s="238" customFormat="1" ht="15" customHeight="1">
      <c r="A1994" s="1156">
        <v>54</v>
      </c>
      <c r="B1994" s="1151" t="s">
        <v>4965</v>
      </c>
      <c r="C1994" s="936" t="s">
        <v>4877</v>
      </c>
      <c r="D1994" s="936" t="s">
        <v>4878</v>
      </c>
      <c r="E1994" s="937">
        <v>750</v>
      </c>
      <c r="F1994" s="937">
        <v>340</v>
      </c>
      <c r="G1994" s="937">
        <v>300</v>
      </c>
      <c r="H1994" s="937">
        <v>265</v>
      </c>
    </row>
    <row r="1995" spans="1:8" s="238" customFormat="1" ht="15" customHeight="1">
      <c r="A1995" s="1157"/>
      <c r="B1995" s="1152"/>
      <c r="C1995" s="936" t="s">
        <v>4878</v>
      </c>
      <c r="D1995" s="936" t="s">
        <v>4879</v>
      </c>
      <c r="E1995" s="937">
        <v>450</v>
      </c>
      <c r="F1995" s="937">
        <v>245</v>
      </c>
      <c r="G1995" s="937">
        <v>225</v>
      </c>
      <c r="H1995" s="937">
        <v>205</v>
      </c>
    </row>
    <row r="1996" spans="1:8" s="238" customFormat="1" ht="15" customHeight="1">
      <c r="A1996" s="1157"/>
      <c r="B1996" s="1152"/>
      <c r="C1996" s="936" t="s">
        <v>4879</v>
      </c>
      <c r="D1996" s="936" t="s">
        <v>4880</v>
      </c>
      <c r="E1996" s="937">
        <v>300</v>
      </c>
      <c r="F1996" s="937">
        <v>210</v>
      </c>
      <c r="G1996" s="937">
        <v>195</v>
      </c>
      <c r="H1996" s="937">
        <v>180</v>
      </c>
    </row>
    <row r="1997" spans="1:8" s="238" customFormat="1" ht="15" customHeight="1">
      <c r="A1997" s="1157"/>
      <c r="B1997" s="1152"/>
      <c r="C1997" s="936" t="s">
        <v>4880</v>
      </c>
      <c r="D1997" s="936" t="s">
        <v>4881</v>
      </c>
      <c r="E1997" s="937">
        <v>225</v>
      </c>
      <c r="F1997" s="937">
        <v>195</v>
      </c>
      <c r="G1997" s="937">
        <v>185</v>
      </c>
      <c r="H1997" s="937">
        <v>175</v>
      </c>
    </row>
    <row r="1998" spans="1:8" s="238" customFormat="1" ht="15" customHeight="1">
      <c r="A1998" s="1158"/>
      <c r="B1998" s="1153"/>
      <c r="C1998" s="936" t="s">
        <v>4881</v>
      </c>
      <c r="D1998" s="936" t="s">
        <v>4882</v>
      </c>
      <c r="E1998" s="937">
        <v>200</v>
      </c>
      <c r="F1998" s="937">
        <v>190</v>
      </c>
      <c r="G1998" s="937">
        <v>180</v>
      </c>
      <c r="H1998" s="937">
        <v>160</v>
      </c>
    </row>
    <row r="1999" spans="1:8" s="238" customFormat="1" ht="15" customHeight="1">
      <c r="A1999" s="938">
        <v>55</v>
      </c>
      <c r="B1999" s="939" t="s">
        <v>4966</v>
      </c>
      <c r="C1999" s="936" t="s">
        <v>4883</v>
      </c>
      <c r="D1999" s="936" t="s">
        <v>4884</v>
      </c>
      <c r="E1999" s="937">
        <v>750</v>
      </c>
      <c r="F1999" s="937">
        <v>340</v>
      </c>
      <c r="G1999" s="937"/>
      <c r="H1999" s="937"/>
    </row>
    <row r="2000" spans="1:8" s="238" customFormat="1" ht="15" customHeight="1">
      <c r="A2000" s="1156">
        <v>56</v>
      </c>
      <c r="B2000" s="1151" t="s">
        <v>4967</v>
      </c>
      <c r="C2000" s="936" t="s">
        <v>4885</v>
      </c>
      <c r="D2000" s="936" t="s">
        <v>4886</v>
      </c>
      <c r="E2000" s="937">
        <v>500</v>
      </c>
      <c r="F2000" s="937">
        <v>400</v>
      </c>
      <c r="G2000" s="937">
        <v>375</v>
      </c>
      <c r="H2000" s="937"/>
    </row>
    <row r="2001" spans="1:8" s="238" customFormat="1" ht="15" customHeight="1">
      <c r="A2001" s="1157"/>
      <c r="B2001" s="1152"/>
      <c r="C2001" s="936" t="s">
        <v>4886</v>
      </c>
      <c r="D2001" s="936" t="s">
        <v>4887</v>
      </c>
      <c r="E2001" s="937">
        <v>400</v>
      </c>
      <c r="F2001" s="937">
        <v>240</v>
      </c>
      <c r="G2001" s="937">
        <v>220</v>
      </c>
      <c r="H2001" s="937">
        <v>200</v>
      </c>
    </row>
    <row r="2002" spans="1:8" s="238" customFormat="1" ht="15" customHeight="1">
      <c r="A2002" s="1157"/>
      <c r="B2002" s="1152"/>
      <c r="C2002" s="936" t="s">
        <v>4887</v>
      </c>
      <c r="D2002" s="936" t="s">
        <v>4888</v>
      </c>
      <c r="E2002" s="937">
        <v>250</v>
      </c>
      <c r="F2002" s="937">
        <v>195</v>
      </c>
      <c r="G2002" s="937">
        <v>185</v>
      </c>
      <c r="H2002" s="937">
        <v>175</v>
      </c>
    </row>
    <row r="2003" spans="1:8" s="238" customFormat="1" ht="15" customHeight="1">
      <c r="A2003" s="1157"/>
      <c r="B2003" s="1152"/>
      <c r="C2003" s="936" t="s">
        <v>4889</v>
      </c>
      <c r="D2003" s="936" t="s">
        <v>4890</v>
      </c>
      <c r="E2003" s="937">
        <v>250</v>
      </c>
      <c r="F2003" s="937">
        <v>195</v>
      </c>
      <c r="G2003" s="937">
        <v>185</v>
      </c>
      <c r="H2003" s="937">
        <v>175</v>
      </c>
    </row>
    <row r="2004" spans="1:8" s="238" customFormat="1" ht="15" customHeight="1">
      <c r="A2004" s="1158"/>
      <c r="B2004" s="1153"/>
      <c r="C2004" s="936" t="s">
        <v>4891</v>
      </c>
      <c r="D2004" s="936" t="s">
        <v>4892</v>
      </c>
      <c r="E2004" s="937">
        <v>200</v>
      </c>
      <c r="F2004" s="937">
        <v>175</v>
      </c>
      <c r="G2004" s="937">
        <v>165</v>
      </c>
      <c r="H2004" s="937">
        <v>155</v>
      </c>
    </row>
    <row r="2005" spans="1:8" s="238" customFormat="1" ht="15" customHeight="1">
      <c r="A2005" s="941">
        <v>57</v>
      </c>
      <c r="B2005" s="942" t="s">
        <v>3393</v>
      </c>
      <c r="C2005" s="936" t="s">
        <v>4893</v>
      </c>
      <c r="D2005" s="936"/>
      <c r="E2005" s="937">
        <v>400</v>
      </c>
      <c r="F2005" s="937">
        <v>240</v>
      </c>
      <c r="G2005" s="937"/>
      <c r="H2005" s="937"/>
    </row>
    <row r="2006" spans="1:8" s="238" customFormat="1" ht="15" customHeight="1">
      <c r="A2006" s="1156">
        <v>58</v>
      </c>
      <c r="B2006" s="1151" t="s">
        <v>4968</v>
      </c>
      <c r="C2006" s="936" t="s">
        <v>1430</v>
      </c>
      <c r="D2006" s="936" t="s">
        <v>4893</v>
      </c>
      <c r="E2006" s="937">
        <v>500</v>
      </c>
      <c r="F2006" s="937">
        <v>325</v>
      </c>
      <c r="G2006" s="937"/>
      <c r="H2006" s="937"/>
    </row>
    <row r="2007" spans="1:8" s="238" customFormat="1" ht="15" customHeight="1">
      <c r="A2007" s="1158"/>
      <c r="B2007" s="1153"/>
      <c r="C2007" s="936" t="s">
        <v>4893</v>
      </c>
      <c r="D2007" s="936" t="s">
        <v>4894</v>
      </c>
      <c r="E2007" s="937">
        <v>450</v>
      </c>
      <c r="F2007" s="937">
        <v>245</v>
      </c>
      <c r="G2007" s="937">
        <v>230</v>
      </c>
      <c r="H2007" s="937"/>
    </row>
    <row r="2008" spans="1:8" s="238" customFormat="1" ht="15" customHeight="1">
      <c r="A2008" s="938">
        <v>59</v>
      </c>
      <c r="B2008" s="1155" t="s">
        <v>4969</v>
      </c>
      <c r="C2008" s="1155"/>
      <c r="D2008" s="1155"/>
      <c r="E2008" s="937">
        <v>750</v>
      </c>
      <c r="F2008" s="937"/>
      <c r="G2008" s="937"/>
      <c r="H2008" s="937"/>
    </row>
    <row r="2009" spans="1:8" s="238" customFormat="1" ht="15" customHeight="1">
      <c r="A2009" s="938">
        <v>60</v>
      </c>
      <c r="B2009" s="939" t="s">
        <v>4970</v>
      </c>
      <c r="C2009" s="936" t="s">
        <v>4895</v>
      </c>
      <c r="D2009" s="936" t="s">
        <v>4896</v>
      </c>
      <c r="E2009" s="937">
        <v>325</v>
      </c>
      <c r="F2009" s="937"/>
      <c r="G2009" s="937"/>
      <c r="H2009" s="937"/>
    </row>
    <row r="2010" spans="1:8" s="238" customFormat="1" ht="15" customHeight="1">
      <c r="A2010" s="1154">
        <v>61</v>
      </c>
      <c r="B2010" s="1155" t="s">
        <v>4971</v>
      </c>
      <c r="C2010" s="936" t="s">
        <v>4897</v>
      </c>
      <c r="D2010" s="936" t="s">
        <v>4898</v>
      </c>
      <c r="E2010" s="937">
        <v>500</v>
      </c>
      <c r="F2010" s="937">
        <v>225</v>
      </c>
      <c r="G2010" s="937"/>
      <c r="H2010" s="937"/>
    </row>
    <row r="2011" spans="1:8" s="238" customFormat="1" ht="15" customHeight="1">
      <c r="A2011" s="1154"/>
      <c r="B2011" s="1155"/>
      <c r="C2011" s="936" t="s">
        <v>4898</v>
      </c>
      <c r="D2011" s="936" t="s">
        <v>4899</v>
      </c>
      <c r="E2011" s="937">
        <v>250</v>
      </c>
      <c r="F2011" s="937"/>
      <c r="G2011" s="937">
        <v>190</v>
      </c>
      <c r="H2011" s="937"/>
    </row>
    <row r="2012" spans="1:8" s="238" customFormat="1" ht="15" customHeight="1">
      <c r="A2012" s="1154"/>
      <c r="B2012" s="1155"/>
      <c r="C2012" s="936" t="s">
        <v>4899</v>
      </c>
      <c r="D2012" s="936" t="s">
        <v>4900</v>
      </c>
      <c r="E2012" s="937">
        <v>225</v>
      </c>
      <c r="F2012" s="937">
        <v>205</v>
      </c>
      <c r="G2012" s="937">
        <v>190</v>
      </c>
      <c r="H2012" s="937">
        <v>180</v>
      </c>
    </row>
    <row r="2013" spans="1:8" s="238" customFormat="1" ht="15" customHeight="1">
      <c r="A2013" s="1154"/>
      <c r="B2013" s="1155"/>
      <c r="C2013" s="936" t="s">
        <v>4899</v>
      </c>
      <c r="D2013" s="936" t="s">
        <v>8060</v>
      </c>
      <c r="E2013" s="937">
        <v>210</v>
      </c>
      <c r="F2013" s="937">
        <v>195</v>
      </c>
      <c r="G2013" s="937">
        <v>185</v>
      </c>
      <c r="H2013" s="937">
        <v>175</v>
      </c>
    </row>
    <row r="2014" spans="1:8" s="238" customFormat="1" ht="15" customHeight="1">
      <c r="A2014" s="1154"/>
      <c r="B2014" s="1155"/>
      <c r="C2014" s="936" t="s">
        <v>4901</v>
      </c>
      <c r="D2014" s="936" t="s">
        <v>4902</v>
      </c>
      <c r="E2014" s="937">
        <v>225</v>
      </c>
      <c r="F2014" s="937">
        <v>205</v>
      </c>
      <c r="G2014" s="937">
        <v>190</v>
      </c>
      <c r="H2014" s="937">
        <v>180</v>
      </c>
    </row>
    <row r="2015" spans="1:8" s="238" customFormat="1" ht="15" customHeight="1">
      <c r="A2015" s="943">
        <v>62</v>
      </c>
      <c r="B2015" s="1178" t="s">
        <v>8061</v>
      </c>
      <c r="C2015" s="1178"/>
      <c r="D2015" s="1178"/>
      <c r="E2015" s="937">
        <v>150</v>
      </c>
      <c r="F2015" s="937"/>
      <c r="G2015" s="937"/>
      <c r="H2015" s="937"/>
    </row>
    <row r="2016" spans="1:8" s="760" customFormat="1" ht="16.5">
      <c r="A2016" s="768">
        <v>29</v>
      </c>
      <c r="B2016" s="769" t="s">
        <v>6903</v>
      </c>
      <c r="C2016" s="770"/>
      <c r="D2016" s="770"/>
      <c r="E2016" s="770"/>
      <c r="F2016" s="770"/>
      <c r="G2016" s="770"/>
      <c r="H2016" s="770"/>
    </row>
    <row r="2017" spans="1:8" ht="16.5">
      <c r="A2017" s="758">
        <v>1</v>
      </c>
      <c r="B2017" s="1525" t="s">
        <v>880</v>
      </c>
      <c r="C2017" s="745" t="s">
        <v>1830</v>
      </c>
      <c r="D2017" s="745" t="s">
        <v>852</v>
      </c>
      <c r="E2017" s="759">
        <v>2600</v>
      </c>
      <c r="F2017" s="759">
        <v>0</v>
      </c>
      <c r="G2017" s="759">
        <v>0</v>
      </c>
      <c r="H2017" s="759">
        <v>0</v>
      </c>
    </row>
    <row r="2018" spans="1:8" ht="16.5">
      <c r="A2018" s="758">
        <v>2</v>
      </c>
      <c r="B2018" s="1525"/>
      <c r="C2018" s="745" t="s">
        <v>852</v>
      </c>
      <c r="D2018" s="745" t="s">
        <v>2211</v>
      </c>
      <c r="E2018" s="759">
        <v>2960</v>
      </c>
      <c r="F2018" s="759">
        <v>0</v>
      </c>
      <c r="G2018" s="759">
        <v>0</v>
      </c>
      <c r="H2018" s="759">
        <v>0</v>
      </c>
    </row>
    <row r="2019" spans="1:8" ht="16.5">
      <c r="A2019" s="758">
        <v>3</v>
      </c>
      <c r="B2019" s="1525"/>
      <c r="C2019" s="745" t="s">
        <v>2211</v>
      </c>
      <c r="D2019" s="745" t="s">
        <v>1771</v>
      </c>
      <c r="E2019" s="759">
        <v>4400</v>
      </c>
      <c r="F2019" s="759">
        <v>0</v>
      </c>
      <c r="G2019" s="759">
        <v>0</v>
      </c>
      <c r="H2019" s="759">
        <v>0</v>
      </c>
    </row>
    <row r="2020" spans="1:8" ht="16.5">
      <c r="A2020" s="758">
        <v>4</v>
      </c>
      <c r="B2020" s="1525"/>
      <c r="C2020" s="747" t="s">
        <v>1771</v>
      </c>
      <c r="D2020" s="747" t="s">
        <v>1316</v>
      </c>
      <c r="E2020" s="759">
        <v>2560</v>
      </c>
      <c r="F2020" s="759">
        <v>1800</v>
      </c>
      <c r="G2020" s="759">
        <v>0</v>
      </c>
      <c r="H2020" s="759">
        <v>0</v>
      </c>
    </row>
    <row r="2021" spans="1:8" ht="16.5">
      <c r="A2021" s="758">
        <v>5</v>
      </c>
      <c r="B2021" s="1525"/>
      <c r="C2021" s="747" t="s">
        <v>1316</v>
      </c>
      <c r="D2021" s="745" t="s">
        <v>859</v>
      </c>
      <c r="E2021" s="759">
        <v>3000</v>
      </c>
      <c r="F2021" s="759">
        <v>2080</v>
      </c>
      <c r="G2021" s="759">
        <v>0</v>
      </c>
      <c r="H2021" s="759">
        <v>0</v>
      </c>
    </row>
    <row r="2022" spans="1:8" ht="16.5">
      <c r="A2022" s="758">
        <v>6</v>
      </c>
      <c r="B2022" s="1525"/>
      <c r="C2022" s="745" t="s">
        <v>2158</v>
      </c>
      <c r="D2022" s="747" t="s">
        <v>1785</v>
      </c>
      <c r="E2022" s="759">
        <v>3040</v>
      </c>
      <c r="F2022" s="759">
        <v>0</v>
      </c>
      <c r="G2022" s="759">
        <v>0</v>
      </c>
      <c r="H2022" s="759">
        <v>0</v>
      </c>
    </row>
    <row r="2023" spans="1:8" ht="16.5">
      <c r="A2023" s="758">
        <v>7</v>
      </c>
      <c r="B2023" s="1525"/>
      <c r="C2023" s="747" t="s">
        <v>1785</v>
      </c>
      <c r="D2023" s="747" t="s">
        <v>6904</v>
      </c>
      <c r="E2023" s="759">
        <v>1320</v>
      </c>
      <c r="F2023" s="759">
        <v>0</v>
      </c>
      <c r="G2023" s="759">
        <v>0</v>
      </c>
      <c r="H2023" s="759">
        <v>0</v>
      </c>
    </row>
    <row r="2024" spans="1:8" ht="16.5">
      <c r="A2024" s="758">
        <v>8</v>
      </c>
      <c r="B2024" s="1525"/>
      <c r="C2024" s="747" t="s">
        <v>6904</v>
      </c>
      <c r="D2024" s="747" t="s">
        <v>6905</v>
      </c>
      <c r="E2024" s="759">
        <v>880</v>
      </c>
      <c r="F2024" s="759">
        <v>0</v>
      </c>
      <c r="G2024" s="759">
        <v>0</v>
      </c>
      <c r="H2024" s="759">
        <v>0</v>
      </c>
    </row>
    <row r="2025" spans="1:8" ht="16.5">
      <c r="A2025" s="758">
        <v>9</v>
      </c>
      <c r="B2025" s="1526" t="s">
        <v>1771</v>
      </c>
      <c r="C2025" s="747" t="s">
        <v>880</v>
      </c>
      <c r="D2025" s="748" t="s">
        <v>1721</v>
      </c>
      <c r="E2025" s="759">
        <v>2040</v>
      </c>
      <c r="F2025" s="759">
        <v>0</v>
      </c>
      <c r="G2025" s="759">
        <v>0</v>
      </c>
      <c r="H2025" s="759">
        <v>0</v>
      </c>
    </row>
    <row r="2026" spans="1:8" ht="16.5">
      <c r="A2026" s="758">
        <v>10</v>
      </c>
      <c r="B2026" s="1526"/>
      <c r="C2026" s="748" t="s">
        <v>1721</v>
      </c>
      <c r="D2026" s="748" t="s">
        <v>1320</v>
      </c>
      <c r="E2026" s="759">
        <v>1360</v>
      </c>
      <c r="F2026" s="759">
        <v>0</v>
      </c>
      <c r="G2026" s="759">
        <v>0</v>
      </c>
      <c r="H2026" s="759">
        <v>0</v>
      </c>
    </row>
    <row r="2027" spans="1:8" ht="16.5">
      <c r="A2027" s="758">
        <v>11</v>
      </c>
      <c r="B2027" s="1526"/>
      <c r="C2027" s="748" t="s">
        <v>1320</v>
      </c>
      <c r="D2027" s="748" t="s">
        <v>860</v>
      </c>
      <c r="E2027" s="759">
        <v>880</v>
      </c>
      <c r="F2027" s="759">
        <v>616</v>
      </c>
      <c r="G2027" s="759">
        <v>0</v>
      </c>
      <c r="H2027" s="759">
        <v>0</v>
      </c>
    </row>
    <row r="2028" spans="1:8" ht="16.5">
      <c r="A2028" s="758">
        <v>12</v>
      </c>
      <c r="B2028" s="1526"/>
      <c r="C2028" s="748" t="s">
        <v>860</v>
      </c>
      <c r="D2028" s="747" t="s">
        <v>1399</v>
      </c>
      <c r="E2028" s="759">
        <v>600</v>
      </c>
      <c r="F2028" s="759">
        <v>0</v>
      </c>
      <c r="G2028" s="759">
        <v>0</v>
      </c>
      <c r="H2028" s="759">
        <v>0</v>
      </c>
    </row>
    <row r="2029" spans="1:8" ht="16.5">
      <c r="A2029" s="758">
        <v>13</v>
      </c>
      <c r="B2029" s="1526"/>
      <c r="C2029" s="747" t="s">
        <v>1399</v>
      </c>
      <c r="D2029" s="747" t="s">
        <v>2808</v>
      </c>
      <c r="E2029" s="759">
        <v>480</v>
      </c>
      <c r="F2029" s="759">
        <v>336</v>
      </c>
      <c r="G2029" s="759">
        <v>0</v>
      </c>
      <c r="H2029" s="759">
        <v>0</v>
      </c>
    </row>
    <row r="2030" spans="1:8" ht="16.5">
      <c r="A2030" s="758">
        <v>14</v>
      </c>
      <c r="B2030" s="1526"/>
      <c r="C2030" s="747" t="s">
        <v>2808</v>
      </c>
      <c r="D2030" s="747" t="s">
        <v>6906</v>
      </c>
      <c r="E2030" s="759">
        <v>312</v>
      </c>
      <c r="F2030" s="759">
        <v>220</v>
      </c>
      <c r="G2030" s="759">
        <v>0</v>
      </c>
      <c r="H2030" s="759">
        <v>0</v>
      </c>
    </row>
    <row r="2031" spans="1:8" ht="16.5">
      <c r="A2031" s="758">
        <v>15</v>
      </c>
      <c r="B2031" s="761" t="s">
        <v>1942</v>
      </c>
      <c r="C2031" s="746" t="s">
        <v>880</v>
      </c>
      <c r="D2031" s="746" t="s">
        <v>6907</v>
      </c>
      <c r="E2031" s="759">
        <v>560</v>
      </c>
      <c r="F2031" s="759">
        <v>392</v>
      </c>
      <c r="G2031" s="759">
        <v>0</v>
      </c>
      <c r="H2031" s="759">
        <v>0</v>
      </c>
    </row>
    <row r="2032" spans="1:8" ht="33">
      <c r="A2032" s="758">
        <v>16</v>
      </c>
      <c r="B2032" s="1526" t="s">
        <v>277</v>
      </c>
      <c r="C2032" s="747" t="s">
        <v>6908</v>
      </c>
      <c r="D2032" s="747" t="s">
        <v>6909</v>
      </c>
      <c r="E2032" s="759">
        <v>400</v>
      </c>
      <c r="F2032" s="759">
        <v>280</v>
      </c>
      <c r="G2032" s="759">
        <v>168</v>
      </c>
      <c r="H2032" s="759">
        <v>0</v>
      </c>
    </row>
    <row r="2033" spans="1:8" ht="33">
      <c r="A2033" s="758">
        <v>17</v>
      </c>
      <c r="B2033" s="1526"/>
      <c r="C2033" s="747" t="s">
        <v>6909</v>
      </c>
      <c r="D2033" s="747" t="s">
        <v>6910</v>
      </c>
      <c r="E2033" s="759">
        <v>300</v>
      </c>
      <c r="F2033" s="759">
        <v>208</v>
      </c>
      <c r="G2033" s="759">
        <v>120</v>
      </c>
      <c r="H2033" s="759">
        <v>0</v>
      </c>
    </row>
    <row r="2034" spans="1:8" ht="49.5">
      <c r="A2034" s="758">
        <v>18</v>
      </c>
      <c r="B2034" s="1526" t="s">
        <v>277</v>
      </c>
      <c r="C2034" s="747" t="s">
        <v>6911</v>
      </c>
      <c r="D2034" s="747" t="s">
        <v>6912</v>
      </c>
      <c r="E2034" s="759">
        <v>1040</v>
      </c>
      <c r="F2034" s="759">
        <v>400</v>
      </c>
      <c r="G2034" s="759">
        <v>0</v>
      </c>
      <c r="H2034" s="759">
        <v>0</v>
      </c>
    </row>
    <row r="2035" spans="1:8" ht="49.5">
      <c r="A2035" s="758">
        <v>19</v>
      </c>
      <c r="B2035" s="1526"/>
      <c r="C2035" s="747" t="s">
        <v>6912</v>
      </c>
      <c r="D2035" s="747" t="s">
        <v>6913</v>
      </c>
      <c r="E2035" s="759">
        <v>800</v>
      </c>
      <c r="F2035" s="759">
        <v>320</v>
      </c>
      <c r="G2035" s="759">
        <v>96</v>
      </c>
      <c r="H2035" s="759">
        <v>0</v>
      </c>
    </row>
    <row r="2036" spans="1:8" ht="16.5">
      <c r="A2036" s="758">
        <v>20</v>
      </c>
      <c r="B2036" s="1526"/>
      <c r="C2036" s="747" t="s">
        <v>6913</v>
      </c>
      <c r="D2036" s="747" t="s">
        <v>6914</v>
      </c>
      <c r="E2036" s="759">
        <v>960</v>
      </c>
      <c r="F2036" s="759">
        <v>384</v>
      </c>
      <c r="G2036" s="759">
        <v>152</v>
      </c>
      <c r="H2036" s="759">
        <v>60</v>
      </c>
    </row>
    <row r="2037" spans="1:8" ht="33">
      <c r="A2037" s="758">
        <v>21</v>
      </c>
      <c r="B2037" s="761" t="s">
        <v>6915</v>
      </c>
      <c r="C2037" s="747" t="s">
        <v>6916</v>
      </c>
      <c r="D2037" s="747" t="s">
        <v>6917</v>
      </c>
      <c r="E2037" s="759">
        <v>340</v>
      </c>
      <c r="F2037" s="759">
        <v>200</v>
      </c>
      <c r="G2037" s="759">
        <v>0</v>
      </c>
      <c r="H2037" s="759">
        <v>0</v>
      </c>
    </row>
    <row r="2038" spans="1:8" ht="16.5">
      <c r="A2038" s="758">
        <v>22</v>
      </c>
      <c r="B2038" s="1526" t="s">
        <v>1830</v>
      </c>
      <c r="C2038" s="747" t="s">
        <v>880</v>
      </c>
      <c r="D2038" s="747" t="s">
        <v>1614</v>
      </c>
      <c r="E2038" s="759">
        <v>380</v>
      </c>
      <c r="F2038" s="759">
        <v>0</v>
      </c>
      <c r="G2038" s="759">
        <v>0</v>
      </c>
      <c r="H2038" s="759">
        <v>0</v>
      </c>
    </row>
    <row r="2039" spans="1:8" ht="16.5">
      <c r="A2039" s="758">
        <v>23</v>
      </c>
      <c r="B2039" s="1526"/>
      <c r="C2039" s="747" t="s">
        <v>1614</v>
      </c>
      <c r="D2039" s="747" t="s">
        <v>6918</v>
      </c>
      <c r="E2039" s="759">
        <v>264</v>
      </c>
      <c r="F2039" s="759">
        <v>0</v>
      </c>
      <c r="G2039" s="759">
        <v>0</v>
      </c>
      <c r="H2039" s="759">
        <v>0</v>
      </c>
    </row>
    <row r="2040" spans="1:8" ht="33">
      <c r="A2040" s="758">
        <v>24</v>
      </c>
      <c r="B2040" s="1526"/>
      <c r="C2040" s="747" t="s">
        <v>6918</v>
      </c>
      <c r="D2040" s="747" t="s">
        <v>6919</v>
      </c>
      <c r="E2040" s="759">
        <v>188</v>
      </c>
      <c r="F2040" s="759">
        <v>0</v>
      </c>
      <c r="G2040" s="759">
        <v>0</v>
      </c>
      <c r="H2040" s="759">
        <v>0</v>
      </c>
    </row>
    <row r="2041" spans="1:8" ht="33">
      <c r="A2041" s="758">
        <v>25</v>
      </c>
      <c r="B2041" s="1526"/>
      <c r="C2041" s="747" t="s">
        <v>6919</v>
      </c>
      <c r="D2041" s="747" t="s">
        <v>6920</v>
      </c>
      <c r="E2041" s="759">
        <v>160</v>
      </c>
      <c r="F2041" s="759">
        <v>112</v>
      </c>
      <c r="G2041" s="759">
        <v>0</v>
      </c>
      <c r="H2041" s="759">
        <v>0</v>
      </c>
    </row>
    <row r="2042" spans="1:8" ht="16.5">
      <c r="A2042" s="758">
        <v>26</v>
      </c>
      <c r="B2042" s="1526" t="s">
        <v>1589</v>
      </c>
      <c r="C2042" s="747" t="s">
        <v>880</v>
      </c>
      <c r="D2042" s="747" t="s">
        <v>1614</v>
      </c>
      <c r="E2042" s="759">
        <v>380</v>
      </c>
      <c r="F2042" s="759">
        <v>0</v>
      </c>
      <c r="G2042" s="759">
        <v>0</v>
      </c>
      <c r="H2042" s="759">
        <v>0</v>
      </c>
    </row>
    <row r="2043" spans="1:8" ht="16.5">
      <c r="A2043" s="758">
        <v>27</v>
      </c>
      <c r="B2043" s="1526"/>
      <c r="C2043" s="747" t="s">
        <v>1614</v>
      </c>
      <c r="D2043" s="747" t="s">
        <v>1700</v>
      </c>
      <c r="E2043" s="759">
        <v>280</v>
      </c>
      <c r="F2043" s="759">
        <v>0</v>
      </c>
      <c r="G2043" s="759">
        <v>0</v>
      </c>
      <c r="H2043" s="759">
        <v>0</v>
      </c>
    </row>
    <row r="2044" spans="1:8" ht="16.899999999999999" customHeight="1">
      <c r="A2044" s="758">
        <v>28</v>
      </c>
      <c r="B2044" s="1526" t="s">
        <v>6921</v>
      </c>
      <c r="C2044" s="747" t="s">
        <v>880</v>
      </c>
      <c r="D2044" s="747" t="s">
        <v>1614</v>
      </c>
      <c r="E2044" s="759">
        <v>380</v>
      </c>
      <c r="F2044" s="759">
        <v>0</v>
      </c>
      <c r="G2044" s="759">
        <v>0</v>
      </c>
      <c r="H2044" s="759">
        <v>0</v>
      </c>
    </row>
    <row r="2045" spans="1:8" ht="16.5">
      <c r="A2045" s="758">
        <v>29</v>
      </c>
      <c r="B2045" s="1526"/>
      <c r="C2045" s="747" t="s">
        <v>1614</v>
      </c>
      <c r="D2045" s="747" t="s">
        <v>1700</v>
      </c>
      <c r="E2045" s="759">
        <v>280</v>
      </c>
      <c r="F2045" s="759">
        <v>168</v>
      </c>
      <c r="G2045" s="759">
        <v>0</v>
      </c>
      <c r="H2045" s="759">
        <v>0</v>
      </c>
    </row>
    <row r="2046" spans="1:8" ht="16.5">
      <c r="A2046" s="758">
        <v>30</v>
      </c>
      <c r="B2046" s="1526"/>
      <c r="C2046" s="747" t="s">
        <v>1700</v>
      </c>
      <c r="D2046" s="747" t="s">
        <v>4641</v>
      </c>
      <c r="E2046" s="759">
        <v>200</v>
      </c>
      <c r="F2046" s="759">
        <v>140</v>
      </c>
      <c r="G2046" s="759">
        <v>0</v>
      </c>
      <c r="H2046" s="759">
        <v>0</v>
      </c>
    </row>
    <row r="2047" spans="1:8" ht="16.5">
      <c r="A2047" s="758">
        <v>31</v>
      </c>
      <c r="B2047" s="1526" t="s">
        <v>6922</v>
      </c>
      <c r="C2047" s="747" t="s">
        <v>880</v>
      </c>
      <c r="D2047" s="747" t="s">
        <v>1614</v>
      </c>
      <c r="E2047" s="759">
        <v>400</v>
      </c>
      <c r="F2047" s="759">
        <v>0</v>
      </c>
      <c r="G2047" s="759">
        <v>0</v>
      </c>
      <c r="H2047" s="759">
        <v>0</v>
      </c>
    </row>
    <row r="2048" spans="1:8" ht="16.5">
      <c r="A2048" s="758">
        <v>32</v>
      </c>
      <c r="B2048" s="1526"/>
      <c r="C2048" s="747" t="s">
        <v>1614</v>
      </c>
      <c r="D2048" s="747" t="s">
        <v>4742</v>
      </c>
      <c r="E2048" s="759">
        <v>288</v>
      </c>
      <c r="F2048" s="759">
        <v>0</v>
      </c>
      <c r="G2048" s="759">
        <v>0</v>
      </c>
      <c r="H2048" s="759">
        <v>0</v>
      </c>
    </row>
    <row r="2049" spans="1:8" ht="49.5">
      <c r="A2049" s="758">
        <v>33</v>
      </c>
      <c r="B2049" s="1526"/>
      <c r="C2049" s="747" t="s">
        <v>4742</v>
      </c>
      <c r="D2049" s="747" t="s">
        <v>6923</v>
      </c>
      <c r="E2049" s="759">
        <v>200</v>
      </c>
      <c r="F2049" s="759">
        <v>140</v>
      </c>
      <c r="G2049" s="759">
        <v>100</v>
      </c>
      <c r="H2049" s="759">
        <v>0</v>
      </c>
    </row>
    <row r="2050" spans="1:8" ht="16.899999999999999" customHeight="1">
      <c r="A2050" s="758">
        <v>34</v>
      </c>
      <c r="B2050" s="1526" t="s">
        <v>6924</v>
      </c>
      <c r="C2050" s="747" t="s">
        <v>880</v>
      </c>
      <c r="D2050" s="752" t="s">
        <v>1334</v>
      </c>
      <c r="E2050" s="759">
        <v>400</v>
      </c>
      <c r="F2050" s="759">
        <v>0</v>
      </c>
      <c r="G2050" s="759">
        <v>0</v>
      </c>
      <c r="H2050" s="759">
        <v>0</v>
      </c>
    </row>
    <row r="2051" spans="1:8" ht="33">
      <c r="A2051" s="758">
        <v>35</v>
      </c>
      <c r="B2051" s="1526"/>
      <c r="C2051" s="752" t="s">
        <v>1334</v>
      </c>
      <c r="D2051" s="752" t="s">
        <v>6925</v>
      </c>
      <c r="E2051" s="759">
        <v>288</v>
      </c>
      <c r="F2051" s="759">
        <v>200</v>
      </c>
      <c r="G2051" s="759">
        <v>0</v>
      </c>
      <c r="H2051" s="759">
        <v>0</v>
      </c>
    </row>
    <row r="2052" spans="1:8" ht="16.5">
      <c r="A2052" s="758">
        <v>36</v>
      </c>
      <c r="B2052" s="1526" t="s">
        <v>2216</v>
      </c>
      <c r="C2052" s="747" t="s">
        <v>880</v>
      </c>
      <c r="D2052" s="752" t="s">
        <v>1334</v>
      </c>
      <c r="E2052" s="759">
        <v>400</v>
      </c>
      <c r="F2052" s="759">
        <v>0</v>
      </c>
      <c r="G2052" s="759">
        <v>0</v>
      </c>
      <c r="H2052" s="759">
        <v>0</v>
      </c>
    </row>
    <row r="2053" spans="1:8" ht="33">
      <c r="A2053" s="758">
        <v>37</v>
      </c>
      <c r="B2053" s="1526"/>
      <c r="C2053" s="752" t="s">
        <v>1334</v>
      </c>
      <c r="D2053" s="752" t="s">
        <v>6926</v>
      </c>
      <c r="E2053" s="759">
        <v>288</v>
      </c>
      <c r="F2053" s="759">
        <v>200</v>
      </c>
      <c r="G2053" s="759">
        <v>0</v>
      </c>
      <c r="H2053" s="759">
        <v>0</v>
      </c>
    </row>
    <row r="2054" spans="1:8" ht="16.899999999999999" customHeight="1">
      <c r="A2054" s="758">
        <v>38</v>
      </c>
      <c r="B2054" s="1526" t="s">
        <v>1675</v>
      </c>
      <c r="C2054" s="747" t="s">
        <v>880</v>
      </c>
      <c r="D2054" s="752" t="s">
        <v>1334</v>
      </c>
      <c r="E2054" s="759">
        <v>400</v>
      </c>
      <c r="F2054" s="759">
        <v>0</v>
      </c>
      <c r="G2054" s="759">
        <v>0</v>
      </c>
      <c r="H2054" s="759">
        <v>0</v>
      </c>
    </row>
    <row r="2055" spans="1:8" ht="33">
      <c r="A2055" s="758">
        <v>39</v>
      </c>
      <c r="B2055" s="1526"/>
      <c r="C2055" s="752" t="s">
        <v>1334</v>
      </c>
      <c r="D2055" s="752" t="s">
        <v>6927</v>
      </c>
      <c r="E2055" s="759">
        <v>288</v>
      </c>
      <c r="F2055" s="759">
        <v>200</v>
      </c>
      <c r="G2055" s="759">
        <v>0</v>
      </c>
      <c r="H2055" s="759">
        <v>0</v>
      </c>
    </row>
    <row r="2056" spans="1:8" ht="16.5">
      <c r="A2056" s="758">
        <v>40</v>
      </c>
      <c r="B2056" s="1526" t="s">
        <v>6928</v>
      </c>
      <c r="C2056" s="747" t="s">
        <v>880</v>
      </c>
      <c r="D2056" s="752" t="s">
        <v>1334</v>
      </c>
      <c r="E2056" s="759">
        <v>400</v>
      </c>
      <c r="F2056" s="759">
        <v>0</v>
      </c>
      <c r="G2056" s="759">
        <v>0</v>
      </c>
      <c r="H2056" s="759">
        <v>0</v>
      </c>
    </row>
    <row r="2057" spans="1:8" ht="67.150000000000006" customHeight="1">
      <c r="A2057" s="758">
        <v>41</v>
      </c>
      <c r="B2057" s="1526"/>
      <c r="C2057" s="752" t="s">
        <v>1334</v>
      </c>
      <c r="D2057" s="752" t="s">
        <v>6929</v>
      </c>
      <c r="E2057" s="759">
        <v>288</v>
      </c>
      <c r="F2057" s="759">
        <v>200</v>
      </c>
      <c r="G2057" s="759">
        <v>0</v>
      </c>
      <c r="H2057" s="759">
        <v>0</v>
      </c>
    </row>
    <row r="2058" spans="1:8" ht="16.5">
      <c r="A2058" s="758">
        <v>42</v>
      </c>
      <c r="B2058" s="1526" t="s">
        <v>1351</v>
      </c>
      <c r="C2058" s="747" t="s">
        <v>880</v>
      </c>
      <c r="D2058" s="745" t="s">
        <v>1614</v>
      </c>
      <c r="E2058" s="759">
        <v>520</v>
      </c>
      <c r="F2058" s="759">
        <v>0</v>
      </c>
      <c r="G2058" s="759">
        <v>0</v>
      </c>
      <c r="H2058" s="759">
        <v>0</v>
      </c>
    </row>
    <row r="2059" spans="1:8" ht="16.5">
      <c r="A2059" s="758">
        <v>43</v>
      </c>
      <c r="B2059" s="1526"/>
      <c r="C2059" s="745" t="s">
        <v>1614</v>
      </c>
      <c r="D2059" s="745" t="s">
        <v>6930</v>
      </c>
      <c r="E2059" s="759">
        <v>400</v>
      </c>
      <c r="F2059" s="759">
        <v>0</v>
      </c>
      <c r="G2059" s="759">
        <v>0</v>
      </c>
      <c r="H2059" s="759">
        <v>0</v>
      </c>
    </row>
    <row r="2060" spans="1:8" ht="16.5">
      <c r="A2060" s="758">
        <v>44</v>
      </c>
      <c r="B2060" s="1526" t="s">
        <v>2211</v>
      </c>
      <c r="C2060" s="745" t="s">
        <v>2211</v>
      </c>
      <c r="D2060" s="752" t="s">
        <v>1331</v>
      </c>
      <c r="E2060" s="759">
        <v>520</v>
      </c>
      <c r="F2060" s="759">
        <v>0</v>
      </c>
      <c r="G2060" s="759">
        <v>0</v>
      </c>
      <c r="H2060" s="759">
        <v>0</v>
      </c>
    </row>
    <row r="2061" spans="1:8" ht="49.5">
      <c r="A2061" s="758">
        <v>45</v>
      </c>
      <c r="B2061" s="1526"/>
      <c r="C2061" s="752" t="s">
        <v>1331</v>
      </c>
      <c r="D2061" s="752" t="s">
        <v>6931</v>
      </c>
      <c r="E2061" s="759">
        <v>400</v>
      </c>
      <c r="F2061" s="759">
        <v>0</v>
      </c>
      <c r="G2061" s="759">
        <v>0</v>
      </c>
      <c r="H2061" s="759">
        <v>0</v>
      </c>
    </row>
    <row r="2062" spans="1:8" ht="49.5">
      <c r="A2062" s="758">
        <v>46</v>
      </c>
      <c r="B2062" s="1526"/>
      <c r="C2062" s="752" t="s">
        <v>6931</v>
      </c>
      <c r="D2062" s="752" t="s">
        <v>881</v>
      </c>
      <c r="E2062" s="759">
        <v>160000</v>
      </c>
      <c r="F2062" s="759">
        <v>112</v>
      </c>
      <c r="G2062" s="759">
        <v>0</v>
      </c>
      <c r="H2062" s="759">
        <v>0</v>
      </c>
    </row>
    <row r="2063" spans="1:8" ht="16.899999999999999" customHeight="1">
      <c r="A2063" s="758">
        <v>47</v>
      </c>
      <c r="B2063" s="1526" t="s">
        <v>1349</v>
      </c>
      <c r="C2063" s="747" t="s">
        <v>880</v>
      </c>
      <c r="D2063" s="745" t="s">
        <v>4347</v>
      </c>
      <c r="E2063" s="759">
        <v>680</v>
      </c>
      <c r="F2063" s="759">
        <v>0</v>
      </c>
      <c r="G2063" s="759">
        <v>0</v>
      </c>
      <c r="H2063" s="759">
        <v>0</v>
      </c>
    </row>
    <row r="2064" spans="1:8" ht="49.5">
      <c r="A2064" s="758">
        <v>48</v>
      </c>
      <c r="B2064" s="1526"/>
      <c r="C2064" s="745" t="s">
        <v>4347</v>
      </c>
      <c r="D2064" s="752" t="s">
        <v>6932</v>
      </c>
      <c r="E2064" s="759">
        <v>480</v>
      </c>
      <c r="F2064" s="759">
        <v>0</v>
      </c>
      <c r="G2064" s="759">
        <v>0</v>
      </c>
      <c r="H2064" s="759">
        <v>0</v>
      </c>
    </row>
    <row r="2065" spans="1:8" ht="49.5">
      <c r="A2065" s="758">
        <v>49</v>
      </c>
      <c r="B2065" s="1526"/>
      <c r="C2065" s="752" t="s">
        <v>6932</v>
      </c>
      <c r="D2065" s="745" t="s">
        <v>6933</v>
      </c>
      <c r="E2065" s="759">
        <v>320</v>
      </c>
      <c r="F2065" s="759">
        <v>128</v>
      </c>
      <c r="G2065" s="759">
        <v>0</v>
      </c>
      <c r="H2065" s="759">
        <v>0</v>
      </c>
    </row>
    <row r="2066" spans="1:8" ht="16.5">
      <c r="A2066" s="758">
        <v>50</v>
      </c>
      <c r="B2066" s="1526" t="s">
        <v>1595</v>
      </c>
      <c r="C2066" s="747" t="s">
        <v>880</v>
      </c>
      <c r="D2066" s="753" t="s">
        <v>1572</v>
      </c>
      <c r="E2066" s="759">
        <v>680</v>
      </c>
      <c r="F2066" s="759">
        <v>0</v>
      </c>
      <c r="G2066" s="759">
        <v>0</v>
      </c>
      <c r="H2066" s="759">
        <v>0</v>
      </c>
    </row>
    <row r="2067" spans="1:8" ht="16.5">
      <c r="A2067" s="758">
        <v>51</v>
      </c>
      <c r="B2067" s="1526"/>
      <c r="C2067" s="753" t="s">
        <v>1572</v>
      </c>
      <c r="D2067" s="752" t="s">
        <v>874</v>
      </c>
      <c r="E2067" s="759">
        <v>480</v>
      </c>
      <c r="F2067" s="759">
        <v>0</v>
      </c>
      <c r="G2067" s="759">
        <v>0</v>
      </c>
      <c r="H2067" s="759">
        <v>0</v>
      </c>
    </row>
    <row r="2068" spans="1:8" ht="16.5">
      <c r="A2068" s="758">
        <v>52</v>
      </c>
      <c r="B2068" s="1526"/>
      <c r="C2068" s="752" t="s">
        <v>874</v>
      </c>
      <c r="D2068" s="752" t="s">
        <v>4742</v>
      </c>
      <c r="E2068" s="759">
        <v>320</v>
      </c>
      <c r="F2068" s="759">
        <v>0</v>
      </c>
      <c r="G2068" s="759">
        <v>0</v>
      </c>
      <c r="H2068" s="759">
        <v>0</v>
      </c>
    </row>
    <row r="2069" spans="1:8" ht="33">
      <c r="A2069" s="758">
        <v>53</v>
      </c>
      <c r="B2069" s="1526"/>
      <c r="C2069" s="752" t="s">
        <v>4742</v>
      </c>
      <c r="D2069" s="752" t="s">
        <v>6934</v>
      </c>
      <c r="E2069" s="759">
        <v>200</v>
      </c>
      <c r="F2069" s="759">
        <v>120</v>
      </c>
      <c r="G2069" s="759">
        <v>0</v>
      </c>
      <c r="H2069" s="759">
        <v>0</v>
      </c>
    </row>
    <row r="2070" spans="1:8" ht="16.5">
      <c r="A2070" s="758">
        <v>54</v>
      </c>
      <c r="B2070" s="1526" t="s">
        <v>1590</v>
      </c>
      <c r="C2070" s="747" t="s">
        <v>880</v>
      </c>
      <c r="D2070" s="752" t="s">
        <v>1721</v>
      </c>
      <c r="E2070" s="759">
        <v>560</v>
      </c>
      <c r="F2070" s="759">
        <v>0</v>
      </c>
      <c r="G2070" s="759">
        <v>0</v>
      </c>
      <c r="H2070" s="759">
        <v>0</v>
      </c>
    </row>
    <row r="2071" spans="1:8" ht="16.5">
      <c r="A2071" s="758">
        <v>55</v>
      </c>
      <c r="B2071" s="1526"/>
      <c r="C2071" s="752" t="s">
        <v>1721</v>
      </c>
      <c r="D2071" s="752" t="s">
        <v>860</v>
      </c>
      <c r="E2071" s="759">
        <v>400</v>
      </c>
      <c r="F2071" s="759">
        <v>280</v>
      </c>
      <c r="G2071" s="759">
        <v>140</v>
      </c>
      <c r="H2071" s="759">
        <v>0</v>
      </c>
    </row>
    <row r="2072" spans="1:8" ht="16.899999999999999" customHeight="1">
      <c r="A2072" s="758">
        <v>56</v>
      </c>
      <c r="B2072" s="1526"/>
      <c r="C2072" s="752" t="s">
        <v>860</v>
      </c>
      <c r="D2072" s="753" t="s">
        <v>2200</v>
      </c>
      <c r="E2072" s="759">
        <v>280</v>
      </c>
      <c r="F2072" s="759">
        <v>200</v>
      </c>
      <c r="G2072" s="759">
        <v>120</v>
      </c>
      <c r="H2072" s="759">
        <v>0</v>
      </c>
    </row>
    <row r="2073" spans="1:8" ht="33">
      <c r="A2073" s="758">
        <v>57</v>
      </c>
      <c r="B2073" s="1526"/>
      <c r="C2073" s="753" t="s">
        <v>2200</v>
      </c>
      <c r="D2073" s="745" t="s">
        <v>6935</v>
      </c>
      <c r="E2073" s="759">
        <v>160</v>
      </c>
      <c r="F2073" s="759">
        <v>112</v>
      </c>
      <c r="G2073" s="759">
        <v>100</v>
      </c>
      <c r="H2073" s="759">
        <v>0</v>
      </c>
    </row>
    <row r="2074" spans="1:8" ht="16.5">
      <c r="A2074" s="758">
        <v>58</v>
      </c>
      <c r="B2074" s="1526" t="s">
        <v>1660</v>
      </c>
      <c r="C2074" s="753" t="s">
        <v>880</v>
      </c>
      <c r="D2074" s="753" t="s">
        <v>1572</v>
      </c>
      <c r="E2074" s="759">
        <v>560</v>
      </c>
      <c r="F2074" s="759">
        <v>0</v>
      </c>
      <c r="G2074" s="759">
        <v>0</v>
      </c>
      <c r="H2074" s="759">
        <v>0</v>
      </c>
    </row>
    <row r="2075" spans="1:8" ht="16.5">
      <c r="A2075" s="758">
        <v>59</v>
      </c>
      <c r="B2075" s="1526"/>
      <c r="C2075" s="753" t="s">
        <v>1572</v>
      </c>
      <c r="D2075" s="753" t="s">
        <v>881</v>
      </c>
      <c r="E2075" s="759">
        <v>400</v>
      </c>
      <c r="F2075" s="759">
        <v>160</v>
      </c>
      <c r="G2075" s="759">
        <v>0</v>
      </c>
      <c r="H2075" s="759">
        <v>0</v>
      </c>
    </row>
    <row r="2076" spans="1:8" ht="16.899999999999999" customHeight="1">
      <c r="A2076" s="758">
        <v>60</v>
      </c>
      <c r="B2076" s="1526" t="s">
        <v>1581</v>
      </c>
      <c r="C2076" s="753" t="s">
        <v>880</v>
      </c>
      <c r="D2076" s="753" t="s">
        <v>1572</v>
      </c>
      <c r="E2076" s="759">
        <v>560</v>
      </c>
      <c r="F2076" s="759">
        <v>0</v>
      </c>
      <c r="G2076" s="759">
        <v>0</v>
      </c>
      <c r="H2076" s="759">
        <v>0</v>
      </c>
    </row>
    <row r="2077" spans="1:8" ht="16.5">
      <c r="A2077" s="758">
        <v>61</v>
      </c>
      <c r="B2077" s="1526"/>
      <c r="C2077" s="753" t="s">
        <v>1572</v>
      </c>
      <c r="D2077" s="752" t="s">
        <v>881</v>
      </c>
      <c r="E2077" s="759">
        <v>400</v>
      </c>
      <c r="F2077" s="759">
        <v>160</v>
      </c>
      <c r="G2077" s="759">
        <v>0</v>
      </c>
      <c r="H2077" s="759">
        <v>0</v>
      </c>
    </row>
    <row r="2078" spans="1:8" ht="16.5">
      <c r="A2078" s="758">
        <v>62</v>
      </c>
      <c r="B2078" s="1526" t="s">
        <v>1316</v>
      </c>
      <c r="C2078" s="747" t="s">
        <v>880</v>
      </c>
      <c r="D2078" s="752" t="s">
        <v>1349</v>
      </c>
      <c r="E2078" s="759">
        <v>560</v>
      </c>
      <c r="F2078" s="759">
        <v>0</v>
      </c>
      <c r="G2078" s="759">
        <v>0</v>
      </c>
      <c r="H2078" s="759">
        <v>0</v>
      </c>
    </row>
    <row r="2079" spans="1:8" ht="16.5">
      <c r="A2079" s="758">
        <v>63</v>
      </c>
      <c r="B2079" s="1526"/>
      <c r="C2079" s="752" t="s">
        <v>1349</v>
      </c>
      <c r="D2079" s="752" t="s">
        <v>860</v>
      </c>
      <c r="E2079" s="759">
        <v>400</v>
      </c>
      <c r="F2079" s="759">
        <v>0</v>
      </c>
      <c r="G2079" s="759">
        <v>0</v>
      </c>
      <c r="H2079" s="759">
        <v>0</v>
      </c>
    </row>
    <row r="2080" spans="1:8" ht="16.5">
      <c r="A2080" s="758">
        <v>64</v>
      </c>
      <c r="B2080" s="1526"/>
      <c r="C2080" s="752" t="s">
        <v>860</v>
      </c>
      <c r="D2080" s="752" t="s">
        <v>1661</v>
      </c>
      <c r="E2080" s="759">
        <v>280</v>
      </c>
      <c r="F2080" s="759">
        <v>120</v>
      </c>
      <c r="G2080" s="759">
        <v>0</v>
      </c>
      <c r="H2080" s="759">
        <v>0</v>
      </c>
    </row>
    <row r="2081" spans="1:8" ht="16.5">
      <c r="A2081" s="758">
        <v>65</v>
      </c>
      <c r="B2081" s="1526" t="s">
        <v>1427</v>
      </c>
      <c r="C2081" s="753" t="s">
        <v>880</v>
      </c>
      <c r="D2081" s="752" t="s">
        <v>1572</v>
      </c>
      <c r="E2081" s="759">
        <v>400</v>
      </c>
      <c r="F2081" s="759">
        <v>0</v>
      </c>
      <c r="G2081" s="759">
        <v>0</v>
      </c>
      <c r="H2081" s="759">
        <v>0</v>
      </c>
    </row>
    <row r="2082" spans="1:8" ht="49.5">
      <c r="A2082" s="758">
        <v>66</v>
      </c>
      <c r="B2082" s="1526"/>
      <c r="C2082" s="752" t="s">
        <v>1572</v>
      </c>
      <c r="D2082" s="752" t="s">
        <v>6936</v>
      </c>
      <c r="E2082" s="759">
        <v>280</v>
      </c>
      <c r="F2082" s="759">
        <v>200000</v>
      </c>
      <c r="G2082" s="759">
        <v>0</v>
      </c>
      <c r="H2082" s="759">
        <v>0</v>
      </c>
    </row>
    <row r="2083" spans="1:8" ht="49.5">
      <c r="A2083" s="758">
        <v>67</v>
      </c>
      <c r="B2083" s="1526"/>
      <c r="C2083" s="752" t="s">
        <v>6936</v>
      </c>
      <c r="D2083" s="752" t="s">
        <v>881</v>
      </c>
      <c r="E2083" s="759">
        <v>180</v>
      </c>
      <c r="F2083" s="759">
        <v>120</v>
      </c>
      <c r="G2083" s="759">
        <v>0</v>
      </c>
      <c r="H2083" s="759">
        <v>0</v>
      </c>
    </row>
    <row r="2084" spans="1:8" ht="49.5">
      <c r="A2084" s="758">
        <v>68</v>
      </c>
      <c r="B2084" s="1526" t="s">
        <v>1653</v>
      </c>
      <c r="C2084" s="753" t="s">
        <v>880</v>
      </c>
      <c r="D2084" s="752" t="s">
        <v>6937</v>
      </c>
      <c r="E2084" s="759">
        <v>400</v>
      </c>
      <c r="F2084" s="759">
        <v>0</v>
      </c>
      <c r="G2084" s="759">
        <v>0</v>
      </c>
      <c r="H2084" s="759">
        <v>0</v>
      </c>
    </row>
    <row r="2085" spans="1:8" ht="49.5">
      <c r="A2085" s="758">
        <v>69</v>
      </c>
      <c r="B2085" s="1526"/>
      <c r="C2085" s="752" t="s">
        <v>6937</v>
      </c>
      <c r="D2085" s="752" t="s">
        <v>6938</v>
      </c>
      <c r="E2085" s="759">
        <v>280</v>
      </c>
      <c r="F2085" s="759">
        <v>0</v>
      </c>
      <c r="G2085" s="759">
        <v>0</v>
      </c>
      <c r="H2085" s="759">
        <v>0</v>
      </c>
    </row>
    <row r="2086" spans="1:8" ht="49.5">
      <c r="A2086" s="758">
        <v>70</v>
      </c>
      <c r="B2086" s="1526"/>
      <c r="C2086" s="752" t="s">
        <v>6938</v>
      </c>
      <c r="D2086" s="752" t="s">
        <v>6939</v>
      </c>
      <c r="E2086" s="759">
        <v>180</v>
      </c>
      <c r="F2086" s="759">
        <v>120</v>
      </c>
      <c r="G2086" s="759">
        <v>0</v>
      </c>
      <c r="H2086" s="759">
        <v>0</v>
      </c>
    </row>
    <row r="2087" spans="1:8" ht="16.899999999999999" customHeight="1">
      <c r="A2087" s="758">
        <v>71</v>
      </c>
      <c r="B2087" s="1526" t="s">
        <v>1573</v>
      </c>
      <c r="C2087" s="747" t="s">
        <v>880</v>
      </c>
      <c r="D2087" s="752" t="s">
        <v>6940</v>
      </c>
      <c r="E2087" s="759">
        <v>400</v>
      </c>
      <c r="F2087" s="759">
        <v>280</v>
      </c>
      <c r="G2087" s="759">
        <v>0</v>
      </c>
      <c r="H2087" s="759">
        <v>0</v>
      </c>
    </row>
    <row r="2088" spans="1:8" ht="49.5">
      <c r="A2088" s="758">
        <v>72</v>
      </c>
      <c r="B2088" s="1526"/>
      <c r="C2088" s="752" t="s">
        <v>6940</v>
      </c>
      <c r="D2088" s="752" t="s">
        <v>6941</v>
      </c>
      <c r="E2088" s="759">
        <v>280</v>
      </c>
      <c r="F2088" s="759">
        <v>180</v>
      </c>
      <c r="G2088" s="759">
        <v>0</v>
      </c>
      <c r="H2088" s="759">
        <v>0</v>
      </c>
    </row>
    <row r="2089" spans="1:8" ht="33">
      <c r="A2089" s="758">
        <v>73</v>
      </c>
      <c r="B2089" s="1526"/>
      <c r="C2089" s="752" t="s">
        <v>6941</v>
      </c>
      <c r="D2089" s="752" t="s">
        <v>6942</v>
      </c>
      <c r="E2089" s="759">
        <v>160</v>
      </c>
      <c r="F2089" s="759">
        <v>0</v>
      </c>
      <c r="G2089" s="759">
        <v>0</v>
      </c>
      <c r="H2089" s="759">
        <v>0</v>
      </c>
    </row>
    <row r="2090" spans="1:8" ht="16.5">
      <c r="A2090" s="758">
        <v>74</v>
      </c>
      <c r="B2090" s="1526" t="s">
        <v>2155</v>
      </c>
      <c r="C2090" s="753" t="s">
        <v>880</v>
      </c>
      <c r="D2090" s="752" t="s">
        <v>4918</v>
      </c>
      <c r="E2090" s="759">
        <v>480</v>
      </c>
      <c r="F2090" s="759">
        <v>336</v>
      </c>
      <c r="G2090" s="759">
        <v>0</v>
      </c>
      <c r="H2090" s="759">
        <v>0</v>
      </c>
    </row>
    <row r="2091" spans="1:8" ht="49.5">
      <c r="A2091" s="758">
        <v>75</v>
      </c>
      <c r="B2091" s="1526"/>
      <c r="C2091" s="752" t="s">
        <v>4918</v>
      </c>
      <c r="D2091" s="752" t="s">
        <v>6943</v>
      </c>
      <c r="E2091" s="759">
        <v>240</v>
      </c>
      <c r="F2091" s="759">
        <v>0</v>
      </c>
      <c r="G2091" s="759">
        <v>0</v>
      </c>
      <c r="H2091" s="759">
        <v>0</v>
      </c>
    </row>
    <row r="2092" spans="1:8" ht="49.5">
      <c r="A2092" s="758">
        <v>76</v>
      </c>
      <c r="B2092" s="1526"/>
      <c r="C2092" s="752" t="s">
        <v>6943</v>
      </c>
      <c r="D2092" s="752" t="s">
        <v>881</v>
      </c>
      <c r="E2092" s="759">
        <v>180</v>
      </c>
      <c r="F2092" s="759">
        <v>120</v>
      </c>
      <c r="G2092" s="759">
        <v>0</v>
      </c>
      <c r="H2092" s="759">
        <v>0</v>
      </c>
    </row>
    <row r="2093" spans="1:8" ht="16.899999999999999" customHeight="1">
      <c r="A2093" s="758">
        <v>77</v>
      </c>
      <c r="B2093" s="1526" t="s">
        <v>1770</v>
      </c>
      <c r="C2093" s="753" t="s">
        <v>880</v>
      </c>
      <c r="D2093" s="752" t="s">
        <v>4918</v>
      </c>
      <c r="E2093" s="759">
        <v>480</v>
      </c>
      <c r="F2093" s="759">
        <v>0</v>
      </c>
      <c r="G2093" s="759">
        <v>0</v>
      </c>
      <c r="H2093" s="759">
        <v>0</v>
      </c>
    </row>
    <row r="2094" spans="1:8" ht="16.5">
      <c r="A2094" s="758">
        <v>78</v>
      </c>
      <c r="B2094" s="1526"/>
      <c r="C2094" s="752" t="s">
        <v>4918</v>
      </c>
      <c r="D2094" s="753" t="s">
        <v>881</v>
      </c>
      <c r="E2094" s="759">
        <v>240</v>
      </c>
      <c r="F2094" s="759">
        <v>168</v>
      </c>
      <c r="G2094" s="759">
        <v>0</v>
      </c>
      <c r="H2094" s="759">
        <v>0</v>
      </c>
    </row>
    <row r="2095" spans="1:8" ht="49.5">
      <c r="A2095" s="758">
        <v>79</v>
      </c>
      <c r="B2095" s="1526" t="s">
        <v>1609</v>
      </c>
      <c r="C2095" s="753" t="s">
        <v>880</v>
      </c>
      <c r="D2095" s="752" t="s">
        <v>6944</v>
      </c>
      <c r="E2095" s="759">
        <v>480</v>
      </c>
      <c r="F2095" s="759">
        <v>0</v>
      </c>
      <c r="G2095" s="759">
        <v>0</v>
      </c>
      <c r="H2095" s="759">
        <v>0</v>
      </c>
    </row>
    <row r="2096" spans="1:8" ht="49.5">
      <c r="A2096" s="758">
        <v>80</v>
      </c>
      <c r="B2096" s="1526"/>
      <c r="C2096" s="752" t="s">
        <v>6944</v>
      </c>
      <c r="D2096" s="752" t="s">
        <v>6945</v>
      </c>
      <c r="E2096" s="759">
        <v>240</v>
      </c>
      <c r="F2096" s="759">
        <v>0</v>
      </c>
      <c r="G2096" s="759">
        <v>0</v>
      </c>
      <c r="H2096" s="759">
        <v>0</v>
      </c>
    </row>
    <row r="2097" spans="1:8" ht="16.899999999999999" customHeight="1">
      <c r="A2097" s="758">
        <v>81</v>
      </c>
      <c r="B2097" s="1526"/>
      <c r="C2097" s="752" t="s">
        <v>6945</v>
      </c>
      <c r="D2097" s="752" t="s">
        <v>6946</v>
      </c>
      <c r="E2097" s="759">
        <v>180</v>
      </c>
      <c r="F2097" s="759">
        <v>0</v>
      </c>
      <c r="G2097" s="759">
        <v>0</v>
      </c>
      <c r="H2097" s="759">
        <v>0</v>
      </c>
    </row>
    <row r="2098" spans="1:8" ht="45" customHeight="1">
      <c r="A2098" s="758">
        <v>82</v>
      </c>
      <c r="B2098" s="1526"/>
      <c r="C2098" s="752" t="s">
        <v>6946</v>
      </c>
      <c r="D2098" s="753" t="s">
        <v>1340</v>
      </c>
      <c r="E2098" s="759">
        <v>120</v>
      </c>
      <c r="F2098" s="759">
        <v>0</v>
      </c>
      <c r="G2098" s="759">
        <v>0</v>
      </c>
      <c r="H2098" s="759">
        <v>0</v>
      </c>
    </row>
    <row r="2099" spans="1:8" ht="33">
      <c r="A2099" s="758">
        <v>83</v>
      </c>
      <c r="B2099" s="1526" t="s">
        <v>1312</v>
      </c>
      <c r="C2099" s="753" t="s">
        <v>880</v>
      </c>
      <c r="D2099" s="752" t="s">
        <v>6947</v>
      </c>
      <c r="E2099" s="759">
        <v>480</v>
      </c>
      <c r="F2099" s="759">
        <v>336</v>
      </c>
      <c r="G2099" s="759">
        <v>0</v>
      </c>
      <c r="H2099" s="759">
        <v>0</v>
      </c>
    </row>
    <row r="2100" spans="1:8" ht="49.5">
      <c r="A2100" s="758">
        <v>84</v>
      </c>
      <c r="B2100" s="1526"/>
      <c r="C2100" s="752" t="s">
        <v>6947</v>
      </c>
      <c r="D2100" s="752" t="s">
        <v>6948</v>
      </c>
      <c r="E2100" s="759">
        <v>240</v>
      </c>
      <c r="F2100" s="759">
        <v>168</v>
      </c>
      <c r="G2100" s="759">
        <v>0</v>
      </c>
      <c r="H2100" s="759">
        <v>0</v>
      </c>
    </row>
    <row r="2101" spans="1:8" ht="47.25" customHeight="1">
      <c r="A2101" s="758">
        <v>85</v>
      </c>
      <c r="B2101" s="1526"/>
      <c r="C2101" s="752" t="s">
        <v>6948</v>
      </c>
      <c r="D2101" s="752" t="s">
        <v>6949</v>
      </c>
      <c r="E2101" s="759">
        <v>180</v>
      </c>
      <c r="F2101" s="759">
        <v>120</v>
      </c>
      <c r="G2101" s="759">
        <v>0</v>
      </c>
      <c r="H2101" s="759">
        <v>0</v>
      </c>
    </row>
    <row r="2102" spans="1:8" ht="49.5">
      <c r="A2102" s="758">
        <v>86</v>
      </c>
      <c r="B2102" s="1526"/>
      <c r="C2102" s="752" t="s">
        <v>6949</v>
      </c>
      <c r="D2102" s="753" t="s">
        <v>881</v>
      </c>
      <c r="E2102" s="759">
        <v>120</v>
      </c>
      <c r="F2102" s="759">
        <v>100</v>
      </c>
      <c r="G2102" s="759">
        <v>0</v>
      </c>
      <c r="H2102" s="759">
        <v>0</v>
      </c>
    </row>
    <row r="2103" spans="1:8" ht="49.5">
      <c r="A2103" s="758">
        <v>87</v>
      </c>
      <c r="B2103" s="1526" t="s">
        <v>1388</v>
      </c>
      <c r="C2103" s="753" t="s">
        <v>880</v>
      </c>
      <c r="D2103" s="752" t="s">
        <v>6950</v>
      </c>
      <c r="E2103" s="759">
        <v>400</v>
      </c>
      <c r="F2103" s="759">
        <v>0</v>
      </c>
      <c r="G2103" s="759">
        <v>0</v>
      </c>
      <c r="H2103" s="759">
        <v>0</v>
      </c>
    </row>
    <row r="2104" spans="1:8" ht="16.899999999999999" customHeight="1">
      <c r="A2104" s="758">
        <v>88</v>
      </c>
      <c r="B2104" s="1526"/>
      <c r="C2104" s="752" t="s">
        <v>6950</v>
      </c>
      <c r="D2104" s="752" t="s">
        <v>6951</v>
      </c>
      <c r="E2104" s="759">
        <v>216</v>
      </c>
      <c r="F2104" s="759">
        <v>128</v>
      </c>
      <c r="G2104" s="759">
        <v>0</v>
      </c>
      <c r="H2104" s="759">
        <v>0</v>
      </c>
    </row>
    <row r="2105" spans="1:8" ht="37.5" customHeight="1">
      <c r="A2105" s="758">
        <v>89</v>
      </c>
      <c r="B2105" s="1526" t="s">
        <v>859</v>
      </c>
      <c r="C2105" s="753" t="s">
        <v>880</v>
      </c>
      <c r="D2105" s="752" t="s">
        <v>868</v>
      </c>
      <c r="E2105" s="759">
        <v>400</v>
      </c>
      <c r="F2105" s="759">
        <v>280</v>
      </c>
      <c r="G2105" s="759">
        <v>0</v>
      </c>
      <c r="H2105" s="759">
        <v>0</v>
      </c>
    </row>
    <row r="2106" spans="1:8" ht="16.5">
      <c r="A2106" s="758">
        <v>90</v>
      </c>
      <c r="B2106" s="1526"/>
      <c r="C2106" s="752" t="s">
        <v>868</v>
      </c>
      <c r="D2106" s="753" t="s">
        <v>881</v>
      </c>
      <c r="E2106" s="759">
        <v>280</v>
      </c>
      <c r="F2106" s="759">
        <v>180</v>
      </c>
      <c r="G2106" s="759">
        <v>120</v>
      </c>
      <c r="H2106" s="759">
        <v>0</v>
      </c>
    </row>
    <row r="2107" spans="1:8" ht="39" customHeight="1">
      <c r="A2107" s="758">
        <v>91</v>
      </c>
      <c r="B2107" s="1526" t="s">
        <v>1695</v>
      </c>
      <c r="C2107" s="753" t="s">
        <v>880</v>
      </c>
      <c r="D2107" s="753" t="s">
        <v>878</v>
      </c>
      <c r="E2107" s="759">
        <v>400</v>
      </c>
      <c r="F2107" s="759">
        <v>0</v>
      </c>
      <c r="G2107" s="759">
        <v>0</v>
      </c>
      <c r="H2107" s="759">
        <v>0</v>
      </c>
    </row>
    <row r="2108" spans="1:8" ht="16.5">
      <c r="A2108" s="758">
        <v>92</v>
      </c>
      <c r="B2108" s="1526"/>
      <c r="C2108" s="753" t="s">
        <v>878</v>
      </c>
      <c r="D2108" s="752" t="s">
        <v>860</v>
      </c>
      <c r="E2108" s="759">
        <v>216</v>
      </c>
      <c r="F2108" s="759">
        <v>152</v>
      </c>
      <c r="G2108" s="759">
        <v>0</v>
      </c>
      <c r="H2108" s="759">
        <v>0</v>
      </c>
    </row>
    <row r="2109" spans="1:8" ht="16.899999999999999" customHeight="1">
      <c r="A2109" s="758">
        <v>93</v>
      </c>
      <c r="B2109" s="1526"/>
      <c r="C2109" s="753" t="s">
        <v>860</v>
      </c>
      <c r="D2109" s="745" t="s">
        <v>6952</v>
      </c>
      <c r="E2109" s="759">
        <v>180</v>
      </c>
      <c r="F2109" s="759">
        <v>120</v>
      </c>
      <c r="G2109" s="759">
        <v>0</v>
      </c>
      <c r="H2109" s="759">
        <v>0</v>
      </c>
    </row>
    <row r="2110" spans="1:8" ht="16.5">
      <c r="A2110" s="758">
        <v>94</v>
      </c>
      <c r="B2110" s="1526" t="s">
        <v>1661</v>
      </c>
      <c r="C2110" s="753" t="s">
        <v>880</v>
      </c>
      <c r="D2110" s="752" t="s">
        <v>878</v>
      </c>
      <c r="E2110" s="759">
        <v>400</v>
      </c>
      <c r="F2110" s="759">
        <v>0</v>
      </c>
      <c r="G2110" s="759">
        <v>0</v>
      </c>
      <c r="H2110" s="759">
        <v>0</v>
      </c>
    </row>
    <row r="2111" spans="1:8" ht="36.75" customHeight="1">
      <c r="A2111" s="758">
        <v>95</v>
      </c>
      <c r="B2111" s="1526"/>
      <c r="C2111" s="752" t="s">
        <v>878</v>
      </c>
      <c r="D2111" s="752" t="s">
        <v>860</v>
      </c>
      <c r="E2111" s="759">
        <v>216</v>
      </c>
      <c r="F2111" s="759">
        <v>0</v>
      </c>
      <c r="G2111" s="759">
        <v>0</v>
      </c>
      <c r="H2111" s="759">
        <v>0</v>
      </c>
    </row>
    <row r="2112" spans="1:8" ht="16.5">
      <c r="A2112" s="758">
        <v>96</v>
      </c>
      <c r="B2112" s="1526"/>
      <c r="C2112" s="752" t="s">
        <v>860</v>
      </c>
      <c r="D2112" s="753" t="s">
        <v>1661</v>
      </c>
      <c r="E2112" s="759">
        <v>180</v>
      </c>
      <c r="F2112" s="759">
        <v>120</v>
      </c>
      <c r="G2112" s="759">
        <v>0</v>
      </c>
      <c r="H2112" s="759">
        <v>0</v>
      </c>
    </row>
    <row r="2113" spans="1:8" ht="16.5">
      <c r="A2113" s="758">
        <v>97</v>
      </c>
      <c r="B2113" s="761" t="s">
        <v>2523</v>
      </c>
      <c r="C2113" s="752" t="s">
        <v>880</v>
      </c>
      <c r="D2113" s="752" t="s">
        <v>878</v>
      </c>
      <c r="E2113" s="759">
        <v>288</v>
      </c>
      <c r="F2113" s="759">
        <v>0</v>
      </c>
      <c r="G2113" s="759">
        <v>0</v>
      </c>
      <c r="H2113" s="759">
        <v>0</v>
      </c>
    </row>
    <row r="2114" spans="1:8" ht="33.6" customHeight="1">
      <c r="A2114" s="758">
        <v>98</v>
      </c>
      <c r="B2114" s="1526" t="s">
        <v>1613</v>
      </c>
      <c r="C2114" s="752" t="s">
        <v>880</v>
      </c>
      <c r="D2114" s="752" t="s">
        <v>878</v>
      </c>
      <c r="E2114" s="759">
        <v>332</v>
      </c>
      <c r="F2114" s="759">
        <v>232</v>
      </c>
      <c r="G2114" s="759">
        <v>0</v>
      </c>
      <c r="H2114" s="759">
        <v>0</v>
      </c>
    </row>
    <row r="2115" spans="1:8" ht="41.25" customHeight="1">
      <c r="A2115" s="758">
        <v>99</v>
      </c>
      <c r="B2115" s="1526"/>
      <c r="C2115" s="752" t="s">
        <v>878</v>
      </c>
      <c r="D2115" s="752" t="s">
        <v>860</v>
      </c>
      <c r="E2115" s="759">
        <v>220</v>
      </c>
      <c r="F2115" s="759">
        <v>0</v>
      </c>
      <c r="G2115" s="759">
        <v>0</v>
      </c>
      <c r="H2115" s="759">
        <v>0</v>
      </c>
    </row>
    <row r="2116" spans="1:8" ht="16.5">
      <c r="A2116" s="758">
        <v>100</v>
      </c>
      <c r="B2116" s="1526" t="s">
        <v>1315</v>
      </c>
      <c r="C2116" s="753" t="s">
        <v>880</v>
      </c>
      <c r="D2116" s="752" t="s">
        <v>1659</v>
      </c>
      <c r="E2116" s="759">
        <v>332</v>
      </c>
      <c r="F2116" s="759">
        <v>0</v>
      </c>
      <c r="G2116" s="759">
        <v>0</v>
      </c>
      <c r="H2116" s="759">
        <v>0</v>
      </c>
    </row>
    <row r="2117" spans="1:8" ht="33.6" customHeight="1">
      <c r="A2117" s="758">
        <v>101</v>
      </c>
      <c r="B2117" s="1526"/>
      <c r="C2117" s="752" t="s">
        <v>1659</v>
      </c>
      <c r="D2117" s="752" t="s">
        <v>878</v>
      </c>
      <c r="E2117" s="759">
        <v>220</v>
      </c>
      <c r="F2117" s="759">
        <v>0</v>
      </c>
      <c r="G2117" s="759">
        <v>0</v>
      </c>
      <c r="H2117" s="759">
        <v>0</v>
      </c>
    </row>
    <row r="2118" spans="1:8" ht="16.5">
      <c r="A2118" s="758">
        <v>102</v>
      </c>
      <c r="B2118" s="1526" t="s">
        <v>855</v>
      </c>
      <c r="C2118" s="753" t="s">
        <v>880</v>
      </c>
      <c r="D2118" s="752" t="s">
        <v>1659</v>
      </c>
      <c r="E2118" s="759">
        <v>312</v>
      </c>
      <c r="F2118" s="759">
        <v>0</v>
      </c>
      <c r="G2118" s="759">
        <v>0</v>
      </c>
      <c r="H2118" s="759">
        <v>0</v>
      </c>
    </row>
    <row r="2119" spans="1:8" ht="16.5">
      <c r="A2119" s="758">
        <v>103</v>
      </c>
      <c r="B2119" s="1526"/>
      <c r="C2119" s="752" t="s">
        <v>1659</v>
      </c>
      <c r="D2119" s="752" t="s">
        <v>878</v>
      </c>
      <c r="E2119" s="759">
        <v>216</v>
      </c>
      <c r="F2119" s="759">
        <v>0</v>
      </c>
      <c r="G2119" s="759">
        <v>0</v>
      </c>
      <c r="H2119" s="759">
        <v>0</v>
      </c>
    </row>
    <row r="2120" spans="1:8" ht="16.5">
      <c r="A2120" s="758">
        <v>104</v>
      </c>
      <c r="B2120" s="1526"/>
      <c r="C2120" s="752" t="s">
        <v>878</v>
      </c>
      <c r="D2120" s="752" t="s">
        <v>860</v>
      </c>
      <c r="E2120" s="759">
        <v>180</v>
      </c>
      <c r="F2120" s="759">
        <v>0</v>
      </c>
      <c r="G2120" s="759">
        <v>0</v>
      </c>
      <c r="H2120" s="759">
        <v>0</v>
      </c>
    </row>
    <row r="2121" spans="1:8" ht="16.5">
      <c r="A2121" s="758">
        <v>105</v>
      </c>
      <c r="B2121" s="1526" t="s">
        <v>1582</v>
      </c>
      <c r="C2121" s="753" t="s">
        <v>880</v>
      </c>
      <c r="D2121" s="752" t="s">
        <v>868</v>
      </c>
      <c r="E2121" s="759">
        <v>384</v>
      </c>
      <c r="F2121" s="759">
        <v>0</v>
      </c>
      <c r="G2121" s="759">
        <v>0</v>
      </c>
      <c r="H2121" s="759">
        <v>0</v>
      </c>
    </row>
    <row r="2122" spans="1:8" ht="16.5">
      <c r="A2122" s="758">
        <v>106</v>
      </c>
      <c r="B2122" s="1526"/>
      <c r="C2122" s="752" t="s">
        <v>868</v>
      </c>
      <c r="D2122" s="752" t="s">
        <v>1696</v>
      </c>
      <c r="E2122" s="759">
        <v>312</v>
      </c>
      <c r="F2122" s="759">
        <v>0</v>
      </c>
      <c r="G2122" s="759">
        <v>0</v>
      </c>
      <c r="H2122" s="759">
        <v>0</v>
      </c>
    </row>
    <row r="2123" spans="1:8" ht="16.5">
      <c r="A2123" s="758">
        <v>107</v>
      </c>
      <c r="B2123" s="1526" t="s">
        <v>1319</v>
      </c>
      <c r="C2123" s="753" t="s">
        <v>880</v>
      </c>
      <c r="D2123" s="752" t="s">
        <v>868</v>
      </c>
      <c r="E2123" s="759">
        <v>384</v>
      </c>
      <c r="F2123" s="759">
        <v>0</v>
      </c>
      <c r="G2123" s="759">
        <v>0</v>
      </c>
      <c r="H2123" s="759">
        <v>0</v>
      </c>
    </row>
    <row r="2124" spans="1:8" ht="16.5">
      <c r="A2124" s="758">
        <v>108</v>
      </c>
      <c r="B2124" s="1526"/>
      <c r="C2124" s="752" t="s">
        <v>868</v>
      </c>
      <c r="D2124" s="752" t="s">
        <v>1313</v>
      </c>
      <c r="E2124" s="759">
        <v>312</v>
      </c>
      <c r="F2124" s="759">
        <v>0</v>
      </c>
      <c r="G2124" s="759">
        <v>0</v>
      </c>
      <c r="H2124" s="759">
        <v>0</v>
      </c>
    </row>
    <row r="2125" spans="1:8" ht="16.5">
      <c r="A2125" s="758">
        <v>109</v>
      </c>
      <c r="B2125" s="1526"/>
      <c r="C2125" s="752" t="s">
        <v>1313</v>
      </c>
      <c r="D2125" s="752" t="s">
        <v>1731</v>
      </c>
      <c r="E2125" s="759">
        <v>216</v>
      </c>
      <c r="F2125" s="759">
        <v>0</v>
      </c>
      <c r="G2125" s="759">
        <v>0</v>
      </c>
      <c r="H2125" s="759">
        <v>0</v>
      </c>
    </row>
    <row r="2126" spans="1:8" s="119" customFormat="1" ht="16.5">
      <c r="A2126" s="758">
        <v>110</v>
      </c>
      <c r="B2126" s="1526" t="s">
        <v>1644</v>
      </c>
      <c r="C2126" s="753" t="s">
        <v>880</v>
      </c>
      <c r="D2126" s="752" t="s">
        <v>868</v>
      </c>
      <c r="E2126" s="759">
        <v>384</v>
      </c>
      <c r="F2126" s="759">
        <v>0</v>
      </c>
      <c r="G2126" s="759">
        <v>0</v>
      </c>
      <c r="H2126" s="759">
        <v>0</v>
      </c>
    </row>
    <row r="2127" spans="1:8" s="129" customFormat="1" ht="16.5" customHeight="1">
      <c r="A2127" s="758">
        <v>111</v>
      </c>
      <c r="B2127" s="1526"/>
      <c r="C2127" s="752" t="s">
        <v>868</v>
      </c>
      <c r="D2127" s="752" t="s">
        <v>1696</v>
      </c>
      <c r="E2127" s="759">
        <v>312</v>
      </c>
      <c r="F2127" s="759">
        <v>0</v>
      </c>
      <c r="G2127" s="759">
        <v>0</v>
      </c>
      <c r="H2127" s="759">
        <v>0</v>
      </c>
    </row>
    <row r="2128" spans="1:8" s="129" customFormat="1" ht="16.5">
      <c r="A2128" s="758">
        <v>112</v>
      </c>
      <c r="B2128" s="1526" t="s">
        <v>1795</v>
      </c>
      <c r="C2128" s="753" t="s">
        <v>880</v>
      </c>
      <c r="D2128" s="752" t="s">
        <v>868</v>
      </c>
      <c r="E2128" s="759">
        <v>384</v>
      </c>
      <c r="F2128" s="759">
        <v>0</v>
      </c>
      <c r="G2128" s="759">
        <v>0</v>
      </c>
      <c r="H2128" s="759">
        <v>0</v>
      </c>
    </row>
    <row r="2129" spans="1:8" s="129" customFormat="1" ht="16.5">
      <c r="A2129" s="758">
        <v>113</v>
      </c>
      <c r="B2129" s="1526"/>
      <c r="C2129" s="752" t="s">
        <v>868</v>
      </c>
      <c r="D2129" s="752" t="s">
        <v>1313</v>
      </c>
      <c r="E2129" s="759">
        <v>312</v>
      </c>
      <c r="F2129" s="759">
        <v>200</v>
      </c>
      <c r="G2129" s="759">
        <v>0</v>
      </c>
      <c r="H2129" s="759">
        <v>0</v>
      </c>
    </row>
    <row r="2130" spans="1:8" s="129" customFormat="1" ht="16.5">
      <c r="A2130" s="758">
        <v>114</v>
      </c>
      <c r="B2130" s="1526" t="s">
        <v>1785</v>
      </c>
      <c r="C2130" s="753" t="s">
        <v>880</v>
      </c>
      <c r="D2130" s="752" t="s">
        <v>868</v>
      </c>
      <c r="E2130" s="759">
        <v>384</v>
      </c>
      <c r="F2130" s="759">
        <v>0</v>
      </c>
      <c r="G2130" s="759">
        <v>0</v>
      </c>
      <c r="H2130" s="759">
        <v>0</v>
      </c>
    </row>
    <row r="2131" spans="1:8" s="129" customFormat="1" ht="16.5">
      <c r="A2131" s="758">
        <v>115</v>
      </c>
      <c r="B2131" s="1526"/>
      <c r="C2131" s="752" t="s">
        <v>868</v>
      </c>
      <c r="D2131" s="752" t="s">
        <v>881</v>
      </c>
      <c r="E2131" s="759">
        <v>312</v>
      </c>
      <c r="F2131" s="759">
        <v>180</v>
      </c>
      <c r="G2131" s="759">
        <v>0</v>
      </c>
      <c r="H2131" s="759">
        <v>0</v>
      </c>
    </row>
    <row r="2132" spans="1:8" s="129" customFormat="1" ht="16.5">
      <c r="A2132" s="758">
        <v>116</v>
      </c>
      <c r="B2132" s="1526" t="s">
        <v>1571</v>
      </c>
      <c r="C2132" s="753" t="s">
        <v>880</v>
      </c>
      <c r="D2132" s="752" t="s">
        <v>1841</v>
      </c>
      <c r="E2132" s="759">
        <v>560</v>
      </c>
      <c r="F2132" s="759">
        <v>0</v>
      </c>
      <c r="G2132" s="759">
        <v>0</v>
      </c>
      <c r="H2132" s="759">
        <v>0</v>
      </c>
    </row>
    <row r="2133" spans="1:8" s="129" customFormat="1" ht="16.5">
      <c r="A2133" s="758">
        <v>117</v>
      </c>
      <c r="B2133" s="1526"/>
      <c r="C2133" s="752" t="s">
        <v>1841</v>
      </c>
      <c r="D2133" s="752" t="s">
        <v>881</v>
      </c>
      <c r="E2133" s="759">
        <v>280</v>
      </c>
      <c r="F2133" s="759">
        <v>0</v>
      </c>
      <c r="G2133" s="759">
        <v>0</v>
      </c>
      <c r="H2133" s="759">
        <v>0</v>
      </c>
    </row>
    <row r="2134" spans="1:8" s="129" customFormat="1" ht="16.5">
      <c r="A2134" s="758">
        <v>118</v>
      </c>
      <c r="B2134" s="1526" t="s">
        <v>2490</v>
      </c>
      <c r="C2134" s="753" t="s">
        <v>880</v>
      </c>
      <c r="D2134" s="752" t="s">
        <v>1841</v>
      </c>
      <c r="E2134" s="759">
        <v>560</v>
      </c>
      <c r="F2134" s="759">
        <v>0</v>
      </c>
      <c r="G2134" s="759">
        <v>0</v>
      </c>
      <c r="H2134" s="759">
        <v>0</v>
      </c>
    </row>
    <row r="2135" spans="1:8" s="129" customFormat="1" ht="16.5">
      <c r="A2135" s="758">
        <v>119</v>
      </c>
      <c r="B2135" s="1526"/>
      <c r="C2135" s="752" t="s">
        <v>1841</v>
      </c>
      <c r="D2135" s="752" t="s">
        <v>881</v>
      </c>
      <c r="E2135" s="759">
        <v>280</v>
      </c>
      <c r="F2135" s="759">
        <v>0</v>
      </c>
      <c r="G2135" s="759">
        <v>0</v>
      </c>
      <c r="H2135" s="759">
        <v>0</v>
      </c>
    </row>
    <row r="2136" spans="1:8" s="129" customFormat="1" ht="16.5">
      <c r="A2136" s="758">
        <v>120</v>
      </c>
      <c r="B2136" s="761" t="s">
        <v>6953</v>
      </c>
      <c r="C2136" s="753" t="s">
        <v>880</v>
      </c>
      <c r="D2136" s="752" t="s">
        <v>6954</v>
      </c>
      <c r="E2136" s="759">
        <v>140</v>
      </c>
      <c r="F2136" s="759">
        <v>0</v>
      </c>
      <c r="G2136" s="759">
        <v>0</v>
      </c>
      <c r="H2136" s="759">
        <v>0</v>
      </c>
    </row>
    <row r="2137" spans="1:8" s="129" customFormat="1" ht="16.5">
      <c r="A2137" s="758">
        <v>121</v>
      </c>
      <c r="B2137" s="745" t="s">
        <v>870</v>
      </c>
      <c r="C2137" s="752" t="s">
        <v>1830</v>
      </c>
      <c r="D2137" s="752" t="s">
        <v>852</v>
      </c>
      <c r="E2137" s="759">
        <v>300</v>
      </c>
      <c r="F2137" s="759">
        <v>180</v>
      </c>
      <c r="G2137" s="759">
        <v>0</v>
      </c>
      <c r="H2137" s="759">
        <v>0</v>
      </c>
    </row>
    <row r="2138" spans="1:8" s="129" customFormat="1" ht="16.5">
      <c r="A2138" s="758">
        <v>122</v>
      </c>
      <c r="B2138" s="745" t="s">
        <v>1614</v>
      </c>
      <c r="C2138" s="752" t="s">
        <v>1830</v>
      </c>
      <c r="D2138" s="752" t="s">
        <v>852</v>
      </c>
      <c r="E2138" s="759">
        <v>248</v>
      </c>
      <c r="F2138" s="759">
        <v>0</v>
      </c>
      <c r="G2138" s="759">
        <v>0</v>
      </c>
      <c r="H2138" s="759">
        <v>0</v>
      </c>
    </row>
    <row r="2139" spans="1:8" s="129" customFormat="1" ht="16.5">
      <c r="A2139" s="758">
        <v>123</v>
      </c>
      <c r="B2139" s="745" t="s">
        <v>1648</v>
      </c>
      <c r="C2139" s="752" t="s">
        <v>1830</v>
      </c>
      <c r="D2139" s="752" t="s">
        <v>6921</v>
      </c>
      <c r="E2139" s="759">
        <v>160</v>
      </c>
      <c r="F2139" s="759">
        <v>0</v>
      </c>
      <c r="G2139" s="759">
        <v>0</v>
      </c>
      <c r="H2139" s="759">
        <v>0</v>
      </c>
    </row>
    <row r="2140" spans="1:8" s="129" customFormat="1" ht="49.15" customHeight="1">
      <c r="A2140" s="758">
        <v>124</v>
      </c>
      <c r="B2140" s="745" t="s">
        <v>1612</v>
      </c>
      <c r="C2140" s="752" t="s">
        <v>1830</v>
      </c>
      <c r="D2140" s="752" t="s">
        <v>6921</v>
      </c>
      <c r="E2140" s="759">
        <v>140</v>
      </c>
      <c r="F2140" s="759">
        <v>0</v>
      </c>
      <c r="G2140" s="759">
        <v>0</v>
      </c>
      <c r="H2140" s="759">
        <v>0</v>
      </c>
    </row>
    <row r="2141" spans="1:8" s="129" customFormat="1" ht="16.5">
      <c r="A2141" s="758">
        <v>125</v>
      </c>
      <c r="B2141" s="745" t="s">
        <v>1700</v>
      </c>
      <c r="C2141" s="752" t="s">
        <v>1830</v>
      </c>
      <c r="D2141" s="752" t="s">
        <v>6921</v>
      </c>
      <c r="E2141" s="759">
        <v>120</v>
      </c>
      <c r="F2141" s="759">
        <v>0</v>
      </c>
      <c r="G2141" s="759">
        <v>0</v>
      </c>
      <c r="H2141" s="759">
        <v>0</v>
      </c>
    </row>
    <row r="2142" spans="1:8" s="129" customFormat="1" ht="16.5">
      <c r="A2142" s="758">
        <v>126</v>
      </c>
      <c r="B2142" s="745" t="s">
        <v>4641</v>
      </c>
      <c r="C2142" s="752" t="s">
        <v>1830</v>
      </c>
      <c r="D2142" s="752" t="s">
        <v>6921</v>
      </c>
      <c r="E2142" s="759">
        <v>100</v>
      </c>
      <c r="F2142" s="759">
        <v>0</v>
      </c>
      <c r="G2142" s="759">
        <v>0</v>
      </c>
      <c r="H2142" s="759">
        <v>0</v>
      </c>
    </row>
    <row r="2143" spans="1:8" s="129" customFormat="1" ht="16.5">
      <c r="A2143" s="758">
        <v>127</v>
      </c>
      <c r="B2143" s="745" t="s">
        <v>1331</v>
      </c>
      <c r="C2143" s="752" t="s">
        <v>6924</v>
      </c>
      <c r="D2143" s="752" t="s">
        <v>2211</v>
      </c>
      <c r="E2143" s="759">
        <v>300</v>
      </c>
      <c r="F2143" s="759">
        <v>0</v>
      </c>
      <c r="G2143" s="759">
        <v>0</v>
      </c>
      <c r="H2143" s="759">
        <v>0</v>
      </c>
    </row>
    <row r="2144" spans="1:8" s="129" customFormat="1" ht="16.5">
      <c r="A2144" s="758">
        <v>128</v>
      </c>
      <c r="B2144" s="745" t="s">
        <v>1334</v>
      </c>
      <c r="C2144" s="752" t="s">
        <v>6924</v>
      </c>
      <c r="D2144" s="752" t="s">
        <v>6928</v>
      </c>
      <c r="E2144" s="759">
        <v>248</v>
      </c>
      <c r="F2144" s="759">
        <v>0</v>
      </c>
      <c r="G2144" s="759">
        <v>0</v>
      </c>
      <c r="H2144" s="759">
        <v>0</v>
      </c>
    </row>
    <row r="2145" spans="1:8" s="129" customFormat="1" ht="16.5">
      <c r="A2145" s="758">
        <v>129</v>
      </c>
      <c r="B2145" s="745" t="s">
        <v>1398</v>
      </c>
      <c r="C2145" s="752" t="s">
        <v>6928</v>
      </c>
      <c r="D2145" s="752" t="s">
        <v>1331</v>
      </c>
      <c r="E2145" s="759">
        <v>228</v>
      </c>
      <c r="F2145" s="759">
        <v>0</v>
      </c>
      <c r="G2145" s="759">
        <v>0</v>
      </c>
      <c r="H2145" s="759">
        <v>0</v>
      </c>
    </row>
    <row r="2146" spans="1:8" s="129" customFormat="1" ht="16.5">
      <c r="A2146" s="758">
        <v>130</v>
      </c>
      <c r="B2146" s="745" t="s">
        <v>874</v>
      </c>
      <c r="C2146" s="752" t="s">
        <v>1351</v>
      </c>
      <c r="D2146" s="752" t="s">
        <v>1595</v>
      </c>
      <c r="E2146" s="759">
        <v>208</v>
      </c>
      <c r="F2146" s="759">
        <v>120</v>
      </c>
      <c r="G2146" s="759">
        <v>0</v>
      </c>
      <c r="H2146" s="759">
        <v>0</v>
      </c>
    </row>
    <row r="2147" spans="1:8" s="129" customFormat="1" ht="33">
      <c r="A2147" s="758">
        <v>131</v>
      </c>
      <c r="B2147" s="745" t="s">
        <v>4742</v>
      </c>
      <c r="C2147" s="752" t="s">
        <v>852</v>
      </c>
      <c r="D2147" s="752" t="s">
        <v>6955</v>
      </c>
      <c r="E2147" s="759">
        <v>160</v>
      </c>
      <c r="F2147" s="759">
        <v>112</v>
      </c>
      <c r="G2147" s="759">
        <v>0</v>
      </c>
      <c r="H2147" s="759">
        <v>0</v>
      </c>
    </row>
    <row r="2148" spans="1:8" s="129" customFormat="1" ht="16.5">
      <c r="A2148" s="758">
        <v>132</v>
      </c>
      <c r="B2148" s="745" t="s">
        <v>4347</v>
      </c>
      <c r="C2148" s="752" t="s">
        <v>1349</v>
      </c>
      <c r="D2148" s="752" t="s">
        <v>881</v>
      </c>
      <c r="E2148" s="759">
        <v>600</v>
      </c>
      <c r="F2148" s="759">
        <v>0</v>
      </c>
      <c r="G2148" s="759">
        <v>0</v>
      </c>
      <c r="H2148" s="759">
        <v>0</v>
      </c>
    </row>
    <row r="2149" spans="1:8" s="129" customFormat="1" ht="16.5">
      <c r="A2149" s="758">
        <v>133</v>
      </c>
      <c r="B2149" s="745" t="s">
        <v>1756</v>
      </c>
      <c r="C2149" s="752" t="s">
        <v>1349</v>
      </c>
      <c r="D2149" s="752" t="s">
        <v>881</v>
      </c>
      <c r="E2149" s="759">
        <v>440</v>
      </c>
      <c r="F2149" s="759">
        <v>260</v>
      </c>
      <c r="G2149" s="759">
        <v>0</v>
      </c>
      <c r="H2149" s="759">
        <v>0</v>
      </c>
    </row>
    <row r="2150" spans="1:8" s="129" customFormat="1" ht="49.5">
      <c r="A2150" s="758">
        <v>134</v>
      </c>
      <c r="B2150" s="745" t="s">
        <v>1320</v>
      </c>
      <c r="C2150" s="752" t="s">
        <v>1771</v>
      </c>
      <c r="D2150" s="752" t="s">
        <v>6956</v>
      </c>
      <c r="E2150" s="759">
        <v>380</v>
      </c>
      <c r="F2150" s="759">
        <v>200</v>
      </c>
      <c r="G2150" s="759">
        <v>0</v>
      </c>
      <c r="H2150" s="759">
        <v>0</v>
      </c>
    </row>
    <row r="2151" spans="1:8" s="129" customFormat="1" ht="16.5">
      <c r="A2151" s="758">
        <v>135</v>
      </c>
      <c r="B2151" s="745" t="s">
        <v>1721</v>
      </c>
      <c r="C2151" s="752" t="s">
        <v>1771</v>
      </c>
      <c r="D2151" s="752" t="s">
        <v>1316</v>
      </c>
      <c r="E2151" s="759">
        <v>400</v>
      </c>
      <c r="F2151" s="759">
        <v>0</v>
      </c>
      <c r="G2151" s="759">
        <v>0</v>
      </c>
      <c r="H2151" s="759">
        <v>0</v>
      </c>
    </row>
    <row r="2152" spans="1:8" s="129" customFormat="1" ht="16.5">
      <c r="A2152" s="758">
        <v>136</v>
      </c>
      <c r="B2152" s="1526" t="s">
        <v>860</v>
      </c>
      <c r="C2152" s="752" t="s">
        <v>1771</v>
      </c>
      <c r="D2152" s="752" t="s">
        <v>1590</v>
      </c>
      <c r="E2152" s="759">
        <v>320</v>
      </c>
      <c r="F2152" s="759">
        <v>0</v>
      </c>
      <c r="G2152" s="759">
        <v>0</v>
      </c>
      <c r="H2152" s="759">
        <v>0</v>
      </c>
    </row>
    <row r="2153" spans="1:8" s="129" customFormat="1" ht="16.5">
      <c r="A2153" s="758">
        <v>137</v>
      </c>
      <c r="B2153" s="1526"/>
      <c r="C2153" s="752" t="s">
        <v>1590</v>
      </c>
      <c r="D2153" s="752" t="s">
        <v>1316</v>
      </c>
      <c r="E2153" s="759">
        <v>228</v>
      </c>
      <c r="F2153" s="759">
        <v>0</v>
      </c>
      <c r="G2153" s="759">
        <v>0</v>
      </c>
      <c r="H2153" s="759">
        <v>0</v>
      </c>
    </row>
    <row r="2154" spans="1:8" s="129" customFormat="1" ht="16.5">
      <c r="A2154" s="758">
        <v>138</v>
      </c>
      <c r="B2154" s="1526"/>
      <c r="C2154" s="752" t="s">
        <v>1316</v>
      </c>
      <c r="D2154" s="752" t="s">
        <v>1695</v>
      </c>
      <c r="E2154" s="759">
        <v>160</v>
      </c>
      <c r="F2154" s="759">
        <v>0</v>
      </c>
      <c r="G2154" s="759">
        <v>0</v>
      </c>
      <c r="H2154" s="759">
        <v>0</v>
      </c>
    </row>
    <row r="2155" spans="1:8" s="129" customFormat="1" ht="33">
      <c r="A2155" s="758">
        <v>139</v>
      </c>
      <c r="B2155" s="1526"/>
      <c r="C2155" s="752" t="s">
        <v>1695</v>
      </c>
      <c r="D2155" s="752" t="s">
        <v>6957</v>
      </c>
      <c r="E2155" s="759">
        <v>120</v>
      </c>
      <c r="F2155" s="759">
        <v>0</v>
      </c>
      <c r="G2155" s="759">
        <v>0</v>
      </c>
      <c r="H2155" s="759">
        <v>0</v>
      </c>
    </row>
    <row r="2156" spans="1:8" s="129" customFormat="1" ht="16.5">
      <c r="A2156" s="758">
        <v>140</v>
      </c>
      <c r="B2156" s="745" t="s">
        <v>2489</v>
      </c>
      <c r="C2156" s="752" t="s">
        <v>866</v>
      </c>
      <c r="D2156" s="752" t="s">
        <v>1316</v>
      </c>
      <c r="E2156" s="759">
        <v>160</v>
      </c>
      <c r="F2156" s="759">
        <v>0</v>
      </c>
      <c r="G2156" s="759">
        <v>0</v>
      </c>
      <c r="H2156" s="759">
        <v>0</v>
      </c>
    </row>
    <row r="2157" spans="1:8" s="129" customFormat="1" ht="16.5">
      <c r="A2157" s="758">
        <v>141</v>
      </c>
      <c r="B2157" s="745" t="s">
        <v>2200</v>
      </c>
      <c r="C2157" s="752" t="s">
        <v>1771</v>
      </c>
      <c r="D2157" s="752" t="s">
        <v>1316</v>
      </c>
      <c r="E2157" s="759">
        <v>160</v>
      </c>
      <c r="F2157" s="759">
        <v>0</v>
      </c>
      <c r="G2157" s="759">
        <v>0</v>
      </c>
      <c r="H2157" s="759">
        <v>0</v>
      </c>
    </row>
    <row r="2158" spans="1:8" s="129" customFormat="1" ht="16.5" customHeight="1">
      <c r="A2158" s="758">
        <v>142</v>
      </c>
      <c r="B2158" s="745" t="s">
        <v>1399</v>
      </c>
      <c r="C2158" s="752" t="s">
        <v>1771</v>
      </c>
      <c r="D2158" s="752" t="s">
        <v>866</v>
      </c>
      <c r="E2158" s="759">
        <v>160</v>
      </c>
      <c r="F2158" s="759">
        <v>128</v>
      </c>
      <c r="G2158" s="759">
        <v>100</v>
      </c>
      <c r="H2158" s="759">
        <v>0</v>
      </c>
    </row>
    <row r="2159" spans="1:8" s="129" customFormat="1" ht="16.5">
      <c r="A2159" s="758">
        <v>143</v>
      </c>
      <c r="B2159" s="745" t="s">
        <v>1659</v>
      </c>
      <c r="C2159" s="752" t="s">
        <v>855</v>
      </c>
      <c r="D2159" s="752" t="s">
        <v>1613</v>
      </c>
      <c r="E2159" s="759">
        <v>200</v>
      </c>
      <c r="F2159" s="759">
        <v>0</v>
      </c>
      <c r="G2159" s="759">
        <v>0</v>
      </c>
      <c r="H2159" s="759">
        <v>0</v>
      </c>
    </row>
    <row r="2160" spans="1:8" s="129" customFormat="1" ht="33">
      <c r="A2160" s="758">
        <v>144</v>
      </c>
      <c r="B2160" s="745" t="s">
        <v>878</v>
      </c>
      <c r="C2160" s="752" t="s">
        <v>1571</v>
      </c>
      <c r="D2160" s="752" t="s">
        <v>6958</v>
      </c>
      <c r="E2160" s="759">
        <v>160</v>
      </c>
      <c r="F2160" s="759">
        <v>0</v>
      </c>
      <c r="G2160" s="759">
        <v>0</v>
      </c>
      <c r="H2160" s="759">
        <v>0</v>
      </c>
    </row>
    <row r="2161" spans="1:8" s="129" customFormat="1" ht="33">
      <c r="A2161" s="758">
        <v>145</v>
      </c>
      <c r="B2161" s="745" t="s">
        <v>4918</v>
      </c>
      <c r="C2161" s="752" t="s">
        <v>2155</v>
      </c>
      <c r="D2161" s="752" t="s">
        <v>6959</v>
      </c>
      <c r="E2161" s="759">
        <v>200</v>
      </c>
      <c r="F2161" s="759">
        <v>140</v>
      </c>
      <c r="G2161" s="759">
        <v>0</v>
      </c>
      <c r="H2161" s="759">
        <v>0</v>
      </c>
    </row>
    <row r="2162" spans="1:8" s="129" customFormat="1" ht="16.5">
      <c r="A2162" s="758">
        <v>146</v>
      </c>
      <c r="B2162" s="745" t="s">
        <v>868</v>
      </c>
      <c r="C2162" s="752" t="s">
        <v>859</v>
      </c>
      <c r="D2162" s="752" t="s">
        <v>1795</v>
      </c>
      <c r="E2162" s="759">
        <v>360</v>
      </c>
      <c r="F2162" s="759">
        <v>0</v>
      </c>
      <c r="G2162" s="759">
        <v>0</v>
      </c>
      <c r="H2162" s="759">
        <v>0</v>
      </c>
    </row>
    <row r="2163" spans="1:8" s="129" customFormat="1" ht="16.5" customHeight="1">
      <c r="A2163" s="758">
        <v>147</v>
      </c>
      <c r="B2163" s="745" t="s">
        <v>1696</v>
      </c>
      <c r="C2163" s="752" t="s">
        <v>1654</v>
      </c>
      <c r="D2163" s="752" t="s">
        <v>1795</v>
      </c>
      <c r="E2163" s="759">
        <v>260</v>
      </c>
      <c r="F2163" s="759">
        <v>160</v>
      </c>
      <c r="G2163" s="759">
        <v>0</v>
      </c>
      <c r="H2163" s="759">
        <v>0</v>
      </c>
    </row>
    <row r="2164" spans="1:8" s="129" customFormat="1" ht="16.5">
      <c r="A2164" s="758">
        <v>148</v>
      </c>
      <c r="B2164" s="745" t="s">
        <v>1840</v>
      </c>
      <c r="C2164" s="752" t="s">
        <v>1795</v>
      </c>
      <c r="D2164" s="752" t="s">
        <v>1785</v>
      </c>
      <c r="E2164" s="759">
        <v>360</v>
      </c>
      <c r="F2164" s="759">
        <v>0</v>
      </c>
      <c r="G2164" s="759">
        <v>0</v>
      </c>
      <c r="H2164" s="759">
        <v>0</v>
      </c>
    </row>
    <row r="2165" spans="1:8" s="129" customFormat="1" ht="16.5">
      <c r="A2165" s="758">
        <v>149</v>
      </c>
      <c r="B2165" s="745" t="s">
        <v>1722</v>
      </c>
      <c r="C2165" s="752" t="s">
        <v>1795</v>
      </c>
      <c r="D2165" s="752" t="s">
        <v>1785</v>
      </c>
      <c r="E2165" s="759">
        <v>260</v>
      </c>
      <c r="F2165" s="759">
        <v>0</v>
      </c>
      <c r="G2165" s="759">
        <v>0</v>
      </c>
      <c r="H2165" s="759">
        <v>0</v>
      </c>
    </row>
    <row r="2166" spans="1:8" s="129" customFormat="1" ht="16.5">
      <c r="A2166" s="758">
        <v>150</v>
      </c>
      <c r="B2166" s="1526" t="s">
        <v>1967</v>
      </c>
      <c r="C2166" s="752" t="s">
        <v>1571</v>
      </c>
      <c r="D2166" s="752" t="s">
        <v>2490</v>
      </c>
      <c r="E2166" s="759">
        <v>440</v>
      </c>
      <c r="F2166" s="759">
        <v>0</v>
      </c>
      <c r="G2166" s="759">
        <v>0</v>
      </c>
      <c r="H2166" s="759">
        <v>0</v>
      </c>
    </row>
    <row r="2167" spans="1:8" s="129" customFormat="1" ht="16.5">
      <c r="A2167" s="758">
        <v>151</v>
      </c>
      <c r="B2167" s="1526"/>
      <c r="C2167" s="752" t="s">
        <v>2490</v>
      </c>
      <c r="D2167" s="752" t="s">
        <v>1942</v>
      </c>
      <c r="E2167" s="759">
        <v>360</v>
      </c>
      <c r="F2167" s="759">
        <v>0</v>
      </c>
      <c r="G2167" s="759">
        <v>0</v>
      </c>
      <c r="H2167" s="759">
        <v>0</v>
      </c>
    </row>
    <row r="2168" spans="1:8" s="129" customFormat="1" ht="16.5">
      <c r="A2168" s="758">
        <v>152</v>
      </c>
      <c r="B2168" s="745" t="s">
        <v>1694</v>
      </c>
      <c r="C2168" s="752" t="s">
        <v>1571</v>
      </c>
      <c r="D2168" s="752" t="s">
        <v>2490</v>
      </c>
      <c r="E2168" s="759">
        <v>340</v>
      </c>
      <c r="F2168" s="759">
        <v>0</v>
      </c>
      <c r="G2168" s="759">
        <v>0</v>
      </c>
      <c r="H2168" s="759">
        <v>0</v>
      </c>
    </row>
    <row r="2169" spans="1:8" s="129" customFormat="1" ht="16.5">
      <c r="A2169" s="758">
        <v>153</v>
      </c>
      <c r="B2169" s="1527" t="s">
        <v>1841</v>
      </c>
      <c r="C2169" s="752" t="s">
        <v>1571</v>
      </c>
      <c r="D2169" s="752" t="s">
        <v>2490</v>
      </c>
      <c r="E2169" s="759">
        <v>320</v>
      </c>
      <c r="F2169" s="759">
        <v>0</v>
      </c>
      <c r="G2169" s="759">
        <v>0</v>
      </c>
      <c r="H2169" s="759">
        <v>0</v>
      </c>
    </row>
    <row r="2170" spans="1:8" s="762" customFormat="1" ht="16.5">
      <c r="A2170" s="758">
        <v>154</v>
      </c>
      <c r="B2170" s="1527"/>
      <c r="C2170" s="752" t="s">
        <v>2490</v>
      </c>
      <c r="D2170" s="752" t="s">
        <v>1942</v>
      </c>
      <c r="E2170" s="759">
        <v>256</v>
      </c>
      <c r="F2170" s="759">
        <v>0</v>
      </c>
      <c r="G2170" s="759">
        <v>0</v>
      </c>
      <c r="H2170" s="759">
        <v>0</v>
      </c>
    </row>
    <row r="2171" spans="1:8" s="131" customFormat="1" ht="16.5">
      <c r="A2171" s="758">
        <v>155</v>
      </c>
      <c r="B2171" s="745" t="s">
        <v>6960</v>
      </c>
      <c r="C2171" s="752" t="s">
        <v>1967</v>
      </c>
      <c r="D2171" s="752" t="s">
        <v>1841</v>
      </c>
      <c r="E2171" s="759">
        <v>400</v>
      </c>
      <c r="F2171" s="759">
        <v>0</v>
      </c>
      <c r="G2171" s="759">
        <v>0</v>
      </c>
      <c r="H2171" s="759">
        <v>0</v>
      </c>
    </row>
    <row r="2172" spans="1:8" s="131" customFormat="1" ht="33.75" customHeight="1">
      <c r="A2172" s="758">
        <v>156</v>
      </c>
      <c r="B2172" s="745" t="s">
        <v>1341</v>
      </c>
      <c r="C2172" s="752" t="s">
        <v>2490</v>
      </c>
      <c r="D2172" s="752" t="s">
        <v>1942</v>
      </c>
      <c r="E2172" s="759">
        <v>160</v>
      </c>
      <c r="F2172" s="759">
        <v>0</v>
      </c>
      <c r="G2172" s="759">
        <v>0</v>
      </c>
      <c r="H2172" s="759">
        <v>0</v>
      </c>
    </row>
    <row r="2173" spans="1:8" s="131" customFormat="1" ht="16.5">
      <c r="A2173" s="758">
        <v>157</v>
      </c>
      <c r="B2173" s="745" t="s">
        <v>1313</v>
      </c>
      <c r="C2173" s="752" t="s">
        <v>1795</v>
      </c>
      <c r="D2173" s="752" t="s">
        <v>1674</v>
      </c>
      <c r="E2173" s="759">
        <v>160</v>
      </c>
      <c r="F2173" s="759">
        <v>112</v>
      </c>
      <c r="G2173" s="759">
        <v>0</v>
      </c>
      <c r="H2173" s="759">
        <v>0</v>
      </c>
    </row>
    <row r="2174" spans="1:8" s="131" customFormat="1" ht="16.5">
      <c r="A2174" s="758">
        <v>158</v>
      </c>
      <c r="B2174" s="745" t="s">
        <v>1674</v>
      </c>
      <c r="C2174" s="752" t="s">
        <v>1696</v>
      </c>
      <c r="D2174" s="752" t="s">
        <v>1731</v>
      </c>
      <c r="E2174" s="759">
        <v>160</v>
      </c>
      <c r="F2174" s="759">
        <v>0</v>
      </c>
      <c r="G2174" s="759">
        <v>0</v>
      </c>
      <c r="H2174" s="759">
        <v>0</v>
      </c>
    </row>
    <row r="2175" spans="1:8" s="131" customFormat="1" ht="16.5">
      <c r="A2175" s="758">
        <v>159</v>
      </c>
      <c r="B2175" s="745" t="s">
        <v>1654</v>
      </c>
      <c r="C2175" s="752" t="s">
        <v>868</v>
      </c>
      <c r="D2175" s="752" t="s">
        <v>1731</v>
      </c>
      <c r="E2175" s="759">
        <v>160</v>
      </c>
      <c r="F2175" s="759">
        <v>128</v>
      </c>
      <c r="G2175" s="759">
        <v>112</v>
      </c>
      <c r="H2175" s="759">
        <v>0</v>
      </c>
    </row>
    <row r="2176" spans="1:8" s="131" customFormat="1" ht="16.5">
      <c r="A2176" s="758">
        <v>160</v>
      </c>
      <c r="B2176" s="1526" t="s">
        <v>866</v>
      </c>
      <c r="C2176" s="752" t="s">
        <v>1771</v>
      </c>
      <c r="D2176" s="752" t="s">
        <v>860</v>
      </c>
      <c r="E2176" s="759">
        <v>380</v>
      </c>
      <c r="F2176" s="759">
        <v>240</v>
      </c>
      <c r="G2176" s="759">
        <v>0</v>
      </c>
      <c r="H2176" s="759">
        <v>0</v>
      </c>
    </row>
    <row r="2177" spans="1:8" s="131" customFormat="1" ht="16.5">
      <c r="A2177" s="758">
        <v>161</v>
      </c>
      <c r="B2177" s="1526"/>
      <c r="C2177" s="752" t="s">
        <v>860</v>
      </c>
      <c r="D2177" s="752" t="s">
        <v>2200</v>
      </c>
      <c r="E2177" s="759">
        <v>280</v>
      </c>
      <c r="F2177" s="759">
        <v>160</v>
      </c>
      <c r="G2177" s="759">
        <v>0</v>
      </c>
      <c r="H2177" s="759">
        <v>0</v>
      </c>
    </row>
    <row r="2178" spans="1:8" s="131" customFormat="1" ht="16.5">
      <c r="A2178" s="758">
        <v>162</v>
      </c>
      <c r="B2178" s="1526"/>
      <c r="C2178" s="752" t="s">
        <v>2200</v>
      </c>
      <c r="D2178" s="752" t="s">
        <v>6961</v>
      </c>
      <c r="E2178" s="759">
        <v>200</v>
      </c>
      <c r="F2178" s="759">
        <v>140</v>
      </c>
      <c r="G2178" s="759">
        <v>112</v>
      </c>
      <c r="H2178" s="759">
        <v>0</v>
      </c>
    </row>
    <row r="2179" spans="1:8" s="131" customFormat="1" ht="33">
      <c r="A2179" s="758">
        <v>163</v>
      </c>
      <c r="B2179" s="1526" t="s">
        <v>1669</v>
      </c>
      <c r="C2179" s="752" t="s">
        <v>6962</v>
      </c>
      <c r="D2179" s="752" t="s">
        <v>6963</v>
      </c>
      <c r="E2179" s="759">
        <v>228</v>
      </c>
      <c r="F2179" s="759">
        <v>160</v>
      </c>
      <c r="G2179" s="759">
        <v>0</v>
      </c>
      <c r="H2179" s="759">
        <v>0</v>
      </c>
    </row>
    <row r="2180" spans="1:8" s="131" customFormat="1" ht="35.450000000000003" customHeight="1">
      <c r="A2180" s="758">
        <v>164</v>
      </c>
      <c r="B2180" s="1526"/>
      <c r="C2180" s="752" t="s">
        <v>6963</v>
      </c>
      <c r="D2180" s="752" t="s">
        <v>1661</v>
      </c>
      <c r="E2180" s="759">
        <v>160</v>
      </c>
      <c r="F2180" s="759">
        <v>112</v>
      </c>
      <c r="G2180" s="759">
        <v>0</v>
      </c>
      <c r="H2180" s="759">
        <v>0</v>
      </c>
    </row>
    <row r="2181" spans="1:8" s="131" customFormat="1" ht="16.5">
      <c r="A2181" s="758">
        <v>165</v>
      </c>
      <c r="B2181" s="745" t="s">
        <v>4358</v>
      </c>
      <c r="C2181" s="752" t="s">
        <v>6964</v>
      </c>
      <c r="D2181" s="752" t="s">
        <v>1661</v>
      </c>
      <c r="E2181" s="759">
        <v>160</v>
      </c>
      <c r="F2181" s="759">
        <v>112</v>
      </c>
      <c r="G2181" s="759">
        <v>0</v>
      </c>
      <c r="H2181" s="759">
        <v>0</v>
      </c>
    </row>
    <row r="2182" spans="1:8" s="131" customFormat="1" ht="45.75" customHeight="1">
      <c r="A2182" s="758">
        <v>166</v>
      </c>
      <c r="B2182" s="745" t="s">
        <v>6965</v>
      </c>
      <c r="C2182" s="752" t="s">
        <v>6966</v>
      </c>
      <c r="D2182" s="752" t="s">
        <v>6967</v>
      </c>
      <c r="E2182" s="759">
        <v>160</v>
      </c>
      <c r="F2182" s="759">
        <v>112</v>
      </c>
      <c r="G2182" s="759">
        <v>0</v>
      </c>
      <c r="H2182" s="759">
        <v>0</v>
      </c>
    </row>
    <row r="2183" spans="1:8" s="131" customFormat="1" ht="16.5">
      <c r="A2183" s="758">
        <v>167</v>
      </c>
      <c r="B2183" s="745" t="s">
        <v>1597</v>
      </c>
      <c r="C2183" s="752" t="s">
        <v>1771</v>
      </c>
      <c r="D2183" s="752" t="s">
        <v>2200</v>
      </c>
      <c r="E2183" s="759">
        <v>160</v>
      </c>
      <c r="F2183" s="759">
        <v>112</v>
      </c>
      <c r="G2183" s="759">
        <v>0</v>
      </c>
      <c r="H2183" s="759">
        <v>0</v>
      </c>
    </row>
    <row r="2184" spans="1:8" s="131" customFormat="1" ht="61.5" customHeight="1">
      <c r="A2184" s="758">
        <v>168</v>
      </c>
      <c r="B2184" s="745" t="s">
        <v>1656</v>
      </c>
      <c r="C2184" s="752" t="s">
        <v>1771</v>
      </c>
      <c r="D2184" s="752" t="s">
        <v>6968</v>
      </c>
      <c r="E2184" s="759">
        <v>200</v>
      </c>
      <c r="F2184" s="759">
        <v>140</v>
      </c>
      <c r="G2184" s="759">
        <v>112</v>
      </c>
      <c r="H2184" s="759">
        <v>0</v>
      </c>
    </row>
    <row r="2185" spans="1:8" s="131" customFormat="1" ht="16.5">
      <c r="A2185" s="758">
        <v>169</v>
      </c>
      <c r="B2185" s="745" t="s">
        <v>1731</v>
      </c>
      <c r="C2185" s="752" t="s">
        <v>1654</v>
      </c>
      <c r="D2185" s="752" t="s">
        <v>881</v>
      </c>
      <c r="E2185" s="759">
        <v>160</v>
      </c>
      <c r="F2185" s="759">
        <v>112</v>
      </c>
      <c r="G2185" s="759">
        <v>0</v>
      </c>
      <c r="H2185" s="759">
        <v>0</v>
      </c>
    </row>
    <row r="2186" spans="1:8" s="131" customFormat="1" ht="33">
      <c r="A2186" s="758">
        <v>170</v>
      </c>
      <c r="B2186" s="745" t="s">
        <v>857</v>
      </c>
      <c r="C2186" s="752" t="s">
        <v>1654</v>
      </c>
      <c r="D2186" s="752" t="s">
        <v>6969</v>
      </c>
      <c r="E2186" s="759">
        <v>120</v>
      </c>
      <c r="F2186" s="759">
        <v>0</v>
      </c>
      <c r="G2186" s="759">
        <v>0</v>
      </c>
      <c r="H2186" s="759">
        <v>0</v>
      </c>
    </row>
    <row r="2187" spans="1:8" s="131" customFormat="1" ht="16.5">
      <c r="A2187" s="758">
        <v>171</v>
      </c>
      <c r="B2187" s="745" t="s">
        <v>1340</v>
      </c>
      <c r="C2187" s="752" t="s">
        <v>1312</v>
      </c>
      <c r="D2187" s="752" t="s">
        <v>881</v>
      </c>
      <c r="E2187" s="759">
        <v>120</v>
      </c>
      <c r="F2187" s="759">
        <v>100</v>
      </c>
      <c r="G2187" s="759">
        <v>0</v>
      </c>
      <c r="H2187" s="759">
        <v>0</v>
      </c>
    </row>
    <row r="2188" spans="1:8" s="131" customFormat="1" ht="33">
      <c r="A2188" s="758">
        <v>172</v>
      </c>
      <c r="B2188" s="745" t="s">
        <v>2165</v>
      </c>
      <c r="C2188" s="752" t="s">
        <v>4918</v>
      </c>
      <c r="D2188" s="752" t="s">
        <v>6970</v>
      </c>
      <c r="E2188" s="759">
        <v>160</v>
      </c>
      <c r="F2188" s="759">
        <v>112</v>
      </c>
      <c r="G2188" s="759">
        <v>0</v>
      </c>
      <c r="H2188" s="759">
        <v>0</v>
      </c>
    </row>
    <row r="2189" spans="1:8" s="131" customFormat="1" ht="33">
      <c r="A2189" s="758">
        <v>173</v>
      </c>
      <c r="B2189" s="745" t="s">
        <v>1417</v>
      </c>
      <c r="C2189" s="752" t="s">
        <v>1661</v>
      </c>
      <c r="D2189" s="752" t="s">
        <v>6971</v>
      </c>
      <c r="E2189" s="759">
        <v>160</v>
      </c>
      <c r="F2189" s="759">
        <v>112</v>
      </c>
      <c r="G2189" s="759">
        <v>100</v>
      </c>
      <c r="H2189" s="759">
        <v>0</v>
      </c>
    </row>
    <row r="2190" spans="1:8" s="131" customFormat="1" ht="51" customHeight="1">
      <c r="A2190" s="758">
        <v>174</v>
      </c>
      <c r="B2190" s="745" t="s">
        <v>1591</v>
      </c>
      <c r="C2190" s="752" t="s">
        <v>1942</v>
      </c>
      <c r="D2190" s="752" t="s">
        <v>6972</v>
      </c>
      <c r="E2190" s="759">
        <v>160</v>
      </c>
      <c r="F2190" s="759">
        <v>112</v>
      </c>
      <c r="G2190" s="759">
        <v>0</v>
      </c>
      <c r="H2190" s="759">
        <v>0</v>
      </c>
    </row>
    <row r="2191" spans="1:8" s="131" customFormat="1" ht="33">
      <c r="A2191" s="758">
        <v>175</v>
      </c>
      <c r="B2191" s="745" t="s">
        <v>1314</v>
      </c>
      <c r="C2191" s="752" t="s">
        <v>4742</v>
      </c>
      <c r="D2191" s="752" t="s">
        <v>6973</v>
      </c>
      <c r="E2191" s="759">
        <v>160</v>
      </c>
      <c r="F2191" s="759">
        <v>112</v>
      </c>
      <c r="G2191" s="759">
        <v>100</v>
      </c>
      <c r="H2191" s="759">
        <v>0</v>
      </c>
    </row>
    <row r="2192" spans="1:8" s="131" customFormat="1" ht="33">
      <c r="A2192" s="758">
        <v>176</v>
      </c>
      <c r="B2192" s="745" t="s">
        <v>6974</v>
      </c>
      <c r="C2192" s="752" t="s">
        <v>4742</v>
      </c>
      <c r="D2192" s="752" t="s">
        <v>6975</v>
      </c>
      <c r="E2192" s="759">
        <v>160</v>
      </c>
      <c r="F2192" s="759">
        <v>112</v>
      </c>
      <c r="G2192" s="759">
        <v>100</v>
      </c>
      <c r="H2192" s="759">
        <v>0</v>
      </c>
    </row>
    <row r="2193" spans="1:8" s="131" customFormat="1" ht="38.25" customHeight="1">
      <c r="A2193" s="758">
        <v>177</v>
      </c>
      <c r="B2193" s="745" t="s">
        <v>6976</v>
      </c>
      <c r="C2193" s="752" t="s">
        <v>4742</v>
      </c>
      <c r="D2193" s="752" t="s">
        <v>6977</v>
      </c>
      <c r="E2193" s="759">
        <v>160</v>
      </c>
      <c r="F2193" s="759">
        <v>112</v>
      </c>
      <c r="G2193" s="759">
        <v>100</v>
      </c>
      <c r="H2193" s="759">
        <v>0</v>
      </c>
    </row>
    <row r="2194" spans="1:8" s="131" customFormat="1" ht="16.5">
      <c r="A2194" s="758">
        <v>178</v>
      </c>
      <c r="B2194" s="745" t="s">
        <v>1584</v>
      </c>
      <c r="C2194" s="752" t="s">
        <v>1399</v>
      </c>
      <c r="D2194" s="752" t="s">
        <v>4351</v>
      </c>
      <c r="E2194" s="759">
        <v>160</v>
      </c>
      <c r="F2194" s="759">
        <v>112</v>
      </c>
      <c r="G2194" s="759">
        <v>100</v>
      </c>
      <c r="H2194" s="759">
        <v>0</v>
      </c>
    </row>
    <row r="2195" spans="1:8" s="131" customFormat="1" ht="16.5">
      <c r="A2195" s="758">
        <v>179</v>
      </c>
      <c r="B2195" s="745" t="s">
        <v>4351</v>
      </c>
      <c r="C2195" s="752" t="s">
        <v>1771</v>
      </c>
      <c r="D2195" s="752" t="s">
        <v>2006</v>
      </c>
      <c r="E2195" s="759">
        <v>160</v>
      </c>
      <c r="F2195" s="759">
        <v>112</v>
      </c>
      <c r="G2195" s="759">
        <v>0</v>
      </c>
      <c r="H2195" s="759">
        <v>0</v>
      </c>
    </row>
    <row r="2196" spans="1:8" s="131" customFormat="1" ht="33">
      <c r="A2196" s="758">
        <v>180</v>
      </c>
      <c r="B2196" s="745" t="s">
        <v>2808</v>
      </c>
      <c r="C2196" s="752" t="s">
        <v>1771</v>
      </c>
      <c r="D2196" s="752" t="s">
        <v>6978</v>
      </c>
      <c r="E2196" s="759">
        <v>160</v>
      </c>
      <c r="F2196" s="759">
        <v>112</v>
      </c>
      <c r="G2196" s="759">
        <v>100</v>
      </c>
      <c r="H2196" s="759">
        <v>0</v>
      </c>
    </row>
    <row r="2197" spans="1:8" s="131" customFormat="1" ht="57" customHeight="1">
      <c r="A2197" s="758">
        <v>181</v>
      </c>
      <c r="B2197" s="745" t="s">
        <v>2006</v>
      </c>
      <c r="C2197" s="752" t="s">
        <v>2006</v>
      </c>
      <c r="D2197" s="752" t="s">
        <v>1348</v>
      </c>
      <c r="E2197" s="759">
        <v>120</v>
      </c>
      <c r="F2197" s="759">
        <v>100</v>
      </c>
      <c r="G2197" s="759">
        <v>0</v>
      </c>
      <c r="H2197" s="759">
        <v>0</v>
      </c>
    </row>
    <row r="2198" spans="1:8" s="131" customFormat="1" ht="16.5">
      <c r="A2198" s="758">
        <v>182</v>
      </c>
      <c r="B2198" s="745" t="s">
        <v>1348</v>
      </c>
      <c r="C2198" s="752" t="s">
        <v>2808</v>
      </c>
      <c r="D2198" s="752" t="s">
        <v>2006</v>
      </c>
      <c r="E2198" s="759">
        <v>120</v>
      </c>
      <c r="F2198" s="759">
        <v>100</v>
      </c>
      <c r="G2198" s="759">
        <v>0</v>
      </c>
      <c r="H2198" s="759">
        <v>0</v>
      </c>
    </row>
    <row r="2199" spans="1:8" s="131" customFormat="1" ht="16.5">
      <c r="A2199" s="758">
        <v>183</v>
      </c>
      <c r="B2199" s="745" t="s">
        <v>2492</v>
      </c>
      <c r="C2199" s="752" t="s">
        <v>2808</v>
      </c>
      <c r="D2199" s="752" t="s">
        <v>1378</v>
      </c>
      <c r="E2199" s="759">
        <v>120</v>
      </c>
      <c r="F2199" s="759">
        <v>100</v>
      </c>
      <c r="G2199" s="759">
        <v>0</v>
      </c>
      <c r="H2199" s="759">
        <v>0</v>
      </c>
    </row>
    <row r="2200" spans="1:8" s="131" customFormat="1" ht="16.899999999999999" customHeight="1">
      <c r="A2200" s="758">
        <v>184</v>
      </c>
      <c r="B2200" s="745" t="s">
        <v>6979</v>
      </c>
      <c r="C2200" s="752" t="s">
        <v>2492</v>
      </c>
      <c r="D2200" s="752" t="s">
        <v>6980</v>
      </c>
      <c r="E2200" s="759">
        <v>120</v>
      </c>
      <c r="F2200" s="759">
        <v>100</v>
      </c>
      <c r="G2200" s="759">
        <v>0</v>
      </c>
      <c r="H2200" s="759">
        <v>0</v>
      </c>
    </row>
    <row r="2201" spans="1:8" s="131" customFormat="1" ht="33">
      <c r="A2201" s="758">
        <v>185</v>
      </c>
      <c r="B2201" s="745" t="s">
        <v>1378</v>
      </c>
      <c r="C2201" s="752" t="s">
        <v>6981</v>
      </c>
      <c r="D2201" s="752" t="s">
        <v>6982</v>
      </c>
      <c r="E2201" s="759">
        <v>120</v>
      </c>
      <c r="F2201" s="759">
        <v>100</v>
      </c>
      <c r="G2201" s="759">
        <v>0</v>
      </c>
      <c r="H2201" s="759">
        <v>0</v>
      </c>
    </row>
    <row r="2202" spans="1:8" s="131" customFormat="1" ht="33">
      <c r="A2202" s="758">
        <v>186</v>
      </c>
      <c r="B2202" s="745" t="s">
        <v>6983</v>
      </c>
      <c r="C2202" s="752" t="s">
        <v>1771</v>
      </c>
      <c r="D2202" s="752" t="s">
        <v>6982</v>
      </c>
      <c r="E2202" s="759">
        <v>120</v>
      </c>
      <c r="F2202" s="759">
        <v>100</v>
      </c>
      <c r="G2202" s="759">
        <v>0</v>
      </c>
      <c r="H2202" s="759">
        <v>0</v>
      </c>
    </row>
    <row r="2203" spans="1:8" s="131" customFormat="1" ht="33">
      <c r="A2203" s="758">
        <v>187</v>
      </c>
      <c r="B2203" s="745" t="s">
        <v>892</v>
      </c>
      <c r="C2203" s="752" t="s">
        <v>6983</v>
      </c>
      <c r="D2203" s="752" t="s">
        <v>6984</v>
      </c>
      <c r="E2203" s="759">
        <v>160</v>
      </c>
      <c r="F2203" s="759">
        <v>112</v>
      </c>
      <c r="G2203" s="759">
        <v>100</v>
      </c>
      <c r="H2203" s="759">
        <v>0</v>
      </c>
    </row>
    <row r="2204" spans="1:8" s="762" customFormat="1" ht="33">
      <c r="A2204" s="758">
        <v>188</v>
      </c>
      <c r="B2204" s="745" t="s">
        <v>6985</v>
      </c>
      <c r="C2204" s="752" t="s">
        <v>1771</v>
      </c>
      <c r="D2204" s="752" t="s">
        <v>6986</v>
      </c>
      <c r="E2204" s="759">
        <v>160</v>
      </c>
      <c r="F2204" s="759">
        <v>112</v>
      </c>
      <c r="G2204" s="759">
        <v>100</v>
      </c>
      <c r="H2204" s="759">
        <v>0</v>
      </c>
    </row>
    <row r="2205" spans="1:8" ht="33">
      <c r="A2205" s="758">
        <v>189</v>
      </c>
      <c r="B2205" s="745" t="s">
        <v>6987</v>
      </c>
      <c r="C2205" s="752" t="s">
        <v>1771</v>
      </c>
      <c r="D2205" s="752" t="s">
        <v>6988</v>
      </c>
      <c r="E2205" s="759">
        <v>160</v>
      </c>
      <c r="F2205" s="759">
        <v>112</v>
      </c>
      <c r="G2205" s="759">
        <v>100</v>
      </c>
      <c r="H2205" s="759">
        <v>0</v>
      </c>
    </row>
    <row r="2206" spans="1:8" ht="49.5">
      <c r="A2206" s="758">
        <v>190</v>
      </c>
      <c r="B2206" s="1526" t="s">
        <v>209</v>
      </c>
      <c r="C2206" s="752" t="s">
        <v>6989</v>
      </c>
      <c r="D2206" s="752" t="s">
        <v>6990</v>
      </c>
      <c r="E2206" s="759">
        <v>200</v>
      </c>
      <c r="F2206" s="759">
        <v>140</v>
      </c>
      <c r="G2206" s="759">
        <v>80</v>
      </c>
      <c r="H2206" s="759">
        <v>0</v>
      </c>
    </row>
    <row r="2207" spans="1:8" ht="49.5">
      <c r="A2207" s="758">
        <v>191</v>
      </c>
      <c r="B2207" s="1526"/>
      <c r="C2207" s="752" t="s">
        <v>6990</v>
      </c>
      <c r="D2207" s="752" t="s">
        <v>6991</v>
      </c>
      <c r="E2207" s="759">
        <v>152</v>
      </c>
      <c r="F2207" s="759">
        <v>120</v>
      </c>
      <c r="G2207" s="759">
        <v>72</v>
      </c>
      <c r="H2207" s="759">
        <v>0</v>
      </c>
    </row>
    <row r="2208" spans="1:8" ht="74.25" customHeight="1">
      <c r="A2208" s="758">
        <v>192</v>
      </c>
      <c r="B2208" s="1526"/>
      <c r="C2208" s="752" t="s">
        <v>6991</v>
      </c>
      <c r="D2208" s="752" t="s">
        <v>6992</v>
      </c>
      <c r="E2208" s="759">
        <v>160</v>
      </c>
      <c r="F2208" s="759">
        <v>140</v>
      </c>
      <c r="G2208" s="759">
        <v>80</v>
      </c>
      <c r="H2208" s="759">
        <v>0</v>
      </c>
    </row>
    <row r="2209" spans="1:8" ht="47.45" customHeight="1">
      <c r="A2209" s="758">
        <v>193</v>
      </c>
      <c r="B2209" s="1526"/>
      <c r="C2209" s="752" t="s">
        <v>6993</v>
      </c>
      <c r="D2209" s="752" t="s">
        <v>6994</v>
      </c>
      <c r="E2209" s="759">
        <v>120</v>
      </c>
      <c r="F2209" s="759">
        <v>80</v>
      </c>
      <c r="G2209" s="759">
        <v>72</v>
      </c>
      <c r="H2209" s="759">
        <v>0</v>
      </c>
    </row>
    <row r="2210" spans="1:8" ht="49.5">
      <c r="A2210" s="758">
        <v>194</v>
      </c>
      <c r="B2210" s="1526"/>
      <c r="C2210" s="752" t="s">
        <v>6995</v>
      </c>
      <c r="D2210" s="752" t="s">
        <v>6996</v>
      </c>
      <c r="E2210" s="759">
        <v>120</v>
      </c>
      <c r="F2210" s="759">
        <v>80</v>
      </c>
      <c r="G2210" s="759">
        <v>72</v>
      </c>
      <c r="H2210" s="759">
        <v>0</v>
      </c>
    </row>
    <row r="2211" spans="1:8" ht="49.5">
      <c r="A2211" s="758">
        <v>195</v>
      </c>
      <c r="B2211" s="761" t="s">
        <v>209</v>
      </c>
      <c r="C2211" s="752" t="s">
        <v>6997</v>
      </c>
      <c r="D2211" s="752" t="s">
        <v>6998</v>
      </c>
      <c r="E2211" s="759">
        <v>168</v>
      </c>
      <c r="F2211" s="759">
        <v>100</v>
      </c>
      <c r="G2211" s="759">
        <v>80</v>
      </c>
      <c r="H2211" s="759">
        <v>0</v>
      </c>
    </row>
    <row r="2212" spans="1:8" ht="38.450000000000003" customHeight="1">
      <c r="A2212" s="758">
        <v>196</v>
      </c>
      <c r="B2212" s="745" t="s">
        <v>209</v>
      </c>
      <c r="C2212" s="752" t="s">
        <v>6999</v>
      </c>
      <c r="D2212" s="752" t="s">
        <v>7000</v>
      </c>
      <c r="E2212" s="759">
        <v>160</v>
      </c>
      <c r="F2212" s="759">
        <v>112</v>
      </c>
      <c r="G2212" s="759">
        <v>80</v>
      </c>
      <c r="H2212" s="759">
        <v>0</v>
      </c>
    </row>
    <row r="2213" spans="1:8" ht="51.75" customHeight="1">
      <c r="A2213" s="758">
        <v>197</v>
      </c>
      <c r="B2213" s="745" t="s">
        <v>209</v>
      </c>
      <c r="C2213" s="752" t="s">
        <v>7000</v>
      </c>
      <c r="D2213" s="752" t="s">
        <v>7001</v>
      </c>
      <c r="E2213" s="759">
        <v>140</v>
      </c>
      <c r="F2213" s="759">
        <v>100</v>
      </c>
      <c r="G2213" s="759">
        <v>72</v>
      </c>
      <c r="H2213" s="759">
        <v>0</v>
      </c>
    </row>
    <row r="2214" spans="1:8" ht="54.75" customHeight="1">
      <c r="A2214" s="758">
        <v>198</v>
      </c>
      <c r="B2214" s="745" t="s">
        <v>7002</v>
      </c>
      <c r="C2214" s="1528" t="s">
        <v>7002</v>
      </c>
      <c r="D2214" s="1528"/>
      <c r="E2214" s="759">
        <v>280</v>
      </c>
      <c r="F2214" s="759">
        <v>0</v>
      </c>
      <c r="G2214" s="759">
        <v>0</v>
      </c>
      <c r="H2214" s="759">
        <v>0</v>
      </c>
    </row>
    <row r="2215" spans="1:8" s="324" customFormat="1" ht="17.25">
      <c r="A2215" s="322">
        <v>32</v>
      </c>
      <c r="B2215" s="433" t="s">
        <v>3220</v>
      </c>
      <c r="C2215" s="330"/>
      <c r="D2215" s="330"/>
      <c r="E2215" s="384">
        <v>0</v>
      </c>
      <c r="F2215" s="384">
        <v>0</v>
      </c>
      <c r="G2215" s="384">
        <v>0</v>
      </c>
      <c r="H2215" s="384">
        <v>0</v>
      </c>
    </row>
    <row r="2216" spans="1:8" s="324" customFormat="1" ht="63">
      <c r="A2216" s="1224">
        <v>1</v>
      </c>
      <c r="B2216" s="1536" t="s">
        <v>1430</v>
      </c>
      <c r="C2216" s="332" t="s">
        <v>3221</v>
      </c>
      <c r="D2216" s="332" t="s">
        <v>3222</v>
      </c>
      <c r="E2216" s="384">
        <v>677.6</v>
      </c>
      <c r="F2216" s="384">
        <v>386.4</v>
      </c>
      <c r="G2216" s="384">
        <v>264.39999999999998</v>
      </c>
      <c r="H2216" s="384">
        <v>142.4</v>
      </c>
    </row>
    <row r="2217" spans="1:8" s="324" customFormat="1" ht="63">
      <c r="A2217" s="1224"/>
      <c r="B2217" s="1536"/>
      <c r="C2217" s="332" t="s">
        <v>3222</v>
      </c>
      <c r="D2217" s="332" t="s">
        <v>3223</v>
      </c>
      <c r="E2217" s="384">
        <v>629.20000000000005</v>
      </c>
      <c r="F2217" s="384">
        <v>358.8</v>
      </c>
      <c r="G2217" s="384">
        <v>245.2</v>
      </c>
      <c r="H2217" s="384">
        <v>132</v>
      </c>
    </row>
    <row r="2218" spans="1:8" s="324" customFormat="1" ht="31.5">
      <c r="A2218" s="1224">
        <v>2</v>
      </c>
      <c r="B2218" s="1536" t="s">
        <v>566</v>
      </c>
      <c r="C2218" s="332" t="s">
        <v>3224</v>
      </c>
      <c r="D2218" s="332" t="s">
        <v>3225</v>
      </c>
      <c r="E2218" s="384">
        <v>774.4</v>
      </c>
      <c r="F2218" s="384">
        <v>441.6</v>
      </c>
      <c r="G2218" s="384">
        <v>302</v>
      </c>
      <c r="H2218" s="384">
        <v>162.80000000000001</v>
      </c>
    </row>
    <row r="2219" spans="1:8" s="324" customFormat="1" ht="31.5">
      <c r="A2219" s="1224"/>
      <c r="B2219" s="1536"/>
      <c r="C2219" s="332" t="s">
        <v>3226</v>
      </c>
      <c r="D2219" s="332" t="s">
        <v>3227</v>
      </c>
      <c r="E2219" s="384">
        <v>460</v>
      </c>
      <c r="F2219" s="384">
        <v>262.39999999999998</v>
      </c>
      <c r="G2219" s="384">
        <v>179.6</v>
      </c>
      <c r="H2219" s="384">
        <v>96.8</v>
      </c>
    </row>
    <row r="2220" spans="1:8" s="324" customFormat="1" ht="31.5">
      <c r="A2220" s="1224"/>
      <c r="B2220" s="1536"/>
      <c r="C2220" s="332" t="s">
        <v>3228</v>
      </c>
      <c r="D2220" s="332" t="s">
        <v>3229</v>
      </c>
      <c r="E2220" s="384">
        <v>352</v>
      </c>
      <c r="F2220" s="384">
        <v>200.8</v>
      </c>
      <c r="G2220" s="384">
        <v>137.19999999999999</v>
      </c>
      <c r="H2220" s="384">
        <v>74</v>
      </c>
    </row>
    <row r="2221" spans="1:8" s="324" customFormat="1" ht="31.5">
      <c r="A2221" s="1224"/>
      <c r="B2221" s="1536"/>
      <c r="C2221" s="332" t="s">
        <v>3230</v>
      </c>
      <c r="D2221" s="332" t="s">
        <v>3231</v>
      </c>
      <c r="E2221" s="384">
        <v>140.80000000000001</v>
      </c>
      <c r="F2221" s="384">
        <v>80.400000000000006</v>
      </c>
      <c r="G2221" s="384">
        <v>54.8</v>
      </c>
      <c r="H2221" s="384">
        <v>29.6</v>
      </c>
    </row>
    <row r="2222" spans="1:8" s="324" customFormat="1" ht="31.5">
      <c r="A2222" s="1224"/>
      <c r="B2222" s="1536"/>
      <c r="C2222" s="332" t="s">
        <v>3232</v>
      </c>
      <c r="D2222" s="332" t="s">
        <v>3233</v>
      </c>
      <c r="E2222" s="384">
        <v>88</v>
      </c>
      <c r="F2222" s="384">
        <v>50</v>
      </c>
      <c r="G2222" s="384">
        <v>34.4</v>
      </c>
      <c r="H2222" s="384">
        <v>18.399999999999999</v>
      </c>
    </row>
    <row r="2223" spans="1:8" s="324" customFormat="1" ht="31.5">
      <c r="A2223" s="1224"/>
      <c r="B2223" s="1536"/>
      <c r="C2223" s="332" t="s">
        <v>3234</v>
      </c>
      <c r="D2223" s="332" t="s">
        <v>3235</v>
      </c>
      <c r="E2223" s="384">
        <v>88</v>
      </c>
      <c r="F2223" s="384">
        <v>50</v>
      </c>
      <c r="G2223" s="384">
        <v>34.4</v>
      </c>
      <c r="H2223" s="384">
        <v>18.399999999999999</v>
      </c>
    </row>
    <row r="2224" spans="1:8" s="324" customFormat="1" ht="31.5">
      <c r="A2224" s="1224"/>
      <c r="B2224" s="1536"/>
      <c r="C2224" s="332" t="s">
        <v>3236</v>
      </c>
      <c r="D2224" s="332" t="s">
        <v>3237</v>
      </c>
      <c r="E2224" s="384">
        <v>184.8</v>
      </c>
      <c r="F2224" s="384">
        <v>105.2</v>
      </c>
      <c r="G2224" s="384">
        <v>72</v>
      </c>
      <c r="H2224" s="384">
        <v>38.799999999999997</v>
      </c>
    </row>
    <row r="2225" spans="1:8" s="324" customFormat="1" ht="31.5">
      <c r="A2225" s="1224"/>
      <c r="B2225" s="1536"/>
      <c r="C2225" s="332" t="s">
        <v>3238</v>
      </c>
      <c r="D2225" s="332" t="s">
        <v>3239</v>
      </c>
      <c r="E2225" s="384">
        <v>338.8</v>
      </c>
      <c r="F2225" s="384">
        <v>193.2</v>
      </c>
      <c r="G2225" s="384">
        <v>132</v>
      </c>
      <c r="H2225" s="384">
        <v>71.2</v>
      </c>
    </row>
    <row r="2226" spans="1:8" s="324" customFormat="1" ht="31.5">
      <c r="A2226" s="1224"/>
      <c r="B2226" s="1536"/>
      <c r="C2226" s="332" t="s">
        <v>3240</v>
      </c>
      <c r="D2226" s="332" t="s">
        <v>3241</v>
      </c>
      <c r="E2226" s="384">
        <v>266.39999999999998</v>
      </c>
      <c r="F2226" s="384">
        <v>152</v>
      </c>
      <c r="G2226" s="384">
        <v>104</v>
      </c>
      <c r="H2226" s="384">
        <v>56</v>
      </c>
    </row>
    <row r="2227" spans="1:8" s="324" customFormat="1" ht="31.5">
      <c r="A2227" s="1224"/>
      <c r="B2227" s="1536"/>
      <c r="C2227" s="332" t="s">
        <v>3242</v>
      </c>
      <c r="D2227" s="332" t="s">
        <v>3243</v>
      </c>
      <c r="E2227" s="384">
        <v>193.6</v>
      </c>
      <c r="F2227" s="384">
        <v>110.4</v>
      </c>
      <c r="G2227" s="384">
        <v>75.599999999999994</v>
      </c>
      <c r="H2227" s="384">
        <v>40.799999999999997</v>
      </c>
    </row>
    <row r="2228" spans="1:8" s="324" customFormat="1" ht="31.5">
      <c r="A2228" s="1224"/>
      <c r="B2228" s="1536"/>
      <c r="C2228" s="332" t="s">
        <v>3244</v>
      </c>
      <c r="D2228" s="332" t="s">
        <v>3245</v>
      </c>
      <c r="E2228" s="384">
        <v>220</v>
      </c>
      <c r="F2228" s="384">
        <v>125.6</v>
      </c>
      <c r="G2228" s="384">
        <v>86</v>
      </c>
      <c r="H2228" s="384">
        <v>46.4</v>
      </c>
    </row>
    <row r="2229" spans="1:8" s="324" customFormat="1" ht="31.5">
      <c r="A2229" s="1224"/>
      <c r="B2229" s="1536"/>
      <c r="C2229" s="332" t="s">
        <v>3246</v>
      </c>
      <c r="D2229" s="332" t="s">
        <v>3247</v>
      </c>
      <c r="E2229" s="384">
        <v>140.80000000000001</v>
      </c>
      <c r="F2229" s="384">
        <v>80.400000000000006</v>
      </c>
      <c r="G2229" s="384">
        <v>54.8</v>
      </c>
      <c r="H2229" s="384">
        <v>29.6</v>
      </c>
    </row>
    <row r="2230" spans="1:8" s="324" customFormat="1" ht="47.25">
      <c r="A2230" s="1224"/>
      <c r="B2230" s="1536"/>
      <c r="C2230" s="332" t="s">
        <v>3248</v>
      </c>
      <c r="D2230" s="332" t="s">
        <v>3249</v>
      </c>
      <c r="E2230" s="384">
        <v>242</v>
      </c>
      <c r="F2230" s="384">
        <v>138</v>
      </c>
      <c r="G2230" s="384">
        <v>94.4</v>
      </c>
      <c r="H2230" s="384">
        <v>50.8</v>
      </c>
    </row>
    <row r="2231" spans="1:8" s="324" customFormat="1" ht="31.5">
      <c r="A2231" s="1224"/>
      <c r="B2231" s="1536"/>
      <c r="C2231" s="332" t="s">
        <v>3250</v>
      </c>
      <c r="D2231" s="332" t="s">
        <v>3251</v>
      </c>
      <c r="E2231" s="384">
        <v>140.80000000000001</v>
      </c>
      <c r="F2231" s="384">
        <v>80.400000000000006</v>
      </c>
      <c r="G2231" s="384">
        <v>54.8</v>
      </c>
      <c r="H2231" s="384">
        <v>29.6</v>
      </c>
    </row>
    <row r="2232" spans="1:8" s="324" customFormat="1" ht="31.5">
      <c r="A2232" s="1224"/>
      <c r="B2232" s="1536"/>
      <c r="C2232" s="332" t="s">
        <v>3252</v>
      </c>
      <c r="D2232" s="332" t="s">
        <v>3253</v>
      </c>
      <c r="E2232" s="384">
        <v>220</v>
      </c>
      <c r="F2232" s="384">
        <v>125.6</v>
      </c>
      <c r="G2232" s="384">
        <v>86</v>
      </c>
      <c r="H2232" s="384">
        <v>46.4</v>
      </c>
    </row>
    <row r="2233" spans="1:8" s="324" customFormat="1" ht="17.25">
      <c r="A2233" s="1224"/>
      <c r="B2233" s="1536"/>
      <c r="C2233" s="1201" t="s">
        <v>3254</v>
      </c>
      <c r="D2233" s="1201"/>
      <c r="E2233" s="384">
        <v>176</v>
      </c>
      <c r="F2233" s="384">
        <v>100.4</v>
      </c>
      <c r="G2233" s="384">
        <v>68.8</v>
      </c>
      <c r="H2233" s="384">
        <v>36.799999999999997</v>
      </c>
    </row>
    <row r="2234" spans="1:8" s="324" customFormat="1" ht="47.25">
      <c r="A2234" s="1224">
        <v>3</v>
      </c>
      <c r="B2234" s="1536" t="s">
        <v>3255</v>
      </c>
      <c r="C2234" s="332" t="s">
        <v>3256</v>
      </c>
      <c r="D2234" s="332" t="s">
        <v>3257</v>
      </c>
      <c r="E2234" s="384">
        <v>418</v>
      </c>
      <c r="F2234" s="384">
        <v>238.4</v>
      </c>
      <c r="G2234" s="384">
        <v>163.19999999999999</v>
      </c>
      <c r="H2234" s="384">
        <v>87.6</v>
      </c>
    </row>
    <row r="2235" spans="1:8" s="324" customFormat="1" ht="47.25">
      <c r="A2235" s="1224"/>
      <c r="B2235" s="1536"/>
      <c r="C2235" s="332" t="s">
        <v>3258</v>
      </c>
      <c r="D2235" s="332" t="s">
        <v>3259</v>
      </c>
      <c r="E2235" s="384">
        <v>418</v>
      </c>
      <c r="F2235" s="384">
        <v>238.4</v>
      </c>
      <c r="G2235" s="384">
        <v>163.19999999999999</v>
      </c>
      <c r="H2235" s="384">
        <v>87.6</v>
      </c>
    </row>
    <row r="2236" spans="1:8" s="324" customFormat="1" ht="31.5">
      <c r="A2236" s="1224"/>
      <c r="B2236" s="1536"/>
      <c r="C2236" s="332" t="s">
        <v>3260</v>
      </c>
      <c r="D2236" s="332" t="s">
        <v>3261</v>
      </c>
      <c r="E2236" s="384">
        <v>176</v>
      </c>
      <c r="F2236" s="384">
        <v>100.4</v>
      </c>
      <c r="G2236" s="384">
        <v>68.8</v>
      </c>
      <c r="H2236" s="384">
        <v>36.799999999999997</v>
      </c>
    </row>
    <row r="2237" spans="1:8" s="324" customFormat="1" ht="47.25">
      <c r="A2237" s="1224"/>
      <c r="B2237" s="1536"/>
      <c r="C2237" s="332" t="s">
        <v>3262</v>
      </c>
      <c r="D2237" s="332" t="s">
        <v>3263</v>
      </c>
      <c r="E2237" s="384">
        <v>418</v>
      </c>
      <c r="F2237" s="384">
        <v>238.4</v>
      </c>
      <c r="G2237" s="384">
        <v>163.19999999999999</v>
      </c>
      <c r="H2237" s="384">
        <v>87.6</v>
      </c>
    </row>
    <row r="2238" spans="1:8" s="324" customFormat="1" ht="31.5">
      <c r="A2238" s="1224">
        <v>4</v>
      </c>
      <c r="B2238" s="1536" t="s">
        <v>209</v>
      </c>
      <c r="C2238" s="332" t="s">
        <v>3264</v>
      </c>
      <c r="D2238" s="332" t="s">
        <v>3265</v>
      </c>
      <c r="E2238" s="384">
        <v>264</v>
      </c>
      <c r="F2238" s="384">
        <v>150.4</v>
      </c>
      <c r="G2238" s="384">
        <v>102.8</v>
      </c>
      <c r="H2238" s="384">
        <v>55.6</v>
      </c>
    </row>
    <row r="2239" spans="1:8" s="324" customFormat="1" ht="31.5">
      <c r="A2239" s="1224"/>
      <c r="B2239" s="1536"/>
      <c r="C2239" s="332" t="s">
        <v>3266</v>
      </c>
      <c r="D2239" s="332" t="s">
        <v>3267</v>
      </c>
      <c r="E2239" s="384">
        <v>140.80000000000001</v>
      </c>
      <c r="F2239" s="384">
        <v>80.400000000000006</v>
      </c>
      <c r="G2239" s="384">
        <v>54.8</v>
      </c>
      <c r="H2239" s="384">
        <v>29.6</v>
      </c>
    </row>
    <row r="2240" spans="1:8" s="324" customFormat="1" ht="31.5">
      <c r="A2240" s="1224"/>
      <c r="B2240" s="1536"/>
      <c r="C2240" s="332" t="s">
        <v>3268</v>
      </c>
      <c r="D2240" s="332" t="s">
        <v>3269</v>
      </c>
      <c r="E2240" s="384">
        <v>110</v>
      </c>
      <c r="F2240" s="384">
        <v>62.8</v>
      </c>
      <c r="G2240" s="384">
        <v>42.8</v>
      </c>
      <c r="H2240" s="384">
        <v>23.2</v>
      </c>
    </row>
    <row r="2241" spans="1:8" s="324" customFormat="1" ht="31.5">
      <c r="A2241" s="1224"/>
      <c r="B2241" s="1536"/>
      <c r="C2241" s="332" t="s">
        <v>3270</v>
      </c>
      <c r="D2241" s="332" t="s">
        <v>3271</v>
      </c>
      <c r="E2241" s="384">
        <v>220</v>
      </c>
      <c r="F2241" s="384">
        <v>125.6</v>
      </c>
      <c r="G2241" s="384">
        <v>86</v>
      </c>
      <c r="H2241" s="384">
        <v>46.4</v>
      </c>
    </row>
    <row r="2242" spans="1:8" s="324" customFormat="1" ht="31.5">
      <c r="A2242" s="1224"/>
      <c r="B2242" s="1536"/>
      <c r="C2242" s="332" t="s">
        <v>3272</v>
      </c>
      <c r="D2242" s="332" t="s">
        <v>3273</v>
      </c>
      <c r="E2242" s="384">
        <v>110</v>
      </c>
      <c r="F2242" s="384">
        <v>62.8</v>
      </c>
      <c r="G2242" s="384">
        <v>42.8</v>
      </c>
      <c r="H2242" s="384">
        <v>23.2</v>
      </c>
    </row>
    <row r="2243" spans="1:8" s="324" customFormat="1" ht="31.5">
      <c r="A2243" s="1224"/>
      <c r="B2243" s="1536"/>
      <c r="C2243" s="332" t="s">
        <v>3274</v>
      </c>
      <c r="D2243" s="332" t="s">
        <v>3275</v>
      </c>
      <c r="E2243" s="384">
        <v>140.80000000000001</v>
      </c>
      <c r="F2243" s="384">
        <v>80.400000000000006</v>
      </c>
      <c r="G2243" s="384">
        <v>54.8</v>
      </c>
      <c r="H2243" s="384">
        <v>29.6</v>
      </c>
    </row>
    <row r="2244" spans="1:8" s="324" customFormat="1" ht="31.5">
      <c r="A2244" s="1224"/>
      <c r="B2244" s="1536"/>
      <c r="C2244" s="332" t="s">
        <v>3276</v>
      </c>
      <c r="D2244" s="332" t="s">
        <v>3277</v>
      </c>
      <c r="E2244" s="384">
        <v>110</v>
      </c>
      <c r="F2244" s="384">
        <v>62.8</v>
      </c>
      <c r="G2244" s="384">
        <v>42.8</v>
      </c>
      <c r="H2244" s="384">
        <v>23.2</v>
      </c>
    </row>
    <row r="2245" spans="1:8" s="324" customFormat="1" ht="31.5">
      <c r="A2245" s="1224">
        <v>5</v>
      </c>
      <c r="B2245" s="1247" t="s">
        <v>3278</v>
      </c>
      <c r="C2245" s="332" t="s">
        <v>3279</v>
      </c>
      <c r="D2245" s="332" t="s">
        <v>3280</v>
      </c>
      <c r="E2245" s="384">
        <v>110</v>
      </c>
      <c r="F2245" s="384">
        <v>62.8</v>
      </c>
      <c r="G2245" s="384">
        <v>42.8</v>
      </c>
      <c r="H2245" s="384">
        <v>23.2</v>
      </c>
    </row>
    <row r="2246" spans="1:8" s="324" customFormat="1" ht="31.5">
      <c r="A2246" s="1224"/>
      <c r="B2246" s="1247"/>
      <c r="C2246" s="332" t="s">
        <v>3281</v>
      </c>
      <c r="D2246" s="332" t="s">
        <v>3282</v>
      </c>
      <c r="E2246" s="384">
        <v>300.39999999999998</v>
      </c>
      <c r="F2246" s="384">
        <v>171.2</v>
      </c>
      <c r="G2246" s="384">
        <v>117.2</v>
      </c>
      <c r="H2246" s="384">
        <v>63.2</v>
      </c>
    </row>
    <row r="2247" spans="1:8" s="324" customFormat="1" ht="31.5">
      <c r="A2247" s="1224"/>
      <c r="B2247" s="1247"/>
      <c r="C2247" s="332" t="s">
        <v>3283</v>
      </c>
      <c r="D2247" s="332" t="s">
        <v>3284</v>
      </c>
      <c r="E2247" s="384">
        <v>300.39999999999998</v>
      </c>
      <c r="F2247" s="384">
        <v>171.2</v>
      </c>
      <c r="G2247" s="384">
        <v>117.2</v>
      </c>
      <c r="H2247" s="384">
        <v>63.2</v>
      </c>
    </row>
    <row r="2248" spans="1:8" s="324" customFormat="1" ht="31.5">
      <c r="A2248" s="1224"/>
      <c r="B2248" s="1247"/>
      <c r="C2248" s="332" t="s">
        <v>3285</v>
      </c>
      <c r="D2248" s="332" t="s">
        <v>3286</v>
      </c>
      <c r="E2248" s="384">
        <v>242</v>
      </c>
      <c r="F2248" s="384">
        <v>138</v>
      </c>
      <c r="G2248" s="384">
        <v>94.4</v>
      </c>
      <c r="H2248" s="384">
        <v>50.8</v>
      </c>
    </row>
    <row r="2249" spans="1:8" s="324" customFormat="1" ht="31.5">
      <c r="A2249" s="1224"/>
      <c r="B2249" s="1247"/>
      <c r="C2249" s="332" t="s">
        <v>3287</v>
      </c>
      <c r="D2249" s="332" t="s">
        <v>3288</v>
      </c>
      <c r="E2249" s="384">
        <v>242</v>
      </c>
      <c r="F2249" s="384">
        <v>138</v>
      </c>
      <c r="G2249" s="384">
        <v>94.4</v>
      </c>
      <c r="H2249" s="384">
        <v>50.8</v>
      </c>
    </row>
    <row r="2250" spans="1:8" s="324" customFormat="1" ht="31.5">
      <c r="A2250" s="1224"/>
      <c r="B2250" s="1247"/>
      <c r="C2250" s="332" t="s">
        <v>3289</v>
      </c>
      <c r="D2250" s="332" t="s">
        <v>3290</v>
      </c>
      <c r="E2250" s="384">
        <v>242</v>
      </c>
      <c r="F2250" s="384">
        <v>138</v>
      </c>
      <c r="G2250" s="384">
        <v>94.4</v>
      </c>
      <c r="H2250" s="384">
        <v>50.8</v>
      </c>
    </row>
    <row r="2251" spans="1:8" s="324" customFormat="1" ht="31.5">
      <c r="A2251" s="1224"/>
      <c r="B2251" s="1247"/>
      <c r="C2251" s="332" t="s">
        <v>3291</v>
      </c>
      <c r="D2251" s="332" t="s">
        <v>3292</v>
      </c>
      <c r="E2251" s="384">
        <v>286</v>
      </c>
      <c r="F2251" s="384">
        <v>163.19999999999999</v>
      </c>
      <c r="G2251" s="384">
        <v>111.6</v>
      </c>
      <c r="H2251" s="384">
        <v>60</v>
      </c>
    </row>
    <row r="2252" spans="1:8" s="324" customFormat="1" ht="31.5">
      <c r="A2252" s="1224"/>
      <c r="B2252" s="1247"/>
      <c r="C2252" s="332" t="s">
        <v>3293</v>
      </c>
      <c r="D2252" s="332" t="s">
        <v>3294</v>
      </c>
      <c r="E2252" s="384">
        <v>220</v>
      </c>
      <c r="F2252" s="384">
        <v>125.6</v>
      </c>
      <c r="G2252" s="384">
        <v>86</v>
      </c>
      <c r="H2252" s="384">
        <v>46.4</v>
      </c>
    </row>
    <row r="2253" spans="1:8" s="324" customFormat="1" ht="31.5">
      <c r="A2253" s="1224"/>
      <c r="B2253" s="1247"/>
      <c r="C2253" s="332" t="s">
        <v>3295</v>
      </c>
      <c r="D2253" s="332" t="s">
        <v>3296</v>
      </c>
      <c r="E2253" s="384">
        <v>220</v>
      </c>
      <c r="F2253" s="384">
        <v>125.6</v>
      </c>
      <c r="G2253" s="384">
        <v>86</v>
      </c>
      <c r="H2253" s="384">
        <v>46.4</v>
      </c>
    </row>
    <row r="2254" spans="1:8" s="324" customFormat="1" ht="31.5">
      <c r="A2254" s="1224"/>
      <c r="B2254" s="1247"/>
      <c r="C2254" s="332" t="s">
        <v>3297</v>
      </c>
      <c r="D2254" s="332" t="s">
        <v>3298</v>
      </c>
      <c r="E2254" s="384">
        <v>242</v>
      </c>
      <c r="F2254" s="384">
        <v>138</v>
      </c>
      <c r="G2254" s="384">
        <v>94.4</v>
      </c>
      <c r="H2254" s="384">
        <v>50.8</v>
      </c>
    </row>
    <row r="2255" spans="1:8" s="324" customFormat="1" ht="31.5">
      <c r="A2255" s="1224"/>
      <c r="B2255" s="1247"/>
      <c r="C2255" s="332" t="s">
        <v>3299</v>
      </c>
      <c r="D2255" s="332" t="s">
        <v>3282</v>
      </c>
      <c r="E2255" s="384">
        <v>321.2</v>
      </c>
      <c r="F2255" s="384">
        <v>183.2</v>
      </c>
      <c r="G2255" s="384">
        <v>125.2</v>
      </c>
      <c r="H2255" s="384">
        <v>67.599999999999994</v>
      </c>
    </row>
    <row r="2256" spans="1:8" s="324" customFormat="1" ht="31.5">
      <c r="A2256" s="1224"/>
      <c r="B2256" s="1247"/>
      <c r="C2256" s="332" t="s">
        <v>3300</v>
      </c>
      <c r="D2256" s="332" t="s">
        <v>3301</v>
      </c>
      <c r="E2256" s="384">
        <v>308</v>
      </c>
      <c r="F2256" s="384">
        <v>175.6</v>
      </c>
      <c r="G2256" s="384">
        <v>120</v>
      </c>
      <c r="H2256" s="384">
        <v>64.8</v>
      </c>
    </row>
    <row r="2257" spans="1:8" s="324" customFormat="1" ht="31.5">
      <c r="A2257" s="1224"/>
      <c r="B2257" s="1247"/>
      <c r="C2257" s="332" t="s">
        <v>3302</v>
      </c>
      <c r="D2257" s="332" t="s">
        <v>3303</v>
      </c>
      <c r="E2257" s="384">
        <v>220</v>
      </c>
      <c r="F2257" s="384">
        <v>125.6</v>
      </c>
      <c r="G2257" s="384">
        <v>86</v>
      </c>
      <c r="H2257" s="384">
        <v>46.4</v>
      </c>
    </row>
    <row r="2258" spans="1:8" s="324" customFormat="1" ht="31.5">
      <c r="A2258" s="1224"/>
      <c r="B2258" s="1247"/>
      <c r="C2258" s="332" t="s">
        <v>3304</v>
      </c>
      <c r="D2258" s="332" t="s">
        <v>3305</v>
      </c>
      <c r="E2258" s="384">
        <v>264</v>
      </c>
      <c r="F2258" s="384">
        <v>150.4</v>
      </c>
      <c r="G2258" s="384">
        <v>102.8</v>
      </c>
      <c r="H2258" s="384">
        <v>55.6</v>
      </c>
    </row>
    <row r="2259" spans="1:8" s="324" customFormat="1" ht="31.5">
      <c r="A2259" s="1224"/>
      <c r="B2259" s="1247"/>
      <c r="C2259" s="332" t="s">
        <v>3306</v>
      </c>
      <c r="D2259" s="332" t="s">
        <v>3307</v>
      </c>
      <c r="E2259" s="384">
        <v>308</v>
      </c>
      <c r="F2259" s="384">
        <v>175.6</v>
      </c>
      <c r="G2259" s="384">
        <v>120</v>
      </c>
      <c r="H2259" s="384">
        <v>64.8</v>
      </c>
    </row>
    <row r="2260" spans="1:8" s="324" customFormat="1" ht="31.5">
      <c r="A2260" s="1224"/>
      <c r="B2260" s="1247"/>
      <c r="C2260" s="332" t="s">
        <v>3308</v>
      </c>
      <c r="D2260" s="332" t="s">
        <v>3309</v>
      </c>
      <c r="E2260" s="384">
        <v>308</v>
      </c>
      <c r="F2260" s="384">
        <v>175.6</v>
      </c>
      <c r="G2260" s="384">
        <v>120</v>
      </c>
      <c r="H2260" s="384">
        <v>64.8</v>
      </c>
    </row>
    <row r="2261" spans="1:8" s="324" customFormat="1" ht="31.5">
      <c r="A2261" s="1224"/>
      <c r="B2261" s="1247"/>
      <c r="C2261" s="332" t="s">
        <v>3310</v>
      </c>
      <c r="D2261" s="332" t="s">
        <v>3311</v>
      </c>
      <c r="E2261" s="384">
        <v>308</v>
      </c>
      <c r="F2261" s="384">
        <v>175.6</v>
      </c>
      <c r="G2261" s="384">
        <v>120</v>
      </c>
      <c r="H2261" s="384">
        <v>64.8</v>
      </c>
    </row>
    <row r="2262" spans="1:8" s="324" customFormat="1" ht="31.5">
      <c r="A2262" s="1224">
        <v>6</v>
      </c>
      <c r="B2262" s="1536" t="s">
        <v>3312</v>
      </c>
      <c r="C2262" s="332" t="s">
        <v>3313</v>
      </c>
      <c r="D2262" s="332" t="s">
        <v>3314</v>
      </c>
      <c r="E2262" s="384">
        <v>264</v>
      </c>
      <c r="F2262" s="384">
        <v>150.4</v>
      </c>
      <c r="G2262" s="384">
        <v>102.8</v>
      </c>
      <c r="H2262" s="384">
        <v>55.6</v>
      </c>
    </row>
    <row r="2263" spans="1:8" s="324" customFormat="1" ht="31.5">
      <c r="A2263" s="1224"/>
      <c r="B2263" s="1536"/>
      <c r="C2263" s="332" t="s">
        <v>3315</v>
      </c>
      <c r="D2263" s="332" t="s">
        <v>3316</v>
      </c>
      <c r="E2263" s="384">
        <v>220</v>
      </c>
      <c r="F2263" s="384">
        <v>125.6</v>
      </c>
      <c r="G2263" s="384">
        <v>86</v>
      </c>
      <c r="H2263" s="384">
        <v>46.4</v>
      </c>
    </row>
    <row r="2264" spans="1:8" s="324" customFormat="1" ht="31.5">
      <c r="A2264" s="1243">
        <v>7</v>
      </c>
      <c r="B2264" s="1536" t="s">
        <v>3317</v>
      </c>
      <c r="C2264" s="332" t="s">
        <v>3318</v>
      </c>
      <c r="D2264" s="332" t="s">
        <v>3319</v>
      </c>
      <c r="E2264" s="384">
        <v>154</v>
      </c>
      <c r="F2264" s="384">
        <v>87.6</v>
      </c>
      <c r="G2264" s="384">
        <v>60</v>
      </c>
      <c r="H2264" s="384">
        <v>32.4</v>
      </c>
    </row>
    <row r="2265" spans="1:8" s="324" customFormat="1" ht="31.5">
      <c r="A2265" s="1243"/>
      <c r="B2265" s="1536"/>
      <c r="C2265" s="332" t="s">
        <v>3320</v>
      </c>
      <c r="D2265" s="332" t="s">
        <v>3321</v>
      </c>
      <c r="E2265" s="384">
        <v>132</v>
      </c>
      <c r="F2265" s="384">
        <v>75.2</v>
      </c>
      <c r="G2265" s="384">
        <v>51.6</v>
      </c>
      <c r="H2265" s="384">
        <v>27.6</v>
      </c>
    </row>
    <row r="2266" spans="1:8" s="324" customFormat="1" ht="31.5">
      <c r="A2266" s="333">
        <v>8</v>
      </c>
      <c r="B2266" s="333" t="s">
        <v>3322</v>
      </c>
      <c r="C2266" s="332" t="s">
        <v>3323</v>
      </c>
      <c r="D2266" s="332" t="s">
        <v>3324</v>
      </c>
      <c r="E2266" s="384">
        <v>220</v>
      </c>
      <c r="F2266" s="384">
        <v>125.6</v>
      </c>
      <c r="G2266" s="384">
        <v>86</v>
      </c>
      <c r="H2266" s="384">
        <v>46.4</v>
      </c>
    </row>
    <row r="2267" spans="1:8" s="324" customFormat="1" ht="17.25" customHeight="1">
      <c r="A2267" s="335">
        <v>9</v>
      </c>
      <c r="B2267" s="1201" t="s">
        <v>3325</v>
      </c>
      <c r="C2267" s="1201"/>
      <c r="D2267" s="1201"/>
      <c r="E2267" s="384">
        <v>277.2</v>
      </c>
      <c r="F2267" s="384">
        <v>158</v>
      </c>
      <c r="G2267" s="384">
        <v>108</v>
      </c>
      <c r="H2267" s="384">
        <v>58.4</v>
      </c>
    </row>
    <row r="2268" spans="1:8" s="324" customFormat="1" ht="31.5">
      <c r="A2268" s="335">
        <v>10</v>
      </c>
      <c r="B2268" s="344" t="s">
        <v>566</v>
      </c>
      <c r="C2268" s="332" t="s">
        <v>3326</v>
      </c>
      <c r="D2268" s="332" t="s">
        <v>3327</v>
      </c>
      <c r="E2268" s="384">
        <v>105.6</v>
      </c>
      <c r="F2268" s="384">
        <v>60</v>
      </c>
      <c r="G2268" s="384">
        <v>41.2</v>
      </c>
      <c r="H2268" s="384">
        <v>22</v>
      </c>
    </row>
    <row r="2269" spans="1:8" s="324" customFormat="1" ht="31.5">
      <c r="A2269" s="335">
        <v>11</v>
      </c>
      <c r="B2269" s="344" t="s">
        <v>209</v>
      </c>
      <c r="C2269" s="332" t="s">
        <v>3328</v>
      </c>
      <c r="D2269" s="332" t="s">
        <v>3329</v>
      </c>
      <c r="E2269" s="384">
        <v>79.2</v>
      </c>
      <c r="F2269" s="384">
        <v>45.2</v>
      </c>
      <c r="G2269" s="384">
        <v>30.8</v>
      </c>
      <c r="H2269" s="384">
        <v>16.8</v>
      </c>
    </row>
    <row r="2270" spans="1:8" s="324" customFormat="1" ht="31.5">
      <c r="A2270" s="335">
        <v>12</v>
      </c>
      <c r="B2270" s="344" t="s">
        <v>566</v>
      </c>
      <c r="C2270" s="332" t="s">
        <v>3330</v>
      </c>
      <c r="D2270" s="332" t="s">
        <v>3331</v>
      </c>
      <c r="E2270" s="384">
        <v>105.6</v>
      </c>
      <c r="F2270" s="384">
        <v>60</v>
      </c>
      <c r="G2270" s="384">
        <v>41.2</v>
      </c>
      <c r="H2270" s="384">
        <v>22</v>
      </c>
    </row>
    <row r="2271" spans="1:8" s="324" customFormat="1" ht="31.5">
      <c r="A2271" s="335">
        <v>13</v>
      </c>
      <c r="B2271" s="344" t="s">
        <v>566</v>
      </c>
      <c r="C2271" s="332" t="s">
        <v>3332</v>
      </c>
      <c r="D2271" s="332" t="s">
        <v>3333</v>
      </c>
      <c r="E2271" s="384">
        <v>105.6</v>
      </c>
      <c r="F2271" s="384">
        <v>60</v>
      </c>
      <c r="G2271" s="384">
        <v>41.2</v>
      </c>
      <c r="H2271" s="384">
        <v>22</v>
      </c>
    </row>
    <row r="2272" spans="1:8" s="324" customFormat="1" ht="31.5">
      <c r="A2272" s="335">
        <v>14</v>
      </c>
      <c r="B2272" s="344" t="s">
        <v>209</v>
      </c>
      <c r="C2272" s="332" t="s">
        <v>3334</v>
      </c>
      <c r="D2272" s="332" t="s">
        <v>3335</v>
      </c>
      <c r="E2272" s="384">
        <v>105.6</v>
      </c>
      <c r="F2272" s="384">
        <v>60</v>
      </c>
      <c r="G2272" s="384">
        <v>41.2</v>
      </c>
      <c r="H2272" s="384">
        <v>22</v>
      </c>
    </row>
    <row r="2273" spans="1:8" s="324" customFormat="1" ht="31.5">
      <c r="A2273" s="335">
        <v>15</v>
      </c>
      <c r="B2273" s="344" t="s">
        <v>566</v>
      </c>
      <c r="C2273" s="332" t="s">
        <v>3336</v>
      </c>
      <c r="D2273" s="332" t="s">
        <v>3337</v>
      </c>
      <c r="E2273" s="384">
        <v>105.6</v>
      </c>
      <c r="F2273" s="384">
        <v>60</v>
      </c>
      <c r="G2273" s="384">
        <v>41.2</v>
      </c>
      <c r="H2273" s="384">
        <v>22</v>
      </c>
    </row>
    <row r="2274" spans="1:8" s="324" customFormat="1" ht="31.5">
      <c r="A2274" s="335">
        <v>16</v>
      </c>
      <c r="B2274" s="344" t="s">
        <v>566</v>
      </c>
      <c r="C2274" s="332" t="s">
        <v>3337</v>
      </c>
      <c r="D2274" s="332" t="s">
        <v>3338</v>
      </c>
      <c r="E2274" s="384">
        <v>167.2</v>
      </c>
      <c r="F2274" s="384">
        <v>95.2</v>
      </c>
      <c r="G2274" s="384">
        <v>65.2</v>
      </c>
      <c r="H2274" s="384">
        <v>35.200000000000003</v>
      </c>
    </row>
    <row r="2275" spans="1:8" s="324" customFormat="1" ht="31.5">
      <c r="A2275" s="335">
        <v>17</v>
      </c>
      <c r="B2275" s="344" t="s">
        <v>566</v>
      </c>
      <c r="C2275" s="332" t="s">
        <v>3338</v>
      </c>
      <c r="D2275" s="332" t="s">
        <v>3339</v>
      </c>
      <c r="E2275" s="384">
        <v>132</v>
      </c>
      <c r="F2275" s="384">
        <v>75.2</v>
      </c>
      <c r="G2275" s="384">
        <v>51.6</v>
      </c>
      <c r="H2275" s="384">
        <v>27.6</v>
      </c>
    </row>
    <row r="2276" spans="1:8" s="324" customFormat="1" ht="31.5">
      <c r="A2276" s="335">
        <v>18</v>
      </c>
      <c r="B2276" s="435" t="s">
        <v>566</v>
      </c>
      <c r="C2276" s="332" t="s">
        <v>3340</v>
      </c>
      <c r="D2276" s="332" t="s">
        <v>3341</v>
      </c>
      <c r="E2276" s="384">
        <v>105.6</v>
      </c>
      <c r="F2276" s="384">
        <v>60</v>
      </c>
      <c r="G2276" s="384">
        <v>41.2</v>
      </c>
      <c r="H2276" s="384">
        <v>22</v>
      </c>
    </row>
    <row r="2277" spans="1:8" s="324" customFormat="1" ht="17.25" customHeight="1">
      <c r="A2277" s="1224">
        <v>19</v>
      </c>
      <c r="B2277" s="1247" t="s">
        <v>3342</v>
      </c>
      <c r="C2277" s="332" t="s">
        <v>3343</v>
      </c>
      <c r="D2277" s="332" t="s">
        <v>3344</v>
      </c>
      <c r="E2277" s="384">
        <v>79.2</v>
      </c>
      <c r="F2277" s="384">
        <v>45.2</v>
      </c>
      <c r="G2277" s="384">
        <v>30.8</v>
      </c>
      <c r="H2277" s="384">
        <v>16.8</v>
      </c>
    </row>
    <row r="2278" spans="1:8" s="324" customFormat="1" ht="31.5">
      <c r="A2278" s="1224"/>
      <c r="B2278" s="1536"/>
      <c r="C2278" s="332" t="s">
        <v>3344</v>
      </c>
      <c r="D2278" s="332" t="s">
        <v>3345</v>
      </c>
      <c r="E2278" s="384">
        <v>105.6</v>
      </c>
      <c r="F2278" s="384">
        <v>60</v>
      </c>
      <c r="G2278" s="384">
        <v>41.2</v>
      </c>
      <c r="H2278" s="384">
        <v>22</v>
      </c>
    </row>
    <row r="2279" spans="1:8" s="324" customFormat="1" ht="31.5">
      <c r="A2279" s="1224"/>
      <c r="B2279" s="1536"/>
      <c r="C2279" s="332" t="s">
        <v>3346</v>
      </c>
      <c r="D2279" s="332" t="s">
        <v>3347</v>
      </c>
      <c r="E2279" s="384">
        <v>79.2</v>
      </c>
      <c r="F2279" s="384">
        <v>45.2</v>
      </c>
      <c r="G2279" s="384">
        <v>30.8</v>
      </c>
      <c r="H2279" s="384">
        <v>16.8</v>
      </c>
    </row>
    <row r="2280" spans="1:8" s="324" customFormat="1" ht="31.5">
      <c r="A2280" s="335">
        <v>20</v>
      </c>
      <c r="B2280" s="435" t="s">
        <v>209</v>
      </c>
      <c r="C2280" s="332" t="s">
        <v>3345</v>
      </c>
      <c r="D2280" s="332" t="s">
        <v>3348</v>
      </c>
      <c r="E2280" s="384">
        <v>66</v>
      </c>
      <c r="F2280" s="384">
        <v>37.6</v>
      </c>
      <c r="G2280" s="384">
        <v>25.6</v>
      </c>
      <c r="H2280" s="384">
        <v>14</v>
      </c>
    </row>
    <row r="2281" spans="1:8" s="324" customFormat="1" ht="31.5">
      <c r="A2281" s="1224">
        <v>21</v>
      </c>
      <c r="B2281" s="1536" t="s">
        <v>1430</v>
      </c>
      <c r="C2281" s="332" t="s">
        <v>3349</v>
      </c>
      <c r="D2281" s="332" t="s">
        <v>3350</v>
      </c>
      <c r="E2281" s="384">
        <v>2200</v>
      </c>
      <c r="F2281" s="384">
        <v>1254</v>
      </c>
      <c r="G2281" s="384">
        <v>858</v>
      </c>
      <c r="H2281" s="384">
        <v>462</v>
      </c>
    </row>
    <row r="2282" spans="1:8" s="324" customFormat="1" ht="31.5">
      <c r="A2282" s="1224"/>
      <c r="B2282" s="1536"/>
      <c r="C2282" s="332" t="s">
        <v>3350</v>
      </c>
      <c r="D2282" s="332" t="s">
        <v>3351</v>
      </c>
      <c r="E2282" s="384">
        <v>660</v>
      </c>
      <c r="F2282" s="384">
        <v>376.4</v>
      </c>
      <c r="G2282" s="384">
        <v>257.60000000000002</v>
      </c>
      <c r="H2282" s="384">
        <v>138.80000000000001</v>
      </c>
    </row>
    <row r="2283" spans="1:8" s="324" customFormat="1" ht="31.5">
      <c r="A2283" s="1224"/>
      <c r="B2283" s="1536"/>
      <c r="C2283" s="332" t="s">
        <v>3352</v>
      </c>
      <c r="D2283" s="332" t="s">
        <v>3353</v>
      </c>
      <c r="E2283" s="384">
        <v>660</v>
      </c>
      <c r="F2283" s="384">
        <v>376.4</v>
      </c>
      <c r="G2283" s="384">
        <v>257.60000000000002</v>
      </c>
      <c r="H2283" s="384">
        <v>138.80000000000001</v>
      </c>
    </row>
    <row r="2284" spans="1:8" s="324" customFormat="1" ht="31.5">
      <c r="A2284" s="1224"/>
      <c r="B2284" s="1536"/>
      <c r="C2284" s="332" t="s">
        <v>3354</v>
      </c>
      <c r="D2284" s="332" t="s">
        <v>3355</v>
      </c>
      <c r="E2284" s="384">
        <v>440</v>
      </c>
      <c r="F2284" s="384">
        <v>250.8</v>
      </c>
      <c r="G2284" s="384">
        <v>171.6</v>
      </c>
      <c r="H2284" s="384">
        <v>92.4</v>
      </c>
    </row>
    <row r="2285" spans="1:8" s="324" customFormat="1" ht="33" customHeight="1">
      <c r="A2285" s="1224">
        <v>22</v>
      </c>
      <c r="B2285" s="1247" t="s">
        <v>3356</v>
      </c>
      <c r="C2285" s="332" t="s">
        <v>3357</v>
      </c>
      <c r="D2285" s="332" t="s">
        <v>3358</v>
      </c>
      <c r="E2285" s="384">
        <v>1267.2</v>
      </c>
      <c r="F2285" s="384">
        <v>722.4</v>
      </c>
      <c r="G2285" s="384">
        <v>494.4</v>
      </c>
      <c r="H2285" s="384">
        <v>266</v>
      </c>
    </row>
    <row r="2286" spans="1:8" s="324" customFormat="1" ht="31.5">
      <c r="A2286" s="1224"/>
      <c r="B2286" s="1536"/>
      <c r="C2286" s="332" t="s">
        <v>3358</v>
      </c>
      <c r="D2286" s="332" t="s">
        <v>3359</v>
      </c>
      <c r="E2286" s="384">
        <v>1056</v>
      </c>
      <c r="F2286" s="384">
        <v>602</v>
      </c>
      <c r="G2286" s="384">
        <v>412</v>
      </c>
      <c r="H2286" s="384">
        <v>221.6</v>
      </c>
    </row>
    <row r="2287" spans="1:8" s="324" customFormat="1" ht="33" customHeight="1">
      <c r="A2287" s="1224">
        <v>23</v>
      </c>
      <c r="B2287" s="1247" t="s">
        <v>3360</v>
      </c>
      <c r="C2287" s="332" t="s">
        <v>3361</v>
      </c>
      <c r="D2287" s="332" t="s">
        <v>3362</v>
      </c>
      <c r="E2287" s="384">
        <v>1267.2</v>
      </c>
      <c r="F2287" s="384">
        <v>722.4</v>
      </c>
      <c r="G2287" s="384">
        <v>494.4</v>
      </c>
      <c r="H2287" s="384">
        <v>266</v>
      </c>
    </row>
    <row r="2288" spans="1:8" s="324" customFormat="1" ht="31.5">
      <c r="A2288" s="1224"/>
      <c r="B2288" s="1536"/>
      <c r="C2288" s="332" t="s">
        <v>3362</v>
      </c>
      <c r="D2288" s="332" t="s">
        <v>3363</v>
      </c>
      <c r="E2288" s="384">
        <v>1056</v>
      </c>
      <c r="F2288" s="384">
        <v>602</v>
      </c>
      <c r="G2288" s="384">
        <v>412</v>
      </c>
      <c r="H2288" s="384">
        <v>221.6</v>
      </c>
    </row>
    <row r="2289" spans="1:8" s="324" customFormat="1" ht="47.25">
      <c r="A2289" s="333">
        <v>24</v>
      </c>
      <c r="B2289" s="344" t="s">
        <v>3364</v>
      </c>
      <c r="C2289" s="332" t="s">
        <v>3365</v>
      </c>
      <c r="D2289" s="332" t="s">
        <v>3366</v>
      </c>
      <c r="E2289" s="384">
        <v>1029.5999999999999</v>
      </c>
      <c r="F2289" s="384">
        <v>586.79999999999995</v>
      </c>
      <c r="G2289" s="384">
        <v>401.6</v>
      </c>
      <c r="H2289" s="384">
        <v>216.4</v>
      </c>
    </row>
    <row r="2290" spans="1:8" s="324" customFormat="1" ht="31.5">
      <c r="A2290" s="333">
        <v>25</v>
      </c>
      <c r="B2290" s="344" t="s">
        <v>3367</v>
      </c>
      <c r="C2290" s="332" t="s">
        <v>3368</v>
      </c>
      <c r="D2290" s="332" t="s">
        <v>3369</v>
      </c>
      <c r="E2290" s="384">
        <v>220</v>
      </c>
      <c r="F2290" s="384">
        <v>125.6</v>
      </c>
      <c r="G2290" s="384">
        <v>86</v>
      </c>
      <c r="H2290" s="384">
        <v>46.4</v>
      </c>
    </row>
    <row r="2291" spans="1:8" s="324" customFormat="1" ht="31.5">
      <c r="A2291" s="337">
        <v>26</v>
      </c>
      <c r="B2291" s="344" t="s">
        <v>3370</v>
      </c>
      <c r="C2291" s="332" t="s">
        <v>3371</v>
      </c>
      <c r="D2291" s="332" t="s">
        <v>3372</v>
      </c>
      <c r="E2291" s="384">
        <v>175.6</v>
      </c>
      <c r="F2291" s="384">
        <v>100</v>
      </c>
      <c r="G2291" s="384">
        <v>68.400000000000006</v>
      </c>
      <c r="H2291" s="384">
        <v>36.799999999999997</v>
      </c>
    </row>
    <row r="2292" spans="1:8" s="324" customFormat="1" ht="47.25">
      <c r="A2292" s="1224">
        <v>27</v>
      </c>
      <c r="B2292" s="1536" t="s">
        <v>3373</v>
      </c>
      <c r="C2292" s="332" t="s">
        <v>3374</v>
      </c>
      <c r="D2292" s="332" t="s">
        <v>3375</v>
      </c>
      <c r="E2292" s="384">
        <v>208</v>
      </c>
      <c r="F2292" s="384">
        <v>118.4</v>
      </c>
      <c r="G2292" s="384">
        <v>81.2</v>
      </c>
      <c r="H2292" s="384">
        <v>43.6</v>
      </c>
    </row>
    <row r="2293" spans="1:8" s="324" customFormat="1" ht="31.5">
      <c r="A2293" s="1224"/>
      <c r="B2293" s="1536"/>
      <c r="C2293" s="332" t="s">
        <v>3375</v>
      </c>
      <c r="D2293" s="332" t="s">
        <v>3376</v>
      </c>
      <c r="E2293" s="384">
        <v>161.6</v>
      </c>
      <c r="F2293" s="384">
        <v>92</v>
      </c>
      <c r="G2293" s="384">
        <v>63.2</v>
      </c>
      <c r="H2293" s="384">
        <v>34</v>
      </c>
    </row>
    <row r="2294" spans="1:8" s="324" customFormat="1" ht="47.25">
      <c r="A2294" s="1224"/>
      <c r="B2294" s="1536"/>
      <c r="C2294" s="332" t="s">
        <v>3377</v>
      </c>
      <c r="D2294" s="332" t="s">
        <v>3378</v>
      </c>
      <c r="E2294" s="384">
        <v>123.2</v>
      </c>
      <c r="F2294" s="384">
        <v>70.400000000000006</v>
      </c>
      <c r="G2294" s="384">
        <v>48</v>
      </c>
      <c r="H2294" s="384">
        <v>26</v>
      </c>
    </row>
    <row r="2295" spans="1:8" s="324" customFormat="1" ht="31.5">
      <c r="A2295" s="1224">
        <v>28</v>
      </c>
      <c r="B2295" s="1536" t="s">
        <v>3379</v>
      </c>
      <c r="C2295" s="332" t="s">
        <v>3380</v>
      </c>
      <c r="D2295" s="332" t="s">
        <v>3381</v>
      </c>
      <c r="E2295" s="384">
        <v>580.79999999999995</v>
      </c>
      <c r="F2295" s="384">
        <v>331.2</v>
      </c>
      <c r="G2295" s="384">
        <v>226.4</v>
      </c>
      <c r="H2295" s="384">
        <v>122</v>
      </c>
    </row>
    <row r="2296" spans="1:8" s="324" customFormat="1" ht="31.5">
      <c r="A2296" s="1224"/>
      <c r="B2296" s="1536"/>
      <c r="C2296" s="332" t="s">
        <v>3381</v>
      </c>
      <c r="D2296" s="332" t="s">
        <v>3382</v>
      </c>
      <c r="E2296" s="384">
        <v>264</v>
      </c>
      <c r="F2296" s="384">
        <v>150.4</v>
      </c>
      <c r="G2296" s="384">
        <v>102.8</v>
      </c>
      <c r="H2296" s="384">
        <v>55.6</v>
      </c>
    </row>
    <row r="2297" spans="1:8" s="324" customFormat="1" ht="31.5">
      <c r="A2297" s="1224"/>
      <c r="B2297" s="1536"/>
      <c r="C2297" s="332" t="s">
        <v>3382</v>
      </c>
      <c r="D2297" s="332" t="s">
        <v>3383</v>
      </c>
      <c r="E2297" s="384">
        <v>369.6</v>
      </c>
      <c r="F2297" s="384">
        <v>210.8</v>
      </c>
      <c r="G2297" s="384">
        <v>144</v>
      </c>
      <c r="H2297" s="384">
        <v>77.599999999999994</v>
      </c>
    </row>
    <row r="2298" spans="1:8" s="324" customFormat="1" ht="31.5">
      <c r="A2298" s="1224"/>
      <c r="B2298" s="1536"/>
      <c r="C2298" s="332" t="s">
        <v>3383</v>
      </c>
      <c r="D2298" s="332" t="s">
        <v>3384</v>
      </c>
      <c r="E2298" s="384">
        <v>171.6</v>
      </c>
      <c r="F2298" s="384">
        <v>98</v>
      </c>
      <c r="G2298" s="384">
        <v>66.8</v>
      </c>
      <c r="H2298" s="384">
        <v>36</v>
      </c>
    </row>
    <row r="2299" spans="1:8" s="324" customFormat="1" ht="31.5">
      <c r="A2299" s="1224">
        <v>29</v>
      </c>
      <c r="B2299" s="1536" t="s">
        <v>3385</v>
      </c>
      <c r="C2299" s="332" t="s">
        <v>3386</v>
      </c>
      <c r="D2299" s="332" t="s">
        <v>3387</v>
      </c>
      <c r="E2299" s="384">
        <v>154</v>
      </c>
      <c r="F2299" s="384">
        <v>87.6</v>
      </c>
      <c r="G2299" s="384">
        <v>60</v>
      </c>
      <c r="H2299" s="384">
        <v>32.4</v>
      </c>
    </row>
    <row r="2300" spans="1:8" s="324" customFormat="1" ht="31.5">
      <c r="A2300" s="1224"/>
      <c r="B2300" s="1536"/>
      <c r="C2300" s="332" t="s">
        <v>3387</v>
      </c>
      <c r="D2300" s="332" t="s">
        <v>3388</v>
      </c>
      <c r="E2300" s="384">
        <v>153.19999999999999</v>
      </c>
      <c r="F2300" s="384">
        <v>87.2</v>
      </c>
      <c r="G2300" s="384">
        <v>59.6</v>
      </c>
      <c r="H2300" s="384">
        <v>32</v>
      </c>
    </row>
    <row r="2301" spans="1:8" s="324" customFormat="1" ht="31.5">
      <c r="A2301" s="1224">
        <v>30</v>
      </c>
      <c r="B2301" s="1536" t="s">
        <v>3389</v>
      </c>
      <c r="C2301" s="332" t="s">
        <v>3384</v>
      </c>
      <c r="D2301" s="332" t="s">
        <v>3390</v>
      </c>
      <c r="E2301" s="384">
        <v>154</v>
      </c>
      <c r="F2301" s="384">
        <v>87.6</v>
      </c>
      <c r="G2301" s="384">
        <v>60</v>
      </c>
      <c r="H2301" s="384">
        <v>32.4</v>
      </c>
    </row>
    <row r="2302" spans="1:8" s="324" customFormat="1" ht="31.5">
      <c r="A2302" s="1224"/>
      <c r="B2302" s="1536"/>
      <c r="C2302" s="332" t="s">
        <v>3391</v>
      </c>
      <c r="D2302" s="332" t="s">
        <v>3392</v>
      </c>
      <c r="E2302" s="384">
        <v>145.19999999999999</v>
      </c>
      <c r="F2302" s="384">
        <v>82.8</v>
      </c>
      <c r="G2302" s="384">
        <v>56.8</v>
      </c>
      <c r="H2302" s="384">
        <v>30.4</v>
      </c>
    </row>
    <row r="2303" spans="1:8" s="324" customFormat="1" ht="47.25">
      <c r="A2303" s="337">
        <v>31</v>
      </c>
      <c r="B2303" s="344" t="s">
        <v>3393</v>
      </c>
      <c r="C2303" s="332" t="s">
        <v>3394</v>
      </c>
      <c r="D2303" s="332" t="s">
        <v>3395</v>
      </c>
      <c r="E2303" s="384">
        <v>242</v>
      </c>
      <c r="F2303" s="384">
        <v>138</v>
      </c>
      <c r="G2303" s="384">
        <v>94.4</v>
      </c>
      <c r="H2303" s="384">
        <v>50.8</v>
      </c>
    </row>
    <row r="2304" spans="1:8" s="324" customFormat="1" ht="47.25">
      <c r="A2304" s="1224">
        <v>32</v>
      </c>
      <c r="B2304" s="344" t="s">
        <v>3396</v>
      </c>
      <c r="C2304" s="332" t="s">
        <v>3397</v>
      </c>
      <c r="D2304" s="332" t="s">
        <v>3398</v>
      </c>
      <c r="E2304" s="384">
        <v>88</v>
      </c>
      <c r="F2304" s="384">
        <v>50</v>
      </c>
      <c r="G2304" s="384">
        <v>34.4</v>
      </c>
      <c r="H2304" s="384">
        <v>18.399999999999999</v>
      </c>
    </row>
    <row r="2305" spans="1:8" s="324" customFormat="1" ht="31.5">
      <c r="A2305" s="1224"/>
      <c r="B2305" s="344" t="s">
        <v>3399</v>
      </c>
      <c r="C2305" s="332" t="s">
        <v>3400</v>
      </c>
      <c r="D2305" s="332" t="s">
        <v>3401</v>
      </c>
      <c r="E2305" s="384">
        <v>123.2</v>
      </c>
      <c r="F2305" s="384">
        <v>70.400000000000006</v>
      </c>
      <c r="G2305" s="384">
        <v>48</v>
      </c>
      <c r="H2305" s="384">
        <v>26</v>
      </c>
    </row>
    <row r="2306" spans="1:8" s="324" customFormat="1" ht="47.25">
      <c r="A2306" s="337">
        <v>33</v>
      </c>
      <c r="B2306" s="344" t="s">
        <v>3402</v>
      </c>
      <c r="C2306" s="332" t="s">
        <v>3403</v>
      </c>
      <c r="D2306" s="332" t="s">
        <v>881</v>
      </c>
      <c r="E2306" s="384">
        <v>193.6</v>
      </c>
      <c r="F2306" s="384">
        <v>110.4</v>
      </c>
      <c r="G2306" s="384">
        <v>75.599999999999994</v>
      </c>
      <c r="H2306" s="384">
        <v>40.799999999999997</v>
      </c>
    </row>
    <row r="2307" spans="1:8" s="668" customFormat="1" ht="11.25" customHeight="1">
      <c r="A2307" s="789">
        <v>29</v>
      </c>
      <c r="B2307" s="790" t="s">
        <v>6903</v>
      </c>
      <c r="C2307" s="791"/>
      <c r="D2307" s="791"/>
      <c r="E2307" s="792"/>
      <c r="F2307" s="792"/>
      <c r="G2307" s="792"/>
      <c r="H2307" s="792"/>
    </row>
    <row r="2308" spans="1:8" s="668" customFormat="1" ht="15" customHeight="1">
      <c r="A2308" s="464">
        <v>1</v>
      </c>
      <c r="B2308" s="1248" t="s">
        <v>880</v>
      </c>
      <c r="C2308" s="781" t="s">
        <v>1830</v>
      </c>
      <c r="D2308" s="781" t="s">
        <v>852</v>
      </c>
      <c r="E2308" s="604">
        <v>2600</v>
      </c>
      <c r="F2308" s="604">
        <v>0</v>
      </c>
      <c r="G2308" s="604">
        <v>0</v>
      </c>
      <c r="H2308" s="604">
        <v>0</v>
      </c>
    </row>
    <row r="2309" spans="1:8" s="668" customFormat="1" ht="15" customHeight="1">
      <c r="A2309" s="464">
        <v>2</v>
      </c>
      <c r="B2309" s="1248"/>
      <c r="C2309" s="781" t="s">
        <v>852</v>
      </c>
      <c r="D2309" s="781" t="s">
        <v>2211</v>
      </c>
      <c r="E2309" s="604">
        <v>2960</v>
      </c>
      <c r="F2309" s="604">
        <v>0</v>
      </c>
      <c r="G2309" s="604">
        <v>0</v>
      </c>
      <c r="H2309" s="604">
        <v>0</v>
      </c>
    </row>
    <row r="2310" spans="1:8" s="668" customFormat="1" ht="15" customHeight="1">
      <c r="A2310" s="464">
        <v>3</v>
      </c>
      <c r="B2310" s="1248"/>
      <c r="C2310" s="781" t="s">
        <v>2211</v>
      </c>
      <c r="D2310" s="781" t="s">
        <v>1771</v>
      </c>
      <c r="E2310" s="604">
        <v>4400</v>
      </c>
      <c r="F2310" s="604">
        <v>0</v>
      </c>
      <c r="G2310" s="604">
        <v>0</v>
      </c>
      <c r="H2310" s="604">
        <v>0</v>
      </c>
    </row>
    <row r="2311" spans="1:8" s="668" customFormat="1" ht="15" customHeight="1">
      <c r="A2311" s="464">
        <v>4</v>
      </c>
      <c r="B2311" s="1248"/>
      <c r="C2311" s="782" t="s">
        <v>1771</v>
      </c>
      <c r="D2311" s="782" t="s">
        <v>1316</v>
      </c>
      <c r="E2311" s="604">
        <v>2560</v>
      </c>
      <c r="F2311" s="604">
        <v>1800</v>
      </c>
      <c r="G2311" s="604">
        <v>0</v>
      </c>
      <c r="H2311" s="604">
        <v>0</v>
      </c>
    </row>
    <row r="2312" spans="1:8" s="668" customFormat="1" ht="15" customHeight="1">
      <c r="A2312" s="464">
        <v>5</v>
      </c>
      <c r="B2312" s="1248"/>
      <c r="C2312" s="782" t="s">
        <v>1316</v>
      </c>
      <c r="D2312" s="781" t="s">
        <v>859</v>
      </c>
      <c r="E2312" s="604">
        <v>3000</v>
      </c>
      <c r="F2312" s="604">
        <v>2080</v>
      </c>
      <c r="G2312" s="604">
        <v>0</v>
      </c>
      <c r="H2312" s="604">
        <v>0</v>
      </c>
    </row>
    <row r="2313" spans="1:8" s="668" customFormat="1" ht="15" customHeight="1">
      <c r="A2313" s="464">
        <v>6</v>
      </c>
      <c r="B2313" s="1248"/>
      <c r="C2313" s="781" t="s">
        <v>2158</v>
      </c>
      <c r="D2313" s="782" t="s">
        <v>1785</v>
      </c>
      <c r="E2313" s="604">
        <v>3040</v>
      </c>
      <c r="F2313" s="604">
        <v>0</v>
      </c>
      <c r="G2313" s="604">
        <v>0</v>
      </c>
      <c r="H2313" s="604">
        <v>0</v>
      </c>
    </row>
    <row r="2314" spans="1:8" s="668" customFormat="1" ht="15" customHeight="1">
      <c r="A2314" s="464">
        <v>7</v>
      </c>
      <c r="B2314" s="1248"/>
      <c r="C2314" s="782" t="s">
        <v>1785</v>
      </c>
      <c r="D2314" s="782" t="s">
        <v>6904</v>
      </c>
      <c r="E2314" s="604">
        <v>1320</v>
      </c>
      <c r="F2314" s="604">
        <v>0</v>
      </c>
      <c r="G2314" s="604">
        <v>0</v>
      </c>
      <c r="H2314" s="604">
        <v>0</v>
      </c>
    </row>
    <row r="2315" spans="1:8" s="668" customFormat="1" ht="15" customHeight="1">
      <c r="A2315" s="464">
        <v>8</v>
      </c>
      <c r="B2315" s="1248"/>
      <c r="C2315" s="782" t="s">
        <v>6904</v>
      </c>
      <c r="D2315" s="782" t="s">
        <v>6905</v>
      </c>
      <c r="E2315" s="604">
        <v>880</v>
      </c>
      <c r="F2315" s="604">
        <v>0</v>
      </c>
      <c r="G2315" s="604">
        <v>0</v>
      </c>
      <c r="H2315" s="604">
        <v>0</v>
      </c>
    </row>
    <row r="2316" spans="1:8" s="668" customFormat="1" ht="15" customHeight="1">
      <c r="A2316" s="464">
        <v>9</v>
      </c>
      <c r="B2316" s="1249" t="s">
        <v>1771</v>
      </c>
      <c r="C2316" s="782" t="s">
        <v>880</v>
      </c>
      <c r="D2316" s="783" t="s">
        <v>1721</v>
      </c>
      <c r="E2316" s="604">
        <v>2040</v>
      </c>
      <c r="F2316" s="604">
        <v>0</v>
      </c>
      <c r="G2316" s="604">
        <v>0</v>
      </c>
      <c r="H2316" s="604">
        <v>0</v>
      </c>
    </row>
    <row r="2317" spans="1:8" s="668" customFormat="1" ht="15" customHeight="1">
      <c r="A2317" s="464">
        <v>10</v>
      </c>
      <c r="B2317" s="1249"/>
      <c r="C2317" s="783" t="s">
        <v>1721</v>
      </c>
      <c r="D2317" s="783" t="s">
        <v>1320</v>
      </c>
      <c r="E2317" s="604">
        <v>1360</v>
      </c>
      <c r="F2317" s="604">
        <v>0</v>
      </c>
      <c r="G2317" s="604">
        <v>0</v>
      </c>
      <c r="H2317" s="604">
        <v>0</v>
      </c>
    </row>
    <row r="2318" spans="1:8" s="668" customFormat="1" ht="15" customHeight="1">
      <c r="A2318" s="464">
        <v>11</v>
      </c>
      <c r="B2318" s="1249"/>
      <c r="C2318" s="783" t="s">
        <v>1320</v>
      </c>
      <c r="D2318" s="783" t="s">
        <v>860</v>
      </c>
      <c r="E2318" s="604">
        <v>880</v>
      </c>
      <c r="F2318" s="604">
        <v>616</v>
      </c>
      <c r="G2318" s="604">
        <v>0</v>
      </c>
      <c r="H2318" s="604">
        <v>0</v>
      </c>
    </row>
    <row r="2319" spans="1:8" s="668" customFormat="1" ht="15" customHeight="1">
      <c r="A2319" s="464">
        <v>12</v>
      </c>
      <c r="B2319" s="1249"/>
      <c r="C2319" s="783" t="s">
        <v>860</v>
      </c>
      <c r="D2319" s="782" t="s">
        <v>1399</v>
      </c>
      <c r="E2319" s="604">
        <v>600</v>
      </c>
      <c r="F2319" s="604">
        <v>0</v>
      </c>
      <c r="G2319" s="604">
        <v>0</v>
      </c>
      <c r="H2319" s="604">
        <v>0</v>
      </c>
    </row>
    <row r="2320" spans="1:8" s="668" customFormat="1" ht="15" customHeight="1">
      <c r="A2320" s="464">
        <v>13</v>
      </c>
      <c r="B2320" s="1249"/>
      <c r="C2320" s="782" t="s">
        <v>1399</v>
      </c>
      <c r="D2320" s="782" t="s">
        <v>2808</v>
      </c>
      <c r="E2320" s="604">
        <v>480</v>
      </c>
      <c r="F2320" s="604">
        <v>336</v>
      </c>
      <c r="G2320" s="604">
        <v>0</v>
      </c>
      <c r="H2320" s="604">
        <v>0</v>
      </c>
    </row>
    <row r="2321" spans="1:8" s="668" customFormat="1" ht="15" customHeight="1">
      <c r="A2321" s="464">
        <v>14</v>
      </c>
      <c r="B2321" s="1249"/>
      <c r="C2321" s="782" t="s">
        <v>2808</v>
      </c>
      <c r="D2321" s="782" t="s">
        <v>6906</v>
      </c>
      <c r="E2321" s="604">
        <v>312</v>
      </c>
      <c r="F2321" s="604">
        <v>220</v>
      </c>
      <c r="G2321" s="604">
        <v>0</v>
      </c>
      <c r="H2321" s="604">
        <v>0</v>
      </c>
    </row>
    <row r="2322" spans="1:8" s="668" customFormat="1" ht="15" customHeight="1">
      <c r="A2322" s="464">
        <v>15</v>
      </c>
      <c r="B2322" s="573" t="s">
        <v>1942</v>
      </c>
      <c r="C2322" s="582" t="s">
        <v>880</v>
      </c>
      <c r="D2322" s="582" t="s">
        <v>6907</v>
      </c>
      <c r="E2322" s="604">
        <v>560</v>
      </c>
      <c r="F2322" s="604">
        <v>392</v>
      </c>
      <c r="G2322" s="604">
        <v>0</v>
      </c>
      <c r="H2322" s="604">
        <v>0</v>
      </c>
    </row>
    <row r="2323" spans="1:8" s="668" customFormat="1" ht="15" customHeight="1">
      <c r="A2323" s="464">
        <v>16</v>
      </c>
      <c r="B2323" s="1249" t="s">
        <v>277</v>
      </c>
      <c r="C2323" s="782" t="s">
        <v>6908</v>
      </c>
      <c r="D2323" s="782" t="s">
        <v>6909</v>
      </c>
      <c r="E2323" s="604">
        <v>400</v>
      </c>
      <c r="F2323" s="604">
        <v>280</v>
      </c>
      <c r="G2323" s="604">
        <v>168</v>
      </c>
      <c r="H2323" s="604">
        <v>0</v>
      </c>
    </row>
    <row r="2324" spans="1:8" s="668" customFormat="1" ht="15" customHeight="1">
      <c r="A2324" s="464">
        <v>17</v>
      </c>
      <c r="B2324" s="1249"/>
      <c r="C2324" s="782" t="s">
        <v>6909</v>
      </c>
      <c r="D2324" s="782" t="s">
        <v>6910</v>
      </c>
      <c r="E2324" s="604">
        <v>300</v>
      </c>
      <c r="F2324" s="604">
        <v>208</v>
      </c>
      <c r="G2324" s="604">
        <v>120</v>
      </c>
      <c r="H2324" s="604">
        <v>0</v>
      </c>
    </row>
    <row r="2325" spans="1:8" s="668" customFormat="1" ht="15" customHeight="1">
      <c r="A2325" s="464">
        <v>18</v>
      </c>
      <c r="B2325" s="1249" t="s">
        <v>277</v>
      </c>
      <c r="C2325" s="782" t="s">
        <v>6911</v>
      </c>
      <c r="D2325" s="782" t="s">
        <v>6912</v>
      </c>
      <c r="E2325" s="604">
        <v>1040</v>
      </c>
      <c r="F2325" s="604">
        <v>400</v>
      </c>
      <c r="G2325" s="604">
        <v>0</v>
      </c>
      <c r="H2325" s="604">
        <v>0</v>
      </c>
    </row>
    <row r="2326" spans="1:8" s="668" customFormat="1" ht="15" customHeight="1">
      <c r="A2326" s="464">
        <v>19</v>
      </c>
      <c r="B2326" s="1249"/>
      <c r="C2326" s="782" t="s">
        <v>6912</v>
      </c>
      <c r="D2326" s="782" t="s">
        <v>6913</v>
      </c>
      <c r="E2326" s="604">
        <v>800</v>
      </c>
      <c r="F2326" s="604">
        <v>320</v>
      </c>
      <c r="G2326" s="604">
        <v>96</v>
      </c>
      <c r="H2326" s="604">
        <v>0</v>
      </c>
    </row>
    <row r="2327" spans="1:8" s="668" customFormat="1" ht="15" customHeight="1">
      <c r="A2327" s="464">
        <v>20</v>
      </c>
      <c r="B2327" s="1249"/>
      <c r="C2327" s="782" t="s">
        <v>6913</v>
      </c>
      <c r="D2327" s="782" t="s">
        <v>6914</v>
      </c>
      <c r="E2327" s="604">
        <v>960</v>
      </c>
      <c r="F2327" s="604">
        <v>384</v>
      </c>
      <c r="G2327" s="604">
        <v>152</v>
      </c>
      <c r="H2327" s="604">
        <v>60</v>
      </c>
    </row>
    <row r="2328" spans="1:8" s="668" customFormat="1" ht="15" customHeight="1">
      <c r="A2328" s="464">
        <v>21</v>
      </c>
      <c r="B2328" s="573" t="s">
        <v>6915</v>
      </c>
      <c r="C2328" s="782" t="s">
        <v>6916</v>
      </c>
      <c r="D2328" s="782" t="s">
        <v>6917</v>
      </c>
      <c r="E2328" s="604">
        <v>340</v>
      </c>
      <c r="F2328" s="604">
        <v>200</v>
      </c>
      <c r="G2328" s="604">
        <v>0</v>
      </c>
      <c r="H2328" s="604">
        <v>0</v>
      </c>
    </row>
    <row r="2329" spans="1:8" s="668" customFormat="1" ht="15" customHeight="1">
      <c r="A2329" s="464">
        <v>22</v>
      </c>
      <c r="B2329" s="1249" t="s">
        <v>1830</v>
      </c>
      <c r="C2329" s="782" t="s">
        <v>880</v>
      </c>
      <c r="D2329" s="782" t="s">
        <v>1614</v>
      </c>
      <c r="E2329" s="604">
        <v>380</v>
      </c>
      <c r="F2329" s="604">
        <v>0</v>
      </c>
      <c r="G2329" s="604">
        <v>0</v>
      </c>
      <c r="H2329" s="604">
        <v>0</v>
      </c>
    </row>
    <row r="2330" spans="1:8" s="668" customFormat="1" ht="15" customHeight="1">
      <c r="A2330" s="464">
        <v>23</v>
      </c>
      <c r="B2330" s="1249"/>
      <c r="C2330" s="782" t="s">
        <v>1614</v>
      </c>
      <c r="D2330" s="782" t="s">
        <v>6918</v>
      </c>
      <c r="E2330" s="604">
        <v>264</v>
      </c>
      <c r="F2330" s="604">
        <v>0</v>
      </c>
      <c r="G2330" s="604">
        <v>0</v>
      </c>
      <c r="H2330" s="604">
        <v>0</v>
      </c>
    </row>
    <row r="2331" spans="1:8" s="668" customFormat="1" ht="15" customHeight="1">
      <c r="A2331" s="464">
        <v>24</v>
      </c>
      <c r="B2331" s="1249"/>
      <c r="C2331" s="782" t="s">
        <v>6918</v>
      </c>
      <c r="D2331" s="782" t="s">
        <v>6919</v>
      </c>
      <c r="E2331" s="604">
        <v>188</v>
      </c>
      <c r="F2331" s="604">
        <v>0</v>
      </c>
      <c r="G2331" s="604">
        <v>0</v>
      </c>
      <c r="H2331" s="604">
        <v>0</v>
      </c>
    </row>
    <row r="2332" spans="1:8" s="668" customFormat="1" ht="15" customHeight="1">
      <c r="A2332" s="464">
        <v>25</v>
      </c>
      <c r="B2332" s="1249"/>
      <c r="C2332" s="782" t="s">
        <v>6919</v>
      </c>
      <c r="D2332" s="782" t="s">
        <v>6920</v>
      </c>
      <c r="E2332" s="604">
        <v>160</v>
      </c>
      <c r="F2332" s="604">
        <v>112</v>
      </c>
      <c r="G2332" s="604">
        <v>0</v>
      </c>
      <c r="H2332" s="604">
        <v>0</v>
      </c>
    </row>
    <row r="2333" spans="1:8" s="668" customFormat="1" ht="15" customHeight="1">
      <c r="A2333" s="464">
        <v>26</v>
      </c>
      <c r="B2333" s="1249" t="s">
        <v>1589</v>
      </c>
      <c r="C2333" s="782" t="s">
        <v>880</v>
      </c>
      <c r="D2333" s="782" t="s">
        <v>1614</v>
      </c>
      <c r="E2333" s="604">
        <v>380</v>
      </c>
      <c r="F2333" s="604">
        <v>0</v>
      </c>
      <c r="G2333" s="604">
        <v>0</v>
      </c>
      <c r="H2333" s="604">
        <v>0</v>
      </c>
    </row>
    <row r="2334" spans="1:8" s="668" customFormat="1" ht="15" customHeight="1">
      <c r="A2334" s="464">
        <v>27</v>
      </c>
      <c r="B2334" s="1249"/>
      <c r="C2334" s="782" t="s">
        <v>1614</v>
      </c>
      <c r="D2334" s="782" t="s">
        <v>1700</v>
      </c>
      <c r="E2334" s="604">
        <v>280</v>
      </c>
      <c r="F2334" s="604">
        <v>0</v>
      </c>
      <c r="G2334" s="604">
        <v>0</v>
      </c>
      <c r="H2334" s="604">
        <v>0</v>
      </c>
    </row>
    <row r="2335" spans="1:8" s="668" customFormat="1" ht="15" customHeight="1">
      <c r="A2335" s="464">
        <v>28</v>
      </c>
      <c r="B2335" s="1249" t="s">
        <v>6921</v>
      </c>
      <c r="C2335" s="782" t="s">
        <v>880</v>
      </c>
      <c r="D2335" s="782" t="s">
        <v>1614</v>
      </c>
      <c r="E2335" s="604">
        <v>380</v>
      </c>
      <c r="F2335" s="604">
        <v>0</v>
      </c>
      <c r="G2335" s="604">
        <v>0</v>
      </c>
      <c r="H2335" s="604">
        <v>0</v>
      </c>
    </row>
    <row r="2336" spans="1:8" s="668" customFormat="1" ht="15" customHeight="1">
      <c r="A2336" s="464">
        <v>29</v>
      </c>
      <c r="B2336" s="1249"/>
      <c r="C2336" s="782" t="s">
        <v>1614</v>
      </c>
      <c r="D2336" s="782" t="s">
        <v>1700</v>
      </c>
      <c r="E2336" s="604">
        <v>280</v>
      </c>
      <c r="F2336" s="604">
        <v>168</v>
      </c>
      <c r="G2336" s="604">
        <v>0</v>
      </c>
      <c r="H2336" s="604">
        <v>0</v>
      </c>
    </row>
    <row r="2337" spans="1:8" s="668" customFormat="1" ht="15" customHeight="1">
      <c r="A2337" s="464">
        <v>30</v>
      </c>
      <c r="B2337" s="1249"/>
      <c r="C2337" s="782" t="s">
        <v>1700</v>
      </c>
      <c r="D2337" s="782" t="s">
        <v>4641</v>
      </c>
      <c r="E2337" s="604">
        <v>200</v>
      </c>
      <c r="F2337" s="604">
        <v>140</v>
      </c>
      <c r="G2337" s="604">
        <v>0</v>
      </c>
      <c r="H2337" s="604">
        <v>0</v>
      </c>
    </row>
    <row r="2338" spans="1:8" s="668" customFormat="1" ht="15" customHeight="1">
      <c r="A2338" s="464">
        <v>31</v>
      </c>
      <c r="B2338" s="1249" t="s">
        <v>6922</v>
      </c>
      <c r="C2338" s="782" t="s">
        <v>880</v>
      </c>
      <c r="D2338" s="782" t="s">
        <v>1614</v>
      </c>
      <c r="E2338" s="604">
        <v>400</v>
      </c>
      <c r="F2338" s="604">
        <v>0</v>
      </c>
      <c r="G2338" s="604">
        <v>0</v>
      </c>
      <c r="H2338" s="604">
        <v>0</v>
      </c>
    </row>
    <row r="2339" spans="1:8" s="668" customFormat="1" ht="15" customHeight="1">
      <c r="A2339" s="464">
        <v>32</v>
      </c>
      <c r="B2339" s="1249"/>
      <c r="C2339" s="782" t="s">
        <v>1614</v>
      </c>
      <c r="D2339" s="782" t="s">
        <v>4742</v>
      </c>
      <c r="E2339" s="604">
        <v>288</v>
      </c>
      <c r="F2339" s="604">
        <v>0</v>
      </c>
      <c r="G2339" s="604">
        <v>0</v>
      </c>
      <c r="H2339" s="604">
        <v>0</v>
      </c>
    </row>
    <row r="2340" spans="1:8" s="668" customFormat="1" ht="15" customHeight="1">
      <c r="A2340" s="464">
        <v>33</v>
      </c>
      <c r="B2340" s="1249"/>
      <c r="C2340" s="782" t="s">
        <v>4742</v>
      </c>
      <c r="D2340" s="782" t="s">
        <v>6923</v>
      </c>
      <c r="E2340" s="604">
        <v>200</v>
      </c>
      <c r="F2340" s="604">
        <v>140</v>
      </c>
      <c r="G2340" s="604">
        <v>100</v>
      </c>
      <c r="H2340" s="604">
        <v>0</v>
      </c>
    </row>
    <row r="2341" spans="1:8" s="668" customFormat="1" ht="15" customHeight="1">
      <c r="A2341" s="464">
        <v>34</v>
      </c>
      <c r="B2341" s="1249" t="s">
        <v>6924</v>
      </c>
      <c r="C2341" s="782" t="s">
        <v>880</v>
      </c>
      <c r="D2341" s="784" t="s">
        <v>1334</v>
      </c>
      <c r="E2341" s="604">
        <v>400</v>
      </c>
      <c r="F2341" s="604">
        <v>0</v>
      </c>
      <c r="G2341" s="604">
        <v>0</v>
      </c>
      <c r="H2341" s="604">
        <v>0</v>
      </c>
    </row>
    <row r="2342" spans="1:8" s="668" customFormat="1" ht="15" customHeight="1">
      <c r="A2342" s="464">
        <v>35</v>
      </c>
      <c r="B2342" s="1249"/>
      <c r="C2342" s="784" t="s">
        <v>1334</v>
      </c>
      <c r="D2342" s="784" t="s">
        <v>6925</v>
      </c>
      <c r="E2342" s="604">
        <v>288</v>
      </c>
      <c r="F2342" s="604">
        <v>200</v>
      </c>
      <c r="G2342" s="604">
        <v>0</v>
      </c>
      <c r="H2342" s="604">
        <v>0</v>
      </c>
    </row>
    <row r="2343" spans="1:8" s="668" customFormat="1" ht="15" customHeight="1">
      <c r="A2343" s="464">
        <v>36</v>
      </c>
      <c r="B2343" s="1249" t="s">
        <v>2216</v>
      </c>
      <c r="C2343" s="782" t="s">
        <v>880</v>
      </c>
      <c r="D2343" s="784" t="s">
        <v>1334</v>
      </c>
      <c r="E2343" s="604">
        <v>400</v>
      </c>
      <c r="F2343" s="604">
        <v>0</v>
      </c>
      <c r="G2343" s="604">
        <v>0</v>
      </c>
      <c r="H2343" s="604">
        <v>0</v>
      </c>
    </row>
    <row r="2344" spans="1:8" s="668" customFormat="1" ht="15" customHeight="1">
      <c r="A2344" s="464">
        <v>37</v>
      </c>
      <c r="B2344" s="1249"/>
      <c r="C2344" s="784" t="s">
        <v>1334</v>
      </c>
      <c r="D2344" s="784" t="s">
        <v>6926</v>
      </c>
      <c r="E2344" s="604">
        <v>288</v>
      </c>
      <c r="F2344" s="604">
        <v>200</v>
      </c>
      <c r="G2344" s="604">
        <v>0</v>
      </c>
      <c r="H2344" s="604">
        <v>0</v>
      </c>
    </row>
    <row r="2345" spans="1:8" s="668" customFormat="1" ht="15" customHeight="1">
      <c r="A2345" s="464">
        <v>38</v>
      </c>
      <c r="B2345" s="1249" t="s">
        <v>1675</v>
      </c>
      <c r="C2345" s="782" t="s">
        <v>880</v>
      </c>
      <c r="D2345" s="784" t="s">
        <v>1334</v>
      </c>
      <c r="E2345" s="604">
        <v>400</v>
      </c>
      <c r="F2345" s="604">
        <v>0</v>
      </c>
      <c r="G2345" s="604">
        <v>0</v>
      </c>
      <c r="H2345" s="604">
        <v>0</v>
      </c>
    </row>
    <row r="2346" spans="1:8" s="668" customFormat="1" ht="15" customHeight="1">
      <c r="A2346" s="464">
        <v>39</v>
      </c>
      <c r="B2346" s="1249"/>
      <c r="C2346" s="784" t="s">
        <v>1334</v>
      </c>
      <c r="D2346" s="784" t="s">
        <v>6927</v>
      </c>
      <c r="E2346" s="604">
        <v>288</v>
      </c>
      <c r="F2346" s="604">
        <v>200</v>
      </c>
      <c r="G2346" s="604">
        <v>0</v>
      </c>
      <c r="H2346" s="604">
        <v>0</v>
      </c>
    </row>
    <row r="2347" spans="1:8" s="668" customFormat="1" ht="15" customHeight="1">
      <c r="A2347" s="464">
        <v>40</v>
      </c>
      <c r="B2347" s="1249" t="s">
        <v>6928</v>
      </c>
      <c r="C2347" s="782" t="s">
        <v>880</v>
      </c>
      <c r="D2347" s="784" t="s">
        <v>1334</v>
      </c>
      <c r="E2347" s="604">
        <v>400</v>
      </c>
      <c r="F2347" s="604">
        <v>0</v>
      </c>
      <c r="G2347" s="604">
        <v>0</v>
      </c>
      <c r="H2347" s="604">
        <v>0</v>
      </c>
    </row>
    <row r="2348" spans="1:8" s="668" customFormat="1" ht="15" customHeight="1">
      <c r="A2348" s="464">
        <v>41</v>
      </c>
      <c r="B2348" s="1249"/>
      <c r="C2348" s="784" t="s">
        <v>1334</v>
      </c>
      <c r="D2348" s="784" t="s">
        <v>6929</v>
      </c>
      <c r="E2348" s="604">
        <v>288</v>
      </c>
      <c r="F2348" s="604">
        <v>200</v>
      </c>
      <c r="G2348" s="604">
        <v>0</v>
      </c>
      <c r="H2348" s="604">
        <v>0</v>
      </c>
    </row>
    <row r="2349" spans="1:8" s="668" customFormat="1" ht="15" customHeight="1">
      <c r="A2349" s="464">
        <v>42</v>
      </c>
      <c r="B2349" s="1249" t="s">
        <v>1351</v>
      </c>
      <c r="C2349" s="782" t="s">
        <v>880</v>
      </c>
      <c r="D2349" s="781" t="s">
        <v>1614</v>
      </c>
      <c r="E2349" s="604">
        <v>520</v>
      </c>
      <c r="F2349" s="604">
        <v>0</v>
      </c>
      <c r="G2349" s="604">
        <v>0</v>
      </c>
      <c r="H2349" s="604">
        <v>0</v>
      </c>
    </row>
    <row r="2350" spans="1:8" s="668" customFormat="1" ht="15" customHeight="1">
      <c r="A2350" s="464">
        <v>43</v>
      </c>
      <c r="B2350" s="1249"/>
      <c r="C2350" s="781" t="s">
        <v>1614</v>
      </c>
      <c r="D2350" s="781" t="s">
        <v>6930</v>
      </c>
      <c r="E2350" s="604">
        <v>400</v>
      </c>
      <c r="F2350" s="604">
        <v>0</v>
      </c>
      <c r="G2350" s="604">
        <v>0</v>
      </c>
      <c r="H2350" s="604">
        <v>0</v>
      </c>
    </row>
    <row r="2351" spans="1:8" s="668" customFormat="1" ht="15" customHeight="1">
      <c r="A2351" s="464">
        <v>44</v>
      </c>
      <c r="B2351" s="1249" t="s">
        <v>2211</v>
      </c>
      <c r="C2351" s="781" t="s">
        <v>2211</v>
      </c>
      <c r="D2351" s="784" t="s">
        <v>1331</v>
      </c>
      <c r="E2351" s="604">
        <v>520</v>
      </c>
      <c r="F2351" s="604">
        <v>0</v>
      </c>
      <c r="G2351" s="604">
        <v>0</v>
      </c>
      <c r="H2351" s="604">
        <v>0</v>
      </c>
    </row>
    <row r="2352" spans="1:8" s="668" customFormat="1" ht="15" customHeight="1">
      <c r="A2352" s="464">
        <v>45</v>
      </c>
      <c r="B2352" s="1249"/>
      <c r="C2352" s="784" t="s">
        <v>1331</v>
      </c>
      <c r="D2352" s="784" t="s">
        <v>6931</v>
      </c>
      <c r="E2352" s="604">
        <v>400</v>
      </c>
      <c r="F2352" s="604">
        <v>0</v>
      </c>
      <c r="G2352" s="604">
        <v>0</v>
      </c>
      <c r="H2352" s="604">
        <v>0</v>
      </c>
    </row>
    <row r="2353" spans="1:8" s="668" customFormat="1" ht="15" customHeight="1">
      <c r="A2353" s="464">
        <v>46</v>
      </c>
      <c r="B2353" s="1249"/>
      <c r="C2353" s="784" t="s">
        <v>6931</v>
      </c>
      <c r="D2353" s="784" t="s">
        <v>881</v>
      </c>
      <c r="E2353" s="604">
        <v>160000</v>
      </c>
      <c r="F2353" s="604">
        <v>112</v>
      </c>
      <c r="G2353" s="604">
        <v>0</v>
      </c>
      <c r="H2353" s="604">
        <v>0</v>
      </c>
    </row>
    <row r="2354" spans="1:8" s="668" customFormat="1" ht="15" customHeight="1">
      <c r="A2354" s="464">
        <v>47</v>
      </c>
      <c r="B2354" s="1249" t="s">
        <v>1349</v>
      </c>
      <c r="C2354" s="782" t="s">
        <v>880</v>
      </c>
      <c r="D2354" s="781" t="s">
        <v>4347</v>
      </c>
      <c r="E2354" s="604">
        <v>680</v>
      </c>
      <c r="F2354" s="604">
        <v>0</v>
      </c>
      <c r="G2354" s="604">
        <v>0</v>
      </c>
      <c r="H2354" s="604">
        <v>0</v>
      </c>
    </row>
    <row r="2355" spans="1:8" s="668" customFormat="1" ht="15" customHeight="1">
      <c r="A2355" s="464">
        <v>48</v>
      </c>
      <c r="B2355" s="1249"/>
      <c r="C2355" s="781" t="s">
        <v>4347</v>
      </c>
      <c r="D2355" s="784" t="s">
        <v>6932</v>
      </c>
      <c r="E2355" s="604">
        <v>480</v>
      </c>
      <c r="F2355" s="604">
        <v>0</v>
      </c>
      <c r="G2355" s="604">
        <v>0</v>
      </c>
      <c r="H2355" s="604">
        <v>0</v>
      </c>
    </row>
    <row r="2356" spans="1:8" s="668" customFormat="1" ht="15" customHeight="1">
      <c r="A2356" s="464">
        <v>49</v>
      </c>
      <c r="B2356" s="1249"/>
      <c r="C2356" s="784" t="s">
        <v>6932</v>
      </c>
      <c r="D2356" s="781" t="s">
        <v>6933</v>
      </c>
      <c r="E2356" s="604">
        <v>320</v>
      </c>
      <c r="F2356" s="604">
        <v>128</v>
      </c>
      <c r="G2356" s="604">
        <v>0</v>
      </c>
      <c r="H2356" s="604">
        <v>0</v>
      </c>
    </row>
    <row r="2357" spans="1:8" s="668" customFormat="1" ht="15" customHeight="1">
      <c r="A2357" s="464">
        <v>50</v>
      </c>
      <c r="B2357" s="1249" t="s">
        <v>1595</v>
      </c>
      <c r="C2357" s="782" t="s">
        <v>880</v>
      </c>
      <c r="D2357" s="785" t="s">
        <v>1572</v>
      </c>
      <c r="E2357" s="604">
        <v>680</v>
      </c>
      <c r="F2357" s="604">
        <v>0</v>
      </c>
      <c r="G2357" s="604">
        <v>0</v>
      </c>
      <c r="H2357" s="604">
        <v>0</v>
      </c>
    </row>
    <row r="2358" spans="1:8" s="668" customFormat="1" ht="15" customHeight="1">
      <c r="A2358" s="464">
        <v>51</v>
      </c>
      <c r="B2358" s="1249"/>
      <c r="C2358" s="785" t="s">
        <v>1572</v>
      </c>
      <c r="D2358" s="784" t="s">
        <v>874</v>
      </c>
      <c r="E2358" s="604">
        <v>480</v>
      </c>
      <c r="F2358" s="604">
        <v>0</v>
      </c>
      <c r="G2358" s="604">
        <v>0</v>
      </c>
      <c r="H2358" s="604">
        <v>0</v>
      </c>
    </row>
    <row r="2359" spans="1:8" s="668" customFormat="1" ht="15" customHeight="1">
      <c r="A2359" s="464">
        <v>52</v>
      </c>
      <c r="B2359" s="1249"/>
      <c r="C2359" s="784" t="s">
        <v>874</v>
      </c>
      <c r="D2359" s="784" t="s">
        <v>4742</v>
      </c>
      <c r="E2359" s="604">
        <v>320</v>
      </c>
      <c r="F2359" s="604">
        <v>0</v>
      </c>
      <c r="G2359" s="604">
        <v>0</v>
      </c>
      <c r="H2359" s="604">
        <v>0</v>
      </c>
    </row>
    <row r="2360" spans="1:8" s="668" customFormat="1" ht="15" customHeight="1">
      <c r="A2360" s="464">
        <v>53</v>
      </c>
      <c r="B2360" s="1249"/>
      <c r="C2360" s="784" t="s">
        <v>4742</v>
      </c>
      <c r="D2360" s="784" t="s">
        <v>6934</v>
      </c>
      <c r="E2360" s="604">
        <v>200</v>
      </c>
      <c r="F2360" s="604">
        <v>120</v>
      </c>
      <c r="G2360" s="604">
        <v>0</v>
      </c>
      <c r="H2360" s="604">
        <v>0</v>
      </c>
    </row>
    <row r="2361" spans="1:8" s="668" customFormat="1" ht="15" customHeight="1">
      <c r="A2361" s="464">
        <v>54</v>
      </c>
      <c r="B2361" s="1249" t="s">
        <v>1590</v>
      </c>
      <c r="C2361" s="782" t="s">
        <v>880</v>
      </c>
      <c r="D2361" s="784" t="s">
        <v>1721</v>
      </c>
      <c r="E2361" s="604">
        <v>560</v>
      </c>
      <c r="F2361" s="604">
        <v>0</v>
      </c>
      <c r="G2361" s="604">
        <v>0</v>
      </c>
      <c r="H2361" s="604">
        <v>0</v>
      </c>
    </row>
    <row r="2362" spans="1:8" s="668" customFormat="1" ht="15" customHeight="1">
      <c r="A2362" s="464">
        <v>55</v>
      </c>
      <c r="B2362" s="1249"/>
      <c r="C2362" s="784" t="s">
        <v>1721</v>
      </c>
      <c r="D2362" s="784" t="s">
        <v>860</v>
      </c>
      <c r="E2362" s="604">
        <v>400</v>
      </c>
      <c r="F2362" s="604">
        <v>280</v>
      </c>
      <c r="G2362" s="604">
        <v>140</v>
      </c>
      <c r="H2362" s="604">
        <v>0</v>
      </c>
    </row>
    <row r="2363" spans="1:8" s="668" customFormat="1" ht="15" customHeight="1">
      <c r="A2363" s="464">
        <v>56</v>
      </c>
      <c r="B2363" s="1249"/>
      <c r="C2363" s="784" t="s">
        <v>860</v>
      </c>
      <c r="D2363" s="785" t="s">
        <v>2200</v>
      </c>
      <c r="E2363" s="604">
        <v>280</v>
      </c>
      <c r="F2363" s="604">
        <v>200</v>
      </c>
      <c r="G2363" s="604">
        <v>120</v>
      </c>
      <c r="H2363" s="604">
        <v>0</v>
      </c>
    </row>
    <row r="2364" spans="1:8" s="668" customFormat="1" ht="15" customHeight="1">
      <c r="A2364" s="464">
        <v>57</v>
      </c>
      <c r="B2364" s="1249"/>
      <c r="C2364" s="785" t="s">
        <v>2200</v>
      </c>
      <c r="D2364" s="781" t="s">
        <v>6935</v>
      </c>
      <c r="E2364" s="604">
        <v>160</v>
      </c>
      <c r="F2364" s="604">
        <v>112</v>
      </c>
      <c r="G2364" s="604">
        <v>100</v>
      </c>
      <c r="H2364" s="604">
        <v>0</v>
      </c>
    </row>
    <row r="2365" spans="1:8" s="668" customFormat="1" ht="15" customHeight="1">
      <c r="A2365" s="464">
        <v>58</v>
      </c>
      <c r="B2365" s="1249" t="s">
        <v>1660</v>
      </c>
      <c r="C2365" s="785" t="s">
        <v>880</v>
      </c>
      <c r="D2365" s="785" t="s">
        <v>1572</v>
      </c>
      <c r="E2365" s="604">
        <v>560</v>
      </c>
      <c r="F2365" s="604">
        <v>0</v>
      </c>
      <c r="G2365" s="604">
        <v>0</v>
      </c>
      <c r="H2365" s="604">
        <v>0</v>
      </c>
    </row>
    <row r="2366" spans="1:8" s="668" customFormat="1" ht="15" customHeight="1">
      <c r="A2366" s="464">
        <v>59</v>
      </c>
      <c r="B2366" s="1249"/>
      <c r="C2366" s="785" t="s">
        <v>1572</v>
      </c>
      <c r="D2366" s="785" t="s">
        <v>881</v>
      </c>
      <c r="E2366" s="604">
        <v>400</v>
      </c>
      <c r="F2366" s="604">
        <v>160</v>
      </c>
      <c r="G2366" s="604">
        <v>0</v>
      </c>
      <c r="H2366" s="604">
        <v>0</v>
      </c>
    </row>
    <row r="2367" spans="1:8" s="668" customFormat="1" ht="15" customHeight="1">
      <c r="A2367" s="464">
        <v>60</v>
      </c>
      <c r="B2367" s="1249" t="s">
        <v>1581</v>
      </c>
      <c r="C2367" s="785" t="s">
        <v>880</v>
      </c>
      <c r="D2367" s="785" t="s">
        <v>1572</v>
      </c>
      <c r="E2367" s="604">
        <v>560</v>
      </c>
      <c r="F2367" s="604">
        <v>0</v>
      </c>
      <c r="G2367" s="604">
        <v>0</v>
      </c>
      <c r="H2367" s="604">
        <v>0</v>
      </c>
    </row>
    <row r="2368" spans="1:8" s="668" customFormat="1" ht="15" customHeight="1">
      <c r="A2368" s="464">
        <v>61</v>
      </c>
      <c r="B2368" s="1249"/>
      <c r="C2368" s="785" t="s">
        <v>1572</v>
      </c>
      <c r="D2368" s="784" t="s">
        <v>881</v>
      </c>
      <c r="E2368" s="604">
        <v>400</v>
      </c>
      <c r="F2368" s="604">
        <v>160</v>
      </c>
      <c r="G2368" s="604">
        <v>0</v>
      </c>
      <c r="H2368" s="604">
        <v>0</v>
      </c>
    </row>
    <row r="2369" spans="1:8" s="668" customFormat="1" ht="15" customHeight="1">
      <c r="A2369" s="464">
        <v>62</v>
      </c>
      <c r="B2369" s="1249" t="s">
        <v>1316</v>
      </c>
      <c r="C2369" s="782" t="s">
        <v>880</v>
      </c>
      <c r="D2369" s="784" t="s">
        <v>1349</v>
      </c>
      <c r="E2369" s="604">
        <v>560</v>
      </c>
      <c r="F2369" s="604">
        <v>0</v>
      </c>
      <c r="G2369" s="604">
        <v>0</v>
      </c>
      <c r="H2369" s="604">
        <v>0</v>
      </c>
    </row>
    <row r="2370" spans="1:8" s="668" customFormat="1" ht="15" customHeight="1">
      <c r="A2370" s="464">
        <v>63</v>
      </c>
      <c r="B2370" s="1249"/>
      <c r="C2370" s="784" t="s">
        <v>1349</v>
      </c>
      <c r="D2370" s="784" t="s">
        <v>860</v>
      </c>
      <c r="E2370" s="604">
        <v>400</v>
      </c>
      <c r="F2370" s="604">
        <v>0</v>
      </c>
      <c r="G2370" s="604">
        <v>0</v>
      </c>
      <c r="H2370" s="604">
        <v>0</v>
      </c>
    </row>
    <row r="2371" spans="1:8" s="668" customFormat="1" ht="15" customHeight="1">
      <c r="A2371" s="464">
        <v>64</v>
      </c>
      <c r="B2371" s="1249"/>
      <c r="C2371" s="784" t="s">
        <v>860</v>
      </c>
      <c r="D2371" s="784" t="s">
        <v>1661</v>
      </c>
      <c r="E2371" s="604">
        <v>280</v>
      </c>
      <c r="F2371" s="604">
        <v>120</v>
      </c>
      <c r="G2371" s="604">
        <v>0</v>
      </c>
      <c r="H2371" s="604">
        <v>0</v>
      </c>
    </row>
    <row r="2372" spans="1:8" s="668" customFormat="1" ht="15" customHeight="1">
      <c r="A2372" s="464">
        <v>65</v>
      </c>
      <c r="B2372" s="1249" t="s">
        <v>1427</v>
      </c>
      <c r="C2372" s="785" t="s">
        <v>880</v>
      </c>
      <c r="D2372" s="784" t="s">
        <v>1572</v>
      </c>
      <c r="E2372" s="604">
        <v>400</v>
      </c>
      <c r="F2372" s="604">
        <v>0</v>
      </c>
      <c r="G2372" s="604">
        <v>0</v>
      </c>
      <c r="H2372" s="604">
        <v>0</v>
      </c>
    </row>
    <row r="2373" spans="1:8" s="668" customFormat="1" ht="15" customHeight="1">
      <c r="A2373" s="464">
        <v>66</v>
      </c>
      <c r="B2373" s="1249"/>
      <c r="C2373" s="784" t="s">
        <v>1572</v>
      </c>
      <c r="D2373" s="784" t="s">
        <v>6936</v>
      </c>
      <c r="E2373" s="604">
        <v>280</v>
      </c>
      <c r="F2373" s="604">
        <v>200000</v>
      </c>
      <c r="G2373" s="604">
        <v>0</v>
      </c>
      <c r="H2373" s="604">
        <v>0</v>
      </c>
    </row>
    <row r="2374" spans="1:8" s="668" customFormat="1" ht="15" customHeight="1">
      <c r="A2374" s="464">
        <v>67</v>
      </c>
      <c r="B2374" s="1249"/>
      <c r="C2374" s="784" t="s">
        <v>6936</v>
      </c>
      <c r="D2374" s="784" t="s">
        <v>881</v>
      </c>
      <c r="E2374" s="604">
        <v>180</v>
      </c>
      <c r="F2374" s="604">
        <v>120</v>
      </c>
      <c r="G2374" s="604">
        <v>0</v>
      </c>
      <c r="H2374" s="604">
        <v>0</v>
      </c>
    </row>
    <row r="2375" spans="1:8" s="668" customFormat="1" ht="15" customHeight="1">
      <c r="A2375" s="464">
        <v>68</v>
      </c>
      <c r="B2375" s="1249" t="s">
        <v>1653</v>
      </c>
      <c r="C2375" s="785" t="s">
        <v>880</v>
      </c>
      <c r="D2375" s="784" t="s">
        <v>6937</v>
      </c>
      <c r="E2375" s="604">
        <v>400</v>
      </c>
      <c r="F2375" s="604">
        <v>0</v>
      </c>
      <c r="G2375" s="604">
        <v>0</v>
      </c>
      <c r="H2375" s="604">
        <v>0</v>
      </c>
    </row>
    <row r="2376" spans="1:8" s="668" customFormat="1" ht="15" customHeight="1">
      <c r="A2376" s="464">
        <v>69</v>
      </c>
      <c r="B2376" s="1249"/>
      <c r="C2376" s="784" t="s">
        <v>6937</v>
      </c>
      <c r="D2376" s="784" t="s">
        <v>6938</v>
      </c>
      <c r="E2376" s="604">
        <v>280</v>
      </c>
      <c r="F2376" s="604">
        <v>0</v>
      </c>
      <c r="G2376" s="604">
        <v>0</v>
      </c>
      <c r="H2376" s="604">
        <v>0</v>
      </c>
    </row>
    <row r="2377" spans="1:8" s="668" customFormat="1" ht="15" customHeight="1">
      <c r="A2377" s="464">
        <v>70</v>
      </c>
      <c r="B2377" s="1249"/>
      <c r="C2377" s="784" t="s">
        <v>6938</v>
      </c>
      <c r="D2377" s="784" t="s">
        <v>6939</v>
      </c>
      <c r="E2377" s="604">
        <v>180</v>
      </c>
      <c r="F2377" s="604">
        <v>120</v>
      </c>
      <c r="G2377" s="604">
        <v>0</v>
      </c>
      <c r="H2377" s="604">
        <v>0</v>
      </c>
    </row>
    <row r="2378" spans="1:8" s="668" customFormat="1" ht="15" customHeight="1">
      <c r="A2378" s="464">
        <v>71</v>
      </c>
      <c r="B2378" s="1249" t="s">
        <v>1573</v>
      </c>
      <c r="C2378" s="782" t="s">
        <v>880</v>
      </c>
      <c r="D2378" s="784" t="s">
        <v>6940</v>
      </c>
      <c r="E2378" s="604">
        <v>400</v>
      </c>
      <c r="F2378" s="604">
        <v>280</v>
      </c>
      <c r="G2378" s="604">
        <v>0</v>
      </c>
      <c r="H2378" s="604">
        <v>0</v>
      </c>
    </row>
    <row r="2379" spans="1:8" s="668" customFormat="1" ht="15" customHeight="1">
      <c r="A2379" s="464">
        <v>72</v>
      </c>
      <c r="B2379" s="1249"/>
      <c r="C2379" s="784" t="s">
        <v>6940</v>
      </c>
      <c r="D2379" s="784" t="s">
        <v>6941</v>
      </c>
      <c r="E2379" s="604">
        <v>280</v>
      </c>
      <c r="F2379" s="604">
        <v>180</v>
      </c>
      <c r="G2379" s="604">
        <v>0</v>
      </c>
      <c r="H2379" s="604">
        <v>0</v>
      </c>
    </row>
    <row r="2380" spans="1:8" s="668" customFormat="1" ht="15" customHeight="1">
      <c r="A2380" s="464">
        <v>73</v>
      </c>
      <c r="B2380" s="1249"/>
      <c r="C2380" s="784" t="s">
        <v>6941</v>
      </c>
      <c r="D2380" s="784" t="s">
        <v>6942</v>
      </c>
      <c r="E2380" s="604">
        <v>160</v>
      </c>
      <c r="F2380" s="604">
        <v>0</v>
      </c>
      <c r="G2380" s="604">
        <v>0</v>
      </c>
      <c r="H2380" s="604">
        <v>0</v>
      </c>
    </row>
    <row r="2381" spans="1:8" s="668" customFormat="1" ht="15" customHeight="1">
      <c r="A2381" s="464">
        <v>74</v>
      </c>
      <c r="B2381" s="1249" t="s">
        <v>2155</v>
      </c>
      <c r="C2381" s="785" t="s">
        <v>880</v>
      </c>
      <c r="D2381" s="784" t="s">
        <v>4918</v>
      </c>
      <c r="E2381" s="604">
        <v>480</v>
      </c>
      <c r="F2381" s="604">
        <v>336</v>
      </c>
      <c r="G2381" s="604">
        <v>0</v>
      </c>
      <c r="H2381" s="604">
        <v>0</v>
      </c>
    </row>
    <row r="2382" spans="1:8" s="668" customFormat="1" ht="15" customHeight="1">
      <c r="A2382" s="464">
        <v>75</v>
      </c>
      <c r="B2382" s="1249"/>
      <c r="C2382" s="784" t="s">
        <v>4918</v>
      </c>
      <c r="D2382" s="784" t="s">
        <v>6943</v>
      </c>
      <c r="E2382" s="604">
        <v>240</v>
      </c>
      <c r="F2382" s="604">
        <v>0</v>
      </c>
      <c r="G2382" s="604">
        <v>0</v>
      </c>
      <c r="H2382" s="604">
        <v>0</v>
      </c>
    </row>
    <row r="2383" spans="1:8" s="668" customFormat="1" ht="15" customHeight="1">
      <c r="A2383" s="464">
        <v>76</v>
      </c>
      <c r="B2383" s="1249"/>
      <c r="C2383" s="784" t="s">
        <v>6943</v>
      </c>
      <c r="D2383" s="784" t="s">
        <v>881</v>
      </c>
      <c r="E2383" s="604">
        <v>180</v>
      </c>
      <c r="F2383" s="604">
        <v>120</v>
      </c>
      <c r="G2383" s="604">
        <v>0</v>
      </c>
      <c r="H2383" s="604">
        <v>0</v>
      </c>
    </row>
    <row r="2384" spans="1:8" s="668" customFormat="1" ht="15" customHeight="1">
      <c r="A2384" s="464">
        <v>77</v>
      </c>
      <c r="B2384" s="1249" t="s">
        <v>1770</v>
      </c>
      <c r="C2384" s="785" t="s">
        <v>880</v>
      </c>
      <c r="D2384" s="784" t="s">
        <v>4918</v>
      </c>
      <c r="E2384" s="604">
        <v>480</v>
      </c>
      <c r="F2384" s="604">
        <v>0</v>
      </c>
      <c r="G2384" s="604">
        <v>0</v>
      </c>
      <c r="H2384" s="604">
        <v>0</v>
      </c>
    </row>
    <row r="2385" spans="1:8" s="668" customFormat="1" ht="15" customHeight="1">
      <c r="A2385" s="464">
        <v>78</v>
      </c>
      <c r="B2385" s="1249"/>
      <c r="C2385" s="784" t="s">
        <v>4918</v>
      </c>
      <c r="D2385" s="785" t="s">
        <v>881</v>
      </c>
      <c r="E2385" s="604">
        <v>240</v>
      </c>
      <c r="F2385" s="604">
        <v>168</v>
      </c>
      <c r="G2385" s="604">
        <v>0</v>
      </c>
      <c r="H2385" s="604">
        <v>0</v>
      </c>
    </row>
    <row r="2386" spans="1:8" s="668" customFormat="1" ht="15" customHeight="1">
      <c r="A2386" s="464">
        <v>79</v>
      </c>
      <c r="B2386" s="1249" t="s">
        <v>1609</v>
      </c>
      <c r="C2386" s="785" t="s">
        <v>880</v>
      </c>
      <c r="D2386" s="784" t="s">
        <v>6944</v>
      </c>
      <c r="E2386" s="604">
        <v>480</v>
      </c>
      <c r="F2386" s="604">
        <v>0</v>
      </c>
      <c r="G2386" s="604">
        <v>0</v>
      </c>
      <c r="H2386" s="604">
        <v>0</v>
      </c>
    </row>
    <row r="2387" spans="1:8" s="668" customFormat="1" ht="15" customHeight="1">
      <c r="A2387" s="464">
        <v>80</v>
      </c>
      <c r="B2387" s="1249"/>
      <c r="C2387" s="784" t="s">
        <v>6944</v>
      </c>
      <c r="D2387" s="784" t="s">
        <v>6945</v>
      </c>
      <c r="E2387" s="604">
        <v>240</v>
      </c>
      <c r="F2387" s="604">
        <v>0</v>
      </c>
      <c r="G2387" s="604">
        <v>0</v>
      </c>
      <c r="H2387" s="604">
        <v>0</v>
      </c>
    </row>
    <row r="2388" spans="1:8" s="668" customFormat="1" ht="15" customHeight="1">
      <c r="A2388" s="464">
        <v>81</v>
      </c>
      <c r="B2388" s="1249"/>
      <c r="C2388" s="784" t="s">
        <v>6945</v>
      </c>
      <c r="D2388" s="784" t="s">
        <v>6946</v>
      </c>
      <c r="E2388" s="604">
        <v>180</v>
      </c>
      <c r="F2388" s="604">
        <v>0</v>
      </c>
      <c r="G2388" s="604">
        <v>0</v>
      </c>
      <c r="H2388" s="604">
        <v>0</v>
      </c>
    </row>
    <row r="2389" spans="1:8" s="668" customFormat="1" ht="15" customHeight="1">
      <c r="A2389" s="464">
        <v>82</v>
      </c>
      <c r="B2389" s="1249"/>
      <c r="C2389" s="784" t="s">
        <v>6946</v>
      </c>
      <c r="D2389" s="785" t="s">
        <v>1340</v>
      </c>
      <c r="E2389" s="604">
        <v>120</v>
      </c>
      <c r="F2389" s="604">
        <v>0</v>
      </c>
      <c r="G2389" s="604">
        <v>0</v>
      </c>
      <c r="H2389" s="604">
        <v>0</v>
      </c>
    </row>
    <row r="2390" spans="1:8" s="668" customFormat="1" ht="15" customHeight="1">
      <c r="A2390" s="464">
        <v>83</v>
      </c>
      <c r="B2390" s="1249" t="s">
        <v>1312</v>
      </c>
      <c r="C2390" s="785" t="s">
        <v>880</v>
      </c>
      <c r="D2390" s="784" t="s">
        <v>6947</v>
      </c>
      <c r="E2390" s="604">
        <v>480</v>
      </c>
      <c r="F2390" s="604">
        <v>336</v>
      </c>
      <c r="G2390" s="604">
        <v>0</v>
      </c>
      <c r="H2390" s="604">
        <v>0</v>
      </c>
    </row>
    <row r="2391" spans="1:8" s="668" customFormat="1" ht="15" customHeight="1">
      <c r="A2391" s="464">
        <v>84</v>
      </c>
      <c r="B2391" s="1249"/>
      <c r="C2391" s="784" t="s">
        <v>6947</v>
      </c>
      <c r="D2391" s="784" t="s">
        <v>6948</v>
      </c>
      <c r="E2391" s="604">
        <v>240</v>
      </c>
      <c r="F2391" s="604">
        <v>168</v>
      </c>
      <c r="G2391" s="604">
        <v>0</v>
      </c>
      <c r="H2391" s="604">
        <v>0</v>
      </c>
    </row>
    <row r="2392" spans="1:8" s="668" customFormat="1" ht="15" customHeight="1">
      <c r="A2392" s="464">
        <v>85</v>
      </c>
      <c r="B2392" s="1249"/>
      <c r="C2392" s="784" t="s">
        <v>6948</v>
      </c>
      <c r="D2392" s="784" t="s">
        <v>6949</v>
      </c>
      <c r="E2392" s="604">
        <v>180</v>
      </c>
      <c r="F2392" s="604">
        <v>120</v>
      </c>
      <c r="G2392" s="604">
        <v>0</v>
      </c>
      <c r="H2392" s="604">
        <v>0</v>
      </c>
    </row>
    <row r="2393" spans="1:8" s="668" customFormat="1" ht="15" customHeight="1">
      <c r="A2393" s="464">
        <v>86</v>
      </c>
      <c r="B2393" s="1249"/>
      <c r="C2393" s="784" t="s">
        <v>6949</v>
      </c>
      <c r="D2393" s="785" t="s">
        <v>881</v>
      </c>
      <c r="E2393" s="604">
        <v>120</v>
      </c>
      <c r="F2393" s="604">
        <v>100</v>
      </c>
      <c r="G2393" s="604">
        <v>0</v>
      </c>
      <c r="H2393" s="604">
        <v>0</v>
      </c>
    </row>
    <row r="2394" spans="1:8" s="668" customFormat="1" ht="15" customHeight="1">
      <c r="A2394" s="464">
        <v>87</v>
      </c>
      <c r="B2394" s="1249" t="s">
        <v>1388</v>
      </c>
      <c r="C2394" s="785" t="s">
        <v>880</v>
      </c>
      <c r="D2394" s="784" t="s">
        <v>6950</v>
      </c>
      <c r="E2394" s="604">
        <v>400</v>
      </c>
      <c r="F2394" s="604">
        <v>0</v>
      </c>
      <c r="G2394" s="604">
        <v>0</v>
      </c>
      <c r="H2394" s="604">
        <v>0</v>
      </c>
    </row>
    <row r="2395" spans="1:8" s="668" customFormat="1" ht="15" customHeight="1">
      <c r="A2395" s="464">
        <v>88</v>
      </c>
      <c r="B2395" s="1249"/>
      <c r="C2395" s="784" t="s">
        <v>6950</v>
      </c>
      <c r="D2395" s="784" t="s">
        <v>6951</v>
      </c>
      <c r="E2395" s="604">
        <v>216</v>
      </c>
      <c r="F2395" s="604">
        <v>128</v>
      </c>
      <c r="G2395" s="604">
        <v>0</v>
      </c>
      <c r="H2395" s="604">
        <v>0</v>
      </c>
    </row>
    <row r="2396" spans="1:8" s="668" customFormat="1" ht="15" customHeight="1">
      <c r="A2396" s="464">
        <v>89</v>
      </c>
      <c r="B2396" s="1249" t="s">
        <v>859</v>
      </c>
      <c r="C2396" s="785" t="s">
        <v>880</v>
      </c>
      <c r="D2396" s="784" t="s">
        <v>868</v>
      </c>
      <c r="E2396" s="604">
        <v>400</v>
      </c>
      <c r="F2396" s="604">
        <v>280</v>
      </c>
      <c r="G2396" s="604">
        <v>0</v>
      </c>
      <c r="H2396" s="604">
        <v>0</v>
      </c>
    </row>
    <row r="2397" spans="1:8" s="668" customFormat="1" ht="15" customHeight="1">
      <c r="A2397" s="464">
        <v>90</v>
      </c>
      <c r="B2397" s="1249"/>
      <c r="C2397" s="784" t="s">
        <v>868</v>
      </c>
      <c r="D2397" s="785" t="s">
        <v>881</v>
      </c>
      <c r="E2397" s="604">
        <v>280</v>
      </c>
      <c r="F2397" s="604">
        <v>180</v>
      </c>
      <c r="G2397" s="604">
        <v>120</v>
      </c>
      <c r="H2397" s="604">
        <v>0</v>
      </c>
    </row>
    <row r="2398" spans="1:8" s="668" customFormat="1" ht="15" customHeight="1">
      <c r="A2398" s="464">
        <v>91</v>
      </c>
      <c r="B2398" s="1249" t="s">
        <v>1695</v>
      </c>
      <c r="C2398" s="785" t="s">
        <v>880</v>
      </c>
      <c r="D2398" s="785" t="s">
        <v>878</v>
      </c>
      <c r="E2398" s="604">
        <v>400</v>
      </c>
      <c r="F2398" s="604">
        <v>0</v>
      </c>
      <c r="G2398" s="604">
        <v>0</v>
      </c>
      <c r="H2398" s="604">
        <v>0</v>
      </c>
    </row>
    <row r="2399" spans="1:8" s="668" customFormat="1" ht="15" customHeight="1">
      <c r="A2399" s="464">
        <v>92</v>
      </c>
      <c r="B2399" s="1249"/>
      <c r="C2399" s="785" t="s">
        <v>878</v>
      </c>
      <c r="D2399" s="784" t="s">
        <v>860</v>
      </c>
      <c r="E2399" s="604">
        <v>216</v>
      </c>
      <c r="F2399" s="604">
        <v>152</v>
      </c>
      <c r="G2399" s="604">
        <v>0</v>
      </c>
      <c r="H2399" s="604">
        <v>0</v>
      </c>
    </row>
    <row r="2400" spans="1:8" s="668" customFormat="1" ht="15" customHeight="1">
      <c r="A2400" s="464">
        <v>93</v>
      </c>
      <c r="B2400" s="1249"/>
      <c r="C2400" s="785" t="s">
        <v>860</v>
      </c>
      <c r="D2400" s="781" t="s">
        <v>6952</v>
      </c>
      <c r="E2400" s="604">
        <v>180</v>
      </c>
      <c r="F2400" s="604">
        <v>120</v>
      </c>
      <c r="G2400" s="604">
        <v>0</v>
      </c>
      <c r="H2400" s="604">
        <v>0</v>
      </c>
    </row>
    <row r="2401" spans="1:8" s="668" customFormat="1" ht="15" customHeight="1">
      <c r="A2401" s="464">
        <v>94</v>
      </c>
      <c r="B2401" s="1249" t="s">
        <v>1661</v>
      </c>
      <c r="C2401" s="785" t="s">
        <v>880</v>
      </c>
      <c r="D2401" s="784" t="s">
        <v>878</v>
      </c>
      <c r="E2401" s="604">
        <v>400</v>
      </c>
      <c r="F2401" s="604">
        <v>0</v>
      </c>
      <c r="G2401" s="604">
        <v>0</v>
      </c>
      <c r="H2401" s="604">
        <v>0</v>
      </c>
    </row>
    <row r="2402" spans="1:8" s="668" customFormat="1" ht="15" customHeight="1">
      <c r="A2402" s="464">
        <v>95</v>
      </c>
      <c r="B2402" s="1249"/>
      <c r="C2402" s="784" t="s">
        <v>878</v>
      </c>
      <c r="D2402" s="784" t="s">
        <v>860</v>
      </c>
      <c r="E2402" s="604">
        <v>216</v>
      </c>
      <c r="F2402" s="604">
        <v>0</v>
      </c>
      <c r="G2402" s="604">
        <v>0</v>
      </c>
      <c r="H2402" s="604">
        <v>0</v>
      </c>
    </row>
    <row r="2403" spans="1:8" s="668" customFormat="1" ht="15" customHeight="1">
      <c r="A2403" s="464">
        <v>96</v>
      </c>
      <c r="B2403" s="1249"/>
      <c r="C2403" s="784" t="s">
        <v>860</v>
      </c>
      <c r="D2403" s="785" t="s">
        <v>1661</v>
      </c>
      <c r="E2403" s="604">
        <v>180</v>
      </c>
      <c r="F2403" s="604">
        <v>120</v>
      </c>
      <c r="G2403" s="604">
        <v>0</v>
      </c>
      <c r="H2403" s="604">
        <v>0</v>
      </c>
    </row>
    <row r="2404" spans="1:8" s="668" customFormat="1" ht="15" customHeight="1">
      <c r="A2404" s="464">
        <v>97</v>
      </c>
      <c r="B2404" s="573" t="s">
        <v>2523</v>
      </c>
      <c r="C2404" s="784" t="s">
        <v>880</v>
      </c>
      <c r="D2404" s="784" t="s">
        <v>878</v>
      </c>
      <c r="E2404" s="604">
        <v>288</v>
      </c>
      <c r="F2404" s="604">
        <v>0</v>
      </c>
      <c r="G2404" s="604">
        <v>0</v>
      </c>
      <c r="H2404" s="604">
        <v>0</v>
      </c>
    </row>
    <row r="2405" spans="1:8" s="668" customFormat="1" ht="15" customHeight="1">
      <c r="A2405" s="464">
        <v>98</v>
      </c>
      <c r="B2405" s="1249" t="s">
        <v>1613</v>
      </c>
      <c r="C2405" s="784" t="s">
        <v>880</v>
      </c>
      <c r="D2405" s="784" t="s">
        <v>878</v>
      </c>
      <c r="E2405" s="604">
        <v>332</v>
      </c>
      <c r="F2405" s="604">
        <v>232</v>
      </c>
      <c r="G2405" s="604">
        <v>0</v>
      </c>
      <c r="H2405" s="604">
        <v>0</v>
      </c>
    </row>
    <row r="2406" spans="1:8" s="668" customFormat="1" ht="15" customHeight="1">
      <c r="A2406" s="464">
        <v>99</v>
      </c>
      <c r="B2406" s="1249"/>
      <c r="C2406" s="784" t="s">
        <v>878</v>
      </c>
      <c r="D2406" s="784" t="s">
        <v>860</v>
      </c>
      <c r="E2406" s="604">
        <v>220</v>
      </c>
      <c r="F2406" s="604">
        <v>0</v>
      </c>
      <c r="G2406" s="604">
        <v>0</v>
      </c>
      <c r="H2406" s="604">
        <v>0</v>
      </c>
    </row>
    <row r="2407" spans="1:8" s="668" customFormat="1" ht="15" customHeight="1">
      <c r="A2407" s="464">
        <v>100</v>
      </c>
      <c r="B2407" s="1249" t="s">
        <v>1315</v>
      </c>
      <c r="C2407" s="785" t="s">
        <v>880</v>
      </c>
      <c r="D2407" s="784" t="s">
        <v>1659</v>
      </c>
      <c r="E2407" s="604">
        <v>332</v>
      </c>
      <c r="F2407" s="604">
        <v>0</v>
      </c>
      <c r="G2407" s="604">
        <v>0</v>
      </c>
      <c r="H2407" s="604">
        <v>0</v>
      </c>
    </row>
    <row r="2408" spans="1:8" s="668" customFormat="1" ht="15" customHeight="1">
      <c r="A2408" s="464">
        <v>101</v>
      </c>
      <c r="B2408" s="1249"/>
      <c r="C2408" s="784" t="s">
        <v>1659</v>
      </c>
      <c r="D2408" s="784" t="s">
        <v>878</v>
      </c>
      <c r="E2408" s="604">
        <v>220</v>
      </c>
      <c r="F2408" s="604">
        <v>0</v>
      </c>
      <c r="G2408" s="604">
        <v>0</v>
      </c>
      <c r="H2408" s="604">
        <v>0</v>
      </c>
    </row>
    <row r="2409" spans="1:8" s="668" customFormat="1" ht="15" customHeight="1">
      <c r="A2409" s="464">
        <v>102</v>
      </c>
      <c r="B2409" s="1249" t="s">
        <v>855</v>
      </c>
      <c r="C2409" s="785" t="s">
        <v>880</v>
      </c>
      <c r="D2409" s="784" t="s">
        <v>1659</v>
      </c>
      <c r="E2409" s="604">
        <v>312</v>
      </c>
      <c r="F2409" s="604">
        <v>0</v>
      </c>
      <c r="G2409" s="604">
        <v>0</v>
      </c>
      <c r="H2409" s="604">
        <v>0</v>
      </c>
    </row>
    <row r="2410" spans="1:8" s="668" customFormat="1" ht="15" customHeight="1">
      <c r="A2410" s="464">
        <v>103</v>
      </c>
      <c r="B2410" s="1249"/>
      <c r="C2410" s="784" t="s">
        <v>1659</v>
      </c>
      <c r="D2410" s="784" t="s">
        <v>878</v>
      </c>
      <c r="E2410" s="604">
        <v>216</v>
      </c>
      <c r="F2410" s="604">
        <v>0</v>
      </c>
      <c r="G2410" s="604">
        <v>0</v>
      </c>
      <c r="H2410" s="604">
        <v>0</v>
      </c>
    </row>
    <row r="2411" spans="1:8" s="668" customFormat="1" ht="15" customHeight="1">
      <c r="A2411" s="464">
        <v>104</v>
      </c>
      <c r="B2411" s="1249"/>
      <c r="C2411" s="784" t="s">
        <v>878</v>
      </c>
      <c r="D2411" s="784" t="s">
        <v>860</v>
      </c>
      <c r="E2411" s="604">
        <v>180</v>
      </c>
      <c r="F2411" s="604">
        <v>0</v>
      </c>
      <c r="G2411" s="604">
        <v>0</v>
      </c>
      <c r="H2411" s="604">
        <v>0</v>
      </c>
    </row>
    <row r="2412" spans="1:8" s="668" customFormat="1" ht="15" customHeight="1">
      <c r="A2412" s="464">
        <v>105</v>
      </c>
      <c r="B2412" s="1249" t="s">
        <v>1582</v>
      </c>
      <c r="C2412" s="785" t="s">
        <v>880</v>
      </c>
      <c r="D2412" s="784" t="s">
        <v>868</v>
      </c>
      <c r="E2412" s="604">
        <v>384</v>
      </c>
      <c r="F2412" s="604">
        <v>0</v>
      </c>
      <c r="G2412" s="604">
        <v>0</v>
      </c>
      <c r="H2412" s="604">
        <v>0</v>
      </c>
    </row>
    <row r="2413" spans="1:8" s="668" customFormat="1" ht="15" customHeight="1">
      <c r="A2413" s="464">
        <v>106</v>
      </c>
      <c r="B2413" s="1249"/>
      <c r="C2413" s="784" t="s">
        <v>868</v>
      </c>
      <c r="D2413" s="784" t="s">
        <v>1696</v>
      </c>
      <c r="E2413" s="604">
        <v>312</v>
      </c>
      <c r="F2413" s="604">
        <v>0</v>
      </c>
      <c r="G2413" s="604">
        <v>0</v>
      </c>
      <c r="H2413" s="604">
        <v>0</v>
      </c>
    </row>
    <row r="2414" spans="1:8" s="668" customFormat="1" ht="15" customHeight="1">
      <c r="A2414" s="464">
        <v>107</v>
      </c>
      <c r="B2414" s="1249" t="s">
        <v>1319</v>
      </c>
      <c r="C2414" s="785" t="s">
        <v>880</v>
      </c>
      <c r="D2414" s="784" t="s">
        <v>868</v>
      </c>
      <c r="E2414" s="604">
        <v>384</v>
      </c>
      <c r="F2414" s="604">
        <v>0</v>
      </c>
      <c r="G2414" s="604">
        <v>0</v>
      </c>
      <c r="H2414" s="604">
        <v>0</v>
      </c>
    </row>
    <row r="2415" spans="1:8" s="668" customFormat="1" ht="15" customHeight="1">
      <c r="A2415" s="464">
        <v>108</v>
      </c>
      <c r="B2415" s="1249"/>
      <c r="C2415" s="784" t="s">
        <v>868</v>
      </c>
      <c r="D2415" s="784" t="s">
        <v>1313</v>
      </c>
      <c r="E2415" s="604">
        <v>312</v>
      </c>
      <c r="F2415" s="604">
        <v>0</v>
      </c>
      <c r="G2415" s="604">
        <v>0</v>
      </c>
      <c r="H2415" s="604">
        <v>0</v>
      </c>
    </row>
    <row r="2416" spans="1:8" s="668" customFormat="1" ht="15" customHeight="1">
      <c r="A2416" s="464">
        <v>109</v>
      </c>
      <c r="B2416" s="1249"/>
      <c r="C2416" s="784" t="s">
        <v>1313</v>
      </c>
      <c r="D2416" s="784" t="s">
        <v>1731</v>
      </c>
      <c r="E2416" s="604">
        <v>216</v>
      </c>
      <c r="F2416" s="604">
        <v>0</v>
      </c>
      <c r="G2416" s="604">
        <v>0</v>
      </c>
      <c r="H2416" s="604">
        <v>0</v>
      </c>
    </row>
    <row r="2417" spans="1:8" s="668" customFormat="1" ht="15" customHeight="1">
      <c r="A2417" s="464">
        <v>110</v>
      </c>
      <c r="B2417" s="1249" t="s">
        <v>1644</v>
      </c>
      <c r="C2417" s="785" t="s">
        <v>880</v>
      </c>
      <c r="D2417" s="784" t="s">
        <v>868</v>
      </c>
      <c r="E2417" s="604">
        <v>384</v>
      </c>
      <c r="F2417" s="604">
        <v>0</v>
      </c>
      <c r="G2417" s="604">
        <v>0</v>
      </c>
      <c r="H2417" s="604">
        <v>0</v>
      </c>
    </row>
    <row r="2418" spans="1:8" s="668" customFormat="1" ht="15" customHeight="1">
      <c r="A2418" s="464">
        <v>111</v>
      </c>
      <c r="B2418" s="1249"/>
      <c r="C2418" s="784" t="s">
        <v>868</v>
      </c>
      <c r="D2418" s="784" t="s">
        <v>1696</v>
      </c>
      <c r="E2418" s="604">
        <v>312</v>
      </c>
      <c r="F2418" s="604">
        <v>0</v>
      </c>
      <c r="G2418" s="604">
        <v>0</v>
      </c>
      <c r="H2418" s="604">
        <v>0</v>
      </c>
    </row>
    <row r="2419" spans="1:8" s="668" customFormat="1" ht="15" customHeight="1">
      <c r="A2419" s="464">
        <v>112</v>
      </c>
      <c r="B2419" s="1249" t="s">
        <v>1795</v>
      </c>
      <c r="C2419" s="785" t="s">
        <v>880</v>
      </c>
      <c r="D2419" s="784" t="s">
        <v>868</v>
      </c>
      <c r="E2419" s="604">
        <v>384</v>
      </c>
      <c r="F2419" s="604">
        <v>0</v>
      </c>
      <c r="G2419" s="604">
        <v>0</v>
      </c>
      <c r="H2419" s="604">
        <v>0</v>
      </c>
    </row>
    <row r="2420" spans="1:8" s="668" customFormat="1" ht="15" customHeight="1">
      <c r="A2420" s="464">
        <v>113</v>
      </c>
      <c r="B2420" s="1249"/>
      <c r="C2420" s="784" t="s">
        <v>868</v>
      </c>
      <c r="D2420" s="784" t="s">
        <v>1313</v>
      </c>
      <c r="E2420" s="604">
        <v>312</v>
      </c>
      <c r="F2420" s="604">
        <v>200</v>
      </c>
      <c r="G2420" s="604">
        <v>0</v>
      </c>
      <c r="H2420" s="604">
        <v>0</v>
      </c>
    </row>
    <row r="2421" spans="1:8" s="668" customFormat="1" ht="15" customHeight="1">
      <c r="A2421" s="464">
        <v>114</v>
      </c>
      <c r="B2421" s="1249" t="s">
        <v>1785</v>
      </c>
      <c r="C2421" s="785" t="s">
        <v>880</v>
      </c>
      <c r="D2421" s="784" t="s">
        <v>868</v>
      </c>
      <c r="E2421" s="604">
        <v>384</v>
      </c>
      <c r="F2421" s="604">
        <v>0</v>
      </c>
      <c r="G2421" s="604">
        <v>0</v>
      </c>
      <c r="H2421" s="604">
        <v>0</v>
      </c>
    </row>
    <row r="2422" spans="1:8" s="668" customFormat="1" ht="15" customHeight="1">
      <c r="A2422" s="464">
        <v>115</v>
      </c>
      <c r="B2422" s="1249"/>
      <c r="C2422" s="784" t="s">
        <v>868</v>
      </c>
      <c r="D2422" s="784" t="s">
        <v>881</v>
      </c>
      <c r="E2422" s="604">
        <v>312</v>
      </c>
      <c r="F2422" s="604">
        <v>180</v>
      </c>
      <c r="G2422" s="604">
        <v>0</v>
      </c>
      <c r="H2422" s="604">
        <v>0</v>
      </c>
    </row>
    <row r="2423" spans="1:8" s="668" customFormat="1" ht="15" customHeight="1">
      <c r="A2423" s="464">
        <v>116</v>
      </c>
      <c r="B2423" s="1249" t="s">
        <v>1571</v>
      </c>
      <c r="C2423" s="785" t="s">
        <v>880</v>
      </c>
      <c r="D2423" s="784" t="s">
        <v>1841</v>
      </c>
      <c r="E2423" s="604">
        <v>560</v>
      </c>
      <c r="F2423" s="604">
        <v>0</v>
      </c>
      <c r="G2423" s="604">
        <v>0</v>
      </c>
      <c r="H2423" s="604">
        <v>0</v>
      </c>
    </row>
    <row r="2424" spans="1:8" s="668" customFormat="1" ht="15" customHeight="1">
      <c r="A2424" s="464">
        <v>117</v>
      </c>
      <c r="B2424" s="1249"/>
      <c r="C2424" s="784" t="s">
        <v>1841</v>
      </c>
      <c r="D2424" s="784" t="s">
        <v>881</v>
      </c>
      <c r="E2424" s="604">
        <v>280</v>
      </c>
      <c r="F2424" s="604">
        <v>0</v>
      </c>
      <c r="G2424" s="604">
        <v>0</v>
      </c>
      <c r="H2424" s="604">
        <v>0</v>
      </c>
    </row>
    <row r="2425" spans="1:8" s="668" customFormat="1" ht="15" customHeight="1">
      <c r="A2425" s="464">
        <v>118</v>
      </c>
      <c r="B2425" s="1249" t="s">
        <v>2490</v>
      </c>
      <c r="C2425" s="785" t="s">
        <v>880</v>
      </c>
      <c r="D2425" s="784" t="s">
        <v>1841</v>
      </c>
      <c r="E2425" s="604">
        <v>560</v>
      </c>
      <c r="F2425" s="604">
        <v>0</v>
      </c>
      <c r="G2425" s="604">
        <v>0</v>
      </c>
      <c r="H2425" s="604">
        <v>0</v>
      </c>
    </row>
    <row r="2426" spans="1:8" s="668" customFormat="1" ht="15" customHeight="1">
      <c r="A2426" s="464">
        <v>119</v>
      </c>
      <c r="B2426" s="1249"/>
      <c r="C2426" s="784" t="s">
        <v>1841</v>
      </c>
      <c r="D2426" s="784" t="s">
        <v>881</v>
      </c>
      <c r="E2426" s="604">
        <v>280</v>
      </c>
      <c r="F2426" s="604">
        <v>0</v>
      </c>
      <c r="G2426" s="604">
        <v>0</v>
      </c>
      <c r="H2426" s="604">
        <v>0</v>
      </c>
    </row>
    <row r="2427" spans="1:8" s="668" customFormat="1" ht="15" customHeight="1">
      <c r="A2427" s="464">
        <v>120</v>
      </c>
      <c r="B2427" s="573" t="s">
        <v>6953</v>
      </c>
      <c r="C2427" s="785" t="s">
        <v>880</v>
      </c>
      <c r="D2427" s="784" t="s">
        <v>6954</v>
      </c>
      <c r="E2427" s="604">
        <v>140</v>
      </c>
      <c r="F2427" s="604">
        <v>0</v>
      </c>
      <c r="G2427" s="604">
        <v>0</v>
      </c>
      <c r="H2427" s="604">
        <v>0</v>
      </c>
    </row>
    <row r="2428" spans="1:8" s="668" customFormat="1" ht="15" customHeight="1">
      <c r="A2428" s="464">
        <v>121</v>
      </c>
      <c r="B2428" s="781" t="s">
        <v>870</v>
      </c>
      <c r="C2428" s="784" t="s">
        <v>1830</v>
      </c>
      <c r="D2428" s="784" t="s">
        <v>852</v>
      </c>
      <c r="E2428" s="604">
        <v>300</v>
      </c>
      <c r="F2428" s="604">
        <v>180</v>
      </c>
      <c r="G2428" s="604">
        <v>0</v>
      </c>
      <c r="H2428" s="604">
        <v>0</v>
      </c>
    </row>
    <row r="2429" spans="1:8" s="668" customFormat="1" ht="15" customHeight="1">
      <c r="A2429" s="464">
        <v>122</v>
      </c>
      <c r="B2429" s="781" t="s">
        <v>1614</v>
      </c>
      <c r="C2429" s="784" t="s">
        <v>1830</v>
      </c>
      <c r="D2429" s="784" t="s">
        <v>852</v>
      </c>
      <c r="E2429" s="604">
        <v>248</v>
      </c>
      <c r="F2429" s="604">
        <v>0</v>
      </c>
      <c r="G2429" s="604">
        <v>0</v>
      </c>
      <c r="H2429" s="604">
        <v>0</v>
      </c>
    </row>
    <row r="2430" spans="1:8" s="668" customFormat="1" ht="15" customHeight="1">
      <c r="A2430" s="464">
        <v>123</v>
      </c>
      <c r="B2430" s="781" t="s">
        <v>1648</v>
      </c>
      <c r="C2430" s="784" t="s">
        <v>1830</v>
      </c>
      <c r="D2430" s="784" t="s">
        <v>6921</v>
      </c>
      <c r="E2430" s="604">
        <v>160</v>
      </c>
      <c r="F2430" s="604">
        <v>0</v>
      </c>
      <c r="G2430" s="604">
        <v>0</v>
      </c>
      <c r="H2430" s="604">
        <v>0</v>
      </c>
    </row>
    <row r="2431" spans="1:8" s="668" customFormat="1" ht="15" customHeight="1">
      <c r="A2431" s="464">
        <v>124</v>
      </c>
      <c r="B2431" s="781" t="s">
        <v>1612</v>
      </c>
      <c r="C2431" s="784" t="s">
        <v>1830</v>
      </c>
      <c r="D2431" s="784" t="s">
        <v>6921</v>
      </c>
      <c r="E2431" s="604">
        <v>140</v>
      </c>
      <c r="F2431" s="604">
        <v>0</v>
      </c>
      <c r="G2431" s="604">
        <v>0</v>
      </c>
      <c r="H2431" s="604">
        <v>0</v>
      </c>
    </row>
    <row r="2432" spans="1:8" s="668" customFormat="1" ht="15" customHeight="1">
      <c r="A2432" s="464">
        <v>125</v>
      </c>
      <c r="B2432" s="781" t="s">
        <v>1700</v>
      </c>
      <c r="C2432" s="784" t="s">
        <v>1830</v>
      </c>
      <c r="D2432" s="784" t="s">
        <v>6921</v>
      </c>
      <c r="E2432" s="604">
        <v>120</v>
      </c>
      <c r="F2432" s="604">
        <v>0</v>
      </c>
      <c r="G2432" s="604">
        <v>0</v>
      </c>
      <c r="H2432" s="604">
        <v>0</v>
      </c>
    </row>
    <row r="2433" spans="1:8" s="668" customFormat="1" ht="15" customHeight="1">
      <c r="A2433" s="464">
        <v>126</v>
      </c>
      <c r="B2433" s="781" t="s">
        <v>4641</v>
      </c>
      <c r="C2433" s="784" t="s">
        <v>1830</v>
      </c>
      <c r="D2433" s="784" t="s">
        <v>6921</v>
      </c>
      <c r="E2433" s="604">
        <v>100</v>
      </c>
      <c r="F2433" s="604">
        <v>0</v>
      </c>
      <c r="G2433" s="604">
        <v>0</v>
      </c>
      <c r="H2433" s="604">
        <v>0</v>
      </c>
    </row>
    <row r="2434" spans="1:8" s="668" customFormat="1" ht="15" customHeight="1">
      <c r="A2434" s="464">
        <v>127</v>
      </c>
      <c r="B2434" s="781" t="s">
        <v>1331</v>
      </c>
      <c r="C2434" s="784" t="s">
        <v>6924</v>
      </c>
      <c r="D2434" s="784" t="s">
        <v>2211</v>
      </c>
      <c r="E2434" s="604">
        <v>300</v>
      </c>
      <c r="F2434" s="604">
        <v>0</v>
      </c>
      <c r="G2434" s="604">
        <v>0</v>
      </c>
      <c r="H2434" s="604">
        <v>0</v>
      </c>
    </row>
    <row r="2435" spans="1:8" s="668" customFormat="1" ht="15" customHeight="1">
      <c r="A2435" s="464">
        <v>128</v>
      </c>
      <c r="B2435" s="781" t="s">
        <v>1334</v>
      </c>
      <c r="C2435" s="784" t="s">
        <v>6924</v>
      </c>
      <c r="D2435" s="784" t="s">
        <v>6928</v>
      </c>
      <c r="E2435" s="604">
        <v>248</v>
      </c>
      <c r="F2435" s="604">
        <v>0</v>
      </c>
      <c r="G2435" s="604">
        <v>0</v>
      </c>
      <c r="H2435" s="604">
        <v>0</v>
      </c>
    </row>
    <row r="2436" spans="1:8" s="668" customFormat="1" ht="15" customHeight="1">
      <c r="A2436" s="464">
        <v>129</v>
      </c>
      <c r="B2436" s="781" t="s">
        <v>1398</v>
      </c>
      <c r="C2436" s="784" t="s">
        <v>6928</v>
      </c>
      <c r="D2436" s="784" t="s">
        <v>1331</v>
      </c>
      <c r="E2436" s="604">
        <v>228</v>
      </c>
      <c r="F2436" s="604">
        <v>0</v>
      </c>
      <c r="G2436" s="604">
        <v>0</v>
      </c>
      <c r="H2436" s="604">
        <v>0</v>
      </c>
    </row>
    <row r="2437" spans="1:8" s="668" customFormat="1" ht="15" customHeight="1">
      <c r="A2437" s="464">
        <v>130</v>
      </c>
      <c r="B2437" s="781" t="s">
        <v>874</v>
      </c>
      <c r="C2437" s="784" t="s">
        <v>1351</v>
      </c>
      <c r="D2437" s="784" t="s">
        <v>1595</v>
      </c>
      <c r="E2437" s="604">
        <v>208</v>
      </c>
      <c r="F2437" s="604">
        <v>120</v>
      </c>
      <c r="G2437" s="604">
        <v>0</v>
      </c>
      <c r="H2437" s="604">
        <v>0</v>
      </c>
    </row>
    <row r="2438" spans="1:8" s="668" customFormat="1" ht="15" customHeight="1">
      <c r="A2438" s="464">
        <v>131</v>
      </c>
      <c r="B2438" s="781" t="s">
        <v>4742</v>
      </c>
      <c r="C2438" s="784" t="s">
        <v>852</v>
      </c>
      <c r="D2438" s="784" t="s">
        <v>6955</v>
      </c>
      <c r="E2438" s="604">
        <v>160</v>
      </c>
      <c r="F2438" s="604">
        <v>112</v>
      </c>
      <c r="G2438" s="604">
        <v>0</v>
      </c>
      <c r="H2438" s="604">
        <v>0</v>
      </c>
    </row>
    <row r="2439" spans="1:8" s="668" customFormat="1" ht="15" customHeight="1">
      <c r="A2439" s="464">
        <v>132</v>
      </c>
      <c r="B2439" s="781" t="s">
        <v>4347</v>
      </c>
      <c r="C2439" s="784" t="s">
        <v>1349</v>
      </c>
      <c r="D2439" s="784" t="s">
        <v>881</v>
      </c>
      <c r="E2439" s="604">
        <v>600</v>
      </c>
      <c r="F2439" s="604">
        <v>0</v>
      </c>
      <c r="G2439" s="604">
        <v>0</v>
      </c>
      <c r="H2439" s="604">
        <v>0</v>
      </c>
    </row>
    <row r="2440" spans="1:8" s="668" customFormat="1" ht="15" customHeight="1">
      <c r="A2440" s="464">
        <v>133</v>
      </c>
      <c r="B2440" s="781" t="s">
        <v>1756</v>
      </c>
      <c r="C2440" s="784" t="s">
        <v>1349</v>
      </c>
      <c r="D2440" s="784" t="s">
        <v>881</v>
      </c>
      <c r="E2440" s="604">
        <v>440</v>
      </c>
      <c r="F2440" s="604">
        <v>260</v>
      </c>
      <c r="G2440" s="604">
        <v>0</v>
      </c>
      <c r="H2440" s="604">
        <v>0</v>
      </c>
    </row>
    <row r="2441" spans="1:8" s="668" customFormat="1" ht="15" customHeight="1">
      <c r="A2441" s="464">
        <v>134</v>
      </c>
      <c r="B2441" s="781" t="s">
        <v>1320</v>
      </c>
      <c r="C2441" s="784" t="s">
        <v>1771</v>
      </c>
      <c r="D2441" s="784" t="s">
        <v>6956</v>
      </c>
      <c r="E2441" s="604">
        <v>380</v>
      </c>
      <c r="F2441" s="604">
        <v>200</v>
      </c>
      <c r="G2441" s="604">
        <v>0</v>
      </c>
      <c r="H2441" s="604">
        <v>0</v>
      </c>
    </row>
    <row r="2442" spans="1:8" s="668" customFormat="1" ht="15" customHeight="1">
      <c r="A2442" s="464">
        <v>135</v>
      </c>
      <c r="B2442" s="781" t="s">
        <v>1721</v>
      </c>
      <c r="C2442" s="784" t="s">
        <v>1771</v>
      </c>
      <c r="D2442" s="784" t="s">
        <v>1316</v>
      </c>
      <c r="E2442" s="604">
        <v>400</v>
      </c>
      <c r="F2442" s="604">
        <v>0</v>
      </c>
      <c r="G2442" s="604">
        <v>0</v>
      </c>
      <c r="H2442" s="604">
        <v>0</v>
      </c>
    </row>
    <row r="2443" spans="1:8" s="668" customFormat="1" ht="15" customHeight="1">
      <c r="A2443" s="464">
        <v>136</v>
      </c>
      <c r="B2443" s="1249" t="s">
        <v>860</v>
      </c>
      <c r="C2443" s="784" t="s">
        <v>1771</v>
      </c>
      <c r="D2443" s="784" t="s">
        <v>1590</v>
      </c>
      <c r="E2443" s="604">
        <v>320</v>
      </c>
      <c r="F2443" s="604">
        <v>0</v>
      </c>
      <c r="G2443" s="604">
        <v>0</v>
      </c>
      <c r="H2443" s="604">
        <v>0</v>
      </c>
    </row>
    <row r="2444" spans="1:8" s="668" customFormat="1" ht="15" customHeight="1">
      <c r="A2444" s="464">
        <v>137</v>
      </c>
      <c r="B2444" s="1249"/>
      <c r="C2444" s="784" t="s">
        <v>1590</v>
      </c>
      <c r="D2444" s="784" t="s">
        <v>1316</v>
      </c>
      <c r="E2444" s="604">
        <v>228</v>
      </c>
      <c r="F2444" s="604">
        <v>0</v>
      </c>
      <c r="G2444" s="604">
        <v>0</v>
      </c>
      <c r="H2444" s="604">
        <v>0</v>
      </c>
    </row>
    <row r="2445" spans="1:8" s="668" customFormat="1" ht="15" customHeight="1">
      <c r="A2445" s="464">
        <v>138</v>
      </c>
      <c r="B2445" s="1249"/>
      <c r="C2445" s="784" t="s">
        <v>1316</v>
      </c>
      <c r="D2445" s="784" t="s">
        <v>1695</v>
      </c>
      <c r="E2445" s="604">
        <v>160</v>
      </c>
      <c r="F2445" s="604">
        <v>0</v>
      </c>
      <c r="G2445" s="604">
        <v>0</v>
      </c>
      <c r="H2445" s="604">
        <v>0</v>
      </c>
    </row>
    <row r="2446" spans="1:8" s="668" customFormat="1" ht="15" customHeight="1">
      <c r="A2446" s="464">
        <v>139</v>
      </c>
      <c r="B2446" s="1249"/>
      <c r="C2446" s="784" t="s">
        <v>1695</v>
      </c>
      <c r="D2446" s="784" t="s">
        <v>6957</v>
      </c>
      <c r="E2446" s="604">
        <v>120</v>
      </c>
      <c r="F2446" s="604">
        <v>0</v>
      </c>
      <c r="G2446" s="604">
        <v>0</v>
      </c>
      <c r="H2446" s="604">
        <v>0</v>
      </c>
    </row>
    <row r="2447" spans="1:8" s="668" customFormat="1" ht="15" customHeight="1">
      <c r="A2447" s="464">
        <v>140</v>
      </c>
      <c r="B2447" s="781" t="s">
        <v>2489</v>
      </c>
      <c r="C2447" s="784" t="s">
        <v>866</v>
      </c>
      <c r="D2447" s="784" t="s">
        <v>1316</v>
      </c>
      <c r="E2447" s="604">
        <v>160</v>
      </c>
      <c r="F2447" s="604">
        <v>0</v>
      </c>
      <c r="G2447" s="604">
        <v>0</v>
      </c>
      <c r="H2447" s="604">
        <v>0</v>
      </c>
    </row>
    <row r="2448" spans="1:8" s="668" customFormat="1" ht="15" customHeight="1">
      <c r="A2448" s="464">
        <v>141</v>
      </c>
      <c r="B2448" s="781" t="s">
        <v>2200</v>
      </c>
      <c r="C2448" s="784" t="s">
        <v>1771</v>
      </c>
      <c r="D2448" s="784" t="s">
        <v>1316</v>
      </c>
      <c r="E2448" s="604">
        <v>160</v>
      </c>
      <c r="F2448" s="604">
        <v>0</v>
      </c>
      <c r="G2448" s="604">
        <v>0</v>
      </c>
      <c r="H2448" s="604">
        <v>0</v>
      </c>
    </row>
    <row r="2449" spans="1:8" s="668" customFormat="1" ht="15" customHeight="1">
      <c r="A2449" s="464">
        <v>142</v>
      </c>
      <c r="B2449" s="781" t="s">
        <v>1399</v>
      </c>
      <c r="C2449" s="784" t="s">
        <v>1771</v>
      </c>
      <c r="D2449" s="784" t="s">
        <v>866</v>
      </c>
      <c r="E2449" s="604">
        <v>160</v>
      </c>
      <c r="F2449" s="604">
        <v>128</v>
      </c>
      <c r="G2449" s="604">
        <v>100</v>
      </c>
      <c r="H2449" s="604">
        <v>0</v>
      </c>
    </row>
    <row r="2450" spans="1:8" s="668" customFormat="1" ht="15" customHeight="1">
      <c r="A2450" s="464">
        <v>143</v>
      </c>
      <c r="B2450" s="781" t="s">
        <v>1659</v>
      </c>
      <c r="C2450" s="784" t="s">
        <v>855</v>
      </c>
      <c r="D2450" s="784" t="s">
        <v>1613</v>
      </c>
      <c r="E2450" s="604">
        <v>200</v>
      </c>
      <c r="F2450" s="604">
        <v>0</v>
      </c>
      <c r="G2450" s="604">
        <v>0</v>
      </c>
      <c r="H2450" s="604">
        <v>0</v>
      </c>
    </row>
    <row r="2451" spans="1:8" s="668" customFormat="1" ht="15" customHeight="1">
      <c r="A2451" s="464">
        <v>144</v>
      </c>
      <c r="B2451" s="781" t="s">
        <v>878</v>
      </c>
      <c r="C2451" s="784" t="s">
        <v>1571</v>
      </c>
      <c r="D2451" s="784" t="s">
        <v>6958</v>
      </c>
      <c r="E2451" s="604">
        <v>160</v>
      </c>
      <c r="F2451" s="604">
        <v>0</v>
      </c>
      <c r="G2451" s="604">
        <v>0</v>
      </c>
      <c r="H2451" s="604">
        <v>0</v>
      </c>
    </row>
    <row r="2452" spans="1:8" s="668" customFormat="1" ht="15" customHeight="1">
      <c r="A2452" s="464">
        <v>145</v>
      </c>
      <c r="B2452" s="781" t="s">
        <v>4918</v>
      </c>
      <c r="C2452" s="784" t="s">
        <v>2155</v>
      </c>
      <c r="D2452" s="784" t="s">
        <v>6959</v>
      </c>
      <c r="E2452" s="604">
        <v>200</v>
      </c>
      <c r="F2452" s="604">
        <v>140</v>
      </c>
      <c r="G2452" s="604">
        <v>0</v>
      </c>
      <c r="H2452" s="604">
        <v>0</v>
      </c>
    </row>
    <row r="2453" spans="1:8" s="668" customFormat="1" ht="15" customHeight="1">
      <c r="A2453" s="464">
        <v>146</v>
      </c>
      <c r="B2453" s="781" t="s">
        <v>868</v>
      </c>
      <c r="C2453" s="784" t="s">
        <v>859</v>
      </c>
      <c r="D2453" s="784" t="s">
        <v>1795</v>
      </c>
      <c r="E2453" s="604">
        <v>360</v>
      </c>
      <c r="F2453" s="604">
        <v>0</v>
      </c>
      <c r="G2453" s="604">
        <v>0</v>
      </c>
      <c r="H2453" s="604">
        <v>0</v>
      </c>
    </row>
    <row r="2454" spans="1:8" s="668" customFormat="1" ht="15" customHeight="1">
      <c r="A2454" s="464">
        <v>147</v>
      </c>
      <c r="B2454" s="781" t="s">
        <v>1696</v>
      </c>
      <c r="C2454" s="784" t="s">
        <v>1654</v>
      </c>
      <c r="D2454" s="784" t="s">
        <v>1795</v>
      </c>
      <c r="E2454" s="604">
        <v>260</v>
      </c>
      <c r="F2454" s="604">
        <v>160</v>
      </c>
      <c r="G2454" s="604">
        <v>0</v>
      </c>
      <c r="H2454" s="604">
        <v>0</v>
      </c>
    </row>
    <row r="2455" spans="1:8" s="668" customFormat="1" ht="15" customHeight="1">
      <c r="A2455" s="464">
        <v>148</v>
      </c>
      <c r="B2455" s="781" t="s">
        <v>1840</v>
      </c>
      <c r="C2455" s="784" t="s">
        <v>1795</v>
      </c>
      <c r="D2455" s="784" t="s">
        <v>1785</v>
      </c>
      <c r="E2455" s="604">
        <v>360</v>
      </c>
      <c r="F2455" s="604">
        <v>0</v>
      </c>
      <c r="G2455" s="604">
        <v>0</v>
      </c>
      <c r="H2455" s="604">
        <v>0</v>
      </c>
    </row>
    <row r="2456" spans="1:8" s="668" customFormat="1" ht="15" customHeight="1">
      <c r="A2456" s="464">
        <v>149</v>
      </c>
      <c r="B2456" s="781" t="s">
        <v>1722</v>
      </c>
      <c r="C2456" s="784" t="s">
        <v>1795</v>
      </c>
      <c r="D2456" s="784" t="s">
        <v>1785</v>
      </c>
      <c r="E2456" s="604">
        <v>260</v>
      </c>
      <c r="F2456" s="604">
        <v>0</v>
      </c>
      <c r="G2456" s="604">
        <v>0</v>
      </c>
      <c r="H2456" s="604">
        <v>0</v>
      </c>
    </row>
    <row r="2457" spans="1:8" s="668" customFormat="1" ht="15" customHeight="1">
      <c r="A2457" s="464">
        <v>150</v>
      </c>
      <c r="B2457" s="1249" t="s">
        <v>1967</v>
      </c>
      <c r="C2457" s="784" t="s">
        <v>1571</v>
      </c>
      <c r="D2457" s="784" t="s">
        <v>2490</v>
      </c>
      <c r="E2457" s="604">
        <v>440</v>
      </c>
      <c r="F2457" s="604">
        <v>0</v>
      </c>
      <c r="G2457" s="604">
        <v>0</v>
      </c>
      <c r="H2457" s="604">
        <v>0</v>
      </c>
    </row>
    <row r="2458" spans="1:8" s="668" customFormat="1" ht="15" customHeight="1">
      <c r="A2458" s="464">
        <v>151</v>
      </c>
      <c r="B2458" s="1249"/>
      <c r="C2458" s="784" t="s">
        <v>2490</v>
      </c>
      <c r="D2458" s="784" t="s">
        <v>1942</v>
      </c>
      <c r="E2458" s="604">
        <v>360</v>
      </c>
      <c r="F2458" s="604">
        <v>0</v>
      </c>
      <c r="G2458" s="604">
        <v>0</v>
      </c>
      <c r="H2458" s="604">
        <v>0</v>
      </c>
    </row>
    <row r="2459" spans="1:8" s="668" customFormat="1" ht="15" customHeight="1">
      <c r="A2459" s="464">
        <v>152</v>
      </c>
      <c r="B2459" s="781" t="s">
        <v>1694</v>
      </c>
      <c r="C2459" s="784" t="s">
        <v>1571</v>
      </c>
      <c r="D2459" s="784" t="s">
        <v>2490</v>
      </c>
      <c r="E2459" s="604">
        <v>340</v>
      </c>
      <c r="F2459" s="604">
        <v>0</v>
      </c>
      <c r="G2459" s="604">
        <v>0</v>
      </c>
      <c r="H2459" s="604">
        <v>0</v>
      </c>
    </row>
    <row r="2460" spans="1:8" s="668" customFormat="1" ht="15" customHeight="1">
      <c r="A2460" s="464">
        <v>153</v>
      </c>
      <c r="B2460" s="1521" t="s">
        <v>1841</v>
      </c>
      <c r="C2460" s="784" t="s">
        <v>1571</v>
      </c>
      <c r="D2460" s="784" t="s">
        <v>2490</v>
      </c>
      <c r="E2460" s="604">
        <v>320</v>
      </c>
      <c r="F2460" s="604">
        <v>0</v>
      </c>
      <c r="G2460" s="604">
        <v>0</v>
      </c>
      <c r="H2460" s="604">
        <v>0</v>
      </c>
    </row>
    <row r="2461" spans="1:8" s="668" customFormat="1" ht="15" customHeight="1">
      <c r="A2461" s="464">
        <v>154</v>
      </c>
      <c r="B2461" s="1521"/>
      <c r="C2461" s="784" t="s">
        <v>2490</v>
      </c>
      <c r="D2461" s="784" t="s">
        <v>1942</v>
      </c>
      <c r="E2461" s="604">
        <v>256</v>
      </c>
      <c r="F2461" s="604">
        <v>0</v>
      </c>
      <c r="G2461" s="604">
        <v>0</v>
      </c>
      <c r="H2461" s="604">
        <v>0</v>
      </c>
    </row>
    <row r="2462" spans="1:8" s="668" customFormat="1" ht="15" customHeight="1">
      <c r="A2462" s="464">
        <v>155</v>
      </c>
      <c r="B2462" s="781" t="s">
        <v>6960</v>
      </c>
      <c r="C2462" s="784" t="s">
        <v>1967</v>
      </c>
      <c r="D2462" s="784" t="s">
        <v>1841</v>
      </c>
      <c r="E2462" s="604">
        <v>400</v>
      </c>
      <c r="F2462" s="604">
        <v>0</v>
      </c>
      <c r="G2462" s="604">
        <v>0</v>
      </c>
      <c r="H2462" s="604">
        <v>0</v>
      </c>
    </row>
    <row r="2463" spans="1:8" s="668" customFormat="1" ht="15" customHeight="1">
      <c r="A2463" s="464">
        <v>156</v>
      </c>
      <c r="B2463" s="781" t="s">
        <v>1341</v>
      </c>
      <c r="C2463" s="784" t="s">
        <v>2490</v>
      </c>
      <c r="D2463" s="784" t="s">
        <v>1942</v>
      </c>
      <c r="E2463" s="604">
        <v>160</v>
      </c>
      <c r="F2463" s="604">
        <v>0</v>
      </c>
      <c r="G2463" s="604">
        <v>0</v>
      </c>
      <c r="H2463" s="604">
        <v>0</v>
      </c>
    </row>
    <row r="2464" spans="1:8" s="668" customFormat="1" ht="15" customHeight="1">
      <c r="A2464" s="464">
        <v>157</v>
      </c>
      <c r="B2464" s="781" t="s">
        <v>1313</v>
      </c>
      <c r="C2464" s="784" t="s">
        <v>1795</v>
      </c>
      <c r="D2464" s="784" t="s">
        <v>1674</v>
      </c>
      <c r="E2464" s="604">
        <v>160</v>
      </c>
      <c r="F2464" s="604">
        <v>112</v>
      </c>
      <c r="G2464" s="604">
        <v>0</v>
      </c>
      <c r="H2464" s="604">
        <v>0</v>
      </c>
    </row>
    <row r="2465" spans="1:8" s="668" customFormat="1" ht="15" customHeight="1">
      <c r="A2465" s="464">
        <v>158</v>
      </c>
      <c r="B2465" s="781" t="s">
        <v>1674</v>
      </c>
      <c r="C2465" s="784" t="s">
        <v>1696</v>
      </c>
      <c r="D2465" s="784" t="s">
        <v>1731</v>
      </c>
      <c r="E2465" s="604">
        <v>160</v>
      </c>
      <c r="F2465" s="604">
        <v>0</v>
      </c>
      <c r="G2465" s="604">
        <v>0</v>
      </c>
      <c r="H2465" s="604">
        <v>0</v>
      </c>
    </row>
    <row r="2466" spans="1:8" s="668" customFormat="1" ht="15" customHeight="1">
      <c r="A2466" s="464">
        <v>159</v>
      </c>
      <c r="B2466" s="781" t="s">
        <v>1654</v>
      </c>
      <c r="C2466" s="784" t="s">
        <v>868</v>
      </c>
      <c r="D2466" s="784" t="s">
        <v>1731</v>
      </c>
      <c r="E2466" s="604">
        <v>160</v>
      </c>
      <c r="F2466" s="604">
        <v>128</v>
      </c>
      <c r="G2466" s="604">
        <v>112</v>
      </c>
      <c r="H2466" s="604">
        <v>0</v>
      </c>
    </row>
    <row r="2467" spans="1:8" s="668" customFormat="1" ht="15" customHeight="1">
      <c r="A2467" s="464">
        <v>160</v>
      </c>
      <c r="B2467" s="1249" t="s">
        <v>866</v>
      </c>
      <c r="C2467" s="784" t="s">
        <v>1771</v>
      </c>
      <c r="D2467" s="784" t="s">
        <v>860</v>
      </c>
      <c r="E2467" s="604">
        <v>380</v>
      </c>
      <c r="F2467" s="604">
        <v>240</v>
      </c>
      <c r="G2467" s="604">
        <v>0</v>
      </c>
      <c r="H2467" s="604">
        <v>0</v>
      </c>
    </row>
    <row r="2468" spans="1:8" s="668" customFormat="1" ht="15" customHeight="1">
      <c r="A2468" s="464">
        <v>161</v>
      </c>
      <c r="B2468" s="1249"/>
      <c r="C2468" s="784" t="s">
        <v>860</v>
      </c>
      <c r="D2468" s="784" t="s">
        <v>2200</v>
      </c>
      <c r="E2468" s="604">
        <v>280</v>
      </c>
      <c r="F2468" s="604">
        <v>160</v>
      </c>
      <c r="G2468" s="604">
        <v>0</v>
      </c>
      <c r="H2468" s="604">
        <v>0</v>
      </c>
    </row>
    <row r="2469" spans="1:8" s="668" customFormat="1" ht="15" customHeight="1">
      <c r="A2469" s="464">
        <v>162</v>
      </c>
      <c r="B2469" s="1249"/>
      <c r="C2469" s="784" t="s">
        <v>2200</v>
      </c>
      <c r="D2469" s="784" t="s">
        <v>6961</v>
      </c>
      <c r="E2469" s="604">
        <v>200</v>
      </c>
      <c r="F2469" s="604">
        <v>140</v>
      </c>
      <c r="G2469" s="604">
        <v>112</v>
      </c>
      <c r="H2469" s="604">
        <v>0</v>
      </c>
    </row>
    <row r="2470" spans="1:8" s="668" customFormat="1" ht="15" customHeight="1">
      <c r="A2470" s="464">
        <v>163</v>
      </c>
      <c r="B2470" s="1249" t="s">
        <v>1669</v>
      </c>
      <c r="C2470" s="784" t="s">
        <v>6962</v>
      </c>
      <c r="D2470" s="784" t="s">
        <v>6963</v>
      </c>
      <c r="E2470" s="604">
        <v>228</v>
      </c>
      <c r="F2470" s="604">
        <v>160</v>
      </c>
      <c r="G2470" s="604">
        <v>0</v>
      </c>
      <c r="H2470" s="604">
        <v>0</v>
      </c>
    </row>
    <row r="2471" spans="1:8" s="668" customFormat="1" ht="15" customHeight="1">
      <c r="A2471" s="464">
        <v>164</v>
      </c>
      <c r="B2471" s="1249"/>
      <c r="C2471" s="784" t="s">
        <v>6963</v>
      </c>
      <c r="D2471" s="784" t="s">
        <v>1661</v>
      </c>
      <c r="E2471" s="604">
        <v>160</v>
      </c>
      <c r="F2471" s="604">
        <v>112</v>
      </c>
      <c r="G2471" s="604">
        <v>0</v>
      </c>
      <c r="H2471" s="604">
        <v>0</v>
      </c>
    </row>
    <row r="2472" spans="1:8" s="668" customFormat="1" ht="15" customHeight="1">
      <c r="A2472" s="464">
        <v>165</v>
      </c>
      <c r="B2472" s="781" t="s">
        <v>4358</v>
      </c>
      <c r="C2472" s="784" t="s">
        <v>6964</v>
      </c>
      <c r="D2472" s="784" t="s">
        <v>1661</v>
      </c>
      <c r="E2472" s="604">
        <v>160</v>
      </c>
      <c r="F2472" s="604">
        <v>112</v>
      </c>
      <c r="G2472" s="604">
        <v>0</v>
      </c>
      <c r="H2472" s="604">
        <v>0</v>
      </c>
    </row>
    <row r="2473" spans="1:8" s="668" customFormat="1" ht="15" customHeight="1">
      <c r="A2473" s="464">
        <v>166</v>
      </c>
      <c r="B2473" s="781" t="s">
        <v>6965</v>
      </c>
      <c r="C2473" s="784" t="s">
        <v>6966</v>
      </c>
      <c r="D2473" s="784" t="s">
        <v>6967</v>
      </c>
      <c r="E2473" s="604">
        <v>160</v>
      </c>
      <c r="F2473" s="604">
        <v>112</v>
      </c>
      <c r="G2473" s="604">
        <v>0</v>
      </c>
      <c r="H2473" s="604">
        <v>0</v>
      </c>
    </row>
    <row r="2474" spans="1:8" s="668" customFormat="1" ht="15" customHeight="1">
      <c r="A2474" s="464">
        <v>167</v>
      </c>
      <c r="B2474" s="781" t="s">
        <v>1597</v>
      </c>
      <c r="C2474" s="784" t="s">
        <v>1771</v>
      </c>
      <c r="D2474" s="784" t="s">
        <v>2200</v>
      </c>
      <c r="E2474" s="604">
        <v>160</v>
      </c>
      <c r="F2474" s="604">
        <v>112</v>
      </c>
      <c r="G2474" s="604">
        <v>0</v>
      </c>
      <c r="H2474" s="604">
        <v>0</v>
      </c>
    </row>
    <row r="2475" spans="1:8" s="668" customFormat="1" ht="15" customHeight="1">
      <c r="A2475" s="464">
        <v>168</v>
      </c>
      <c r="B2475" s="781" t="s">
        <v>1656</v>
      </c>
      <c r="C2475" s="784" t="s">
        <v>1771</v>
      </c>
      <c r="D2475" s="784" t="s">
        <v>6968</v>
      </c>
      <c r="E2475" s="604">
        <v>200</v>
      </c>
      <c r="F2475" s="604">
        <v>140</v>
      </c>
      <c r="G2475" s="604">
        <v>112</v>
      </c>
      <c r="H2475" s="604">
        <v>0</v>
      </c>
    </row>
    <row r="2476" spans="1:8" s="668" customFormat="1" ht="15" customHeight="1">
      <c r="A2476" s="464">
        <v>169</v>
      </c>
      <c r="B2476" s="781" t="s">
        <v>1731</v>
      </c>
      <c r="C2476" s="784" t="s">
        <v>1654</v>
      </c>
      <c r="D2476" s="784" t="s">
        <v>881</v>
      </c>
      <c r="E2476" s="604">
        <v>160</v>
      </c>
      <c r="F2476" s="604">
        <v>112</v>
      </c>
      <c r="G2476" s="604">
        <v>0</v>
      </c>
      <c r="H2476" s="604">
        <v>0</v>
      </c>
    </row>
    <row r="2477" spans="1:8" s="668" customFormat="1" ht="15" customHeight="1">
      <c r="A2477" s="464">
        <v>170</v>
      </c>
      <c r="B2477" s="781" t="s">
        <v>857</v>
      </c>
      <c r="C2477" s="784" t="s">
        <v>1654</v>
      </c>
      <c r="D2477" s="784" t="s">
        <v>6969</v>
      </c>
      <c r="E2477" s="604">
        <v>120</v>
      </c>
      <c r="F2477" s="604">
        <v>0</v>
      </c>
      <c r="G2477" s="604">
        <v>0</v>
      </c>
      <c r="H2477" s="604">
        <v>0</v>
      </c>
    </row>
    <row r="2478" spans="1:8" s="668" customFormat="1" ht="15" customHeight="1">
      <c r="A2478" s="464">
        <v>171</v>
      </c>
      <c r="B2478" s="781" t="s">
        <v>1340</v>
      </c>
      <c r="C2478" s="784" t="s">
        <v>1312</v>
      </c>
      <c r="D2478" s="784" t="s">
        <v>881</v>
      </c>
      <c r="E2478" s="604">
        <v>120</v>
      </c>
      <c r="F2478" s="604">
        <v>100</v>
      </c>
      <c r="G2478" s="604">
        <v>0</v>
      </c>
      <c r="H2478" s="604">
        <v>0</v>
      </c>
    </row>
    <row r="2479" spans="1:8" s="668" customFormat="1" ht="15" customHeight="1">
      <c r="A2479" s="464">
        <v>172</v>
      </c>
      <c r="B2479" s="781" t="s">
        <v>2165</v>
      </c>
      <c r="C2479" s="784" t="s">
        <v>4918</v>
      </c>
      <c r="D2479" s="784" t="s">
        <v>6970</v>
      </c>
      <c r="E2479" s="604">
        <v>160</v>
      </c>
      <c r="F2479" s="604">
        <v>112</v>
      </c>
      <c r="G2479" s="604">
        <v>0</v>
      </c>
      <c r="H2479" s="604">
        <v>0</v>
      </c>
    </row>
    <row r="2480" spans="1:8" s="668" customFormat="1" ht="15" customHeight="1">
      <c r="A2480" s="464">
        <v>173</v>
      </c>
      <c r="B2480" s="781" t="s">
        <v>1417</v>
      </c>
      <c r="C2480" s="784" t="s">
        <v>1661</v>
      </c>
      <c r="D2480" s="784" t="s">
        <v>6971</v>
      </c>
      <c r="E2480" s="604">
        <v>160</v>
      </c>
      <c r="F2480" s="604">
        <v>112</v>
      </c>
      <c r="G2480" s="604">
        <v>100</v>
      </c>
      <c r="H2480" s="604">
        <v>0</v>
      </c>
    </row>
    <row r="2481" spans="1:8" s="668" customFormat="1" ht="15" customHeight="1">
      <c r="A2481" s="464">
        <v>174</v>
      </c>
      <c r="B2481" s="781" t="s">
        <v>1591</v>
      </c>
      <c r="C2481" s="784" t="s">
        <v>1942</v>
      </c>
      <c r="D2481" s="784" t="s">
        <v>6972</v>
      </c>
      <c r="E2481" s="604">
        <v>160</v>
      </c>
      <c r="F2481" s="604">
        <v>112</v>
      </c>
      <c r="G2481" s="604">
        <v>0</v>
      </c>
      <c r="H2481" s="604">
        <v>0</v>
      </c>
    </row>
    <row r="2482" spans="1:8" s="668" customFormat="1" ht="15" customHeight="1">
      <c r="A2482" s="464">
        <v>175</v>
      </c>
      <c r="B2482" s="781" t="s">
        <v>1314</v>
      </c>
      <c r="C2482" s="784" t="s">
        <v>4742</v>
      </c>
      <c r="D2482" s="784" t="s">
        <v>6973</v>
      </c>
      <c r="E2482" s="604">
        <v>160</v>
      </c>
      <c r="F2482" s="604">
        <v>112</v>
      </c>
      <c r="G2482" s="604">
        <v>100</v>
      </c>
      <c r="H2482" s="604">
        <v>0</v>
      </c>
    </row>
    <row r="2483" spans="1:8" s="668" customFormat="1" ht="15" customHeight="1">
      <c r="A2483" s="464">
        <v>176</v>
      </c>
      <c r="B2483" s="781" t="s">
        <v>6974</v>
      </c>
      <c r="C2483" s="784" t="s">
        <v>4742</v>
      </c>
      <c r="D2483" s="784" t="s">
        <v>6975</v>
      </c>
      <c r="E2483" s="604">
        <v>160</v>
      </c>
      <c r="F2483" s="604">
        <v>112</v>
      </c>
      <c r="G2483" s="604">
        <v>100</v>
      </c>
      <c r="H2483" s="604">
        <v>0</v>
      </c>
    </row>
    <row r="2484" spans="1:8" s="668" customFormat="1" ht="15" customHeight="1">
      <c r="A2484" s="464">
        <v>177</v>
      </c>
      <c r="B2484" s="781" t="s">
        <v>6976</v>
      </c>
      <c r="C2484" s="784" t="s">
        <v>4742</v>
      </c>
      <c r="D2484" s="784" t="s">
        <v>6977</v>
      </c>
      <c r="E2484" s="604">
        <v>160</v>
      </c>
      <c r="F2484" s="604">
        <v>112</v>
      </c>
      <c r="G2484" s="604">
        <v>100</v>
      </c>
      <c r="H2484" s="604">
        <v>0</v>
      </c>
    </row>
    <row r="2485" spans="1:8" s="668" customFormat="1" ht="15" customHeight="1">
      <c r="A2485" s="464">
        <v>178</v>
      </c>
      <c r="B2485" s="781" t="s">
        <v>1584</v>
      </c>
      <c r="C2485" s="784" t="s">
        <v>1399</v>
      </c>
      <c r="D2485" s="784" t="s">
        <v>4351</v>
      </c>
      <c r="E2485" s="604">
        <v>160</v>
      </c>
      <c r="F2485" s="604">
        <v>112</v>
      </c>
      <c r="G2485" s="604">
        <v>100</v>
      </c>
      <c r="H2485" s="604">
        <v>0</v>
      </c>
    </row>
    <row r="2486" spans="1:8" s="668" customFormat="1" ht="15" customHeight="1">
      <c r="A2486" s="464">
        <v>179</v>
      </c>
      <c r="B2486" s="781" t="s">
        <v>4351</v>
      </c>
      <c r="C2486" s="784" t="s">
        <v>1771</v>
      </c>
      <c r="D2486" s="784" t="s">
        <v>2006</v>
      </c>
      <c r="E2486" s="604">
        <v>160</v>
      </c>
      <c r="F2486" s="604">
        <v>112</v>
      </c>
      <c r="G2486" s="604">
        <v>0</v>
      </c>
      <c r="H2486" s="604">
        <v>0</v>
      </c>
    </row>
    <row r="2487" spans="1:8" s="668" customFormat="1" ht="15" customHeight="1">
      <c r="A2487" s="464">
        <v>180</v>
      </c>
      <c r="B2487" s="781" t="s">
        <v>2808</v>
      </c>
      <c r="C2487" s="784" t="s">
        <v>1771</v>
      </c>
      <c r="D2487" s="784" t="s">
        <v>6978</v>
      </c>
      <c r="E2487" s="604">
        <v>160</v>
      </c>
      <c r="F2487" s="604">
        <v>112</v>
      </c>
      <c r="G2487" s="604">
        <v>100</v>
      </c>
      <c r="H2487" s="604">
        <v>0</v>
      </c>
    </row>
    <row r="2488" spans="1:8" s="668" customFormat="1" ht="15" customHeight="1">
      <c r="A2488" s="464">
        <v>181</v>
      </c>
      <c r="B2488" s="781" t="s">
        <v>2006</v>
      </c>
      <c r="C2488" s="784" t="s">
        <v>2006</v>
      </c>
      <c r="D2488" s="784" t="s">
        <v>1348</v>
      </c>
      <c r="E2488" s="604">
        <v>120</v>
      </c>
      <c r="F2488" s="604">
        <v>100</v>
      </c>
      <c r="G2488" s="604">
        <v>0</v>
      </c>
      <c r="H2488" s="604">
        <v>0</v>
      </c>
    </row>
    <row r="2489" spans="1:8" s="668" customFormat="1" ht="15" customHeight="1">
      <c r="A2489" s="464">
        <v>182</v>
      </c>
      <c r="B2489" s="781" t="s">
        <v>1348</v>
      </c>
      <c r="C2489" s="784" t="s">
        <v>2808</v>
      </c>
      <c r="D2489" s="784" t="s">
        <v>2006</v>
      </c>
      <c r="E2489" s="604">
        <v>120</v>
      </c>
      <c r="F2489" s="604">
        <v>100</v>
      </c>
      <c r="G2489" s="604">
        <v>0</v>
      </c>
      <c r="H2489" s="604">
        <v>0</v>
      </c>
    </row>
    <row r="2490" spans="1:8" s="668" customFormat="1" ht="15" customHeight="1">
      <c r="A2490" s="464">
        <v>183</v>
      </c>
      <c r="B2490" s="781" t="s">
        <v>2492</v>
      </c>
      <c r="C2490" s="784" t="s">
        <v>2808</v>
      </c>
      <c r="D2490" s="784" t="s">
        <v>1378</v>
      </c>
      <c r="E2490" s="604">
        <v>120</v>
      </c>
      <c r="F2490" s="604">
        <v>100</v>
      </c>
      <c r="G2490" s="604">
        <v>0</v>
      </c>
      <c r="H2490" s="604">
        <v>0</v>
      </c>
    </row>
    <row r="2491" spans="1:8" s="668" customFormat="1" ht="15" customHeight="1">
      <c r="A2491" s="464">
        <v>184</v>
      </c>
      <c r="B2491" s="781" t="s">
        <v>6979</v>
      </c>
      <c r="C2491" s="784" t="s">
        <v>2492</v>
      </c>
      <c r="D2491" s="784" t="s">
        <v>6980</v>
      </c>
      <c r="E2491" s="604">
        <v>120</v>
      </c>
      <c r="F2491" s="604">
        <v>100</v>
      </c>
      <c r="G2491" s="604">
        <v>0</v>
      </c>
      <c r="H2491" s="604">
        <v>0</v>
      </c>
    </row>
    <row r="2492" spans="1:8" s="668" customFormat="1" ht="15" customHeight="1">
      <c r="A2492" s="464">
        <v>185</v>
      </c>
      <c r="B2492" s="781" t="s">
        <v>1378</v>
      </c>
      <c r="C2492" s="784" t="s">
        <v>6981</v>
      </c>
      <c r="D2492" s="784" t="s">
        <v>6982</v>
      </c>
      <c r="E2492" s="604">
        <v>120</v>
      </c>
      <c r="F2492" s="604">
        <v>100</v>
      </c>
      <c r="G2492" s="604">
        <v>0</v>
      </c>
      <c r="H2492" s="604">
        <v>0</v>
      </c>
    </row>
    <row r="2493" spans="1:8" s="668" customFormat="1" ht="15" customHeight="1">
      <c r="A2493" s="464">
        <v>186</v>
      </c>
      <c r="B2493" s="781" t="s">
        <v>6983</v>
      </c>
      <c r="C2493" s="784" t="s">
        <v>1771</v>
      </c>
      <c r="D2493" s="784" t="s">
        <v>6982</v>
      </c>
      <c r="E2493" s="604">
        <v>120</v>
      </c>
      <c r="F2493" s="604">
        <v>100</v>
      </c>
      <c r="G2493" s="604">
        <v>0</v>
      </c>
      <c r="H2493" s="604">
        <v>0</v>
      </c>
    </row>
    <row r="2494" spans="1:8" s="668" customFormat="1" ht="15" customHeight="1">
      <c r="A2494" s="464">
        <v>187</v>
      </c>
      <c r="B2494" s="781" t="s">
        <v>892</v>
      </c>
      <c r="C2494" s="784" t="s">
        <v>6983</v>
      </c>
      <c r="D2494" s="784" t="s">
        <v>6984</v>
      </c>
      <c r="E2494" s="604">
        <v>160</v>
      </c>
      <c r="F2494" s="604">
        <v>112</v>
      </c>
      <c r="G2494" s="604">
        <v>100</v>
      </c>
      <c r="H2494" s="604">
        <v>0</v>
      </c>
    </row>
    <row r="2495" spans="1:8" s="668" customFormat="1" ht="15" customHeight="1">
      <c r="A2495" s="464">
        <v>188</v>
      </c>
      <c r="B2495" s="781" t="s">
        <v>6985</v>
      </c>
      <c r="C2495" s="784" t="s">
        <v>1771</v>
      </c>
      <c r="D2495" s="784" t="s">
        <v>6986</v>
      </c>
      <c r="E2495" s="604">
        <v>160</v>
      </c>
      <c r="F2495" s="604">
        <v>112</v>
      </c>
      <c r="G2495" s="604">
        <v>100</v>
      </c>
      <c r="H2495" s="604">
        <v>0</v>
      </c>
    </row>
    <row r="2496" spans="1:8" s="668" customFormat="1" ht="15" customHeight="1">
      <c r="A2496" s="464">
        <v>189</v>
      </c>
      <c r="B2496" s="781" t="s">
        <v>6987</v>
      </c>
      <c r="C2496" s="784" t="s">
        <v>1771</v>
      </c>
      <c r="D2496" s="784" t="s">
        <v>6988</v>
      </c>
      <c r="E2496" s="604">
        <v>160</v>
      </c>
      <c r="F2496" s="604">
        <v>112</v>
      </c>
      <c r="G2496" s="604">
        <v>100</v>
      </c>
      <c r="H2496" s="604">
        <v>0</v>
      </c>
    </row>
    <row r="2497" spans="1:8" s="668" customFormat="1" ht="15" customHeight="1">
      <c r="A2497" s="464">
        <v>190</v>
      </c>
      <c r="B2497" s="1249" t="s">
        <v>209</v>
      </c>
      <c r="C2497" s="784" t="s">
        <v>6989</v>
      </c>
      <c r="D2497" s="784" t="s">
        <v>6990</v>
      </c>
      <c r="E2497" s="604">
        <v>200</v>
      </c>
      <c r="F2497" s="604">
        <v>140</v>
      </c>
      <c r="G2497" s="604">
        <v>80</v>
      </c>
      <c r="H2497" s="604">
        <v>0</v>
      </c>
    </row>
    <row r="2498" spans="1:8" s="668" customFormat="1" ht="15" customHeight="1">
      <c r="A2498" s="464">
        <v>191</v>
      </c>
      <c r="B2498" s="1249"/>
      <c r="C2498" s="784" t="s">
        <v>6990</v>
      </c>
      <c r="D2498" s="784" t="s">
        <v>6991</v>
      </c>
      <c r="E2498" s="604">
        <v>152</v>
      </c>
      <c r="F2498" s="604">
        <v>120</v>
      </c>
      <c r="G2498" s="604">
        <v>72</v>
      </c>
      <c r="H2498" s="604">
        <v>0</v>
      </c>
    </row>
    <row r="2499" spans="1:8" s="668" customFormat="1" ht="15" customHeight="1">
      <c r="A2499" s="464">
        <v>192</v>
      </c>
      <c r="B2499" s="1249"/>
      <c r="C2499" s="784" t="s">
        <v>6991</v>
      </c>
      <c r="D2499" s="784" t="s">
        <v>6992</v>
      </c>
      <c r="E2499" s="604">
        <v>160</v>
      </c>
      <c r="F2499" s="604">
        <v>140</v>
      </c>
      <c r="G2499" s="604">
        <v>80</v>
      </c>
      <c r="H2499" s="604">
        <v>0</v>
      </c>
    </row>
    <row r="2500" spans="1:8" s="668" customFormat="1" ht="15" customHeight="1">
      <c r="A2500" s="464">
        <v>193</v>
      </c>
      <c r="B2500" s="1249"/>
      <c r="C2500" s="784" t="s">
        <v>6993</v>
      </c>
      <c r="D2500" s="784" t="s">
        <v>6994</v>
      </c>
      <c r="E2500" s="604">
        <v>120</v>
      </c>
      <c r="F2500" s="604">
        <v>80</v>
      </c>
      <c r="G2500" s="604">
        <v>72</v>
      </c>
      <c r="H2500" s="604">
        <v>0</v>
      </c>
    </row>
    <row r="2501" spans="1:8" s="668" customFormat="1" ht="15" customHeight="1">
      <c r="A2501" s="464">
        <v>194</v>
      </c>
      <c r="B2501" s="1249"/>
      <c r="C2501" s="784" t="s">
        <v>6995</v>
      </c>
      <c r="D2501" s="784" t="s">
        <v>6996</v>
      </c>
      <c r="E2501" s="604">
        <v>120</v>
      </c>
      <c r="F2501" s="604">
        <v>80</v>
      </c>
      <c r="G2501" s="604">
        <v>72</v>
      </c>
      <c r="H2501" s="604">
        <v>0</v>
      </c>
    </row>
    <row r="2502" spans="1:8" s="668" customFormat="1" ht="15" customHeight="1">
      <c r="A2502" s="464">
        <v>195</v>
      </c>
      <c r="B2502" s="573" t="s">
        <v>209</v>
      </c>
      <c r="C2502" s="784" t="s">
        <v>6997</v>
      </c>
      <c r="D2502" s="784" t="s">
        <v>6998</v>
      </c>
      <c r="E2502" s="604">
        <v>168</v>
      </c>
      <c r="F2502" s="604">
        <v>100</v>
      </c>
      <c r="G2502" s="604">
        <v>80</v>
      </c>
      <c r="H2502" s="604">
        <v>0</v>
      </c>
    </row>
    <row r="2503" spans="1:8" s="668" customFormat="1" ht="15" customHeight="1">
      <c r="A2503" s="464">
        <v>196</v>
      </c>
      <c r="B2503" s="781" t="s">
        <v>209</v>
      </c>
      <c r="C2503" s="784" t="s">
        <v>6999</v>
      </c>
      <c r="D2503" s="784" t="s">
        <v>7000</v>
      </c>
      <c r="E2503" s="604">
        <v>160</v>
      </c>
      <c r="F2503" s="604">
        <v>112</v>
      </c>
      <c r="G2503" s="604">
        <v>80</v>
      </c>
      <c r="H2503" s="604">
        <v>0</v>
      </c>
    </row>
    <row r="2504" spans="1:8" s="668" customFormat="1" ht="15" customHeight="1">
      <c r="A2504" s="464">
        <v>197</v>
      </c>
      <c r="B2504" s="781" t="s">
        <v>209</v>
      </c>
      <c r="C2504" s="784" t="s">
        <v>7000</v>
      </c>
      <c r="D2504" s="784" t="s">
        <v>7001</v>
      </c>
      <c r="E2504" s="604">
        <v>140</v>
      </c>
      <c r="F2504" s="604">
        <v>100</v>
      </c>
      <c r="G2504" s="604">
        <v>72</v>
      </c>
      <c r="H2504" s="604">
        <v>0</v>
      </c>
    </row>
    <row r="2505" spans="1:8" s="668" customFormat="1" ht="15" customHeight="1">
      <c r="A2505" s="464">
        <v>198</v>
      </c>
      <c r="B2505" s="781" t="s">
        <v>7002</v>
      </c>
      <c r="C2505" s="1522" t="s">
        <v>7002</v>
      </c>
      <c r="D2505" s="1522"/>
      <c r="E2505" s="604">
        <v>280</v>
      </c>
      <c r="F2505" s="604">
        <v>0</v>
      </c>
      <c r="G2505" s="604">
        <v>0</v>
      </c>
      <c r="H2505" s="604">
        <v>0</v>
      </c>
    </row>
    <row r="2506" spans="1:8" s="668" customFormat="1" ht="15" customHeight="1">
      <c r="A2506" s="786">
        <v>30</v>
      </c>
      <c r="B2506" s="786" t="s">
        <v>7154</v>
      </c>
      <c r="C2506" s="787"/>
    </row>
    <row r="2507" spans="1:8" s="668" customFormat="1" ht="15" customHeight="1">
      <c r="A2507" s="780">
        <v>1</v>
      </c>
      <c r="B2507" s="793" t="s">
        <v>7155</v>
      </c>
      <c r="C2507" s="668" t="s">
        <v>7156</v>
      </c>
      <c r="E2507" s="794">
        <v>480</v>
      </c>
      <c r="F2507" s="794">
        <v>288</v>
      </c>
      <c r="G2507" s="794">
        <v>0</v>
      </c>
      <c r="H2507" s="794">
        <v>0</v>
      </c>
    </row>
    <row r="2508" spans="1:8" s="668" customFormat="1" ht="15" customHeight="1">
      <c r="A2508" s="780">
        <v>2</v>
      </c>
      <c r="B2508" s="793" t="s">
        <v>7155</v>
      </c>
      <c r="C2508" s="668" t="s">
        <v>7157</v>
      </c>
      <c r="E2508" s="794">
        <v>600</v>
      </c>
      <c r="F2508" s="794">
        <v>296</v>
      </c>
      <c r="G2508" s="794">
        <v>140</v>
      </c>
      <c r="H2508" s="794">
        <v>112</v>
      </c>
    </row>
    <row r="2509" spans="1:8" s="668" customFormat="1" ht="15" customHeight="1">
      <c r="A2509" s="780">
        <v>3</v>
      </c>
      <c r="B2509" s="793" t="s">
        <v>7155</v>
      </c>
      <c r="C2509" s="668" t="s">
        <v>7158</v>
      </c>
      <c r="E2509" s="794">
        <v>680</v>
      </c>
      <c r="F2509" s="794">
        <v>336</v>
      </c>
      <c r="G2509" s="794">
        <v>240</v>
      </c>
      <c r="H2509" s="794">
        <v>120</v>
      </c>
    </row>
    <row r="2510" spans="1:8" s="668" customFormat="1" ht="15" customHeight="1">
      <c r="A2510" s="780">
        <v>4</v>
      </c>
      <c r="B2510" s="793" t="s">
        <v>7155</v>
      </c>
      <c r="C2510" s="668" t="s">
        <v>7159</v>
      </c>
      <c r="E2510" s="794">
        <v>600</v>
      </c>
      <c r="F2510" s="794">
        <v>360</v>
      </c>
      <c r="G2510" s="794">
        <v>288</v>
      </c>
      <c r="H2510" s="794">
        <v>0</v>
      </c>
    </row>
    <row r="2511" spans="1:8" s="668" customFormat="1" ht="15" customHeight="1">
      <c r="A2511" s="780">
        <v>5</v>
      </c>
      <c r="B2511" s="793" t="s">
        <v>7155</v>
      </c>
      <c r="C2511" s="668" t="s">
        <v>7160</v>
      </c>
      <c r="E2511" s="794">
        <v>560</v>
      </c>
      <c r="F2511" s="794">
        <v>320</v>
      </c>
      <c r="G2511" s="794">
        <v>180</v>
      </c>
      <c r="H2511" s="794">
        <v>0</v>
      </c>
    </row>
    <row r="2512" spans="1:8" s="668" customFormat="1" ht="15" customHeight="1">
      <c r="A2512" s="780">
        <v>6</v>
      </c>
      <c r="B2512" s="793" t="s">
        <v>7155</v>
      </c>
      <c r="C2512" s="668" t="s">
        <v>7161</v>
      </c>
      <c r="E2512" s="794">
        <v>640</v>
      </c>
      <c r="F2512" s="794">
        <v>340</v>
      </c>
      <c r="G2512" s="794">
        <v>0</v>
      </c>
      <c r="H2512" s="794">
        <v>0</v>
      </c>
    </row>
    <row r="2513" spans="1:8" s="668" customFormat="1" ht="15" customHeight="1">
      <c r="A2513" s="780">
        <v>7</v>
      </c>
      <c r="B2513" s="793" t="s">
        <v>7155</v>
      </c>
      <c r="C2513" s="668" t="s">
        <v>7162</v>
      </c>
      <c r="E2513" s="794">
        <v>520</v>
      </c>
      <c r="F2513" s="794">
        <v>0</v>
      </c>
      <c r="G2513" s="794">
        <v>0</v>
      </c>
      <c r="H2513" s="794">
        <v>0</v>
      </c>
    </row>
    <row r="2514" spans="1:8" s="668" customFormat="1" ht="15" customHeight="1">
      <c r="A2514" s="780">
        <v>8</v>
      </c>
      <c r="B2514" s="793" t="s">
        <v>7163</v>
      </c>
      <c r="C2514" s="668" t="s">
        <v>7164</v>
      </c>
      <c r="E2514" s="794">
        <v>168</v>
      </c>
      <c r="F2514" s="794">
        <v>140</v>
      </c>
      <c r="G2514" s="794">
        <v>120</v>
      </c>
      <c r="H2514" s="794">
        <v>104</v>
      </c>
    </row>
    <row r="2515" spans="1:8" s="668" customFormat="1" ht="15" customHeight="1">
      <c r="A2515" s="780">
        <v>9</v>
      </c>
      <c r="B2515" s="793" t="s">
        <v>7165</v>
      </c>
      <c r="C2515" s="668" t="s">
        <v>7166</v>
      </c>
      <c r="E2515" s="794">
        <v>136</v>
      </c>
      <c r="F2515" s="794">
        <v>112</v>
      </c>
      <c r="G2515" s="794">
        <v>100</v>
      </c>
      <c r="H2515" s="794">
        <v>88</v>
      </c>
    </row>
    <row r="2516" spans="1:8" s="668" customFormat="1" ht="15" customHeight="1">
      <c r="A2516" s="780">
        <v>10</v>
      </c>
      <c r="B2516" s="793" t="s">
        <v>7167</v>
      </c>
      <c r="C2516" s="668" t="s">
        <v>7168</v>
      </c>
      <c r="E2516" s="794">
        <v>160</v>
      </c>
      <c r="F2516" s="794">
        <v>128</v>
      </c>
      <c r="G2516" s="794">
        <v>112</v>
      </c>
      <c r="H2516" s="794">
        <v>100</v>
      </c>
    </row>
    <row r="2517" spans="1:8" s="668" customFormat="1" ht="15" customHeight="1">
      <c r="A2517" s="780">
        <v>11</v>
      </c>
      <c r="B2517" s="793" t="s">
        <v>7169</v>
      </c>
      <c r="C2517" s="668" t="s">
        <v>7170</v>
      </c>
      <c r="E2517" s="794">
        <v>120</v>
      </c>
      <c r="F2517" s="794">
        <v>104</v>
      </c>
      <c r="G2517" s="794">
        <v>0</v>
      </c>
      <c r="H2517" s="794">
        <v>0</v>
      </c>
    </row>
    <row r="2518" spans="1:8" s="668" customFormat="1" ht="15" customHeight="1">
      <c r="A2518" s="780">
        <v>12</v>
      </c>
      <c r="B2518" s="793" t="s">
        <v>7169</v>
      </c>
      <c r="C2518" s="668" t="s">
        <v>7171</v>
      </c>
      <c r="E2518" s="794">
        <v>104</v>
      </c>
      <c r="F2518" s="794">
        <v>88</v>
      </c>
      <c r="G2518" s="794">
        <v>72</v>
      </c>
      <c r="H2518" s="794">
        <v>56</v>
      </c>
    </row>
    <row r="2519" spans="1:8" s="668" customFormat="1" ht="15" customHeight="1">
      <c r="A2519" s="780">
        <v>13</v>
      </c>
      <c r="B2519" s="793" t="s">
        <v>7172</v>
      </c>
      <c r="C2519" s="668" t="s">
        <v>7173</v>
      </c>
      <c r="E2519" s="794">
        <v>104</v>
      </c>
      <c r="F2519" s="794">
        <v>88</v>
      </c>
      <c r="G2519" s="794">
        <v>72</v>
      </c>
      <c r="H2519" s="794">
        <v>56</v>
      </c>
    </row>
    <row r="2520" spans="1:8" s="668" customFormat="1" ht="15" customHeight="1">
      <c r="A2520" s="780">
        <v>14</v>
      </c>
      <c r="B2520" s="793" t="s">
        <v>7174</v>
      </c>
      <c r="C2520" s="668" t="s">
        <v>7175</v>
      </c>
      <c r="E2520" s="794">
        <v>240</v>
      </c>
      <c r="F2520" s="794">
        <v>192</v>
      </c>
      <c r="G2520" s="794">
        <v>112</v>
      </c>
      <c r="H2520" s="794">
        <v>48</v>
      </c>
    </row>
    <row r="2521" spans="1:8" s="668" customFormat="1" ht="15" customHeight="1">
      <c r="A2521" s="780">
        <v>15</v>
      </c>
      <c r="B2521" s="793" t="s">
        <v>7176</v>
      </c>
      <c r="C2521" s="668" t="s">
        <v>7177</v>
      </c>
      <c r="E2521" s="794">
        <v>400</v>
      </c>
      <c r="F2521" s="794">
        <v>320</v>
      </c>
      <c r="G2521" s="794">
        <v>0</v>
      </c>
      <c r="H2521" s="794">
        <v>0</v>
      </c>
    </row>
    <row r="2522" spans="1:8" s="668" customFormat="1" ht="15" customHeight="1">
      <c r="A2522" s="780">
        <v>16</v>
      </c>
      <c r="B2522" s="793" t="s">
        <v>7176</v>
      </c>
      <c r="C2522" s="668" t="s">
        <v>7178</v>
      </c>
      <c r="E2522" s="794">
        <v>208</v>
      </c>
      <c r="F2522" s="794">
        <v>160</v>
      </c>
      <c r="G2522" s="794">
        <v>0</v>
      </c>
      <c r="H2522" s="794">
        <v>0</v>
      </c>
    </row>
    <row r="2523" spans="1:8" s="668" customFormat="1" ht="15" customHeight="1">
      <c r="A2523" s="780">
        <v>17</v>
      </c>
      <c r="B2523" s="793" t="s">
        <v>7179</v>
      </c>
      <c r="C2523" s="668" t="s">
        <v>7180</v>
      </c>
      <c r="E2523" s="794">
        <v>192</v>
      </c>
      <c r="F2523" s="794">
        <v>0</v>
      </c>
      <c r="G2523" s="794">
        <v>0</v>
      </c>
      <c r="H2523" s="794">
        <v>0</v>
      </c>
    </row>
    <row r="2524" spans="1:8" s="668" customFormat="1" ht="15" customHeight="1">
      <c r="A2524" s="780">
        <v>18</v>
      </c>
      <c r="B2524" s="793" t="s">
        <v>7179</v>
      </c>
      <c r="C2524" s="668" t="s">
        <v>7181</v>
      </c>
      <c r="E2524" s="794">
        <v>96</v>
      </c>
      <c r="F2524" s="794">
        <v>96</v>
      </c>
      <c r="G2524" s="794">
        <v>72</v>
      </c>
      <c r="H2524" s="794">
        <v>0</v>
      </c>
    </row>
    <row r="2525" spans="1:8" s="668" customFormat="1" ht="15" customHeight="1">
      <c r="A2525" s="780">
        <v>19</v>
      </c>
      <c r="B2525" s="793" t="s">
        <v>7182</v>
      </c>
      <c r="C2525" s="668" t="s">
        <v>7183</v>
      </c>
      <c r="E2525" s="794">
        <v>128</v>
      </c>
      <c r="F2525" s="794">
        <v>0</v>
      </c>
      <c r="G2525" s="794">
        <v>0</v>
      </c>
      <c r="H2525" s="794">
        <v>0</v>
      </c>
    </row>
    <row r="2526" spans="1:8" s="668" customFormat="1" ht="15" customHeight="1">
      <c r="A2526" s="780">
        <v>20</v>
      </c>
      <c r="B2526" s="793" t="s">
        <v>7184</v>
      </c>
      <c r="C2526" s="668" t="s">
        <v>7185</v>
      </c>
      <c r="E2526" s="794">
        <v>96</v>
      </c>
      <c r="F2526" s="794">
        <v>80</v>
      </c>
      <c r="G2526" s="794">
        <v>0</v>
      </c>
      <c r="H2526" s="794">
        <v>0</v>
      </c>
    </row>
    <row r="2527" spans="1:8" s="668" customFormat="1" ht="15" customHeight="1">
      <c r="A2527" s="780">
        <v>21</v>
      </c>
      <c r="B2527" s="793" t="s">
        <v>7184</v>
      </c>
      <c r="C2527" s="668" t="s">
        <v>7186</v>
      </c>
      <c r="E2527" s="794">
        <v>96</v>
      </c>
      <c r="F2527" s="794">
        <v>72</v>
      </c>
      <c r="G2527" s="794">
        <v>48</v>
      </c>
      <c r="H2527" s="794">
        <v>0</v>
      </c>
    </row>
    <row r="2528" spans="1:8" s="668" customFormat="1" ht="15" customHeight="1">
      <c r="A2528" s="780">
        <v>22</v>
      </c>
      <c r="B2528" s="793" t="s">
        <v>7187</v>
      </c>
      <c r="C2528" s="668" t="s">
        <v>7188</v>
      </c>
      <c r="E2528" s="794">
        <v>120</v>
      </c>
      <c r="F2528" s="794">
        <v>96</v>
      </c>
      <c r="G2528" s="794">
        <v>0</v>
      </c>
      <c r="H2528" s="794">
        <v>0</v>
      </c>
    </row>
    <row r="2529" spans="1:8" s="668" customFormat="1" ht="15" customHeight="1">
      <c r="A2529" s="780">
        <v>23</v>
      </c>
      <c r="B2529" s="793" t="s">
        <v>7187</v>
      </c>
      <c r="C2529" s="668" t="s">
        <v>7189</v>
      </c>
      <c r="E2529" s="794">
        <v>120</v>
      </c>
      <c r="F2529" s="794">
        <v>96</v>
      </c>
      <c r="G2529" s="794">
        <v>56</v>
      </c>
      <c r="H2529" s="794">
        <v>0</v>
      </c>
    </row>
    <row r="2530" spans="1:8" s="668" customFormat="1" ht="15" customHeight="1">
      <c r="A2530" s="780">
        <v>24</v>
      </c>
      <c r="B2530" s="793" t="s">
        <v>7190</v>
      </c>
      <c r="C2530" s="668" t="s">
        <v>7191</v>
      </c>
      <c r="E2530" s="794">
        <v>208</v>
      </c>
      <c r="F2530" s="794">
        <v>0</v>
      </c>
      <c r="G2530" s="794">
        <v>0</v>
      </c>
      <c r="H2530" s="794">
        <v>0</v>
      </c>
    </row>
    <row r="2531" spans="1:8" s="668" customFormat="1" ht="15" customHeight="1">
      <c r="A2531" s="780">
        <v>25</v>
      </c>
      <c r="B2531" s="793" t="s">
        <v>7192</v>
      </c>
      <c r="C2531" s="668" t="s">
        <v>7193</v>
      </c>
      <c r="E2531" s="794">
        <v>140</v>
      </c>
      <c r="F2531" s="794">
        <v>112</v>
      </c>
      <c r="G2531" s="794">
        <v>0</v>
      </c>
      <c r="H2531" s="794">
        <v>0</v>
      </c>
    </row>
    <row r="2532" spans="1:8" s="668" customFormat="1" ht="15" customHeight="1">
      <c r="A2532" s="780">
        <v>26</v>
      </c>
      <c r="B2532" s="793" t="s">
        <v>7194</v>
      </c>
      <c r="C2532" s="668" t="s">
        <v>7195</v>
      </c>
      <c r="E2532" s="794">
        <v>140</v>
      </c>
      <c r="F2532" s="794">
        <v>112</v>
      </c>
      <c r="G2532" s="794">
        <v>80</v>
      </c>
      <c r="H2532" s="794">
        <v>48</v>
      </c>
    </row>
    <row r="2533" spans="1:8" s="668" customFormat="1" ht="15" customHeight="1">
      <c r="A2533" s="780">
        <v>27</v>
      </c>
      <c r="B2533" s="793" t="s">
        <v>7196</v>
      </c>
      <c r="C2533" s="668" t="s">
        <v>7197</v>
      </c>
      <c r="E2533" s="794">
        <v>240</v>
      </c>
      <c r="F2533" s="794">
        <v>0</v>
      </c>
      <c r="G2533" s="794">
        <v>0</v>
      </c>
      <c r="H2533" s="794">
        <v>0</v>
      </c>
    </row>
    <row r="2534" spans="1:8" s="668" customFormat="1" ht="15" customHeight="1">
      <c r="A2534" s="780">
        <v>28</v>
      </c>
      <c r="B2534" s="793" t="s">
        <v>7198</v>
      </c>
      <c r="C2534" s="668" t="s">
        <v>7199</v>
      </c>
      <c r="E2534" s="794">
        <v>96</v>
      </c>
      <c r="F2534" s="794">
        <v>80</v>
      </c>
      <c r="G2534" s="794">
        <v>64</v>
      </c>
      <c r="H2534" s="794">
        <v>60</v>
      </c>
    </row>
    <row r="2535" spans="1:8" s="668" customFormat="1" ht="15" customHeight="1">
      <c r="A2535" s="780">
        <v>29</v>
      </c>
      <c r="B2535" s="793" t="s">
        <v>7200</v>
      </c>
      <c r="C2535" s="668" t="s">
        <v>7201</v>
      </c>
      <c r="E2535" s="794">
        <v>128</v>
      </c>
      <c r="F2535" s="794">
        <v>112</v>
      </c>
      <c r="G2535" s="794">
        <v>100</v>
      </c>
      <c r="H2535" s="794">
        <v>0</v>
      </c>
    </row>
    <row r="2536" spans="1:8" s="668" customFormat="1" ht="15" customHeight="1">
      <c r="A2536" s="780">
        <v>30</v>
      </c>
      <c r="B2536" s="793" t="s">
        <v>7202</v>
      </c>
      <c r="C2536" s="668" t="s">
        <v>7203</v>
      </c>
      <c r="E2536" s="794">
        <v>300</v>
      </c>
      <c r="F2536" s="794">
        <v>180</v>
      </c>
      <c r="G2536" s="794">
        <v>120</v>
      </c>
      <c r="H2536" s="794">
        <v>100</v>
      </c>
    </row>
    <row r="2537" spans="1:8" s="668" customFormat="1" ht="15" customHeight="1">
      <c r="A2537" s="780">
        <v>31</v>
      </c>
      <c r="B2537" s="793" t="s">
        <v>7202</v>
      </c>
      <c r="C2537" s="668" t="s">
        <v>7204</v>
      </c>
      <c r="E2537" s="794">
        <v>300</v>
      </c>
      <c r="F2537" s="794">
        <v>180</v>
      </c>
      <c r="G2537" s="794">
        <v>120</v>
      </c>
      <c r="H2537" s="794">
        <v>100</v>
      </c>
    </row>
    <row r="2538" spans="1:8" s="668" customFormat="1" ht="15" customHeight="1">
      <c r="A2538" s="780">
        <v>32</v>
      </c>
      <c r="B2538" s="793" t="s">
        <v>7205</v>
      </c>
      <c r="C2538" s="668" t="s">
        <v>7206</v>
      </c>
      <c r="E2538" s="794">
        <v>240</v>
      </c>
      <c r="F2538" s="794">
        <v>160</v>
      </c>
      <c r="G2538" s="794">
        <v>112</v>
      </c>
      <c r="H2538" s="794">
        <v>100</v>
      </c>
    </row>
    <row r="2539" spans="1:8" s="668" customFormat="1" ht="15" customHeight="1">
      <c r="A2539" s="780">
        <v>33</v>
      </c>
      <c r="B2539" s="793" t="s">
        <v>7207</v>
      </c>
      <c r="C2539" s="668" t="s">
        <v>7208</v>
      </c>
      <c r="E2539" s="794">
        <v>200</v>
      </c>
      <c r="F2539" s="794">
        <v>144</v>
      </c>
      <c r="G2539" s="794">
        <v>112</v>
      </c>
      <c r="H2539" s="794">
        <v>100</v>
      </c>
    </row>
    <row r="2540" spans="1:8" s="668" customFormat="1" ht="15" customHeight="1">
      <c r="A2540" s="780">
        <v>34</v>
      </c>
      <c r="B2540" s="793" t="s">
        <v>7207</v>
      </c>
      <c r="C2540" s="668" t="s">
        <v>7209</v>
      </c>
      <c r="E2540" s="794">
        <v>200</v>
      </c>
      <c r="F2540" s="794">
        <v>136</v>
      </c>
      <c r="G2540" s="794">
        <v>0</v>
      </c>
      <c r="H2540" s="794">
        <v>0</v>
      </c>
    </row>
    <row r="2541" spans="1:8" s="668" customFormat="1" ht="15" customHeight="1">
      <c r="A2541" s="780">
        <v>35</v>
      </c>
      <c r="B2541" s="793" t="s">
        <v>7207</v>
      </c>
      <c r="C2541" s="668" t="s">
        <v>7210</v>
      </c>
      <c r="E2541" s="794">
        <v>200</v>
      </c>
      <c r="F2541" s="794">
        <v>136</v>
      </c>
      <c r="G2541" s="794">
        <v>0</v>
      </c>
      <c r="H2541" s="794">
        <v>0</v>
      </c>
    </row>
    <row r="2542" spans="1:8" s="668" customFormat="1" ht="15" customHeight="1">
      <c r="A2542" s="780">
        <v>36</v>
      </c>
      <c r="B2542" s="793" t="s">
        <v>7211</v>
      </c>
      <c r="C2542" s="668" t="s">
        <v>7212</v>
      </c>
      <c r="E2542" s="794">
        <v>200</v>
      </c>
      <c r="F2542" s="794">
        <v>136</v>
      </c>
      <c r="G2542" s="794">
        <v>96</v>
      </c>
      <c r="H2542" s="794">
        <v>80</v>
      </c>
    </row>
    <row r="2543" spans="1:8" s="668" customFormat="1" ht="15" customHeight="1">
      <c r="A2543" s="780">
        <v>37</v>
      </c>
      <c r="B2543" s="793" t="s">
        <v>7213</v>
      </c>
      <c r="C2543" s="668" t="s">
        <v>7214</v>
      </c>
      <c r="E2543" s="794">
        <v>216</v>
      </c>
      <c r="F2543" s="794">
        <v>160</v>
      </c>
      <c r="G2543" s="794">
        <v>0</v>
      </c>
      <c r="H2543" s="794">
        <v>0</v>
      </c>
    </row>
    <row r="2544" spans="1:8" s="668" customFormat="1" ht="15" customHeight="1">
      <c r="A2544" s="780">
        <v>38</v>
      </c>
      <c r="B2544" s="793" t="s">
        <v>7215</v>
      </c>
      <c r="E2544" s="794">
        <v>240</v>
      </c>
      <c r="F2544" s="794">
        <v>0</v>
      </c>
      <c r="G2544" s="794">
        <v>0</v>
      </c>
      <c r="H2544" s="794">
        <v>0</v>
      </c>
    </row>
    <row r="2545" spans="1:8" s="668" customFormat="1" ht="15" customHeight="1">
      <c r="A2545" s="601">
        <v>31</v>
      </c>
      <c r="B2545" s="602" t="s">
        <v>7216</v>
      </c>
      <c r="C2545" s="602"/>
      <c r="D2545" s="691"/>
      <c r="E2545" s="691"/>
      <c r="F2545" s="691"/>
      <c r="G2545" s="691"/>
      <c r="H2545" s="691"/>
    </row>
    <row r="2546" spans="1:8" s="668" customFormat="1" ht="15" customHeight="1">
      <c r="A2546" s="780">
        <v>1</v>
      </c>
      <c r="B2546" s="570" t="s">
        <v>7217</v>
      </c>
      <c r="C2546" s="570" t="s">
        <v>7218</v>
      </c>
      <c r="E2546" s="794">
        <v>320</v>
      </c>
      <c r="F2546" s="794">
        <v>128</v>
      </c>
      <c r="G2546" s="794">
        <v>0</v>
      </c>
      <c r="H2546" s="794">
        <v>0</v>
      </c>
    </row>
    <row r="2547" spans="1:8" s="668" customFormat="1" ht="15" customHeight="1">
      <c r="A2547" s="780">
        <v>2</v>
      </c>
      <c r="B2547" s="570" t="s">
        <v>7217</v>
      </c>
      <c r="C2547" s="570" t="s">
        <v>7219</v>
      </c>
      <c r="E2547" s="794">
        <v>164</v>
      </c>
      <c r="F2547" s="794">
        <v>96</v>
      </c>
      <c r="G2547" s="794">
        <v>0</v>
      </c>
      <c r="H2547" s="794">
        <v>0</v>
      </c>
    </row>
    <row r="2548" spans="1:8" s="668" customFormat="1" ht="15" customHeight="1">
      <c r="A2548" s="780">
        <v>3</v>
      </c>
      <c r="B2548" s="570" t="s">
        <v>7217</v>
      </c>
      <c r="C2548" s="570" t="s">
        <v>7220</v>
      </c>
      <c r="E2548" s="794">
        <v>248</v>
      </c>
      <c r="F2548" s="794">
        <v>144</v>
      </c>
      <c r="G2548" s="794">
        <v>104</v>
      </c>
      <c r="H2548" s="794">
        <v>0</v>
      </c>
    </row>
    <row r="2549" spans="1:8" s="668" customFormat="1" ht="15" customHeight="1">
      <c r="A2549" s="780">
        <v>4</v>
      </c>
      <c r="B2549" s="570" t="s">
        <v>7217</v>
      </c>
      <c r="C2549" s="570" t="s">
        <v>7221</v>
      </c>
      <c r="E2549" s="794">
        <v>184</v>
      </c>
      <c r="F2549" s="794">
        <v>92</v>
      </c>
      <c r="G2549" s="794">
        <v>80</v>
      </c>
      <c r="H2549" s="794">
        <v>0</v>
      </c>
    </row>
    <row r="2550" spans="1:8" s="668" customFormat="1" ht="15" customHeight="1">
      <c r="A2550" s="780">
        <v>5</v>
      </c>
      <c r="B2550" s="570" t="s">
        <v>7217</v>
      </c>
      <c r="C2550" s="570" t="s">
        <v>7222</v>
      </c>
      <c r="E2550" s="794">
        <v>256</v>
      </c>
      <c r="F2550" s="794">
        <v>152</v>
      </c>
      <c r="G2550" s="794">
        <v>96</v>
      </c>
      <c r="H2550" s="794">
        <v>0</v>
      </c>
    </row>
    <row r="2551" spans="1:8" s="668" customFormat="1" ht="15" customHeight="1">
      <c r="A2551" s="780">
        <v>6</v>
      </c>
      <c r="B2551" s="570" t="s">
        <v>7217</v>
      </c>
      <c r="C2551" s="570" t="s">
        <v>7223</v>
      </c>
      <c r="E2551" s="794">
        <v>280</v>
      </c>
      <c r="F2551" s="794">
        <v>168</v>
      </c>
      <c r="G2551" s="794">
        <v>112</v>
      </c>
      <c r="H2551" s="794">
        <v>0</v>
      </c>
    </row>
    <row r="2552" spans="1:8" s="668" customFormat="1" ht="15" customHeight="1">
      <c r="A2552" s="780">
        <v>7</v>
      </c>
      <c r="B2552" s="570" t="s">
        <v>7217</v>
      </c>
      <c r="C2552" s="570" t="s">
        <v>7224</v>
      </c>
      <c r="E2552" s="794">
        <v>112</v>
      </c>
      <c r="F2552" s="794">
        <v>88</v>
      </c>
      <c r="G2552" s="794">
        <v>72</v>
      </c>
      <c r="H2552" s="794">
        <v>0</v>
      </c>
    </row>
    <row r="2553" spans="1:8" s="668" customFormat="1" ht="15" customHeight="1">
      <c r="A2553" s="780">
        <v>8</v>
      </c>
      <c r="B2553" s="570" t="s">
        <v>7217</v>
      </c>
      <c r="C2553" s="570" t="s">
        <v>7225</v>
      </c>
      <c r="E2553" s="794">
        <v>168</v>
      </c>
      <c r="F2553" s="794">
        <v>120</v>
      </c>
      <c r="G2553" s="794">
        <v>88</v>
      </c>
      <c r="H2553" s="794">
        <v>0</v>
      </c>
    </row>
    <row r="2554" spans="1:8" s="668" customFormat="1" ht="15" customHeight="1">
      <c r="A2554" s="780">
        <v>9</v>
      </c>
      <c r="B2554" s="570" t="s">
        <v>7217</v>
      </c>
      <c r="C2554" s="570" t="s">
        <v>7226</v>
      </c>
      <c r="E2554" s="794">
        <v>480</v>
      </c>
      <c r="F2554" s="794">
        <v>188</v>
      </c>
      <c r="G2554" s="794">
        <v>104</v>
      </c>
      <c r="H2554" s="794">
        <v>0</v>
      </c>
    </row>
    <row r="2555" spans="1:8" s="668" customFormat="1" ht="15" customHeight="1">
      <c r="A2555" s="780">
        <v>10</v>
      </c>
      <c r="B2555" s="570" t="s">
        <v>7217</v>
      </c>
      <c r="C2555" s="570" t="s">
        <v>7227</v>
      </c>
      <c r="E2555" s="794">
        <v>200</v>
      </c>
      <c r="F2555" s="794">
        <v>168</v>
      </c>
      <c r="G2555" s="794">
        <v>0</v>
      </c>
      <c r="H2555" s="794">
        <v>0</v>
      </c>
    </row>
    <row r="2556" spans="1:8" s="668" customFormat="1" ht="15" customHeight="1">
      <c r="A2556" s="780">
        <v>11</v>
      </c>
      <c r="B2556" s="571" t="s">
        <v>7228</v>
      </c>
      <c r="C2556" s="570" t="s">
        <v>7229</v>
      </c>
      <c r="E2556" s="794">
        <v>112</v>
      </c>
      <c r="F2556" s="794">
        <v>0</v>
      </c>
      <c r="G2556" s="794">
        <v>0</v>
      </c>
      <c r="H2556" s="794">
        <v>0</v>
      </c>
    </row>
    <row r="2557" spans="1:8" s="668" customFormat="1" ht="15" customHeight="1">
      <c r="A2557" s="780">
        <v>12</v>
      </c>
      <c r="B2557" s="570" t="s">
        <v>7230</v>
      </c>
      <c r="C2557" s="570" t="s">
        <v>7231</v>
      </c>
      <c r="E2557" s="794">
        <v>280</v>
      </c>
      <c r="F2557" s="794">
        <v>0</v>
      </c>
      <c r="G2557" s="794">
        <v>0</v>
      </c>
      <c r="H2557" s="794">
        <v>0</v>
      </c>
    </row>
    <row r="2558" spans="1:8" s="668" customFormat="1" ht="15" customHeight="1">
      <c r="A2558" s="780">
        <v>13</v>
      </c>
      <c r="B2558" s="570" t="s">
        <v>7230</v>
      </c>
      <c r="C2558" s="570" t="s">
        <v>7232</v>
      </c>
      <c r="E2558" s="794">
        <v>240</v>
      </c>
      <c r="F2558" s="794">
        <v>0</v>
      </c>
      <c r="G2558" s="794">
        <v>0</v>
      </c>
      <c r="H2558" s="794">
        <v>0</v>
      </c>
    </row>
    <row r="2559" spans="1:8" s="668" customFormat="1" ht="15" customHeight="1">
      <c r="A2559" s="780">
        <v>14</v>
      </c>
      <c r="B2559" s="570" t="s">
        <v>7230</v>
      </c>
      <c r="C2559" s="570" t="s">
        <v>7233</v>
      </c>
      <c r="E2559" s="794">
        <v>152</v>
      </c>
      <c r="F2559" s="794">
        <v>104</v>
      </c>
      <c r="G2559" s="794">
        <v>80</v>
      </c>
      <c r="H2559" s="794">
        <v>0</v>
      </c>
    </row>
    <row r="2560" spans="1:8" s="668" customFormat="1" ht="15" customHeight="1">
      <c r="A2560" s="780">
        <v>15</v>
      </c>
      <c r="B2560" s="570" t="s">
        <v>7230</v>
      </c>
      <c r="C2560" s="570" t="s">
        <v>7234</v>
      </c>
      <c r="E2560" s="794">
        <v>216</v>
      </c>
      <c r="F2560" s="794">
        <v>88</v>
      </c>
      <c r="G2560" s="794">
        <v>64</v>
      </c>
      <c r="H2560" s="794">
        <v>0</v>
      </c>
    </row>
    <row r="2561" spans="1:8" s="668" customFormat="1" ht="15" customHeight="1">
      <c r="A2561" s="780">
        <v>16</v>
      </c>
      <c r="B2561" s="570" t="s">
        <v>7235</v>
      </c>
      <c r="C2561" s="570" t="s">
        <v>7236</v>
      </c>
      <c r="E2561" s="794">
        <v>880</v>
      </c>
      <c r="F2561" s="794">
        <v>188</v>
      </c>
      <c r="G2561" s="794">
        <v>112</v>
      </c>
      <c r="H2561" s="794">
        <v>0</v>
      </c>
    </row>
    <row r="2562" spans="1:8" s="668" customFormat="1" ht="15" customHeight="1">
      <c r="A2562" s="780">
        <v>17</v>
      </c>
      <c r="B2562" s="570" t="s">
        <v>7235</v>
      </c>
      <c r="C2562" s="570" t="s">
        <v>7237</v>
      </c>
      <c r="E2562" s="794">
        <v>204</v>
      </c>
      <c r="F2562" s="794">
        <v>152</v>
      </c>
      <c r="G2562" s="794">
        <v>0</v>
      </c>
      <c r="H2562" s="794">
        <v>0</v>
      </c>
    </row>
    <row r="2563" spans="1:8" s="668" customFormat="1" ht="15" customHeight="1">
      <c r="A2563" s="780">
        <v>18</v>
      </c>
      <c r="B2563" s="570" t="s">
        <v>7235</v>
      </c>
      <c r="C2563" s="570" t="s">
        <v>7238</v>
      </c>
      <c r="E2563" s="794">
        <v>96</v>
      </c>
      <c r="F2563" s="794">
        <v>0</v>
      </c>
      <c r="G2563" s="794">
        <v>0</v>
      </c>
      <c r="H2563" s="794">
        <v>0</v>
      </c>
    </row>
    <row r="2564" spans="1:8" s="668" customFormat="1" ht="15" customHeight="1">
      <c r="A2564" s="780">
        <v>19</v>
      </c>
      <c r="B2564" s="570" t="s">
        <v>6656</v>
      </c>
      <c r="C2564" s="570" t="s">
        <v>7239</v>
      </c>
      <c r="E2564" s="794">
        <v>112</v>
      </c>
      <c r="F2564" s="794">
        <v>0</v>
      </c>
      <c r="G2564" s="794">
        <v>0</v>
      </c>
      <c r="H2564" s="794">
        <v>0</v>
      </c>
    </row>
    <row r="2565" spans="1:8" s="668" customFormat="1" ht="15" customHeight="1">
      <c r="A2565" s="780">
        <v>20</v>
      </c>
      <c r="B2565" s="570" t="s">
        <v>6656</v>
      </c>
      <c r="C2565" s="570" t="s">
        <v>7240</v>
      </c>
      <c r="E2565" s="794">
        <v>96</v>
      </c>
      <c r="F2565" s="794">
        <v>0</v>
      </c>
      <c r="G2565" s="794">
        <v>0</v>
      </c>
      <c r="H2565" s="794">
        <v>0</v>
      </c>
    </row>
    <row r="2566" spans="1:8" s="668" customFormat="1" ht="15" customHeight="1">
      <c r="A2566" s="780">
        <v>21</v>
      </c>
      <c r="B2566" s="570" t="s">
        <v>7241</v>
      </c>
      <c r="C2566" s="570" t="s">
        <v>7242</v>
      </c>
      <c r="E2566" s="794">
        <v>96</v>
      </c>
      <c r="F2566" s="794">
        <v>80</v>
      </c>
      <c r="G2566" s="794">
        <v>0</v>
      </c>
      <c r="H2566" s="794">
        <v>0</v>
      </c>
    </row>
    <row r="2567" spans="1:8" s="668" customFormat="1" ht="15" customHeight="1">
      <c r="A2567" s="780">
        <v>22</v>
      </c>
      <c r="B2567" s="571" t="s">
        <v>6656</v>
      </c>
      <c r="C2567" s="570" t="s">
        <v>7243</v>
      </c>
      <c r="E2567" s="794">
        <v>112</v>
      </c>
      <c r="F2567" s="794">
        <v>88</v>
      </c>
      <c r="G2567" s="794">
        <v>0</v>
      </c>
      <c r="H2567" s="794">
        <v>0</v>
      </c>
    </row>
    <row r="2568" spans="1:8" s="668" customFormat="1" ht="15" customHeight="1">
      <c r="A2568" s="780">
        <v>23</v>
      </c>
      <c r="B2568" s="570" t="s">
        <v>7241</v>
      </c>
      <c r="C2568" s="570" t="s">
        <v>7244</v>
      </c>
      <c r="E2568" s="794">
        <v>112</v>
      </c>
      <c r="F2568" s="794">
        <v>72</v>
      </c>
      <c r="G2568" s="794">
        <v>56</v>
      </c>
      <c r="H2568" s="794">
        <v>0</v>
      </c>
    </row>
    <row r="2569" spans="1:8" s="324" customFormat="1" ht="17.25">
      <c r="A2569" s="322">
        <v>33</v>
      </c>
      <c r="B2569" s="433" t="s">
        <v>3404</v>
      </c>
      <c r="C2569" s="338"/>
      <c r="D2569" s="338"/>
      <c r="E2569" s="384">
        <v>0</v>
      </c>
      <c r="F2569" s="384">
        <v>0</v>
      </c>
      <c r="G2569" s="384">
        <v>0</v>
      </c>
      <c r="H2569" s="384">
        <v>0</v>
      </c>
    </row>
    <row r="2570" spans="1:8" s="324" customFormat="1" ht="17.25">
      <c r="A2570" s="1223">
        <v>1</v>
      </c>
      <c r="B2570" s="1191" t="s">
        <v>1772</v>
      </c>
      <c r="C2570" s="325" t="s">
        <v>1621</v>
      </c>
      <c r="D2570" s="325" t="s">
        <v>1572</v>
      </c>
      <c r="E2570" s="384">
        <v>440</v>
      </c>
      <c r="F2570" s="384">
        <v>220</v>
      </c>
      <c r="G2570" s="384">
        <v>156</v>
      </c>
      <c r="H2570" s="384">
        <v>88</v>
      </c>
    </row>
    <row r="2571" spans="1:8" s="324" customFormat="1" ht="17.25">
      <c r="A2571" s="1223"/>
      <c r="B2571" s="1191"/>
      <c r="C2571" s="325" t="s">
        <v>1572</v>
      </c>
      <c r="D2571" s="325" t="s">
        <v>1312</v>
      </c>
      <c r="E2571" s="384">
        <v>520</v>
      </c>
      <c r="F2571" s="384">
        <v>260</v>
      </c>
      <c r="G2571" s="384">
        <v>184</v>
      </c>
      <c r="H2571" s="384">
        <v>104</v>
      </c>
    </row>
    <row r="2572" spans="1:8" s="324" customFormat="1" ht="17.25">
      <c r="A2572" s="1223"/>
      <c r="B2572" s="1191"/>
      <c r="C2572" s="325" t="s">
        <v>1312</v>
      </c>
      <c r="D2572" s="325" t="s">
        <v>852</v>
      </c>
      <c r="E2572" s="384">
        <v>480</v>
      </c>
      <c r="F2572" s="384">
        <v>240</v>
      </c>
      <c r="G2572" s="384">
        <v>168</v>
      </c>
      <c r="H2572" s="384">
        <v>96</v>
      </c>
    </row>
    <row r="2573" spans="1:8" s="324" customFormat="1" ht="17.25">
      <c r="A2573" s="1223">
        <v>2</v>
      </c>
      <c r="B2573" s="1191" t="s">
        <v>3405</v>
      </c>
      <c r="C2573" s="325" t="s">
        <v>852</v>
      </c>
      <c r="D2573" s="325" t="s">
        <v>3406</v>
      </c>
      <c r="E2573" s="384">
        <v>2640</v>
      </c>
      <c r="F2573" s="384">
        <v>1320</v>
      </c>
      <c r="G2573" s="384">
        <v>924</v>
      </c>
      <c r="H2573" s="384">
        <v>528</v>
      </c>
    </row>
    <row r="2574" spans="1:8" s="324" customFormat="1" ht="17.25">
      <c r="A2574" s="1223"/>
      <c r="B2574" s="1191"/>
      <c r="C2574" s="325" t="s">
        <v>3406</v>
      </c>
      <c r="D2574" s="325" t="s">
        <v>874</v>
      </c>
      <c r="E2574" s="384">
        <v>3680</v>
      </c>
      <c r="F2574" s="384">
        <v>1840</v>
      </c>
      <c r="G2574" s="384">
        <v>1288</v>
      </c>
      <c r="H2574" s="384">
        <v>736</v>
      </c>
    </row>
    <row r="2575" spans="1:8" s="324" customFormat="1" ht="31.5">
      <c r="A2575" s="1223"/>
      <c r="B2575" s="1191"/>
      <c r="C2575" s="325" t="s">
        <v>3407</v>
      </c>
      <c r="D2575" s="325" t="s">
        <v>3408</v>
      </c>
      <c r="E2575" s="384">
        <v>2120</v>
      </c>
      <c r="F2575" s="384">
        <v>1060</v>
      </c>
      <c r="G2575" s="384">
        <v>744</v>
      </c>
      <c r="H2575" s="384">
        <v>424</v>
      </c>
    </row>
    <row r="2576" spans="1:8" s="324" customFormat="1" ht="31.5">
      <c r="A2576" s="1223"/>
      <c r="B2576" s="1191"/>
      <c r="C2576" s="325" t="s">
        <v>3408</v>
      </c>
      <c r="D2576" s="325" t="s">
        <v>3409</v>
      </c>
      <c r="E2576" s="384">
        <v>1600</v>
      </c>
      <c r="F2576" s="384">
        <v>800</v>
      </c>
      <c r="G2576" s="384">
        <v>560</v>
      </c>
      <c r="H2576" s="384">
        <v>320</v>
      </c>
    </row>
    <row r="2577" spans="1:8" s="324" customFormat="1" ht="31.5">
      <c r="A2577" s="1223"/>
      <c r="B2577" s="1191"/>
      <c r="C2577" s="325" t="s">
        <v>3409</v>
      </c>
      <c r="D2577" s="325" t="s">
        <v>3410</v>
      </c>
      <c r="E2577" s="384">
        <v>1160</v>
      </c>
      <c r="F2577" s="384">
        <v>580</v>
      </c>
      <c r="G2577" s="384">
        <v>408</v>
      </c>
      <c r="H2577" s="384">
        <v>232</v>
      </c>
    </row>
    <row r="2578" spans="1:8" s="324" customFormat="1" ht="17.25">
      <c r="A2578" s="1223">
        <v>3</v>
      </c>
      <c r="B2578" s="1191" t="s">
        <v>852</v>
      </c>
      <c r="C2578" s="325" t="s">
        <v>3411</v>
      </c>
      <c r="D2578" s="325" t="s">
        <v>3412</v>
      </c>
      <c r="E2578" s="384">
        <v>720</v>
      </c>
      <c r="F2578" s="384">
        <v>360</v>
      </c>
      <c r="G2578" s="384">
        <v>252</v>
      </c>
      <c r="H2578" s="384">
        <v>144</v>
      </c>
    </row>
    <row r="2579" spans="1:8" s="324" customFormat="1" ht="63">
      <c r="A2579" s="1223"/>
      <c r="B2579" s="1191"/>
      <c r="C2579" s="325" t="s">
        <v>3412</v>
      </c>
      <c r="D2579" s="325" t="s">
        <v>3413</v>
      </c>
      <c r="E2579" s="384">
        <v>720</v>
      </c>
      <c r="F2579" s="384">
        <v>360</v>
      </c>
      <c r="G2579" s="384">
        <v>252</v>
      </c>
      <c r="H2579" s="384">
        <v>144</v>
      </c>
    </row>
    <row r="2580" spans="1:8" s="324" customFormat="1" ht="78.75">
      <c r="A2580" s="1223"/>
      <c r="B2580" s="1191"/>
      <c r="C2580" s="325" t="s">
        <v>3413</v>
      </c>
      <c r="D2580" s="325" t="s">
        <v>3414</v>
      </c>
      <c r="E2580" s="384">
        <v>1160</v>
      </c>
      <c r="F2580" s="384">
        <v>580</v>
      </c>
      <c r="G2580" s="384">
        <v>408</v>
      </c>
      <c r="H2580" s="384">
        <v>232</v>
      </c>
    </row>
    <row r="2581" spans="1:8" s="324" customFormat="1" ht="63">
      <c r="A2581" s="1223"/>
      <c r="B2581" s="1191"/>
      <c r="C2581" s="325" t="s">
        <v>3414</v>
      </c>
      <c r="D2581" s="325" t="s">
        <v>3415</v>
      </c>
      <c r="E2581" s="384">
        <v>1440</v>
      </c>
      <c r="F2581" s="384">
        <v>720</v>
      </c>
      <c r="G2581" s="384">
        <v>504</v>
      </c>
      <c r="H2581" s="384">
        <v>288</v>
      </c>
    </row>
    <row r="2582" spans="1:8" s="324" customFormat="1" ht="17.25">
      <c r="A2582" s="1223"/>
      <c r="B2582" s="1191"/>
      <c r="C2582" s="325" t="s">
        <v>3415</v>
      </c>
      <c r="D2582" s="325" t="s">
        <v>3416</v>
      </c>
      <c r="E2582" s="384">
        <v>1760</v>
      </c>
      <c r="F2582" s="384">
        <v>880</v>
      </c>
      <c r="G2582" s="384">
        <v>616</v>
      </c>
      <c r="H2582" s="384">
        <v>352</v>
      </c>
    </row>
    <row r="2583" spans="1:8" s="324" customFormat="1" ht="17.25">
      <c r="A2583" s="1223"/>
      <c r="B2583" s="1191"/>
      <c r="C2583" s="325" t="s">
        <v>3415</v>
      </c>
      <c r="D2583" s="325" t="s">
        <v>3417</v>
      </c>
      <c r="E2583" s="384">
        <v>1760</v>
      </c>
      <c r="F2583" s="384">
        <v>880</v>
      </c>
      <c r="G2583" s="384">
        <v>616</v>
      </c>
      <c r="H2583" s="384">
        <v>352</v>
      </c>
    </row>
    <row r="2584" spans="1:8" s="324" customFormat="1" ht="17.25">
      <c r="A2584" s="1223"/>
      <c r="B2584" s="1191"/>
      <c r="C2584" s="325" t="s">
        <v>3416</v>
      </c>
      <c r="D2584" s="325" t="s">
        <v>3418</v>
      </c>
      <c r="E2584" s="384">
        <v>2520</v>
      </c>
      <c r="F2584" s="384">
        <v>1260</v>
      </c>
      <c r="G2584" s="384">
        <v>884</v>
      </c>
      <c r="H2584" s="384">
        <v>504</v>
      </c>
    </row>
    <row r="2585" spans="1:8" s="324" customFormat="1" ht="47.25">
      <c r="A2585" s="1223"/>
      <c r="B2585" s="1191"/>
      <c r="C2585" s="325" t="s">
        <v>3417</v>
      </c>
      <c r="D2585" s="325" t="s">
        <v>3419</v>
      </c>
      <c r="E2585" s="384">
        <v>2520</v>
      </c>
      <c r="F2585" s="384">
        <v>1260</v>
      </c>
      <c r="G2585" s="384">
        <v>884</v>
      </c>
      <c r="H2585" s="384">
        <v>504</v>
      </c>
    </row>
    <row r="2586" spans="1:8" s="324" customFormat="1" ht="47.25">
      <c r="A2586" s="1223"/>
      <c r="B2586" s="1191"/>
      <c r="C2586" s="325" t="s">
        <v>3419</v>
      </c>
      <c r="D2586" s="325" t="s">
        <v>3420</v>
      </c>
      <c r="E2586" s="384">
        <v>4280</v>
      </c>
      <c r="F2586" s="384">
        <v>2140</v>
      </c>
      <c r="G2586" s="384">
        <v>1500</v>
      </c>
      <c r="H2586" s="384">
        <v>856</v>
      </c>
    </row>
    <row r="2587" spans="1:8" s="324" customFormat="1" ht="17.25">
      <c r="A2587" s="1223"/>
      <c r="B2587" s="1191"/>
      <c r="C2587" s="325" t="s">
        <v>3418</v>
      </c>
      <c r="D2587" s="325" t="s">
        <v>3421</v>
      </c>
      <c r="E2587" s="384">
        <v>4280</v>
      </c>
      <c r="F2587" s="384">
        <v>2140</v>
      </c>
      <c r="G2587" s="384">
        <v>1500</v>
      </c>
      <c r="H2587" s="384">
        <v>856</v>
      </c>
    </row>
    <row r="2588" spans="1:8" s="324" customFormat="1" ht="31.5">
      <c r="A2588" s="1223"/>
      <c r="B2588" s="1191"/>
      <c r="C2588" s="325" t="s">
        <v>3420</v>
      </c>
      <c r="D2588" s="325" t="s">
        <v>3422</v>
      </c>
      <c r="E2588" s="384">
        <v>7160</v>
      </c>
      <c r="F2588" s="384">
        <v>3580</v>
      </c>
      <c r="G2588" s="384">
        <v>2508</v>
      </c>
      <c r="H2588" s="384">
        <v>1432</v>
      </c>
    </row>
    <row r="2589" spans="1:8" s="324" customFormat="1" ht="17.25">
      <c r="A2589" s="1223"/>
      <c r="B2589" s="1191"/>
      <c r="C2589" s="325" t="s">
        <v>3421</v>
      </c>
      <c r="D2589" s="325" t="s">
        <v>3423</v>
      </c>
      <c r="E2589" s="384">
        <v>7160</v>
      </c>
      <c r="F2589" s="384">
        <v>3580</v>
      </c>
      <c r="G2589" s="384">
        <v>2508</v>
      </c>
      <c r="H2589" s="384">
        <v>1432</v>
      </c>
    </row>
    <row r="2590" spans="1:8" s="324" customFormat="1" ht="31.5">
      <c r="A2590" s="1223"/>
      <c r="B2590" s="1191"/>
      <c r="C2590" s="325" t="s">
        <v>3422</v>
      </c>
      <c r="D2590" s="325" t="s">
        <v>3424</v>
      </c>
      <c r="E2590" s="384">
        <v>4880</v>
      </c>
      <c r="F2590" s="384">
        <v>2440</v>
      </c>
      <c r="G2590" s="384">
        <v>1708</v>
      </c>
      <c r="H2590" s="384">
        <v>976</v>
      </c>
    </row>
    <row r="2591" spans="1:8" s="324" customFormat="1" ht="17.25">
      <c r="A2591" s="1223"/>
      <c r="B2591" s="1191"/>
      <c r="C2591" s="325" t="s">
        <v>3423</v>
      </c>
      <c r="D2591" s="325" t="s">
        <v>3425</v>
      </c>
      <c r="E2591" s="384">
        <v>4880</v>
      </c>
      <c r="F2591" s="384">
        <v>2440</v>
      </c>
      <c r="G2591" s="384">
        <v>1708</v>
      </c>
      <c r="H2591" s="384">
        <v>976</v>
      </c>
    </row>
    <row r="2592" spans="1:8" s="324" customFormat="1" ht="17.25">
      <c r="A2592" s="1223"/>
      <c r="B2592" s="1191"/>
      <c r="C2592" s="325" t="s">
        <v>3424</v>
      </c>
      <c r="D2592" s="325" t="s">
        <v>3426</v>
      </c>
      <c r="E2592" s="384">
        <v>4120</v>
      </c>
      <c r="F2592" s="384">
        <v>2060</v>
      </c>
      <c r="G2592" s="384">
        <v>1444</v>
      </c>
      <c r="H2592" s="384">
        <v>824</v>
      </c>
    </row>
    <row r="2593" spans="1:8" s="324" customFormat="1" ht="31.5">
      <c r="A2593" s="1223"/>
      <c r="B2593" s="1191"/>
      <c r="C2593" s="325" t="s">
        <v>3425</v>
      </c>
      <c r="D2593" s="325" t="s">
        <v>3427</v>
      </c>
      <c r="E2593" s="384">
        <v>4120</v>
      </c>
      <c r="F2593" s="384">
        <v>2060</v>
      </c>
      <c r="G2593" s="384">
        <v>1444</v>
      </c>
      <c r="H2593" s="384">
        <v>824</v>
      </c>
    </row>
    <row r="2594" spans="1:8" s="324" customFormat="1" ht="47.25">
      <c r="A2594" s="1223"/>
      <c r="B2594" s="1191"/>
      <c r="C2594" s="325" t="s">
        <v>3426</v>
      </c>
      <c r="D2594" s="325" t="s">
        <v>3428</v>
      </c>
      <c r="E2594" s="384">
        <v>2520</v>
      </c>
      <c r="F2594" s="384">
        <v>1260</v>
      </c>
      <c r="G2594" s="384">
        <v>884</v>
      </c>
      <c r="H2594" s="384">
        <v>504</v>
      </c>
    </row>
    <row r="2595" spans="1:8" s="324" customFormat="1" ht="31.5">
      <c r="A2595" s="1223"/>
      <c r="B2595" s="1191"/>
      <c r="C2595" s="325" t="s">
        <v>3427</v>
      </c>
      <c r="D2595" s="325" t="s">
        <v>3429</v>
      </c>
      <c r="E2595" s="384">
        <v>2520</v>
      </c>
      <c r="F2595" s="384">
        <v>1260</v>
      </c>
      <c r="G2595" s="384">
        <v>884</v>
      </c>
      <c r="H2595" s="384">
        <v>504</v>
      </c>
    </row>
    <row r="2596" spans="1:8" s="324" customFormat="1" ht="63">
      <c r="A2596" s="1223"/>
      <c r="B2596" s="1191"/>
      <c r="C2596" s="325" t="s">
        <v>3430</v>
      </c>
      <c r="D2596" s="325" t="s">
        <v>3431</v>
      </c>
      <c r="E2596" s="384">
        <v>1800</v>
      </c>
      <c r="F2596" s="384">
        <v>900</v>
      </c>
      <c r="G2596" s="384">
        <v>632</v>
      </c>
      <c r="H2596" s="384">
        <v>360</v>
      </c>
    </row>
    <row r="2597" spans="1:8" s="324" customFormat="1" ht="31.5">
      <c r="A2597" s="1223"/>
      <c r="B2597" s="1191"/>
      <c r="C2597" s="325" t="s">
        <v>3431</v>
      </c>
      <c r="D2597" s="325" t="s">
        <v>3432</v>
      </c>
      <c r="E2597" s="384">
        <v>2000</v>
      </c>
      <c r="F2597" s="384">
        <v>1000</v>
      </c>
      <c r="G2597" s="384">
        <v>700</v>
      </c>
      <c r="H2597" s="384">
        <v>400</v>
      </c>
    </row>
    <row r="2598" spans="1:8" s="324" customFormat="1" ht="47.25">
      <c r="A2598" s="1223"/>
      <c r="B2598" s="1191"/>
      <c r="C2598" s="325" t="s">
        <v>3432</v>
      </c>
      <c r="D2598" s="325" t="s">
        <v>3433</v>
      </c>
      <c r="E2598" s="384">
        <v>1800</v>
      </c>
      <c r="F2598" s="384">
        <v>900</v>
      </c>
      <c r="G2598" s="384">
        <v>632</v>
      </c>
      <c r="H2598" s="384">
        <v>360</v>
      </c>
    </row>
    <row r="2599" spans="1:8" s="324" customFormat="1" ht="17.25">
      <c r="A2599" s="326">
        <v>4</v>
      </c>
      <c r="B2599" s="325" t="s">
        <v>878</v>
      </c>
      <c r="C2599" s="325" t="s">
        <v>852</v>
      </c>
      <c r="D2599" s="325" t="s">
        <v>855</v>
      </c>
      <c r="E2599" s="384">
        <v>1440</v>
      </c>
      <c r="F2599" s="384">
        <v>720</v>
      </c>
      <c r="G2599" s="384">
        <v>504</v>
      </c>
      <c r="H2599" s="384">
        <v>288</v>
      </c>
    </row>
    <row r="2600" spans="1:8" s="324" customFormat="1" ht="17.25">
      <c r="A2600" s="326">
        <v>5</v>
      </c>
      <c r="B2600" s="325" t="s">
        <v>1345</v>
      </c>
      <c r="C2600" s="325" t="s">
        <v>852</v>
      </c>
      <c r="D2600" s="325" t="s">
        <v>860</v>
      </c>
      <c r="E2600" s="384">
        <v>3160</v>
      </c>
      <c r="F2600" s="384">
        <v>1580</v>
      </c>
      <c r="G2600" s="384">
        <v>1108</v>
      </c>
      <c r="H2600" s="384">
        <v>632</v>
      </c>
    </row>
    <row r="2601" spans="1:8" s="324" customFormat="1" ht="17.25">
      <c r="A2601" s="1223">
        <v>6</v>
      </c>
      <c r="B2601" s="1191" t="s">
        <v>1351</v>
      </c>
      <c r="C2601" s="325" t="s">
        <v>3434</v>
      </c>
      <c r="D2601" s="325" t="s">
        <v>1593</v>
      </c>
      <c r="E2601" s="384">
        <v>1960</v>
      </c>
      <c r="F2601" s="384">
        <v>980</v>
      </c>
      <c r="G2601" s="384">
        <v>688</v>
      </c>
      <c r="H2601" s="384">
        <v>392</v>
      </c>
    </row>
    <row r="2602" spans="1:8" s="324" customFormat="1" ht="17.25">
      <c r="A2602" s="1223"/>
      <c r="B2602" s="1191"/>
      <c r="C2602" s="325" t="s">
        <v>1593</v>
      </c>
      <c r="D2602" s="325" t="s">
        <v>1312</v>
      </c>
      <c r="E2602" s="384">
        <v>1560</v>
      </c>
      <c r="F2602" s="384">
        <v>780</v>
      </c>
      <c r="G2602" s="384">
        <v>548</v>
      </c>
      <c r="H2602" s="384">
        <v>312</v>
      </c>
    </row>
    <row r="2603" spans="1:8" s="324" customFormat="1" ht="31.5">
      <c r="A2603" s="1223"/>
      <c r="B2603" s="1191"/>
      <c r="C2603" s="325" t="s">
        <v>1312</v>
      </c>
      <c r="D2603" s="325" t="s">
        <v>3435</v>
      </c>
      <c r="E2603" s="384">
        <v>1240</v>
      </c>
      <c r="F2603" s="384">
        <v>620</v>
      </c>
      <c r="G2603" s="384">
        <v>436</v>
      </c>
      <c r="H2603" s="384">
        <v>248</v>
      </c>
    </row>
    <row r="2604" spans="1:8" s="324" customFormat="1" ht="47.25">
      <c r="A2604" s="1223"/>
      <c r="B2604" s="1191"/>
      <c r="C2604" s="325" t="s">
        <v>3435</v>
      </c>
      <c r="D2604" s="325" t="s">
        <v>852</v>
      </c>
      <c r="E2604" s="384">
        <v>1160</v>
      </c>
      <c r="F2604" s="384">
        <v>580</v>
      </c>
      <c r="G2604" s="384">
        <v>408</v>
      </c>
      <c r="H2604" s="384">
        <v>232</v>
      </c>
    </row>
    <row r="2605" spans="1:8" s="324" customFormat="1" ht="17.25">
      <c r="A2605" s="326">
        <v>7</v>
      </c>
      <c r="B2605" s="325" t="s">
        <v>885</v>
      </c>
      <c r="C2605" s="325" t="s">
        <v>1621</v>
      </c>
      <c r="D2605" s="325" t="s">
        <v>855</v>
      </c>
      <c r="E2605" s="384">
        <v>2440</v>
      </c>
      <c r="F2605" s="384">
        <v>1220</v>
      </c>
      <c r="G2605" s="384">
        <v>856</v>
      </c>
      <c r="H2605" s="384">
        <v>488</v>
      </c>
    </row>
    <row r="2606" spans="1:8" s="324" customFormat="1" ht="17.25">
      <c r="A2606" s="326">
        <v>8</v>
      </c>
      <c r="B2606" s="325" t="s">
        <v>1628</v>
      </c>
      <c r="C2606" s="325" t="s">
        <v>852</v>
      </c>
      <c r="D2606" s="325" t="s">
        <v>1312</v>
      </c>
      <c r="E2606" s="384">
        <v>1320</v>
      </c>
      <c r="F2606" s="384">
        <v>660</v>
      </c>
      <c r="G2606" s="384">
        <v>464</v>
      </c>
      <c r="H2606" s="384">
        <v>264</v>
      </c>
    </row>
    <row r="2607" spans="1:8" s="324" customFormat="1" ht="17.25">
      <c r="A2607" s="1223">
        <v>9</v>
      </c>
      <c r="B2607" s="1191" t="s">
        <v>1319</v>
      </c>
      <c r="C2607" s="325" t="s">
        <v>852</v>
      </c>
      <c r="D2607" s="325" t="s">
        <v>1610</v>
      </c>
      <c r="E2607" s="384">
        <v>1320</v>
      </c>
      <c r="F2607" s="384">
        <v>660</v>
      </c>
      <c r="G2607" s="384">
        <v>464</v>
      </c>
      <c r="H2607" s="384">
        <v>264</v>
      </c>
    </row>
    <row r="2608" spans="1:8" s="324" customFormat="1" ht="47.25">
      <c r="A2608" s="1223"/>
      <c r="B2608" s="1191"/>
      <c r="C2608" s="325" t="s">
        <v>1610</v>
      </c>
      <c r="D2608" s="325" t="s">
        <v>3436</v>
      </c>
      <c r="E2608" s="384">
        <v>960</v>
      </c>
      <c r="F2608" s="384">
        <v>480</v>
      </c>
      <c r="G2608" s="384">
        <v>336</v>
      </c>
      <c r="H2608" s="384">
        <v>192</v>
      </c>
    </row>
    <row r="2609" spans="1:8" s="324" customFormat="1" ht="47.25">
      <c r="A2609" s="1223"/>
      <c r="B2609" s="1191"/>
      <c r="C2609" s="325" t="s">
        <v>3436</v>
      </c>
      <c r="D2609" s="325" t="s">
        <v>3437</v>
      </c>
      <c r="E2609" s="384">
        <v>800</v>
      </c>
      <c r="F2609" s="384">
        <v>400</v>
      </c>
      <c r="G2609" s="384">
        <v>280</v>
      </c>
      <c r="H2609" s="384">
        <v>160</v>
      </c>
    </row>
    <row r="2610" spans="1:8" s="324" customFormat="1" ht="17.25">
      <c r="A2610" s="1223">
        <v>10</v>
      </c>
      <c r="B2610" s="1191" t="s">
        <v>1312</v>
      </c>
      <c r="C2610" s="325" t="s">
        <v>1609</v>
      </c>
      <c r="D2610" s="325" t="s">
        <v>1593</v>
      </c>
      <c r="E2610" s="384">
        <v>2640</v>
      </c>
      <c r="F2610" s="384">
        <v>1320</v>
      </c>
      <c r="G2610" s="384">
        <v>924</v>
      </c>
      <c r="H2610" s="384">
        <v>528</v>
      </c>
    </row>
    <row r="2611" spans="1:8" s="324" customFormat="1" ht="17.25">
      <c r="A2611" s="1223"/>
      <c r="B2611" s="1191"/>
      <c r="C2611" s="325" t="s">
        <v>1593</v>
      </c>
      <c r="D2611" s="325" t="s">
        <v>1351</v>
      </c>
      <c r="E2611" s="384">
        <v>2040</v>
      </c>
      <c r="F2611" s="384">
        <v>1020</v>
      </c>
      <c r="G2611" s="384">
        <v>716</v>
      </c>
      <c r="H2611" s="384">
        <v>408</v>
      </c>
    </row>
    <row r="2612" spans="1:8" s="324" customFormat="1" ht="17.25">
      <c r="A2612" s="1223"/>
      <c r="B2612" s="1191"/>
      <c r="C2612" s="325" t="s">
        <v>1351</v>
      </c>
      <c r="D2612" s="325" t="s">
        <v>1772</v>
      </c>
      <c r="E2612" s="384">
        <v>1160</v>
      </c>
      <c r="F2612" s="384">
        <v>580</v>
      </c>
      <c r="G2612" s="384">
        <v>408</v>
      </c>
      <c r="H2612" s="384">
        <v>232</v>
      </c>
    </row>
    <row r="2613" spans="1:8" s="324" customFormat="1" ht="17.25">
      <c r="A2613" s="326">
        <v>11</v>
      </c>
      <c r="B2613" s="325" t="s">
        <v>1609</v>
      </c>
      <c r="C2613" s="325" t="s">
        <v>852</v>
      </c>
      <c r="D2613" s="325" t="s">
        <v>860</v>
      </c>
      <c r="E2613" s="384">
        <v>4000</v>
      </c>
      <c r="F2613" s="384">
        <v>2000</v>
      </c>
      <c r="G2613" s="384">
        <v>1400</v>
      </c>
      <c r="H2613" s="384">
        <v>800</v>
      </c>
    </row>
    <row r="2614" spans="1:8" s="324" customFormat="1" ht="17.25">
      <c r="A2614" s="326">
        <v>12</v>
      </c>
      <c r="B2614" s="325" t="s">
        <v>874</v>
      </c>
      <c r="C2614" s="325" t="s">
        <v>1621</v>
      </c>
      <c r="D2614" s="325" t="s">
        <v>881</v>
      </c>
      <c r="E2614" s="384">
        <v>1320</v>
      </c>
      <c r="F2614" s="384">
        <v>660</v>
      </c>
      <c r="G2614" s="384">
        <v>464</v>
      </c>
      <c r="H2614" s="384">
        <v>264</v>
      </c>
    </row>
    <row r="2615" spans="1:8" s="324" customFormat="1" ht="17.25">
      <c r="A2615" s="326">
        <v>13</v>
      </c>
      <c r="B2615" s="325" t="s">
        <v>1612</v>
      </c>
      <c r="C2615" s="325" t="s">
        <v>852</v>
      </c>
      <c r="D2615" s="325" t="s">
        <v>3351</v>
      </c>
      <c r="E2615" s="384">
        <v>920</v>
      </c>
      <c r="F2615" s="384">
        <v>460</v>
      </c>
      <c r="G2615" s="384">
        <v>324</v>
      </c>
      <c r="H2615" s="384">
        <v>184</v>
      </c>
    </row>
    <row r="2616" spans="1:8" s="324" customFormat="1" ht="17.25">
      <c r="A2616" s="1223">
        <v>14</v>
      </c>
      <c r="B2616" s="1191" t="s">
        <v>1571</v>
      </c>
      <c r="C2616" s="325" t="s">
        <v>1595</v>
      </c>
      <c r="D2616" s="325" t="s">
        <v>1573</v>
      </c>
      <c r="E2616" s="384">
        <v>1480</v>
      </c>
      <c r="F2616" s="384">
        <v>740</v>
      </c>
      <c r="G2616" s="384">
        <v>520</v>
      </c>
      <c r="H2616" s="384">
        <v>296</v>
      </c>
    </row>
    <row r="2617" spans="1:8" s="324" customFormat="1" ht="31.5">
      <c r="A2617" s="1223"/>
      <c r="B2617" s="1191"/>
      <c r="C2617" s="325" t="s">
        <v>1573</v>
      </c>
      <c r="D2617" s="325" t="s">
        <v>3438</v>
      </c>
      <c r="E2617" s="384">
        <v>1000</v>
      </c>
      <c r="F2617" s="384">
        <v>500</v>
      </c>
      <c r="G2617" s="384">
        <v>352</v>
      </c>
      <c r="H2617" s="384">
        <v>200</v>
      </c>
    </row>
    <row r="2618" spans="1:8" s="324" customFormat="1" ht="17.25">
      <c r="A2618" s="326">
        <v>15</v>
      </c>
      <c r="B2618" s="325" t="s">
        <v>1593</v>
      </c>
      <c r="C2618" s="325" t="s">
        <v>852</v>
      </c>
      <c r="D2618" s="325" t="s">
        <v>1572</v>
      </c>
      <c r="E2618" s="384">
        <v>2120</v>
      </c>
      <c r="F2618" s="384">
        <v>1060</v>
      </c>
      <c r="G2618" s="384">
        <v>744</v>
      </c>
      <c r="H2618" s="384">
        <v>424</v>
      </c>
    </row>
    <row r="2619" spans="1:8" s="324" customFormat="1" ht="17.25">
      <c r="A2619" s="326">
        <v>16</v>
      </c>
      <c r="B2619" s="325" t="s">
        <v>1770</v>
      </c>
      <c r="C2619" s="325" t="s">
        <v>852</v>
      </c>
      <c r="D2619" s="325" t="s">
        <v>1571</v>
      </c>
      <c r="E2619" s="384">
        <v>520</v>
      </c>
      <c r="F2619" s="384">
        <v>260</v>
      </c>
      <c r="G2619" s="384">
        <v>184</v>
      </c>
      <c r="H2619" s="384">
        <v>104</v>
      </c>
    </row>
    <row r="2620" spans="1:8" s="324" customFormat="1" ht="17.25">
      <c r="A2620" s="326">
        <v>17</v>
      </c>
      <c r="B2620" s="325" t="s">
        <v>1573</v>
      </c>
      <c r="C2620" s="325" t="s">
        <v>852</v>
      </c>
      <c r="D2620" s="325" t="s">
        <v>1571</v>
      </c>
      <c r="E2620" s="384">
        <v>1040</v>
      </c>
      <c r="F2620" s="384">
        <v>520</v>
      </c>
      <c r="G2620" s="384">
        <v>364</v>
      </c>
      <c r="H2620" s="384">
        <v>208</v>
      </c>
    </row>
    <row r="2621" spans="1:8" s="324" customFormat="1" ht="31.5">
      <c r="A2621" s="1223">
        <v>18</v>
      </c>
      <c r="B2621" s="1191" t="s">
        <v>855</v>
      </c>
      <c r="C2621" s="325" t="s">
        <v>1593</v>
      </c>
      <c r="D2621" s="325" t="s">
        <v>3439</v>
      </c>
      <c r="E2621" s="384">
        <v>2120</v>
      </c>
      <c r="F2621" s="384">
        <v>1060</v>
      </c>
      <c r="G2621" s="384">
        <v>744</v>
      </c>
      <c r="H2621" s="384">
        <v>424</v>
      </c>
    </row>
    <row r="2622" spans="1:8" s="324" customFormat="1" ht="31.5">
      <c r="A2622" s="1223"/>
      <c r="B2622" s="1191"/>
      <c r="C2622" s="325" t="s">
        <v>3439</v>
      </c>
      <c r="D2622" s="325" t="s">
        <v>860</v>
      </c>
      <c r="E2622" s="384">
        <v>1840</v>
      </c>
      <c r="F2622" s="384">
        <v>920</v>
      </c>
      <c r="G2622" s="384">
        <v>644</v>
      </c>
      <c r="H2622" s="384">
        <v>368</v>
      </c>
    </row>
    <row r="2623" spans="1:8" s="324" customFormat="1" ht="17.25">
      <c r="A2623" s="1223"/>
      <c r="B2623" s="1191"/>
      <c r="C2623" s="325" t="s">
        <v>860</v>
      </c>
      <c r="D2623" s="325" t="s">
        <v>1699</v>
      </c>
      <c r="E2623" s="384">
        <v>1040</v>
      </c>
      <c r="F2623" s="384">
        <v>520</v>
      </c>
      <c r="G2623" s="384">
        <v>364</v>
      </c>
      <c r="H2623" s="384">
        <v>208</v>
      </c>
    </row>
    <row r="2624" spans="1:8" s="324" customFormat="1" ht="47.25">
      <c r="A2624" s="1223">
        <v>19</v>
      </c>
      <c r="B2624" s="1191" t="s">
        <v>860</v>
      </c>
      <c r="C2624" s="325" t="s">
        <v>1621</v>
      </c>
      <c r="D2624" s="325" t="s">
        <v>3440</v>
      </c>
      <c r="E2624" s="384">
        <v>4480</v>
      </c>
      <c r="F2624" s="384">
        <v>2240</v>
      </c>
      <c r="G2624" s="384">
        <v>1568</v>
      </c>
      <c r="H2624" s="384">
        <v>896</v>
      </c>
    </row>
    <row r="2625" spans="1:8" s="324" customFormat="1" ht="47.25">
      <c r="A2625" s="1223"/>
      <c r="B2625" s="1191"/>
      <c r="C2625" s="325" t="s">
        <v>3440</v>
      </c>
      <c r="D2625" s="325" t="s">
        <v>1345</v>
      </c>
      <c r="E2625" s="384">
        <v>3400</v>
      </c>
      <c r="F2625" s="384">
        <v>1700</v>
      </c>
      <c r="G2625" s="384">
        <v>1192</v>
      </c>
      <c r="H2625" s="384">
        <v>680</v>
      </c>
    </row>
    <row r="2626" spans="1:8" s="324" customFormat="1" ht="17.25">
      <c r="A2626" s="1223"/>
      <c r="B2626" s="1191"/>
      <c r="C2626" s="325" t="s">
        <v>1345</v>
      </c>
      <c r="D2626" s="325" t="s">
        <v>852</v>
      </c>
      <c r="E2626" s="384">
        <v>1320</v>
      </c>
      <c r="F2626" s="384">
        <v>660</v>
      </c>
      <c r="G2626" s="384">
        <v>464</v>
      </c>
      <c r="H2626" s="384">
        <v>264</v>
      </c>
    </row>
    <row r="2627" spans="1:8" s="324" customFormat="1" ht="47.25">
      <c r="A2627" s="1223">
        <v>20</v>
      </c>
      <c r="B2627" s="1191" t="s">
        <v>1699</v>
      </c>
      <c r="C2627" s="325" t="s">
        <v>1621</v>
      </c>
      <c r="D2627" s="325" t="s">
        <v>3441</v>
      </c>
      <c r="E2627" s="384">
        <v>2120</v>
      </c>
      <c r="F2627" s="384">
        <v>1060</v>
      </c>
      <c r="G2627" s="384">
        <v>744</v>
      </c>
      <c r="H2627" s="384">
        <v>424</v>
      </c>
    </row>
    <row r="2628" spans="1:8" s="324" customFormat="1" ht="47.25">
      <c r="A2628" s="1223"/>
      <c r="B2628" s="1191"/>
      <c r="C2628" s="325" t="s">
        <v>3441</v>
      </c>
      <c r="D2628" s="325" t="s">
        <v>852</v>
      </c>
      <c r="E2628" s="384">
        <v>2360</v>
      </c>
      <c r="F2628" s="384">
        <v>1180</v>
      </c>
      <c r="G2628" s="384">
        <v>828</v>
      </c>
      <c r="H2628" s="384">
        <v>472</v>
      </c>
    </row>
    <row r="2629" spans="1:8" s="324" customFormat="1" ht="17.25">
      <c r="A2629" s="1223">
        <v>21</v>
      </c>
      <c r="B2629" s="1191" t="s">
        <v>1572</v>
      </c>
      <c r="C2629" s="325" t="s">
        <v>1621</v>
      </c>
      <c r="D2629" s="325" t="s">
        <v>1593</v>
      </c>
      <c r="E2629" s="384">
        <v>2200</v>
      </c>
      <c r="F2629" s="384">
        <v>1100</v>
      </c>
      <c r="G2629" s="384">
        <v>772</v>
      </c>
      <c r="H2629" s="384">
        <v>440</v>
      </c>
    </row>
    <row r="2630" spans="1:8" s="324" customFormat="1" ht="17.25">
      <c r="A2630" s="1223"/>
      <c r="B2630" s="1191"/>
      <c r="C2630" s="325" t="s">
        <v>1593</v>
      </c>
      <c r="D2630" s="325" t="s">
        <v>1772</v>
      </c>
      <c r="E2630" s="384">
        <v>1120</v>
      </c>
      <c r="F2630" s="384">
        <v>560</v>
      </c>
      <c r="G2630" s="384">
        <v>392</v>
      </c>
      <c r="H2630" s="384">
        <v>224</v>
      </c>
    </row>
    <row r="2631" spans="1:8" s="324" customFormat="1" ht="17.25">
      <c r="A2631" s="1223"/>
      <c r="B2631" s="1191"/>
      <c r="C2631" s="325" t="s">
        <v>1772</v>
      </c>
      <c r="D2631" s="325" t="s">
        <v>881</v>
      </c>
      <c r="E2631" s="384">
        <v>480</v>
      </c>
      <c r="F2631" s="384">
        <v>240</v>
      </c>
      <c r="G2631" s="384">
        <v>168</v>
      </c>
      <c r="H2631" s="384">
        <v>96</v>
      </c>
    </row>
    <row r="2632" spans="1:8" s="324" customFormat="1" ht="31.5">
      <c r="A2632" s="326">
        <v>22</v>
      </c>
      <c r="B2632" s="325" t="s">
        <v>1595</v>
      </c>
      <c r="C2632" s="325" t="s">
        <v>852</v>
      </c>
      <c r="D2632" s="325" t="s">
        <v>3442</v>
      </c>
      <c r="E2632" s="384">
        <v>2120</v>
      </c>
      <c r="F2632" s="384">
        <v>1060</v>
      </c>
      <c r="G2632" s="384">
        <v>744</v>
      </c>
      <c r="H2632" s="384">
        <v>424</v>
      </c>
    </row>
    <row r="2633" spans="1:8" s="324" customFormat="1" ht="17.25">
      <c r="A2633" s="326">
        <v>23</v>
      </c>
      <c r="B2633" s="325" t="s">
        <v>1610</v>
      </c>
      <c r="C2633" s="325" t="s">
        <v>1595</v>
      </c>
      <c r="D2633" s="325" t="s">
        <v>881</v>
      </c>
      <c r="E2633" s="384">
        <v>1160</v>
      </c>
      <c r="F2633" s="384">
        <v>580</v>
      </c>
      <c r="G2633" s="384">
        <v>408</v>
      </c>
      <c r="H2633" s="384">
        <v>232</v>
      </c>
    </row>
    <row r="2634" spans="1:8" s="324" customFormat="1" ht="17.25">
      <c r="A2634" s="326">
        <v>24</v>
      </c>
      <c r="B2634" s="325" t="s">
        <v>3443</v>
      </c>
      <c r="C2634" s="325" t="s">
        <v>3444</v>
      </c>
      <c r="D2634" s="325" t="s">
        <v>3445</v>
      </c>
      <c r="E2634" s="384">
        <v>1600</v>
      </c>
      <c r="F2634" s="384">
        <v>800</v>
      </c>
      <c r="G2634" s="384">
        <v>560</v>
      </c>
      <c r="H2634" s="384">
        <v>320</v>
      </c>
    </row>
    <row r="2635" spans="1:8" s="324" customFormat="1" ht="17.25">
      <c r="A2635" s="326">
        <v>25</v>
      </c>
      <c r="B2635" s="325" t="s">
        <v>3446</v>
      </c>
      <c r="C2635" s="325" t="s">
        <v>1571</v>
      </c>
      <c r="D2635" s="325" t="s">
        <v>3447</v>
      </c>
      <c r="E2635" s="384">
        <v>1160</v>
      </c>
      <c r="F2635" s="384">
        <v>580</v>
      </c>
      <c r="G2635" s="384">
        <v>408</v>
      </c>
      <c r="H2635" s="384">
        <v>232</v>
      </c>
    </row>
    <row r="2636" spans="1:8" s="324" customFormat="1" ht="31.5">
      <c r="A2636" s="326">
        <v>26</v>
      </c>
      <c r="B2636" s="325" t="s">
        <v>3448</v>
      </c>
      <c r="C2636" s="325" t="s">
        <v>852</v>
      </c>
      <c r="D2636" s="325" t="s">
        <v>860</v>
      </c>
      <c r="E2636" s="384">
        <v>4760</v>
      </c>
      <c r="F2636" s="384">
        <v>2380</v>
      </c>
      <c r="G2636" s="384">
        <v>1668</v>
      </c>
      <c r="H2636" s="384">
        <v>952</v>
      </c>
    </row>
    <row r="2637" spans="1:8" s="324" customFormat="1" ht="17.25">
      <c r="A2637" s="326">
        <v>27</v>
      </c>
      <c r="B2637" s="325" t="s">
        <v>3449</v>
      </c>
      <c r="C2637" s="325" t="s">
        <v>852</v>
      </c>
      <c r="D2637" s="325" t="s">
        <v>881</v>
      </c>
      <c r="E2637" s="384">
        <v>640</v>
      </c>
      <c r="F2637" s="384">
        <v>320</v>
      </c>
      <c r="G2637" s="384">
        <v>224</v>
      </c>
      <c r="H2637" s="384">
        <v>128</v>
      </c>
    </row>
    <row r="2638" spans="1:8" s="324" customFormat="1" ht="31.5">
      <c r="A2638" s="326">
        <v>28</v>
      </c>
      <c r="B2638" s="325" t="s">
        <v>3312</v>
      </c>
      <c r="C2638" s="325" t="s">
        <v>852</v>
      </c>
      <c r="D2638" s="325" t="s">
        <v>881</v>
      </c>
      <c r="E2638" s="384">
        <v>280</v>
      </c>
      <c r="F2638" s="384">
        <v>140</v>
      </c>
      <c r="G2638" s="384">
        <v>100</v>
      </c>
      <c r="H2638" s="384">
        <v>56</v>
      </c>
    </row>
    <row r="2639" spans="1:8" s="324" customFormat="1" ht="31.5">
      <c r="A2639" s="326">
        <v>29</v>
      </c>
      <c r="B2639" s="325" t="s">
        <v>3317</v>
      </c>
      <c r="C2639" s="325" t="s">
        <v>852</v>
      </c>
      <c r="D2639" s="325" t="s">
        <v>881</v>
      </c>
      <c r="E2639" s="384">
        <v>200</v>
      </c>
      <c r="F2639" s="384">
        <v>100</v>
      </c>
      <c r="G2639" s="384">
        <v>72</v>
      </c>
      <c r="H2639" s="384">
        <v>40</v>
      </c>
    </row>
    <row r="2640" spans="1:8" s="324" customFormat="1" ht="31.5">
      <c r="A2640" s="1223">
        <v>30</v>
      </c>
      <c r="B2640" s="1191" t="s">
        <v>3450</v>
      </c>
      <c r="C2640" s="325" t="s">
        <v>3451</v>
      </c>
      <c r="D2640" s="325" t="s">
        <v>3452</v>
      </c>
      <c r="E2640" s="384">
        <v>440</v>
      </c>
      <c r="F2640" s="384">
        <v>220</v>
      </c>
      <c r="G2640" s="384">
        <v>156</v>
      </c>
      <c r="H2640" s="384">
        <v>88</v>
      </c>
    </row>
    <row r="2641" spans="1:8" s="324" customFormat="1" ht="47.25">
      <c r="A2641" s="1223"/>
      <c r="B2641" s="1191"/>
      <c r="C2641" s="325" t="s">
        <v>3453</v>
      </c>
      <c r="D2641" s="325" t="s">
        <v>3454</v>
      </c>
      <c r="E2641" s="384">
        <v>960</v>
      </c>
      <c r="F2641" s="384">
        <v>480</v>
      </c>
      <c r="G2641" s="384">
        <v>336</v>
      </c>
      <c r="H2641" s="384">
        <v>192</v>
      </c>
    </row>
    <row r="2642" spans="1:8" s="324" customFormat="1" ht="47.25">
      <c r="A2642" s="1223"/>
      <c r="B2642" s="1191"/>
      <c r="C2642" s="325" t="s">
        <v>3455</v>
      </c>
      <c r="D2642" s="325" t="s">
        <v>3456</v>
      </c>
      <c r="E2642" s="384">
        <v>640</v>
      </c>
      <c r="F2642" s="384">
        <v>320</v>
      </c>
      <c r="G2642" s="384">
        <v>224</v>
      </c>
      <c r="H2642" s="384">
        <v>128</v>
      </c>
    </row>
    <row r="2643" spans="1:8" s="324" customFormat="1" ht="47.25">
      <c r="A2643" s="1223"/>
      <c r="B2643" s="1191"/>
      <c r="C2643" s="325" t="s">
        <v>3456</v>
      </c>
      <c r="D2643" s="325" t="s">
        <v>3457</v>
      </c>
      <c r="E2643" s="384">
        <v>800</v>
      </c>
      <c r="F2643" s="384">
        <v>400</v>
      </c>
      <c r="G2643" s="384">
        <v>280</v>
      </c>
      <c r="H2643" s="384">
        <v>160</v>
      </c>
    </row>
    <row r="2644" spans="1:8" s="324" customFormat="1" ht="63">
      <c r="A2644" s="1223"/>
      <c r="B2644" s="1191"/>
      <c r="C2644" s="325" t="s">
        <v>3458</v>
      </c>
      <c r="D2644" s="325" t="s">
        <v>3459</v>
      </c>
      <c r="E2644" s="384">
        <v>400</v>
      </c>
      <c r="F2644" s="384">
        <v>200</v>
      </c>
      <c r="G2644" s="384">
        <v>140</v>
      </c>
      <c r="H2644" s="384">
        <v>80</v>
      </c>
    </row>
    <row r="2645" spans="1:8" s="324" customFormat="1" ht="31.5">
      <c r="A2645" s="326">
        <v>31</v>
      </c>
      <c r="B2645" s="325" t="s">
        <v>3460</v>
      </c>
      <c r="C2645" s="325" t="s">
        <v>3461</v>
      </c>
      <c r="D2645" s="325" t="s">
        <v>3462</v>
      </c>
      <c r="E2645" s="384">
        <v>400</v>
      </c>
      <c r="F2645" s="384">
        <v>200</v>
      </c>
      <c r="G2645" s="384">
        <v>140</v>
      </c>
      <c r="H2645" s="384">
        <v>80</v>
      </c>
    </row>
    <row r="2646" spans="1:8" s="324" customFormat="1" ht="17.25">
      <c r="A2646" s="1223">
        <v>32</v>
      </c>
      <c r="B2646" s="1191" t="s">
        <v>3463</v>
      </c>
      <c r="C2646" s="325" t="s">
        <v>1595</v>
      </c>
      <c r="D2646" s="325" t="s">
        <v>1319</v>
      </c>
      <c r="E2646" s="384">
        <v>920</v>
      </c>
      <c r="F2646" s="384">
        <v>460</v>
      </c>
      <c r="G2646" s="384">
        <v>324</v>
      </c>
      <c r="H2646" s="384">
        <v>184</v>
      </c>
    </row>
    <row r="2647" spans="1:8" s="324" customFormat="1" ht="17.25">
      <c r="A2647" s="1223"/>
      <c r="B2647" s="1191"/>
      <c r="C2647" s="325" t="s">
        <v>1319</v>
      </c>
      <c r="D2647" s="325" t="s">
        <v>3449</v>
      </c>
      <c r="E2647" s="384">
        <v>560</v>
      </c>
      <c r="F2647" s="384">
        <v>280</v>
      </c>
      <c r="G2647" s="384">
        <v>196</v>
      </c>
      <c r="H2647" s="384">
        <v>112</v>
      </c>
    </row>
    <row r="2648" spans="1:8" s="324" customFormat="1" ht="31.5">
      <c r="A2648" s="1223"/>
      <c r="B2648" s="1191"/>
      <c r="C2648" s="325" t="s">
        <v>3464</v>
      </c>
      <c r="D2648" s="325" t="s">
        <v>3465</v>
      </c>
      <c r="E2648" s="384">
        <v>440</v>
      </c>
      <c r="F2648" s="384">
        <v>220</v>
      </c>
      <c r="G2648" s="384">
        <v>156</v>
      </c>
      <c r="H2648" s="384">
        <v>88</v>
      </c>
    </row>
    <row r="2649" spans="1:8" s="324" customFormat="1" ht="31.5">
      <c r="A2649" s="326">
        <v>33</v>
      </c>
      <c r="B2649" s="325" t="s">
        <v>3466</v>
      </c>
      <c r="C2649" s="325" t="s">
        <v>1351</v>
      </c>
      <c r="D2649" s="325" t="s">
        <v>3467</v>
      </c>
      <c r="E2649" s="384">
        <v>400</v>
      </c>
      <c r="F2649" s="384">
        <v>200</v>
      </c>
      <c r="G2649" s="384">
        <v>140</v>
      </c>
      <c r="H2649" s="384">
        <v>80</v>
      </c>
    </row>
    <row r="2650" spans="1:8" s="324" customFormat="1" ht="31.5">
      <c r="A2650" s="326">
        <v>34</v>
      </c>
      <c r="B2650" s="325" t="s">
        <v>1665</v>
      </c>
      <c r="C2650" s="325" t="s">
        <v>1822</v>
      </c>
      <c r="D2650" s="325" t="s">
        <v>3468</v>
      </c>
      <c r="E2650" s="384">
        <v>120</v>
      </c>
      <c r="F2650" s="384">
        <v>60</v>
      </c>
      <c r="G2650" s="384">
        <v>44</v>
      </c>
      <c r="H2650" s="384">
        <v>24</v>
      </c>
    </row>
    <row r="2651" spans="1:8" s="324" customFormat="1" ht="31.5">
      <c r="A2651" s="326">
        <v>35</v>
      </c>
      <c r="B2651" s="325" t="s">
        <v>1649</v>
      </c>
      <c r="C2651" s="325" t="s">
        <v>3469</v>
      </c>
      <c r="D2651" s="325" t="s">
        <v>3470</v>
      </c>
      <c r="E2651" s="384">
        <v>160</v>
      </c>
      <c r="F2651" s="384">
        <v>80</v>
      </c>
      <c r="G2651" s="384">
        <v>56</v>
      </c>
      <c r="H2651" s="384">
        <v>32</v>
      </c>
    </row>
    <row r="2652" spans="1:8" s="339" customFormat="1" ht="17.25">
      <c r="A2652" s="322">
        <v>34</v>
      </c>
      <c r="B2652" s="433" t="s">
        <v>3471</v>
      </c>
      <c r="C2652" s="338"/>
      <c r="D2652" s="338"/>
      <c r="E2652" s="384">
        <v>0</v>
      </c>
      <c r="F2652" s="384">
        <v>0</v>
      </c>
      <c r="G2652" s="384">
        <v>0</v>
      </c>
      <c r="H2652" s="384">
        <v>0</v>
      </c>
    </row>
    <row r="2653" spans="1:8" s="324" customFormat="1" ht="31.5">
      <c r="A2653" s="1223">
        <v>1</v>
      </c>
      <c r="B2653" s="1191" t="s">
        <v>3472</v>
      </c>
      <c r="C2653" s="325" t="s">
        <v>3473</v>
      </c>
      <c r="D2653" s="325" t="s">
        <v>3474</v>
      </c>
      <c r="E2653" s="384">
        <v>1452</v>
      </c>
      <c r="F2653" s="384">
        <v>798.8</v>
      </c>
      <c r="G2653" s="384">
        <v>653.6</v>
      </c>
      <c r="H2653" s="384">
        <v>508.4</v>
      </c>
    </row>
    <row r="2654" spans="1:8" s="324" customFormat="1" ht="31.5">
      <c r="A2654" s="1223"/>
      <c r="B2654" s="1191"/>
      <c r="C2654" s="325" t="s">
        <v>3475</v>
      </c>
      <c r="D2654" s="325" t="s">
        <v>3476</v>
      </c>
      <c r="E2654" s="384">
        <v>1161.5999999999999</v>
      </c>
      <c r="F2654" s="384">
        <v>302.28480000000002</v>
      </c>
      <c r="G2654" s="384">
        <v>522.79999999999995</v>
      </c>
      <c r="H2654" s="384">
        <v>406.4</v>
      </c>
    </row>
    <row r="2655" spans="1:8" s="324" customFormat="1" ht="31.5">
      <c r="A2655" s="1223"/>
      <c r="B2655" s="1191"/>
      <c r="C2655" s="325" t="s">
        <v>3477</v>
      </c>
      <c r="D2655" s="325" t="s">
        <v>3478</v>
      </c>
      <c r="E2655" s="384">
        <v>580.79999999999995</v>
      </c>
      <c r="F2655" s="384">
        <v>302.28480000000002</v>
      </c>
      <c r="G2655" s="384">
        <v>261.2</v>
      </c>
      <c r="H2655" s="384">
        <v>203.2</v>
      </c>
    </row>
    <row r="2656" spans="1:8" s="324" customFormat="1" ht="31.5">
      <c r="A2656" s="1223"/>
      <c r="B2656" s="1191"/>
      <c r="C2656" s="325" t="s">
        <v>3479</v>
      </c>
      <c r="D2656" s="325" t="s">
        <v>3480</v>
      </c>
      <c r="E2656" s="384">
        <v>774.4</v>
      </c>
      <c r="F2656" s="384">
        <v>302.28480000000002</v>
      </c>
      <c r="G2656" s="384">
        <v>348.4</v>
      </c>
      <c r="H2656" s="384">
        <v>271.2</v>
      </c>
    </row>
    <row r="2657" spans="1:8" s="324" customFormat="1" ht="31.5">
      <c r="A2657" s="1223">
        <v>2</v>
      </c>
      <c r="B2657" s="1191" t="s">
        <v>566</v>
      </c>
      <c r="C2657" s="325" t="s">
        <v>3481</v>
      </c>
      <c r="D2657" s="325" t="s">
        <v>3482</v>
      </c>
      <c r="E2657" s="384">
        <v>387.2</v>
      </c>
      <c r="F2657" s="384">
        <v>302.28480000000002</v>
      </c>
      <c r="G2657" s="384">
        <v>174.4</v>
      </c>
      <c r="H2657" s="384">
        <v>135.6</v>
      </c>
    </row>
    <row r="2658" spans="1:8" s="324" customFormat="1" ht="31.5">
      <c r="A2658" s="1223"/>
      <c r="B2658" s="1191"/>
      <c r="C2658" s="325" t="s">
        <v>3482</v>
      </c>
      <c r="D2658" s="325" t="s">
        <v>3483</v>
      </c>
      <c r="E2658" s="384">
        <v>242</v>
      </c>
      <c r="F2658" s="384">
        <v>302.28480000000002</v>
      </c>
      <c r="G2658" s="384">
        <v>108.8</v>
      </c>
      <c r="H2658" s="384">
        <v>84.8</v>
      </c>
    </row>
    <row r="2659" spans="1:8" s="324" customFormat="1" ht="31.5">
      <c r="A2659" s="1223"/>
      <c r="B2659" s="1191"/>
      <c r="C2659" s="325" t="s">
        <v>3484</v>
      </c>
      <c r="D2659" s="325" t="s">
        <v>3478</v>
      </c>
      <c r="E2659" s="384">
        <v>220</v>
      </c>
      <c r="F2659" s="384">
        <v>302.28480000000002</v>
      </c>
      <c r="G2659" s="384">
        <v>99.2</v>
      </c>
      <c r="H2659" s="384">
        <v>77.2</v>
      </c>
    </row>
    <row r="2660" spans="1:8" s="324" customFormat="1" ht="31.5">
      <c r="A2660" s="1223">
        <v>3</v>
      </c>
      <c r="B2660" s="1191" t="s">
        <v>209</v>
      </c>
      <c r="C2660" s="325" t="s">
        <v>3485</v>
      </c>
      <c r="D2660" s="325" t="s">
        <v>3486</v>
      </c>
      <c r="E2660" s="384">
        <v>1452</v>
      </c>
      <c r="F2660" s="384">
        <v>302.28480000000002</v>
      </c>
      <c r="G2660" s="384">
        <v>653.6</v>
      </c>
      <c r="H2660" s="384">
        <v>508.4</v>
      </c>
    </row>
    <row r="2661" spans="1:8" s="324" customFormat="1" ht="47.25">
      <c r="A2661" s="1223"/>
      <c r="B2661" s="1191"/>
      <c r="C2661" s="325" t="s">
        <v>3486</v>
      </c>
      <c r="D2661" s="325" t="s">
        <v>3487</v>
      </c>
      <c r="E2661" s="384">
        <v>1258.4000000000001</v>
      </c>
      <c r="F2661" s="384">
        <v>302.28480000000002</v>
      </c>
      <c r="G2661" s="384">
        <v>566.4</v>
      </c>
      <c r="H2661" s="384">
        <v>440.4</v>
      </c>
    </row>
    <row r="2662" spans="1:8" s="324" customFormat="1" ht="31.5">
      <c r="A2662" s="1223"/>
      <c r="B2662" s="1191"/>
      <c r="C2662" s="325" t="s">
        <v>3487</v>
      </c>
      <c r="D2662" s="325" t="s">
        <v>3488</v>
      </c>
      <c r="E2662" s="384">
        <v>871.2</v>
      </c>
      <c r="F2662" s="384">
        <v>302.28480000000002</v>
      </c>
      <c r="G2662" s="384">
        <v>392</v>
      </c>
      <c r="H2662" s="384">
        <v>304.8</v>
      </c>
    </row>
    <row r="2663" spans="1:8" s="324" customFormat="1" ht="31.5">
      <c r="A2663" s="1223"/>
      <c r="B2663" s="1191"/>
      <c r="C2663" s="325" t="s">
        <v>3489</v>
      </c>
      <c r="D2663" s="325" t="s">
        <v>3490</v>
      </c>
      <c r="E2663" s="384">
        <v>338.8</v>
      </c>
      <c r="F2663" s="384">
        <v>302.28480000000002</v>
      </c>
      <c r="G2663" s="384">
        <v>152.4</v>
      </c>
      <c r="H2663" s="384">
        <v>118.4</v>
      </c>
    </row>
    <row r="2664" spans="1:8" s="324" customFormat="1" ht="31.5">
      <c r="A2664" s="1223"/>
      <c r="B2664" s="1191"/>
      <c r="C2664" s="325" t="s">
        <v>3490</v>
      </c>
      <c r="D2664" s="325" t="s">
        <v>3491</v>
      </c>
      <c r="E2664" s="384">
        <v>242</v>
      </c>
      <c r="F2664" s="384">
        <v>302.28480000000002</v>
      </c>
      <c r="G2664" s="384">
        <v>108.8</v>
      </c>
      <c r="H2664" s="384">
        <v>84.8</v>
      </c>
    </row>
    <row r="2665" spans="1:8" s="324" customFormat="1" ht="31.5">
      <c r="A2665" s="1223"/>
      <c r="B2665" s="1191"/>
      <c r="C2665" s="325" t="s">
        <v>3491</v>
      </c>
      <c r="D2665" s="325" t="s">
        <v>3492</v>
      </c>
      <c r="E2665" s="384">
        <v>145.19999999999999</v>
      </c>
      <c r="F2665" s="384">
        <v>302.28480000000002</v>
      </c>
      <c r="G2665" s="384">
        <v>65.2</v>
      </c>
      <c r="H2665" s="384">
        <v>50.8</v>
      </c>
    </row>
    <row r="2666" spans="1:8" s="324" customFormat="1" ht="31.5">
      <c r="A2666" s="1223"/>
      <c r="B2666" s="1191"/>
      <c r="C2666" s="325" t="s">
        <v>3493</v>
      </c>
      <c r="D2666" s="325" t="s">
        <v>3494</v>
      </c>
      <c r="E2666" s="384">
        <v>193.6</v>
      </c>
      <c r="F2666" s="384">
        <v>302.28480000000002</v>
      </c>
      <c r="G2666" s="384">
        <v>87.2</v>
      </c>
      <c r="H2666" s="384">
        <v>67.599999999999994</v>
      </c>
    </row>
    <row r="2667" spans="1:8" s="324" customFormat="1" ht="17.25">
      <c r="A2667" s="1223"/>
      <c r="B2667" s="1191"/>
      <c r="C2667" s="325" t="s">
        <v>3495</v>
      </c>
      <c r="D2667" s="325" t="s">
        <v>3496</v>
      </c>
      <c r="E2667" s="384">
        <v>121.2</v>
      </c>
      <c r="F2667" s="384">
        <v>302.28480000000002</v>
      </c>
      <c r="G2667" s="384">
        <v>54.4</v>
      </c>
      <c r="H2667" s="384">
        <v>42.4</v>
      </c>
    </row>
    <row r="2668" spans="1:8" s="324" customFormat="1" ht="31.5">
      <c r="A2668" s="1223"/>
      <c r="B2668" s="1191"/>
      <c r="C2668" s="325" t="s">
        <v>3497</v>
      </c>
      <c r="D2668" s="325" t="s">
        <v>3498</v>
      </c>
      <c r="E2668" s="384">
        <v>169.6</v>
      </c>
      <c r="F2668" s="384">
        <v>302.28480000000002</v>
      </c>
      <c r="G2668" s="384">
        <v>76.400000000000006</v>
      </c>
      <c r="H2668" s="384">
        <v>59.2</v>
      </c>
    </row>
    <row r="2669" spans="1:8" s="324" customFormat="1" ht="31.5">
      <c r="A2669" s="1223"/>
      <c r="B2669" s="1191"/>
      <c r="C2669" s="325" t="s">
        <v>3499</v>
      </c>
      <c r="D2669" s="325" t="s">
        <v>3500</v>
      </c>
      <c r="E2669" s="384">
        <v>121.2</v>
      </c>
      <c r="F2669" s="384">
        <v>302.28480000000002</v>
      </c>
      <c r="G2669" s="384">
        <v>54.4</v>
      </c>
      <c r="H2669" s="384">
        <v>42.4</v>
      </c>
    </row>
    <row r="2670" spans="1:8" s="324" customFormat="1" ht="31.5">
      <c r="A2670" s="1223"/>
      <c r="B2670" s="1191"/>
      <c r="C2670" s="325" t="s">
        <v>3501</v>
      </c>
      <c r="D2670" s="325" t="s">
        <v>3502</v>
      </c>
      <c r="E2670" s="384">
        <v>484</v>
      </c>
      <c r="F2670" s="384">
        <v>302.28480000000002</v>
      </c>
      <c r="G2670" s="384">
        <v>218</v>
      </c>
      <c r="H2670" s="384">
        <v>169.6</v>
      </c>
    </row>
    <row r="2671" spans="1:8" s="324" customFormat="1" ht="31.5">
      <c r="A2671" s="1223"/>
      <c r="B2671" s="1191"/>
      <c r="C2671" s="325" t="s">
        <v>3503</v>
      </c>
      <c r="D2671" s="325" t="s">
        <v>3504</v>
      </c>
      <c r="E2671" s="384">
        <v>396</v>
      </c>
      <c r="F2671" s="384">
        <v>302.28480000000002</v>
      </c>
      <c r="G2671" s="384">
        <v>178.4</v>
      </c>
      <c r="H2671" s="384">
        <v>138.80000000000001</v>
      </c>
    </row>
    <row r="2672" spans="1:8" s="324" customFormat="1" ht="31.5">
      <c r="A2672" s="1223"/>
      <c r="B2672" s="1191"/>
      <c r="C2672" s="325" t="s">
        <v>3505</v>
      </c>
      <c r="D2672" s="325" t="s">
        <v>3506</v>
      </c>
      <c r="E2672" s="384">
        <v>110</v>
      </c>
      <c r="F2672" s="384">
        <v>302.28480000000002</v>
      </c>
      <c r="G2672" s="384">
        <v>49.6</v>
      </c>
      <c r="H2672" s="384">
        <v>38.4</v>
      </c>
    </row>
    <row r="2673" spans="1:8" s="324" customFormat="1" ht="31.5">
      <c r="A2673" s="1244">
        <v>4</v>
      </c>
      <c r="B2673" s="1251" t="s">
        <v>3507</v>
      </c>
      <c r="C2673" s="325" t="s">
        <v>3508</v>
      </c>
      <c r="D2673" s="325" t="s">
        <v>3509</v>
      </c>
      <c r="E2673" s="384">
        <v>154</v>
      </c>
      <c r="F2673" s="384">
        <v>302.28480000000002</v>
      </c>
      <c r="G2673" s="384">
        <v>69.2</v>
      </c>
      <c r="H2673" s="384">
        <v>54</v>
      </c>
    </row>
    <row r="2674" spans="1:8" s="324" customFormat="1" ht="31.5">
      <c r="A2674" s="1245"/>
      <c r="B2674" s="1252"/>
      <c r="C2674" s="325" t="s">
        <v>3510</v>
      </c>
      <c r="D2674" s="325" t="s">
        <v>3511</v>
      </c>
      <c r="E2674" s="384">
        <v>154</v>
      </c>
      <c r="F2674" s="384">
        <v>302.28480000000002</v>
      </c>
      <c r="G2674" s="384">
        <v>69.2</v>
      </c>
      <c r="H2674" s="384">
        <v>54</v>
      </c>
    </row>
    <row r="2675" spans="1:8" s="324" customFormat="1" ht="31.5">
      <c r="A2675" s="1245"/>
      <c r="B2675" s="1252"/>
      <c r="C2675" s="325" t="s">
        <v>3512</v>
      </c>
      <c r="D2675" s="325" t="s">
        <v>3513</v>
      </c>
      <c r="E2675" s="384">
        <v>154</v>
      </c>
      <c r="F2675" s="384">
        <v>302.28480000000002</v>
      </c>
      <c r="G2675" s="384">
        <v>69.2</v>
      </c>
      <c r="H2675" s="384">
        <v>54</v>
      </c>
    </row>
    <row r="2676" spans="1:8" s="324" customFormat="1" ht="31.5">
      <c r="A2676" s="1245"/>
      <c r="B2676" s="1252"/>
      <c r="C2676" s="325" t="s">
        <v>3514</v>
      </c>
      <c r="D2676" s="325" t="s">
        <v>3512</v>
      </c>
      <c r="E2676" s="384">
        <v>154</v>
      </c>
      <c r="F2676" s="384">
        <v>302.28480000000002</v>
      </c>
      <c r="G2676" s="384">
        <v>69.2</v>
      </c>
      <c r="H2676" s="384">
        <v>54</v>
      </c>
    </row>
    <row r="2677" spans="1:8" s="324" customFormat="1" ht="17.25">
      <c r="A2677" s="1245"/>
      <c r="B2677" s="1252"/>
      <c r="C2677" s="325" t="s">
        <v>3515</v>
      </c>
      <c r="D2677" s="325" t="s">
        <v>3516</v>
      </c>
      <c r="E2677" s="384">
        <v>121.2</v>
      </c>
      <c r="F2677" s="384">
        <v>302.28480000000002</v>
      </c>
      <c r="G2677" s="384">
        <v>54.4</v>
      </c>
      <c r="H2677" s="384">
        <v>42.4</v>
      </c>
    </row>
    <row r="2678" spans="1:8" s="324" customFormat="1" ht="31.5">
      <c r="A2678" s="1245"/>
      <c r="B2678" s="1252"/>
      <c r="C2678" s="325" t="s">
        <v>3517</v>
      </c>
      <c r="D2678" s="325" t="s">
        <v>3518</v>
      </c>
      <c r="E2678" s="384">
        <v>132</v>
      </c>
      <c r="F2678" s="384">
        <v>302.28480000000002</v>
      </c>
      <c r="G2678" s="384">
        <v>59.6</v>
      </c>
      <c r="H2678" s="384">
        <v>46.4</v>
      </c>
    </row>
    <row r="2679" spans="1:8" s="324" customFormat="1" ht="47.25">
      <c r="A2679" s="1246"/>
      <c r="B2679" s="1253"/>
      <c r="C2679" s="325" t="s">
        <v>3519</v>
      </c>
      <c r="D2679" s="325" t="s">
        <v>3520</v>
      </c>
      <c r="E2679" s="384">
        <v>132</v>
      </c>
      <c r="F2679" s="384">
        <v>302.28480000000002</v>
      </c>
      <c r="G2679" s="384">
        <v>59.6</v>
      </c>
      <c r="H2679" s="384">
        <v>46.4</v>
      </c>
    </row>
    <row r="2680" spans="1:8" s="324" customFormat="1" ht="31.5">
      <c r="A2680" s="1223">
        <v>5</v>
      </c>
      <c r="B2680" s="1191" t="s">
        <v>3472</v>
      </c>
      <c r="C2680" s="325" t="s">
        <v>3521</v>
      </c>
      <c r="D2680" s="325" t="s">
        <v>3522</v>
      </c>
      <c r="E2680" s="384">
        <v>406.4</v>
      </c>
      <c r="F2680" s="384">
        <v>302.28480000000002</v>
      </c>
      <c r="G2680" s="384">
        <v>182.8</v>
      </c>
      <c r="H2680" s="384">
        <v>142.4</v>
      </c>
    </row>
    <row r="2681" spans="1:8" s="324" customFormat="1" ht="47.25">
      <c r="A2681" s="1223"/>
      <c r="B2681" s="1191"/>
      <c r="C2681" s="325" t="s">
        <v>3523</v>
      </c>
      <c r="D2681" s="325" t="s">
        <v>3524</v>
      </c>
      <c r="E2681" s="384">
        <v>348.4</v>
      </c>
      <c r="F2681" s="384">
        <v>302.28480000000002</v>
      </c>
      <c r="G2681" s="384">
        <v>156.80000000000001</v>
      </c>
      <c r="H2681" s="384">
        <v>122</v>
      </c>
    </row>
    <row r="2682" spans="1:8" s="324" customFormat="1" ht="31.5">
      <c r="A2682" s="1223"/>
      <c r="B2682" s="1191"/>
      <c r="C2682" s="325" t="s">
        <v>3524</v>
      </c>
      <c r="D2682" s="325" t="s">
        <v>3480</v>
      </c>
      <c r="E2682" s="384">
        <v>377.6</v>
      </c>
      <c r="F2682" s="384">
        <v>302.28480000000002</v>
      </c>
      <c r="G2682" s="384">
        <v>170</v>
      </c>
      <c r="H2682" s="384">
        <v>132</v>
      </c>
    </row>
    <row r="2683" spans="1:8" s="324" customFormat="1" ht="31.5">
      <c r="A2683" s="1223"/>
      <c r="B2683" s="1191"/>
      <c r="C2683" s="325" t="s">
        <v>3525</v>
      </c>
      <c r="D2683" s="325" t="s">
        <v>3526</v>
      </c>
      <c r="E2683" s="384">
        <v>348.4</v>
      </c>
      <c r="F2683" s="384">
        <v>302.28480000000002</v>
      </c>
      <c r="G2683" s="384">
        <v>156.80000000000001</v>
      </c>
      <c r="H2683" s="384">
        <v>122</v>
      </c>
    </row>
    <row r="2684" spans="1:8" s="324" customFormat="1" ht="31.5">
      <c r="A2684" s="1223"/>
      <c r="B2684" s="1191"/>
      <c r="C2684" s="325" t="s">
        <v>3527</v>
      </c>
      <c r="D2684" s="325" t="s">
        <v>3528</v>
      </c>
      <c r="E2684" s="384">
        <v>179.2</v>
      </c>
      <c r="F2684" s="384">
        <v>302.28480000000002</v>
      </c>
      <c r="G2684" s="384">
        <v>80.8</v>
      </c>
      <c r="H2684" s="384">
        <v>62.8</v>
      </c>
    </row>
    <row r="2685" spans="1:8" s="324" customFormat="1" ht="17.25">
      <c r="A2685" s="1223">
        <v>6</v>
      </c>
      <c r="B2685" s="1191" t="s">
        <v>566</v>
      </c>
      <c r="C2685" s="325" t="s">
        <v>3483</v>
      </c>
      <c r="D2685" s="325" t="s">
        <v>3529</v>
      </c>
      <c r="E2685" s="384">
        <v>150</v>
      </c>
      <c r="F2685" s="384">
        <v>302.28480000000002</v>
      </c>
      <c r="G2685" s="384">
        <v>67.599999999999994</v>
      </c>
      <c r="H2685" s="384">
        <v>52.4</v>
      </c>
    </row>
    <row r="2686" spans="1:8" s="324" customFormat="1" ht="17.25">
      <c r="A2686" s="1223"/>
      <c r="B2686" s="1191"/>
      <c r="C2686" s="325" t="s">
        <v>3530</v>
      </c>
      <c r="D2686" s="325" t="s">
        <v>3478</v>
      </c>
      <c r="E2686" s="384">
        <v>83.6</v>
      </c>
      <c r="F2686" s="384">
        <v>302.28480000000002</v>
      </c>
      <c r="G2686" s="384">
        <v>37.6</v>
      </c>
      <c r="H2686" s="384">
        <v>29.2</v>
      </c>
    </row>
    <row r="2687" spans="1:8" s="324" customFormat="1" ht="17.25">
      <c r="A2687" s="1223"/>
      <c r="B2687" s="1191"/>
      <c r="C2687" s="325" t="s">
        <v>3531</v>
      </c>
      <c r="D2687" s="325" t="s">
        <v>3532</v>
      </c>
      <c r="E2687" s="384">
        <v>92</v>
      </c>
      <c r="F2687" s="384">
        <v>302.28480000000002</v>
      </c>
      <c r="G2687" s="384">
        <v>41.6</v>
      </c>
      <c r="H2687" s="384">
        <v>32.4</v>
      </c>
    </row>
    <row r="2688" spans="1:8" s="324" customFormat="1" ht="17.25">
      <c r="A2688" s="1223"/>
      <c r="B2688" s="1191"/>
      <c r="C2688" s="325" t="s">
        <v>3532</v>
      </c>
      <c r="D2688" s="325" t="s">
        <v>3533</v>
      </c>
      <c r="E2688" s="384">
        <v>101.6</v>
      </c>
      <c r="F2688" s="384">
        <v>302.28480000000002</v>
      </c>
      <c r="G2688" s="384">
        <v>45.6</v>
      </c>
      <c r="H2688" s="384">
        <v>35.6</v>
      </c>
    </row>
    <row r="2689" spans="1:8" s="324" customFormat="1" ht="31.5">
      <c r="A2689" s="1223"/>
      <c r="B2689" s="1191"/>
      <c r="C2689" s="325" t="s">
        <v>3534</v>
      </c>
      <c r="D2689" s="325" t="s">
        <v>3535</v>
      </c>
      <c r="E2689" s="384">
        <v>83.6</v>
      </c>
      <c r="F2689" s="384">
        <v>302.28480000000002</v>
      </c>
      <c r="G2689" s="384">
        <v>37.6</v>
      </c>
      <c r="H2689" s="384">
        <v>29.2</v>
      </c>
    </row>
    <row r="2690" spans="1:8" s="324" customFormat="1" ht="31.5">
      <c r="A2690" s="1223"/>
      <c r="B2690" s="1191"/>
      <c r="C2690" s="325" t="s">
        <v>3532</v>
      </c>
      <c r="D2690" s="325" t="s">
        <v>3536</v>
      </c>
      <c r="E2690" s="384">
        <v>101.6</v>
      </c>
      <c r="F2690" s="384">
        <v>302.28480000000002</v>
      </c>
      <c r="G2690" s="384">
        <v>45.6</v>
      </c>
      <c r="H2690" s="384">
        <v>35.6</v>
      </c>
    </row>
    <row r="2691" spans="1:8" s="324" customFormat="1" ht="31.5">
      <c r="A2691" s="1223"/>
      <c r="B2691" s="1191"/>
      <c r="C2691" s="325" t="s">
        <v>3537</v>
      </c>
      <c r="D2691" s="325" t="s">
        <v>3538</v>
      </c>
      <c r="E2691" s="384">
        <v>92</v>
      </c>
      <c r="F2691" s="384">
        <v>302.28480000000002</v>
      </c>
      <c r="G2691" s="384">
        <v>41.6</v>
      </c>
      <c r="H2691" s="384">
        <v>32.4</v>
      </c>
    </row>
    <row r="2692" spans="1:8" s="324" customFormat="1" ht="17.25">
      <c r="A2692" s="1223"/>
      <c r="B2692" s="1191"/>
      <c r="C2692" s="325" t="s">
        <v>3538</v>
      </c>
      <c r="D2692" s="325" t="s">
        <v>3539</v>
      </c>
      <c r="E2692" s="384">
        <v>70.400000000000006</v>
      </c>
      <c r="F2692" s="384">
        <v>302.28480000000002</v>
      </c>
      <c r="G2692" s="384">
        <v>31.6</v>
      </c>
      <c r="H2692" s="384">
        <v>24.8</v>
      </c>
    </row>
    <row r="2693" spans="1:8" s="324" customFormat="1" ht="47.25">
      <c r="A2693" s="1223">
        <v>7</v>
      </c>
      <c r="B2693" s="1191" t="s">
        <v>209</v>
      </c>
      <c r="C2693" s="325" t="s">
        <v>3540</v>
      </c>
      <c r="D2693" s="325" t="s">
        <v>881</v>
      </c>
      <c r="E2693" s="384">
        <v>74.8</v>
      </c>
      <c r="F2693" s="384">
        <v>302.28480000000002</v>
      </c>
      <c r="G2693" s="384">
        <v>33.6</v>
      </c>
      <c r="H2693" s="384">
        <v>26</v>
      </c>
    </row>
    <row r="2694" spans="1:8" s="324" customFormat="1" ht="31.5">
      <c r="A2694" s="1223"/>
      <c r="B2694" s="1191"/>
      <c r="C2694" s="325" t="s">
        <v>3541</v>
      </c>
      <c r="D2694" s="325" t="s">
        <v>881</v>
      </c>
      <c r="E2694" s="384">
        <v>70.400000000000006</v>
      </c>
      <c r="F2694" s="384">
        <v>302.28480000000002</v>
      </c>
      <c r="G2694" s="384">
        <v>31.6</v>
      </c>
      <c r="H2694" s="384">
        <v>24.8</v>
      </c>
    </row>
    <row r="2695" spans="1:8" s="324" customFormat="1" ht="31.5">
      <c r="A2695" s="1223"/>
      <c r="B2695" s="1191"/>
      <c r="C2695" s="325" t="s">
        <v>3542</v>
      </c>
      <c r="D2695" s="325" t="s">
        <v>3543</v>
      </c>
      <c r="E2695" s="384">
        <v>70.400000000000006</v>
      </c>
      <c r="F2695" s="384">
        <v>302.28480000000002</v>
      </c>
      <c r="G2695" s="384">
        <v>31.6</v>
      </c>
      <c r="H2695" s="384">
        <v>24.8</v>
      </c>
    </row>
    <row r="2696" spans="1:8" s="324" customFormat="1" ht="31.5">
      <c r="A2696" s="1223"/>
      <c r="B2696" s="1191"/>
      <c r="C2696" s="325" t="s">
        <v>3544</v>
      </c>
      <c r="D2696" s="325" t="s">
        <v>3545</v>
      </c>
      <c r="E2696" s="384">
        <v>74.8</v>
      </c>
      <c r="F2696" s="384">
        <v>302.28480000000002</v>
      </c>
      <c r="G2696" s="384">
        <v>33.6</v>
      </c>
      <c r="H2696" s="384">
        <v>26</v>
      </c>
    </row>
    <row r="2697" spans="1:8" s="324" customFormat="1" ht="47.25">
      <c r="A2697" s="1223"/>
      <c r="B2697" s="1191"/>
      <c r="C2697" s="325" t="s">
        <v>3546</v>
      </c>
      <c r="D2697" s="325" t="s">
        <v>3547</v>
      </c>
      <c r="E2697" s="384">
        <v>74.8</v>
      </c>
      <c r="F2697" s="384">
        <v>302.28480000000002</v>
      </c>
      <c r="G2697" s="384">
        <v>33.6</v>
      </c>
      <c r="H2697" s="384">
        <v>26</v>
      </c>
    </row>
    <row r="2698" spans="1:8" s="324" customFormat="1" ht="47.25">
      <c r="A2698" s="1223"/>
      <c r="B2698" s="1191"/>
      <c r="C2698" s="325" t="s">
        <v>3548</v>
      </c>
      <c r="D2698" s="325" t="s">
        <v>3549</v>
      </c>
      <c r="E2698" s="384">
        <v>70.400000000000006</v>
      </c>
      <c r="F2698" s="384">
        <v>302.28480000000002</v>
      </c>
      <c r="G2698" s="384">
        <v>31.6</v>
      </c>
      <c r="H2698" s="384">
        <v>24.8</v>
      </c>
    </row>
    <row r="2699" spans="1:8" s="324" customFormat="1" ht="17.25" customHeight="1">
      <c r="A2699" s="1223">
        <v>8</v>
      </c>
      <c r="B2699" s="1191" t="s">
        <v>3472</v>
      </c>
      <c r="C2699" s="325" t="s">
        <v>3550</v>
      </c>
      <c r="D2699" s="325" t="s">
        <v>3551</v>
      </c>
      <c r="E2699" s="384">
        <v>323.60000000000002</v>
      </c>
      <c r="F2699" s="384">
        <v>302.28480000000002</v>
      </c>
      <c r="G2699" s="384">
        <v>145.6</v>
      </c>
      <c r="H2699" s="384">
        <v>113.2</v>
      </c>
    </row>
    <row r="2700" spans="1:8" s="324" customFormat="1" ht="17.25">
      <c r="A2700" s="1223"/>
      <c r="B2700" s="1191"/>
      <c r="C2700" s="325" t="s">
        <v>3551</v>
      </c>
      <c r="D2700" s="325" t="s">
        <v>3552</v>
      </c>
      <c r="E2700" s="384">
        <v>221.6</v>
      </c>
      <c r="F2700" s="384">
        <v>302.28480000000002</v>
      </c>
      <c r="G2700" s="384">
        <v>99.6</v>
      </c>
      <c r="H2700" s="384">
        <v>77.599999999999994</v>
      </c>
    </row>
    <row r="2701" spans="1:8" s="324" customFormat="1" ht="31.5">
      <c r="A2701" s="1223"/>
      <c r="B2701" s="1191"/>
      <c r="C2701" s="325" t="s">
        <v>3553</v>
      </c>
      <c r="D2701" s="325" t="s">
        <v>3554</v>
      </c>
      <c r="E2701" s="384">
        <v>508.4</v>
      </c>
      <c r="F2701" s="384">
        <v>302.28480000000002</v>
      </c>
      <c r="G2701" s="384">
        <v>228.8</v>
      </c>
      <c r="H2701" s="384">
        <v>178</v>
      </c>
    </row>
    <row r="2702" spans="1:8" s="324" customFormat="1" ht="47.25">
      <c r="A2702" s="1223"/>
      <c r="B2702" s="1191"/>
      <c r="C2702" s="325" t="s">
        <v>3555</v>
      </c>
      <c r="D2702" s="325" t="s">
        <v>3556</v>
      </c>
      <c r="E2702" s="384">
        <v>323.60000000000002</v>
      </c>
      <c r="F2702" s="384">
        <v>302.28480000000002</v>
      </c>
      <c r="G2702" s="384">
        <v>145.6</v>
      </c>
      <c r="H2702" s="384">
        <v>113.2</v>
      </c>
    </row>
    <row r="2703" spans="1:8" s="324" customFormat="1" ht="33" customHeight="1">
      <c r="A2703" s="1245">
        <v>9</v>
      </c>
      <c r="B2703" s="1251" t="s">
        <v>3557</v>
      </c>
      <c r="C2703" s="325" t="s">
        <v>3555</v>
      </c>
      <c r="D2703" s="325" t="s">
        <v>3558</v>
      </c>
      <c r="E2703" s="384">
        <v>220</v>
      </c>
      <c r="F2703" s="384">
        <v>302.28480000000002</v>
      </c>
      <c r="G2703" s="384">
        <v>99.2</v>
      </c>
      <c r="H2703" s="384">
        <v>77.2</v>
      </c>
    </row>
    <row r="2704" spans="1:8" s="324" customFormat="1" ht="31.5">
      <c r="A2704" s="1245"/>
      <c r="B2704" s="1252"/>
      <c r="C2704" s="325" t="s">
        <v>3559</v>
      </c>
      <c r="D2704" s="325" t="s">
        <v>3560</v>
      </c>
      <c r="E2704" s="384">
        <v>154</v>
      </c>
      <c r="F2704" s="384">
        <v>302.28480000000002</v>
      </c>
      <c r="G2704" s="384">
        <v>69.2</v>
      </c>
      <c r="H2704" s="384">
        <v>54</v>
      </c>
    </row>
    <row r="2705" spans="1:8" s="324" customFormat="1" ht="31.5">
      <c r="A2705" s="1245"/>
      <c r="B2705" s="1253"/>
      <c r="C2705" s="325" t="s">
        <v>3561</v>
      </c>
      <c r="D2705" s="325" t="s">
        <v>3562</v>
      </c>
      <c r="E2705" s="384">
        <v>132</v>
      </c>
      <c r="F2705" s="384">
        <v>302.28480000000002</v>
      </c>
      <c r="G2705" s="384">
        <v>59.6</v>
      </c>
      <c r="H2705" s="384">
        <v>46.4</v>
      </c>
    </row>
    <row r="2706" spans="1:8" s="324" customFormat="1" ht="17.25" customHeight="1">
      <c r="A2706" s="1245"/>
      <c r="B2706" s="1251" t="s">
        <v>3563</v>
      </c>
      <c r="C2706" s="325" t="s">
        <v>3564</v>
      </c>
      <c r="D2706" s="325" t="s">
        <v>3565</v>
      </c>
      <c r="E2706" s="384">
        <v>154</v>
      </c>
      <c r="F2706" s="384">
        <v>302.28480000000002</v>
      </c>
      <c r="G2706" s="384">
        <v>69.2</v>
      </c>
      <c r="H2706" s="384">
        <v>54</v>
      </c>
    </row>
    <row r="2707" spans="1:8" s="324" customFormat="1" ht="17.25">
      <c r="A2707" s="1245"/>
      <c r="B2707" s="1253"/>
      <c r="C2707" s="325" t="s">
        <v>3565</v>
      </c>
      <c r="D2707" s="325" t="s">
        <v>3556</v>
      </c>
      <c r="E2707" s="384">
        <v>110</v>
      </c>
      <c r="F2707" s="384">
        <v>302.28480000000002</v>
      </c>
      <c r="G2707" s="384">
        <v>49.6</v>
      </c>
      <c r="H2707" s="384">
        <v>38.4</v>
      </c>
    </row>
    <row r="2708" spans="1:8" s="324" customFormat="1" ht="31.5">
      <c r="A2708" s="1246"/>
      <c r="B2708" s="325" t="s">
        <v>3566</v>
      </c>
      <c r="C2708" s="325" t="s">
        <v>3567</v>
      </c>
      <c r="D2708" s="325" t="s">
        <v>3568</v>
      </c>
      <c r="E2708" s="384">
        <v>79.2</v>
      </c>
      <c r="F2708" s="384">
        <v>302.28480000000002</v>
      </c>
      <c r="G2708" s="384">
        <v>35.6</v>
      </c>
      <c r="H2708" s="384">
        <v>27.6</v>
      </c>
    </row>
    <row r="2709" spans="1:8" s="324" customFormat="1" ht="31.5">
      <c r="A2709" s="1223">
        <v>10</v>
      </c>
      <c r="B2709" s="1191" t="s">
        <v>209</v>
      </c>
      <c r="C2709" s="325" t="s">
        <v>3569</v>
      </c>
      <c r="D2709" s="325" t="s">
        <v>3570</v>
      </c>
      <c r="E2709" s="384">
        <v>176</v>
      </c>
      <c r="F2709" s="384">
        <v>302.28480000000002</v>
      </c>
      <c r="G2709" s="384">
        <v>79.2</v>
      </c>
      <c r="H2709" s="384">
        <v>61.6</v>
      </c>
    </row>
    <row r="2710" spans="1:8" s="324" customFormat="1" ht="31.5">
      <c r="A2710" s="1223"/>
      <c r="B2710" s="1191"/>
      <c r="C2710" s="325" t="s">
        <v>3571</v>
      </c>
      <c r="D2710" s="325" t="s">
        <v>3572</v>
      </c>
      <c r="E2710" s="384">
        <v>88</v>
      </c>
      <c r="F2710" s="384">
        <v>302.28480000000002</v>
      </c>
      <c r="G2710" s="384">
        <v>39.6</v>
      </c>
      <c r="H2710" s="384">
        <v>30.8</v>
      </c>
    </row>
    <row r="2711" spans="1:8" s="324" customFormat="1" ht="31.5">
      <c r="A2711" s="1223"/>
      <c r="B2711" s="1191"/>
      <c r="C2711" s="325" t="s">
        <v>3573</v>
      </c>
      <c r="D2711" s="325" t="s">
        <v>3574</v>
      </c>
      <c r="E2711" s="384">
        <v>88</v>
      </c>
      <c r="F2711" s="384">
        <v>302.28480000000002</v>
      </c>
      <c r="G2711" s="384">
        <v>39.6</v>
      </c>
      <c r="H2711" s="384">
        <v>30.8</v>
      </c>
    </row>
    <row r="2712" spans="1:8" s="324" customFormat="1" ht="31.5">
      <c r="A2712" s="1223"/>
      <c r="B2712" s="1191"/>
      <c r="C2712" s="325" t="s">
        <v>3575</v>
      </c>
      <c r="D2712" s="325" t="s">
        <v>3576</v>
      </c>
      <c r="E2712" s="384">
        <v>88</v>
      </c>
      <c r="F2712" s="384">
        <v>302.28480000000002</v>
      </c>
      <c r="G2712" s="384">
        <v>39.6</v>
      </c>
      <c r="H2712" s="384">
        <v>30.8</v>
      </c>
    </row>
    <row r="2713" spans="1:8" s="324" customFormat="1" ht="31.5">
      <c r="A2713" s="1223"/>
      <c r="B2713" s="1191"/>
      <c r="C2713" s="325" t="s">
        <v>3577</v>
      </c>
      <c r="D2713" s="325" t="s">
        <v>3578</v>
      </c>
      <c r="E2713" s="384">
        <v>88</v>
      </c>
      <c r="F2713" s="384">
        <v>302.28480000000002</v>
      </c>
      <c r="G2713" s="384">
        <v>39.6</v>
      </c>
      <c r="H2713" s="384">
        <v>30.8</v>
      </c>
    </row>
    <row r="2714" spans="1:8" s="324" customFormat="1" ht="31.5">
      <c r="A2714" s="1223"/>
      <c r="B2714" s="1191"/>
      <c r="C2714" s="325" t="s">
        <v>3579</v>
      </c>
      <c r="D2714" s="325" t="s">
        <v>3580</v>
      </c>
      <c r="E2714" s="384">
        <v>88</v>
      </c>
      <c r="F2714" s="384">
        <v>302.28480000000002</v>
      </c>
      <c r="G2714" s="384">
        <v>39.6</v>
      </c>
      <c r="H2714" s="384">
        <v>30.8</v>
      </c>
    </row>
    <row r="2715" spans="1:8" s="324" customFormat="1" ht="31.5">
      <c r="A2715" s="1223"/>
      <c r="B2715" s="1191"/>
      <c r="C2715" s="325" t="s">
        <v>3580</v>
      </c>
      <c r="D2715" s="325" t="s">
        <v>3581</v>
      </c>
      <c r="E2715" s="384">
        <v>132</v>
      </c>
      <c r="F2715" s="384">
        <v>302.28480000000002</v>
      </c>
      <c r="G2715" s="384">
        <v>59.6</v>
      </c>
      <c r="H2715" s="384">
        <v>46.4</v>
      </c>
    </row>
    <row r="2716" spans="1:8" s="324" customFormat="1" ht="17.25">
      <c r="A2716" s="322">
        <v>35</v>
      </c>
      <c r="B2716" s="433" t="s">
        <v>3582</v>
      </c>
      <c r="C2716" s="338"/>
      <c r="D2716" s="338"/>
      <c r="E2716" s="384">
        <v>0</v>
      </c>
      <c r="F2716" s="384">
        <v>0</v>
      </c>
      <c r="G2716" s="384">
        <v>0</v>
      </c>
      <c r="H2716" s="384">
        <v>0</v>
      </c>
    </row>
    <row r="2717" spans="1:8" s="324" customFormat="1" ht="63">
      <c r="A2717" s="1248">
        <v>1</v>
      </c>
      <c r="B2717" s="1537" t="s">
        <v>1430</v>
      </c>
      <c r="C2717" s="325" t="s">
        <v>3583</v>
      </c>
      <c r="D2717" s="325" t="s">
        <v>3584</v>
      </c>
      <c r="E2717" s="384">
        <v>720</v>
      </c>
      <c r="F2717" s="384">
        <v>376</v>
      </c>
      <c r="G2717" s="384">
        <v>252</v>
      </c>
      <c r="H2717" s="384">
        <v>180</v>
      </c>
    </row>
    <row r="2718" spans="1:8" s="324" customFormat="1" ht="63">
      <c r="A2718" s="1248"/>
      <c r="B2718" s="1537"/>
      <c r="C2718" s="325" t="s">
        <v>3584</v>
      </c>
      <c r="D2718" s="325" t="s">
        <v>3585</v>
      </c>
      <c r="E2718" s="384">
        <v>560</v>
      </c>
      <c r="F2718" s="384">
        <v>292</v>
      </c>
      <c r="G2718" s="384">
        <v>196</v>
      </c>
      <c r="H2718" s="384">
        <v>140</v>
      </c>
    </row>
    <row r="2719" spans="1:8" s="324" customFormat="1" ht="78.75">
      <c r="A2719" s="1248"/>
      <c r="B2719" s="1537"/>
      <c r="C2719" s="325" t="s">
        <v>3585</v>
      </c>
      <c r="D2719" s="325" t="s">
        <v>3586</v>
      </c>
      <c r="E2719" s="384">
        <v>680</v>
      </c>
      <c r="F2719" s="384">
        <v>352</v>
      </c>
      <c r="G2719" s="384">
        <v>240</v>
      </c>
      <c r="H2719" s="384">
        <v>172</v>
      </c>
    </row>
    <row r="2720" spans="1:8" s="324" customFormat="1" ht="63">
      <c r="A2720" s="1248"/>
      <c r="B2720" s="1537"/>
      <c r="C2720" s="325" t="s">
        <v>3586</v>
      </c>
      <c r="D2720" s="325" t="s">
        <v>3587</v>
      </c>
      <c r="E2720" s="384">
        <v>440</v>
      </c>
      <c r="F2720" s="384">
        <v>228</v>
      </c>
      <c r="G2720" s="384">
        <v>156</v>
      </c>
      <c r="H2720" s="384">
        <v>112</v>
      </c>
    </row>
    <row r="2721" spans="1:8" s="324" customFormat="1" ht="63">
      <c r="A2721" s="1248"/>
      <c r="B2721" s="1537"/>
      <c r="C2721" s="325" t="s">
        <v>3588</v>
      </c>
      <c r="D2721" s="325" t="s">
        <v>3589</v>
      </c>
      <c r="E2721" s="384">
        <v>1200</v>
      </c>
      <c r="F2721" s="384">
        <v>624</v>
      </c>
      <c r="G2721" s="384">
        <v>420</v>
      </c>
      <c r="H2721" s="384">
        <v>300</v>
      </c>
    </row>
    <row r="2722" spans="1:8" s="324" customFormat="1" ht="63">
      <c r="A2722" s="1248"/>
      <c r="B2722" s="1537"/>
      <c r="C2722" s="325" t="s">
        <v>3589</v>
      </c>
      <c r="D2722" s="325" t="s">
        <v>3590</v>
      </c>
      <c r="E2722" s="384">
        <v>1560</v>
      </c>
      <c r="F2722" s="384">
        <v>812</v>
      </c>
      <c r="G2722" s="384">
        <v>548</v>
      </c>
      <c r="H2722" s="384">
        <v>392</v>
      </c>
    </row>
    <row r="2723" spans="1:8" s="324" customFormat="1" ht="63">
      <c r="A2723" s="1248"/>
      <c r="B2723" s="1537"/>
      <c r="C2723" s="325" t="s">
        <v>3590</v>
      </c>
      <c r="D2723" s="325" t="s">
        <v>3591</v>
      </c>
      <c r="E2723" s="384">
        <v>720</v>
      </c>
      <c r="F2723" s="384">
        <v>376</v>
      </c>
      <c r="G2723" s="384">
        <v>252</v>
      </c>
      <c r="H2723" s="384">
        <v>180</v>
      </c>
    </row>
    <row r="2724" spans="1:8" s="324" customFormat="1" ht="47.25">
      <c r="A2724" s="1248"/>
      <c r="B2724" s="1537"/>
      <c r="C2724" s="325" t="s">
        <v>3591</v>
      </c>
      <c r="D2724" s="325" t="s">
        <v>3592</v>
      </c>
      <c r="E2724" s="384">
        <v>520</v>
      </c>
      <c r="F2724" s="384">
        <v>272</v>
      </c>
      <c r="G2724" s="384">
        <v>184</v>
      </c>
      <c r="H2724" s="384">
        <v>132</v>
      </c>
    </row>
    <row r="2725" spans="1:8" s="324" customFormat="1" ht="63">
      <c r="A2725" s="1248"/>
      <c r="B2725" s="1537"/>
      <c r="C2725" s="325" t="s">
        <v>3592</v>
      </c>
      <c r="D2725" s="325" t="s">
        <v>3593</v>
      </c>
      <c r="E2725" s="384">
        <v>280</v>
      </c>
      <c r="F2725" s="384">
        <v>144</v>
      </c>
      <c r="G2725" s="384">
        <v>100</v>
      </c>
      <c r="H2725" s="384">
        <v>72</v>
      </c>
    </row>
    <row r="2726" spans="1:8" s="324" customFormat="1" ht="63">
      <c r="A2726" s="1248"/>
      <c r="B2726" s="1537"/>
      <c r="C2726" s="325" t="s">
        <v>3593</v>
      </c>
      <c r="D2726" s="325" t="s">
        <v>3594</v>
      </c>
      <c r="E2726" s="384">
        <v>320</v>
      </c>
      <c r="F2726" s="384">
        <v>168</v>
      </c>
      <c r="G2726" s="384">
        <v>112</v>
      </c>
      <c r="H2726" s="384">
        <v>80</v>
      </c>
    </row>
    <row r="2727" spans="1:8" s="324" customFormat="1" ht="31.5">
      <c r="A2727" s="340">
        <v>2</v>
      </c>
      <c r="B2727" s="340" t="s">
        <v>3595</v>
      </c>
      <c r="C2727" s="325" t="s">
        <v>3596</v>
      </c>
      <c r="D2727" s="325" t="s">
        <v>3597</v>
      </c>
      <c r="E2727" s="384">
        <v>120</v>
      </c>
      <c r="F2727" s="384">
        <v>64</v>
      </c>
      <c r="G2727" s="384">
        <v>44</v>
      </c>
      <c r="H2727" s="384">
        <v>32</v>
      </c>
    </row>
    <row r="2728" spans="1:8" s="324" customFormat="1" ht="31.5">
      <c r="A2728" s="1248">
        <v>3</v>
      </c>
      <c r="B2728" s="1537" t="s">
        <v>3598</v>
      </c>
      <c r="C2728" s="325" t="s">
        <v>3599</v>
      </c>
      <c r="D2728" s="325" t="s">
        <v>3600</v>
      </c>
      <c r="E2728" s="384">
        <v>120</v>
      </c>
      <c r="F2728" s="384">
        <v>64</v>
      </c>
      <c r="G2728" s="384">
        <v>44</v>
      </c>
      <c r="H2728" s="384">
        <v>32</v>
      </c>
    </row>
    <row r="2729" spans="1:8" s="324" customFormat="1" ht="31.5">
      <c r="A2729" s="1248"/>
      <c r="B2729" s="1537"/>
      <c r="C2729" s="325" t="s">
        <v>3601</v>
      </c>
      <c r="D2729" s="325" t="s">
        <v>3602</v>
      </c>
      <c r="E2729" s="384">
        <v>120</v>
      </c>
      <c r="F2729" s="384">
        <v>64</v>
      </c>
      <c r="G2729" s="384">
        <v>44</v>
      </c>
      <c r="H2729" s="384">
        <v>32</v>
      </c>
    </row>
    <row r="2730" spans="1:8" s="324" customFormat="1" ht="31.5">
      <c r="A2730" s="1248"/>
      <c r="B2730" s="1537"/>
      <c r="C2730" s="325" t="s">
        <v>3603</v>
      </c>
      <c r="D2730" s="325" t="s">
        <v>3604</v>
      </c>
      <c r="E2730" s="384">
        <v>120</v>
      </c>
      <c r="F2730" s="384">
        <v>64</v>
      </c>
      <c r="G2730" s="384">
        <v>44</v>
      </c>
      <c r="H2730" s="384">
        <v>32</v>
      </c>
    </row>
    <row r="2731" spans="1:8" s="324" customFormat="1" ht="31.5">
      <c r="A2731" s="1248">
        <v>4</v>
      </c>
      <c r="B2731" s="1191" t="s">
        <v>3605</v>
      </c>
      <c r="C2731" s="325" t="s">
        <v>3606</v>
      </c>
      <c r="D2731" s="325" t="s">
        <v>3607</v>
      </c>
      <c r="E2731" s="384">
        <v>120</v>
      </c>
      <c r="F2731" s="384">
        <v>64</v>
      </c>
      <c r="G2731" s="384">
        <v>44</v>
      </c>
      <c r="H2731" s="384">
        <v>32</v>
      </c>
    </row>
    <row r="2732" spans="1:8" s="324" customFormat="1" ht="31.5">
      <c r="A2732" s="1248"/>
      <c r="B2732" s="1537"/>
      <c r="C2732" s="325" t="s">
        <v>3608</v>
      </c>
      <c r="D2732" s="325" t="s">
        <v>3609</v>
      </c>
      <c r="E2732" s="384">
        <v>120</v>
      </c>
      <c r="F2732" s="384">
        <v>64</v>
      </c>
      <c r="G2732" s="384">
        <v>44</v>
      </c>
      <c r="H2732" s="384">
        <v>32</v>
      </c>
    </row>
    <row r="2733" spans="1:8" s="324" customFormat="1" ht="31.5">
      <c r="A2733" s="338">
        <v>5</v>
      </c>
      <c r="B2733" s="436" t="s">
        <v>3610</v>
      </c>
      <c r="C2733" s="325" t="s">
        <v>3611</v>
      </c>
      <c r="D2733" s="325" t="s">
        <v>3612</v>
      </c>
      <c r="E2733" s="384">
        <v>120</v>
      </c>
      <c r="F2733" s="384">
        <v>64</v>
      </c>
      <c r="G2733" s="384">
        <v>44</v>
      </c>
      <c r="H2733" s="384">
        <v>32</v>
      </c>
    </row>
    <row r="2734" spans="1:8" s="324" customFormat="1" ht="31.5">
      <c r="A2734" s="1248">
        <v>6</v>
      </c>
      <c r="B2734" s="1537" t="s">
        <v>3613</v>
      </c>
      <c r="C2734" s="325" t="s">
        <v>3612</v>
      </c>
      <c r="D2734" s="325" t="s">
        <v>3614</v>
      </c>
      <c r="E2734" s="384">
        <v>120</v>
      </c>
      <c r="F2734" s="384">
        <v>64</v>
      </c>
      <c r="G2734" s="384">
        <v>44</v>
      </c>
      <c r="H2734" s="384">
        <v>32</v>
      </c>
    </row>
    <row r="2735" spans="1:8" s="324" customFormat="1" ht="31.5">
      <c r="A2735" s="1248"/>
      <c r="B2735" s="1537"/>
      <c r="C2735" s="325" t="s">
        <v>3615</v>
      </c>
      <c r="D2735" s="325" t="s">
        <v>3616</v>
      </c>
      <c r="E2735" s="384">
        <v>160</v>
      </c>
      <c r="F2735" s="384">
        <v>84</v>
      </c>
      <c r="G2735" s="384">
        <v>56</v>
      </c>
      <c r="H2735" s="384">
        <v>40</v>
      </c>
    </row>
    <row r="2736" spans="1:8" s="324" customFormat="1" ht="31.5">
      <c r="A2736" s="1248"/>
      <c r="B2736" s="1537"/>
      <c r="C2736" s="325" t="s">
        <v>3617</v>
      </c>
      <c r="D2736" s="325" t="s">
        <v>3618</v>
      </c>
      <c r="E2736" s="384">
        <v>120</v>
      </c>
      <c r="F2736" s="384">
        <v>64</v>
      </c>
      <c r="G2736" s="384">
        <v>44</v>
      </c>
      <c r="H2736" s="384">
        <v>32</v>
      </c>
    </row>
    <row r="2737" spans="1:8" s="324" customFormat="1" ht="31.5">
      <c r="A2737" s="1248"/>
      <c r="B2737" s="1537"/>
      <c r="C2737" s="325" t="s">
        <v>3618</v>
      </c>
      <c r="D2737" s="325" t="s">
        <v>3619</v>
      </c>
      <c r="E2737" s="384">
        <v>120</v>
      </c>
      <c r="F2737" s="384">
        <v>64</v>
      </c>
      <c r="G2737" s="384">
        <v>44</v>
      </c>
      <c r="H2737" s="384">
        <v>32</v>
      </c>
    </row>
    <row r="2738" spans="1:8" s="324" customFormat="1" ht="31.5">
      <c r="A2738" s="338">
        <v>7</v>
      </c>
      <c r="B2738" s="325" t="s">
        <v>3620</v>
      </c>
      <c r="C2738" s="325" t="s">
        <v>3621</v>
      </c>
      <c r="D2738" s="325" t="s">
        <v>3622</v>
      </c>
      <c r="E2738" s="384">
        <v>160</v>
      </c>
      <c r="F2738" s="384">
        <v>84</v>
      </c>
      <c r="G2738" s="384">
        <v>56</v>
      </c>
      <c r="H2738" s="384">
        <v>40</v>
      </c>
    </row>
    <row r="2739" spans="1:8" s="324" customFormat="1" ht="31.5">
      <c r="A2739" s="1248">
        <v>8</v>
      </c>
      <c r="B2739" s="1537" t="s">
        <v>3623</v>
      </c>
      <c r="C2739" s="325" t="s">
        <v>3624</v>
      </c>
      <c r="D2739" s="325" t="s">
        <v>3625</v>
      </c>
      <c r="E2739" s="384">
        <v>120</v>
      </c>
      <c r="F2739" s="384">
        <v>64</v>
      </c>
      <c r="G2739" s="384">
        <v>44</v>
      </c>
      <c r="H2739" s="384">
        <v>32</v>
      </c>
    </row>
    <row r="2740" spans="1:8" s="324" customFormat="1" ht="31.5">
      <c r="A2740" s="1248"/>
      <c r="B2740" s="1537"/>
      <c r="C2740" s="325" t="s">
        <v>3626</v>
      </c>
      <c r="D2740" s="325" t="s">
        <v>3627</v>
      </c>
      <c r="E2740" s="384">
        <v>240</v>
      </c>
      <c r="F2740" s="384">
        <v>124</v>
      </c>
      <c r="G2740" s="384">
        <v>84</v>
      </c>
      <c r="H2740" s="384">
        <v>60</v>
      </c>
    </row>
    <row r="2741" spans="1:8" s="324" customFormat="1" ht="31.5">
      <c r="A2741" s="340">
        <v>9</v>
      </c>
      <c r="B2741" s="340" t="s">
        <v>3628</v>
      </c>
      <c r="C2741" s="325" t="s">
        <v>3629</v>
      </c>
      <c r="D2741" s="325" t="s">
        <v>3630</v>
      </c>
      <c r="E2741" s="384">
        <v>160</v>
      </c>
      <c r="F2741" s="384">
        <v>84</v>
      </c>
      <c r="G2741" s="384">
        <v>56</v>
      </c>
      <c r="H2741" s="384">
        <v>40</v>
      </c>
    </row>
    <row r="2742" spans="1:8" s="324" customFormat="1" ht="31.5">
      <c r="A2742" s="1248">
        <v>10</v>
      </c>
      <c r="B2742" s="1537" t="s">
        <v>3631</v>
      </c>
      <c r="C2742" s="325" t="s">
        <v>3632</v>
      </c>
      <c r="D2742" s="325" t="s">
        <v>3633</v>
      </c>
      <c r="E2742" s="384">
        <v>160</v>
      </c>
      <c r="F2742" s="384">
        <v>84</v>
      </c>
      <c r="G2742" s="384">
        <v>56</v>
      </c>
      <c r="H2742" s="384">
        <v>40</v>
      </c>
    </row>
    <row r="2743" spans="1:8" s="324" customFormat="1" ht="31.5">
      <c r="A2743" s="1248"/>
      <c r="B2743" s="1537"/>
      <c r="C2743" s="325" t="s">
        <v>3634</v>
      </c>
      <c r="D2743" s="325" t="s">
        <v>3635</v>
      </c>
      <c r="E2743" s="384">
        <v>120</v>
      </c>
      <c r="F2743" s="384">
        <v>64</v>
      </c>
      <c r="G2743" s="384">
        <v>44</v>
      </c>
      <c r="H2743" s="384">
        <v>32</v>
      </c>
    </row>
    <row r="2744" spans="1:8" s="324" customFormat="1" ht="31.5">
      <c r="A2744" s="1248"/>
      <c r="B2744" s="1537"/>
      <c r="C2744" s="325" t="s">
        <v>3636</v>
      </c>
      <c r="D2744" s="325" t="s">
        <v>3637</v>
      </c>
      <c r="E2744" s="384">
        <v>160</v>
      </c>
      <c r="F2744" s="384">
        <v>84</v>
      </c>
      <c r="G2744" s="384">
        <v>56</v>
      </c>
      <c r="H2744" s="384">
        <v>40</v>
      </c>
    </row>
    <row r="2745" spans="1:8" s="324" customFormat="1" ht="31.5">
      <c r="A2745" s="340">
        <v>11</v>
      </c>
      <c r="B2745" s="340" t="s">
        <v>3638</v>
      </c>
      <c r="C2745" s="325" t="s">
        <v>3637</v>
      </c>
      <c r="D2745" s="325" t="s">
        <v>3639</v>
      </c>
      <c r="E2745" s="384">
        <v>120</v>
      </c>
      <c r="F2745" s="384">
        <v>64</v>
      </c>
      <c r="G2745" s="384">
        <v>44</v>
      </c>
      <c r="H2745" s="384">
        <v>32</v>
      </c>
    </row>
    <row r="2746" spans="1:8" s="324" customFormat="1" ht="47.25">
      <c r="A2746" s="340">
        <v>12</v>
      </c>
      <c r="B2746" s="340" t="s">
        <v>3640</v>
      </c>
      <c r="C2746" s="325" t="s">
        <v>3641</v>
      </c>
      <c r="D2746" s="325" t="s">
        <v>3642</v>
      </c>
      <c r="E2746" s="384">
        <v>160</v>
      </c>
      <c r="F2746" s="384">
        <v>84</v>
      </c>
      <c r="G2746" s="384">
        <v>56</v>
      </c>
      <c r="H2746" s="384">
        <v>40</v>
      </c>
    </row>
    <row r="2747" spans="1:8" s="324" customFormat="1" ht="31.5">
      <c r="A2747" s="340">
        <v>13</v>
      </c>
      <c r="B2747" s="340" t="s">
        <v>3643</v>
      </c>
      <c r="C2747" s="325" t="s">
        <v>3644</v>
      </c>
      <c r="D2747" s="325" t="s">
        <v>3645</v>
      </c>
      <c r="E2747" s="384">
        <v>160</v>
      </c>
      <c r="F2747" s="384">
        <v>84</v>
      </c>
      <c r="G2747" s="384">
        <v>56</v>
      </c>
      <c r="H2747" s="384">
        <v>40</v>
      </c>
    </row>
    <row r="2748" spans="1:8" s="324" customFormat="1" ht="31.5">
      <c r="A2748" s="1248">
        <v>14</v>
      </c>
      <c r="B2748" s="1191" t="s">
        <v>3646</v>
      </c>
      <c r="C2748" s="325" t="s">
        <v>3647</v>
      </c>
      <c r="D2748" s="325" t="s">
        <v>3648</v>
      </c>
      <c r="E2748" s="384">
        <v>120</v>
      </c>
      <c r="F2748" s="384">
        <v>64</v>
      </c>
      <c r="G2748" s="384">
        <v>44</v>
      </c>
      <c r="H2748" s="384">
        <v>32</v>
      </c>
    </row>
    <row r="2749" spans="1:8" s="324" customFormat="1" ht="31.5">
      <c r="A2749" s="1248"/>
      <c r="B2749" s="1537"/>
      <c r="C2749" s="325" t="s">
        <v>3649</v>
      </c>
      <c r="D2749" s="325" t="s">
        <v>3650</v>
      </c>
      <c r="E2749" s="384">
        <v>160</v>
      </c>
      <c r="F2749" s="384">
        <v>84</v>
      </c>
      <c r="G2749" s="384">
        <v>56</v>
      </c>
      <c r="H2749" s="384">
        <v>40</v>
      </c>
    </row>
    <row r="2750" spans="1:8" s="324" customFormat="1" ht="31.5">
      <c r="A2750" s="340">
        <v>15</v>
      </c>
      <c r="B2750" s="325" t="s">
        <v>3651</v>
      </c>
      <c r="C2750" s="325" t="s">
        <v>3652</v>
      </c>
      <c r="D2750" s="325" t="s">
        <v>3653</v>
      </c>
      <c r="E2750" s="384">
        <v>160</v>
      </c>
      <c r="F2750" s="384">
        <v>84</v>
      </c>
      <c r="G2750" s="384">
        <v>56</v>
      </c>
      <c r="H2750" s="384">
        <v>40</v>
      </c>
    </row>
    <row r="2751" spans="1:8" s="324" customFormat="1" ht="17.25">
      <c r="A2751" s="322">
        <v>36</v>
      </c>
      <c r="B2751" s="433" t="s">
        <v>3654</v>
      </c>
      <c r="C2751" s="330"/>
      <c r="D2751" s="330"/>
      <c r="E2751" s="384">
        <v>0</v>
      </c>
      <c r="F2751" s="384">
        <v>0</v>
      </c>
      <c r="G2751" s="384">
        <v>0</v>
      </c>
      <c r="H2751" s="384">
        <v>0</v>
      </c>
    </row>
    <row r="2752" spans="1:8" s="324" customFormat="1" ht="31.5">
      <c r="A2752" s="1224">
        <v>1</v>
      </c>
      <c r="B2752" s="1538" t="s">
        <v>3444</v>
      </c>
      <c r="C2752" s="344" t="s">
        <v>3655</v>
      </c>
      <c r="D2752" s="344" t="s">
        <v>3656</v>
      </c>
      <c r="E2752" s="384">
        <v>726</v>
      </c>
      <c r="F2752" s="384">
        <v>421.2</v>
      </c>
      <c r="G2752" s="384">
        <v>297.60000000000002</v>
      </c>
      <c r="H2752" s="384">
        <v>166.8</v>
      </c>
    </row>
    <row r="2753" spans="1:8" s="324" customFormat="1" ht="47.25">
      <c r="A2753" s="1224"/>
      <c r="B2753" s="1539"/>
      <c r="C2753" s="344" t="s">
        <v>3657</v>
      </c>
      <c r="D2753" s="344" t="s">
        <v>3658</v>
      </c>
      <c r="E2753" s="384">
        <v>871.2</v>
      </c>
      <c r="F2753" s="384">
        <v>505.2</v>
      </c>
      <c r="G2753" s="384">
        <v>357.2</v>
      </c>
      <c r="H2753" s="384">
        <v>200.4</v>
      </c>
    </row>
    <row r="2754" spans="1:8" s="324" customFormat="1" ht="63">
      <c r="A2754" s="1224"/>
      <c r="B2754" s="1539"/>
      <c r="C2754" s="344" t="s">
        <v>3658</v>
      </c>
      <c r="D2754" s="344" t="s">
        <v>3659</v>
      </c>
      <c r="E2754" s="384">
        <v>532.4</v>
      </c>
      <c r="F2754" s="384">
        <v>308.8</v>
      </c>
      <c r="G2754" s="384">
        <v>218.4</v>
      </c>
      <c r="H2754" s="384">
        <v>122.4</v>
      </c>
    </row>
    <row r="2755" spans="1:8" s="324" customFormat="1" ht="63">
      <c r="A2755" s="1224"/>
      <c r="B2755" s="1539"/>
      <c r="C2755" s="344" t="s">
        <v>3659</v>
      </c>
      <c r="D2755" s="344" t="s">
        <v>3660</v>
      </c>
      <c r="E2755" s="384">
        <v>277.2</v>
      </c>
      <c r="F2755" s="384">
        <v>160.80000000000001</v>
      </c>
      <c r="G2755" s="384">
        <v>113.6</v>
      </c>
      <c r="H2755" s="384">
        <v>63.6</v>
      </c>
    </row>
    <row r="2756" spans="1:8" s="324" customFormat="1" ht="63">
      <c r="A2756" s="1224"/>
      <c r="B2756" s="1539"/>
      <c r="C2756" s="344" t="s">
        <v>3660</v>
      </c>
      <c r="D2756" s="344" t="s">
        <v>3661</v>
      </c>
      <c r="E2756" s="384">
        <v>221.6</v>
      </c>
      <c r="F2756" s="384">
        <v>128.4</v>
      </c>
      <c r="G2756" s="384">
        <v>90.8</v>
      </c>
      <c r="H2756" s="384">
        <v>50.8</v>
      </c>
    </row>
    <row r="2757" spans="1:8" s="324" customFormat="1" ht="31.5">
      <c r="A2757" s="1224"/>
      <c r="B2757" s="1539"/>
      <c r="C2757" s="344" t="s">
        <v>3662</v>
      </c>
      <c r="D2757" s="344" t="s">
        <v>3663</v>
      </c>
      <c r="E2757" s="384">
        <v>554.4</v>
      </c>
      <c r="F2757" s="384">
        <v>321.60000000000002</v>
      </c>
      <c r="G2757" s="384">
        <v>227.2</v>
      </c>
      <c r="H2757" s="384">
        <v>127.6</v>
      </c>
    </row>
    <row r="2758" spans="1:8" s="324" customFormat="1" ht="31.5">
      <c r="A2758" s="1224"/>
      <c r="B2758" s="1539"/>
      <c r="C2758" s="344" t="s">
        <v>3663</v>
      </c>
      <c r="D2758" s="344" t="s">
        <v>3664</v>
      </c>
      <c r="E2758" s="384">
        <v>508.4</v>
      </c>
      <c r="F2758" s="384">
        <v>294.8</v>
      </c>
      <c r="G2758" s="384">
        <v>208.4</v>
      </c>
      <c r="H2758" s="384">
        <v>116.8</v>
      </c>
    </row>
    <row r="2759" spans="1:8" s="324" customFormat="1" ht="47.25">
      <c r="A2759" s="1224"/>
      <c r="B2759" s="1539"/>
      <c r="C2759" s="344" t="s">
        <v>3664</v>
      </c>
      <c r="D2759" s="344" t="s">
        <v>3665</v>
      </c>
      <c r="E2759" s="384">
        <v>332.8</v>
      </c>
      <c r="F2759" s="384">
        <v>193.2</v>
      </c>
      <c r="G2759" s="384">
        <v>136.4</v>
      </c>
      <c r="H2759" s="384">
        <v>76.400000000000006</v>
      </c>
    </row>
    <row r="2760" spans="1:8" s="324" customFormat="1" ht="47.25">
      <c r="A2760" s="1224"/>
      <c r="B2760" s="1539"/>
      <c r="C2760" s="344" t="s">
        <v>3665</v>
      </c>
      <c r="D2760" s="344" t="s">
        <v>3666</v>
      </c>
      <c r="E2760" s="384">
        <v>290.39999999999998</v>
      </c>
      <c r="F2760" s="384">
        <v>168.4</v>
      </c>
      <c r="G2760" s="384">
        <v>119.2</v>
      </c>
      <c r="H2760" s="384">
        <v>66.8</v>
      </c>
    </row>
    <row r="2761" spans="1:8" s="324" customFormat="1" ht="17.25">
      <c r="A2761" s="1224"/>
      <c r="B2761" s="1540"/>
      <c r="C2761" s="1247" t="s">
        <v>3667</v>
      </c>
      <c r="D2761" s="1247"/>
      <c r="E2761" s="384">
        <v>184.8</v>
      </c>
      <c r="F2761" s="384">
        <v>107.2</v>
      </c>
      <c r="G2761" s="384">
        <v>75.599999999999994</v>
      </c>
      <c r="H2761" s="384">
        <v>42.4</v>
      </c>
    </row>
    <row r="2762" spans="1:8" s="324" customFormat="1" ht="31.5">
      <c r="A2762" s="1224">
        <v>2</v>
      </c>
      <c r="B2762" s="1247" t="s">
        <v>566</v>
      </c>
      <c r="C2762" s="344" t="s">
        <v>3668</v>
      </c>
      <c r="D2762" s="344" t="s">
        <v>3669</v>
      </c>
      <c r="E2762" s="384">
        <v>272.8</v>
      </c>
      <c r="F2762" s="384">
        <v>158.4</v>
      </c>
      <c r="G2762" s="384">
        <v>112</v>
      </c>
      <c r="H2762" s="384">
        <v>62.8</v>
      </c>
    </row>
    <row r="2763" spans="1:8" s="324" customFormat="1" ht="31.5">
      <c r="A2763" s="1224"/>
      <c r="B2763" s="1247"/>
      <c r="C2763" s="344" t="s">
        <v>3669</v>
      </c>
      <c r="D2763" s="344" t="s">
        <v>3670</v>
      </c>
      <c r="E2763" s="384">
        <v>184.8</v>
      </c>
      <c r="F2763" s="384">
        <v>107.2</v>
      </c>
      <c r="G2763" s="384">
        <v>75.599999999999994</v>
      </c>
      <c r="H2763" s="384">
        <v>42.4</v>
      </c>
    </row>
    <row r="2764" spans="1:8" s="324" customFormat="1" ht="31.5">
      <c r="A2764" s="1224"/>
      <c r="B2764" s="1247"/>
      <c r="C2764" s="344" t="s">
        <v>3670</v>
      </c>
      <c r="D2764" s="344" t="s">
        <v>3671</v>
      </c>
      <c r="E2764" s="384">
        <v>132</v>
      </c>
      <c r="F2764" s="384">
        <v>76.400000000000006</v>
      </c>
      <c r="G2764" s="384">
        <v>54</v>
      </c>
      <c r="H2764" s="384">
        <v>30.4</v>
      </c>
    </row>
    <row r="2765" spans="1:8" s="324" customFormat="1" ht="47.25">
      <c r="A2765" s="1224"/>
      <c r="B2765" s="1247"/>
      <c r="C2765" s="344" t="s">
        <v>3672</v>
      </c>
      <c r="D2765" s="344" t="s">
        <v>3673</v>
      </c>
      <c r="E2765" s="384">
        <v>96.8</v>
      </c>
      <c r="F2765" s="384">
        <v>56</v>
      </c>
      <c r="G2765" s="384">
        <v>39.6</v>
      </c>
      <c r="H2765" s="384">
        <v>22.4</v>
      </c>
    </row>
    <row r="2766" spans="1:8" s="324" customFormat="1" ht="31.5">
      <c r="A2766" s="345">
        <v>3</v>
      </c>
      <c r="B2766" s="344" t="s">
        <v>3674</v>
      </c>
      <c r="C2766" s="344" t="s">
        <v>3675</v>
      </c>
      <c r="D2766" s="344" t="s">
        <v>3676</v>
      </c>
      <c r="E2766" s="384">
        <v>96.8</v>
      </c>
      <c r="F2766" s="384">
        <v>56</v>
      </c>
      <c r="G2766" s="384">
        <v>39.6</v>
      </c>
      <c r="H2766" s="384">
        <v>22.4</v>
      </c>
    </row>
    <row r="2767" spans="1:8" s="324" customFormat="1" ht="47.25">
      <c r="A2767" s="1224">
        <v>4</v>
      </c>
      <c r="B2767" s="1247" t="s">
        <v>209</v>
      </c>
      <c r="C2767" s="344" t="s">
        <v>3677</v>
      </c>
      <c r="D2767" s="344" t="s">
        <v>3678</v>
      </c>
      <c r="E2767" s="384">
        <v>176</v>
      </c>
      <c r="F2767" s="384">
        <v>102</v>
      </c>
      <c r="G2767" s="384">
        <v>72</v>
      </c>
      <c r="H2767" s="384">
        <v>40.4</v>
      </c>
    </row>
    <row r="2768" spans="1:8" s="324" customFormat="1" ht="31.5">
      <c r="A2768" s="1224"/>
      <c r="B2768" s="1247"/>
      <c r="C2768" s="344" t="s">
        <v>3678</v>
      </c>
      <c r="D2768" s="344" t="s">
        <v>3679</v>
      </c>
      <c r="E2768" s="384">
        <v>96.8</v>
      </c>
      <c r="F2768" s="384">
        <v>56</v>
      </c>
      <c r="G2768" s="384">
        <v>39.6</v>
      </c>
      <c r="H2768" s="384">
        <v>22.4</v>
      </c>
    </row>
    <row r="2769" spans="1:8" s="324" customFormat="1" ht="31.5">
      <c r="A2769" s="1224"/>
      <c r="B2769" s="1247"/>
      <c r="C2769" s="344" t="s">
        <v>3680</v>
      </c>
      <c r="D2769" s="344" t="s">
        <v>3681</v>
      </c>
      <c r="E2769" s="384">
        <v>110</v>
      </c>
      <c r="F2769" s="384">
        <v>64</v>
      </c>
      <c r="G2769" s="384">
        <v>45.2</v>
      </c>
      <c r="H2769" s="384">
        <v>25.2</v>
      </c>
    </row>
    <row r="2770" spans="1:8" s="324" customFormat="1" ht="47.25">
      <c r="A2770" s="1224"/>
      <c r="B2770" s="1247"/>
      <c r="C2770" s="344" t="s">
        <v>3682</v>
      </c>
      <c r="D2770" s="344" t="s">
        <v>3683</v>
      </c>
      <c r="E2770" s="384">
        <v>96.8</v>
      </c>
      <c r="F2770" s="384">
        <v>56</v>
      </c>
      <c r="G2770" s="384">
        <v>39.6</v>
      </c>
      <c r="H2770" s="384">
        <v>22.4</v>
      </c>
    </row>
    <row r="2771" spans="1:8" s="324" customFormat="1" ht="47.25">
      <c r="A2771" s="1224"/>
      <c r="B2771" s="1247"/>
      <c r="C2771" s="344" t="s">
        <v>3683</v>
      </c>
      <c r="D2771" s="344" t="s">
        <v>3684</v>
      </c>
      <c r="E2771" s="384">
        <v>96.8</v>
      </c>
      <c r="F2771" s="384">
        <v>56</v>
      </c>
      <c r="G2771" s="384">
        <v>39.6</v>
      </c>
      <c r="H2771" s="384">
        <v>22.4</v>
      </c>
    </row>
    <row r="2772" spans="1:8" s="324" customFormat="1" ht="47.25">
      <c r="A2772" s="1224">
        <v>5</v>
      </c>
      <c r="B2772" s="1247" t="s">
        <v>3685</v>
      </c>
      <c r="C2772" s="344" t="s">
        <v>3686</v>
      </c>
      <c r="D2772" s="344" t="s">
        <v>3687</v>
      </c>
      <c r="E2772" s="384">
        <v>96.8</v>
      </c>
      <c r="F2772" s="384">
        <v>56</v>
      </c>
      <c r="G2772" s="384">
        <v>39.6</v>
      </c>
      <c r="H2772" s="384">
        <v>22.4</v>
      </c>
    </row>
    <row r="2773" spans="1:8" s="324" customFormat="1" ht="47.25">
      <c r="A2773" s="1224"/>
      <c r="B2773" s="1247"/>
      <c r="C2773" s="344" t="s">
        <v>3688</v>
      </c>
      <c r="D2773" s="344" t="s">
        <v>3689</v>
      </c>
      <c r="E2773" s="384">
        <v>66</v>
      </c>
      <c r="F2773" s="384">
        <v>38.4</v>
      </c>
      <c r="G2773" s="384">
        <v>27.2</v>
      </c>
      <c r="H2773" s="384">
        <v>15.2</v>
      </c>
    </row>
    <row r="2774" spans="1:8" s="324" customFormat="1" ht="31.5">
      <c r="A2774" s="1254">
        <v>6</v>
      </c>
      <c r="B2774" s="1247" t="s">
        <v>3690</v>
      </c>
      <c r="C2774" s="344" t="s">
        <v>3691</v>
      </c>
      <c r="D2774" s="344" t="s">
        <v>3692</v>
      </c>
      <c r="E2774" s="384">
        <v>726</v>
      </c>
      <c r="F2774" s="384">
        <v>421.2</v>
      </c>
      <c r="G2774" s="384">
        <v>297.60000000000002</v>
      </c>
      <c r="H2774" s="384">
        <v>166.8</v>
      </c>
    </row>
    <row r="2775" spans="1:8" s="324" customFormat="1" ht="31.5">
      <c r="A2775" s="1254"/>
      <c r="B2775" s="1247"/>
      <c r="C2775" s="344" t="s">
        <v>3693</v>
      </c>
      <c r="D2775" s="344" t="s">
        <v>3694</v>
      </c>
      <c r="E2775" s="384">
        <v>677.6</v>
      </c>
      <c r="F2775" s="384">
        <v>393.2</v>
      </c>
      <c r="G2775" s="384">
        <v>278</v>
      </c>
      <c r="H2775" s="384">
        <v>156</v>
      </c>
    </row>
    <row r="2776" spans="1:8" s="324" customFormat="1" ht="31.5">
      <c r="A2776" s="1254"/>
      <c r="B2776" s="1247"/>
      <c r="C2776" s="344" t="s">
        <v>3695</v>
      </c>
      <c r="D2776" s="344" t="s">
        <v>3696</v>
      </c>
      <c r="E2776" s="384">
        <v>629.20000000000005</v>
      </c>
      <c r="F2776" s="384">
        <v>364.8</v>
      </c>
      <c r="G2776" s="384">
        <v>258</v>
      </c>
      <c r="H2776" s="384">
        <v>144.80000000000001</v>
      </c>
    </row>
    <row r="2777" spans="1:8" s="324" customFormat="1" ht="31.5">
      <c r="A2777" s="1254"/>
      <c r="B2777" s="1247"/>
      <c r="C2777" s="344" t="s">
        <v>3697</v>
      </c>
      <c r="D2777" s="344" t="s">
        <v>3698</v>
      </c>
      <c r="E2777" s="384">
        <v>580.79999999999995</v>
      </c>
      <c r="F2777" s="384">
        <v>336.8</v>
      </c>
      <c r="G2777" s="384">
        <v>238</v>
      </c>
      <c r="H2777" s="384">
        <v>133.6</v>
      </c>
    </row>
    <row r="2778" spans="1:8" s="324" customFormat="1" ht="47.25">
      <c r="A2778" s="1254">
        <v>7</v>
      </c>
      <c r="B2778" s="1247" t="s">
        <v>3699</v>
      </c>
      <c r="C2778" s="344" t="s">
        <v>3694</v>
      </c>
      <c r="D2778" s="344" t="s">
        <v>3700</v>
      </c>
      <c r="E2778" s="384">
        <v>484</v>
      </c>
      <c r="F2778" s="384">
        <v>280.8</v>
      </c>
      <c r="G2778" s="384">
        <v>198.4</v>
      </c>
      <c r="H2778" s="384">
        <v>111.2</v>
      </c>
    </row>
    <row r="2779" spans="1:8" s="324" customFormat="1" ht="31.5">
      <c r="A2779" s="1254"/>
      <c r="B2779" s="1247"/>
      <c r="C2779" s="344" t="s">
        <v>3700</v>
      </c>
      <c r="D2779" s="344" t="s">
        <v>3701</v>
      </c>
      <c r="E2779" s="384">
        <v>308</v>
      </c>
      <c r="F2779" s="384">
        <v>178.8</v>
      </c>
      <c r="G2779" s="384">
        <v>126.4</v>
      </c>
      <c r="H2779" s="384">
        <v>70.8</v>
      </c>
    </row>
    <row r="2780" spans="1:8" s="324" customFormat="1" ht="31.5">
      <c r="A2780" s="1254"/>
      <c r="B2780" s="1247"/>
      <c r="C2780" s="344" t="s">
        <v>3701</v>
      </c>
      <c r="D2780" s="344" t="s">
        <v>3702</v>
      </c>
      <c r="E2780" s="384">
        <v>154</v>
      </c>
      <c r="F2780" s="384">
        <v>89.2</v>
      </c>
      <c r="G2780" s="384">
        <v>63.2</v>
      </c>
      <c r="H2780" s="384">
        <v>35.6</v>
      </c>
    </row>
    <row r="2781" spans="1:8" s="324" customFormat="1" ht="31.5">
      <c r="A2781" s="1254"/>
      <c r="B2781" s="1247"/>
      <c r="C2781" s="344" t="s">
        <v>3703</v>
      </c>
      <c r="D2781" s="344" t="s">
        <v>3704</v>
      </c>
      <c r="E2781" s="384">
        <v>110</v>
      </c>
      <c r="F2781" s="384">
        <v>64</v>
      </c>
      <c r="G2781" s="384">
        <v>45.2</v>
      </c>
      <c r="H2781" s="384">
        <v>25.2</v>
      </c>
    </row>
    <row r="2782" spans="1:8" s="324" customFormat="1" ht="31.5">
      <c r="A2782" s="337">
        <v>8</v>
      </c>
      <c r="B2782" s="344" t="s">
        <v>3705</v>
      </c>
      <c r="C2782" s="344" t="s">
        <v>3706</v>
      </c>
      <c r="D2782" s="344" t="s">
        <v>3707</v>
      </c>
      <c r="E2782" s="384">
        <v>220</v>
      </c>
      <c r="F2782" s="384">
        <v>127.6</v>
      </c>
      <c r="G2782" s="384">
        <v>90.4</v>
      </c>
      <c r="H2782" s="384">
        <v>50.8</v>
      </c>
    </row>
    <row r="2783" spans="1:8" s="324" customFormat="1" ht="31.5">
      <c r="A2783" s="337">
        <v>9</v>
      </c>
      <c r="B2783" s="344" t="s">
        <v>3708</v>
      </c>
      <c r="C2783" s="344" t="s">
        <v>3709</v>
      </c>
      <c r="D2783" s="344" t="s">
        <v>3710</v>
      </c>
      <c r="E2783" s="384">
        <v>220</v>
      </c>
      <c r="F2783" s="384">
        <v>127.6</v>
      </c>
      <c r="G2783" s="384">
        <v>90.4</v>
      </c>
      <c r="H2783" s="384">
        <v>50.8</v>
      </c>
    </row>
    <row r="2784" spans="1:8" s="324" customFormat="1" ht="31.5">
      <c r="A2784" s="337">
        <v>10</v>
      </c>
      <c r="B2784" s="344" t="s">
        <v>3711</v>
      </c>
      <c r="C2784" s="344" t="s">
        <v>3712</v>
      </c>
      <c r="D2784" s="344" t="s">
        <v>3713</v>
      </c>
      <c r="E2784" s="384">
        <v>88</v>
      </c>
      <c r="F2784" s="384">
        <v>51.2</v>
      </c>
      <c r="G2784" s="384">
        <v>36</v>
      </c>
      <c r="H2784" s="384">
        <v>20.399999999999999</v>
      </c>
    </row>
    <row r="2785" spans="1:8" s="324" customFormat="1" ht="63">
      <c r="A2785" s="337">
        <v>11</v>
      </c>
      <c r="B2785" s="344" t="s">
        <v>3714</v>
      </c>
      <c r="C2785" s="344" t="s">
        <v>3710</v>
      </c>
      <c r="D2785" s="344" t="s">
        <v>3715</v>
      </c>
      <c r="E2785" s="384">
        <v>198</v>
      </c>
      <c r="F2785" s="384">
        <v>114.8</v>
      </c>
      <c r="G2785" s="384">
        <v>81.2</v>
      </c>
      <c r="H2785" s="384">
        <v>45.6</v>
      </c>
    </row>
    <row r="2786" spans="1:8" s="324" customFormat="1" ht="47.25">
      <c r="A2786" s="337">
        <v>12</v>
      </c>
      <c r="B2786" s="344" t="s">
        <v>3716</v>
      </c>
      <c r="C2786" s="344" t="s">
        <v>3717</v>
      </c>
      <c r="D2786" s="344" t="s">
        <v>3718</v>
      </c>
      <c r="E2786" s="384">
        <v>130.80000000000001</v>
      </c>
      <c r="F2786" s="384">
        <v>76</v>
      </c>
      <c r="G2786" s="384">
        <v>53.6</v>
      </c>
      <c r="H2786" s="384">
        <v>30</v>
      </c>
    </row>
    <row r="2787" spans="1:8" s="324" customFormat="1" ht="31.5">
      <c r="A2787" s="337">
        <v>13</v>
      </c>
      <c r="B2787" s="344" t="s">
        <v>3719</v>
      </c>
      <c r="C2787" s="344" t="s">
        <v>3698</v>
      </c>
      <c r="D2787" s="344" t="s">
        <v>3720</v>
      </c>
      <c r="E2787" s="384">
        <v>242</v>
      </c>
      <c r="F2787" s="384">
        <v>140.4</v>
      </c>
      <c r="G2787" s="384">
        <v>99.2</v>
      </c>
      <c r="H2787" s="384">
        <v>55.6</v>
      </c>
    </row>
    <row r="2788" spans="1:8" s="324" customFormat="1" ht="31.5">
      <c r="A2788" s="337">
        <v>14</v>
      </c>
      <c r="B2788" s="344" t="s">
        <v>3721</v>
      </c>
      <c r="C2788" s="344" t="s">
        <v>3722</v>
      </c>
      <c r="D2788" s="344" t="s">
        <v>3723</v>
      </c>
      <c r="E2788" s="384">
        <v>83.6</v>
      </c>
      <c r="F2788" s="384">
        <v>48.4</v>
      </c>
      <c r="G2788" s="384">
        <v>34.4</v>
      </c>
      <c r="H2788" s="384">
        <v>19.2</v>
      </c>
    </row>
    <row r="2789" spans="1:8" s="324" customFormat="1" ht="31.5">
      <c r="A2789" s="337">
        <v>15</v>
      </c>
      <c r="B2789" s="344" t="s">
        <v>3724</v>
      </c>
      <c r="C2789" s="344" t="s">
        <v>3713</v>
      </c>
      <c r="D2789" s="344" t="s">
        <v>3725</v>
      </c>
      <c r="E2789" s="384">
        <v>74.8</v>
      </c>
      <c r="F2789" s="384">
        <v>43.2</v>
      </c>
      <c r="G2789" s="384">
        <v>30.8</v>
      </c>
      <c r="H2789" s="384">
        <v>17.2</v>
      </c>
    </row>
    <row r="2790" spans="1:8" s="324" customFormat="1" ht="31.5">
      <c r="A2790" s="337">
        <v>16</v>
      </c>
      <c r="B2790" s="344" t="s">
        <v>3726</v>
      </c>
      <c r="C2790" s="344" t="s">
        <v>3727</v>
      </c>
      <c r="D2790" s="344" t="s">
        <v>3728</v>
      </c>
      <c r="E2790" s="384">
        <v>110</v>
      </c>
      <c r="F2790" s="384">
        <v>64</v>
      </c>
      <c r="G2790" s="384">
        <v>45.2</v>
      </c>
      <c r="H2790" s="384">
        <v>25.2</v>
      </c>
    </row>
    <row r="2791" spans="1:8" s="324" customFormat="1" ht="31.5">
      <c r="A2791" s="337">
        <v>17</v>
      </c>
      <c r="B2791" s="344" t="s">
        <v>3729</v>
      </c>
      <c r="C2791" s="344" t="s">
        <v>3730</v>
      </c>
      <c r="D2791" s="344" t="s">
        <v>3731</v>
      </c>
      <c r="E2791" s="384">
        <v>88</v>
      </c>
      <c r="F2791" s="384">
        <v>51.2</v>
      </c>
      <c r="G2791" s="384">
        <v>36</v>
      </c>
      <c r="H2791" s="384">
        <v>20.399999999999999</v>
      </c>
    </row>
    <row r="2792" spans="1:8" s="324" customFormat="1" ht="31.5">
      <c r="A2792" s="337">
        <v>18</v>
      </c>
      <c r="B2792" s="344" t="s">
        <v>3732</v>
      </c>
      <c r="C2792" s="344" t="s">
        <v>3733</v>
      </c>
      <c r="D2792" s="344" t="s">
        <v>3734</v>
      </c>
      <c r="E2792" s="384">
        <v>88</v>
      </c>
      <c r="F2792" s="384">
        <v>51.2</v>
      </c>
      <c r="G2792" s="384">
        <v>36</v>
      </c>
      <c r="H2792" s="384">
        <v>20.399999999999999</v>
      </c>
    </row>
    <row r="2793" spans="1:8" s="324" customFormat="1" ht="47.25">
      <c r="A2793" s="337">
        <v>19</v>
      </c>
      <c r="B2793" s="344" t="s">
        <v>3735</v>
      </c>
      <c r="C2793" s="344" t="s">
        <v>3736</v>
      </c>
      <c r="D2793" s="344" t="s">
        <v>3737</v>
      </c>
      <c r="E2793" s="384">
        <v>96.8</v>
      </c>
      <c r="F2793" s="384">
        <v>56</v>
      </c>
      <c r="G2793" s="384">
        <v>39.6</v>
      </c>
      <c r="H2793" s="384">
        <v>22.4</v>
      </c>
    </row>
    <row r="2794" spans="1:8" s="324" customFormat="1" ht="47.25">
      <c r="A2794" s="337">
        <v>20</v>
      </c>
      <c r="B2794" s="344" t="s">
        <v>3738</v>
      </c>
      <c r="C2794" s="344" t="s">
        <v>3739</v>
      </c>
      <c r="D2794" s="344" t="s">
        <v>3740</v>
      </c>
      <c r="E2794" s="384">
        <v>88</v>
      </c>
      <c r="F2794" s="384">
        <v>51.2</v>
      </c>
      <c r="G2794" s="384">
        <v>36</v>
      </c>
      <c r="H2794" s="384">
        <v>20.399999999999999</v>
      </c>
    </row>
    <row r="2795" spans="1:8" s="324" customFormat="1" ht="17.25">
      <c r="A2795" s="337">
        <v>21</v>
      </c>
      <c r="B2795" s="344" t="s">
        <v>3741</v>
      </c>
      <c r="C2795" s="344" t="s">
        <v>3742</v>
      </c>
      <c r="D2795" s="344" t="s">
        <v>3743</v>
      </c>
      <c r="E2795" s="384">
        <v>96.8</v>
      </c>
      <c r="F2795" s="384">
        <v>56</v>
      </c>
      <c r="G2795" s="384">
        <v>39.6</v>
      </c>
      <c r="H2795" s="384">
        <v>22.4</v>
      </c>
    </row>
    <row r="2796" spans="1:8" s="324" customFormat="1" ht="31.5">
      <c r="A2796" s="337">
        <v>22</v>
      </c>
      <c r="B2796" s="344" t="s">
        <v>3744</v>
      </c>
      <c r="C2796" s="344" t="s">
        <v>3745</v>
      </c>
      <c r="D2796" s="344" t="s">
        <v>3746</v>
      </c>
      <c r="E2796" s="384">
        <v>70.400000000000006</v>
      </c>
      <c r="F2796" s="384">
        <v>40.799999999999997</v>
      </c>
      <c r="G2796" s="384">
        <v>28.8</v>
      </c>
      <c r="H2796" s="384">
        <v>16</v>
      </c>
    </row>
    <row r="2797" spans="1:8" s="509" customFormat="1" ht="15" customHeight="1">
      <c r="A2797" s="631">
        <v>37</v>
      </c>
      <c r="B2797" s="631" t="s">
        <v>5396</v>
      </c>
      <c r="C2797" s="632"/>
      <c r="D2797" s="631"/>
      <c r="E2797" s="633"/>
      <c r="F2797" s="633"/>
      <c r="G2797" s="633"/>
      <c r="H2797" s="633"/>
    </row>
    <row r="2798" spans="1:8" s="509" customFormat="1" ht="15" customHeight="1">
      <c r="A2798" s="469">
        <v>1</v>
      </c>
      <c r="B2798" s="576" t="s">
        <v>852</v>
      </c>
      <c r="C2798" s="1192" t="s">
        <v>5397</v>
      </c>
      <c r="D2798" s="1192"/>
      <c r="E2798" s="599">
        <v>3920</v>
      </c>
      <c r="F2798" s="599">
        <v>1568</v>
      </c>
      <c r="G2798" s="599">
        <v>1176</v>
      </c>
      <c r="H2798" s="599">
        <v>0</v>
      </c>
    </row>
    <row r="2799" spans="1:8" s="509" customFormat="1" ht="15" customHeight="1">
      <c r="A2799" s="469">
        <v>2</v>
      </c>
      <c r="B2799" s="576" t="s">
        <v>852</v>
      </c>
      <c r="C2799" s="1192" t="s">
        <v>5398</v>
      </c>
      <c r="D2799" s="1192"/>
      <c r="E2799" s="599">
        <v>6520</v>
      </c>
      <c r="F2799" s="599">
        <v>2608</v>
      </c>
      <c r="G2799" s="599">
        <v>0</v>
      </c>
      <c r="H2799" s="599">
        <v>0</v>
      </c>
    </row>
    <row r="2800" spans="1:8" s="509" customFormat="1" ht="15" customHeight="1">
      <c r="A2800" s="469">
        <v>3</v>
      </c>
      <c r="B2800" s="576" t="s">
        <v>852</v>
      </c>
      <c r="C2800" s="1192" t="s">
        <v>5399</v>
      </c>
      <c r="D2800" s="1192"/>
      <c r="E2800" s="599">
        <v>8720</v>
      </c>
      <c r="F2800" s="599">
        <v>3488</v>
      </c>
      <c r="G2800" s="599">
        <v>0</v>
      </c>
      <c r="H2800" s="599">
        <v>0</v>
      </c>
    </row>
    <row r="2801" spans="1:8" s="509" customFormat="1" ht="15" customHeight="1">
      <c r="A2801" s="469">
        <v>4</v>
      </c>
      <c r="B2801" s="576" t="s">
        <v>852</v>
      </c>
      <c r="C2801" s="1192" t="s">
        <v>5400</v>
      </c>
      <c r="D2801" s="1192"/>
      <c r="E2801" s="599">
        <v>10640</v>
      </c>
      <c r="F2801" s="599">
        <v>4256</v>
      </c>
      <c r="G2801" s="599">
        <v>0</v>
      </c>
      <c r="H2801" s="599">
        <v>0</v>
      </c>
    </row>
    <row r="2802" spans="1:8" s="509" customFormat="1" ht="15" customHeight="1">
      <c r="A2802" s="469">
        <v>5</v>
      </c>
      <c r="B2802" s="576" t="s">
        <v>852</v>
      </c>
      <c r="C2802" s="576" t="s">
        <v>5401</v>
      </c>
      <c r="D2802" s="634"/>
      <c r="E2802" s="599">
        <v>9280</v>
      </c>
      <c r="F2802" s="599">
        <v>0</v>
      </c>
      <c r="G2802" s="599">
        <v>0</v>
      </c>
      <c r="H2802" s="599">
        <v>0</v>
      </c>
    </row>
    <row r="2803" spans="1:8" s="509" customFormat="1" ht="15" customHeight="1">
      <c r="A2803" s="469">
        <v>6</v>
      </c>
      <c r="B2803" s="576" t="s">
        <v>852</v>
      </c>
      <c r="C2803" s="576" t="s">
        <v>5402</v>
      </c>
      <c r="D2803" s="634"/>
      <c r="E2803" s="599">
        <v>7840</v>
      </c>
      <c r="F2803" s="599">
        <v>0</v>
      </c>
      <c r="G2803" s="599">
        <v>0</v>
      </c>
      <c r="H2803" s="599">
        <v>0</v>
      </c>
    </row>
    <row r="2804" spans="1:8" s="509" customFormat="1" ht="15" customHeight="1">
      <c r="A2804" s="469">
        <v>7</v>
      </c>
      <c r="B2804" s="576" t="s">
        <v>5403</v>
      </c>
      <c r="C2804" s="576" t="s">
        <v>5404</v>
      </c>
      <c r="D2804" s="634"/>
      <c r="E2804" s="599">
        <v>5760</v>
      </c>
      <c r="F2804" s="599">
        <v>2304</v>
      </c>
      <c r="G2804" s="599">
        <v>0</v>
      </c>
      <c r="H2804" s="599">
        <v>0</v>
      </c>
    </row>
    <row r="2805" spans="1:8" s="509" customFormat="1" ht="15" customHeight="1">
      <c r="A2805" s="469">
        <v>8</v>
      </c>
      <c r="B2805" s="576" t="s">
        <v>855</v>
      </c>
      <c r="C2805" s="576" t="s">
        <v>5405</v>
      </c>
      <c r="D2805" s="634"/>
      <c r="E2805" s="599">
        <v>5680</v>
      </c>
      <c r="F2805" s="599">
        <v>0</v>
      </c>
      <c r="G2805" s="599">
        <v>0</v>
      </c>
      <c r="H2805" s="599">
        <v>0</v>
      </c>
    </row>
    <row r="2806" spans="1:8" s="509" customFormat="1" ht="15" customHeight="1">
      <c r="A2806" s="469">
        <v>9</v>
      </c>
      <c r="B2806" s="576" t="s">
        <v>855</v>
      </c>
      <c r="C2806" s="576" t="s">
        <v>5406</v>
      </c>
      <c r="D2806" s="634"/>
      <c r="E2806" s="599">
        <v>9360</v>
      </c>
      <c r="F2806" s="599">
        <v>0</v>
      </c>
      <c r="G2806" s="599">
        <v>0</v>
      </c>
      <c r="H2806" s="599">
        <v>0</v>
      </c>
    </row>
    <row r="2807" spans="1:8" s="509" customFormat="1" ht="15" customHeight="1">
      <c r="A2807" s="469">
        <v>10</v>
      </c>
      <c r="B2807" s="576" t="s">
        <v>855</v>
      </c>
      <c r="C2807" s="576" t="s">
        <v>5407</v>
      </c>
      <c r="D2807" s="634"/>
      <c r="E2807" s="599">
        <v>7520</v>
      </c>
      <c r="F2807" s="599">
        <v>0</v>
      </c>
      <c r="G2807" s="599">
        <v>0</v>
      </c>
      <c r="H2807" s="599">
        <v>0</v>
      </c>
    </row>
    <row r="2808" spans="1:8" s="509" customFormat="1" ht="15" customHeight="1">
      <c r="A2808" s="469">
        <v>11</v>
      </c>
      <c r="B2808" s="576" t="s">
        <v>878</v>
      </c>
      <c r="C2808" s="576" t="s">
        <v>5408</v>
      </c>
      <c r="D2808" s="634"/>
      <c r="E2808" s="599">
        <v>12560</v>
      </c>
      <c r="F2808" s="599">
        <v>0</v>
      </c>
      <c r="G2808" s="599">
        <v>0</v>
      </c>
      <c r="H2808" s="599">
        <v>0</v>
      </c>
    </row>
    <row r="2809" spans="1:8" s="509" customFormat="1" ht="15" customHeight="1">
      <c r="A2809" s="469">
        <v>12</v>
      </c>
      <c r="B2809" s="576" t="s">
        <v>878</v>
      </c>
      <c r="C2809" s="576" t="s">
        <v>5409</v>
      </c>
      <c r="D2809" s="634"/>
      <c r="E2809" s="599">
        <v>9000</v>
      </c>
      <c r="F2809" s="599">
        <v>3600</v>
      </c>
      <c r="G2809" s="599">
        <v>0</v>
      </c>
      <c r="H2809" s="599">
        <v>0</v>
      </c>
    </row>
    <row r="2810" spans="1:8" s="509" customFormat="1" ht="15" customHeight="1">
      <c r="A2810" s="469">
        <v>13</v>
      </c>
      <c r="B2810" s="576" t="s">
        <v>878</v>
      </c>
      <c r="C2810" s="576" t="s">
        <v>5410</v>
      </c>
      <c r="D2810" s="634"/>
      <c r="E2810" s="599">
        <v>3480</v>
      </c>
      <c r="F2810" s="599">
        <v>1392</v>
      </c>
      <c r="G2810" s="599">
        <v>0</v>
      </c>
      <c r="H2810" s="599">
        <v>0</v>
      </c>
    </row>
    <row r="2811" spans="1:8" s="509" customFormat="1" ht="15" customHeight="1">
      <c r="A2811" s="469">
        <v>14</v>
      </c>
      <c r="B2811" s="576" t="s">
        <v>878</v>
      </c>
      <c r="C2811" s="576" t="s">
        <v>5411</v>
      </c>
      <c r="D2811" s="634"/>
      <c r="E2811" s="599">
        <v>9680</v>
      </c>
      <c r="F2811" s="599">
        <v>0</v>
      </c>
      <c r="G2811" s="599">
        <v>0</v>
      </c>
      <c r="H2811" s="599">
        <v>0</v>
      </c>
    </row>
    <row r="2812" spans="1:8" s="509" customFormat="1" ht="15" customHeight="1">
      <c r="A2812" s="469">
        <v>15</v>
      </c>
      <c r="B2812" s="576" t="s">
        <v>878</v>
      </c>
      <c r="C2812" s="576" t="s">
        <v>5412</v>
      </c>
      <c r="D2812" s="634"/>
      <c r="E2812" s="599">
        <v>6560</v>
      </c>
      <c r="F2812" s="599">
        <v>0</v>
      </c>
      <c r="G2812" s="599">
        <v>0</v>
      </c>
      <c r="H2812" s="599">
        <v>0</v>
      </c>
    </row>
    <row r="2813" spans="1:8" s="509" customFormat="1" ht="15" customHeight="1">
      <c r="A2813" s="469">
        <v>16</v>
      </c>
      <c r="B2813" s="576" t="s">
        <v>878</v>
      </c>
      <c r="C2813" s="576" t="s">
        <v>5413</v>
      </c>
      <c r="D2813" s="634"/>
      <c r="E2813" s="599">
        <v>5740</v>
      </c>
      <c r="F2813" s="599">
        <v>0</v>
      </c>
      <c r="G2813" s="599">
        <v>0</v>
      </c>
      <c r="H2813" s="599">
        <v>0</v>
      </c>
    </row>
    <row r="2814" spans="1:8" s="509" customFormat="1" ht="15" customHeight="1">
      <c r="A2814" s="469">
        <v>17</v>
      </c>
      <c r="B2814" s="576" t="s">
        <v>878</v>
      </c>
      <c r="C2814" s="576" t="s">
        <v>5414</v>
      </c>
      <c r="D2814" s="634"/>
      <c r="E2814" s="599">
        <v>5382</v>
      </c>
      <c r="F2814" s="599">
        <v>0</v>
      </c>
      <c r="G2814" s="599">
        <v>0</v>
      </c>
      <c r="H2814" s="599">
        <v>0</v>
      </c>
    </row>
    <row r="2815" spans="1:8" s="509" customFormat="1" ht="15" customHeight="1">
      <c r="A2815" s="469">
        <v>18</v>
      </c>
      <c r="B2815" s="576" t="s">
        <v>878</v>
      </c>
      <c r="C2815" s="576" t="s">
        <v>5415</v>
      </c>
      <c r="D2815" s="634"/>
      <c r="E2815" s="599">
        <v>4240</v>
      </c>
      <c r="F2815" s="599">
        <v>0</v>
      </c>
      <c r="G2815" s="599">
        <v>0</v>
      </c>
      <c r="H2815" s="599">
        <v>0</v>
      </c>
    </row>
    <row r="2816" spans="1:8" s="509" customFormat="1" ht="15" customHeight="1">
      <c r="A2816" s="469">
        <v>19</v>
      </c>
      <c r="B2816" s="576" t="s">
        <v>1312</v>
      </c>
      <c r="C2816" s="576" t="s">
        <v>5416</v>
      </c>
      <c r="D2816" s="634"/>
      <c r="E2816" s="599">
        <v>5480</v>
      </c>
      <c r="F2816" s="599">
        <v>0</v>
      </c>
      <c r="G2816" s="599">
        <v>0</v>
      </c>
      <c r="H2816" s="599">
        <v>0</v>
      </c>
    </row>
    <row r="2817" spans="1:8" s="509" customFormat="1" ht="15" customHeight="1">
      <c r="A2817" s="469">
        <v>20</v>
      </c>
      <c r="B2817" s="576" t="s">
        <v>1312</v>
      </c>
      <c r="C2817" s="576" t="s">
        <v>5417</v>
      </c>
      <c r="D2817" s="634"/>
      <c r="E2817" s="599">
        <v>7600</v>
      </c>
      <c r="F2817" s="599">
        <v>0</v>
      </c>
      <c r="G2817" s="599">
        <v>0</v>
      </c>
      <c r="H2817" s="599">
        <v>0</v>
      </c>
    </row>
    <row r="2818" spans="1:8" s="509" customFormat="1" ht="15" customHeight="1">
      <c r="A2818" s="469">
        <v>21</v>
      </c>
      <c r="B2818" s="576" t="s">
        <v>1312</v>
      </c>
      <c r="C2818" s="576" t="s">
        <v>5409</v>
      </c>
      <c r="D2818" s="634"/>
      <c r="E2818" s="599">
        <v>3720</v>
      </c>
      <c r="F2818" s="599">
        <v>1488</v>
      </c>
      <c r="G2818" s="599">
        <v>1116</v>
      </c>
      <c r="H2818" s="599">
        <v>0</v>
      </c>
    </row>
    <row r="2819" spans="1:8" s="509" customFormat="1" ht="15" customHeight="1">
      <c r="A2819" s="469">
        <v>22</v>
      </c>
      <c r="B2819" s="576" t="s">
        <v>1312</v>
      </c>
      <c r="C2819" s="576" t="s">
        <v>5418</v>
      </c>
      <c r="D2819" s="634"/>
      <c r="E2819" s="599">
        <v>2360</v>
      </c>
      <c r="F2819" s="599">
        <v>0</v>
      </c>
      <c r="G2819" s="599">
        <v>0</v>
      </c>
      <c r="H2819" s="599">
        <v>0</v>
      </c>
    </row>
    <row r="2820" spans="1:8" s="509" customFormat="1" ht="15" customHeight="1">
      <c r="A2820" s="469">
        <v>23</v>
      </c>
      <c r="B2820" s="576" t="s">
        <v>1312</v>
      </c>
      <c r="C2820" s="576" t="s">
        <v>5419</v>
      </c>
      <c r="D2820" s="634"/>
      <c r="E2820" s="599">
        <v>1760</v>
      </c>
      <c r="F2820" s="599">
        <v>0</v>
      </c>
      <c r="G2820" s="599">
        <v>0</v>
      </c>
      <c r="H2820" s="599">
        <v>0</v>
      </c>
    </row>
    <row r="2821" spans="1:8" s="509" customFormat="1" ht="15" customHeight="1">
      <c r="A2821" s="469">
        <v>24</v>
      </c>
      <c r="B2821" s="576" t="s">
        <v>859</v>
      </c>
      <c r="C2821" s="576" t="s">
        <v>5420</v>
      </c>
      <c r="D2821" s="634"/>
      <c r="E2821" s="599">
        <v>9680</v>
      </c>
      <c r="F2821" s="599">
        <v>0</v>
      </c>
      <c r="G2821" s="599">
        <v>0</v>
      </c>
      <c r="H2821" s="599">
        <v>0</v>
      </c>
    </row>
    <row r="2822" spans="1:8" s="509" customFormat="1" ht="15" customHeight="1">
      <c r="A2822" s="469">
        <v>25</v>
      </c>
      <c r="B2822" s="576" t="s">
        <v>1590</v>
      </c>
      <c r="C2822" s="576" t="s">
        <v>5420</v>
      </c>
      <c r="D2822" s="634"/>
      <c r="E2822" s="599">
        <v>5400</v>
      </c>
      <c r="F2822" s="599">
        <v>0</v>
      </c>
      <c r="G2822" s="599">
        <v>0</v>
      </c>
      <c r="H2822" s="599">
        <v>0</v>
      </c>
    </row>
    <row r="2823" spans="1:8" s="509" customFormat="1" ht="15" customHeight="1">
      <c r="A2823" s="469">
        <v>26</v>
      </c>
      <c r="B2823" s="576" t="s">
        <v>1590</v>
      </c>
      <c r="C2823" s="576" t="s">
        <v>5409</v>
      </c>
      <c r="D2823" s="634"/>
      <c r="E2823" s="599">
        <v>2208</v>
      </c>
      <c r="F2823" s="599">
        <v>0</v>
      </c>
      <c r="G2823" s="599">
        <v>0</v>
      </c>
      <c r="H2823" s="599">
        <v>0</v>
      </c>
    </row>
    <row r="2824" spans="1:8" s="509" customFormat="1" ht="15" customHeight="1">
      <c r="A2824" s="469">
        <v>27</v>
      </c>
      <c r="B2824" s="576" t="s">
        <v>1590</v>
      </c>
      <c r="C2824" s="576" t="s">
        <v>5421</v>
      </c>
      <c r="D2824" s="634"/>
      <c r="E2824" s="599">
        <v>1760</v>
      </c>
      <c r="F2824" s="599">
        <v>704</v>
      </c>
      <c r="G2824" s="599">
        <v>528</v>
      </c>
      <c r="H2824" s="599">
        <v>0</v>
      </c>
    </row>
    <row r="2825" spans="1:8" s="509" customFormat="1" ht="15" customHeight="1">
      <c r="A2825" s="469">
        <v>28</v>
      </c>
      <c r="B2825" s="576" t="s">
        <v>1697</v>
      </c>
      <c r="C2825" s="576" t="s">
        <v>5420</v>
      </c>
      <c r="D2825" s="634"/>
      <c r="E2825" s="599">
        <v>1880</v>
      </c>
      <c r="F2825" s="599">
        <v>752</v>
      </c>
      <c r="G2825" s="599">
        <v>0</v>
      </c>
      <c r="H2825" s="599">
        <v>0</v>
      </c>
    </row>
    <row r="2826" spans="1:8" s="509" customFormat="1" ht="15" customHeight="1">
      <c r="A2826" s="469">
        <v>29</v>
      </c>
      <c r="B2826" s="576" t="s">
        <v>1593</v>
      </c>
      <c r="C2826" s="576" t="s">
        <v>5408</v>
      </c>
      <c r="D2826" s="634"/>
      <c r="E2826" s="599">
        <v>7320</v>
      </c>
      <c r="F2826" s="599">
        <v>0</v>
      </c>
      <c r="G2826" s="599">
        <v>0</v>
      </c>
      <c r="H2826" s="599">
        <v>0</v>
      </c>
    </row>
    <row r="2827" spans="1:8" s="509" customFormat="1" ht="15" customHeight="1">
      <c r="A2827" s="469">
        <v>30</v>
      </c>
      <c r="B2827" s="576" t="s">
        <v>1593</v>
      </c>
      <c r="C2827" s="576" t="s">
        <v>5409</v>
      </c>
      <c r="D2827" s="634"/>
      <c r="E2827" s="599">
        <v>6200</v>
      </c>
      <c r="F2827" s="599">
        <v>2480</v>
      </c>
      <c r="G2827" s="599">
        <v>0</v>
      </c>
      <c r="H2827" s="599">
        <v>0</v>
      </c>
    </row>
    <row r="2828" spans="1:8" s="509" customFormat="1" ht="15" customHeight="1">
      <c r="A2828" s="469">
        <v>31</v>
      </c>
      <c r="B2828" s="576" t="s">
        <v>1593</v>
      </c>
      <c r="C2828" s="576" t="s">
        <v>5422</v>
      </c>
      <c r="D2828" s="634"/>
      <c r="E2828" s="599">
        <v>2640</v>
      </c>
      <c r="F2828" s="599">
        <v>1056</v>
      </c>
      <c r="G2828" s="599">
        <v>0</v>
      </c>
      <c r="H2828" s="599">
        <v>0</v>
      </c>
    </row>
    <row r="2829" spans="1:8" s="509" customFormat="1" ht="15" customHeight="1">
      <c r="A2829" s="469">
        <v>32</v>
      </c>
      <c r="B2829" s="576" t="s">
        <v>4667</v>
      </c>
      <c r="C2829" s="576" t="s">
        <v>5423</v>
      </c>
      <c r="D2829" s="634"/>
      <c r="E2829" s="599">
        <v>2352</v>
      </c>
      <c r="F2829" s="599">
        <v>0</v>
      </c>
      <c r="G2829" s="599">
        <v>0</v>
      </c>
      <c r="H2829" s="599">
        <v>0</v>
      </c>
    </row>
    <row r="2830" spans="1:8" s="509" customFormat="1" ht="15" customHeight="1">
      <c r="A2830" s="469">
        <v>33</v>
      </c>
      <c r="B2830" s="576" t="s">
        <v>2006</v>
      </c>
      <c r="C2830" s="576" t="s">
        <v>5411</v>
      </c>
      <c r="D2830" s="634"/>
      <c r="E2830" s="599">
        <v>2184</v>
      </c>
      <c r="F2830" s="599">
        <v>0</v>
      </c>
      <c r="G2830" s="599">
        <v>0</v>
      </c>
      <c r="H2830" s="599">
        <v>0</v>
      </c>
    </row>
    <row r="2831" spans="1:8" s="509" customFormat="1" ht="15" customHeight="1">
      <c r="A2831" s="469">
        <v>34</v>
      </c>
      <c r="B2831" s="576" t="s">
        <v>1609</v>
      </c>
      <c r="C2831" s="576" t="s">
        <v>5424</v>
      </c>
      <c r="D2831" s="634"/>
      <c r="E2831" s="599">
        <v>4880</v>
      </c>
      <c r="F2831" s="599">
        <v>1952</v>
      </c>
      <c r="G2831" s="599">
        <v>0</v>
      </c>
      <c r="H2831" s="599">
        <v>0</v>
      </c>
    </row>
    <row r="2832" spans="1:8" s="509" customFormat="1" ht="15" customHeight="1">
      <c r="A2832" s="469">
        <v>35</v>
      </c>
      <c r="B2832" s="576" t="s">
        <v>1609</v>
      </c>
      <c r="C2832" s="576" t="s">
        <v>5425</v>
      </c>
      <c r="D2832" s="634"/>
      <c r="E2832" s="599">
        <v>3292</v>
      </c>
      <c r="F2832" s="599">
        <v>0</v>
      </c>
      <c r="G2832" s="599">
        <v>0</v>
      </c>
      <c r="H2832" s="599">
        <v>0</v>
      </c>
    </row>
    <row r="2833" spans="1:8" s="509" customFormat="1" ht="15" customHeight="1">
      <c r="A2833" s="469">
        <v>36</v>
      </c>
      <c r="B2833" s="576" t="s">
        <v>860</v>
      </c>
      <c r="C2833" s="576" t="s">
        <v>5426</v>
      </c>
      <c r="D2833" s="634"/>
      <c r="E2833" s="599">
        <v>3192</v>
      </c>
      <c r="F2833" s="599">
        <v>1915</v>
      </c>
      <c r="G2833" s="599">
        <v>0</v>
      </c>
      <c r="H2833" s="599">
        <v>0</v>
      </c>
    </row>
    <row r="2834" spans="1:8" s="509" customFormat="1" ht="15" customHeight="1">
      <c r="A2834" s="469">
        <v>37</v>
      </c>
      <c r="B2834" s="576" t="s">
        <v>860</v>
      </c>
      <c r="C2834" s="576" t="s">
        <v>5402</v>
      </c>
      <c r="D2834" s="634"/>
      <c r="E2834" s="599">
        <v>2796</v>
      </c>
      <c r="F2834" s="599">
        <v>0</v>
      </c>
      <c r="G2834" s="599">
        <v>0</v>
      </c>
      <c r="H2834" s="599">
        <v>0</v>
      </c>
    </row>
    <row r="2835" spans="1:8" s="509" customFormat="1" ht="15" customHeight="1">
      <c r="A2835" s="469">
        <v>38</v>
      </c>
      <c r="B2835" s="576" t="s">
        <v>860</v>
      </c>
      <c r="C2835" s="576" t="s">
        <v>5427</v>
      </c>
      <c r="D2835" s="634"/>
      <c r="E2835" s="599">
        <v>3806</v>
      </c>
      <c r="F2835" s="599">
        <v>0</v>
      </c>
      <c r="G2835" s="599">
        <v>0</v>
      </c>
      <c r="H2835" s="599">
        <v>0</v>
      </c>
    </row>
    <row r="2836" spans="1:8" s="509" customFormat="1" ht="15" customHeight="1">
      <c r="A2836" s="469">
        <v>39</v>
      </c>
      <c r="B2836" s="576" t="s">
        <v>1591</v>
      </c>
      <c r="C2836" s="576" t="s">
        <v>5428</v>
      </c>
      <c r="D2836" s="634"/>
      <c r="E2836" s="599">
        <v>2664</v>
      </c>
      <c r="F2836" s="599">
        <v>0</v>
      </c>
      <c r="G2836" s="599">
        <v>0</v>
      </c>
      <c r="H2836" s="599">
        <v>0</v>
      </c>
    </row>
    <row r="2837" spans="1:8" s="509" customFormat="1" ht="15" customHeight="1">
      <c r="A2837" s="469">
        <v>40</v>
      </c>
      <c r="B2837" s="576" t="s">
        <v>1591</v>
      </c>
      <c r="C2837" s="576" t="s">
        <v>5402</v>
      </c>
      <c r="D2837" s="634"/>
      <c r="E2837" s="599">
        <v>2246</v>
      </c>
      <c r="F2837" s="599">
        <v>0</v>
      </c>
      <c r="G2837" s="599">
        <v>0</v>
      </c>
      <c r="H2837" s="599">
        <v>0</v>
      </c>
    </row>
    <row r="2838" spans="1:8" s="509" customFormat="1" ht="15" customHeight="1">
      <c r="A2838" s="469">
        <v>41</v>
      </c>
      <c r="B2838" s="576" t="s">
        <v>870</v>
      </c>
      <c r="C2838" s="576" t="s">
        <v>5429</v>
      </c>
      <c r="D2838" s="634"/>
      <c r="E2838" s="599">
        <v>4920</v>
      </c>
      <c r="F2838" s="599">
        <v>1980</v>
      </c>
      <c r="G2838" s="599">
        <v>0</v>
      </c>
      <c r="H2838" s="599">
        <v>0</v>
      </c>
    </row>
    <row r="2839" spans="1:8" s="509" customFormat="1" ht="15" customHeight="1">
      <c r="A2839" s="469">
        <v>42</v>
      </c>
      <c r="B2839" s="576" t="s">
        <v>870</v>
      </c>
      <c r="C2839" s="576" t="s">
        <v>5413</v>
      </c>
      <c r="D2839" s="634"/>
      <c r="E2839" s="599">
        <v>3426</v>
      </c>
      <c r="F2839" s="599">
        <v>0</v>
      </c>
      <c r="G2839" s="599">
        <v>0</v>
      </c>
      <c r="H2839" s="599">
        <v>0</v>
      </c>
    </row>
    <row r="2840" spans="1:8" s="509" customFormat="1" ht="15" customHeight="1">
      <c r="A2840" s="469">
        <v>43</v>
      </c>
      <c r="B2840" s="576" t="s">
        <v>870</v>
      </c>
      <c r="C2840" s="576" t="s">
        <v>5430</v>
      </c>
      <c r="D2840" s="634"/>
      <c r="E2840" s="599">
        <v>2284</v>
      </c>
      <c r="F2840" s="599">
        <v>0</v>
      </c>
      <c r="G2840" s="599">
        <v>0</v>
      </c>
      <c r="H2840" s="599">
        <v>0</v>
      </c>
    </row>
    <row r="2841" spans="1:8" s="509" customFormat="1" ht="15" customHeight="1">
      <c r="A2841" s="469">
        <v>44</v>
      </c>
      <c r="B2841" s="576" t="s">
        <v>1573</v>
      </c>
      <c r="C2841" s="576" t="s">
        <v>5431</v>
      </c>
      <c r="D2841" s="634"/>
      <c r="E2841" s="599">
        <v>6090</v>
      </c>
      <c r="F2841" s="599">
        <v>0</v>
      </c>
      <c r="G2841" s="599">
        <v>0</v>
      </c>
      <c r="H2841" s="599">
        <v>0</v>
      </c>
    </row>
    <row r="2842" spans="1:8" s="509" customFormat="1" ht="15" customHeight="1">
      <c r="A2842" s="469">
        <v>45</v>
      </c>
      <c r="B2842" s="576" t="s">
        <v>1573</v>
      </c>
      <c r="C2842" s="576" t="s">
        <v>5432</v>
      </c>
      <c r="D2842" s="634"/>
      <c r="E2842" s="599">
        <v>2820</v>
      </c>
      <c r="F2842" s="599">
        <v>1980</v>
      </c>
      <c r="G2842" s="599">
        <v>0</v>
      </c>
      <c r="H2842" s="599">
        <v>0</v>
      </c>
    </row>
    <row r="2843" spans="1:8" s="509" customFormat="1" ht="15" customHeight="1">
      <c r="A2843" s="469">
        <v>46</v>
      </c>
      <c r="B2843" s="576" t="s">
        <v>1610</v>
      </c>
      <c r="C2843" s="576" t="s">
        <v>5429</v>
      </c>
      <c r="D2843" s="634"/>
      <c r="E2843" s="599">
        <v>6149</v>
      </c>
      <c r="F2843" s="599">
        <v>0</v>
      </c>
      <c r="G2843" s="599">
        <v>0</v>
      </c>
      <c r="H2843" s="599">
        <v>0</v>
      </c>
    </row>
    <row r="2844" spans="1:8" s="509" customFormat="1" ht="15" customHeight="1">
      <c r="A2844" s="469">
        <v>47</v>
      </c>
      <c r="B2844" s="576" t="s">
        <v>1610</v>
      </c>
      <c r="C2844" s="576" t="s">
        <v>5433</v>
      </c>
      <c r="D2844" s="634"/>
      <c r="E2844" s="599">
        <v>3045</v>
      </c>
      <c r="F2844" s="599">
        <v>0</v>
      </c>
      <c r="G2844" s="599">
        <v>0</v>
      </c>
      <c r="H2844" s="599">
        <v>0</v>
      </c>
    </row>
    <row r="2845" spans="1:8" s="509" customFormat="1" ht="15" customHeight="1">
      <c r="A2845" s="469">
        <v>48</v>
      </c>
      <c r="B2845" s="576" t="s">
        <v>1610</v>
      </c>
      <c r="C2845" s="576" t="s">
        <v>5434</v>
      </c>
      <c r="D2845" s="634"/>
      <c r="E2845" s="599">
        <v>2246</v>
      </c>
      <c r="F2845" s="599">
        <v>0</v>
      </c>
      <c r="G2845" s="599">
        <v>0</v>
      </c>
      <c r="H2845" s="599">
        <v>0</v>
      </c>
    </row>
    <row r="2846" spans="1:8" s="509" customFormat="1" ht="15" customHeight="1">
      <c r="A2846" s="469">
        <v>49</v>
      </c>
      <c r="B2846" s="576" t="s">
        <v>1610</v>
      </c>
      <c r="C2846" s="576" t="s">
        <v>5435</v>
      </c>
      <c r="D2846" s="634"/>
      <c r="E2846" s="599">
        <v>3806</v>
      </c>
      <c r="F2846" s="599">
        <v>0</v>
      </c>
      <c r="G2846" s="599">
        <v>0</v>
      </c>
      <c r="H2846" s="599">
        <v>0</v>
      </c>
    </row>
    <row r="2847" spans="1:8" s="509" customFormat="1" ht="15" customHeight="1">
      <c r="A2847" s="469">
        <v>50</v>
      </c>
      <c r="B2847" s="576" t="s">
        <v>1595</v>
      </c>
      <c r="C2847" s="576" t="s">
        <v>5436</v>
      </c>
      <c r="D2847" s="634"/>
      <c r="E2847" s="599">
        <v>3426</v>
      </c>
      <c r="F2847" s="599">
        <v>0</v>
      </c>
      <c r="G2847" s="599">
        <v>0</v>
      </c>
      <c r="H2847" s="599">
        <v>0</v>
      </c>
    </row>
    <row r="2848" spans="1:8" s="509" customFormat="1" ht="15" customHeight="1">
      <c r="A2848" s="469">
        <v>51</v>
      </c>
      <c r="B2848" s="576" t="s">
        <v>1595</v>
      </c>
      <c r="C2848" s="576" t="s">
        <v>5437</v>
      </c>
      <c r="D2848" s="634"/>
      <c r="E2848" s="599">
        <v>4948</v>
      </c>
      <c r="F2848" s="599">
        <v>0</v>
      </c>
      <c r="G2848" s="599">
        <v>0</v>
      </c>
      <c r="H2848" s="599">
        <v>0</v>
      </c>
    </row>
    <row r="2849" spans="1:8" s="509" customFormat="1" ht="15" customHeight="1">
      <c r="A2849" s="469">
        <v>52</v>
      </c>
      <c r="B2849" s="576" t="s">
        <v>1595</v>
      </c>
      <c r="C2849" s="576" t="s">
        <v>5438</v>
      </c>
      <c r="D2849" s="634"/>
      <c r="E2849" s="599">
        <v>2817</v>
      </c>
      <c r="F2849" s="599">
        <v>1690</v>
      </c>
      <c r="G2849" s="599">
        <v>0</v>
      </c>
      <c r="H2849" s="599">
        <v>0</v>
      </c>
    </row>
    <row r="2850" spans="1:8" s="509" customFormat="1" ht="15" customHeight="1">
      <c r="A2850" s="469">
        <v>53</v>
      </c>
      <c r="B2850" s="576" t="s">
        <v>885</v>
      </c>
      <c r="C2850" s="576" t="s">
        <v>5407</v>
      </c>
      <c r="D2850" s="634"/>
      <c r="E2850" s="599">
        <v>6559</v>
      </c>
      <c r="F2850" s="599">
        <v>0</v>
      </c>
      <c r="G2850" s="599">
        <v>0</v>
      </c>
      <c r="H2850" s="599">
        <v>0</v>
      </c>
    </row>
    <row r="2851" spans="1:8" s="509" customFormat="1" ht="15" customHeight="1">
      <c r="A2851" s="469">
        <v>54</v>
      </c>
      <c r="B2851" s="576" t="s">
        <v>885</v>
      </c>
      <c r="C2851" s="576" t="s">
        <v>5439</v>
      </c>
      <c r="D2851" s="634"/>
      <c r="E2851" s="599">
        <v>6090</v>
      </c>
      <c r="F2851" s="599">
        <v>2436</v>
      </c>
      <c r="G2851" s="599">
        <v>0</v>
      </c>
      <c r="H2851" s="599">
        <v>0</v>
      </c>
    </row>
    <row r="2852" spans="1:8" s="509" customFormat="1" ht="15" customHeight="1">
      <c r="A2852" s="469">
        <v>55</v>
      </c>
      <c r="B2852" s="1192" t="s">
        <v>5440</v>
      </c>
      <c r="C2852" s="1192"/>
      <c r="D2852" s="634"/>
      <c r="E2852" s="599">
        <v>11760</v>
      </c>
      <c r="F2852" s="599">
        <v>0</v>
      </c>
      <c r="G2852" s="599">
        <v>0</v>
      </c>
      <c r="H2852" s="599">
        <v>0</v>
      </c>
    </row>
    <row r="2853" spans="1:8" s="509" customFormat="1" ht="15" customHeight="1">
      <c r="A2853" s="469">
        <v>56</v>
      </c>
      <c r="B2853" s="576" t="s">
        <v>1631</v>
      </c>
      <c r="C2853" s="576" t="s">
        <v>5441</v>
      </c>
      <c r="D2853" s="634"/>
      <c r="E2853" s="599">
        <v>2246</v>
      </c>
      <c r="F2853" s="599">
        <v>0</v>
      </c>
      <c r="G2853" s="599">
        <v>0</v>
      </c>
      <c r="H2853" s="599">
        <v>0</v>
      </c>
    </row>
    <row r="2854" spans="1:8" s="509" customFormat="1" ht="15" customHeight="1">
      <c r="A2854" s="469">
        <v>57</v>
      </c>
      <c r="B2854" s="576" t="s">
        <v>1721</v>
      </c>
      <c r="C2854" s="576" t="s">
        <v>5442</v>
      </c>
      <c r="D2854" s="634"/>
      <c r="E2854" s="599">
        <v>2855</v>
      </c>
      <c r="F2854" s="599">
        <v>0</v>
      </c>
      <c r="G2854" s="599">
        <v>0</v>
      </c>
      <c r="H2854" s="599">
        <v>0</v>
      </c>
    </row>
    <row r="2855" spans="1:8" s="509" customFormat="1" ht="15" customHeight="1">
      <c r="A2855" s="469">
        <v>58</v>
      </c>
      <c r="B2855" s="576" t="s">
        <v>1674</v>
      </c>
      <c r="C2855" s="576" t="s">
        <v>5443</v>
      </c>
      <c r="D2855" s="634"/>
      <c r="E2855" s="599">
        <v>2246</v>
      </c>
      <c r="F2855" s="599">
        <v>898</v>
      </c>
      <c r="G2855" s="599">
        <v>0</v>
      </c>
      <c r="H2855" s="599">
        <v>0</v>
      </c>
    </row>
    <row r="2856" spans="1:8" s="509" customFormat="1" ht="15" customHeight="1">
      <c r="A2856" s="469">
        <v>59</v>
      </c>
      <c r="B2856" s="576" t="s">
        <v>1649</v>
      </c>
      <c r="C2856" s="576" t="s">
        <v>5444</v>
      </c>
      <c r="D2856" s="634"/>
      <c r="E2856" s="599">
        <v>2664</v>
      </c>
      <c r="F2856" s="599">
        <v>0</v>
      </c>
      <c r="G2856" s="599">
        <v>0</v>
      </c>
      <c r="H2856" s="599">
        <v>0</v>
      </c>
    </row>
    <row r="2857" spans="1:8" s="509" customFormat="1" ht="15" customHeight="1">
      <c r="A2857" s="469">
        <v>60</v>
      </c>
      <c r="B2857" s="576" t="s">
        <v>1377</v>
      </c>
      <c r="C2857" s="576" t="s">
        <v>5398</v>
      </c>
      <c r="D2857" s="634"/>
      <c r="E2857" s="599">
        <v>2664</v>
      </c>
      <c r="F2857" s="599">
        <v>0</v>
      </c>
      <c r="G2857" s="599">
        <v>0</v>
      </c>
      <c r="H2857" s="599">
        <v>0</v>
      </c>
    </row>
    <row r="2858" spans="1:8" s="509" customFormat="1" ht="15" customHeight="1">
      <c r="A2858" s="469">
        <v>61</v>
      </c>
      <c r="B2858" s="576" t="s">
        <v>1967</v>
      </c>
      <c r="C2858" s="576" t="s">
        <v>5445</v>
      </c>
      <c r="D2858" s="634"/>
      <c r="E2858" s="599">
        <v>2284</v>
      </c>
      <c r="F2858" s="599">
        <v>1370</v>
      </c>
      <c r="G2858" s="599">
        <v>914</v>
      </c>
      <c r="H2858" s="599">
        <v>0</v>
      </c>
    </row>
    <row r="2859" spans="1:8" s="509" customFormat="1" ht="15" customHeight="1">
      <c r="A2859" s="469">
        <v>62</v>
      </c>
      <c r="B2859" s="576" t="s">
        <v>1320</v>
      </c>
      <c r="C2859" s="576" t="s">
        <v>5446</v>
      </c>
      <c r="D2859" s="634"/>
      <c r="E2859" s="599">
        <v>6149</v>
      </c>
      <c r="F2859" s="599">
        <v>0</v>
      </c>
      <c r="G2859" s="599">
        <v>0</v>
      </c>
      <c r="H2859" s="599">
        <v>0</v>
      </c>
    </row>
    <row r="2860" spans="1:8" s="509" customFormat="1" ht="15" customHeight="1">
      <c r="A2860" s="469">
        <v>63</v>
      </c>
      <c r="B2860" s="576" t="s">
        <v>1320</v>
      </c>
      <c r="C2860" s="576" t="s">
        <v>5447</v>
      </c>
      <c r="D2860" s="634"/>
      <c r="E2860" s="599">
        <v>2246</v>
      </c>
      <c r="F2860" s="599">
        <v>0</v>
      </c>
      <c r="G2860" s="599">
        <v>0</v>
      </c>
      <c r="H2860" s="599">
        <v>0</v>
      </c>
    </row>
    <row r="2861" spans="1:8" s="509" customFormat="1" ht="15" customHeight="1">
      <c r="A2861" s="469">
        <v>64</v>
      </c>
      <c r="B2861" s="576" t="s">
        <v>818</v>
      </c>
      <c r="C2861" s="576" t="s">
        <v>5448</v>
      </c>
      <c r="D2861" s="634"/>
      <c r="E2861" s="599">
        <v>3074</v>
      </c>
      <c r="F2861" s="599">
        <v>1230</v>
      </c>
      <c r="G2861" s="599">
        <v>922</v>
      </c>
      <c r="H2861" s="599">
        <v>0</v>
      </c>
    </row>
    <row r="2862" spans="1:8" s="509" customFormat="1" ht="15" customHeight="1">
      <c r="A2862" s="469">
        <v>65</v>
      </c>
      <c r="B2862" s="576" t="s">
        <v>818</v>
      </c>
      <c r="C2862" s="576" t="s">
        <v>5410</v>
      </c>
      <c r="D2862" s="634"/>
      <c r="E2862" s="599">
        <v>1903</v>
      </c>
      <c r="F2862" s="599">
        <v>0</v>
      </c>
      <c r="G2862" s="599">
        <v>0</v>
      </c>
      <c r="H2862" s="599">
        <v>0</v>
      </c>
    </row>
    <row r="2863" spans="1:8" s="509" customFormat="1" ht="15" customHeight="1">
      <c r="A2863" s="469">
        <v>66</v>
      </c>
      <c r="B2863" s="576" t="s">
        <v>1661</v>
      </c>
      <c r="C2863" s="576" t="s">
        <v>5409</v>
      </c>
      <c r="D2863" s="634"/>
      <c r="E2863" s="599">
        <v>2284</v>
      </c>
      <c r="F2863" s="599">
        <v>914</v>
      </c>
      <c r="G2863" s="599">
        <v>685</v>
      </c>
      <c r="H2863" s="599">
        <v>0</v>
      </c>
    </row>
    <row r="2864" spans="1:8" s="509" customFormat="1" ht="15" customHeight="1">
      <c r="A2864" s="469">
        <v>67</v>
      </c>
      <c r="B2864" s="576" t="s">
        <v>1661</v>
      </c>
      <c r="C2864" s="576" t="s">
        <v>5410</v>
      </c>
      <c r="D2864" s="634"/>
      <c r="E2864" s="599">
        <v>1903</v>
      </c>
      <c r="F2864" s="599">
        <v>0</v>
      </c>
      <c r="G2864" s="599">
        <v>0</v>
      </c>
      <c r="H2864" s="599">
        <v>0</v>
      </c>
    </row>
    <row r="2865" spans="1:8" s="509" customFormat="1" ht="15" customHeight="1">
      <c r="A2865" s="469">
        <v>68</v>
      </c>
      <c r="B2865" s="576" t="s">
        <v>1612</v>
      </c>
      <c r="C2865" s="576" t="s">
        <v>5449</v>
      </c>
      <c r="D2865" s="634"/>
      <c r="E2865" s="599">
        <v>3689</v>
      </c>
      <c r="F2865" s="599">
        <v>0</v>
      </c>
      <c r="G2865" s="599">
        <v>0</v>
      </c>
      <c r="H2865" s="599">
        <v>0</v>
      </c>
    </row>
    <row r="2866" spans="1:8" s="509" customFormat="1" ht="15" customHeight="1">
      <c r="A2866" s="469">
        <v>69</v>
      </c>
      <c r="B2866" s="576" t="s">
        <v>1612</v>
      </c>
      <c r="C2866" s="576" t="s">
        <v>5450</v>
      </c>
      <c r="D2866" s="634"/>
      <c r="E2866" s="599">
        <v>2600</v>
      </c>
      <c r="F2866" s="599">
        <v>0</v>
      </c>
      <c r="G2866" s="599">
        <v>0</v>
      </c>
      <c r="H2866" s="599">
        <v>0</v>
      </c>
    </row>
    <row r="2867" spans="1:8" s="509" customFormat="1" ht="15" customHeight="1">
      <c r="A2867" s="469">
        <v>70</v>
      </c>
      <c r="B2867" s="576" t="s">
        <v>874</v>
      </c>
      <c r="C2867" s="576" t="s">
        <v>5436</v>
      </c>
      <c r="D2867" s="634"/>
      <c r="E2867" s="599">
        <v>2855</v>
      </c>
      <c r="F2867" s="599">
        <v>0</v>
      </c>
      <c r="G2867" s="599">
        <v>0</v>
      </c>
      <c r="H2867" s="599">
        <v>0</v>
      </c>
    </row>
    <row r="2868" spans="1:8" s="509" customFormat="1" ht="15" customHeight="1">
      <c r="A2868" s="469">
        <v>71</v>
      </c>
      <c r="B2868" s="576" t="s">
        <v>1592</v>
      </c>
      <c r="C2868" s="576" t="s">
        <v>5451</v>
      </c>
      <c r="D2868" s="634"/>
      <c r="E2868" s="599">
        <v>2284</v>
      </c>
      <c r="F2868" s="599">
        <v>0</v>
      </c>
      <c r="G2868" s="599">
        <v>0</v>
      </c>
      <c r="H2868" s="599">
        <v>0</v>
      </c>
    </row>
    <row r="2869" spans="1:8" s="509" customFormat="1" ht="15" customHeight="1">
      <c r="A2869" s="469">
        <v>72</v>
      </c>
      <c r="B2869" s="576" t="s">
        <v>4358</v>
      </c>
      <c r="C2869" s="576" t="s">
        <v>5451</v>
      </c>
      <c r="D2869" s="634"/>
      <c r="E2869" s="599">
        <v>2284</v>
      </c>
      <c r="F2869" s="599">
        <v>914</v>
      </c>
      <c r="G2869" s="599">
        <v>0</v>
      </c>
      <c r="H2869" s="599">
        <v>0</v>
      </c>
    </row>
    <row r="2870" spans="1:8" s="509" customFormat="1" ht="15" customHeight="1">
      <c r="A2870" s="469">
        <v>73</v>
      </c>
      <c r="B2870" s="576" t="s">
        <v>1315</v>
      </c>
      <c r="C2870" s="576" t="s">
        <v>5448</v>
      </c>
      <c r="D2870" s="634"/>
      <c r="E2870" s="599">
        <v>2246</v>
      </c>
      <c r="F2870" s="599">
        <v>0</v>
      </c>
      <c r="G2870" s="599">
        <v>0</v>
      </c>
      <c r="H2870" s="599">
        <v>0</v>
      </c>
    </row>
    <row r="2871" spans="1:8" s="509" customFormat="1" ht="15" customHeight="1">
      <c r="A2871" s="469">
        <v>74</v>
      </c>
      <c r="B2871" s="576" t="s">
        <v>1596</v>
      </c>
      <c r="C2871" s="576" t="s">
        <v>5407</v>
      </c>
      <c r="D2871" s="634"/>
      <c r="E2871" s="599">
        <v>1903</v>
      </c>
      <c r="F2871" s="599">
        <v>0</v>
      </c>
      <c r="G2871" s="599">
        <v>0</v>
      </c>
      <c r="H2871" s="599">
        <v>0</v>
      </c>
    </row>
    <row r="2872" spans="1:8" s="509" customFormat="1" ht="15" customHeight="1">
      <c r="A2872" s="469">
        <v>75</v>
      </c>
      <c r="B2872" s="576" t="s">
        <v>1841</v>
      </c>
      <c r="C2872" s="576" t="s">
        <v>5452</v>
      </c>
      <c r="D2872" s="634"/>
      <c r="E2872" s="599">
        <v>1522</v>
      </c>
      <c r="F2872" s="599">
        <v>990</v>
      </c>
      <c r="G2872" s="599">
        <v>0</v>
      </c>
      <c r="H2872" s="599">
        <v>0</v>
      </c>
    </row>
    <row r="2873" spans="1:8" s="509" customFormat="1" ht="15" customHeight="1">
      <c r="A2873" s="469">
        <v>76</v>
      </c>
      <c r="B2873" s="576" t="s">
        <v>1606</v>
      </c>
      <c r="C2873" s="576" t="s">
        <v>5453</v>
      </c>
      <c r="D2873" s="634"/>
      <c r="E2873" s="599">
        <v>2050</v>
      </c>
      <c r="F2873" s="599">
        <v>820</v>
      </c>
      <c r="G2873" s="599">
        <v>0</v>
      </c>
      <c r="H2873" s="599">
        <v>0</v>
      </c>
    </row>
    <row r="2874" spans="1:8" s="509" customFormat="1" ht="15" customHeight="1">
      <c r="A2874" s="469">
        <v>77</v>
      </c>
      <c r="B2874" s="576" t="s">
        <v>1651</v>
      </c>
      <c r="C2874" s="576" t="s">
        <v>5419</v>
      </c>
      <c r="D2874" s="634"/>
      <c r="E2874" s="599">
        <v>1903</v>
      </c>
      <c r="F2874" s="599">
        <v>0</v>
      </c>
      <c r="G2874" s="599">
        <v>0</v>
      </c>
      <c r="H2874" s="599">
        <v>0</v>
      </c>
    </row>
    <row r="2875" spans="1:8" s="509" customFormat="1" ht="15" customHeight="1">
      <c r="A2875" s="469">
        <v>78</v>
      </c>
      <c r="B2875" s="576" t="s">
        <v>1346</v>
      </c>
      <c r="C2875" s="576" t="s">
        <v>5454</v>
      </c>
      <c r="D2875" s="634"/>
      <c r="E2875" s="599">
        <v>1903</v>
      </c>
      <c r="F2875" s="599">
        <v>0</v>
      </c>
      <c r="G2875" s="599">
        <v>0</v>
      </c>
      <c r="H2875" s="599">
        <v>0</v>
      </c>
    </row>
    <row r="2876" spans="1:8" s="509" customFormat="1" ht="15" customHeight="1">
      <c r="A2876" s="469">
        <v>79</v>
      </c>
      <c r="B2876" s="576" t="s">
        <v>5455</v>
      </c>
      <c r="C2876" s="576" t="s">
        <v>5456</v>
      </c>
      <c r="D2876" s="634"/>
      <c r="E2876" s="599">
        <v>1522</v>
      </c>
      <c r="F2876" s="599">
        <v>0</v>
      </c>
      <c r="G2876" s="599">
        <v>0</v>
      </c>
      <c r="H2876" s="599">
        <v>0</v>
      </c>
    </row>
    <row r="2877" spans="1:8" s="509" customFormat="1" ht="15" customHeight="1">
      <c r="A2877" s="469">
        <v>80</v>
      </c>
      <c r="B2877" s="576" t="s">
        <v>1696</v>
      </c>
      <c r="C2877" s="576" t="s">
        <v>5457</v>
      </c>
      <c r="D2877" s="634"/>
      <c r="E2877" s="599">
        <v>1142</v>
      </c>
      <c r="F2877" s="599">
        <v>0</v>
      </c>
      <c r="G2877" s="599">
        <v>0</v>
      </c>
      <c r="H2877" s="599">
        <v>0</v>
      </c>
    </row>
    <row r="2878" spans="1:8" s="509" customFormat="1" ht="15" customHeight="1">
      <c r="A2878" s="469">
        <v>81</v>
      </c>
      <c r="B2878" s="576" t="s">
        <v>1654</v>
      </c>
      <c r="C2878" s="576" t="s">
        <v>5458</v>
      </c>
      <c r="D2878" s="634"/>
      <c r="E2878" s="599">
        <v>1400</v>
      </c>
      <c r="F2878" s="599">
        <v>560</v>
      </c>
      <c r="G2878" s="599">
        <v>420</v>
      </c>
      <c r="H2878" s="599">
        <v>0</v>
      </c>
    </row>
    <row r="2879" spans="1:8" s="509" customFormat="1" ht="15" customHeight="1">
      <c r="A2879" s="469">
        <v>82</v>
      </c>
      <c r="B2879" s="576" t="s">
        <v>1645</v>
      </c>
      <c r="C2879" s="576" t="s">
        <v>5458</v>
      </c>
      <c r="D2879" s="634"/>
      <c r="E2879" s="599">
        <v>1142</v>
      </c>
      <c r="F2879" s="599">
        <v>0</v>
      </c>
      <c r="G2879" s="599">
        <v>0</v>
      </c>
      <c r="H2879" s="599">
        <v>0</v>
      </c>
    </row>
    <row r="2880" spans="1:8" s="509" customFormat="1" ht="15" customHeight="1">
      <c r="A2880" s="469">
        <v>83</v>
      </c>
      <c r="B2880" s="576" t="s">
        <v>2469</v>
      </c>
      <c r="C2880" s="576" t="s">
        <v>5445</v>
      </c>
      <c r="D2880" s="634"/>
      <c r="E2880" s="599">
        <v>1142</v>
      </c>
      <c r="F2880" s="599">
        <v>0</v>
      </c>
      <c r="G2880" s="599">
        <v>0</v>
      </c>
      <c r="H2880" s="599">
        <v>0</v>
      </c>
    </row>
    <row r="2881" spans="1:8" s="509" customFormat="1" ht="15" customHeight="1">
      <c r="A2881" s="469">
        <v>84</v>
      </c>
      <c r="B2881" s="576" t="s">
        <v>1355</v>
      </c>
      <c r="C2881" s="576" t="s">
        <v>5445</v>
      </c>
      <c r="D2881" s="634"/>
      <c r="E2881" s="599">
        <v>1218</v>
      </c>
      <c r="F2881" s="599">
        <v>0</v>
      </c>
      <c r="G2881" s="599">
        <v>0</v>
      </c>
      <c r="H2881" s="599">
        <v>0</v>
      </c>
    </row>
    <row r="2882" spans="1:8" s="509" customFormat="1" ht="15" customHeight="1">
      <c r="A2882" s="469">
        <v>85</v>
      </c>
      <c r="B2882" s="576" t="s">
        <v>2523</v>
      </c>
      <c r="C2882" s="576" t="s">
        <v>5459</v>
      </c>
      <c r="D2882" s="634"/>
      <c r="E2882" s="599">
        <v>4948</v>
      </c>
      <c r="F2882" s="599">
        <v>0</v>
      </c>
      <c r="G2882" s="599">
        <v>0</v>
      </c>
      <c r="H2882" s="599">
        <v>0</v>
      </c>
    </row>
    <row r="2883" spans="1:8" s="509" customFormat="1" ht="15" customHeight="1">
      <c r="A2883" s="469">
        <v>86</v>
      </c>
      <c r="B2883" s="576" t="s">
        <v>2523</v>
      </c>
      <c r="C2883" s="576" t="s">
        <v>5460</v>
      </c>
      <c r="D2883" s="634"/>
      <c r="E2883" s="599">
        <v>4568</v>
      </c>
      <c r="F2883" s="599">
        <v>0</v>
      </c>
      <c r="G2883" s="599">
        <v>0</v>
      </c>
      <c r="H2883" s="599">
        <v>0</v>
      </c>
    </row>
    <row r="2884" spans="1:8" s="509" customFormat="1" ht="15" customHeight="1">
      <c r="A2884" s="469">
        <v>87</v>
      </c>
      <c r="B2884" s="576" t="s">
        <v>2523</v>
      </c>
      <c r="C2884" s="576" t="s">
        <v>5461</v>
      </c>
      <c r="D2884" s="634"/>
      <c r="E2884" s="599">
        <v>4187</v>
      </c>
      <c r="F2884" s="599">
        <v>0</v>
      </c>
      <c r="G2884" s="599">
        <v>0</v>
      </c>
      <c r="H2884" s="599">
        <v>0</v>
      </c>
    </row>
    <row r="2885" spans="1:8" s="509" customFormat="1" ht="15" customHeight="1">
      <c r="A2885" s="469">
        <v>88</v>
      </c>
      <c r="B2885" s="576" t="s">
        <v>1700</v>
      </c>
      <c r="C2885" s="576" t="s">
        <v>5462</v>
      </c>
      <c r="D2885" s="634"/>
      <c r="E2885" s="599">
        <v>4568</v>
      </c>
      <c r="F2885" s="599">
        <v>0</v>
      </c>
      <c r="G2885" s="599">
        <v>0</v>
      </c>
      <c r="H2885" s="599">
        <v>0</v>
      </c>
    </row>
    <row r="2886" spans="1:8" s="509" customFormat="1" ht="15" customHeight="1">
      <c r="A2886" s="469">
        <v>89</v>
      </c>
      <c r="B2886" s="576" t="s">
        <v>1700</v>
      </c>
      <c r="C2886" s="576" t="s">
        <v>5463</v>
      </c>
      <c r="D2886" s="634"/>
      <c r="E2886" s="599">
        <v>4568</v>
      </c>
      <c r="F2886" s="599">
        <v>0</v>
      </c>
      <c r="G2886" s="599">
        <v>0</v>
      </c>
      <c r="H2886" s="599">
        <v>0</v>
      </c>
    </row>
    <row r="2887" spans="1:8" s="509" customFormat="1" ht="15" customHeight="1">
      <c r="A2887" s="469">
        <v>90</v>
      </c>
      <c r="B2887" s="576" t="s">
        <v>280</v>
      </c>
      <c r="C2887" s="576" t="s">
        <v>5464</v>
      </c>
      <c r="D2887" s="634"/>
      <c r="E2887" s="599">
        <v>2196</v>
      </c>
      <c r="F2887" s="599">
        <v>0</v>
      </c>
      <c r="G2887" s="599">
        <v>0</v>
      </c>
      <c r="H2887" s="599">
        <v>0</v>
      </c>
    </row>
    <row r="2888" spans="1:8" s="509" customFormat="1" ht="15" customHeight="1">
      <c r="A2888" s="469">
        <v>91</v>
      </c>
      <c r="B2888" s="576" t="s">
        <v>5465</v>
      </c>
      <c r="C2888" s="576" t="s">
        <v>5466</v>
      </c>
      <c r="D2888" s="634"/>
      <c r="E2888" s="599">
        <v>1952</v>
      </c>
      <c r="F2888" s="599">
        <v>0</v>
      </c>
      <c r="G2888" s="599">
        <v>0</v>
      </c>
      <c r="H2888" s="599">
        <v>0</v>
      </c>
    </row>
    <row r="2889" spans="1:8" s="509" customFormat="1" ht="15" customHeight="1">
      <c r="A2889" s="469">
        <v>92</v>
      </c>
      <c r="B2889" s="576" t="s">
        <v>5465</v>
      </c>
      <c r="C2889" s="576" t="s">
        <v>5467</v>
      </c>
      <c r="D2889" s="634"/>
      <c r="E2889" s="599">
        <v>2196</v>
      </c>
      <c r="F2889" s="599">
        <v>0</v>
      </c>
      <c r="G2889" s="599">
        <v>0</v>
      </c>
      <c r="H2889" s="599">
        <v>0</v>
      </c>
    </row>
    <row r="2890" spans="1:8" s="509" customFormat="1" ht="15" customHeight="1">
      <c r="A2890" s="469">
        <v>93</v>
      </c>
      <c r="B2890" s="1192" t="s">
        <v>5468</v>
      </c>
      <c r="C2890" s="1192"/>
      <c r="D2890" s="634"/>
      <c r="E2890" s="599">
        <v>2440</v>
      </c>
      <c r="F2890" s="599">
        <v>0</v>
      </c>
      <c r="G2890" s="599">
        <v>0</v>
      </c>
      <c r="H2890" s="599">
        <v>0</v>
      </c>
    </row>
    <row r="2891" spans="1:8" s="509" customFormat="1" ht="15" customHeight="1">
      <c r="A2891" s="469">
        <v>94</v>
      </c>
      <c r="B2891" s="1192" t="s">
        <v>5469</v>
      </c>
      <c r="C2891" s="1192"/>
      <c r="D2891" s="634"/>
      <c r="E2891" s="599">
        <v>2684</v>
      </c>
      <c r="F2891" s="599">
        <v>0</v>
      </c>
      <c r="G2891" s="599">
        <v>0</v>
      </c>
      <c r="H2891" s="599">
        <v>0</v>
      </c>
    </row>
    <row r="2892" spans="1:8" s="509" customFormat="1" ht="15" customHeight="1">
      <c r="A2892" s="469">
        <v>95</v>
      </c>
      <c r="B2892" s="576" t="s">
        <v>564</v>
      </c>
      <c r="C2892" s="576" t="s">
        <v>5459</v>
      </c>
      <c r="D2892" s="634"/>
      <c r="E2892" s="599">
        <v>3416</v>
      </c>
      <c r="F2892" s="599">
        <v>0</v>
      </c>
      <c r="G2892" s="599">
        <v>0</v>
      </c>
      <c r="H2892" s="599">
        <v>0</v>
      </c>
    </row>
    <row r="2893" spans="1:8" s="509" customFormat="1" ht="15" customHeight="1">
      <c r="A2893" s="469">
        <v>96</v>
      </c>
      <c r="B2893" s="576" t="s">
        <v>565</v>
      </c>
      <c r="C2893" s="576" t="s">
        <v>5470</v>
      </c>
      <c r="D2893" s="634"/>
      <c r="E2893" s="599">
        <v>2928</v>
      </c>
      <c r="F2893" s="599">
        <v>0</v>
      </c>
      <c r="G2893" s="599">
        <v>0</v>
      </c>
      <c r="H2893" s="599">
        <v>0</v>
      </c>
    </row>
    <row r="2894" spans="1:8" s="509" customFormat="1" ht="15" customHeight="1">
      <c r="A2894" s="469">
        <v>97</v>
      </c>
      <c r="B2894" s="576" t="s">
        <v>1883</v>
      </c>
      <c r="C2894" s="576" t="s">
        <v>5471</v>
      </c>
      <c r="D2894" s="634"/>
      <c r="E2894" s="599">
        <v>3400</v>
      </c>
      <c r="F2894" s="599">
        <v>0</v>
      </c>
      <c r="G2894" s="599">
        <v>0</v>
      </c>
      <c r="H2894" s="599">
        <v>0</v>
      </c>
    </row>
    <row r="2895" spans="1:8" s="509" customFormat="1" ht="15" customHeight="1">
      <c r="A2895" s="469">
        <v>98</v>
      </c>
      <c r="B2895" s="1192" t="s">
        <v>5472</v>
      </c>
      <c r="C2895" s="1192"/>
      <c r="D2895" s="634"/>
      <c r="E2895" s="599">
        <v>3200</v>
      </c>
      <c r="F2895" s="599">
        <v>0</v>
      </c>
      <c r="G2895" s="599">
        <v>0</v>
      </c>
      <c r="H2895" s="599">
        <v>0</v>
      </c>
    </row>
    <row r="2896" spans="1:8" s="509" customFormat="1" ht="15" customHeight="1">
      <c r="A2896" s="469">
        <v>99</v>
      </c>
      <c r="B2896" s="576" t="s">
        <v>1886</v>
      </c>
      <c r="C2896" s="576" t="s">
        <v>5459</v>
      </c>
      <c r="D2896" s="634"/>
      <c r="E2896" s="599">
        <v>3400</v>
      </c>
      <c r="F2896" s="599">
        <v>0</v>
      </c>
      <c r="G2896" s="599">
        <v>0</v>
      </c>
      <c r="H2896" s="599">
        <v>0</v>
      </c>
    </row>
    <row r="2897" spans="1:8" s="509" customFormat="1" ht="15" customHeight="1">
      <c r="A2897" s="469">
        <v>100</v>
      </c>
      <c r="B2897" s="576" t="s">
        <v>262</v>
      </c>
      <c r="C2897" s="576" t="s">
        <v>5473</v>
      </c>
      <c r="D2897" s="634"/>
      <c r="E2897" s="599">
        <v>3400</v>
      </c>
      <c r="F2897" s="599">
        <v>0</v>
      </c>
      <c r="G2897" s="599">
        <v>0</v>
      </c>
      <c r="H2897" s="599">
        <v>0</v>
      </c>
    </row>
    <row r="2898" spans="1:8" s="509" customFormat="1" ht="15" customHeight="1">
      <c r="A2898" s="469">
        <v>101</v>
      </c>
      <c r="B2898" s="1192" t="s">
        <v>5474</v>
      </c>
      <c r="C2898" s="1192"/>
      <c r="D2898" s="634"/>
      <c r="E2898" s="599">
        <v>3400</v>
      </c>
      <c r="F2898" s="599">
        <v>0</v>
      </c>
      <c r="G2898" s="599">
        <v>0</v>
      </c>
      <c r="H2898" s="599">
        <v>0</v>
      </c>
    </row>
    <row r="2899" spans="1:8" s="509" customFormat="1" ht="15" customHeight="1">
      <c r="A2899" s="469">
        <v>102</v>
      </c>
      <c r="B2899" s="576" t="s">
        <v>5475</v>
      </c>
      <c r="C2899" s="576" t="s">
        <v>5462</v>
      </c>
      <c r="D2899" s="634"/>
      <c r="E2899" s="599">
        <v>3400</v>
      </c>
      <c r="F2899" s="599">
        <v>0</v>
      </c>
      <c r="G2899" s="599">
        <v>0</v>
      </c>
      <c r="H2899" s="599">
        <v>0</v>
      </c>
    </row>
    <row r="2900" spans="1:8" s="509" customFormat="1" ht="15" customHeight="1">
      <c r="A2900" s="469">
        <v>103</v>
      </c>
      <c r="B2900" s="576" t="s">
        <v>3798</v>
      </c>
      <c r="C2900" s="576" t="s">
        <v>5415</v>
      </c>
      <c r="D2900" s="634"/>
      <c r="E2900" s="599">
        <v>3320</v>
      </c>
      <c r="F2900" s="599">
        <v>0</v>
      </c>
      <c r="G2900" s="599">
        <v>0</v>
      </c>
      <c r="H2900" s="599">
        <v>0</v>
      </c>
    </row>
    <row r="2901" spans="1:8" s="509" customFormat="1" ht="15" customHeight="1">
      <c r="A2901" s="469">
        <v>104</v>
      </c>
      <c r="B2901" s="1192" t="s">
        <v>5476</v>
      </c>
      <c r="C2901" s="1192"/>
      <c r="D2901" s="634"/>
      <c r="E2901" s="599">
        <v>3320</v>
      </c>
      <c r="F2901" s="599">
        <v>0</v>
      </c>
      <c r="G2901" s="599">
        <v>0</v>
      </c>
      <c r="H2901" s="599">
        <v>0</v>
      </c>
    </row>
    <row r="2902" spans="1:8" s="509" customFormat="1" ht="15" customHeight="1">
      <c r="A2902" s="469">
        <v>105</v>
      </c>
      <c r="B2902" s="1192" t="s">
        <v>5477</v>
      </c>
      <c r="C2902" s="1192"/>
      <c r="D2902" s="634"/>
      <c r="E2902" s="599">
        <v>3416</v>
      </c>
      <c r="F2902" s="599">
        <v>0</v>
      </c>
      <c r="G2902" s="599">
        <v>0</v>
      </c>
      <c r="H2902" s="599">
        <v>0</v>
      </c>
    </row>
    <row r="2903" spans="1:8" s="509" customFormat="1" ht="15" customHeight="1">
      <c r="A2903" s="469">
        <v>106</v>
      </c>
      <c r="B2903" s="576" t="s">
        <v>1653</v>
      </c>
      <c r="C2903" s="576" t="s">
        <v>5478</v>
      </c>
      <c r="D2903" s="634"/>
      <c r="E2903" s="599">
        <v>1312</v>
      </c>
      <c r="F2903" s="599">
        <v>0</v>
      </c>
      <c r="G2903" s="599">
        <v>0</v>
      </c>
      <c r="H2903" s="599">
        <v>0</v>
      </c>
    </row>
    <row r="2904" spans="1:8" s="509" customFormat="1" ht="15" customHeight="1">
      <c r="A2904" s="469">
        <v>107</v>
      </c>
      <c r="B2904" s="576" t="s">
        <v>1621</v>
      </c>
      <c r="C2904" s="576" t="s">
        <v>5479</v>
      </c>
      <c r="D2904" s="634"/>
      <c r="E2904" s="599">
        <v>1142</v>
      </c>
      <c r="F2904" s="599">
        <v>514</v>
      </c>
      <c r="G2904" s="599">
        <v>0</v>
      </c>
      <c r="H2904" s="599">
        <v>0</v>
      </c>
    </row>
    <row r="2905" spans="1:8" s="509" customFormat="1" ht="15" customHeight="1">
      <c r="A2905" s="469">
        <v>108</v>
      </c>
      <c r="B2905" s="576" t="s">
        <v>1581</v>
      </c>
      <c r="C2905" s="576" t="s">
        <v>5413</v>
      </c>
      <c r="D2905" s="634"/>
      <c r="E2905" s="599">
        <v>1066</v>
      </c>
      <c r="F2905" s="599">
        <v>0</v>
      </c>
      <c r="G2905" s="599">
        <v>0</v>
      </c>
      <c r="H2905" s="599">
        <v>0</v>
      </c>
    </row>
    <row r="2906" spans="1:8" s="509" customFormat="1" ht="15" customHeight="1">
      <c r="A2906" s="469">
        <v>109</v>
      </c>
      <c r="B2906" s="576" t="s">
        <v>1398</v>
      </c>
      <c r="C2906" s="576" t="s">
        <v>5413</v>
      </c>
      <c r="D2906" s="634"/>
      <c r="E2906" s="599">
        <v>1142</v>
      </c>
      <c r="F2906" s="599">
        <v>0</v>
      </c>
      <c r="G2906" s="599">
        <v>0</v>
      </c>
      <c r="H2906" s="599">
        <v>0</v>
      </c>
    </row>
    <row r="2907" spans="1:8" s="509" customFormat="1" ht="15" customHeight="1">
      <c r="A2907" s="469">
        <v>110</v>
      </c>
      <c r="B2907" s="576" t="s">
        <v>1701</v>
      </c>
      <c r="C2907" s="576" t="s">
        <v>5480</v>
      </c>
      <c r="D2907" s="634"/>
      <c r="E2907" s="599">
        <v>1142</v>
      </c>
      <c r="F2907" s="599">
        <v>457</v>
      </c>
      <c r="G2907" s="599">
        <v>0</v>
      </c>
      <c r="H2907" s="599">
        <v>0</v>
      </c>
    </row>
    <row r="2908" spans="1:8" s="509" customFormat="1" ht="15" customHeight="1">
      <c r="A2908" s="469">
        <v>111</v>
      </c>
      <c r="B2908" s="576" t="s">
        <v>1617</v>
      </c>
      <c r="C2908" s="576" t="s">
        <v>5481</v>
      </c>
      <c r="D2908" s="634"/>
      <c r="E2908" s="599">
        <v>1522</v>
      </c>
      <c r="F2908" s="599">
        <v>0</v>
      </c>
      <c r="G2908" s="599">
        <v>0</v>
      </c>
      <c r="H2908" s="599">
        <v>0</v>
      </c>
    </row>
    <row r="2909" spans="1:8" s="509" customFormat="1" ht="15" customHeight="1">
      <c r="A2909" s="469">
        <v>112</v>
      </c>
      <c r="B2909" s="1192" t="s">
        <v>1630</v>
      </c>
      <c r="C2909" s="576" t="s">
        <v>5481</v>
      </c>
      <c r="D2909" s="634"/>
      <c r="E2909" s="599">
        <v>1522</v>
      </c>
      <c r="F2909" s="599">
        <v>0</v>
      </c>
      <c r="G2909" s="599">
        <v>0</v>
      </c>
      <c r="H2909" s="599">
        <v>0</v>
      </c>
    </row>
    <row r="2910" spans="1:8" s="509" customFormat="1" ht="15" customHeight="1">
      <c r="A2910" s="469">
        <v>113</v>
      </c>
      <c r="B2910" s="1192"/>
      <c r="C2910" s="576" t="s">
        <v>5482</v>
      </c>
      <c r="D2910" s="634"/>
      <c r="E2910" s="599">
        <v>1218</v>
      </c>
      <c r="F2910" s="599">
        <v>0</v>
      </c>
      <c r="G2910" s="599">
        <v>0</v>
      </c>
      <c r="H2910" s="599">
        <v>0</v>
      </c>
    </row>
    <row r="2911" spans="1:8" s="509" customFormat="1" ht="15" customHeight="1">
      <c r="A2911" s="469">
        <v>114</v>
      </c>
      <c r="B2911" s="576" t="s">
        <v>1785</v>
      </c>
      <c r="C2911" s="576" t="s">
        <v>5483</v>
      </c>
      <c r="D2911" s="634"/>
      <c r="E2911" s="599">
        <v>1230</v>
      </c>
      <c r="F2911" s="599">
        <v>0</v>
      </c>
      <c r="G2911" s="599">
        <v>0</v>
      </c>
      <c r="H2911" s="599">
        <v>0</v>
      </c>
    </row>
    <row r="2912" spans="1:8" s="509" customFormat="1" ht="15" customHeight="1">
      <c r="A2912" s="469">
        <v>115</v>
      </c>
      <c r="B2912" s="1192" t="s">
        <v>1616</v>
      </c>
      <c r="C2912" s="576" t="s">
        <v>5483</v>
      </c>
      <c r="D2912" s="634"/>
      <c r="E2912" s="599">
        <v>1522</v>
      </c>
      <c r="F2912" s="599">
        <v>0</v>
      </c>
      <c r="G2912" s="599">
        <v>0</v>
      </c>
      <c r="H2912" s="599">
        <v>0</v>
      </c>
    </row>
    <row r="2913" spans="1:8" s="509" customFormat="1" ht="15" customHeight="1">
      <c r="A2913" s="469">
        <v>116</v>
      </c>
      <c r="B2913" s="1192"/>
      <c r="C2913" s="576" t="s">
        <v>5484</v>
      </c>
      <c r="D2913" s="634"/>
      <c r="E2913" s="599">
        <v>1408</v>
      </c>
      <c r="F2913" s="599">
        <v>0</v>
      </c>
      <c r="G2913" s="599">
        <v>0</v>
      </c>
      <c r="H2913" s="599">
        <v>0</v>
      </c>
    </row>
    <row r="2914" spans="1:8" s="509" customFormat="1" ht="15" customHeight="1">
      <c r="A2914" s="469">
        <v>117</v>
      </c>
      <c r="B2914" s="576" t="s">
        <v>1675</v>
      </c>
      <c r="C2914" s="576" t="s">
        <v>5485</v>
      </c>
      <c r="D2914" s="634"/>
      <c r="E2914" s="599">
        <v>1142</v>
      </c>
      <c r="F2914" s="599">
        <v>457</v>
      </c>
      <c r="G2914" s="599">
        <v>0</v>
      </c>
      <c r="H2914" s="599">
        <v>0</v>
      </c>
    </row>
    <row r="2915" spans="1:8" s="509" customFormat="1" ht="15" customHeight="1">
      <c r="A2915" s="469">
        <v>118</v>
      </c>
      <c r="B2915" s="576" t="s">
        <v>1351</v>
      </c>
      <c r="C2915" s="576" t="s">
        <v>5486</v>
      </c>
      <c r="D2915" s="634"/>
      <c r="E2915" s="599">
        <v>1142</v>
      </c>
      <c r="F2915" s="599">
        <v>971</v>
      </c>
      <c r="G2915" s="599">
        <v>0</v>
      </c>
      <c r="H2915" s="599">
        <v>0</v>
      </c>
    </row>
    <row r="2916" spans="1:8" s="509" customFormat="1" ht="15" customHeight="1">
      <c r="A2916" s="469">
        <v>119</v>
      </c>
      <c r="B2916" s="576" t="s">
        <v>1718</v>
      </c>
      <c r="C2916" s="576" t="s">
        <v>5487</v>
      </c>
      <c r="D2916" s="634"/>
      <c r="E2916" s="599">
        <v>1142</v>
      </c>
      <c r="F2916" s="599">
        <v>0</v>
      </c>
      <c r="G2916" s="599">
        <v>0</v>
      </c>
      <c r="H2916" s="599">
        <v>0</v>
      </c>
    </row>
    <row r="2917" spans="1:8" s="509" customFormat="1" ht="15" customHeight="1">
      <c r="A2917" s="469">
        <v>120</v>
      </c>
      <c r="B2917" s="576" t="s">
        <v>2139</v>
      </c>
      <c r="C2917" s="576" t="s">
        <v>5488</v>
      </c>
      <c r="D2917" s="634"/>
      <c r="E2917" s="599">
        <v>1142</v>
      </c>
      <c r="F2917" s="599">
        <v>0</v>
      </c>
      <c r="G2917" s="599">
        <v>0</v>
      </c>
      <c r="H2917" s="599">
        <v>0</v>
      </c>
    </row>
    <row r="2918" spans="1:8" s="509" customFormat="1" ht="15" customHeight="1">
      <c r="A2918" s="469">
        <v>121</v>
      </c>
      <c r="B2918" s="576" t="s">
        <v>1644</v>
      </c>
      <c r="C2918" s="576" t="s">
        <v>5489</v>
      </c>
      <c r="D2918" s="634"/>
      <c r="E2918" s="599">
        <v>1142</v>
      </c>
      <c r="F2918" s="599">
        <v>0</v>
      </c>
      <c r="G2918" s="599">
        <v>0</v>
      </c>
      <c r="H2918" s="599">
        <v>0</v>
      </c>
    </row>
    <row r="2919" spans="1:8" s="509" customFormat="1" ht="15" customHeight="1">
      <c r="A2919" s="469">
        <v>122</v>
      </c>
      <c r="B2919" s="576" t="s">
        <v>1659</v>
      </c>
      <c r="C2919" s="576" t="s">
        <v>5490</v>
      </c>
      <c r="D2919" s="634"/>
      <c r="E2919" s="599">
        <v>1142</v>
      </c>
      <c r="F2919" s="599">
        <v>571</v>
      </c>
      <c r="G2919" s="599">
        <v>0</v>
      </c>
      <c r="H2919" s="599">
        <v>0</v>
      </c>
    </row>
    <row r="2920" spans="1:8" s="509" customFormat="1" ht="15" customHeight="1">
      <c r="A2920" s="469">
        <v>123</v>
      </c>
      <c r="B2920" s="576" t="s">
        <v>5491</v>
      </c>
      <c r="C2920" s="576" t="s">
        <v>5409</v>
      </c>
      <c r="D2920" s="634"/>
      <c r="E2920" s="599">
        <v>1142</v>
      </c>
      <c r="F2920" s="599">
        <v>0</v>
      </c>
      <c r="G2920" s="599">
        <v>0</v>
      </c>
      <c r="H2920" s="599">
        <v>0</v>
      </c>
    </row>
    <row r="2921" spans="1:8" s="509" customFormat="1" ht="15" customHeight="1">
      <c r="A2921" s="469">
        <v>124</v>
      </c>
      <c r="B2921" s="576" t="s">
        <v>1314</v>
      </c>
      <c r="C2921" s="576" t="s">
        <v>5492</v>
      </c>
      <c r="D2921" s="634"/>
      <c r="E2921" s="599">
        <v>1142</v>
      </c>
      <c r="F2921" s="599">
        <v>457</v>
      </c>
      <c r="G2921" s="599">
        <v>0</v>
      </c>
      <c r="H2921" s="599">
        <v>0</v>
      </c>
    </row>
    <row r="2922" spans="1:8" s="509" customFormat="1" ht="15" customHeight="1">
      <c r="A2922" s="469">
        <v>125</v>
      </c>
      <c r="B2922" s="576" t="s">
        <v>5493</v>
      </c>
      <c r="C2922" s="576" t="s">
        <v>5494</v>
      </c>
      <c r="D2922" s="634"/>
      <c r="E2922" s="599">
        <v>1142</v>
      </c>
      <c r="F2922" s="599">
        <v>0</v>
      </c>
      <c r="G2922" s="599">
        <v>0</v>
      </c>
      <c r="H2922" s="599">
        <v>0</v>
      </c>
    </row>
    <row r="2923" spans="1:8" s="509" customFormat="1" ht="15" customHeight="1">
      <c r="A2923" s="469">
        <v>126</v>
      </c>
      <c r="B2923" s="576" t="s">
        <v>5495</v>
      </c>
      <c r="C2923" s="576" t="s">
        <v>5494</v>
      </c>
      <c r="D2923" s="634"/>
      <c r="E2923" s="599">
        <v>1142</v>
      </c>
      <c r="F2923" s="599">
        <v>0</v>
      </c>
      <c r="G2923" s="599">
        <v>0</v>
      </c>
      <c r="H2923" s="599">
        <v>0</v>
      </c>
    </row>
    <row r="2924" spans="1:8" s="509" customFormat="1" ht="15" customHeight="1">
      <c r="A2924" s="469">
        <v>127</v>
      </c>
      <c r="B2924" s="1192" t="s">
        <v>5496</v>
      </c>
      <c r="C2924" s="576" t="s">
        <v>5497</v>
      </c>
      <c r="D2924" s="634"/>
      <c r="E2924" s="599">
        <v>1522</v>
      </c>
      <c r="F2924" s="599">
        <v>0</v>
      </c>
      <c r="G2924" s="599">
        <v>0</v>
      </c>
      <c r="H2924" s="599">
        <v>0</v>
      </c>
    </row>
    <row r="2925" spans="1:8" s="509" customFormat="1" ht="15" customHeight="1">
      <c r="A2925" s="469">
        <v>128</v>
      </c>
      <c r="B2925" s="1192"/>
      <c r="C2925" s="576" t="s">
        <v>5498</v>
      </c>
      <c r="D2925" s="634"/>
      <c r="E2925" s="599">
        <v>1142</v>
      </c>
      <c r="F2925" s="599">
        <v>0</v>
      </c>
      <c r="G2925" s="599">
        <v>0</v>
      </c>
      <c r="H2925" s="599">
        <v>0</v>
      </c>
    </row>
    <row r="2926" spans="1:8" s="509" customFormat="1" ht="15" customHeight="1">
      <c r="A2926" s="469">
        <v>129</v>
      </c>
      <c r="B2926" s="1192" t="s">
        <v>5499</v>
      </c>
      <c r="C2926" s="576" t="s">
        <v>5497</v>
      </c>
      <c r="D2926" s="634"/>
      <c r="E2926" s="599">
        <v>533</v>
      </c>
      <c r="F2926" s="599">
        <v>0</v>
      </c>
      <c r="G2926" s="599">
        <v>0</v>
      </c>
      <c r="H2926" s="599">
        <v>0</v>
      </c>
    </row>
    <row r="2927" spans="1:8" s="509" customFormat="1" ht="15" customHeight="1">
      <c r="A2927" s="469">
        <v>130</v>
      </c>
      <c r="B2927" s="1192"/>
      <c r="C2927" s="576" t="s">
        <v>5498</v>
      </c>
      <c r="D2927" s="634"/>
      <c r="E2927" s="599">
        <v>381</v>
      </c>
      <c r="F2927" s="599">
        <v>0</v>
      </c>
      <c r="G2927" s="599">
        <v>0</v>
      </c>
      <c r="H2927" s="599">
        <v>0</v>
      </c>
    </row>
    <row r="2928" spans="1:8" s="509" customFormat="1" ht="15" customHeight="1">
      <c r="A2928" s="469">
        <v>131</v>
      </c>
      <c r="B2928" s="576" t="s">
        <v>5500</v>
      </c>
      <c r="C2928" s="576" t="s">
        <v>5501</v>
      </c>
      <c r="D2928" s="634"/>
      <c r="E2928" s="599">
        <v>3806</v>
      </c>
      <c r="F2928" s="599">
        <v>0</v>
      </c>
      <c r="G2928" s="599">
        <v>0</v>
      </c>
      <c r="H2928" s="599">
        <v>0</v>
      </c>
    </row>
    <row r="2929" spans="1:8" s="509" customFormat="1" ht="15" customHeight="1">
      <c r="A2929" s="469">
        <v>132</v>
      </c>
      <c r="B2929" s="576" t="s">
        <v>5502</v>
      </c>
      <c r="C2929" s="576" t="s">
        <v>5503</v>
      </c>
      <c r="D2929" s="634"/>
      <c r="E2929" s="599">
        <v>1000</v>
      </c>
      <c r="F2929" s="599">
        <v>650</v>
      </c>
      <c r="G2929" s="599">
        <v>0</v>
      </c>
      <c r="H2929" s="599">
        <v>0</v>
      </c>
    </row>
    <row r="2930" spans="1:8" s="509" customFormat="1" ht="15" customHeight="1">
      <c r="A2930" s="469">
        <v>133</v>
      </c>
      <c r="B2930" s="576" t="s">
        <v>85</v>
      </c>
      <c r="C2930" s="576" t="s">
        <v>5504</v>
      </c>
      <c r="D2930" s="634"/>
      <c r="E2930" s="599">
        <v>610</v>
      </c>
      <c r="F2930" s="599">
        <v>0</v>
      </c>
      <c r="G2930" s="599">
        <v>0</v>
      </c>
      <c r="H2930" s="599">
        <v>0</v>
      </c>
    </row>
    <row r="2931" spans="1:8" s="509" customFormat="1" ht="15" customHeight="1">
      <c r="A2931" s="469">
        <v>134</v>
      </c>
      <c r="B2931" s="576" t="s">
        <v>5505</v>
      </c>
      <c r="C2931" s="576" t="s">
        <v>5506</v>
      </c>
      <c r="D2931" s="634"/>
      <c r="E2931" s="599">
        <v>3806</v>
      </c>
      <c r="F2931" s="599">
        <v>0</v>
      </c>
      <c r="G2931" s="599">
        <v>0</v>
      </c>
      <c r="H2931" s="599">
        <v>0</v>
      </c>
    </row>
    <row r="2932" spans="1:8" s="509" customFormat="1" ht="15" customHeight="1">
      <c r="A2932" s="469">
        <v>135</v>
      </c>
      <c r="B2932" s="576" t="s">
        <v>5507</v>
      </c>
      <c r="C2932" s="576" t="s">
        <v>5449</v>
      </c>
      <c r="D2932" s="634"/>
      <c r="E2932" s="599">
        <v>976</v>
      </c>
      <c r="F2932" s="599">
        <v>0</v>
      </c>
      <c r="G2932" s="599">
        <v>0</v>
      </c>
      <c r="H2932" s="599">
        <v>0</v>
      </c>
    </row>
    <row r="2933" spans="1:8" s="509" customFormat="1" ht="15" customHeight="1">
      <c r="A2933" s="469">
        <v>136</v>
      </c>
      <c r="B2933" s="576" t="s">
        <v>5508</v>
      </c>
      <c r="C2933" s="576" t="s">
        <v>5509</v>
      </c>
      <c r="D2933" s="634"/>
      <c r="E2933" s="599">
        <v>640</v>
      </c>
      <c r="F2933" s="599">
        <v>380</v>
      </c>
      <c r="G2933" s="599">
        <v>0</v>
      </c>
      <c r="H2933" s="599">
        <v>0</v>
      </c>
    </row>
    <row r="2934" spans="1:8" s="509" customFormat="1" ht="15" customHeight="1">
      <c r="A2934" s="469">
        <v>137</v>
      </c>
      <c r="B2934" s="576" t="s">
        <v>4743</v>
      </c>
      <c r="C2934" s="576" t="s">
        <v>5510</v>
      </c>
      <c r="D2934" s="634"/>
      <c r="E2934" s="599">
        <v>640</v>
      </c>
      <c r="F2934" s="599">
        <v>0</v>
      </c>
      <c r="G2934" s="599">
        <v>0</v>
      </c>
      <c r="H2934" s="599">
        <v>0</v>
      </c>
    </row>
    <row r="2935" spans="1:8" s="509" customFormat="1" ht="15" customHeight="1">
      <c r="A2935" s="469">
        <v>138</v>
      </c>
      <c r="B2935" s="576" t="s">
        <v>947</v>
      </c>
      <c r="C2935" s="576" t="s">
        <v>5511</v>
      </c>
      <c r="D2935" s="634"/>
      <c r="E2935" s="599">
        <v>6272</v>
      </c>
      <c r="F2935" s="599">
        <v>2509</v>
      </c>
      <c r="G2935" s="599">
        <v>0</v>
      </c>
      <c r="H2935" s="599">
        <v>0</v>
      </c>
    </row>
    <row r="2936" spans="1:8" s="509" customFormat="1" ht="15" customHeight="1">
      <c r="A2936" s="469">
        <v>139</v>
      </c>
      <c r="B2936" s="576" t="s">
        <v>947</v>
      </c>
      <c r="C2936" s="576" t="s">
        <v>5512</v>
      </c>
      <c r="D2936" s="634"/>
      <c r="E2936" s="599">
        <v>5645</v>
      </c>
      <c r="F2936" s="599">
        <v>2258</v>
      </c>
      <c r="G2936" s="599">
        <v>1693</v>
      </c>
      <c r="H2936" s="599">
        <v>1411</v>
      </c>
    </row>
    <row r="2937" spans="1:8" s="509" customFormat="1" ht="15" customHeight="1">
      <c r="A2937" s="469">
        <v>140</v>
      </c>
      <c r="B2937" s="576" t="s">
        <v>947</v>
      </c>
      <c r="C2937" s="576" t="s">
        <v>5513</v>
      </c>
      <c r="D2937" s="634"/>
      <c r="E2937" s="599">
        <v>3952</v>
      </c>
      <c r="F2937" s="599">
        <v>0</v>
      </c>
      <c r="G2937" s="599">
        <v>0</v>
      </c>
      <c r="H2937" s="599">
        <v>0</v>
      </c>
    </row>
    <row r="2938" spans="1:8" s="509" customFormat="1" ht="15" customHeight="1">
      <c r="A2938" s="469">
        <v>141</v>
      </c>
      <c r="B2938" s="576" t="s">
        <v>947</v>
      </c>
      <c r="C2938" s="576" t="s">
        <v>5514</v>
      </c>
      <c r="D2938" s="634"/>
      <c r="E2938" s="599">
        <v>2600</v>
      </c>
      <c r="F2938" s="599">
        <v>1040</v>
      </c>
      <c r="G2938" s="599">
        <v>780</v>
      </c>
      <c r="H2938" s="599">
        <v>0</v>
      </c>
    </row>
    <row r="2939" spans="1:8" s="509" customFormat="1" ht="15" customHeight="1">
      <c r="A2939" s="469">
        <v>142</v>
      </c>
      <c r="B2939" s="576" t="s">
        <v>566</v>
      </c>
      <c r="C2939" s="576" t="s">
        <v>5515</v>
      </c>
      <c r="D2939" s="634"/>
      <c r="E2939" s="599">
        <v>4352</v>
      </c>
      <c r="F2939" s="599">
        <v>1741</v>
      </c>
      <c r="G2939" s="599">
        <v>0</v>
      </c>
      <c r="H2939" s="599">
        <v>0</v>
      </c>
    </row>
    <row r="2940" spans="1:8" s="509" customFormat="1" ht="15" customHeight="1">
      <c r="A2940" s="469">
        <v>143</v>
      </c>
      <c r="B2940" s="576" t="s">
        <v>566</v>
      </c>
      <c r="C2940" s="576" t="s">
        <v>5516</v>
      </c>
      <c r="D2940" s="634"/>
      <c r="E2940" s="599">
        <v>2534</v>
      </c>
      <c r="F2940" s="599">
        <v>1014</v>
      </c>
      <c r="G2940" s="599">
        <v>0</v>
      </c>
      <c r="H2940" s="599">
        <v>0</v>
      </c>
    </row>
    <row r="2941" spans="1:8" s="509" customFormat="1" ht="15" customHeight="1">
      <c r="A2941" s="469">
        <v>144</v>
      </c>
      <c r="B2941" s="576" t="s">
        <v>566</v>
      </c>
      <c r="C2941" s="576" t="s">
        <v>5517</v>
      </c>
      <c r="D2941" s="634"/>
      <c r="E2941" s="599">
        <v>1869</v>
      </c>
      <c r="F2941" s="599">
        <v>748</v>
      </c>
      <c r="G2941" s="599">
        <v>561</v>
      </c>
      <c r="H2941" s="599">
        <v>0</v>
      </c>
    </row>
    <row r="2942" spans="1:8" s="509" customFormat="1" ht="15" customHeight="1">
      <c r="A2942" s="469">
        <v>145</v>
      </c>
      <c r="B2942" s="576" t="s">
        <v>566</v>
      </c>
      <c r="C2942" s="576" t="s">
        <v>5518</v>
      </c>
      <c r="D2942" s="634"/>
      <c r="E2942" s="599">
        <v>3168</v>
      </c>
      <c r="F2942" s="599">
        <v>1267</v>
      </c>
      <c r="G2942" s="599">
        <v>0</v>
      </c>
      <c r="H2942" s="599">
        <v>0</v>
      </c>
    </row>
    <row r="2943" spans="1:8" s="509" customFormat="1" ht="15" customHeight="1">
      <c r="A2943" s="469">
        <v>146</v>
      </c>
      <c r="B2943" s="576" t="s">
        <v>566</v>
      </c>
      <c r="C2943" s="576" t="s">
        <v>5519</v>
      </c>
      <c r="D2943" s="634"/>
      <c r="E2943" s="599">
        <v>1426</v>
      </c>
      <c r="F2943" s="599">
        <v>570</v>
      </c>
      <c r="G2943" s="599">
        <v>428</v>
      </c>
      <c r="H2943" s="599">
        <v>356</v>
      </c>
    </row>
    <row r="2944" spans="1:8" s="509" customFormat="1" ht="15" customHeight="1">
      <c r="A2944" s="469">
        <v>147</v>
      </c>
      <c r="B2944" s="576" t="s">
        <v>566</v>
      </c>
      <c r="C2944" s="576" t="s">
        <v>5520</v>
      </c>
      <c r="D2944" s="634"/>
      <c r="E2944" s="599">
        <v>665</v>
      </c>
      <c r="F2944" s="599">
        <v>266</v>
      </c>
      <c r="G2944" s="599">
        <v>200</v>
      </c>
      <c r="H2944" s="599">
        <v>0</v>
      </c>
    </row>
    <row r="2945" spans="1:8" s="509" customFormat="1" ht="15" customHeight="1">
      <c r="A2945" s="469">
        <v>148</v>
      </c>
      <c r="B2945" s="576" t="s">
        <v>566</v>
      </c>
      <c r="C2945" s="576" t="s">
        <v>5521</v>
      </c>
      <c r="D2945" s="634"/>
      <c r="E2945" s="599">
        <v>570</v>
      </c>
      <c r="F2945" s="599">
        <v>228</v>
      </c>
      <c r="G2945" s="599">
        <v>0</v>
      </c>
      <c r="H2945" s="599">
        <v>0</v>
      </c>
    </row>
    <row r="2946" spans="1:8" s="509" customFormat="1" ht="15" customHeight="1">
      <c r="A2946" s="469">
        <v>149</v>
      </c>
      <c r="B2946" s="576" t="s">
        <v>566</v>
      </c>
      <c r="C2946" s="576" t="s">
        <v>5522</v>
      </c>
      <c r="D2946" s="634"/>
      <c r="E2946" s="599">
        <v>864</v>
      </c>
      <c r="F2946" s="599">
        <v>346</v>
      </c>
      <c r="G2946" s="599">
        <v>259</v>
      </c>
      <c r="H2946" s="599">
        <v>0</v>
      </c>
    </row>
    <row r="2947" spans="1:8" s="509" customFormat="1" ht="15" customHeight="1">
      <c r="A2947" s="469">
        <v>150</v>
      </c>
      <c r="B2947" s="576" t="s">
        <v>566</v>
      </c>
      <c r="C2947" s="576" t="s">
        <v>5523</v>
      </c>
      <c r="D2947" s="634"/>
      <c r="E2947" s="599">
        <v>202</v>
      </c>
      <c r="F2947" s="599">
        <v>81</v>
      </c>
      <c r="G2947" s="599">
        <v>0</v>
      </c>
      <c r="H2947" s="599">
        <v>0</v>
      </c>
    </row>
    <row r="2948" spans="1:8" s="509" customFormat="1" ht="15" customHeight="1">
      <c r="A2948" s="469">
        <v>151</v>
      </c>
      <c r="B2948" s="576" t="s">
        <v>209</v>
      </c>
      <c r="C2948" s="576" t="s">
        <v>5524</v>
      </c>
      <c r="D2948" s="634"/>
      <c r="E2948" s="599">
        <v>475</v>
      </c>
      <c r="F2948" s="599">
        <v>190</v>
      </c>
      <c r="G2948" s="599">
        <v>143</v>
      </c>
      <c r="H2948" s="599">
        <v>0</v>
      </c>
    </row>
    <row r="2949" spans="1:8" s="509" customFormat="1" ht="15" customHeight="1">
      <c r="A2949" s="469">
        <v>152</v>
      </c>
      <c r="B2949" s="576" t="s">
        <v>209</v>
      </c>
      <c r="C2949" s="576" t="s">
        <v>5525</v>
      </c>
      <c r="D2949" s="634"/>
      <c r="E2949" s="599">
        <v>475</v>
      </c>
      <c r="F2949" s="599">
        <v>190</v>
      </c>
      <c r="G2949" s="599">
        <v>0</v>
      </c>
      <c r="H2949" s="599">
        <v>0</v>
      </c>
    </row>
    <row r="2950" spans="1:8" s="509" customFormat="1" ht="15" customHeight="1">
      <c r="A2950" s="469">
        <v>153</v>
      </c>
      <c r="B2950" s="576" t="s">
        <v>209</v>
      </c>
      <c r="C2950" s="576" t="s">
        <v>5526</v>
      </c>
      <c r="D2950" s="634"/>
      <c r="E2950" s="599">
        <v>1584</v>
      </c>
      <c r="F2950" s="599">
        <v>634</v>
      </c>
      <c r="G2950" s="599">
        <v>475</v>
      </c>
      <c r="H2950" s="599">
        <v>0</v>
      </c>
    </row>
    <row r="2951" spans="1:8" s="509" customFormat="1" ht="15" customHeight="1">
      <c r="A2951" s="469">
        <v>154</v>
      </c>
      <c r="B2951" s="576" t="s">
        <v>209</v>
      </c>
      <c r="C2951" s="576" t="s">
        <v>5527</v>
      </c>
      <c r="D2951" s="634"/>
      <c r="E2951" s="599">
        <v>570</v>
      </c>
      <c r="F2951" s="599">
        <v>228</v>
      </c>
      <c r="G2951" s="599">
        <v>171</v>
      </c>
      <c r="H2951" s="599">
        <v>0</v>
      </c>
    </row>
    <row r="2952" spans="1:8" s="509" customFormat="1" ht="15" customHeight="1">
      <c r="A2952" s="469">
        <v>155</v>
      </c>
      <c r="B2952" s="576" t="s">
        <v>209</v>
      </c>
      <c r="C2952" s="576" t="s">
        <v>5528</v>
      </c>
      <c r="D2952" s="634"/>
      <c r="E2952" s="599">
        <v>1584</v>
      </c>
      <c r="F2952" s="599">
        <v>634</v>
      </c>
      <c r="G2952" s="599">
        <v>0</v>
      </c>
      <c r="H2952" s="599">
        <v>0</v>
      </c>
    </row>
    <row r="2953" spans="1:8" s="509" customFormat="1" ht="15" customHeight="1">
      <c r="A2953" s="469">
        <v>156</v>
      </c>
      <c r="B2953" s="576" t="s">
        <v>209</v>
      </c>
      <c r="C2953" s="576" t="s">
        <v>5529</v>
      </c>
      <c r="D2953" s="634"/>
      <c r="E2953" s="599">
        <v>1584</v>
      </c>
      <c r="F2953" s="599">
        <v>1030</v>
      </c>
      <c r="G2953" s="599">
        <v>634</v>
      </c>
      <c r="H2953" s="599">
        <v>0</v>
      </c>
    </row>
    <row r="2954" spans="1:8" s="509" customFormat="1" ht="15" customHeight="1">
      <c r="A2954" s="469">
        <v>157</v>
      </c>
      <c r="B2954" s="576" t="s">
        <v>209</v>
      </c>
      <c r="C2954" s="576" t="s">
        <v>5530</v>
      </c>
      <c r="D2954" s="634"/>
      <c r="E2954" s="599">
        <v>1426</v>
      </c>
      <c r="F2954" s="599">
        <v>927</v>
      </c>
      <c r="G2954" s="599">
        <v>570</v>
      </c>
      <c r="H2954" s="599">
        <v>0</v>
      </c>
    </row>
    <row r="2955" spans="1:8" s="509" customFormat="1" ht="15" customHeight="1">
      <c r="A2955" s="469">
        <v>158</v>
      </c>
      <c r="B2955" s="576" t="s">
        <v>209</v>
      </c>
      <c r="C2955" s="576" t="s">
        <v>5531</v>
      </c>
      <c r="D2955" s="634"/>
      <c r="E2955" s="599">
        <v>1584</v>
      </c>
      <c r="F2955" s="599">
        <v>0</v>
      </c>
      <c r="G2955" s="599">
        <v>0</v>
      </c>
      <c r="H2955" s="599">
        <v>0</v>
      </c>
    </row>
    <row r="2956" spans="1:8" s="509" customFormat="1" ht="15" customHeight="1">
      <c r="A2956" s="469">
        <v>159</v>
      </c>
      <c r="B2956" s="576" t="s">
        <v>209</v>
      </c>
      <c r="C2956" s="576" t="s">
        <v>5532</v>
      </c>
      <c r="D2956" s="634"/>
      <c r="E2956" s="599">
        <v>1330</v>
      </c>
      <c r="F2956" s="599">
        <v>0</v>
      </c>
      <c r="G2956" s="599">
        <v>0</v>
      </c>
      <c r="H2956" s="599">
        <v>0</v>
      </c>
    </row>
    <row r="2957" spans="1:8" s="509" customFormat="1" ht="15" customHeight="1">
      <c r="A2957" s="469">
        <v>160</v>
      </c>
      <c r="B2957" s="576" t="s">
        <v>209</v>
      </c>
      <c r="C2957" s="576" t="s">
        <v>5533</v>
      </c>
      <c r="D2957" s="634"/>
      <c r="E2957" s="599">
        <v>665</v>
      </c>
      <c r="F2957" s="599">
        <v>432</v>
      </c>
      <c r="G2957" s="599">
        <v>0</v>
      </c>
      <c r="H2957" s="599">
        <v>0</v>
      </c>
    </row>
    <row r="2958" spans="1:8" s="509" customFormat="1" ht="15" customHeight="1">
      <c r="A2958" s="469">
        <v>161</v>
      </c>
      <c r="B2958" s="576" t="s">
        <v>209</v>
      </c>
      <c r="C2958" s="576" t="s">
        <v>5534</v>
      </c>
      <c r="D2958" s="634"/>
      <c r="E2958" s="599">
        <v>222</v>
      </c>
      <c r="F2958" s="599">
        <v>144</v>
      </c>
      <c r="G2958" s="599">
        <v>0</v>
      </c>
      <c r="H2958" s="599">
        <v>0</v>
      </c>
    </row>
    <row r="2959" spans="1:8" s="509" customFormat="1" ht="15" customHeight="1">
      <c r="A2959" s="469">
        <v>162</v>
      </c>
      <c r="B2959" s="576" t="s">
        <v>209</v>
      </c>
      <c r="C2959" s="576" t="s">
        <v>5535</v>
      </c>
      <c r="D2959" s="634"/>
      <c r="E2959" s="599">
        <v>222</v>
      </c>
      <c r="F2959" s="599">
        <v>0</v>
      </c>
      <c r="G2959" s="599">
        <v>0</v>
      </c>
      <c r="H2959" s="599">
        <v>0</v>
      </c>
    </row>
    <row r="2960" spans="1:8" s="509" customFormat="1" ht="15" customHeight="1">
      <c r="A2960" s="469">
        <v>163</v>
      </c>
      <c r="B2960" s="576" t="s">
        <v>209</v>
      </c>
      <c r="C2960" s="576" t="s">
        <v>5536</v>
      </c>
      <c r="D2960" s="634"/>
      <c r="E2960" s="599">
        <v>222</v>
      </c>
      <c r="F2960" s="599">
        <v>0</v>
      </c>
      <c r="G2960" s="599">
        <v>0</v>
      </c>
      <c r="H2960" s="599">
        <v>0</v>
      </c>
    </row>
    <row r="2961" spans="1:8" s="509" customFormat="1" ht="15" customHeight="1">
      <c r="A2961" s="469">
        <v>164</v>
      </c>
      <c r="B2961" s="576" t="s">
        <v>209</v>
      </c>
      <c r="C2961" s="576" t="s">
        <v>5537</v>
      </c>
      <c r="D2961" s="634"/>
      <c r="E2961" s="599">
        <v>792</v>
      </c>
      <c r="F2961" s="599">
        <v>440</v>
      </c>
      <c r="G2961" s="599">
        <v>0</v>
      </c>
      <c r="H2961" s="599">
        <v>0</v>
      </c>
    </row>
    <row r="2962" spans="1:8" s="509" customFormat="1" ht="15" customHeight="1">
      <c r="A2962" s="469">
        <v>165</v>
      </c>
      <c r="B2962" s="576" t="s">
        <v>209</v>
      </c>
      <c r="C2962" s="576" t="s">
        <v>5538</v>
      </c>
      <c r="D2962" s="634"/>
      <c r="E2962" s="599">
        <v>222</v>
      </c>
      <c r="F2962" s="599">
        <v>0</v>
      </c>
      <c r="G2962" s="599">
        <v>0</v>
      </c>
      <c r="H2962" s="599">
        <v>0</v>
      </c>
    </row>
    <row r="2963" spans="1:8" s="509" customFormat="1" ht="15" customHeight="1">
      <c r="A2963" s="469">
        <v>166</v>
      </c>
      <c r="B2963" s="576" t="s">
        <v>209</v>
      </c>
      <c r="C2963" s="576" t="s">
        <v>5539</v>
      </c>
      <c r="D2963" s="634"/>
      <c r="E2963" s="599">
        <v>1109</v>
      </c>
      <c r="F2963" s="599">
        <v>0</v>
      </c>
      <c r="G2963" s="599">
        <v>0</v>
      </c>
      <c r="H2963" s="599">
        <v>0</v>
      </c>
    </row>
    <row r="2964" spans="1:8" s="509" customFormat="1" ht="15" customHeight="1">
      <c r="A2964" s="469">
        <v>167</v>
      </c>
      <c r="B2964" s="576" t="s">
        <v>209</v>
      </c>
      <c r="C2964" s="576" t="s">
        <v>5540</v>
      </c>
      <c r="D2964" s="634"/>
      <c r="E2964" s="599">
        <v>1584</v>
      </c>
      <c r="F2964" s="599">
        <v>713</v>
      </c>
      <c r="G2964" s="599">
        <v>0</v>
      </c>
      <c r="H2964" s="599">
        <v>0</v>
      </c>
    </row>
    <row r="2965" spans="1:8" s="509" customFormat="1" ht="15" customHeight="1">
      <c r="A2965" s="469">
        <v>168</v>
      </c>
      <c r="B2965" s="576" t="s">
        <v>209</v>
      </c>
      <c r="C2965" s="576" t="s">
        <v>5541</v>
      </c>
      <c r="D2965" s="634"/>
      <c r="E2965" s="599">
        <v>570</v>
      </c>
      <c r="F2965" s="599">
        <v>371</v>
      </c>
      <c r="G2965" s="599">
        <v>228</v>
      </c>
      <c r="H2965" s="599">
        <v>0</v>
      </c>
    </row>
    <row r="2966" spans="1:8" s="509" customFormat="1" ht="15" customHeight="1">
      <c r="A2966" s="469">
        <v>169</v>
      </c>
      <c r="B2966" s="576" t="s">
        <v>209</v>
      </c>
      <c r="C2966" s="576" t="s">
        <v>5542</v>
      </c>
      <c r="D2966" s="634"/>
      <c r="E2966" s="599">
        <v>855</v>
      </c>
      <c r="F2966" s="599">
        <v>556</v>
      </c>
      <c r="G2966" s="599">
        <v>342</v>
      </c>
      <c r="H2966" s="599">
        <v>0</v>
      </c>
    </row>
    <row r="2967" spans="1:8" s="509" customFormat="1" ht="15" customHeight="1">
      <c r="A2967" s="469">
        <v>170</v>
      </c>
      <c r="B2967" s="576" t="s">
        <v>209</v>
      </c>
      <c r="C2967" s="576" t="s">
        <v>5543</v>
      </c>
      <c r="D2967" s="634"/>
      <c r="E2967" s="599">
        <v>855</v>
      </c>
      <c r="F2967" s="599">
        <v>556</v>
      </c>
      <c r="G2967" s="599">
        <v>0</v>
      </c>
      <c r="H2967" s="599">
        <v>0</v>
      </c>
    </row>
    <row r="2968" spans="1:8" s="509" customFormat="1" ht="15" customHeight="1">
      <c r="A2968" s="469">
        <v>171</v>
      </c>
      <c r="B2968" s="576" t="s">
        <v>209</v>
      </c>
      <c r="C2968" s="576" t="s">
        <v>5544</v>
      </c>
      <c r="D2968" s="634"/>
      <c r="E2968" s="599">
        <v>855</v>
      </c>
      <c r="F2968" s="599">
        <v>556</v>
      </c>
      <c r="G2968" s="599">
        <v>0</v>
      </c>
      <c r="H2968" s="599">
        <v>0</v>
      </c>
    </row>
    <row r="2969" spans="1:8" s="509" customFormat="1" ht="15" customHeight="1">
      <c r="A2969" s="469">
        <v>172</v>
      </c>
      <c r="B2969" s="1192" t="s">
        <v>5545</v>
      </c>
      <c r="C2969" s="576" t="s">
        <v>5546</v>
      </c>
      <c r="D2969" s="634"/>
      <c r="E2969" s="599">
        <v>1880</v>
      </c>
      <c r="F2969" s="599">
        <v>0</v>
      </c>
      <c r="G2969" s="599">
        <v>0</v>
      </c>
      <c r="H2969" s="599">
        <v>0</v>
      </c>
    </row>
    <row r="2970" spans="1:8" s="509" customFormat="1" ht="15" customHeight="1">
      <c r="A2970" s="469">
        <v>173</v>
      </c>
      <c r="B2970" s="1192"/>
      <c r="C2970" s="576" t="s">
        <v>5547</v>
      </c>
      <c r="D2970" s="634"/>
      <c r="E2970" s="599">
        <v>1584</v>
      </c>
      <c r="F2970" s="599">
        <v>0</v>
      </c>
      <c r="G2970" s="599">
        <v>0</v>
      </c>
      <c r="H2970" s="599">
        <v>0</v>
      </c>
    </row>
    <row r="2971" spans="1:8" s="509" customFormat="1" ht="15" customHeight="1">
      <c r="A2971" s="469">
        <v>174</v>
      </c>
      <c r="B2971" s="1192"/>
      <c r="C2971" s="576" t="s">
        <v>5548</v>
      </c>
      <c r="D2971" s="634"/>
      <c r="E2971" s="599">
        <v>1280</v>
      </c>
      <c r="F2971" s="599">
        <v>0</v>
      </c>
      <c r="G2971" s="599">
        <v>0</v>
      </c>
      <c r="H2971" s="599">
        <v>0</v>
      </c>
    </row>
    <row r="2972" spans="1:8" s="509" customFormat="1" ht="15" customHeight="1">
      <c r="A2972" s="469">
        <v>175</v>
      </c>
      <c r="B2972" s="576" t="s">
        <v>5549</v>
      </c>
      <c r="C2972" s="470" t="s">
        <v>5550</v>
      </c>
      <c r="D2972" s="634"/>
      <c r="E2972" s="599">
        <v>1656</v>
      </c>
      <c r="F2972" s="599">
        <v>1159</v>
      </c>
      <c r="G2972" s="599">
        <v>828</v>
      </c>
      <c r="H2972" s="599">
        <v>0</v>
      </c>
    </row>
    <row r="2973" spans="1:8" s="509" customFormat="1" ht="15" customHeight="1">
      <c r="A2973" s="469">
        <v>176</v>
      </c>
      <c r="B2973" s="576" t="s">
        <v>5549</v>
      </c>
      <c r="C2973" s="470" t="s">
        <v>5551</v>
      </c>
      <c r="D2973" s="634"/>
      <c r="E2973" s="599">
        <v>1932</v>
      </c>
      <c r="F2973" s="599">
        <v>1352</v>
      </c>
      <c r="G2973" s="599">
        <v>966</v>
      </c>
      <c r="H2973" s="599">
        <v>0</v>
      </c>
    </row>
    <row r="2974" spans="1:8" s="509" customFormat="1" ht="15" customHeight="1">
      <c r="A2974" s="469">
        <v>177</v>
      </c>
      <c r="B2974" s="576" t="s">
        <v>5549</v>
      </c>
      <c r="C2974" s="470" t="s">
        <v>5552</v>
      </c>
      <c r="D2974" s="634"/>
      <c r="E2974" s="599">
        <v>1270</v>
      </c>
      <c r="F2974" s="599">
        <v>889</v>
      </c>
      <c r="G2974" s="599">
        <v>635</v>
      </c>
      <c r="H2974" s="599">
        <v>508</v>
      </c>
    </row>
    <row r="2975" spans="1:8" s="509" customFormat="1" ht="15" customHeight="1">
      <c r="A2975" s="469">
        <v>178</v>
      </c>
      <c r="B2975" s="576" t="s">
        <v>209</v>
      </c>
      <c r="C2975" s="470" t="s">
        <v>5553</v>
      </c>
      <c r="D2975" s="634"/>
      <c r="E2975" s="599">
        <v>745</v>
      </c>
      <c r="F2975" s="599">
        <v>952</v>
      </c>
      <c r="G2975" s="599">
        <v>0</v>
      </c>
      <c r="H2975" s="599">
        <v>0</v>
      </c>
    </row>
    <row r="2976" spans="1:8" s="509" customFormat="1" ht="15" customHeight="1">
      <c r="A2976" s="469">
        <v>179</v>
      </c>
      <c r="B2976" s="576" t="s">
        <v>209</v>
      </c>
      <c r="C2976" s="470" t="s">
        <v>5554</v>
      </c>
      <c r="D2976" s="634"/>
      <c r="E2976" s="599">
        <v>414</v>
      </c>
      <c r="F2976" s="599">
        <v>447</v>
      </c>
      <c r="G2976" s="599">
        <v>298</v>
      </c>
      <c r="H2976" s="599">
        <v>0</v>
      </c>
    </row>
    <row r="2977" spans="1:8" s="509" customFormat="1" ht="15" customHeight="1">
      <c r="A2977" s="469">
        <v>180</v>
      </c>
      <c r="B2977" s="576" t="s">
        <v>209</v>
      </c>
      <c r="C2977" s="470" t="s">
        <v>5555</v>
      </c>
      <c r="D2977" s="634"/>
      <c r="E2977" s="599">
        <v>414</v>
      </c>
      <c r="F2977" s="599">
        <v>248</v>
      </c>
      <c r="G2977" s="599">
        <v>166</v>
      </c>
      <c r="H2977" s="599">
        <v>0</v>
      </c>
    </row>
    <row r="2978" spans="1:8" s="509" customFormat="1" ht="15" customHeight="1">
      <c r="A2978" s="469">
        <v>181</v>
      </c>
      <c r="B2978" s="576" t="s">
        <v>209</v>
      </c>
      <c r="C2978" s="470" t="s">
        <v>5556</v>
      </c>
      <c r="D2978" s="634"/>
      <c r="E2978" s="599">
        <v>414</v>
      </c>
      <c r="F2978" s="599">
        <v>248</v>
      </c>
      <c r="G2978" s="599">
        <v>0</v>
      </c>
      <c r="H2978" s="599">
        <v>0</v>
      </c>
    </row>
    <row r="2979" spans="1:8" s="509" customFormat="1" ht="15" customHeight="1">
      <c r="A2979" s="469">
        <v>182</v>
      </c>
      <c r="B2979" s="1192" t="s">
        <v>5557</v>
      </c>
      <c r="C2979" s="1192"/>
      <c r="D2979" s="634"/>
      <c r="E2979" s="599">
        <v>2015</v>
      </c>
      <c r="F2979" s="599">
        <v>0</v>
      </c>
      <c r="G2979" s="599">
        <v>0</v>
      </c>
      <c r="H2979" s="599">
        <v>0</v>
      </c>
    </row>
    <row r="2980" spans="1:8" s="509" customFormat="1" ht="15" customHeight="1">
      <c r="A2980" s="469">
        <v>183</v>
      </c>
      <c r="B2980" s="1192" t="s">
        <v>5558</v>
      </c>
      <c r="C2980" s="1192"/>
      <c r="D2980" s="634"/>
      <c r="E2980" s="599">
        <v>828</v>
      </c>
      <c r="F2980" s="599">
        <v>0</v>
      </c>
      <c r="G2980" s="599">
        <v>0</v>
      </c>
      <c r="H2980" s="599">
        <v>0</v>
      </c>
    </row>
    <row r="2981" spans="1:8" s="509" customFormat="1" ht="15" customHeight="1">
      <c r="A2981" s="469">
        <v>184</v>
      </c>
      <c r="B2981" s="576" t="s">
        <v>5549</v>
      </c>
      <c r="C2981" s="576" t="s">
        <v>5559</v>
      </c>
      <c r="D2981" s="634"/>
      <c r="E2981" s="599">
        <v>3552</v>
      </c>
      <c r="F2981" s="599">
        <v>1954</v>
      </c>
      <c r="G2981" s="599">
        <v>1421</v>
      </c>
      <c r="H2981" s="599">
        <v>888</v>
      </c>
    </row>
    <row r="2982" spans="1:8" s="509" customFormat="1" ht="15" customHeight="1">
      <c r="A2982" s="469">
        <v>185</v>
      </c>
      <c r="B2982" s="576" t="s">
        <v>5549</v>
      </c>
      <c r="C2982" s="576" t="s">
        <v>5560</v>
      </c>
      <c r="D2982" s="634"/>
      <c r="E2982" s="599">
        <v>3256</v>
      </c>
      <c r="F2982" s="599">
        <v>2116</v>
      </c>
      <c r="G2982" s="599">
        <v>1628</v>
      </c>
      <c r="H2982" s="599">
        <v>0</v>
      </c>
    </row>
    <row r="2983" spans="1:8" s="509" customFormat="1" ht="15" customHeight="1">
      <c r="A2983" s="469">
        <v>186</v>
      </c>
      <c r="B2983" s="576" t="s">
        <v>5549</v>
      </c>
      <c r="C2983" s="576" t="s">
        <v>5561</v>
      </c>
      <c r="D2983" s="634"/>
      <c r="E2983" s="599">
        <v>2016</v>
      </c>
      <c r="F2983" s="599">
        <v>1310</v>
      </c>
      <c r="G2983" s="599">
        <v>0</v>
      </c>
      <c r="H2983" s="599">
        <v>0</v>
      </c>
    </row>
    <row r="2984" spans="1:8" s="509" customFormat="1" ht="15" customHeight="1">
      <c r="A2984" s="469">
        <v>187</v>
      </c>
      <c r="B2984" s="576" t="s">
        <v>947</v>
      </c>
      <c r="C2984" s="576" t="s">
        <v>5562</v>
      </c>
      <c r="D2984" s="634"/>
      <c r="E2984" s="599">
        <v>2592</v>
      </c>
      <c r="F2984" s="599">
        <v>1814</v>
      </c>
      <c r="G2984" s="599">
        <v>0</v>
      </c>
      <c r="H2984" s="599">
        <v>0</v>
      </c>
    </row>
    <row r="2985" spans="1:8" s="509" customFormat="1" ht="15" customHeight="1">
      <c r="A2985" s="469">
        <v>188</v>
      </c>
      <c r="B2985" s="576" t="s">
        <v>947</v>
      </c>
      <c r="C2985" s="576" t="s">
        <v>5563</v>
      </c>
      <c r="D2985" s="634"/>
      <c r="E2985" s="599">
        <v>2736</v>
      </c>
      <c r="F2985" s="599">
        <v>1806</v>
      </c>
      <c r="G2985" s="599">
        <v>1368</v>
      </c>
      <c r="H2985" s="599">
        <v>0</v>
      </c>
    </row>
    <row r="2986" spans="1:8" s="509" customFormat="1" ht="15" customHeight="1">
      <c r="A2986" s="469">
        <v>189</v>
      </c>
      <c r="B2986" s="576" t="s">
        <v>947</v>
      </c>
      <c r="C2986" s="576" t="s">
        <v>5564</v>
      </c>
      <c r="D2986" s="634"/>
      <c r="E2986" s="599">
        <v>2304</v>
      </c>
      <c r="F2986" s="599">
        <v>1382</v>
      </c>
      <c r="G2986" s="599">
        <v>0</v>
      </c>
      <c r="H2986" s="599">
        <v>0</v>
      </c>
    </row>
    <row r="2987" spans="1:8" s="509" customFormat="1" ht="15" customHeight="1">
      <c r="A2987" s="469">
        <v>190</v>
      </c>
      <c r="B2987" s="576" t="s">
        <v>5565</v>
      </c>
      <c r="C2987" s="576" t="s">
        <v>5566</v>
      </c>
      <c r="D2987" s="634"/>
      <c r="E2987" s="599">
        <v>749</v>
      </c>
      <c r="F2987" s="599">
        <v>480</v>
      </c>
      <c r="G2987" s="599">
        <v>380</v>
      </c>
      <c r="H2987" s="599">
        <v>240</v>
      </c>
    </row>
    <row r="2988" spans="1:8" s="509" customFormat="1" ht="15" customHeight="1">
      <c r="A2988" s="469">
        <v>191</v>
      </c>
      <c r="B2988" s="576" t="s">
        <v>5565</v>
      </c>
      <c r="C2988" s="576" t="s">
        <v>5567</v>
      </c>
      <c r="D2988" s="634"/>
      <c r="E2988" s="599">
        <v>374</v>
      </c>
      <c r="F2988" s="599">
        <v>260</v>
      </c>
      <c r="G2988" s="599">
        <v>0</v>
      </c>
      <c r="H2988" s="599">
        <v>0</v>
      </c>
    </row>
    <row r="2989" spans="1:8" s="509" customFormat="1" ht="15" customHeight="1">
      <c r="A2989" s="469">
        <v>192</v>
      </c>
      <c r="B2989" s="576" t="s">
        <v>5565</v>
      </c>
      <c r="C2989" s="576" t="s">
        <v>5568</v>
      </c>
      <c r="D2989" s="634"/>
      <c r="E2989" s="599">
        <v>432</v>
      </c>
      <c r="F2989" s="599">
        <v>340</v>
      </c>
      <c r="G2989" s="599">
        <v>0</v>
      </c>
      <c r="H2989" s="599">
        <v>0</v>
      </c>
    </row>
    <row r="2990" spans="1:8" s="509" customFormat="1" ht="15" customHeight="1">
      <c r="A2990" s="469">
        <v>193</v>
      </c>
      <c r="B2990" s="576" t="s">
        <v>5569</v>
      </c>
      <c r="C2990" s="576" t="s">
        <v>5570</v>
      </c>
      <c r="D2990" s="634"/>
      <c r="E2990" s="599">
        <v>749</v>
      </c>
      <c r="F2990" s="599">
        <v>480</v>
      </c>
      <c r="G2990" s="599">
        <v>380</v>
      </c>
      <c r="H2990" s="599">
        <v>240</v>
      </c>
    </row>
    <row r="2991" spans="1:8" s="509" customFormat="1" ht="15" customHeight="1">
      <c r="A2991" s="469">
        <v>194</v>
      </c>
      <c r="B2991" s="576" t="s">
        <v>5571</v>
      </c>
      <c r="C2991" s="576" t="s">
        <v>5572</v>
      </c>
      <c r="D2991" s="634"/>
      <c r="E2991" s="599">
        <v>518</v>
      </c>
      <c r="F2991" s="599">
        <v>285</v>
      </c>
      <c r="G2991" s="599">
        <v>207</v>
      </c>
      <c r="H2991" s="599">
        <v>0</v>
      </c>
    </row>
    <row r="2992" spans="1:8" s="509" customFormat="1" ht="15" customHeight="1">
      <c r="A2992" s="469">
        <v>195</v>
      </c>
      <c r="B2992" s="576" t="s">
        <v>5573</v>
      </c>
      <c r="C2992" s="576" t="s">
        <v>5574</v>
      </c>
      <c r="D2992" s="634"/>
      <c r="E2992" s="599">
        <v>300</v>
      </c>
      <c r="F2992" s="599">
        <v>220</v>
      </c>
      <c r="G2992" s="599">
        <v>140</v>
      </c>
      <c r="H2992" s="599">
        <v>0</v>
      </c>
    </row>
    <row r="2993" spans="1:8" s="509" customFormat="1" ht="15" customHeight="1">
      <c r="A2993" s="469">
        <v>196</v>
      </c>
      <c r="B2993" s="576" t="s">
        <v>5575</v>
      </c>
      <c r="C2993" s="576" t="s">
        <v>5576</v>
      </c>
      <c r="D2993" s="634"/>
      <c r="E2993" s="599">
        <v>893</v>
      </c>
      <c r="F2993" s="599">
        <v>491</v>
      </c>
      <c r="G2993" s="599">
        <v>357</v>
      </c>
      <c r="H2993" s="599">
        <v>0</v>
      </c>
    </row>
    <row r="2994" spans="1:8" s="509" customFormat="1" ht="15" customHeight="1">
      <c r="A2994" s="469">
        <v>197</v>
      </c>
      <c r="B2994" s="576" t="s">
        <v>5575</v>
      </c>
      <c r="C2994" s="576" t="s">
        <v>5577</v>
      </c>
      <c r="D2994" s="634"/>
      <c r="E2994" s="599">
        <v>605</v>
      </c>
      <c r="F2994" s="599">
        <v>333</v>
      </c>
      <c r="G2994" s="599">
        <v>242</v>
      </c>
      <c r="H2994" s="599">
        <v>0</v>
      </c>
    </row>
    <row r="2995" spans="1:8" s="509" customFormat="1" ht="15" customHeight="1">
      <c r="A2995" s="469">
        <v>198</v>
      </c>
      <c r="B2995" s="576" t="s">
        <v>5578</v>
      </c>
      <c r="C2995" s="576" t="s">
        <v>5579</v>
      </c>
      <c r="D2995" s="634"/>
      <c r="E2995" s="599">
        <v>461</v>
      </c>
      <c r="F2995" s="599">
        <v>253</v>
      </c>
      <c r="G2995" s="599">
        <v>184</v>
      </c>
      <c r="H2995" s="599">
        <v>0</v>
      </c>
    </row>
    <row r="2996" spans="1:8" s="509" customFormat="1" ht="15" customHeight="1">
      <c r="A2996" s="469">
        <v>199</v>
      </c>
      <c r="B2996" s="576" t="s">
        <v>5580</v>
      </c>
      <c r="C2996" s="576" t="s">
        <v>5581</v>
      </c>
      <c r="D2996" s="634"/>
      <c r="E2996" s="599">
        <v>432</v>
      </c>
      <c r="F2996" s="599">
        <v>238</v>
      </c>
      <c r="G2996" s="599">
        <v>173</v>
      </c>
      <c r="H2996" s="599">
        <v>0</v>
      </c>
    </row>
    <row r="2997" spans="1:8" s="509" customFormat="1" ht="15" customHeight="1">
      <c r="A2997" s="469">
        <v>200</v>
      </c>
      <c r="B2997" s="576" t="s">
        <v>5582</v>
      </c>
      <c r="C2997" s="576" t="s">
        <v>5583</v>
      </c>
      <c r="D2997" s="634"/>
      <c r="E2997" s="599">
        <v>374</v>
      </c>
      <c r="F2997" s="599">
        <v>206</v>
      </c>
      <c r="G2997" s="599">
        <v>150</v>
      </c>
      <c r="H2997" s="599">
        <v>0</v>
      </c>
    </row>
    <row r="2998" spans="1:8" s="509" customFormat="1" ht="15" customHeight="1">
      <c r="A2998" s="469">
        <v>201</v>
      </c>
      <c r="B2998" s="576" t="s">
        <v>5584</v>
      </c>
      <c r="C2998" s="576" t="s">
        <v>5585</v>
      </c>
      <c r="D2998" s="634"/>
      <c r="E2998" s="599">
        <v>202</v>
      </c>
      <c r="F2998" s="599">
        <v>140</v>
      </c>
      <c r="G2998" s="599">
        <v>100</v>
      </c>
      <c r="H2998" s="599">
        <v>0</v>
      </c>
    </row>
    <row r="2999" spans="1:8" s="509" customFormat="1" ht="15" customHeight="1">
      <c r="A2999" s="469">
        <v>202</v>
      </c>
      <c r="B2999" s="576" t="s">
        <v>5586</v>
      </c>
      <c r="C2999" s="576" t="s">
        <v>5587</v>
      </c>
      <c r="D2999" s="634"/>
      <c r="E2999" s="599">
        <v>230</v>
      </c>
      <c r="F2999" s="599">
        <v>196</v>
      </c>
      <c r="G2999" s="599">
        <v>0</v>
      </c>
      <c r="H2999" s="599">
        <v>0</v>
      </c>
    </row>
    <row r="3000" spans="1:8" s="509" customFormat="1" ht="15" customHeight="1">
      <c r="A3000" s="469">
        <v>203</v>
      </c>
      <c r="B3000" s="576" t="s">
        <v>5588</v>
      </c>
      <c r="C3000" s="576" t="s">
        <v>5589</v>
      </c>
      <c r="D3000" s="634"/>
      <c r="E3000" s="599">
        <v>230</v>
      </c>
      <c r="F3000" s="599">
        <v>127</v>
      </c>
      <c r="G3000" s="599">
        <v>92</v>
      </c>
      <c r="H3000" s="599">
        <v>0</v>
      </c>
    </row>
    <row r="3001" spans="1:8" s="509" customFormat="1" ht="15" customHeight="1">
      <c r="A3001" s="469">
        <v>204</v>
      </c>
      <c r="B3001" s="576" t="s">
        <v>5590</v>
      </c>
      <c r="C3001" s="576" t="s">
        <v>5591</v>
      </c>
      <c r="D3001" s="634"/>
      <c r="E3001" s="599">
        <v>1092</v>
      </c>
      <c r="F3001" s="599">
        <v>0</v>
      </c>
      <c r="G3001" s="599">
        <v>0</v>
      </c>
      <c r="H3001" s="599">
        <v>0</v>
      </c>
    </row>
    <row r="3002" spans="1:8" s="509" customFormat="1" ht="15" customHeight="1">
      <c r="A3002" s="469">
        <v>205</v>
      </c>
      <c r="B3002" s="576" t="s">
        <v>5590</v>
      </c>
      <c r="C3002" s="576" t="s">
        <v>5592</v>
      </c>
      <c r="D3002" s="634"/>
      <c r="E3002" s="599">
        <v>1498</v>
      </c>
      <c r="F3002" s="599">
        <v>0</v>
      </c>
      <c r="G3002" s="599">
        <v>0</v>
      </c>
      <c r="H3002" s="599">
        <v>0</v>
      </c>
    </row>
    <row r="3003" spans="1:8" s="509" customFormat="1" ht="15" customHeight="1">
      <c r="A3003" s="469">
        <v>206</v>
      </c>
      <c r="B3003" s="576" t="s">
        <v>5590</v>
      </c>
      <c r="C3003" s="576" t="s">
        <v>5593</v>
      </c>
      <c r="D3003" s="634"/>
      <c r="E3003" s="599">
        <v>967</v>
      </c>
      <c r="F3003" s="599">
        <v>0</v>
      </c>
      <c r="G3003" s="599">
        <v>0</v>
      </c>
      <c r="H3003" s="599">
        <v>0</v>
      </c>
    </row>
    <row r="3004" spans="1:8" s="509" customFormat="1" ht="15" customHeight="1">
      <c r="A3004" s="469">
        <v>207</v>
      </c>
      <c r="B3004" s="576" t="s">
        <v>5594</v>
      </c>
      <c r="C3004" s="576" t="s">
        <v>5595</v>
      </c>
      <c r="D3004" s="634"/>
      <c r="E3004" s="599">
        <v>220</v>
      </c>
      <c r="F3004" s="599">
        <v>180</v>
      </c>
      <c r="G3004" s="599">
        <v>140</v>
      </c>
      <c r="H3004" s="599">
        <v>0</v>
      </c>
    </row>
    <row r="3005" spans="1:8" s="509" customFormat="1" ht="15" customHeight="1">
      <c r="A3005" s="469">
        <v>208</v>
      </c>
      <c r="B3005" s="576" t="s">
        <v>5596</v>
      </c>
      <c r="C3005" s="576" t="s">
        <v>5597</v>
      </c>
      <c r="D3005" s="634"/>
      <c r="E3005" s="599">
        <v>160</v>
      </c>
      <c r="F3005" s="599">
        <v>120</v>
      </c>
      <c r="G3005" s="599">
        <v>0</v>
      </c>
      <c r="H3005" s="599">
        <v>0</v>
      </c>
    </row>
    <row r="3006" spans="1:8" s="509" customFormat="1" ht="15" customHeight="1">
      <c r="A3006" s="469">
        <v>209</v>
      </c>
      <c r="B3006" s="576" t="s">
        <v>5598</v>
      </c>
      <c r="C3006" s="576" t="s">
        <v>5599</v>
      </c>
      <c r="D3006" s="634"/>
      <c r="E3006" s="599">
        <v>152</v>
      </c>
      <c r="F3006" s="599">
        <v>112</v>
      </c>
      <c r="G3006" s="599">
        <v>0</v>
      </c>
      <c r="H3006" s="599">
        <v>0</v>
      </c>
    </row>
    <row r="3007" spans="1:8" s="509" customFormat="1" ht="15" customHeight="1">
      <c r="A3007" s="635">
        <v>38</v>
      </c>
      <c r="B3007" s="636" t="s">
        <v>5600</v>
      </c>
      <c r="C3007" s="637"/>
      <c r="D3007" s="637"/>
      <c r="E3007" s="638">
        <v>0</v>
      </c>
      <c r="F3007" s="638">
        <v>0</v>
      </c>
      <c r="G3007" s="638">
        <v>0</v>
      </c>
      <c r="H3007" s="638">
        <v>0</v>
      </c>
    </row>
    <row r="3008" spans="1:8" s="509" customFormat="1" ht="15" customHeight="1">
      <c r="A3008" s="469">
        <v>1</v>
      </c>
      <c r="B3008" s="639" t="s">
        <v>947</v>
      </c>
      <c r="C3008" s="639" t="s">
        <v>5601</v>
      </c>
      <c r="D3008" s="458"/>
      <c r="E3008" s="599">
        <v>7200</v>
      </c>
      <c r="F3008" s="599">
        <v>4600</v>
      </c>
      <c r="G3008" s="599">
        <v>0</v>
      </c>
      <c r="H3008" s="599">
        <v>0</v>
      </c>
    </row>
    <row r="3009" spans="1:8" s="509" customFormat="1" ht="15" customHeight="1">
      <c r="A3009" s="469">
        <v>2</v>
      </c>
      <c r="B3009" s="639" t="s">
        <v>947</v>
      </c>
      <c r="C3009" s="639" t="s">
        <v>5602</v>
      </c>
      <c r="D3009" s="458"/>
      <c r="E3009" s="599">
        <v>2400</v>
      </c>
      <c r="F3009" s="599">
        <v>960</v>
      </c>
      <c r="G3009" s="599">
        <v>840</v>
      </c>
      <c r="H3009" s="599">
        <v>0</v>
      </c>
    </row>
    <row r="3010" spans="1:8" s="509" customFormat="1" ht="15" customHeight="1">
      <c r="A3010" s="469">
        <v>3</v>
      </c>
      <c r="B3010" s="1210" t="s">
        <v>5603</v>
      </c>
      <c r="C3010" s="1210"/>
      <c r="D3010" s="458"/>
      <c r="E3010" s="599">
        <v>3200</v>
      </c>
      <c r="F3010" s="599">
        <v>0</v>
      </c>
      <c r="G3010" s="599">
        <v>0</v>
      </c>
      <c r="H3010" s="599">
        <v>0</v>
      </c>
    </row>
    <row r="3011" spans="1:8" s="509" customFormat="1" ht="15" customHeight="1">
      <c r="A3011" s="469">
        <v>4</v>
      </c>
      <c r="B3011" s="1210" t="s">
        <v>5604</v>
      </c>
      <c r="C3011" s="1210"/>
      <c r="D3011" s="458"/>
      <c r="E3011" s="599">
        <v>2800</v>
      </c>
      <c r="F3011" s="599">
        <v>0</v>
      </c>
      <c r="G3011" s="599">
        <v>0</v>
      </c>
      <c r="H3011" s="599">
        <v>0</v>
      </c>
    </row>
    <row r="3012" spans="1:8" s="509" customFormat="1" ht="15" customHeight="1">
      <c r="A3012" s="469">
        <v>5</v>
      </c>
      <c r="B3012" s="639" t="s">
        <v>209</v>
      </c>
      <c r="C3012" s="639" t="s">
        <v>5605</v>
      </c>
      <c r="D3012" s="458"/>
      <c r="E3012" s="599">
        <v>1600</v>
      </c>
      <c r="F3012" s="599">
        <v>0</v>
      </c>
      <c r="G3012" s="599">
        <v>0</v>
      </c>
      <c r="H3012" s="599">
        <v>0</v>
      </c>
    </row>
    <row r="3013" spans="1:8" s="509" customFormat="1" ht="15" customHeight="1">
      <c r="A3013" s="469">
        <v>6</v>
      </c>
      <c r="B3013" s="639" t="s">
        <v>209</v>
      </c>
      <c r="C3013" s="639" t="s">
        <v>5606</v>
      </c>
      <c r="D3013" s="458"/>
      <c r="E3013" s="599">
        <v>600</v>
      </c>
      <c r="F3013" s="599">
        <v>320</v>
      </c>
      <c r="G3013" s="599">
        <v>240</v>
      </c>
      <c r="H3013" s="599">
        <v>120</v>
      </c>
    </row>
    <row r="3014" spans="1:8" s="509" customFormat="1" ht="15" customHeight="1">
      <c r="A3014" s="469">
        <v>7</v>
      </c>
      <c r="B3014" s="639" t="s">
        <v>5607</v>
      </c>
      <c r="C3014" s="639" t="s">
        <v>5608</v>
      </c>
      <c r="D3014" s="458"/>
      <c r="E3014" s="599">
        <v>2000</v>
      </c>
      <c r="F3014" s="599">
        <v>0</v>
      </c>
      <c r="G3014" s="599">
        <v>0</v>
      </c>
      <c r="H3014" s="599">
        <v>0</v>
      </c>
    </row>
    <row r="3015" spans="1:8" s="509" customFormat="1" ht="15" customHeight="1">
      <c r="A3015" s="469">
        <v>8</v>
      </c>
      <c r="B3015" s="639" t="s">
        <v>5607</v>
      </c>
      <c r="C3015" s="639" t="s">
        <v>5609</v>
      </c>
      <c r="D3015" s="458"/>
      <c r="E3015" s="599">
        <v>800</v>
      </c>
      <c r="F3015" s="599">
        <v>480</v>
      </c>
      <c r="G3015" s="599">
        <v>320</v>
      </c>
      <c r="H3015" s="599">
        <v>0</v>
      </c>
    </row>
    <row r="3016" spans="1:8" s="509" customFormat="1" ht="15" customHeight="1">
      <c r="A3016" s="469">
        <v>9</v>
      </c>
      <c r="B3016" s="639" t="s">
        <v>5607</v>
      </c>
      <c r="C3016" s="639" t="s">
        <v>5610</v>
      </c>
      <c r="D3016" s="458"/>
      <c r="E3016" s="599">
        <v>480</v>
      </c>
      <c r="F3016" s="599">
        <v>240</v>
      </c>
      <c r="G3016" s="599">
        <v>200</v>
      </c>
      <c r="H3016" s="599">
        <v>0</v>
      </c>
    </row>
    <row r="3017" spans="1:8" s="509" customFormat="1" ht="15" customHeight="1">
      <c r="A3017" s="469">
        <v>10</v>
      </c>
      <c r="B3017" s="639" t="s">
        <v>5611</v>
      </c>
      <c r="C3017" s="639" t="s">
        <v>5612</v>
      </c>
      <c r="D3017" s="458"/>
      <c r="E3017" s="599">
        <v>1600</v>
      </c>
      <c r="F3017" s="599">
        <v>0</v>
      </c>
      <c r="G3017" s="599">
        <v>0</v>
      </c>
      <c r="H3017" s="599">
        <v>0</v>
      </c>
    </row>
    <row r="3018" spans="1:8" s="509" customFormat="1" ht="15" customHeight="1">
      <c r="A3018" s="469">
        <v>11</v>
      </c>
      <c r="B3018" s="1210" t="s">
        <v>5613</v>
      </c>
      <c r="C3018" s="1210"/>
      <c r="D3018" s="458"/>
      <c r="E3018" s="599">
        <v>600</v>
      </c>
      <c r="F3018" s="599">
        <v>300</v>
      </c>
      <c r="G3018" s="599">
        <v>260</v>
      </c>
      <c r="H3018" s="599">
        <v>0</v>
      </c>
    </row>
    <row r="3019" spans="1:8" s="509" customFormat="1" ht="15" customHeight="1">
      <c r="A3019" s="469">
        <v>12</v>
      </c>
      <c r="B3019" s="1209" t="s">
        <v>5614</v>
      </c>
      <c r="C3019" s="639" t="s">
        <v>5615</v>
      </c>
      <c r="D3019" s="458"/>
      <c r="E3019" s="599">
        <v>4160</v>
      </c>
      <c r="F3019" s="599">
        <v>0</v>
      </c>
      <c r="G3019" s="599">
        <v>0</v>
      </c>
      <c r="H3019" s="599">
        <v>0</v>
      </c>
    </row>
    <row r="3020" spans="1:8" s="509" customFormat="1" ht="15" customHeight="1">
      <c r="A3020" s="469">
        <v>13</v>
      </c>
      <c r="B3020" s="1209"/>
      <c r="C3020" s="639" t="s">
        <v>5616</v>
      </c>
      <c r="D3020" s="458"/>
      <c r="E3020" s="599">
        <v>4160</v>
      </c>
      <c r="F3020" s="599">
        <v>0</v>
      </c>
      <c r="G3020" s="599">
        <v>0</v>
      </c>
      <c r="H3020" s="599">
        <v>0</v>
      </c>
    </row>
    <row r="3021" spans="1:8" s="509" customFormat="1" ht="15" customHeight="1">
      <c r="A3021" s="469">
        <v>14</v>
      </c>
      <c r="B3021" s="1209"/>
      <c r="C3021" s="639" t="s">
        <v>5617</v>
      </c>
      <c r="D3021" s="458"/>
      <c r="E3021" s="599">
        <v>4160</v>
      </c>
      <c r="F3021" s="599">
        <v>0</v>
      </c>
      <c r="G3021" s="599">
        <v>0</v>
      </c>
      <c r="H3021" s="599">
        <v>0</v>
      </c>
    </row>
    <row r="3022" spans="1:8" s="509" customFormat="1" ht="15" customHeight="1">
      <c r="A3022" s="469">
        <v>15</v>
      </c>
      <c r="B3022" s="1209"/>
      <c r="C3022" s="639" t="s">
        <v>5618</v>
      </c>
      <c r="D3022" s="458"/>
      <c r="E3022" s="599">
        <v>4160</v>
      </c>
      <c r="F3022" s="599">
        <v>0</v>
      </c>
      <c r="G3022" s="599">
        <v>0</v>
      </c>
      <c r="H3022" s="599">
        <v>0</v>
      </c>
    </row>
    <row r="3023" spans="1:8" s="509" customFormat="1" ht="15" customHeight="1">
      <c r="A3023" s="469">
        <v>16</v>
      </c>
      <c r="B3023" s="1209"/>
      <c r="C3023" s="639" t="s">
        <v>5619</v>
      </c>
      <c r="D3023" s="458"/>
      <c r="E3023" s="599">
        <v>3200</v>
      </c>
      <c r="F3023" s="599">
        <v>0</v>
      </c>
      <c r="G3023" s="599">
        <v>0</v>
      </c>
      <c r="H3023" s="599">
        <v>0</v>
      </c>
    </row>
    <row r="3024" spans="1:8" s="509" customFormat="1" ht="15" customHeight="1">
      <c r="A3024" s="469">
        <v>17</v>
      </c>
      <c r="B3024" s="1209"/>
      <c r="C3024" s="639" t="s">
        <v>5620</v>
      </c>
      <c r="D3024" s="458"/>
      <c r="E3024" s="599">
        <v>2560</v>
      </c>
      <c r="F3024" s="599">
        <v>0</v>
      </c>
      <c r="G3024" s="599">
        <v>0</v>
      </c>
      <c r="H3024" s="599">
        <v>0</v>
      </c>
    </row>
    <row r="3025" spans="1:8" s="509" customFormat="1" ht="15" customHeight="1">
      <c r="A3025" s="469">
        <v>18</v>
      </c>
      <c r="B3025" s="1209"/>
      <c r="C3025" s="639" t="s">
        <v>5621</v>
      </c>
      <c r="D3025" s="458"/>
      <c r="E3025" s="599">
        <v>2560</v>
      </c>
      <c r="F3025" s="599">
        <v>0</v>
      </c>
      <c r="G3025" s="599">
        <v>0</v>
      </c>
      <c r="H3025" s="599">
        <v>0</v>
      </c>
    </row>
    <row r="3026" spans="1:8" s="509" customFormat="1" ht="15" customHeight="1">
      <c r="A3026" s="469">
        <v>19</v>
      </c>
      <c r="B3026" s="639" t="s">
        <v>947</v>
      </c>
      <c r="C3026" s="639" t="s">
        <v>5622</v>
      </c>
      <c r="D3026" s="458"/>
      <c r="E3026" s="599">
        <v>1600</v>
      </c>
      <c r="F3026" s="599">
        <v>480</v>
      </c>
      <c r="G3026" s="599">
        <v>400</v>
      </c>
      <c r="H3026" s="599">
        <v>0</v>
      </c>
    </row>
    <row r="3027" spans="1:8" s="509" customFormat="1" ht="15" customHeight="1">
      <c r="A3027" s="469">
        <v>20</v>
      </c>
      <c r="B3027" s="639" t="s">
        <v>947</v>
      </c>
      <c r="C3027" s="639" t="s">
        <v>5623</v>
      </c>
      <c r="D3027" s="458"/>
      <c r="E3027" s="599">
        <v>2000</v>
      </c>
      <c r="F3027" s="599">
        <v>800</v>
      </c>
      <c r="G3027" s="599">
        <v>500</v>
      </c>
      <c r="H3027" s="599">
        <v>0</v>
      </c>
    </row>
    <row r="3028" spans="1:8" s="509" customFormat="1" ht="15" customHeight="1">
      <c r="A3028" s="469">
        <v>21</v>
      </c>
      <c r="B3028" s="639" t="s">
        <v>947</v>
      </c>
      <c r="C3028" s="639" t="s">
        <v>5624</v>
      </c>
      <c r="D3028" s="458"/>
      <c r="E3028" s="599">
        <v>2400</v>
      </c>
      <c r="F3028" s="599">
        <v>960</v>
      </c>
      <c r="G3028" s="599">
        <v>600</v>
      </c>
      <c r="H3028" s="599">
        <v>400</v>
      </c>
    </row>
    <row r="3029" spans="1:8" s="509" customFormat="1" ht="15" customHeight="1">
      <c r="A3029" s="469">
        <v>22</v>
      </c>
      <c r="B3029" s="639" t="s">
        <v>947</v>
      </c>
      <c r="C3029" s="639" t="s">
        <v>5625</v>
      </c>
      <c r="D3029" s="458"/>
      <c r="E3029" s="599">
        <v>4560</v>
      </c>
      <c r="F3029" s="599">
        <v>2000</v>
      </c>
      <c r="G3029" s="599">
        <v>1200</v>
      </c>
      <c r="H3029" s="599">
        <v>0</v>
      </c>
    </row>
    <row r="3030" spans="1:8" s="509" customFormat="1" ht="15" customHeight="1">
      <c r="A3030" s="469">
        <v>23</v>
      </c>
      <c r="B3030" s="639" t="s">
        <v>5626</v>
      </c>
      <c r="C3030" s="639" t="s">
        <v>5627</v>
      </c>
      <c r="D3030" s="458"/>
      <c r="E3030" s="599">
        <v>320</v>
      </c>
      <c r="F3030" s="599">
        <v>240</v>
      </c>
      <c r="G3030" s="599">
        <v>160</v>
      </c>
      <c r="H3030" s="599">
        <v>120</v>
      </c>
    </row>
    <row r="3031" spans="1:8" s="509" customFormat="1" ht="15" customHeight="1">
      <c r="A3031" s="469">
        <v>24</v>
      </c>
      <c r="B3031" s="639" t="s">
        <v>5626</v>
      </c>
      <c r="C3031" s="639" t="s">
        <v>5628</v>
      </c>
      <c r="D3031" s="458"/>
      <c r="E3031" s="599">
        <v>320</v>
      </c>
      <c r="F3031" s="599">
        <v>240</v>
      </c>
      <c r="G3031" s="599">
        <v>160</v>
      </c>
      <c r="H3031" s="599">
        <v>120</v>
      </c>
    </row>
    <row r="3032" spans="1:8" s="509" customFormat="1" ht="15" customHeight="1">
      <c r="A3032" s="469">
        <v>25</v>
      </c>
      <c r="B3032" s="639" t="s">
        <v>209</v>
      </c>
      <c r="C3032" s="639" t="s">
        <v>5629</v>
      </c>
      <c r="D3032" s="458"/>
      <c r="E3032" s="599">
        <v>320</v>
      </c>
      <c r="F3032" s="599">
        <v>240</v>
      </c>
      <c r="G3032" s="599">
        <v>160</v>
      </c>
      <c r="H3032" s="599">
        <v>0</v>
      </c>
    </row>
    <row r="3033" spans="1:8" s="509" customFormat="1" ht="15" customHeight="1">
      <c r="A3033" s="469">
        <v>26</v>
      </c>
      <c r="B3033" s="639" t="s">
        <v>209</v>
      </c>
      <c r="C3033" s="639" t="s">
        <v>5630</v>
      </c>
      <c r="D3033" s="458"/>
      <c r="E3033" s="599">
        <v>400</v>
      </c>
      <c r="F3033" s="599">
        <v>320</v>
      </c>
      <c r="G3033" s="599">
        <v>240</v>
      </c>
      <c r="H3033" s="599">
        <v>140</v>
      </c>
    </row>
    <row r="3034" spans="1:8" s="509" customFormat="1" ht="15" customHeight="1">
      <c r="A3034" s="469">
        <v>27</v>
      </c>
      <c r="B3034" s="639" t="s">
        <v>209</v>
      </c>
      <c r="C3034" s="639" t="s">
        <v>5631</v>
      </c>
      <c r="D3034" s="458"/>
      <c r="E3034" s="599">
        <v>400</v>
      </c>
      <c r="F3034" s="599">
        <v>320</v>
      </c>
      <c r="G3034" s="599">
        <v>240</v>
      </c>
      <c r="H3034" s="599">
        <v>0</v>
      </c>
    </row>
    <row r="3035" spans="1:8" s="509" customFormat="1" ht="15" customHeight="1">
      <c r="A3035" s="469">
        <v>28</v>
      </c>
      <c r="B3035" s="639" t="s">
        <v>209</v>
      </c>
      <c r="C3035" s="639" t="s">
        <v>5632</v>
      </c>
      <c r="D3035" s="458"/>
      <c r="E3035" s="599">
        <v>480</v>
      </c>
      <c r="F3035" s="599">
        <v>320</v>
      </c>
      <c r="G3035" s="599">
        <v>240</v>
      </c>
      <c r="H3035" s="599">
        <v>0</v>
      </c>
    </row>
    <row r="3036" spans="1:8" s="509" customFormat="1" ht="15" customHeight="1">
      <c r="A3036" s="469">
        <v>29</v>
      </c>
      <c r="B3036" s="1210" t="s">
        <v>5633</v>
      </c>
      <c r="C3036" s="1210"/>
      <c r="D3036" s="458"/>
      <c r="E3036" s="599">
        <v>0</v>
      </c>
      <c r="F3036" s="599">
        <v>0</v>
      </c>
      <c r="G3036" s="599">
        <v>0</v>
      </c>
      <c r="H3036" s="599">
        <v>0</v>
      </c>
    </row>
    <row r="3037" spans="1:8" s="509" customFormat="1" ht="15" customHeight="1">
      <c r="A3037" s="469">
        <v>30</v>
      </c>
      <c r="B3037" s="1210" t="s">
        <v>5634</v>
      </c>
      <c r="C3037" s="1210"/>
      <c r="D3037" s="458"/>
      <c r="E3037" s="599">
        <v>0</v>
      </c>
      <c r="F3037" s="599">
        <v>0</v>
      </c>
      <c r="G3037" s="599">
        <v>0</v>
      </c>
      <c r="H3037" s="599">
        <v>0</v>
      </c>
    </row>
    <row r="3038" spans="1:8" s="509" customFormat="1" ht="15" customHeight="1">
      <c r="A3038" s="469">
        <v>31</v>
      </c>
      <c r="B3038" s="640" t="s">
        <v>5635</v>
      </c>
      <c r="C3038" s="640" t="s">
        <v>5636</v>
      </c>
      <c r="D3038" s="458"/>
      <c r="E3038" s="599">
        <v>1800</v>
      </c>
      <c r="F3038" s="599">
        <v>720</v>
      </c>
      <c r="G3038" s="599">
        <v>0</v>
      </c>
      <c r="H3038" s="599">
        <v>0</v>
      </c>
    </row>
    <row r="3039" spans="1:8" s="509" customFormat="1" ht="15" customHeight="1">
      <c r="A3039" s="469">
        <v>32</v>
      </c>
      <c r="B3039" s="640" t="s">
        <v>5635</v>
      </c>
      <c r="C3039" s="640" t="s">
        <v>5637</v>
      </c>
      <c r="D3039" s="458"/>
      <c r="E3039" s="599">
        <v>1600</v>
      </c>
      <c r="F3039" s="599">
        <v>640</v>
      </c>
      <c r="G3039" s="599">
        <v>400</v>
      </c>
      <c r="H3039" s="599">
        <v>0</v>
      </c>
    </row>
    <row r="3040" spans="1:8" s="509" customFormat="1" ht="15" customHeight="1">
      <c r="A3040" s="469">
        <v>33</v>
      </c>
      <c r="B3040" s="639" t="s">
        <v>209</v>
      </c>
      <c r="C3040" s="639" t="s">
        <v>5638</v>
      </c>
      <c r="D3040" s="458"/>
      <c r="E3040" s="599">
        <v>320</v>
      </c>
      <c r="F3040" s="599">
        <v>240</v>
      </c>
      <c r="G3040" s="599">
        <v>160</v>
      </c>
      <c r="H3040" s="599">
        <v>0</v>
      </c>
    </row>
    <row r="3041" spans="1:8" s="509" customFormat="1" ht="15" customHeight="1">
      <c r="A3041" s="469">
        <v>34</v>
      </c>
      <c r="B3041" s="639" t="s">
        <v>947</v>
      </c>
      <c r="C3041" s="639" t="s">
        <v>5639</v>
      </c>
      <c r="D3041" s="458"/>
      <c r="E3041" s="599">
        <v>2400</v>
      </c>
      <c r="F3041" s="599">
        <v>0</v>
      </c>
      <c r="G3041" s="599">
        <v>0</v>
      </c>
      <c r="H3041" s="599">
        <v>0</v>
      </c>
    </row>
    <row r="3042" spans="1:8" s="509" customFormat="1" ht="15" customHeight="1">
      <c r="A3042" s="469">
        <v>35</v>
      </c>
      <c r="B3042" s="639" t="s">
        <v>947</v>
      </c>
      <c r="C3042" s="639" t="s">
        <v>5640</v>
      </c>
      <c r="D3042" s="458"/>
      <c r="E3042" s="599">
        <v>2800</v>
      </c>
      <c r="F3042" s="599">
        <v>1120</v>
      </c>
      <c r="G3042" s="599">
        <v>840</v>
      </c>
      <c r="H3042" s="599">
        <v>700</v>
      </c>
    </row>
    <row r="3043" spans="1:8" s="509" customFormat="1" ht="15" customHeight="1">
      <c r="A3043" s="469">
        <v>36</v>
      </c>
      <c r="B3043" s="639" t="s">
        <v>947</v>
      </c>
      <c r="C3043" s="639" t="s">
        <v>5641</v>
      </c>
      <c r="D3043" s="458"/>
      <c r="E3043" s="599">
        <v>2200</v>
      </c>
      <c r="F3043" s="599">
        <v>880</v>
      </c>
      <c r="G3043" s="599">
        <v>530</v>
      </c>
      <c r="H3043" s="599">
        <v>0</v>
      </c>
    </row>
    <row r="3044" spans="1:8" s="509" customFormat="1" ht="15" customHeight="1">
      <c r="A3044" s="469">
        <v>37</v>
      </c>
      <c r="B3044" s="639" t="s">
        <v>209</v>
      </c>
      <c r="C3044" s="639" t="s">
        <v>5642</v>
      </c>
      <c r="D3044" s="458"/>
      <c r="E3044" s="599">
        <v>560</v>
      </c>
      <c r="F3044" s="599">
        <v>340</v>
      </c>
      <c r="G3044" s="599">
        <v>200</v>
      </c>
      <c r="H3044" s="599">
        <v>0</v>
      </c>
    </row>
    <row r="3045" spans="1:8" s="509" customFormat="1" ht="15" customHeight="1">
      <c r="A3045" s="469">
        <v>38</v>
      </c>
      <c r="B3045" s="639" t="s">
        <v>209</v>
      </c>
      <c r="C3045" s="639" t="s">
        <v>5643</v>
      </c>
      <c r="D3045" s="458"/>
      <c r="E3045" s="599">
        <v>400</v>
      </c>
      <c r="F3045" s="599">
        <v>280</v>
      </c>
      <c r="G3045" s="599">
        <v>140</v>
      </c>
      <c r="H3045" s="599">
        <v>0</v>
      </c>
    </row>
    <row r="3046" spans="1:8" s="509" customFormat="1" ht="15" customHeight="1">
      <c r="A3046" s="469">
        <v>39</v>
      </c>
      <c r="B3046" s="639" t="s">
        <v>209</v>
      </c>
      <c r="C3046" s="639" t="s">
        <v>5644</v>
      </c>
      <c r="D3046" s="458"/>
      <c r="E3046" s="599">
        <v>320</v>
      </c>
      <c r="F3046" s="599">
        <v>240</v>
      </c>
      <c r="G3046" s="599">
        <v>120</v>
      </c>
      <c r="H3046" s="599">
        <v>0</v>
      </c>
    </row>
    <row r="3047" spans="1:8" s="509" customFormat="1" ht="15" customHeight="1">
      <c r="A3047" s="469">
        <v>40</v>
      </c>
      <c r="B3047" s="639" t="s">
        <v>209</v>
      </c>
      <c r="C3047" s="639" t="s">
        <v>5645</v>
      </c>
      <c r="D3047" s="458"/>
      <c r="E3047" s="599">
        <v>480</v>
      </c>
      <c r="F3047" s="599">
        <v>340</v>
      </c>
      <c r="G3047" s="599">
        <v>200</v>
      </c>
      <c r="H3047" s="599">
        <v>0</v>
      </c>
    </row>
    <row r="3048" spans="1:8" s="509" customFormat="1" ht="15" customHeight="1">
      <c r="A3048" s="469">
        <v>41</v>
      </c>
      <c r="B3048" s="639" t="s">
        <v>209</v>
      </c>
      <c r="C3048" s="639" t="s">
        <v>5646</v>
      </c>
      <c r="D3048" s="458"/>
      <c r="E3048" s="599">
        <v>400</v>
      </c>
      <c r="F3048" s="599">
        <v>280</v>
      </c>
      <c r="G3048" s="599">
        <v>140</v>
      </c>
      <c r="H3048" s="599">
        <v>0</v>
      </c>
    </row>
    <row r="3049" spans="1:8" s="509" customFormat="1" ht="15" customHeight="1">
      <c r="A3049" s="469">
        <v>42</v>
      </c>
      <c r="B3049" s="1210" t="s">
        <v>5647</v>
      </c>
      <c r="C3049" s="1210"/>
      <c r="D3049" s="458"/>
      <c r="E3049" s="599">
        <v>2400</v>
      </c>
      <c r="F3049" s="599">
        <v>0</v>
      </c>
      <c r="G3049" s="599">
        <v>0</v>
      </c>
      <c r="H3049" s="599">
        <v>0</v>
      </c>
    </row>
    <row r="3050" spans="1:8" s="509" customFormat="1" ht="15" customHeight="1">
      <c r="A3050" s="469">
        <v>43</v>
      </c>
      <c r="B3050" s="1210" t="s">
        <v>5633</v>
      </c>
      <c r="C3050" s="1210"/>
      <c r="D3050" s="458"/>
      <c r="E3050" s="599">
        <v>0</v>
      </c>
      <c r="F3050" s="599">
        <v>0</v>
      </c>
      <c r="G3050" s="599">
        <v>0</v>
      </c>
      <c r="H3050" s="599">
        <v>0</v>
      </c>
    </row>
    <row r="3051" spans="1:8" s="509" customFormat="1" ht="15" customHeight="1">
      <c r="A3051" s="469">
        <v>44</v>
      </c>
      <c r="B3051" s="1210" t="s">
        <v>5634</v>
      </c>
      <c r="C3051" s="1210"/>
      <c r="D3051" s="458"/>
      <c r="E3051" s="599">
        <v>0</v>
      </c>
      <c r="F3051" s="599">
        <v>0</v>
      </c>
      <c r="G3051" s="599">
        <v>0</v>
      </c>
      <c r="H3051" s="599">
        <v>0</v>
      </c>
    </row>
    <row r="3052" spans="1:8" s="509" customFormat="1" ht="15" customHeight="1">
      <c r="A3052" s="469">
        <v>45</v>
      </c>
      <c r="B3052" s="639" t="s">
        <v>5648</v>
      </c>
      <c r="C3052" s="639" t="s">
        <v>5649</v>
      </c>
      <c r="D3052" s="458"/>
      <c r="E3052" s="599">
        <v>3136</v>
      </c>
      <c r="F3052" s="599">
        <v>0</v>
      </c>
      <c r="G3052" s="599">
        <v>0</v>
      </c>
      <c r="H3052" s="599">
        <v>0</v>
      </c>
    </row>
    <row r="3053" spans="1:8" s="509" customFormat="1" ht="15" customHeight="1">
      <c r="A3053" s="469">
        <v>46</v>
      </c>
      <c r="B3053" s="639" t="s">
        <v>5648</v>
      </c>
      <c r="C3053" s="639" t="s">
        <v>5650</v>
      </c>
      <c r="D3053" s="458"/>
      <c r="E3053" s="599">
        <v>2912</v>
      </c>
      <c r="F3053" s="599">
        <v>0</v>
      </c>
      <c r="G3053" s="599">
        <v>0</v>
      </c>
      <c r="H3053" s="599">
        <v>0</v>
      </c>
    </row>
    <row r="3054" spans="1:8" s="509" customFormat="1" ht="15" customHeight="1">
      <c r="A3054" s="469">
        <v>47</v>
      </c>
      <c r="B3054" s="639" t="s">
        <v>5648</v>
      </c>
      <c r="C3054" s="639" t="s">
        <v>5651</v>
      </c>
      <c r="D3054" s="458"/>
      <c r="E3054" s="599">
        <v>3136</v>
      </c>
      <c r="F3054" s="599">
        <v>0</v>
      </c>
      <c r="G3054" s="599">
        <v>0</v>
      </c>
      <c r="H3054" s="599">
        <v>0</v>
      </c>
    </row>
    <row r="3055" spans="1:8" s="509" customFormat="1" ht="15" customHeight="1">
      <c r="A3055" s="469">
        <v>48</v>
      </c>
      <c r="B3055" s="639" t="s">
        <v>5648</v>
      </c>
      <c r="C3055" s="639" t="s">
        <v>5652</v>
      </c>
      <c r="D3055" s="458"/>
      <c r="E3055" s="599">
        <v>3136</v>
      </c>
      <c r="F3055" s="599">
        <v>0</v>
      </c>
      <c r="G3055" s="599">
        <v>0</v>
      </c>
      <c r="H3055" s="599">
        <v>0</v>
      </c>
    </row>
    <row r="3056" spans="1:8" s="509" customFormat="1" ht="15" customHeight="1">
      <c r="A3056" s="469">
        <v>49</v>
      </c>
      <c r="B3056" s="639" t="s">
        <v>5648</v>
      </c>
      <c r="C3056" s="639" t="s">
        <v>5653</v>
      </c>
      <c r="D3056" s="458"/>
      <c r="E3056" s="599">
        <v>3136</v>
      </c>
      <c r="F3056" s="599">
        <v>0</v>
      </c>
      <c r="G3056" s="599">
        <v>0</v>
      </c>
      <c r="H3056" s="599">
        <v>0</v>
      </c>
    </row>
    <row r="3057" spans="1:8" s="509" customFormat="1" ht="15" customHeight="1">
      <c r="A3057" s="635">
        <v>39</v>
      </c>
      <c r="B3057" s="636" t="s">
        <v>5654</v>
      </c>
      <c r="C3057" s="633"/>
      <c r="D3057" s="633"/>
      <c r="E3057" s="638">
        <v>0</v>
      </c>
      <c r="F3057" s="638">
        <v>0</v>
      </c>
      <c r="G3057" s="638">
        <v>0</v>
      </c>
      <c r="H3057" s="638">
        <v>0</v>
      </c>
    </row>
    <row r="3058" spans="1:8" s="509" customFormat="1" ht="15" customHeight="1">
      <c r="A3058" s="469">
        <v>1</v>
      </c>
      <c r="B3058" s="575" t="s">
        <v>5549</v>
      </c>
      <c r="C3058" s="575" t="s">
        <v>5655</v>
      </c>
      <c r="D3058" s="458"/>
      <c r="E3058" s="599">
        <v>800</v>
      </c>
      <c r="F3058" s="599">
        <v>320</v>
      </c>
      <c r="G3058" s="599">
        <v>0</v>
      </c>
      <c r="H3058" s="599">
        <v>0</v>
      </c>
    </row>
    <row r="3059" spans="1:8" s="509" customFormat="1" ht="15" customHeight="1">
      <c r="A3059" s="469">
        <v>2</v>
      </c>
      <c r="B3059" s="575" t="s">
        <v>5549</v>
      </c>
      <c r="C3059" s="575" t="s">
        <v>5656</v>
      </c>
      <c r="D3059" s="458"/>
      <c r="E3059" s="599">
        <v>1000</v>
      </c>
      <c r="F3059" s="599">
        <v>400</v>
      </c>
      <c r="G3059" s="599">
        <v>300</v>
      </c>
      <c r="H3059" s="599">
        <v>240</v>
      </c>
    </row>
    <row r="3060" spans="1:8" s="509" customFormat="1" ht="15" customHeight="1">
      <c r="A3060" s="469">
        <v>3</v>
      </c>
      <c r="B3060" s="575" t="s">
        <v>5549</v>
      </c>
      <c r="C3060" s="575" t="s">
        <v>5657</v>
      </c>
      <c r="D3060" s="458"/>
      <c r="E3060" s="599">
        <v>1080</v>
      </c>
      <c r="F3060" s="599">
        <v>440</v>
      </c>
      <c r="G3060" s="599">
        <v>324</v>
      </c>
      <c r="H3060" s="599">
        <v>270</v>
      </c>
    </row>
    <row r="3061" spans="1:8" s="509" customFormat="1" ht="15" customHeight="1">
      <c r="A3061" s="469">
        <v>4</v>
      </c>
      <c r="B3061" s="575" t="s">
        <v>5549</v>
      </c>
      <c r="C3061" s="575" t="s">
        <v>5658</v>
      </c>
      <c r="D3061" s="458"/>
      <c r="E3061" s="599">
        <v>1800</v>
      </c>
      <c r="F3061" s="599">
        <v>720</v>
      </c>
      <c r="G3061" s="599">
        <v>540</v>
      </c>
      <c r="H3061" s="599">
        <v>0</v>
      </c>
    </row>
    <row r="3062" spans="1:8" s="509" customFormat="1" ht="15" customHeight="1">
      <c r="A3062" s="469">
        <v>5</v>
      </c>
      <c r="B3062" s="575" t="s">
        <v>5549</v>
      </c>
      <c r="C3062" s="575" t="s">
        <v>5659</v>
      </c>
      <c r="D3062" s="458"/>
      <c r="E3062" s="599">
        <v>2000</v>
      </c>
      <c r="F3062" s="599">
        <v>1000</v>
      </c>
      <c r="G3062" s="599">
        <v>0</v>
      </c>
      <c r="H3062" s="599">
        <v>0</v>
      </c>
    </row>
    <row r="3063" spans="1:8" s="509" customFormat="1" ht="15" customHeight="1">
      <c r="A3063" s="469">
        <v>6</v>
      </c>
      <c r="B3063" s="575" t="s">
        <v>5549</v>
      </c>
      <c r="C3063" s="575" t="s">
        <v>5660</v>
      </c>
      <c r="D3063" s="458"/>
      <c r="E3063" s="599">
        <v>2000</v>
      </c>
      <c r="F3063" s="599">
        <v>1000</v>
      </c>
      <c r="G3063" s="599">
        <v>0</v>
      </c>
      <c r="H3063" s="599">
        <v>0</v>
      </c>
    </row>
    <row r="3064" spans="1:8" s="509" customFormat="1" ht="15" customHeight="1">
      <c r="A3064" s="469">
        <v>7</v>
      </c>
      <c r="B3064" s="575" t="s">
        <v>5549</v>
      </c>
      <c r="C3064" s="575" t="s">
        <v>5661</v>
      </c>
      <c r="D3064" s="458"/>
      <c r="E3064" s="599">
        <v>1880</v>
      </c>
      <c r="F3064" s="599">
        <v>760</v>
      </c>
      <c r="G3064" s="599">
        <v>560</v>
      </c>
      <c r="H3064" s="599">
        <v>480</v>
      </c>
    </row>
    <row r="3065" spans="1:8" s="509" customFormat="1" ht="15" customHeight="1">
      <c r="A3065" s="469">
        <v>8</v>
      </c>
      <c r="B3065" s="575" t="s">
        <v>5549</v>
      </c>
      <c r="C3065" s="575" t="s">
        <v>5662</v>
      </c>
      <c r="D3065" s="458"/>
      <c r="E3065" s="599">
        <v>1600</v>
      </c>
      <c r="F3065" s="599">
        <v>640</v>
      </c>
      <c r="G3065" s="599">
        <v>480</v>
      </c>
      <c r="H3065" s="599">
        <v>0</v>
      </c>
    </row>
    <row r="3066" spans="1:8" s="509" customFormat="1" ht="15" customHeight="1">
      <c r="A3066" s="469">
        <v>9</v>
      </c>
      <c r="B3066" s="575" t="s">
        <v>566</v>
      </c>
      <c r="C3066" s="575" t="s">
        <v>5663</v>
      </c>
      <c r="D3066" s="458"/>
      <c r="E3066" s="599">
        <v>1200</v>
      </c>
      <c r="F3066" s="599">
        <v>0</v>
      </c>
      <c r="G3066" s="599">
        <v>0</v>
      </c>
      <c r="H3066" s="599">
        <v>0</v>
      </c>
    </row>
    <row r="3067" spans="1:8" s="509" customFormat="1" ht="15" customHeight="1">
      <c r="A3067" s="469">
        <v>10</v>
      </c>
      <c r="B3067" s="575" t="s">
        <v>566</v>
      </c>
      <c r="C3067" s="575" t="s">
        <v>5664</v>
      </c>
      <c r="D3067" s="458"/>
      <c r="E3067" s="599">
        <v>880</v>
      </c>
      <c r="F3067" s="599">
        <v>360</v>
      </c>
      <c r="G3067" s="599">
        <v>0</v>
      </c>
      <c r="H3067" s="599">
        <v>0</v>
      </c>
    </row>
    <row r="3068" spans="1:8" s="509" customFormat="1" ht="15" customHeight="1">
      <c r="A3068" s="469">
        <v>11</v>
      </c>
      <c r="B3068" s="575" t="s">
        <v>566</v>
      </c>
      <c r="C3068" s="575" t="s">
        <v>5665</v>
      </c>
      <c r="D3068" s="458"/>
      <c r="E3068" s="599">
        <v>480</v>
      </c>
      <c r="F3068" s="599">
        <v>200</v>
      </c>
      <c r="G3068" s="599">
        <v>140</v>
      </c>
      <c r="H3068" s="599">
        <v>0</v>
      </c>
    </row>
    <row r="3069" spans="1:8" s="509" customFormat="1" ht="15" customHeight="1">
      <c r="A3069" s="469">
        <v>12</v>
      </c>
      <c r="B3069" s="1193" t="s">
        <v>5666</v>
      </c>
      <c r="C3069" s="1193"/>
      <c r="D3069" s="458"/>
      <c r="E3069" s="599">
        <v>2000</v>
      </c>
      <c r="F3069" s="599">
        <v>0</v>
      </c>
      <c r="G3069" s="599">
        <v>0</v>
      </c>
      <c r="H3069" s="599">
        <v>0</v>
      </c>
    </row>
    <row r="3070" spans="1:8" s="509" customFormat="1" ht="15" customHeight="1">
      <c r="A3070" s="469">
        <v>13</v>
      </c>
      <c r="B3070" s="1193" t="s">
        <v>5667</v>
      </c>
      <c r="C3070" s="1193"/>
      <c r="D3070" s="458"/>
      <c r="E3070" s="599">
        <v>120</v>
      </c>
      <c r="F3070" s="599">
        <v>0</v>
      </c>
      <c r="G3070" s="599">
        <v>0</v>
      </c>
      <c r="H3070" s="599">
        <v>0</v>
      </c>
    </row>
    <row r="3071" spans="1:8" s="509" customFormat="1" ht="15" customHeight="1">
      <c r="A3071" s="469">
        <v>14</v>
      </c>
      <c r="B3071" s="1193" t="s">
        <v>5633</v>
      </c>
      <c r="C3071" s="1193"/>
      <c r="D3071" s="458"/>
      <c r="E3071" s="599">
        <v>160</v>
      </c>
      <c r="F3071" s="599">
        <v>0</v>
      </c>
      <c r="G3071" s="599">
        <v>0</v>
      </c>
      <c r="H3071" s="599">
        <v>0</v>
      </c>
    </row>
    <row r="3072" spans="1:8" s="509" customFormat="1" ht="15" customHeight="1">
      <c r="A3072" s="469">
        <v>15</v>
      </c>
      <c r="B3072" s="1193" t="s">
        <v>5634</v>
      </c>
      <c r="C3072" s="1193"/>
      <c r="D3072" s="458"/>
      <c r="E3072" s="599">
        <v>120</v>
      </c>
      <c r="F3072" s="599">
        <v>0</v>
      </c>
      <c r="G3072" s="599">
        <v>0</v>
      </c>
      <c r="H3072" s="599">
        <v>0</v>
      </c>
    </row>
    <row r="3073" spans="1:8" s="509" customFormat="1" ht="15" customHeight="1">
      <c r="A3073" s="469">
        <v>16</v>
      </c>
      <c r="B3073" s="575" t="s">
        <v>566</v>
      </c>
      <c r="C3073" s="575" t="s">
        <v>5668</v>
      </c>
      <c r="D3073" s="458"/>
      <c r="E3073" s="599">
        <v>360</v>
      </c>
      <c r="F3073" s="599">
        <v>144</v>
      </c>
      <c r="G3073" s="599">
        <v>108</v>
      </c>
      <c r="H3073" s="599">
        <v>90</v>
      </c>
    </row>
    <row r="3074" spans="1:8" s="509" customFormat="1" ht="15" customHeight="1">
      <c r="A3074" s="469">
        <v>17</v>
      </c>
      <c r="B3074" s="575" t="s">
        <v>566</v>
      </c>
      <c r="C3074" s="575" t="s">
        <v>5669</v>
      </c>
      <c r="D3074" s="458"/>
      <c r="E3074" s="599">
        <v>480</v>
      </c>
      <c r="F3074" s="599">
        <v>192</v>
      </c>
      <c r="G3074" s="599">
        <v>120</v>
      </c>
      <c r="H3074" s="599">
        <v>0</v>
      </c>
    </row>
    <row r="3075" spans="1:8" s="509" customFormat="1" ht="15" customHeight="1">
      <c r="A3075" s="469">
        <v>18</v>
      </c>
      <c r="B3075" s="575" t="s">
        <v>566</v>
      </c>
      <c r="C3075" s="575" t="s">
        <v>5670</v>
      </c>
      <c r="D3075" s="458"/>
      <c r="E3075" s="599">
        <v>240</v>
      </c>
      <c r="F3075" s="599">
        <v>160</v>
      </c>
      <c r="G3075" s="599">
        <v>120</v>
      </c>
      <c r="H3075" s="599">
        <v>80</v>
      </c>
    </row>
    <row r="3076" spans="1:8" s="509" customFormat="1" ht="15" customHeight="1">
      <c r="A3076" s="469">
        <v>19</v>
      </c>
      <c r="B3076" s="575"/>
      <c r="C3076" s="575" t="s">
        <v>5671</v>
      </c>
      <c r="D3076" s="458"/>
      <c r="E3076" s="599">
        <v>240</v>
      </c>
      <c r="F3076" s="599">
        <v>160</v>
      </c>
      <c r="G3076" s="599">
        <v>120</v>
      </c>
      <c r="H3076" s="599">
        <v>0</v>
      </c>
    </row>
    <row r="3077" spans="1:8" s="509" customFormat="1" ht="15" customHeight="1">
      <c r="A3077" s="469">
        <v>20</v>
      </c>
      <c r="B3077" s="1193" t="s">
        <v>5633</v>
      </c>
      <c r="C3077" s="1193"/>
      <c r="D3077" s="458"/>
      <c r="E3077" s="599">
        <v>100</v>
      </c>
      <c r="F3077" s="599">
        <v>0</v>
      </c>
      <c r="G3077" s="599">
        <v>0</v>
      </c>
      <c r="H3077" s="599">
        <v>0</v>
      </c>
    </row>
    <row r="3078" spans="1:8" s="509" customFormat="1" ht="15" customHeight="1">
      <c r="A3078" s="469">
        <v>21</v>
      </c>
      <c r="B3078" s="1193" t="s">
        <v>5634</v>
      </c>
      <c r="C3078" s="1193"/>
      <c r="D3078" s="458"/>
      <c r="E3078" s="599">
        <v>80</v>
      </c>
      <c r="F3078" s="599">
        <v>0</v>
      </c>
      <c r="G3078" s="599">
        <v>0</v>
      </c>
      <c r="H3078" s="599">
        <v>0</v>
      </c>
    </row>
    <row r="3079" spans="1:8" s="509" customFormat="1" ht="15" customHeight="1">
      <c r="A3079" s="469">
        <v>22</v>
      </c>
      <c r="B3079" s="448" t="s">
        <v>5672</v>
      </c>
      <c r="C3079" s="575" t="s">
        <v>5673</v>
      </c>
      <c r="D3079" s="458"/>
      <c r="E3079" s="599">
        <v>200</v>
      </c>
      <c r="F3079" s="599">
        <v>120</v>
      </c>
      <c r="G3079" s="599">
        <v>0</v>
      </c>
      <c r="H3079" s="599">
        <v>0</v>
      </c>
    </row>
    <row r="3080" spans="1:8" s="509" customFormat="1" ht="15" customHeight="1">
      <c r="A3080" s="469">
        <v>23</v>
      </c>
      <c r="B3080" s="448" t="s">
        <v>5674</v>
      </c>
      <c r="C3080" s="575" t="s">
        <v>5675</v>
      </c>
      <c r="D3080" s="458"/>
      <c r="E3080" s="599">
        <v>200</v>
      </c>
      <c r="F3080" s="599">
        <v>120</v>
      </c>
      <c r="G3080" s="599">
        <v>100</v>
      </c>
      <c r="H3080" s="599">
        <v>0</v>
      </c>
    </row>
    <row r="3081" spans="1:8" s="509" customFormat="1" ht="35.25" customHeight="1">
      <c r="A3081" s="469">
        <v>24</v>
      </c>
      <c r="B3081" s="448" t="s">
        <v>5676</v>
      </c>
      <c r="C3081" s="575" t="s">
        <v>5677</v>
      </c>
      <c r="D3081" s="458"/>
      <c r="E3081" s="599">
        <v>120</v>
      </c>
      <c r="F3081" s="599">
        <v>80</v>
      </c>
      <c r="G3081" s="599">
        <v>0</v>
      </c>
      <c r="H3081" s="599">
        <v>0</v>
      </c>
    </row>
    <row r="3082" spans="1:8" s="509" customFormat="1" ht="35.25" customHeight="1">
      <c r="A3082" s="469">
        <v>25</v>
      </c>
      <c r="B3082" s="639" t="s">
        <v>5678</v>
      </c>
      <c r="C3082" s="639" t="s">
        <v>5679</v>
      </c>
      <c r="D3082" s="458"/>
      <c r="E3082" s="599">
        <v>200</v>
      </c>
      <c r="F3082" s="599">
        <v>140</v>
      </c>
      <c r="G3082" s="599">
        <v>100</v>
      </c>
      <c r="H3082" s="599">
        <v>0</v>
      </c>
    </row>
    <row r="3083" spans="1:8" s="509" customFormat="1" ht="35.25" customHeight="1">
      <c r="A3083" s="469">
        <v>26</v>
      </c>
      <c r="B3083" s="639" t="s">
        <v>5678</v>
      </c>
      <c r="C3083" s="639" t="s">
        <v>5680</v>
      </c>
      <c r="D3083" s="458"/>
      <c r="E3083" s="599">
        <v>240</v>
      </c>
      <c r="F3083" s="599">
        <v>160</v>
      </c>
      <c r="G3083" s="599">
        <v>0</v>
      </c>
      <c r="H3083" s="599">
        <v>0</v>
      </c>
    </row>
    <row r="3084" spans="1:8" s="509" customFormat="1" ht="35.25" customHeight="1">
      <c r="A3084" s="469">
        <v>27</v>
      </c>
      <c r="B3084" s="639" t="s">
        <v>5681</v>
      </c>
      <c r="C3084" s="639" t="s">
        <v>5682</v>
      </c>
      <c r="D3084" s="458"/>
      <c r="E3084" s="599">
        <v>180</v>
      </c>
      <c r="F3084" s="599">
        <v>140</v>
      </c>
      <c r="G3084" s="599">
        <v>100</v>
      </c>
      <c r="H3084" s="599">
        <v>60</v>
      </c>
    </row>
    <row r="3085" spans="1:8" s="509" customFormat="1" ht="35.25" customHeight="1">
      <c r="A3085" s="469">
        <v>28</v>
      </c>
      <c r="B3085" s="639" t="s">
        <v>5681</v>
      </c>
      <c r="C3085" s="639" t="s">
        <v>5683</v>
      </c>
      <c r="D3085" s="458"/>
      <c r="E3085" s="599">
        <v>120</v>
      </c>
      <c r="F3085" s="599">
        <v>60</v>
      </c>
      <c r="G3085" s="599">
        <v>0</v>
      </c>
      <c r="H3085" s="599">
        <v>0</v>
      </c>
    </row>
    <row r="3086" spans="1:8" s="509" customFormat="1" ht="35.25" customHeight="1">
      <c r="A3086" s="469">
        <v>29</v>
      </c>
      <c r="B3086" s="1210" t="s">
        <v>5684</v>
      </c>
      <c r="C3086" s="1210"/>
      <c r="D3086" s="458"/>
      <c r="E3086" s="599">
        <v>400</v>
      </c>
      <c r="F3086" s="599">
        <v>0</v>
      </c>
      <c r="G3086" s="599">
        <v>0</v>
      </c>
      <c r="H3086" s="599">
        <v>0</v>
      </c>
    </row>
    <row r="3087" spans="1:8" s="509" customFormat="1" ht="15" customHeight="1">
      <c r="A3087" s="469">
        <v>30</v>
      </c>
      <c r="B3087" s="1210" t="s">
        <v>5685</v>
      </c>
      <c r="C3087" s="1210"/>
      <c r="D3087" s="458"/>
      <c r="E3087" s="599">
        <v>120</v>
      </c>
      <c r="F3087" s="599">
        <v>100</v>
      </c>
      <c r="G3087" s="599">
        <v>60</v>
      </c>
      <c r="H3087" s="599">
        <v>0</v>
      </c>
    </row>
    <row r="3088" spans="1:8" s="509" customFormat="1" ht="15" customHeight="1">
      <c r="A3088" s="635">
        <v>40</v>
      </c>
      <c r="B3088" s="636" t="s">
        <v>5686</v>
      </c>
      <c r="C3088" s="633"/>
      <c r="D3088" s="633"/>
      <c r="E3088" s="638">
        <v>0</v>
      </c>
      <c r="F3088" s="638">
        <v>0</v>
      </c>
      <c r="G3088" s="638">
        <v>0</v>
      </c>
      <c r="H3088" s="638">
        <v>0</v>
      </c>
    </row>
    <row r="3089" spans="1:8" s="509" customFormat="1" ht="24" customHeight="1">
      <c r="A3089" s="448">
        <v>1</v>
      </c>
      <c r="B3089" s="639" t="s">
        <v>947</v>
      </c>
      <c r="C3089" s="639" t="s">
        <v>5687</v>
      </c>
      <c r="D3089" s="458"/>
      <c r="E3089" s="599">
        <v>2800</v>
      </c>
      <c r="F3089" s="599">
        <v>1120</v>
      </c>
      <c r="G3089" s="599">
        <v>840</v>
      </c>
      <c r="H3089" s="599">
        <v>0</v>
      </c>
    </row>
    <row r="3090" spans="1:8" s="509" customFormat="1" ht="24" customHeight="1">
      <c r="A3090" s="448">
        <v>2</v>
      </c>
      <c r="B3090" s="639" t="s">
        <v>947</v>
      </c>
      <c r="C3090" s="639" t="s">
        <v>5688</v>
      </c>
      <c r="D3090" s="458"/>
      <c r="E3090" s="599">
        <v>2400</v>
      </c>
      <c r="F3090" s="599">
        <v>960</v>
      </c>
      <c r="G3090" s="599">
        <v>720</v>
      </c>
      <c r="H3090" s="599">
        <v>0</v>
      </c>
    </row>
    <row r="3091" spans="1:8" s="509" customFormat="1" ht="24" customHeight="1">
      <c r="A3091" s="448">
        <v>3</v>
      </c>
      <c r="B3091" s="639" t="s">
        <v>947</v>
      </c>
      <c r="C3091" s="639" t="s">
        <v>5689</v>
      </c>
      <c r="D3091" s="458"/>
      <c r="E3091" s="599">
        <v>3120</v>
      </c>
      <c r="F3091" s="599">
        <v>1248</v>
      </c>
      <c r="G3091" s="599">
        <v>936</v>
      </c>
      <c r="H3091" s="599">
        <v>0</v>
      </c>
    </row>
    <row r="3092" spans="1:8" s="509" customFormat="1" ht="24" customHeight="1">
      <c r="A3092" s="448">
        <v>4</v>
      </c>
      <c r="B3092" s="639" t="s">
        <v>947</v>
      </c>
      <c r="C3092" s="639" t="s">
        <v>5690</v>
      </c>
      <c r="D3092" s="458"/>
      <c r="E3092" s="599">
        <v>4400</v>
      </c>
      <c r="F3092" s="599">
        <v>1760</v>
      </c>
      <c r="G3092" s="599">
        <v>1320</v>
      </c>
      <c r="H3092" s="599">
        <v>1100</v>
      </c>
    </row>
    <row r="3093" spans="1:8" s="509" customFormat="1" ht="24" customHeight="1">
      <c r="A3093" s="448">
        <v>5</v>
      </c>
      <c r="B3093" s="639" t="s">
        <v>947</v>
      </c>
      <c r="C3093" s="639" t="s">
        <v>5691</v>
      </c>
      <c r="D3093" s="458"/>
      <c r="E3093" s="599">
        <v>3760</v>
      </c>
      <c r="F3093" s="599">
        <v>1504</v>
      </c>
      <c r="G3093" s="599">
        <v>0</v>
      </c>
      <c r="H3093" s="599">
        <v>0</v>
      </c>
    </row>
    <row r="3094" spans="1:8" s="509" customFormat="1" ht="24" customHeight="1">
      <c r="A3094" s="448">
        <v>6</v>
      </c>
      <c r="B3094" s="639" t="s">
        <v>947</v>
      </c>
      <c r="C3094" s="639" t="s">
        <v>5692</v>
      </c>
      <c r="D3094" s="458"/>
      <c r="E3094" s="599">
        <v>2200</v>
      </c>
      <c r="F3094" s="599">
        <v>880</v>
      </c>
      <c r="G3094" s="599">
        <v>660</v>
      </c>
      <c r="H3094" s="599">
        <v>550</v>
      </c>
    </row>
    <row r="3095" spans="1:8" s="509" customFormat="1" ht="24" customHeight="1">
      <c r="A3095" s="448">
        <v>7</v>
      </c>
      <c r="B3095" s="639" t="s">
        <v>947</v>
      </c>
      <c r="C3095" s="639" t="s">
        <v>5693</v>
      </c>
      <c r="D3095" s="458"/>
      <c r="E3095" s="599">
        <v>1920</v>
      </c>
      <c r="F3095" s="599">
        <v>768</v>
      </c>
      <c r="G3095" s="599">
        <v>576</v>
      </c>
      <c r="H3095" s="599">
        <v>480</v>
      </c>
    </row>
    <row r="3096" spans="1:8" s="509" customFormat="1" ht="24" customHeight="1">
      <c r="A3096" s="448">
        <v>8</v>
      </c>
      <c r="B3096" s="639" t="s">
        <v>947</v>
      </c>
      <c r="C3096" s="639" t="s">
        <v>5694</v>
      </c>
      <c r="D3096" s="458"/>
      <c r="E3096" s="599">
        <v>2200</v>
      </c>
      <c r="F3096" s="599">
        <v>880</v>
      </c>
      <c r="G3096" s="599">
        <v>0</v>
      </c>
      <c r="H3096" s="599">
        <v>0</v>
      </c>
    </row>
    <row r="3097" spans="1:8" s="509" customFormat="1" ht="24" customHeight="1">
      <c r="A3097" s="448">
        <v>9</v>
      </c>
      <c r="B3097" s="639" t="s">
        <v>947</v>
      </c>
      <c r="C3097" s="639" t="s">
        <v>5695</v>
      </c>
      <c r="D3097" s="458"/>
      <c r="E3097" s="599">
        <v>2600</v>
      </c>
      <c r="F3097" s="599">
        <v>1040</v>
      </c>
      <c r="G3097" s="599">
        <v>0</v>
      </c>
      <c r="H3097" s="599">
        <v>0</v>
      </c>
    </row>
    <row r="3098" spans="1:8" s="509" customFormat="1" ht="24" customHeight="1">
      <c r="A3098" s="448">
        <v>10</v>
      </c>
      <c r="B3098" s="639" t="s">
        <v>947</v>
      </c>
      <c r="C3098" s="639" t="s">
        <v>5696</v>
      </c>
      <c r="D3098" s="458"/>
      <c r="E3098" s="599">
        <v>1200</v>
      </c>
      <c r="F3098" s="599">
        <v>480</v>
      </c>
      <c r="G3098" s="599">
        <v>0</v>
      </c>
      <c r="H3098" s="599">
        <v>0</v>
      </c>
    </row>
    <row r="3099" spans="1:8" s="509" customFormat="1" ht="24" customHeight="1">
      <c r="A3099" s="448">
        <v>11</v>
      </c>
      <c r="B3099" s="639" t="s">
        <v>5697</v>
      </c>
      <c r="C3099" s="639" t="s">
        <v>5698</v>
      </c>
      <c r="D3099" s="458"/>
      <c r="E3099" s="599">
        <v>1800</v>
      </c>
      <c r="F3099" s="599">
        <v>1200</v>
      </c>
      <c r="G3099" s="599">
        <v>720</v>
      </c>
      <c r="H3099" s="599">
        <v>0</v>
      </c>
    </row>
    <row r="3100" spans="1:8" s="509" customFormat="1" ht="24" customHeight="1">
      <c r="A3100" s="448">
        <v>12</v>
      </c>
      <c r="B3100" s="639" t="s">
        <v>5697</v>
      </c>
      <c r="C3100" s="639" t="s">
        <v>5699</v>
      </c>
      <c r="D3100" s="458"/>
      <c r="E3100" s="599">
        <v>1000</v>
      </c>
      <c r="F3100" s="599">
        <v>640</v>
      </c>
      <c r="G3100" s="599">
        <v>240</v>
      </c>
      <c r="H3100" s="599">
        <v>0</v>
      </c>
    </row>
    <row r="3101" spans="1:8" s="509" customFormat="1" ht="24" customHeight="1">
      <c r="A3101" s="448">
        <v>13</v>
      </c>
      <c r="B3101" s="639" t="s">
        <v>5697</v>
      </c>
      <c r="C3101" s="639" t="s">
        <v>5700</v>
      </c>
      <c r="D3101" s="458"/>
      <c r="E3101" s="599">
        <v>560</v>
      </c>
      <c r="F3101" s="599">
        <v>364</v>
      </c>
      <c r="G3101" s="599">
        <v>160</v>
      </c>
      <c r="H3101" s="599">
        <v>0</v>
      </c>
    </row>
    <row r="3102" spans="1:8" s="509" customFormat="1" ht="24" customHeight="1">
      <c r="A3102" s="448">
        <v>14</v>
      </c>
      <c r="B3102" s="639" t="s">
        <v>5697</v>
      </c>
      <c r="C3102" s="639" t="s">
        <v>5701</v>
      </c>
      <c r="D3102" s="458"/>
      <c r="E3102" s="599">
        <v>280</v>
      </c>
      <c r="F3102" s="599">
        <v>180</v>
      </c>
      <c r="G3102" s="599">
        <v>0</v>
      </c>
      <c r="H3102" s="599">
        <v>0</v>
      </c>
    </row>
    <row r="3103" spans="1:8" s="509" customFormat="1" ht="24" customHeight="1">
      <c r="A3103" s="448">
        <v>15</v>
      </c>
      <c r="B3103" s="639" t="s">
        <v>5697</v>
      </c>
      <c r="C3103" s="639" t="s">
        <v>5702</v>
      </c>
      <c r="D3103" s="458"/>
      <c r="E3103" s="599">
        <v>800</v>
      </c>
      <c r="F3103" s="599">
        <v>480</v>
      </c>
      <c r="G3103" s="599">
        <v>200</v>
      </c>
      <c r="H3103" s="599">
        <v>0</v>
      </c>
    </row>
    <row r="3104" spans="1:8" s="509" customFormat="1" ht="24" customHeight="1">
      <c r="A3104" s="448">
        <v>16</v>
      </c>
      <c r="B3104" s="639" t="s">
        <v>5697</v>
      </c>
      <c r="C3104" s="639" t="s">
        <v>5703</v>
      </c>
      <c r="D3104" s="458"/>
      <c r="E3104" s="599">
        <v>200</v>
      </c>
      <c r="F3104" s="599">
        <v>180</v>
      </c>
      <c r="G3104" s="599">
        <v>140</v>
      </c>
      <c r="H3104" s="599">
        <v>100</v>
      </c>
    </row>
    <row r="3105" spans="1:8" s="509" customFormat="1" ht="24" customHeight="1">
      <c r="A3105" s="448">
        <v>17</v>
      </c>
      <c r="B3105" s="639" t="s">
        <v>5704</v>
      </c>
      <c r="C3105" s="639" t="s">
        <v>5705</v>
      </c>
      <c r="D3105" s="458"/>
      <c r="E3105" s="599">
        <v>1200</v>
      </c>
      <c r="F3105" s="599">
        <v>720</v>
      </c>
      <c r="G3105" s="599">
        <v>360</v>
      </c>
      <c r="H3105" s="599">
        <v>200</v>
      </c>
    </row>
    <row r="3106" spans="1:8" s="509" customFormat="1" ht="24" customHeight="1">
      <c r="A3106" s="448">
        <v>18</v>
      </c>
      <c r="B3106" s="639" t="s">
        <v>5704</v>
      </c>
      <c r="C3106" s="639" t="s">
        <v>5706</v>
      </c>
      <c r="D3106" s="458"/>
      <c r="E3106" s="599">
        <v>600</v>
      </c>
      <c r="F3106" s="599">
        <v>360</v>
      </c>
      <c r="G3106" s="599">
        <v>240</v>
      </c>
      <c r="H3106" s="599">
        <v>0</v>
      </c>
    </row>
    <row r="3107" spans="1:8" s="509" customFormat="1" ht="24" customHeight="1">
      <c r="A3107" s="448">
        <v>19</v>
      </c>
      <c r="B3107" s="639" t="s">
        <v>5704</v>
      </c>
      <c r="C3107" s="639" t="s">
        <v>5707</v>
      </c>
      <c r="D3107" s="458"/>
      <c r="E3107" s="599">
        <v>540</v>
      </c>
      <c r="F3107" s="599">
        <v>340</v>
      </c>
      <c r="G3107" s="599">
        <v>200</v>
      </c>
      <c r="H3107" s="599">
        <v>0</v>
      </c>
    </row>
    <row r="3108" spans="1:8" s="509" customFormat="1" ht="24" customHeight="1">
      <c r="A3108" s="448">
        <v>20</v>
      </c>
      <c r="B3108" s="639" t="s">
        <v>5708</v>
      </c>
      <c r="C3108" s="639" t="s">
        <v>5709</v>
      </c>
      <c r="D3108" s="458"/>
      <c r="E3108" s="599">
        <v>480</v>
      </c>
      <c r="F3108" s="599">
        <v>240</v>
      </c>
      <c r="G3108" s="599">
        <v>120</v>
      </c>
      <c r="H3108" s="599">
        <v>0</v>
      </c>
    </row>
    <row r="3109" spans="1:8" s="509" customFormat="1" ht="24" customHeight="1">
      <c r="A3109" s="448">
        <v>21</v>
      </c>
      <c r="B3109" s="639" t="s">
        <v>5708</v>
      </c>
      <c r="C3109" s="639" t="s">
        <v>5710</v>
      </c>
      <c r="D3109" s="458"/>
      <c r="E3109" s="599">
        <v>400</v>
      </c>
      <c r="F3109" s="599">
        <v>220</v>
      </c>
      <c r="G3109" s="599">
        <v>100</v>
      </c>
      <c r="H3109" s="599">
        <v>0</v>
      </c>
    </row>
    <row r="3110" spans="1:8" s="509" customFormat="1" ht="24" customHeight="1">
      <c r="A3110" s="448">
        <v>22</v>
      </c>
      <c r="B3110" s="639" t="s">
        <v>5708</v>
      </c>
      <c r="C3110" s="639" t="s">
        <v>5711</v>
      </c>
      <c r="D3110" s="458"/>
      <c r="E3110" s="599">
        <v>360</v>
      </c>
      <c r="F3110" s="599">
        <v>200</v>
      </c>
      <c r="G3110" s="599">
        <v>100</v>
      </c>
      <c r="H3110" s="599">
        <v>0</v>
      </c>
    </row>
    <row r="3111" spans="1:8" s="509" customFormat="1" ht="24" customHeight="1">
      <c r="A3111" s="448">
        <v>23</v>
      </c>
      <c r="B3111" s="639" t="s">
        <v>5708</v>
      </c>
      <c r="C3111" s="639" t="s">
        <v>5712</v>
      </c>
      <c r="D3111" s="458"/>
      <c r="E3111" s="599">
        <v>220</v>
      </c>
      <c r="F3111" s="599">
        <v>180</v>
      </c>
      <c r="G3111" s="599">
        <v>140</v>
      </c>
      <c r="H3111" s="599">
        <v>100</v>
      </c>
    </row>
    <row r="3112" spans="1:8" s="509" customFormat="1" ht="24" customHeight="1">
      <c r="A3112" s="448">
        <v>24</v>
      </c>
      <c r="B3112" s="639" t="s">
        <v>5713</v>
      </c>
      <c r="C3112" s="639" t="s">
        <v>5714</v>
      </c>
      <c r="D3112" s="458"/>
      <c r="E3112" s="599">
        <v>2280</v>
      </c>
      <c r="F3112" s="599">
        <v>0</v>
      </c>
      <c r="G3112" s="599">
        <v>0</v>
      </c>
      <c r="H3112" s="599">
        <v>0</v>
      </c>
    </row>
    <row r="3113" spans="1:8" s="509" customFormat="1" ht="24" customHeight="1">
      <c r="A3113" s="448">
        <v>25</v>
      </c>
      <c r="B3113" s="639" t="s">
        <v>5713</v>
      </c>
      <c r="C3113" s="639" t="s">
        <v>5715</v>
      </c>
      <c r="D3113" s="458"/>
      <c r="E3113" s="599">
        <v>1000</v>
      </c>
      <c r="F3113" s="599">
        <v>520</v>
      </c>
      <c r="G3113" s="599">
        <v>300</v>
      </c>
      <c r="H3113" s="599">
        <v>0</v>
      </c>
    </row>
    <row r="3114" spans="1:8" s="509" customFormat="1" ht="24" customHeight="1">
      <c r="A3114" s="448">
        <v>26</v>
      </c>
      <c r="B3114" s="639" t="s">
        <v>5716</v>
      </c>
      <c r="C3114" s="639" t="s">
        <v>5717</v>
      </c>
      <c r="D3114" s="458"/>
      <c r="E3114" s="599">
        <v>1280</v>
      </c>
      <c r="F3114" s="599">
        <v>0</v>
      </c>
      <c r="G3114" s="599">
        <v>0</v>
      </c>
      <c r="H3114" s="599">
        <v>0</v>
      </c>
    </row>
    <row r="3115" spans="1:8" s="509" customFormat="1" ht="24" customHeight="1">
      <c r="A3115" s="448">
        <v>27</v>
      </c>
      <c r="B3115" s="639" t="s">
        <v>5716</v>
      </c>
      <c r="C3115" s="639" t="s">
        <v>5718</v>
      </c>
      <c r="D3115" s="458"/>
      <c r="E3115" s="599">
        <v>1280</v>
      </c>
      <c r="F3115" s="599">
        <v>0</v>
      </c>
      <c r="G3115" s="599">
        <v>0</v>
      </c>
      <c r="H3115" s="599">
        <v>0</v>
      </c>
    </row>
    <row r="3116" spans="1:8" s="509" customFormat="1" ht="24" customHeight="1">
      <c r="A3116" s="448">
        <v>28</v>
      </c>
      <c r="B3116" s="639" t="s">
        <v>5719</v>
      </c>
      <c r="C3116" s="639" t="s">
        <v>5720</v>
      </c>
      <c r="D3116" s="458"/>
      <c r="E3116" s="599">
        <v>1120</v>
      </c>
      <c r="F3116" s="599">
        <v>0</v>
      </c>
      <c r="G3116" s="599">
        <v>0</v>
      </c>
      <c r="H3116" s="599">
        <v>0</v>
      </c>
    </row>
    <row r="3117" spans="1:8" s="509" customFormat="1" ht="24" customHeight="1">
      <c r="A3117" s="448">
        <v>29</v>
      </c>
      <c r="B3117" s="639" t="s">
        <v>5721</v>
      </c>
      <c r="C3117" s="639" t="s">
        <v>5722</v>
      </c>
      <c r="D3117" s="458"/>
      <c r="E3117" s="599">
        <v>1600</v>
      </c>
      <c r="F3117" s="599">
        <v>0</v>
      </c>
      <c r="G3117" s="599">
        <v>0</v>
      </c>
      <c r="H3117" s="599">
        <v>0</v>
      </c>
    </row>
    <row r="3118" spans="1:8" s="509" customFormat="1" ht="24" customHeight="1">
      <c r="A3118" s="448">
        <v>30</v>
      </c>
      <c r="B3118" s="639" t="s">
        <v>5723</v>
      </c>
      <c r="C3118" s="639" t="s">
        <v>5724</v>
      </c>
      <c r="D3118" s="458"/>
      <c r="E3118" s="599">
        <v>1600</v>
      </c>
      <c r="F3118" s="599">
        <v>0</v>
      </c>
      <c r="G3118" s="599">
        <v>0</v>
      </c>
      <c r="H3118" s="599">
        <v>0</v>
      </c>
    </row>
    <row r="3119" spans="1:8" s="509" customFormat="1" ht="24" customHeight="1">
      <c r="A3119" s="448">
        <v>31</v>
      </c>
      <c r="B3119" s="639" t="s">
        <v>5725</v>
      </c>
      <c r="C3119" s="639" t="s">
        <v>5725</v>
      </c>
      <c r="D3119" s="458"/>
      <c r="E3119" s="599">
        <v>2240</v>
      </c>
      <c r="F3119" s="599">
        <v>0</v>
      </c>
      <c r="G3119" s="599">
        <v>0</v>
      </c>
      <c r="H3119" s="599">
        <v>0</v>
      </c>
    </row>
    <row r="3120" spans="1:8" s="509" customFormat="1" ht="24" customHeight="1">
      <c r="A3120" s="448">
        <v>32</v>
      </c>
      <c r="B3120" s="639" t="s">
        <v>5726</v>
      </c>
      <c r="C3120" s="639" t="s">
        <v>5726</v>
      </c>
      <c r="D3120" s="458"/>
      <c r="E3120" s="599">
        <v>1120</v>
      </c>
      <c r="F3120" s="599">
        <v>0</v>
      </c>
      <c r="G3120" s="599">
        <v>0</v>
      </c>
      <c r="H3120" s="599">
        <v>0</v>
      </c>
    </row>
    <row r="3121" spans="1:8" s="509" customFormat="1" ht="24" customHeight="1">
      <c r="A3121" s="448">
        <v>33</v>
      </c>
      <c r="B3121" s="639" t="s">
        <v>5727</v>
      </c>
      <c r="C3121" s="639" t="s">
        <v>5727</v>
      </c>
      <c r="D3121" s="458"/>
      <c r="E3121" s="599">
        <v>1080</v>
      </c>
      <c r="F3121" s="599">
        <v>0</v>
      </c>
      <c r="G3121" s="599">
        <v>0</v>
      </c>
      <c r="H3121" s="599">
        <v>0</v>
      </c>
    </row>
    <row r="3122" spans="1:8" s="509" customFormat="1" ht="24" customHeight="1">
      <c r="A3122" s="448">
        <v>34</v>
      </c>
      <c r="B3122" s="639" t="s">
        <v>5728</v>
      </c>
      <c r="C3122" s="639" t="s">
        <v>5729</v>
      </c>
      <c r="D3122" s="458"/>
      <c r="E3122" s="599">
        <v>360</v>
      </c>
      <c r="F3122" s="599">
        <v>240</v>
      </c>
      <c r="G3122" s="599">
        <v>0</v>
      </c>
      <c r="H3122" s="599">
        <v>0</v>
      </c>
    </row>
    <row r="3123" spans="1:8" s="509" customFormat="1" ht="24" customHeight="1">
      <c r="A3123" s="448">
        <v>35</v>
      </c>
      <c r="B3123" s="639" t="s">
        <v>5728</v>
      </c>
      <c r="C3123" s="639" t="s">
        <v>5730</v>
      </c>
      <c r="D3123" s="458"/>
      <c r="E3123" s="599">
        <v>360</v>
      </c>
      <c r="F3123" s="599">
        <v>240</v>
      </c>
      <c r="G3123" s="599">
        <v>0</v>
      </c>
      <c r="H3123" s="599">
        <v>0</v>
      </c>
    </row>
    <row r="3124" spans="1:8" s="509" customFormat="1" ht="24" customHeight="1">
      <c r="A3124" s="448">
        <v>36</v>
      </c>
      <c r="B3124" s="639" t="s">
        <v>5728</v>
      </c>
      <c r="C3124" s="639" t="s">
        <v>5731</v>
      </c>
      <c r="D3124" s="458"/>
      <c r="E3124" s="599">
        <v>440</v>
      </c>
      <c r="F3124" s="599">
        <v>340</v>
      </c>
      <c r="G3124" s="599">
        <v>200</v>
      </c>
      <c r="H3124" s="599">
        <v>0</v>
      </c>
    </row>
    <row r="3125" spans="1:8" s="509" customFormat="1" ht="24" customHeight="1">
      <c r="A3125" s="448">
        <v>37</v>
      </c>
      <c r="B3125" s="639" t="s">
        <v>5728</v>
      </c>
      <c r="C3125" s="639" t="s">
        <v>5732</v>
      </c>
      <c r="D3125" s="458"/>
      <c r="E3125" s="599">
        <v>360</v>
      </c>
      <c r="F3125" s="599">
        <v>240</v>
      </c>
      <c r="G3125" s="599">
        <v>160</v>
      </c>
      <c r="H3125" s="599">
        <v>0</v>
      </c>
    </row>
    <row r="3126" spans="1:8" s="509" customFormat="1" ht="24" customHeight="1">
      <c r="A3126" s="448">
        <v>38</v>
      </c>
      <c r="B3126" s="639" t="s">
        <v>5728</v>
      </c>
      <c r="C3126" s="639" t="s">
        <v>5733</v>
      </c>
      <c r="D3126" s="458"/>
      <c r="E3126" s="599">
        <v>360</v>
      </c>
      <c r="F3126" s="599">
        <v>240</v>
      </c>
      <c r="G3126" s="599">
        <v>0</v>
      </c>
      <c r="H3126" s="599">
        <v>0</v>
      </c>
    </row>
    <row r="3127" spans="1:8" s="509" customFormat="1" ht="24" customHeight="1">
      <c r="A3127" s="448">
        <v>39</v>
      </c>
      <c r="B3127" s="639" t="s">
        <v>5728</v>
      </c>
      <c r="C3127" s="639" t="s">
        <v>5734</v>
      </c>
      <c r="D3127" s="458"/>
      <c r="E3127" s="599">
        <v>400</v>
      </c>
      <c r="F3127" s="599">
        <v>0</v>
      </c>
      <c r="G3127" s="599">
        <v>0</v>
      </c>
      <c r="H3127" s="599">
        <v>0</v>
      </c>
    </row>
    <row r="3128" spans="1:8" s="509" customFormat="1" ht="24" customHeight="1">
      <c r="A3128" s="448">
        <v>40</v>
      </c>
      <c r="B3128" s="639" t="s">
        <v>5728</v>
      </c>
      <c r="C3128" s="639" t="s">
        <v>5735</v>
      </c>
      <c r="D3128" s="458"/>
      <c r="E3128" s="599">
        <v>360</v>
      </c>
      <c r="F3128" s="599">
        <v>240</v>
      </c>
      <c r="G3128" s="599">
        <v>160</v>
      </c>
      <c r="H3128" s="599">
        <v>0</v>
      </c>
    </row>
    <row r="3129" spans="1:8" s="509" customFormat="1" ht="24" customHeight="1">
      <c r="A3129" s="448">
        <v>41</v>
      </c>
      <c r="B3129" s="639" t="s">
        <v>566</v>
      </c>
      <c r="C3129" s="639" t="s">
        <v>5736</v>
      </c>
      <c r="D3129" s="458"/>
      <c r="E3129" s="599">
        <v>400</v>
      </c>
      <c r="F3129" s="599">
        <v>280</v>
      </c>
      <c r="G3129" s="599">
        <v>160</v>
      </c>
      <c r="H3129" s="599">
        <v>0</v>
      </c>
    </row>
    <row r="3130" spans="1:8" s="509" customFormat="1" ht="24" customHeight="1">
      <c r="A3130" s="448">
        <v>42</v>
      </c>
      <c r="B3130" s="639" t="s">
        <v>566</v>
      </c>
      <c r="C3130" s="639" t="s">
        <v>5737</v>
      </c>
      <c r="D3130" s="458"/>
      <c r="E3130" s="599">
        <v>160</v>
      </c>
      <c r="F3130" s="599">
        <v>120</v>
      </c>
      <c r="G3130" s="599">
        <v>100</v>
      </c>
      <c r="H3130" s="599">
        <v>80</v>
      </c>
    </row>
    <row r="3131" spans="1:8" s="509" customFormat="1" ht="24" customHeight="1">
      <c r="A3131" s="448">
        <v>43</v>
      </c>
      <c r="B3131" s="639" t="s">
        <v>566</v>
      </c>
      <c r="C3131" s="639" t="s">
        <v>5738</v>
      </c>
      <c r="D3131" s="458"/>
      <c r="E3131" s="599">
        <v>280</v>
      </c>
      <c r="F3131" s="599">
        <v>180</v>
      </c>
      <c r="G3131" s="599">
        <v>100</v>
      </c>
      <c r="H3131" s="599">
        <v>80</v>
      </c>
    </row>
    <row r="3132" spans="1:8" s="509" customFormat="1" ht="24" customHeight="1">
      <c r="A3132" s="448">
        <v>44</v>
      </c>
      <c r="B3132" s="639" t="s">
        <v>5739</v>
      </c>
      <c r="C3132" s="639" t="s">
        <v>5740</v>
      </c>
      <c r="D3132" s="458"/>
      <c r="E3132" s="599">
        <v>280</v>
      </c>
      <c r="F3132" s="599">
        <v>180</v>
      </c>
      <c r="G3132" s="599">
        <v>100</v>
      </c>
      <c r="H3132" s="599">
        <v>0</v>
      </c>
    </row>
    <row r="3133" spans="1:8" s="509" customFormat="1" ht="24" customHeight="1">
      <c r="A3133" s="448">
        <v>45</v>
      </c>
      <c r="B3133" s="639" t="s">
        <v>566</v>
      </c>
      <c r="C3133" s="639" t="s">
        <v>5741</v>
      </c>
      <c r="D3133" s="458"/>
      <c r="E3133" s="599">
        <v>1680</v>
      </c>
      <c r="F3133" s="599">
        <v>1080</v>
      </c>
      <c r="G3133" s="599">
        <v>400</v>
      </c>
      <c r="H3133" s="599">
        <v>0</v>
      </c>
    </row>
    <row r="3134" spans="1:8" s="509" customFormat="1" ht="24" customHeight="1">
      <c r="A3134" s="448">
        <v>46</v>
      </c>
      <c r="B3134" s="639" t="s">
        <v>566</v>
      </c>
      <c r="C3134" s="639" t="s">
        <v>5742</v>
      </c>
      <c r="D3134" s="458"/>
      <c r="E3134" s="599">
        <v>840</v>
      </c>
      <c r="F3134" s="599">
        <v>560</v>
      </c>
      <c r="G3134" s="599">
        <v>280</v>
      </c>
      <c r="H3134" s="599">
        <v>0</v>
      </c>
    </row>
    <row r="3135" spans="1:8" s="509" customFormat="1" ht="24" customHeight="1">
      <c r="A3135" s="448">
        <v>47</v>
      </c>
      <c r="B3135" s="639" t="s">
        <v>566</v>
      </c>
      <c r="C3135" s="639" t="s">
        <v>5743</v>
      </c>
      <c r="D3135" s="458"/>
      <c r="E3135" s="599">
        <v>700</v>
      </c>
      <c r="F3135" s="599">
        <v>400</v>
      </c>
      <c r="G3135" s="599">
        <v>220</v>
      </c>
      <c r="H3135" s="599">
        <v>120</v>
      </c>
    </row>
    <row r="3136" spans="1:8" s="509" customFormat="1" ht="24" customHeight="1">
      <c r="A3136" s="448">
        <v>48</v>
      </c>
      <c r="B3136" s="639" t="s">
        <v>566</v>
      </c>
      <c r="C3136" s="639" t="s">
        <v>5744</v>
      </c>
      <c r="D3136" s="458"/>
      <c r="E3136" s="599">
        <v>400</v>
      </c>
      <c r="F3136" s="599">
        <v>300</v>
      </c>
      <c r="G3136" s="599">
        <v>220</v>
      </c>
      <c r="H3136" s="599">
        <v>120</v>
      </c>
    </row>
    <row r="3137" spans="1:8" s="509" customFormat="1" ht="24" customHeight="1">
      <c r="A3137" s="448">
        <v>49</v>
      </c>
      <c r="B3137" s="639" t="s">
        <v>566</v>
      </c>
      <c r="C3137" s="639" t="s">
        <v>5745</v>
      </c>
      <c r="D3137" s="458"/>
      <c r="E3137" s="599">
        <v>400</v>
      </c>
      <c r="F3137" s="599">
        <v>300</v>
      </c>
      <c r="G3137" s="599">
        <v>220</v>
      </c>
      <c r="H3137" s="599">
        <v>120</v>
      </c>
    </row>
    <row r="3138" spans="1:8" s="509" customFormat="1" ht="24" customHeight="1">
      <c r="A3138" s="448">
        <v>50</v>
      </c>
      <c r="B3138" s="639" t="s">
        <v>209</v>
      </c>
      <c r="C3138" s="639" t="s">
        <v>5746</v>
      </c>
      <c r="D3138" s="458"/>
      <c r="E3138" s="599">
        <v>260</v>
      </c>
      <c r="F3138" s="599">
        <v>180</v>
      </c>
      <c r="G3138" s="599">
        <v>140</v>
      </c>
      <c r="H3138" s="599">
        <v>80</v>
      </c>
    </row>
    <row r="3139" spans="1:8" s="509" customFormat="1" ht="15" customHeight="1">
      <c r="A3139" s="635">
        <v>41</v>
      </c>
      <c r="B3139" s="636" t="s">
        <v>5747</v>
      </c>
      <c r="C3139" s="633"/>
      <c r="D3139" s="633"/>
      <c r="E3139" s="638">
        <v>0</v>
      </c>
      <c r="F3139" s="638">
        <v>0</v>
      </c>
      <c r="G3139" s="638">
        <v>0</v>
      </c>
      <c r="H3139" s="638">
        <v>0</v>
      </c>
    </row>
    <row r="3140" spans="1:8" s="509" customFormat="1" ht="15" customHeight="1">
      <c r="A3140" s="575">
        <v>1</v>
      </c>
      <c r="B3140" s="575" t="s">
        <v>947</v>
      </c>
      <c r="C3140" s="641" t="s">
        <v>5748</v>
      </c>
      <c r="D3140" s="458"/>
      <c r="E3140" s="599">
        <v>1400</v>
      </c>
      <c r="F3140" s="599">
        <v>840</v>
      </c>
      <c r="G3140" s="599">
        <v>0</v>
      </c>
      <c r="H3140" s="599">
        <v>0</v>
      </c>
    </row>
    <row r="3141" spans="1:8" s="509" customFormat="1" ht="15" customHeight="1">
      <c r="A3141" s="575">
        <v>2</v>
      </c>
      <c r="B3141" s="575" t="s">
        <v>947</v>
      </c>
      <c r="C3141" s="470" t="s">
        <v>5749</v>
      </c>
      <c r="D3141" s="458"/>
      <c r="E3141" s="599">
        <v>800</v>
      </c>
      <c r="F3141" s="599">
        <v>480</v>
      </c>
      <c r="G3141" s="599">
        <v>0</v>
      </c>
      <c r="H3141" s="599">
        <v>0</v>
      </c>
    </row>
    <row r="3142" spans="1:8" s="509" customFormat="1" ht="15" customHeight="1">
      <c r="A3142" s="575">
        <v>3</v>
      </c>
      <c r="B3142" s="575" t="s">
        <v>947</v>
      </c>
      <c r="C3142" s="470" t="s">
        <v>5750</v>
      </c>
      <c r="D3142" s="458"/>
      <c r="E3142" s="599">
        <v>880</v>
      </c>
      <c r="F3142" s="599">
        <v>528</v>
      </c>
      <c r="G3142" s="599">
        <v>0</v>
      </c>
      <c r="H3142" s="599">
        <v>0</v>
      </c>
    </row>
    <row r="3143" spans="1:8" s="509" customFormat="1" ht="15" customHeight="1">
      <c r="A3143" s="575">
        <v>4</v>
      </c>
      <c r="B3143" s="575" t="s">
        <v>947</v>
      </c>
      <c r="C3143" s="470" t="s">
        <v>5751</v>
      </c>
      <c r="D3143" s="458"/>
      <c r="E3143" s="599">
        <v>1200</v>
      </c>
      <c r="F3143" s="599">
        <v>720</v>
      </c>
      <c r="G3143" s="599">
        <v>0</v>
      </c>
      <c r="H3143" s="599">
        <v>0</v>
      </c>
    </row>
    <row r="3144" spans="1:8" s="509" customFormat="1" ht="15" customHeight="1">
      <c r="A3144" s="575">
        <v>5</v>
      </c>
      <c r="B3144" s="575" t="s">
        <v>947</v>
      </c>
      <c r="C3144" s="470" t="s">
        <v>5752</v>
      </c>
      <c r="D3144" s="458"/>
      <c r="E3144" s="599">
        <v>1080</v>
      </c>
      <c r="F3144" s="599">
        <v>600</v>
      </c>
      <c r="G3144" s="599">
        <v>400</v>
      </c>
      <c r="H3144" s="599">
        <v>0</v>
      </c>
    </row>
    <row r="3145" spans="1:8" s="509" customFormat="1" ht="15" customHeight="1">
      <c r="A3145" s="575">
        <v>6</v>
      </c>
      <c r="B3145" s="575" t="s">
        <v>947</v>
      </c>
      <c r="C3145" s="470" t="s">
        <v>5753</v>
      </c>
      <c r="D3145" s="458"/>
      <c r="E3145" s="599">
        <v>1000</v>
      </c>
      <c r="F3145" s="599">
        <v>600</v>
      </c>
      <c r="G3145" s="599">
        <v>400</v>
      </c>
      <c r="H3145" s="599">
        <v>0</v>
      </c>
    </row>
    <row r="3146" spans="1:8" s="509" customFormat="1" ht="15" customHeight="1">
      <c r="A3146" s="575">
        <v>7</v>
      </c>
      <c r="B3146" s="575" t="s">
        <v>947</v>
      </c>
      <c r="C3146" s="470" t="s">
        <v>5754</v>
      </c>
      <c r="D3146" s="458"/>
      <c r="E3146" s="599">
        <v>640</v>
      </c>
      <c r="F3146" s="599">
        <v>0</v>
      </c>
      <c r="G3146" s="599">
        <v>0</v>
      </c>
      <c r="H3146" s="599">
        <v>0</v>
      </c>
    </row>
    <row r="3147" spans="1:8" s="509" customFormat="1" ht="15" customHeight="1">
      <c r="A3147" s="575">
        <v>8</v>
      </c>
      <c r="B3147" s="575"/>
      <c r="C3147" s="575" t="s">
        <v>5755</v>
      </c>
      <c r="D3147" s="458"/>
      <c r="E3147" s="599">
        <v>400</v>
      </c>
      <c r="F3147" s="599">
        <v>0</v>
      </c>
      <c r="G3147" s="599">
        <v>0</v>
      </c>
      <c r="H3147" s="599">
        <v>0</v>
      </c>
    </row>
    <row r="3148" spans="1:8" s="509" customFormat="1" ht="15" customHeight="1">
      <c r="A3148" s="575">
        <v>9</v>
      </c>
      <c r="B3148" s="575"/>
      <c r="C3148" s="575" t="s">
        <v>5756</v>
      </c>
      <c r="D3148" s="458"/>
      <c r="E3148" s="599">
        <v>340</v>
      </c>
      <c r="F3148" s="599">
        <v>220</v>
      </c>
      <c r="G3148" s="599">
        <v>140</v>
      </c>
      <c r="H3148" s="599">
        <v>100</v>
      </c>
    </row>
    <row r="3149" spans="1:8" s="509" customFormat="1" ht="15" customHeight="1">
      <c r="A3149" s="575">
        <v>10</v>
      </c>
      <c r="B3149" s="575" t="s">
        <v>209</v>
      </c>
      <c r="C3149" s="470" t="s">
        <v>5757</v>
      </c>
      <c r="D3149" s="458"/>
      <c r="E3149" s="599">
        <v>300</v>
      </c>
      <c r="F3149" s="599">
        <v>220</v>
      </c>
      <c r="G3149" s="599">
        <v>180</v>
      </c>
      <c r="H3149" s="599">
        <v>120</v>
      </c>
    </row>
    <row r="3150" spans="1:8" s="509" customFormat="1" ht="15" customHeight="1">
      <c r="A3150" s="575">
        <v>11</v>
      </c>
      <c r="B3150" s="575" t="s">
        <v>209</v>
      </c>
      <c r="C3150" s="470" t="s">
        <v>5758</v>
      </c>
      <c r="D3150" s="458"/>
      <c r="E3150" s="599">
        <v>260</v>
      </c>
      <c r="F3150" s="599">
        <v>180</v>
      </c>
      <c r="G3150" s="599">
        <v>0</v>
      </c>
      <c r="H3150" s="599">
        <v>0</v>
      </c>
    </row>
    <row r="3151" spans="1:8" s="509" customFormat="1" ht="15" customHeight="1">
      <c r="A3151" s="575">
        <v>12</v>
      </c>
      <c r="B3151" s="575" t="s">
        <v>209</v>
      </c>
      <c r="C3151" s="470" t="s">
        <v>5759</v>
      </c>
      <c r="D3151" s="458"/>
      <c r="E3151" s="599">
        <v>300</v>
      </c>
      <c r="F3151" s="599">
        <v>180</v>
      </c>
      <c r="G3151" s="599">
        <v>140</v>
      </c>
      <c r="H3151" s="599">
        <v>100</v>
      </c>
    </row>
    <row r="3152" spans="1:8" s="509" customFormat="1" ht="15" customHeight="1">
      <c r="A3152" s="575">
        <v>13</v>
      </c>
      <c r="B3152" s="575" t="s">
        <v>209</v>
      </c>
      <c r="C3152" s="470" t="s">
        <v>5760</v>
      </c>
      <c r="D3152" s="458"/>
      <c r="E3152" s="599">
        <v>300</v>
      </c>
      <c r="F3152" s="599">
        <v>180</v>
      </c>
      <c r="G3152" s="599">
        <v>140</v>
      </c>
      <c r="H3152" s="599">
        <v>100</v>
      </c>
    </row>
    <row r="3153" spans="1:8" s="509" customFormat="1" ht="15" customHeight="1">
      <c r="A3153" s="575">
        <v>14</v>
      </c>
      <c r="B3153" s="574" t="s">
        <v>209</v>
      </c>
      <c r="C3153" s="470" t="s">
        <v>5761</v>
      </c>
      <c r="D3153" s="458"/>
      <c r="E3153" s="599">
        <v>200</v>
      </c>
      <c r="F3153" s="599">
        <v>160</v>
      </c>
      <c r="G3153" s="599">
        <v>120</v>
      </c>
      <c r="H3153" s="599">
        <v>0</v>
      </c>
    </row>
    <row r="3154" spans="1:8" s="509" customFormat="1" ht="15" customHeight="1">
      <c r="A3154" s="575">
        <v>15</v>
      </c>
      <c r="B3154" s="575" t="s">
        <v>209</v>
      </c>
      <c r="C3154" s="470" t="s">
        <v>5762</v>
      </c>
      <c r="D3154" s="458"/>
      <c r="E3154" s="599">
        <v>320</v>
      </c>
      <c r="F3154" s="599">
        <v>260</v>
      </c>
      <c r="G3154" s="599">
        <v>220</v>
      </c>
      <c r="H3154" s="599">
        <v>0</v>
      </c>
    </row>
    <row r="3155" spans="1:8" s="509" customFormat="1" ht="15" customHeight="1">
      <c r="A3155" s="575">
        <v>16</v>
      </c>
      <c r="B3155" s="575" t="s">
        <v>209</v>
      </c>
      <c r="C3155" s="470" t="s">
        <v>5763</v>
      </c>
      <c r="D3155" s="458"/>
      <c r="E3155" s="599">
        <v>220</v>
      </c>
      <c r="F3155" s="599">
        <v>16</v>
      </c>
      <c r="G3155" s="599">
        <v>120</v>
      </c>
      <c r="H3155" s="599">
        <v>100</v>
      </c>
    </row>
    <row r="3156" spans="1:8" s="509" customFormat="1" ht="15" customHeight="1">
      <c r="A3156" s="575">
        <v>17</v>
      </c>
      <c r="B3156" s="575" t="s">
        <v>209</v>
      </c>
      <c r="C3156" s="470" t="s">
        <v>5764</v>
      </c>
      <c r="D3156" s="458"/>
      <c r="E3156" s="599">
        <v>640</v>
      </c>
      <c r="F3156" s="599">
        <v>260</v>
      </c>
      <c r="G3156" s="599">
        <v>180</v>
      </c>
      <c r="H3156" s="599">
        <v>0</v>
      </c>
    </row>
    <row r="3157" spans="1:8" s="509" customFormat="1" ht="15" customHeight="1">
      <c r="A3157" s="575">
        <v>18</v>
      </c>
      <c r="B3157" s="575" t="s">
        <v>5765</v>
      </c>
      <c r="C3157" s="448" t="s">
        <v>5766</v>
      </c>
      <c r="D3157" s="458"/>
      <c r="E3157" s="599">
        <v>1200</v>
      </c>
      <c r="F3157" s="599">
        <v>600</v>
      </c>
      <c r="G3157" s="599">
        <v>0</v>
      </c>
      <c r="H3157" s="599">
        <v>0</v>
      </c>
    </row>
    <row r="3158" spans="1:8" s="509" customFormat="1" ht="15" customHeight="1">
      <c r="A3158" s="575">
        <v>19</v>
      </c>
      <c r="B3158" s="575" t="s">
        <v>5765</v>
      </c>
      <c r="C3158" s="448" t="s">
        <v>5767</v>
      </c>
      <c r="D3158" s="458"/>
      <c r="E3158" s="599">
        <v>280</v>
      </c>
      <c r="F3158" s="599">
        <v>200</v>
      </c>
      <c r="G3158" s="599">
        <v>140</v>
      </c>
      <c r="H3158" s="599">
        <v>0</v>
      </c>
    </row>
    <row r="3159" spans="1:8" s="509" customFormat="1" ht="15" customHeight="1">
      <c r="A3159" s="575">
        <v>20</v>
      </c>
      <c r="B3159" s="575" t="s">
        <v>5765</v>
      </c>
      <c r="C3159" s="448" t="s">
        <v>5768</v>
      </c>
      <c r="D3159" s="458"/>
      <c r="E3159" s="599">
        <v>340</v>
      </c>
      <c r="F3159" s="599">
        <v>260</v>
      </c>
      <c r="G3159" s="599">
        <v>180</v>
      </c>
      <c r="H3159" s="599">
        <v>0</v>
      </c>
    </row>
    <row r="3160" spans="1:8" s="509" customFormat="1" ht="15" customHeight="1">
      <c r="A3160" s="575">
        <v>21</v>
      </c>
      <c r="B3160" s="575" t="s">
        <v>5765</v>
      </c>
      <c r="C3160" s="448" t="s">
        <v>5769</v>
      </c>
      <c r="D3160" s="458"/>
      <c r="E3160" s="599">
        <v>360</v>
      </c>
      <c r="F3160" s="599">
        <v>332</v>
      </c>
      <c r="G3160" s="599">
        <v>220</v>
      </c>
      <c r="H3160" s="599">
        <v>140</v>
      </c>
    </row>
    <row r="3161" spans="1:8" s="509" customFormat="1" ht="15" customHeight="1">
      <c r="A3161" s="575">
        <v>22</v>
      </c>
      <c r="B3161" s="575" t="s">
        <v>5765</v>
      </c>
      <c r="C3161" s="448" t="s">
        <v>5770</v>
      </c>
      <c r="D3161" s="458"/>
      <c r="E3161" s="599">
        <v>360</v>
      </c>
      <c r="F3161" s="599">
        <v>220</v>
      </c>
      <c r="G3161" s="599">
        <v>180</v>
      </c>
      <c r="H3161" s="599">
        <v>140</v>
      </c>
    </row>
    <row r="3162" spans="1:8" s="509" customFormat="1" ht="15" customHeight="1">
      <c r="A3162" s="575">
        <v>23</v>
      </c>
      <c r="B3162" s="575" t="s">
        <v>5765</v>
      </c>
      <c r="C3162" s="448" t="s">
        <v>5771</v>
      </c>
      <c r="D3162" s="458"/>
      <c r="E3162" s="599">
        <v>640</v>
      </c>
      <c r="F3162" s="599">
        <v>260</v>
      </c>
      <c r="G3162" s="599">
        <v>200</v>
      </c>
      <c r="H3162" s="599">
        <v>140</v>
      </c>
    </row>
    <row r="3163" spans="1:8" s="509" customFormat="1" ht="15" customHeight="1">
      <c r="A3163" s="575">
        <v>24</v>
      </c>
      <c r="B3163" s="575" t="s">
        <v>5765</v>
      </c>
      <c r="C3163" s="448" t="s">
        <v>5772</v>
      </c>
      <c r="D3163" s="458"/>
      <c r="E3163" s="599">
        <v>280</v>
      </c>
      <c r="F3163" s="599">
        <v>180</v>
      </c>
      <c r="G3163" s="599">
        <v>140</v>
      </c>
      <c r="H3163" s="599">
        <v>80</v>
      </c>
    </row>
    <row r="3164" spans="1:8" s="509" customFormat="1" ht="15" customHeight="1">
      <c r="A3164" s="575">
        <v>25</v>
      </c>
      <c r="B3164" s="575" t="s">
        <v>5765</v>
      </c>
      <c r="C3164" s="448" t="s">
        <v>5773</v>
      </c>
      <c r="D3164" s="458"/>
      <c r="E3164" s="599">
        <v>280</v>
      </c>
      <c r="F3164" s="599">
        <v>180</v>
      </c>
      <c r="G3164" s="599">
        <v>140</v>
      </c>
      <c r="H3164" s="599">
        <v>80</v>
      </c>
    </row>
    <row r="3165" spans="1:8" s="509" customFormat="1" ht="15" customHeight="1">
      <c r="A3165" s="575">
        <v>26</v>
      </c>
      <c r="B3165" s="575" t="s">
        <v>5765</v>
      </c>
      <c r="C3165" s="448" t="s">
        <v>5774</v>
      </c>
      <c r="D3165" s="458"/>
      <c r="E3165" s="599">
        <v>400</v>
      </c>
      <c r="F3165" s="599">
        <v>260</v>
      </c>
      <c r="G3165" s="599">
        <v>0</v>
      </c>
      <c r="H3165" s="599">
        <v>0</v>
      </c>
    </row>
    <row r="3166" spans="1:8" s="509" customFormat="1" ht="15" customHeight="1">
      <c r="A3166" s="575">
        <v>27</v>
      </c>
      <c r="B3166" s="575" t="s">
        <v>5765</v>
      </c>
      <c r="C3166" s="448" t="s">
        <v>5775</v>
      </c>
      <c r="D3166" s="458"/>
      <c r="E3166" s="599">
        <v>340</v>
      </c>
      <c r="F3166" s="599">
        <v>260</v>
      </c>
      <c r="G3166" s="599">
        <v>180</v>
      </c>
      <c r="H3166" s="599">
        <v>0</v>
      </c>
    </row>
    <row r="3167" spans="1:8" s="509" customFormat="1" ht="15" customHeight="1">
      <c r="A3167" s="575">
        <v>28</v>
      </c>
      <c r="B3167" s="575" t="s">
        <v>5765</v>
      </c>
      <c r="C3167" s="448" t="s">
        <v>5776</v>
      </c>
      <c r="D3167" s="458"/>
      <c r="E3167" s="599">
        <v>300</v>
      </c>
      <c r="F3167" s="599">
        <v>220</v>
      </c>
      <c r="G3167" s="599">
        <v>0</v>
      </c>
      <c r="H3167" s="599">
        <v>0</v>
      </c>
    </row>
    <row r="3168" spans="1:8" s="509" customFormat="1" ht="15" customHeight="1">
      <c r="A3168" s="575">
        <v>29</v>
      </c>
      <c r="B3168" s="575" t="s">
        <v>5765</v>
      </c>
      <c r="C3168" s="448" t="s">
        <v>5777</v>
      </c>
      <c r="D3168" s="458"/>
      <c r="E3168" s="599">
        <v>340</v>
      </c>
      <c r="F3168" s="599">
        <v>260</v>
      </c>
      <c r="G3168" s="599">
        <v>220</v>
      </c>
      <c r="H3168" s="599">
        <v>0</v>
      </c>
    </row>
    <row r="3169" spans="1:8" s="509" customFormat="1" ht="15" customHeight="1">
      <c r="A3169" s="575">
        <v>30</v>
      </c>
      <c r="B3169" s="575" t="s">
        <v>5765</v>
      </c>
      <c r="C3169" s="448" t="s">
        <v>5778</v>
      </c>
      <c r="D3169" s="458"/>
      <c r="E3169" s="599">
        <v>640</v>
      </c>
      <c r="F3169" s="599">
        <v>260</v>
      </c>
      <c r="G3169" s="599">
        <v>0</v>
      </c>
      <c r="H3169" s="599">
        <v>0</v>
      </c>
    </row>
    <row r="3170" spans="1:8" s="509" customFormat="1" ht="15" customHeight="1">
      <c r="A3170" s="575">
        <v>31</v>
      </c>
      <c r="B3170" s="575" t="s">
        <v>5765</v>
      </c>
      <c r="C3170" s="448" t="s">
        <v>5779</v>
      </c>
      <c r="D3170" s="458"/>
      <c r="E3170" s="599">
        <v>480</v>
      </c>
      <c r="F3170" s="599">
        <v>260</v>
      </c>
      <c r="G3170" s="599">
        <v>140</v>
      </c>
      <c r="H3170" s="599">
        <v>0</v>
      </c>
    </row>
    <row r="3171" spans="1:8" s="509" customFormat="1" ht="15" customHeight="1">
      <c r="A3171" s="575">
        <v>32</v>
      </c>
      <c r="B3171" s="575" t="s">
        <v>5765</v>
      </c>
      <c r="C3171" s="448" t="s">
        <v>5780</v>
      </c>
      <c r="D3171" s="458"/>
      <c r="E3171" s="599">
        <v>560</v>
      </c>
      <c r="F3171" s="599">
        <v>320</v>
      </c>
      <c r="G3171" s="599">
        <v>140</v>
      </c>
      <c r="H3171" s="599">
        <v>0</v>
      </c>
    </row>
    <row r="3172" spans="1:8" s="509" customFormat="1" ht="15" customHeight="1">
      <c r="A3172" s="575">
        <v>33</v>
      </c>
      <c r="B3172" s="575" t="s">
        <v>5781</v>
      </c>
      <c r="C3172" s="448" t="s">
        <v>5782</v>
      </c>
      <c r="D3172" s="458"/>
      <c r="E3172" s="599">
        <v>340</v>
      </c>
      <c r="F3172" s="599">
        <v>260</v>
      </c>
      <c r="G3172" s="599">
        <v>180</v>
      </c>
      <c r="H3172" s="599">
        <v>0</v>
      </c>
    </row>
    <row r="3173" spans="1:8" s="509" customFormat="1" ht="15" customHeight="1">
      <c r="A3173" s="575">
        <v>34</v>
      </c>
      <c r="B3173" s="581" t="s">
        <v>5781</v>
      </c>
      <c r="C3173" s="612" t="s">
        <v>5783</v>
      </c>
      <c r="D3173" s="456"/>
      <c r="E3173" s="599">
        <v>1000</v>
      </c>
      <c r="F3173" s="599">
        <v>0</v>
      </c>
      <c r="G3173" s="599">
        <v>0</v>
      </c>
      <c r="H3173" s="599">
        <v>0</v>
      </c>
    </row>
    <row r="3174" spans="1:8" s="509" customFormat="1" ht="15" customHeight="1">
      <c r="A3174" s="575">
        <v>35</v>
      </c>
      <c r="B3174" s="575"/>
      <c r="C3174" s="575" t="s">
        <v>5784</v>
      </c>
      <c r="D3174" s="458"/>
      <c r="E3174" s="599">
        <v>400</v>
      </c>
      <c r="F3174" s="599">
        <v>300</v>
      </c>
      <c r="G3174" s="599">
        <v>220</v>
      </c>
      <c r="H3174" s="599">
        <v>100</v>
      </c>
    </row>
    <row r="3175" spans="1:8" s="509" customFormat="1" ht="15" customHeight="1">
      <c r="A3175" s="575">
        <v>36</v>
      </c>
      <c r="B3175" s="448" t="s">
        <v>566</v>
      </c>
      <c r="C3175" s="448" t="s">
        <v>5785</v>
      </c>
      <c r="D3175" s="458"/>
      <c r="E3175" s="599">
        <v>640</v>
      </c>
      <c r="F3175" s="599">
        <v>180</v>
      </c>
      <c r="G3175" s="599">
        <v>140</v>
      </c>
      <c r="H3175" s="599">
        <v>0</v>
      </c>
    </row>
    <row r="3176" spans="1:8" s="509" customFormat="1" ht="15" customHeight="1">
      <c r="A3176" s="575">
        <v>37</v>
      </c>
      <c r="B3176" s="448" t="s">
        <v>566</v>
      </c>
      <c r="C3176" s="448" t="s">
        <v>5786</v>
      </c>
      <c r="D3176" s="458"/>
      <c r="E3176" s="599">
        <v>260</v>
      </c>
      <c r="F3176" s="599">
        <v>220</v>
      </c>
      <c r="G3176" s="599">
        <v>180</v>
      </c>
      <c r="H3176" s="599">
        <v>0</v>
      </c>
    </row>
    <row r="3177" spans="1:8" s="509" customFormat="1" ht="15" customHeight="1">
      <c r="A3177" s="575">
        <v>38</v>
      </c>
      <c r="B3177" s="448" t="s">
        <v>566</v>
      </c>
      <c r="C3177" s="448" t="s">
        <v>5787</v>
      </c>
      <c r="D3177" s="458"/>
      <c r="E3177" s="599">
        <v>260</v>
      </c>
      <c r="F3177" s="599">
        <v>220</v>
      </c>
      <c r="G3177" s="599">
        <v>180</v>
      </c>
      <c r="H3177" s="599">
        <v>140</v>
      </c>
    </row>
    <row r="3178" spans="1:8" s="509" customFormat="1" ht="15" customHeight="1">
      <c r="A3178" s="635">
        <v>42</v>
      </c>
      <c r="B3178" s="636" t="s">
        <v>5788</v>
      </c>
      <c r="C3178" s="633"/>
      <c r="D3178" s="633"/>
      <c r="E3178" s="638">
        <v>0</v>
      </c>
      <c r="F3178" s="638">
        <v>0</v>
      </c>
      <c r="G3178" s="638">
        <v>0</v>
      </c>
      <c r="H3178" s="638">
        <v>0</v>
      </c>
    </row>
    <row r="3179" spans="1:8" s="509" customFormat="1" ht="15" customHeight="1">
      <c r="A3179" s="469">
        <v>1</v>
      </c>
      <c r="B3179" s="575" t="s">
        <v>566</v>
      </c>
      <c r="C3179" s="575" t="s">
        <v>5789</v>
      </c>
      <c r="D3179" s="458"/>
      <c r="E3179" s="599">
        <v>880</v>
      </c>
      <c r="F3179" s="599">
        <v>400</v>
      </c>
      <c r="G3179" s="599">
        <v>320</v>
      </c>
      <c r="H3179" s="599">
        <v>140</v>
      </c>
    </row>
    <row r="3180" spans="1:8" s="509" customFormat="1" ht="15" customHeight="1">
      <c r="A3180" s="469">
        <v>2</v>
      </c>
      <c r="B3180" s="575" t="s">
        <v>566</v>
      </c>
      <c r="C3180" s="575" t="s">
        <v>5790</v>
      </c>
      <c r="D3180" s="458"/>
      <c r="E3180" s="599">
        <v>520</v>
      </c>
      <c r="F3180" s="599">
        <v>380</v>
      </c>
      <c r="G3180" s="599">
        <v>240</v>
      </c>
      <c r="H3180" s="599">
        <v>120</v>
      </c>
    </row>
    <row r="3181" spans="1:8" s="509" customFormat="1" ht="15" customHeight="1">
      <c r="A3181" s="469">
        <v>3</v>
      </c>
      <c r="B3181" s="575" t="s">
        <v>566</v>
      </c>
      <c r="C3181" s="575" t="s">
        <v>5791</v>
      </c>
      <c r="D3181" s="458"/>
      <c r="E3181" s="599">
        <v>400</v>
      </c>
      <c r="F3181" s="599">
        <v>320</v>
      </c>
      <c r="G3181" s="599">
        <v>200</v>
      </c>
      <c r="H3181" s="599">
        <v>100</v>
      </c>
    </row>
    <row r="3182" spans="1:8" s="509" customFormat="1" ht="15" customHeight="1">
      <c r="A3182" s="469">
        <v>4</v>
      </c>
      <c r="B3182" s="575" t="s">
        <v>566</v>
      </c>
      <c r="C3182" s="575" t="s">
        <v>5792</v>
      </c>
      <c r="D3182" s="458"/>
      <c r="E3182" s="599">
        <v>600</v>
      </c>
      <c r="F3182" s="599">
        <v>280</v>
      </c>
      <c r="G3182" s="599">
        <v>100</v>
      </c>
      <c r="H3182" s="599">
        <v>80</v>
      </c>
    </row>
    <row r="3183" spans="1:8" s="509" customFormat="1" ht="15" customHeight="1">
      <c r="A3183" s="469">
        <v>5</v>
      </c>
      <c r="B3183" s="575" t="s">
        <v>566</v>
      </c>
      <c r="C3183" s="575" t="s">
        <v>5793</v>
      </c>
      <c r="D3183" s="458"/>
      <c r="E3183" s="599">
        <v>240</v>
      </c>
      <c r="F3183" s="599">
        <v>100</v>
      </c>
      <c r="G3183" s="599">
        <v>80</v>
      </c>
      <c r="H3183" s="599">
        <v>60</v>
      </c>
    </row>
    <row r="3184" spans="1:8" s="509" customFormat="1" ht="15" customHeight="1">
      <c r="A3184" s="469">
        <v>6</v>
      </c>
      <c r="B3184" s="575" t="s">
        <v>566</v>
      </c>
      <c r="C3184" s="575" t="s">
        <v>5794</v>
      </c>
      <c r="D3184" s="458"/>
      <c r="E3184" s="599">
        <v>160</v>
      </c>
      <c r="F3184" s="599">
        <v>140</v>
      </c>
      <c r="G3184" s="599">
        <v>120</v>
      </c>
      <c r="H3184" s="599">
        <v>100</v>
      </c>
    </row>
    <row r="3185" spans="1:8" s="509" customFormat="1" ht="15" customHeight="1">
      <c r="A3185" s="469">
        <v>7</v>
      </c>
      <c r="B3185" s="575" t="s">
        <v>566</v>
      </c>
      <c r="C3185" s="575" t="s">
        <v>5795</v>
      </c>
      <c r="D3185" s="458"/>
      <c r="E3185" s="599">
        <v>340</v>
      </c>
      <c r="F3185" s="599">
        <v>220</v>
      </c>
      <c r="G3185" s="599">
        <v>140</v>
      </c>
      <c r="H3185" s="599">
        <v>100</v>
      </c>
    </row>
    <row r="3186" spans="1:8" s="509" customFormat="1" ht="15" customHeight="1">
      <c r="A3186" s="469">
        <v>8</v>
      </c>
      <c r="B3186" s="575" t="s">
        <v>566</v>
      </c>
      <c r="C3186" s="575" t="s">
        <v>5796</v>
      </c>
      <c r="D3186" s="458"/>
      <c r="E3186" s="599">
        <v>280</v>
      </c>
      <c r="F3186" s="599">
        <v>200</v>
      </c>
      <c r="G3186" s="599">
        <v>120</v>
      </c>
      <c r="H3186" s="599">
        <v>100</v>
      </c>
    </row>
    <row r="3187" spans="1:8" s="509" customFormat="1" ht="15" customHeight="1">
      <c r="A3187" s="469">
        <v>9</v>
      </c>
      <c r="B3187" s="575" t="s">
        <v>566</v>
      </c>
      <c r="C3187" s="575" t="s">
        <v>5797</v>
      </c>
      <c r="D3187" s="458"/>
      <c r="E3187" s="599">
        <v>240</v>
      </c>
      <c r="F3187" s="599">
        <v>180</v>
      </c>
      <c r="G3187" s="599">
        <v>100</v>
      </c>
      <c r="H3187" s="599">
        <v>60</v>
      </c>
    </row>
    <row r="3188" spans="1:8" s="509" customFormat="1" ht="15" customHeight="1">
      <c r="A3188" s="469">
        <v>10</v>
      </c>
      <c r="B3188" s="575" t="s">
        <v>566</v>
      </c>
      <c r="C3188" s="575" t="s">
        <v>5798</v>
      </c>
      <c r="D3188" s="458"/>
      <c r="E3188" s="599">
        <v>340</v>
      </c>
      <c r="F3188" s="599">
        <v>220</v>
      </c>
      <c r="G3188" s="599">
        <v>140</v>
      </c>
      <c r="H3188" s="599">
        <v>0</v>
      </c>
    </row>
    <row r="3189" spans="1:8" s="509" customFormat="1" ht="15" customHeight="1">
      <c r="A3189" s="469">
        <v>11</v>
      </c>
      <c r="B3189" s="575" t="s">
        <v>566</v>
      </c>
      <c r="C3189" s="575" t="s">
        <v>5799</v>
      </c>
      <c r="D3189" s="458"/>
      <c r="E3189" s="599">
        <v>280</v>
      </c>
      <c r="F3189" s="599">
        <v>200</v>
      </c>
      <c r="G3189" s="599">
        <v>120</v>
      </c>
      <c r="H3189" s="599">
        <v>0</v>
      </c>
    </row>
    <row r="3190" spans="1:8" s="509" customFormat="1" ht="15" customHeight="1">
      <c r="A3190" s="469">
        <v>12</v>
      </c>
      <c r="B3190" s="575" t="s">
        <v>566</v>
      </c>
      <c r="C3190" s="575" t="s">
        <v>5800</v>
      </c>
      <c r="D3190" s="458"/>
      <c r="E3190" s="599">
        <v>380</v>
      </c>
      <c r="F3190" s="599">
        <v>300</v>
      </c>
      <c r="G3190" s="599">
        <v>180</v>
      </c>
      <c r="H3190" s="599">
        <v>100</v>
      </c>
    </row>
    <row r="3191" spans="1:8" s="509" customFormat="1" ht="15" customHeight="1">
      <c r="A3191" s="469">
        <v>13</v>
      </c>
      <c r="B3191" s="575" t="s">
        <v>566</v>
      </c>
      <c r="C3191" s="575" t="s">
        <v>5801</v>
      </c>
      <c r="D3191" s="458"/>
      <c r="E3191" s="599">
        <v>200</v>
      </c>
      <c r="F3191" s="599">
        <v>0</v>
      </c>
      <c r="G3191" s="599">
        <v>0</v>
      </c>
      <c r="H3191" s="599">
        <v>0</v>
      </c>
    </row>
    <row r="3192" spans="1:8" s="509" customFormat="1" ht="15" customHeight="1">
      <c r="A3192" s="469">
        <v>14</v>
      </c>
      <c r="B3192" s="575" t="s">
        <v>566</v>
      </c>
      <c r="C3192" s="575" t="s">
        <v>5802</v>
      </c>
      <c r="D3192" s="458"/>
      <c r="E3192" s="599">
        <v>220</v>
      </c>
      <c r="F3192" s="599">
        <v>120</v>
      </c>
      <c r="G3192" s="599">
        <v>100</v>
      </c>
      <c r="H3192" s="599">
        <v>60</v>
      </c>
    </row>
    <row r="3193" spans="1:8" s="509" customFormat="1" ht="15" customHeight="1">
      <c r="A3193" s="469">
        <v>15</v>
      </c>
      <c r="B3193" s="575" t="s">
        <v>566</v>
      </c>
      <c r="C3193" s="575" t="s">
        <v>5803</v>
      </c>
      <c r="D3193" s="458"/>
      <c r="E3193" s="599">
        <v>120</v>
      </c>
      <c r="F3193" s="599">
        <v>0</v>
      </c>
      <c r="G3193" s="599">
        <v>0</v>
      </c>
      <c r="H3193" s="599">
        <v>0</v>
      </c>
    </row>
    <row r="3194" spans="1:8" s="509" customFormat="1" ht="15" customHeight="1">
      <c r="A3194" s="469">
        <v>16</v>
      </c>
      <c r="B3194" s="1570" t="s">
        <v>5557</v>
      </c>
      <c r="C3194" s="1570"/>
      <c r="D3194" s="458"/>
      <c r="E3194" s="599">
        <v>920</v>
      </c>
      <c r="F3194" s="599">
        <v>0</v>
      </c>
      <c r="G3194" s="599">
        <v>0</v>
      </c>
      <c r="H3194" s="599">
        <v>0</v>
      </c>
    </row>
    <row r="3195" spans="1:8" s="509" customFormat="1" ht="15" customHeight="1">
      <c r="A3195" s="608">
        <v>43</v>
      </c>
      <c r="B3195" s="609" t="s">
        <v>5804</v>
      </c>
      <c r="C3195" s="613"/>
      <c r="D3195" s="620"/>
      <c r="E3195" s="620"/>
      <c r="F3195" s="620"/>
      <c r="G3195" s="620"/>
      <c r="H3195" s="620"/>
    </row>
    <row r="3196" spans="1:8" s="509" customFormat="1" ht="15" customHeight="1">
      <c r="A3196" s="464">
        <v>1</v>
      </c>
      <c r="B3196" s="575" t="s">
        <v>947</v>
      </c>
      <c r="C3196" s="575" t="s">
        <v>5805</v>
      </c>
      <c r="D3196" s="458"/>
      <c r="E3196" s="599">
        <v>720</v>
      </c>
      <c r="F3196" s="599">
        <v>504</v>
      </c>
      <c r="G3196" s="599">
        <v>360</v>
      </c>
      <c r="H3196" s="599">
        <v>216</v>
      </c>
    </row>
    <row r="3197" spans="1:8" s="509" customFormat="1" ht="15" customHeight="1">
      <c r="A3197" s="464">
        <v>2</v>
      </c>
      <c r="B3197" s="575" t="s">
        <v>3089</v>
      </c>
      <c r="C3197" s="575" t="s">
        <v>5806</v>
      </c>
      <c r="D3197" s="458"/>
      <c r="E3197" s="599">
        <v>960</v>
      </c>
      <c r="F3197" s="599">
        <v>672</v>
      </c>
      <c r="G3197" s="599">
        <v>480</v>
      </c>
      <c r="H3197" s="599">
        <v>288</v>
      </c>
    </row>
    <row r="3198" spans="1:8" s="509" customFormat="1" ht="15" customHeight="1">
      <c r="A3198" s="464">
        <v>3</v>
      </c>
      <c r="B3198" s="575" t="s">
        <v>5807</v>
      </c>
      <c r="C3198" s="575" t="s">
        <v>5808</v>
      </c>
      <c r="D3198" s="458"/>
      <c r="E3198" s="599">
        <v>1500</v>
      </c>
      <c r="F3198" s="599">
        <v>1050</v>
      </c>
      <c r="G3198" s="599">
        <v>750</v>
      </c>
      <c r="H3198" s="599">
        <v>450</v>
      </c>
    </row>
    <row r="3199" spans="1:8" s="509" customFormat="1" ht="15" customHeight="1">
      <c r="A3199" s="464">
        <v>4</v>
      </c>
      <c r="B3199" s="575" t="s">
        <v>277</v>
      </c>
      <c r="C3199" s="575" t="s">
        <v>5809</v>
      </c>
      <c r="D3199" s="458"/>
      <c r="E3199" s="599">
        <v>2540</v>
      </c>
      <c r="F3199" s="599">
        <v>1778</v>
      </c>
      <c r="G3199" s="599">
        <v>1270</v>
      </c>
      <c r="H3199" s="599">
        <v>762</v>
      </c>
    </row>
    <row r="3200" spans="1:8" s="509" customFormat="1" ht="15" customHeight="1">
      <c r="A3200" s="464">
        <v>5</v>
      </c>
      <c r="B3200" s="575" t="s">
        <v>5810</v>
      </c>
      <c r="C3200" s="575" t="s">
        <v>5811</v>
      </c>
      <c r="D3200" s="458"/>
      <c r="E3200" s="599">
        <v>2760</v>
      </c>
      <c r="F3200" s="599">
        <v>1932</v>
      </c>
      <c r="G3200" s="599">
        <v>1380</v>
      </c>
      <c r="H3200" s="599">
        <v>828</v>
      </c>
    </row>
    <row r="3201" spans="1:8" s="509" customFormat="1" ht="15" customHeight="1">
      <c r="A3201" s="464">
        <v>6</v>
      </c>
      <c r="B3201" s="575" t="s">
        <v>5812</v>
      </c>
      <c r="C3201" s="575" t="s">
        <v>5813</v>
      </c>
      <c r="D3201" s="458"/>
      <c r="E3201" s="599">
        <v>392</v>
      </c>
      <c r="F3201" s="599">
        <v>274</v>
      </c>
      <c r="G3201" s="599">
        <v>196</v>
      </c>
      <c r="H3201" s="599">
        <v>118</v>
      </c>
    </row>
    <row r="3202" spans="1:8" s="509" customFormat="1" ht="15" customHeight="1">
      <c r="A3202" s="464">
        <v>7</v>
      </c>
      <c r="B3202" s="575" t="s">
        <v>5812</v>
      </c>
      <c r="C3202" s="575" t="s">
        <v>5814</v>
      </c>
      <c r="D3202" s="458"/>
      <c r="E3202" s="599">
        <v>600</v>
      </c>
      <c r="F3202" s="599">
        <v>420</v>
      </c>
      <c r="G3202" s="599">
        <v>300</v>
      </c>
      <c r="H3202" s="599">
        <v>180</v>
      </c>
    </row>
    <row r="3203" spans="1:8" s="509" customFormat="1" ht="15" customHeight="1">
      <c r="A3203" s="464">
        <v>8</v>
      </c>
      <c r="B3203" s="575" t="s">
        <v>5812</v>
      </c>
      <c r="C3203" s="575" t="s">
        <v>5815</v>
      </c>
      <c r="D3203" s="458"/>
      <c r="E3203" s="599">
        <v>380</v>
      </c>
      <c r="F3203" s="599">
        <v>266</v>
      </c>
      <c r="G3203" s="599">
        <v>190</v>
      </c>
      <c r="H3203" s="599">
        <v>114</v>
      </c>
    </row>
    <row r="3204" spans="1:8" s="509" customFormat="1" ht="15" customHeight="1">
      <c r="A3204" s="464">
        <v>9</v>
      </c>
      <c r="B3204" s="575" t="s">
        <v>5816</v>
      </c>
      <c r="C3204" s="575" t="s">
        <v>5817</v>
      </c>
      <c r="D3204" s="458"/>
      <c r="E3204" s="599">
        <v>720</v>
      </c>
      <c r="F3204" s="599">
        <v>504</v>
      </c>
      <c r="G3204" s="599">
        <v>360</v>
      </c>
      <c r="H3204" s="599">
        <v>216</v>
      </c>
    </row>
    <row r="3205" spans="1:8" s="509" customFormat="1" ht="15" customHeight="1">
      <c r="A3205" s="464">
        <v>10</v>
      </c>
      <c r="B3205" s="575" t="s">
        <v>5816</v>
      </c>
      <c r="C3205" s="575" t="s">
        <v>5818</v>
      </c>
      <c r="D3205" s="458"/>
      <c r="E3205" s="599">
        <v>480</v>
      </c>
      <c r="F3205" s="599">
        <v>336</v>
      </c>
      <c r="G3205" s="599">
        <v>240</v>
      </c>
      <c r="H3205" s="599">
        <v>144</v>
      </c>
    </row>
    <row r="3206" spans="1:8" s="509" customFormat="1" ht="15" customHeight="1">
      <c r="A3206" s="464">
        <v>11</v>
      </c>
      <c r="B3206" s="575" t="s">
        <v>5816</v>
      </c>
      <c r="C3206" s="575" t="s">
        <v>5819</v>
      </c>
      <c r="D3206" s="458"/>
      <c r="E3206" s="599">
        <v>228</v>
      </c>
      <c r="F3206" s="599">
        <v>160</v>
      </c>
      <c r="G3206" s="599">
        <v>114</v>
      </c>
      <c r="H3206" s="599">
        <v>68</v>
      </c>
    </row>
    <row r="3207" spans="1:8" s="509" customFormat="1" ht="15" customHeight="1">
      <c r="A3207" s="464">
        <v>12</v>
      </c>
      <c r="B3207" s="575" t="s">
        <v>5816</v>
      </c>
      <c r="C3207" s="575" t="s">
        <v>5820</v>
      </c>
      <c r="D3207" s="458"/>
      <c r="E3207" s="599">
        <v>160</v>
      </c>
      <c r="F3207" s="599">
        <v>112</v>
      </c>
      <c r="G3207" s="599">
        <v>80</v>
      </c>
      <c r="H3207" s="599">
        <v>48</v>
      </c>
    </row>
    <row r="3208" spans="1:8" s="509" customFormat="1" ht="15" customHeight="1">
      <c r="A3208" s="464">
        <v>13</v>
      </c>
      <c r="B3208" s="575" t="s">
        <v>5821</v>
      </c>
      <c r="C3208" s="575" t="s">
        <v>5822</v>
      </c>
      <c r="D3208" s="458"/>
      <c r="E3208" s="599">
        <v>400</v>
      </c>
      <c r="F3208" s="599">
        <v>280</v>
      </c>
      <c r="G3208" s="599">
        <v>200</v>
      </c>
      <c r="H3208" s="599">
        <v>120</v>
      </c>
    </row>
    <row r="3209" spans="1:8" s="509" customFormat="1" ht="15" customHeight="1">
      <c r="A3209" s="464">
        <v>14</v>
      </c>
      <c r="B3209" s="575" t="s">
        <v>5823</v>
      </c>
      <c r="C3209" s="575"/>
      <c r="D3209" s="458"/>
      <c r="E3209" s="599">
        <v>160</v>
      </c>
      <c r="F3209" s="599">
        <v>112</v>
      </c>
      <c r="G3209" s="599">
        <v>0</v>
      </c>
      <c r="H3209" s="599">
        <v>0</v>
      </c>
    </row>
    <row r="3210" spans="1:8" s="509" customFormat="1" ht="15" customHeight="1">
      <c r="A3210" s="464">
        <v>15</v>
      </c>
      <c r="B3210" s="575" t="s">
        <v>5824</v>
      </c>
      <c r="C3210" s="575"/>
      <c r="D3210" s="458"/>
      <c r="E3210" s="599">
        <v>144</v>
      </c>
      <c r="F3210" s="599">
        <v>101</v>
      </c>
      <c r="G3210" s="599">
        <v>0</v>
      </c>
      <c r="H3210" s="599">
        <v>0</v>
      </c>
    </row>
    <row r="3211" spans="1:8" s="509" customFormat="1" ht="15" customHeight="1">
      <c r="A3211" s="464">
        <v>16</v>
      </c>
      <c r="B3211" s="575" t="s">
        <v>5825</v>
      </c>
      <c r="C3211" s="575"/>
      <c r="D3211" s="458"/>
      <c r="E3211" s="599">
        <v>80</v>
      </c>
      <c r="F3211" s="599">
        <v>56</v>
      </c>
      <c r="G3211" s="599">
        <v>0</v>
      </c>
      <c r="H3211" s="599">
        <v>0</v>
      </c>
    </row>
    <row r="3212" spans="1:8" s="509" customFormat="1" ht="15" customHeight="1">
      <c r="A3212" s="464">
        <v>17</v>
      </c>
      <c r="B3212" s="575" t="s">
        <v>1307</v>
      </c>
      <c r="C3212" s="575"/>
      <c r="D3212" s="458"/>
      <c r="E3212" s="599">
        <v>60</v>
      </c>
      <c r="F3212" s="599">
        <v>42</v>
      </c>
      <c r="G3212" s="599">
        <v>0</v>
      </c>
      <c r="H3212" s="599">
        <v>0</v>
      </c>
    </row>
    <row r="3213" spans="1:8" s="509" customFormat="1" ht="15" customHeight="1">
      <c r="A3213" s="464">
        <v>18</v>
      </c>
      <c r="B3213" s="575" t="s">
        <v>5826</v>
      </c>
      <c r="C3213" s="575"/>
      <c r="D3213" s="458"/>
      <c r="E3213" s="599">
        <v>52</v>
      </c>
      <c r="F3213" s="599">
        <v>36</v>
      </c>
      <c r="G3213" s="599">
        <v>0</v>
      </c>
      <c r="H3213" s="599">
        <v>0</v>
      </c>
    </row>
    <row r="3214" spans="1:8" s="509" customFormat="1" ht="15" customHeight="1">
      <c r="A3214" s="464">
        <v>19</v>
      </c>
      <c r="B3214" s="461" t="s">
        <v>5827</v>
      </c>
      <c r="C3214" s="462" t="s">
        <v>5828</v>
      </c>
      <c r="D3214" s="458"/>
      <c r="E3214" s="599">
        <v>2260</v>
      </c>
      <c r="F3214" s="599">
        <v>1582</v>
      </c>
      <c r="G3214" s="599">
        <v>1130</v>
      </c>
      <c r="H3214" s="599">
        <v>678</v>
      </c>
    </row>
    <row r="3215" spans="1:8" s="509" customFormat="1" ht="15" customHeight="1">
      <c r="A3215" s="464">
        <v>20</v>
      </c>
      <c r="B3215" s="461" t="s">
        <v>5827</v>
      </c>
      <c r="C3215" s="462" t="s">
        <v>5829</v>
      </c>
      <c r="D3215" s="458"/>
      <c r="E3215" s="599">
        <v>1920</v>
      </c>
      <c r="F3215" s="599">
        <v>1344</v>
      </c>
      <c r="G3215" s="599">
        <v>960</v>
      </c>
      <c r="H3215" s="599">
        <v>576</v>
      </c>
    </row>
    <row r="3216" spans="1:8" s="509" customFormat="1" ht="15" customHeight="1">
      <c r="A3216" s="464">
        <v>21</v>
      </c>
      <c r="B3216" s="461" t="s">
        <v>5827</v>
      </c>
      <c r="C3216" s="462" t="s">
        <v>5830</v>
      </c>
      <c r="D3216" s="458"/>
      <c r="E3216" s="599">
        <v>1780</v>
      </c>
      <c r="F3216" s="599">
        <v>1246</v>
      </c>
      <c r="G3216" s="599">
        <v>890</v>
      </c>
      <c r="H3216" s="599">
        <v>534</v>
      </c>
    </row>
    <row r="3217" spans="1:8" s="509" customFormat="1" ht="15" customHeight="1">
      <c r="A3217" s="464">
        <v>22</v>
      </c>
      <c r="B3217" s="461" t="s">
        <v>5827</v>
      </c>
      <c r="C3217" s="462" t="s">
        <v>5831</v>
      </c>
      <c r="D3217" s="458"/>
      <c r="E3217" s="599">
        <v>1920</v>
      </c>
      <c r="F3217" s="599">
        <v>1344</v>
      </c>
      <c r="G3217" s="599">
        <v>960</v>
      </c>
      <c r="H3217" s="599">
        <v>576</v>
      </c>
    </row>
    <row r="3218" spans="1:8" s="509" customFormat="1" ht="15" customHeight="1">
      <c r="A3218" s="464">
        <v>23</v>
      </c>
      <c r="B3218" s="461" t="s">
        <v>5827</v>
      </c>
      <c r="C3218" s="462" t="s">
        <v>5832</v>
      </c>
      <c r="D3218" s="458"/>
      <c r="E3218" s="599">
        <v>820</v>
      </c>
      <c r="F3218" s="599">
        <v>574</v>
      </c>
      <c r="G3218" s="599">
        <v>410</v>
      </c>
      <c r="H3218" s="599">
        <v>246</v>
      </c>
    </row>
    <row r="3219" spans="1:8" s="509" customFormat="1" ht="15" customHeight="1">
      <c r="A3219" s="464">
        <v>24</v>
      </c>
      <c r="B3219" s="461" t="s">
        <v>5827</v>
      </c>
      <c r="C3219" s="462" t="s">
        <v>5833</v>
      </c>
      <c r="D3219" s="458"/>
      <c r="E3219" s="599">
        <v>480</v>
      </c>
      <c r="F3219" s="599">
        <v>336</v>
      </c>
      <c r="G3219" s="599">
        <v>240</v>
      </c>
      <c r="H3219" s="599">
        <v>144</v>
      </c>
    </row>
    <row r="3220" spans="1:8" s="509" customFormat="1" ht="15" customHeight="1">
      <c r="A3220" s="464">
        <v>25</v>
      </c>
      <c r="B3220" s="461" t="s">
        <v>5827</v>
      </c>
      <c r="C3220" s="462" t="s">
        <v>5814</v>
      </c>
      <c r="D3220" s="458"/>
      <c r="E3220" s="599">
        <v>880</v>
      </c>
      <c r="F3220" s="599">
        <v>616</v>
      </c>
      <c r="G3220" s="599">
        <v>440</v>
      </c>
      <c r="H3220" s="599">
        <v>264</v>
      </c>
    </row>
    <row r="3221" spans="1:8" s="509" customFormat="1" ht="15" customHeight="1">
      <c r="A3221" s="464">
        <v>26</v>
      </c>
      <c r="B3221" s="461" t="s">
        <v>5827</v>
      </c>
      <c r="C3221" s="462" t="s">
        <v>5815</v>
      </c>
      <c r="D3221" s="458"/>
      <c r="E3221" s="599">
        <v>480</v>
      </c>
      <c r="F3221" s="599">
        <v>336</v>
      </c>
      <c r="G3221" s="599">
        <v>240</v>
      </c>
      <c r="H3221" s="599">
        <v>144</v>
      </c>
    </row>
    <row r="3222" spans="1:8" s="509" customFormat="1" ht="15" customHeight="1">
      <c r="A3222" s="464">
        <v>27</v>
      </c>
      <c r="B3222" s="461" t="s">
        <v>5834</v>
      </c>
      <c r="C3222" s="462" t="s">
        <v>5835</v>
      </c>
      <c r="D3222" s="458"/>
      <c r="E3222" s="599">
        <v>1000</v>
      </c>
      <c r="F3222" s="599">
        <v>700</v>
      </c>
      <c r="G3222" s="599">
        <v>500</v>
      </c>
      <c r="H3222" s="599">
        <v>300</v>
      </c>
    </row>
    <row r="3223" spans="1:8" s="509" customFormat="1" ht="15" customHeight="1">
      <c r="A3223" s="464">
        <v>28</v>
      </c>
      <c r="B3223" s="461" t="s">
        <v>5834</v>
      </c>
      <c r="C3223" s="462" t="s">
        <v>5836</v>
      </c>
      <c r="D3223" s="458"/>
      <c r="E3223" s="599">
        <v>760</v>
      </c>
      <c r="F3223" s="599">
        <v>532</v>
      </c>
      <c r="G3223" s="599">
        <v>380</v>
      </c>
      <c r="H3223" s="599">
        <v>228</v>
      </c>
    </row>
    <row r="3224" spans="1:8" s="509" customFormat="1" ht="15" customHeight="1">
      <c r="A3224" s="464">
        <v>29</v>
      </c>
      <c r="B3224" s="461" t="s">
        <v>5837</v>
      </c>
      <c r="C3224" s="462" t="s">
        <v>5838</v>
      </c>
      <c r="D3224" s="458"/>
      <c r="E3224" s="599">
        <v>600</v>
      </c>
      <c r="F3224" s="599">
        <v>420</v>
      </c>
      <c r="G3224" s="599">
        <v>300</v>
      </c>
      <c r="H3224" s="599">
        <v>180</v>
      </c>
    </row>
    <row r="3225" spans="1:8" s="509" customFormat="1" ht="15" customHeight="1">
      <c r="A3225" s="464">
        <v>30</v>
      </c>
      <c r="B3225" s="461" t="s">
        <v>5837</v>
      </c>
      <c r="C3225" s="462" t="s">
        <v>5839</v>
      </c>
      <c r="D3225" s="458"/>
      <c r="E3225" s="599">
        <v>480</v>
      </c>
      <c r="F3225" s="599">
        <v>336</v>
      </c>
      <c r="G3225" s="599">
        <v>240</v>
      </c>
      <c r="H3225" s="599">
        <v>144</v>
      </c>
    </row>
    <row r="3226" spans="1:8" s="509" customFormat="1" ht="15" customHeight="1">
      <c r="A3226" s="464">
        <v>31</v>
      </c>
      <c r="B3226" s="461" t="s">
        <v>5840</v>
      </c>
      <c r="C3226" s="462" t="s">
        <v>5841</v>
      </c>
      <c r="D3226" s="458"/>
      <c r="E3226" s="599">
        <v>600</v>
      </c>
      <c r="F3226" s="599">
        <v>420</v>
      </c>
      <c r="G3226" s="599">
        <v>300</v>
      </c>
      <c r="H3226" s="599">
        <v>180</v>
      </c>
    </row>
    <row r="3227" spans="1:8" s="509" customFormat="1" ht="15" customHeight="1">
      <c r="A3227" s="464">
        <v>32</v>
      </c>
      <c r="B3227" s="461" t="s">
        <v>5840</v>
      </c>
      <c r="C3227" s="462" t="s">
        <v>5842</v>
      </c>
      <c r="D3227" s="458"/>
      <c r="E3227" s="599">
        <v>400</v>
      </c>
      <c r="F3227" s="599">
        <v>280</v>
      </c>
      <c r="G3227" s="599">
        <v>200</v>
      </c>
      <c r="H3227" s="599">
        <v>120</v>
      </c>
    </row>
    <row r="3228" spans="1:8" s="509" customFormat="1" ht="15" customHeight="1">
      <c r="A3228" s="464">
        <v>33</v>
      </c>
      <c r="B3228" s="461" t="s">
        <v>5840</v>
      </c>
      <c r="C3228" s="462" t="s">
        <v>5843</v>
      </c>
      <c r="D3228" s="458"/>
      <c r="E3228" s="599">
        <v>340</v>
      </c>
      <c r="F3228" s="599">
        <v>238</v>
      </c>
      <c r="G3228" s="599">
        <v>170</v>
      </c>
      <c r="H3228" s="599">
        <v>102</v>
      </c>
    </row>
    <row r="3229" spans="1:8" s="509" customFormat="1" ht="15" customHeight="1">
      <c r="A3229" s="464">
        <v>34</v>
      </c>
      <c r="B3229" s="461" t="s">
        <v>5840</v>
      </c>
      <c r="C3229" s="462" t="s">
        <v>5844</v>
      </c>
      <c r="D3229" s="458"/>
      <c r="E3229" s="599">
        <v>400</v>
      </c>
      <c r="F3229" s="599">
        <v>280</v>
      </c>
      <c r="G3229" s="599">
        <v>200</v>
      </c>
      <c r="H3229" s="599">
        <v>120</v>
      </c>
    </row>
    <row r="3230" spans="1:8" s="509" customFormat="1" ht="15" customHeight="1">
      <c r="A3230" s="464">
        <v>35</v>
      </c>
      <c r="B3230" s="461" t="s">
        <v>5845</v>
      </c>
      <c r="C3230" s="462" t="s">
        <v>5846</v>
      </c>
      <c r="D3230" s="458"/>
      <c r="E3230" s="599">
        <v>260</v>
      </c>
      <c r="F3230" s="599">
        <v>182</v>
      </c>
      <c r="G3230" s="599">
        <v>130</v>
      </c>
      <c r="H3230" s="599">
        <v>78</v>
      </c>
    </row>
    <row r="3231" spans="1:8" s="509" customFormat="1" ht="15" customHeight="1">
      <c r="A3231" s="464">
        <v>36</v>
      </c>
      <c r="B3231" s="461" t="s">
        <v>5845</v>
      </c>
      <c r="C3231" s="462" t="s">
        <v>5847</v>
      </c>
      <c r="D3231" s="458"/>
      <c r="E3231" s="599">
        <v>340</v>
      </c>
      <c r="F3231" s="599">
        <v>238</v>
      </c>
      <c r="G3231" s="599">
        <v>170</v>
      </c>
      <c r="H3231" s="599">
        <v>102</v>
      </c>
    </row>
    <row r="3232" spans="1:8" s="509" customFormat="1" ht="15" customHeight="1">
      <c r="A3232" s="464">
        <v>37</v>
      </c>
      <c r="B3232" s="461" t="s">
        <v>5845</v>
      </c>
      <c r="C3232" s="462" t="s">
        <v>5848</v>
      </c>
      <c r="D3232" s="458"/>
      <c r="E3232" s="599">
        <v>480</v>
      </c>
      <c r="F3232" s="599">
        <v>336</v>
      </c>
      <c r="G3232" s="599">
        <v>240</v>
      </c>
      <c r="H3232" s="599">
        <v>144</v>
      </c>
    </row>
    <row r="3233" spans="1:8" s="509" customFormat="1" ht="15" customHeight="1">
      <c r="A3233" s="464">
        <v>38</v>
      </c>
      <c r="B3233" s="461" t="s">
        <v>5845</v>
      </c>
      <c r="C3233" s="462" t="s">
        <v>5849</v>
      </c>
      <c r="D3233" s="458"/>
      <c r="E3233" s="599">
        <v>440</v>
      </c>
      <c r="F3233" s="599">
        <v>308</v>
      </c>
      <c r="G3233" s="599">
        <v>220</v>
      </c>
      <c r="H3233" s="599">
        <v>132</v>
      </c>
    </row>
    <row r="3234" spans="1:8" s="509" customFormat="1" ht="15" customHeight="1">
      <c r="A3234" s="464">
        <v>39</v>
      </c>
      <c r="B3234" s="461" t="s">
        <v>5845</v>
      </c>
      <c r="C3234" s="462" t="s">
        <v>5850</v>
      </c>
      <c r="D3234" s="458"/>
      <c r="E3234" s="599">
        <v>120</v>
      </c>
      <c r="F3234" s="599">
        <v>84</v>
      </c>
      <c r="G3234" s="599">
        <v>60</v>
      </c>
      <c r="H3234" s="599">
        <v>36</v>
      </c>
    </row>
    <row r="3235" spans="1:8" s="509" customFormat="1" ht="15" customHeight="1">
      <c r="A3235" s="464">
        <v>40</v>
      </c>
      <c r="B3235" s="461" t="s">
        <v>209</v>
      </c>
      <c r="C3235" s="462" t="s">
        <v>5851</v>
      </c>
      <c r="D3235" s="458"/>
      <c r="E3235" s="599">
        <v>800</v>
      </c>
      <c r="F3235" s="599">
        <v>560</v>
      </c>
      <c r="G3235" s="599">
        <v>400</v>
      </c>
      <c r="H3235" s="599">
        <v>240</v>
      </c>
    </row>
    <row r="3236" spans="1:8" s="509" customFormat="1" ht="15" customHeight="1">
      <c r="A3236" s="464">
        <v>41</v>
      </c>
      <c r="B3236" s="461" t="s">
        <v>209</v>
      </c>
      <c r="C3236" s="462" t="s">
        <v>5852</v>
      </c>
      <c r="D3236" s="458"/>
      <c r="E3236" s="599">
        <v>600</v>
      </c>
      <c r="F3236" s="599">
        <v>420</v>
      </c>
      <c r="G3236" s="599">
        <v>300</v>
      </c>
      <c r="H3236" s="599">
        <v>180</v>
      </c>
    </row>
    <row r="3237" spans="1:8" s="509" customFormat="1" ht="15" customHeight="1">
      <c r="A3237" s="464">
        <v>42</v>
      </c>
      <c r="B3237" s="461" t="s">
        <v>5853</v>
      </c>
      <c r="C3237" s="462" t="s">
        <v>5854</v>
      </c>
      <c r="D3237" s="458"/>
      <c r="E3237" s="599">
        <v>1000</v>
      </c>
      <c r="F3237" s="599">
        <v>700</v>
      </c>
      <c r="G3237" s="599">
        <v>500</v>
      </c>
      <c r="H3237" s="599">
        <v>300</v>
      </c>
    </row>
    <row r="3238" spans="1:8" s="509" customFormat="1" ht="15" customHeight="1">
      <c r="A3238" s="464">
        <v>43</v>
      </c>
      <c r="B3238" s="461" t="s">
        <v>5853</v>
      </c>
      <c r="C3238" s="462" t="s">
        <v>5855</v>
      </c>
      <c r="D3238" s="458"/>
      <c r="E3238" s="599">
        <v>640</v>
      </c>
      <c r="F3238" s="599">
        <v>448</v>
      </c>
      <c r="G3238" s="599">
        <v>320</v>
      </c>
      <c r="H3238" s="599">
        <v>192</v>
      </c>
    </row>
    <row r="3239" spans="1:8" s="509" customFormat="1" ht="15" customHeight="1">
      <c r="A3239" s="464">
        <v>44</v>
      </c>
      <c r="B3239" s="461" t="s">
        <v>868</v>
      </c>
      <c r="C3239" s="462" t="s">
        <v>5490</v>
      </c>
      <c r="D3239" s="458"/>
      <c r="E3239" s="599">
        <v>520</v>
      </c>
      <c r="F3239" s="599">
        <v>364</v>
      </c>
      <c r="G3239" s="599">
        <v>260</v>
      </c>
      <c r="H3239" s="599">
        <v>0</v>
      </c>
    </row>
    <row r="3240" spans="1:8" s="509" customFormat="1" ht="15" customHeight="1">
      <c r="A3240" s="464">
        <v>45</v>
      </c>
      <c r="B3240" s="461" t="s">
        <v>1814</v>
      </c>
      <c r="C3240" s="462" t="s">
        <v>5856</v>
      </c>
      <c r="D3240" s="458"/>
      <c r="E3240" s="599">
        <v>440</v>
      </c>
      <c r="F3240" s="599">
        <v>308</v>
      </c>
      <c r="G3240" s="599">
        <v>220</v>
      </c>
      <c r="H3240" s="599">
        <v>0</v>
      </c>
    </row>
    <row r="3241" spans="1:8" s="509" customFormat="1" ht="15" customHeight="1">
      <c r="A3241" s="464">
        <v>46</v>
      </c>
      <c r="B3241" s="1571" t="s">
        <v>5857</v>
      </c>
      <c r="C3241" s="1571"/>
      <c r="D3241" s="458"/>
      <c r="E3241" s="599">
        <v>120</v>
      </c>
      <c r="F3241" s="599">
        <v>84</v>
      </c>
      <c r="G3241" s="599">
        <v>60</v>
      </c>
      <c r="H3241" s="599">
        <v>36</v>
      </c>
    </row>
    <row r="3242" spans="1:8" s="509" customFormat="1" ht="15" customHeight="1">
      <c r="A3242" s="464">
        <v>47</v>
      </c>
      <c r="B3242" s="1571" t="s">
        <v>5858</v>
      </c>
      <c r="C3242" s="1571"/>
      <c r="D3242" s="458"/>
      <c r="E3242" s="599">
        <v>88</v>
      </c>
      <c r="F3242" s="599">
        <v>62</v>
      </c>
      <c r="G3242" s="599">
        <v>0</v>
      </c>
      <c r="H3242" s="599">
        <v>0</v>
      </c>
    </row>
    <row r="3243" spans="1:8" s="509" customFormat="1" ht="15" customHeight="1">
      <c r="A3243" s="464">
        <v>48</v>
      </c>
      <c r="B3243" s="1571" t="s">
        <v>5859</v>
      </c>
      <c r="C3243" s="1571"/>
      <c r="D3243" s="458"/>
      <c r="E3243" s="599">
        <v>220</v>
      </c>
      <c r="F3243" s="599">
        <v>154</v>
      </c>
      <c r="G3243" s="599">
        <v>0</v>
      </c>
      <c r="H3243" s="599">
        <v>0</v>
      </c>
    </row>
    <row r="3244" spans="1:8" s="509" customFormat="1" ht="15" customHeight="1">
      <c r="A3244" s="464">
        <v>49</v>
      </c>
      <c r="B3244" s="1571" t="s">
        <v>5860</v>
      </c>
      <c r="C3244" s="1571"/>
      <c r="D3244" s="458"/>
      <c r="E3244" s="599">
        <v>280</v>
      </c>
      <c r="F3244" s="599">
        <v>196</v>
      </c>
      <c r="G3244" s="599">
        <v>0</v>
      </c>
      <c r="H3244" s="599">
        <v>0</v>
      </c>
    </row>
    <row r="3245" spans="1:8" s="509" customFormat="1" ht="15" customHeight="1">
      <c r="A3245" s="464">
        <v>50</v>
      </c>
      <c r="B3245" s="1571" t="s">
        <v>5861</v>
      </c>
      <c r="C3245" s="1571"/>
      <c r="D3245" s="458"/>
      <c r="E3245" s="599">
        <v>140</v>
      </c>
      <c r="F3245" s="599">
        <v>98</v>
      </c>
      <c r="G3245" s="599">
        <v>0</v>
      </c>
      <c r="H3245" s="599">
        <v>0</v>
      </c>
    </row>
    <row r="3246" spans="1:8" s="509" customFormat="1" ht="15" customHeight="1">
      <c r="A3246" s="464">
        <v>51</v>
      </c>
      <c r="B3246" s="1572" t="s">
        <v>5862</v>
      </c>
      <c r="C3246" s="1572"/>
      <c r="D3246" s="458"/>
      <c r="E3246" s="599">
        <v>120</v>
      </c>
      <c r="F3246" s="599">
        <v>84</v>
      </c>
      <c r="G3246" s="599">
        <v>0</v>
      </c>
      <c r="H3246" s="599">
        <v>0</v>
      </c>
    </row>
    <row r="3247" spans="1:8" s="509" customFormat="1" ht="15" customHeight="1">
      <c r="A3247" s="464">
        <v>52</v>
      </c>
      <c r="B3247" s="1571" t="s">
        <v>5863</v>
      </c>
      <c r="C3247" s="1571"/>
      <c r="D3247" s="458"/>
      <c r="E3247" s="599">
        <v>100</v>
      </c>
      <c r="F3247" s="599">
        <v>70</v>
      </c>
      <c r="G3247" s="599">
        <v>50</v>
      </c>
      <c r="H3247" s="599">
        <v>30</v>
      </c>
    </row>
    <row r="3248" spans="1:8" s="509" customFormat="1" ht="15" customHeight="1">
      <c r="A3248" s="464">
        <v>53</v>
      </c>
      <c r="B3248" s="461" t="s">
        <v>5827</v>
      </c>
      <c r="C3248" s="462" t="s">
        <v>5864</v>
      </c>
      <c r="D3248" s="458"/>
      <c r="E3248" s="599">
        <v>120</v>
      </c>
      <c r="F3248" s="599">
        <v>84</v>
      </c>
      <c r="G3248" s="599">
        <v>60</v>
      </c>
      <c r="H3248" s="599">
        <v>36</v>
      </c>
    </row>
    <row r="3249" spans="1:8" s="509" customFormat="1" ht="15" customHeight="1">
      <c r="A3249" s="464">
        <v>54</v>
      </c>
      <c r="B3249" s="461" t="s">
        <v>5865</v>
      </c>
      <c r="C3249" s="462" t="s">
        <v>5866</v>
      </c>
      <c r="D3249" s="458"/>
      <c r="E3249" s="599">
        <v>400</v>
      </c>
      <c r="F3249" s="599">
        <v>280</v>
      </c>
      <c r="G3249" s="599">
        <v>200</v>
      </c>
      <c r="H3249" s="599">
        <v>0</v>
      </c>
    </row>
    <row r="3250" spans="1:8" s="509" customFormat="1" ht="15" customHeight="1">
      <c r="A3250" s="464">
        <v>55</v>
      </c>
      <c r="B3250" s="461" t="s">
        <v>5867</v>
      </c>
      <c r="C3250" s="462" t="s">
        <v>5868</v>
      </c>
      <c r="D3250" s="458"/>
      <c r="E3250" s="599">
        <v>320</v>
      </c>
      <c r="F3250" s="599">
        <v>224</v>
      </c>
      <c r="G3250" s="599">
        <v>160</v>
      </c>
      <c r="H3250" s="599">
        <v>0</v>
      </c>
    </row>
    <row r="3251" spans="1:8" s="509" customFormat="1" ht="15" customHeight="1">
      <c r="A3251" s="464">
        <v>56</v>
      </c>
      <c r="B3251" s="461" t="s">
        <v>5869</v>
      </c>
      <c r="C3251" s="462" t="s">
        <v>5870</v>
      </c>
      <c r="D3251" s="458"/>
      <c r="E3251" s="599">
        <v>3200</v>
      </c>
      <c r="F3251" s="599">
        <v>2240</v>
      </c>
      <c r="G3251" s="599">
        <v>1600</v>
      </c>
      <c r="H3251" s="599">
        <v>0</v>
      </c>
    </row>
    <row r="3252" spans="1:8" s="509" customFormat="1" ht="15" customHeight="1">
      <c r="A3252" s="464">
        <v>57</v>
      </c>
      <c r="B3252" s="461" t="s">
        <v>5869</v>
      </c>
      <c r="C3252" s="462" t="s">
        <v>5871</v>
      </c>
      <c r="D3252" s="458"/>
      <c r="E3252" s="599">
        <v>320</v>
      </c>
      <c r="F3252" s="599">
        <v>224</v>
      </c>
      <c r="G3252" s="599">
        <v>160</v>
      </c>
      <c r="H3252" s="599">
        <v>0</v>
      </c>
    </row>
    <row r="3253" spans="1:8" s="509" customFormat="1" ht="15" customHeight="1">
      <c r="A3253" s="464">
        <v>58</v>
      </c>
      <c r="B3253" s="461" t="s">
        <v>5872</v>
      </c>
      <c r="C3253" s="462" t="s">
        <v>5873</v>
      </c>
      <c r="D3253" s="458"/>
      <c r="E3253" s="599">
        <v>280</v>
      </c>
      <c r="F3253" s="599">
        <v>196</v>
      </c>
      <c r="G3253" s="599">
        <v>140</v>
      </c>
      <c r="H3253" s="599">
        <v>0</v>
      </c>
    </row>
    <row r="3254" spans="1:8" s="509" customFormat="1" ht="15" customHeight="1">
      <c r="A3254" s="464">
        <v>59</v>
      </c>
      <c r="B3254" s="461" t="s">
        <v>5874</v>
      </c>
      <c r="C3254" s="462" t="s">
        <v>5875</v>
      </c>
      <c r="D3254" s="458"/>
      <c r="E3254" s="599">
        <v>280</v>
      </c>
      <c r="F3254" s="599">
        <v>196</v>
      </c>
      <c r="G3254" s="599">
        <v>140</v>
      </c>
      <c r="H3254" s="599">
        <v>0</v>
      </c>
    </row>
    <row r="3255" spans="1:8" s="509" customFormat="1" ht="15" customHeight="1">
      <c r="A3255" s="464">
        <v>60</v>
      </c>
      <c r="B3255" s="461" t="s">
        <v>5876</v>
      </c>
      <c r="C3255" s="462" t="s">
        <v>5877</v>
      </c>
      <c r="D3255" s="458"/>
      <c r="E3255" s="599">
        <v>320</v>
      </c>
      <c r="F3255" s="599">
        <v>224</v>
      </c>
      <c r="G3255" s="599">
        <v>160</v>
      </c>
      <c r="H3255" s="599">
        <v>0</v>
      </c>
    </row>
    <row r="3256" spans="1:8" s="509" customFormat="1" ht="15" customHeight="1">
      <c r="A3256" s="464">
        <v>61</v>
      </c>
      <c r="B3256" s="461" t="s">
        <v>5878</v>
      </c>
      <c r="C3256" s="462" t="s">
        <v>5879</v>
      </c>
      <c r="D3256" s="458"/>
      <c r="E3256" s="599">
        <v>320</v>
      </c>
      <c r="F3256" s="599">
        <v>224</v>
      </c>
      <c r="G3256" s="599">
        <v>160</v>
      </c>
      <c r="H3256" s="599">
        <v>0</v>
      </c>
    </row>
    <row r="3257" spans="1:8" s="509" customFormat="1" ht="15" customHeight="1">
      <c r="A3257" s="464">
        <v>62</v>
      </c>
      <c r="B3257" s="461" t="s">
        <v>5878</v>
      </c>
      <c r="C3257" s="462" t="s">
        <v>5880</v>
      </c>
      <c r="D3257" s="458"/>
      <c r="E3257" s="599">
        <v>400</v>
      </c>
      <c r="F3257" s="599">
        <v>280</v>
      </c>
      <c r="G3257" s="599">
        <v>200</v>
      </c>
      <c r="H3257" s="599">
        <v>0</v>
      </c>
    </row>
    <row r="3258" spans="1:8" s="509" customFormat="1" ht="15" customHeight="1">
      <c r="A3258" s="464">
        <v>63</v>
      </c>
      <c r="B3258" s="1572" t="s">
        <v>5881</v>
      </c>
      <c r="C3258" s="1572"/>
      <c r="D3258" s="458"/>
      <c r="E3258" s="599">
        <v>100</v>
      </c>
      <c r="F3258" s="599">
        <v>70</v>
      </c>
      <c r="G3258" s="599">
        <v>0</v>
      </c>
      <c r="H3258" s="599">
        <v>0</v>
      </c>
    </row>
    <row r="3259" spans="1:8" s="509" customFormat="1" ht="15" customHeight="1">
      <c r="A3259" s="464">
        <v>64</v>
      </c>
      <c r="B3259" s="461" t="s">
        <v>947</v>
      </c>
      <c r="C3259" s="462" t="s">
        <v>5882</v>
      </c>
      <c r="D3259" s="458"/>
      <c r="E3259" s="599">
        <v>720</v>
      </c>
      <c r="F3259" s="599">
        <v>504</v>
      </c>
      <c r="G3259" s="599">
        <v>360</v>
      </c>
      <c r="H3259" s="599">
        <v>216</v>
      </c>
    </row>
    <row r="3260" spans="1:8" s="509" customFormat="1" ht="15" customHeight="1">
      <c r="A3260" s="464">
        <v>65</v>
      </c>
      <c r="B3260" s="461" t="s">
        <v>947</v>
      </c>
      <c r="C3260" s="462" t="s">
        <v>5883</v>
      </c>
      <c r="D3260" s="458"/>
      <c r="E3260" s="599">
        <v>960</v>
      </c>
      <c r="F3260" s="599">
        <v>672</v>
      </c>
      <c r="G3260" s="599">
        <v>480</v>
      </c>
      <c r="H3260" s="599">
        <v>288</v>
      </c>
    </row>
    <row r="3261" spans="1:8" s="509" customFormat="1" ht="15" customHeight="1">
      <c r="A3261" s="464">
        <v>66</v>
      </c>
      <c r="B3261" s="461" t="s">
        <v>947</v>
      </c>
      <c r="C3261" s="462" t="s">
        <v>5808</v>
      </c>
      <c r="D3261" s="458"/>
      <c r="E3261" s="599">
        <v>1440</v>
      </c>
      <c r="F3261" s="599">
        <v>1008</v>
      </c>
      <c r="G3261" s="599">
        <v>720</v>
      </c>
      <c r="H3261" s="599">
        <v>432</v>
      </c>
    </row>
    <row r="3262" spans="1:8" s="509" customFormat="1" ht="15" customHeight="1">
      <c r="A3262" s="464">
        <v>67</v>
      </c>
      <c r="B3262" s="461" t="s">
        <v>947</v>
      </c>
      <c r="C3262" s="462" t="s">
        <v>5809</v>
      </c>
      <c r="D3262" s="458"/>
      <c r="E3262" s="599">
        <v>2640</v>
      </c>
      <c r="F3262" s="599">
        <v>1848</v>
      </c>
      <c r="G3262" s="599">
        <v>1320</v>
      </c>
      <c r="H3262" s="599">
        <v>792</v>
      </c>
    </row>
    <row r="3263" spans="1:8" s="509" customFormat="1" ht="15" customHeight="1">
      <c r="A3263" s="464">
        <v>68</v>
      </c>
      <c r="B3263" s="461" t="s">
        <v>947</v>
      </c>
      <c r="C3263" s="462" t="s">
        <v>5811</v>
      </c>
      <c r="D3263" s="458"/>
      <c r="E3263" s="599">
        <v>2400</v>
      </c>
      <c r="F3263" s="599">
        <v>1680</v>
      </c>
      <c r="G3263" s="599">
        <v>1200</v>
      </c>
      <c r="H3263" s="599">
        <v>720</v>
      </c>
    </row>
    <row r="3264" spans="1:8" s="509" customFormat="1" ht="15" customHeight="1">
      <c r="A3264" s="464">
        <v>69</v>
      </c>
      <c r="B3264" s="461" t="s">
        <v>5884</v>
      </c>
      <c r="C3264" s="462" t="s">
        <v>5885</v>
      </c>
      <c r="D3264" s="458"/>
      <c r="E3264" s="599">
        <v>360</v>
      </c>
      <c r="F3264" s="599">
        <v>252</v>
      </c>
      <c r="G3264" s="599">
        <v>180</v>
      </c>
      <c r="H3264" s="599">
        <v>108</v>
      </c>
    </row>
    <row r="3265" spans="1:8" s="509" customFormat="1" ht="15" customHeight="1">
      <c r="A3265" s="464">
        <v>70</v>
      </c>
      <c r="B3265" s="461" t="s">
        <v>5884</v>
      </c>
      <c r="C3265" s="462" t="s">
        <v>5886</v>
      </c>
      <c r="D3265" s="458"/>
      <c r="E3265" s="599">
        <v>320</v>
      </c>
      <c r="F3265" s="599">
        <v>224</v>
      </c>
      <c r="G3265" s="599">
        <v>160</v>
      </c>
      <c r="H3265" s="599">
        <v>96</v>
      </c>
    </row>
    <row r="3266" spans="1:8" s="509" customFormat="1" ht="15" customHeight="1">
      <c r="A3266" s="464">
        <v>71</v>
      </c>
      <c r="B3266" s="461" t="s">
        <v>5887</v>
      </c>
      <c r="C3266" s="462" t="s">
        <v>5888</v>
      </c>
      <c r="D3266" s="458"/>
      <c r="E3266" s="599">
        <v>1040</v>
      </c>
      <c r="F3266" s="599">
        <v>728</v>
      </c>
      <c r="G3266" s="599">
        <v>520</v>
      </c>
      <c r="H3266" s="599">
        <v>312</v>
      </c>
    </row>
    <row r="3267" spans="1:8" s="509" customFormat="1" ht="15" customHeight="1">
      <c r="A3267" s="464">
        <v>72</v>
      </c>
      <c r="B3267" s="461" t="s">
        <v>5887</v>
      </c>
      <c r="C3267" s="462" t="s">
        <v>5889</v>
      </c>
      <c r="D3267" s="458"/>
      <c r="E3267" s="599">
        <v>1060</v>
      </c>
      <c r="F3267" s="599">
        <v>742</v>
      </c>
      <c r="G3267" s="599">
        <v>530</v>
      </c>
      <c r="H3267" s="599">
        <v>318</v>
      </c>
    </row>
    <row r="3268" spans="1:8" s="509" customFormat="1" ht="15" customHeight="1">
      <c r="A3268" s="464">
        <v>73</v>
      </c>
      <c r="B3268" s="461" t="s">
        <v>5887</v>
      </c>
      <c r="C3268" s="462" t="s">
        <v>5890</v>
      </c>
      <c r="D3268" s="458"/>
      <c r="E3268" s="599">
        <v>672</v>
      </c>
      <c r="F3268" s="599">
        <v>470</v>
      </c>
      <c r="G3268" s="599">
        <v>336</v>
      </c>
      <c r="H3268" s="599">
        <v>202</v>
      </c>
    </row>
    <row r="3269" spans="1:8" s="509" customFormat="1" ht="15" customHeight="1">
      <c r="A3269" s="464">
        <v>74</v>
      </c>
      <c r="B3269" s="461" t="s">
        <v>5887</v>
      </c>
      <c r="C3269" s="462" t="s">
        <v>5891</v>
      </c>
      <c r="D3269" s="458"/>
      <c r="E3269" s="599">
        <v>340</v>
      </c>
      <c r="F3269" s="599">
        <v>238</v>
      </c>
      <c r="G3269" s="599">
        <v>170</v>
      </c>
      <c r="H3269" s="599">
        <v>102</v>
      </c>
    </row>
    <row r="3270" spans="1:8" s="509" customFormat="1" ht="15" customHeight="1">
      <c r="A3270" s="464">
        <v>75</v>
      </c>
      <c r="B3270" s="461" t="s">
        <v>5887</v>
      </c>
      <c r="C3270" s="462" t="s">
        <v>5892</v>
      </c>
      <c r="D3270" s="458"/>
      <c r="E3270" s="599">
        <v>168</v>
      </c>
      <c r="F3270" s="599">
        <v>118</v>
      </c>
      <c r="G3270" s="599">
        <v>84</v>
      </c>
      <c r="H3270" s="599">
        <v>50</v>
      </c>
    </row>
    <row r="3271" spans="1:8" s="509" customFormat="1" ht="15" customHeight="1">
      <c r="A3271" s="464">
        <v>76</v>
      </c>
      <c r="B3271" s="1571" t="s">
        <v>5893</v>
      </c>
      <c r="C3271" s="1571"/>
      <c r="D3271" s="458"/>
      <c r="E3271" s="599">
        <v>160</v>
      </c>
      <c r="F3271" s="599">
        <v>112</v>
      </c>
      <c r="G3271" s="599">
        <v>0</v>
      </c>
      <c r="H3271" s="599">
        <v>0</v>
      </c>
    </row>
    <row r="3272" spans="1:8" s="509" customFormat="1" ht="15" customHeight="1">
      <c r="A3272" s="464">
        <v>77</v>
      </c>
      <c r="B3272" s="1571" t="s">
        <v>5894</v>
      </c>
      <c r="C3272" s="1571"/>
      <c r="D3272" s="458"/>
      <c r="E3272" s="599">
        <v>280</v>
      </c>
      <c r="F3272" s="599">
        <v>196</v>
      </c>
      <c r="G3272" s="599">
        <v>0</v>
      </c>
      <c r="H3272" s="599">
        <v>0</v>
      </c>
    </row>
    <row r="3273" spans="1:8" s="509" customFormat="1" ht="15" customHeight="1">
      <c r="A3273" s="464">
        <v>78</v>
      </c>
      <c r="B3273" s="1571" t="s">
        <v>5895</v>
      </c>
      <c r="C3273" s="1571"/>
      <c r="D3273" s="458"/>
      <c r="E3273" s="599">
        <v>120</v>
      </c>
      <c r="F3273" s="599">
        <v>84</v>
      </c>
      <c r="G3273" s="599">
        <v>0</v>
      </c>
      <c r="H3273" s="599">
        <v>0</v>
      </c>
    </row>
    <row r="3274" spans="1:8" s="509" customFormat="1" ht="15" customHeight="1">
      <c r="A3274" s="464">
        <v>79</v>
      </c>
      <c r="B3274" s="1572" t="s">
        <v>5881</v>
      </c>
      <c r="C3274" s="1572"/>
      <c r="D3274" s="458"/>
      <c r="E3274" s="599">
        <v>100</v>
      </c>
      <c r="F3274" s="599">
        <v>70</v>
      </c>
      <c r="G3274" s="599">
        <v>0</v>
      </c>
      <c r="H3274" s="599">
        <v>0</v>
      </c>
    </row>
    <row r="3275" spans="1:8" s="509" customFormat="1" ht="34.5" customHeight="1">
      <c r="A3275" s="464">
        <v>80</v>
      </c>
      <c r="B3275" s="639" t="s">
        <v>5896</v>
      </c>
      <c r="C3275" s="639" t="s">
        <v>5897</v>
      </c>
      <c r="D3275" s="458"/>
      <c r="E3275" s="599">
        <v>540</v>
      </c>
      <c r="F3275" s="599">
        <v>378</v>
      </c>
      <c r="G3275" s="599">
        <v>270</v>
      </c>
      <c r="H3275" s="599">
        <v>162</v>
      </c>
    </row>
    <row r="3276" spans="1:8" s="509" customFormat="1" ht="34.5" customHeight="1">
      <c r="A3276" s="464">
        <v>81</v>
      </c>
      <c r="B3276" s="639" t="s">
        <v>5896</v>
      </c>
      <c r="C3276" s="639" t="s">
        <v>5898</v>
      </c>
      <c r="D3276" s="458"/>
      <c r="E3276" s="599">
        <v>500</v>
      </c>
      <c r="F3276" s="599">
        <v>350</v>
      </c>
      <c r="G3276" s="599">
        <v>250</v>
      </c>
      <c r="H3276" s="599">
        <v>150</v>
      </c>
    </row>
    <row r="3277" spans="1:8" s="509" customFormat="1" ht="34.5" customHeight="1">
      <c r="A3277" s="464">
        <v>82</v>
      </c>
      <c r="B3277" s="639" t="s">
        <v>5896</v>
      </c>
      <c r="C3277" s="639" t="s">
        <v>5899</v>
      </c>
      <c r="D3277" s="458"/>
      <c r="E3277" s="599">
        <v>280</v>
      </c>
      <c r="F3277" s="599">
        <v>196</v>
      </c>
      <c r="G3277" s="599">
        <v>140</v>
      </c>
      <c r="H3277" s="599">
        <v>84</v>
      </c>
    </row>
    <row r="3278" spans="1:8" s="509" customFormat="1" ht="34.5" customHeight="1">
      <c r="A3278" s="464">
        <v>83</v>
      </c>
      <c r="B3278" s="639" t="s">
        <v>5900</v>
      </c>
      <c r="C3278" s="639" t="s">
        <v>5901</v>
      </c>
      <c r="D3278" s="458"/>
      <c r="E3278" s="599">
        <v>176</v>
      </c>
      <c r="F3278" s="599">
        <v>123</v>
      </c>
      <c r="G3278" s="599">
        <v>88</v>
      </c>
      <c r="H3278" s="599">
        <v>53</v>
      </c>
    </row>
    <row r="3279" spans="1:8" s="509" customFormat="1" ht="34.5" customHeight="1">
      <c r="A3279" s="464">
        <v>84</v>
      </c>
      <c r="B3279" s="639" t="s">
        <v>5902</v>
      </c>
      <c r="C3279" s="639" t="s">
        <v>5903</v>
      </c>
      <c r="D3279" s="458"/>
      <c r="E3279" s="599">
        <v>120</v>
      </c>
      <c r="F3279" s="599">
        <v>84</v>
      </c>
      <c r="G3279" s="599">
        <v>60</v>
      </c>
      <c r="H3279" s="599">
        <v>36</v>
      </c>
    </row>
    <row r="3280" spans="1:8" s="509" customFormat="1" ht="34.5" customHeight="1">
      <c r="A3280" s="464">
        <v>85</v>
      </c>
      <c r="B3280" s="639" t="s">
        <v>5904</v>
      </c>
      <c r="C3280" s="639" t="s">
        <v>5905</v>
      </c>
      <c r="D3280" s="458"/>
      <c r="E3280" s="599">
        <v>120</v>
      </c>
      <c r="F3280" s="599">
        <v>84</v>
      </c>
      <c r="G3280" s="599">
        <v>60</v>
      </c>
      <c r="H3280" s="599">
        <v>36</v>
      </c>
    </row>
    <row r="3281" spans="1:8" s="509" customFormat="1" ht="34.5" customHeight="1">
      <c r="A3281" s="464">
        <v>86</v>
      </c>
      <c r="B3281" s="639" t="s">
        <v>5906</v>
      </c>
      <c r="C3281" s="639" t="s">
        <v>5907</v>
      </c>
      <c r="D3281" s="458"/>
      <c r="E3281" s="599">
        <v>60</v>
      </c>
      <c r="F3281" s="599">
        <v>42</v>
      </c>
      <c r="G3281" s="599">
        <v>30</v>
      </c>
      <c r="H3281" s="599">
        <v>18</v>
      </c>
    </row>
    <row r="3282" spans="1:8" s="509" customFormat="1" ht="34.5" customHeight="1">
      <c r="A3282" s="464">
        <v>87</v>
      </c>
      <c r="B3282" s="639" t="s">
        <v>5908</v>
      </c>
      <c r="C3282" s="639" t="s">
        <v>5909</v>
      </c>
      <c r="D3282" s="458"/>
      <c r="E3282" s="599">
        <v>96</v>
      </c>
      <c r="F3282" s="599">
        <v>67</v>
      </c>
      <c r="G3282" s="599">
        <v>48</v>
      </c>
      <c r="H3282" s="599">
        <v>29</v>
      </c>
    </row>
    <row r="3283" spans="1:8" s="509" customFormat="1" ht="34.5" customHeight="1">
      <c r="A3283" s="464">
        <v>88</v>
      </c>
      <c r="B3283" s="639" t="s">
        <v>5908</v>
      </c>
      <c r="C3283" s="639" t="s">
        <v>5910</v>
      </c>
      <c r="D3283" s="458"/>
      <c r="E3283" s="599">
        <v>100</v>
      </c>
      <c r="F3283" s="599">
        <v>70</v>
      </c>
      <c r="G3283" s="599">
        <v>50</v>
      </c>
      <c r="H3283" s="599">
        <v>30</v>
      </c>
    </row>
    <row r="3284" spans="1:8" s="509" customFormat="1" ht="34.5" customHeight="1">
      <c r="A3284" s="464">
        <v>89</v>
      </c>
      <c r="B3284" s="639" t="s">
        <v>5911</v>
      </c>
      <c r="C3284" s="639" t="s">
        <v>5912</v>
      </c>
      <c r="D3284" s="458"/>
      <c r="E3284" s="599">
        <v>120</v>
      </c>
      <c r="F3284" s="599">
        <v>84</v>
      </c>
      <c r="G3284" s="599">
        <v>60</v>
      </c>
      <c r="H3284" s="599">
        <v>36</v>
      </c>
    </row>
    <row r="3285" spans="1:8" s="509" customFormat="1" ht="34.5" customHeight="1">
      <c r="A3285" s="464">
        <v>90</v>
      </c>
      <c r="B3285" s="639" t="s">
        <v>5911</v>
      </c>
      <c r="C3285" s="639" t="s">
        <v>5913</v>
      </c>
      <c r="D3285" s="458"/>
      <c r="E3285" s="599">
        <v>80</v>
      </c>
      <c r="F3285" s="599">
        <v>56</v>
      </c>
      <c r="G3285" s="599">
        <v>40</v>
      </c>
      <c r="H3285" s="599">
        <v>24</v>
      </c>
    </row>
    <row r="3286" spans="1:8" s="509" customFormat="1" ht="34.5" customHeight="1">
      <c r="A3286" s="464">
        <v>91</v>
      </c>
      <c r="B3286" s="639" t="s">
        <v>5914</v>
      </c>
      <c r="C3286" s="639" t="s">
        <v>5915</v>
      </c>
      <c r="D3286" s="458"/>
      <c r="E3286" s="599">
        <v>68</v>
      </c>
      <c r="F3286" s="599">
        <v>48</v>
      </c>
      <c r="G3286" s="599">
        <v>34</v>
      </c>
      <c r="H3286" s="599">
        <v>0</v>
      </c>
    </row>
    <row r="3287" spans="1:8" s="509" customFormat="1" ht="34.5" customHeight="1">
      <c r="A3287" s="464">
        <v>92</v>
      </c>
      <c r="B3287" s="1210" t="s">
        <v>5916</v>
      </c>
      <c r="C3287" s="1210"/>
      <c r="D3287" s="458"/>
      <c r="E3287" s="599">
        <v>64</v>
      </c>
      <c r="F3287" s="599">
        <v>45</v>
      </c>
      <c r="G3287" s="599">
        <v>0</v>
      </c>
      <c r="H3287" s="599">
        <v>0</v>
      </c>
    </row>
    <row r="3288" spans="1:8" s="509" customFormat="1" ht="15" customHeight="1">
      <c r="A3288" s="464">
        <v>93</v>
      </c>
      <c r="B3288" s="1573" t="s">
        <v>5881</v>
      </c>
      <c r="C3288" s="1573"/>
      <c r="D3288" s="458"/>
      <c r="E3288" s="599">
        <v>60</v>
      </c>
      <c r="F3288" s="599">
        <v>42</v>
      </c>
      <c r="G3288" s="599">
        <v>0</v>
      </c>
      <c r="H3288" s="599">
        <v>0</v>
      </c>
    </row>
    <row r="3289" spans="1:8" s="509" customFormat="1" ht="15" customHeight="1">
      <c r="A3289" s="464">
        <v>94</v>
      </c>
      <c r="B3289" s="461" t="s">
        <v>880</v>
      </c>
      <c r="C3289" s="462" t="s">
        <v>5917</v>
      </c>
      <c r="D3289" s="458"/>
      <c r="E3289" s="599">
        <v>5600</v>
      </c>
      <c r="F3289" s="599">
        <v>3920</v>
      </c>
      <c r="G3289" s="599">
        <v>2800</v>
      </c>
      <c r="H3289" s="599">
        <v>1680</v>
      </c>
    </row>
    <row r="3290" spans="1:8" s="509" customFormat="1" ht="15" customHeight="1">
      <c r="A3290" s="464">
        <v>95</v>
      </c>
      <c r="B3290" s="461" t="s">
        <v>880</v>
      </c>
      <c r="C3290" s="462" t="s">
        <v>5918</v>
      </c>
      <c r="D3290" s="458"/>
      <c r="E3290" s="599">
        <v>6160</v>
      </c>
      <c r="F3290" s="599">
        <v>4312</v>
      </c>
      <c r="G3290" s="599">
        <v>3080</v>
      </c>
      <c r="H3290" s="599">
        <v>1848</v>
      </c>
    </row>
    <row r="3291" spans="1:8" s="509" customFormat="1" ht="15" customHeight="1">
      <c r="A3291" s="464">
        <v>96</v>
      </c>
      <c r="B3291" s="461" t="s">
        <v>880</v>
      </c>
      <c r="C3291" s="462" t="s">
        <v>5919</v>
      </c>
      <c r="D3291" s="458"/>
      <c r="E3291" s="599">
        <v>6720</v>
      </c>
      <c r="F3291" s="599">
        <v>4704</v>
      </c>
      <c r="G3291" s="599">
        <v>3360</v>
      </c>
      <c r="H3291" s="599">
        <v>2016</v>
      </c>
    </row>
    <row r="3292" spans="1:8" s="509" customFormat="1" ht="15" customHeight="1">
      <c r="A3292" s="464">
        <v>97</v>
      </c>
      <c r="B3292" s="461" t="s">
        <v>880</v>
      </c>
      <c r="C3292" s="462" t="s">
        <v>5920</v>
      </c>
      <c r="D3292" s="458"/>
      <c r="E3292" s="599">
        <v>7840</v>
      </c>
      <c r="F3292" s="599">
        <v>5488</v>
      </c>
      <c r="G3292" s="599">
        <v>3920</v>
      </c>
      <c r="H3292" s="599">
        <v>2352</v>
      </c>
    </row>
    <row r="3293" spans="1:8" s="509" customFormat="1" ht="15" customHeight="1">
      <c r="A3293" s="464">
        <v>98</v>
      </c>
      <c r="B3293" s="461" t="s">
        <v>880</v>
      </c>
      <c r="C3293" s="462" t="s">
        <v>5921</v>
      </c>
      <c r="D3293" s="458"/>
      <c r="E3293" s="599">
        <v>9520</v>
      </c>
      <c r="F3293" s="599">
        <v>6664</v>
      </c>
      <c r="G3293" s="599">
        <v>4760</v>
      </c>
      <c r="H3293" s="599">
        <v>2856</v>
      </c>
    </row>
    <row r="3294" spans="1:8" s="509" customFormat="1" ht="15" customHeight="1">
      <c r="A3294" s="464">
        <v>99</v>
      </c>
      <c r="B3294" s="461" t="s">
        <v>880</v>
      </c>
      <c r="C3294" s="462" t="s">
        <v>5922</v>
      </c>
      <c r="D3294" s="458"/>
      <c r="E3294" s="599">
        <v>7280</v>
      </c>
      <c r="F3294" s="599">
        <v>5096</v>
      </c>
      <c r="G3294" s="599">
        <v>3640</v>
      </c>
      <c r="H3294" s="599">
        <v>2184</v>
      </c>
    </row>
    <row r="3295" spans="1:8" s="509" customFormat="1" ht="15" customHeight="1">
      <c r="A3295" s="464">
        <v>100</v>
      </c>
      <c r="B3295" s="461" t="s">
        <v>880</v>
      </c>
      <c r="C3295" s="462" t="s">
        <v>5923</v>
      </c>
      <c r="D3295" s="458"/>
      <c r="E3295" s="599">
        <v>5600</v>
      </c>
      <c r="F3295" s="599">
        <v>3920</v>
      </c>
      <c r="G3295" s="599">
        <v>2800</v>
      </c>
      <c r="H3295" s="599">
        <v>1680</v>
      </c>
    </row>
    <row r="3296" spans="1:8" s="509" customFormat="1" ht="15" customHeight="1">
      <c r="A3296" s="464">
        <v>101</v>
      </c>
      <c r="B3296" s="461" t="s">
        <v>880</v>
      </c>
      <c r="C3296" s="462" t="s">
        <v>5924</v>
      </c>
      <c r="D3296" s="458"/>
      <c r="E3296" s="599">
        <v>4200</v>
      </c>
      <c r="F3296" s="599">
        <v>2940</v>
      </c>
      <c r="G3296" s="599">
        <v>2100</v>
      </c>
      <c r="H3296" s="599">
        <v>1260</v>
      </c>
    </row>
    <row r="3297" spans="1:8" s="509" customFormat="1" ht="15" customHeight="1">
      <c r="A3297" s="464">
        <v>102</v>
      </c>
      <c r="B3297" s="461" t="s">
        <v>880</v>
      </c>
      <c r="C3297" s="462" t="s">
        <v>5925</v>
      </c>
      <c r="D3297" s="458"/>
      <c r="E3297" s="599">
        <v>3920</v>
      </c>
      <c r="F3297" s="599">
        <v>2744</v>
      </c>
      <c r="G3297" s="599">
        <v>1960</v>
      </c>
      <c r="H3297" s="599">
        <v>1176</v>
      </c>
    </row>
    <row r="3298" spans="1:8" s="509" customFormat="1" ht="15" customHeight="1">
      <c r="A3298" s="464">
        <v>103</v>
      </c>
      <c r="B3298" s="461" t="s">
        <v>880</v>
      </c>
      <c r="C3298" s="462" t="s">
        <v>5926</v>
      </c>
      <c r="D3298" s="458"/>
      <c r="E3298" s="599">
        <v>2700</v>
      </c>
      <c r="F3298" s="599">
        <v>1890</v>
      </c>
      <c r="G3298" s="599">
        <v>1350</v>
      </c>
      <c r="H3298" s="599">
        <v>810</v>
      </c>
    </row>
    <row r="3299" spans="1:8" s="509" customFormat="1" ht="15" customHeight="1">
      <c r="A3299" s="464">
        <v>104</v>
      </c>
      <c r="B3299" s="461" t="s">
        <v>855</v>
      </c>
      <c r="C3299" s="462" t="s">
        <v>5927</v>
      </c>
      <c r="D3299" s="458"/>
      <c r="E3299" s="599">
        <v>4600</v>
      </c>
      <c r="F3299" s="599">
        <v>3220</v>
      </c>
      <c r="G3299" s="599">
        <v>2300</v>
      </c>
      <c r="H3299" s="599">
        <v>0</v>
      </c>
    </row>
    <row r="3300" spans="1:8" s="509" customFormat="1" ht="15" customHeight="1">
      <c r="A3300" s="464">
        <v>105</v>
      </c>
      <c r="B3300" s="461" t="s">
        <v>855</v>
      </c>
      <c r="C3300" s="462" t="s">
        <v>5928</v>
      </c>
      <c r="D3300" s="458"/>
      <c r="E3300" s="599">
        <v>3900</v>
      </c>
      <c r="F3300" s="599">
        <v>2730</v>
      </c>
      <c r="G3300" s="599">
        <v>1950</v>
      </c>
      <c r="H3300" s="599">
        <v>0</v>
      </c>
    </row>
    <row r="3301" spans="1:8" s="509" customFormat="1" ht="15" customHeight="1">
      <c r="A3301" s="464">
        <v>106</v>
      </c>
      <c r="B3301" s="461" t="s">
        <v>855</v>
      </c>
      <c r="C3301" s="462" t="s">
        <v>5929</v>
      </c>
      <c r="D3301" s="458"/>
      <c r="E3301" s="599">
        <v>3040</v>
      </c>
      <c r="F3301" s="599">
        <v>2128</v>
      </c>
      <c r="G3301" s="599">
        <v>1520</v>
      </c>
      <c r="H3301" s="599">
        <v>0</v>
      </c>
    </row>
    <row r="3302" spans="1:8" s="509" customFormat="1" ht="15" customHeight="1">
      <c r="A3302" s="464">
        <v>107</v>
      </c>
      <c r="B3302" s="461" t="s">
        <v>892</v>
      </c>
      <c r="C3302" s="462" t="s">
        <v>5930</v>
      </c>
      <c r="D3302" s="458"/>
      <c r="E3302" s="599">
        <v>5940</v>
      </c>
      <c r="F3302" s="599">
        <v>4158</v>
      </c>
      <c r="G3302" s="599">
        <v>2970</v>
      </c>
      <c r="H3302" s="599">
        <v>0</v>
      </c>
    </row>
    <row r="3303" spans="1:8" s="509" customFormat="1" ht="15" customHeight="1">
      <c r="A3303" s="464">
        <v>108</v>
      </c>
      <c r="B3303" s="461" t="s">
        <v>1613</v>
      </c>
      <c r="C3303" s="462" t="s">
        <v>5931</v>
      </c>
      <c r="D3303" s="458"/>
      <c r="E3303" s="599">
        <v>2160</v>
      </c>
      <c r="F3303" s="599">
        <v>1512</v>
      </c>
      <c r="G3303" s="599">
        <v>1080</v>
      </c>
      <c r="H3303" s="599">
        <v>0</v>
      </c>
    </row>
    <row r="3304" spans="1:8" s="509" customFormat="1" ht="15" customHeight="1">
      <c r="A3304" s="464">
        <v>109</v>
      </c>
      <c r="B3304" s="461" t="s">
        <v>1613</v>
      </c>
      <c r="C3304" s="462" t="s">
        <v>5932</v>
      </c>
      <c r="D3304" s="458"/>
      <c r="E3304" s="599">
        <v>4320</v>
      </c>
      <c r="F3304" s="599">
        <v>3024</v>
      </c>
      <c r="G3304" s="599">
        <v>2160</v>
      </c>
      <c r="H3304" s="599">
        <v>0</v>
      </c>
    </row>
    <row r="3305" spans="1:8" s="509" customFormat="1" ht="15" customHeight="1">
      <c r="A3305" s="464">
        <v>110</v>
      </c>
      <c r="B3305" s="461" t="s">
        <v>1613</v>
      </c>
      <c r="C3305" s="462" t="s">
        <v>5933</v>
      </c>
      <c r="D3305" s="458"/>
      <c r="E3305" s="599">
        <v>2700</v>
      </c>
      <c r="F3305" s="599">
        <v>1890</v>
      </c>
      <c r="G3305" s="599">
        <v>1350</v>
      </c>
      <c r="H3305" s="599">
        <v>0</v>
      </c>
    </row>
    <row r="3306" spans="1:8" s="509" customFormat="1" ht="15" customHeight="1">
      <c r="A3306" s="464">
        <v>111</v>
      </c>
      <c r="B3306" s="461" t="s">
        <v>5934</v>
      </c>
      <c r="C3306" s="462" t="s">
        <v>5935</v>
      </c>
      <c r="D3306" s="458"/>
      <c r="E3306" s="599">
        <v>5940</v>
      </c>
      <c r="F3306" s="599">
        <v>4158</v>
      </c>
      <c r="G3306" s="599">
        <v>2970</v>
      </c>
      <c r="H3306" s="599">
        <v>0</v>
      </c>
    </row>
    <row r="3307" spans="1:8" s="509" customFormat="1" ht="15" customHeight="1">
      <c r="A3307" s="464">
        <v>112</v>
      </c>
      <c r="B3307" s="461" t="s">
        <v>2489</v>
      </c>
      <c r="C3307" s="462" t="s">
        <v>5936</v>
      </c>
      <c r="D3307" s="458"/>
      <c r="E3307" s="599">
        <v>1200</v>
      </c>
      <c r="F3307" s="599">
        <v>840</v>
      </c>
      <c r="G3307" s="599">
        <v>600</v>
      </c>
      <c r="H3307" s="599">
        <v>0</v>
      </c>
    </row>
    <row r="3308" spans="1:8" s="509" customFormat="1" ht="15" customHeight="1">
      <c r="A3308" s="464">
        <v>113</v>
      </c>
      <c r="B3308" s="461" t="s">
        <v>2489</v>
      </c>
      <c r="C3308" s="462" t="s">
        <v>5937</v>
      </c>
      <c r="D3308" s="458"/>
      <c r="E3308" s="599">
        <v>680</v>
      </c>
      <c r="F3308" s="599">
        <v>476</v>
      </c>
      <c r="G3308" s="599">
        <v>340</v>
      </c>
      <c r="H3308" s="599">
        <v>0</v>
      </c>
    </row>
    <row r="3309" spans="1:8" s="509" customFormat="1" ht="15" customHeight="1">
      <c r="A3309" s="464">
        <v>114</v>
      </c>
      <c r="B3309" s="461" t="s">
        <v>2489</v>
      </c>
      <c r="C3309" s="462" t="s">
        <v>5938</v>
      </c>
      <c r="D3309" s="458"/>
      <c r="E3309" s="599">
        <v>540</v>
      </c>
      <c r="F3309" s="599">
        <v>378</v>
      </c>
      <c r="G3309" s="599">
        <v>270</v>
      </c>
      <c r="H3309" s="599">
        <v>0</v>
      </c>
    </row>
    <row r="3310" spans="1:8" s="509" customFormat="1" ht="15" customHeight="1">
      <c r="A3310" s="464">
        <v>115</v>
      </c>
      <c r="B3310" s="461" t="s">
        <v>1320</v>
      </c>
      <c r="C3310" s="462" t="s">
        <v>5930</v>
      </c>
      <c r="D3310" s="458"/>
      <c r="E3310" s="599">
        <v>2160</v>
      </c>
      <c r="F3310" s="599">
        <v>1512</v>
      </c>
      <c r="G3310" s="599">
        <v>1080</v>
      </c>
      <c r="H3310" s="599">
        <v>0</v>
      </c>
    </row>
    <row r="3311" spans="1:8" s="509" customFormat="1" ht="15" customHeight="1">
      <c r="A3311" s="464">
        <v>116</v>
      </c>
      <c r="B3311" s="461" t="s">
        <v>1340</v>
      </c>
      <c r="C3311" s="462" t="s">
        <v>5930</v>
      </c>
      <c r="D3311" s="458"/>
      <c r="E3311" s="599">
        <v>1900</v>
      </c>
      <c r="F3311" s="599">
        <v>1330</v>
      </c>
      <c r="G3311" s="599">
        <v>950</v>
      </c>
      <c r="H3311" s="599">
        <v>0</v>
      </c>
    </row>
    <row r="3312" spans="1:8" s="509" customFormat="1" ht="15" customHeight="1">
      <c r="A3312" s="464">
        <v>117</v>
      </c>
      <c r="B3312" s="461" t="s">
        <v>1340</v>
      </c>
      <c r="C3312" s="462" t="s">
        <v>5936</v>
      </c>
      <c r="D3312" s="458"/>
      <c r="E3312" s="599">
        <v>980</v>
      </c>
      <c r="F3312" s="599">
        <v>686</v>
      </c>
      <c r="G3312" s="599">
        <v>490</v>
      </c>
      <c r="H3312" s="599">
        <v>0</v>
      </c>
    </row>
    <row r="3313" spans="1:8" s="509" customFormat="1" ht="15" customHeight="1">
      <c r="A3313" s="464">
        <v>118</v>
      </c>
      <c r="B3313" s="461" t="s">
        <v>860</v>
      </c>
      <c r="C3313" s="462" t="s">
        <v>5939</v>
      </c>
      <c r="D3313" s="458"/>
      <c r="E3313" s="599">
        <v>3240</v>
      </c>
      <c r="F3313" s="599">
        <v>2268</v>
      </c>
      <c r="G3313" s="599">
        <v>1620</v>
      </c>
      <c r="H3313" s="599">
        <v>0</v>
      </c>
    </row>
    <row r="3314" spans="1:8" s="509" customFormat="1" ht="15" customHeight="1">
      <c r="A3314" s="464">
        <v>119</v>
      </c>
      <c r="B3314" s="461" t="s">
        <v>860</v>
      </c>
      <c r="C3314" s="462" t="s">
        <v>5940</v>
      </c>
      <c r="D3314" s="458"/>
      <c r="E3314" s="599">
        <v>2440</v>
      </c>
      <c r="F3314" s="599">
        <v>1708</v>
      </c>
      <c r="G3314" s="599">
        <v>1220</v>
      </c>
      <c r="H3314" s="599">
        <v>0</v>
      </c>
    </row>
    <row r="3315" spans="1:8" s="509" customFormat="1" ht="15" customHeight="1">
      <c r="A3315" s="464">
        <v>120</v>
      </c>
      <c r="B3315" s="461" t="s">
        <v>860</v>
      </c>
      <c r="C3315" s="462" t="s">
        <v>5941</v>
      </c>
      <c r="D3315" s="458"/>
      <c r="E3315" s="599">
        <v>1400</v>
      </c>
      <c r="F3315" s="599">
        <v>980</v>
      </c>
      <c r="G3315" s="599">
        <v>700</v>
      </c>
      <c r="H3315" s="599">
        <v>0</v>
      </c>
    </row>
    <row r="3316" spans="1:8" s="509" customFormat="1" ht="15" customHeight="1">
      <c r="A3316" s="464">
        <v>121</v>
      </c>
      <c r="B3316" s="461" t="s">
        <v>860</v>
      </c>
      <c r="C3316" s="462" t="s">
        <v>5942</v>
      </c>
      <c r="D3316" s="458"/>
      <c r="E3316" s="599">
        <v>540</v>
      </c>
      <c r="F3316" s="599">
        <v>378</v>
      </c>
      <c r="G3316" s="599">
        <v>270</v>
      </c>
      <c r="H3316" s="599">
        <v>0</v>
      </c>
    </row>
    <row r="3317" spans="1:8" s="509" customFormat="1" ht="15" customHeight="1">
      <c r="A3317" s="464">
        <v>122</v>
      </c>
      <c r="B3317" s="461" t="s">
        <v>860</v>
      </c>
      <c r="C3317" s="462" t="s">
        <v>5943</v>
      </c>
      <c r="D3317" s="458"/>
      <c r="E3317" s="599">
        <v>520</v>
      </c>
      <c r="F3317" s="599">
        <v>364</v>
      </c>
      <c r="G3317" s="599">
        <v>260</v>
      </c>
      <c r="H3317" s="599">
        <v>0</v>
      </c>
    </row>
    <row r="3318" spans="1:8" s="509" customFormat="1" ht="15" customHeight="1">
      <c r="A3318" s="464">
        <v>123</v>
      </c>
      <c r="B3318" s="461" t="s">
        <v>860</v>
      </c>
      <c r="C3318" s="462" t="s">
        <v>5944</v>
      </c>
      <c r="D3318" s="458"/>
      <c r="E3318" s="599">
        <v>640</v>
      </c>
      <c r="F3318" s="599">
        <v>448</v>
      </c>
      <c r="G3318" s="599">
        <v>320</v>
      </c>
      <c r="H3318" s="599">
        <v>0</v>
      </c>
    </row>
    <row r="3319" spans="1:8" s="509" customFormat="1" ht="15" customHeight="1">
      <c r="A3319" s="464">
        <v>124</v>
      </c>
      <c r="B3319" s="461" t="s">
        <v>866</v>
      </c>
      <c r="C3319" s="462" t="s">
        <v>5945</v>
      </c>
      <c r="D3319" s="458"/>
      <c r="E3319" s="599">
        <v>4320</v>
      </c>
      <c r="F3319" s="599">
        <v>3024</v>
      </c>
      <c r="G3319" s="599">
        <v>2160</v>
      </c>
      <c r="H3319" s="599">
        <v>0</v>
      </c>
    </row>
    <row r="3320" spans="1:8" s="509" customFormat="1" ht="15" customHeight="1">
      <c r="A3320" s="464">
        <v>125</v>
      </c>
      <c r="B3320" s="461" t="s">
        <v>866</v>
      </c>
      <c r="C3320" s="462" t="s">
        <v>5946</v>
      </c>
      <c r="D3320" s="458"/>
      <c r="E3320" s="599">
        <v>2200</v>
      </c>
      <c r="F3320" s="599">
        <v>1540</v>
      </c>
      <c r="G3320" s="599">
        <v>1100</v>
      </c>
      <c r="H3320" s="599">
        <v>0</v>
      </c>
    </row>
    <row r="3321" spans="1:8" s="509" customFormat="1" ht="15" customHeight="1">
      <c r="A3321" s="464">
        <v>126</v>
      </c>
      <c r="B3321" s="461" t="s">
        <v>885</v>
      </c>
      <c r="C3321" s="462" t="s">
        <v>5947</v>
      </c>
      <c r="D3321" s="458"/>
      <c r="E3321" s="599">
        <v>1360</v>
      </c>
      <c r="F3321" s="599">
        <v>952</v>
      </c>
      <c r="G3321" s="599">
        <v>680</v>
      </c>
      <c r="H3321" s="599">
        <v>0</v>
      </c>
    </row>
    <row r="3322" spans="1:8" s="509" customFormat="1" ht="15" customHeight="1">
      <c r="A3322" s="464">
        <v>127</v>
      </c>
      <c r="B3322" s="461" t="s">
        <v>5948</v>
      </c>
      <c r="C3322" s="462" t="s">
        <v>5949</v>
      </c>
      <c r="D3322" s="458"/>
      <c r="E3322" s="599">
        <v>1080</v>
      </c>
      <c r="F3322" s="599">
        <v>756</v>
      </c>
      <c r="G3322" s="599">
        <v>540</v>
      </c>
      <c r="H3322" s="599">
        <v>0</v>
      </c>
    </row>
    <row r="3323" spans="1:8" s="509" customFormat="1" ht="15" customHeight="1">
      <c r="A3323" s="464">
        <v>128</v>
      </c>
      <c r="B3323" s="461" t="s">
        <v>2490</v>
      </c>
      <c r="C3323" s="462" t="s">
        <v>5950</v>
      </c>
      <c r="D3323" s="458"/>
      <c r="E3323" s="599">
        <v>980</v>
      </c>
      <c r="F3323" s="599">
        <v>686</v>
      </c>
      <c r="G3323" s="599">
        <v>490</v>
      </c>
      <c r="H3323" s="599">
        <v>0</v>
      </c>
    </row>
    <row r="3324" spans="1:8" s="509" customFormat="1" ht="15" customHeight="1">
      <c r="A3324" s="464">
        <v>129</v>
      </c>
      <c r="B3324" s="461" t="s">
        <v>1596</v>
      </c>
      <c r="C3324" s="462" t="s">
        <v>5951</v>
      </c>
      <c r="D3324" s="458"/>
      <c r="E3324" s="599">
        <v>840</v>
      </c>
      <c r="F3324" s="599">
        <v>588</v>
      </c>
      <c r="G3324" s="599">
        <v>420</v>
      </c>
      <c r="H3324" s="599">
        <v>0</v>
      </c>
    </row>
    <row r="3325" spans="1:8" s="509" customFormat="1" ht="15" customHeight="1">
      <c r="A3325" s="464">
        <v>130</v>
      </c>
      <c r="B3325" s="461" t="s">
        <v>1319</v>
      </c>
      <c r="C3325" s="462" t="s">
        <v>5952</v>
      </c>
      <c r="D3325" s="458"/>
      <c r="E3325" s="599">
        <v>2800</v>
      </c>
      <c r="F3325" s="599">
        <v>1960</v>
      </c>
      <c r="G3325" s="599">
        <v>1400</v>
      </c>
      <c r="H3325" s="599">
        <v>0</v>
      </c>
    </row>
    <row r="3326" spans="1:8" s="509" customFormat="1" ht="15" customHeight="1">
      <c r="A3326" s="464">
        <v>131</v>
      </c>
      <c r="B3326" s="461" t="s">
        <v>1319</v>
      </c>
      <c r="C3326" s="462" t="s">
        <v>5953</v>
      </c>
      <c r="D3326" s="458"/>
      <c r="E3326" s="599">
        <v>2040</v>
      </c>
      <c r="F3326" s="599">
        <v>1428</v>
      </c>
      <c r="G3326" s="599">
        <v>1020</v>
      </c>
      <c r="H3326" s="599">
        <v>0</v>
      </c>
    </row>
    <row r="3327" spans="1:8" s="509" customFormat="1" ht="15" customHeight="1">
      <c r="A3327" s="464">
        <v>132</v>
      </c>
      <c r="B3327" s="461" t="s">
        <v>1319</v>
      </c>
      <c r="C3327" s="462" t="s">
        <v>5954</v>
      </c>
      <c r="D3327" s="458"/>
      <c r="E3327" s="599">
        <v>1400</v>
      </c>
      <c r="F3327" s="599">
        <v>980</v>
      </c>
      <c r="G3327" s="599">
        <v>700</v>
      </c>
      <c r="H3327" s="599">
        <v>0</v>
      </c>
    </row>
    <row r="3328" spans="1:8" s="509" customFormat="1" ht="15" customHeight="1">
      <c r="A3328" s="464">
        <v>133</v>
      </c>
      <c r="B3328" s="461" t="s">
        <v>1319</v>
      </c>
      <c r="C3328" s="462" t="s">
        <v>5854</v>
      </c>
      <c r="D3328" s="458"/>
      <c r="E3328" s="599">
        <v>1080</v>
      </c>
      <c r="F3328" s="599">
        <v>756</v>
      </c>
      <c r="G3328" s="599">
        <v>540</v>
      </c>
      <c r="H3328" s="599">
        <v>0</v>
      </c>
    </row>
    <row r="3329" spans="1:8" s="509" customFormat="1" ht="15" customHeight="1">
      <c r="A3329" s="464">
        <v>134</v>
      </c>
      <c r="B3329" s="461" t="s">
        <v>1319</v>
      </c>
      <c r="C3329" s="462" t="s">
        <v>5955</v>
      </c>
      <c r="D3329" s="458"/>
      <c r="E3329" s="599">
        <v>600</v>
      </c>
      <c r="F3329" s="599">
        <v>420</v>
      </c>
      <c r="G3329" s="599">
        <v>300</v>
      </c>
      <c r="H3329" s="599">
        <v>0</v>
      </c>
    </row>
    <row r="3330" spans="1:8" s="509" customFormat="1" ht="15" customHeight="1">
      <c r="A3330" s="464">
        <v>135</v>
      </c>
      <c r="B3330" s="461" t="s">
        <v>1630</v>
      </c>
      <c r="C3330" s="462" t="s">
        <v>5956</v>
      </c>
      <c r="D3330" s="458"/>
      <c r="E3330" s="599">
        <v>440</v>
      </c>
      <c r="F3330" s="599">
        <v>308</v>
      </c>
      <c r="G3330" s="599">
        <v>220</v>
      </c>
      <c r="H3330" s="599">
        <v>0</v>
      </c>
    </row>
    <row r="3331" spans="1:8" s="509" customFormat="1" ht="15" customHeight="1">
      <c r="A3331" s="464">
        <v>136</v>
      </c>
      <c r="B3331" s="461" t="s">
        <v>1697</v>
      </c>
      <c r="C3331" s="462" t="s">
        <v>5956</v>
      </c>
      <c r="D3331" s="458"/>
      <c r="E3331" s="599">
        <v>440</v>
      </c>
      <c r="F3331" s="599">
        <v>308</v>
      </c>
      <c r="G3331" s="599">
        <v>220</v>
      </c>
      <c r="H3331" s="599">
        <v>0</v>
      </c>
    </row>
    <row r="3332" spans="1:8" s="509" customFormat="1" ht="15" customHeight="1">
      <c r="A3332" s="464">
        <v>137</v>
      </c>
      <c r="B3332" s="461" t="s">
        <v>1695</v>
      </c>
      <c r="C3332" s="462" t="s">
        <v>5956</v>
      </c>
      <c r="D3332" s="458"/>
      <c r="E3332" s="599">
        <v>440</v>
      </c>
      <c r="F3332" s="599">
        <v>308</v>
      </c>
      <c r="G3332" s="599">
        <v>220</v>
      </c>
      <c r="H3332" s="599">
        <v>0</v>
      </c>
    </row>
    <row r="3333" spans="1:8" s="509" customFormat="1" ht="15" customHeight="1">
      <c r="A3333" s="464">
        <v>138</v>
      </c>
      <c r="B3333" s="461" t="s">
        <v>1644</v>
      </c>
      <c r="C3333" s="462" t="s">
        <v>5957</v>
      </c>
      <c r="D3333" s="458"/>
      <c r="E3333" s="599">
        <v>440</v>
      </c>
      <c r="F3333" s="599">
        <v>308</v>
      </c>
      <c r="G3333" s="599">
        <v>220</v>
      </c>
      <c r="H3333" s="599">
        <v>0</v>
      </c>
    </row>
    <row r="3334" spans="1:8" s="509" customFormat="1" ht="15" customHeight="1">
      <c r="A3334" s="464">
        <v>139</v>
      </c>
      <c r="B3334" s="461" t="s">
        <v>1628</v>
      </c>
      <c r="C3334" s="462" t="s">
        <v>5956</v>
      </c>
      <c r="D3334" s="458"/>
      <c r="E3334" s="599">
        <v>440</v>
      </c>
      <c r="F3334" s="599">
        <v>308</v>
      </c>
      <c r="G3334" s="599">
        <v>220</v>
      </c>
      <c r="H3334" s="599">
        <v>0</v>
      </c>
    </row>
    <row r="3335" spans="1:8" s="509" customFormat="1" ht="15" customHeight="1">
      <c r="A3335" s="464">
        <v>140</v>
      </c>
      <c r="B3335" s="461" t="s">
        <v>2211</v>
      </c>
      <c r="C3335" s="462" t="s">
        <v>5958</v>
      </c>
      <c r="D3335" s="458"/>
      <c r="E3335" s="599">
        <v>540</v>
      </c>
      <c r="F3335" s="599">
        <v>378</v>
      </c>
      <c r="G3335" s="599">
        <v>270</v>
      </c>
      <c r="H3335" s="599">
        <v>0</v>
      </c>
    </row>
    <row r="3336" spans="1:8" s="509" customFormat="1" ht="15" customHeight="1">
      <c r="A3336" s="464">
        <v>141</v>
      </c>
      <c r="B3336" s="461" t="s">
        <v>1814</v>
      </c>
      <c r="C3336" s="462" t="s">
        <v>5856</v>
      </c>
      <c r="D3336" s="458"/>
      <c r="E3336" s="599">
        <v>440</v>
      </c>
      <c r="F3336" s="599">
        <v>308</v>
      </c>
      <c r="G3336" s="599">
        <v>220</v>
      </c>
      <c r="H3336" s="599">
        <v>0</v>
      </c>
    </row>
    <row r="3337" spans="1:8" s="509" customFormat="1" ht="15" customHeight="1">
      <c r="A3337" s="464">
        <v>142</v>
      </c>
      <c r="B3337" s="461" t="s">
        <v>868</v>
      </c>
      <c r="C3337" s="462" t="s">
        <v>5490</v>
      </c>
      <c r="D3337" s="458"/>
      <c r="E3337" s="599">
        <v>440</v>
      </c>
      <c r="F3337" s="599">
        <v>308</v>
      </c>
      <c r="G3337" s="599">
        <v>220</v>
      </c>
      <c r="H3337" s="599">
        <v>0</v>
      </c>
    </row>
    <row r="3338" spans="1:8" s="509" customFormat="1" ht="15" customHeight="1">
      <c r="A3338" s="464">
        <v>143</v>
      </c>
      <c r="B3338" s="461" t="s">
        <v>1609</v>
      </c>
      <c r="C3338" s="462" t="s">
        <v>5936</v>
      </c>
      <c r="D3338" s="458"/>
      <c r="E3338" s="599">
        <v>840</v>
      </c>
      <c r="F3338" s="599">
        <v>588</v>
      </c>
      <c r="G3338" s="599">
        <v>420</v>
      </c>
      <c r="H3338" s="599">
        <v>0</v>
      </c>
    </row>
    <row r="3339" spans="1:8" s="509" customFormat="1" ht="15" customHeight="1">
      <c r="A3339" s="464">
        <v>144</v>
      </c>
      <c r="B3339" s="461" t="s">
        <v>1609</v>
      </c>
      <c r="C3339" s="462" t="s">
        <v>5937</v>
      </c>
      <c r="D3339" s="458"/>
      <c r="E3339" s="599">
        <v>660</v>
      </c>
      <c r="F3339" s="599">
        <v>462</v>
      </c>
      <c r="G3339" s="599">
        <v>330</v>
      </c>
      <c r="H3339" s="599">
        <v>0</v>
      </c>
    </row>
    <row r="3340" spans="1:8" s="509" customFormat="1" ht="15" customHeight="1">
      <c r="A3340" s="464">
        <v>145</v>
      </c>
      <c r="B3340" s="461" t="s">
        <v>1609</v>
      </c>
      <c r="C3340" s="462" t="s">
        <v>5959</v>
      </c>
      <c r="D3340" s="458"/>
      <c r="E3340" s="599">
        <v>440</v>
      </c>
      <c r="F3340" s="599">
        <v>308</v>
      </c>
      <c r="G3340" s="599">
        <v>220</v>
      </c>
      <c r="H3340" s="599">
        <v>0</v>
      </c>
    </row>
    <row r="3341" spans="1:8" s="509" customFormat="1" ht="15" customHeight="1">
      <c r="A3341" s="464">
        <v>146</v>
      </c>
      <c r="B3341" s="461" t="s">
        <v>1609</v>
      </c>
      <c r="C3341" s="462" t="s">
        <v>5960</v>
      </c>
      <c r="D3341" s="458"/>
      <c r="E3341" s="599">
        <v>352</v>
      </c>
      <c r="F3341" s="599">
        <v>246</v>
      </c>
      <c r="G3341" s="599">
        <v>176</v>
      </c>
      <c r="H3341" s="599">
        <v>0</v>
      </c>
    </row>
    <row r="3342" spans="1:8" s="509" customFormat="1" ht="15" customHeight="1">
      <c r="A3342" s="464">
        <v>147</v>
      </c>
      <c r="B3342" s="461" t="s">
        <v>874</v>
      </c>
      <c r="C3342" s="462" t="s">
        <v>5936</v>
      </c>
      <c r="D3342" s="458"/>
      <c r="E3342" s="599">
        <v>2160</v>
      </c>
      <c r="F3342" s="599">
        <v>1512</v>
      </c>
      <c r="G3342" s="599">
        <v>1080</v>
      </c>
      <c r="H3342" s="599">
        <v>0</v>
      </c>
    </row>
    <row r="3343" spans="1:8" s="509" customFormat="1" ht="15" customHeight="1">
      <c r="A3343" s="464">
        <v>148</v>
      </c>
      <c r="B3343" s="461" t="s">
        <v>874</v>
      </c>
      <c r="C3343" s="462" t="s">
        <v>5937</v>
      </c>
      <c r="D3343" s="458"/>
      <c r="E3343" s="599">
        <v>1640</v>
      </c>
      <c r="F3343" s="599">
        <v>1148</v>
      </c>
      <c r="G3343" s="599">
        <v>820</v>
      </c>
      <c r="H3343" s="599">
        <v>0</v>
      </c>
    </row>
    <row r="3344" spans="1:8" s="509" customFormat="1" ht="15" customHeight="1">
      <c r="A3344" s="464">
        <v>149</v>
      </c>
      <c r="B3344" s="461" t="s">
        <v>874</v>
      </c>
      <c r="C3344" s="462" t="s">
        <v>5959</v>
      </c>
      <c r="D3344" s="458"/>
      <c r="E3344" s="599">
        <v>1080</v>
      </c>
      <c r="F3344" s="599">
        <v>756</v>
      </c>
      <c r="G3344" s="599">
        <v>540</v>
      </c>
      <c r="H3344" s="599">
        <v>0</v>
      </c>
    </row>
    <row r="3345" spans="1:8" s="509" customFormat="1" ht="15" customHeight="1">
      <c r="A3345" s="464">
        <v>150</v>
      </c>
      <c r="B3345" s="461" t="s">
        <v>1315</v>
      </c>
      <c r="C3345" s="462" t="s">
        <v>5961</v>
      </c>
      <c r="D3345" s="458"/>
      <c r="E3345" s="599">
        <v>540</v>
      </c>
      <c r="F3345" s="599">
        <v>378</v>
      </c>
      <c r="G3345" s="599">
        <v>270</v>
      </c>
      <c r="H3345" s="599">
        <v>0</v>
      </c>
    </row>
    <row r="3346" spans="1:8" s="509" customFormat="1" ht="15" customHeight="1">
      <c r="A3346" s="464">
        <v>151</v>
      </c>
      <c r="B3346" s="461" t="s">
        <v>1315</v>
      </c>
      <c r="C3346" s="462" t="s">
        <v>5962</v>
      </c>
      <c r="D3346" s="458"/>
      <c r="E3346" s="599">
        <v>440</v>
      </c>
      <c r="F3346" s="599">
        <v>308</v>
      </c>
      <c r="G3346" s="599">
        <v>220</v>
      </c>
      <c r="H3346" s="599">
        <v>0</v>
      </c>
    </row>
    <row r="3347" spans="1:8" s="509" customFormat="1" ht="15" customHeight="1">
      <c r="A3347" s="464">
        <v>152</v>
      </c>
      <c r="B3347" s="461" t="s">
        <v>1590</v>
      </c>
      <c r="C3347" s="462" t="s">
        <v>5937</v>
      </c>
      <c r="D3347" s="458"/>
      <c r="E3347" s="599">
        <v>540</v>
      </c>
      <c r="F3347" s="599">
        <v>378</v>
      </c>
      <c r="G3347" s="599">
        <v>270</v>
      </c>
      <c r="H3347" s="599">
        <v>0</v>
      </c>
    </row>
    <row r="3348" spans="1:8" s="509" customFormat="1" ht="15" customHeight="1">
      <c r="A3348" s="464">
        <v>153</v>
      </c>
      <c r="B3348" s="461" t="s">
        <v>1590</v>
      </c>
      <c r="C3348" s="462" t="s">
        <v>5963</v>
      </c>
      <c r="D3348" s="458"/>
      <c r="E3348" s="599">
        <v>440</v>
      </c>
      <c r="F3348" s="599">
        <v>308</v>
      </c>
      <c r="G3348" s="599">
        <v>220</v>
      </c>
      <c r="H3348" s="599">
        <v>0</v>
      </c>
    </row>
    <row r="3349" spans="1:8" s="509" customFormat="1" ht="15" customHeight="1">
      <c r="A3349" s="464">
        <v>154</v>
      </c>
      <c r="B3349" s="461" t="s">
        <v>1660</v>
      </c>
      <c r="C3349" s="462" t="s">
        <v>5939</v>
      </c>
      <c r="D3349" s="458"/>
      <c r="E3349" s="599">
        <v>2268</v>
      </c>
      <c r="F3349" s="599">
        <v>1588</v>
      </c>
      <c r="G3349" s="599">
        <v>1134</v>
      </c>
      <c r="H3349" s="599">
        <v>0</v>
      </c>
    </row>
    <row r="3350" spans="1:8" s="509" customFormat="1" ht="15" customHeight="1">
      <c r="A3350" s="464">
        <v>155</v>
      </c>
      <c r="B3350" s="461" t="s">
        <v>1660</v>
      </c>
      <c r="C3350" s="462" t="s">
        <v>5937</v>
      </c>
      <c r="D3350" s="458"/>
      <c r="E3350" s="599">
        <v>1352</v>
      </c>
      <c r="F3350" s="599">
        <v>946</v>
      </c>
      <c r="G3350" s="599">
        <v>676</v>
      </c>
      <c r="H3350" s="599">
        <v>0</v>
      </c>
    </row>
    <row r="3351" spans="1:8" s="509" customFormat="1" ht="15" customHeight="1">
      <c r="A3351" s="464">
        <v>156</v>
      </c>
      <c r="B3351" s="461" t="s">
        <v>1660</v>
      </c>
      <c r="C3351" s="462" t="s">
        <v>5963</v>
      </c>
      <c r="D3351" s="458"/>
      <c r="E3351" s="599">
        <v>660</v>
      </c>
      <c r="F3351" s="599">
        <v>462</v>
      </c>
      <c r="G3351" s="599">
        <v>330</v>
      </c>
      <c r="H3351" s="599">
        <v>0</v>
      </c>
    </row>
    <row r="3352" spans="1:8" s="509" customFormat="1" ht="15" customHeight="1">
      <c r="A3352" s="464">
        <v>157</v>
      </c>
      <c r="B3352" s="461" t="s">
        <v>1623</v>
      </c>
      <c r="C3352" s="462" t="s">
        <v>5964</v>
      </c>
      <c r="D3352" s="458"/>
      <c r="E3352" s="599">
        <v>980</v>
      </c>
      <c r="F3352" s="599">
        <v>686</v>
      </c>
      <c r="G3352" s="599">
        <v>490</v>
      </c>
      <c r="H3352" s="599">
        <v>0</v>
      </c>
    </row>
    <row r="3353" spans="1:8" s="509" customFormat="1" ht="15" customHeight="1">
      <c r="A3353" s="464">
        <v>158</v>
      </c>
      <c r="B3353" s="461" t="s">
        <v>1623</v>
      </c>
      <c r="C3353" s="462" t="s">
        <v>5963</v>
      </c>
      <c r="D3353" s="458"/>
      <c r="E3353" s="599">
        <v>660</v>
      </c>
      <c r="F3353" s="599">
        <v>462</v>
      </c>
      <c r="G3353" s="599">
        <v>330</v>
      </c>
      <c r="H3353" s="599">
        <v>0</v>
      </c>
    </row>
    <row r="3354" spans="1:8" s="509" customFormat="1" ht="15" customHeight="1">
      <c r="A3354" s="464">
        <v>159</v>
      </c>
      <c r="B3354" s="461" t="s">
        <v>1598</v>
      </c>
      <c r="C3354" s="462" t="s">
        <v>5939</v>
      </c>
      <c r="D3354" s="458"/>
      <c r="E3354" s="599">
        <v>1080</v>
      </c>
      <c r="F3354" s="599">
        <v>756</v>
      </c>
      <c r="G3354" s="599">
        <v>540</v>
      </c>
      <c r="H3354" s="599">
        <v>0</v>
      </c>
    </row>
    <row r="3355" spans="1:8" s="509" customFormat="1" ht="15" customHeight="1">
      <c r="A3355" s="464">
        <v>160</v>
      </c>
      <c r="B3355" s="461" t="s">
        <v>1598</v>
      </c>
      <c r="C3355" s="462" t="s">
        <v>5965</v>
      </c>
      <c r="D3355" s="458"/>
      <c r="E3355" s="599">
        <v>840</v>
      </c>
      <c r="F3355" s="599">
        <v>588</v>
      </c>
      <c r="G3355" s="599">
        <v>420</v>
      </c>
      <c r="H3355" s="599">
        <v>0</v>
      </c>
    </row>
    <row r="3356" spans="1:8" s="509" customFormat="1" ht="15" customHeight="1">
      <c r="A3356" s="464">
        <v>161</v>
      </c>
      <c r="B3356" s="461" t="s">
        <v>1345</v>
      </c>
      <c r="C3356" s="462" t="s">
        <v>5966</v>
      </c>
      <c r="D3356" s="458"/>
      <c r="E3356" s="599">
        <v>1080</v>
      </c>
      <c r="F3356" s="599">
        <v>756</v>
      </c>
      <c r="G3356" s="599">
        <v>540</v>
      </c>
      <c r="H3356" s="599">
        <v>0</v>
      </c>
    </row>
    <row r="3357" spans="1:8" s="509" customFormat="1" ht="15" customHeight="1">
      <c r="A3357" s="464">
        <v>162</v>
      </c>
      <c r="B3357" s="461" t="s">
        <v>1345</v>
      </c>
      <c r="C3357" s="462" t="s">
        <v>5967</v>
      </c>
      <c r="D3357" s="458"/>
      <c r="E3357" s="599">
        <v>1640</v>
      </c>
      <c r="F3357" s="599">
        <v>1148</v>
      </c>
      <c r="G3357" s="599">
        <v>820</v>
      </c>
      <c r="H3357" s="599">
        <v>0</v>
      </c>
    </row>
    <row r="3358" spans="1:8" s="509" customFormat="1" ht="15" customHeight="1">
      <c r="A3358" s="464">
        <v>163</v>
      </c>
      <c r="B3358" s="461" t="s">
        <v>1345</v>
      </c>
      <c r="C3358" s="462" t="s">
        <v>5968</v>
      </c>
      <c r="D3358" s="458"/>
      <c r="E3358" s="599">
        <v>1360</v>
      </c>
      <c r="F3358" s="599">
        <v>952</v>
      </c>
      <c r="G3358" s="599">
        <v>680</v>
      </c>
      <c r="H3358" s="599">
        <v>0</v>
      </c>
    </row>
    <row r="3359" spans="1:8" s="509" customFormat="1" ht="15" customHeight="1">
      <c r="A3359" s="464">
        <v>164</v>
      </c>
      <c r="B3359" s="461" t="s">
        <v>1345</v>
      </c>
      <c r="C3359" s="462" t="s">
        <v>5969</v>
      </c>
      <c r="D3359" s="458"/>
      <c r="E3359" s="599">
        <v>1512</v>
      </c>
      <c r="F3359" s="599">
        <v>1058</v>
      </c>
      <c r="G3359" s="599">
        <v>756</v>
      </c>
      <c r="H3359" s="599">
        <v>0</v>
      </c>
    </row>
    <row r="3360" spans="1:8" s="509" customFormat="1" ht="15" customHeight="1">
      <c r="A3360" s="464">
        <v>165</v>
      </c>
      <c r="B3360" s="461" t="s">
        <v>1345</v>
      </c>
      <c r="C3360" s="462" t="s">
        <v>5970</v>
      </c>
      <c r="D3360" s="458"/>
      <c r="E3360" s="599">
        <v>840</v>
      </c>
      <c r="F3360" s="599">
        <v>588</v>
      </c>
      <c r="G3360" s="599">
        <v>420</v>
      </c>
      <c r="H3360" s="599">
        <v>0</v>
      </c>
    </row>
    <row r="3361" spans="1:8" s="509" customFormat="1" ht="15" customHeight="1">
      <c r="A3361" s="464">
        <v>166</v>
      </c>
      <c r="B3361" s="461" t="s">
        <v>1345</v>
      </c>
      <c r="C3361" s="462" t="s">
        <v>5971</v>
      </c>
      <c r="D3361" s="458"/>
      <c r="E3361" s="599">
        <v>540</v>
      </c>
      <c r="F3361" s="599">
        <v>378</v>
      </c>
      <c r="G3361" s="599">
        <v>270</v>
      </c>
      <c r="H3361" s="599">
        <v>0</v>
      </c>
    </row>
    <row r="3362" spans="1:8" s="509" customFormat="1" ht="15" customHeight="1">
      <c r="A3362" s="464">
        <v>167</v>
      </c>
      <c r="B3362" s="461" t="s">
        <v>1983</v>
      </c>
      <c r="C3362" s="462" t="s">
        <v>5972</v>
      </c>
      <c r="D3362" s="458"/>
      <c r="E3362" s="599">
        <v>540</v>
      </c>
      <c r="F3362" s="599">
        <v>378</v>
      </c>
      <c r="G3362" s="599">
        <v>270</v>
      </c>
      <c r="H3362" s="599">
        <v>0</v>
      </c>
    </row>
    <row r="3363" spans="1:8" s="509" customFormat="1" ht="15" customHeight="1">
      <c r="A3363" s="464">
        <v>168</v>
      </c>
      <c r="B3363" s="461" t="s">
        <v>1983</v>
      </c>
      <c r="C3363" s="462" t="s">
        <v>5973</v>
      </c>
      <c r="D3363" s="458"/>
      <c r="E3363" s="599">
        <v>920</v>
      </c>
      <c r="F3363" s="599">
        <v>644</v>
      </c>
      <c r="G3363" s="599">
        <v>460</v>
      </c>
      <c r="H3363" s="599">
        <v>0</v>
      </c>
    </row>
    <row r="3364" spans="1:8" s="509" customFormat="1" ht="15" customHeight="1">
      <c r="A3364" s="464">
        <v>169</v>
      </c>
      <c r="B3364" s="461" t="s">
        <v>1983</v>
      </c>
      <c r="C3364" s="462" t="s">
        <v>5923</v>
      </c>
      <c r="D3364" s="458"/>
      <c r="E3364" s="599">
        <v>840</v>
      </c>
      <c r="F3364" s="599">
        <v>588</v>
      </c>
      <c r="G3364" s="599">
        <v>420</v>
      </c>
      <c r="H3364" s="599">
        <v>0</v>
      </c>
    </row>
    <row r="3365" spans="1:8" s="509" customFormat="1" ht="15" customHeight="1">
      <c r="A3365" s="464">
        <v>170</v>
      </c>
      <c r="B3365" s="461" t="s">
        <v>1648</v>
      </c>
      <c r="C3365" s="462" t="s">
        <v>5974</v>
      </c>
      <c r="D3365" s="458"/>
      <c r="E3365" s="599">
        <v>460</v>
      </c>
      <c r="F3365" s="599">
        <v>322</v>
      </c>
      <c r="G3365" s="599">
        <v>230</v>
      </c>
      <c r="H3365" s="599">
        <v>0</v>
      </c>
    </row>
    <row r="3366" spans="1:8" s="509" customFormat="1" ht="15" customHeight="1">
      <c r="A3366" s="464">
        <v>171</v>
      </c>
      <c r="B3366" s="461" t="s">
        <v>1648</v>
      </c>
      <c r="C3366" s="462" t="s">
        <v>5975</v>
      </c>
      <c r="D3366" s="458"/>
      <c r="E3366" s="599">
        <v>340</v>
      </c>
      <c r="F3366" s="599">
        <v>238</v>
      </c>
      <c r="G3366" s="599">
        <v>170</v>
      </c>
      <c r="H3366" s="599">
        <v>0</v>
      </c>
    </row>
    <row r="3367" spans="1:8" s="509" customFormat="1" ht="15" customHeight="1">
      <c r="A3367" s="464">
        <v>172</v>
      </c>
      <c r="B3367" s="461" t="s">
        <v>1721</v>
      </c>
      <c r="C3367" s="462" t="s">
        <v>5939</v>
      </c>
      <c r="D3367" s="458"/>
      <c r="E3367" s="599">
        <v>1296</v>
      </c>
      <c r="F3367" s="599">
        <v>907</v>
      </c>
      <c r="G3367" s="599">
        <v>648</v>
      </c>
      <c r="H3367" s="599">
        <v>0</v>
      </c>
    </row>
    <row r="3368" spans="1:8" s="509" customFormat="1" ht="15" customHeight="1">
      <c r="A3368" s="464">
        <v>173</v>
      </c>
      <c r="B3368" s="461" t="s">
        <v>1721</v>
      </c>
      <c r="C3368" s="462" t="s">
        <v>5976</v>
      </c>
      <c r="D3368" s="458"/>
      <c r="E3368" s="599">
        <v>680</v>
      </c>
      <c r="F3368" s="599">
        <v>476</v>
      </c>
      <c r="G3368" s="599">
        <v>340</v>
      </c>
      <c r="H3368" s="599">
        <v>0</v>
      </c>
    </row>
    <row r="3369" spans="1:8" s="509" customFormat="1" ht="15" customHeight="1">
      <c r="A3369" s="464">
        <v>174</v>
      </c>
      <c r="B3369" s="461" t="s">
        <v>1670</v>
      </c>
      <c r="C3369" s="462" t="s">
        <v>5972</v>
      </c>
      <c r="D3369" s="458"/>
      <c r="E3369" s="599">
        <v>352</v>
      </c>
      <c r="F3369" s="599">
        <v>246</v>
      </c>
      <c r="G3369" s="599">
        <v>176</v>
      </c>
      <c r="H3369" s="599">
        <v>0</v>
      </c>
    </row>
    <row r="3370" spans="1:8" s="509" customFormat="1" ht="15" customHeight="1">
      <c r="A3370" s="464">
        <v>175</v>
      </c>
      <c r="B3370" s="461" t="s">
        <v>1670</v>
      </c>
      <c r="C3370" s="462" t="s">
        <v>5977</v>
      </c>
      <c r="D3370" s="458"/>
      <c r="E3370" s="599">
        <v>540</v>
      </c>
      <c r="F3370" s="599">
        <v>378</v>
      </c>
      <c r="G3370" s="599">
        <v>270</v>
      </c>
      <c r="H3370" s="599">
        <v>0</v>
      </c>
    </row>
    <row r="3371" spans="1:8" s="509" customFormat="1" ht="15" customHeight="1">
      <c r="A3371" s="464">
        <v>176</v>
      </c>
      <c r="B3371" s="461" t="s">
        <v>1670</v>
      </c>
      <c r="C3371" s="462" t="s">
        <v>5978</v>
      </c>
      <c r="D3371" s="458"/>
      <c r="E3371" s="599">
        <v>540</v>
      </c>
      <c r="F3371" s="599">
        <v>378</v>
      </c>
      <c r="G3371" s="599">
        <v>270</v>
      </c>
      <c r="H3371" s="599">
        <v>0</v>
      </c>
    </row>
    <row r="3372" spans="1:8" s="509" customFormat="1" ht="15" customHeight="1">
      <c r="A3372" s="464">
        <v>177</v>
      </c>
      <c r="B3372" s="461" t="s">
        <v>1670</v>
      </c>
      <c r="C3372" s="462" t="s">
        <v>5979</v>
      </c>
      <c r="D3372" s="458"/>
      <c r="E3372" s="599">
        <v>392</v>
      </c>
      <c r="F3372" s="599">
        <v>274</v>
      </c>
      <c r="G3372" s="599">
        <v>196</v>
      </c>
      <c r="H3372" s="599">
        <v>0</v>
      </c>
    </row>
    <row r="3373" spans="1:8" s="509" customFormat="1" ht="15" customHeight="1">
      <c r="A3373" s="464">
        <v>178</v>
      </c>
      <c r="B3373" s="461" t="s">
        <v>1785</v>
      </c>
      <c r="C3373" s="462" t="s">
        <v>5980</v>
      </c>
      <c r="D3373" s="458"/>
      <c r="E3373" s="599">
        <v>392</v>
      </c>
      <c r="F3373" s="599">
        <v>274</v>
      </c>
      <c r="G3373" s="599">
        <v>196</v>
      </c>
      <c r="H3373" s="599">
        <v>0</v>
      </c>
    </row>
    <row r="3374" spans="1:8" s="509" customFormat="1" ht="15" customHeight="1">
      <c r="A3374" s="464">
        <v>179</v>
      </c>
      <c r="B3374" s="461" t="s">
        <v>1611</v>
      </c>
      <c r="C3374" s="462" t="s">
        <v>5919</v>
      </c>
      <c r="D3374" s="458"/>
      <c r="E3374" s="599">
        <v>660</v>
      </c>
      <c r="F3374" s="599">
        <v>462</v>
      </c>
      <c r="G3374" s="599">
        <v>330</v>
      </c>
      <c r="H3374" s="599">
        <v>0</v>
      </c>
    </row>
    <row r="3375" spans="1:8" s="509" customFormat="1" ht="15" customHeight="1">
      <c r="A3375" s="464">
        <v>180</v>
      </c>
      <c r="B3375" s="461" t="s">
        <v>2883</v>
      </c>
      <c r="C3375" s="462" t="s">
        <v>5919</v>
      </c>
      <c r="D3375" s="458"/>
      <c r="E3375" s="599">
        <v>660</v>
      </c>
      <c r="F3375" s="599">
        <v>462</v>
      </c>
      <c r="G3375" s="599">
        <v>330</v>
      </c>
      <c r="H3375" s="599">
        <v>0</v>
      </c>
    </row>
    <row r="3376" spans="1:8" s="509" customFormat="1" ht="15" customHeight="1">
      <c r="A3376" s="464">
        <v>181</v>
      </c>
      <c r="B3376" s="461" t="s">
        <v>2883</v>
      </c>
      <c r="C3376" s="462" t="s">
        <v>5950</v>
      </c>
      <c r="D3376" s="458"/>
      <c r="E3376" s="599">
        <v>540</v>
      </c>
      <c r="F3376" s="599">
        <v>378</v>
      </c>
      <c r="G3376" s="599">
        <v>270</v>
      </c>
      <c r="H3376" s="599">
        <v>0</v>
      </c>
    </row>
    <row r="3377" spans="1:8" s="509" customFormat="1" ht="15" customHeight="1">
      <c r="A3377" s="464">
        <v>182</v>
      </c>
      <c r="B3377" s="461" t="s">
        <v>2883</v>
      </c>
      <c r="C3377" s="462" t="s">
        <v>5981</v>
      </c>
      <c r="D3377" s="458"/>
      <c r="E3377" s="599">
        <v>540</v>
      </c>
      <c r="F3377" s="599">
        <v>378</v>
      </c>
      <c r="G3377" s="599">
        <v>270</v>
      </c>
      <c r="H3377" s="599">
        <v>0</v>
      </c>
    </row>
    <row r="3378" spans="1:8" s="509" customFormat="1" ht="15" customHeight="1">
      <c r="A3378" s="464">
        <v>183</v>
      </c>
      <c r="B3378" s="461" t="s">
        <v>1346</v>
      </c>
      <c r="C3378" s="462" t="s">
        <v>5982</v>
      </c>
      <c r="D3378" s="458"/>
      <c r="E3378" s="599">
        <v>540</v>
      </c>
      <c r="F3378" s="599">
        <v>378</v>
      </c>
      <c r="G3378" s="599">
        <v>270</v>
      </c>
      <c r="H3378" s="599">
        <v>0</v>
      </c>
    </row>
    <row r="3379" spans="1:8" s="509" customFormat="1" ht="15" customHeight="1">
      <c r="A3379" s="464">
        <v>184</v>
      </c>
      <c r="B3379" s="461" t="s">
        <v>870</v>
      </c>
      <c r="C3379" s="462" t="s">
        <v>5972</v>
      </c>
      <c r="D3379" s="458"/>
      <c r="E3379" s="599">
        <v>540</v>
      </c>
      <c r="F3379" s="599">
        <v>378</v>
      </c>
      <c r="G3379" s="599">
        <v>270</v>
      </c>
      <c r="H3379" s="599">
        <v>0</v>
      </c>
    </row>
    <row r="3380" spans="1:8" s="509" customFormat="1" ht="15" customHeight="1">
      <c r="A3380" s="464">
        <v>185</v>
      </c>
      <c r="B3380" s="461" t="s">
        <v>870</v>
      </c>
      <c r="C3380" s="462" t="s">
        <v>5973</v>
      </c>
      <c r="D3380" s="458"/>
      <c r="E3380" s="599">
        <v>600</v>
      </c>
      <c r="F3380" s="599">
        <v>420</v>
      </c>
      <c r="G3380" s="599">
        <v>300</v>
      </c>
      <c r="H3380" s="599">
        <v>0</v>
      </c>
    </row>
    <row r="3381" spans="1:8" s="509" customFormat="1" ht="15" customHeight="1">
      <c r="A3381" s="464">
        <v>186</v>
      </c>
      <c r="B3381" s="461" t="s">
        <v>870</v>
      </c>
      <c r="C3381" s="462" t="s">
        <v>5923</v>
      </c>
      <c r="D3381" s="458"/>
      <c r="E3381" s="599">
        <v>660</v>
      </c>
      <c r="F3381" s="599">
        <v>462</v>
      </c>
      <c r="G3381" s="599">
        <v>330</v>
      </c>
      <c r="H3381" s="599">
        <v>0</v>
      </c>
    </row>
    <row r="3382" spans="1:8" s="509" customFormat="1" ht="15" customHeight="1">
      <c r="A3382" s="464">
        <v>187</v>
      </c>
      <c r="B3382" s="461" t="s">
        <v>1312</v>
      </c>
      <c r="C3382" s="462" t="s">
        <v>5972</v>
      </c>
      <c r="D3382" s="458"/>
      <c r="E3382" s="599">
        <v>600</v>
      </c>
      <c r="F3382" s="599">
        <v>420</v>
      </c>
      <c r="G3382" s="599">
        <v>300</v>
      </c>
      <c r="H3382" s="599">
        <v>0</v>
      </c>
    </row>
    <row r="3383" spans="1:8" s="509" customFormat="1" ht="15" customHeight="1">
      <c r="A3383" s="464">
        <v>188</v>
      </c>
      <c r="B3383" s="461" t="s">
        <v>1312</v>
      </c>
      <c r="C3383" s="462" t="s">
        <v>5973</v>
      </c>
      <c r="D3383" s="458"/>
      <c r="E3383" s="599">
        <v>660</v>
      </c>
      <c r="F3383" s="599">
        <v>462</v>
      </c>
      <c r="G3383" s="599">
        <v>330</v>
      </c>
      <c r="H3383" s="599">
        <v>0</v>
      </c>
    </row>
    <row r="3384" spans="1:8" s="509" customFormat="1" ht="15" customHeight="1">
      <c r="A3384" s="464">
        <v>189</v>
      </c>
      <c r="B3384" s="461" t="s">
        <v>1312</v>
      </c>
      <c r="C3384" s="462" t="s">
        <v>5923</v>
      </c>
      <c r="D3384" s="458"/>
      <c r="E3384" s="599">
        <v>756</v>
      </c>
      <c r="F3384" s="599">
        <v>529</v>
      </c>
      <c r="G3384" s="599">
        <v>378</v>
      </c>
      <c r="H3384" s="599">
        <v>0</v>
      </c>
    </row>
    <row r="3385" spans="1:8" s="509" customFormat="1" ht="15" customHeight="1">
      <c r="A3385" s="464">
        <v>190</v>
      </c>
      <c r="B3385" s="461" t="s">
        <v>1612</v>
      </c>
      <c r="C3385" s="462" t="s">
        <v>5983</v>
      </c>
      <c r="D3385" s="458"/>
      <c r="E3385" s="599">
        <v>540</v>
      </c>
      <c r="F3385" s="599">
        <v>378</v>
      </c>
      <c r="G3385" s="599">
        <v>270</v>
      </c>
      <c r="H3385" s="599">
        <v>0</v>
      </c>
    </row>
    <row r="3386" spans="1:8" s="509" customFormat="1" ht="15" customHeight="1">
      <c r="A3386" s="464">
        <v>191</v>
      </c>
      <c r="B3386" s="461" t="s">
        <v>1653</v>
      </c>
      <c r="C3386" s="462" t="s">
        <v>5984</v>
      </c>
      <c r="D3386" s="458"/>
      <c r="E3386" s="599">
        <v>460</v>
      </c>
      <c r="F3386" s="599">
        <v>322</v>
      </c>
      <c r="G3386" s="599">
        <v>230</v>
      </c>
      <c r="H3386" s="599">
        <v>0</v>
      </c>
    </row>
    <row r="3387" spans="1:8" s="509" customFormat="1" ht="15" customHeight="1">
      <c r="A3387" s="464">
        <v>192</v>
      </c>
      <c r="B3387" s="461" t="s">
        <v>859</v>
      </c>
      <c r="C3387" s="462" t="s">
        <v>5972</v>
      </c>
      <c r="D3387" s="458"/>
      <c r="E3387" s="599">
        <v>352</v>
      </c>
      <c r="F3387" s="599">
        <v>246</v>
      </c>
      <c r="G3387" s="599">
        <v>176</v>
      </c>
      <c r="H3387" s="599">
        <v>0</v>
      </c>
    </row>
    <row r="3388" spans="1:8" s="509" customFormat="1" ht="15" customHeight="1">
      <c r="A3388" s="464">
        <v>193</v>
      </c>
      <c r="B3388" s="461" t="s">
        <v>859</v>
      </c>
      <c r="C3388" s="462" t="s">
        <v>5973</v>
      </c>
      <c r="D3388" s="458"/>
      <c r="E3388" s="599">
        <v>380</v>
      </c>
      <c r="F3388" s="599">
        <v>266</v>
      </c>
      <c r="G3388" s="599">
        <v>190</v>
      </c>
      <c r="H3388" s="599">
        <v>0</v>
      </c>
    </row>
    <row r="3389" spans="1:8" s="509" customFormat="1" ht="15" customHeight="1">
      <c r="A3389" s="464">
        <v>194</v>
      </c>
      <c r="B3389" s="461" t="s">
        <v>859</v>
      </c>
      <c r="C3389" s="462" t="s">
        <v>5923</v>
      </c>
      <c r="D3389" s="458"/>
      <c r="E3389" s="599">
        <v>440</v>
      </c>
      <c r="F3389" s="599">
        <v>308</v>
      </c>
      <c r="G3389" s="599">
        <v>220</v>
      </c>
      <c r="H3389" s="599">
        <v>0</v>
      </c>
    </row>
    <row r="3390" spans="1:8" s="509" customFormat="1" ht="15" customHeight="1">
      <c r="A3390" s="464">
        <v>195</v>
      </c>
      <c r="B3390" s="461" t="s">
        <v>1659</v>
      </c>
      <c r="C3390" s="462" t="s">
        <v>5972</v>
      </c>
      <c r="D3390" s="458"/>
      <c r="E3390" s="599">
        <v>352</v>
      </c>
      <c r="F3390" s="599">
        <v>246</v>
      </c>
      <c r="G3390" s="599">
        <v>176</v>
      </c>
      <c r="H3390" s="599">
        <v>0</v>
      </c>
    </row>
    <row r="3391" spans="1:8" s="509" customFormat="1" ht="15" customHeight="1">
      <c r="A3391" s="464">
        <v>196</v>
      </c>
      <c r="B3391" s="461" t="s">
        <v>1659</v>
      </c>
      <c r="C3391" s="462" t="s">
        <v>5977</v>
      </c>
      <c r="D3391" s="458"/>
      <c r="E3391" s="599">
        <v>440</v>
      </c>
      <c r="F3391" s="599">
        <v>308</v>
      </c>
      <c r="G3391" s="599">
        <v>220</v>
      </c>
      <c r="H3391" s="599">
        <v>0</v>
      </c>
    </row>
    <row r="3392" spans="1:8" s="509" customFormat="1" ht="15" customHeight="1">
      <c r="A3392" s="464">
        <v>197</v>
      </c>
      <c r="B3392" s="461" t="s">
        <v>5985</v>
      </c>
      <c r="C3392" s="462" t="s">
        <v>5986</v>
      </c>
      <c r="D3392" s="458"/>
      <c r="E3392" s="599">
        <v>440</v>
      </c>
      <c r="F3392" s="599">
        <v>308</v>
      </c>
      <c r="G3392" s="599">
        <v>220</v>
      </c>
      <c r="H3392" s="599">
        <v>0</v>
      </c>
    </row>
    <row r="3393" spans="1:8" s="509" customFormat="1" ht="15" customHeight="1">
      <c r="A3393" s="464">
        <v>198</v>
      </c>
      <c r="B3393" s="461" t="s">
        <v>1616</v>
      </c>
      <c r="C3393" s="462" t="s">
        <v>5939</v>
      </c>
      <c r="D3393" s="458"/>
      <c r="E3393" s="599">
        <v>380</v>
      </c>
      <c r="F3393" s="599">
        <v>266</v>
      </c>
      <c r="G3393" s="599">
        <v>190</v>
      </c>
      <c r="H3393" s="599">
        <v>0</v>
      </c>
    </row>
    <row r="3394" spans="1:8" s="509" customFormat="1" ht="15" customHeight="1">
      <c r="A3394" s="464">
        <v>199</v>
      </c>
      <c r="B3394" s="461" t="s">
        <v>1616</v>
      </c>
      <c r="C3394" s="462" t="s">
        <v>5987</v>
      </c>
      <c r="D3394" s="458"/>
      <c r="E3394" s="599">
        <v>2720</v>
      </c>
      <c r="F3394" s="599">
        <v>1904</v>
      </c>
      <c r="G3394" s="599">
        <v>1360</v>
      </c>
      <c r="H3394" s="599">
        <v>0</v>
      </c>
    </row>
    <row r="3395" spans="1:8" s="509" customFormat="1" ht="15" customHeight="1">
      <c r="A3395" s="464">
        <v>200</v>
      </c>
      <c r="B3395" s="461" t="s">
        <v>1589</v>
      </c>
      <c r="C3395" s="462" t="s">
        <v>5937</v>
      </c>
      <c r="D3395" s="458"/>
      <c r="E3395" s="599">
        <v>440</v>
      </c>
      <c r="F3395" s="599">
        <v>308</v>
      </c>
      <c r="G3395" s="599">
        <v>220</v>
      </c>
      <c r="H3395" s="599">
        <v>0</v>
      </c>
    </row>
    <row r="3396" spans="1:8" s="509" customFormat="1" ht="15" customHeight="1">
      <c r="A3396" s="464">
        <v>201</v>
      </c>
      <c r="B3396" s="461" t="s">
        <v>1589</v>
      </c>
      <c r="C3396" s="462" t="s">
        <v>5959</v>
      </c>
      <c r="D3396" s="458"/>
      <c r="E3396" s="599">
        <v>324</v>
      </c>
      <c r="F3396" s="599">
        <v>227</v>
      </c>
      <c r="G3396" s="599">
        <v>162</v>
      </c>
      <c r="H3396" s="599">
        <v>0</v>
      </c>
    </row>
    <row r="3397" spans="1:8" s="509" customFormat="1" ht="15" customHeight="1">
      <c r="A3397" s="464">
        <v>202</v>
      </c>
      <c r="B3397" s="461" t="s">
        <v>1709</v>
      </c>
      <c r="C3397" s="462" t="s">
        <v>5937</v>
      </c>
      <c r="D3397" s="458"/>
      <c r="E3397" s="599">
        <v>440</v>
      </c>
      <c r="F3397" s="599">
        <v>308</v>
      </c>
      <c r="G3397" s="599">
        <v>220</v>
      </c>
      <c r="H3397" s="599">
        <v>0</v>
      </c>
    </row>
    <row r="3398" spans="1:8" s="509" customFormat="1" ht="15" customHeight="1">
      <c r="A3398" s="464">
        <v>203</v>
      </c>
      <c r="B3398" s="461" t="s">
        <v>1709</v>
      </c>
      <c r="C3398" s="462" t="s">
        <v>5963</v>
      </c>
      <c r="D3398" s="458"/>
      <c r="E3398" s="599">
        <v>352</v>
      </c>
      <c r="F3398" s="599">
        <v>246</v>
      </c>
      <c r="G3398" s="599">
        <v>176</v>
      </c>
      <c r="H3398" s="599">
        <v>0</v>
      </c>
    </row>
    <row r="3399" spans="1:8" s="509" customFormat="1" ht="15" customHeight="1">
      <c r="A3399" s="464">
        <v>204</v>
      </c>
      <c r="B3399" s="461" t="s">
        <v>2006</v>
      </c>
      <c r="C3399" s="462" t="s">
        <v>5958</v>
      </c>
      <c r="D3399" s="458"/>
      <c r="E3399" s="599">
        <v>324</v>
      </c>
      <c r="F3399" s="599">
        <v>227</v>
      </c>
      <c r="G3399" s="599">
        <v>162</v>
      </c>
      <c r="H3399" s="599">
        <v>0</v>
      </c>
    </row>
    <row r="3400" spans="1:8" s="509" customFormat="1" ht="15" customHeight="1">
      <c r="A3400" s="464">
        <v>205</v>
      </c>
      <c r="B3400" s="461" t="s">
        <v>5988</v>
      </c>
      <c r="C3400" s="462" t="s">
        <v>5989</v>
      </c>
      <c r="D3400" s="458"/>
      <c r="E3400" s="599">
        <v>324</v>
      </c>
      <c r="F3400" s="599">
        <v>227</v>
      </c>
      <c r="G3400" s="599">
        <v>162</v>
      </c>
      <c r="H3400" s="599">
        <v>97</v>
      </c>
    </row>
    <row r="3401" spans="1:8" s="509" customFormat="1" ht="15" customHeight="1">
      <c r="A3401" s="464">
        <v>206</v>
      </c>
      <c r="B3401" s="461" t="s">
        <v>5988</v>
      </c>
      <c r="C3401" s="462" t="s">
        <v>5990</v>
      </c>
      <c r="D3401" s="458"/>
      <c r="E3401" s="599">
        <v>380</v>
      </c>
      <c r="F3401" s="599">
        <v>266</v>
      </c>
      <c r="G3401" s="599">
        <v>190</v>
      </c>
      <c r="H3401" s="599">
        <v>114</v>
      </c>
    </row>
    <row r="3402" spans="1:8" s="509" customFormat="1" ht="15" customHeight="1">
      <c r="A3402" s="464">
        <v>207</v>
      </c>
      <c r="B3402" s="461" t="s">
        <v>1341</v>
      </c>
      <c r="C3402" s="462" t="s">
        <v>5991</v>
      </c>
      <c r="D3402" s="458"/>
      <c r="E3402" s="599">
        <v>1080</v>
      </c>
      <c r="F3402" s="599">
        <v>756</v>
      </c>
      <c r="G3402" s="599">
        <v>540</v>
      </c>
      <c r="H3402" s="599">
        <v>0</v>
      </c>
    </row>
    <row r="3403" spans="1:8" s="509" customFormat="1" ht="15" customHeight="1">
      <c r="A3403" s="464">
        <v>208</v>
      </c>
      <c r="B3403" s="461" t="s">
        <v>1339</v>
      </c>
      <c r="C3403" s="462" t="s">
        <v>5992</v>
      </c>
      <c r="D3403" s="458"/>
      <c r="E3403" s="599">
        <v>440</v>
      </c>
      <c r="F3403" s="599">
        <v>308</v>
      </c>
      <c r="G3403" s="599">
        <v>220</v>
      </c>
      <c r="H3403" s="599" t="e">
        <v>#VALUE!</v>
      </c>
    </row>
    <row r="3404" spans="1:8" s="509" customFormat="1" ht="15" customHeight="1">
      <c r="A3404" s="464">
        <v>209</v>
      </c>
      <c r="B3404" s="461" t="s">
        <v>1582</v>
      </c>
      <c r="C3404" s="462" t="s">
        <v>5992</v>
      </c>
      <c r="D3404" s="458"/>
      <c r="E3404" s="599">
        <v>440</v>
      </c>
      <c r="F3404" s="599">
        <v>308</v>
      </c>
      <c r="G3404" s="599">
        <v>220</v>
      </c>
      <c r="H3404" s="599">
        <v>0</v>
      </c>
    </row>
    <row r="3405" spans="1:8" s="509" customFormat="1" ht="15" customHeight="1">
      <c r="A3405" s="464">
        <v>210</v>
      </c>
      <c r="B3405" s="461" t="s">
        <v>5821</v>
      </c>
      <c r="C3405" s="462" t="s">
        <v>5993</v>
      </c>
      <c r="D3405" s="458"/>
      <c r="E3405" s="599">
        <v>980</v>
      </c>
      <c r="F3405" s="599">
        <v>686</v>
      </c>
      <c r="G3405" s="599">
        <v>490</v>
      </c>
      <c r="H3405" s="599">
        <v>294</v>
      </c>
    </row>
    <row r="3406" spans="1:8" s="509" customFormat="1" ht="15" customHeight="1">
      <c r="A3406" s="464">
        <v>211</v>
      </c>
      <c r="B3406" s="461" t="s">
        <v>566</v>
      </c>
      <c r="C3406" s="462" t="s">
        <v>5994</v>
      </c>
      <c r="D3406" s="458"/>
      <c r="E3406" s="599">
        <v>260</v>
      </c>
      <c r="F3406" s="599">
        <v>182</v>
      </c>
      <c r="G3406" s="599">
        <v>130</v>
      </c>
      <c r="H3406" s="599">
        <v>78</v>
      </c>
    </row>
    <row r="3407" spans="1:8" s="509" customFormat="1" ht="15" customHeight="1">
      <c r="A3407" s="464">
        <v>212</v>
      </c>
      <c r="B3407" s="461" t="s">
        <v>5995</v>
      </c>
      <c r="C3407" s="462"/>
      <c r="D3407" s="458"/>
      <c r="E3407" s="599">
        <v>244</v>
      </c>
      <c r="F3407" s="599">
        <v>171</v>
      </c>
      <c r="G3407" s="599">
        <v>0</v>
      </c>
      <c r="H3407" s="599">
        <v>0</v>
      </c>
    </row>
    <row r="3408" spans="1:8" s="509" customFormat="1" ht="15" customHeight="1">
      <c r="A3408" s="464">
        <v>213</v>
      </c>
      <c r="B3408" s="461" t="s">
        <v>5996</v>
      </c>
      <c r="C3408" s="462"/>
      <c r="D3408" s="458"/>
      <c r="E3408" s="599">
        <v>300</v>
      </c>
      <c r="F3408" s="599">
        <v>210</v>
      </c>
      <c r="G3408" s="599">
        <v>0</v>
      </c>
      <c r="H3408" s="599">
        <v>0</v>
      </c>
    </row>
    <row r="3409" spans="1:8" s="509" customFormat="1" ht="15" customHeight="1">
      <c r="A3409" s="464">
        <v>214</v>
      </c>
      <c r="B3409" s="461" t="s">
        <v>5997</v>
      </c>
      <c r="C3409" s="462"/>
      <c r="D3409" s="458"/>
      <c r="E3409" s="599">
        <v>124</v>
      </c>
      <c r="F3409" s="599">
        <v>87</v>
      </c>
      <c r="G3409" s="599">
        <v>0</v>
      </c>
      <c r="H3409" s="599">
        <v>0</v>
      </c>
    </row>
    <row r="3410" spans="1:8" s="509" customFormat="1" ht="15" customHeight="1">
      <c r="A3410" s="464">
        <v>215</v>
      </c>
      <c r="B3410" s="461" t="s">
        <v>5998</v>
      </c>
      <c r="C3410" s="462"/>
      <c r="D3410" s="458"/>
      <c r="E3410" s="599">
        <v>120</v>
      </c>
      <c r="F3410" s="599">
        <v>84</v>
      </c>
      <c r="G3410" s="599">
        <v>0</v>
      </c>
      <c r="H3410" s="599">
        <v>0</v>
      </c>
    </row>
    <row r="3411" spans="1:8" s="509" customFormat="1" ht="15" customHeight="1">
      <c r="A3411" s="464">
        <v>216</v>
      </c>
      <c r="B3411" s="461" t="s">
        <v>5999</v>
      </c>
      <c r="C3411" s="462"/>
      <c r="D3411" s="458"/>
      <c r="E3411" s="599">
        <v>164</v>
      </c>
      <c r="F3411" s="599">
        <v>115</v>
      </c>
      <c r="G3411" s="599">
        <v>0</v>
      </c>
      <c r="H3411" s="599">
        <v>0</v>
      </c>
    </row>
    <row r="3412" spans="1:8" s="509" customFormat="1" ht="15" customHeight="1">
      <c r="A3412" s="464">
        <v>217</v>
      </c>
      <c r="B3412" s="461" t="s">
        <v>6000</v>
      </c>
      <c r="C3412" s="462"/>
      <c r="D3412" s="458"/>
      <c r="E3412" s="599">
        <v>272</v>
      </c>
      <c r="F3412" s="599">
        <v>190</v>
      </c>
      <c r="G3412" s="599">
        <v>0</v>
      </c>
      <c r="H3412" s="599">
        <v>0</v>
      </c>
    </row>
    <row r="3413" spans="1:8" s="509" customFormat="1" ht="15" customHeight="1">
      <c r="A3413" s="464">
        <v>218</v>
      </c>
      <c r="B3413" s="461" t="s">
        <v>6001</v>
      </c>
      <c r="C3413" s="462"/>
      <c r="D3413" s="458"/>
      <c r="E3413" s="599">
        <v>320</v>
      </c>
      <c r="F3413" s="599">
        <v>224</v>
      </c>
      <c r="G3413" s="599">
        <v>0</v>
      </c>
      <c r="H3413" s="599">
        <v>0</v>
      </c>
    </row>
    <row r="3414" spans="1:8" s="509" customFormat="1" ht="15" customHeight="1">
      <c r="A3414" s="464">
        <v>219</v>
      </c>
      <c r="B3414" s="461" t="s">
        <v>6002</v>
      </c>
      <c r="C3414" s="462"/>
      <c r="D3414" s="458"/>
      <c r="E3414" s="599">
        <v>280</v>
      </c>
      <c r="F3414" s="599">
        <v>196</v>
      </c>
      <c r="G3414" s="599">
        <v>0</v>
      </c>
      <c r="H3414" s="599">
        <v>0</v>
      </c>
    </row>
    <row r="3415" spans="1:8" s="509" customFormat="1" ht="15" customHeight="1">
      <c r="A3415" s="464">
        <v>220</v>
      </c>
      <c r="B3415" s="461" t="s">
        <v>6003</v>
      </c>
      <c r="C3415" s="462"/>
      <c r="D3415" s="458"/>
      <c r="E3415" s="599">
        <v>260</v>
      </c>
      <c r="F3415" s="599">
        <v>182</v>
      </c>
      <c r="G3415" s="599">
        <v>0</v>
      </c>
      <c r="H3415" s="599">
        <v>0</v>
      </c>
    </row>
    <row r="3416" spans="1:8" s="509" customFormat="1" ht="15" customHeight="1">
      <c r="A3416" s="464">
        <v>221</v>
      </c>
      <c r="B3416" s="461" t="s">
        <v>6004</v>
      </c>
      <c r="C3416" s="462"/>
      <c r="D3416" s="458"/>
      <c r="E3416" s="599">
        <v>240</v>
      </c>
      <c r="F3416" s="599">
        <v>168</v>
      </c>
      <c r="G3416" s="599">
        <v>0</v>
      </c>
      <c r="H3416" s="599">
        <v>0</v>
      </c>
    </row>
    <row r="3417" spans="1:8" s="509" customFormat="1" ht="15" customHeight="1">
      <c r="A3417" s="464">
        <v>222</v>
      </c>
      <c r="B3417" s="461" t="s">
        <v>6005</v>
      </c>
      <c r="C3417" s="462" t="s">
        <v>6006</v>
      </c>
      <c r="D3417" s="458"/>
      <c r="E3417" s="599">
        <v>220</v>
      </c>
      <c r="F3417" s="599">
        <v>154</v>
      </c>
      <c r="G3417" s="599">
        <v>110</v>
      </c>
      <c r="H3417" s="599">
        <v>66</v>
      </c>
    </row>
    <row r="3418" spans="1:8" s="509" customFormat="1" ht="15" customHeight="1">
      <c r="A3418" s="464">
        <v>223</v>
      </c>
      <c r="B3418" s="461" t="s">
        <v>6005</v>
      </c>
      <c r="C3418" s="462" t="s">
        <v>6007</v>
      </c>
      <c r="D3418" s="458"/>
      <c r="E3418" s="599">
        <v>200</v>
      </c>
      <c r="F3418" s="599">
        <v>140</v>
      </c>
      <c r="G3418" s="599">
        <v>100</v>
      </c>
      <c r="H3418" s="599">
        <v>60</v>
      </c>
    </row>
    <row r="3419" spans="1:8" s="509" customFormat="1" ht="15" customHeight="1">
      <c r="A3419" s="464">
        <v>224</v>
      </c>
      <c r="B3419" s="461" t="s">
        <v>6008</v>
      </c>
      <c r="C3419" s="462" t="s">
        <v>6009</v>
      </c>
      <c r="D3419" s="458"/>
      <c r="E3419" s="599">
        <v>220</v>
      </c>
      <c r="F3419" s="599">
        <v>154</v>
      </c>
      <c r="G3419" s="599">
        <v>110</v>
      </c>
      <c r="H3419" s="599">
        <v>66</v>
      </c>
    </row>
    <row r="3420" spans="1:8" s="509" customFormat="1" ht="15" customHeight="1">
      <c r="A3420" s="464">
        <v>225</v>
      </c>
      <c r="B3420" s="642" t="s">
        <v>1307</v>
      </c>
      <c r="C3420" s="643"/>
      <c r="D3420" s="458"/>
      <c r="E3420" s="599">
        <v>120</v>
      </c>
      <c r="F3420" s="599">
        <v>84</v>
      </c>
      <c r="G3420" s="599">
        <v>60</v>
      </c>
      <c r="H3420" s="599">
        <v>36</v>
      </c>
    </row>
    <row r="3421" spans="1:8" s="509" customFormat="1" ht="15" customHeight="1">
      <c r="A3421" s="464">
        <v>226</v>
      </c>
      <c r="B3421" s="461" t="s">
        <v>947</v>
      </c>
      <c r="C3421" s="462" t="s">
        <v>6010</v>
      </c>
      <c r="D3421" s="458"/>
      <c r="E3421" s="599">
        <v>1840</v>
      </c>
      <c r="F3421" s="599">
        <v>1288</v>
      </c>
      <c r="G3421" s="599">
        <v>920</v>
      </c>
      <c r="H3421" s="599">
        <v>552</v>
      </c>
    </row>
    <row r="3422" spans="1:8" s="509" customFormat="1" ht="15" customHeight="1">
      <c r="A3422" s="464">
        <v>227</v>
      </c>
      <c r="B3422" s="461" t="s">
        <v>947</v>
      </c>
      <c r="C3422" s="462" t="s">
        <v>6011</v>
      </c>
      <c r="D3422" s="458"/>
      <c r="E3422" s="599">
        <v>960</v>
      </c>
      <c r="F3422" s="599">
        <v>672</v>
      </c>
      <c r="G3422" s="599">
        <v>480</v>
      </c>
      <c r="H3422" s="599">
        <v>288</v>
      </c>
    </row>
    <row r="3423" spans="1:8" s="509" customFormat="1" ht="15" customHeight="1">
      <c r="A3423" s="464">
        <v>228</v>
      </c>
      <c r="B3423" s="461" t="s">
        <v>947</v>
      </c>
      <c r="C3423" s="462" t="s">
        <v>6012</v>
      </c>
      <c r="D3423" s="458"/>
      <c r="E3423" s="599">
        <v>800</v>
      </c>
      <c r="F3423" s="599">
        <v>560</v>
      </c>
      <c r="G3423" s="599">
        <v>400</v>
      </c>
      <c r="H3423" s="599">
        <v>240</v>
      </c>
    </row>
    <row r="3424" spans="1:8" s="509" customFormat="1" ht="15" customHeight="1">
      <c r="A3424" s="464">
        <v>229</v>
      </c>
      <c r="B3424" s="461" t="s">
        <v>947</v>
      </c>
      <c r="C3424" s="462" t="s">
        <v>6013</v>
      </c>
      <c r="D3424" s="458"/>
      <c r="E3424" s="599">
        <v>1320</v>
      </c>
      <c r="F3424" s="599">
        <v>924</v>
      </c>
      <c r="G3424" s="599">
        <v>660</v>
      </c>
      <c r="H3424" s="599">
        <v>396</v>
      </c>
    </row>
    <row r="3425" spans="1:8" s="509" customFormat="1" ht="15" customHeight="1">
      <c r="A3425" s="464">
        <v>230</v>
      </c>
      <c r="B3425" s="461" t="s">
        <v>947</v>
      </c>
      <c r="C3425" s="462" t="s">
        <v>6014</v>
      </c>
      <c r="D3425" s="458"/>
      <c r="E3425" s="599">
        <v>1440</v>
      </c>
      <c r="F3425" s="599">
        <v>1008</v>
      </c>
      <c r="G3425" s="599">
        <v>720</v>
      </c>
      <c r="H3425" s="599">
        <v>432</v>
      </c>
    </row>
    <row r="3426" spans="1:8" s="509" customFormat="1" ht="15" customHeight="1">
      <c r="A3426" s="464">
        <v>231</v>
      </c>
      <c r="B3426" s="461" t="s">
        <v>947</v>
      </c>
      <c r="C3426" s="462" t="s">
        <v>6015</v>
      </c>
      <c r="D3426" s="458"/>
      <c r="E3426" s="599">
        <v>1680</v>
      </c>
      <c r="F3426" s="599">
        <v>1176</v>
      </c>
      <c r="G3426" s="599">
        <v>840</v>
      </c>
      <c r="H3426" s="599">
        <v>504</v>
      </c>
    </row>
    <row r="3427" spans="1:8" s="509" customFormat="1" ht="15" customHeight="1">
      <c r="A3427" s="464">
        <v>232</v>
      </c>
      <c r="B3427" s="461" t="s">
        <v>947</v>
      </c>
      <c r="C3427" s="462" t="s">
        <v>6016</v>
      </c>
      <c r="D3427" s="458"/>
      <c r="E3427" s="599">
        <v>1080</v>
      </c>
      <c r="F3427" s="599">
        <v>756</v>
      </c>
      <c r="G3427" s="599">
        <v>540</v>
      </c>
      <c r="H3427" s="599">
        <v>324</v>
      </c>
    </row>
    <row r="3428" spans="1:8" s="509" customFormat="1" ht="15" customHeight="1">
      <c r="A3428" s="464">
        <v>233</v>
      </c>
      <c r="B3428" s="461" t="s">
        <v>947</v>
      </c>
      <c r="C3428" s="462" t="s">
        <v>6017</v>
      </c>
      <c r="D3428" s="458"/>
      <c r="E3428" s="599">
        <v>720</v>
      </c>
      <c r="F3428" s="599">
        <v>504</v>
      </c>
      <c r="G3428" s="599">
        <v>360</v>
      </c>
      <c r="H3428" s="599">
        <v>216</v>
      </c>
    </row>
    <row r="3429" spans="1:8" s="509" customFormat="1" ht="15" customHeight="1">
      <c r="A3429" s="464">
        <v>234</v>
      </c>
      <c r="B3429" s="461" t="s">
        <v>6018</v>
      </c>
      <c r="C3429" s="462" t="s">
        <v>6019</v>
      </c>
      <c r="D3429" s="458"/>
      <c r="E3429" s="599">
        <v>2320</v>
      </c>
      <c r="F3429" s="599">
        <v>1624</v>
      </c>
      <c r="G3429" s="599">
        <v>1160</v>
      </c>
      <c r="H3429" s="599">
        <v>696</v>
      </c>
    </row>
    <row r="3430" spans="1:8" s="509" customFormat="1" ht="15" customHeight="1">
      <c r="A3430" s="464">
        <v>235</v>
      </c>
      <c r="B3430" s="461" t="s">
        <v>6018</v>
      </c>
      <c r="C3430" s="462" t="s">
        <v>6020</v>
      </c>
      <c r="D3430" s="458"/>
      <c r="E3430" s="599">
        <v>1920</v>
      </c>
      <c r="F3430" s="599">
        <v>1344</v>
      </c>
      <c r="G3430" s="599">
        <v>960</v>
      </c>
      <c r="H3430" s="599">
        <v>576</v>
      </c>
    </row>
    <row r="3431" spans="1:8" s="509" customFormat="1" ht="15" customHeight="1">
      <c r="A3431" s="464">
        <v>236</v>
      </c>
      <c r="B3431" s="461" t="s">
        <v>6021</v>
      </c>
      <c r="C3431" s="462" t="s">
        <v>6022</v>
      </c>
      <c r="D3431" s="458"/>
      <c r="E3431" s="599">
        <v>1000</v>
      </c>
      <c r="F3431" s="599">
        <v>700</v>
      </c>
      <c r="G3431" s="599">
        <v>500</v>
      </c>
      <c r="H3431" s="599">
        <v>300</v>
      </c>
    </row>
    <row r="3432" spans="1:8" s="509" customFormat="1" ht="15" customHeight="1">
      <c r="A3432" s="464">
        <v>237</v>
      </c>
      <c r="B3432" s="461" t="s">
        <v>6021</v>
      </c>
      <c r="C3432" s="462" t="s">
        <v>6023</v>
      </c>
      <c r="D3432" s="458"/>
      <c r="E3432" s="599">
        <v>800</v>
      </c>
      <c r="F3432" s="599">
        <v>560</v>
      </c>
      <c r="G3432" s="599">
        <v>400</v>
      </c>
      <c r="H3432" s="599">
        <v>240</v>
      </c>
    </row>
    <row r="3433" spans="1:8" s="509" customFormat="1" ht="15" customHeight="1">
      <c r="A3433" s="464">
        <v>238</v>
      </c>
      <c r="B3433" s="461" t="s">
        <v>6024</v>
      </c>
      <c r="C3433" s="462" t="s">
        <v>6025</v>
      </c>
      <c r="D3433" s="458"/>
      <c r="E3433" s="599">
        <v>300</v>
      </c>
      <c r="F3433" s="599">
        <v>210</v>
      </c>
      <c r="G3433" s="599">
        <v>150</v>
      </c>
      <c r="H3433" s="599">
        <v>90</v>
      </c>
    </row>
    <row r="3434" spans="1:8" s="509" customFormat="1" ht="15" customHeight="1">
      <c r="A3434" s="464">
        <v>239</v>
      </c>
      <c r="B3434" s="461" t="s">
        <v>6026</v>
      </c>
      <c r="C3434" s="462"/>
      <c r="D3434" s="458"/>
      <c r="E3434" s="599">
        <v>3120</v>
      </c>
      <c r="F3434" s="599">
        <v>2184</v>
      </c>
      <c r="G3434" s="599">
        <v>0</v>
      </c>
      <c r="H3434" s="599">
        <v>0</v>
      </c>
    </row>
    <row r="3435" spans="1:8" s="509" customFormat="1" ht="15" customHeight="1">
      <c r="A3435" s="464">
        <v>240</v>
      </c>
      <c r="B3435" s="461" t="s">
        <v>6027</v>
      </c>
      <c r="C3435" s="462"/>
      <c r="D3435" s="458"/>
      <c r="E3435" s="599">
        <v>320</v>
      </c>
      <c r="F3435" s="599">
        <v>224</v>
      </c>
      <c r="G3435" s="599">
        <v>0</v>
      </c>
      <c r="H3435" s="599">
        <v>0</v>
      </c>
    </row>
    <row r="3436" spans="1:8" s="509" customFormat="1" ht="15" customHeight="1">
      <c r="A3436" s="464">
        <v>241</v>
      </c>
      <c r="B3436" s="461" t="s">
        <v>6028</v>
      </c>
      <c r="C3436" s="462"/>
      <c r="D3436" s="458"/>
      <c r="E3436" s="599">
        <v>120</v>
      </c>
      <c r="F3436" s="599">
        <v>84</v>
      </c>
      <c r="G3436" s="599">
        <v>0</v>
      </c>
      <c r="H3436" s="599">
        <v>0</v>
      </c>
    </row>
    <row r="3437" spans="1:8" s="509" customFormat="1" ht="15" customHeight="1">
      <c r="A3437" s="464">
        <v>242</v>
      </c>
      <c r="B3437" s="461" t="s">
        <v>6029</v>
      </c>
      <c r="C3437" s="462"/>
      <c r="D3437" s="458"/>
      <c r="E3437" s="599">
        <v>96</v>
      </c>
      <c r="F3437" s="599">
        <v>67</v>
      </c>
      <c r="G3437" s="599">
        <v>0</v>
      </c>
      <c r="H3437" s="599">
        <v>0</v>
      </c>
    </row>
    <row r="3438" spans="1:8" s="509" customFormat="1" ht="15" customHeight="1">
      <c r="A3438" s="464">
        <v>243</v>
      </c>
      <c r="B3438" s="461" t="s">
        <v>6030</v>
      </c>
      <c r="C3438" s="462"/>
      <c r="D3438" s="458"/>
      <c r="E3438" s="599">
        <v>80</v>
      </c>
      <c r="F3438" s="599">
        <v>56</v>
      </c>
      <c r="G3438" s="599">
        <v>0</v>
      </c>
      <c r="H3438" s="599">
        <v>0</v>
      </c>
    </row>
    <row r="3439" spans="1:8" s="509" customFormat="1" ht="15" customHeight="1">
      <c r="A3439" s="464">
        <v>244</v>
      </c>
      <c r="B3439" s="461" t="s">
        <v>1307</v>
      </c>
      <c r="C3439" s="462"/>
      <c r="D3439" s="458"/>
      <c r="E3439" s="599">
        <v>68</v>
      </c>
      <c r="F3439" s="599">
        <v>48</v>
      </c>
      <c r="G3439" s="599">
        <v>0</v>
      </c>
      <c r="H3439" s="599">
        <v>0</v>
      </c>
    </row>
    <row r="3440" spans="1:8" s="509" customFormat="1" ht="15" customHeight="1">
      <c r="A3440" s="464">
        <v>245</v>
      </c>
      <c r="B3440" s="461" t="s">
        <v>6031</v>
      </c>
      <c r="C3440" s="462" t="s">
        <v>6032</v>
      </c>
      <c r="D3440" s="458"/>
      <c r="E3440" s="599">
        <v>120</v>
      </c>
      <c r="F3440" s="599">
        <v>84</v>
      </c>
      <c r="G3440" s="599">
        <v>60</v>
      </c>
      <c r="H3440" s="599">
        <v>36</v>
      </c>
    </row>
    <row r="3441" spans="1:8" s="509" customFormat="1" ht="15" customHeight="1">
      <c r="A3441" s="608">
        <v>44</v>
      </c>
      <c r="B3441" s="609" t="s">
        <v>6033</v>
      </c>
      <c r="C3441" s="613"/>
      <c r="D3441" s="620"/>
      <c r="E3441" s="625"/>
      <c r="F3441" s="625"/>
      <c r="G3441" s="625"/>
      <c r="H3441" s="625"/>
    </row>
    <row r="3442" spans="1:8" s="509" customFormat="1" ht="15" customHeight="1">
      <c r="A3442" s="568">
        <v>1</v>
      </c>
      <c r="B3442" s="353" t="s">
        <v>5827</v>
      </c>
      <c r="C3442" s="441" t="s">
        <v>6034</v>
      </c>
      <c r="D3442" s="458"/>
      <c r="E3442" s="599">
        <v>1400</v>
      </c>
      <c r="F3442" s="599">
        <v>1400</v>
      </c>
      <c r="G3442" s="599">
        <v>980</v>
      </c>
      <c r="H3442" s="599">
        <v>700</v>
      </c>
    </row>
    <row r="3443" spans="1:8" s="509" customFormat="1" ht="15" customHeight="1">
      <c r="A3443" s="464">
        <v>2</v>
      </c>
      <c r="B3443" s="461" t="s">
        <v>5827</v>
      </c>
      <c r="C3443" s="462" t="s">
        <v>6035</v>
      </c>
      <c r="D3443" s="458"/>
      <c r="E3443" s="599">
        <v>120</v>
      </c>
      <c r="F3443" s="599">
        <v>144</v>
      </c>
      <c r="G3443" s="599">
        <v>100</v>
      </c>
      <c r="H3443" s="599">
        <v>72</v>
      </c>
    </row>
    <row r="3444" spans="1:8" s="509" customFormat="1" ht="15" customHeight="1">
      <c r="A3444" s="568">
        <v>3</v>
      </c>
      <c r="B3444" s="461" t="s">
        <v>6036</v>
      </c>
      <c r="C3444" s="462" t="s">
        <v>6037</v>
      </c>
      <c r="D3444" s="458"/>
      <c r="E3444" s="599">
        <v>5032</v>
      </c>
      <c r="F3444" s="599">
        <v>5032</v>
      </c>
      <c r="G3444" s="599">
        <v>3524</v>
      </c>
      <c r="H3444" s="599">
        <v>2516</v>
      </c>
    </row>
    <row r="3445" spans="1:8" s="509" customFormat="1" ht="15" customHeight="1">
      <c r="A3445" s="464">
        <v>4</v>
      </c>
      <c r="B3445" s="461" t="s">
        <v>6036</v>
      </c>
      <c r="C3445" s="462" t="s">
        <v>6038</v>
      </c>
      <c r="D3445" s="458"/>
      <c r="E3445" s="599">
        <v>6000</v>
      </c>
      <c r="F3445" s="599">
        <v>6000</v>
      </c>
      <c r="G3445" s="599">
        <v>4200</v>
      </c>
      <c r="H3445" s="599">
        <v>3000</v>
      </c>
    </row>
    <row r="3446" spans="1:8" s="509" customFormat="1" ht="15" customHeight="1">
      <c r="A3446" s="568">
        <v>5</v>
      </c>
      <c r="B3446" s="461" t="s">
        <v>6036</v>
      </c>
      <c r="C3446" s="462" t="s">
        <v>6039</v>
      </c>
      <c r="D3446" s="458"/>
      <c r="E3446" s="599">
        <v>280</v>
      </c>
      <c r="F3446" s="599">
        <v>280</v>
      </c>
      <c r="G3446" s="599">
        <v>196</v>
      </c>
      <c r="H3446" s="599">
        <v>140</v>
      </c>
    </row>
    <row r="3447" spans="1:8" s="509" customFormat="1" ht="15" customHeight="1">
      <c r="A3447" s="464">
        <v>6</v>
      </c>
      <c r="B3447" s="461" t="s">
        <v>6036</v>
      </c>
      <c r="C3447" s="462" t="s">
        <v>6040</v>
      </c>
      <c r="D3447" s="458"/>
      <c r="E3447" s="599">
        <v>120</v>
      </c>
      <c r="F3447" s="599">
        <v>180</v>
      </c>
      <c r="G3447" s="599">
        <v>128</v>
      </c>
      <c r="H3447" s="599">
        <v>92</v>
      </c>
    </row>
    <row r="3448" spans="1:8" s="509" customFormat="1" ht="15" customHeight="1">
      <c r="A3448" s="568">
        <v>7</v>
      </c>
      <c r="B3448" s="461" t="s">
        <v>6041</v>
      </c>
      <c r="C3448" s="462" t="s">
        <v>6042</v>
      </c>
      <c r="D3448" s="458"/>
      <c r="E3448" s="599">
        <v>1400</v>
      </c>
      <c r="F3448" s="599">
        <v>1400</v>
      </c>
      <c r="G3448" s="599">
        <v>980</v>
      </c>
      <c r="H3448" s="599">
        <v>700</v>
      </c>
    </row>
    <row r="3449" spans="1:8" s="509" customFormat="1" ht="15" customHeight="1">
      <c r="A3449" s="464">
        <v>8</v>
      </c>
      <c r="B3449" s="461" t="s">
        <v>6041</v>
      </c>
      <c r="C3449" s="462" t="s">
        <v>6043</v>
      </c>
      <c r="D3449" s="458"/>
      <c r="E3449" s="599">
        <v>800</v>
      </c>
      <c r="F3449" s="599">
        <v>960</v>
      </c>
      <c r="G3449" s="599">
        <v>672</v>
      </c>
      <c r="H3449" s="599">
        <v>480</v>
      </c>
    </row>
    <row r="3450" spans="1:8" s="509" customFormat="1" ht="15" customHeight="1">
      <c r="A3450" s="568">
        <v>9</v>
      </c>
      <c r="B3450" s="461" t="s">
        <v>6041</v>
      </c>
      <c r="C3450" s="462" t="s">
        <v>6044</v>
      </c>
      <c r="D3450" s="458"/>
      <c r="E3450" s="599">
        <v>480</v>
      </c>
      <c r="F3450" s="599">
        <v>480</v>
      </c>
      <c r="G3450" s="599">
        <v>336</v>
      </c>
      <c r="H3450" s="599">
        <v>240</v>
      </c>
    </row>
    <row r="3451" spans="1:8" s="509" customFormat="1" ht="15" customHeight="1">
      <c r="A3451" s="464">
        <v>10</v>
      </c>
      <c r="B3451" s="461" t="s">
        <v>6041</v>
      </c>
      <c r="C3451" s="462" t="s">
        <v>6045</v>
      </c>
      <c r="D3451" s="458"/>
      <c r="E3451" s="599">
        <v>120</v>
      </c>
      <c r="F3451" s="599">
        <v>144</v>
      </c>
      <c r="G3451" s="599">
        <v>100</v>
      </c>
      <c r="H3451" s="599">
        <v>72</v>
      </c>
    </row>
    <row r="3452" spans="1:8" s="509" customFormat="1" ht="15" customHeight="1">
      <c r="A3452" s="568">
        <v>11</v>
      </c>
      <c r="B3452" s="461" t="s">
        <v>6041</v>
      </c>
      <c r="C3452" s="462" t="s">
        <v>6046</v>
      </c>
      <c r="D3452" s="458"/>
      <c r="E3452" s="599">
        <v>80</v>
      </c>
      <c r="F3452" s="599">
        <v>96</v>
      </c>
      <c r="G3452" s="599">
        <v>68</v>
      </c>
      <c r="H3452" s="599">
        <v>48</v>
      </c>
    </row>
    <row r="3453" spans="1:8" s="509" customFormat="1" ht="15" customHeight="1">
      <c r="A3453" s="464">
        <v>12</v>
      </c>
      <c r="B3453" s="461" t="s">
        <v>6047</v>
      </c>
      <c r="C3453" s="462"/>
      <c r="D3453" s="458"/>
      <c r="E3453" s="599">
        <v>280</v>
      </c>
      <c r="F3453" s="599">
        <v>280</v>
      </c>
      <c r="G3453" s="599">
        <v>196</v>
      </c>
      <c r="H3453" s="599">
        <v>140</v>
      </c>
    </row>
    <row r="3454" spans="1:8" s="509" customFormat="1" ht="15" customHeight="1">
      <c r="A3454" s="568">
        <v>13</v>
      </c>
      <c r="B3454" s="461" t="s">
        <v>6048</v>
      </c>
      <c r="C3454" s="462" t="s">
        <v>6049</v>
      </c>
      <c r="D3454" s="458"/>
      <c r="E3454" s="599">
        <v>3320</v>
      </c>
      <c r="F3454" s="599">
        <v>3320</v>
      </c>
      <c r="G3454" s="599">
        <v>2324</v>
      </c>
      <c r="H3454" s="599">
        <v>1660</v>
      </c>
    </row>
    <row r="3455" spans="1:8" s="509" customFormat="1" ht="15" customHeight="1">
      <c r="A3455" s="464">
        <v>14</v>
      </c>
      <c r="B3455" s="461" t="s">
        <v>6048</v>
      </c>
      <c r="C3455" s="462" t="s">
        <v>6050</v>
      </c>
      <c r="D3455" s="458"/>
      <c r="E3455" s="599">
        <v>800</v>
      </c>
      <c r="F3455" s="599">
        <v>800</v>
      </c>
      <c r="G3455" s="599">
        <v>560</v>
      </c>
      <c r="H3455" s="599">
        <v>400</v>
      </c>
    </row>
    <row r="3456" spans="1:8" s="509" customFormat="1" ht="15" customHeight="1">
      <c r="A3456" s="568">
        <v>15</v>
      </c>
      <c r="B3456" s="461" t="s">
        <v>6048</v>
      </c>
      <c r="C3456" s="462" t="s">
        <v>6051</v>
      </c>
      <c r="D3456" s="458"/>
      <c r="E3456" s="599">
        <v>92</v>
      </c>
      <c r="F3456" s="599">
        <v>140</v>
      </c>
      <c r="G3456" s="599">
        <v>100</v>
      </c>
      <c r="H3456" s="599">
        <v>72</v>
      </c>
    </row>
    <row r="3457" spans="1:8" s="509" customFormat="1" ht="15" customHeight="1">
      <c r="A3457" s="464">
        <v>16</v>
      </c>
      <c r="B3457" s="461" t="s">
        <v>6048</v>
      </c>
      <c r="C3457" s="462" t="s">
        <v>6052</v>
      </c>
      <c r="D3457" s="458"/>
      <c r="E3457" s="599">
        <v>120</v>
      </c>
      <c r="F3457" s="599">
        <v>144</v>
      </c>
      <c r="G3457" s="599">
        <v>100</v>
      </c>
      <c r="H3457" s="599">
        <v>72</v>
      </c>
    </row>
    <row r="3458" spans="1:8" s="509" customFormat="1" ht="15" customHeight="1">
      <c r="A3458" s="568">
        <v>17</v>
      </c>
      <c r="B3458" s="461" t="s">
        <v>6053</v>
      </c>
      <c r="C3458" s="462" t="s">
        <v>6054</v>
      </c>
      <c r="D3458" s="458"/>
      <c r="E3458" s="599">
        <v>1000</v>
      </c>
      <c r="F3458" s="599">
        <v>1200</v>
      </c>
      <c r="G3458" s="599">
        <v>840</v>
      </c>
      <c r="H3458" s="599">
        <v>600</v>
      </c>
    </row>
    <row r="3459" spans="1:8" s="509" customFormat="1" ht="15" customHeight="1">
      <c r="A3459" s="464">
        <v>18</v>
      </c>
      <c r="B3459" s="461" t="s">
        <v>6055</v>
      </c>
      <c r="C3459" s="462" t="s">
        <v>6056</v>
      </c>
      <c r="D3459" s="458"/>
      <c r="E3459" s="599">
        <v>3320</v>
      </c>
      <c r="F3459" s="599">
        <v>3320</v>
      </c>
      <c r="G3459" s="599">
        <v>2324</v>
      </c>
      <c r="H3459" s="599">
        <v>1660</v>
      </c>
    </row>
    <row r="3460" spans="1:8" s="509" customFormat="1" ht="15" customHeight="1">
      <c r="A3460" s="568">
        <v>19</v>
      </c>
      <c r="B3460" s="461" t="s">
        <v>6055</v>
      </c>
      <c r="C3460" s="462" t="s">
        <v>6057</v>
      </c>
      <c r="D3460" s="458"/>
      <c r="E3460" s="599">
        <v>100</v>
      </c>
      <c r="F3460" s="599">
        <v>180</v>
      </c>
      <c r="G3460" s="599">
        <v>128</v>
      </c>
      <c r="H3460" s="599">
        <v>92</v>
      </c>
    </row>
    <row r="3461" spans="1:8" s="509" customFormat="1" ht="15" customHeight="1">
      <c r="A3461" s="464">
        <v>20</v>
      </c>
      <c r="B3461" s="461" t="s">
        <v>6058</v>
      </c>
      <c r="C3461" s="462" t="s">
        <v>6059</v>
      </c>
      <c r="D3461" s="458"/>
      <c r="E3461" s="599">
        <v>400</v>
      </c>
      <c r="F3461" s="599">
        <v>440</v>
      </c>
      <c r="G3461" s="599">
        <v>308</v>
      </c>
      <c r="H3461" s="599">
        <v>220</v>
      </c>
    </row>
    <row r="3462" spans="1:8" s="509" customFormat="1" ht="15" customHeight="1">
      <c r="A3462" s="568">
        <v>21</v>
      </c>
      <c r="B3462" s="461" t="s">
        <v>127</v>
      </c>
      <c r="C3462" s="462" t="s">
        <v>6060</v>
      </c>
      <c r="D3462" s="458"/>
      <c r="E3462" s="599">
        <v>3320</v>
      </c>
      <c r="F3462" s="599">
        <v>3320</v>
      </c>
      <c r="G3462" s="599">
        <v>2324</v>
      </c>
      <c r="H3462" s="599">
        <v>1660</v>
      </c>
    </row>
    <row r="3463" spans="1:8" s="509" customFormat="1" ht="15" customHeight="1">
      <c r="A3463" s="464">
        <v>22</v>
      </c>
      <c r="B3463" s="461"/>
      <c r="C3463" s="462" t="s">
        <v>6061</v>
      </c>
      <c r="D3463" s="458"/>
      <c r="E3463" s="599">
        <v>600</v>
      </c>
      <c r="F3463" s="599">
        <v>720</v>
      </c>
      <c r="G3463" s="599">
        <v>504</v>
      </c>
      <c r="H3463" s="599">
        <v>360</v>
      </c>
    </row>
    <row r="3464" spans="1:8" s="509" customFormat="1" ht="15" customHeight="1">
      <c r="A3464" s="568">
        <v>23</v>
      </c>
      <c r="B3464" s="461" t="s">
        <v>6062</v>
      </c>
      <c r="C3464" s="462" t="s">
        <v>6063</v>
      </c>
      <c r="D3464" s="458"/>
      <c r="E3464" s="599">
        <v>80</v>
      </c>
      <c r="F3464" s="599">
        <v>100</v>
      </c>
      <c r="G3464" s="599">
        <v>72</v>
      </c>
      <c r="H3464" s="599">
        <v>52</v>
      </c>
    </row>
    <row r="3465" spans="1:8" s="509" customFormat="1" ht="15" customHeight="1">
      <c r="A3465" s="464">
        <v>24</v>
      </c>
      <c r="B3465" s="461" t="s">
        <v>6062</v>
      </c>
      <c r="C3465" s="462" t="s">
        <v>6064</v>
      </c>
      <c r="D3465" s="458"/>
      <c r="E3465" s="599">
        <v>60</v>
      </c>
      <c r="F3465" s="599">
        <v>72</v>
      </c>
      <c r="G3465" s="599">
        <v>52</v>
      </c>
      <c r="H3465" s="599">
        <v>36</v>
      </c>
    </row>
    <row r="3466" spans="1:8" s="509" customFormat="1" ht="15" customHeight="1">
      <c r="A3466" s="568">
        <v>25</v>
      </c>
      <c r="B3466" s="461" t="s">
        <v>6065</v>
      </c>
      <c r="C3466" s="462" t="s">
        <v>6066</v>
      </c>
      <c r="D3466" s="458"/>
      <c r="E3466" s="599">
        <v>60</v>
      </c>
      <c r="F3466" s="599">
        <v>72</v>
      </c>
      <c r="G3466" s="599">
        <v>52</v>
      </c>
      <c r="H3466" s="599">
        <v>36</v>
      </c>
    </row>
    <row r="3467" spans="1:8" s="509" customFormat="1" ht="15" customHeight="1">
      <c r="A3467" s="464">
        <v>26</v>
      </c>
      <c r="B3467" s="461" t="s">
        <v>6067</v>
      </c>
      <c r="C3467" s="462"/>
      <c r="D3467" s="458"/>
      <c r="E3467" s="599">
        <v>140</v>
      </c>
      <c r="F3467" s="599">
        <v>140</v>
      </c>
      <c r="G3467" s="599">
        <v>100</v>
      </c>
      <c r="H3467" s="599">
        <v>72</v>
      </c>
    </row>
    <row r="3468" spans="1:8" s="509" customFormat="1" ht="15" customHeight="1">
      <c r="A3468" s="568">
        <v>27</v>
      </c>
      <c r="B3468" s="461" t="s">
        <v>6068</v>
      </c>
      <c r="C3468" s="462"/>
      <c r="D3468" s="458"/>
      <c r="E3468" s="599">
        <v>60</v>
      </c>
      <c r="F3468" s="599">
        <v>72</v>
      </c>
      <c r="G3468" s="599">
        <v>52</v>
      </c>
      <c r="H3468" s="599">
        <v>0</v>
      </c>
    </row>
    <row r="3469" spans="1:8" s="509" customFormat="1" ht="15" customHeight="1">
      <c r="A3469" s="464">
        <v>28</v>
      </c>
      <c r="B3469" s="461" t="s">
        <v>5881</v>
      </c>
      <c r="C3469" s="462"/>
      <c r="D3469" s="458"/>
      <c r="E3469" s="599">
        <v>60</v>
      </c>
      <c r="F3469" s="599">
        <v>72</v>
      </c>
      <c r="G3469" s="599">
        <v>0</v>
      </c>
      <c r="H3469" s="599">
        <v>0</v>
      </c>
    </row>
    <row r="3470" spans="1:8" s="509" customFormat="1" ht="15" customHeight="1">
      <c r="A3470" s="568">
        <v>29</v>
      </c>
      <c r="B3470" s="461" t="s">
        <v>6048</v>
      </c>
      <c r="C3470" s="462" t="s">
        <v>6069</v>
      </c>
      <c r="D3470" s="458"/>
      <c r="E3470" s="599">
        <v>52</v>
      </c>
      <c r="F3470" s="599">
        <v>140</v>
      </c>
      <c r="G3470" s="599">
        <v>100</v>
      </c>
      <c r="H3470" s="599">
        <v>72</v>
      </c>
    </row>
    <row r="3471" spans="1:8" s="509" customFormat="1" ht="15" customHeight="1">
      <c r="A3471" s="464">
        <v>30</v>
      </c>
      <c r="B3471" s="461" t="s">
        <v>6048</v>
      </c>
      <c r="C3471" s="462" t="s">
        <v>6070</v>
      </c>
      <c r="D3471" s="458"/>
      <c r="E3471" s="599">
        <v>144</v>
      </c>
      <c r="F3471" s="599">
        <v>200</v>
      </c>
      <c r="G3471" s="599">
        <v>140</v>
      </c>
      <c r="H3471" s="599">
        <v>100</v>
      </c>
    </row>
    <row r="3472" spans="1:8" s="509" customFormat="1" ht="15" customHeight="1">
      <c r="A3472" s="568">
        <v>31</v>
      </c>
      <c r="B3472" s="461" t="s">
        <v>6048</v>
      </c>
      <c r="C3472" s="462" t="s">
        <v>6071</v>
      </c>
      <c r="D3472" s="458"/>
      <c r="E3472" s="599">
        <v>72</v>
      </c>
      <c r="F3472" s="599">
        <v>140</v>
      </c>
      <c r="G3472" s="599">
        <v>100</v>
      </c>
      <c r="H3472" s="599">
        <v>72</v>
      </c>
    </row>
    <row r="3473" spans="1:8" s="509" customFormat="1" ht="15" customHeight="1">
      <c r="A3473" s="464">
        <v>32</v>
      </c>
      <c r="B3473" s="461" t="s">
        <v>6048</v>
      </c>
      <c r="C3473" s="462" t="s">
        <v>6072</v>
      </c>
      <c r="D3473" s="458"/>
      <c r="E3473" s="599">
        <v>84</v>
      </c>
      <c r="F3473" s="599">
        <v>160</v>
      </c>
      <c r="G3473" s="599">
        <v>112</v>
      </c>
      <c r="H3473" s="599">
        <v>80</v>
      </c>
    </row>
    <row r="3474" spans="1:8" s="509" customFormat="1" ht="15" customHeight="1">
      <c r="A3474" s="568">
        <v>33</v>
      </c>
      <c r="B3474" s="461" t="s">
        <v>6048</v>
      </c>
      <c r="C3474" s="462" t="s">
        <v>6073</v>
      </c>
      <c r="D3474" s="458"/>
      <c r="E3474" s="599">
        <v>52</v>
      </c>
      <c r="F3474" s="599">
        <v>200</v>
      </c>
      <c r="G3474" s="599">
        <v>140</v>
      </c>
      <c r="H3474" s="599">
        <v>100</v>
      </c>
    </row>
    <row r="3475" spans="1:8" s="509" customFormat="1" ht="15" customHeight="1">
      <c r="A3475" s="464">
        <v>34</v>
      </c>
      <c r="B3475" s="461" t="s">
        <v>6048</v>
      </c>
      <c r="C3475" s="462" t="s">
        <v>6074</v>
      </c>
      <c r="D3475" s="458"/>
      <c r="E3475" s="599">
        <v>52</v>
      </c>
      <c r="F3475" s="599">
        <v>64</v>
      </c>
      <c r="G3475" s="599">
        <v>44</v>
      </c>
      <c r="H3475" s="599">
        <v>32</v>
      </c>
    </row>
    <row r="3476" spans="1:8" s="509" customFormat="1" ht="15" customHeight="1">
      <c r="A3476" s="568">
        <v>35</v>
      </c>
      <c r="B3476" s="461" t="s">
        <v>6048</v>
      </c>
      <c r="C3476" s="462" t="s">
        <v>6075</v>
      </c>
      <c r="D3476" s="458"/>
      <c r="E3476" s="599">
        <v>52</v>
      </c>
      <c r="F3476" s="599">
        <v>60</v>
      </c>
      <c r="G3476" s="599">
        <v>44</v>
      </c>
      <c r="H3476" s="599">
        <v>32</v>
      </c>
    </row>
    <row r="3477" spans="1:8" s="509" customFormat="1" ht="15" customHeight="1">
      <c r="A3477" s="464">
        <v>36</v>
      </c>
      <c r="B3477" s="461" t="s">
        <v>6048</v>
      </c>
      <c r="C3477" s="462" t="s">
        <v>6076</v>
      </c>
      <c r="D3477" s="458"/>
      <c r="E3477" s="599">
        <v>44</v>
      </c>
      <c r="F3477" s="599">
        <v>52</v>
      </c>
      <c r="G3477" s="599">
        <v>36</v>
      </c>
      <c r="H3477" s="599">
        <v>28</v>
      </c>
    </row>
    <row r="3478" spans="1:8" s="509" customFormat="1" ht="15" customHeight="1">
      <c r="A3478" s="568">
        <v>37</v>
      </c>
      <c r="B3478" s="461" t="s">
        <v>6048</v>
      </c>
      <c r="C3478" s="462" t="s">
        <v>6077</v>
      </c>
      <c r="D3478" s="458"/>
      <c r="E3478" s="599">
        <v>40</v>
      </c>
      <c r="F3478" s="599">
        <v>48</v>
      </c>
      <c r="G3478" s="599">
        <v>32</v>
      </c>
      <c r="H3478" s="599">
        <v>24</v>
      </c>
    </row>
    <row r="3479" spans="1:8" s="509" customFormat="1" ht="15" customHeight="1">
      <c r="A3479" s="464">
        <v>38</v>
      </c>
      <c r="B3479" s="461" t="s">
        <v>6078</v>
      </c>
      <c r="C3479" s="462" t="s">
        <v>6079</v>
      </c>
      <c r="D3479" s="458"/>
      <c r="E3479" s="599">
        <v>68</v>
      </c>
      <c r="F3479" s="599">
        <v>120</v>
      </c>
      <c r="G3479" s="599">
        <v>84</v>
      </c>
      <c r="H3479" s="599">
        <v>60</v>
      </c>
    </row>
    <row r="3480" spans="1:8" s="509" customFormat="1" ht="15" customHeight="1">
      <c r="A3480" s="568">
        <v>39</v>
      </c>
      <c r="B3480" s="461" t="s">
        <v>6078</v>
      </c>
      <c r="C3480" s="462" t="s">
        <v>6080</v>
      </c>
      <c r="D3480" s="458"/>
      <c r="E3480" s="599">
        <v>52</v>
      </c>
      <c r="F3480" s="599">
        <v>140</v>
      </c>
      <c r="G3480" s="599">
        <v>100</v>
      </c>
      <c r="H3480" s="599">
        <v>72</v>
      </c>
    </row>
    <row r="3481" spans="1:8" s="509" customFormat="1" ht="15" customHeight="1">
      <c r="A3481" s="464">
        <v>40</v>
      </c>
      <c r="B3481" s="461" t="s">
        <v>6081</v>
      </c>
      <c r="C3481" s="462" t="s">
        <v>6082</v>
      </c>
      <c r="D3481" s="458"/>
      <c r="E3481" s="599">
        <v>60</v>
      </c>
      <c r="F3481" s="599">
        <v>60</v>
      </c>
      <c r="G3481" s="599">
        <v>44</v>
      </c>
      <c r="H3481" s="599">
        <v>32</v>
      </c>
    </row>
    <row r="3482" spans="1:8" s="509" customFormat="1" ht="15" customHeight="1">
      <c r="A3482" s="568">
        <v>41</v>
      </c>
      <c r="B3482" s="461" t="s">
        <v>6081</v>
      </c>
      <c r="C3482" s="462" t="s">
        <v>6083</v>
      </c>
      <c r="D3482" s="458"/>
      <c r="E3482" s="599">
        <v>44</v>
      </c>
      <c r="F3482" s="599">
        <v>52</v>
      </c>
      <c r="G3482" s="599">
        <v>36</v>
      </c>
      <c r="H3482" s="599">
        <v>28</v>
      </c>
    </row>
    <row r="3483" spans="1:8" s="509" customFormat="1" ht="15" customHeight="1">
      <c r="A3483" s="464">
        <v>42</v>
      </c>
      <c r="B3483" s="461" t="s">
        <v>6081</v>
      </c>
      <c r="C3483" s="462" t="s">
        <v>6084</v>
      </c>
      <c r="D3483" s="458"/>
      <c r="E3483" s="599">
        <v>40</v>
      </c>
      <c r="F3483" s="599">
        <v>48</v>
      </c>
      <c r="G3483" s="599">
        <v>32</v>
      </c>
      <c r="H3483" s="599">
        <v>24</v>
      </c>
    </row>
    <row r="3484" spans="1:8" s="509" customFormat="1" ht="15" customHeight="1">
      <c r="A3484" s="568">
        <v>43</v>
      </c>
      <c r="B3484" s="461" t="s">
        <v>6085</v>
      </c>
      <c r="C3484" s="462" t="s">
        <v>6086</v>
      </c>
      <c r="D3484" s="458"/>
      <c r="E3484" s="599">
        <v>48</v>
      </c>
      <c r="F3484" s="599">
        <v>80</v>
      </c>
      <c r="G3484" s="599">
        <v>56</v>
      </c>
      <c r="H3484" s="599">
        <v>40</v>
      </c>
    </row>
    <row r="3485" spans="1:8" s="509" customFormat="1" ht="15" customHeight="1">
      <c r="A3485" s="464">
        <v>44</v>
      </c>
      <c r="B3485" s="461" t="s">
        <v>6085</v>
      </c>
      <c r="C3485" s="462" t="s">
        <v>6087</v>
      </c>
      <c r="D3485" s="458"/>
      <c r="E3485" s="599">
        <v>44</v>
      </c>
      <c r="F3485" s="599">
        <v>60</v>
      </c>
      <c r="G3485" s="599">
        <v>44</v>
      </c>
      <c r="H3485" s="599">
        <v>32</v>
      </c>
    </row>
    <row r="3486" spans="1:8" s="509" customFormat="1" ht="15" customHeight="1">
      <c r="A3486" s="568">
        <v>45</v>
      </c>
      <c r="B3486" s="461" t="s">
        <v>6088</v>
      </c>
      <c r="C3486" s="462"/>
      <c r="D3486" s="458"/>
      <c r="E3486" s="599">
        <v>72</v>
      </c>
      <c r="F3486" s="599">
        <v>80</v>
      </c>
      <c r="G3486" s="599">
        <v>56</v>
      </c>
      <c r="H3486" s="599">
        <v>0</v>
      </c>
    </row>
    <row r="3487" spans="1:8" s="509" customFormat="1" ht="15" customHeight="1">
      <c r="A3487" s="464">
        <v>46</v>
      </c>
      <c r="B3487" s="461" t="s">
        <v>1307</v>
      </c>
      <c r="C3487" s="462"/>
      <c r="D3487" s="458"/>
      <c r="E3487" s="599">
        <v>40</v>
      </c>
      <c r="F3487" s="599">
        <v>48</v>
      </c>
      <c r="G3487" s="599">
        <v>32</v>
      </c>
      <c r="H3487" s="599">
        <v>0</v>
      </c>
    </row>
    <row r="3488" spans="1:8" s="509" customFormat="1" ht="15" customHeight="1">
      <c r="A3488" s="608">
        <v>45</v>
      </c>
      <c r="B3488" s="609" t="s">
        <v>6089</v>
      </c>
      <c r="C3488" s="613"/>
      <c r="D3488" s="620"/>
      <c r="E3488" s="620"/>
      <c r="F3488" s="620"/>
      <c r="G3488" s="620"/>
      <c r="H3488" s="620"/>
    </row>
    <row r="3489" spans="1:8" s="509" customFormat="1" ht="41.25" customHeight="1">
      <c r="A3489" s="464">
        <v>1</v>
      </c>
      <c r="B3489" s="639" t="s">
        <v>6090</v>
      </c>
      <c r="C3489" s="639" t="s">
        <v>6091</v>
      </c>
      <c r="D3489" s="458"/>
      <c r="E3489" s="599">
        <v>720</v>
      </c>
      <c r="F3489" s="599">
        <v>504</v>
      </c>
      <c r="G3489" s="599">
        <v>360</v>
      </c>
      <c r="H3489" s="599">
        <v>0</v>
      </c>
    </row>
    <row r="3490" spans="1:8" s="509" customFormat="1" ht="41.25" customHeight="1">
      <c r="A3490" s="464">
        <v>2</v>
      </c>
      <c r="B3490" s="639" t="s">
        <v>6090</v>
      </c>
      <c r="C3490" s="639" t="s">
        <v>6092</v>
      </c>
      <c r="D3490" s="458"/>
      <c r="E3490" s="599">
        <v>1200</v>
      </c>
      <c r="F3490" s="599">
        <v>840</v>
      </c>
      <c r="G3490" s="599">
        <v>600</v>
      </c>
      <c r="H3490" s="599">
        <v>0</v>
      </c>
    </row>
    <row r="3491" spans="1:8" s="509" customFormat="1" ht="41.25" customHeight="1">
      <c r="A3491" s="464">
        <v>3</v>
      </c>
      <c r="B3491" s="639" t="s">
        <v>6090</v>
      </c>
      <c r="C3491" s="639" t="s">
        <v>6093</v>
      </c>
      <c r="D3491" s="458"/>
      <c r="E3491" s="599">
        <v>1780</v>
      </c>
      <c r="F3491" s="599">
        <v>1246</v>
      </c>
      <c r="G3491" s="599">
        <v>890</v>
      </c>
      <c r="H3491" s="599">
        <v>0</v>
      </c>
    </row>
    <row r="3492" spans="1:8" s="509" customFormat="1" ht="41.25" customHeight="1">
      <c r="A3492" s="464">
        <v>4</v>
      </c>
      <c r="B3492" s="639" t="s">
        <v>6090</v>
      </c>
      <c r="C3492" s="639" t="s">
        <v>6094</v>
      </c>
      <c r="D3492" s="458"/>
      <c r="E3492" s="599">
        <v>2500</v>
      </c>
      <c r="F3492" s="599">
        <v>1750</v>
      </c>
      <c r="G3492" s="599">
        <v>1250</v>
      </c>
      <c r="H3492" s="599">
        <v>0</v>
      </c>
    </row>
    <row r="3493" spans="1:8" s="509" customFormat="1" ht="41.25" customHeight="1">
      <c r="A3493" s="464">
        <v>5</v>
      </c>
      <c r="B3493" s="639" t="s">
        <v>6090</v>
      </c>
      <c r="C3493" s="639" t="s">
        <v>6095</v>
      </c>
      <c r="D3493" s="458"/>
      <c r="E3493" s="599">
        <v>2920</v>
      </c>
      <c r="F3493" s="599">
        <v>2044</v>
      </c>
      <c r="G3493" s="599">
        <v>1460</v>
      </c>
      <c r="H3493" s="599">
        <v>0</v>
      </c>
    </row>
    <row r="3494" spans="1:8" s="509" customFormat="1" ht="41.25" customHeight="1">
      <c r="A3494" s="464">
        <v>6</v>
      </c>
      <c r="B3494" s="639" t="s">
        <v>6090</v>
      </c>
      <c r="C3494" s="639" t="s">
        <v>6096</v>
      </c>
      <c r="D3494" s="458"/>
      <c r="E3494" s="599">
        <v>2500</v>
      </c>
      <c r="F3494" s="599">
        <v>1750</v>
      </c>
      <c r="G3494" s="599">
        <v>1250</v>
      </c>
      <c r="H3494" s="599">
        <v>0</v>
      </c>
    </row>
    <row r="3495" spans="1:8" s="509" customFormat="1" ht="41.25" customHeight="1">
      <c r="A3495" s="464">
        <v>7</v>
      </c>
      <c r="B3495" s="639" t="s">
        <v>6090</v>
      </c>
      <c r="C3495" s="639" t="s">
        <v>6097</v>
      </c>
      <c r="D3495" s="458"/>
      <c r="E3495" s="599">
        <v>1680</v>
      </c>
      <c r="F3495" s="599">
        <v>1176</v>
      </c>
      <c r="G3495" s="599">
        <v>840</v>
      </c>
      <c r="H3495" s="599">
        <v>0</v>
      </c>
    </row>
    <row r="3496" spans="1:8" s="509" customFormat="1" ht="41.25" customHeight="1">
      <c r="A3496" s="464">
        <v>8</v>
      </c>
      <c r="B3496" s="639" t="s">
        <v>6090</v>
      </c>
      <c r="C3496" s="639" t="s">
        <v>6098</v>
      </c>
      <c r="D3496" s="458"/>
      <c r="E3496" s="599">
        <v>1560</v>
      </c>
      <c r="F3496" s="599">
        <v>1092</v>
      </c>
      <c r="G3496" s="599">
        <v>780</v>
      </c>
      <c r="H3496" s="599">
        <v>0</v>
      </c>
    </row>
    <row r="3497" spans="1:8" s="509" customFormat="1" ht="41.25" customHeight="1">
      <c r="A3497" s="464">
        <v>9</v>
      </c>
      <c r="B3497" s="639" t="s">
        <v>6090</v>
      </c>
      <c r="C3497" s="639" t="s">
        <v>6099</v>
      </c>
      <c r="D3497" s="458"/>
      <c r="E3497" s="599">
        <v>960</v>
      </c>
      <c r="F3497" s="599">
        <v>672</v>
      </c>
      <c r="G3497" s="599">
        <v>480</v>
      </c>
      <c r="H3497" s="599">
        <v>0</v>
      </c>
    </row>
    <row r="3498" spans="1:8" s="509" customFormat="1" ht="41.25" customHeight="1">
      <c r="A3498" s="464">
        <v>10</v>
      </c>
      <c r="B3498" s="639" t="s">
        <v>6100</v>
      </c>
      <c r="C3498" s="639" t="s">
        <v>6101</v>
      </c>
      <c r="D3498" s="458"/>
      <c r="E3498" s="599">
        <v>1560</v>
      </c>
      <c r="F3498" s="599">
        <v>0</v>
      </c>
      <c r="G3498" s="599">
        <v>0</v>
      </c>
      <c r="H3498" s="599">
        <v>0</v>
      </c>
    </row>
    <row r="3499" spans="1:8" s="509" customFormat="1" ht="41.25" customHeight="1">
      <c r="A3499" s="464">
        <v>11</v>
      </c>
      <c r="B3499" s="639" t="s">
        <v>6100</v>
      </c>
      <c r="C3499" s="639" t="s">
        <v>6102</v>
      </c>
      <c r="D3499" s="458"/>
      <c r="E3499" s="599">
        <v>520</v>
      </c>
      <c r="F3499" s="599">
        <v>0</v>
      </c>
      <c r="G3499" s="599">
        <v>0</v>
      </c>
      <c r="H3499" s="599">
        <v>0</v>
      </c>
    </row>
    <row r="3500" spans="1:8" s="509" customFormat="1" ht="41.25" customHeight="1">
      <c r="A3500" s="464">
        <v>12</v>
      </c>
      <c r="B3500" s="639" t="s">
        <v>6103</v>
      </c>
      <c r="C3500" s="639" t="s">
        <v>6104</v>
      </c>
      <c r="D3500" s="458"/>
      <c r="E3500" s="599">
        <v>5800</v>
      </c>
      <c r="F3500" s="599">
        <v>4060</v>
      </c>
      <c r="G3500" s="599">
        <v>0</v>
      </c>
      <c r="H3500" s="599">
        <v>0</v>
      </c>
    </row>
    <row r="3501" spans="1:8" s="509" customFormat="1" ht="41.25" customHeight="1">
      <c r="A3501" s="464">
        <v>13</v>
      </c>
      <c r="B3501" s="639" t="s">
        <v>6103</v>
      </c>
      <c r="C3501" s="639" t="s">
        <v>6105</v>
      </c>
      <c r="D3501" s="458"/>
      <c r="E3501" s="599">
        <v>1280</v>
      </c>
      <c r="F3501" s="599">
        <v>896</v>
      </c>
      <c r="G3501" s="599">
        <v>640</v>
      </c>
      <c r="H3501" s="599">
        <v>0</v>
      </c>
    </row>
    <row r="3502" spans="1:8" s="509" customFormat="1" ht="41.25" customHeight="1">
      <c r="A3502" s="464">
        <v>14</v>
      </c>
      <c r="B3502" s="639" t="s">
        <v>6103</v>
      </c>
      <c r="C3502" s="639" t="s">
        <v>6106</v>
      </c>
      <c r="D3502" s="458"/>
      <c r="E3502" s="599">
        <v>520</v>
      </c>
      <c r="F3502" s="599">
        <v>364</v>
      </c>
      <c r="G3502" s="599">
        <v>260</v>
      </c>
      <c r="H3502" s="599">
        <v>0</v>
      </c>
    </row>
    <row r="3503" spans="1:8" s="509" customFormat="1" ht="41.25" customHeight="1">
      <c r="A3503" s="464">
        <v>15</v>
      </c>
      <c r="B3503" s="639" t="s">
        <v>6103</v>
      </c>
      <c r="C3503" s="639" t="s">
        <v>6107</v>
      </c>
      <c r="D3503" s="458"/>
      <c r="E3503" s="599">
        <v>340</v>
      </c>
      <c r="F3503" s="599">
        <v>238</v>
      </c>
      <c r="G3503" s="599">
        <v>170</v>
      </c>
      <c r="H3503" s="599">
        <v>0</v>
      </c>
    </row>
    <row r="3504" spans="1:8" s="509" customFormat="1" ht="41.25" customHeight="1">
      <c r="A3504" s="464">
        <v>16</v>
      </c>
      <c r="B3504" s="639" t="s">
        <v>6108</v>
      </c>
      <c r="C3504" s="639" t="s">
        <v>6109</v>
      </c>
      <c r="D3504" s="458"/>
      <c r="E3504" s="599">
        <v>272</v>
      </c>
      <c r="F3504" s="599">
        <v>190</v>
      </c>
      <c r="G3504" s="599">
        <v>136</v>
      </c>
      <c r="H3504" s="599">
        <v>0</v>
      </c>
    </row>
    <row r="3505" spans="1:8" s="509" customFormat="1" ht="41.25" customHeight="1">
      <c r="A3505" s="464">
        <v>17</v>
      </c>
      <c r="B3505" s="639" t="s">
        <v>6108</v>
      </c>
      <c r="C3505" s="639" t="s">
        <v>6110</v>
      </c>
      <c r="D3505" s="458"/>
      <c r="E3505" s="599">
        <v>220</v>
      </c>
      <c r="F3505" s="599">
        <v>154</v>
      </c>
      <c r="G3505" s="599">
        <v>110</v>
      </c>
      <c r="H3505" s="599">
        <v>0</v>
      </c>
    </row>
    <row r="3506" spans="1:8" s="509" customFormat="1" ht="41.25" customHeight="1">
      <c r="A3506" s="464">
        <v>18</v>
      </c>
      <c r="B3506" s="639" t="s">
        <v>6108</v>
      </c>
      <c r="C3506" s="639" t="s">
        <v>6111</v>
      </c>
      <c r="D3506" s="458"/>
      <c r="E3506" s="599">
        <v>184</v>
      </c>
      <c r="F3506" s="599">
        <v>129</v>
      </c>
      <c r="G3506" s="599">
        <v>0</v>
      </c>
      <c r="H3506" s="599">
        <v>0</v>
      </c>
    </row>
    <row r="3507" spans="1:8" s="509" customFormat="1" ht="41.25" customHeight="1">
      <c r="A3507" s="464">
        <v>19</v>
      </c>
      <c r="B3507" s="639" t="s">
        <v>6112</v>
      </c>
      <c r="C3507" s="639" t="s">
        <v>6113</v>
      </c>
      <c r="D3507" s="458"/>
      <c r="E3507" s="599">
        <v>400</v>
      </c>
      <c r="F3507" s="599">
        <v>280</v>
      </c>
      <c r="G3507" s="599">
        <v>0</v>
      </c>
      <c r="H3507" s="599">
        <v>0</v>
      </c>
    </row>
    <row r="3508" spans="1:8" s="509" customFormat="1" ht="41.25" customHeight="1">
      <c r="A3508" s="464">
        <v>20</v>
      </c>
      <c r="B3508" s="639" t="s">
        <v>6112</v>
      </c>
      <c r="C3508" s="639" t="s">
        <v>6114</v>
      </c>
      <c r="D3508" s="458"/>
      <c r="E3508" s="599">
        <v>176</v>
      </c>
      <c r="F3508" s="599">
        <v>123</v>
      </c>
      <c r="G3508" s="599">
        <v>0</v>
      </c>
      <c r="H3508" s="599">
        <v>0</v>
      </c>
    </row>
    <row r="3509" spans="1:8" s="509" customFormat="1" ht="41.25" customHeight="1">
      <c r="A3509" s="464">
        <v>21</v>
      </c>
      <c r="B3509" s="639" t="s">
        <v>6112</v>
      </c>
      <c r="C3509" s="639" t="s">
        <v>6115</v>
      </c>
      <c r="D3509" s="458"/>
      <c r="E3509" s="599">
        <v>100</v>
      </c>
      <c r="F3509" s="599">
        <v>70</v>
      </c>
      <c r="G3509" s="599">
        <v>0</v>
      </c>
      <c r="H3509" s="599">
        <v>0</v>
      </c>
    </row>
    <row r="3510" spans="1:8" s="509" customFormat="1" ht="41.25" customHeight="1">
      <c r="A3510" s="464">
        <v>22</v>
      </c>
      <c r="B3510" s="639" t="s">
        <v>6116</v>
      </c>
      <c r="C3510" s="639" t="s">
        <v>6113</v>
      </c>
      <c r="D3510" s="458"/>
      <c r="E3510" s="599">
        <v>400</v>
      </c>
      <c r="F3510" s="599">
        <v>280</v>
      </c>
      <c r="G3510" s="599">
        <v>0</v>
      </c>
      <c r="H3510" s="599">
        <v>0</v>
      </c>
    </row>
    <row r="3511" spans="1:8" s="509" customFormat="1" ht="41.25" customHeight="1">
      <c r="A3511" s="464">
        <v>23</v>
      </c>
      <c r="B3511" s="639" t="s">
        <v>6117</v>
      </c>
      <c r="C3511" s="639" t="s">
        <v>6118</v>
      </c>
      <c r="D3511" s="458"/>
      <c r="E3511" s="599">
        <v>260</v>
      </c>
      <c r="F3511" s="599">
        <v>182</v>
      </c>
      <c r="G3511" s="599">
        <v>0</v>
      </c>
      <c r="H3511" s="599">
        <v>0</v>
      </c>
    </row>
    <row r="3512" spans="1:8" s="509" customFormat="1" ht="41.25" customHeight="1">
      <c r="A3512" s="464">
        <v>24</v>
      </c>
      <c r="B3512" s="639" t="s">
        <v>1322</v>
      </c>
      <c r="C3512" s="639" t="s">
        <v>6119</v>
      </c>
      <c r="D3512" s="458"/>
      <c r="E3512" s="599">
        <v>300</v>
      </c>
      <c r="F3512" s="599">
        <v>210</v>
      </c>
      <c r="G3512" s="599">
        <v>0</v>
      </c>
      <c r="H3512" s="599">
        <v>0</v>
      </c>
    </row>
    <row r="3513" spans="1:8" s="509" customFormat="1" ht="41.25" customHeight="1">
      <c r="A3513" s="464">
        <v>25</v>
      </c>
      <c r="B3513" s="639" t="s">
        <v>1322</v>
      </c>
      <c r="C3513" s="639" t="s">
        <v>6120</v>
      </c>
      <c r="D3513" s="458"/>
      <c r="E3513" s="599">
        <v>152</v>
      </c>
      <c r="F3513" s="599">
        <v>106</v>
      </c>
      <c r="G3513" s="599">
        <v>0</v>
      </c>
      <c r="H3513" s="599">
        <v>0</v>
      </c>
    </row>
    <row r="3514" spans="1:8" s="509" customFormat="1" ht="41.25" customHeight="1">
      <c r="A3514" s="464">
        <v>26</v>
      </c>
      <c r="B3514" s="639" t="s">
        <v>1591</v>
      </c>
      <c r="C3514" s="639" t="s">
        <v>6119</v>
      </c>
      <c r="D3514" s="458"/>
      <c r="E3514" s="599">
        <v>360</v>
      </c>
      <c r="F3514" s="599">
        <v>252</v>
      </c>
      <c r="G3514" s="599">
        <v>0</v>
      </c>
      <c r="H3514" s="599">
        <v>0</v>
      </c>
    </row>
    <row r="3515" spans="1:8" s="509" customFormat="1" ht="41.25" customHeight="1">
      <c r="A3515" s="464">
        <v>27</v>
      </c>
      <c r="B3515" s="639" t="s">
        <v>1591</v>
      </c>
      <c r="C3515" s="639" t="s">
        <v>6121</v>
      </c>
      <c r="D3515" s="458"/>
      <c r="E3515" s="599">
        <v>184</v>
      </c>
      <c r="F3515" s="599">
        <v>129</v>
      </c>
      <c r="G3515" s="599">
        <v>0</v>
      </c>
      <c r="H3515" s="599">
        <v>0</v>
      </c>
    </row>
    <row r="3516" spans="1:8" s="509" customFormat="1" ht="41.25" customHeight="1">
      <c r="A3516" s="464">
        <v>28</v>
      </c>
      <c r="B3516" s="639" t="s">
        <v>6122</v>
      </c>
      <c r="C3516" s="639" t="s">
        <v>6123</v>
      </c>
      <c r="D3516" s="458"/>
      <c r="E3516" s="599">
        <v>192</v>
      </c>
      <c r="F3516" s="599">
        <v>134</v>
      </c>
      <c r="G3516" s="599">
        <v>96</v>
      </c>
      <c r="H3516" s="599">
        <v>0</v>
      </c>
    </row>
    <row r="3517" spans="1:8" s="509" customFormat="1" ht="41.25" customHeight="1">
      <c r="A3517" s="464">
        <v>29</v>
      </c>
      <c r="B3517" s="639" t="s">
        <v>6122</v>
      </c>
      <c r="C3517" s="639" t="s">
        <v>6124</v>
      </c>
      <c r="D3517" s="458"/>
      <c r="E3517" s="599">
        <v>184</v>
      </c>
      <c r="F3517" s="599">
        <v>129</v>
      </c>
      <c r="G3517" s="599">
        <v>92</v>
      </c>
      <c r="H3517" s="599">
        <v>0</v>
      </c>
    </row>
    <row r="3518" spans="1:8" s="509" customFormat="1" ht="41.25" customHeight="1">
      <c r="A3518" s="464">
        <v>30</v>
      </c>
      <c r="B3518" s="639" t="s">
        <v>1427</v>
      </c>
      <c r="C3518" s="639" t="s">
        <v>6125</v>
      </c>
      <c r="D3518" s="458"/>
      <c r="E3518" s="599">
        <v>128</v>
      </c>
      <c r="F3518" s="599">
        <v>90</v>
      </c>
      <c r="G3518" s="599">
        <v>0</v>
      </c>
      <c r="H3518" s="599">
        <v>0</v>
      </c>
    </row>
    <row r="3519" spans="1:8" s="509" customFormat="1" ht="41.25" customHeight="1">
      <c r="A3519" s="464">
        <v>31</v>
      </c>
      <c r="B3519" s="639" t="s">
        <v>1427</v>
      </c>
      <c r="C3519" s="639" t="s">
        <v>6126</v>
      </c>
      <c r="D3519" s="458"/>
      <c r="E3519" s="599">
        <v>100</v>
      </c>
      <c r="F3519" s="599">
        <v>70</v>
      </c>
      <c r="G3519" s="599">
        <v>0</v>
      </c>
      <c r="H3519" s="599">
        <v>0</v>
      </c>
    </row>
    <row r="3520" spans="1:8" s="509" customFormat="1" ht="41.25" customHeight="1">
      <c r="A3520" s="464">
        <v>32</v>
      </c>
      <c r="B3520" s="639" t="s">
        <v>2027</v>
      </c>
      <c r="C3520" s="639" t="s">
        <v>6127</v>
      </c>
      <c r="D3520" s="458"/>
      <c r="E3520" s="599">
        <v>100</v>
      </c>
      <c r="F3520" s="599">
        <v>70</v>
      </c>
      <c r="G3520" s="599">
        <v>50</v>
      </c>
      <c r="H3520" s="599">
        <v>0</v>
      </c>
    </row>
    <row r="3521" spans="1:8" s="509" customFormat="1" ht="41.25" customHeight="1">
      <c r="A3521" s="464">
        <v>33</v>
      </c>
      <c r="B3521" s="639" t="s">
        <v>6128</v>
      </c>
      <c r="C3521" s="639" t="s">
        <v>6129</v>
      </c>
      <c r="D3521" s="458"/>
      <c r="E3521" s="599">
        <v>240</v>
      </c>
      <c r="F3521" s="599">
        <v>168</v>
      </c>
      <c r="G3521" s="599">
        <v>120</v>
      </c>
      <c r="H3521" s="599">
        <v>0</v>
      </c>
    </row>
    <row r="3522" spans="1:8" s="509" customFormat="1" ht="41.25" customHeight="1">
      <c r="A3522" s="464">
        <v>34</v>
      </c>
      <c r="B3522" s="639" t="s">
        <v>6128</v>
      </c>
      <c r="C3522" s="639" t="s">
        <v>6130</v>
      </c>
      <c r="D3522" s="458"/>
      <c r="E3522" s="599">
        <v>128</v>
      </c>
      <c r="F3522" s="599">
        <v>90</v>
      </c>
      <c r="G3522" s="599">
        <v>64</v>
      </c>
      <c r="H3522" s="599">
        <v>0</v>
      </c>
    </row>
    <row r="3523" spans="1:8" s="509" customFormat="1" ht="41.25" customHeight="1">
      <c r="A3523" s="464">
        <v>35</v>
      </c>
      <c r="B3523" s="639" t="s">
        <v>6128</v>
      </c>
      <c r="C3523" s="639" t="s">
        <v>6131</v>
      </c>
      <c r="D3523" s="458"/>
      <c r="E3523" s="599">
        <v>100</v>
      </c>
      <c r="F3523" s="599">
        <v>70</v>
      </c>
      <c r="G3523" s="599">
        <v>50</v>
      </c>
      <c r="H3523" s="599">
        <v>0</v>
      </c>
    </row>
    <row r="3524" spans="1:8" s="509" customFormat="1" ht="41.25" customHeight="1">
      <c r="A3524" s="464">
        <v>36</v>
      </c>
      <c r="B3524" s="639" t="s">
        <v>6132</v>
      </c>
      <c r="C3524" s="639" t="s">
        <v>6133</v>
      </c>
      <c r="D3524" s="458"/>
      <c r="E3524" s="599">
        <v>280</v>
      </c>
      <c r="F3524" s="599">
        <v>196</v>
      </c>
      <c r="G3524" s="599">
        <v>140</v>
      </c>
      <c r="H3524" s="599">
        <v>0</v>
      </c>
    </row>
    <row r="3525" spans="1:8" s="509" customFormat="1" ht="41.25" customHeight="1">
      <c r="A3525" s="464">
        <v>37</v>
      </c>
      <c r="B3525" s="639" t="s">
        <v>6132</v>
      </c>
      <c r="C3525" s="639" t="s">
        <v>6134</v>
      </c>
      <c r="D3525" s="458"/>
      <c r="E3525" s="599">
        <v>180</v>
      </c>
      <c r="F3525" s="599">
        <v>126</v>
      </c>
      <c r="G3525" s="599">
        <v>90</v>
      </c>
      <c r="H3525" s="599">
        <v>0</v>
      </c>
    </row>
    <row r="3526" spans="1:8" s="509" customFormat="1" ht="41.25" customHeight="1">
      <c r="A3526" s="464">
        <v>38</v>
      </c>
      <c r="B3526" s="639" t="s">
        <v>6132</v>
      </c>
      <c r="C3526" s="639" t="s">
        <v>6135</v>
      </c>
      <c r="D3526" s="458"/>
      <c r="E3526" s="599">
        <v>100</v>
      </c>
      <c r="F3526" s="599">
        <v>70</v>
      </c>
      <c r="G3526" s="599">
        <v>50</v>
      </c>
      <c r="H3526" s="599">
        <v>0</v>
      </c>
    </row>
    <row r="3527" spans="1:8" s="509" customFormat="1" ht="41.25" customHeight="1">
      <c r="A3527" s="464">
        <v>39</v>
      </c>
      <c r="B3527" s="639" t="s">
        <v>6136</v>
      </c>
      <c r="C3527" s="639" t="s">
        <v>6137</v>
      </c>
      <c r="D3527" s="458"/>
      <c r="E3527" s="599">
        <v>152</v>
      </c>
      <c r="F3527" s="599">
        <v>106</v>
      </c>
      <c r="G3527" s="599">
        <v>76</v>
      </c>
      <c r="H3527" s="599">
        <v>0</v>
      </c>
    </row>
    <row r="3528" spans="1:8" s="509" customFormat="1" ht="41.25" customHeight="1">
      <c r="A3528" s="464">
        <v>40</v>
      </c>
      <c r="B3528" s="639" t="s">
        <v>6136</v>
      </c>
      <c r="C3528" s="639" t="s">
        <v>6138</v>
      </c>
      <c r="D3528" s="458"/>
      <c r="E3528" s="599">
        <v>100</v>
      </c>
      <c r="F3528" s="599">
        <v>70</v>
      </c>
      <c r="G3528" s="599">
        <v>50</v>
      </c>
      <c r="H3528" s="599">
        <v>0</v>
      </c>
    </row>
    <row r="3529" spans="1:8" s="509" customFormat="1" ht="41.25" customHeight="1">
      <c r="A3529" s="464">
        <v>41</v>
      </c>
      <c r="B3529" s="639" t="s">
        <v>6139</v>
      </c>
      <c r="C3529" s="639" t="s">
        <v>6140</v>
      </c>
      <c r="D3529" s="458"/>
      <c r="E3529" s="599">
        <v>248</v>
      </c>
      <c r="F3529" s="599">
        <v>174</v>
      </c>
      <c r="G3529" s="599">
        <v>124</v>
      </c>
      <c r="H3529" s="599">
        <v>0</v>
      </c>
    </row>
    <row r="3530" spans="1:8" s="509" customFormat="1" ht="41.25" customHeight="1">
      <c r="A3530" s="464">
        <v>42</v>
      </c>
      <c r="B3530" s="639" t="s">
        <v>6139</v>
      </c>
      <c r="C3530" s="639" t="s">
        <v>6141</v>
      </c>
      <c r="D3530" s="458"/>
      <c r="E3530" s="599">
        <v>180</v>
      </c>
      <c r="F3530" s="599">
        <v>126</v>
      </c>
      <c r="G3530" s="599">
        <v>90</v>
      </c>
      <c r="H3530" s="599">
        <v>0</v>
      </c>
    </row>
    <row r="3531" spans="1:8" s="509" customFormat="1" ht="41.25" customHeight="1">
      <c r="A3531" s="464">
        <v>43</v>
      </c>
      <c r="B3531" s="639" t="s">
        <v>6142</v>
      </c>
      <c r="C3531" s="639" t="s">
        <v>6143</v>
      </c>
      <c r="D3531" s="458"/>
      <c r="E3531" s="599">
        <v>440</v>
      </c>
      <c r="F3531" s="599">
        <v>308</v>
      </c>
      <c r="G3531" s="599">
        <v>220</v>
      </c>
      <c r="H3531" s="599">
        <v>0</v>
      </c>
    </row>
    <row r="3532" spans="1:8" s="509" customFormat="1" ht="41.25" customHeight="1">
      <c r="A3532" s="464">
        <v>44</v>
      </c>
      <c r="B3532" s="639" t="s">
        <v>6142</v>
      </c>
      <c r="C3532" s="639" t="s">
        <v>6144</v>
      </c>
      <c r="D3532" s="458"/>
      <c r="E3532" s="599">
        <v>240</v>
      </c>
      <c r="F3532" s="599">
        <v>168</v>
      </c>
      <c r="G3532" s="599">
        <v>120</v>
      </c>
      <c r="H3532" s="599">
        <v>0</v>
      </c>
    </row>
    <row r="3533" spans="1:8" s="509" customFormat="1" ht="41.25" customHeight="1">
      <c r="A3533" s="464">
        <v>45</v>
      </c>
      <c r="B3533" s="639" t="s">
        <v>1710</v>
      </c>
      <c r="C3533" s="639" t="s">
        <v>6143</v>
      </c>
      <c r="D3533" s="458"/>
      <c r="E3533" s="599">
        <v>288</v>
      </c>
      <c r="F3533" s="599">
        <v>202</v>
      </c>
      <c r="G3533" s="599">
        <v>144</v>
      </c>
      <c r="H3533" s="599">
        <v>0</v>
      </c>
    </row>
    <row r="3534" spans="1:8" s="509" customFormat="1" ht="41.25" customHeight="1">
      <c r="A3534" s="464">
        <v>46</v>
      </c>
      <c r="B3534" s="639" t="s">
        <v>1710</v>
      </c>
      <c r="C3534" s="639" t="s">
        <v>6145</v>
      </c>
      <c r="D3534" s="458"/>
      <c r="E3534" s="599">
        <v>152</v>
      </c>
      <c r="F3534" s="599">
        <v>106</v>
      </c>
      <c r="G3534" s="599">
        <v>76</v>
      </c>
      <c r="H3534" s="599">
        <v>0</v>
      </c>
    </row>
    <row r="3535" spans="1:8" s="509" customFormat="1" ht="41.25" customHeight="1">
      <c r="A3535" s="464">
        <v>47</v>
      </c>
      <c r="B3535" s="639" t="s">
        <v>2022</v>
      </c>
      <c r="C3535" s="639" t="s">
        <v>6143</v>
      </c>
      <c r="D3535" s="458"/>
      <c r="E3535" s="599">
        <v>260</v>
      </c>
      <c r="F3535" s="599">
        <v>182</v>
      </c>
      <c r="G3535" s="599">
        <v>130</v>
      </c>
      <c r="H3535" s="599">
        <v>0</v>
      </c>
    </row>
    <row r="3536" spans="1:8" s="509" customFormat="1" ht="41.25" customHeight="1">
      <c r="A3536" s="464">
        <v>48</v>
      </c>
      <c r="B3536" s="639" t="s">
        <v>2022</v>
      </c>
      <c r="C3536" s="639" t="s">
        <v>6146</v>
      </c>
      <c r="D3536" s="458"/>
      <c r="E3536" s="599">
        <v>152</v>
      </c>
      <c r="F3536" s="599">
        <v>106</v>
      </c>
      <c r="G3536" s="599">
        <v>76</v>
      </c>
      <c r="H3536" s="599">
        <v>0</v>
      </c>
    </row>
    <row r="3537" spans="1:8" s="509" customFormat="1" ht="41.25" customHeight="1">
      <c r="A3537" s="464">
        <v>49</v>
      </c>
      <c r="B3537" s="639" t="s">
        <v>6147</v>
      </c>
      <c r="C3537" s="639" t="s">
        <v>6143</v>
      </c>
      <c r="D3537" s="458"/>
      <c r="E3537" s="599">
        <v>152</v>
      </c>
      <c r="F3537" s="599">
        <v>106</v>
      </c>
      <c r="G3537" s="599">
        <v>76</v>
      </c>
      <c r="H3537" s="599">
        <v>0</v>
      </c>
    </row>
    <row r="3538" spans="1:8" s="509" customFormat="1" ht="41.25" customHeight="1">
      <c r="A3538" s="464">
        <v>50</v>
      </c>
      <c r="B3538" s="639" t="s">
        <v>6147</v>
      </c>
      <c r="C3538" s="639" t="s">
        <v>6146</v>
      </c>
      <c r="D3538" s="458"/>
      <c r="E3538" s="599">
        <v>112</v>
      </c>
      <c r="F3538" s="599">
        <v>78</v>
      </c>
      <c r="G3538" s="599">
        <v>56</v>
      </c>
      <c r="H3538" s="599">
        <v>0</v>
      </c>
    </row>
    <row r="3539" spans="1:8" s="509" customFormat="1" ht="41.25" customHeight="1">
      <c r="A3539" s="464">
        <v>51</v>
      </c>
      <c r="B3539" s="639" t="s">
        <v>1728</v>
      </c>
      <c r="C3539" s="639" t="s">
        <v>6148</v>
      </c>
      <c r="D3539" s="458"/>
      <c r="E3539" s="599">
        <v>300</v>
      </c>
      <c r="F3539" s="599">
        <v>210</v>
      </c>
      <c r="G3539" s="599">
        <v>150</v>
      </c>
      <c r="H3539" s="599">
        <v>0</v>
      </c>
    </row>
    <row r="3540" spans="1:8" s="509" customFormat="1" ht="41.25" customHeight="1">
      <c r="A3540" s="464">
        <v>52</v>
      </c>
      <c r="B3540" s="639" t="s">
        <v>1771</v>
      </c>
      <c r="C3540" s="639" t="s">
        <v>6149</v>
      </c>
      <c r="D3540" s="458"/>
      <c r="E3540" s="599">
        <v>160</v>
      </c>
      <c r="F3540" s="599">
        <v>112</v>
      </c>
      <c r="G3540" s="599">
        <v>80</v>
      </c>
      <c r="H3540" s="599">
        <v>0</v>
      </c>
    </row>
    <row r="3541" spans="1:8" s="509" customFormat="1" ht="41.25" customHeight="1">
      <c r="A3541" s="464">
        <v>53</v>
      </c>
      <c r="B3541" s="639" t="s">
        <v>2012</v>
      </c>
      <c r="C3541" s="639" t="s">
        <v>6150</v>
      </c>
      <c r="D3541" s="458"/>
      <c r="E3541" s="599">
        <v>152</v>
      </c>
      <c r="F3541" s="599">
        <v>106</v>
      </c>
      <c r="G3541" s="599">
        <v>76</v>
      </c>
      <c r="H3541" s="599">
        <v>0</v>
      </c>
    </row>
    <row r="3542" spans="1:8" s="509" customFormat="1" ht="41.25" customHeight="1">
      <c r="A3542" s="464">
        <v>54</v>
      </c>
      <c r="B3542" s="639" t="s">
        <v>2012</v>
      </c>
      <c r="C3542" s="639" t="s">
        <v>6151</v>
      </c>
      <c r="D3542" s="458"/>
      <c r="E3542" s="599">
        <v>132</v>
      </c>
      <c r="F3542" s="599">
        <v>92</v>
      </c>
      <c r="G3542" s="599">
        <v>66</v>
      </c>
      <c r="H3542" s="599">
        <v>0</v>
      </c>
    </row>
    <row r="3543" spans="1:8" s="509" customFormat="1" ht="41.25" customHeight="1">
      <c r="A3543" s="464">
        <v>55</v>
      </c>
      <c r="B3543" s="639" t="s">
        <v>1333</v>
      </c>
      <c r="C3543" s="639" t="s">
        <v>6152</v>
      </c>
      <c r="D3543" s="458"/>
      <c r="E3543" s="599">
        <v>120</v>
      </c>
      <c r="F3543" s="599">
        <v>84</v>
      </c>
      <c r="G3543" s="599">
        <v>60</v>
      </c>
      <c r="H3543" s="599">
        <v>0</v>
      </c>
    </row>
    <row r="3544" spans="1:8" s="509" customFormat="1" ht="41.25" customHeight="1">
      <c r="A3544" s="464">
        <v>56</v>
      </c>
      <c r="B3544" s="639" t="s">
        <v>1581</v>
      </c>
      <c r="C3544" s="639" t="s">
        <v>6152</v>
      </c>
      <c r="D3544" s="458"/>
      <c r="E3544" s="599">
        <v>100</v>
      </c>
      <c r="F3544" s="599">
        <v>70</v>
      </c>
      <c r="G3544" s="599">
        <v>50</v>
      </c>
      <c r="H3544" s="599">
        <v>0</v>
      </c>
    </row>
    <row r="3545" spans="1:8" s="509" customFormat="1" ht="41.25" customHeight="1">
      <c r="A3545" s="464">
        <v>57</v>
      </c>
      <c r="B3545" s="639" t="s">
        <v>1347</v>
      </c>
      <c r="C3545" s="639" t="s">
        <v>6152</v>
      </c>
      <c r="D3545" s="458"/>
      <c r="E3545" s="599">
        <v>100</v>
      </c>
      <c r="F3545" s="599">
        <v>70</v>
      </c>
      <c r="G3545" s="599">
        <v>50</v>
      </c>
      <c r="H3545" s="599">
        <v>0</v>
      </c>
    </row>
    <row r="3546" spans="1:8" s="509" customFormat="1" ht="41.25" customHeight="1">
      <c r="A3546" s="464">
        <v>58</v>
      </c>
      <c r="B3546" s="639" t="s">
        <v>2165</v>
      </c>
      <c r="C3546" s="639" t="s">
        <v>6153</v>
      </c>
      <c r="D3546" s="458"/>
      <c r="E3546" s="599">
        <v>300</v>
      </c>
      <c r="F3546" s="599">
        <v>210</v>
      </c>
      <c r="G3546" s="599">
        <v>150</v>
      </c>
      <c r="H3546" s="599">
        <v>0</v>
      </c>
    </row>
    <row r="3547" spans="1:8" s="509" customFormat="1" ht="41.25" customHeight="1">
      <c r="A3547" s="464">
        <v>59</v>
      </c>
      <c r="B3547" s="639" t="s">
        <v>1316</v>
      </c>
      <c r="C3547" s="639" t="s">
        <v>6154</v>
      </c>
      <c r="D3547" s="458"/>
      <c r="E3547" s="599">
        <v>152</v>
      </c>
      <c r="F3547" s="599">
        <v>106</v>
      </c>
      <c r="G3547" s="599">
        <v>76</v>
      </c>
      <c r="H3547" s="599">
        <v>0</v>
      </c>
    </row>
    <row r="3548" spans="1:8" s="509" customFormat="1" ht="41.25" customHeight="1">
      <c r="A3548" s="464">
        <v>60</v>
      </c>
      <c r="B3548" s="639" t="s">
        <v>1573</v>
      </c>
      <c r="C3548" s="639" t="s">
        <v>6155</v>
      </c>
      <c r="D3548" s="458"/>
      <c r="E3548" s="599">
        <v>2280</v>
      </c>
      <c r="F3548" s="599">
        <v>1596</v>
      </c>
      <c r="G3548" s="599">
        <v>1140</v>
      </c>
      <c r="H3548" s="599">
        <v>0</v>
      </c>
    </row>
    <row r="3549" spans="1:8" s="509" customFormat="1" ht="41.25" customHeight="1">
      <c r="A3549" s="464">
        <v>61</v>
      </c>
      <c r="B3549" s="639" t="s">
        <v>1573</v>
      </c>
      <c r="C3549" s="639" t="s">
        <v>6156</v>
      </c>
      <c r="D3549" s="458"/>
      <c r="E3549" s="599">
        <v>840</v>
      </c>
      <c r="F3549" s="599">
        <v>588</v>
      </c>
      <c r="G3549" s="599">
        <v>420</v>
      </c>
      <c r="H3549" s="599">
        <v>0</v>
      </c>
    </row>
    <row r="3550" spans="1:8" s="509" customFormat="1" ht="41.25" customHeight="1">
      <c r="A3550" s="464">
        <v>62</v>
      </c>
      <c r="B3550" s="639" t="s">
        <v>1573</v>
      </c>
      <c r="C3550" s="639" t="s">
        <v>6157</v>
      </c>
      <c r="D3550" s="458"/>
      <c r="E3550" s="599">
        <v>400</v>
      </c>
      <c r="F3550" s="599">
        <v>280</v>
      </c>
      <c r="G3550" s="599">
        <v>200</v>
      </c>
      <c r="H3550" s="599">
        <v>0</v>
      </c>
    </row>
    <row r="3551" spans="1:8" s="509" customFormat="1" ht="41.25" customHeight="1">
      <c r="A3551" s="464">
        <v>63</v>
      </c>
      <c r="B3551" s="639" t="s">
        <v>6158</v>
      </c>
      <c r="C3551" s="639" t="s">
        <v>6159</v>
      </c>
      <c r="D3551" s="458"/>
      <c r="E3551" s="599">
        <v>2280</v>
      </c>
      <c r="F3551" s="599">
        <v>1596</v>
      </c>
      <c r="G3551" s="599">
        <v>0</v>
      </c>
      <c r="H3551" s="599">
        <v>0</v>
      </c>
    </row>
    <row r="3552" spans="1:8" s="509" customFormat="1" ht="41.25" customHeight="1">
      <c r="A3552" s="464">
        <v>64</v>
      </c>
      <c r="B3552" s="639" t="s">
        <v>1321</v>
      </c>
      <c r="C3552" s="639" t="s">
        <v>6160</v>
      </c>
      <c r="D3552" s="458"/>
      <c r="E3552" s="599">
        <v>120</v>
      </c>
      <c r="F3552" s="599">
        <v>84</v>
      </c>
      <c r="G3552" s="599">
        <v>60</v>
      </c>
      <c r="H3552" s="599">
        <v>0</v>
      </c>
    </row>
    <row r="3553" spans="1:8" s="509" customFormat="1" ht="41.25" customHeight="1">
      <c r="A3553" s="464">
        <v>65</v>
      </c>
      <c r="B3553" s="639" t="s">
        <v>1342</v>
      </c>
      <c r="C3553" s="639" t="s">
        <v>6161</v>
      </c>
      <c r="D3553" s="458"/>
      <c r="E3553" s="599">
        <v>112</v>
      </c>
      <c r="F3553" s="599">
        <v>78</v>
      </c>
      <c r="G3553" s="599">
        <v>56</v>
      </c>
      <c r="H3553" s="599">
        <v>0</v>
      </c>
    </row>
    <row r="3554" spans="1:8" s="509" customFormat="1" ht="41.25" customHeight="1">
      <c r="A3554" s="464">
        <v>66</v>
      </c>
      <c r="B3554" s="639" t="s">
        <v>6162</v>
      </c>
      <c r="C3554" s="639"/>
      <c r="D3554" s="458"/>
      <c r="E3554" s="599">
        <v>152</v>
      </c>
      <c r="F3554" s="599">
        <v>0</v>
      </c>
      <c r="G3554" s="599">
        <v>0</v>
      </c>
      <c r="H3554" s="599">
        <v>0</v>
      </c>
    </row>
    <row r="3555" spans="1:8" s="509" customFormat="1" ht="41.25" customHeight="1">
      <c r="A3555" s="464">
        <v>67</v>
      </c>
      <c r="B3555" s="639" t="s">
        <v>6163</v>
      </c>
      <c r="C3555" s="639"/>
      <c r="D3555" s="458"/>
      <c r="E3555" s="599">
        <v>100</v>
      </c>
      <c r="F3555" s="599">
        <v>0</v>
      </c>
      <c r="G3555" s="599">
        <v>0</v>
      </c>
      <c r="H3555" s="599">
        <v>0</v>
      </c>
    </row>
    <row r="3556" spans="1:8" s="509" customFormat="1" ht="41.25" customHeight="1">
      <c r="A3556" s="464">
        <v>68</v>
      </c>
      <c r="B3556" s="639" t="s">
        <v>5881</v>
      </c>
      <c r="C3556" s="639"/>
      <c r="D3556" s="458"/>
      <c r="E3556" s="599">
        <v>100</v>
      </c>
      <c r="F3556" s="599">
        <v>0</v>
      </c>
      <c r="G3556" s="599">
        <v>0</v>
      </c>
      <c r="H3556" s="599">
        <v>0</v>
      </c>
    </row>
    <row r="3557" spans="1:8" s="509" customFormat="1" ht="41.25" customHeight="1">
      <c r="A3557" s="464">
        <v>69</v>
      </c>
      <c r="B3557" s="644" t="s">
        <v>947</v>
      </c>
      <c r="C3557" s="639" t="s">
        <v>6164</v>
      </c>
      <c r="D3557" s="458"/>
      <c r="E3557" s="599">
        <v>640</v>
      </c>
      <c r="F3557" s="599">
        <v>448</v>
      </c>
      <c r="G3557" s="599">
        <v>320</v>
      </c>
      <c r="H3557" s="599">
        <v>0</v>
      </c>
    </row>
    <row r="3558" spans="1:8" s="509" customFormat="1" ht="41.25" customHeight="1">
      <c r="A3558" s="464">
        <v>70</v>
      </c>
      <c r="B3558" s="639" t="s">
        <v>947</v>
      </c>
      <c r="C3558" s="639" t="s">
        <v>6165</v>
      </c>
      <c r="D3558" s="458"/>
      <c r="E3558" s="599">
        <v>800</v>
      </c>
      <c r="F3558" s="599">
        <v>560</v>
      </c>
      <c r="G3558" s="599">
        <v>400</v>
      </c>
      <c r="H3558" s="599">
        <v>0</v>
      </c>
    </row>
    <row r="3559" spans="1:8" s="509" customFormat="1" ht="41.25" customHeight="1">
      <c r="A3559" s="464">
        <v>71</v>
      </c>
      <c r="B3559" s="639" t="s">
        <v>947</v>
      </c>
      <c r="C3559" s="639" t="s">
        <v>6166</v>
      </c>
      <c r="D3559" s="458"/>
      <c r="E3559" s="599">
        <v>440</v>
      </c>
      <c r="F3559" s="599">
        <v>308</v>
      </c>
      <c r="G3559" s="599">
        <v>220</v>
      </c>
      <c r="H3559" s="599">
        <v>0</v>
      </c>
    </row>
    <row r="3560" spans="1:8" s="509" customFormat="1" ht="41.25" customHeight="1">
      <c r="A3560" s="464">
        <v>72</v>
      </c>
      <c r="B3560" s="639" t="s">
        <v>947</v>
      </c>
      <c r="C3560" s="639" t="s">
        <v>6167</v>
      </c>
      <c r="D3560" s="458"/>
      <c r="E3560" s="599">
        <v>400</v>
      </c>
      <c r="F3560" s="599">
        <v>280</v>
      </c>
      <c r="G3560" s="599">
        <v>200</v>
      </c>
      <c r="H3560" s="599">
        <v>0</v>
      </c>
    </row>
    <row r="3561" spans="1:8" s="509" customFormat="1" ht="41.25" customHeight="1">
      <c r="A3561" s="464">
        <v>73</v>
      </c>
      <c r="B3561" s="639" t="s">
        <v>1229</v>
      </c>
      <c r="C3561" s="639" t="s">
        <v>6168</v>
      </c>
      <c r="D3561" s="458"/>
      <c r="E3561" s="599">
        <v>300</v>
      </c>
      <c r="F3561" s="599">
        <v>210</v>
      </c>
      <c r="G3561" s="599">
        <v>150</v>
      </c>
      <c r="H3561" s="599">
        <v>0</v>
      </c>
    </row>
    <row r="3562" spans="1:8" s="509" customFormat="1" ht="41.25" customHeight="1">
      <c r="A3562" s="464">
        <v>74</v>
      </c>
      <c r="B3562" s="639" t="s">
        <v>1229</v>
      </c>
      <c r="C3562" s="639" t="s">
        <v>6169</v>
      </c>
      <c r="D3562" s="458"/>
      <c r="E3562" s="599">
        <v>144</v>
      </c>
      <c r="F3562" s="599">
        <v>101</v>
      </c>
      <c r="G3562" s="599">
        <v>72</v>
      </c>
      <c r="H3562" s="599">
        <v>0</v>
      </c>
    </row>
    <row r="3563" spans="1:8" s="509" customFormat="1" ht="41.25" customHeight="1">
      <c r="A3563" s="464">
        <v>75</v>
      </c>
      <c r="B3563" s="639" t="s">
        <v>1229</v>
      </c>
      <c r="C3563" s="639" t="s">
        <v>6170</v>
      </c>
      <c r="D3563" s="458"/>
      <c r="E3563" s="599">
        <v>108</v>
      </c>
      <c r="F3563" s="599">
        <v>76</v>
      </c>
      <c r="G3563" s="599">
        <v>54</v>
      </c>
      <c r="H3563" s="599">
        <v>0</v>
      </c>
    </row>
    <row r="3564" spans="1:8" s="509" customFormat="1" ht="41.25" customHeight="1">
      <c r="A3564" s="464">
        <v>76</v>
      </c>
      <c r="B3564" s="639" t="s">
        <v>1229</v>
      </c>
      <c r="C3564" s="639" t="s">
        <v>6171</v>
      </c>
      <c r="D3564" s="458"/>
      <c r="E3564" s="599">
        <v>116</v>
      </c>
      <c r="F3564" s="599">
        <v>81</v>
      </c>
      <c r="G3564" s="599">
        <v>58</v>
      </c>
      <c r="H3564" s="599">
        <v>0</v>
      </c>
    </row>
    <row r="3565" spans="1:8" s="509" customFormat="1" ht="41.25" customHeight="1">
      <c r="A3565" s="464">
        <v>77</v>
      </c>
      <c r="B3565" s="639" t="s">
        <v>1229</v>
      </c>
      <c r="C3565" s="639" t="s">
        <v>6172</v>
      </c>
      <c r="D3565" s="458"/>
      <c r="E3565" s="599">
        <v>88</v>
      </c>
      <c r="F3565" s="599">
        <v>62</v>
      </c>
      <c r="G3565" s="599">
        <v>44</v>
      </c>
      <c r="H3565" s="599">
        <v>0</v>
      </c>
    </row>
    <row r="3566" spans="1:8" s="509" customFormat="1" ht="41.25" customHeight="1">
      <c r="A3566" s="464">
        <v>78</v>
      </c>
      <c r="B3566" s="639" t="s">
        <v>6173</v>
      </c>
      <c r="C3566" s="639" t="s">
        <v>6174</v>
      </c>
      <c r="D3566" s="458"/>
      <c r="E3566" s="599">
        <v>108</v>
      </c>
      <c r="F3566" s="599">
        <v>76</v>
      </c>
      <c r="G3566" s="599">
        <v>54</v>
      </c>
      <c r="H3566" s="599">
        <v>0</v>
      </c>
    </row>
    <row r="3567" spans="1:8" s="509" customFormat="1" ht="41.25" customHeight="1">
      <c r="A3567" s="464">
        <v>79</v>
      </c>
      <c r="B3567" s="639" t="s">
        <v>6173</v>
      </c>
      <c r="C3567" s="639" t="s">
        <v>6175</v>
      </c>
      <c r="D3567" s="458"/>
      <c r="E3567" s="599">
        <v>88</v>
      </c>
      <c r="F3567" s="599">
        <v>62</v>
      </c>
      <c r="G3567" s="599">
        <v>44</v>
      </c>
      <c r="H3567" s="599">
        <v>0</v>
      </c>
    </row>
    <row r="3568" spans="1:8" s="509" customFormat="1" ht="41.25" customHeight="1">
      <c r="A3568" s="464">
        <v>80</v>
      </c>
      <c r="B3568" s="639" t="s">
        <v>6176</v>
      </c>
      <c r="C3568" s="639"/>
      <c r="D3568" s="458"/>
      <c r="E3568" s="599">
        <v>76</v>
      </c>
      <c r="F3568" s="599">
        <v>0</v>
      </c>
      <c r="G3568" s="599">
        <v>0</v>
      </c>
      <c r="H3568" s="599">
        <v>0</v>
      </c>
    </row>
    <row r="3569" spans="1:8" s="509" customFormat="1" ht="41.25" customHeight="1">
      <c r="A3569" s="464">
        <v>81</v>
      </c>
      <c r="B3569" s="639" t="s">
        <v>6177</v>
      </c>
      <c r="C3569" s="639"/>
      <c r="D3569" s="458"/>
      <c r="E3569" s="599">
        <v>68</v>
      </c>
      <c r="F3569" s="599">
        <v>0</v>
      </c>
      <c r="G3569" s="599">
        <v>0</v>
      </c>
      <c r="H3569" s="599">
        <v>0</v>
      </c>
    </row>
    <row r="3570" spans="1:8" s="509" customFormat="1" ht="41.25" customHeight="1">
      <c r="A3570" s="464">
        <v>82</v>
      </c>
      <c r="B3570" s="639" t="s">
        <v>5881</v>
      </c>
      <c r="C3570" s="639"/>
      <c r="D3570" s="458"/>
      <c r="E3570" s="599">
        <v>60</v>
      </c>
      <c r="F3570" s="599">
        <v>0</v>
      </c>
      <c r="G3570" s="599">
        <v>0</v>
      </c>
      <c r="H3570" s="599">
        <v>0</v>
      </c>
    </row>
    <row r="3571" spans="1:8" s="509" customFormat="1" ht="41.25" customHeight="1">
      <c r="A3571" s="464">
        <v>83</v>
      </c>
      <c r="B3571" s="644" t="s">
        <v>277</v>
      </c>
      <c r="C3571" s="639" t="s">
        <v>6178</v>
      </c>
      <c r="D3571" s="458"/>
      <c r="E3571" s="599">
        <v>232</v>
      </c>
      <c r="F3571" s="599">
        <v>162</v>
      </c>
      <c r="G3571" s="599">
        <v>116</v>
      </c>
      <c r="H3571" s="599">
        <v>0</v>
      </c>
    </row>
    <row r="3572" spans="1:8" s="509" customFormat="1" ht="41.25" customHeight="1">
      <c r="A3572" s="464">
        <v>84</v>
      </c>
      <c r="B3572" s="639" t="s">
        <v>277</v>
      </c>
      <c r="C3572" s="639" t="s">
        <v>6179</v>
      </c>
      <c r="D3572" s="458"/>
      <c r="E3572" s="599">
        <v>120</v>
      </c>
      <c r="F3572" s="599">
        <v>84</v>
      </c>
      <c r="G3572" s="599">
        <v>60</v>
      </c>
      <c r="H3572" s="599">
        <v>0</v>
      </c>
    </row>
    <row r="3573" spans="1:8" s="509" customFormat="1" ht="41.25" customHeight="1">
      <c r="A3573" s="464">
        <v>85</v>
      </c>
      <c r="B3573" s="639" t="s">
        <v>277</v>
      </c>
      <c r="C3573" s="639" t="s">
        <v>6180</v>
      </c>
      <c r="D3573" s="458"/>
      <c r="E3573" s="599">
        <v>280</v>
      </c>
      <c r="F3573" s="599">
        <v>196</v>
      </c>
      <c r="G3573" s="599">
        <v>140</v>
      </c>
      <c r="H3573" s="599">
        <v>0</v>
      </c>
    </row>
    <row r="3574" spans="1:8" s="509" customFormat="1" ht="41.25" customHeight="1">
      <c r="A3574" s="464">
        <v>86</v>
      </c>
      <c r="B3574" s="639" t="s">
        <v>277</v>
      </c>
      <c r="C3574" s="639" t="s">
        <v>6181</v>
      </c>
      <c r="D3574" s="458"/>
      <c r="E3574" s="599">
        <v>140</v>
      </c>
      <c r="F3574" s="599">
        <v>98</v>
      </c>
      <c r="G3574" s="599">
        <v>70</v>
      </c>
      <c r="H3574" s="599">
        <v>0</v>
      </c>
    </row>
    <row r="3575" spans="1:8" s="509" customFormat="1" ht="41.25" customHeight="1">
      <c r="A3575" s="464">
        <v>87</v>
      </c>
      <c r="B3575" s="639" t="s">
        <v>277</v>
      </c>
      <c r="C3575" s="639" t="s">
        <v>6182</v>
      </c>
      <c r="D3575" s="458"/>
      <c r="E3575" s="599">
        <v>60</v>
      </c>
      <c r="F3575" s="599">
        <v>42</v>
      </c>
      <c r="G3575" s="599">
        <v>30</v>
      </c>
      <c r="H3575" s="599">
        <v>0</v>
      </c>
    </row>
    <row r="3576" spans="1:8" s="509" customFormat="1" ht="41.25" customHeight="1">
      <c r="A3576" s="464">
        <v>88</v>
      </c>
      <c r="B3576" s="639" t="s">
        <v>277</v>
      </c>
      <c r="C3576" s="639" t="s">
        <v>6183</v>
      </c>
      <c r="D3576" s="458"/>
      <c r="E3576" s="599">
        <v>96</v>
      </c>
      <c r="F3576" s="599">
        <v>67</v>
      </c>
      <c r="G3576" s="599">
        <v>48</v>
      </c>
      <c r="H3576" s="599">
        <v>0</v>
      </c>
    </row>
    <row r="3577" spans="1:8" s="509" customFormat="1" ht="41.25" customHeight="1">
      <c r="A3577" s="464">
        <v>89</v>
      </c>
      <c r="B3577" s="639" t="s">
        <v>6184</v>
      </c>
      <c r="C3577" s="639"/>
      <c r="D3577" s="458"/>
      <c r="E3577" s="599">
        <v>56</v>
      </c>
      <c r="F3577" s="599">
        <v>0</v>
      </c>
      <c r="G3577" s="599">
        <v>0</v>
      </c>
      <c r="H3577" s="599">
        <v>0</v>
      </c>
    </row>
    <row r="3578" spans="1:8" s="509" customFormat="1" ht="41.25" customHeight="1">
      <c r="A3578" s="464">
        <v>90</v>
      </c>
      <c r="B3578" s="639" t="s">
        <v>5881</v>
      </c>
      <c r="C3578" s="639"/>
      <c r="D3578" s="458"/>
      <c r="E3578" s="599">
        <v>56</v>
      </c>
      <c r="F3578" s="599">
        <v>0</v>
      </c>
      <c r="G3578" s="599">
        <v>0</v>
      </c>
      <c r="H3578" s="599">
        <v>0</v>
      </c>
    </row>
    <row r="3579" spans="1:8" s="509" customFormat="1" ht="41.25" customHeight="1">
      <c r="A3579" s="464">
        <v>91</v>
      </c>
      <c r="B3579" s="644" t="s">
        <v>6185</v>
      </c>
      <c r="C3579" s="639" t="s">
        <v>6186</v>
      </c>
      <c r="D3579" s="458"/>
      <c r="E3579" s="599">
        <v>128</v>
      </c>
      <c r="F3579" s="599">
        <v>90</v>
      </c>
      <c r="G3579" s="599">
        <v>64</v>
      </c>
      <c r="H3579" s="599">
        <v>0</v>
      </c>
    </row>
    <row r="3580" spans="1:8" s="509" customFormat="1" ht="41.25" customHeight="1">
      <c r="A3580" s="464">
        <v>92</v>
      </c>
      <c r="B3580" s="639" t="s">
        <v>6185</v>
      </c>
      <c r="C3580" s="639" t="s">
        <v>6187</v>
      </c>
      <c r="D3580" s="458"/>
      <c r="E3580" s="599">
        <v>168</v>
      </c>
      <c r="F3580" s="599">
        <v>118</v>
      </c>
      <c r="G3580" s="599">
        <v>84</v>
      </c>
      <c r="H3580" s="599">
        <v>0</v>
      </c>
    </row>
    <row r="3581" spans="1:8" s="509" customFormat="1" ht="41.25" customHeight="1">
      <c r="A3581" s="464">
        <v>93</v>
      </c>
      <c r="B3581" s="639" t="s">
        <v>6185</v>
      </c>
      <c r="C3581" s="639" t="s">
        <v>6188</v>
      </c>
      <c r="D3581" s="458"/>
      <c r="E3581" s="599">
        <v>112</v>
      </c>
      <c r="F3581" s="599">
        <v>78</v>
      </c>
      <c r="G3581" s="599">
        <v>56</v>
      </c>
      <c r="H3581" s="599">
        <v>0</v>
      </c>
    </row>
    <row r="3582" spans="1:8" s="509" customFormat="1" ht="41.25" customHeight="1">
      <c r="A3582" s="464">
        <v>94</v>
      </c>
      <c r="B3582" s="639" t="s">
        <v>6185</v>
      </c>
      <c r="C3582" s="639" t="s">
        <v>6189</v>
      </c>
      <c r="D3582" s="458"/>
      <c r="E3582" s="599">
        <v>160</v>
      </c>
      <c r="F3582" s="599">
        <v>112</v>
      </c>
      <c r="G3582" s="599">
        <v>80</v>
      </c>
      <c r="H3582" s="599">
        <v>0</v>
      </c>
    </row>
    <row r="3583" spans="1:8" s="509" customFormat="1" ht="41.25" customHeight="1">
      <c r="A3583" s="464">
        <v>95</v>
      </c>
      <c r="B3583" s="639" t="s">
        <v>6185</v>
      </c>
      <c r="C3583" s="639" t="s">
        <v>6190</v>
      </c>
      <c r="D3583" s="458"/>
      <c r="E3583" s="599">
        <v>128</v>
      </c>
      <c r="F3583" s="599">
        <v>90</v>
      </c>
      <c r="G3583" s="599">
        <v>64</v>
      </c>
      <c r="H3583" s="599">
        <v>0</v>
      </c>
    </row>
    <row r="3584" spans="1:8" s="509" customFormat="1" ht="41.25" customHeight="1">
      <c r="A3584" s="464">
        <v>96</v>
      </c>
      <c r="B3584" s="639" t="s">
        <v>6191</v>
      </c>
      <c r="C3584" s="639" t="s">
        <v>6192</v>
      </c>
      <c r="D3584" s="458"/>
      <c r="E3584" s="599">
        <v>120</v>
      </c>
      <c r="F3584" s="599">
        <v>84</v>
      </c>
      <c r="G3584" s="599">
        <v>60</v>
      </c>
      <c r="H3584" s="599">
        <v>0</v>
      </c>
    </row>
    <row r="3585" spans="1:8" s="509" customFormat="1" ht="41.25" customHeight="1">
      <c r="A3585" s="464">
        <v>97</v>
      </c>
      <c r="B3585" s="639" t="s">
        <v>6191</v>
      </c>
      <c r="C3585" s="639" t="s">
        <v>6193</v>
      </c>
      <c r="D3585" s="458"/>
      <c r="E3585" s="599">
        <v>56</v>
      </c>
      <c r="F3585" s="599">
        <v>39</v>
      </c>
      <c r="G3585" s="599">
        <v>28</v>
      </c>
      <c r="H3585" s="599">
        <v>0</v>
      </c>
    </row>
    <row r="3586" spans="1:8" s="509" customFormat="1" ht="41.25" customHeight="1">
      <c r="A3586" s="464">
        <v>98</v>
      </c>
      <c r="B3586" s="639" t="s">
        <v>6191</v>
      </c>
      <c r="C3586" s="639" t="s">
        <v>6194</v>
      </c>
      <c r="D3586" s="458"/>
      <c r="E3586" s="599">
        <v>68</v>
      </c>
      <c r="F3586" s="599">
        <v>48</v>
      </c>
      <c r="G3586" s="599">
        <v>34</v>
      </c>
      <c r="H3586" s="599">
        <v>0</v>
      </c>
    </row>
    <row r="3587" spans="1:8" s="509" customFormat="1" ht="41.25" customHeight="1">
      <c r="A3587" s="464">
        <v>99</v>
      </c>
      <c r="B3587" s="639" t="s">
        <v>6191</v>
      </c>
      <c r="C3587" s="639" t="s">
        <v>6195</v>
      </c>
      <c r="D3587" s="458"/>
      <c r="E3587" s="599">
        <v>56</v>
      </c>
      <c r="F3587" s="599">
        <v>39</v>
      </c>
      <c r="G3587" s="599">
        <v>28</v>
      </c>
      <c r="H3587" s="599">
        <v>0</v>
      </c>
    </row>
    <row r="3588" spans="1:8" s="509" customFormat="1" ht="41.25" customHeight="1">
      <c r="A3588" s="464">
        <v>100</v>
      </c>
      <c r="B3588" s="639" t="s">
        <v>6196</v>
      </c>
      <c r="C3588" s="639" t="s">
        <v>6197</v>
      </c>
      <c r="D3588" s="458"/>
      <c r="E3588" s="599">
        <v>80</v>
      </c>
      <c r="F3588" s="599">
        <v>56</v>
      </c>
      <c r="G3588" s="599">
        <v>40</v>
      </c>
      <c r="H3588" s="599">
        <v>0</v>
      </c>
    </row>
    <row r="3589" spans="1:8" s="509" customFormat="1" ht="41.25" customHeight="1">
      <c r="A3589" s="464">
        <v>101</v>
      </c>
      <c r="B3589" s="639" t="s">
        <v>6196</v>
      </c>
      <c r="C3589" s="639" t="s">
        <v>6198</v>
      </c>
      <c r="D3589" s="458"/>
      <c r="E3589" s="599">
        <v>72</v>
      </c>
      <c r="F3589" s="599">
        <v>50</v>
      </c>
      <c r="G3589" s="599">
        <v>36</v>
      </c>
      <c r="H3589" s="599">
        <v>0</v>
      </c>
    </row>
    <row r="3590" spans="1:8" s="509" customFormat="1" ht="41.25" customHeight="1">
      <c r="A3590" s="464">
        <v>102</v>
      </c>
      <c r="B3590" s="639" t="s">
        <v>5881</v>
      </c>
      <c r="C3590" s="639"/>
      <c r="D3590" s="458"/>
      <c r="E3590" s="599">
        <v>56</v>
      </c>
      <c r="F3590" s="599">
        <v>0</v>
      </c>
      <c r="G3590" s="599">
        <v>0</v>
      </c>
      <c r="H3590" s="599">
        <v>0</v>
      </c>
    </row>
    <row r="3591" spans="1:8" s="509" customFormat="1" ht="15" customHeight="1">
      <c r="A3591" s="608">
        <v>46</v>
      </c>
      <c r="B3591" s="609" t="s">
        <v>6199</v>
      </c>
      <c r="C3591" s="613"/>
      <c r="D3591" s="620"/>
      <c r="E3591" s="620"/>
      <c r="F3591" s="620"/>
      <c r="G3591" s="620"/>
      <c r="H3591" s="620"/>
    </row>
    <row r="3592" spans="1:8" s="509" customFormat="1" ht="36.75" customHeight="1">
      <c r="A3592" s="464">
        <v>1</v>
      </c>
      <c r="B3592" s="639" t="s">
        <v>6200</v>
      </c>
      <c r="C3592" s="639" t="s">
        <v>6201</v>
      </c>
      <c r="D3592" s="458"/>
      <c r="E3592" s="599">
        <v>100</v>
      </c>
      <c r="F3592" s="599">
        <v>70</v>
      </c>
      <c r="G3592" s="599">
        <v>50</v>
      </c>
      <c r="H3592" s="599">
        <v>0</v>
      </c>
    </row>
    <row r="3593" spans="1:8" s="509" customFormat="1" ht="36.75" customHeight="1">
      <c r="A3593" s="464">
        <v>2</v>
      </c>
      <c r="B3593" s="639" t="s">
        <v>6200</v>
      </c>
      <c r="C3593" s="639" t="s">
        <v>6202</v>
      </c>
      <c r="D3593" s="458"/>
      <c r="E3593" s="599">
        <v>132</v>
      </c>
      <c r="F3593" s="599">
        <v>92</v>
      </c>
      <c r="G3593" s="599">
        <v>66</v>
      </c>
      <c r="H3593" s="599">
        <v>0</v>
      </c>
    </row>
    <row r="3594" spans="1:8" s="509" customFormat="1" ht="36.75" customHeight="1">
      <c r="A3594" s="464">
        <v>3</v>
      </c>
      <c r="B3594" s="639" t="s">
        <v>6200</v>
      </c>
      <c r="C3594" s="639" t="s">
        <v>6203</v>
      </c>
      <c r="D3594" s="458"/>
      <c r="E3594" s="599">
        <v>200</v>
      </c>
      <c r="F3594" s="599">
        <v>140</v>
      </c>
      <c r="G3594" s="599">
        <v>100</v>
      </c>
      <c r="H3594" s="599">
        <v>0</v>
      </c>
    </row>
    <row r="3595" spans="1:8" s="509" customFormat="1" ht="36.75" customHeight="1">
      <c r="A3595" s="464">
        <v>4</v>
      </c>
      <c r="B3595" s="639" t="s">
        <v>6200</v>
      </c>
      <c r="C3595" s="639" t="s">
        <v>6204</v>
      </c>
      <c r="D3595" s="458"/>
      <c r="E3595" s="599">
        <v>300</v>
      </c>
      <c r="F3595" s="599">
        <v>210</v>
      </c>
      <c r="G3595" s="599">
        <v>150</v>
      </c>
      <c r="H3595" s="599">
        <v>0</v>
      </c>
    </row>
    <row r="3596" spans="1:8" s="509" customFormat="1" ht="36.75" customHeight="1">
      <c r="A3596" s="464">
        <v>5</v>
      </c>
      <c r="B3596" s="639" t="s">
        <v>6200</v>
      </c>
      <c r="C3596" s="639" t="s">
        <v>6205</v>
      </c>
      <c r="D3596" s="458"/>
      <c r="E3596" s="599">
        <v>368</v>
      </c>
      <c r="F3596" s="599">
        <v>258</v>
      </c>
      <c r="G3596" s="599">
        <v>184</v>
      </c>
      <c r="H3596" s="599">
        <v>0</v>
      </c>
    </row>
    <row r="3597" spans="1:8" s="509" customFormat="1" ht="36.75" customHeight="1">
      <c r="A3597" s="464">
        <v>6</v>
      </c>
      <c r="B3597" s="639" t="s">
        <v>6200</v>
      </c>
      <c r="C3597" s="639" t="s">
        <v>6206</v>
      </c>
      <c r="D3597" s="458"/>
      <c r="E3597" s="599">
        <v>76</v>
      </c>
      <c r="F3597" s="599">
        <v>53</v>
      </c>
      <c r="G3597" s="599">
        <v>38</v>
      </c>
      <c r="H3597" s="599">
        <v>0</v>
      </c>
    </row>
    <row r="3598" spans="1:8" s="509" customFormat="1" ht="36.75" customHeight="1">
      <c r="A3598" s="464">
        <v>7</v>
      </c>
      <c r="B3598" s="639" t="s">
        <v>6200</v>
      </c>
      <c r="C3598" s="639" t="s">
        <v>6207</v>
      </c>
      <c r="D3598" s="458"/>
      <c r="E3598" s="599">
        <v>52</v>
      </c>
      <c r="F3598" s="599">
        <v>36</v>
      </c>
      <c r="G3598" s="599">
        <v>26</v>
      </c>
      <c r="H3598" s="599">
        <v>0</v>
      </c>
    </row>
    <row r="3599" spans="1:8" s="509" customFormat="1" ht="36.75" customHeight="1">
      <c r="A3599" s="464">
        <v>8</v>
      </c>
      <c r="B3599" s="404" t="s">
        <v>6208</v>
      </c>
      <c r="C3599" s="639" t="s">
        <v>6209</v>
      </c>
      <c r="D3599" s="458"/>
      <c r="E3599" s="599">
        <v>56</v>
      </c>
      <c r="F3599" s="599">
        <v>39</v>
      </c>
      <c r="G3599" s="599">
        <v>28</v>
      </c>
      <c r="H3599" s="599">
        <v>0</v>
      </c>
    </row>
    <row r="3600" spans="1:8" s="509" customFormat="1" ht="36.75" customHeight="1">
      <c r="A3600" s="464">
        <v>9</v>
      </c>
      <c r="B3600" s="639" t="s">
        <v>6210</v>
      </c>
      <c r="C3600" s="639"/>
      <c r="D3600" s="458"/>
      <c r="E3600" s="599">
        <v>56</v>
      </c>
      <c r="F3600" s="599">
        <v>39</v>
      </c>
      <c r="G3600" s="599">
        <v>0</v>
      </c>
      <c r="H3600" s="599">
        <v>0</v>
      </c>
    </row>
    <row r="3601" spans="1:8" s="509" customFormat="1" ht="36.75" customHeight="1">
      <c r="A3601" s="464">
        <v>10</v>
      </c>
      <c r="B3601" s="639" t="s">
        <v>5881</v>
      </c>
      <c r="C3601" s="639"/>
      <c r="D3601" s="458"/>
      <c r="E3601" s="599">
        <v>50</v>
      </c>
      <c r="F3601" s="599">
        <v>35</v>
      </c>
      <c r="G3601" s="599">
        <v>0</v>
      </c>
      <c r="H3601" s="599">
        <v>0</v>
      </c>
    </row>
    <row r="3602" spans="1:8" s="509" customFormat="1" ht="36.75" customHeight="1">
      <c r="A3602" s="464">
        <v>11</v>
      </c>
      <c r="B3602" s="639" t="s">
        <v>6211</v>
      </c>
      <c r="C3602" s="639" t="s">
        <v>6212</v>
      </c>
      <c r="D3602" s="458"/>
      <c r="E3602" s="599">
        <v>68</v>
      </c>
      <c r="F3602" s="599">
        <v>48</v>
      </c>
      <c r="G3602" s="599">
        <v>34</v>
      </c>
      <c r="H3602" s="599">
        <v>0</v>
      </c>
    </row>
    <row r="3603" spans="1:8" s="509" customFormat="1" ht="36.75" customHeight="1">
      <c r="A3603" s="464">
        <v>12</v>
      </c>
      <c r="B3603" s="639" t="s">
        <v>6211</v>
      </c>
      <c r="C3603" s="639" t="s">
        <v>6213</v>
      </c>
      <c r="D3603" s="458"/>
      <c r="E3603" s="599">
        <v>104</v>
      </c>
      <c r="F3603" s="599">
        <v>73</v>
      </c>
      <c r="G3603" s="599">
        <v>52</v>
      </c>
      <c r="H3603" s="599">
        <v>0</v>
      </c>
    </row>
    <row r="3604" spans="1:8" s="509" customFormat="1" ht="36.75" customHeight="1">
      <c r="A3604" s="464">
        <v>13</v>
      </c>
      <c r="B3604" s="639" t="s">
        <v>6211</v>
      </c>
      <c r="C3604" s="639" t="s">
        <v>6214</v>
      </c>
      <c r="D3604" s="458"/>
      <c r="E3604" s="599">
        <v>64</v>
      </c>
      <c r="F3604" s="599">
        <v>45</v>
      </c>
      <c r="G3604" s="599">
        <v>32</v>
      </c>
      <c r="H3604" s="599">
        <v>0</v>
      </c>
    </row>
    <row r="3605" spans="1:8" s="509" customFormat="1" ht="36.75" customHeight="1">
      <c r="A3605" s="464">
        <v>14</v>
      </c>
      <c r="B3605" s="639" t="s">
        <v>6211</v>
      </c>
      <c r="C3605" s="639" t="s">
        <v>6215</v>
      </c>
      <c r="D3605" s="458"/>
      <c r="E3605" s="599">
        <v>56</v>
      </c>
      <c r="F3605" s="599">
        <v>39</v>
      </c>
      <c r="G3605" s="599">
        <v>28</v>
      </c>
      <c r="H3605" s="599">
        <v>0</v>
      </c>
    </row>
    <row r="3606" spans="1:8" s="509" customFormat="1" ht="36.75" customHeight="1">
      <c r="A3606" s="464">
        <v>15</v>
      </c>
      <c r="B3606" s="639" t="s">
        <v>209</v>
      </c>
      <c r="C3606" s="639" t="s">
        <v>6216</v>
      </c>
      <c r="D3606" s="458"/>
      <c r="E3606" s="599">
        <v>80</v>
      </c>
      <c r="F3606" s="599">
        <v>56</v>
      </c>
      <c r="G3606" s="599">
        <v>40</v>
      </c>
      <c r="H3606" s="599">
        <v>0</v>
      </c>
    </row>
    <row r="3607" spans="1:8" s="509" customFormat="1" ht="36.75" customHeight="1">
      <c r="A3607" s="464">
        <v>16</v>
      </c>
      <c r="B3607" s="639" t="s">
        <v>209</v>
      </c>
      <c r="C3607" s="639" t="s">
        <v>6217</v>
      </c>
      <c r="D3607" s="458"/>
      <c r="E3607" s="599">
        <v>64</v>
      </c>
      <c r="F3607" s="599">
        <v>45</v>
      </c>
      <c r="G3607" s="599">
        <v>32</v>
      </c>
      <c r="H3607" s="599">
        <v>0</v>
      </c>
    </row>
    <row r="3608" spans="1:8" s="509" customFormat="1" ht="36.75" customHeight="1">
      <c r="A3608" s="464">
        <v>17</v>
      </c>
      <c r="B3608" s="639" t="s">
        <v>6218</v>
      </c>
      <c r="C3608" s="639"/>
      <c r="D3608" s="458"/>
      <c r="E3608" s="599">
        <v>72</v>
      </c>
      <c r="F3608" s="599">
        <v>50</v>
      </c>
      <c r="G3608" s="599">
        <v>0</v>
      </c>
      <c r="H3608" s="599">
        <v>0</v>
      </c>
    </row>
    <row r="3609" spans="1:8" s="509" customFormat="1" ht="36.75" customHeight="1">
      <c r="A3609" s="464">
        <v>18</v>
      </c>
      <c r="B3609" s="639" t="s">
        <v>5881</v>
      </c>
      <c r="C3609" s="639"/>
      <c r="D3609" s="458"/>
      <c r="E3609" s="599">
        <v>56</v>
      </c>
      <c r="F3609" s="599">
        <v>39</v>
      </c>
      <c r="G3609" s="599">
        <v>0</v>
      </c>
      <c r="H3609" s="599">
        <v>0</v>
      </c>
    </row>
    <row r="3610" spans="1:8" s="509" customFormat="1" ht="15" customHeight="1">
      <c r="A3610" s="608">
        <v>46</v>
      </c>
      <c r="B3610" s="609" t="s">
        <v>6219</v>
      </c>
      <c r="C3610" s="613"/>
      <c r="D3610" s="620"/>
      <c r="E3610" s="620"/>
      <c r="F3610" s="620"/>
      <c r="G3610" s="620"/>
      <c r="H3610" s="620"/>
    </row>
    <row r="3611" spans="1:8" s="509" customFormat="1" ht="15" customHeight="1">
      <c r="A3611" s="464">
        <v>1</v>
      </c>
      <c r="B3611" s="461" t="s">
        <v>6220</v>
      </c>
      <c r="C3611" s="462" t="s">
        <v>6221</v>
      </c>
      <c r="D3611" s="458"/>
      <c r="E3611" s="599">
        <v>260</v>
      </c>
      <c r="F3611" s="599">
        <v>182</v>
      </c>
      <c r="G3611" s="599">
        <v>130</v>
      </c>
      <c r="H3611" s="599">
        <v>0</v>
      </c>
    </row>
    <row r="3612" spans="1:8" s="509" customFormat="1" ht="15" customHeight="1">
      <c r="A3612" s="464">
        <v>2</v>
      </c>
      <c r="B3612" s="461" t="s">
        <v>6220</v>
      </c>
      <c r="C3612" s="462" t="s">
        <v>6222</v>
      </c>
      <c r="D3612" s="458"/>
      <c r="E3612" s="599">
        <v>320</v>
      </c>
      <c r="F3612" s="599">
        <v>224</v>
      </c>
      <c r="G3612" s="599">
        <v>160</v>
      </c>
      <c r="H3612" s="599">
        <v>0</v>
      </c>
    </row>
    <row r="3613" spans="1:8" s="509" customFormat="1" ht="15" customHeight="1">
      <c r="A3613" s="464">
        <v>3</v>
      </c>
      <c r="B3613" s="461" t="s">
        <v>6220</v>
      </c>
      <c r="C3613" s="462" t="s">
        <v>6223</v>
      </c>
      <c r="D3613" s="458"/>
      <c r="E3613" s="599">
        <v>400</v>
      </c>
      <c r="F3613" s="599">
        <v>280</v>
      </c>
      <c r="G3613" s="599">
        <v>200</v>
      </c>
      <c r="H3613" s="599">
        <v>0</v>
      </c>
    </row>
    <row r="3614" spans="1:8" s="509" customFormat="1" ht="15" customHeight="1">
      <c r="A3614" s="464">
        <v>4</v>
      </c>
      <c r="B3614" s="461" t="s">
        <v>6220</v>
      </c>
      <c r="C3614" s="462" t="s">
        <v>6224</v>
      </c>
      <c r="D3614" s="458"/>
      <c r="E3614" s="599">
        <v>400</v>
      </c>
      <c r="F3614" s="599">
        <v>280</v>
      </c>
      <c r="G3614" s="599">
        <v>200</v>
      </c>
      <c r="H3614" s="599">
        <v>0</v>
      </c>
    </row>
    <row r="3615" spans="1:8" s="509" customFormat="1" ht="15" customHeight="1">
      <c r="A3615" s="464">
        <v>5</v>
      </c>
      <c r="B3615" s="461" t="s">
        <v>6220</v>
      </c>
      <c r="C3615" s="462" t="s">
        <v>6225</v>
      </c>
      <c r="D3615" s="458"/>
      <c r="E3615" s="599">
        <v>420</v>
      </c>
      <c r="F3615" s="599">
        <v>294</v>
      </c>
      <c r="G3615" s="599">
        <v>210</v>
      </c>
      <c r="H3615" s="599">
        <v>0</v>
      </c>
    </row>
    <row r="3616" spans="1:8" s="509" customFormat="1" ht="15" customHeight="1">
      <c r="A3616" s="464">
        <v>6</v>
      </c>
      <c r="B3616" s="461" t="s">
        <v>6220</v>
      </c>
      <c r="C3616" s="462" t="s">
        <v>6226</v>
      </c>
      <c r="D3616" s="458"/>
      <c r="E3616" s="599">
        <v>440</v>
      </c>
      <c r="F3616" s="599">
        <v>308</v>
      </c>
      <c r="G3616" s="599">
        <v>220</v>
      </c>
      <c r="H3616" s="599">
        <v>0</v>
      </c>
    </row>
    <row r="3617" spans="1:8" s="509" customFormat="1" ht="15" customHeight="1">
      <c r="A3617" s="464">
        <v>7</v>
      </c>
      <c r="B3617" s="461" t="s">
        <v>6220</v>
      </c>
      <c r="C3617" s="462" t="s">
        <v>6227</v>
      </c>
      <c r="D3617" s="458"/>
      <c r="E3617" s="599">
        <v>2400</v>
      </c>
      <c r="F3617" s="599">
        <v>1680</v>
      </c>
      <c r="G3617" s="599">
        <v>1200</v>
      </c>
      <c r="H3617" s="599">
        <v>0</v>
      </c>
    </row>
    <row r="3618" spans="1:8" s="509" customFormat="1" ht="15" customHeight="1">
      <c r="A3618" s="464">
        <v>8</v>
      </c>
      <c r="B3618" s="461" t="s">
        <v>6220</v>
      </c>
      <c r="C3618" s="462" t="s">
        <v>6228</v>
      </c>
      <c r="D3618" s="458"/>
      <c r="E3618" s="599">
        <v>320</v>
      </c>
      <c r="F3618" s="599">
        <v>224</v>
      </c>
      <c r="G3618" s="599">
        <v>160</v>
      </c>
      <c r="H3618" s="599">
        <v>0</v>
      </c>
    </row>
    <row r="3619" spans="1:8" s="509" customFormat="1" ht="15" customHeight="1">
      <c r="A3619" s="464">
        <v>9</v>
      </c>
      <c r="B3619" s="461" t="s">
        <v>6220</v>
      </c>
      <c r="C3619" s="462" t="s">
        <v>6229</v>
      </c>
      <c r="D3619" s="458"/>
      <c r="E3619" s="599">
        <v>100</v>
      </c>
      <c r="F3619" s="599">
        <v>70</v>
      </c>
      <c r="G3619" s="599">
        <v>50</v>
      </c>
      <c r="H3619" s="599">
        <v>0</v>
      </c>
    </row>
    <row r="3620" spans="1:8" s="509" customFormat="1" ht="15" customHeight="1">
      <c r="A3620" s="464">
        <v>10</v>
      </c>
      <c r="B3620" s="461" t="s">
        <v>6230</v>
      </c>
      <c r="C3620" s="462" t="s">
        <v>6231</v>
      </c>
      <c r="D3620" s="458"/>
      <c r="E3620" s="599">
        <v>176</v>
      </c>
      <c r="F3620" s="599">
        <v>123</v>
      </c>
      <c r="G3620" s="599">
        <v>88</v>
      </c>
      <c r="H3620" s="599">
        <v>0</v>
      </c>
    </row>
    <row r="3621" spans="1:8" s="509" customFormat="1" ht="15" customHeight="1">
      <c r="A3621" s="464">
        <v>11</v>
      </c>
      <c r="B3621" s="461" t="s">
        <v>6230</v>
      </c>
      <c r="C3621" s="462" t="s">
        <v>6232</v>
      </c>
      <c r="D3621" s="458"/>
      <c r="E3621" s="599">
        <v>120</v>
      </c>
      <c r="F3621" s="599">
        <v>84</v>
      </c>
      <c r="G3621" s="599">
        <v>60</v>
      </c>
      <c r="H3621" s="599">
        <v>0</v>
      </c>
    </row>
    <row r="3622" spans="1:8" s="509" customFormat="1" ht="15" customHeight="1">
      <c r="A3622" s="464">
        <v>12</v>
      </c>
      <c r="B3622" s="461" t="s">
        <v>6230</v>
      </c>
      <c r="C3622" s="462" t="s">
        <v>6233</v>
      </c>
      <c r="D3622" s="458"/>
      <c r="E3622" s="599">
        <v>96</v>
      </c>
      <c r="F3622" s="599">
        <v>67</v>
      </c>
      <c r="G3622" s="599">
        <v>48</v>
      </c>
      <c r="H3622" s="599">
        <v>0</v>
      </c>
    </row>
    <row r="3623" spans="1:8" s="509" customFormat="1" ht="15" customHeight="1">
      <c r="A3623" s="464">
        <v>13</v>
      </c>
      <c r="B3623" s="461" t="s">
        <v>6041</v>
      </c>
      <c r="C3623" s="462" t="s">
        <v>6234</v>
      </c>
      <c r="D3623" s="458"/>
      <c r="E3623" s="599">
        <v>272</v>
      </c>
      <c r="F3623" s="599">
        <v>190</v>
      </c>
      <c r="G3623" s="599">
        <v>136</v>
      </c>
      <c r="H3623" s="599">
        <v>0</v>
      </c>
    </row>
    <row r="3624" spans="1:8" s="509" customFormat="1" ht="15" customHeight="1">
      <c r="A3624" s="464">
        <v>14</v>
      </c>
      <c r="B3624" s="461" t="s">
        <v>6041</v>
      </c>
      <c r="C3624" s="462" t="s">
        <v>6235</v>
      </c>
      <c r="D3624" s="458"/>
      <c r="E3624" s="599">
        <v>80</v>
      </c>
      <c r="F3624" s="599">
        <v>56</v>
      </c>
      <c r="G3624" s="599">
        <v>40</v>
      </c>
      <c r="H3624" s="599">
        <v>0</v>
      </c>
    </row>
    <row r="3625" spans="1:8" s="509" customFormat="1" ht="15" customHeight="1">
      <c r="A3625" s="464">
        <v>15</v>
      </c>
      <c r="B3625" s="461" t="s">
        <v>6236</v>
      </c>
      <c r="C3625" s="462" t="s">
        <v>6237</v>
      </c>
      <c r="D3625" s="458"/>
      <c r="E3625" s="599">
        <v>60</v>
      </c>
      <c r="F3625" s="599">
        <v>42</v>
      </c>
      <c r="G3625" s="599">
        <v>30</v>
      </c>
      <c r="H3625" s="599">
        <v>0</v>
      </c>
    </row>
    <row r="3626" spans="1:8" s="509" customFormat="1" ht="15" customHeight="1">
      <c r="A3626" s="464">
        <v>16</v>
      </c>
      <c r="B3626" s="461" t="s">
        <v>5881</v>
      </c>
      <c r="C3626" s="462" t="s">
        <v>6237</v>
      </c>
      <c r="D3626" s="458"/>
      <c r="E3626" s="599">
        <v>56</v>
      </c>
      <c r="F3626" s="599">
        <v>39</v>
      </c>
      <c r="G3626" s="599">
        <v>0</v>
      </c>
      <c r="H3626" s="599">
        <v>0</v>
      </c>
    </row>
    <row r="3627" spans="1:8" s="509" customFormat="1" ht="15" customHeight="1">
      <c r="A3627" s="464">
        <v>17</v>
      </c>
      <c r="B3627" s="461" t="s">
        <v>6238</v>
      </c>
      <c r="C3627" s="462" t="s">
        <v>6239</v>
      </c>
      <c r="D3627" s="458"/>
      <c r="E3627" s="599">
        <v>96</v>
      </c>
      <c r="F3627" s="599">
        <v>67</v>
      </c>
      <c r="G3627" s="599">
        <v>48</v>
      </c>
      <c r="H3627" s="599">
        <v>0</v>
      </c>
    </row>
    <row r="3628" spans="1:8" s="509" customFormat="1" ht="15" customHeight="1">
      <c r="A3628" s="464">
        <v>18</v>
      </c>
      <c r="B3628" s="461" t="s">
        <v>6238</v>
      </c>
      <c r="C3628" s="462" t="s">
        <v>6240</v>
      </c>
      <c r="D3628" s="458"/>
      <c r="E3628" s="599">
        <v>88</v>
      </c>
      <c r="F3628" s="599">
        <v>62</v>
      </c>
      <c r="G3628" s="599">
        <v>44</v>
      </c>
      <c r="H3628" s="599">
        <v>0</v>
      </c>
    </row>
    <row r="3629" spans="1:8" s="509" customFormat="1" ht="15" customHeight="1">
      <c r="A3629" s="464">
        <v>19</v>
      </c>
      <c r="B3629" s="461" t="s">
        <v>6238</v>
      </c>
      <c r="C3629" s="462" t="s">
        <v>6241</v>
      </c>
      <c r="D3629" s="458"/>
      <c r="E3629" s="599">
        <v>120</v>
      </c>
      <c r="F3629" s="599">
        <v>84</v>
      </c>
      <c r="G3629" s="599">
        <v>60</v>
      </c>
      <c r="H3629" s="599">
        <v>0</v>
      </c>
    </row>
    <row r="3630" spans="1:8" s="509" customFormat="1" ht="15" customHeight="1">
      <c r="A3630" s="464">
        <v>20</v>
      </c>
      <c r="B3630" s="461" t="s">
        <v>6238</v>
      </c>
      <c r="C3630" s="462" t="s">
        <v>6242</v>
      </c>
      <c r="D3630" s="458"/>
      <c r="E3630" s="599">
        <v>124</v>
      </c>
      <c r="F3630" s="599">
        <v>87</v>
      </c>
      <c r="G3630" s="599">
        <v>62</v>
      </c>
      <c r="H3630" s="599">
        <v>0</v>
      </c>
    </row>
    <row r="3631" spans="1:8" s="509" customFormat="1" ht="15" customHeight="1">
      <c r="A3631" s="464">
        <v>21</v>
      </c>
      <c r="B3631" s="461" t="s">
        <v>6238</v>
      </c>
      <c r="C3631" s="462" t="s">
        <v>6243</v>
      </c>
      <c r="D3631" s="458"/>
      <c r="E3631" s="599">
        <v>96</v>
      </c>
      <c r="F3631" s="599">
        <v>67</v>
      </c>
      <c r="G3631" s="599">
        <v>48</v>
      </c>
      <c r="H3631" s="599">
        <v>0</v>
      </c>
    </row>
    <row r="3632" spans="1:8" s="509" customFormat="1" ht="15" customHeight="1">
      <c r="A3632" s="464">
        <v>22</v>
      </c>
      <c r="B3632" s="461" t="s">
        <v>6238</v>
      </c>
      <c r="C3632" s="462" t="s">
        <v>6244</v>
      </c>
      <c r="D3632" s="458"/>
      <c r="E3632" s="599">
        <v>76</v>
      </c>
      <c r="F3632" s="599">
        <v>53</v>
      </c>
      <c r="G3632" s="599">
        <v>38</v>
      </c>
      <c r="H3632" s="599">
        <v>0</v>
      </c>
    </row>
    <row r="3633" spans="1:8" s="509" customFormat="1" ht="15" customHeight="1">
      <c r="A3633" s="464">
        <v>23</v>
      </c>
      <c r="B3633" s="461" t="s">
        <v>6245</v>
      </c>
      <c r="C3633" s="462" t="s">
        <v>6246</v>
      </c>
      <c r="D3633" s="458"/>
      <c r="E3633" s="599">
        <v>72</v>
      </c>
      <c r="F3633" s="599">
        <v>50</v>
      </c>
      <c r="G3633" s="599">
        <v>36</v>
      </c>
      <c r="H3633" s="599">
        <v>0</v>
      </c>
    </row>
    <row r="3634" spans="1:8" s="509" customFormat="1" ht="15" customHeight="1">
      <c r="A3634" s="464">
        <v>24</v>
      </c>
      <c r="B3634" s="461" t="s">
        <v>6247</v>
      </c>
      <c r="C3634" s="462" t="s">
        <v>6248</v>
      </c>
      <c r="D3634" s="458"/>
      <c r="E3634" s="599">
        <v>72</v>
      </c>
      <c r="F3634" s="599">
        <v>50</v>
      </c>
      <c r="G3634" s="599">
        <v>36</v>
      </c>
      <c r="H3634" s="599">
        <v>0</v>
      </c>
    </row>
    <row r="3635" spans="1:8" s="509" customFormat="1" ht="15" customHeight="1">
      <c r="A3635" s="464">
        <v>25</v>
      </c>
      <c r="B3635" s="461" t="s">
        <v>6249</v>
      </c>
      <c r="C3635" s="462" t="s">
        <v>6250</v>
      </c>
      <c r="D3635" s="458"/>
      <c r="E3635" s="599">
        <v>60</v>
      </c>
      <c r="F3635" s="599">
        <v>42</v>
      </c>
      <c r="G3635" s="599">
        <v>30</v>
      </c>
      <c r="H3635" s="599">
        <v>0</v>
      </c>
    </row>
    <row r="3636" spans="1:8" s="509" customFormat="1" ht="15" customHeight="1">
      <c r="A3636" s="464">
        <v>26</v>
      </c>
      <c r="B3636" s="461" t="s">
        <v>6251</v>
      </c>
      <c r="C3636" s="462" t="s">
        <v>6252</v>
      </c>
      <c r="D3636" s="458"/>
      <c r="E3636" s="599">
        <v>52</v>
      </c>
      <c r="F3636" s="599">
        <v>36</v>
      </c>
      <c r="G3636" s="599">
        <v>26</v>
      </c>
      <c r="H3636" s="599">
        <v>0</v>
      </c>
    </row>
    <row r="3637" spans="1:8" s="509" customFormat="1" ht="15" customHeight="1">
      <c r="A3637" s="464">
        <v>27</v>
      </c>
      <c r="B3637" s="461" t="s">
        <v>6253</v>
      </c>
      <c r="C3637" s="462" t="s">
        <v>6254</v>
      </c>
      <c r="D3637" s="458"/>
      <c r="E3637" s="599">
        <v>52</v>
      </c>
      <c r="F3637" s="599">
        <v>36</v>
      </c>
      <c r="G3637" s="599">
        <v>26</v>
      </c>
      <c r="H3637" s="599">
        <v>0</v>
      </c>
    </row>
    <row r="3638" spans="1:8" s="509" customFormat="1" ht="15" customHeight="1">
      <c r="A3638" s="464">
        <v>28</v>
      </c>
      <c r="B3638" s="461" t="s">
        <v>5881</v>
      </c>
      <c r="C3638" s="462"/>
      <c r="D3638" s="458"/>
      <c r="E3638" s="599">
        <v>48</v>
      </c>
      <c r="F3638" s="599">
        <v>34</v>
      </c>
      <c r="G3638" s="599">
        <v>0</v>
      </c>
      <c r="H3638" s="599">
        <v>0</v>
      </c>
    </row>
    <row r="3639" spans="1:8" s="324" customFormat="1" ht="31.5">
      <c r="A3639" s="337">
        <v>23</v>
      </c>
      <c r="B3639" s="344" t="s">
        <v>3747</v>
      </c>
      <c r="C3639" s="344" t="s">
        <v>3748</v>
      </c>
      <c r="D3639" s="344" t="s">
        <v>3749</v>
      </c>
      <c r="E3639" s="384">
        <v>70.400000000000006</v>
      </c>
      <c r="F3639" s="384">
        <v>40.799999999999997</v>
      </c>
      <c r="G3639" s="384">
        <v>28.8</v>
      </c>
      <c r="H3639" s="384">
        <v>16</v>
      </c>
    </row>
    <row r="3640" spans="1:8" s="279" customFormat="1" ht="15.75">
      <c r="A3640" s="277">
        <v>48</v>
      </c>
      <c r="B3640" s="261" t="s">
        <v>974</v>
      </c>
      <c r="C3640" s="250"/>
      <c r="D3640" s="250"/>
      <c r="E3640" s="278">
        <v>0</v>
      </c>
      <c r="F3640" s="278">
        <v>0</v>
      </c>
      <c r="G3640" s="278">
        <v>0</v>
      </c>
      <c r="H3640" s="278">
        <v>0</v>
      </c>
    </row>
    <row r="3641" spans="1:8" s="129" customFormat="1" ht="30">
      <c r="A3641" s="1454">
        <f>MAX($A$4:A6)+1</f>
        <v>1</v>
      </c>
      <c r="B3641" s="1452" t="s">
        <v>816</v>
      </c>
      <c r="C3641" s="252" t="s">
        <v>817</v>
      </c>
      <c r="D3641" s="252" t="s">
        <v>818</v>
      </c>
      <c r="E3641" s="280">
        <v>1080</v>
      </c>
      <c r="F3641" s="280">
        <v>300</v>
      </c>
      <c r="G3641" s="280">
        <v>260</v>
      </c>
      <c r="H3641" s="280">
        <v>200</v>
      </c>
    </row>
    <row r="3642" spans="1:8" s="129" customFormat="1" ht="30">
      <c r="A3642" s="1450"/>
      <c r="B3642" s="1452"/>
      <c r="C3642" s="252" t="s">
        <v>818</v>
      </c>
      <c r="D3642" s="252" t="s">
        <v>819</v>
      </c>
      <c r="E3642" s="280">
        <v>1400</v>
      </c>
      <c r="F3642" s="280">
        <v>340</v>
      </c>
      <c r="G3642" s="280">
        <v>280</v>
      </c>
      <c r="H3642" s="280">
        <v>240</v>
      </c>
    </row>
    <row r="3643" spans="1:8" s="129" customFormat="1" ht="45">
      <c r="A3643" s="1450"/>
      <c r="B3643" s="1452"/>
      <c r="C3643" s="252" t="s">
        <v>819</v>
      </c>
      <c r="D3643" s="252" t="s">
        <v>820</v>
      </c>
      <c r="E3643" s="280">
        <v>2400</v>
      </c>
      <c r="F3643" s="280">
        <v>380</v>
      </c>
      <c r="G3643" s="280">
        <v>340</v>
      </c>
      <c r="H3643" s="280">
        <v>300</v>
      </c>
    </row>
    <row r="3644" spans="1:8" s="129" customFormat="1" ht="45">
      <c r="A3644" s="1450"/>
      <c r="B3644" s="1452"/>
      <c r="C3644" s="252" t="s">
        <v>820</v>
      </c>
      <c r="D3644" s="252" t="s">
        <v>821</v>
      </c>
      <c r="E3644" s="280">
        <v>1440</v>
      </c>
      <c r="F3644" s="280">
        <v>320</v>
      </c>
      <c r="G3644" s="280">
        <v>280</v>
      </c>
      <c r="H3644" s="280">
        <v>140</v>
      </c>
    </row>
    <row r="3645" spans="1:8" s="129" customFormat="1" ht="45">
      <c r="A3645" s="1450"/>
      <c r="B3645" s="1452"/>
      <c r="C3645" s="252" t="s">
        <v>821</v>
      </c>
      <c r="D3645" s="252" t="s">
        <v>822</v>
      </c>
      <c r="E3645" s="280">
        <v>480</v>
      </c>
      <c r="F3645" s="280">
        <v>160</v>
      </c>
      <c r="G3645" s="280">
        <v>140</v>
      </c>
      <c r="H3645" s="280">
        <v>0</v>
      </c>
    </row>
    <row r="3646" spans="1:8" s="129" customFormat="1" ht="45">
      <c r="A3646" s="1450"/>
      <c r="B3646" s="1452"/>
      <c r="C3646" s="252" t="s">
        <v>822</v>
      </c>
      <c r="D3646" s="252" t="s">
        <v>823</v>
      </c>
      <c r="E3646" s="280">
        <v>340</v>
      </c>
      <c r="F3646" s="280">
        <v>120</v>
      </c>
      <c r="G3646" s="280">
        <v>80</v>
      </c>
      <c r="H3646" s="280">
        <v>0</v>
      </c>
    </row>
    <row r="3647" spans="1:8" s="129" customFormat="1" ht="60">
      <c r="A3647" s="1450"/>
      <c r="B3647" s="1452"/>
      <c r="C3647" s="252" t="s">
        <v>823</v>
      </c>
      <c r="D3647" s="252" t="s">
        <v>824</v>
      </c>
      <c r="E3647" s="280">
        <v>220</v>
      </c>
      <c r="F3647" s="280">
        <v>100</v>
      </c>
      <c r="G3647" s="280">
        <v>80</v>
      </c>
      <c r="H3647" s="280">
        <v>0</v>
      </c>
    </row>
    <row r="3648" spans="1:8" s="129" customFormat="1" ht="60">
      <c r="A3648" s="1450"/>
      <c r="B3648" s="1452"/>
      <c r="C3648" s="252" t="s">
        <v>824</v>
      </c>
      <c r="D3648" s="252" t="s">
        <v>825</v>
      </c>
      <c r="E3648" s="280">
        <v>100</v>
      </c>
      <c r="F3648" s="280">
        <v>60</v>
      </c>
      <c r="G3648" s="280">
        <v>40</v>
      </c>
      <c r="H3648" s="280">
        <v>0</v>
      </c>
    </row>
    <row r="3649" spans="1:8" s="129" customFormat="1" ht="30">
      <c r="A3649" s="1450"/>
      <c r="B3649" s="1452"/>
      <c r="C3649" s="252" t="s">
        <v>825</v>
      </c>
      <c r="D3649" s="252" t="s">
        <v>826</v>
      </c>
      <c r="E3649" s="280">
        <v>140</v>
      </c>
      <c r="F3649" s="280">
        <v>72</v>
      </c>
      <c r="G3649" s="280">
        <v>56</v>
      </c>
      <c r="H3649" s="280">
        <v>0</v>
      </c>
    </row>
    <row r="3650" spans="1:8" s="129" customFormat="1">
      <c r="A3650" s="1454">
        <f>MAX($A$1050:A3649)+1</f>
        <v>246</v>
      </c>
      <c r="B3650" s="1452" t="s">
        <v>568</v>
      </c>
      <c r="C3650" s="252" t="s">
        <v>827</v>
      </c>
      <c r="D3650" s="252" t="s">
        <v>828</v>
      </c>
      <c r="E3650" s="280">
        <v>360</v>
      </c>
      <c r="F3650" s="280">
        <v>152</v>
      </c>
      <c r="G3650" s="280">
        <v>128</v>
      </c>
      <c r="H3650" s="280">
        <v>0</v>
      </c>
    </row>
    <row r="3651" spans="1:8" s="129" customFormat="1" ht="30">
      <c r="A3651" s="1450"/>
      <c r="B3651" s="1452"/>
      <c r="C3651" s="252" t="s">
        <v>828</v>
      </c>
      <c r="D3651" s="252" t="s">
        <v>829</v>
      </c>
      <c r="E3651" s="280">
        <v>180</v>
      </c>
      <c r="F3651" s="280">
        <v>68</v>
      </c>
      <c r="G3651" s="280">
        <v>60</v>
      </c>
      <c r="H3651" s="280">
        <v>0</v>
      </c>
    </row>
    <row r="3652" spans="1:8" s="129" customFormat="1" ht="30">
      <c r="A3652" s="1450"/>
      <c r="B3652" s="1452"/>
      <c r="C3652" s="252" t="s">
        <v>830</v>
      </c>
      <c r="D3652" s="252" t="s">
        <v>831</v>
      </c>
      <c r="E3652" s="280">
        <v>120</v>
      </c>
      <c r="F3652" s="280">
        <v>80</v>
      </c>
      <c r="G3652" s="280">
        <v>68</v>
      </c>
      <c r="H3652" s="280">
        <v>0</v>
      </c>
    </row>
    <row r="3653" spans="1:8" s="129" customFormat="1" ht="45">
      <c r="A3653" s="1454">
        <f>MAX($A$1050:A3652)+1</f>
        <v>247</v>
      </c>
      <c r="B3653" s="1452" t="s">
        <v>832</v>
      </c>
      <c r="C3653" s="252" t="s">
        <v>833</v>
      </c>
      <c r="D3653" s="252" t="s">
        <v>834</v>
      </c>
      <c r="E3653" s="280">
        <v>48</v>
      </c>
      <c r="F3653" s="280">
        <v>36</v>
      </c>
      <c r="G3653" s="280">
        <v>32</v>
      </c>
      <c r="H3653" s="280">
        <v>0</v>
      </c>
    </row>
    <row r="3654" spans="1:8" s="129" customFormat="1" ht="45">
      <c r="A3654" s="1450"/>
      <c r="B3654" s="1452"/>
      <c r="C3654" s="252" t="s">
        <v>834</v>
      </c>
      <c r="D3654" s="252" t="s">
        <v>835</v>
      </c>
      <c r="E3654" s="280">
        <v>80</v>
      </c>
      <c r="F3654" s="280">
        <v>40</v>
      </c>
      <c r="G3654" s="280">
        <v>36</v>
      </c>
      <c r="H3654" s="280">
        <v>32</v>
      </c>
    </row>
    <row r="3655" spans="1:8" s="129" customFormat="1" ht="45">
      <c r="A3655" s="1450"/>
      <c r="B3655" s="1452"/>
      <c r="C3655" s="252" t="s">
        <v>835</v>
      </c>
      <c r="D3655" s="252" t="s">
        <v>837</v>
      </c>
      <c r="E3655" s="280">
        <v>72</v>
      </c>
      <c r="F3655" s="280">
        <v>40</v>
      </c>
      <c r="G3655" s="280">
        <v>36</v>
      </c>
      <c r="H3655" s="280">
        <v>32</v>
      </c>
    </row>
    <row r="3656" spans="1:8" s="129" customFormat="1" ht="45">
      <c r="A3656" s="1450"/>
      <c r="B3656" s="1452"/>
      <c r="C3656" s="252" t="s">
        <v>837</v>
      </c>
      <c r="D3656" s="252" t="s">
        <v>838</v>
      </c>
      <c r="E3656" s="280">
        <v>100</v>
      </c>
      <c r="F3656" s="280">
        <v>40</v>
      </c>
      <c r="G3656" s="280">
        <v>36</v>
      </c>
      <c r="H3656" s="280">
        <v>32</v>
      </c>
    </row>
    <row r="3657" spans="1:8" s="129" customFormat="1" ht="45">
      <c r="A3657" s="1450"/>
      <c r="B3657" s="1452"/>
      <c r="C3657" s="252" t="s">
        <v>839</v>
      </c>
      <c r="D3657" s="252" t="s">
        <v>840</v>
      </c>
      <c r="E3657" s="280">
        <v>168</v>
      </c>
      <c r="F3657" s="280">
        <v>40</v>
      </c>
      <c r="G3657" s="280">
        <v>36</v>
      </c>
      <c r="H3657" s="280">
        <v>32</v>
      </c>
    </row>
    <row r="3658" spans="1:8" s="129" customFormat="1" ht="30">
      <c r="A3658" s="1450"/>
      <c r="B3658" s="1452"/>
      <c r="C3658" s="252" t="s">
        <v>840</v>
      </c>
      <c r="D3658" s="252" t="s">
        <v>841</v>
      </c>
      <c r="E3658" s="280">
        <v>100</v>
      </c>
      <c r="F3658" s="280">
        <v>40</v>
      </c>
      <c r="G3658" s="280">
        <v>36</v>
      </c>
      <c r="H3658" s="280">
        <v>0</v>
      </c>
    </row>
    <row r="3659" spans="1:8" s="129" customFormat="1" ht="30">
      <c r="A3659" s="1450"/>
      <c r="B3659" s="1452"/>
      <c r="C3659" s="252" t="s">
        <v>841</v>
      </c>
      <c r="D3659" s="252" t="s">
        <v>842</v>
      </c>
      <c r="E3659" s="280">
        <v>128</v>
      </c>
      <c r="F3659" s="280">
        <v>60</v>
      </c>
      <c r="G3659" s="280">
        <v>48</v>
      </c>
      <c r="H3659" s="280">
        <v>40</v>
      </c>
    </row>
    <row r="3660" spans="1:8" s="129" customFormat="1" ht="30">
      <c r="A3660" s="1450"/>
      <c r="B3660" s="1452"/>
      <c r="C3660" s="252" t="s">
        <v>842</v>
      </c>
      <c r="D3660" s="252" t="s">
        <v>843</v>
      </c>
      <c r="E3660" s="280">
        <v>100</v>
      </c>
      <c r="F3660" s="280">
        <v>60</v>
      </c>
      <c r="G3660" s="280">
        <v>48</v>
      </c>
      <c r="H3660" s="280">
        <v>40</v>
      </c>
    </row>
    <row r="3661" spans="1:8" s="129" customFormat="1" ht="30">
      <c r="A3661" s="1450"/>
      <c r="B3661" s="1452"/>
      <c r="C3661" s="252" t="s">
        <v>843</v>
      </c>
      <c r="D3661" s="252" t="s">
        <v>845</v>
      </c>
      <c r="E3661" s="280">
        <v>72</v>
      </c>
      <c r="F3661" s="280">
        <v>40</v>
      </c>
      <c r="G3661" s="280">
        <v>36</v>
      </c>
      <c r="H3661" s="280">
        <v>32</v>
      </c>
    </row>
    <row r="3662" spans="1:8" s="129" customFormat="1" ht="45">
      <c r="A3662" s="1454">
        <f>MAX($A$1050:A3661)+1</f>
        <v>248</v>
      </c>
      <c r="B3662" s="1452" t="s">
        <v>846</v>
      </c>
      <c r="C3662" s="252" t="s">
        <v>847</v>
      </c>
      <c r="D3662" s="252" t="s">
        <v>848</v>
      </c>
      <c r="E3662" s="280">
        <v>80</v>
      </c>
      <c r="F3662" s="280">
        <v>40</v>
      </c>
      <c r="G3662" s="280">
        <v>36</v>
      </c>
      <c r="H3662" s="280">
        <v>32</v>
      </c>
    </row>
    <row r="3663" spans="1:8" s="129" customFormat="1" ht="45">
      <c r="A3663" s="1450"/>
      <c r="B3663" s="1452"/>
      <c r="C3663" s="252" t="s">
        <v>848</v>
      </c>
      <c r="D3663" s="252" t="s">
        <v>849</v>
      </c>
      <c r="E3663" s="280">
        <v>48</v>
      </c>
      <c r="F3663" s="280">
        <v>36</v>
      </c>
      <c r="G3663" s="280">
        <v>32</v>
      </c>
      <c r="H3663" s="280">
        <v>0</v>
      </c>
    </row>
    <row r="3664" spans="1:8" s="129" customFormat="1" ht="30">
      <c r="A3664" s="1450"/>
      <c r="B3664" s="1452"/>
      <c r="C3664" s="252" t="s">
        <v>849</v>
      </c>
      <c r="D3664" s="252" t="s">
        <v>850</v>
      </c>
      <c r="E3664" s="280">
        <v>60</v>
      </c>
      <c r="F3664" s="280">
        <v>40</v>
      </c>
      <c r="G3664" s="280">
        <v>36</v>
      </c>
      <c r="H3664" s="280">
        <v>0</v>
      </c>
    </row>
    <row r="3665" spans="1:8" s="129" customFormat="1" ht="30">
      <c r="A3665" s="1450"/>
      <c r="B3665" s="1452"/>
      <c r="C3665" s="252" t="s">
        <v>850</v>
      </c>
      <c r="D3665" s="252" t="s">
        <v>851</v>
      </c>
      <c r="E3665" s="280">
        <v>40</v>
      </c>
      <c r="F3665" s="280">
        <v>36</v>
      </c>
      <c r="G3665" s="280">
        <v>32</v>
      </c>
      <c r="H3665" s="280">
        <v>0</v>
      </c>
    </row>
    <row r="3666" spans="1:8" s="129" customFormat="1">
      <c r="A3666" s="1454">
        <f>MAX($A$1050:A3665)+1</f>
        <v>249</v>
      </c>
      <c r="B3666" s="1452" t="s">
        <v>852</v>
      </c>
      <c r="C3666" s="252" t="s">
        <v>853</v>
      </c>
      <c r="D3666" s="252" t="s">
        <v>854</v>
      </c>
      <c r="E3666" s="280">
        <v>480</v>
      </c>
      <c r="F3666" s="280">
        <v>280</v>
      </c>
      <c r="G3666" s="280">
        <v>200</v>
      </c>
      <c r="H3666" s="280">
        <v>0</v>
      </c>
    </row>
    <row r="3667" spans="1:8" s="129" customFormat="1">
      <c r="A3667" s="1450"/>
      <c r="B3667" s="1452"/>
      <c r="C3667" s="252" t="s">
        <v>853</v>
      </c>
      <c r="D3667" s="252" t="s">
        <v>855</v>
      </c>
      <c r="E3667" s="280">
        <v>340</v>
      </c>
      <c r="F3667" s="280">
        <v>200</v>
      </c>
      <c r="G3667" s="280">
        <v>0</v>
      </c>
      <c r="H3667" s="280">
        <v>0</v>
      </c>
    </row>
    <row r="3668" spans="1:8" s="129" customFormat="1">
      <c r="A3668" s="1454">
        <f>MAX($A$1050:A3667)+1</f>
        <v>250</v>
      </c>
      <c r="B3668" s="1452" t="s">
        <v>856</v>
      </c>
      <c r="C3668" s="252" t="s">
        <v>853</v>
      </c>
      <c r="D3668" s="252" t="s">
        <v>855</v>
      </c>
      <c r="E3668" s="280">
        <v>440</v>
      </c>
      <c r="F3668" s="280">
        <v>280</v>
      </c>
      <c r="G3668" s="280">
        <v>240</v>
      </c>
      <c r="H3668" s="280">
        <v>0</v>
      </c>
    </row>
    <row r="3669" spans="1:8" s="129" customFormat="1">
      <c r="A3669" s="1450"/>
      <c r="B3669" s="1452"/>
      <c r="C3669" s="252" t="s">
        <v>853</v>
      </c>
      <c r="D3669" s="252" t="s">
        <v>857</v>
      </c>
      <c r="E3669" s="280">
        <v>440</v>
      </c>
      <c r="F3669" s="280">
        <v>280</v>
      </c>
      <c r="G3669" s="280">
        <v>240</v>
      </c>
      <c r="H3669" s="280">
        <v>0</v>
      </c>
    </row>
    <row r="3670" spans="1:8" s="129" customFormat="1" ht="30">
      <c r="A3670" s="281">
        <f>MAX($A$1050:A3669)+1</f>
        <v>251</v>
      </c>
      <c r="B3670" s="259" t="s">
        <v>858</v>
      </c>
      <c r="C3670" s="252" t="s">
        <v>853</v>
      </c>
      <c r="D3670" s="252" t="s">
        <v>859</v>
      </c>
      <c r="E3670" s="280">
        <v>440</v>
      </c>
      <c r="F3670" s="280">
        <v>260</v>
      </c>
      <c r="G3670" s="280">
        <v>220</v>
      </c>
      <c r="H3670" s="280">
        <v>0</v>
      </c>
    </row>
    <row r="3671" spans="1:8" s="129" customFormat="1">
      <c r="A3671" s="1454">
        <f>MAX($A$1050:A3670)+1</f>
        <v>252</v>
      </c>
      <c r="B3671" s="1452" t="s">
        <v>860</v>
      </c>
      <c r="C3671" s="252" t="s">
        <v>853</v>
      </c>
      <c r="D3671" s="252" t="s">
        <v>855</v>
      </c>
      <c r="E3671" s="280">
        <v>460</v>
      </c>
      <c r="F3671" s="280">
        <v>0</v>
      </c>
      <c r="G3671" s="280">
        <v>0</v>
      </c>
      <c r="H3671" s="280">
        <v>0</v>
      </c>
    </row>
    <row r="3672" spans="1:8" s="129" customFormat="1">
      <c r="A3672" s="1450"/>
      <c r="B3672" s="1452"/>
      <c r="C3672" s="252" t="s">
        <v>855</v>
      </c>
      <c r="D3672" s="252" t="s">
        <v>861</v>
      </c>
      <c r="E3672" s="280">
        <v>320</v>
      </c>
      <c r="F3672" s="280">
        <v>0</v>
      </c>
      <c r="G3672" s="280">
        <v>0</v>
      </c>
      <c r="H3672" s="280">
        <v>0</v>
      </c>
    </row>
    <row r="3673" spans="1:8" s="129" customFormat="1">
      <c r="A3673" s="281">
        <f>MAX($A$1050:A3672)+1</f>
        <v>253</v>
      </c>
      <c r="B3673" s="259" t="s">
        <v>862</v>
      </c>
      <c r="C3673" s="252" t="s">
        <v>853</v>
      </c>
      <c r="D3673" s="252" t="s">
        <v>859</v>
      </c>
      <c r="E3673" s="280">
        <v>680</v>
      </c>
      <c r="F3673" s="280">
        <v>300</v>
      </c>
      <c r="G3673" s="280">
        <v>280</v>
      </c>
      <c r="H3673" s="280">
        <v>0</v>
      </c>
    </row>
    <row r="3674" spans="1:8" s="129" customFormat="1">
      <c r="A3674" s="1454">
        <f>MAX($A$1050:A3673)+1</f>
        <v>254</v>
      </c>
      <c r="B3674" s="1452" t="s">
        <v>863</v>
      </c>
      <c r="C3674" s="252" t="s">
        <v>853</v>
      </c>
      <c r="D3674" s="252" t="s">
        <v>859</v>
      </c>
      <c r="E3674" s="280">
        <v>680</v>
      </c>
      <c r="F3674" s="280">
        <v>280</v>
      </c>
      <c r="G3674" s="280">
        <v>240</v>
      </c>
      <c r="H3674" s="280">
        <v>0</v>
      </c>
    </row>
    <row r="3675" spans="1:8" s="129" customFormat="1">
      <c r="A3675" s="1450"/>
      <c r="B3675" s="1452"/>
      <c r="C3675" s="252" t="s">
        <v>853</v>
      </c>
      <c r="D3675" s="252" t="s">
        <v>855</v>
      </c>
      <c r="E3675" s="280">
        <v>720</v>
      </c>
      <c r="F3675" s="280">
        <v>0</v>
      </c>
      <c r="G3675" s="280">
        <v>0</v>
      </c>
      <c r="H3675" s="280">
        <v>0</v>
      </c>
    </row>
    <row r="3676" spans="1:8" s="129" customFormat="1" ht="30">
      <c r="A3676" s="1454">
        <f>MAX($A$1050:A3675)+1</f>
        <v>255</v>
      </c>
      <c r="B3676" s="1452" t="s">
        <v>855</v>
      </c>
      <c r="C3676" s="252" t="s">
        <v>864</v>
      </c>
      <c r="D3676" s="252" t="s">
        <v>865</v>
      </c>
      <c r="E3676" s="280">
        <v>340</v>
      </c>
      <c r="F3676" s="280">
        <v>0</v>
      </c>
      <c r="G3676" s="280">
        <v>0</v>
      </c>
      <c r="H3676" s="280">
        <v>0</v>
      </c>
    </row>
    <row r="3677" spans="1:8" s="129" customFormat="1" ht="30">
      <c r="A3677" s="1450"/>
      <c r="B3677" s="1452"/>
      <c r="C3677" s="252" t="s">
        <v>865</v>
      </c>
      <c r="D3677" s="252" t="s">
        <v>866</v>
      </c>
      <c r="E3677" s="280">
        <v>440</v>
      </c>
      <c r="F3677" s="280">
        <v>280</v>
      </c>
      <c r="G3677" s="280">
        <v>240</v>
      </c>
      <c r="H3677" s="280">
        <v>0</v>
      </c>
    </row>
    <row r="3678" spans="1:8" s="129" customFormat="1">
      <c r="A3678" s="1454">
        <f>MAX($A$1050:A3677)+1</f>
        <v>256</v>
      </c>
      <c r="B3678" s="1452" t="s">
        <v>867</v>
      </c>
      <c r="C3678" s="252" t="s">
        <v>855</v>
      </c>
      <c r="D3678" s="252" t="s">
        <v>868</v>
      </c>
      <c r="E3678" s="280">
        <v>360</v>
      </c>
      <c r="F3678" s="280">
        <v>260</v>
      </c>
      <c r="G3678" s="280">
        <v>220</v>
      </c>
      <c r="H3678" s="280">
        <v>0</v>
      </c>
    </row>
    <row r="3679" spans="1:8" s="129" customFormat="1">
      <c r="A3679" s="1450"/>
      <c r="B3679" s="1452"/>
      <c r="C3679" s="252" t="s">
        <v>868</v>
      </c>
      <c r="D3679" s="252" t="s">
        <v>48</v>
      </c>
      <c r="E3679" s="280">
        <v>300</v>
      </c>
      <c r="F3679" s="280">
        <v>200</v>
      </c>
      <c r="G3679" s="280">
        <v>0</v>
      </c>
      <c r="H3679" s="280">
        <v>0</v>
      </c>
    </row>
    <row r="3680" spans="1:8" s="129" customFormat="1" ht="45">
      <c r="A3680" s="281">
        <f>MAX($A$1050:A3679)+1</f>
        <v>257</v>
      </c>
      <c r="B3680" s="259" t="s">
        <v>869</v>
      </c>
      <c r="C3680" s="252" t="s">
        <v>852</v>
      </c>
      <c r="D3680" s="252" t="s">
        <v>870</v>
      </c>
      <c r="E3680" s="280">
        <v>600</v>
      </c>
      <c r="F3680" s="280">
        <v>300</v>
      </c>
      <c r="G3680" s="280">
        <v>240</v>
      </c>
      <c r="H3680" s="280">
        <v>0</v>
      </c>
    </row>
    <row r="3681" spans="1:8" s="129" customFormat="1" ht="45">
      <c r="A3681" s="1454">
        <f>MAX($A$1050:A3680)+1</f>
        <v>258</v>
      </c>
      <c r="B3681" s="1452" t="s">
        <v>871</v>
      </c>
      <c r="C3681" s="252" t="s">
        <v>872</v>
      </c>
      <c r="D3681" s="252" t="s">
        <v>873</v>
      </c>
      <c r="E3681" s="280">
        <v>180</v>
      </c>
      <c r="F3681" s="280">
        <v>100</v>
      </c>
      <c r="G3681" s="280">
        <v>80</v>
      </c>
      <c r="H3681" s="280">
        <v>0</v>
      </c>
    </row>
    <row r="3682" spans="1:8" s="129" customFormat="1" ht="60">
      <c r="A3682" s="1450"/>
      <c r="B3682" s="1452"/>
      <c r="C3682" s="252" t="s">
        <v>873</v>
      </c>
      <c r="D3682" s="252" t="s">
        <v>874</v>
      </c>
      <c r="E3682" s="280">
        <v>440</v>
      </c>
      <c r="F3682" s="280">
        <v>200</v>
      </c>
      <c r="G3682" s="280">
        <v>160</v>
      </c>
      <c r="H3682" s="280">
        <v>0</v>
      </c>
    </row>
    <row r="3683" spans="1:8" s="129" customFormat="1">
      <c r="A3683" s="1450"/>
      <c r="B3683" s="1452"/>
      <c r="C3683" s="252" t="s">
        <v>874</v>
      </c>
      <c r="D3683" s="252" t="s">
        <v>870</v>
      </c>
      <c r="E3683" s="280">
        <v>360</v>
      </c>
      <c r="F3683" s="280">
        <v>192</v>
      </c>
      <c r="G3683" s="280">
        <v>0</v>
      </c>
      <c r="H3683" s="280">
        <v>0</v>
      </c>
    </row>
    <row r="3684" spans="1:8" s="129" customFormat="1" ht="30">
      <c r="A3684" s="1450"/>
      <c r="B3684" s="1452"/>
      <c r="C3684" s="252" t="s">
        <v>870</v>
      </c>
      <c r="D3684" s="252" t="s">
        <v>875</v>
      </c>
      <c r="E3684" s="280">
        <v>240</v>
      </c>
      <c r="F3684" s="280">
        <v>160</v>
      </c>
      <c r="G3684" s="280">
        <v>144</v>
      </c>
      <c r="H3684" s="280">
        <v>0</v>
      </c>
    </row>
    <row r="3685" spans="1:8" s="129" customFormat="1">
      <c r="A3685" s="281">
        <f>MAX($A$1050:A3684)+1</f>
        <v>259</v>
      </c>
      <c r="B3685" s="259" t="s">
        <v>876</v>
      </c>
      <c r="C3685" s="252" t="s">
        <v>853</v>
      </c>
      <c r="D3685" s="252" t="s">
        <v>877</v>
      </c>
      <c r="E3685" s="280">
        <v>600</v>
      </c>
      <c r="F3685" s="280">
        <v>300</v>
      </c>
      <c r="G3685" s="280">
        <v>260</v>
      </c>
      <c r="H3685" s="280">
        <v>0</v>
      </c>
    </row>
    <row r="3686" spans="1:8" s="129" customFormat="1">
      <c r="A3686" s="281">
        <f>MAX($A$1050:A3685)+1</f>
        <v>260</v>
      </c>
      <c r="B3686" s="259" t="s">
        <v>878</v>
      </c>
      <c r="C3686" s="252" t="s">
        <v>876</v>
      </c>
      <c r="D3686" s="252" t="s">
        <v>874</v>
      </c>
      <c r="E3686" s="280">
        <v>440</v>
      </c>
      <c r="F3686" s="280">
        <v>0</v>
      </c>
      <c r="G3686" s="280">
        <v>0</v>
      </c>
      <c r="H3686" s="280">
        <v>0</v>
      </c>
    </row>
    <row r="3687" spans="1:8" s="129" customFormat="1">
      <c r="A3687" s="1454">
        <f>MAX($A$1050:A3686)+1</f>
        <v>261</v>
      </c>
      <c r="B3687" s="1452" t="s">
        <v>879</v>
      </c>
      <c r="C3687" s="252" t="s">
        <v>880</v>
      </c>
      <c r="D3687" s="252" t="s">
        <v>854</v>
      </c>
      <c r="E3687" s="280">
        <v>480</v>
      </c>
      <c r="F3687" s="280">
        <v>260</v>
      </c>
      <c r="G3687" s="280">
        <v>220</v>
      </c>
      <c r="H3687" s="280">
        <v>0</v>
      </c>
    </row>
    <row r="3688" spans="1:8" s="129" customFormat="1">
      <c r="A3688" s="1450"/>
      <c r="B3688" s="1452"/>
      <c r="C3688" s="252" t="s">
        <v>854</v>
      </c>
      <c r="D3688" s="252" t="s">
        <v>881</v>
      </c>
      <c r="E3688" s="280">
        <v>300</v>
      </c>
      <c r="F3688" s="280">
        <v>160</v>
      </c>
      <c r="G3688" s="280">
        <v>144</v>
      </c>
      <c r="H3688" s="280">
        <v>0</v>
      </c>
    </row>
    <row r="3689" spans="1:8" s="129" customFormat="1" ht="30">
      <c r="A3689" s="281">
        <f>MAX($A$1050:A3688)+1</f>
        <v>262</v>
      </c>
      <c r="B3689" s="259" t="s">
        <v>882</v>
      </c>
      <c r="C3689" s="252" t="s">
        <v>853</v>
      </c>
      <c r="D3689" s="252" t="s">
        <v>866</v>
      </c>
      <c r="E3689" s="280">
        <v>480</v>
      </c>
      <c r="F3689" s="280">
        <v>300</v>
      </c>
      <c r="G3689" s="280">
        <v>240</v>
      </c>
      <c r="H3689" s="280">
        <v>0</v>
      </c>
    </row>
    <row r="3690" spans="1:8" s="129" customFormat="1">
      <c r="A3690" s="1454">
        <f>MAX($A$1050:A3689)+1</f>
        <v>263</v>
      </c>
      <c r="B3690" s="1452" t="s">
        <v>868</v>
      </c>
      <c r="C3690" s="252" t="s">
        <v>853</v>
      </c>
      <c r="D3690" s="252" t="s">
        <v>866</v>
      </c>
      <c r="E3690" s="280">
        <v>480</v>
      </c>
      <c r="F3690" s="280">
        <v>0</v>
      </c>
      <c r="G3690" s="280">
        <v>0</v>
      </c>
      <c r="H3690" s="280">
        <v>0</v>
      </c>
    </row>
    <row r="3691" spans="1:8" s="129" customFormat="1">
      <c r="A3691" s="1450"/>
      <c r="B3691" s="1452"/>
      <c r="C3691" s="252" t="s">
        <v>866</v>
      </c>
      <c r="D3691" s="252" t="s">
        <v>881</v>
      </c>
      <c r="E3691" s="280">
        <v>340</v>
      </c>
      <c r="F3691" s="280">
        <v>200</v>
      </c>
      <c r="G3691" s="280">
        <v>160</v>
      </c>
      <c r="H3691" s="280">
        <v>0</v>
      </c>
    </row>
    <row r="3692" spans="1:8" s="129" customFormat="1" ht="45">
      <c r="A3692" s="1454">
        <f>MAX($A$1050:A3691)+1</f>
        <v>264</v>
      </c>
      <c r="B3692" s="1452" t="s">
        <v>883</v>
      </c>
      <c r="C3692" s="252" t="s">
        <v>853</v>
      </c>
      <c r="D3692" s="252" t="s">
        <v>884</v>
      </c>
      <c r="E3692" s="280">
        <v>360</v>
      </c>
      <c r="F3692" s="280">
        <v>0</v>
      </c>
      <c r="G3692" s="280">
        <v>0</v>
      </c>
      <c r="H3692" s="280">
        <v>0</v>
      </c>
    </row>
    <row r="3693" spans="1:8" s="129" customFormat="1">
      <c r="A3693" s="1450"/>
      <c r="B3693" s="1452"/>
      <c r="C3693" s="252" t="s">
        <v>853</v>
      </c>
      <c r="D3693" s="252" t="s">
        <v>885</v>
      </c>
      <c r="E3693" s="280">
        <v>340</v>
      </c>
      <c r="F3693" s="280">
        <v>200</v>
      </c>
      <c r="G3693" s="280">
        <v>0</v>
      </c>
      <c r="H3693" s="280">
        <v>0</v>
      </c>
    </row>
    <row r="3694" spans="1:8" s="129" customFormat="1">
      <c r="A3694" s="1454">
        <f>MAX($A$1050:A3693)+1</f>
        <v>265</v>
      </c>
      <c r="B3694" s="1452" t="s">
        <v>885</v>
      </c>
      <c r="C3694" s="252" t="s">
        <v>886</v>
      </c>
      <c r="D3694" s="252" t="s">
        <v>854</v>
      </c>
      <c r="E3694" s="280">
        <v>600</v>
      </c>
      <c r="F3694" s="280">
        <v>280</v>
      </c>
      <c r="G3694" s="280">
        <v>240</v>
      </c>
      <c r="H3694" s="280">
        <v>0</v>
      </c>
    </row>
    <row r="3695" spans="1:8" s="129" customFormat="1">
      <c r="A3695" s="1450"/>
      <c r="B3695" s="1452"/>
      <c r="C3695" s="252" t="s">
        <v>854</v>
      </c>
      <c r="D3695" s="252" t="s">
        <v>881</v>
      </c>
      <c r="E3695" s="280">
        <v>200</v>
      </c>
      <c r="F3695" s="280">
        <v>144</v>
      </c>
      <c r="G3695" s="280">
        <v>0</v>
      </c>
      <c r="H3695" s="280">
        <v>0</v>
      </c>
    </row>
    <row r="3696" spans="1:8" s="129" customFormat="1">
      <c r="A3696" s="1454">
        <f>MAX($A$1050:A3695)+1</f>
        <v>266</v>
      </c>
      <c r="B3696" s="1452" t="s">
        <v>887</v>
      </c>
      <c r="C3696" s="252" t="s">
        <v>853</v>
      </c>
      <c r="D3696" s="252" t="s">
        <v>854</v>
      </c>
      <c r="E3696" s="280">
        <v>440</v>
      </c>
      <c r="F3696" s="280">
        <v>280</v>
      </c>
      <c r="G3696" s="280">
        <v>240</v>
      </c>
      <c r="H3696" s="280">
        <v>0</v>
      </c>
    </row>
    <row r="3697" spans="1:8" s="129" customFormat="1">
      <c r="A3697" s="1450"/>
      <c r="B3697" s="1452"/>
      <c r="C3697" s="252" t="s">
        <v>853</v>
      </c>
      <c r="D3697" s="252" t="s">
        <v>888</v>
      </c>
      <c r="E3697" s="280">
        <v>320</v>
      </c>
      <c r="F3697" s="280">
        <v>180</v>
      </c>
      <c r="G3697" s="280">
        <v>160</v>
      </c>
      <c r="H3697" s="280">
        <v>0</v>
      </c>
    </row>
    <row r="3698" spans="1:8" s="129" customFormat="1">
      <c r="A3698" s="1454">
        <f>MAX($A$1050:A3697)+1</f>
        <v>267</v>
      </c>
      <c r="B3698" s="1452" t="s">
        <v>818</v>
      </c>
      <c r="C3698" s="252" t="s">
        <v>853</v>
      </c>
      <c r="D3698" s="252" t="s">
        <v>889</v>
      </c>
      <c r="E3698" s="280">
        <v>360</v>
      </c>
      <c r="F3698" s="280">
        <v>180</v>
      </c>
      <c r="G3698" s="280">
        <v>160</v>
      </c>
      <c r="H3698" s="280">
        <v>0</v>
      </c>
    </row>
    <row r="3699" spans="1:8" s="129" customFormat="1" ht="45">
      <c r="A3699" s="1450"/>
      <c r="B3699" s="1452"/>
      <c r="C3699" s="252" t="s">
        <v>889</v>
      </c>
      <c r="D3699" s="252" t="s">
        <v>890</v>
      </c>
      <c r="E3699" s="280">
        <v>240</v>
      </c>
      <c r="F3699" s="280">
        <v>160</v>
      </c>
      <c r="G3699" s="280">
        <v>144</v>
      </c>
      <c r="H3699" s="280">
        <v>0</v>
      </c>
    </row>
    <row r="3700" spans="1:8" s="129" customFormat="1">
      <c r="A3700" s="1454">
        <f>MAX($A$1050:A3699)+1</f>
        <v>268</v>
      </c>
      <c r="B3700" s="1452" t="s">
        <v>891</v>
      </c>
      <c r="C3700" s="252" t="s">
        <v>892</v>
      </c>
      <c r="D3700" s="252" t="s">
        <v>893</v>
      </c>
      <c r="E3700" s="280">
        <v>360</v>
      </c>
      <c r="F3700" s="280">
        <v>0</v>
      </c>
      <c r="G3700" s="280">
        <v>0</v>
      </c>
      <c r="H3700" s="280">
        <v>0</v>
      </c>
    </row>
    <row r="3701" spans="1:8" s="129" customFormat="1">
      <c r="A3701" s="1450"/>
      <c r="B3701" s="1452"/>
      <c r="C3701" s="252" t="s">
        <v>857</v>
      </c>
      <c r="D3701" s="252" t="s">
        <v>894</v>
      </c>
      <c r="E3701" s="280">
        <v>360</v>
      </c>
      <c r="F3701" s="280">
        <v>0</v>
      </c>
      <c r="G3701" s="280">
        <v>0</v>
      </c>
      <c r="H3701" s="280">
        <v>0</v>
      </c>
    </row>
    <row r="3702" spans="1:8" s="129" customFormat="1" ht="45">
      <c r="A3702" s="1450"/>
      <c r="B3702" s="1452"/>
      <c r="C3702" s="252" t="s">
        <v>895</v>
      </c>
      <c r="D3702" s="252" t="s">
        <v>896</v>
      </c>
      <c r="E3702" s="280">
        <v>360</v>
      </c>
      <c r="F3702" s="280">
        <v>0</v>
      </c>
      <c r="G3702" s="280">
        <v>0</v>
      </c>
      <c r="H3702" s="280">
        <v>0</v>
      </c>
    </row>
    <row r="3703" spans="1:8" s="129" customFormat="1">
      <c r="A3703" s="1454">
        <f>MAX($A$1050:A3702)+1</f>
        <v>269</v>
      </c>
      <c r="B3703" s="1452" t="s">
        <v>897</v>
      </c>
      <c r="C3703" s="252" t="s">
        <v>898</v>
      </c>
      <c r="D3703" s="252"/>
      <c r="E3703" s="280">
        <v>576</v>
      </c>
      <c r="F3703" s="280">
        <v>0</v>
      </c>
      <c r="G3703" s="280">
        <v>0</v>
      </c>
      <c r="H3703" s="280">
        <v>0</v>
      </c>
    </row>
    <row r="3704" spans="1:8" s="129" customFormat="1">
      <c r="A3704" s="1450"/>
      <c r="B3704" s="1452"/>
      <c r="C3704" s="252" t="s">
        <v>899</v>
      </c>
      <c r="D3704" s="252"/>
      <c r="E3704" s="280">
        <v>432</v>
      </c>
      <c r="F3704" s="280">
        <v>0</v>
      </c>
      <c r="G3704" s="280">
        <v>0</v>
      </c>
      <c r="H3704" s="280">
        <v>0</v>
      </c>
    </row>
    <row r="3705" spans="1:8" s="129" customFormat="1">
      <c r="A3705" s="1454">
        <f>MAX($A$1050:A3704)+1</f>
        <v>270</v>
      </c>
      <c r="B3705" s="260" t="s">
        <v>900</v>
      </c>
      <c r="C3705" s="252"/>
      <c r="D3705" s="252"/>
      <c r="E3705" s="280">
        <v>0</v>
      </c>
      <c r="F3705" s="280">
        <v>0</v>
      </c>
      <c r="G3705" s="280">
        <v>0</v>
      </c>
      <c r="H3705" s="280">
        <v>0</v>
      </c>
    </row>
    <row r="3706" spans="1:8" s="129" customFormat="1" ht="30">
      <c r="A3706" s="1450"/>
      <c r="B3706" s="259" t="s">
        <v>901</v>
      </c>
      <c r="C3706" s="252" t="s">
        <v>902</v>
      </c>
      <c r="D3706" s="252" t="s">
        <v>903</v>
      </c>
      <c r="E3706" s="280">
        <v>1320</v>
      </c>
      <c r="F3706" s="280">
        <v>0</v>
      </c>
      <c r="G3706" s="280">
        <v>0</v>
      </c>
      <c r="H3706" s="280">
        <v>0</v>
      </c>
    </row>
    <row r="3707" spans="1:8" s="129" customFormat="1" ht="30">
      <c r="A3707" s="1450"/>
      <c r="B3707" s="259" t="s">
        <v>904</v>
      </c>
      <c r="C3707" s="252" t="s">
        <v>859</v>
      </c>
      <c r="D3707" s="252" t="s">
        <v>905</v>
      </c>
      <c r="E3707" s="280">
        <v>1320</v>
      </c>
      <c r="F3707" s="280">
        <v>0</v>
      </c>
      <c r="G3707" s="280">
        <v>0</v>
      </c>
      <c r="H3707" s="280">
        <v>0</v>
      </c>
    </row>
    <row r="3708" spans="1:8" s="129" customFormat="1" ht="45">
      <c r="A3708" s="1450"/>
      <c r="B3708" s="259" t="s">
        <v>906</v>
      </c>
      <c r="C3708" s="252" t="s">
        <v>907</v>
      </c>
      <c r="D3708" s="252" t="s">
        <v>908</v>
      </c>
      <c r="E3708" s="280">
        <v>1320</v>
      </c>
      <c r="F3708" s="280">
        <v>0</v>
      </c>
      <c r="G3708" s="280">
        <v>0</v>
      </c>
      <c r="H3708" s="280">
        <v>0</v>
      </c>
    </row>
    <row r="3709" spans="1:8" s="129" customFormat="1">
      <c r="A3709" s="1450"/>
      <c r="B3709" s="259" t="s">
        <v>908</v>
      </c>
      <c r="C3709" s="252" t="s">
        <v>859</v>
      </c>
      <c r="D3709" s="252" t="s">
        <v>905</v>
      </c>
      <c r="E3709" s="280">
        <v>1080</v>
      </c>
      <c r="F3709" s="280">
        <v>0</v>
      </c>
      <c r="G3709" s="280">
        <v>0</v>
      </c>
      <c r="H3709" s="280">
        <v>0</v>
      </c>
    </row>
    <row r="3710" spans="1:8" s="129" customFormat="1">
      <c r="A3710" s="1450"/>
      <c r="B3710" s="259" t="s">
        <v>909</v>
      </c>
      <c r="C3710" s="252" t="s">
        <v>874</v>
      </c>
      <c r="D3710" s="252" t="s">
        <v>910</v>
      </c>
      <c r="E3710" s="280">
        <v>1080</v>
      </c>
      <c r="F3710" s="280">
        <v>0</v>
      </c>
      <c r="G3710" s="280">
        <v>0</v>
      </c>
      <c r="H3710" s="280">
        <v>0</v>
      </c>
    </row>
    <row r="3711" spans="1:8" s="129" customFormat="1">
      <c r="A3711" s="1454">
        <f>MAX($A$1050:A3710)+1</f>
        <v>271</v>
      </c>
      <c r="B3711" s="1452" t="s">
        <v>911</v>
      </c>
      <c r="C3711" s="1452"/>
      <c r="D3711" s="1452"/>
      <c r="E3711" s="280">
        <v>0</v>
      </c>
      <c r="F3711" s="280">
        <v>0</v>
      </c>
      <c r="G3711" s="280">
        <v>0</v>
      </c>
      <c r="H3711" s="280">
        <v>0</v>
      </c>
    </row>
    <row r="3712" spans="1:8" s="129" customFormat="1" ht="30">
      <c r="A3712" s="1450"/>
      <c r="B3712" s="259" t="s">
        <v>912</v>
      </c>
      <c r="C3712" s="252" t="s">
        <v>913</v>
      </c>
      <c r="D3712" s="252" t="s">
        <v>854</v>
      </c>
      <c r="E3712" s="280">
        <v>468</v>
      </c>
      <c r="F3712" s="280">
        <v>0</v>
      </c>
      <c r="G3712" s="280">
        <v>0</v>
      </c>
      <c r="H3712" s="280">
        <v>0</v>
      </c>
    </row>
    <row r="3713" spans="1:8" s="129" customFormat="1" ht="30">
      <c r="A3713" s="1450"/>
      <c r="B3713" s="259" t="s">
        <v>912</v>
      </c>
      <c r="C3713" s="252" t="s">
        <v>914</v>
      </c>
      <c r="D3713" s="252" t="s">
        <v>915</v>
      </c>
      <c r="E3713" s="280">
        <v>468</v>
      </c>
      <c r="F3713" s="280">
        <v>0</v>
      </c>
      <c r="G3713" s="280">
        <v>0</v>
      </c>
      <c r="H3713" s="280">
        <v>0</v>
      </c>
    </row>
    <row r="3714" spans="1:8" s="129" customFormat="1">
      <c r="A3714" s="1450"/>
      <c r="B3714" s="260" t="s">
        <v>916</v>
      </c>
      <c r="C3714" s="252"/>
      <c r="D3714" s="252"/>
      <c r="E3714" s="280">
        <v>216</v>
      </c>
      <c r="F3714" s="280">
        <v>0</v>
      </c>
      <c r="G3714" s="280">
        <v>0</v>
      </c>
      <c r="H3714" s="280">
        <v>0</v>
      </c>
    </row>
    <row r="3715" spans="1:8" s="129" customFormat="1">
      <c r="A3715" s="1450"/>
      <c r="B3715" s="259" t="s">
        <v>917</v>
      </c>
      <c r="C3715" s="252"/>
      <c r="D3715" s="252"/>
      <c r="E3715" s="280">
        <v>216</v>
      </c>
      <c r="F3715" s="280">
        <v>0</v>
      </c>
      <c r="G3715" s="280">
        <v>0</v>
      </c>
      <c r="H3715" s="280">
        <v>0</v>
      </c>
    </row>
    <row r="3716" spans="1:8" s="129" customFormat="1">
      <c r="A3716" s="1450"/>
      <c r="B3716" s="260" t="s">
        <v>918</v>
      </c>
      <c r="C3716" s="252"/>
      <c r="D3716" s="252"/>
      <c r="E3716" s="280">
        <v>192</v>
      </c>
      <c r="F3716" s="280">
        <v>0</v>
      </c>
      <c r="G3716" s="280">
        <v>0</v>
      </c>
      <c r="H3716" s="280">
        <v>0</v>
      </c>
    </row>
    <row r="3717" spans="1:8" s="129" customFormat="1">
      <c r="A3717" s="1454">
        <f>MAX($A$1050:A3716)+1</f>
        <v>272</v>
      </c>
      <c r="B3717" s="1452" t="s">
        <v>919</v>
      </c>
      <c r="C3717" s="1452"/>
      <c r="D3717" s="1452"/>
      <c r="E3717" s="280">
        <v>0</v>
      </c>
      <c r="F3717" s="280">
        <v>0</v>
      </c>
      <c r="G3717" s="280">
        <v>0</v>
      </c>
      <c r="H3717" s="280">
        <v>0</v>
      </c>
    </row>
    <row r="3718" spans="1:8" s="129" customFormat="1" ht="30">
      <c r="A3718" s="1450"/>
      <c r="B3718" s="1452" t="s">
        <v>920</v>
      </c>
      <c r="C3718" s="252" t="s">
        <v>921</v>
      </c>
      <c r="D3718" s="252" t="s">
        <v>910</v>
      </c>
      <c r="E3718" s="280">
        <v>192</v>
      </c>
      <c r="F3718" s="280">
        <v>144</v>
      </c>
      <c r="G3718" s="280">
        <v>0</v>
      </c>
      <c r="H3718" s="280">
        <v>0</v>
      </c>
    </row>
    <row r="3719" spans="1:8" s="129" customFormat="1" ht="30">
      <c r="A3719" s="1450"/>
      <c r="B3719" s="1452"/>
      <c r="C3719" s="252" t="s">
        <v>922</v>
      </c>
      <c r="D3719" s="252" t="s">
        <v>910</v>
      </c>
      <c r="E3719" s="280">
        <v>192</v>
      </c>
      <c r="F3719" s="280">
        <v>160</v>
      </c>
      <c r="G3719" s="280">
        <v>144</v>
      </c>
      <c r="H3719" s="280">
        <v>0</v>
      </c>
    </row>
    <row r="3720" spans="1:8" s="129" customFormat="1" ht="30">
      <c r="A3720" s="1450"/>
      <c r="B3720" s="1452"/>
      <c r="C3720" s="252" t="s">
        <v>923</v>
      </c>
      <c r="D3720" s="252" t="s">
        <v>924</v>
      </c>
      <c r="E3720" s="280">
        <v>192</v>
      </c>
      <c r="F3720" s="280">
        <v>160</v>
      </c>
      <c r="G3720" s="280">
        <v>144</v>
      </c>
      <c r="H3720" s="280">
        <v>0</v>
      </c>
    </row>
    <row r="3721" spans="1:8" s="129" customFormat="1">
      <c r="A3721" s="1454">
        <f>MAX($A$1050:A3720)+1</f>
        <v>273</v>
      </c>
      <c r="B3721" s="1452" t="s">
        <v>925</v>
      </c>
      <c r="C3721" s="1452"/>
      <c r="D3721" s="1452"/>
      <c r="E3721" s="280">
        <v>0</v>
      </c>
      <c r="F3721" s="280">
        <v>0</v>
      </c>
      <c r="G3721" s="280">
        <v>0</v>
      </c>
      <c r="H3721" s="280">
        <v>0</v>
      </c>
    </row>
    <row r="3722" spans="1:8" s="129" customFormat="1" ht="45" customHeight="1">
      <c r="A3722" s="1450"/>
      <c r="B3722" s="259" t="s">
        <v>926</v>
      </c>
      <c r="C3722" s="252" t="s">
        <v>927</v>
      </c>
      <c r="D3722" s="252" t="s">
        <v>928</v>
      </c>
      <c r="E3722" s="280">
        <v>1320</v>
      </c>
      <c r="F3722" s="280">
        <v>0</v>
      </c>
      <c r="G3722" s="280">
        <v>0</v>
      </c>
      <c r="H3722" s="280">
        <v>0</v>
      </c>
    </row>
    <row r="3723" spans="1:8" s="129" customFormat="1" ht="30">
      <c r="A3723" s="1450"/>
      <c r="B3723" s="259" t="s">
        <v>929</v>
      </c>
      <c r="C3723" s="252" t="s">
        <v>927</v>
      </c>
      <c r="D3723" s="252" t="s">
        <v>928</v>
      </c>
      <c r="E3723" s="280">
        <v>1200</v>
      </c>
      <c r="F3723" s="280">
        <v>0</v>
      </c>
      <c r="G3723" s="280">
        <v>0</v>
      </c>
      <c r="H3723" s="280">
        <v>0</v>
      </c>
    </row>
    <row r="3724" spans="1:8" s="129" customFormat="1" ht="60">
      <c r="A3724" s="1454">
        <f>MAX($A$1050:A3723)+1</f>
        <v>274</v>
      </c>
      <c r="B3724" s="259" t="s">
        <v>930</v>
      </c>
      <c r="C3724" s="252" t="s">
        <v>859</v>
      </c>
      <c r="D3724" s="252" t="s">
        <v>905</v>
      </c>
      <c r="E3724" s="280">
        <v>320</v>
      </c>
      <c r="F3724" s="280">
        <v>0</v>
      </c>
      <c r="G3724" s="280">
        <v>0</v>
      </c>
      <c r="H3724" s="280">
        <v>0</v>
      </c>
    </row>
    <row r="3725" spans="1:8" s="129" customFormat="1" ht="47.25" customHeight="1">
      <c r="A3725" s="1450"/>
      <c r="B3725" s="259" t="s">
        <v>931</v>
      </c>
      <c r="C3725" s="252" t="s">
        <v>932</v>
      </c>
      <c r="D3725" s="252" t="s">
        <v>933</v>
      </c>
      <c r="E3725" s="280">
        <v>360</v>
      </c>
      <c r="F3725" s="280">
        <v>200</v>
      </c>
      <c r="G3725" s="280">
        <v>180</v>
      </c>
      <c r="H3725" s="280">
        <v>0</v>
      </c>
    </row>
    <row r="3726" spans="1:8" s="129" customFormat="1" ht="60">
      <c r="A3726" s="1450"/>
      <c r="B3726" s="259" t="s">
        <v>934</v>
      </c>
      <c r="C3726" s="252" t="s">
        <v>935</v>
      </c>
      <c r="D3726" s="252" t="s">
        <v>881</v>
      </c>
      <c r="E3726" s="284">
        <v>260</v>
      </c>
      <c r="F3726" s="284">
        <v>180</v>
      </c>
      <c r="G3726" s="284">
        <v>160</v>
      </c>
      <c r="H3726" s="280">
        <v>0</v>
      </c>
    </row>
    <row r="3727" spans="1:8" s="129" customFormat="1" ht="60">
      <c r="A3727" s="1450"/>
      <c r="B3727" s="259" t="s">
        <v>936</v>
      </c>
      <c r="C3727" s="252" t="s">
        <v>937</v>
      </c>
      <c r="D3727" s="252" t="s">
        <v>938</v>
      </c>
      <c r="E3727" s="280">
        <v>260</v>
      </c>
      <c r="F3727" s="280">
        <v>180</v>
      </c>
      <c r="G3727" s="280">
        <v>0</v>
      </c>
      <c r="H3727" s="280">
        <v>0</v>
      </c>
    </row>
    <row r="3728" spans="1:8" s="129" customFormat="1">
      <c r="A3728" s="281">
        <f>MAX($A$1050:A3727)+1</f>
        <v>275</v>
      </c>
      <c r="B3728" s="1452" t="s">
        <v>939</v>
      </c>
      <c r="C3728" s="1452"/>
      <c r="D3728" s="1452"/>
      <c r="E3728" s="280">
        <v>200</v>
      </c>
      <c r="F3728" s="280">
        <v>160</v>
      </c>
      <c r="G3728" s="280">
        <v>144</v>
      </c>
      <c r="H3728" s="280">
        <v>0</v>
      </c>
    </row>
    <row r="3729" spans="1:8" s="129" customFormat="1" ht="37.5" customHeight="1">
      <c r="A3729" s="1454">
        <f>MAX($A$1050:A3728)+1</f>
        <v>276</v>
      </c>
      <c r="B3729" s="1453" t="s">
        <v>940</v>
      </c>
      <c r="C3729" s="1453"/>
      <c r="D3729" s="1453"/>
      <c r="E3729" s="280">
        <v>0</v>
      </c>
      <c r="F3729" s="280">
        <v>0</v>
      </c>
      <c r="G3729" s="280">
        <v>0</v>
      </c>
      <c r="H3729" s="280">
        <v>0</v>
      </c>
    </row>
    <row r="3730" spans="1:8" s="129" customFormat="1" ht="30">
      <c r="A3730" s="1450"/>
      <c r="B3730" s="259" t="s">
        <v>86</v>
      </c>
      <c r="C3730" s="252" t="s">
        <v>941</v>
      </c>
      <c r="D3730" s="252" t="s">
        <v>942</v>
      </c>
      <c r="E3730" s="280">
        <v>2600</v>
      </c>
      <c r="F3730" s="280">
        <v>0</v>
      </c>
      <c r="G3730" s="280">
        <v>0</v>
      </c>
      <c r="H3730" s="280">
        <v>0</v>
      </c>
    </row>
    <row r="3731" spans="1:8" s="129" customFormat="1" ht="39" customHeight="1">
      <c r="A3731" s="1454">
        <f>MAX($A$1050:A3730)+1</f>
        <v>277</v>
      </c>
      <c r="B3731" s="1453" t="s">
        <v>943</v>
      </c>
      <c r="C3731" s="1453"/>
      <c r="D3731" s="1453"/>
      <c r="E3731" s="280">
        <v>0</v>
      </c>
      <c r="F3731" s="280">
        <v>0</v>
      </c>
      <c r="G3731" s="280">
        <v>0</v>
      </c>
      <c r="H3731" s="280">
        <v>0</v>
      </c>
    </row>
    <row r="3732" spans="1:8" s="129" customFormat="1">
      <c r="A3732" s="1450"/>
      <c r="B3732" s="259" t="s">
        <v>63</v>
      </c>
      <c r="C3732" s="252" t="s">
        <v>853</v>
      </c>
      <c r="D3732" s="252" t="s">
        <v>905</v>
      </c>
      <c r="E3732" s="280">
        <v>1880</v>
      </c>
      <c r="F3732" s="280">
        <v>0</v>
      </c>
      <c r="G3732" s="280">
        <v>0</v>
      </c>
      <c r="H3732" s="280">
        <v>0</v>
      </c>
    </row>
    <row r="3733" spans="1:8" s="129" customFormat="1" ht="15.75">
      <c r="A3733" s="1454">
        <f>MAX($A$1050:A3732)+1</f>
        <v>278</v>
      </c>
      <c r="B3733" s="1453" t="s">
        <v>944</v>
      </c>
      <c r="C3733" s="1453"/>
      <c r="D3733" s="1453"/>
      <c r="E3733" s="280">
        <v>0</v>
      </c>
      <c r="F3733" s="280">
        <v>0</v>
      </c>
      <c r="G3733" s="280">
        <v>0</v>
      </c>
      <c r="H3733" s="280">
        <v>0</v>
      </c>
    </row>
    <row r="3734" spans="1:8" s="129" customFormat="1" ht="30">
      <c r="A3734" s="1450"/>
      <c r="B3734" s="259" t="s">
        <v>816</v>
      </c>
      <c r="C3734" s="252" t="s">
        <v>818</v>
      </c>
      <c r="D3734" s="252" t="s">
        <v>819</v>
      </c>
      <c r="E3734" s="280">
        <v>7200</v>
      </c>
      <c r="F3734" s="280">
        <v>0</v>
      </c>
      <c r="G3734" s="280">
        <v>0</v>
      </c>
      <c r="H3734" s="280">
        <v>0</v>
      </c>
    </row>
    <row r="3735" spans="1:8" s="129" customFormat="1" ht="36.75" customHeight="1">
      <c r="A3735" s="1454">
        <f>MAX($A$1050:A3734)+1</f>
        <v>279</v>
      </c>
      <c r="B3735" s="1453" t="s">
        <v>945</v>
      </c>
      <c r="C3735" s="1453"/>
      <c r="D3735" s="1453"/>
      <c r="E3735" s="280">
        <v>0</v>
      </c>
      <c r="F3735" s="280">
        <v>0</v>
      </c>
      <c r="G3735" s="280">
        <v>0</v>
      </c>
      <c r="H3735" s="280">
        <v>0</v>
      </c>
    </row>
    <row r="3736" spans="1:8" s="129" customFormat="1" ht="45">
      <c r="A3736" s="1450"/>
      <c r="B3736" s="259" t="s">
        <v>816</v>
      </c>
      <c r="C3736" s="252" t="s">
        <v>820</v>
      </c>
      <c r="D3736" s="252" t="s">
        <v>852</v>
      </c>
      <c r="E3736" s="280">
        <v>7600</v>
      </c>
      <c r="F3736" s="280">
        <v>0</v>
      </c>
      <c r="G3736" s="280">
        <v>0</v>
      </c>
      <c r="H3736" s="280">
        <v>0</v>
      </c>
    </row>
    <row r="3737" spans="1:8" s="129" customFormat="1">
      <c r="A3737" s="1450"/>
      <c r="B3737" s="259" t="s">
        <v>39</v>
      </c>
      <c r="C3737" s="252" t="s">
        <v>816</v>
      </c>
      <c r="D3737" s="252" t="s">
        <v>857</v>
      </c>
      <c r="E3737" s="280">
        <v>3000</v>
      </c>
      <c r="F3737" s="280">
        <v>0</v>
      </c>
      <c r="G3737" s="280">
        <v>0</v>
      </c>
      <c r="H3737" s="280">
        <v>0</v>
      </c>
    </row>
    <row r="3738" spans="1:8" s="129" customFormat="1" ht="30">
      <c r="A3738" s="1454">
        <f>MAX($A$1050:A3737)+1</f>
        <v>280</v>
      </c>
      <c r="B3738" s="1452" t="s">
        <v>946</v>
      </c>
      <c r="C3738" s="252" t="s">
        <v>947</v>
      </c>
      <c r="D3738" s="252" t="s">
        <v>948</v>
      </c>
      <c r="E3738" s="280">
        <v>188</v>
      </c>
      <c r="F3738" s="280">
        <v>100</v>
      </c>
      <c r="G3738" s="280">
        <v>80</v>
      </c>
      <c r="H3738" s="280">
        <v>60</v>
      </c>
    </row>
    <row r="3739" spans="1:8" s="129" customFormat="1" ht="41.25" customHeight="1">
      <c r="A3739" s="1450"/>
      <c r="B3739" s="1452"/>
      <c r="C3739" s="252" t="s">
        <v>948</v>
      </c>
      <c r="D3739" s="252" t="s">
        <v>949</v>
      </c>
      <c r="E3739" s="280">
        <v>140</v>
      </c>
      <c r="F3739" s="280">
        <v>64</v>
      </c>
      <c r="G3739" s="280">
        <v>56</v>
      </c>
      <c r="H3739" s="280">
        <v>40</v>
      </c>
    </row>
    <row r="3740" spans="1:8" s="129" customFormat="1" ht="30">
      <c r="A3740" s="281">
        <f>MAX($A$1050:A3739)+1</f>
        <v>281</v>
      </c>
      <c r="B3740" s="259" t="s">
        <v>951</v>
      </c>
      <c r="C3740" s="252" t="s">
        <v>947</v>
      </c>
      <c r="D3740" s="252" t="s">
        <v>881</v>
      </c>
      <c r="E3740" s="280">
        <v>140</v>
      </c>
      <c r="F3740" s="280">
        <v>120</v>
      </c>
      <c r="G3740" s="280">
        <v>0</v>
      </c>
      <c r="H3740" s="280">
        <v>0</v>
      </c>
    </row>
    <row r="3741" spans="1:8" s="129" customFormat="1" ht="30">
      <c r="A3741" s="1454">
        <f>MAX($A$1050:A3740)+1</f>
        <v>282</v>
      </c>
      <c r="B3741" s="1452" t="s">
        <v>952</v>
      </c>
      <c r="C3741" s="252" t="s">
        <v>953</v>
      </c>
      <c r="D3741" s="252" t="s">
        <v>954</v>
      </c>
      <c r="E3741" s="280">
        <v>80</v>
      </c>
      <c r="F3741" s="280">
        <v>48</v>
      </c>
      <c r="G3741" s="280">
        <v>40</v>
      </c>
      <c r="H3741" s="280">
        <v>0</v>
      </c>
    </row>
    <row r="3742" spans="1:8" s="129" customFormat="1" ht="30">
      <c r="A3742" s="1450"/>
      <c r="B3742" s="1452"/>
      <c r="C3742" s="252" t="s">
        <v>955</v>
      </c>
      <c r="D3742" s="252" t="s">
        <v>956</v>
      </c>
      <c r="E3742" s="280">
        <v>80</v>
      </c>
      <c r="F3742" s="280">
        <v>48</v>
      </c>
      <c r="G3742" s="280">
        <v>40</v>
      </c>
      <c r="H3742" s="280">
        <v>0</v>
      </c>
    </row>
    <row r="3743" spans="1:8" s="129" customFormat="1" ht="30">
      <c r="A3743" s="281">
        <f>MAX($A$1050:A3742)+1</f>
        <v>283</v>
      </c>
      <c r="B3743" s="259" t="s">
        <v>957</v>
      </c>
      <c r="C3743" s="252" t="s">
        <v>958</v>
      </c>
      <c r="D3743" s="252" t="s">
        <v>959</v>
      </c>
      <c r="E3743" s="280">
        <v>56</v>
      </c>
      <c r="F3743" s="280">
        <v>36</v>
      </c>
      <c r="G3743" s="280">
        <v>32</v>
      </c>
      <c r="H3743" s="280">
        <v>0</v>
      </c>
    </row>
    <row r="3744" spans="1:8" s="129" customFormat="1" ht="30">
      <c r="A3744" s="281">
        <f>MAX($A$1050:A3743)+1</f>
        <v>284</v>
      </c>
      <c r="B3744" s="259" t="s">
        <v>960</v>
      </c>
      <c r="C3744" s="252" t="s">
        <v>961</v>
      </c>
      <c r="D3744" s="252" t="s">
        <v>962</v>
      </c>
      <c r="E3744" s="280">
        <v>44</v>
      </c>
      <c r="F3744" s="280">
        <v>36</v>
      </c>
      <c r="G3744" s="280">
        <v>32</v>
      </c>
      <c r="H3744" s="280">
        <v>0</v>
      </c>
    </row>
    <row r="3745" spans="1:8" s="129" customFormat="1" ht="30">
      <c r="A3745" s="281">
        <f>MAX($A$1050:A3744)+1</f>
        <v>285</v>
      </c>
      <c r="B3745" s="259" t="s">
        <v>963</v>
      </c>
      <c r="C3745" s="252" t="s">
        <v>964</v>
      </c>
      <c r="D3745" s="252" t="s">
        <v>965</v>
      </c>
      <c r="E3745" s="280">
        <v>44</v>
      </c>
      <c r="F3745" s="280">
        <v>36</v>
      </c>
      <c r="G3745" s="280">
        <v>32</v>
      </c>
      <c r="H3745" s="280">
        <v>0</v>
      </c>
    </row>
    <row r="3746" spans="1:8" s="129" customFormat="1" ht="45">
      <c r="A3746" s="1454">
        <f>MAX($A$1050:A3745)+1</f>
        <v>286</v>
      </c>
      <c r="B3746" s="1452" t="s">
        <v>966</v>
      </c>
      <c r="C3746" s="252" t="s">
        <v>967</v>
      </c>
      <c r="D3746" s="252" t="s">
        <v>968</v>
      </c>
      <c r="E3746" s="280">
        <v>44</v>
      </c>
      <c r="F3746" s="280">
        <v>36</v>
      </c>
      <c r="G3746" s="280">
        <v>32</v>
      </c>
      <c r="H3746" s="280">
        <v>0</v>
      </c>
    </row>
    <row r="3747" spans="1:8" s="129" customFormat="1" ht="45">
      <c r="A3747" s="1450"/>
      <c r="B3747" s="1452"/>
      <c r="C3747" s="252" t="s">
        <v>969</v>
      </c>
      <c r="D3747" s="252" t="s">
        <v>968</v>
      </c>
      <c r="E3747" s="280">
        <v>44</v>
      </c>
      <c r="F3747" s="280">
        <v>36</v>
      </c>
      <c r="G3747" s="280">
        <v>32</v>
      </c>
      <c r="H3747" s="280">
        <v>0</v>
      </c>
    </row>
    <row r="3748" spans="1:8" s="129" customFormat="1" ht="75">
      <c r="A3748" s="281">
        <f>MAX($A$1050:A3747)+1</f>
        <v>287</v>
      </c>
      <c r="B3748" s="259" t="s">
        <v>970</v>
      </c>
      <c r="C3748" s="252" t="s">
        <v>971</v>
      </c>
      <c r="D3748" s="252" t="s">
        <v>972</v>
      </c>
      <c r="E3748" s="280">
        <v>44</v>
      </c>
      <c r="F3748" s="280">
        <v>36</v>
      </c>
      <c r="G3748" s="280">
        <v>32</v>
      </c>
      <c r="H3748" s="280">
        <v>0</v>
      </c>
    </row>
    <row r="3749" spans="1:8" s="129" customFormat="1" ht="30">
      <c r="A3749" s="281">
        <f>MAX($A$1050:A3748)+1</f>
        <v>288</v>
      </c>
      <c r="B3749" s="259" t="s">
        <v>973</v>
      </c>
      <c r="C3749" s="252" t="s">
        <v>958</v>
      </c>
      <c r="D3749" s="252" t="s">
        <v>831</v>
      </c>
      <c r="E3749" s="280">
        <v>40</v>
      </c>
      <c r="F3749" s="280">
        <v>36</v>
      </c>
      <c r="G3749" s="280">
        <v>32</v>
      </c>
      <c r="H3749" s="280">
        <v>0</v>
      </c>
    </row>
    <row r="3750" spans="1:8" s="241" customFormat="1" ht="15.75">
      <c r="A3750" s="285">
        <v>49</v>
      </c>
      <c r="B3750" s="285" t="s">
        <v>1063</v>
      </c>
      <c r="C3750" s="285"/>
      <c r="D3750" s="285"/>
      <c r="E3750" s="287">
        <v>0</v>
      </c>
      <c r="F3750" s="287">
        <v>0</v>
      </c>
      <c r="G3750" s="287">
        <v>0</v>
      </c>
      <c r="H3750" s="287">
        <v>0</v>
      </c>
    </row>
    <row r="3751" spans="1:8" s="129" customFormat="1" ht="16.5" customHeight="1">
      <c r="A3751" s="1442">
        <v>1</v>
      </c>
      <c r="B3751" s="1444" t="s">
        <v>995</v>
      </c>
      <c r="C3751" s="288" t="s">
        <v>996</v>
      </c>
      <c r="D3751" s="288" t="s">
        <v>997</v>
      </c>
      <c r="E3751" s="289">
        <v>154</v>
      </c>
      <c r="F3751" s="289">
        <v>48</v>
      </c>
      <c r="G3751" s="289">
        <v>38.400000000000006</v>
      </c>
      <c r="H3751" s="290">
        <v>0</v>
      </c>
    </row>
    <row r="3752" spans="1:8" s="129" customFormat="1" ht="45">
      <c r="A3752" s="1442"/>
      <c r="B3752" s="1444"/>
      <c r="C3752" s="288" t="s">
        <v>997</v>
      </c>
      <c r="D3752" s="288" t="s">
        <v>998</v>
      </c>
      <c r="E3752" s="289">
        <v>160</v>
      </c>
      <c r="F3752" s="289">
        <v>50</v>
      </c>
      <c r="G3752" s="289">
        <v>40</v>
      </c>
      <c r="H3752" s="290">
        <v>0</v>
      </c>
    </row>
    <row r="3753" spans="1:8" s="129" customFormat="1" ht="45">
      <c r="A3753" s="1442"/>
      <c r="B3753" s="1444"/>
      <c r="C3753" s="288" t="s">
        <v>998</v>
      </c>
      <c r="D3753" s="288" t="s">
        <v>999</v>
      </c>
      <c r="E3753" s="289">
        <v>170</v>
      </c>
      <c r="F3753" s="289">
        <v>52</v>
      </c>
      <c r="G3753" s="289">
        <v>42</v>
      </c>
      <c r="H3753" s="290">
        <v>0</v>
      </c>
    </row>
    <row r="3754" spans="1:8" s="129" customFormat="1" ht="30">
      <c r="A3754" s="1442"/>
      <c r="B3754" s="1444"/>
      <c r="C3754" s="288" t="s">
        <v>999</v>
      </c>
      <c r="D3754" s="288" t="s">
        <v>1000</v>
      </c>
      <c r="E3754" s="289">
        <v>290</v>
      </c>
      <c r="F3754" s="289">
        <v>90</v>
      </c>
      <c r="G3754" s="289">
        <v>72</v>
      </c>
      <c r="H3754" s="290">
        <v>0</v>
      </c>
    </row>
    <row r="3755" spans="1:8" s="129" customFormat="1" ht="45">
      <c r="A3755" s="1442"/>
      <c r="B3755" s="1444"/>
      <c r="C3755" s="288" t="s">
        <v>1000</v>
      </c>
      <c r="D3755" s="288" t="s">
        <v>1001</v>
      </c>
      <c r="E3755" s="289">
        <v>344</v>
      </c>
      <c r="F3755" s="289">
        <v>110</v>
      </c>
      <c r="G3755" s="289">
        <v>88</v>
      </c>
      <c r="H3755" s="290">
        <v>0</v>
      </c>
    </row>
    <row r="3756" spans="1:8" s="129" customFormat="1" ht="45">
      <c r="A3756" s="1442"/>
      <c r="B3756" s="1444"/>
      <c r="C3756" s="288" t="s">
        <v>1001</v>
      </c>
      <c r="D3756" s="288" t="s">
        <v>1002</v>
      </c>
      <c r="E3756" s="289">
        <v>314.40000000000003</v>
      </c>
      <c r="F3756" s="289">
        <v>100</v>
      </c>
      <c r="G3756" s="289">
        <v>80</v>
      </c>
      <c r="H3756" s="290">
        <v>0</v>
      </c>
    </row>
    <row r="3757" spans="1:8" s="129" customFormat="1" ht="45">
      <c r="A3757" s="1442"/>
      <c r="B3757" s="1444"/>
      <c r="C3757" s="288" t="s">
        <v>1002</v>
      </c>
      <c r="D3757" s="288" t="s">
        <v>1003</v>
      </c>
      <c r="E3757" s="289">
        <v>130.4</v>
      </c>
      <c r="F3757" s="289">
        <v>52</v>
      </c>
      <c r="G3757" s="289">
        <v>40</v>
      </c>
      <c r="H3757" s="290">
        <v>0</v>
      </c>
    </row>
    <row r="3758" spans="1:8" s="129" customFormat="1" ht="45">
      <c r="A3758" s="1442"/>
      <c r="B3758" s="1444"/>
      <c r="C3758" s="288" t="s">
        <v>1003</v>
      </c>
      <c r="D3758" s="288" t="s">
        <v>1004</v>
      </c>
      <c r="E3758" s="289">
        <v>44</v>
      </c>
      <c r="F3758" s="289">
        <v>28.8</v>
      </c>
      <c r="G3758" s="289">
        <v>26.400000000000002</v>
      </c>
      <c r="H3758" s="290">
        <v>0</v>
      </c>
    </row>
    <row r="3759" spans="1:8" s="129" customFormat="1" ht="45">
      <c r="A3759" s="1442"/>
      <c r="B3759" s="1444"/>
      <c r="C3759" s="288" t="s">
        <v>1006</v>
      </c>
      <c r="D3759" s="288" t="s">
        <v>1007</v>
      </c>
      <c r="E3759" s="289">
        <v>88</v>
      </c>
      <c r="F3759" s="289">
        <v>44</v>
      </c>
      <c r="G3759" s="289">
        <v>32</v>
      </c>
      <c r="H3759" s="290">
        <v>0</v>
      </c>
    </row>
    <row r="3760" spans="1:8" s="129" customFormat="1" ht="45">
      <c r="A3760" s="1442"/>
      <c r="B3760" s="1444"/>
      <c r="C3760" s="288" t="s">
        <v>1007</v>
      </c>
      <c r="D3760" s="288" t="s">
        <v>1008</v>
      </c>
      <c r="E3760" s="289">
        <v>44</v>
      </c>
      <c r="F3760" s="289">
        <v>28.8</v>
      </c>
      <c r="G3760" s="289">
        <v>26.400000000000002</v>
      </c>
      <c r="H3760" s="290">
        <v>0</v>
      </c>
    </row>
    <row r="3761" spans="1:8" s="129" customFormat="1" ht="45">
      <c r="A3761" s="1442"/>
      <c r="B3761" s="1444"/>
      <c r="C3761" s="288" t="s">
        <v>1008</v>
      </c>
      <c r="D3761" s="288" t="s">
        <v>1009</v>
      </c>
      <c r="E3761" s="289">
        <v>48</v>
      </c>
      <c r="F3761" s="289">
        <v>32.800000000000004</v>
      </c>
      <c r="G3761" s="289">
        <v>28.8</v>
      </c>
      <c r="H3761" s="290">
        <v>0</v>
      </c>
    </row>
    <row r="3762" spans="1:8" s="129" customFormat="1" ht="45">
      <c r="A3762" s="1442"/>
      <c r="B3762" s="1444"/>
      <c r="C3762" s="288" t="s">
        <v>1009</v>
      </c>
      <c r="D3762" s="288" t="s">
        <v>1010</v>
      </c>
      <c r="E3762" s="289">
        <v>44</v>
      </c>
      <c r="F3762" s="289">
        <v>28.8</v>
      </c>
      <c r="G3762" s="289">
        <v>26.400000000000002</v>
      </c>
      <c r="H3762" s="290">
        <v>0</v>
      </c>
    </row>
    <row r="3763" spans="1:8" s="129" customFormat="1" ht="30">
      <c r="A3763" s="1442"/>
      <c r="B3763" s="1444"/>
      <c r="C3763" s="288" t="s">
        <v>1010</v>
      </c>
      <c r="D3763" s="288" t="s">
        <v>1011</v>
      </c>
      <c r="E3763" s="289">
        <v>48</v>
      </c>
      <c r="F3763" s="289">
        <v>32.800000000000004</v>
      </c>
      <c r="G3763" s="289">
        <v>28.8</v>
      </c>
      <c r="H3763" s="290">
        <v>0</v>
      </c>
    </row>
    <row r="3764" spans="1:8" s="129" customFormat="1" ht="49.15" customHeight="1">
      <c r="A3764" s="1442">
        <v>2</v>
      </c>
      <c r="B3764" s="1444" t="s">
        <v>1012</v>
      </c>
      <c r="C3764" s="288" t="s">
        <v>1013</v>
      </c>
      <c r="D3764" s="288" t="s">
        <v>1014</v>
      </c>
      <c r="E3764" s="289">
        <v>112</v>
      </c>
      <c r="F3764" s="289">
        <v>56</v>
      </c>
      <c r="G3764" s="289">
        <v>34</v>
      </c>
      <c r="H3764" s="290">
        <v>0</v>
      </c>
    </row>
    <row r="3765" spans="1:8" s="129" customFormat="1" ht="60">
      <c r="A3765" s="1442"/>
      <c r="B3765" s="1444"/>
      <c r="C3765" s="288" t="s">
        <v>1014</v>
      </c>
      <c r="D3765" s="288" t="s">
        <v>1015</v>
      </c>
      <c r="E3765" s="289">
        <v>56</v>
      </c>
      <c r="F3765" s="289">
        <v>34</v>
      </c>
      <c r="G3765" s="289">
        <v>28</v>
      </c>
      <c r="H3765" s="290">
        <v>0</v>
      </c>
    </row>
    <row r="3766" spans="1:8" s="129" customFormat="1" ht="60">
      <c r="A3766" s="1442"/>
      <c r="B3766" s="1444"/>
      <c r="C3766" s="288" t="s">
        <v>1015</v>
      </c>
      <c r="D3766" s="288" t="s">
        <v>1017</v>
      </c>
      <c r="E3766" s="289">
        <v>112</v>
      </c>
      <c r="F3766" s="289">
        <v>50.400000000000006</v>
      </c>
      <c r="G3766" s="289">
        <v>36</v>
      </c>
      <c r="H3766" s="290">
        <v>0</v>
      </c>
    </row>
    <row r="3767" spans="1:8" s="129" customFormat="1" ht="60">
      <c r="A3767" s="1442"/>
      <c r="B3767" s="1444"/>
      <c r="C3767" s="288" t="s">
        <v>1017</v>
      </c>
      <c r="D3767" s="288" t="s">
        <v>1018</v>
      </c>
      <c r="E3767" s="289">
        <v>64</v>
      </c>
      <c r="F3767" s="289">
        <v>39.200000000000003</v>
      </c>
      <c r="G3767" s="289">
        <v>32</v>
      </c>
      <c r="H3767" s="290">
        <v>0</v>
      </c>
    </row>
    <row r="3768" spans="1:8" s="129" customFormat="1" ht="60">
      <c r="A3768" s="1442"/>
      <c r="B3768" s="1444"/>
      <c r="C3768" s="288" t="s">
        <v>1018</v>
      </c>
      <c r="D3768" s="288" t="s">
        <v>1019</v>
      </c>
      <c r="E3768" s="289">
        <v>112</v>
      </c>
      <c r="F3768" s="289">
        <v>50.400000000000006</v>
      </c>
      <c r="G3768" s="289">
        <v>36</v>
      </c>
      <c r="H3768" s="290">
        <v>0</v>
      </c>
    </row>
    <row r="3769" spans="1:8" s="129" customFormat="1" ht="90" customHeight="1">
      <c r="A3769" s="1442"/>
      <c r="B3769" s="1444"/>
      <c r="C3769" s="288" t="s">
        <v>1019</v>
      </c>
      <c r="D3769" s="288" t="s">
        <v>1020</v>
      </c>
      <c r="E3769" s="289">
        <v>64</v>
      </c>
      <c r="F3769" s="289">
        <v>35.200000000000003</v>
      </c>
      <c r="G3769" s="289">
        <v>28.8</v>
      </c>
      <c r="H3769" s="290">
        <v>0</v>
      </c>
    </row>
    <row r="3770" spans="1:8" s="129" customFormat="1" ht="60">
      <c r="A3770" s="1442"/>
      <c r="B3770" s="1444"/>
      <c r="C3770" s="288" t="s">
        <v>1020</v>
      </c>
      <c r="D3770" s="288" t="s">
        <v>1021</v>
      </c>
      <c r="E3770" s="289">
        <v>52</v>
      </c>
      <c r="F3770" s="289">
        <v>32.4</v>
      </c>
      <c r="G3770" s="289">
        <v>26</v>
      </c>
      <c r="H3770" s="290">
        <v>0</v>
      </c>
    </row>
    <row r="3771" spans="1:8" s="129" customFormat="1" ht="74.25" customHeight="1">
      <c r="A3771" s="1442"/>
      <c r="B3771" s="1444"/>
      <c r="C3771" s="288" t="s">
        <v>1021</v>
      </c>
      <c r="D3771" s="288" t="s">
        <v>1022</v>
      </c>
      <c r="E3771" s="289">
        <v>56</v>
      </c>
      <c r="F3771" s="289">
        <v>34</v>
      </c>
      <c r="G3771" s="289">
        <v>28</v>
      </c>
      <c r="H3771" s="290">
        <v>0</v>
      </c>
    </row>
    <row r="3772" spans="1:8" s="129" customFormat="1" ht="75">
      <c r="A3772" s="1442"/>
      <c r="B3772" s="1444"/>
      <c r="C3772" s="288" t="s">
        <v>1022</v>
      </c>
      <c r="D3772" s="288" t="s">
        <v>1023</v>
      </c>
      <c r="E3772" s="289">
        <v>52</v>
      </c>
      <c r="F3772" s="289">
        <v>32.4</v>
      </c>
      <c r="G3772" s="289">
        <v>26</v>
      </c>
      <c r="H3772" s="290">
        <v>0</v>
      </c>
    </row>
    <row r="3773" spans="1:8" s="129" customFormat="1" ht="75">
      <c r="A3773" s="1442"/>
      <c r="B3773" s="1444"/>
      <c r="C3773" s="288" t="s">
        <v>1022</v>
      </c>
      <c r="D3773" s="288" t="s">
        <v>1024</v>
      </c>
      <c r="E3773" s="289">
        <v>52</v>
      </c>
      <c r="F3773" s="289">
        <v>32.4</v>
      </c>
      <c r="G3773" s="289">
        <v>26</v>
      </c>
      <c r="H3773" s="290">
        <v>0</v>
      </c>
    </row>
    <row r="3774" spans="1:8" s="129" customFormat="1" ht="45">
      <c r="A3774" s="1442"/>
      <c r="B3774" s="1444"/>
      <c r="C3774" s="288" t="s">
        <v>1025</v>
      </c>
      <c r="D3774" s="288" t="s">
        <v>1026</v>
      </c>
      <c r="E3774" s="289">
        <v>72</v>
      </c>
      <c r="F3774" s="289">
        <v>43.2</v>
      </c>
      <c r="G3774" s="289">
        <v>34</v>
      </c>
      <c r="H3774" s="290">
        <v>0</v>
      </c>
    </row>
    <row r="3775" spans="1:8" s="129" customFormat="1" ht="30">
      <c r="A3775" s="1442">
        <v>3</v>
      </c>
      <c r="B3775" s="1444" t="s">
        <v>1027</v>
      </c>
      <c r="C3775" s="288" t="s">
        <v>1028</v>
      </c>
      <c r="D3775" s="288" t="s">
        <v>1029</v>
      </c>
      <c r="E3775" s="289">
        <v>50</v>
      </c>
      <c r="F3775" s="289">
        <v>32.4</v>
      </c>
      <c r="G3775" s="289">
        <v>26</v>
      </c>
      <c r="H3775" s="290">
        <v>0</v>
      </c>
    </row>
    <row r="3776" spans="1:8" s="129" customFormat="1" ht="30">
      <c r="A3776" s="1442"/>
      <c r="B3776" s="1444"/>
      <c r="C3776" s="288" t="s">
        <v>1030</v>
      </c>
      <c r="D3776" s="288" t="s">
        <v>1029</v>
      </c>
      <c r="E3776" s="289">
        <v>52</v>
      </c>
      <c r="F3776" s="289">
        <v>36.4</v>
      </c>
      <c r="G3776" s="289">
        <v>28</v>
      </c>
      <c r="H3776" s="290">
        <v>0</v>
      </c>
    </row>
    <row r="3777" spans="1:8" s="129" customFormat="1" ht="45">
      <c r="A3777" s="291">
        <v>4</v>
      </c>
      <c r="B3777" s="292" t="s">
        <v>1031</v>
      </c>
      <c r="C3777" s="288" t="s">
        <v>1032</v>
      </c>
      <c r="D3777" s="288" t="s">
        <v>1033</v>
      </c>
      <c r="E3777" s="289">
        <v>50.400000000000006</v>
      </c>
      <c r="F3777" s="289">
        <v>32.800000000000004</v>
      </c>
      <c r="G3777" s="289">
        <v>26.400000000000002</v>
      </c>
      <c r="H3777" s="290">
        <v>0</v>
      </c>
    </row>
    <row r="3778" spans="1:8" s="129" customFormat="1" ht="66" customHeight="1">
      <c r="A3778" s="1442">
        <v>5</v>
      </c>
      <c r="B3778" s="1444" t="s">
        <v>1034</v>
      </c>
      <c r="C3778" s="288" t="s">
        <v>1035</v>
      </c>
      <c r="D3778" s="288" t="s">
        <v>1036</v>
      </c>
      <c r="E3778" s="289">
        <v>54</v>
      </c>
      <c r="F3778" s="289">
        <v>38</v>
      </c>
      <c r="G3778" s="289">
        <v>28</v>
      </c>
      <c r="H3778" s="290">
        <v>0</v>
      </c>
    </row>
    <row r="3779" spans="1:8" s="129" customFormat="1" ht="60">
      <c r="A3779" s="1442"/>
      <c r="B3779" s="1444"/>
      <c r="C3779" s="288" t="s">
        <v>1036</v>
      </c>
      <c r="D3779" s="288" t="s">
        <v>1037</v>
      </c>
      <c r="E3779" s="289">
        <v>60</v>
      </c>
      <c r="F3779" s="289">
        <v>33.200000000000003</v>
      </c>
      <c r="G3779" s="289">
        <v>27.200000000000003</v>
      </c>
      <c r="H3779" s="290">
        <v>0</v>
      </c>
    </row>
    <row r="3780" spans="1:8" s="129" customFormat="1" ht="30">
      <c r="A3780" s="291">
        <v>6</v>
      </c>
      <c r="B3780" s="292" t="s">
        <v>1038</v>
      </c>
      <c r="C3780" s="288" t="s">
        <v>1039</v>
      </c>
      <c r="D3780" s="288" t="s">
        <v>1040</v>
      </c>
      <c r="E3780" s="289">
        <v>44</v>
      </c>
      <c r="F3780" s="289">
        <v>28.8</v>
      </c>
      <c r="G3780" s="289">
        <v>26.400000000000002</v>
      </c>
      <c r="H3780" s="290">
        <v>0</v>
      </c>
    </row>
    <row r="3781" spans="1:8" s="129" customFormat="1" ht="30">
      <c r="A3781" s="291">
        <v>7</v>
      </c>
      <c r="B3781" s="292" t="s">
        <v>1041</v>
      </c>
      <c r="C3781" s="288"/>
      <c r="D3781" s="288"/>
      <c r="E3781" s="289">
        <v>44</v>
      </c>
      <c r="F3781" s="289">
        <v>28.8</v>
      </c>
      <c r="G3781" s="289">
        <v>26.400000000000002</v>
      </c>
      <c r="H3781" s="290">
        <v>0</v>
      </c>
    </row>
    <row r="3782" spans="1:8" s="129" customFormat="1" ht="16.5" customHeight="1">
      <c r="A3782" s="1442">
        <v>8</v>
      </c>
      <c r="B3782" s="1444" t="s">
        <v>1042</v>
      </c>
      <c r="C3782" s="288" t="s">
        <v>1043</v>
      </c>
      <c r="D3782" s="288" t="s">
        <v>1044</v>
      </c>
      <c r="E3782" s="289">
        <v>110</v>
      </c>
      <c r="F3782" s="290">
        <v>0</v>
      </c>
      <c r="G3782" s="290">
        <v>0</v>
      </c>
      <c r="H3782" s="290">
        <v>0</v>
      </c>
    </row>
    <row r="3783" spans="1:8" s="129" customFormat="1">
      <c r="A3783" s="1442"/>
      <c r="B3783" s="1444"/>
      <c r="C3783" s="288" t="s">
        <v>1045</v>
      </c>
      <c r="D3783" s="288" t="s">
        <v>1044</v>
      </c>
      <c r="E3783" s="289">
        <v>147.20000000000002</v>
      </c>
      <c r="F3783" s="290">
        <v>0</v>
      </c>
      <c r="G3783" s="290">
        <v>0</v>
      </c>
      <c r="H3783" s="290">
        <v>0</v>
      </c>
    </row>
    <row r="3784" spans="1:8" s="129" customFormat="1">
      <c r="A3784" s="1442"/>
      <c r="B3784" s="1444"/>
      <c r="C3784" s="288" t="s">
        <v>1046</v>
      </c>
      <c r="D3784" s="288" t="s">
        <v>1044</v>
      </c>
      <c r="E3784" s="289">
        <v>147.20000000000002</v>
      </c>
      <c r="F3784" s="290">
        <v>0</v>
      </c>
      <c r="G3784" s="290">
        <v>0</v>
      </c>
      <c r="H3784" s="290">
        <v>0</v>
      </c>
    </row>
    <row r="3785" spans="1:8" s="129" customFormat="1">
      <c r="A3785" s="1442"/>
      <c r="B3785" s="1444"/>
      <c r="C3785" s="288" t="s">
        <v>1047</v>
      </c>
      <c r="D3785" s="288" t="s">
        <v>1044</v>
      </c>
      <c r="E3785" s="289">
        <v>147.20000000000002</v>
      </c>
      <c r="F3785" s="290">
        <v>0</v>
      </c>
      <c r="G3785" s="290">
        <v>0</v>
      </c>
      <c r="H3785" s="290">
        <v>0</v>
      </c>
    </row>
    <row r="3786" spans="1:8" s="129" customFormat="1">
      <c r="A3786" s="1442"/>
      <c r="B3786" s="1444"/>
      <c r="C3786" s="288" t="s">
        <v>1048</v>
      </c>
      <c r="D3786" s="288" t="s">
        <v>1049</v>
      </c>
      <c r="E3786" s="289">
        <v>106</v>
      </c>
      <c r="F3786" s="290">
        <v>0</v>
      </c>
      <c r="G3786" s="290">
        <v>0</v>
      </c>
      <c r="H3786" s="290">
        <v>0</v>
      </c>
    </row>
    <row r="3787" spans="1:8" s="129" customFormat="1" ht="16.5" customHeight="1">
      <c r="A3787" s="1442">
        <v>9</v>
      </c>
      <c r="B3787" s="1444" t="s">
        <v>1050</v>
      </c>
      <c r="C3787" s="288" t="s">
        <v>1051</v>
      </c>
      <c r="D3787" s="288" t="s">
        <v>1052</v>
      </c>
      <c r="E3787" s="289">
        <v>88</v>
      </c>
      <c r="F3787" s="290">
        <v>0</v>
      </c>
      <c r="G3787" s="290">
        <v>0</v>
      </c>
      <c r="H3787" s="290">
        <v>0</v>
      </c>
    </row>
    <row r="3788" spans="1:8" s="129" customFormat="1" ht="30">
      <c r="A3788" s="1442"/>
      <c r="B3788" s="1444"/>
      <c r="C3788" s="288" t="s">
        <v>1053</v>
      </c>
      <c r="D3788" s="288" t="s">
        <v>1052</v>
      </c>
      <c r="E3788" s="289">
        <v>88</v>
      </c>
      <c r="F3788" s="290">
        <v>0</v>
      </c>
      <c r="G3788" s="290">
        <v>0</v>
      </c>
      <c r="H3788" s="290">
        <v>0</v>
      </c>
    </row>
    <row r="3789" spans="1:8" s="129" customFormat="1" ht="30">
      <c r="A3789" s="1442"/>
      <c r="B3789" s="1444"/>
      <c r="C3789" s="288" t="s">
        <v>1054</v>
      </c>
      <c r="D3789" s="288" t="s">
        <v>1052</v>
      </c>
      <c r="E3789" s="289">
        <v>88</v>
      </c>
      <c r="F3789" s="290">
        <v>0</v>
      </c>
      <c r="G3789" s="290">
        <v>0</v>
      </c>
      <c r="H3789" s="290">
        <v>0</v>
      </c>
    </row>
    <row r="3790" spans="1:8" s="129" customFormat="1" ht="45">
      <c r="A3790" s="291">
        <v>10</v>
      </c>
      <c r="B3790" s="292" t="s">
        <v>1055</v>
      </c>
      <c r="C3790" s="288" t="s">
        <v>1056</v>
      </c>
      <c r="D3790" s="288" t="s">
        <v>1057</v>
      </c>
      <c r="E3790" s="290">
        <v>320</v>
      </c>
      <c r="F3790" s="290">
        <v>0</v>
      </c>
      <c r="G3790" s="290">
        <v>0</v>
      </c>
      <c r="H3790" s="290">
        <v>0</v>
      </c>
    </row>
    <row r="3791" spans="1:8" s="129" customFormat="1" ht="30">
      <c r="A3791" s="291">
        <v>11</v>
      </c>
      <c r="B3791" s="292" t="s">
        <v>1058</v>
      </c>
      <c r="C3791" s="288" t="s">
        <v>1059</v>
      </c>
      <c r="D3791" s="288" t="s">
        <v>1060</v>
      </c>
      <c r="E3791" s="289">
        <v>56</v>
      </c>
      <c r="F3791" s="289">
        <v>36</v>
      </c>
      <c r="G3791" s="289">
        <v>28</v>
      </c>
      <c r="H3791" s="290">
        <v>0</v>
      </c>
    </row>
    <row r="3792" spans="1:8" s="129" customFormat="1">
      <c r="A3792" s="291">
        <v>12</v>
      </c>
      <c r="B3792" s="1444" t="s">
        <v>1061</v>
      </c>
      <c r="C3792" s="1444"/>
      <c r="D3792" s="1444"/>
      <c r="E3792" s="289">
        <v>54</v>
      </c>
      <c r="F3792" s="289">
        <v>38</v>
      </c>
      <c r="G3792" s="289">
        <v>28</v>
      </c>
      <c r="H3792" s="290">
        <v>0</v>
      </c>
    </row>
    <row r="3793" spans="1:8" s="129" customFormat="1">
      <c r="A3793" s="291">
        <v>13</v>
      </c>
      <c r="B3793" s="1444" t="s">
        <v>1062</v>
      </c>
      <c r="C3793" s="1444"/>
      <c r="D3793" s="1444"/>
      <c r="E3793" s="290">
        <v>0</v>
      </c>
      <c r="F3793" s="290">
        <v>0</v>
      </c>
      <c r="G3793" s="290">
        <v>0</v>
      </c>
      <c r="H3793" s="290">
        <v>0</v>
      </c>
    </row>
    <row r="3794" spans="1:8" s="293" customFormat="1" ht="15.75">
      <c r="A3794" s="285">
        <v>50</v>
      </c>
      <c r="B3794" s="285" t="s">
        <v>1122</v>
      </c>
      <c r="C3794" s="285"/>
      <c r="D3794" s="285"/>
      <c r="E3794" s="287">
        <v>0</v>
      </c>
      <c r="F3794" s="287">
        <v>0</v>
      </c>
      <c r="G3794" s="287">
        <v>0</v>
      </c>
      <c r="H3794" s="287">
        <v>0</v>
      </c>
    </row>
    <row r="3795" spans="1:8" s="129" customFormat="1" ht="30">
      <c r="A3795" s="1450">
        <v>1</v>
      </c>
      <c r="B3795" s="1452" t="s">
        <v>947</v>
      </c>
      <c r="C3795" s="252" t="s">
        <v>1064</v>
      </c>
      <c r="D3795" s="252" t="s">
        <v>1065</v>
      </c>
      <c r="E3795" s="280">
        <v>48</v>
      </c>
      <c r="F3795" s="280">
        <v>36</v>
      </c>
      <c r="G3795" s="290">
        <v>0</v>
      </c>
      <c r="H3795" s="290">
        <v>0</v>
      </c>
    </row>
    <row r="3796" spans="1:8" s="129" customFormat="1" ht="33.75" customHeight="1">
      <c r="A3796" s="1450"/>
      <c r="B3796" s="1452"/>
      <c r="C3796" s="252" t="s">
        <v>1065</v>
      </c>
      <c r="D3796" s="252" t="s">
        <v>1066</v>
      </c>
      <c r="E3796" s="280">
        <v>88</v>
      </c>
      <c r="F3796" s="280">
        <v>60</v>
      </c>
      <c r="G3796" s="280">
        <v>52</v>
      </c>
      <c r="H3796" s="280">
        <v>44</v>
      </c>
    </row>
    <row r="3797" spans="1:8" s="129" customFormat="1">
      <c r="A3797" s="1450"/>
      <c r="B3797" s="1452"/>
      <c r="C3797" s="252" t="s">
        <v>1066</v>
      </c>
      <c r="D3797" s="252" t="s">
        <v>1067</v>
      </c>
      <c r="E3797" s="280">
        <v>128</v>
      </c>
      <c r="F3797" s="280">
        <v>72</v>
      </c>
      <c r="G3797" s="280">
        <v>60</v>
      </c>
      <c r="H3797" s="280">
        <v>44</v>
      </c>
    </row>
    <row r="3798" spans="1:8" s="129" customFormat="1" ht="59.25" customHeight="1">
      <c r="A3798" s="1450"/>
      <c r="B3798" s="1452"/>
      <c r="C3798" s="252" t="s">
        <v>1067</v>
      </c>
      <c r="D3798" s="252" t="s">
        <v>1068</v>
      </c>
      <c r="E3798" s="280">
        <v>400</v>
      </c>
      <c r="F3798" s="280">
        <v>160</v>
      </c>
      <c r="G3798" s="280">
        <v>140</v>
      </c>
      <c r="H3798" s="280">
        <v>80</v>
      </c>
    </row>
    <row r="3799" spans="1:8" s="129" customFormat="1" ht="58.5" customHeight="1">
      <c r="A3799" s="1450"/>
      <c r="B3799" s="1452"/>
      <c r="C3799" s="252" t="s">
        <v>1068</v>
      </c>
      <c r="D3799" s="252" t="s">
        <v>1070</v>
      </c>
      <c r="E3799" s="280">
        <v>680</v>
      </c>
      <c r="F3799" s="280">
        <v>168</v>
      </c>
      <c r="G3799" s="280">
        <v>140</v>
      </c>
      <c r="H3799" s="280">
        <v>80</v>
      </c>
    </row>
    <row r="3800" spans="1:8" s="129" customFormat="1" ht="30">
      <c r="A3800" s="1450">
        <v>2</v>
      </c>
      <c r="B3800" s="1452" t="s">
        <v>1071</v>
      </c>
      <c r="C3800" s="252" t="s">
        <v>1066</v>
      </c>
      <c r="D3800" s="252" t="s">
        <v>1072</v>
      </c>
      <c r="E3800" s="280">
        <v>60</v>
      </c>
      <c r="F3800" s="280">
        <v>40</v>
      </c>
      <c r="G3800" s="280">
        <v>36</v>
      </c>
      <c r="H3800" s="290">
        <v>0</v>
      </c>
    </row>
    <row r="3801" spans="1:8" s="129" customFormat="1" ht="63" customHeight="1">
      <c r="A3801" s="1450"/>
      <c r="B3801" s="1452"/>
      <c r="C3801" s="252" t="s">
        <v>1072</v>
      </c>
      <c r="D3801" s="252" t="s">
        <v>1073</v>
      </c>
      <c r="E3801" s="280">
        <v>52</v>
      </c>
      <c r="F3801" s="280">
        <v>36</v>
      </c>
      <c r="G3801" s="280">
        <v>32</v>
      </c>
      <c r="H3801" s="290">
        <v>0</v>
      </c>
    </row>
    <row r="3802" spans="1:8" s="129" customFormat="1" ht="45">
      <c r="A3802" s="1450"/>
      <c r="B3802" s="1452"/>
      <c r="C3802" s="252" t="s">
        <v>1073</v>
      </c>
      <c r="D3802" s="252" t="s">
        <v>1074</v>
      </c>
      <c r="E3802" s="280">
        <v>48</v>
      </c>
      <c r="F3802" s="280">
        <v>36</v>
      </c>
      <c r="G3802" s="280">
        <v>32</v>
      </c>
      <c r="H3802" s="290">
        <v>0</v>
      </c>
    </row>
    <row r="3803" spans="1:8" s="129" customFormat="1">
      <c r="A3803" s="256">
        <v>3</v>
      </c>
      <c r="B3803" s="259" t="s">
        <v>854</v>
      </c>
      <c r="C3803" s="252" t="s">
        <v>947</v>
      </c>
      <c r="D3803" s="252" t="s">
        <v>1075</v>
      </c>
      <c r="E3803" s="280">
        <v>200</v>
      </c>
      <c r="F3803" s="280">
        <v>120</v>
      </c>
      <c r="G3803" s="280">
        <v>100</v>
      </c>
      <c r="H3803" s="290">
        <v>0</v>
      </c>
    </row>
    <row r="3804" spans="1:8" s="129" customFormat="1" ht="24.6" customHeight="1">
      <c r="A3804" s="256">
        <v>4</v>
      </c>
      <c r="B3804" s="259" t="s">
        <v>279</v>
      </c>
      <c r="C3804" s="252" t="s">
        <v>889</v>
      </c>
      <c r="D3804" s="252" t="s">
        <v>888</v>
      </c>
      <c r="E3804" s="280">
        <v>160</v>
      </c>
      <c r="F3804" s="280">
        <v>60</v>
      </c>
      <c r="G3804" s="280">
        <v>48</v>
      </c>
      <c r="H3804" s="280">
        <v>36</v>
      </c>
    </row>
    <row r="3805" spans="1:8" s="129" customFormat="1" ht="58.5" customHeight="1">
      <c r="A3805" s="256">
        <v>5</v>
      </c>
      <c r="B3805" s="259" t="s">
        <v>1077</v>
      </c>
      <c r="C3805" s="252" t="s">
        <v>1078</v>
      </c>
      <c r="D3805" s="252" t="s">
        <v>938</v>
      </c>
      <c r="E3805" s="280">
        <v>172</v>
      </c>
      <c r="F3805" s="280">
        <v>80</v>
      </c>
      <c r="G3805" s="280">
        <v>64</v>
      </c>
      <c r="H3805" s="280">
        <v>48</v>
      </c>
    </row>
    <row r="3806" spans="1:8" s="129" customFormat="1" ht="45.75" customHeight="1">
      <c r="A3806" s="1450">
        <v>6</v>
      </c>
      <c r="B3806" s="1452" t="s">
        <v>1079</v>
      </c>
      <c r="C3806" s="252" t="s">
        <v>1080</v>
      </c>
      <c r="D3806" s="252" t="s">
        <v>1081</v>
      </c>
      <c r="E3806" s="280">
        <v>68</v>
      </c>
      <c r="F3806" s="280">
        <v>44</v>
      </c>
      <c r="G3806" s="280">
        <v>40</v>
      </c>
      <c r="H3806" s="280">
        <v>36</v>
      </c>
    </row>
    <row r="3807" spans="1:8" s="129" customFormat="1">
      <c r="A3807" s="1450"/>
      <c r="B3807" s="1452"/>
      <c r="C3807" s="252" t="s">
        <v>1081</v>
      </c>
      <c r="D3807" s="252" t="s">
        <v>1082</v>
      </c>
      <c r="E3807" s="280">
        <v>52</v>
      </c>
      <c r="F3807" s="280">
        <v>40</v>
      </c>
      <c r="G3807" s="280">
        <v>36</v>
      </c>
      <c r="H3807" s="280">
        <v>32</v>
      </c>
    </row>
    <row r="3808" spans="1:8" s="129" customFormat="1" ht="61.5" customHeight="1">
      <c r="A3808" s="256">
        <v>7</v>
      </c>
      <c r="B3808" s="259" t="s">
        <v>1083</v>
      </c>
      <c r="C3808" s="252"/>
      <c r="D3808" s="252"/>
      <c r="E3808" s="290">
        <v>0</v>
      </c>
      <c r="F3808" s="290">
        <v>0</v>
      </c>
      <c r="G3808" s="290">
        <v>0</v>
      </c>
      <c r="H3808" s="290">
        <v>0</v>
      </c>
    </row>
    <row r="3809" spans="1:8" s="129" customFormat="1">
      <c r="A3809" s="1450" t="s">
        <v>10</v>
      </c>
      <c r="B3809" s="1452" t="s">
        <v>1084</v>
      </c>
      <c r="C3809" s="252" t="s">
        <v>1085</v>
      </c>
      <c r="D3809" s="252" t="s">
        <v>1086</v>
      </c>
      <c r="E3809" s="290">
        <v>0</v>
      </c>
      <c r="F3809" s="290">
        <v>0</v>
      </c>
      <c r="G3809" s="290">
        <v>0</v>
      </c>
      <c r="H3809" s="290">
        <v>0</v>
      </c>
    </row>
    <row r="3810" spans="1:8" s="129" customFormat="1">
      <c r="A3810" s="1450"/>
      <c r="B3810" s="1452"/>
      <c r="C3810" s="252" t="s">
        <v>1087</v>
      </c>
      <c r="D3810" s="252" t="s">
        <v>1088</v>
      </c>
      <c r="E3810" s="290">
        <v>0</v>
      </c>
      <c r="F3810" s="290">
        <v>0</v>
      </c>
      <c r="G3810" s="290">
        <v>0</v>
      </c>
      <c r="H3810" s="290">
        <v>0</v>
      </c>
    </row>
    <row r="3811" spans="1:8" s="129" customFormat="1">
      <c r="A3811" s="1450"/>
      <c r="B3811" s="1452"/>
      <c r="C3811" s="252" t="s">
        <v>1089</v>
      </c>
      <c r="D3811" s="252" t="s">
        <v>1090</v>
      </c>
      <c r="E3811" s="290">
        <v>0</v>
      </c>
      <c r="F3811" s="290">
        <v>0</v>
      </c>
      <c r="G3811" s="290">
        <v>0</v>
      </c>
      <c r="H3811" s="290">
        <v>0</v>
      </c>
    </row>
    <row r="3812" spans="1:8" s="129" customFormat="1">
      <c r="A3812" s="256" t="s">
        <v>10</v>
      </c>
      <c r="B3812" s="259" t="s">
        <v>1091</v>
      </c>
      <c r="C3812" s="252" t="s">
        <v>1092</v>
      </c>
      <c r="D3812" s="252" t="s">
        <v>1093</v>
      </c>
      <c r="E3812" s="290">
        <v>0</v>
      </c>
      <c r="F3812" s="290">
        <v>0</v>
      </c>
      <c r="G3812" s="290">
        <v>0</v>
      </c>
      <c r="H3812" s="290">
        <v>0</v>
      </c>
    </row>
    <row r="3813" spans="1:8" s="129" customFormat="1">
      <c r="A3813" s="256" t="s">
        <v>10</v>
      </c>
      <c r="B3813" s="259" t="s">
        <v>1094</v>
      </c>
      <c r="C3813" s="252" t="s">
        <v>1095</v>
      </c>
      <c r="D3813" s="252" t="s">
        <v>1096</v>
      </c>
      <c r="E3813" s="290">
        <v>0</v>
      </c>
      <c r="F3813" s="290">
        <v>0</v>
      </c>
      <c r="G3813" s="290">
        <v>0</v>
      </c>
      <c r="H3813" s="290">
        <v>0</v>
      </c>
    </row>
    <row r="3814" spans="1:8" s="129" customFormat="1" ht="51" customHeight="1">
      <c r="A3814" s="256">
        <v>8</v>
      </c>
      <c r="B3814" s="1453" t="s">
        <v>1097</v>
      </c>
      <c r="C3814" s="1453"/>
      <c r="D3814" s="252"/>
      <c r="E3814" s="290">
        <v>0</v>
      </c>
      <c r="F3814" s="290">
        <v>0</v>
      </c>
      <c r="G3814" s="290">
        <v>0</v>
      </c>
      <c r="H3814" s="290">
        <v>0</v>
      </c>
    </row>
    <row r="3815" spans="1:8" s="129" customFormat="1">
      <c r="A3815" s="256" t="s">
        <v>10</v>
      </c>
      <c r="B3815" s="259" t="s">
        <v>1098</v>
      </c>
      <c r="C3815" s="252" t="s">
        <v>1099</v>
      </c>
      <c r="D3815" s="252" t="s">
        <v>1100</v>
      </c>
      <c r="E3815" s="290">
        <v>0</v>
      </c>
      <c r="F3815" s="290">
        <v>0</v>
      </c>
      <c r="G3815" s="290">
        <v>0</v>
      </c>
      <c r="H3815" s="290">
        <v>0</v>
      </c>
    </row>
    <row r="3816" spans="1:8" s="129" customFormat="1">
      <c r="A3816" s="256" t="s">
        <v>10</v>
      </c>
      <c r="B3816" s="259" t="s">
        <v>1060</v>
      </c>
      <c r="C3816" s="252" t="s">
        <v>1101</v>
      </c>
      <c r="D3816" s="252" t="s">
        <v>888</v>
      </c>
      <c r="E3816" s="290">
        <v>0</v>
      </c>
      <c r="F3816" s="290">
        <v>0</v>
      </c>
      <c r="G3816" s="290">
        <v>0</v>
      </c>
      <c r="H3816" s="290">
        <v>0</v>
      </c>
    </row>
    <row r="3817" spans="1:8" s="129" customFormat="1" ht="38.25" customHeight="1">
      <c r="A3817" s="256">
        <v>9</v>
      </c>
      <c r="B3817" s="1453" t="s">
        <v>1102</v>
      </c>
      <c r="C3817" s="1453"/>
      <c r="D3817" s="1453"/>
      <c r="E3817" s="290">
        <v>0</v>
      </c>
      <c r="F3817" s="290">
        <v>0</v>
      </c>
      <c r="G3817" s="290">
        <v>0</v>
      </c>
      <c r="H3817" s="290">
        <v>0</v>
      </c>
    </row>
    <row r="3818" spans="1:8" s="129" customFormat="1">
      <c r="A3818" s="256" t="s">
        <v>10</v>
      </c>
      <c r="B3818" s="259" t="s">
        <v>1103</v>
      </c>
      <c r="C3818" s="252" t="s">
        <v>1104</v>
      </c>
      <c r="D3818" s="252" t="s">
        <v>1105</v>
      </c>
      <c r="E3818" s="290">
        <v>0</v>
      </c>
      <c r="F3818" s="290">
        <v>0</v>
      </c>
      <c r="G3818" s="290">
        <v>0</v>
      </c>
      <c r="H3818" s="290">
        <v>0</v>
      </c>
    </row>
    <row r="3819" spans="1:8" s="129" customFormat="1">
      <c r="A3819" s="256" t="s">
        <v>10</v>
      </c>
      <c r="B3819" s="259" t="s">
        <v>1060</v>
      </c>
      <c r="C3819" s="252" t="s">
        <v>1106</v>
      </c>
      <c r="D3819" s="252" t="s">
        <v>1107</v>
      </c>
      <c r="E3819" s="290">
        <v>0</v>
      </c>
      <c r="F3819" s="290">
        <v>0</v>
      </c>
      <c r="G3819" s="290">
        <v>0</v>
      </c>
      <c r="H3819" s="290">
        <v>0</v>
      </c>
    </row>
    <row r="3820" spans="1:8" s="129" customFormat="1" ht="45">
      <c r="A3820" s="256">
        <v>10</v>
      </c>
      <c r="B3820" s="259" t="s">
        <v>1108</v>
      </c>
      <c r="C3820" s="252" t="s">
        <v>1109</v>
      </c>
      <c r="D3820" s="252" t="s">
        <v>1079</v>
      </c>
      <c r="E3820" s="280">
        <v>52</v>
      </c>
      <c r="F3820" s="280">
        <v>36</v>
      </c>
      <c r="G3820" s="280">
        <v>32</v>
      </c>
      <c r="H3820" s="290">
        <v>0</v>
      </c>
    </row>
    <row r="3821" spans="1:8" s="129" customFormat="1" ht="57" customHeight="1">
      <c r="A3821" s="256">
        <v>11</v>
      </c>
      <c r="B3821" s="259" t="s">
        <v>1110</v>
      </c>
      <c r="C3821" s="252" t="s">
        <v>1111</v>
      </c>
      <c r="D3821" s="252" t="s">
        <v>1112</v>
      </c>
      <c r="E3821" s="280">
        <v>44</v>
      </c>
      <c r="F3821" s="280">
        <v>36</v>
      </c>
      <c r="G3821" s="280">
        <v>32</v>
      </c>
      <c r="H3821" s="290">
        <v>0</v>
      </c>
    </row>
    <row r="3822" spans="1:8" s="129" customFormat="1" ht="45">
      <c r="A3822" s="256">
        <v>12</v>
      </c>
      <c r="B3822" s="259" t="s">
        <v>1113</v>
      </c>
      <c r="C3822" s="252" t="s">
        <v>1114</v>
      </c>
      <c r="D3822" s="252" t="s">
        <v>1115</v>
      </c>
      <c r="E3822" s="280">
        <v>44</v>
      </c>
      <c r="F3822" s="280">
        <v>36</v>
      </c>
      <c r="G3822" s="280">
        <v>32</v>
      </c>
      <c r="H3822" s="290">
        <v>0</v>
      </c>
    </row>
    <row r="3823" spans="1:8" s="129" customFormat="1" ht="45">
      <c r="A3823" s="256">
        <v>13</v>
      </c>
      <c r="B3823" s="259" t="s">
        <v>963</v>
      </c>
      <c r="C3823" s="252" t="s">
        <v>1116</v>
      </c>
      <c r="D3823" s="252" t="s">
        <v>833</v>
      </c>
      <c r="E3823" s="280">
        <v>44</v>
      </c>
      <c r="F3823" s="280">
        <v>36</v>
      </c>
      <c r="G3823" s="280">
        <v>32</v>
      </c>
      <c r="H3823" s="290">
        <v>0</v>
      </c>
    </row>
    <row r="3824" spans="1:8" s="129" customFormat="1" ht="15.75">
      <c r="A3824" s="256">
        <v>14</v>
      </c>
      <c r="B3824" s="1453" t="s">
        <v>1117</v>
      </c>
      <c r="C3824" s="1453"/>
      <c r="D3824" s="1453"/>
      <c r="E3824" s="290">
        <v>0</v>
      </c>
      <c r="F3824" s="290">
        <v>0</v>
      </c>
      <c r="G3824" s="290">
        <v>0</v>
      </c>
      <c r="H3824" s="290">
        <v>0</v>
      </c>
    </row>
    <row r="3825" spans="1:8" s="129" customFormat="1">
      <c r="A3825" s="256" t="s">
        <v>10</v>
      </c>
      <c r="B3825" s="1452" t="s">
        <v>947</v>
      </c>
      <c r="C3825" s="252" t="s">
        <v>1104</v>
      </c>
      <c r="D3825" s="252" t="s">
        <v>1118</v>
      </c>
      <c r="E3825" s="290">
        <v>0</v>
      </c>
      <c r="F3825" s="290">
        <v>0</v>
      </c>
      <c r="G3825" s="290">
        <v>0</v>
      </c>
      <c r="H3825" s="290">
        <v>0</v>
      </c>
    </row>
    <row r="3826" spans="1:8" s="129" customFormat="1">
      <c r="A3826" s="256" t="s">
        <v>10</v>
      </c>
      <c r="B3826" s="1452"/>
      <c r="C3826" s="252" t="s">
        <v>1119</v>
      </c>
      <c r="D3826" s="252" t="s">
        <v>1120</v>
      </c>
      <c r="E3826" s="290">
        <v>0</v>
      </c>
      <c r="F3826" s="290">
        <v>0</v>
      </c>
      <c r="G3826" s="290">
        <v>0</v>
      </c>
      <c r="H3826" s="290">
        <v>0</v>
      </c>
    </row>
    <row r="3827" spans="1:8" s="129" customFormat="1">
      <c r="A3827" s="256" t="s">
        <v>10</v>
      </c>
      <c r="B3827" s="259" t="s">
        <v>1060</v>
      </c>
      <c r="C3827" s="252" t="s">
        <v>1101</v>
      </c>
      <c r="D3827" s="252" t="s">
        <v>1121</v>
      </c>
      <c r="E3827" s="290">
        <v>0</v>
      </c>
      <c r="F3827" s="290">
        <v>0</v>
      </c>
      <c r="G3827" s="290">
        <v>0</v>
      </c>
      <c r="H3827" s="290">
        <v>0</v>
      </c>
    </row>
    <row r="3828" spans="1:8" s="293" customFormat="1" ht="15.75">
      <c r="A3828" s="285">
        <v>51</v>
      </c>
      <c r="B3828" s="285" t="s">
        <v>1204</v>
      </c>
      <c r="C3828" s="285"/>
      <c r="D3828" s="285"/>
      <c r="E3828" s="287">
        <v>0</v>
      </c>
      <c r="F3828" s="287">
        <v>0</v>
      </c>
      <c r="G3828" s="287">
        <v>0</v>
      </c>
      <c r="H3828" s="287">
        <v>0</v>
      </c>
    </row>
    <row r="3829" spans="1:8" s="129" customFormat="1" ht="60">
      <c r="A3829" s="1450">
        <v>1</v>
      </c>
      <c r="B3829" s="1452" t="s">
        <v>567</v>
      </c>
      <c r="C3829" s="252" t="s">
        <v>1125</v>
      </c>
      <c r="D3829" s="252" t="s">
        <v>1126</v>
      </c>
      <c r="E3829" s="289">
        <v>88</v>
      </c>
      <c r="F3829" s="289">
        <v>40</v>
      </c>
      <c r="G3829" s="289">
        <v>28</v>
      </c>
      <c r="H3829" s="289">
        <v>0</v>
      </c>
    </row>
    <row r="3830" spans="1:8" s="129" customFormat="1" ht="60">
      <c r="A3830" s="1450"/>
      <c r="B3830" s="1452"/>
      <c r="C3830" s="252" t="s">
        <v>1126</v>
      </c>
      <c r="D3830" s="252" t="s">
        <v>1127</v>
      </c>
      <c r="E3830" s="289">
        <v>68</v>
      </c>
      <c r="F3830" s="289">
        <v>36</v>
      </c>
      <c r="G3830" s="289">
        <v>28</v>
      </c>
      <c r="H3830" s="289">
        <v>0</v>
      </c>
    </row>
    <row r="3831" spans="1:8" s="129" customFormat="1" ht="60">
      <c r="A3831" s="1450"/>
      <c r="B3831" s="1452"/>
      <c r="C3831" s="252" t="s">
        <v>1127</v>
      </c>
      <c r="D3831" s="252" t="s">
        <v>1128</v>
      </c>
      <c r="E3831" s="289">
        <v>32</v>
      </c>
      <c r="F3831" s="289">
        <v>28</v>
      </c>
      <c r="G3831" s="289">
        <v>26</v>
      </c>
      <c r="H3831" s="289">
        <v>0</v>
      </c>
    </row>
    <row r="3832" spans="1:8" s="129" customFormat="1" ht="74.25" customHeight="1">
      <c r="A3832" s="1450"/>
      <c r="B3832" s="1452"/>
      <c r="C3832" s="252" t="s">
        <v>1128</v>
      </c>
      <c r="D3832" s="252" t="s">
        <v>1130</v>
      </c>
      <c r="E3832" s="289">
        <v>60</v>
      </c>
      <c r="F3832" s="289">
        <v>32</v>
      </c>
      <c r="G3832" s="289">
        <v>27.200000000000003</v>
      </c>
      <c r="H3832" s="289">
        <v>0</v>
      </c>
    </row>
    <row r="3833" spans="1:8" s="129" customFormat="1" ht="47.45" customHeight="1">
      <c r="A3833" s="1450"/>
      <c r="B3833" s="1452"/>
      <c r="C3833" s="252" t="s">
        <v>1130</v>
      </c>
      <c r="D3833" s="252" t="s">
        <v>1131</v>
      </c>
      <c r="E3833" s="289">
        <v>100</v>
      </c>
      <c r="F3833" s="289">
        <v>44</v>
      </c>
      <c r="G3833" s="289">
        <v>30</v>
      </c>
      <c r="H3833" s="289">
        <v>0</v>
      </c>
    </row>
    <row r="3834" spans="1:8" s="129" customFormat="1" ht="30">
      <c r="A3834" s="1450">
        <v>2</v>
      </c>
      <c r="B3834" s="1452" t="s">
        <v>1133</v>
      </c>
      <c r="C3834" s="252" t="s">
        <v>1134</v>
      </c>
      <c r="D3834" s="252" t="s">
        <v>1135</v>
      </c>
      <c r="E3834" s="289">
        <v>120</v>
      </c>
      <c r="F3834" s="289">
        <v>48</v>
      </c>
      <c r="G3834" s="289">
        <v>36</v>
      </c>
      <c r="H3834" s="289">
        <v>0</v>
      </c>
    </row>
    <row r="3835" spans="1:8" s="129" customFormat="1" ht="30">
      <c r="A3835" s="1450"/>
      <c r="B3835" s="1452"/>
      <c r="C3835" s="252" t="s">
        <v>1136</v>
      </c>
      <c r="D3835" s="252" t="s">
        <v>1137</v>
      </c>
      <c r="E3835" s="289">
        <v>64</v>
      </c>
      <c r="F3835" s="289">
        <v>32</v>
      </c>
      <c r="G3835" s="289">
        <v>26.400000000000002</v>
      </c>
      <c r="H3835" s="289">
        <v>0</v>
      </c>
    </row>
    <row r="3836" spans="1:8" s="129" customFormat="1" ht="38.450000000000003" customHeight="1">
      <c r="A3836" s="1450"/>
      <c r="B3836" s="1452"/>
      <c r="C3836" s="252" t="s">
        <v>1138</v>
      </c>
      <c r="D3836" s="252" t="s">
        <v>1139</v>
      </c>
      <c r="E3836" s="289">
        <v>40</v>
      </c>
      <c r="F3836" s="289">
        <v>28</v>
      </c>
      <c r="G3836" s="289">
        <v>26</v>
      </c>
      <c r="H3836" s="289">
        <v>0</v>
      </c>
    </row>
    <row r="3837" spans="1:8" s="129" customFormat="1" ht="51.75" customHeight="1">
      <c r="A3837" s="1450"/>
      <c r="B3837" s="1452"/>
      <c r="C3837" s="252" t="s">
        <v>1140</v>
      </c>
      <c r="D3837" s="252" t="s">
        <v>1141</v>
      </c>
      <c r="E3837" s="289">
        <v>64</v>
      </c>
      <c r="F3837" s="289">
        <v>32</v>
      </c>
      <c r="G3837" s="289">
        <v>26.400000000000002</v>
      </c>
      <c r="H3837" s="289">
        <v>0</v>
      </c>
    </row>
    <row r="3838" spans="1:8" s="129" customFormat="1" ht="54.75" customHeight="1">
      <c r="A3838" s="1450">
        <v>3</v>
      </c>
      <c r="B3838" s="1452" t="s">
        <v>1142</v>
      </c>
      <c r="C3838" s="252" t="s">
        <v>1143</v>
      </c>
      <c r="D3838" s="252" t="s">
        <v>1144</v>
      </c>
      <c r="E3838" s="289">
        <v>44</v>
      </c>
      <c r="F3838" s="289">
        <v>32</v>
      </c>
      <c r="G3838" s="289">
        <v>26.400000000000002</v>
      </c>
      <c r="H3838" s="289">
        <v>0</v>
      </c>
    </row>
    <row r="3839" spans="1:8" s="129" customFormat="1" ht="30">
      <c r="A3839" s="1450"/>
      <c r="B3839" s="1452"/>
      <c r="C3839" s="252" t="s">
        <v>1144</v>
      </c>
      <c r="D3839" s="252" t="s">
        <v>1146</v>
      </c>
      <c r="E3839" s="289">
        <v>40</v>
      </c>
      <c r="F3839" s="289">
        <v>28</v>
      </c>
      <c r="G3839" s="289">
        <v>26</v>
      </c>
      <c r="H3839" s="289">
        <v>0</v>
      </c>
    </row>
    <row r="3840" spans="1:8" s="129" customFormat="1" ht="120" customHeight="1">
      <c r="A3840" s="1450">
        <v>4</v>
      </c>
      <c r="B3840" s="1452" t="s">
        <v>1147</v>
      </c>
      <c r="C3840" s="252" t="s">
        <v>1148</v>
      </c>
      <c r="D3840" s="252" t="s">
        <v>1149</v>
      </c>
      <c r="E3840" s="289">
        <v>42</v>
      </c>
      <c r="F3840" s="289">
        <v>28</v>
      </c>
      <c r="G3840" s="289">
        <v>26</v>
      </c>
      <c r="H3840" s="289">
        <v>0</v>
      </c>
    </row>
    <row r="3841" spans="1:8" s="129" customFormat="1" ht="45">
      <c r="A3841" s="1450"/>
      <c r="B3841" s="1452"/>
      <c r="C3841" s="252" t="s">
        <v>1149</v>
      </c>
      <c r="D3841" s="252" t="s">
        <v>1150</v>
      </c>
      <c r="E3841" s="289">
        <v>44</v>
      </c>
      <c r="F3841" s="289">
        <v>28</v>
      </c>
      <c r="G3841" s="289">
        <v>26.400000000000002</v>
      </c>
      <c r="H3841" s="289">
        <v>0</v>
      </c>
    </row>
    <row r="3842" spans="1:8" s="129" customFormat="1" ht="75">
      <c r="A3842" s="252">
        <v>5</v>
      </c>
      <c r="B3842" s="259" t="s">
        <v>1151</v>
      </c>
      <c r="C3842" s="252" t="s">
        <v>1126</v>
      </c>
      <c r="D3842" s="252" t="s">
        <v>1146</v>
      </c>
      <c r="E3842" s="289">
        <v>44</v>
      </c>
      <c r="F3842" s="289">
        <v>32</v>
      </c>
      <c r="G3842" s="289">
        <v>26.400000000000002</v>
      </c>
      <c r="H3842" s="289">
        <v>0</v>
      </c>
    </row>
    <row r="3843" spans="1:8" s="129" customFormat="1" ht="45">
      <c r="A3843" s="256">
        <v>6</v>
      </c>
      <c r="B3843" s="259" t="s">
        <v>1152</v>
      </c>
      <c r="C3843" s="252" t="s">
        <v>1153</v>
      </c>
      <c r="D3843" s="252" t="s">
        <v>1154</v>
      </c>
      <c r="E3843" s="289">
        <v>40</v>
      </c>
      <c r="F3843" s="289">
        <v>28</v>
      </c>
      <c r="G3843" s="289">
        <v>26</v>
      </c>
      <c r="H3843" s="289">
        <v>0</v>
      </c>
    </row>
    <row r="3844" spans="1:8" s="129" customFormat="1" ht="30">
      <c r="A3844" s="256">
        <v>7</v>
      </c>
      <c r="B3844" s="259" t="s">
        <v>1155</v>
      </c>
      <c r="C3844" s="252" t="s">
        <v>1153</v>
      </c>
      <c r="D3844" s="252" t="s">
        <v>1156</v>
      </c>
      <c r="E3844" s="289">
        <v>40</v>
      </c>
      <c r="F3844" s="289">
        <v>28</v>
      </c>
      <c r="G3844" s="289">
        <v>26</v>
      </c>
      <c r="H3844" s="289">
        <v>0</v>
      </c>
    </row>
    <row r="3845" spans="1:8" s="129" customFormat="1" ht="30">
      <c r="A3845" s="256">
        <v>8</v>
      </c>
      <c r="B3845" s="259" t="s">
        <v>1157</v>
      </c>
      <c r="C3845" s="252" t="s">
        <v>1158</v>
      </c>
      <c r="D3845" s="252" t="s">
        <v>1159</v>
      </c>
      <c r="E3845" s="289">
        <v>48</v>
      </c>
      <c r="F3845" s="289">
        <v>28</v>
      </c>
      <c r="G3845" s="289">
        <v>26.400000000000002</v>
      </c>
      <c r="H3845" s="289">
        <v>0</v>
      </c>
    </row>
    <row r="3846" spans="1:8" s="129" customFormat="1" ht="45">
      <c r="A3846" s="256">
        <v>9</v>
      </c>
      <c r="B3846" s="259" t="s">
        <v>1160</v>
      </c>
      <c r="C3846" s="252" t="s">
        <v>1161</v>
      </c>
      <c r="D3846" s="252" t="s">
        <v>1162</v>
      </c>
      <c r="E3846" s="289">
        <v>44</v>
      </c>
      <c r="F3846" s="289">
        <v>28</v>
      </c>
      <c r="G3846" s="289">
        <v>26</v>
      </c>
      <c r="H3846" s="289">
        <v>0</v>
      </c>
    </row>
    <row r="3847" spans="1:8" s="129" customFormat="1" ht="45">
      <c r="A3847" s="256">
        <v>10</v>
      </c>
      <c r="B3847" s="259" t="s">
        <v>1163</v>
      </c>
      <c r="C3847" s="252" t="s">
        <v>1164</v>
      </c>
      <c r="D3847" s="252" t="s">
        <v>1165</v>
      </c>
      <c r="E3847" s="289">
        <v>38</v>
      </c>
      <c r="F3847" s="289">
        <v>28</v>
      </c>
      <c r="G3847" s="289">
        <v>26</v>
      </c>
      <c r="H3847" s="289">
        <v>0</v>
      </c>
    </row>
    <row r="3848" spans="1:8" s="129" customFormat="1" ht="30">
      <c r="A3848" s="256">
        <v>11</v>
      </c>
      <c r="B3848" s="259" t="s">
        <v>1166</v>
      </c>
      <c r="C3848" s="252" t="s">
        <v>1167</v>
      </c>
      <c r="D3848" s="252" t="s">
        <v>1168</v>
      </c>
      <c r="E3848" s="289">
        <v>38</v>
      </c>
      <c r="F3848" s="289">
        <v>28</v>
      </c>
      <c r="G3848" s="289">
        <v>26</v>
      </c>
      <c r="H3848" s="289">
        <v>0</v>
      </c>
    </row>
    <row r="3849" spans="1:8" s="129" customFormat="1" ht="30">
      <c r="A3849" s="256">
        <v>12</v>
      </c>
      <c r="B3849" s="259" t="s">
        <v>1169</v>
      </c>
      <c r="C3849" s="252" t="s">
        <v>1167</v>
      </c>
      <c r="D3849" s="252" t="s">
        <v>1170</v>
      </c>
      <c r="E3849" s="289">
        <v>38</v>
      </c>
      <c r="F3849" s="289">
        <v>28</v>
      </c>
      <c r="G3849" s="289">
        <v>26</v>
      </c>
      <c r="H3849" s="289">
        <v>0</v>
      </c>
    </row>
    <row r="3850" spans="1:8" s="129" customFormat="1" ht="73.900000000000006" customHeight="1">
      <c r="A3850" s="256">
        <v>13</v>
      </c>
      <c r="B3850" s="259" t="s">
        <v>1171</v>
      </c>
      <c r="C3850" s="252" t="s">
        <v>961</v>
      </c>
      <c r="D3850" s="252" t="s">
        <v>1172</v>
      </c>
      <c r="E3850" s="289">
        <v>56</v>
      </c>
      <c r="F3850" s="289">
        <v>36</v>
      </c>
      <c r="G3850" s="289">
        <v>28</v>
      </c>
      <c r="H3850" s="289">
        <v>0</v>
      </c>
    </row>
    <row r="3851" spans="1:8" s="129" customFormat="1" ht="73.900000000000006" customHeight="1">
      <c r="A3851" s="1450">
        <v>14</v>
      </c>
      <c r="B3851" s="1452" t="s">
        <v>1173</v>
      </c>
      <c r="C3851" s="252" t="s">
        <v>1172</v>
      </c>
      <c r="D3851" s="252" t="s">
        <v>1174</v>
      </c>
      <c r="E3851" s="289">
        <v>80</v>
      </c>
      <c r="F3851" s="289">
        <v>40</v>
      </c>
      <c r="G3851" s="289">
        <v>26.400000000000002</v>
      </c>
      <c r="H3851" s="289">
        <v>0</v>
      </c>
    </row>
    <row r="3852" spans="1:8" s="129" customFormat="1" ht="73.900000000000006" customHeight="1">
      <c r="A3852" s="1450"/>
      <c r="B3852" s="1452"/>
      <c r="C3852" s="252" t="s">
        <v>1172</v>
      </c>
      <c r="D3852" s="252" t="s">
        <v>1175</v>
      </c>
      <c r="E3852" s="289">
        <v>60</v>
      </c>
      <c r="F3852" s="289">
        <v>32</v>
      </c>
      <c r="G3852" s="289">
        <v>26</v>
      </c>
      <c r="H3852" s="289">
        <v>0</v>
      </c>
    </row>
    <row r="3853" spans="1:8" s="129" customFormat="1" ht="73.900000000000006" customHeight="1">
      <c r="A3853" s="1450">
        <v>15</v>
      </c>
      <c r="B3853" s="1452" t="s">
        <v>1176</v>
      </c>
      <c r="C3853" s="252" t="s">
        <v>1136</v>
      </c>
      <c r="D3853" s="252" t="s">
        <v>1177</v>
      </c>
      <c r="E3853" s="289">
        <v>48</v>
      </c>
      <c r="F3853" s="289">
        <v>28.8</v>
      </c>
      <c r="G3853" s="289">
        <v>26</v>
      </c>
      <c r="H3853" s="289">
        <v>0</v>
      </c>
    </row>
    <row r="3854" spans="1:8" s="129" customFormat="1" ht="73.900000000000006" customHeight="1">
      <c r="A3854" s="1450"/>
      <c r="B3854" s="1452"/>
      <c r="C3854" s="252" t="s">
        <v>1178</v>
      </c>
      <c r="D3854" s="252" t="s">
        <v>1179</v>
      </c>
      <c r="E3854" s="289">
        <v>64</v>
      </c>
      <c r="F3854" s="289">
        <v>32</v>
      </c>
      <c r="G3854" s="289">
        <v>26.400000000000002</v>
      </c>
      <c r="H3854" s="289">
        <v>0</v>
      </c>
    </row>
    <row r="3855" spans="1:8" s="129" customFormat="1" ht="73.900000000000006" customHeight="1">
      <c r="A3855" s="256">
        <v>16</v>
      </c>
      <c r="B3855" s="259" t="s">
        <v>1180</v>
      </c>
      <c r="C3855" s="252" t="s">
        <v>1181</v>
      </c>
      <c r="D3855" s="252" t="s">
        <v>1182</v>
      </c>
      <c r="E3855" s="289">
        <v>48</v>
      </c>
      <c r="F3855" s="289">
        <v>28.8</v>
      </c>
      <c r="G3855" s="289">
        <v>26</v>
      </c>
      <c r="H3855" s="289">
        <v>0</v>
      </c>
    </row>
    <row r="3856" spans="1:8" s="129" customFormat="1" ht="61.15" customHeight="1">
      <c r="A3856" s="256">
        <v>17</v>
      </c>
      <c r="B3856" s="259" t="s">
        <v>1183</v>
      </c>
      <c r="C3856" s="252" t="s">
        <v>1184</v>
      </c>
      <c r="D3856" s="252" t="s">
        <v>1185</v>
      </c>
      <c r="E3856" s="289">
        <v>48</v>
      </c>
      <c r="F3856" s="289">
        <v>28.8</v>
      </c>
      <c r="G3856" s="289">
        <v>26</v>
      </c>
      <c r="H3856" s="289">
        <v>0</v>
      </c>
    </row>
    <row r="3857" spans="1:8" s="129" customFormat="1" ht="25.15" customHeight="1">
      <c r="A3857" s="1450">
        <v>18</v>
      </c>
      <c r="B3857" s="1452" t="s">
        <v>1186</v>
      </c>
      <c r="C3857" s="252" t="s">
        <v>1187</v>
      </c>
      <c r="D3857" s="252" t="s">
        <v>1185</v>
      </c>
      <c r="E3857" s="289">
        <v>60</v>
      </c>
      <c r="F3857" s="289">
        <v>32</v>
      </c>
      <c r="G3857" s="289">
        <v>26</v>
      </c>
      <c r="H3857" s="289">
        <v>0</v>
      </c>
    </row>
    <row r="3858" spans="1:8" s="129" customFormat="1" ht="25.15" customHeight="1">
      <c r="A3858" s="1450"/>
      <c r="B3858" s="1452"/>
      <c r="C3858" s="252" t="s">
        <v>1185</v>
      </c>
      <c r="D3858" s="252" t="s">
        <v>1188</v>
      </c>
      <c r="E3858" s="289">
        <v>48</v>
      </c>
      <c r="F3858" s="289">
        <v>30</v>
      </c>
      <c r="G3858" s="289">
        <v>26</v>
      </c>
      <c r="H3858" s="289">
        <v>0</v>
      </c>
    </row>
    <row r="3859" spans="1:8" s="129" customFormat="1" ht="40.15" customHeight="1">
      <c r="A3859" s="1450">
        <v>19</v>
      </c>
      <c r="B3859" s="1452" t="s">
        <v>1189</v>
      </c>
      <c r="C3859" s="252" t="s">
        <v>1187</v>
      </c>
      <c r="D3859" s="252" t="s">
        <v>1190</v>
      </c>
      <c r="E3859" s="289">
        <v>60</v>
      </c>
      <c r="F3859" s="289">
        <v>32</v>
      </c>
      <c r="G3859" s="289">
        <v>26</v>
      </c>
      <c r="H3859" s="289">
        <v>0</v>
      </c>
    </row>
    <row r="3860" spans="1:8" s="129" customFormat="1" ht="40.15" customHeight="1">
      <c r="A3860" s="1450"/>
      <c r="B3860" s="1452"/>
      <c r="C3860" s="252" t="s">
        <v>1191</v>
      </c>
      <c r="D3860" s="252" t="s">
        <v>1192</v>
      </c>
      <c r="E3860" s="289">
        <v>48</v>
      </c>
      <c r="F3860" s="289">
        <v>30</v>
      </c>
      <c r="G3860" s="289">
        <v>26</v>
      </c>
      <c r="H3860" s="289">
        <v>0</v>
      </c>
    </row>
    <row r="3861" spans="1:8" s="129" customFormat="1" ht="73.900000000000006" customHeight="1">
      <c r="A3861" s="256">
        <v>20</v>
      </c>
      <c r="B3861" s="259" t="s">
        <v>1193</v>
      </c>
      <c r="C3861" s="252" t="s">
        <v>1194</v>
      </c>
      <c r="D3861" s="252" t="s">
        <v>1195</v>
      </c>
      <c r="E3861" s="289">
        <v>48</v>
      </c>
      <c r="F3861" s="289">
        <v>28.8</v>
      </c>
      <c r="G3861" s="289">
        <v>26</v>
      </c>
      <c r="H3861" s="289">
        <v>0</v>
      </c>
    </row>
    <row r="3862" spans="1:8" s="129" customFormat="1" ht="73.900000000000006" customHeight="1">
      <c r="A3862" s="256">
        <v>21</v>
      </c>
      <c r="B3862" s="259" t="s">
        <v>1196</v>
      </c>
      <c r="C3862" s="252" t="s">
        <v>1197</v>
      </c>
      <c r="D3862" s="252" t="s">
        <v>1198</v>
      </c>
      <c r="E3862" s="289">
        <v>48</v>
      </c>
      <c r="F3862" s="289">
        <v>30</v>
      </c>
      <c r="G3862" s="289">
        <v>26</v>
      </c>
      <c r="H3862" s="289">
        <v>0</v>
      </c>
    </row>
    <row r="3863" spans="1:8" s="129" customFormat="1" ht="77.45" customHeight="1">
      <c r="A3863" s="256">
        <v>22</v>
      </c>
      <c r="B3863" s="259" t="s">
        <v>1199</v>
      </c>
      <c r="C3863" s="252" t="s">
        <v>1191</v>
      </c>
      <c r="D3863" s="252" t="s">
        <v>1200</v>
      </c>
      <c r="E3863" s="289">
        <v>40</v>
      </c>
      <c r="F3863" s="289">
        <v>28</v>
      </c>
      <c r="G3863" s="289">
        <v>26</v>
      </c>
      <c r="H3863" s="289">
        <v>0</v>
      </c>
    </row>
    <row r="3864" spans="1:8" s="129" customFormat="1" ht="73.900000000000006" customHeight="1">
      <c r="A3864" s="256">
        <v>23</v>
      </c>
      <c r="B3864" s="259" t="s">
        <v>1201</v>
      </c>
      <c r="C3864" s="252" t="s">
        <v>1202</v>
      </c>
      <c r="D3864" s="252" t="s">
        <v>1203</v>
      </c>
      <c r="E3864" s="289">
        <v>40</v>
      </c>
      <c r="F3864" s="289">
        <v>28</v>
      </c>
      <c r="G3864" s="289">
        <v>26</v>
      </c>
      <c r="H3864" s="289">
        <v>0</v>
      </c>
    </row>
    <row r="3865" spans="1:8" s="293" customFormat="1" ht="15" customHeight="1">
      <c r="A3865" s="285">
        <v>52</v>
      </c>
      <c r="B3865" s="285" t="s">
        <v>1205</v>
      </c>
      <c r="C3865" s="285"/>
      <c r="D3865" s="285"/>
      <c r="E3865" s="287">
        <v>0</v>
      </c>
      <c r="F3865" s="287">
        <v>0</v>
      </c>
      <c r="G3865" s="287">
        <v>0</v>
      </c>
      <c r="H3865" s="287">
        <v>0</v>
      </c>
    </row>
    <row r="3866" spans="1:8" s="295" customFormat="1" ht="30">
      <c r="A3866" s="1451">
        <v>1</v>
      </c>
      <c r="B3866" s="1444" t="s">
        <v>947</v>
      </c>
      <c r="C3866" s="288" t="s">
        <v>1206</v>
      </c>
      <c r="D3866" s="288" t="s">
        <v>1207</v>
      </c>
      <c r="E3866" s="294">
        <v>352.8</v>
      </c>
      <c r="F3866" s="294">
        <v>88.4</v>
      </c>
      <c r="G3866" s="294">
        <v>70.400000000000006</v>
      </c>
      <c r="H3866" s="219">
        <v>0</v>
      </c>
    </row>
    <row r="3867" spans="1:8" s="295" customFormat="1" ht="45">
      <c r="A3867" s="1442"/>
      <c r="B3867" s="1444"/>
      <c r="C3867" s="288" t="s">
        <v>1207</v>
      </c>
      <c r="D3867" s="288" t="s">
        <v>1209</v>
      </c>
      <c r="E3867" s="294">
        <v>204</v>
      </c>
      <c r="F3867" s="294">
        <v>80</v>
      </c>
      <c r="G3867" s="294">
        <v>67.2</v>
      </c>
      <c r="H3867" s="219">
        <v>0</v>
      </c>
    </row>
    <row r="3868" spans="1:8" s="295" customFormat="1" ht="45">
      <c r="A3868" s="1442"/>
      <c r="B3868" s="1444"/>
      <c r="C3868" s="288" t="s">
        <v>1209</v>
      </c>
      <c r="D3868" s="288" t="s">
        <v>1210</v>
      </c>
      <c r="E3868" s="294">
        <v>372</v>
      </c>
      <c r="F3868" s="294">
        <v>111.60000000000001</v>
      </c>
      <c r="G3868" s="294">
        <v>93.2</v>
      </c>
      <c r="H3868" s="219">
        <v>0</v>
      </c>
    </row>
    <row r="3869" spans="1:8" s="295" customFormat="1" ht="45">
      <c r="A3869" s="1442"/>
      <c r="B3869" s="1444"/>
      <c r="C3869" s="288" t="s">
        <v>1210</v>
      </c>
      <c r="D3869" s="288" t="s">
        <v>1211</v>
      </c>
      <c r="E3869" s="294">
        <v>326.40000000000003</v>
      </c>
      <c r="F3869" s="294">
        <v>84.800000000000011</v>
      </c>
      <c r="G3869" s="294">
        <v>65.2</v>
      </c>
      <c r="H3869" s="219">
        <v>0</v>
      </c>
    </row>
    <row r="3870" spans="1:8" s="295" customFormat="1" ht="33.6" customHeight="1">
      <c r="A3870" s="1442"/>
      <c r="B3870" s="1444"/>
      <c r="C3870" s="288" t="s">
        <v>1211</v>
      </c>
      <c r="D3870" s="288" t="s">
        <v>1212</v>
      </c>
      <c r="E3870" s="294">
        <v>430</v>
      </c>
      <c r="F3870" s="294">
        <v>129.20000000000002</v>
      </c>
      <c r="G3870" s="294">
        <v>107.60000000000001</v>
      </c>
      <c r="H3870" s="219">
        <v>0</v>
      </c>
    </row>
    <row r="3871" spans="1:8" s="295" customFormat="1" ht="45">
      <c r="A3871" s="1442"/>
      <c r="B3871" s="1444"/>
      <c r="C3871" s="288" t="s">
        <v>1213</v>
      </c>
      <c r="D3871" s="288" t="s">
        <v>1214</v>
      </c>
      <c r="E3871" s="294">
        <v>294</v>
      </c>
      <c r="F3871" s="294">
        <v>88.4</v>
      </c>
      <c r="G3871" s="294">
        <v>63.2</v>
      </c>
      <c r="H3871" s="219">
        <v>0</v>
      </c>
    </row>
    <row r="3872" spans="1:8" s="295" customFormat="1" ht="23.25" customHeight="1">
      <c r="A3872" s="291">
        <v>2</v>
      </c>
      <c r="B3872" s="292" t="s">
        <v>947</v>
      </c>
      <c r="C3872" s="288" t="s">
        <v>941</v>
      </c>
      <c r="D3872" s="288" t="s">
        <v>1215</v>
      </c>
      <c r="E3872" s="294">
        <v>1200</v>
      </c>
      <c r="F3872" s="294">
        <v>0</v>
      </c>
      <c r="G3872" s="294">
        <v>0</v>
      </c>
      <c r="H3872" s="294">
        <v>0</v>
      </c>
    </row>
    <row r="3873" spans="1:8" s="295" customFormat="1" ht="30">
      <c r="A3873" s="288">
        <v>3</v>
      </c>
      <c r="B3873" s="292" t="s">
        <v>567</v>
      </c>
      <c r="C3873" s="288" t="s">
        <v>1216</v>
      </c>
      <c r="D3873" s="288" t="s">
        <v>1217</v>
      </c>
      <c r="E3873" s="294">
        <v>84</v>
      </c>
      <c r="F3873" s="294">
        <v>42</v>
      </c>
      <c r="G3873" s="294">
        <v>30.400000000000002</v>
      </c>
      <c r="H3873" s="294">
        <v>0</v>
      </c>
    </row>
    <row r="3874" spans="1:8" s="295" customFormat="1" ht="30">
      <c r="A3874" s="288">
        <v>4</v>
      </c>
      <c r="B3874" s="292" t="s">
        <v>277</v>
      </c>
      <c r="C3874" s="288" t="s">
        <v>1218</v>
      </c>
      <c r="D3874" s="288" t="s">
        <v>1219</v>
      </c>
      <c r="E3874" s="294">
        <v>140</v>
      </c>
      <c r="F3874" s="294">
        <v>63.2</v>
      </c>
      <c r="G3874" s="294">
        <v>35.200000000000003</v>
      </c>
      <c r="H3874" s="294">
        <v>0</v>
      </c>
    </row>
    <row r="3875" spans="1:8" s="295" customFormat="1" ht="30">
      <c r="A3875" s="1442">
        <v>5</v>
      </c>
      <c r="B3875" s="1444" t="s">
        <v>1220</v>
      </c>
      <c r="C3875" s="288" t="s">
        <v>1075</v>
      </c>
      <c r="D3875" s="288" t="s">
        <v>1221</v>
      </c>
      <c r="E3875" s="294">
        <v>98</v>
      </c>
      <c r="F3875" s="294">
        <v>52.800000000000004</v>
      </c>
      <c r="G3875" s="294">
        <v>31.200000000000003</v>
      </c>
      <c r="H3875" s="294">
        <v>0</v>
      </c>
    </row>
    <row r="3876" spans="1:8" s="295" customFormat="1" ht="30">
      <c r="A3876" s="1442"/>
      <c r="B3876" s="1444"/>
      <c r="C3876" s="288" t="s">
        <v>1221</v>
      </c>
      <c r="D3876" s="288" t="s">
        <v>1222</v>
      </c>
      <c r="E3876" s="294">
        <v>180</v>
      </c>
      <c r="F3876" s="294">
        <v>84.800000000000011</v>
      </c>
      <c r="G3876" s="294">
        <v>54</v>
      </c>
      <c r="H3876" s="294">
        <v>0</v>
      </c>
    </row>
    <row r="3877" spans="1:8" s="295" customFormat="1" ht="30">
      <c r="A3877" s="1442"/>
      <c r="B3877" s="1444"/>
      <c r="C3877" s="288" t="s">
        <v>1223</v>
      </c>
      <c r="D3877" s="288" t="s">
        <v>1224</v>
      </c>
      <c r="E3877" s="294">
        <v>102</v>
      </c>
      <c r="F3877" s="294">
        <v>46</v>
      </c>
      <c r="G3877" s="294">
        <v>30.8</v>
      </c>
      <c r="H3877" s="294">
        <v>0</v>
      </c>
    </row>
    <row r="3878" spans="1:8" s="295" customFormat="1" ht="30">
      <c r="A3878" s="1442"/>
      <c r="B3878" s="1444"/>
      <c r="C3878" s="288" t="s">
        <v>1225</v>
      </c>
      <c r="D3878" s="288" t="s">
        <v>1226</v>
      </c>
      <c r="E3878" s="294">
        <v>84</v>
      </c>
      <c r="F3878" s="294">
        <v>38</v>
      </c>
      <c r="G3878" s="294">
        <v>26.8</v>
      </c>
      <c r="H3878" s="294">
        <v>0</v>
      </c>
    </row>
    <row r="3879" spans="1:8" s="295" customFormat="1" ht="77.25" customHeight="1">
      <c r="A3879" s="1442"/>
      <c r="B3879" s="1444"/>
      <c r="C3879" s="288" t="s">
        <v>1227</v>
      </c>
      <c r="D3879" s="288" t="s">
        <v>1228</v>
      </c>
      <c r="E3879" s="294">
        <v>52</v>
      </c>
      <c r="F3879" s="294">
        <v>34</v>
      </c>
      <c r="G3879" s="294">
        <v>26</v>
      </c>
      <c r="H3879" s="294">
        <v>0</v>
      </c>
    </row>
    <row r="3880" spans="1:8" s="295" customFormat="1" ht="61.5" customHeight="1">
      <c r="A3880" s="1442">
        <v>6</v>
      </c>
      <c r="B3880" s="1444" t="s">
        <v>1229</v>
      </c>
      <c r="C3880" s="288" t="s">
        <v>1230</v>
      </c>
      <c r="D3880" s="288" t="s">
        <v>1231</v>
      </c>
      <c r="E3880" s="294">
        <v>144</v>
      </c>
      <c r="F3880" s="294">
        <v>72</v>
      </c>
      <c r="G3880" s="294">
        <v>64.8</v>
      </c>
      <c r="H3880" s="219">
        <v>0</v>
      </c>
    </row>
    <row r="3881" spans="1:8" s="295" customFormat="1" ht="45">
      <c r="A3881" s="1442"/>
      <c r="B3881" s="1444"/>
      <c r="C3881" s="288" t="s">
        <v>1231</v>
      </c>
      <c r="D3881" s="288" t="s">
        <v>1232</v>
      </c>
      <c r="E3881" s="294">
        <v>80</v>
      </c>
      <c r="F3881" s="294">
        <v>48</v>
      </c>
      <c r="G3881" s="294">
        <v>36</v>
      </c>
      <c r="H3881" s="219">
        <v>0</v>
      </c>
    </row>
    <row r="3882" spans="1:8" s="295" customFormat="1" ht="76.5" customHeight="1">
      <c r="A3882" s="1442"/>
      <c r="B3882" s="1444"/>
      <c r="C3882" s="288" t="s">
        <v>1232</v>
      </c>
      <c r="D3882" s="288" t="s">
        <v>1233</v>
      </c>
      <c r="E3882" s="294">
        <v>66</v>
      </c>
      <c r="F3882" s="294">
        <v>40</v>
      </c>
      <c r="G3882" s="294">
        <v>30.400000000000002</v>
      </c>
      <c r="H3882" s="219">
        <v>0</v>
      </c>
    </row>
    <row r="3883" spans="1:8" s="295" customFormat="1" ht="87.75" customHeight="1">
      <c r="A3883" s="291">
        <v>7</v>
      </c>
      <c r="B3883" s="292" t="s">
        <v>1234</v>
      </c>
      <c r="C3883" s="288" t="s">
        <v>1235</v>
      </c>
      <c r="D3883" s="288" t="s">
        <v>1236</v>
      </c>
      <c r="E3883" s="294">
        <v>76.800000000000011</v>
      </c>
      <c r="F3883" s="294">
        <v>42.400000000000006</v>
      </c>
      <c r="G3883" s="294">
        <v>32.4</v>
      </c>
      <c r="H3883" s="219">
        <v>0</v>
      </c>
    </row>
    <row r="3884" spans="1:8" s="295" customFormat="1" ht="30">
      <c r="A3884" s="1442">
        <v>8</v>
      </c>
      <c r="B3884" s="1444" t="s">
        <v>1237</v>
      </c>
      <c r="C3884" s="288" t="s">
        <v>1238</v>
      </c>
      <c r="D3884" s="288" t="s">
        <v>1239</v>
      </c>
      <c r="E3884" s="294">
        <v>94</v>
      </c>
      <c r="F3884" s="294">
        <v>51.6</v>
      </c>
      <c r="G3884" s="294">
        <v>42.400000000000006</v>
      </c>
      <c r="H3884" s="219">
        <v>0</v>
      </c>
    </row>
    <row r="3885" spans="1:8" s="295" customFormat="1" ht="30">
      <c r="A3885" s="1442"/>
      <c r="B3885" s="1444"/>
      <c r="C3885" s="288" t="s">
        <v>1235</v>
      </c>
      <c r="D3885" s="288" t="s">
        <v>1240</v>
      </c>
      <c r="E3885" s="294">
        <v>98</v>
      </c>
      <c r="F3885" s="294">
        <v>54</v>
      </c>
      <c r="G3885" s="294">
        <v>44</v>
      </c>
      <c r="H3885" s="219">
        <v>0</v>
      </c>
    </row>
    <row r="3886" spans="1:8" s="295" customFormat="1" ht="30">
      <c r="A3886" s="1442">
        <v>9</v>
      </c>
      <c r="B3886" s="1444" t="s">
        <v>1241</v>
      </c>
      <c r="C3886" s="288" t="s">
        <v>1235</v>
      </c>
      <c r="D3886" s="288" t="s">
        <v>1242</v>
      </c>
      <c r="E3886" s="294">
        <v>96.800000000000011</v>
      </c>
      <c r="F3886" s="294">
        <v>64</v>
      </c>
      <c r="G3886" s="294">
        <v>40.800000000000004</v>
      </c>
      <c r="H3886" s="219">
        <v>0</v>
      </c>
    </row>
    <row r="3887" spans="1:8" s="295" customFormat="1" ht="45">
      <c r="A3887" s="1442"/>
      <c r="B3887" s="1444"/>
      <c r="C3887" s="288" t="s">
        <v>1242</v>
      </c>
      <c r="D3887" s="288" t="s">
        <v>1243</v>
      </c>
      <c r="E3887" s="294">
        <v>64.8</v>
      </c>
      <c r="F3887" s="294">
        <v>38.800000000000004</v>
      </c>
      <c r="G3887" s="294">
        <v>32.4</v>
      </c>
      <c r="H3887" s="219">
        <v>0</v>
      </c>
    </row>
    <row r="3888" spans="1:8" s="295" customFormat="1" ht="45">
      <c r="A3888" s="1442"/>
      <c r="B3888" s="1444"/>
      <c r="C3888" s="288" t="s">
        <v>1244</v>
      </c>
      <c r="D3888" s="288" t="s">
        <v>1245</v>
      </c>
      <c r="E3888" s="294">
        <v>76</v>
      </c>
      <c r="F3888" s="294">
        <v>49.6</v>
      </c>
      <c r="G3888" s="294">
        <v>38</v>
      </c>
      <c r="H3888" s="219">
        <v>0</v>
      </c>
    </row>
    <row r="3889" spans="1:8" s="295" customFormat="1" ht="30">
      <c r="A3889" s="291">
        <v>10</v>
      </c>
      <c r="B3889" s="292" t="s">
        <v>1246</v>
      </c>
      <c r="C3889" s="288" t="s">
        <v>1235</v>
      </c>
      <c r="D3889" s="288" t="s">
        <v>1247</v>
      </c>
      <c r="E3889" s="294">
        <v>126</v>
      </c>
      <c r="F3889" s="294">
        <v>63.2</v>
      </c>
      <c r="G3889" s="294">
        <v>50.400000000000006</v>
      </c>
      <c r="H3889" s="219">
        <v>0</v>
      </c>
    </row>
    <row r="3890" spans="1:8" s="295" customFormat="1" ht="30">
      <c r="A3890" s="1442">
        <v>11</v>
      </c>
      <c r="B3890" s="1444" t="s">
        <v>1248</v>
      </c>
      <c r="C3890" s="288" t="s">
        <v>1235</v>
      </c>
      <c r="D3890" s="288" t="s">
        <v>1249</v>
      </c>
      <c r="E3890" s="294">
        <v>100</v>
      </c>
      <c r="F3890" s="294">
        <v>55.2</v>
      </c>
      <c r="G3890" s="294">
        <v>45.2</v>
      </c>
      <c r="H3890" s="219">
        <v>0</v>
      </c>
    </row>
    <row r="3891" spans="1:8" s="295" customFormat="1" ht="45">
      <c r="A3891" s="1442"/>
      <c r="B3891" s="1444"/>
      <c r="C3891" s="288" t="s">
        <v>1249</v>
      </c>
      <c r="D3891" s="288" t="s">
        <v>1250</v>
      </c>
      <c r="E3891" s="294">
        <v>80</v>
      </c>
      <c r="F3891" s="294">
        <v>48</v>
      </c>
      <c r="G3891" s="294">
        <v>40</v>
      </c>
      <c r="H3891" s="219">
        <v>0</v>
      </c>
    </row>
    <row r="3892" spans="1:8" s="295" customFormat="1" ht="30">
      <c r="A3892" s="291">
        <v>12</v>
      </c>
      <c r="B3892" s="292" t="s">
        <v>1251</v>
      </c>
      <c r="C3892" s="288" t="s">
        <v>1252</v>
      </c>
      <c r="D3892" s="288" t="s">
        <v>1253</v>
      </c>
      <c r="E3892" s="294">
        <v>90</v>
      </c>
      <c r="F3892" s="294">
        <v>50.400000000000006</v>
      </c>
      <c r="G3892" s="294">
        <v>42.400000000000006</v>
      </c>
      <c r="H3892" s="219">
        <v>0</v>
      </c>
    </row>
    <row r="3893" spans="1:8" s="295" customFormat="1" ht="30">
      <c r="A3893" s="1442">
        <v>13</v>
      </c>
      <c r="B3893" s="1444" t="s">
        <v>1254</v>
      </c>
      <c r="C3893" s="288" t="s">
        <v>1255</v>
      </c>
      <c r="D3893" s="288" t="s">
        <v>1256</v>
      </c>
      <c r="E3893" s="294">
        <v>90</v>
      </c>
      <c r="F3893" s="294">
        <v>50.400000000000006</v>
      </c>
      <c r="G3893" s="294">
        <v>42.400000000000006</v>
      </c>
      <c r="H3893" s="219">
        <v>0</v>
      </c>
    </row>
    <row r="3894" spans="1:8" s="295" customFormat="1" ht="51.6" customHeight="1">
      <c r="A3894" s="1442"/>
      <c r="B3894" s="1444"/>
      <c r="C3894" s="288" t="s">
        <v>1256</v>
      </c>
      <c r="D3894" s="288" t="s">
        <v>1257</v>
      </c>
      <c r="E3894" s="294">
        <v>66</v>
      </c>
      <c r="F3894" s="294">
        <v>42.800000000000004</v>
      </c>
      <c r="G3894" s="294">
        <v>36.4</v>
      </c>
      <c r="H3894" s="219">
        <v>0</v>
      </c>
    </row>
    <row r="3895" spans="1:8" s="295" customFormat="1" ht="30">
      <c r="A3895" s="291">
        <v>14</v>
      </c>
      <c r="B3895" s="292" t="s">
        <v>1258</v>
      </c>
      <c r="C3895" s="288" t="s">
        <v>1259</v>
      </c>
      <c r="D3895" s="288" t="s">
        <v>1260</v>
      </c>
      <c r="E3895" s="294">
        <v>88</v>
      </c>
      <c r="F3895" s="294">
        <v>58</v>
      </c>
      <c r="G3895" s="294">
        <v>40.400000000000006</v>
      </c>
      <c r="H3895" s="219">
        <v>0</v>
      </c>
    </row>
    <row r="3896" spans="1:8" s="295" customFormat="1" ht="34.15" customHeight="1">
      <c r="A3896" s="291">
        <v>15</v>
      </c>
      <c r="B3896" s="292" t="s">
        <v>1261</v>
      </c>
      <c r="C3896" s="288" t="s">
        <v>1262</v>
      </c>
      <c r="D3896" s="288" t="s">
        <v>1263</v>
      </c>
      <c r="E3896" s="294">
        <v>66</v>
      </c>
      <c r="F3896" s="294">
        <v>42.800000000000004</v>
      </c>
      <c r="G3896" s="294">
        <v>33.200000000000003</v>
      </c>
      <c r="H3896" s="219">
        <v>0</v>
      </c>
    </row>
    <row r="3897" spans="1:8" s="295" customFormat="1" ht="38.25" customHeight="1">
      <c r="A3897" s="296">
        <v>16</v>
      </c>
      <c r="B3897" s="1443" t="s">
        <v>3022</v>
      </c>
      <c r="C3897" s="1443"/>
      <c r="D3897" s="288"/>
      <c r="E3897" s="294">
        <v>0</v>
      </c>
      <c r="F3897" s="294">
        <v>0</v>
      </c>
      <c r="G3897" s="294">
        <v>0</v>
      </c>
      <c r="H3897" s="294">
        <v>0</v>
      </c>
    </row>
    <row r="3898" spans="1:8" s="295" customFormat="1" ht="60">
      <c r="A3898" s="291" t="s">
        <v>10</v>
      </c>
      <c r="B3898" s="292" t="s">
        <v>1264</v>
      </c>
      <c r="C3898" s="288" t="s">
        <v>1265</v>
      </c>
      <c r="D3898" s="288" t="s">
        <v>1266</v>
      </c>
      <c r="E3898" s="294">
        <v>480</v>
      </c>
      <c r="F3898" s="294">
        <v>0</v>
      </c>
      <c r="G3898" s="294">
        <v>0</v>
      </c>
      <c r="H3898" s="294">
        <v>0</v>
      </c>
    </row>
    <row r="3899" spans="1:8" s="295" customFormat="1" ht="60">
      <c r="A3899" s="291" t="s">
        <v>10</v>
      </c>
      <c r="B3899" s="292" t="s">
        <v>1267</v>
      </c>
      <c r="C3899" s="288" t="s">
        <v>1265</v>
      </c>
      <c r="D3899" s="288" t="s">
        <v>1266</v>
      </c>
      <c r="E3899" s="294">
        <v>480</v>
      </c>
      <c r="F3899" s="294">
        <v>0</v>
      </c>
      <c r="G3899" s="294">
        <v>0</v>
      </c>
      <c r="H3899" s="294">
        <v>0</v>
      </c>
    </row>
    <row r="3900" spans="1:8" s="295" customFormat="1" ht="56.25" customHeight="1">
      <c r="A3900" s="288">
        <v>17</v>
      </c>
      <c r="B3900" s="292" t="s">
        <v>1268</v>
      </c>
      <c r="C3900" s="288" t="s">
        <v>1269</v>
      </c>
      <c r="D3900" s="288" t="s">
        <v>1270</v>
      </c>
      <c r="E3900" s="294">
        <v>50.400000000000006</v>
      </c>
      <c r="F3900" s="294">
        <v>32.800000000000004</v>
      </c>
      <c r="G3900" s="294">
        <v>26</v>
      </c>
      <c r="H3900" s="294">
        <v>0</v>
      </c>
    </row>
    <row r="3901" spans="1:8" s="295" customFormat="1" ht="45">
      <c r="A3901" s="288">
        <v>18</v>
      </c>
      <c r="B3901" s="292" t="s">
        <v>1271</v>
      </c>
      <c r="C3901" s="288" t="s">
        <v>1272</v>
      </c>
      <c r="D3901" s="288" t="s">
        <v>1273</v>
      </c>
      <c r="E3901" s="294">
        <v>48</v>
      </c>
      <c r="F3901" s="294">
        <v>29.6</v>
      </c>
      <c r="G3901" s="294">
        <v>26</v>
      </c>
      <c r="H3901" s="294">
        <v>0</v>
      </c>
    </row>
    <row r="3902" spans="1:8" s="295" customFormat="1" ht="30">
      <c r="A3902" s="291">
        <v>19</v>
      </c>
      <c r="B3902" s="292" t="s">
        <v>1274</v>
      </c>
      <c r="C3902" s="288" t="s">
        <v>1275</v>
      </c>
      <c r="D3902" s="288" t="s">
        <v>1276</v>
      </c>
      <c r="E3902" s="294">
        <v>48</v>
      </c>
      <c r="F3902" s="294">
        <v>28.8</v>
      </c>
      <c r="G3902" s="294">
        <v>26</v>
      </c>
      <c r="H3902" s="294">
        <v>0</v>
      </c>
    </row>
    <row r="3903" spans="1:8" s="295" customFormat="1" ht="45">
      <c r="A3903" s="1442">
        <v>20</v>
      </c>
      <c r="B3903" s="1444" t="s">
        <v>1278</v>
      </c>
      <c r="C3903" s="288" t="s">
        <v>1279</v>
      </c>
      <c r="D3903" s="288" t="s">
        <v>1280</v>
      </c>
      <c r="E3903" s="294">
        <v>180</v>
      </c>
      <c r="F3903" s="294">
        <v>80</v>
      </c>
      <c r="G3903" s="294">
        <v>40</v>
      </c>
      <c r="H3903" s="294">
        <v>0</v>
      </c>
    </row>
    <row r="3904" spans="1:8" s="295" customFormat="1" ht="45">
      <c r="A3904" s="1442"/>
      <c r="B3904" s="1444"/>
      <c r="C3904" s="288" t="s">
        <v>1280</v>
      </c>
      <c r="D3904" s="288" t="s">
        <v>1281</v>
      </c>
      <c r="E3904" s="294">
        <v>88</v>
      </c>
      <c r="F3904" s="294">
        <v>40</v>
      </c>
      <c r="G3904" s="294">
        <v>28</v>
      </c>
      <c r="H3904" s="294">
        <v>0</v>
      </c>
    </row>
    <row r="3905" spans="1:8" s="295" customFormat="1" ht="30">
      <c r="A3905" s="1442"/>
      <c r="B3905" s="1444"/>
      <c r="C3905" s="288" t="s">
        <v>1281</v>
      </c>
      <c r="D3905" s="288" t="s">
        <v>1282</v>
      </c>
      <c r="E3905" s="294">
        <v>56</v>
      </c>
      <c r="F3905" s="294">
        <v>30.8</v>
      </c>
      <c r="G3905" s="294">
        <v>26</v>
      </c>
      <c r="H3905" s="294">
        <v>0</v>
      </c>
    </row>
    <row r="3906" spans="1:8" s="295" customFormat="1" ht="30">
      <c r="A3906" s="291">
        <v>21</v>
      </c>
      <c r="B3906" s="292" t="s">
        <v>1283</v>
      </c>
      <c r="C3906" s="288" t="s">
        <v>1284</v>
      </c>
      <c r="D3906" s="288" t="s">
        <v>1285</v>
      </c>
      <c r="E3906" s="294">
        <v>88</v>
      </c>
      <c r="F3906" s="294">
        <v>35.200000000000003</v>
      </c>
      <c r="G3906" s="294">
        <v>26.400000000000002</v>
      </c>
      <c r="H3906" s="294">
        <v>0</v>
      </c>
    </row>
    <row r="3907" spans="1:8" s="295" customFormat="1" ht="30">
      <c r="A3907" s="291">
        <v>22</v>
      </c>
      <c r="B3907" s="292" t="s">
        <v>1286</v>
      </c>
      <c r="C3907" s="288"/>
      <c r="D3907" s="288"/>
      <c r="E3907" s="294">
        <v>138</v>
      </c>
      <c r="F3907" s="294">
        <v>0</v>
      </c>
      <c r="G3907" s="294">
        <v>0</v>
      </c>
      <c r="H3907" s="294">
        <v>0</v>
      </c>
    </row>
    <row r="3908" spans="1:8" s="293" customFormat="1" ht="15" customHeight="1">
      <c r="A3908" s="285">
        <v>53</v>
      </c>
      <c r="B3908" s="285" t="s">
        <v>1287</v>
      </c>
      <c r="C3908" s="285"/>
      <c r="D3908" s="285"/>
      <c r="E3908" s="287">
        <v>0</v>
      </c>
      <c r="F3908" s="287">
        <v>0</v>
      </c>
      <c r="G3908" s="287">
        <v>0</v>
      </c>
      <c r="H3908" s="287">
        <v>0</v>
      </c>
    </row>
    <row r="3909" spans="1:8" s="300" customFormat="1" ht="31.9" customHeight="1">
      <c r="A3909" s="1445">
        <v>1</v>
      </c>
      <c r="B3909" s="1532" t="s">
        <v>1288</v>
      </c>
      <c r="C3909" s="297" t="s">
        <v>1289</v>
      </c>
      <c r="D3909" s="297" t="s">
        <v>1290</v>
      </c>
      <c r="E3909" s="299">
        <v>40</v>
      </c>
      <c r="F3909" s="299">
        <v>28</v>
      </c>
      <c r="G3909" s="299">
        <v>26</v>
      </c>
      <c r="H3909" s="299">
        <v>0</v>
      </c>
    </row>
    <row r="3910" spans="1:8" s="300" customFormat="1" ht="50.45" customHeight="1">
      <c r="A3910" s="1445"/>
      <c r="B3910" s="1532"/>
      <c r="C3910" s="297" t="s">
        <v>1290</v>
      </c>
      <c r="D3910" s="297" t="s">
        <v>1187</v>
      </c>
      <c r="E3910" s="299">
        <v>52</v>
      </c>
      <c r="F3910" s="299">
        <v>32</v>
      </c>
      <c r="G3910" s="299">
        <v>26.400000000000002</v>
      </c>
      <c r="H3910" s="301">
        <v>0</v>
      </c>
    </row>
    <row r="3911" spans="1:8" s="300" customFormat="1" ht="76.5" customHeight="1">
      <c r="A3911" s="1445"/>
      <c r="B3911" s="1532"/>
      <c r="C3911" s="297" t="s">
        <v>1291</v>
      </c>
      <c r="D3911" s="297" t="s">
        <v>1292</v>
      </c>
      <c r="E3911" s="299">
        <v>40</v>
      </c>
      <c r="F3911" s="299">
        <v>28</v>
      </c>
      <c r="G3911" s="299">
        <v>26</v>
      </c>
      <c r="H3911" s="302">
        <v>0</v>
      </c>
    </row>
    <row r="3912" spans="1:8" s="300" customFormat="1" ht="60">
      <c r="A3912" s="1445"/>
      <c r="B3912" s="1532"/>
      <c r="C3912" s="297" t="s">
        <v>1293</v>
      </c>
      <c r="D3912" s="297" t="s">
        <v>1294</v>
      </c>
      <c r="E3912" s="299">
        <v>60</v>
      </c>
      <c r="F3912" s="299">
        <v>40</v>
      </c>
      <c r="G3912" s="299">
        <v>28.8</v>
      </c>
      <c r="H3912" s="302">
        <v>0</v>
      </c>
    </row>
    <row r="3913" spans="1:8" s="300" customFormat="1" ht="43.15" customHeight="1">
      <c r="A3913" s="1445"/>
      <c r="B3913" s="1532"/>
      <c r="C3913" s="297" t="s">
        <v>1294</v>
      </c>
      <c r="D3913" s="297" t="s">
        <v>1295</v>
      </c>
      <c r="E3913" s="299">
        <v>40</v>
      </c>
      <c r="F3913" s="299">
        <v>28</v>
      </c>
      <c r="G3913" s="299">
        <v>26</v>
      </c>
      <c r="H3913" s="302">
        <v>0</v>
      </c>
    </row>
    <row r="3914" spans="1:8" s="300" customFormat="1" ht="37.15" customHeight="1">
      <c r="A3914" s="1445"/>
      <c r="B3914" s="1532"/>
      <c r="C3914" s="297" t="s">
        <v>1295</v>
      </c>
      <c r="D3914" s="297" t="s">
        <v>1296</v>
      </c>
      <c r="E3914" s="299">
        <v>48</v>
      </c>
      <c r="F3914" s="299">
        <v>31.200000000000003</v>
      </c>
      <c r="G3914" s="299">
        <v>26.400000000000002</v>
      </c>
      <c r="H3914" s="302">
        <v>0</v>
      </c>
    </row>
    <row r="3915" spans="1:8" s="300" customFormat="1" ht="37.15" customHeight="1">
      <c r="A3915" s="1445"/>
      <c r="B3915" s="1532"/>
      <c r="C3915" s="297" t="s">
        <v>1296</v>
      </c>
      <c r="D3915" s="297" t="s">
        <v>1297</v>
      </c>
      <c r="E3915" s="299">
        <v>54</v>
      </c>
      <c r="F3915" s="299">
        <v>32.800000000000004</v>
      </c>
      <c r="G3915" s="299">
        <v>27.200000000000003</v>
      </c>
      <c r="H3915" s="302">
        <v>0</v>
      </c>
    </row>
    <row r="3916" spans="1:8" s="300" customFormat="1" ht="36.6" customHeight="1">
      <c r="A3916" s="1445"/>
      <c r="B3916" s="1532"/>
      <c r="C3916" s="297" t="s">
        <v>1297</v>
      </c>
      <c r="D3916" s="297" t="s">
        <v>1298</v>
      </c>
      <c r="E3916" s="299">
        <v>40</v>
      </c>
      <c r="F3916" s="299">
        <v>28</v>
      </c>
      <c r="G3916" s="299">
        <v>26</v>
      </c>
      <c r="H3916" s="302">
        <v>0</v>
      </c>
    </row>
    <row r="3917" spans="1:8" s="300" customFormat="1" ht="33" customHeight="1">
      <c r="A3917" s="1445"/>
      <c r="B3917" s="1532"/>
      <c r="C3917" s="297" t="s">
        <v>1298</v>
      </c>
      <c r="D3917" s="297" t="s">
        <v>1299</v>
      </c>
      <c r="E3917" s="299">
        <v>48</v>
      </c>
      <c r="F3917" s="299">
        <v>31.200000000000003</v>
      </c>
      <c r="G3917" s="299">
        <v>26.400000000000002</v>
      </c>
      <c r="H3917" s="302">
        <v>0</v>
      </c>
    </row>
    <row r="3918" spans="1:8" s="300" customFormat="1" ht="81" customHeight="1">
      <c r="A3918" s="1445">
        <v>2</v>
      </c>
      <c r="B3918" s="1532" t="s">
        <v>1300</v>
      </c>
      <c r="C3918" s="297" t="s">
        <v>1301</v>
      </c>
      <c r="D3918" s="297" t="s">
        <v>1302</v>
      </c>
      <c r="E3918" s="299">
        <v>48</v>
      </c>
      <c r="F3918" s="299">
        <v>31.200000000000003</v>
      </c>
      <c r="G3918" s="299">
        <v>26.400000000000002</v>
      </c>
      <c r="H3918" s="302">
        <v>0</v>
      </c>
    </row>
    <row r="3919" spans="1:8" s="300" customFormat="1" ht="46.5" customHeight="1">
      <c r="A3919" s="1445"/>
      <c r="B3919" s="1532"/>
      <c r="C3919" s="297" t="s">
        <v>1302</v>
      </c>
      <c r="D3919" s="297" t="s">
        <v>1303</v>
      </c>
      <c r="E3919" s="299">
        <v>40</v>
      </c>
      <c r="F3919" s="299">
        <v>28</v>
      </c>
      <c r="G3919" s="299">
        <v>26</v>
      </c>
      <c r="H3919" s="299">
        <v>0</v>
      </c>
    </row>
    <row r="3920" spans="1:8" s="300" customFormat="1" ht="45" customHeight="1">
      <c r="A3920" s="303">
        <v>3</v>
      </c>
      <c r="B3920" s="297" t="s">
        <v>1304</v>
      </c>
      <c r="C3920" s="297" t="s">
        <v>1305</v>
      </c>
      <c r="D3920" s="297" t="s">
        <v>1306</v>
      </c>
      <c r="E3920" s="299">
        <v>40</v>
      </c>
      <c r="F3920" s="299">
        <v>28</v>
      </c>
      <c r="G3920" s="299">
        <v>26</v>
      </c>
      <c r="H3920" s="299">
        <v>0</v>
      </c>
    </row>
    <row r="3921" spans="1:8" s="300" customFormat="1" ht="47.25" customHeight="1">
      <c r="A3921" s="303">
        <v>4</v>
      </c>
      <c r="B3921" s="297" t="s">
        <v>1307</v>
      </c>
      <c r="C3921" s="297"/>
      <c r="D3921" s="297"/>
      <c r="E3921" s="298">
        <v>24</v>
      </c>
      <c r="F3921" s="299">
        <v>0</v>
      </c>
      <c r="G3921" s="299">
        <v>0</v>
      </c>
      <c r="H3921" s="299">
        <v>0</v>
      </c>
    </row>
    <row r="3922" spans="1:8" s="308" customFormat="1" ht="15.75">
      <c r="A3922" s="305">
        <v>54</v>
      </c>
      <c r="B3922" s="437" t="s">
        <v>2279</v>
      </c>
      <c r="C3922" s="305"/>
      <c r="D3922" s="305"/>
      <c r="E3922" s="306">
        <v>0</v>
      </c>
      <c r="F3922" s="307">
        <v>0</v>
      </c>
      <c r="G3922" s="307">
        <v>0</v>
      </c>
      <c r="H3922" s="307">
        <v>0</v>
      </c>
    </row>
    <row r="3923" spans="1:8" s="295" customFormat="1" ht="33.6" customHeight="1">
      <c r="A3923" s="291">
        <v>1</v>
      </c>
      <c r="B3923" s="292" t="s">
        <v>1430</v>
      </c>
      <c r="C3923" s="288" t="s">
        <v>2137</v>
      </c>
      <c r="D3923" s="288" t="s">
        <v>2280</v>
      </c>
      <c r="E3923" s="219">
        <v>2600</v>
      </c>
      <c r="F3923" s="219">
        <v>440</v>
      </c>
      <c r="G3923" s="219">
        <v>320</v>
      </c>
      <c r="H3923" s="219">
        <v>260</v>
      </c>
    </row>
    <row r="3924" spans="1:8" s="295" customFormat="1" ht="30" customHeight="1">
      <c r="A3924" s="291">
        <v>2</v>
      </c>
      <c r="B3924" s="292" t="s">
        <v>2281</v>
      </c>
      <c r="C3924" s="288" t="s">
        <v>2150</v>
      </c>
      <c r="D3924" s="288" t="s">
        <v>2282</v>
      </c>
      <c r="E3924" s="219">
        <v>1400</v>
      </c>
      <c r="F3924" s="219">
        <v>420</v>
      </c>
      <c r="G3924" s="219">
        <v>360</v>
      </c>
      <c r="H3924" s="219">
        <v>280</v>
      </c>
    </row>
    <row r="3925" spans="1:8" s="295" customFormat="1" ht="30">
      <c r="A3925" s="1442">
        <v>3</v>
      </c>
      <c r="B3925" s="1444" t="s">
        <v>2283</v>
      </c>
      <c r="C3925" s="288" t="s">
        <v>2284</v>
      </c>
      <c r="D3925" s="288" t="s">
        <v>2285</v>
      </c>
      <c r="E3925" s="219">
        <v>1600</v>
      </c>
      <c r="F3925" s="219">
        <v>440</v>
      </c>
      <c r="G3925" s="219">
        <v>400</v>
      </c>
      <c r="H3925" s="219">
        <v>340</v>
      </c>
    </row>
    <row r="3926" spans="1:8" s="295" customFormat="1" ht="48.75" customHeight="1">
      <c r="A3926" s="1442"/>
      <c r="B3926" s="1444"/>
      <c r="C3926" s="288" t="s">
        <v>2286</v>
      </c>
      <c r="D3926" s="288" t="s">
        <v>2287</v>
      </c>
      <c r="E3926" s="219">
        <v>1200</v>
      </c>
      <c r="F3926" s="219">
        <v>400</v>
      </c>
      <c r="G3926" s="219">
        <v>360</v>
      </c>
      <c r="H3926" s="219">
        <v>0</v>
      </c>
    </row>
    <row r="3927" spans="1:8" s="295" customFormat="1" ht="30">
      <c r="A3927" s="1442">
        <v>2</v>
      </c>
      <c r="B3927" s="1444" t="s">
        <v>2288</v>
      </c>
      <c r="C3927" s="288" t="s">
        <v>1430</v>
      </c>
      <c r="D3927" s="288" t="s">
        <v>2289</v>
      </c>
      <c r="E3927" s="219">
        <v>1000</v>
      </c>
      <c r="F3927" s="219">
        <v>388</v>
      </c>
      <c r="G3927" s="219">
        <v>340</v>
      </c>
      <c r="H3927" s="219">
        <v>260</v>
      </c>
    </row>
    <row r="3928" spans="1:8" s="295" customFormat="1" ht="30">
      <c r="A3928" s="1442"/>
      <c r="B3928" s="1444"/>
      <c r="C3928" s="288" t="s">
        <v>2289</v>
      </c>
      <c r="D3928" s="288" t="s">
        <v>2290</v>
      </c>
      <c r="E3928" s="219">
        <v>480</v>
      </c>
      <c r="F3928" s="219">
        <v>300</v>
      </c>
      <c r="G3928" s="219">
        <v>260</v>
      </c>
      <c r="H3928" s="219">
        <v>220</v>
      </c>
    </row>
    <row r="3929" spans="1:8" s="295" customFormat="1" ht="45">
      <c r="A3929" s="291">
        <v>5</v>
      </c>
      <c r="B3929" s="292" t="s">
        <v>2291</v>
      </c>
      <c r="C3929" s="288" t="s">
        <v>1430</v>
      </c>
      <c r="D3929" s="288" t="s">
        <v>2292</v>
      </c>
      <c r="E3929" s="219">
        <v>600</v>
      </c>
      <c r="F3929" s="219">
        <v>320</v>
      </c>
      <c r="G3929" s="219">
        <v>280</v>
      </c>
      <c r="H3929" s="219">
        <v>200</v>
      </c>
    </row>
    <row r="3930" spans="1:8" s="295" customFormat="1" ht="30">
      <c r="A3930" s="1442">
        <v>6</v>
      </c>
      <c r="B3930" s="1444" t="s">
        <v>2293</v>
      </c>
      <c r="C3930" s="288" t="s">
        <v>1430</v>
      </c>
      <c r="D3930" s="288" t="s">
        <v>2294</v>
      </c>
      <c r="E3930" s="219">
        <v>1000</v>
      </c>
      <c r="F3930" s="219">
        <v>400</v>
      </c>
      <c r="G3930" s="219">
        <v>340</v>
      </c>
      <c r="H3930" s="219">
        <v>280</v>
      </c>
    </row>
    <row r="3931" spans="1:8" s="295" customFormat="1" ht="45">
      <c r="A3931" s="1442"/>
      <c r="B3931" s="1444"/>
      <c r="C3931" s="288" t="s">
        <v>2294</v>
      </c>
      <c r="D3931" s="288" t="s">
        <v>2295</v>
      </c>
      <c r="E3931" s="219">
        <v>800</v>
      </c>
      <c r="F3931" s="219">
        <v>380</v>
      </c>
      <c r="G3931" s="219">
        <v>312</v>
      </c>
      <c r="H3931" s="219">
        <v>240</v>
      </c>
    </row>
    <row r="3932" spans="1:8" s="295" customFormat="1" ht="45">
      <c r="A3932" s="1442"/>
      <c r="B3932" s="1444"/>
      <c r="C3932" s="288" t="s">
        <v>2295</v>
      </c>
      <c r="D3932" s="288" t="s">
        <v>2296</v>
      </c>
      <c r="E3932" s="219">
        <v>520</v>
      </c>
      <c r="F3932" s="219">
        <v>312</v>
      </c>
      <c r="G3932" s="219">
        <v>280</v>
      </c>
      <c r="H3932" s="219">
        <v>220</v>
      </c>
    </row>
    <row r="3933" spans="1:8" s="295" customFormat="1" ht="45">
      <c r="A3933" s="1442"/>
      <c r="B3933" s="1444"/>
      <c r="C3933" s="288" t="s">
        <v>2296</v>
      </c>
      <c r="D3933" s="288" t="s">
        <v>2297</v>
      </c>
      <c r="E3933" s="219">
        <v>380</v>
      </c>
      <c r="F3933" s="219">
        <v>260</v>
      </c>
      <c r="G3933" s="219">
        <v>240</v>
      </c>
      <c r="H3933" s="219">
        <v>200</v>
      </c>
    </row>
    <row r="3934" spans="1:8" s="295" customFormat="1" ht="64.5" customHeight="1">
      <c r="A3934" s="291">
        <v>7</v>
      </c>
      <c r="B3934" s="292" t="s">
        <v>2298</v>
      </c>
      <c r="C3934" s="288" t="s">
        <v>1430</v>
      </c>
      <c r="D3934" s="288" t="s">
        <v>2299</v>
      </c>
      <c r="E3934" s="219">
        <v>460</v>
      </c>
      <c r="F3934" s="219">
        <v>300</v>
      </c>
      <c r="G3934" s="219">
        <v>240</v>
      </c>
      <c r="H3934" s="219">
        <v>200</v>
      </c>
    </row>
    <row r="3935" spans="1:8" s="295" customFormat="1" ht="30">
      <c r="A3935" s="291">
        <v>8</v>
      </c>
      <c r="B3935" s="292" t="s">
        <v>2300</v>
      </c>
      <c r="C3935" s="288" t="s">
        <v>1430</v>
      </c>
      <c r="D3935" s="288" t="s">
        <v>2301</v>
      </c>
      <c r="E3935" s="219">
        <v>480</v>
      </c>
      <c r="F3935" s="219">
        <v>300</v>
      </c>
      <c r="G3935" s="219">
        <v>240</v>
      </c>
      <c r="H3935" s="219">
        <v>200</v>
      </c>
    </row>
    <row r="3936" spans="1:8" s="295" customFormat="1" ht="33.75" customHeight="1">
      <c r="A3936" s="291">
        <v>9</v>
      </c>
      <c r="B3936" s="292" t="s">
        <v>2302</v>
      </c>
      <c r="C3936" s="288" t="s">
        <v>1430</v>
      </c>
      <c r="D3936" s="288" t="s">
        <v>2303</v>
      </c>
      <c r="E3936" s="219">
        <v>1400</v>
      </c>
      <c r="F3936" s="219">
        <v>400</v>
      </c>
      <c r="G3936" s="219">
        <v>320</v>
      </c>
      <c r="H3936" s="219">
        <v>260</v>
      </c>
    </row>
    <row r="3937" spans="1:8" s="295" customFormat="1" ht="30">
      <c r="A3937" s="1442">
        <v>10</v>
      </c>
      <c r="B3937" s="1444" t="s">
        <v>2304</v>
      </c>
      <c r="C3937" s="288" t="s">
        <v>2284</v>
      </c>
      <c r="D3937" s="288" t="s">
        <v>2305</v>
      </c>
      <c r="E3937" s="219">
        <v>800</v>
      </c>
      <c r="F3937" s="219">
        <v>380</v>
      </c>
      <c r="G3937" s="219">
        <v>340</v>
      </c>
      <c r="H3937" s="219">
        <v>240</v>
      </c>
    </row>
    <row r="3938" spans="1:8" s="295" customFormat="1" ht="30">
      <c r="A3938" s="1442"/>
      <c r="B3938" s="1444"/>
      <c r="C3938" s="288" t="s">
        <v>2305</v>
      </c>
      <c r="D3938" s="288" t="s">
        <v>2306</v>
      </c>
      <c r="E3938" s="219">
        <v>540</v>
      </c>
      <c r="F3938" s="219">
        <v>300</v>
      </c>
      <c r="G3938" s="219">
        <v>260</v>
      </c>
      <c r="H3938" s="219">
        <v>200</v>
      </c>
    </row>
    <row r="3939" spans="1:8" s="295" customFormat="1" ht="45">
      <c r="A3939" s="291">
        <v>11</v>
      </c>
      <c r="B3939" s="292" t="s">
        <v>2307</v>
      </c>
      <c r="C3939" s="288" t="s">
        <v>2308</v>
      </c>
      <c r="D3939" s="288" t="s">
        <v>2309</v>
      </c>
      <c r="E3939" s="219">
        <v>480</v>
      </c>
      <c r="F3939" s="219">
        <v>300</v>
      </c>
      <c r="G3939" s="219">
        <v>260</v>
      </c>
      <c r="H3939" s="219">
        <v>200</v>
      </c>
    </row>
    <row r="3940" spans="1:8" s="295" customFormat="1" ht="45">
      <c r="A3940" s="291">
        <v>12</v>
      </c>
      <c r="B3940" s="292" t="s">
        <v>2310</v>
      </c>
      <c r="C3940" s="288" t="s">
        <v>2311</v>
      </c>
      <c r="D3940" s="288" t="s">
        <v>2312</v>
      </c>
      <c r="E3940" s="219">
        <v>440</v>
      </c>
      <c r="F3940" s="219">
        <v>300</v>
      </c>
      <c r="G3940" s="219">
        <v>240</v>
      </c>
      <c r="H3940" s="219">
        <v>200</v>
      </c>
    </row>
    <row r="3941" spans="1:8" s="295" customFormat="1" ht="30">
      <c r="A3941" s="1442">
        <v>13</v>
      </c>
      <c r="B3941" s="1444" t="s">
        <v>2313</v>
      </c>
      <c r="C3941" s="288" t="s">
        <v>2314</v>
      </c>
      <c r="D3941" s="288" t="s">
        <v>2315</v>
      </c>
      <c r="E3941" s="219">
        <v>660</v>
      </c>
      <c r="F3941" s="219">
        <v>352</v>
      </c>
      <c r="G3941" s="219">
        <v>300</v>
      </c>
      <c r="H3941" s="219">
        <v>200</v>
      </c>
    </row>
    <row r="3942" spans="1:8" s="295" customFormat="1" ht="45">
      <c r="A3942" s="1442"/>
      <c r="B3942" s="1444"/>
      <c r="C3942" s="288" t="s">
        <v>2315</v>
      </c>
      <c r="D3942" s="288" t="s">
        <v>2316</v>
      </c>
      <c r="E3942" s="219">
        <v>500</v>
      </c>
      <c r="F3942" s="219">
        <v>260</v>
      </c>
      <c r="G3942" s="219">
        <v>220</v>
      </c>
      <c r="H3942" s="219">
        <v>200</v>
      </c>
    </row>
    <row r="3943" spans="1:8" s="295" customFormat="1" ht="45">
      <c r="A3943" s="291">
        <v>14</v>
      </c>
      <c r="B3943" s="292" t="s">
        <v>2318</v>
      </c>
      <c r="C3943" s="288" t="s">
        <v>2319</v>
      </c>
      <c r="D3943" s="288" t="s">
        <v>2320</v>
      </c>
      <c r="E3943" s="219">
        <v>580</v>
      </c>
      <c r="F3943" s="219">
        <v>312</v>
      </c>
      <c r="G3943" s="219">
        <v>240</v>
      </c>
      <c r="H3943" s="219">
        <v>240</v>
      </c>
    </row>
    <row r="3944" spans="1:8" s="295" customFormat="1" ht="45">
      <c r="A3944" s="291">
        <v>15</v>
      </c>
      <c r="B3944" s="292" t="s">
        <v>2321</v>
      </c>
      <c r="C3944" s="288" t="s">
        <v>1430</v>
      </c>
      <c r="D3944" s="288" t="s">
        <v>2319</v>
      </c>
      <c r="E3944" s="219">
        <v>500</v>
      </c>
      <c r="F3944" s="219">
        <v>312</v>
      </c>
      <c r="G3944" s="219">
        <v>260</v>
      </c>
      <c r="H3944" s="219">
        <v>220</v>
      </c>
    </row>
    <row r="3945" spans="1:8" s="295" customFormat="1">
      <c r="A3945" s="291">
        <v>16</v>
      </c>
      <c r="B3945" s="309" t="s">
        <v>2322</v>
      </c>
      <c r="C3945" s="288"/>
      <c r="D3945" s="288"/>
      <c r="E3945" s="219">
        <v>340</v>
      </c>
      <c r="F3945" s="219">
        <v>340</v>
      </c>
      <c r="G3945" s="219">
        <v>240</v>
      </c>
      <c r="H3945" s="219">
        <v>240</v>
      </c>
    </row>
    <row r="3946" spans="1:8" s="314" customFormat="1" ht="77.25" customHeight="1">
      <c r="A3946" s="263">
        <v>17</v>
      </c>
      <c r="B3946" s="1448" t="s">
        <v>3023</v>
      </c>
      <c r="C3946" s="1449"/>
      <c r="D3946" s="1449"/>
      <c r="E3946" s="264">
        <v>300</v>
      </c>
      <c r="F3946" s="258">
        <v>300</v>
      </c>
      <c r="G3946" s="258">
        <v>240</v>
      </c>
      <c r="H3946" s="258">
        <v>200</v>
      </c>
    </row>
    <row r="3947" spans="1:8" s="132" customFormat="1" ht="16.5">
      <c r="A3947" s="161">
        <v>55</v>
      </c>
      <c r="B3947" s="132" t="s">
        <v>1567</v>
      </c>
      <c r="E3947" s="132">
        <v>0</v>
      </c>
      <c r="F3947" s="132">
        <v>0</v>
      </c>
      <c r="G3947" s="132">
        <v>0</v>
      </c>
      <c r="H3947" s="132">
        <v>0</v>
      </c>
    </row>
    <row r="3948" spans="1:8" ht="66">
      <c r="A3948" s="1407">
        <v>1</v>
      </c>
      <c r="B3948" s="1529" t="s">
        <v>1311</v>
      </c>
      <c r="C3948" s="231" t="s">
        <v>1313</v>
      </c>
      <c r="D3948" s="231" t="s">
        <v>1568</v>
      </c>
      <c r="E3948" s="142">
        <v>10560</v>
      </c>
      <c r="F3948" s="142">
        <v>3168</v>
      </c>
      <c r="G3948" s="142">
        <v>2640</v>
      </c>
      <c r="H3948" s="142">
        <v>1584</v>
      </c>
    </row>
    <row r="3949" spans="1:8" ht="66">
      <c r="A3949" s="1408"/>
      <c r="B3949" s="1530"/>
      <c r="C3949" s="231" t="s">
        <v>1568</v>
      </c>
      <c r="D3949" s="231" t="s">
        <v>1569</v>
      </c>
      <c r="E3949" s="142">
        <v>10080</v>
      </c>
      <c r="F3949" s="142">
        <v>3024</v>
      </c>
      <c r="G3949" s="142">
        <v>2520</v>
      </c>
      <c r="H3949" s="142">
        <v>1512</v>
      </c>
    </row>
    <row r="3950" spans="1:8" ht="16.5">
      <c r="A3950" s="225">
        <v>2</v>
      </c>
      <c r="B3950" s="233" t="s">
        <v>880</v>
      </c>
      <c r="C3950" s="231" t="s">
        <v>1570</v>
      </c>
      <c r="D3950" s="231" t="s">
        <v>1571</v>
      </c>
      <c r="E3950" s="142">
        <v>32400</v>
      </c>
      <c r="F3950" s="142">
        <v>9720</v>
      </c>
      <c r="G3950" s="142">
        <v>8100</v>
      </c>
      <c r="H3950" s="142">
        <v>4860</v>
      </c>
    </row>
    <row r="3951" spans="1:8" ht="16.5">
      <c r="A3951" s="225">
        <v>3</v>
      </c>
      <c r="B3951" s="233" t="s">
        <v>1572</v>
      </c>
      <c r="C3951" s="231" t="s">
        <v>868</v>
      </c>
      <c r="D3951" s="231" t="s">
        <v>1345</v>
      </c>
      <c r="E3951" s="142">
        <v>54000</v>
      </c>
      <c r="F3951" s="142">
        <v>0</v>
      </c>
      <c r="G3951" s="142">
        <v>0</v>
      </c>
      <c r="H3951" s="142">
        <v>0</v>
      </c>
    </row>
    <row r="3952" spans="1:8" ht="16.5">
      <c r="A3952" s="225">
        <v>4</v>
      </c>
      <c r="B3952" s="233" t="s">
        <v>870</v>
      </c>
      <c r="C3952" s="231" t="s">
        <v>866</v>
      </c>
      <c r="D3952" s="231" t="s">
        <v>1345</v>
      </c>
      <c r="E3952" s="142">
        <v>48000</v>
      </c>
      <c r="F3952" s="142">
        <v>0</v>
      </c>
      <c r="G3952" s="142">
        <v>0</v>
      </c>
      <c r="H3952" s="142">
        <v>0</v>
      </c>
    </row>
    <row r="3953" spans="1:8" ht="16.5">
      <c r="A3953" s="1407">
        <v>5</v>
      </c>
      <c r="B3953" s="1529" t="s">
        <v>1346</v>
      </c>
      <c r="C3953" s="231" t="s">
        <v>859</v>
      </c>
      <c r="D3953" s="231" t="s">
        <v>866</v>
      </c>
      <c r="E3953" s="142">
        <v>60000</v>
      </c>
      <c r="F3953" s="142">
        <v>0</v>
      </c>
      <c r="G3953" s="142">
        <v>0</v>
      </c>
      <c r="H3953" s="142">
        <v>0</v>
      </c>
    </row>
    <row r="3954" spans="1:8" ht="16.5">
      <c r="A3954" s="1408"/>
      <c r="B3954" s="1530"/>
      <c r="C3954" s="231" t="s">
        <v>866</v>
      </c>
      <c r="D3954" s="231" t="s">
        <v>1351</v>
      </c>
      <c r="E3954" s="142">
        <v>48000</v>
      </c>
      <c r="F3954" s="142">
        <v>0</v>
      </c>
      <c r="G3954" s="142">
        <v>0</v>
      </c>
      <c r="H3954" s="142">
        <v>0</v>
      </c>
    </row>
    <row r="3955" spans="1:8" ht="16.5">
      <c r="A3955" s="225">
        <v>6</v>
      </c>
      <c r="B3955" s="233" t="s">
        <v>1322</v>
      </c>
      <c r="C3955" s="231" t="s">
        <v>1351</v>
      </c>
      <c r="D3955" s="231" t="s">
        <v>1317</v>
      </c>
      <c r="E3955" s="142">
        <v>34500</v>
      </c>
      <c r="F3955" s="142">
        <v>18976</v>
      </c>
      <c r="G3955" s="142">
        <v>15524</v>
      </c>
      <c r="H3955" s="142">
        <v>0</v>
      </c>
    </row>
    <row r="3956" spans="1:8" ht="16.5">
      <c r="A3956" s="1407">
        <v>7</v>
      </c>
      <c r="B3956" s="1529" t="s">
        <v>1573</v>
      </c>
      <c r="C3956" s="231" t="s">
        <v>1574</v>
      </c>
      <c r="D3956" s="231" t="s">
        <v>1575</v>
      </c>
      <c r="E3956" s="142">
        <v>71280</v>
      </c>
      <c r="F3956" s="142">
        <v>0</v>
      </c>
      <c r="G3956" s="142">
        <v>0</v>
      </c>
      <c r="H3956" s="142">
        <v>0</v>
      </c>
    </row>
    <row r="3957" spans="1:8" ht="16.5">
      <c r="A3957" s="1431"/>
      <c r="B3957" s="1531"/>
      <c r="C3957" s="231" t="s">
        <v>1575</v>
      </c>
      <c r="D3957" s="231" t="s">
        <v>1576</v>
      </c>
      <c r="E3957" s="142">
        <v>64800</v>
      </c>
      <c r="F3957" s="142">
        <v>19440</v>
      </c>
      <c r="G3957" s="142">
        <v>16200</v>
      </c>
      <c r="H3957" s="142">
        <v>9720</v>
      </c>
    </row>
    <row r="3958" spans="1:8" ht="16.5">
      <c r="A3958" s="1408"/>
      <c r="B3958" s="1530"/>
      <c r="C3958" s="231" t="s">
        <v>1577</v>
      </c>
      <c r="D3958" s="231" t="s">
        <v>1578</v>
      </c>
      <c r="E3958" s="142">
        <v>49680</v>
      </c>
      <c r="F3958" s="142">
        <v>0</v>
      </c>
      <c r="G3958" s="142">
        <v>0</v>
      </c>
      <c r="H3958" s="142">
        <v>0</v>
      </c>
    </row>
    <row r="3959" spans="1:8" ht="16.5">
      <c r="A3959" s="1407">
        <v>8</v>
      </c>
      <c r="B3959" s="1529" t="s">
        <v>1313</v>
      </c>
      <c r="C3959" s="231" t="s">
        <v>1345</v>
      </c>
      <c r="D3959" s="231" t="s">
        <v>1317</v>
      </c>
      <c r="E3959" s="142">
        <v>0</v>
      </c>
      <c r="F3959" s="142">
        <v>0</v>
      </c>
      <c r="G3959" s="142">
        <v>0</v>
      </c>
      <c r="H3959" s="142">
        <v>0</v>
      </c>
    </row>
    <row r="3960" spans="1:8" ht="16.5">
      <c r="A3960" s="1431"/>
      <c r="B3960" s="1531"/>
      <c r="C3960" s="231" t="s">
        <v>1317</v>
      </c>
      <c r="D3960" s="231" t="s">
        <v>1311</v>
      </c>
      <c r="E3960" s="142">
        <v>22500</v>
      </c>
      <c r="F3960" s="142">
        <v>6752</v>
      </c>
      <c r="G3960" s="142">
        <v>5624</v>
      </c>
      <c r="H3960" s="142">
        <v>3376</v>
      </c>
    </row>
    <row r="3961" spans="1:8" ht="33">
      <c r="A3961" s="1431"/>
      <c r="B3961" s="1531"/>
      <c r="C3961" s="231" t="s">
        <v>1311</v>
      </c>
      <c r="D3961" s="231" t="s">
        <v>1579</v>
      </c>
      <c r="E3961" s="142">
        <v>13200</v>
      </c>
      <c r="F3961" s="142">
        <v>3300</v>
      </c>
      <c r="G3961" s="142">
        <v>2640</v>
      </c>
      <c r="H3961" s="142">
        <v>1584</v>
      </c>
    </row>
    <row r="3962" spans="1:8" ht="33">
      <c r="A3962" s="1408"/>
      <c r="B3962" s="1530"/>
      <c r="C3962" s="231" t="s">
        <v>1579</v>
      </c>
      <c r="D3962" s="231" t="s">
        <v>1580</v>
      </c>
      <c r="E3962" s="142">
        <v>7920</v>
      </c>
      <c r="F3962" s="142">
        <v>2376</v>
      </c>
      <c r="G3962" s="142">
        <v>1980</v>
      </c>
      <c r="H3962" s="142">
        <v>1188</v>
      </c>
    </row>
    <row r="3963" spans="1:8" ht="16.5">
      <c r="A3963" s="1407">
        <v>9</v>
      </c>
      <c r="B3963" s="1529" t="s">
        <v>1581</v>
      </c>
      <c r="C3963" s="231" t="s">
        <v>880</v>
      </c>
      <c r="D3963" s="231" t="s">
        <v>1582</v>
      </c>
      <c r="E3963" s="142">
        <v>28800</v>
      </c>
      <c r="F3963" s="142">
        <v>7200</v>
      </c>
      <c r="G3963" s="142">
        <v>5760</v>
      </c>
      <c r="H3963" s="142">
        <v>2880</v>
      </c>
    </row>
    <row r="3964" spans="1:8" ht="16.5">
      <c r="A3964" s="1408"/>
      <c r="B3964" s="1530"/>
      <c r="C3964" s="231" t="s">
        <v>1582</v>
      </c>
      <c r="D3964" s="231" t="s">
        <v>1583</v>
      </c>
      <c r="E3964" s="142">
        <v>17252</v>
      </c>
      <c r="F3964" s="142">
        <v>5176</v>
      </c>
      <c r="G3964" s="142">
        <v>4312</v>
      </c>
      <c r="H3964" s="142">
        <v>2588</v>
      </c>
    </row>
    <row r="3965" spans="1:8" ht="16.5">
      <c r="A3965" s="1407">
        <v>10</v>
      </c>
      <c r="B3965" s="1529" t="s">
        <v>1584</v>
      </c>
      <c r="C3965" s="231" t="s">
        <v>880</v>
      </c>
      <c r="D3965" s="231" t="s">
        <v>1573</v>
      </c>
      <c r="E3965" s="142">
        <v>36000</v>
      </c>
      <c r="F3965" s="142">
        <v>10800</v>
      </c>
      <c r="G3965" s="142">
        <v>9000</v>
      </c>
      <c r="H3965" s="142">
        <v>5400</v>
      </c>
    </row>
    <row r="3966" spans="1:8" ht="16.5">
      <c r="A3966" s="1431"/>
      <c r="B3966" s="1531"/>
      <c r="C3966" s="231" t="s">
        <v>1573</v>
      </c>
      <c r="D3966" s="231" t="s">
        <v>1582</v>
      </c>
      <c r="E3966" s="142">
        <v>24000</v>
      </c>
      <c r="F3966" s="142">
        <v>0</v>
      </c>
      <c r="G3966" s="142">
        <v>0</v>
      </c>
      <c r="H3966" s="142">
        <v>0</v>
      </c>
    </row>
    <row r="3967" spans="1:8" ht="16.5">
      <c r="A3967" s="1408"/>
      <c r="B3967" s="1530"/>
      <c r="C3967" s="231" t="s">
        <v>1582</v>
      </c>
      <c r="D3967" s="231" t="s">
        <v>1585</v>
      </c>
      <c r="E3967" s="142">
        <v>13800</v>
      </c>
      <c r="F3967" s="142">
        <v>4140</v>
      </c>
      <c r="G3967" s="142">
        <v>3452</v>
      </c>
      <c r="H3967" s="142">
        <v>2072</v>
      </c>
    </row>
    <row r="3968" spans="1:8" ht="16.5">
      <c r="A3968" s="225">
        <v>11</v>
      </c>
      <c r="B3968" s="233" t="s">
        <v>1586</v>
      </c>
      <c r="C3968" s="231" t="s">
        <v>1587</v>
      </c>
      <c r="D3968" s="231" t="s">
        <v>1588</v>
      </c>
      <c r="E3968" s="142">
        <v>26400</v>
      </c>
      <c r="F3968" s="142">
        <v>0</v>
      </c>
      <c r="G3968" s="142">
        <v>0</v>
      </c>
      <c r="H3968" s="142">
        <v>0</v>
      </c>
    </row>
    <row r="3969" spans="1:8" ht="16.5">
      <c r="A3969" s="1407">
        <v>12</v>
      </c>
      <c r="B3969" s="1529" t="s">
        <v>1589</v>
      </c>
      <c r="C3969" s="231" t="s">
        <v>1590</v>
      </c>
      <c r="D3969" s="231" t="s">
        <v>878</v>
      </c>
      <c r="E3969" s="142">
        <v>52500</v>
      </c>
      <c r="F3969" s="142">
        <v>0</v>
      </c>
      <c r="G3969" s="142">
        <v>0</v>
      </c>
      <c r="H3969" s="142">
        <v>0</v>
      </c>
    </row>
    <row r="3970" spans="1:8" ht="16.5">
      <c r="A3970" s="1431"/>
      <c r="B3970" s="1531"/>
      <c r="C3970" s="231" t="s">
        <v>878</v>
      </c>
      <c r="D3970" s="231" t="s">
        <v>1591</v>
      </c>
      <c r="E3970" s="142">
        <v>30752</v>
      </c>
      <c r="F3970" s="142">
        <v>0</v>
      </c>
      <c r="G3970" s="142">
        <v>0</v>
      </c>
      <c r="H3970" s="142">
        <v>0</v>
      </c>
    </row>
    <row r="3971" spans="1:8" ht="16.5">
      <c r="A3971" s="1408"/>
      <c r="B3971" s="1530"/>
      <c r="C3971" s="231" t="s">
        <v>1591</v>
      </c>
      <c r="D3971" s="231" t="s">
        <v>1592</v>
      </c>
      <c r="E3971" s="142">
        <v>18900</v>
      </c>
      <c r="F3971" s="142">
        <v>5672</v>
      </c>
      <c r="G3971" s="142">
        <v>4724</v>
      </c>
      <c r="H3971" s="142">
        <v>2836</v>
      </c>
    </row>
    <row r="3972" spans="1:8" ht="16.5">
      <c r="A3972" s="225">
        <v>13</v>
      </c>
      <c r="B3972" s="233" t="s">
        <v>1593</v>
      </c>
      <c r="C3972" s="231" t="s">
        <v>1594</v>
      </c>
      <c r="D3972" s="231" t="s">
        <v>1590</v>
      </c>
      <c r="E3972" s="142">
        <v>94004</v>
      </c>
      <c r="F3972" s="142">
        <v>0</v>
      </c>
      <c r="G3972" s="142">
        <v>0</v>
      </c>
      <c r="H3972" s="142">
        <v>0</v>
      </c>
    </row>
    <row r="3973" spans="1:8" ht="16.5">
      <c r="A3973" s="1407">
        <v>14</v>
      </c>
      <c r="B3973" s="1529" t="s">
        <v>855</v>
      </c>
      <c r="C3973" s="231" t="s">
        <v>1573</v>
      </c>
      <c r="D3973" s="231" t="s">
        <v>1590</v>
      </c>
      <c r="E3973" s="142">
        <v>94004</v>
      </c>
      <c r="F3973" s="142">
        <v>0</v>
      </c>
      <c r="G3973" s="142">
        <v>0</v>
      </c>
      <c r="H3973" s="142">
        <v>0</v>
      </c>
    </row>
    <row r="3974" spans="1:8" ht="16.5">
      <c r="A3974" s="1431"/>
      <c r="B3974" s="1531"/>
      <c r="C3974" s="231" t="s">
        <v>1590</v>
      </c>
      <c r="D3974" s="231" t="s">
        <v>1595</v>
      </c>
      <c r="E3974" s="142">
        <v>60000</v>
      </c>
      <c r="F3974" s="142">
        <v>0</v>
      </c>
      <c r="G3974" s="142">
        <v>0</v>
      </c>
      <c r="H3974" s="142">
        <v>0</v>
      </c>
    </row>
    <row r="3975" spans="1:8" ht="16.5">
      <c r="A3975" s="1431"/>
      <c r="B3975" s="1531"/>
      <c r="C3975" s="231" t="s">
        <v>1595</v>
      </c>
      <c r="D3975" s="231" t="s">
        <v>1596</v>
      </c>
      <c r="E3975" s="142">
        <v>48300</v>
      </c>
      <c r="F3975" s="142">
        <v>14492</v>
      </c>
      <c r="G3975" s="142">
        <v>12076</v>
      </c>
      <c r="H3975" s="142">
        <v>7244</v>
      </c>
    </row>
    <row r="3976" spans="1:8" ht="16.5">
      <c r="A3976" s="1431"/>
      <c r="B3976" s="1531"/>
      <c r="C3976" s="231" t="s">
        <v>1596</v>
      </c>
      <c r="D3976" s="231" t="s">
        <v>1597</v>
      </c>
      <c r="E3976" s="142">
        <v>24840</v>
      </c>
      <c r="F3976" s="142">
        <v>7452</v>
      </c>
      <c r="G3976" s="142">
        <v>6212</v>
      </c>
      <c r="H3976" s="142">
        <v>3728</v>
      </c>
    </row>
    <row r="3977" spans="1:8" ht="16.5">
      <c r="A3977" s="1408"/>
      <c r="B3977" s="1530"/>
      <c r="C3977" s="231" t="s">
        <v>1597</v>
      </c>
      <c r="D3977" s="231" t="s">
        <v>1598</v>
      </c>
      <c r="E3977" s="142">
        <v>18480</v>
      </c>
      <c r="F3977" s="142">
        <v>5544</v>
      </c>
      <c r="G3977" s="142">
        <v>4620</v>
      </c>
      <c r="H3977" s="142">
        <v>2772</v>
      </c>
    </row>
    <row r="3978" spans="1:8" ht="16.5">
      <c r="A3978" s="1407">
        <v>15</v>
      </c>
      <c r="B3978" s="1529" t="s">
        <v>859</v>
      </c>
      <c r="C3978" s="231" t="s">
        <v>880</v>
      </c>
      <c r="D3978" s="231" t="s">
        <v>1588</v>
      </c>
      <c r="E3978" s="142">
        <v>82500</v>
      </c>
      <c r="F3978" s="142">
        <v>0</v>
      </c>
      <c r="G3978" s="142">
        <v>0</v>
      </c>
      <c r="H3978" s="142">
        <v>0</v>
      </c>
    </row>
    <row r="3979" spans="1:8" ht="16.5">
      <c r="A3979" s="1431"/>
      <c r="B3979" s="1531"/>
      <c r="C3979" s="231" t="s">
        <v>1588</v>
      </c>
      <c r="D3979" s="231" t="s">
        <v>1599</v>
      </c>
      <c r="E3979" s="142">
        <v>60000</v>
      </c>
      <c r="F3979" s="142">
        <v>0</v>
      </c>
      <c r="G3979" s="142">
        <v>0</v>
      </c>
      <c r="H3979" s="142">
        <v>0</v>
      </c>
    </row>
    <row r="3980" spans="1:8" ht="16.5">
      <c r="A3980" s="1431"/>
      <c r="B3980" s="1531"/>
      <c r="C3980" s="231" t="s">
        <v>1600</v>
      </c>
      <c r="D3980" s="231" t="s">
        <v>1601</v>
      </c>
      <c r="E3980" s="142">
        <v>36960</v>
      </c>
      <c r="F3980" s="142">
        <v>11088</v>
      </c>
      <c r="G3980" s="142">
        <v>9240</v>
      </c>
      <c r="H3980" s="142">
        <v>5544</v>
      </c>
    </row>
    <row r="3981" spans="1:8" ht="33">
      <c r="A3981" s="1431"/>
      <c r="B3981" s="1531"/>
      <c r="C3981" s="231" t="s">
        <v>1602</v>
      </c>
      <c r="D3981" s="231" t="s">
        <v>1603</v>
      </c>
      <c r="E3981" s="142">
        <v>21120</v>
      </c>
      <c r="F3981" s="142">
        <v>6336</v>
      </c>
      <c r="G3981" s="142">
        <v>5280</v>
      </c>
      <c r="H3981" s="142">
        <v>3168</v>
      </c>
    </row>
    <row r="3982" spans="1:8" ht="49.5">
      <c r="A3982" s="1408"/>
      <c r="B3982" s="1530"/>
      <c r="C3982" s="231" t="s">
        <v>1604</v>
      </c>
      <c r="D3982" s="231" t="s">
        <v>1603</v>
      </c>
      <c r="E3982" s="142">
        <v>29920</v>
      </c>
      <c r="F3982" s="142">
        <v>8976</v>
      </c>
      <c r="G3982" s="142">
        <v>7480</v>
      </c>
      <c r="H3982" s="142">
        <v>4488</v>
      </c>
    </row>
    <row r="3983" spans="1:8" ht="16.5">
      <c r="A3983" s="1407">
        <v>16</v>
      </c>
      <c r="B3983" s="1529" t="s">
        <v>892</v>
      </c>
      <c r="C3983" s="231" t="s">
        <v>1346</v>
      </c>
      <c r="D3983" s="231" t="s">
        <v>1573</v>
      </c>
      <c r="E3983" s="142">
        <v>42120</v>
      </c>
      <c r="F3983" s="142">
        <v>0</v>
      </c>
      <c r="G3983" s="142">
        <v>0</v>
      </c>
      <c r="H3983" s="142">
        <v>0</v>
      </c>
    </row>
    <row r="3984" spans="1:8" ht="16.5">
      <c r="A3984" s="1431"/>
      <c r="B3984" s="1531"/>
      <c r="C3984" s="231" t="s">
        <v>1573</v>
      </c>
      <c r="D3984" s="231" t="s">
        <v>1595</v>
      </c>
      <c r="E3984" s="142">
        <v>67500</v>
      </c>
      <c r="F3984" s="142">
        <v>0</v>
      </c>
      <c r="G3984" s="142">
        <v>0</v>
      </c>
      <c r="H3984" s="142">
        <v>0</v>
      </c>
    </row>
    <row r="3985" spans="1:8" ht="16.5">
      <c r="A3985" s="1431"/>
      <c r="B3985" s="1531"/>
      <c r="C3985" s="231" t="s">
        <v>1595</v>
      </c>
      <c r="D3985" s="231" t="s">
        <v>874</v>
      </c>
      <c r="E3985" s="142">
        <v>33000</v>
      </c>
      <c r="F3985" s="142">
        <v>0</v>
      </c>
      <c r="G3985" s="142">
        <v>0</v>
      </c>
      <c r="H3985" s="142">
        <v>0</v>
      </c>
    </row>
    <row r="3986" spans="1:8" ht="16.5">
      <c r="A3986" s="1431"/>
      <c r="B3986" s="1531"/>
      <c r="C3986" s="231" t="s">
        <v>874</v>
      </c>
      <c r="D3986" s="231" t="s">
        <v>1605</v>
      </c>
      <c r="E3986" s="142">
        <v>24840</v>
      </c>
      <c r="F3986" s="142">
        <v>7452</v>
      </c>
      <c r="G3986" s="142">
        <v>6212</v>
      </c>
      <c r="H3986" s="142">
        <v>3728</v>
      </c>
    </row>
    <row r="3987" spans="1:8" ht="16.5">
      <c r="A3987" s="1408"/>
      <c r="B3987" s="1530"/>
      <c r="C3987" s="231" t="s">
        <v>1605</v>
      </c>
      <c r="D3987" s="231" t="s">
        <v>1606</v>
      </c>
      <c r="E3987" s="142">
        <v>20160</v>
      </c>
      <c r="F3987" s="142">
        <v>6048</v>
      </c>
      <c r="G3987" s="142">
        <v>5040</v>
      </c>
      <c r="H3987" s="142">
        <v>3024</v>
      </c>
    </row>
    <row r="3988" spans="1:8" ht="16.5">
      <c r="A3988" s="1407">
        <v>17</v>
      </c>
      <c r="B3988" s="1529" t="s">
        <v>860</v>
      </c>
      <c r="C3988" s="231" t="s">
        <v>1573</v>
      </c>
      <c r="D3988" s="231" t="s">
        <v>1590</v>
      </c>
      <c r="E3988" s="142">
        <v>60000</v>
      </c>
      <c r="F3988" s="142">
        <v>0</v>
      </c>
      <c r="G3988" s="142">
        <v>0</v>
      </c>
      <c r="H3988" s="142">
        <v>0</v>
      </c>
    </row>
    <row r="3989" spans="1:8" ht="16.5">
      <c r="A3989" s="1431"/>
      <c r="B3989" s="1531"/>
      <c r="C3989" s="231" t="s">
        <v>1590</v>
      </c>
      <c r="D3989" s="231" t="s">
        <v>874</v>
      </c>
      <c r="E3989" s="142">
        <v>29040</v>
      </c>
      <c r="F3989" s="142">
        <v>0</v>
      </c>
      <c r="G3989" s="142">
        <v>0</v>
      </c>
      <c r="H3989" s="142">
        <v>0</v>
      </c>
    </row>
    <row r="3990" spans="1:8" ht="16.5">
      <c r="A3990" s="1431"/>
      <c r="B3990" s="1531"/>
      <c r="C3990" s="231" t="s">
        <v>874</v>
      </c>
      <c r="D3990" s="231" t="s">
        <v>1605</v>
      </c>
      <c r="E3990" s="142">
        <v>20700</v>
      </c>
      <c r="F3990" s="142">
        <v>0</v>
      </c>
      <c r="G3990" s="142">
        <v>0</v>
      </c>
      <c r="H3990" s="142">
        <v>0</v>
      </c>
    </row>
    <row r="3991" spans="1:8" ht="16.5">
      <c r="A3991" s="1431"/>
      <c r="B3991" s="1531"/>
      <c r="C3991" s="231" t="s">
        <v>1605</v>
      </c>
      <c r="D3991" s="231" t="s">
        <v>1606</v>
      </c>
      <c r="E3991" s="142">
        <v>11520</v>
      </c>
      <c r="F3991" s="142">
        <v>3456</v>
      </c>
      <c r="G3991" s="142">
        <v>2880</v>
      </c>
      <c r="H3991" s="142">
        <v>1728</v>
      </c>
    </row>
    <row r="3992" spans="1:8" ht="16.5">
      <c r="A3992" s="1431"/>
      <c r="B3992" s="1531"/>
      <c r="C3992" s="231" t="s">
        <v>1606</v>
      </c>
      <c r="D3992" s="231" t="s">
        <v>1607</v>
      </c>
      <c r="E3992" s="142">
        <v>7200</v>
      </c>
      <c r="F3992" s="142">
        <v>2160</v>
      </c>
      <c r="G3992" s="142">
        <v>1800</v>
      </c>
      <c r="H3992" s="142">
        <v>1080</v>
      </c>
    </row>
    <row r="3993" spans="1:8" ht="49.5">
      <c r="A3993" s="1408"/>
      <c r="B3993" s="1530"/>
      <c r="C3993" s="231" t="s">
        <v>1607</v>
      </c>
      <c r="D3993" s="231" t="s">
        <v>1608</v>
      </c>
      <c r="E3993" s="142">
        <v>5760</v>
      </c>
      <c r="F3993" s="142">
        <v>1728</v>
      </c>
      <c r="G3993" s="142">
        <v>1440</v>
      </c>
      <c r="H3993" s="142">
        <v>864</v>
      </c>
    </row>
    <row r="3994" spans="1:8" ht="16.5">
      <c r="A3994" s="1407">
        <v>18</v>
      </c>
      <c r="B3994" s="1529" t="s">
        <v>1609</v>
      </c>
      <c r="C3994" s="231" t="s">
        <v>1573</v>
      </c>
      <c r="D3994" s="231" t="s">
        <v>1610</v>
      </c>
      <c r="E3994" s="142">
        <v>41252</v>
      </c>
      <c r="F3994" s="142">
        <v>0</v>
      </c>
      <c r="G3994" s="142">
        <v>0</v>
      </c>
      <c r="H3994" s="142">
        <v>0</v>
      </c>
    </row>
    <row r="3995" spans="1:8" ht="16.5">
      <c r="A3995" s="1431"/>
      <c r="B3995" s="1531"/>
      <c r="C3995" s="231" t="s">
        <v>1610</v>
      </c>
      <c r="D3995" s="231" t="s">
        <v>874</v>
      </c>
      <c r="E3995" s="142">
        <v>27000</v>
      </c>
      <c r="F3995" s="142">
        <v>8100</v>
      </c>
      <c r="G3995" s="142">
        <v>6752</v>
      </c>
      <c r="H3995" s="142">
        <v>4052</v>
      </c>
    </row>
    <row r="3996" spans="1:8" ht="16.5">
      <c r="A3996" s="1408"/>
      <c r="B3996" s="1530"/>
      <c r="C3996" s="231" t="s">
        <v>874</v>
      </c>
      <c r="D3996" s="231" t="s">
        <v>1611</v>
      </c>
      <c r="E3996" s="142">
        <v>24000</v>
      </c>
      <c r="F3996" s="142">
        <v>7200</v>
      </c>
      <c r="G3996" s="142">
        <v>6000</v>
      </c>
      <c r="H3996" s="142">
        <v>3600</v>
      </c>
    </row>
    <row r="3997" spans="1:8" ht="16.5">
      <c r="A3997" s="225">
        <v>19</v>
      </c>
      <c r="B3997" s="233" t="s">
        <v>1612</v>
      </c>
      <c r="C3997" s="231" t="s">
        <v>1573</v>
      </c>
      <c r="D3997" s="231" t="s">
        <v>1610</v>
      </c>
      <c r="E3997" s="142">
        <v>27600</v>
      </c>
      <c r="F3997" s="142">
        <v>8280</v>
      </c>
      <c r="G3997" s="142">
        <v>6900</v>
      </c>
      <c r="H3997" s="142">
        <v>4140</v>
      </c>
    </row>
    <row r="3998" spans="1:8" ht="16.5">
      <c r="A3998" s="1407">
        <v>20</v>
      </c>
      <c r="B3998" s="1529" t="s">
        <v>1613</v>
      </c>
      <c r="C3998" s="231" t="s">
        <v>1614</v>
      </c>
      <c r="D3998" s="231" t="s">
        <v>859</v>
      </c>
      <c r="E3998" s="142">
        <v>67200</v>
      </c>
      <c r="F3998" s="142">
        <v>0</v>
      </c>
      <c r="G3998" s="142">
        <v>0</v>
      </c>
      <c r="H3998" s="142">
        <v>0</v>
      </c>
    </row>
    <row r="3999" spans="1:8" ht="16.5">
      <c r="A3999" s="1431"/>
      <c r="B3999" s="1531"/>
      <c r="C3999" s="231" t="s">
        <v>859</v>
      </c>
      <c r="D3999" s="231" t="s">
        <v>860</v>
      </c>
      <c r="E3999" s="142">
        <v>46800</v>
      </c>
      <c r="F3999" s="142">
        <v>0</v>
      </c>
      <c r="G3999" s="142">
        <v>0</v>
      </c>
      <c r="H3999" s="142">
        <v>0</v>
      </c>
    </row>
    <row r="4000" spans="1:8" ht="16.5">
      <c r="A4000" s="1408"/>
      <c r="B4000" s="1530"/>
      <c r="C4000" s="231" t="s">
        <v>860</v>
      </c>
      <c r="D4000" s="231" t="s">
        <v>1612</v>
      </c>
      <c r="E4000" s="142">
        <v>37500</v>
      </c>
      <c r="F4000" s="142">
        <v>0</v>
      </c>
      <c r="G4000" s="142">
        <v>0</v>
      </c>
      <c r="H4000" s="142">
        <v>0</v>
      </c>
    </row>
    <row r="4001" spans="1:8" ht="16.5">
      <c r="A4001" s="225">
        <v>21</v>
      </c>
      <c r="B4001" s="233" t="s">
        <v>1615</v>
      </c>
      <c r="C4001" s="231" t="s">
        <v>1609</v>
      </c>
      <c r="D4001" s="231" t="s">
        <v>1612</v>
      </c>
      <c r="E4001" s="142">
        <v>18000</v>
      </c>
      <c r="F4001" s="142">
        <v>0</v>
      </c>
      <c r="G4001" s="142">
        <v>0</v>
      </c>
      <c r="H4001" s="142">
        <v>0</v>
      </c>
    </row>
    <row r="4002" spans="1:8" ht="16.5">
      <c r="A4002" s="225">
        <v>22</v>
      </c>
      <c r="B4002" s="233" t="s">
        <v>1616</v>
      </c>
      <c r="C4002" s="231" t="s">
        <v>860</v>
      </c>
      <c r="D4002" s="231" t="s">
        <v>1612</v>
      </c>
      <c r="E4002" s="142">
        <v>22500</v>
      </c>
      <c r="F4002" s="142">
        <v>0</v>
      </c>
      <c r="G4002" s="142">
        <v>0</v>
      </c>
      <c r="H4002" s="142">
        <v>0</v>
      </c>
    </row>
    <row r="4003" spans="1:8" ht="16.5">
      <c r="A4003" s="1407">
        <v>23</v>
      </c>
      <c r="B4003" s="1529" t="s">
        <v>1617</v>
      </c>
      <c r="C4003" s="231" t="s">
        <v>892</v>
      </c>
      <c r="D4003" s="231" t="s">
        <v>860</v>
      </c>
      <c r="E4003" s="142">
        <v>34500</v>
      </c>
      <c r="F4003" s="142">
        <v>0</v>
      </c>
      <c r="G4003" s="142">
        <v>0</v>
      </c>
      <c r="H4003" s="142">
        <v>0</v>
      </c>
    </row>
    <row r="4004" spans="1:8" ht="16.5">
      <c r="A4004" s="1408"/>
      <c r="B4004" s="1530"/>
      <c r="C4004" s="231" t="s">
        <v>860</v>
      </c>
      <c r="D4004" s="231" t="s">
        <v>1612</v>
      </c>
      <c r="E4004" s="142">
        <v>28800</v>
      </c>
      <c r="F4004" s="142">
        <v>0</v>
      </c>
      <c r="G4004" s="142">
        <v>0</v>
      </c>
      <c r="H4004" s="142">
        <v>0</v>
      </c>
    </row>
    <row r="4005" spans="1:8" ht="16.5">
      <c r="A4005" s="1407">
        <v>24</v>
      </c>
      <c r="B4005" s="1529" t="s">
        <v>885</v>
      </c>
      <c r="C4005" s="231" t="s">
        <v>1589</v>
      </c>
      <c r="D4005" s="231" t="s">
        <v>859</v>
      </c>
      <c r="E4005" s="142">
        <v>70200</v>
      </c>
      <c r="F4005" s="142">
        <v>0</v>
      </c>
      <c r="G4005" s="142">
        <v>0</v>
      </c>
      <c r="H4005" s="142">
        <v>0</v>
      </c>
    </row>
    <row r="4006" spans="1:8" ht="16.5">
      <c r="A4006" s="1431"/>
      <c r="B4006" s="1531"/>
      <c r="C4006" s="231" t="s">
        <v>859</v>
      </c>
      <c r="D4006" s="231" t="s">
        <v>892</v>
      </c>
      <c r="E4006" s="142">
        <v>64800</v>
      </c>
      <c r="F4006" s="142">
        <v>0</v>
      </c>
      <c r="G4006" s="142">
        <v>0</v>
      </c>
      <c r="H4006" s="142">
        <v>0</v>
      </c>
    </row>
    <row r="4007" spans="1:8" ht="16.5">
      <c r="A4007" s="1431"/>
      <c r="B4007" s="1531"/>
      <c r="C4007" s="231" t="s">
        <v>892</v>
      </c>
      <c r="D4007" s="231" t="s">
        <v>860</v>
      </c>
      <c r="E4007" s="142">
        <v>56700</v>
      </c>
      <c r="F4007" s="142">
        <v>0</v>
      </c>
      <c r="G4007" s="142">
        <v>0</v>
      </c>
      <c r="H4007" s="142">
        <v>0</v>
      </c>
    </row>
    <row r="4008" spans="1:8" ht="16.5">
      <c r="A4008" s="1431"/>
      <c r="B4008" s="1531"/>
      <c r="C4008" s="231" t="s">
        <v>860</v>
      </c>
      <c r="D4008" s="231" t="s">
        <v>1609</v>
      </c>
      <c r="E4008" s="142">
        <v>40500</v>
      </c>
      <c r="F4008" s="142">
        <v>0</v>
      </c>
      <c r="G4008" s="142">
        <v>0</v>
      </c>
      <c r="H4008" s="142">
        <v>0</v>
      </c>
    </row>
    <row r="4009" spans="1:8" ht="16.5">
      <c r="A4009" s="1431"/>
      <c r="B4009" s="1531"/>
      <c r="C4009" s="231" t="s">
        <v>1609</v>
      </c>
      <c r="D4009" s="231" t="s">
        <v>1612</v>
      </c>
      <c r="E4009" s="142">
        <v>29160</v>
      </c>
      <c r="F4009" s="142">
        <v>0</v>
      </c>
      <c r="G4009" s="142">
        <v>0</v>
      </c>
      <c r="H4009" s="142">
        <v>0</v>
      </c>
    </row>
    <row r="4010" spans="1:8" ht="33">
      <c r="A4010" s="1431"/>
      <c r="B4010" s="1531"/>
      <c r="C4010" s="231" t="s">
        <v>1612</v>
      </c>
      <c r="D4010" s="231" t="s">
        <v>1618</v>
      </c>
      <c r="E4010" s="142">
        <v>23400</v>
      </c>
      <c r="F4010" s="142">
        <v>0</v>
      </c>
      <c r="G4010" s="142">
        <v>0</v>
      </c>
      <c r="H4010" s="142">
        <v>0</v>
      </c>
    </row>
    <row r="4011" spans="1:8" ht="49.5">
      <c r="A4011" s="1408"/>
      <c r="B4011" s="1530"/>
      <c r="C4011" s="231" t="s">
        <v>1618</v>
      </c>
      <c r="D4011" s="231" t="s">
        <v>881</v>
      </c>
      <c r="E4011" s="142">
        <v>16200</v>
      </c>
      <c r="F4011" s="142">
        <v>0</v>
      </c>
      <c r="G4011" s="142">
        <v>0</v>
      </c>
      <c r="H4011" s="142">
        <v>0</v>
      </c>
    </row>
    <row r="4012" spans="1:8" ht="16.5">
      <c r="A4012" s="1407">
        <v>25</v>
      </c>
      <c r="B4012" s="1529" t="s">
        <v>1610</v>
      </c>
      <c r="C4012" s="231" t="s">
        <v>1589</v>
      </c>
      <c r="D4012" s="231" t="s">
        <v>859</v>
      </c>
      <c r="E4012" s="142">
        <v>86400</v>
      </c>
      <c r="F4012" s="142">
        <v>21600</v>
      </c>
      <c r="G4012" s="142">
        <v>17280</v>
      </c>
      <c r="H4012" s="142">
        <v>12960</v>
      </c>
    </row>
    <row r="4013" spans="1:8" ht="16.5">
      <c r="A4013" s="1431"/>
      <c r="B4013" s="1531"/>
      <c r="C4013" s="231" t="s">
        <v>859</v>
      </c>
      <c r="D4013" s="231" t="s">
        <v>892</v>
      </c>
      <c r="E4013" s="142">
        <v>70500</v>
      </c>
      <c r="F4013" s="142">
        <v>17624</v>
      </c>
      <c r="G4013" s="142">
        <v>14100</v>
      </c>
      <c r="H4013" s="142">
        <v>10576</v>
      </c>
    </row>
    <row r="4014" spans="1:8" ht="16.5">
      <c r="A4014" s="1431"/>
      <c r="B4014" s="1531"/>
      <c r="C4014" s="231" t="s">
        <v>892</v>
      </c>
      <c r="D4014" s="231" t="s">
        <v>860</v>
      </c>
      <c r="E4014" s="142">
        <v>52500</v>
      </c>
      <c r="F4014" s="142">
        <v>13124</v>
      </c>
      <c r="G4014" s="142">
        <v>10500</v>
      </c>
      <c r="H4014" s="142">
        <v>7876</v>
      </c>
    </row>
    <row r="4015" spans="1:8" ht="16.5">
      <c r="A4015" s="1431"/>
      <c r="B4015" s="1531"/>
      <c r="C4015" s="231" t="s">
        <v>860</v>
      </c>
      <c r="D4015" s="231" t="s">
        <v>1609</v>
      </c>
      <c r="E4015" s="142">
        <v>40500</v>
      </c>
      <c r="F4015" s="142">
        <v>10124</v>
      </c>
      <c r="G4015" s="142">
        <v>8100</v>
      </c>
      <c r="H4015" s="142">
        <v>6076</v>
      </c>
    </row>
    <row r="4016" spans="1:8" ht="16.5">
      <c r="A4016" s="1431"/>
      <c r="B4016" s="1531"/>
      <c r="C4016" s="231" t="s">
        <v>1609</v>
      </c>
      <c r="D4016" s="231" t="s">
        <v>1612</v>
      </c>
      <c r="E4016" s="142">
        <v>30000</v>
      </c>
      <c r="F4016" s="142">
        <v>7500</v>
      </c>
      <c r="G4016" s="142">
        <v>6000</v>
      </c>
      <c r="H4016" s="142">
        <v>4500</v>
      </c>
    </row>
    <row r="4017" spans="1:8" ht="16.5">
      <c r="A4017" s="1431"/>
      <c r="B4017" s="1531"/>
      <c r="C4017" s="231" t="s">
        <v>1612</v>
      </c>
      <c r="D4017" s="231" t="s">
        <v>1619</v>
      </c>
      <c r="E4017" s="142">
        <v>22500</v>
      </c>
      <c r="F4017" s="142">
        <v>6752</v>
      </c>
      <c r="G4017" s="142">
        <v>5624</v>
      </c>
      <c r="H4017" s="142">
        <v>3376</v>
      </c>
    </row>
    <row r="4018" spans="1:8" ht="16.5">
      <c r="A4018" s="1408"/>
      <c r="B4018" s="1530"/>
      <c r="C4018" s="231" t="s">
        <v>1619</v>
      </c>
      <c r="D4018" s="231" t="s">
        <v>1620</v>
      </c>
      <c r="E4018" s="142">
        <v>15000</v>
      </c>
      <c r="F4018" s="142">
        <v>4500</v>
      </c>
      <c r="G4018" s="142">
        <v>3752</v>
      </c>
      <c r="H4018" s="142">
        <v>2252</v>
      </c>
    </row>
    <row r="4019" spans="1:8" ht="16.5">
      <c r="A4019" s="1407">
        <v>26</v>
      </c>
      <c r="B4019" s="1529" t="s">
        <v>1621</v>
      </c>
      <c r="C4019" s="231" t="s">
        <v>1589</v>
      </c>
      <c r="D4019" s="231" t="s">
        <v>892</v>
      </c>
      <c r="E4019" s="142">
        <v>75000</v>
      </c>
      <c r="F4019" s="142">
        <v>18752</v>
      </c>
      <c r="G4019" s="142">
        <v>15000</v>
      </c>
      <c r="H4019" s="142">
        <v>11252</v>
      </c>
    </row>
    <row r="4020" spans="1:8" ht="16.5">
      <c r="A4020" s="1431"/>
      <c r="B4020" s="1531"/>
      <c r="C4020" s="231" t="s">
        <v>892</v>
      </c>
      <c r="D4020" s="231" t="s">
        <v>860</v>
      </c>
      <c r="E4020" s="142">
        <v>60000</v>
      </c>
      <c r="F4020" s="142">
        <v>15000</v>
      </c>
      <c r="G4020" s="142">
        <v>12000</v>
      </c>
      <c r="H4020" s="142">
        <v>9000</v>
      </c>
    </row>
    <row r="4021" spans="1:8" ht="16.5">
      <c r="A4021" s="1431"/>
      <c r="B4021" s="1531"/>
      <c r="C4021" s="231" t="s">
        <v>860</v>
      </c>
      <c r="D4021" s="231" t="s">
        <v>1609</v>
      </c>
      <c r="E4021" s="142">
        <v>37500</v>
      </c>
      <c r="F4021" s="142">
        <v>9376</v>
      </c>
      <c r="G4021" s="142">
        <v>7500</v>
      </c>
      <c r="H4021" s="142">
        <v>5624</v>
      </c>
    </row>
    <row r="4022" spans="1:8" ht="33">
      <c r="A4022" s="1408"/>
      <c r="B4022" s="1530"/>
      <c r="C4022" s="231" t="s">
        <v>1609</v>
      </c>
      <c r="D4022" s="231" t="s">
        <v>1622</v>
      </c>
      <c r="E4022" s="142">
        <v>19500</v>
      </c>
      <c r="F4022" s="142">
        <v>4876</v>
      </c>
      <c r="G4022" s="142">
        <v>3900</v>
      </c>
      <c r="H4022" s="142">
        <v>2924</v>
      </c>
    </row>
    <row r="4023" spans="1:8" ht="49.5">
      <c r="A4023" s="1407">
        <v>27</v>
      </c>
      <c r="B4023" s="1529" t="s">
        <v>1590</v>
      </c>
      <c r="C4023" s="231" t="s">
        <v>1623</v>
      </c>
      <c r="D4023" s="231" t="s">
        <v>1624</v>
      </c>
      <c r="E4023" s="142">
        <v>42000</v>
      </c>
      <c r="F4023" s="142">
        <v>10500</v>
      </c>
      <c r="G4023" s="142">
        <v>8400</v>
      </c>
      <c r="H4023" s="142">
        <v>6300</v>
      </c>
    </row>
    <row r="4024" spans="1:8" ht="49.5">
      <c r="A4024" s="1431"/>
      <c r="B4024" s="1531"/>
      <c r="C4024" s="231" t="s">
        <v>1624</v>
      </c>
      <c r="D4024" s="231" t="s">
        <v>859</v>
      </c>
      <c r="E4024" s="142">
        <v>75000</v>
      </c>
      <c r="F4024" s="142">
        <v>18752</v>
      </c>
      <c r="G4024" s="142">
        <v>15000</v>
      </c>
      <c r="H4024" s="142">
        <v>11252</v>
      </c>
    </row>
    <row r="4025" spans="1:8" ht="16.5">
      <c r="A4025" s="1431"/>
      <c r="B4025" s="1531"/>
      <c r="C4025" s="231" t="s">
        <v>859</v>
      </c>
      <c r="D4025" s="231" t="s">
        <v>892</v>
      </c>
      <c r="E4025" s="142">
        <v>63000</v>
      </c>
      <c r="F4025" s="142">
        <v>15752</v>
      </c>
      <c r="G4025" s="142">
        <v>12600</v>
      </c>
      <c r="H4025" s="142">
        <v>9452</v>
      </c>
    </row>
    <row r="4026" spans="1:8" ht="16.5">
      <c r="A4026" s="1431"/>
      <c r="B4026" s="1531"/>
      <c r="C4026" s="231" t="s">
        <v>892</v>
      </c>
      <c r="D4026" s="231" t="s">
        <v>860</v>
      </c>
      <c r="E4026" s="142">
        <v>52500</v>
      </c>
      <c r="F4026" s="142">
        <v>13124</v>
      </c>
      <c r="G4026" s="142">
        <v>10500</v>
      </c>
      <c r="H4026" s="142">
        <v>7876</v>
      </c>
    </row>
    <row r="4027" spans="1:8" ht="16.5">
      <c r="A4027" s="1431"/>
      <c r="B4027" s="1531"/>
      <c r="C4027" s="231" t="s">
        <v>860</v>
      </c>
      <c r="D4027" s="231" t="s">
        <v>1609</v>
      </c>
      <c r="E4027" s="142">
        <v>37500</v>
      </c>
      <c r="F4027" s="142">
        <v>9376</v>
      </c>
      <c r="G4027" s="142">
        <v>7500</v>
      </c>
      <c r="H4027" s="142">
        <v>5624</v>
      </c>
    </row>
    <row r="4028" spans="1:8" ht="16.5">
      <c r="A4028" s="1408"/>
      <c r="B4028" s="1530"/>
      <c r="C4028" s="231" t="s">
        <v>1609</v>
      </c>
      <c r="D4028" s="231" t="s">
        <v>881</v>
      </c>
      <c r="E4028" s="142">
        <v>24000</v>
      </c>
      <c r="F4028" s="142">
        <v>6000</v>
      </c>
      <c r="G4028" s="142">
        <v>4800</v>
      </c>
      <c r="H4028" s="142">
        <v>3600</v>
      </c>
    </row>
    <row r="4029" spans="1:8" ht="16.5">
      <c r="A4029" s="1407">
        <v>28</v>
      </c>
      <c r="B4029" s="1529" t="s">
        <v>1595</v>
      </c>
      <c r="C4029" s="231" t="s">
        <v>1625</v>
      </c>
      <c r="D4029" s="231" t="s">
        <v>855</v>
      </c>
      <c r="E4029" s="142">
        <v>10500</v>
      </c>
      <c r="F4029" s="142">
        <v>3152</v>
      </c>
      <c r="G4029" s="142">
        <v>2624</v>
      </c>
      <c r="H4029" s="142">
        <v>2100</v>
      </c>
    </row>
    <row r="4030" spans="1:8" ht="16.5">
      <c r="A4030" s="1431"/>
      <c r="B4030" s="1531"/>
      <c r="C4030" s="231" t="s">
        <v>855</v>
      </c>
      <c r="D4030" s="231" t="s">
        <v>860</v>
      </c>
      <c r="E4030" s="142">
        <v>18000</v>
      </c>
      <c r="F4030" s="142">
        <v>4500</v>
      </c>
      <c r="G4030" s="142">
        <v>3600</v>
      </c>
      <c r="H4030" s="142">
        <v>2700</v>
      </c>
    </row>
    <row r="4031" spans="1:8" ht="16.5">
      <c r="A4031" s="1431"/>
      <c r="B4031" s="1531"/>
      <c r="C4031" s="231" t="s">
        <v>860</v>
      </c>
      <c r="D4031" s="231" t="s">
        <v>1609</v>
      </c>
      <c r="E4031" s="142">
        <v>15000</v>
      </c>
      <c r="F4031" s="142">
        <v>3752</v>
      </c>
      <c r="G4031" s="142">
        <v>3000</v>
      </c>
      <c r="H4031" s="142">
        <v>2252</v>
      </c>
    </row>
    <row r="4032" spans="1:8" ht="16.5">
      <c r="A4032" s="1408"/>
      <c r="B4032" s="1530"/>
      <c r="C4032" s="231" t="s">
        <v>1609</v>
      </c>
      <c r="D4032" s="231" t="s">
        <v>1626</v>
      </c>
      <c r="E4032" s="142">
        <v>12000</v>
      </c>
      <c r="F4032" s="142">
        <v>3600</v>
      </c>
      <c r="G4032" s="142">
        <v>3000</v>
      </c>
      <c r="H4032" s="142">
        <v>2400</v>
      </c>
    </row>
    <row r="4033" spans="1:8" ht="16.5">
      <c r="A4033" s="1407">
        <v>29</v>
      </c>
      <c r="B4033" s="1529" t="s">
        <v>1596</v>
      </c>
      <c r="C4033" s="231" t="s">
        <v>855</v>
      </c>
      <c r="D4033" s="231" t="s">
        <v>859</v>
      </c>
      <c r="E4033" s="142">
        <v>22500</v>
      </c>
      <c r="F4033" s="142">
        <v>0</v>
      </c>
      <c r="G4033" s="142">
        <v>0</v>
      </c>
      <c r="H4033" s="142">
        <v>0</v>
      </c>
    </row>
    <row r="4034" spans="1:8" ht="16.5">
      <c r="A4034" s="1431"/>
      <c r="B4034" s="1531"/>
      <c r="C4034" s="231" t="s">
        <v>859</v>
      </c>
      <c r="D4034" s="231" t="s">
        <v>860</v>
      </c>
      <c r="E4034" s="142">
        <v>24000</v>
      </c>
      <c r="F4034" s="142">
        <v>6000</v>
      </c>
      <c r="G4034" s="142">
        <v>4800</v>
      </c>
      <c r="H4034" s="142">
        <v>3600</v>
      </c>
    </row>
    <row r="4035" spans="1:8" ht="16.5">
      <c r="A4035" s="1431"/>
      <c r="B4035" s="1531"/>
      <c r="C4035" s="231" t="s">
        <v>860</v>
      </c>
      <c r="D4035" s="231" t="s">
        <v>1609</v>
      </c>
      <c r="E4035" s="142">
        <v>19500</v>
      </c>
      <c r="F4035" s="142">
        <v>4876</v>
      </c>
      <c r="G4035" s="142">
        <v>3900</v>
      </c>
      <c r="H4035" s="142">
        <v>2924</v>
      </c>
    </row>
    <row r="4036" spans="1:8" ht="16.5">
      <c r="A4036" s="1408"/>
      <c r="B4036" s="1530"/>
      <c r="C4036" s="231" t="s">
        <v>1609</v>
      </c>
      <c r="D4036" s="231" t="s">
        <v>1627</v>
      </c>
      <c r="E4036" s="142">
        <v>12000</v>
      </c>
      <c r="F4036" s="142">
        <v>3600</v>
      </c>
      <c r="G4036" s="142">
        <v>3000</v>
      </c>
      <c r="H4036" s="142">
        <v>2400</v>
      </c>
    </row>
    <row r="4037" spans="1:8" ht="16.5">
      <c r="A4037" s="1407">
        <v>30</v>
      </c>
      <c r="B4037" s="1529" t="s">
        <v>1628</v>
      </c>
      <c r="C4037" s="231" t="s">
        <v>855</v>
      </c>
      <c r="D4037" s="231" t="s">
        <v>859</v>
      </c>
      <c r="E4037" s="142">
        <v>23252</v>
      </c>
      <c r="F4037" s="142">
        <v>5812</v>
      </c>
      <c r="G4037" s="142">
        <v>4652</v>
      </c>
      <c r="H4037" s="142">
        <v>3488</v>
      </c>
    </row>
    <row r="4038" spans="1:8" ht="16.5">
      <c r="A4038" s="1431"/>
      <c r="B4038" s="1531"/>
      <c r="C4038" s="231" t="s">
        <v>859</v>
      </c>
      <c r="D4038" s="231" t="s">
        <v>860</v>
      </c>
      <c r="E4038" s="142">
        <v>30000</v>
      </c>
      <c r="F4038" s="142">
        <v>7500</v>
      </c>
      <c r="G4038" s="142">
        <v>6000</v>
      </c>
      <c r="H4038" s="142">
        <v>4500</v>
      </c>
    </row>
    <row r="4039" spans="1:8" ht="16.5">
      <c r="A4039" s="1431"/>
      <c r="B4039" s="1531"/>
      <c r="C4039" s="231" t="s">
        <v>860</v>
      </c>
      <c r="D4039" s="231" t="s">
        <v>1609</v>
      </c>
      <c r="E4039" s="142">
        <v>20252</v>
      </c>
      <c r="F4039" s="142">
        <v>5064</v>
      </c>
      <c r="G4039" s="142">
        <v>4052</v>
      </c>
      <c r="H4039" s="142">
        <v>3036</v>
      </c>
    </row>
    <row r="4040" spans="1:8" ht="33">
      <c r="A4040" s="1408"/>
      <c r="B4040" s="1530"/>
      <c r="C4040" s="231" t="s">
        <v>1609</v>
      </c>
      <c r="D4040" s="231" t="s">
        <v>1629</v>
      </c>
      <c r="E4040" s="142">
        <v>12752</v>
      </c>
      <c r="F4040" s="142">
        <v>3188</v>
      </c>
      <c r="G4040" s="142">
        <v>2552</v>
      </c>
      <c r="H4040" s="142">
        <v>1912</v>
      </c>
    </row>
    <row r="4041" spans="1:8" ht="16.5">
      <c r="A4041" s="1407">
        <v>31</v>
      </c>
      <c r="B4041" s="1529" t="s">
        <v>874</v>
      </c>
      <c r="C4041" s="231" t="s">
        <v>859</v>
      </c>
      <c r="D4041" s="231" t="s">
        <v>860</v>
      </c>
      <c r="E4041" s="142">
        <v>24000</v>
      </c>
      <c r="F4041" s="142">
        <v>6000</v>
      </c>
      <c r="G4041" s="142">
        <v>4800</v>
      </c>
      <c r="H4041" s="142">
        <v>3600</v>
      </c>
    </row>
    <row r="4042" spans="1:8" ht="16.5">
      <c r="A4042" s="1431"/>
      <c r="B4042" s="1531"/>
      <c r="C4042" s="231" t="s">
        <v>860</v>
      </c>
      <c r="D4042" s="231" t="s">
        <v>1609</v>
      </c>
      <c r="E4042" s="142">
        <v>18000</v>
      </c>
      <c r="F4042" s="142">
        <v>4500</v>
      </c>
      <c r="G4042" s="142">
        <v>3600</v>
      </c>
      <c r="H4042" s="142">
        <v>2700</v>
      </c>
    </row>
    <row r="4043" spans="1:8" ht="16.5">
      <c r="A4043" s="1408"/>
      <c r="B4043" s="1530"/>
      <c r="C4043" s="231" t="s">
        <v>1609</v>
      </c>
      <c r="D4043" s="231" t="s">
        <v>1620</v>
      </c>
      <c r="E4043" s="142">
        <v>12000</v>
      </c>
      <c r="F4043" s="142">
        <v>3000</v>
      </c>
      <c r="G4043" s="142">
        <v>2400</v>
      </c>
      <c r="H4043" s="142">
        <v>1800</v>
      </c>
    </row>
    <row r="4044" spans="1:8" ht="16.5">
      <c r="A4044" s="1407">
        <v>32</v>
      </c>
      <c r="B4044" s="1529" t="s">
        <v>1630</v>
      </c>
      <c r="C4044" s="231" t="s">
        <v>892</v>
      </c>
      <c r="D4044" s="231" t="s">
        <v>1609</v>
      </c>
      <c r="E4044" s="142">
        <v>15000</v>
      </c>
      <c r="F4044" s="142">
        <v>3752</v>
      </c>
      <c r="G4044" s="142">
        <v>3000</v>
      </c>
      <c r="H4044" s="142">
        <v>2252</v>
      </c>
    </row>
    <row r="4045" spans="1:8" ht="16.5">
      <c r="A4045" s="1408"/>
      <c r="B4045" s="1530"/>
      <c r="C4045" s="231" t="s">
        <v>1609</v>
      </c>
      <c r="D4045" s="231" t="s">
        <v>881</v>
      </c>
      <c r="E4045" s="142">
        <v>13500</v>
      </c>
      <c r="F4045" s="142">
        <v>3376</v>
      </c>
      <c r="G4045" s="142">
        <v>2700</v>
      </c>
      <c r="H4045" s="142">
        <v>2024</v>
      </c>
    </row>
    <row r="4046" spans="1:8" ht="16.5">
      <c r="A4046" s="1407">
        <v>33</v>
      </c>
      <c r="B4046" s="1529" t="s">
        <v>1631</v>
      </c>
      <c r="C4046" s="231" t="s">
        <v>859</v>
      </c>
      <c r="D4046" s="231" t="s">
        <v>860</v>
      </c>
      <c r="E4046" s="142">
        <v>0</v>
      </c>
      <c r="F4046" s="142">
        <v>0</v>
      </c>
      <c r="G4046" s="142">
        <v>0</v>
      </c>
      <c r="H4046" s="142">
        <v>0</v>
      </c>
    </row>
    <row r="4047" spans="1:8" ht="16.5">
      <c r="A4047" s="1431"/>
      <c r="B4047" s="1531"/>
      <c r="C4047" s="231" t="s">
        <v>860</v>
      </c>
      <c r="D4047" s="231" t="s">
        <v>1609</v>
      </c>
      <c r="E4047" s="142">
        <v>14252</v>
      </c>
      <c r="F4047" s="142">
        <v>3564</v>
      </c>
      <c r="G4047" s="142">
        <v>2852</v>
      </c>
      <c r="H4047" s="142">
        <v>2136</v>
      </c>
    </row>
    <row r="4048" spans="1:8" ht="33">
      <c r="A4048" s="1408"/>
      <c r="B4048" s="1530"/>
      <c r="C4048" s="231" t="s">
        <v>1609</v>
      </c>
      <c r="D4048" s="231" t="s">
        <v>1632</v>
      </c>
      <c r="E4048" s="142">
        <v>12752</v>
      </c>
      <c r="F4048" s="142">
        <v>3188</v>
      </c>
      <c r="G4048" s="142">
        <v>2552</v>
      </c>
      <c r="H4048" s="142">
        <v>1912</v>
      </c>
    </row>
    <row r="4049" spans="1:8" ht="16.5">
      <c r="A4049" s="1407">
        <v>34</v>
      </c>
      <c r="B4049" s="1529" t="s">
        <v>1611</v>
      </c>
      <c r="C4049" s="231" t="s">
        <v>1633</v>
      </c>
      <c r="D4049" s="231" t="s">
        <v>1634</v>
      </c>
      <c r="E4049" s="142">
        <v>18752</v>
      </c>
      <c r="F4049" s="142">
        <v>4688</v>
      </c>
      <c r="G4049" s="142">
        <v>3752</v>
      </c>
      <c r="H4049" s="142">
        <v>2812</v>
      </c>
    </row>
    <row r="4050" spans="1:8" ht="16.5">
      <c r="A4050" s="1431"/>
      <c r="B4050" s="1531"/>
      <c r="C4050" s="231" t="s">
        <v>1635</v>
      </c>
      <c r="D4050" s="231" t="s">
        <v>1636</v>
      </c>
      <c r="E4050" s="142">
        <v>15000</v>
      </c>
      <c r="F4050" s="142">
        <v>3752</v>
      </c>
      <c r="G4050" s="142">
        <v>3000</v>
      </c>
      <c r="H4050" s="142">
        <v>2252</v>
      </c>
    </row>
    <row r="4051" spans="1:8" ht="49.5">
      <c r="A4051" s="1431"/>
      <c r="B4051" s="1531"/>
      <c r="C4051" s="231" t="s">
        <v>1636</v>
      </c>
      <c r="D4051" s="231" t="s">
        <v>1637</v>
      </c>
      <c r="E4051" s="142">
        <v>12000</v>
      </c>
      <c r="F4051" s="142">
        <v>3000</v>
      </c>
      <c r="G4051" s="142">
        <v>2400</v>
      </c>
      <c r="H4051" s="142">
        <v>1800</v>
      </c>
    </row>
    <row r="4052" spans="1:8" ht="49.5">
      <c r="A4052" s="1431"/>
      <c r="B4052" s="1531"/>
      <c r="C4052" s="231" t="s">
        <v>1637</v>
      </c>
      <c r="D4052" s="231" t="s">
        <v>1638</v>
      </c>
      <c r="E4052" s="142">
        <v>9600</v>
      </c>
      <c r="F4052" s="142">
        <v>2400</v>
      </c>
      <c r="G4052" s="142">
        <v>1920</v>
      </c>
      <c r="H4052" s="142">
        <v>1440</v>
      </c>
    </row>
    <row r="4053" spans="1:8" ht="33">
      <c r="A4053" s="1408"/>
      <c r="B4053" s="1530"/>
      <c r="C4053" s="231" t="s">
        <v>1638</v>
      </c>
      <c r="D4053" s="231" t="s">
        <v>1639</v>
      </c>
      <c r="E4053" s="142">
        <v>8800</v>
      </c>
      <c r="F4053" s="142">
        <v>2200</v>
      </c>
      <c r="G4053" s="142">
        <v>1760</v>
      </c>
      <c r="H4053" s="142">
        <v>1320</v>
      </c>
    </row>
    <row r="4054" spans="1:8" ht="16.5">
      <c r="A4054" s="225">
        <v>35</v>
      </c>
      <c r="B4054" s="233" t="s">
        <v>1640</v>
      </c>
      <c r="C4054" s="231" t="s">
        <v>892</v>
      </c>
      <c r="D4054" s="231" t="s">
        <v>860</v>
      </c>
      <c r="E4054" s="142">
        <v>10500</v>
      </c>
      <c r="F4054" s="142">
        <v>2624</v>
      </c>
      <c r="G4054" s="142">
        <v>2100</v>
      </c>
      <c r="H4054" s="142">
        <v>1576</v>
      </c>
    </row>
    <row r="4055" spans="1:8" ht="16.5">
      <c r="A4055" s="1407">
        <v>36</v>
      </c>
      <c r="B4055" s="1529" t="s">
        <v>1605</v>
      </c>
      <c r="C4055" s="231" t="s">
        <v>859</v>
      </c>
      <c r="D4055" s="231" t="s">
        <v>892</v>
      </c>
      <c r="E4055" s="142">
        <v>15000</v>
      </c>
      <c r="F4055" s="142">
        <v>3752</v>
      </c>
      <c r="G4055" s="142">
        <v>3000</v>
      </c>
      <c r="H4055" s="142">
        <v>2252</v>
      </c>
    </row>
    <row r="4056" spans="1:8" ht="16.5">
      <c r="A4056" s="1408"/>
      <c r="B4056" s="1530"/>
      <c r="C4056" s="231" t="s">
        <v>892</v>
      </c>
      <c r="D4056" s="231" t="s">
        <v>860</v>
      </c>
      <c r="E4056" s="142">
        <v>12000</v>
      </c>
      <c r="F4056" s="142">
        <v>3000</v>
      </c>
      <c r="G4056" s="142">
        <v>2400</v>
      </c>
      <c r="H4056" s="142">
        <v>1800</v>
      </c>
    </row>
    <row r="4057" spans="1:8" ht="16.5">
      <c r="A4057" s="1407">
        <v>37</v>
      </c>
      <c r="B4057" s="1529" t="s">
        <v>1641</v>
      </c>
      <c r="C4057" s="231" t="s">
        <v>859</v>
      </c>
      <c r="D4057" s="231" t="s">
        <v>892</v>
      </c>
      <c r="E4057" s="142">
        <v>15000</v>
      </c>
      <c r="F4057" s="142">
        <v>3752</v>
      </c>
      <c r="G4057" s="142">
        <v>3000</v>
      </c>
      <c r="H4057" s="142">
        <v>2252</v>
      </c>
    </row>
    <row r="4058" spans="1:8" ht="16.5">
      <c r="A4058" s="1408"/>
      <c r="B4058" s="1530"/>
      <c r="C4058" s="231" t="s">
        <v>892</v>
      </c>
      <c r="D4058" s="231" t="s">
        <v>860</v>
      </c>
      <c r="E4058" s="142">
        <v>12000</v>
      </c>
      <c r="F4058" s="142">
        <v>3000</v>
      </c>
      <c r="G4058" s="142">
        <v>2400</v>
      </c>
      <c r="H4058" s="142">
        <v>1800</v>
      </c>
    </row>
    <row r="4059" spans="1:8" ht="16.5">
      <c r="A4059" s="225">
        <v>38</v>
      </c>
      <c r="B4059" s="233" t="s">
        <v>1642</v>
      </c>
      <c r="C4059" s="231" t="s">
        <v>860</v>
      </c>
      <c r="D4059" s="231" t="s">
        <v>1643</v>
      </c>
      <c r="E4059" s="142">
        <v>9000</v>
      </c>
      <c r="F4059" s="142">
        <v>2252</v>
      </c>
      <c r="G4059" s="142">
        <v>1800</v>
      </c>
      <c r="H4059" s="142">
        <v>1352</v>
      </c>
    </row>
    <row r="4060" spans="1:8" ht="16.5">
      <c r="A4060" s="1407">
        <v>39</v>
      </c>
      <c r="B4060" s="1529" t="s">
        <v>1644</v>
      </c>
      <c r="C4060" s="231" t="s">
        <v>859</v>
      </c>
      <c r="D4060" s="231" t="s">
        <v>860</v>
      </c>
      <c r="E4060" s="142">
        <v>18000</v>
      </c>
      <c r="F4060" s="142">
        <v>4500</v>
      </c>
      <c r="G4060" s="142">
        <v>3600</v>
      </c>
      <c r="H4060" s="142">
        <v>2700</v>
      </c>
    </row>
    <row r="4061" spans="1:8" ht="16.5">
      <c r="A4061" s="1408"/>
      <c r="B4061" s="1530"/>
      <c r="C4061" s="231" t="s">
        <v>860</v>
      </c>
      <c r="D4061" s="231" t="s">
        <v>1643</v>
      </c>
      <c r="E4061" s="142">
        <v>13500</v>
      </c>
      <c r="F4061" s="142">
        <v>3376</v>
      </c>
      <c r="G4061" s="142">
        <v>2700</v>
      </c>
      <c r="H4061" s="142">
        <v>2024</v>
      </c>
    </row>
    <row r="4062" spans="1:8" ht="16.5">
      <c r="A4062" s="1407">
        <v>40</v>
      </c>
      <c r="B4062" s="1529" t="s">
        <v>1606</v>
      </c>
      <c r="C4062" s="231" t="s">
        <v>859</v>
      </c>
      <c r="D4062" s="231" t="s">
        <v>860</v>
      </c>
      <c r="E4062" s="142">
        <v>25500</v>
      </c>
      <c r="F4062" s="142">
        <v>6376</v>
      </c>
      <c r="G4062" s="142">
        <v>5100</v>
      </c>
      <c r="H4062" s="142">
        <v>3824</v>
      </c>
    </row>
    <row r="4063" spans="1:8" ht="16.5">
      <c r="A4063" s="1408"/>
      <c r="B4063" s="1530"/>
      <c r="C4063" s="231" t="s">
        <v>860</v>
      </c>
      <c r="D4063" s="231" t="s">
        <v>881</v>
      </c>
      <c r="E4063" s="142">
        <v>16500</v>
      </c>
      <c r="F4063" s="142">
        <v>4124</v>
      </c>
      <c r="G4063" s="142">
        <v>3300</v>
      </c>
      <c r="H4063" s="142">
        <v>2476</v>
      </c>
    </row>
    <row r="4064" spans="1:8" ht="16.5">
      <c r="A4064" s="225">
        <v>41</v>
      </c>
      <c r="B4064" s="233" t="s">
        <v>1645</v>
      </c>
      <c r="C4064" s="231" t="s">
        <v>1644</v>
      </c>
      <c r="D4064" s="231" t="s">
        <v>1606</v>
      </c>
      <c r="E4064" s="142">
        <v>13500</v>
      </c>
      <c r="F4064" s="142">
        <v>3376</v>
      </c>
      <c r="G4064" s="142">
        <v>2700</v>
      </c>
      <c r="H4064" s="142">
        <v>2024</v>
      </c>
    </row>
    <row r="4065" spans="1:8" ht="33">
      <c r="A4065" s="225">
        <v>42</v>
      </c>
      <c r="B4065" s="233" t="s">
        <v>1646</v>
      </c>
      <c r="C4065" s="231" t="s">
        <v>1644</v>
      </c>
      <c r="D4065" s="231" t="s">
        <v>1647</v>
      </c>
      <c r="E4065" s="142">
        <v>9000</v>
      </c>
      <c r="F4065" s="142">
        <v>2252</v>
      </c>
      <c r="G4065" s="142">
        <v>1800</v>
      </c>
      <c r="H4065" s="142">
        <v>1352</v>
      </c>
    </row>
    <row r="4066" spans="1:8" ht="16.5">
      <c r="A4066" s="225">
        <v>43</v>
      </c>
      <c r="B4066" s="233" t="s">
        <v>1648</v>
      </c>
      <c r="C4066" s="231" t="s">
        <v>859</v>
      </c>
      <c r="D4066" s="231" t="s">
        <v>855</v>
      </c>
      <c r="E4066" s="142">
        <v>12752</v>
      </c>
      <c r="F4066" s="142">
        <v>3188</v>
      </c>
      <c r="G4066" s="142">
        <v>2552</v>
      </c>
      <c r="H4066" s="142">
        <v>1912</v>
      </c>
    </row>
    <row r="4067" spans="1:8" ht="16.5">
      <c r="A4067" s="225">
        <v>44</v>
      </c>
      <c r="B4067" s="233" t="s">
        <v>1649</v>
      </c>
      <c r="C4067" s="231" t="s">
        <v>859</v>
      </c>
      <c r="D4067" s="231" t="s">
        <v>1623</v>
      </c>
      <c r="E4067" s="142">
        <v>15000</v>
      </c>
      <c r="F4067" s="142">
        <v>3752</v>
      </c>
      <c r="G4067" s="142">
        <v>3000</v>
      </c>
      <c r="H4067" s="142">
        <v>2252</v>
      </c>
    </row>
    <row r="4068" spans="1:8" ht="16.5">
      <c r="A4068" s="1407">
        <v>45</v>
      </c>
      <c r="B4068" s="1529" t="s">
        <v>1598</v>
      </c>
      <c r="C4068" s="231" t="s">
        <v>859</v>
      </c>
      <c r="D4068" s="231" t="s">
        <v>1597</v>
      </c>
      <c r="E4068" s="142">
        <v>13500</v>
      </c>
      <c r="F4068" s="142">
        <v>3376</v>
      </c>
      <c r="G4068" s="142">
        <v>2700</v>
      </c>
      <c r="H4068" s="142">
        <v>2024</v>
      </c>
    </row>
    <row r="4069" spans="1:8" ht="49.5">
      <c r="A4069" s="1408"/>
      <c r="B4069" s="1530"/>
      <c r="C4069" s="231" t="s">
        <v>1597</v>
      </c>
      <c r="D4069" s="231" t="s">
        <v>1650</v>
      </c>
      <c r="E4069" s="142">
        <v>9000</v>
      </c>
      <c r="F4069" s="142">
        <v>2252</v>
      </c>
      <c r="G4069" s="142">
        <v>1800</v>
      </c>
      <c r="H4069" s="142">
        <v>1352</v>
      </c>
    </row>
    <row r="4070" spans="1:8" ht="16.5">
      <c r="A4070" s="1407">
        <v>46</v>
      </c>
      <c r="B4070" s="1529" t="s">
        <v>1597</v>
      </c>
      <c r="C4070" s="231" t="s">
        <v>859</v>
      </c>
      <c r="D4070" s="231" t="s">
        <v>855</v>
      </c>
      <c r="E4070" s="142">
        <v>15000</v>
      </c>
      <c r="F4070" s="142">
        <v>3752</v>
      </c>
      <c r="G4070" s="142">
        <v>3000</v>
      </c>
      <c r="H4070" s="142">
        <v>2252</v>
      </c>
    </row>
    <row r="4071" spans="1:8" ht="33">
      <c r="A4071" s="1408"/>
      <c r="B4071" s="1530"/>
      <c r="C4071" s="231" t="s">
        <v>855</v>
      </c>
      <c r="D4071" s="231" t="s">
        <v>1603</v>
      </c>
      <c r="E4071" s="142">
        <v>9752</v>
      </c>
      <c r="F4071" s="142">
        <v>2440</v>
      </c>
      <c r="G4071" s="142">
        <v>1952</v>
      </c>
      <c r="H4071" s="142">
        <v>1464</v>
      </c>
    </row>
    <row r="4072" spans="1:8" ht="33">
      <c r="A4072" s="1407">
        <v>47</v>
      </c>
      <c r="B4072" s="1529" t="s">
        <v>1651</v>
      </c>
      <c r="C4072" s="231" t="s">
        <v>855</v>
      </c>
      <c r="D4072" s="231" t="s">
        <v>1652</v>
      </c>
      <c r="E4072" s="142">
        <v>7500</v>
      </c>
      <c r="F4072" s="142">
        <v>1876</v>
      </c>
      <c r="G4072" s="142">
        <v>1500</v>
      </c>
      <c r="H4072" s="142">
        <v>1124</v>
      </c>
    </row>
    <row r="4073" spans="1:8" ht="49.5">
      <c r="A4073" s="1408"/>
      <c r="B4073" s="1530"/>
      <c r="C4073" s="231" t="s">
        <v>1652</v>
      </c>
      <c r="D4073" s="231" t="s">
        <v>1597</v>
      </c>
      <c r="E4073" s="142">
        <v>6000</v>
      </c>
      <c r="F4073" s="142">
        <v>1500</v>
      </c>
      <c r="G4073" s="142">
        <v>1200</v>
      </c>
      <c r="H4073" s="142">
        <v>900</v>
      </c>
    </row>
    <row r="4074" spans="1:8" ht="16.5">
      <c r="A4074" s="225">
        <v>48</v>
      </c>
      <c r="B4074" s="233" t="s">
        <v>1653</v>
      </c>
      <c r="C4074" s="231" t="s">
        <v>1623</v>
      </c>
      <c r="D4074" s="231" t="s">
        <v>1654</v>
      </c>
      <c r="E4074" s="142">
        <v>9000</v>
      </c>
      <c r="F4074" s="142">
        <v>2252</v>
      </c>
      <c r="G4074" s="142">
        <v>1800</v>
      </c>
      <c r="H4074" s="142">
        <v>1352</v>
      </c>
    </row>
    <row r="4075" spans="1:8" ht="16.5">
      <c r="A4075" s="225">
        <v>49</v>
      </c>
      <c r="B4075" s="233" t="s">
        <v>1655</v>
      </c>
      <c r="C4075" s="231" t="s">
        <v>1623</v>
      </c>
      <c r="D4075" s="231" t="s">
        <v>1653</v>
      </c>
      <c r="E4075" s="142">
        <v>7500</v>
      </c>
      <c r="F4075" s="142">
        <v>1876</v>
      </c>
      <c r="G4075" s="142">
        <v>1500</v>
      </c>
      <c r="H4075" s="142">
        <v>1124</v>
      </c>
    </row>
    <row r="4076" spans="1:8" ht="16.5">
      <c r="A4076" s="225">
        <v>50</v>
      </c>
      <c r="B4076" s="233" t="s">
        <v>1656</v>
      </c>
      <c r="C4076" s="231" t="s">
        <v>1590</v>
      </c>
      <c r="D4076" s="231" t="s">
        <v>1623</v>
      </c>
      <c r="E4076" s="142">
        <v>14252</v>
      </c>
      <c r="F4076" s="142">
        <v>3564</v>
      </c>
      <c r="G4076" s="142">
        <v>2852</v>
      </c>
      <c r="H4076" s="142">
        <v>2136</v>
      </c>
    </row>
    <row r="4077" spans="1:8" ht="16.5">
      <c r="A4077" s="1407">
        <v>51</v>
      </c>
      <c r="B4077" s="1529" t="s">
        <v>1623</v>
      </c>
      <c r="C4077" s="231" t="s">
        <v>878</v>
      </c>
      <c r="D4077" s="231" t="s">
        <v>1657</v>
      </c>
      <c r="E4077" s="142">
        <v>27000</v>
      </c>
      <c r="F4077" s="142">
        <v>6752</v>
      </c>
      <c r="G4077" s="142">
        <v>5400</v>
      </c>
      <c r="H4077" s="142">
        <v>4052</v>
      </c>
    </row>
    <row r="4078" spans="1:8" ht="16.5">
      <c r="A4078" s="1408"/>
      <c r="B4078" s="1530"/>
      <c r="C4078" s="231" t="s">
        <v>1657</v>
      </c>
      <c r="D4078" s="231" t="s">
        <v>1654</v>
      </c>
      <c r="E4078" s="142">
        <v>15000</v>
      </c>
      <c r="F4078" s="142">
        <v>3752</v>
      </c>
      <c r="G4078" s="142">
        <v>3000</v>
      </c>
      <c r="H4078" s="142">
        <v>2252</v>
      </c>
    </row>
    <row r="4079" spans="1:8" ht="16.5">
      <c r="A4079" s="225">
        <v>52</v>
      </c>
      <c r="B4079" s="233" t="s">
        <v>1658</v>
      </c>
      <c r="C4079" s="231" t="s">
        <v>1654</v>
      </c>
      <c r="D4079" s="231" t="s">
        <v>1659</v>
      </c>
      <c r="E4079" s="142">
        <v>10500</v>
      </c>
      <c r="F4079" s="142">
        <v>2624</v>
      </c>
      <c r="G4079" s="142">
        <v>2100</v>
      </c>
      <c r="H4079" s="142">
        <v>1576</v>
      </c>
    </row>
    <row r="4080" spans="1:8" ht="16.5">
      <c r="A4080" s="1407">
        <v>53</v>
      </c>
      <c r="B4080" s="1529" t="s">
        <v>1660</v>
      </c>
      <c r="C4080" s="231" t="s">
        <v>1623</v>
      </c>
      <c r="D4080" s="231" t="s">
        <v>1661</v>
      </c>
      <c r="E4080" s="142">
        <v>25500</v>
      </c>
      <c r="F4080" s="142">
        <v>6376</v>
      </c>
      <c r="G4080" s="142">
        <v>5100</v>
      </c>
      <c r="H4080" s="142">
        <v>3824</v>
      </c>
    </row>
    <row r="4081" spans="1:8" ht="16.5">
      <c r="A4081" s="1431"/>
      <c r="B4081" s="1531"/>
      <c r="C4081" s="231" t="s">
        <v>1661</v>
      </c>
      <c r="D4081" s="231" t="s">
        <v>852</v>
      </c>
      <c r="E4081" s="142">
        <v>21000</v>
      </c>
      <c r="F4081" s="142">
        <v>5252</v>
      </c>
      <c r="G4081" s="142">
        <v>4200</v>
      </c>
      <c r="H4081" s="142">
        <v>3152</v>
      </c>
    </row>
    <row r="4082" spans="1:8" ht="33">
      <c r="A4082" s="1408"/>
      <c r="B4082" s="1530"/>
      <c r="C4082" s="231" t="s">
        <v>852</v>
      </c>
      <c r="D4082" s="231" t="s">
        <v>1662</v>
      </c>
      <c r="E4082" s="142">
        <v>12000</v>
      </c>
      <c r="F4082" s="142">
        <v>3000</v>
      </c>
      <c r="G4082" s="142">
        <v>2400</v>
      </c>
      <c r="H4082" s="142">
        <v>1800</v>
      </c>
    </row>
    <row r="4083" spans="1:8" ht="16.5">
      <c r="A4083" s="225">
        <v>54</v>
      </c>
      <c r="B4083" s="233" t="s">
        <v>1654</v>
      </c>
      <c r="C4083" s="231" t="s">
        <v>1598</v>
      </c>
      <c r="D4083" s="231" t="s">
        <v>1623</v>
      </c>
      <c r="E4083" s="142">
        <v>15000</v>
      </c>
      <c r="F4083" s="142">
        <v>3752</v>
      </c>
      <c r="G4083" s="142">
        <v>3000</v>
      </c>
      <c r="H4083" s="142">
        <v>2252</v>
      </c>
    </row>
    <row r="4084" spans="1:8" ht="16.5">
      <c r="A4084" s="225">
        <v>55</v>
      </c>
      <c r="B4084" s="233" t="s">
        <v>1663</v>
      </c>
      <c r="C4084" s="231" t="s">
        <v>859</v>
      </c>
      <c r="D4084" s="231" t="s">
        <v>1664</v>
      </c>
      <c r="E4084" s="142">
        <v>25200</v>
      </c>
      <c r="F4084" s="142">
        <v>0</v>
      </c>
      <c r="G4084" s="142">
        <v>0</v>
      </c>
      <c r="H4084" s="142">
        <v>0</v>
      </c>
    </row>
    <row r="4085" spans="1:8" ht="16.5">
      <c r="A4085" s="225">
        <v>56</v>
      </c>
      <c r="B4085" s="233" t="s">
        <v>1665</v>
      </c>
      <c r="C4085" s="231" t="s">
        <v>1573</v>
      </c>
      <c r="D4085" s="231" t="s">
        <v>1346</v>
      </c>
      <c r="E4085" s="142">
        <v>28560</v>
      </c>
      <c r="F4085" s="142">
        <v>0</v>
      </c>
      <c r="G4085" s="142">
        <v>0</v>
      </c>
      <c r="H4085" s="142">
        <v>0</v>
      </c>
    </row>
    <row r="4086" spans="1:8" ht="16.5">
      <c r="A4086" s="225">
        <v>57</v>
      </c>
      <c r="B4086" s="233" t="s">
        <v>1664</v>
      </c>
      <c r="C4086" s="231" t="s">
        <v>1573</v>
      </c>
      <c r="D4086" s="231" t="s">
        <v>1346</v>
      </c>
      <c r="E4086" s="142">
        <v>25200</v>
      </c>
      <c r="F4086" s="142">
        <v>0</v>
      </c>
      <c r="G4086" s="142">
        <v>0</v>
      </c>
      <c r="H4086" s="142">
        <v>0</v>
      </c>
    </row>
    <row r="4087" spans="1:8" ht="16.5">
      <c r="A4087" s="225">
        <v>58</v>
      </c>
      <c r="B4087" s="233" t="s">
        <v>868</v>
      </c>
      <c r="C4087" s="231" t="s">
        <v>1346</v>
      </c>
      <c r="D4087" s="231" t="s">
        <v>1589</v>
      </c>
      <c r="E4087" s="142">
        <v>36960</v>
      </c>
      <c r="F4087" s="142">
        <v>0</v>
      </c>
      <c r="G4087" s="142">
        <v>0</v>
      </c>
      <c r="H4087" s="142">
        <v>0</v>
      </c>
    </row>
    <row r="4088" spans="1:8" ht="16.5">
      <c r="A4088" s="225">
        <v>59</v>
      </c>
      <c r="B4088" s="233" t="s">
        <v>1666</v>
      </c>
      <c r="C4088" s="231" t="s">
        <v>1667</v>
      </c>
      <c r="D4088" s="231" t="s">
        <v>1668</v>
      </c>
      <c r="E4088" s="142">
        <v>23520</v>
      </c>
      <c r="F4088" s="142">
        <v>0</v>
      </c>
      <c r="G4088" s="142">
        <v>0</v>
      </c>
      <c r="H4088" s="142">
        <v>0</v>
      </c>
    </row>
    <row r="4089" spans="1:8" ht="16.5">
      <c r="A4089" s="1407">
        <v>60</v>
      </c>
      <c r="B4089" s="1529" t="s">
        <v>866</v>
      </c>
      <c r="C4089" s="231" t="s">
        <v>1573</v>
      </c>
      <c r="D4089" s="231" t="s">
        <v>880</v>
      </c>
      <c r="E4089" s="142">
        <v>52500</v>
      </c>
      <c r="F4089" s="142">
        <v>0</v>
      </c>
      <c r="G4089" s="142">
        <v>0</v>
      </c>
      <c r="H4089" s="142">
        <v>0</v>
      </c>
    </row>
    <row r="4090" spans="1:8" ht="16.5">
      <c r="A4090" s="1408"/>
      <c r="B4090" s="1530"/>
      <c r="C4090" s="231" t="s">
        <v>880</v>
      </c>
      <c r="D4090" s="231" t="s">
        <v>1592</v>
      </c>
      <c r="E4090" s="142">
        <v>37500</v>
      </c>
      <c r="F4090" s="142">
        <v>0</v>
      </c>
      <c r="G4090" s="142">
        <v>0</v>
      </c>
      <c r="H4090" s="142">
        <v>0</v>
      </c>
    </row>
    <row r="4091" spans="1:8" ht="16.5">
      <c r="A4091" s="225">
        <v>61</v>
      </c>
      <c r="B4091" s="233" t="s">
        <v>1669</v>
      </c>
      <c r="C4091" s="231" t="s">
        <v>880</v>
      </c>
      <c r="D4091" s="231" t="s">
        <v>1346</v>
      </c>
      <c r="E4091" s="142">
        <v>37500</v>
      </c>
      <c r="F4091" s="142">
        <v>0</v>
      </c>
      <c r="G4091" s="142">
        <v>0</v>
      </c>
      <c r="H4091" s="142">
        <v>0</v>
      </c>
    </row>
    <row r="4092" spans="1:8" ht="16.5">
      <c r="A4092" s="225">
        <v>62</v>
      </c>
      <c r="B4092" s="233" t="s">
        <v>1670</v>
      </c>
      <c r="C4092" s="231" t="s">
        <v>880</v>
      </c>
      <c r="D4092" s="231" t="s">
        <v>1573</v>
      </c>
      <c r="E4092" s="142">
        <v>33000</v>
      </c>
      <c r="F4092" s="142">
        <v>0</v>
      </c>
      <c r="G4092" s="142">
        <v>0</v>
      </c>
      <c r="H4092" s="142">
        <v>0</v>
      </c>
    </row>
    <row r="4093" spans="1:8" ht="16.5">
      <c r="A4093" s="225">
        <v>63</v>
      </c>
      <c r="B4093" s="233" t="s">
        <v>1671</v>
      </c>
      <c r="C4093" s="231" t="s">
        <v>1672</v>
      </c>
      <c r="D4093" s="231" t="s">
        <v>1673</v>
      </c>
      <c r="E4093" s="142">
        <v>18000</v>
      </c>
      <c r="F4093" s="142">
        <v>0</v>
      </c>
      <c r="G4093" s="142">
        <v>0</v>
      </c>
      <c r="H4093" s="142">
        <v>0</v>
      </c>
    </row>
    <row r="4094" spans="1:8" ht="16.5">
      <c r="A4094" s="225">
        <v>64</v>
      </c>
      <c r="B4094" s="233" t="s">
        <v>1674</v>
      </c>
      <c r="C4094" s="231" t="s">
        <v>1572</v>
      </c>
      <c r="D4094" s="231" t="s">
        <v>1346</v>
      </c>
      <c r="E4094" s="142">
        <v>22500</v>
      </c>
      <c r="F4094" s="142">
        <v>0</v>
      </c>
      <c r="G4094" s="142">
        <v>0</v>
      </c>
      <c r="H4094" s="142">
        <v>0</v>
      </c>
    </row>
    <row r="4095" spans="1:8" ht="16.5">
      <c r="A4095" s="225">
        <v>65</v>
      </c>
      <c r="B4095" s="233" t="s">
        <v>1673</v>
      </c>
      <c r="C4095" s="231" t="s">
        <v>1581</v>
      </c>
      <c r="D4095" s="231" t="s">
        <v>1675</v>
      </c>
      <c r="E4095" s="142">
        <v>18000</v>
      </c>
      <c r="F4095" s="142">
        <v>0</v>
      </c>
      <c r="G4095" s="142">
        <v>0</v>
      </c>
      <c r="H4095" s="142">
        <v>0</v>
      </c>
    </row>
    <row r="4096" spans="1:8" ht="16.5">
      <c r="A4096" s="225">
        <v>66</v>
      </c>
      <c r="B4096" s="233" t="s">
        <v>1676</v>
      </c>
      <c r="C4096" s="231" t="s">
        <v>866</v>
      </c>
      <c r="D4096" s="231" t="s">
        <v>1345</v>
      </c>
      <c r="E4096" s="142">
        <v>30240</v>
      </c>
      <c r="F4096" s="142">
        <v>0</v>
      </c>
      <c r="G4096" s="142">
        <v>0</v>
      </c>
      <c r="H4096" s="142">
        <v>0</v>
      </c>
    </row>
    <row r="4097" spans="1:8" ht="16.5">
      <c r="A4097" s="225">
        <v>67</v>
      </c>
      <c r="B4097" s="233" t="s">
        <v>1675</v>
      </c>
      <c r="C4097" s="231" t="s">
        <v>1572</v>
      </c>
      <c r="D4097" s="231" t="s">
        <v>1573</v>
      </c>
      <c r="E4097" s="142">
        <v>26880</v>
      </c>
      <c r="F4097" s="142">
        <v>0</v>
      </c>
      <c r="G4097" s="142">
        <v>0</v>
      </c>
      <c r="H4097" s="142">
        <v>0</v>
      </c>
    </row>
    <row r="4098" spans="1:8" ht="16.5">
      <c r="A4098" s="225">
        <v>68</v>
      </c>
      <c r="B4098" s="233" t="s">
        <v>1334</v>
      </c>
      <c r="C4098" s="231" t="s">
        <v>1674</v>
      </c>
      <c r="D4098" s="231" t="s">
        <v>1345</v>
      </c>
      <c r="E4098" s="142">
        <v>30000</v>
      </c>
      <c r="F4098" s="142">
        <v>7500</v>
      </c>
      <c r="G4098" s="142">
        <v>6000</v>
      </c>
      <c r="H4098" s="142">
        <v>3600</v>
      </c>
    </row>
    <row r="4099" spans="1:8" ht="16.5">
      <c r="A4099" s="225">
        <v>69</v>
      </c>
      <c r="B4099" s="233" t="s">
        <v>1677</v>
      </c>
      <c r="C4099" s="231" t="s">
        <v>1675</v>
      </c>
      <c r="D4099" s="231" t="s">
        <v>1584</v>
      </c>
      <c r="E4099" s="142">
        <v>18720</v>
      </c>
      <c r="F4099" s="142">
        <v>0</v>
      </c>
      <c r="G4099" s="142">
        <v>0</v>
      </c>
      <c r="H4099" s="142">
        <v>0</v>
      </c>
    </row>
    <row r="4100" spans="1:8" ht="16.5">
      <c r="A4100" s="225">
        <v>70</v>
      </c>
      <c r="B4100" s="233" t="s">
        <v>1345</v>
      </c>
      <c r="C4100" s="231" t="s">
        <v>880</v>
      </c>
      <c r="D4100" s="231" t="s">
        <v>1573</v>
      </c>
      <c r="E4100" s="142">
        <v>23040</v>
      </c>
      <c r="F4100" s="142">
        <v>5760</v>
      </c>
      <c r="G4100" s="142">
        <v>4608</v>
      </c>
      <c r="H4100" s="142">
        <v>2764</v>
      </c>
    </row>
    <row r="4101" spans="1:8" ht="33">
      <c r="A4101" s="1407">
        <v>71</v>
      </c>
      <c r="B4101" s="1529" t="s">
        <v>1678</v>
      </c>
      <c r="C4101" s="231" t="s">
        <v>1573</v>
      </c>
      <c r="D4101" s="231" t="s">
        <v>1679</v>
      </c>
      <c r="E4101" s="142">
        <v>18480</v>
      </c>
      <c r="F4101" s="142">
        <v>4620</v>
      </c>
      <c r="G4101" s="142">
        <v>3696</v>
      </c>
      <c r="H4101" s="142">
        <v>2216</v>
      </c>
    </row>
    <row r="4102" spans="1:8" ht="33">
      <c r="A4102" s="1431"/>
      <c r="B4102" s="1531"/>
      <c r="C4102" s="231" t="s">
        <v>1679</v>
      </c>
      <c r="D4102" s="231" t="s">
        <v>1311</v>
      </c>
      <c r="E4102" s="142">
        <v>14520</v>
      </c>
      <c r="F4102" s="142">
        <v>3632</v>
      </c>
      <c r="G4102" s="142">
        <v>2904</v>
      </c>
      <c r="H4102" s="142">
        <v>1744</v>
      </c>
    </row>
    <row r="4103" spans="1:8" ht="16.5">
      <c r="A4103" s="1408"/>
      <c r="B4103" s="1530"/>
      <c r="C4103" s="231" t="s">
        <v>1311</v>
      </c>
      <c r="D4103" s="231" t="s">
        <v>881</v>
      </c>
      <c r="E4103" s="142">
        <v>11880</v>
      </c>
      <c r="F4103" s="142">
        <v>2972</v>
      </c>
      <c r="G4103" s="142">
        <v>2376</v>
      </c>
      <c r="H4103" s="142">
        <v>1424</v>
      </c>
    </row>
    <row r="4104" spans="1:8" ht="33">
      <c r="A4104" s="225">
        <v>72</v>
      </c>
      <c r="B4104" s="233" t="s">
        <v>1680</v>
      </c>
      <c r="C4104" s="231" t="s">
        <v>1681</v>
      </c>
      <c r="D4104" s="231" t="s">
        <v>1682</v>
      </c>
      <c r="E4104" s="142">
        <v>7200</v>
      </c>
      <c r="F4104" s="142">
        <v>1800</v>
      </c>
      <c r="G4104" s="142">
        <v>1440</v>
      </c>
      <c r="H4104" s="142">
        <v>864</v>
      </c>
    </row>
    <row r="4105" spans="1:8" ht="16.5">
      <c r="A4105" s="225">
        <v>73</v>
      </c>
      <c r="B4105" s="233" t="s">
        <v>1683</v>
      </c>
      <c r="C4105" s="231" t="s">
        <v>1684</v>
      </c>
      <c r="D4105" s="231" t="s">
        <v>1685</v>
      </c>
      <c r="E4105" s="142">
        <v>18720</v>
      </c>
      <c r="F4105" s="142">
        <v>4680</v>
      </c>
      <c r="G4105" s="142">
        <v>3744</v>
      </c>
      <c r="H4105" s="142">
        <v>2248</v>
      </c>
    </row>
    <row r="4106" spans="1:8" ht="16.5">
      <c r="A4106" s="225">
        <v>74</v>
      </c>
      <c r="B4106" s="233" t="s">
        <v>1392</v>
      </c>
      <c r="C4106" s="231" t="s">
        <v>1346</v>
      </c>
      <c r="D4106" s="231" t="s">
        <v>1345</v>
      </c>
      <c r="E4106" s="142">
        <v>18480</v>
      </c>
      <c r="F4106" s="142">
        <v>0</v>
      </c>
      <c r="G4106" s="142">
        <v>0</v>
      </c>
      <c r="H4106" s="142">
        <v>0</v>
      </c>
    </row>
    <row r="4107" spans="1:8" ht="16.5">
      <c r="A4107" s="225">
        <v>75</v>
      </c>
      <c r="B4107" s="233" t="s">
        <v>1351</v>
      </c>
      <c r="C4107" s="231" t="s">
        <v>1322</v>
      </c>
      <c r="D4107" s="231" t="s">
        <v>1345</v>
      </c>
      <c r="E4107" s="142">
        <v>33600</v>
      </c>
      <c r="F4107" s="142">
        <v>0</v>
      </c>
      <c r="G4107" s="142">
        <v>0</v>
      </c>
      <c r="H4107" s="142">
        <v>0</v>
      </c>
    </row>
    <row r="4108" spans="1:8" ht="16.5">
      <c r="A4108" s="231">
        <v>76</v>
      </c>
      <c r="B4108" s="233" t="s">
        <v>1319</v>
      </c>
      <c r="C4108" s="231" t="s">
        <v>1322</v>
      </c>
      <c r="D4108" s="231" t="s">
        <v>1313</v>
      </c>
      <c r="E4108" s="142">
        <v>23400</v>
      </c>
      <c r="F4108" s="142">
        <v>0</v>
      </c>
      <c r="G4108" s="142">
        <v>0</v>
      </c>
      <c r="H4108" s="142">
        <v>0</v>
      </c>
    </row>
    <row r="4109" spans="1:8" ht="16.5">
      <c r="A4109" s="225">
        <v>77</v>
      </c>
      <c r="B4109" s="233" t="s">
        <v>1320</v>
      </c>
      <c r="C4109" s="231" t="s">
        <v>1322</v>
      </c>
      <c r="D4109" s="231" t="s">
        <v>1313</v>
      </c>
      <c r="E4109" s="142">
        <v>18152</v>
      </c>
      <c r="F4109" s="142">
        <v>0</v>
      </c>
      <c r="G4109" s="142">
        <v>0</v>
      </c>
      <c r="H4109" s="142">
        <v>0</v>
      </c>
    </row>
    <row r="4110" spans="1:8" ht="16.5">
      <c r="A4110" s="225">
        <v>78</v>
      </c>
      <c r="B4110" s="233" t="s">
        <v>1686</v>
      </c>
      <c r="C4110" s="231" t="s">
        <v>1687</v>
      </c>
      <c r="D4110" s="231" t="s">
        <v>881</v>
      </c>
      <c r="E4110" s="142">
        <v>20160</v>
      </c>
      <c r="F4110" s="142">
        <v>0</v>
      </c>
      <c r="G4110" s="142">
        <v>0</v>
      </c>
      <c r="H4110" s="142">
        <v>0</v>
      </c>
    </row>
    <row r="4111" spans="1:8" ht="33">
      <c r="A4111" s="225">
        <v>79</v>
      </c>
      <c r="B4111" s="233" t="s">
        <v>1688</v>
      </c>
      <c r="C4111" s="231" t="s">
        <v>1345</v>
      </c>
      <c r="D4111" s="231" t="s">
        <v>1689</v>
      </c>
      <c r="E4111" s="142">
        <v>19800</v>
      </c>
      <c r="F4111" s="142">
        <v>0</v>
      </c>
      <c r="G4111" s="142">
        <v>0</v>
      </c>
      <c r="H4111" s="142">
        <v>0</v>
      </c>
    </row>
    <row r="4112" spans="1:8" ht="16.5">
      <c r="A4112" s="225">
        <v>80</v>
      </c>
      <c r="B4112" s="233" t="s">
        <v>1690</v>
      </c>
      <c r="C4112" s="231" t="s">
        <v>1573</v>
      </c>
      <c r="D4112" s="231" t="s">
        <v>1582</v>
      </c>
      <c r="E4112" s="142">
        <v>14520</v>
      </c>
      <c r="F4112" s="142">
        <v>3632</v>
      </c>
      <c r="G4112" s="142">
        <v>2904</v>
      </c>
      <c r="H4112" s="142">
        <v>1744</v>
      </c>
    </row>
    <row r="4113" spans="1:8" ht="33">
      <c r="A4113" s="225">
        <v>81</v>
      </c>
      <c r="B4113" s="233" t="s">
        <v>1691</v>
      </c>
      <c r="C4113" s="231" t="s">
        <v>1346</v>
      </c>
      <c r="D4113" s="231" t="s">
        <v>1692</v>
      </c>
      <c r="E4113" s="142">
        <v>12480</v>
      </c>
      <c r="F4113" s="142">
        <v>0</v>
      </c>
      <c r="G4113" s="142">
        <v>0</v>
      </c>
      <c r="H4113" s="142">
        <v>0</v>
      </c>
    </row>
    <row r="4114" spans="1:8" ht="16.5">
      <c r="A4114" s="1407">
        <v>82</v>
      </c>
      <c r="B4114" s="1529" t="s">
        <v>1693</v>
      </c>
      <c r="C4114" s="231" t="s">
        <v>1346</v>
      </c>
      <c r="D4114" s="231" t="s">
        <v>1573</v>
      </c>
      <c r="E4114" s="142">
        <v>16500</v>
      </c>
      <c r="F4114" s="142">
        <v>0</v>
      </c>
      <c r="G4114" s="142">
        <v>0</v>
      </c>
      <c r="H4114" s="142">
        <v>0</v>
      </c>
    </row>
    <row r="4115" spans="1:8" ht="16.5">
      <c r="A4115" s="1431"/>
      <c r="B4115" s="1531"/>
      <c r="C4115" s="231" t="s">
        <v>1573</v>
      </c>
      <c r="D4115" s="231" t="s">
        <v>1694</v>
      </c>
      <c r="E4115" s="142">
        <v>21000</v>
      </c>
      <c r="F4115" s="142">
        <v>0</v>
      </c>
      <c r="G4115" s="142">
        <v>0</v>
      </c>
      <c r="H4115" s="142">
        <v>0</v>
      </c>
    </row>
    <row r="4116" spans="1:8" ht="16.5">
      <c r="A4116" s="1408"/>
      <c r="B4116" s="1530"/>
      <c r="C4116" s="231" t="s">
        <v>1694</v>
      </c>
      <c r="D4116" s="231" t="s">
        <v>1582</v>
      </c>
      <c r="E4116" s="142">
        <v>16500</v>
      </c>
      <c r="F4116" s="142">
        <v>0</v>
      </c>
      <c r="G4116" s="142">
        <v>0</v>
      </c>
      <c r="H4116" s="142">
        <v>0</v>
      </c>
    </row>
    <row r="4117" spans="1:8" ht="16.5">
      <c r="A4117" s="1407">
        <v>83</v>
      </c>
      <c r="B4117" s="1529" t="s">
        <v>1695</v>
      </c>
      <c r="C4117" s="231" t="s">
        <v>1573</v>
      </c>
      <c r="D4117" s="231" t="s">
        <v>1694</v>
      </c>
      <c r="E4117" s="142">
        <v>21000</v>
      </c>
      <c r="F4117" s="142">
        <v>0</v>
      </c>
      <c r="G4117" s="142">
        <v>0</v>
      </c>
      <c r="H4117" s="142">
        <v>0</v>
      </c>
    </row>
    <row r="4118" spans="1:8" ht="16.5">
      <c r="A4118" s="1408"/>
      <c r="B4118" s="1530"/>
      <c r="C4118" s="231" t="s">
        <v>1694</v>
      </c>
      <c r="D4118" s="231" t="s">
        <v>1582</v>
      </c>
      <c r="E4118" s="142">
        <v>16500</v>
      </c>
      <c r="F4118" s="142">
        <v>0</v>
      </c>
      <c r="G4118" s="142">
        <v>0</v>
      </c>
      <c r="H4118" s="142">
        <v>0</v>
      </c>
    </row>
    <row r="4119" spans="1:8" ht="16.5">
      <c r="A4119" s="225">
        <v>84</v>
      </c>
      <c r="B4119" s="233" t="s">
        <v>1696</v>
      </c>
      <c r="C4119" s="231" t="s">
        <v>1690</v>
      </c>
      <c r="D4119" s="231" t="s">
        <v>1584</v>
      </c>
      <c r="E4119" s="142">
        <v>15000</v>
      </c>
      <c r="F4119" s="142">
        <v>0</v>
      </c>
      <c r="G4119" s="142">
        <v>0</v>
      </c>
      <c r="H4119" s="142">
        <v>0</v>
      </c>
    </row>
    <row r="4120" spans="1:8" ht="16.5">
      <c r="A4120" s="225">
        <v>85</v>
      </c>
      <c r="B4120" s="233" t="s">
        <v>1694</v>
      </c>
      <c r="C4120" s="231" t="s">
        <v>1584</v>
      </c>
      <c r="D4120" s="231" t="s">
        <v>1690</v>
      </c>
      <c r="E4120" s="142">
        <v>11252</v>
      </c>
      <c r="F4120" s="142">
        <v>0</v>
      </c>
      <c r="G4120" s="142">
        <v>0</v>
      </c>
      <c r="H4120" s="142">
        <v>0</v>
      </c>
    </row>
    <row r="4121" spans="1:8" ht="16.5">
      <c r="A4121" s="225">
        <v>86</v>
      </c>
      <c r="B4121" s="233" t="s">
        <v>1697</v>
      </c>
      <c r="C4121" s="231" t="s">
        <v>1690</v>
      </c>
      <c r="D4121" s="231" t="s">
        <v>1584</v>
      </c>
      <c r="E4121" s="142">
        <v>11252</v>
      </c>
      <c r="F4121" s="142">
        <v>0</v>
      </c>
      <c r="G4121" s="142">
        <v>0</v>
      </c>
      <c r="H4121" s="142">
        <v>0</v>
      </c>
    </row>
    <row r="4122" spans="1:8" ht="16.5">
      <c r="A4122" s="225">
        <v>87</v>
      </c>
      <c r="B4122" s="233" t="s">
        <v>1698</v>
      </c>
      <c r="C4122" s="231" t="s">
        <v>1584</v>
      </c>
      <c r="D4122" s="231" t="s">
        <v>1690</v>
      </c>
      <c r="E4122" s="142">
        <v>16500</v>
      </c>
      <c r="F4122" s="142">
        <v>0</v>
      </c>
      <c r="G4122" s="142">
        <v>0</v>
      </c>
      <c r="H4122" s="142">
        <v>0</v>
      </c>
    </row>
    <row r="4123" spans="1:8" ht="16.5">
      <c r="A4123" s="225">
        <v>88</v>
      </c>
      <c r="B4123" s="233" t="s">
        <v>1699</v>
      </c>
      <c r="C4123" s="231" t="s">
        <v>1690</v>
      </c>
      <c r="D4123" s="231" t="s">
        <v>1584</v>
      </c>
      <c r="E4123" s="142">
        <v>16500</v>
      </c>
      <c r="F4123" s="142">
        <v>0</v>
      </c>
      <c r="G4123" s="142">
        <v>0</v>
      </c>
      <c r="H4123" s="142">
        <v>0</v>
      </c>
    </row>
    <row r="4124" spans="1:8" ht="16.5">
      <c r="A4124" s="225">
        <v>89</v>
      </c>
      <c r="B4124" s="233" t="s">
        <v>1700</v>
      </c>
      <c r="C4124" s="231" t="s">
        <v>1584</v>
      </c>
      <c r="D4124" s="231" t="s">
        <v>1690</v>
      </c>
      <c r="E4124" s="142">
        <v>13500</v>
      </c>
      <c r="F4124" s="142">
        <v>0</v>
      </c>
      <c r="G4124" s="142">
        <v>0</v>
      </c>
      <c r="H4124" s="142">
        <v>0</v>
      </c>
    </row>
    <row r="4125" spans="1:8" ht="16.5">
      <c r="A4125" s="225">
        <v>90</v>
      </c>
      <c r="B4125" s="233" t="s">
        <v>1701</v>
      </c>
      <c r="C4125" s="231" t="s">
        <v>1690</v>
      </c>
      <c r="D4125" s="231" t="s">
        <v>1584</v>
      </c>
      <c r="E4125" s="142">
        <v>13500</v>
      </c>
      <c r="F4125" s="142">
        <v>0</v>
      </c>
      <c r="G4125" s="142">
        <v>0</v>
      </c>
      <c r="H4125" s="142">
        <v>0</v>
      </c>
    </row>
    <row r="4126" spans="1:8" ht="16.5">
      <c r="A4126" s="225">
        <v>91</v>
      </c>
      <c r="B4126" s="233" t="s">
        <v>1702</v>
      </c>
      <c r="C4126" s="231" t="s">
        <v>1584</v>
      </c>
      <c r="D4126" s="231" t="s">
        <v>1690</v>
      </c>
      <c r="E4126" s="142">
        <v>13500</v>
      </c>
      <c r="F4126" s="142">
        <v>0</v>
      </c>
      <c r="G4126" s="142">
        <v>0</v>
      </c>
      <c r="H4126" s="142">
        <v>0</v>
      </c>
    </row>
    <row r="4127" spans="1:8" ht="16.5">
      <c r="A4127" s="225">
        <v>92</v>
      </c>
      <c r="B4127" s="233" t="s">
        <v>1703</v>
      </c>
      <c r="C4127" s="231" t="s">
        <v>1573</v>
      </c>
      <c r="D4127" s="231" t="s">
        <v>1582</v>
      </c>
      <c r="E4127" s="142">
        <v>19500</v>
      </c>
      <c r="F4127" s="142">
        <v>0</v>
      </c>
      <c r="G4127" s="142">
        <v>0</v>
      </c>
      <c r="H4127" s="142">
        <v>0</v>
      </c>
    </row>
    <row r="4128" spans="1:8" ht="16.5">
      <c r="A4128" s="225">
        <v>93</v>
      </c>
      <c r="B4128" s="233" t="s">
        <v>1704</v>
      </c>
      <c r="C4128" s="231" t="s">
        <v>1573</v>
      </c>
      <c r="D4128" s="231" t="s">
        <v>1582</v>
      </c>
      <c r="E4128" s="142">
        <v>18000</v>
      </c>
      <c r="F4128" s="142">
        <v>0</v>
      </c>
      <c r="G4128" s="142">
        <v>0</v>
      </c>
      <c r="H4128" s="142">
        <v>0</v>
      </c>
    </row>
    <row r="4129" spans="1:8" ht="16.5">
      <c r="A4129" s="225">
        <v>94</v>
      </c>
      <c r="B4129" s="233" t="s">
        <v>1705</v>
      </c>
      <c r="C4129" s="231" t="s">
        <v>1573</v>
      </c>
      <c r="D4129" s="231" t="s">
        <v>1706</v>
      </c>
      <c r="E4129" s="142">
        <v>16500</v>
      </c>
      <c r="F4129" s="142">
        <v>0</v>
      </c>
      <c r="G4129" s="142">
        <v>0</v>
      </c>
      <c r="H4129" s="142">
        <v>0</v>
      </c>
    </row>
    <row r="4130" spans="1:8" ht="16.5">
      <c r="A4130" s="225">
        <v>95</v>
      </c>
      <c r="B4130" s="233" t="s">
        <v>1707</v>
      </c>
      <c r="C4130" s="231" t="s">
        <v>1581</v>
      </c>
      <c r="D4130" s="231" t="s">
        <v>1703</v>
      </c>
      <c r="E4130" s="142">
        <v>18000</v>
      </c>
      <c r="F4130" s="142">
        <v>0</v>
      </c>
      <c r="G4130" s="142">
        <v>0</v>
      </c>
      <c r="H4130" s="142">
        <v>0</v>
      </c>
    </row>
    <row r="4131" spans="1:8" ht="16.5">
      <c r="A4131" s="225">
        <v>96</v>
      </c>
      <c r="B4131" s="233" t="s">
        <v>1708</v>
      </c>
      <c r="C4131" s="231" t="s">
        <v>1581</v>
      </c>
      <c r="D4131" s="231" t="s">
        <v>1703</v>
      </c>
      <c r="E4131" s="142">
        <v>16500</v>
      </c>
      <c r="F4131" s="142">
        <v>0</v>
      </c>
      <c r="G4131" s="142">
        <v>0</v>
      </c>
      <c r="H4131" s="142">
        <v>0</v>
      </c>
    </row>
    <row r="4132" spans="1:8" ht="16.5">
      <c r="A4132" s="225">
        <v>97</v>
      </c>
      <c r="B4132" s="233" t="s">
        <v>1709</v>
      </c>
      <c r="C4132" s="231" t="s">
        <v>1703</v>
      </c>
      <c r="D4132" s="231" t="s">
        <v>1581</v>
      </c>
      <c r="E4132" s="142">
        <v>18752</v>
      </c>
      <c r="F4132" s="142">
        <v>0</v>
      </c>
      <c r="G4132" s="142">
        <v>0</v>
      </c>
      <c r="H4132" s="142">
        <v>0</v>
      </c>
    </row>
    <row r="4133" spans="1:8" ht="16.5">
      <c r="A4133" s="225">
        <v>98</v>
      </c>
      <c r="B4133" s="233" t="s">
        <v>1710</v>
      </c>
      <c r="C4133" s="231" t="s">
        <v>1581</v>
      </c>
      <c r="D4133" s="231" t="s">
        <v>1703</v>
      </c>
      <c r="E4133" s="142">
        <v>21000</v>
      </c>
      <c r="F4133" s="142">
        <v>0</v>
      </c>
      <c r="G4133" s="142">
        <v>0</v>
      </c>
      <c r="H4133" s="142">
        <v>0</v>
      </c>
    </row>
    <row r="4134" spans="1:8" ht="16.5">
      <c r="A4134" s="225">
        <v>99</v>
      </c>
      <c r="B4134" s="233" t="s">
        <v>1706</v>
      </c>
      <c r="C4134" s="231" t="s">
        <v>1581</v>
      </c>
      <c r="D4134" s="231" t="s">
        <v>1704</v>
      </c>
      <c r="E4134" s="142">
        <v>15000</v>
      </c>
      <c r="F4134" s="142">
        <v>0</v>
      </c>
      <c r="G4134" s="142">
        <v>0</v>
      </c>
      <c r="H4134" s="142">
        <v>0</v>
      </c>
    </row>
    <row r="4135" spans="1:8" ht="16.5">
      <c r="A4135" s="1407">
        <v>100</v>
      </c>
      <c r="B4135" s="1529" t="s">
        <v>1582</v>
      </c>
      <c r="C4135" s="231" t="s">
        <v>1581</v>
      </c>
      <c r="D4135" s="231" t="s">
        <v>1584</v>
      </c>
      <c r="E4135" s="142">
        <v>22500</v>
      </c>
      <c r="F4135" s="142">
        <v>5624</v>
      </c>
      <c r="G4135" s="142">
        <v>4500</v>
      </c>
      <c r="H4135" s="142">
        <v>2700</v>
      </c>
    </row>
    <row r="4136" spans="1:8" ht="16.5">
      <c r="A4136" s="1408"/>
      <c r="B4136" s="1530"/>
      <c r="C4136" s="231" t="s">
        <v>1584</v>
      </c>
      <c r="D4136" s="231" t="s">
        <v>1711</v>
      </c>
      <c r="E4136" s="142">
        <v>16500</v>
      </c>
      <c r="F4136" s="142">
        <v>4124</v>
      </c>
      <c r="G4136" s="142">
        <v>3300</v>
      </c>
      <c r="H4136" s="142">
        <v>1980</v>
      </c>
    </row>
    <row r="4137" spans="1:8" ht="16.5">
      <c r="A4137" s="225">
        <v>101</v>
      </c>
      <c r="B4137" s="233" t="s">
        <v>1712</v>
      </c>
      <c r="C4137" s="231" t="s">
        <v>1346</v>
      </c>
      <c r="D4137" s="231" t="s">
        <v>1713</v>
      </c>
      <c r="E4137" s="142">
        <v>14400</v>
      </c>
      <c r="F4137" s="142">
        <v>0</v>
      </c>
      <c r="G4137" s="142">
        <v>0</v>
      </c>
      <c r="H4137" s="142">
        <v>0</v>
      </c>
    </row>
    <row r="4138" spans="1:8" ht="16.5">
      <c r="A4138" s="225">
        <v>102</v>
      </c>
      <c r="B4138" s="233" t="s">
        <v>1714</v>
      </c>
      <c r="C4138" s="231" t="s">
        <v>1346</v>
      </c>
      <c r="D4138" s="231" t="s">
        <v>1715</v>
      </c>
      <c r="E4138" s="142">
        <v>14400</v>
      </c>
      <c r="F4138" s="142">
        <v>0</v>
      </c>
      <c r="G4138" s="142">
        <v>0</v>
      </c>
      <c r="H4138" s="142">
        <v>0</v>
      </c>
    </row>
    <row r="4139" spans="1:8" ht="16.5">
      <c r="A4139" s="225">
        <v>103</v>
      </c>
      <c r="B4139" s="233" t="s">
        <v>1716</v>
      </c>
      <c r="C4139" s="231" t="s">
        <v>1346</v>
      </c>
      <c r="D4139" s="231" t="s">
        <v>1715</v>
      </c>
      <c r="E4139" s="142">
        <v>14400</v>
      </c>
      <c r="F4139" s="142">
        <v>0</v>
      </c>
      <c r="G4139" s="142">
        <v>0</v>
      </c>
      <c r="H4139" s="142">
        <v>0</v>
      </c>
    </row>
    <row r="4140" spans="1:8" ht="16.5">
      <c r="A4140" s="225">
        <v>104</v>
      </c>
      <c r="B4140" s="233" t="s">
        <v>1717</v>
      </c>
      <c r="C4140" s="231" t="s">
        <v>1346</v>
      </c>
      <c r="D4140" s="231" t="s">
        <v>1713</v>
      </c>
      <c r="E4140" s="142">
        <v>14400</v>
      </c>
      <c r="F4140" s="142">
        <v>0</v>
      </c>
      <c r="G4140" s="142">
        <v>0</v>
      </c>
      <c r="H4140" s="142">
        <v>0</v>
      </c>
    </row>
    <row r="4141" spans="1:8" ht="16.5">
      <c r="A4141" s="225">
        <v>105</v>
      </c>
      <c r="B4141" s="233" t="s">
        <v>1718</v>
      </c>
      <c r="C4141" s="231" t="s">
        <v>1573</v>
      </c>
      <c r="D4141" s="231" t="s">
        <v>1346</v>
      </c>
      <c r="E4141" s="142">
        <v>21600</v>
      </c>
      <c r="F4141" s="142">
        <v>0</v>
      </c>
      <c r="G4141" s="142">
        <v>0</v>
      </c>
      <c r="H4141" s="142">
        <v>0</v>
      </c>
    </row>
    <row r="4142" spans="1:8" ht="16.5">
      <c r="A4142" s="225">
        <v>106</v>
      </c>
      <c r="B4142" s="233" t="s">
        <v>1715</v>
      </c>
      <c r="C4142" s="231" t="s">
        <v>1718</v>
      </c>
      <c r="D4142" s="231" t="s">
        <v>1719</v>
      </c>
      <c r="E4142" s="142">
        <v>14400</v>
      </c>
      <c r="F4142" s="142">
        <v>0</v>
      </c>
      <c r="G4142" s="142">
        <v>0</v>
      </c>
      <c r="H4142" s="142">
        <v>0</v>
      </c>
    </row>
    <row r="4143" spans="1:8" ht="16.5">
      <c r="A4143" s="225">
        <v>107</v>
      </c>
      <c r="B4143" s="233" t="s">
        <v>1720</v>
      </c>
      <c r="C4143" s="231" t="s">
        <v>1675</v>
      </c>
      <c r="D4143" s="231" t="s">
        <v>1584</v>
      </c>
      <c r="E4143" s="142">
        <v>16200</v>
      </c>
      <c r="F4143" s="142">
        <v>0</v>
      </c>
      <c r="G4143" s="142">
        <v>0</v>
      </c>
      <c r="H4143" s="142">
        <v>0</v>
      </c>
    </row>
    <row r="4144" spans="1:8" ht="16.5">
      <c r="A4144" s="225">
        <v>108</v>
      </c>
      <c r="B4144" s="233" t="s">
        <v>1721</v>
      </c>
      <c r="C4144" s="231" t="s">
        <v>1675</v>
      </c>
      <c r="D4144" s="231" t="s">
        <v>1718</v>
      </c>
      <c r="E4144" s="142">
        <v>18000</v>
      </c>
      <c r="F4144" s="142">
        <v>0</v>
      </c>
      <c r="G4144" s="142">
        <v>0</v>
      </c>
      <c r="H4144" s="142">
        <v>0</v>
      </c>
    </row>
    <row r="4145" spans="1:8" ht="49.5">
      <c r="A4145" s="225">
        <v>109</v>
      </c>
      <c r="B4145" s="233" t="s">
        <v>1722</v>
      </c>
      <c r="C4145" s="231" t="s">
        <v>1584</v>
      </c>
      <c r="D4145" s="231" t="s">
        <v>1723</v>
      </c>
      <c r="E4145" s="142">
        <v>16200</v>
      </c>
      <c r="F4145" s="142">
        <v>0</v>
      </c>
      <c r="G4145" s="142">
        <v>0</v>
      </c>
      <c r="H4145" s="142">
        <v>0</v>
      </c>
    </row>
    <row r="4146" spans="1:8" ht="16.5">
      <c r="A4146" s="225">
        <v>110</v>
      </c>
      <c r="B4146" s="233" t="s">
        <v>1724</v>
      </c>
      <c r="C4146" s="231" t="s">
        <v>1670</v>
      </c>
      <c r="D4146" s="231" t="s">
        <v>1581</v>
      </c>
      <c r="E4146" s="142">
        <v>19800</v>
      </c>
      <c r="F4146" s="142">
        <v>0</v>
      </c>
      <c r="G4146" s="142">
        <v>0</v>
      </c>
      <c r="H4146" s="142">
        <v>0</v>
      </c>
    </row>
    <row r="4147" spans="1:8" ht="16.5">
      <c r="A4147" s="225">
        <v>111</v>
      </c>
      <c r="B4147" s="233" t="s">
        <v>1725</v>
      </c>
      <c r="C4147" s="231" t="s">
        <v>1670</v>
      </c>
      <c r="D4147" s="231" t="s">
        <v>1581</v>
      </c>
      <c r="E4147" s="142">
        <v>19800</v>
      </c>
      <c r="F4147" s="142">
        <v>0</v>
      </c>
      <c r="G4147" s="142">
        <v>0</v>
      </c>
      <c r="H4147" s="142">
        <v>0</v>
      </c>
    </row>
    <row r="4148" spans="1:8" ht="16.5">
      <c r="A4148" s="1407">
        <v>112</v>
      </c>
      <c r="B4148" s="1529" t="s">
        <v>1726</v>
      </c>
      <c r="C4148" s="231" t="s">
        <v>1727</v>
      </c>
      <c r="D4148" s="231" t="s">
        <v>1670</v>
      </c>
      <c r="E4148" s="142">
        <v>19800</v>
      </c>
      <c r="F4148" s="142">
        <v>0</v>
      </c>
      <c r="G4148" s="142">
        <v>0</v>
      </c>
      <c r="H4148" s="142">
        <v>0</v>
      </c>
    </row>
    <row r="4149" spans="1:8" ht="16.5">
      <c r="A4149" s="1408"/>
      <c r="B4149" s="1530"/>
      <c r="C4149" s="231" t="s">
        <v>1670</v>
      </c>
      <c r="D4149" s="231" t="s">
        <v>1581</v>
      </c>
      <c r="E4149" s="142">
        <v>21600</v>
      </c>
      <c r="F4149" s="142">
        <v>0</v>
      </c>
      <c r="G4149" s="142">
        <v>0</v>
      </c>
      <c r="H4149" s="142">
        <v>0</v>
      </c>
    </row>
    <row r="4150" spans="1:8" ht="16.5">
      <c r="A4150" s="225">
        <v>113</v>
      </c>
      <c r="B4150" s="233" t="s">
        <v>1728</v>
      </c>
      <c r="C4150" s="231" t="s">
        <v>1346</v>
      </c>
      <c r="D4150" s="231" t="s">
        <v>1726</v>
      </c>
      <c r="E4150" s="142">
        <v>23400</v>
      </c>
      <c r="F4150" s="142">
        <v>0</v>
      </c>
      <c r="G4150" s="142">
        <v>0</v>
      </c>
      <c r="H4150" s="142">
        <v>0</v>
      </c>
    </row>
    <row r="4151" spans="1:8" ht="16.5">
      <c r="A4151" s="225">
        <v>114</v>
      </c>
      <c r="B4151" s="233" t="s">
        <v>1727</v>
      </c>
      <c r="C4151" s="231" t="s">
        <v>1346</v>
      </c>
      <c r="D4151" s="231" t="s">
        <v>1726</v>
      </c>
      <c r="E4151" s="142">
        <v>23400</v>
      </c>
      <c r="F4151" s="142">
        <v>0</v>
      </c>
      <c r="G4151" s="142">
        <v>0</v>
      </c>
      <c r="H4151" s="142">
        <v>0</v>
      </c>
    </row>
    <row r="4152" spans="1:8" ht="33">
      <c r="A4152" s="225">
        <v>115</v>
      </c>
      <c r="B4152" s="233" t="s">
        <v>1729</v>
      </c>
      <c r="C4152" s="231" t="s">
        <v>1670</v>
      </c>
      <c r="D4152" s="231" t="s">
        <v>1730</v>
      </c>
      <c r="E4152" s="142">
        <v>21600</v>
      </c>
      <c r="F4152" s="142">
        <v>0</v>
      </c>
      <c r="G4152" s="142">
        <v>0</v>
      </c>
      <c r="H4152" s="142">
        <v>0</v>
      </c>
    </row>
    <row r="4153" spans="1:8" ht="33">
      <c r="A4153" s="225">
        <v>116</v>
      </c>
      <c r="B4153" s="233" t="s">
        <v>1731</v>
      </c>
      <c r="C4153" s="231" t="s">
        <v>1670</v>
      </c>
      <c r="D4153" s="231" t="s">
        <v>1732</v>
      </c>
      <c r="E4153" s="142">
        <v>21600</v>
      </c>
      <c r="F4153" s="142">
        <v>0</v>
      </c>
      <c r="G4153" s="142">
        <v>0</v>
      </c>
      <c r="H4153" s="142">
        <v>0</v>
      </c>
    </row>
    <row r="4154" spans="1:8" ht="33">
      <c r="A4154" s="225">
        <v>117</v>
      </c>
      <c r="B4154" s="233" t="s">
        <v>1733</v>
      </c>
      <c r="C4154" s="231" t="s">
        <v>1582</v>
      </c>
      <c r="D4154" s="231" t="s">
        <v>1734</v>
      </c>
      <c r="E4154" s="142">
        <v>7500</v>
      </c>
      <c r="F4154" s="142">
        <v>2624</v>
      </c>
      <c r="G4154" s="142">
        <v>2252</v>
      </c>
      <c r="H4154" s="142">
        <v>1500</v>
      </c>
    </row>
    <row r="4155" spans="1:8" ht="16.5">
      <c r="A4155" s="225">
        <v>118</v>
      </c>
      <c r="B4155" s="233" t="s">
        <v>1735</v>
      </c>
      <c r="C4155" s="231" t="s">
        <v>1736</v>
      </c>
      <c r="D4155" s="231" t="s">
        <v>1737</v>
      </c>
      <c r="E4155" s="142">
        <v>7200</v>
      </c>
      <c r="F4155" s="142">
        <v>2520</v>
      </c>
      <c r="G4155" s="142">
        <v>2160</v>
      </c>
      <c r="H4155" s="142">
        <v>1440</v>
      </c>
    </row>
    <row r="4156" spans="1:8" ht="33">
      <c r="A4156" s="225">
        <v>119</v>
      </c>
      <c r="B4156" s="233" t="s">
        <v>1738</v>
      </c>
      <c r="C4156" s="231" t="s">
        <v>1581</v>
      </c>
      <c r="D4156" s="231" t="s">
        <v>1739</v>
      </c>
      <c r="E4156" s="142">
        <v>8400</v>
      </c>
      <c r="F4156" s="142">
        <v>2940</v>
      </c>
      <c r="G4156" s="142">
        <v>2520</v>
      </c>
      <c r="H4156" s="142">
        <v>1680</v>
      </c>
    </row>
    <row r="4157" spans="1:8" ht="16.5">
      <c r="A4157" s="1407">
        <v>120</v>
      </c>
      <c r="B4157" s="1529" t="s">
        <v>1317</v>
      </c>
      <c r="C4157" s="231" t="s">
        <v>1313</v>
      </c>
      <c r="D4157" s="231" t="s">
        <v>1740</v>
      </c>
      <c r="E4157" s="142">
        <v>12000</v>
      </c>
      <c r="F4157" s="142">
        <v>4200</v>
      </c>
      <c r="G4157" s="142">
        <v>3600</v>
      </c>
      <c r="H4157" s="142">
        <v>2400</v>
      </c>
    </row>
    <row r="4158" spans="1:8" ht="16.5">
      <c r="A4158" s="1408"/>
      <c r="B4158" s="1530"/>
      <c r="C4158" s="231" t="s">
        <v>1740</v>
      </c>
      <c r="D4158" s="231" t="s">
        <v>1311</v>
      </c>
      <c r="E4158" s="142">
        <v>9000</v>
      </c>
      <c r="F4158" s="142">
        <v>3152</v>
      </c>
      <c r="G4158" s="142">
        <v>2700</v>
      </c>
      <c r="H4158" s="142">
        <v>1800</v>
      </c>
    </row>
    <row r="4159" spans="1:8" ht="16.5">
      <c r="A4159" s="225">
        <v>121</v>
      </c>
      <c r="B4159" s="233" t="s">
        <v>1741</v>
      </c>
      <c r="C4159" s="231" t="s">
        <v>1740</v>
      </c>
      <c r="D4159" s="231" t="s">
        <v>1742</v>
      </c>
      <c r="E4159" s="142">
        <v>9000</v>
      </c>
      <c r="F4159" s="142">
        <v>3152</v>
      </c>
      <c r="G4159" s="142">
        <v>2700</v>
      </c>
      <c r="H4159" s="142">
        <v>1800</v>
      </c>
    </row>
    <row r="4160" spans="1:8" ht="16.5">
      <c r="A4160" s="1407">
        <v>122</v>
      </c>
      <c r="B4160" s="1529" t="s">
        <v>1743</v>
      </c>
      <c r="C4160" s="231" t="s">
        <v>1711</v>
      </c>
      <c r="D4160" s="231" t="s">
        <v>1744</v>
      </c>
      <c r="E4160" s="142">
        <v>7500</v>
      </c>
      <c r="F4160" s="142">
        <v>2624</v>
      </c>
      <c r="G4160" s="142">
        <v>2252</v>
      </c>
      <c r="H4160" s="142">
        <v>1500</v>
      </c>
    </row>
    <row r="4161" spans="1:8" ht="33">
      <c r="A4161" s="1408"/>
      <c r="B4161" s="1530"/>
      <c r="C4161" s="231" t="s">
        <v>1744</v>
      </c>
      <c r="D4161" s="231" t="s">
        <v>1745</v>
      </c>
      <c r="E4161" s="142">
        <v>4500</v>
      </c>
      <c r="F4161" s="142">
        <v>1576</v>
      </c>
      <c r="G4161" s="142">
        <v>1352</v>
      </c>
      <c r="H4161" s="142">
        <v>900</v>
      </c>
    </row>
    <row r="4162" spans="1:8" ht="16.5">
      <c r="A4162" s="225">
        <v>123</v>
      </c>
      <c r="B4162" s="233" t="s">
        <v>1746</v>
      </c>
      <c r="C4162" s="231" t="s">
        <v>1740</v>
      </c>
      <c r="D4162" s="231" t="s">
        <v>1747</v>
      </c>
      <c r="E4162" s="142">
        <v>6600</v>
      </c>
      <c r="F4162" s="142">
        <v>2312</v>
      </c>
      <c r="G4162" s="142">
        <v>1980</v>
      </c>
      <c r="H4162" s="142">
        <v>1320</v>
      </c>
    </row>
    <row r="4163" spans="1:8" ht="16.5">
      <c r="A4163" s="225">
        <v>124</v>
      </c>
      <c r="B4163" s="233" t="s">
        <v>1748</v>
      </c>
      <c r="C4163" s="231" t="s">
        <v>1749</v>
      </c>
      <c r="D4163" s="231" t="s">
        <v>1750</v>
      </c>
      <c r="E4163" s="142">
        <v>7040</v>
      </c>
      <c r="F4163" s="142">
        <v>2464</v>
      </c>
      <c r="G4163" s="142">
        <v>2112</v>
      </c>
      <c r="H4163" s="142">
        <v>1408</v>
      </c>
    </row>
    <row r="4164" spans="1:8" ht="16.5">
      <c r="A4164" s="225">
        <v>125</v>
      </c>
      <c r="B4164" s="233" t="s">
        <v>1751</v>
      </c>
      <c r="C4164" s="231" t="s">
        <v>1752</v>
      </c>
      <c r="D4164" s="231" t="s">
        <v>1317</v>
      </c>
      <c r="E4164" s="142">
        <v>7040</v>
      </c>
      <c r="F4164" s="142">
        <v>2464</v>
      </c>
      <c r="G4164" s="142">
        <v>2112</v>
      </c>
      <c r="H4164" s="142">
        <v>1408</v>
      </c>
    </row>
    <row r="4165" spans="1:8" ht="16.5">
      <c r="A4165" s="225">
        <v>126</v>
      </c>
      <c r="B4165" s="233" t="s">
        <v>1753</v>
      </c>
      <c r="C4165" s="231" t="s">
        <v>1754</v>
      </c>
      <c r="D4165" s="231" t="s">
        <v>1317</v>
      </c>
      <c r="E4165" s="142">
        <v>7040</v>
      </c>
      <c r="F4165" s="142">
        <v>2464</v>
      </c>
      <c r="G4165" s="142">
        <v>2112</v>
      </c>
      <c r="H4165" s="142">
        <v>1408</v>
      </c>
    </row>
    <row r="4166" spans="1:8" ht="16.5">
      <c r="A4166" s="225">
        <v>127</v>
      </c>
      <c r="B4166" s="233" t="s">
        <v>1755</v>
      </c>
      <c r="C4166" s="231" t="s">
        <v>1756</v>
      </c>
      <c r="D4166" s="231" t="s">
        <v>1757</v>
      </c>
      <c r="E4166" s="142">
        <v>7040</v>
      </c>
      <c r="F4166" s="142">
        <v>2464</v>
      </c>
      <c r="G4166" s="142">
        <v>2112</v>
      </c>
      <c r="H4166" s="142">
        <v>1408</v>
      </c>
    </row>
    <row r="4167" spans="1:8" ht="16.5">
      <c r="A4167" s="225">
        <v>128</v>
      </c>
      <c r="B4167" s="233" t="s">
        <v>1758</v>
      </c>
      <c r="C4167" s="231" t="s">
        <v>1759</v>
      </c>
      <c r="D4167" s="231" t="s">
        <v>1755</v>
      </c>
      <c r="E4167" s="142">
        <v>7040</v>
      </c>
      <c r="F4167" s="142">
        <v>2464</v>
      </c>
      <c r="G4167" s="142">
        <v>2112</v>
      </c>
      <c r="H4167" s="142">
        <v>1408</v>
      </c>
    </row>
    <row r="4168" spans="1:8" ht="16.5">
      <c r="A4168" s="225">
        <v>129</v>
      </c>
      <c r="B4168" s="233" t="s">
        <v>1760</v>
      </c>
      <c r="C4168" s="231" t="s">
        <v>1761</v>
      </c>
      <c r="D4168" s="231" t="s">
        <v>1755</v>
      </c>
      <c r="E4168" s="142">
        <v>7040</v>
      </c>
      <c r="F4168" s="142">
        <v>2464</v>
      </c>
      <c r="G4168" s="142">
        <v>2112</v>
      </c>
      <c r="H4168" s="142">
        <v>1408</v>
      </c>
    </row>
    <row r="4169" spans="1:8" ht="16.5">
      <c r="A4169" s="225">
        <v>130</v>
      </c>
      <c r="B4169" s="233" t="s">
        <v>1762</v>
      </c>
      <c r="C4169" s="231" t="s">
        <v>1313</v>
      </c>
      <c r="D4169" s="231" t="s">
        <v>881</v>
      </c>
      <c r="E4169" s="142">
        <v>9720</v>
      </c>
      <c r="F4169" s="142">
        <v>3404</v>
      </c>
      <c r="G4169" s="142">
        <v>2916</v>
      </c>
      <c r="H4169" s="142">
        <v>1944</v>
      </c>
    </row>
    <row r="4170" spans="1:8" ht="16.5">
      <c r="A4170" s="1407">
        <v>131</v>
      </c>
      <c r="B4170" s="1529" t="s">
        <v>1756</v>
      </c>
      <c r="C4170" s="231" t="s">
        <v>1313</v>
      </c>
      <c r="D4170" s="231" t="s">
        <v>1755</v>
      </c>
      <c r="E4170" s="142">
        <v>12000</v>
      </c>
      <c r="F4170" s="142">
        <v>4200</v>
      </c>
      <c r="G4170" s="142">
        <v>3600</v>
      </c>
      <c r="H4170" s="142">
        <v>2400</v>
      </c>
    </row>
    <row r="4171" spans="1:8" ht="16.5">
      <c r="A4171" s="1408"/>
      <c r="B4171" s="1530"/>
      <c r="C4171" s="231" t="s">
        <v>1755</v>
      </c>
      <c r="D4171" s="231" t="s">
        <v>1742</v>
      </c>
      <c r="E4171" s="142">
        <v>6900</v>
      </c>
      <c r="F4171" s="142">
        <v>2416</v>
      </c>
      <c r="G4171" s="142">
        <v>2072</v>
      </c>
      <c r="H4171" s="142">
        <v>1380</v>
      </c>
    </row>
    <row r="4172" spans="1:8" ht="16.5">
      <c r="A4172" s="225">
        <v>132</v>
      </c>
      <c r="B4172" s="233" t="s">
        <v>1763</v>
      </c>
      <c r="C4172" s="231" t="s">
        <v>1313</v>
      </c>
      <c r="D4172" s="231" t="s">
        <v>1764</v>
      </c>
      <c r="E4172" s="142">
        <v>8280</v>
      </c>
      <c r="F4172" s="142">
        <v>0</v>
      </c>
      <c r="G4172" s="142">
        <v>0</v>
      </c>
      <c r="H4172" s="142">
        <v>0</v>
      </c>
    </row>
    <row r="4173" spans="1:8" ht="16.5">
      <c r="A4173" s="225">
        <v>133</v>
      </c>
      <c r="B4173" s="233" t="s">
        <v>1765</v>
      </c>
      <c r="C4173" s="231" t="s">
        <v>1766</v>
      </c>
      <c r="D4173" s="231" t="s">
        <v>1767</v>
      </c>
      <c r="E4173" s="142">
        <v>10000</v>
      </c>
      <c r="F4173" s="142">
        <v>3500</v>
      </c>
      <c r="G4173" s="142">
        <v>3000</v>
      </c>
      <c r="H4173" s="142">
        <v>2000</v>
      </c>
    </row>
    <row r="4174" spans="1:8" ht="33">
      <c r="A4174" s="1407">
        <v>134</v>
      </c>
      <c r="B4174" s="1529" t="s">
        <v>878</v>
      </c>
      <c r="C4174" s="231" t="s">
        <v>1570</v>
      </c>
      <c r="D4174" s="231" t="s">
        <v>1768</v>
      </c>
      <c r="E4174" s="142">
        <v>36000</v>
      </c>
      <c r="F4174" s="142">
        <v>0</v>
      </c>
      <c r="G4174" s="142">
        <v>0</v>
      </c>
      <c r="H4174" s="142">
        <v>0</v>
      </c>
    </row>
    <row r="4175" spans="1:8" ht="33">
      <c r="A4175" s="1408"/>
      <c r="B4175" s="1530"/>
      <c r="C4175" s="231" t="s">
        <v>1768</v>
      </c>
      <c r="D4175" s="231" t="s">
        <v>1769</v>
      </c>
      <c r="E4175" s="142">
        <v>23760</v>
      </c>
      <c r="F4175" s="142">
        <v>5940</v>
      </c>
      <c r="G4175" s="142">
        <v>4752</v>
      </c>
      <c r="H4175" s="142">
        <v>2852</v>
      </c>
    </row>
    <row r="4176" spans="1:8" ht="16.5">
      <c r="A4176" s="1407">
        <v>135</v>
      </c>
      <c r="B4176" s="1529" t="s">
        <v>1591</v>
      </c>
      <c r="C4176" s="231" t="s">
        <v>880</v>
      </c>
      <c r="D4176" s="231" t="s">
        <v>1589</v>
      </c>
      <c r="E4176" s="142">
        <v>32252</v>
      </c>
      <c r="F4176" s="142">
        <v>0</v>
      </c>
      <c r="G4176" s="142">
        <v>0</v>
      </c>
      <c r="H4176" s="142">
        <v>0</v>
      </c>
    </row>
    <row r="4177" spans="1:8" ht="16.5">
      <c r="A4177" s="1431"/>
      <c r="B4177" s="1531"/>
      <c r="C4177" s="231" t="s">
        <v>1589</v>
      </c>
      <c r="D4177" s="231" t="s">
        <v>1770</v>
      </c>
      <c r="E4177" s="142">
        <v>28600</v>
      </c>
      <c r="F4177" s="142">
        <v>0</v>
      </c>
      <c r="G4177" s="142">
        <v>0</v>
      </c>
      <c r="H4177" s="142">
        <v>0</v>
      </c>
    </row>
    <row r="4178" spans="1:8" ht="16.5">
      <c r="A4178" s="1408"/>
      <c r="B4178" s="1530"/>
      <c r="C4178" s="231" t="s">
        <v>1770</v>
      </c>
      <c r="D4178" s="231" t="s">
        <v>1771</v>
      </c>
      <c r="E4178" s="142">
        <v>19500</v>
      </c>
      <c r="F4178" s="142">
        <v>4876</v>
      </c>
      <c r="G4178" s="142">
        <v>3900</v>
      </c>
      <c r="H4178" s="142">
        <v>2340</v>
      </c>
    </row>
    <row r="4179" spans="1:8" ht="16.5">
      <c r="A4179" s="225">
        <v>136</v>
      </c>
      <c r="B4179" s="233" t="s">
        <v>818</v>
      </c>
      <c r="C4179" s="231" t="s">
        <v>880</v>
      </c>
      <c r="D4179" s="231" t="s">
        <v>1772</v>
      </c>
      <c r="E4179" s="142">
        <v>18000</v>
      </c>
      <c r="F4179" s="142">
        <v>0</v>
      </c>
      <c r="G4179" s="142">
        <v>0</v>
      </c>
      <c r="H4179" s="142">
        <v>0</v>
      </c>
    </row>
    <row r="4180" spans="1:8" ht="16.5">
      <c r="A4180" s="1407">
        <v>137</v>
      </c>
      <c r="B4180" s="1529" t="s">
        <v>1592</v>
      </c>
      <c r="C4180" s="231" t="s">
        <v>1570</v>
      </c>
      <c r="D4180" s="231" t="s">
        <v>1591</v>
      </c>
      <c r="E4180" s="142">
        <v>39600</v>
      </c>
      <c r="F4180" s="142">
        <v>0</v>
      </c>
      <c r="G4180" s="142">
        <v>0</v>
      </c>
      <c r="H4180" s="142">
        <v>0</v>
      </c>
    </row>
    <row r="4181" spans="1:8" ht="16.5">
      <c r="A4181" s="1431"/>
      <c r="B4181" s="1531"/>
      <c r="C4181" s="231" t="s">
        <v>1591</v>
      </c>
      <c r="D4181" s="231" t="s">
        <v>868</v>
      </c>
      <c r="E4181" s="142">
        <v>29040</v>
      </c>
      <c r="F4181" s="142">
        <v>7260</v>
      </c>
      <c r="G4181" s="142">
        <v>5808</v>
      </c>
      <c r="H4181" s="142">
        <v>3484</v>
      </c>
    </row>
    <row r="4182" spans="1:8" ht="16.5">
      <c r="A4182" s="1431"/>
      <c r="B4182" s="1531"/>
      <c r="C4182" s="231" t="s">
        <v>868</v>
      </c>
      <c r="D4182" s="231" t="s">
        <v>1773</v>
      </c>
      <c r="E4182" s="142">
        <v>23760</v>
      </c>
      <c r="F4182" s="142">
        <v>5940</v>
      </c>
      <c r="G4182" s="142">
        <v>4752</v>
      </c>
      <c r="H4182" s="142">
        <v>2852</v>
      </c>
    </row>
    <row r="4183" spans="1:8" ht="49.5">
      <c r="A4183" s="1408"/>
      <c r="B4183" s="1530"/>
      <c r="C4183" s="231" t="s">
        <v>1773</v>
      </c>
      <c r="D4183" s="231" t="s">
        <v>1774</v>
      </c>
      <c r="E4183" s="142">
        <v>14080</v>
      </c>
      <c r="F4183" s="142">
        <v>3520</v>
      </c>
      <c r="G4183" s="142">
        <v>2816</v>
      </c>
      <c r="H4183" s="142">
        <v>1688</v>
      </c>
    </row>
    <row r="4184" spans="1:8" ht="16.5">
      <c r="A4184" s="1407">
        <v>138</v>
      </c>
      <c r="B4184" s="1529" t="s">
        <v>1772</v>
      </c>
      <c r="C4184" s="231" t="s">
        <v>880</v>
      </c>
      <c r="D4184" s="231" t="s">
        <v>818</v>
      </c>
      <c r="E4184" s="142">
        <v>16800</v>
      </c>
      <c r="F4184" s="142">
        <v>0</v>
      </c>
      <c r="G4184" s="142">
        <v>0</v>
      </c>
      <c r="H4184" s="142">
        <v>0</v>
      </c>
    </row>
    <row r="4185" spans="1:8" ht="49.5">
      <c r="A4185" s="1408"/>
      <c r="B4185" s="1530"/>
      <c r="C4185" s="231" t="s">
        <v>1775</v>
      </c>
      <c r="D4185" s="231" t="s">
        <v>1569</v>
      </c>
      <c r="E4185" s="142">
        <v>13200</v>
      </c>
      <c r="F4185" s="142">
        <v>3960</v>
      </c>
      <c r="G4185" s="142">
        <v>3300</v>
      </c>
      <c r="H4185" s="142">
        <v>0</v>
      </c>
    </row>
    <row r="4186" spans="1:8" ht="33">
      <c r="A4186" s="225">
        <v>139</v>
      </c>
      <c r="B4186" s="233" t="s">
        <v>1776</v>
      </c>
      <c r="C4186" s="231" t="s">
        <v>1777</v>
      </c>
      <c r="D4186" s="231" t="s">
        <v>881</v>
      </c>
      <c r="E4186" s="142">
        <v>6120</v>
      </c>
      <c r="F4186" s="142">
        <v>1836</v>
      </c>
      <c r="G4186" s="142">
        <v>1532</v>
      </c>
      <c r="H4186" s="142">
        <v>0</v>
      </c>
    </row>
    <row r="4187" spans="1:8" ht="33">
      <c r="A4187" s="225">
        <v>140</v>
      </c>
      <c r="B4187" s="233" t="s">
        <v>1778</v>
      </c>
      <c r="C4187" s="231" t="s">
        <v>1777</v>
      </c>
      <c r="D4187" s="231" t="s">
        <v>1779</v>
      </c>
      <c r="E4187" s="142">
        <v>6120</v>
      </c>
      <c r="F4187" s="142">
        <v>1836</v>
      </c>
      <c r="G4187" s="142">
        <v>1532</v>
      </c>
      <c r="H4187" s="142">
        <v>0</v>
      </c>
    </row>
    <row r="4188" spans="1:8" ht="33">
      <c r="A4188" s="225">
        <v>141</v>
      </c>
      <c r="B4188" s="233" t="s">
        <v>1780</v>
      </c>
      <c r="C4188" s="231" t="s">
        <v>1777</v>
      </c>
      <c r="D4188" s="231" t="s">
        <v>881</v>
      </c>
      <c r="E4188" s="142">
        <v>6120</v>
      </c>
      <c r="F4188" s="142">
        <v>1836</v>
      </c>
      <c r="G4188" s="142">
        <v>1532</v>
      </c>
      <c r="H4188" s="142">
        <v>0</v>
      </c>
    </row>
    <row r="4189" spans="1:8" ht="33">
      <c r="A4189" s="225">
        <v>142</v>
      </c>
      <c r="B4189" s="233" t="s">
        <v>1781</v>
      </c>
      <c r="C4189" s="231" t="s">
        <v>1777</v>
      </c>
      <c r="D4189" s="231" t="s">
        <v>881</v>
      </c>
      <c r="E4189" s="142">
        <v>6120</v>
      </c>
      <c r="F4189" s="142">
        <v>1836</v>
      </c>
      <c r="G4189" s="142">
        <v>1532</v>
      </c>
      <c r="H4189" s="142">
        <v>0</v>
      </c>
    </row>
    <row r="4190" spans="1:8" ht="16.5">
      <c r="A4190" s="225">
        <v>143</v>
      </c>
      <c r="B4190" s="233" t="s">
        <v>1782</v>
      </c>
      <c r="C4190" s="231" t="s">
        <v>1783</v>
      </c>
      <c r="D4190" s="231" t="s">
        <v>881</v>
      </c>
      <c r="E4190" s="142">
        <v>6120</v>
      </c>
      <c r="F4190" s="142">
        <v>1836</v>
      </c>
      <c r="G4190" s="142">
        <v>1532</v>
      </c>
      <c r="H4190" s="142">
        <v>0</v>
      </c>
    </row>
    <row r="4191" spans="1:8" ht="21" customHeight="1">
      <c r="A4191" s="1407">
        <v>144</v>
      </c>
      <c r="B4191" s="1529" t="s">
        <v>1770</v>
      </c>
      <c r="C4191" s="231" t="s">
        <v>878</v>
      </c>
      <c r="D4191" s="231" t="s">
        <v>1591</v>
      </c>
      <c r="E4191" s="142">
        <v>27000</v>
      </c>
      <c r="F4191" s="142">
        <v>0</v>
      </c>
      <c r="G4191" s="142">
        <v>0</v>
      </c>
      <c r="H4191" s="142">
        <v>0</v>
      </c>
    </row>
    <row r="4192" spans="1:8" ht="33">
      <c r="A4192" s="1408"/>
      <c r="B4192" s="1530"/>
      <c r="C4192" s="231" t="s">
        <v>1591</v>
      </c>
      <c r="D4192" s="231" t="s">
        <v>1784</v>
      </c>
      <c r="E4192" s="142">
        <v>12000</v>
      </c>
      <c r="F4192" s="142">
        <v>3000</v>
      </c>
      <c r="G4192" s="142">
        <v>2400</v>
      </c>
      <c r="H4192" s="142">
        <v>1440</v>
      </c>
    </row>
    <row r="4193" spans="1:8" ht="16.5">
      <c r="A4193" s="1407">
        <v>145</v>
      </c>
      <c r="B4193" s="1529" t="s">
        <v>1785</v>
      </c>
      <c r="C4193" s="231" t="s">
        <v>878</v>
      </c>
      <c r="D4193" s="231" t="s">
        <v>1786</v>
      </c>
      <c r="E4193" s="142">
        <v>13652</v>
      </c>
      <c r="F4193" s="142">
        <v>3412</v>
      </c>
      <c r="G4193" s="142">
        <v>2732</v>
      </c>
      <c r="H4193" s="142">
        <v>1640</v>
      </c>
    </row>
    <row r="4194" spans="1:8" ht="33">
      <c r="A4194" s="1431"/>
      <c r="B4194" s="1531"/>
      <c r="C4194" s="231" t="s">
        <v>1786</v>
      </c>
      <c r="D4194" s="231" t="s">
        <v>1787</v>
      </c>
      <c r="E4194" s="142">
        <v>9900</v>
      </c>
      <c r="F4194" s="142">
        <v>2476</v>
      </c>
      <c r="G4194" s="142">
        <v>1980</v>
      </c>
      <c r="H4194" s="142">
        <v>1188</v>
      </c>
    </row>
    <row r="4195" spans="1:8" ht="33">
      <c r="A4195" s="1408"/>
      <c r="B4195" s="1530"/>
      <c r="C4195" s="231" t="s">
        <v>1787</v>
      </c>
      <c r="D4195" s="231" t="s">
        <v>1788</v>
      </c>
      <c r="E4195" s="142">
        <v>9900</v>
      </c>
      <c r="F4195" s="142">
        <v>2476</v>
      </c>
      <c r="G4195" s="142">
        <v>1980</v>
      </c>
      <c r="H4195" s="142">
        <v>1188</v>
      </c>
    </row>
    <row r="4196" spans="1:8" ht="33">
      <c r="A4196" s="225">
        <v>146</v>
      </c>
      <c r="B4196" s="233" t="s">
        <v>1789</v>
      </c>
      <c r="C4196" s="231" t="s">
        <v>1790</v>
      </c>
      <c r="D4196" s="231" t="s">
        <v>1771</v>
      </c>
      <c r="E4196" s="142">
        <v>16800</v>
      </c>
      <c r="F4196" s="142">
        <v>4200</v>
      </c>
      <c r="G4196" s="142">
        <v>3360</v>
      </c>
      <c r="H4196" s="142">
        <v>2016</v>
      </c>
    </row>
    <row r="4197" spans="1:8" ht="16.5">
      <c r="A4197" s="1407">
        <v>147</v>
      </c>
      <c r="B4197" s="1529" t="s">
        <v>1791</v>
      </c>
      <c r="C4197" s="231" t="s">
        <v>1789</v>
      </c>
      <c r="D4197" s="231" t="s">
        <v>1591</v>
      </c>
      <c r="E4197" s="142">
        <v>15752</v>
      </c>
      <c r="F4197" s="142">
        <v>3940</v>
      </c>
      <c r="G4197" s="142">
        <v>3152</v>
      </c>
      <c r="H4197" s="142">
        <v>1892</v>
      </c>
    </row>
    <row r="4198" spans="1:8" ht="33">
      <c r="A4198" s="1408"/>
      <c r="B4198" s="1530"/>
      <c r="C4198" s="231" t="s">
        <v>1591</v>
      </c>
      <c r="D4198" s="231" t="s">
        <v>1792</v>
      </c>
      <c r="E4198" s="142">
        <v>7200</v>
      </c>
      <c r="F4198" s="142">
        <v>1800</v>
      </c>
      <c r="G4198" s="142">
        <v>1440</v>
      </c>
      <c r="H4198" s="142">
        <v>864</v>
      </c>
    </row>
    <row r="4199" spans="1:8" ht="16.5">
      <c r="A4199" s="225">
        <v>148</v>
      </c>
      <c r="B4199" s="233" t="s">
        <v>1793</v>
      </c>
      <c r="C4199" s="231" t="s">
        <v>1789</v>
      </c>
      <c r="D4199" s="231" t="s">
        <v>1591</v>
      </c>
      <c r="E4199" s="142">
        <v>10500</v>
      </c>
      <c r="F4199" s="142">
        <v>2624</v>
      </c>
      <c r="G4199" s="142">
        <v>2100</v>
      </c>
      <c r="H4199" s="142">
        <v>1260</v>
      </c>
    </row>
    <row r="4200" spans="1:8" ht="16.5">
      <c r="A4200" s="225">
        <v>149</v>
      </c>
      <c r="B4200" s="233" t="s">
        <v>1794</v>
      </c>
      <c r="C4200" s="231" t="s">
        <v>1795</v>
      </c>
      <c r="D4200" s="231" t="s">
        <v>881</v>
      </c>
      <c r="E4200" s="142">
        <v>7500</v>
      </c>
      <c r="F4200" s="142">
        <v>1876</v>
      </c>
      <c r="G4200" s="142">
        <v>1500</v>
      </c>
      <c r="H4200" s="142">
        <v>900</v>
      </c>
    </row>
    <row r="4201" spans="1:8" ht="16.5">
      <c r="A4201" s="1407">
        <v>150</v>
      </c>
      <c r="B4201" s="1529" t="s">
        <v>1795</v>
      </c>
      <c r="C4201" s="231" t="s">
        <v>1770</v>
      </c>
      <c r="D4201" s="231" t="s">
        <v>1796</v>
      </c>
      <c r="E4201" s="142">
        <v>7500</v>
      </c>
      <c r="F4201" s="142">
        <v>1876</v>
      </c>
      <c r="G4201" s="142">
        <v>1500</v>
      </c>
      <c r="H4201" s="142">
        <v>900</v>
      </c>
    </row>
    <row r="4202" spans="1:8" ht="16.5">
      <c r="A4202" s="1408"/>
      <c r="B4202" s="1530"/>
      <c r="C4202" s="231" t="s">
        <v>1796</v>
      </c>
      <c r="D4202" s="231" t="s">
        <v>1643</v>
      </c>
      <c r="E4202" s="142">
        <v>10500</v>
      </c>
      <c r="F4202" s="142">
        <v>2624</v>
      </c>
      <c r="G4202" s="142">
        <v>2100</v>
      </c>
      <c r="H4202" s="142">
        <v>1260</v>
      </c>
    </row>
    <row r="4203" spans="1:8" ht="16.5">
      <c r="A4203" s="225">
        <v>151</v>
      </c>
      <c r="B4203" s="233" t="s">
        <v>1797</v>
      </c>
      <c r="C4203" s="231" t="s">
        <v>1795</v>
      </c>
      <c r="D4203" s="231" t="s">
        <v>881</v>
      </c>
      <c r="E4203" s="142">
        <v>7500</v>
      </c>
      <c r="F4203" s="142">
        <v>1876</v>
      </c>
      <c r="G4203" s="142">
        <v>1500</v>
      </c>
      <c r="H4203" s="142">
        <v>900</v>
      </c>
    </row>
    <row r="4204" spans="1:8" ht="33">
      <c r="A4204" s="1407">
        <v>152</v>
      </c>
      <c r="B4204" s="1529" t="s">
        <v>1798</v>
      </c>
      <c r="C4204" s="231" t="s">
        <v>1799</v>
      </c>
      <c r="D4204" s="231" t="s">
        <v>1800</v>
      </c>
      <c r="E4204" s="142">
        <v>9240</v>
      </c>
      <c r="F4204" s="142">
        <v>2312</v>
      </c>
      <c r="G4204" s="142">
        <v>1848</v>
      </c>
      <c r="H4204" s="142">
        <v>1108</v>
      </c>
    </row>
    <row r="4205" spans="1:8" ht="33">
      <c r="A4205" s="1431"/>
      <c r="B4205" s="1531"/>
      <c r="C4205" s="231" t="s">
        <v>1800</v>
      </c>
      <c r="D4205" s="231" t="s">
        <v>1771</v>
      </c>
      <c r="E4205" s="142">
        <v>13200</v>
      </c>
      <c r="F4205" s="142">
        <v>3300</v>
      </c>
      <c r="G4205" s="142">
        <v>2640</v>
      </c>
      <c r="H4205" s="142">
        <v>1584</v>
      </c>
    </row>
    <row r="4206" spans="1:8" ht="49.5">
      <c r="A4206" s="1408"/>
      <c r="B4206" s="1530"/>
      <c r="C4206" s="231" t="s">
        <v>1771</v>
      </c>
      <c r="D4206" s="231" t="s">
        <v>1801</v>
      </c>
      <c r="E4206" s="142">
        <v>11264</v>
      </c>
      <c r="F4206" s="142">
        <v>2816</v>
      </c>
      <c r="G4206" s="142">
        <v>2252</v>
      </c>
      <c r="H4206" s="142">
        <v>1352</v>
      </c>
    </row>
    <row r="4207" spans="1:8" ht="16.5">
      <c r="A4207" s="1407">
        <v>153</v>
      </c>
      <c r="B4207" s="1529" t="s">
        <v>1771</v>
      </c>
      <c r="C4207" s="231" t="s">
        <v>878</v>
      </c>
      <c r="D4207" s="231" t="s">
        <v>1785</v>
      </c>
      <c r="E4207" s="142">
        <v>26400</v>
      </c>
      <c r="F4207" s="142">
        <v>6600</v>
      </c>
      <c r="G4207" s="142">
        <v>5280</v>
      </c>
      <c r="H4207" s="142">
        <v>3168</v>
      </c>
    </row>
    <row r="4208" spans="1:8" ht="16.5">
      <c r="A4208" s="1408"/>
      <c r="B4208" s="1530"/>
      <c r="C4208" s="231" t="s">
        <v>1785</v>
      </c>
      <c r="D4208" s="231" t="s">
        <v>1798</v>
      </c>
      <c r="E4208" s="142">
        <v>14400</v>
      </c>
      <c r="F4208" s="142">
        <v>3600</v>
      </c>
      <c r="G4208" s="142">
        <v>2880</v>
      </c>
      <c r="H4208" s="142">
        <v>1728</v>
      </c>
    </row>
    <row r="4209" spans="1:8" ht="16.5">
      <c r="A4209" s="225">
        <v>154</v>
      </c>
      <c r="B4209" s="233" t="s">
        <v>1802</v>
      </c>
      <c r="C4209" s="231" t="s">
        <v>1771</v>
      </c>
      <c r="D4209" s="231" t="s">
        <v>881</v>
      </c>
      <c r="E4209" s="142">
        <v>7920</v>
      </c>
      <c r="F4209" s="142">
        <v>1980</v>
      </c>
      <c r="G4209" s="142">
        <v>1584</v>
      </c>
      <c r="H4209" s="142">
        <v>952</v>
      </c>
    </row>
    <row r="4210" spans="1:8" ht="33">
      <c r="A4210" s="1407">
        <v>155</v>
      </c>
      <c r="B4210" s="1529" t="s">
        <v>1803</v>
      </c>
      <c r="C4210" s="231" t="s">
        <v>1660</v>
      </c>
      <c r="D4210" s="231" t="s">
        <v>1804</v>
      </c>
      <c r="E4210" s="142">
        <v>9240</v>
      </c>
      <c r="F4210" s="142">
        <v>2312</v>
      </c>
      <c r="G4210" s="142">
        <v>1848</v>
      </c>
      <c r="H4210" s="142">
        <v>1108</v>
      </c>
    </row>
    <row r="4211" spans="1:8" ht="33">
      <c r="A4211" s="1408"/>
      <c r="B4211" s="1530"/>
      <c r="C4211" s="231" t="s">
        <v>1804</v>
      </c>
      <c r="D4211" s="231" t="s">
        <v>1805</v>
      </c>
      <c r="E4211" s="142">
        <v>6600</v>
      </c>
      <c r="F4211" s="142">
        <v>1652</v>
      </c>
      <c r="G4211" s="142">
        <v>1320</v>
      </c>
      <c r="H4211" s="142">
        <v>792</v>
      </c>
    </row>
    <row r="4212" spans="1:8" ht="16.5">
      <c r="A4212" s="225">
        <v>156</v>
      </c>
      <c r="B4212" s="233" t="s">
        <v>1806</v>
      </c>
      <c r="C4212" s="231" t="s">
        <v>1803</v>
      </c>
      <c r="D4212" s="231" t="s">
        <v>878</v>
      </c>
      <c r="E4212" s="142">
        <v>5940</v>
      </c>
      <c r="F4212" s="142">
        <v>1484</v>
      </c>
      <c r="G4212" s="142">
        <v>1188</v>
      </c>
      <c r="H4212" s="142">
        <v>712</v>
      </c>
    </row>
    <row r="4213" spans="1:8" ht="16.5">
      <c r="A4213" s="1407">
        <v>157</v>
      </c>
      <c r="B4213" s="1529" t="s">
        <v>1807</v>
      </c>
      <c r="C4213" s="231" t="s">
        <v>1771</v>
      </c>
      <c r="D4213" s="231" t="s">
        <v>1808</v>
      </c>
      <c r="E4213" s="142">
        <v>6600</v>
      </c>
      <c r="F4213" s="142">
        <v>1652</v>
      </c>
      <c r="G4213" s="142">
        <v>1320</v>
      </c>
      <c r="H4213" s="142">
        <v>792</v>
      </c>
    </row>
    <row r="4214" spans="1:8" ht="33">
      <c r="A4214" s="1408"/>
      <c r="B4214" s="1530"/>
      <c r="C4214" s="231" t="s">
        <v>1808</v>
      </c>
      <c r="D4214" s="231" t="s">
        <v>1809</v>
      </c>
      <c r="E4214" s="142">
        <v>7200</v>
      </c>
      <c r="F4214" s="142">
        <v>1800</v>
      </c>
      <c r="G4214" s="142">
        <v>1440</v>
      </c>
      <c r="H4214" s="142">
        <v>864</v>
      </c>
    </row>
    <row r="4215" spans="1:8" ht="16.5">
      <c r="A4215" s="225">
        <v>158</v>
      </c>
      <c r="B4215" s="233" t="s">
        <v>1810</v>
      </c>
      <c r="C4215" s="231" t="s">
        <v>1660</v>
      </c>
      <c r="D4215" s="231" t="s">
        <v>1811</v>
      </c>
      <c r="E4215" s="142">
        <v>9240</v>
      </c>
      <c r="F4215" s="142">
        <v>2312</v>
      </c>
      <c r="G4215" s="142">
        <v>1848</v>
      </c>
      <c r="H4215" s="142">
        <v>1108</v>
      </c>
    </row>
    <row r="4216" spans="1:8" ht="16.5">
      <c r="A4216" s="225">
        <v>159</v>
      </c>
      <c r="B4216" s="233" t="s">
        <v>1661</v>
      </c>
      <c r="C4216" s="231" t="s">
        <v>878</v>
      </c>
      <c r="D4216" s="231" t="s">
        <v>1660</v>
      </c>
      <c r="E4216" s="142">
        <v>13200</v>
      </c>
      <c r="F4216" s="142">
        <v>3300</v>
      </c>
      <c r="G4216" s="142">
        <v>2640</v>
      </c>
      <c r="H4216" s="142">
        <v>1584</v>
      </c>
    </row>
    <row r="4217" spans="1:8" ht="16.5">
      <c r="A4217" s="225">
        <v>160</v>
      </c>
      <c r="B4217" s="233" t="s">
        <v>1812</v>
      </c>
      <c r="C4217" s="231" t="s">
        <v>1810</v>
      </c>
      <c r="D4217" s="231" t="s">
        <v>1661</v>
      </c>
      <c r="E4217" s="142">
        <v>5544</v>
      </c>
      <c r="F4217" s="142">
        <v>1388</v>
      </c>
      <c r="G4217" s="142">
        <v>1108</v>
      </c>
      <c r="H4217" s="142">
        <v>664</v>
      </c>
    </row>
    <row r="4218" spans="1:8" ht="16.5">
      <c r="A4218" s="225">
        <v>161</v>
      </c>
      <c r="B4218" s="233" t="s">
        <v>1813</v>
      </c>
      <c r="C4218" s="231" t="s">
        <v>878</v>
      </c>
      <c r="D4218" s="231" t="s">
        <v>1661</v>
      </c>
      <c r="E4218" s="142">
        <v>9240</v>
      </c>
      <c r="F4218" s="142">
        <v>2312</v>
      </c>
      <c r="G4218" s="142">
        <v>1848</v>
      </c>
      <c r="H4218" s="142">
        <v>1108</v>
      </c>
    </row>
    <row r="4219" spans="1:8" ht="16.5">
      <c r="A4219" s="225">
        <v>162</v>
      </c>
      <c r="B4219" s="233" t="s">
        <v>1814</v>
      </c>
      <c r="C4219" s="231" t="s">
        <v>1660</v>
      </c>
      <c r="D4219" s="231" t="s">
        <v>1815</v>
      </c>
      <c r="E4219" s="142">
        <v>11880</v>
      </c>
      <c r="F4219" s="142">
        <v>2972</v>
      </c>
      <c r="G4219" s="142">
        <v>2376</v>
      </c>
      <c r="H4219" s="142">
        <v>1424</v>
      </c>
    </row>
    <row r="4220" spans="1:8" ht="16.5">
      <c r="A4220" s="225">
        <v>163</v>
      </c>
      <c r="B4220" s="233" t="s">
        <v>1816</v>
      </c>
      <c r="C4220" s="231" t="s">
        <v>1817</v>
      </c>
      <c r="D4220" s="231" t="s">
        <v>1815</v>
      </c>
      <c r="E4220" s="142">
        <v>7920</v>
      </c>
      <c r="F4220" s="142">
        <v>1980</v>
      </c>
      <c r="G4220" s="142">
        <v>1584</v>
      </c>
      <c r="H4220" s="142">
        <v>952</v>
      </c>
    </row>
    <row r="4221" spans="1:8" ht="33">
      <c r="A4221" s="225">
        <v>164</v>
      </c>
      <c r="B4221" s="233" t="s">
        <v>1818</v>
      </c>
      <c r="C4221" s="231" t="s">
        <v>1660</v>
      </c>
      <c r="D4221" s="231" t="s">
        <v>1819</v>
      </c>
      <c r="E4221" s="142">
        <v>7920</v>
      </c>
      <c r="F4221" s="142">
        <v>1980</v>
      </c>
      <c r="G4221" s="142">
        <v>1584</v>
      </c>
      <c r="H4221" s="142">
        <v>952</v>
      </c>
    </row>
    <row r="4222" spans="1:8" ht="33">
      <c r="A4222" s="225">
        <v>165</v>
      </c>
      <c r="B4222" s="233" t="s">
        <v>1820</v>
      </c>
      <c r="C4222" s="231" t="s">
        <v>1660</v>
      </c>
      <c r="D4222" s="231" t="s">
        <v>1821</v>
      </c>
      <c r="E4222" s="142">
        <v>7920</v>
      </c>
      <c r="F4222" s="142">
        <v>1980</v>
      </c>
      <c r="G4222" s="142">
        <v>1584</v>
      </c>
      <c r="H4222" s="142">
        <v>952</v>
      </c>
    </row>
    <row r="4223" spans="1:8" ht="16.5">
      <c r="A4223" s="225">
        <v>166</v>
      </c>
      <c r="B4223" s="233" t="s">
        <v>1815</v>
      </c>
      <c r="C4223" s="231" t="s">
        <v>878</v>
      </c>
      <c r="D4223" s="231" t="s">
        <v>1643</v>
      </c>
      <c r="E4223" s="142">
        <v>10560</v>
      </c>
      <c r="F4223" s="142">
        <v>2640</v>
      </c>
      <c r="G4223" s="142">
        <v>2112</v>
      </c>
      <c r="H4223" s="142">
        <v>1268</v>
      </c>
    </row>
    <row r="4224" spans="1:8" ht="16.5">
      <c r="A4224" s="1407">
        <v>167</v>
      </c>
      <c r="B4224" s="1529" t="s">
        <v>1822</v>
      </c>
      <c r="C4224" s="231" t="s">
        <v>1660</v>
      </c>
      <c r="D4224" s="231" t="s">
        <v>1823</v>
      </c>
      <c r="E4224" s="142">
        <v>7920</v>
      </c>
      <c r="F4224" s="142">
        <v>1980</v>
      </c>
      <c r="G4224" s="142">
        <v>1584</v>
      </c>
      <c r="H4224" s="142">
        <v>952</v>
      </c>
    </row>
    <row r="4225" spans="1:8" ht="16.5">
      <c r="A4225" s="1408"/>
      <c r="B4225" s="1530"/>
      <c r="C4225" s="231" t="s">
        <v>1823</v>
      </c>
      <c r="D4225" s="231" t="s">
        <v>852</v>
      </c>
      <c r="E4225" s="142">
        <v>5280</v>
      </c>
      <c r="F4225" s="142">
        <v>1320</v>
      </c>
      <c r="G4225" s="142">
        <v>1056</v>
      </c>
      <c r="H4225" s="142">
        <v>632</v>
      </c>
    </row>
    <row r="4226" spans="1:8" ht="16.5">
      <c r="A4226" s="225">
        <v>168</v>
      </c>
      <c r="B4226" s="233" t="s">
        <v>1824</v>
      </c>
      <c r="C4226" s="231" t="s">
        <v>852</v>
      </c>
      <c r="D4226" s="231" t="s">
        <v>1825</v>
      </c>
      <c r="E4226" s="142">
        <v>6600</v>
      </c>
      <c r="F4226" s="142">
        <v>1652</v>
      </c>
      <c r="G4226" s="142">
        <v>1320</v>
      </c>
      <c r="H4226" s="142">
        <v>792</v>
      </c>
    </row>
    <row r="4227" spans="1:8" ht="16.5">
      <c r="A4227" s="1407">
        <v>169</v>
      </c>
      <c r="B4227" s="1529" t="s">
        <v>1826</v>
      </c>
      <c r="C4227" s="231" t="s">
        <v>1827</v>
      </c>
      <c r="D4227" s="231" t="s">
        <v>1828</v>
      </c>
      <c r="E4227" s="142">
        <v>6600</v>
      </c>
      <c r="F4227" s="142">
        <v>1652</v>
      </c>
      <c r="G4227" s="142">
        <v>1320</v>
      </c>
      <c r="H4227" s="142">
        <v>792</v>
      </c>
    </row>
    <row r="4228" spans="1:8" ht="16.5">
      <c r="A4228" s="1408"/>
      <c r="B4228" s="1530"/>
      <c r="C4228" s="231" t="s">
        <v>1828</v>
      </c>
      <c r="D4228" s="231" t="s">
        <v>881</v>
      </c>
      <c r="E4228" s="142">
        <v>3960</v>
      </c>
      <c r="F4228" s="142">
        <v>992</v>
      </c>
      <c r="G4228" s="142">
        <v>792</v>
      </c>
      <c r="H4228" s="142">
        <v>476</v>
      </c>
    </row>
    <row r="4229" spans="1:8" ht="16.5">
      <c r="A4229" s="225">
        <v>170</v>
      </c>
      <c r="B4229" s="233" t="s">
        <v>852</v>
      </c>
      <c r="C4229" s="231" t="s">
        <v>878</v>
      </c>
      <c r="D4229" s="231" t="s">
        <v>1623</v>
      </c>
      <c r="E4229" s="142">
        <v>10560</v>
      </c>
      <c r="F4229" s="142">
        <v>2640</v>
      </c>
      <c r="G4229" s="142">
        <v>2112</v>
      </c>
      <c r="H4229" s="142">
        <v>1268</v>
      </c>
    </row>
    <row r="4230" spans="1:8" ht="16.5">
      <c r="A4230" s="225">
        <v>171</v>
      </c>
      <c r="B4230" s="233" t="s">
        <v>1828</v>
      </c>
      <c r="C4230" s="231" t="s">
        <v>1829</v>
      </c>
      <c r="D4230" s="231" t="s">
        <v>1826</v>
      </c>
      <c r="E4230" s="142">
        <v>5544</v>
      </c>
      <c r="F4230" s="142">
        <v>1388</v>
      </c>
      <c r="G4230" s="142">
        <v>1108</v>
      </c>
      <c r="H4230" s="142">
        <v>664</v>
      </c>
    </row>
    <row r="4231" spans="1:8" ht="16.5">
      <c r="A4231" s="225">
        <v>172</v>
      </c>
      <c r="B4231" s="233" t="s">
        <v>1657</v>
      </c>
      <c r="C4231" s="231" t="s">
        <v>1660</v>
      </c>
      <c r="D4231" s="231" t="s">
        <v>1623</v>
      </c>
      <c r="E4231" s="142">
        <v>9504</v>
      </c>
      <c r="F4231" s="142">
        <v>2376</v>
      </c>
      <c r="G4231" s="142">
        <v>1900</v>
      </c>
      <c r="H4231" s="142">
        <v>1140</v>
      </c>
    </row>
    <row r="4232" spans="1:8" ht="16.5">
      <c r="A4232" s="225">
        <v>173</v>
      </c>
      <c r="B4232" s="233" t="s">
        <v>1830</v>
      </c>
      <c r="C4232" s="231" t="s">
        <v>1660</v>
      </c>
      <c r="D4232" s="231" t="s">
        <v>1623</v>
      </c>
      <c r="E4232" s="142">
        <v>7920</v>
      </c>
      <c r="F4232" s="142">
        <v>1980</v>
      </c>
      <c r="G4232" s="142">
        <v>1584</v>
      </c>
      <c r="H4232" s="142">
        <v>952</v>
      </c>
    </row>
    <row r="4233" spans="1:8" ht="33">
      <c r="A4233" s="225">
        <v>174</v>
      </c>
      <c r="B4233" s="233" t="s">
        <v>1831</v>
      </c>
      <c r="C4233" s="231" t="s">
        <v>1660</v>
      </c>
      <c r="D4233" s="231" t="s">
        <v>1832</v>
      </c>
      <c r="E4233" s="142">
        <v>5280</v>
      </c>
      <c r="F4233" s="142">
        <v>1320</v>
      </c>
      <c r="G4233" s="142">
        <v>1056</v>
      </c>
      <c r="H4233" s="142">
        <v>632</v>
      </c>
    </row>
    <row r="4234" spans="1:8" ht="16.5">
      <c r="A4234" s="1407">
        <v>175</v>
      </c>
      <c r="B4234" s="1529" t="s">
        <v>1833</v>
      </c>
      <c r="C4234" s="231" t="s">
        <v>852</v>
      </c>
      <c r="D4234" s="231" t="s">
        <v>1834</v>
      </c>
      <c r="E4234" s="142">
        <v>7920</v>
      </c>
      <c r="F4234" s="142">
        <v>1980</v>
      </c>
      <c r="G4234" s="142">
        <v>1584</v>
      </c>
      <c r="H4234" s="142">
        <v>952</v>
      </c>
    </row>
    <row r="4235" spans="1:8" ht="16.5">
      <c r="A4235" s="1408"/>
      <c r="B4235" s="1530"/>
      <c r="C4235" s="231" t="s">
        <v>1834</v>
      </c>
      <c r="D4235" s="231" t="s">
        <v>1835</v>
      </c>
      <c r="E4235" s="142">
        <v>3300</v>
      </c>
      <c r="F4235" s="142">
        <v>824</v>
      </c>
      <c r="G4235" s="142">
        <v>660</v>
      </c>
      <c r="H4235" s="142">
        <v>396</v>
      </c>
    </row>
    <row r="4236" spans="1:8" ht="33">
      <c r="A4236" s="225">
        <v>176</v>
      </c>
      <c r="B4236" s="233" t="s">
        <v>1836</v>
      </c>
      <c r="C4236" s="231" t="s">
        <v>878</v>
      </c>
      <c r="D4236" s="231" t="s">
        <v>1837</v>
      </c>
      <c r="E4236" s="142">
        <v>6600</v>
      </c>
      <c r="F4236" s="142">
        <v>1652</v>
      </c>
      <c r="G4236" s="142">
        <v>1320</v>
      </c>
      <c r="H4236" s="142">
        <v>792</v>
      </c>
    </row>
    <row r="4237" spans="1:8" ht="16.5">
      <c r="A4237" s="225">
        <v>177</v>
      </c>
      <c r="B4237" s="233" t="s">
        <v>1838</v>
      </c>
      <c r="C4237" s="231" t="s">
        <v>1621</v>
      </c>
      <c r="D4237" s="231" t="s">
        <v>1590</v>
      </c>
      <c r="E4237" s="142">
        <v>33480</v>
      </c>
      <c r="F4237" s="142">
        <v>0</v>
      </c>
      <c r="G4237" s="142">
        <v>0</v>
      </c>
      <c r="H4237" s="142">
        <v>0</v>
      </c>
    </row>
    <row r="4238" spans="1:8" ht="16.5">
      <c r="A4238" s="225">
        <v>178</v>
      </c>
      <c r="B4238" s="233" t="s">
        <v>1839</v>
      </c>
      <c r="C4238" s="231" t="s">
        <v>1621</v>
      </c>
      <c r="D4238" s="231" t="s">
        <v>1590</v>
      </c>
      <c r="E4238" s="142">
        <v>33480</v>
      </c>
      <c r="F4238" s="142">
        <v>0</v>
      </c>
      <c r="G4238" s="142">
        <v>0</v>
      </c>
      <c r="H4238" s="142">
        <v>0</v>
      </c>
    </row>
    <row r="4239" spans="1:8" ht="16.5">
      <c r="A4239" s="225">
        <v>179</v>
      </c>
      <c r="B4239" s="233" t="s">
        <v>1840</v>
      </c>
      <c r="C4239" s="231" t="s">
        <v>1592</v>
      </c>
      <c r="D4239" s="231" t="s">
        <v>1589</v>
      </c>
      <c r="E4239" s="142">
        <v>9240</v>
      </c>
      <c r="F4239" s="142">
        <v>2312</v>
      </c>
      <c r="G4239" s="142">
        <v>1848</v>
      </c>
      <c r="H4239" s="142">
        <v>1108</v>
      </c>
    </row>
    <row r="4240" spans="1:8" ht="36.6" customHeight="1">
      <c r="A4240" s="225">
        <v>180</v>
      </c>
      <c r="B4240" s="233" t="s">
        <v>1841</v>
      </c>
      <c r="C4240" s="231" t="s">
        <v>885</v>
      </c>
      <c r="D4240" s="231" t="s">
        <v>1842</v>
      </c>
      <c r="E4240" s="142">
        <v>7500</v>
      </c>
      <c r="F4240" s="142">
        <v>1876</v>
      </c>
      <c r="G4240" s="142">
        <v>1500</v>
      </c>
      <c r="H4240" s="142">
        <v>900</v>
      </c>
    </row>
    <row r="4241" spans="1:8" ht="16.5">
      <c r="A4241" s="225">
        <v>181</v>
      </c>
      <c r="B4241" s="233" t="s">
        <v>1843</v>
      </c>
      <c r="C4241" s="231" t="s">
        <v>1591</v>
      </c>
      <c r="D4241" s="231" t="s">
        <v>1770</v>
      </c>
      <c r="E4241" s="142">
        <v>10500</v>
      </c>
      <c r="F4241" s="142">
        <v>0</v>
      </c>
      <c r="G4241" s="142">
        <v>0</v>
      </c>
      <c r="H4241" s="142">
        <v>0</v>
      </c>
    </row>
    <row r="4242" spans="1:8" ht="16.5">
      <c r="A4242" s="225">
        <v>182</v>
      </c>
      <c r="B4242" s="233" t="s">
        <v>1844</v>
      </c>
      <c r="C4242" s="231" t="s">
        <v>1611</v>
      </c>
      <c r="D4242" s="231" t="s">
        <v>881</v>
      </c>
      <c r="E4242" s="142">
        <v>5400</v>
      </c>
      <c r="F4242" s="142">
        <v>0</v>
      </c>
      <c r="G4242" s="142">
        <v>0</v>
      </c>
      <c r="H4242" s="142">
        <v>0</v>
      </c>
    </row>
    <row r="4243" spans="1:8" ht="16.5">
      <c r="A4243" s="1407">
        <v>183</v>
      </c>
      <c r="B4243" s="1529" t="s">
        <v>1353</v>
      </c>
      <c r="C4243" s="231" t="s">
        <v>1584</v>
      </c>
      <c r="D4243" s="231" t="s">
        <v>1345</v>
      </c>
      <c r="E4243" s="142">
        <v>16200</v>
      </c>
      <c r="F4243" s="142">
        <v>0</v>
      </c>
      <c r="G4243" s="142">
        <v>0</v>
      </c>
      <c r="H4243" s="142">
        <v>0</v>
      </c>
    </row>
    <row r="4244" spans="1:8" ht="16.5">
      <c r="A4244" s="1408"/>
      <c r="B4244" s="1530"/>
      <c r="C4244" s="231" t="s">
        <v>1584</v>
      </c>
      <c r="D4244" s="231" t="s">
        <v>1845</v>
      </c>
      <c r="E4244" s="142">
        <v>16200</v>
      </c>
      <c r="F4244" s="142">
        <v>0</v>
      </c>
      <c r="G4244" s="142">
        <v>0</v>
      </c>
      <c r="H4244" s="142">
        <v>0</v>
      </c>
    </row>
    <row r="4245" spans="1:8" ht="16.5">
      <c r="A4245" s="1407">
        <v>184</v>
      </c>
      <c r="B4245" s="1423" t="s">
        <v>1846</v>
      </c>
      <c r="C4245" s="1424"/>
      <c r="D4245" s="1425"/>
      <c r="E4245" s="142">
        <v>0</v>
      </c>
      <c r="F4245" s="142">
        <v>0</v>
      </c>
      <c r="G4245" s="142">
        <v>0</v>
      </c>
      <c r="H4245" s="142">
        <v>0</v>
      </c>
    </row>
    <row r="4246" spans="1:8" ht="16.5">
      <c r="A4246" s="1408"/>
      <c r="B4246" s="1428" t="s">
        <v>1847</v>
      </c>
      <c r="C4246" s="1429"/>
      <c r="D4246" s="1430"/>
      <c r="E4246" s="142">
        <v>17280</v>
      </c>
      <c r="F4246" s="142">
        <v>0</v>
      </c>
      <c r="G4246" s="142">
        <v>0</v>
      </c>
      <c r="H4246" s="142">
        <v>0</v>
      </c>
    </row>
    <row r="4247" spans="1:8" ht="16.5">
      <c r="A4247" s="1407">
        <v>185</v>
      </c>
      <c r="B4247" s="1423" t="s">
        <v>1848</v>
      </c>
      <c r="C4247" s="1424"/>
      <c r="D4247" s="1425"/>
      <c r="E4247" s="142">
        <v>0</v>
      </c>
      <c r="F4247" s="142">
        <v>0</v>
      </c>
      <c r="G4247" s="142">
        <v>0</v>
      </c>
      <c r="H4247" s="142">
        <v>0</v>
      </c>
    </row>
    <row r="4248" spans="1:8" ht="16.5">
      <c r="A4248" s="1408"/>
      <c r="B4248" s="1428" t="s">
        <v>1849</v>
      </c>
      <c r="C4248" s="1429"/>
      <c r="D4248" s="1430"/>
      <c r="E4248" s="142">
        <v>20020</v>
      </c>
      <c r="F4248" s="142">
        <v>0</v>
      </c>
      <c r="G4248" s="142">
        <v>0</v>
      </c>
      <c r="H4248" s="142">
        <v>0</v>
      </c>
    </row>
    <row r="4249" spans="1:8" ht="16.5">
      <c r="A4249" s="1407">
        <v>186</v>
      </c>
      <c r="B4249" s="1428" t="s">
        <v>1850</v>
      </c>
      <c r="C4249" s="1429"/>
      <c r="D4249" s="1430"/>
      <c r="E4249" s="142">
        <v>0</v>
      </c>
      <c r="F4249" s="142">
        <v>0</v>
      </c>
      <c r="G4249" s="142">
        <v>0</v>
      </c>
      <c r="H4249" s="142">
        <v>0</v>
      </c>
    </row>
    <row r="4250" spans="1:8" ht="33">
      <c r="A4250" s="1431"/>
      <c r="B4250" s="233" t="s">
        <v>1851</v>
      </c>
      <c r="C4250" s="231" t="s">
        <v>1756</v>
      </c>
      <c r="D4250" s="231" t="s">
        <v>1763</v>
      </c>
      <c r="E4250" s="142">
        <v>9408</v>
      </c>
      <c r="F4250" s="142">
        <v>0</v>
      </c>
      <c r="G4250" s="142">
        <v>0</v>
      </c>
      <c r="H4250" s="142">
        <v>0</v>
      </c>
    </row>
    <row r="4251" spans="1:8" ht="16.5">
      <c r="A4251" s="1408"/>
      <c r="B4251" s="1428" t="s">
        <v>1852</v>
      </c>
      <c r="C4251" s="1429"/>
      <c r="D4251" s="1430"/>
      <c r="E4251" s="142">
        <v>8624</v>
      </c>
      <c r="F4251" s="142">
        <v>0</v>
      </c>
      <c r="G4251" s="142">
        <v>0</v>
      </c>
      <c r="H4251" s="142">
        <v>0</v>
      </c>
    </row>
    <row r="4252" spans="1:8" ht="9" customHeight="1">
      <c r="A4252" s="1407">
        <v>187</v>
      </c>
      <c r="B4252" s="1428" t="s">
        <v>1853</v>
      </c>
      <c r="C4252" s="1429"/>
      <c r="D4252" s="1430"/>
      <c r="E4252" s="142">
        <v>0</v>
      </c>
      <c r="F4252" s="142">
        <v>0</v>
      </c>
      <c r="G4252" s="142">
        <v>0</v>
      </c>
      <c r="H4252" s="142">
        <v>0</v>
      </c>
    </row>
    <row r="4253" spans="1:8" ht="34.5" customHeight="1">
      <c r="A4253" s="1431"/>
      <c r="B4253" s="1428" t="s">
        <v>1854</v>
      </c>
      <c r="C4253" s="1429"/>
      <c r="D4253" s="1430"/>
      <c r="E4253" s="142">
        <v>11592</v>
      </c>
      <c r="F4253" s="142">
        <v>0</v>
      </c>
      <c r="G4253" s="142">
        <v>0</v>
      </c>
      <c r="H4253" s="142">
        <v>0</v>
      </c>
    </row>
    <row r="4254" spans="1:8" ht="32.25" customHeight="1">
      <c r="A4254" s="1431"/>
      <c r="B4254" s="1428" t="s">
        <v>1855</v>
      </c>
      <c r="C4254" s="1429"/>
      <c r="D4254" s="1430"/>
      <c r="E4254" s="142">
        <v>9568</v>
      </c>
      <c r="F4254" s="142">
        <v>0</v>
      </c>
      <c r="G4254" s="142">
        <v>0</v>
      </c>
      <c r="H4254" s="142">
        <v>0</v>
      </c>
    </row>
    <row r="4255" spans="1:8" ht="42" customHeight="1">
      <c r="A4255" s="1408"/>
      <c r="B4255" s="1428" t="s">
        <v>1856</v>
      </c>
      <c r="C4255" s="1429"/>
      <c r="D4255" s="1430"/>
      <c r="E4255" s="142">
        <v>14168</v>
      </c>
      <c r="F4255" s="142">
        <v>0</v>
      </c>
      <c r="G4255" s="142">
        <v>0</v>
      </c>
      <c r="H4255" s="142">
        <v>0</v>
      </c>
    </row>
    <row r="4256" spans="1:8" ht="66">
      <c r="A4256" s="225">
        <v>188</v>
      </c>
      <c r="B4256" s="233" t="s">
        <v>1857</v>
      </c>
      <c r="C4256" s="231" t="s">
        <v>1581</v>
      </c>
      <c r="D4256" s="231" t="s">
        <v>1345</v>
      </c>
      <c r="E4256" s="142">
        <v>13800</v>
      </c>
      <c r="F4256" s="142">
        <v>0</v>
      </c>
      <c r="G4256" s="142">
        <v>0</v>
      </c>
      <c r="H4256" s="142">
        <v>0</v>
      </c>
    </row>
    <row r="4257" spans="1:8" ht="33">
      <c r="A4257" s="225">
        <v>189</v>
      </c>
      <c r="B4257" s="233" t="s">
        <v>1858</v>
      </c>
      <c r="C4257" s="231" t="s">
        <v>880</v>
      </c>
      <c r="D4257" s="231" t="s">
        <v>1573</v>
      </c>
      <c r="E4257" s="142">
        <v>16640</v>
      </c>
      <c r="F4257" s="142">
        <v>0</v>
      </c>
      <c r="G4257" s="142">
        <v>0</v>
      </c>
      <c r="H4257" s="142">
        <v>0</v>
      </c>
    </row>
    <row r="4258" spans="1:8" ht="49.5">
      <c r="A4258" s="225">
        <v>190</v>
      </c>
      <c r="B4258" s="233" t="s">
        <v>1859</v>
      </c>
      <c r="C4258" s="231" t="s">
        <v>1644</v>
      </c>
      <c r="D4258" s="231" t="s">
        <v>1860</v>
      </c>
      <c r="E4258" s="142">
        <v>6600</v>
      </c>
      <c r="F4258" s="142">
        <v>0</v>
      </c>
      <c r="G4258" s="142">
        <v>0</v>
      </c>
      <c r="H4258" s="142">
        <v>0</v>
      </c>
    </row>
    <row r="4259" spans="1:8" ht="39.75" customHeight="1">
      <c r="A4259" s="1407">
        <v>191</v>
      </c>
      <c r="B4259" s="1428" t="s">
        <v>1861</v>
      </c>
      <c r="C4259" s="1429"/>
      <c r="D4259" s="1430"/>
      <c r="E4259" s="142">
        <v>0</v>
      </c>
      <c r="F4259" s="142">
        <v>0</v>
      </c>
      <c r="G4259" s="142">
        <v>0</v>
      </c>
      <c r="H4259" s="142">
        <v>0</v>
      </c>
    </row>
    <row r="4260" spans="1:8" ht="16.5">
      <c r="A4260" s="1431"/>
      <c r="B4260" s="1428" t="s">
        <v>1862</v>
      </c>
      <c r="C4260" s="1429"/>
      <c r="D4260" s="1430"/>
      <c r="E4260" s="142">
        <v>5280</v>
      </c>
      <c r="F4260" s="142">
        <v>0</v>
      </c>
      <c r="G4260" s="142">
        <v>0</v>
      </c>
      <c r="H4260" s="142">
        <v>0</v>
      </c>
    </row>
    <row r="4261" spans="1:8" ht="16.5">
      <c r="A4261" s="1431"/>
      <c r="B4261" s="1428" t="s">
        <v>1863</v>
      </c>
      <c r="C4261" s="1429"/>
      <c r="D4261" s="1430"/>
      <c r="E4261" s="142">
        <v>4620</v>
      </c>
      <c r="F4261" s="142">
        <v>0</v>
      </c>
      <c r="G4261" s="142">
        <v>0</v>
      </c>
      <c r="H4261" s="142">
        <v>0</v>
      </c>
    </row>
    <row r="4262" spans="1:8" ht="16.5">
      <c r="A4262" s="1408"/>
      <c r="B4262" s="1428" t="s">
        <v>1864</v>
      </c>
      <c r="C4262" s="1429"/>
      <c r="D4262" s="1430"/>
      <c r="E4262" s="142">
        <v>3300</v>
      </c>
      <c r="F4262" s="142">
        <v>0</v>
      </c>
      <c r="G4262" s="142">
        <v>0</v>
      </c>
      <c r="H4262" s="142">
        <v>0</v>
      </c>
    </row>
    <row r="4263" spans="1:8" ht="31.5" customHeight="1">
      <c r="A4263" s="1407">
        <v>192</v>
      </c>
      <c r="B4263" s="1428" t="s">
        <v>1865</v>
      </c>
      <c r="C4263" s="1429"/>
      <c r="D4263" s="1430"/>
      <c r="E4263" s="142">
        <v>0</v>
      </c>
      <c r="F4263" s="142">
        <v>0</v>
      </c>
      <c r="G4263" s="142">
        <v>0</v>
      </c>
      <c r="H4263" s="142">
        <v>0</v>
      </c>
    </row>
    <row r="4264" spans="1:8" ht="16.5">
      <c r="A4264" s="1431"/>
      <c r="B4264" s="1428" t="s">
        <v>1862</v>
      </c>
      <c r="C4264" s="1429"/>
      <c r="D4264" s="1430"/>
      <c r="E4264" s="142">
        <v>3960</v>
      </c>
      <c r="F4264" s="142">
        <v>0</v>
      </c>
      <c r="G4264" s="142">
        <v>0</v>
      </c>
      <c r="H4264" s="142">
        <v>0</v>
      </c>
    </row>
    <row r="4265" spans="1:8" ht="16.5">
      <c r="A4265" s="1431"/>
      <c r="B4265" s="1428" t="s">
        <v>1863</v>
      </c>
      <c r="C4265" s="1429"/>
      <c r="D4265" s="1430"/>
      <c r="E4265" s="142">
        <v>2640</v>
      </c>
      <c r="F4265" s="142">
        <v>0</v>
      </c>
      <c r="G4265" s="142">
        <v>0</v>
      </c>
      <c r="H4265" s="142">
        <v>0</v>
      </c>
    </row>
    <row r="4266" spans="1:8" ht="37.5" customHeight="1">
      <c r="A4266" s="1431"/>
      <c r="B4266" s="1428" t="s">
        <v>1866</v>
      </c>
      <c r="C4266" s="1429"/>
      <c r="D4266" s="1430"/>
      <c r="E4266" s="142">
        <v>2640</v>
      </c>
      <c r="F4266" s="142">
        <v>0</v>
      </c>
      <c r="G4266" s="142">
        <v>0</v>
      </c>
      <c r="H4266" s="142">
        <v>0</v>
      </c>
    </row>
    <row r="4267" spans="1:8" ht="39.75" customHeight="1">
      <c r="A4267" s="1431"/>
      <c r="B4267" s="1428" t="s">
        <v>1867</v>
      </c>
      <c r="C4267" s="1429"/>
      <c r="D4267" s="1430"/>
      <c r="E4267" s="142">
        <v>2244</v>
      </c>
      <c r="F4267" s="142">
        <v>0</v>
      </c>
      <c r="G4267" s="142">
        <v>0</v>
      </c>
      <c r="H4267" s="142">
        <v>0</v>
      </c>
    </row>
    <row r="4268" spans="1:8" ht="16.5">
      <c r="A4268" s="1408"/>
      <c r="B4268" s="1428" t="s">
        <v>1864</v>
      </c>
      <c r="C4268" s="1429"/>
      <c r="D4268" s="1430"/>
      <c r="E4268" s="142">
        <v>1980</v>
      </c>
      <c r="F4268" s="142">
        <v>0</v>
      </c>
      <c r="G4268" s="142">
        <v>0</v>
      </c>
      <c r="H4268" s="142">
        <v>0</v>
      </c>
    </row>
    <row r="4269" spans="1:8" ht="45.75" customHeight="1">
      <c r="A4269" s="1407">
        <v>193</v>
      </c>
      <c r="B4269" s="1428" t="s">
        <v>1868</v>
      </c>
      <c r="C4269" s="1429"/>
      <c r="D4269" s="1430"/>
      <c r="E4269" s="142">
        <v>0</v>
      </c>
      <c r="F4269" s="142">
        <v>0</v>
      </c>
      <c r="G4269" s="142">
        <v>0</v>
      </c>
      <c r="H4269" s="142">
        <v>0</v>
      </c>
    </row>
    <row r="4270" spans="1:8" ht="16.5">
      <c r="A4270" s="1431"/>
      <c r="B4270" s="1428" t="s">
        <v>1862</v>
      </c>
      <c r="C4270" s="1429"/>
      <c r="D4270" s="1430"/>
      <c r="E4270" s="142">
        <v>2640</v>
      </c>
      <c r="F4270" s="142">
        <v>0</v>
      </c>
      <c r="G4270" s="142">
        <v>0</v>
      </c>
      <c r="H4270" s="142">
        <v>0</v>
      </c>
    </row>
    <row r="4271" spans="1:8" ht="16.5">
      <c r="A4271" s="1431"/>
      <c r="B4271" s="1428" t="s">
        <v>1863</v>
      </c>
      <c r="C4271" s="1429"/>
      <c r="D4271" s="1430"/>
      <c r="E4271" s="142">
        <v>1980</v>
      </c>
      <c r="F4271" s="142">
        <v>0</v>
      </c>
      <c r="G4271" s="142">
        <v>0</v>
      </c>
      <c r="H4271" s="142">
        <v>0</v>
      </c>
    </row>
    <row r="4272" spans="1:8" ht="16.5">
      <c r="A4272" s="1408"/>
      <c r="B4272" s="1428" t="s">
        <v>1864</v>
      </c>
      <c r="C4272" s="1429"/>
      <c r="D4272" s="1430"/>
      <c r="E4272" s="142">
        <v>1716</v>
      </c>
      <c r="F4272" s="142">
        <v>0</v>
      </c>
      <c r="G4272" s="142">
        <v>0</v>
      </c>
      <c r="H4272" s="142">
        <v>0</v>
      </c>
    </row>
    <row r="4273" spans="1:8" ht="16.5">
      <c r="A4273" s="1407">
        <v>194</v>
      </c>
      <c r="B4273" s="1428" t="s">
        <v>1869</v>
      </c>
      <c r="C4273" s="1429"/>
      <c r="D4273" s="1430"/>
      <c r="E4273" s="142">
        <v>0</v>
      </c>
      <c r="F4273" s="142">
        <v>0</v>
      </c>
      <c r="G4273" s="142">
        <v>0</v>
      </c>
      <c r="H4273" s="142">
        <v>0</v>
      </c>
    </row>
    <row r="4274" spans="1:8" ht="16.5">
      <c r="A4274" s="1431"/>
      <c r="B4274" s="233" t="s">
        <v>1870</v>
      </c>
      <c r="C4274" s="231" t="s">
        <v>1591</v>
      </c>
      <c r="D4274" s="231" t="s">
        <v>1785</v>
      </c>
      <c r="E4274" s="142">
        <v>2640</v>
      </c>
      <c r="F4274" s="142">
        <v>0</v>
      </c>
      <c r="G4274" s="142">
        <v>0</v>
      </c>
      <c r="H4274" s="142">
        <v>0</v>
      </c>
    </row>
    <row r="4275" spans="1:8" ht="16.5">
      <c r="A4275" s="1431"/>
      <c r="B4275" s="233" t="s">
        <v>1871</v>
      </c>
      <c r="C4275" s="231" t="s">
        <v>1591</v>
      </c>
      <c r="D4275" s="231" t="s">
        <v>1791</v>
      </c>
      <c r="E4275" s="142">
        <v>2640</v>
      </c>
      <c r="F4275" s="142">
        <v>0</v>
      </c>
      <c r="G4275" s="142">
        <v>0</v>
      </c>
      <c r="H4275" s="142">
        <v>0</v>
      </c>
    </row>
    <row r="4276" spans="1:8" ht="16.5">
      <c r="A4276" s="1408"/>
      <c r="B4276" s="233" t="s">
        <v>1872</v>
      </c>
      <c r="C4276" s="231" t="s">
        <v>1591</v>
      </c>
      <c r="D4276" s="231" t="s">
        <v>881</v>
      </c>
      <c r="E4276" s="142">
        <v>2640</v>
      </c>
      <c r="F4276" s="142">
        <v>0</v>
      </c>
      <c r="G4276" s="142">
        <v>0</v>
      </c>
      <c r="H4276" s="142">
        <v>0</v>
      </c>
    </row>
    <row r="4277" spans="1:8" ht="39" customHeight="1">
      <c r="A4277" s="225">
        <v>195</v>
      </c>
      <c r="B4277" s="1428" t="s">
        <v>1873</v>
      </c>
      <c r="C4277" s="1429"/>
      <c r="D4277" s="1430"/>
      <c r="E4277" s="142">
        <v>14872</v>
      </c>
      <c r="F4277" s="142">
        <v>0</v>
      </c>
      <c r="G4277" s="142">
        <v>0</v>
      </c>
      <c r="H4277" s="142">
        <v>0</v>
      </c>
    </row>
    <row r="4278" spans="1:8" ht="16.5">
      <c r="A4278" s="228">
        <v>196</v>
      </c>
      <c r="B4278" s="1423" t="s">
        <v>1874</v>
      </c>
      <c r="C4278" s="1424"/>
      <c r="D4278" s="1425"/>
      <c r="E4278" s="142">
        <v>0</v>
      </c>
      <c r="F4278" s="142">
        <v>0</v>
      </c>
      <c r="G4278" s="142">
        <v>0</v>
      </c>
      <c r="H4278" s="142">
        <v>0</v>
      </c>
    </row>
    <row r="4279" spans="1:8" ht="16.5">
      <c r="A4279" s="225">
        <v>197</v>
      </c>
      <c r="B4279" s="1423" t="s">
        <v>1875</v>
      </c>
      <c r="C4279" s="1424"/>
      <c r="D4279" s="1425"/>
      <c r="E4279" s="142">
        <v>0</v>
      </c>
      <c r="F4279" s="142">
        <v>0</v>
      </c>
      <c r="G4279" s="142">
        <v>0</v>
      </c>
      <c r="H4279" s="142">
        <v>0</v>
      </c>
    </row>
    <row r="4280" spans="1:8" ht="16.5">
      <c r="A4280" s="225">
        <v>198</v>
      </c>
      <c r="B4280" s="233" t="s">
        <v>280</v>
      </c>
      <c r="C4280" s="231" t="s">
        <v>1876</v>
      </c>
      <c r="D4280" s="231" t="s">
        <v>562</v>
      </c>
      <c r="E4280" s="142">
        <v>17160</v>
      </c>
      <c r="F4280" s="142">
        <v>0</v>
      </c>
      <c r="G4280" s="142">
        <v>0</v>
      </c>
      <c r="H4280" s="142">
        <v>0</v>
      </c>
    </row>
    <row r="4281" spans="1:8" ht="16.5">
      <c r="A4281" s="225">
        <v>199</v>
      </c>
      <c r="B4281" s="232" t="s">
        <v>1877</v>
      </c>
      <c r="C4281" s="231"/>
      <c r="D4281" s="231"/>
      <c r="E4281" s="142">
        <v>0</v>
      </c>
      <c r="F4281" s="142">
        <v>0</v>
      </c>
      <c r="G4281" s="142">
        <v>0</v>
      </c>
      <c r="H4281" s="142">
        <v>0</v>
      </c>
    </row>
    <row r="4282" spans="1:8" ht="16.5">
      <c r="A4282" s="225">
        <v>200</v>
      </c>
      <c r="B4282" s="233" t="s">
        <v>281</v>
      </c>
      <c r="C4282" s="231" t="s">
        <v>280</v>
      </c>
      <c r="D4282" s="231" t="s">
        <v>1878</v>
      </c>
      <c r="E4282" s="142">
        <v>15600</v>
      </c>
      <c r="F4282" s="142">
        <v>0</v>
      </c>
      <c r="G4282" s="142">
        <v>0</v>
      </c>
      <c r="H4282" s="142">
        <v>0</v>
      </c>
    </row>
    <row r="4283" spans="1:8" ht="16.5">
      <c r="A4283" s="225">
        <v>201</v>
      </c>
      <c r="B4283" s="233" t="s">
        <v>1879</v>
      </c>
      <c r="C4283" s="231" t="s">
        <v>1876</v>
      </c>
      <c r="D4283" s="231" t="s">
        <v>565</v>
      </c>
      <c r="E4283" s="142">
        <v>15600</v>
      </c>
      <c r="F4283" s="142">
        <v>0</v>
      </c>
      <c r="G4283" s="142">
        <v>0</v>
      </c>
      <c r="H4283" s="142">
        <v>0</v>
      </c>
    </row>
    <row r="4284" spans="1:8" ht="16.5">
      <c r="A4284" s="225">
        <v>202</v>
      </c>
      <c r="B4284" s="233" t="s">
        <v>1880</v>
      </c>
      <c r="C4284" s="231" t="s">
        <v>1878</v>
      </c>
      <c r="D4284" s="231" t="s">
        <v>563</v>
      </c>
      <c r="E4284" s="142">
        <v>14820</v>
      </c>
      <c r="F4284" s="142">
        <v>0</v>
      </c>
      <c r="G4284" s="142">
        <v>0</v>
      </c>
      <c r="H4284" s="142">
        <v>0</v>
      </c>
    </row>
    <row r="4285" spans="1:8" ht="16.5">
      <c r="A4285" s="225">
        <v>203</v>
      </c>
      <c r="B4285" s="232" t="s">
        <v>1881</v>
      </c>
      <c r="C4285" s="231"/>
      <c r="D4285" s="231"/>
      <c r="E4285" s="142">
        <v>0</v>
      </c>
      <c r="F4285" s="142">
        <v>0</v>
      </c>
      <c r="G4285" s="142">
        <v>0</v>
      </c>
      <c r="H4285" s="142">
        <v>0</v>
      </c>
    </row>
    <row r="4286" spans="1:8" ht="16.5">
      <c r="A4286" s="225">
        <v>204</v>
      </c>
      <c r="B4286" s="233" t="s">
        <v>562</v>
      </c>
      <c r="C4286" s="231" t="s">
        <v>280</v>
      </c>
      <c r="D4286" s="231" t="s">
        <v>1882</v>
      </c>
      <c r="E4286" s="142">
        <v>14820</v>
      </c>
      <c r="F4286" s="142">
        <v>0</v>
      </c>
      <c r="G4286" s="142">
        <v>0</v>
      </c>
      <c r="H4286" s="142">
        <v>0</v>
      </c>
    </row>
    <row r="4287" spans="1:8" ht="16.5">
      <c r="A4287" s="225">
        <v>205</v>
      </c>
      <c r="B4287" s="233" t="s">
        <v>564</v>
      </c>
      <c r="C4287" s="231" t="s">
        <v>280</v>
      </c>
      <c r="D4287" s="231" t="s">
        <v>1878</v>
      </c>
      <c r="E4287" s="142">
        <v>14820</v>
      </c>
      <c r="F4287" s="142">
        <v>0</v>
      </c>
      <c r="G4287" s="142">
        <v>0</v>
      </c>
      <c r="H4287" s="142">
        <v>0</v>
      </c>
    </row>
    <row r="4288" spans="1:8" ht="16.5">
      <c r="A4288" s="225">
        <v>206</v>
      </c>
      <c r="B4288" s="233" t="s">
        <v>565</v>
      </c>
      <c r="C4288" s="231" t="s">
        <v>280</v>
      </c>
      <c r="D4288" s="231" t="s">
        <v>1878</v>
      </c>
      <c r="E4288" s="142">
        <v>14820</v>
      </c>
      <c r="F4288" s="142">
        <v>0</v>
      </c>
      <c r="G4288" s="142">
        <v>0</v>
      </c>
      <c r="H4288" s="142">
        <v>0</v>
      </c>
    </row>
    <row r="4289" spans="1:8" ht="16.5">
      <c r="A4289" s="225">
        <v>207</v>
      </c>
      <c r="B4289" s="233" t="s">
        <v>1882</v>
      </c>
      <c r="C4289" s="231" t="s">
        <v>1876</v>
      </c>
      <c r="D4289" s="231" t="s">
        <v>262</v>
      </c>
      <c r="E4289" s="142">
        <v>14432</v>
      </c>
      <c r="F4289" s="142">
        <v>0</v>
      </c>
      <c r="G4289" s="142">
        <v>0</v>
      </c>
      <c r="H4289" s="142">
        <v>0</v>
      </c>
    </row>
    <row r="4290" spans="1:8" ht="16.5">
      <c r="A4290" s="225">
        <v>208</v>
      </c>
      <c r="B4290" s="233" t="s">
        <v>1883</v>
      </c>
      <c r="C4290" s="231" t="s">
        <v>565</v>
      </c>
      <c r="D4290" s="231" t="s">
        <v>262</v>
      </c>
      <c r="E4290" s="142">
        <v>14040</v>
      </c>
      <c r="F4290" s="142">
        <v>0</v>
      </c>
      <c r="G4290" s="142">
        <v>0</v>
      </c>
      <c r="H4290" s="142">
        <v>0</v>
      </c>
    </row>
    <row r="4291" spans="1:8" ht="16.5">
      <c r="A4291" s="225">
        <v>209</v>
      </c>
      <c r="B4291" s="233" t="s">
        <v>1884</v>
      </c>
      <c r="C4291" s="231" t="s">
        <v>1876</v>
      </c>
      <c r="D4291" s="231" t="s">
        <v>262</v>
      </c>
      <c r="E4291" s="142">
        <v>14432</v>
      </c>
      <c r="F4291" s="142">
        <v>0</v>
      </c>
      <c r="G4291" s="142">
        <v>0</v>
      </c>
      <c r="H4291" s="142">
        <v>0</v>
      </c>
    </row>
    <row r="4292" spans="1:8" ht="16.5">
      <c r="A4292" s="225">
        <v>210</v>
      </c>
      <c r="B4292" s="233" t="s">
        <v>1885</v>
      </c>
      <c r="C4292" s="231" t="s">
        <v>281</v>
      </c>
      <c r="D4292" s="231" t="s">
        <v>262</v>
      </c>
      <c r="E4292" s="142">
        <v>14040</v>
      </c>
      <c r="F4292" s="142">
        <v>0</v>
      </c>
      <c r="G4292" s="142">
        <v>0</v>
      </c>
      <c r="H4292" s="142">
        <v>0</v>
      </c>
    </row>
    <row r="4293" spans="1:8" ht="16.5">
      <c r="A4293" s="225">
        <v>211</v>
      </c>
      <c r="B4293" s="233" t="s">
        <v>1886</v>
      </c>
      <c r="C4293" s="231" t="s">
        <v>1876</v>
      </c>
      <c r="D4293" s="231" t="s">
        <v>262</v>
      </c>
      <c r="E4293" s="142">
        <v>14432</v>
      </c>
      <c r="F4293" s="142">
        <v>0</v>
      </c>
      <c r="G4293" s="142">
        <v>0</v>
      </c>
      <c r="H4293" s="142">
        <v>0</v>
      </c>
    </row>
    <row r="4294" spans="1:8" ht="16.5">
      <c r="A4294" s="225">
        <v>212</v>
      </c>
      <c r="B4294" s="233" t="s">
        <v>563</v>
      </c>
      <c r="C4294" s="231" t="s">
        <v>262</v>
      </c>
      <c r="D4294" s="231" t="s">
        <v>881</v>
      </c>
      <c r="E4294" s="142">
        <v>13260</v>
      </c>
      <c r="F4294" s="142">
        <v>0</v>
      </c>
      <c r="G4294" s="142">
        <v>0</v>
      </c>
      <c r="H4294" s="142">
        <v>0</v>
      </c>
    </row>
    <row r="4295" spans="1:8" ht="16.5">
      <c r="A4295" s="1407">
        <v>213</v>
      </c>
      <c r="B4295" s="1529" t="s">
        <v>262</v>
      </c>
      <c r="C4295" s="231" t="s">
        <v>1882</v>
      </c>
      <c r="D4295" s="231" t="s">
        <v>563</v>
      </c>
      <c r="E4295" s="142">
        <v>13260</v>
      </c>
      <c r="F4295" s="142">
        <v>0</v>
      </c>
      <c r="G4295" s="142">
        <v>0</v>
      </c>
      <c r="H4295" s="142">
        <v>0</v>
      </c>
    </row>
    <row r="4296" spans="1:8" ht="16.5">
      <c r="A4296" s="1408"/>
      <c r="B4296" s="1530"/>
      <c r="C4296" s="231" t="s">
        <v>1878</v>
      </c>
      <c r="D4296" s="231" t="s">
        <v>563</v>
      </c>
      <c r="E4296" s="142">
        <v>0</v>
      </c>
      <c r="F4296" s="142">
        <v>0</v>
      </c>
      <c r="G4296" s="142">
        <v>0</v>
      </c>
      <c r="H4296" s="142">
        <v>0</v>
      </c>
    </row>
    <row r="4297" spans="1:8" ht="33">
      <c r="A4297" s="1407">
        <v>214</v>
      </c>
      <c r="B4297" s="1529" t="s">
        <v>1887</v>
      </c>
      <c r="C4297" s="231" t="s">
        <v>1888</v>
      </c>
      <c r="D4297" s="231" t="s">
        <v>1889</v>
      </c>
      <c r="E4297" s="142">
        <v>5632</v>
      </c>
      <c r="F4297" s="142">
        <v>2252</v>
      </c>
      <c r="G4297" s="142">
        <v>1688</v>
      </c>
      <c r="H4297" s="142">
        <v>1128</v>
      </c>
    </row>
    <row r="4298" spans="1:8" ht="33">
      <c r="A4298" s="1408"/>
      <c r="B4298" s="1530"/>
      <c r="C4298" s="231" t="s">
        <v>1889</v>
      </c>
      <c r="D4298" s="231" t="s">
        <v>1890</v>
      </c>
      <c r="E4298" s="142">
        <v>2112</v>
      </c>
      <c r="F4298" s="142">
        <v>844</v>
      </c>
      <c r="G4298" s="142">
        <v>632</v>
      </c>
      <c r="H4298" s="142">
        <v>424</v>
      </c>
    </row>
    <row r="4299" spans="1:8" ht="16.5">
      <c r="A4299" s="1407">
        <v>215</v>
      </c>
      <c r="B4299" s="1428" t="s">
        <v>1891</v>
      </c>
      <c r="C4299" s="1429"/>
      <c r="D4299" s="1430"/>
      <c r="E4299" s="142">
        <v>0</v>
      </c>
      <c r="F4299" s="142">
        <v>0</v>
      </c>
      <c r="G4299" s="142">
        <v>0</v>
      </c>
      <c r="H4299" s="142">
        <v>0</v>
      </c>
    </row>
    <row r="4300" spans="1:8" ht="33">
      <c r="A4300" s="1431"/>
      <c r="B4300" s="1529" t="s">
        <v>1892</v>
      </c>
      <c r="C4300" s="231" t="s">
        <v>1893</v>
      </c>
      <c r="D4300" s="231" t="s">
        <v>1894</v>
      </c>
      <c r="E4300" s="142">
        <v>2028</v>
      </c>
      <c r="F4300" s="142">
        <v>812</v>
      </c>
      <c r="G4300" s="142">
        <v>608</v>
      </c>
      <c r="H4300" s="142">
        <v>404</v>
      </c>
    </row>
    <row r="4301" spans="1:8" ht="33">
      <c r="A4301" s="1431"/>
      <c r="B4301" s="1530"/>
      <c r="C4301" s="231" t="s">
        <v>1893</v>
      </c>
      <c r="D4301" s="231" t="s">
        <v>1895</v>
      </c>
      <c r="E4301" s="142">
        <v>1692</v>
      </c>
      <c r="F4301" s="142">
        <v>760</v>
      </c>
      <c r="G4301" s="142">
        <v>676</v>
      </c>
      <c r="H4301" s="142">
        <v>424</v>
      </c>
    </row>
    <row r="4302" spans="1:8" ht="33">
      <c r="A4302" s="1431"/>
      <c r="B4302" s="1529" t="s">
        <v>1896</v>
      </c>
      <c r="C4302" s="231" t="s">
        <v>1897</v>
      </c>
      <c r="D4302" s="231" t="s">
        <v>1898</v>
      </c>
      <c r="E4302" s="142">
        <v>2164</v>
      </c>
      <c r="F4302" s="142">
        <v>864</v>
      </c>
      <c r="G4302" s="142">
        <v>648</v>
      </c>
      <c r="H4302" s="142">
        <v>432</v>
      </c>
    </row>
    <row r="4303" spans="1:8" ht="49.5">
      <c r="A4303" s="1431"/>
      <c r="B4303" s="1531"/>
      <c r="C4303" s="231" t="s">
        <v>1899</v>
      </c>
      <c r="D4303" s="231" t="s">
        <v>1900</v>
      </c>
      <c r="E4303" s="142">
        <v>1692</v>
      </c>
      <c r="F4303" s="142">
        <v>760</v>
      </c>
      <c r="G4303" s="142">
        <v>676</v>
      </c>
      <c r="H4303" s="142">
        <v>424</v>
      </c>
    </row>
    <row r="4304" spans="1:8" ht="33">
      <c r="A4304" s="1431"/>
      <c r="B4304" s="1530"/>
      <c r="C4304" s="231" t="s">
        <v>1901</v>
      </c>
      <c r="D4304" s="231" t="s">
        <v>1902</v>
      </c>
      <c r="E4304" s="142">
        <v>1692</v>
      </c>
      <c r="F4304" s="142">
        <v>760</v>
      </c>
      <c r="G4304" s="142">
        <v>676</v>
      </c>
      <c r="H4304" s="142">
        <v>424</v>
      </c>
    </row>
    <row r="4305" spans="1:8" ht="33">
      <c r="A4305" s="1431"/>
      <c r="B4305" s="1529" t="s">
        <v>1903</v>
      </c>
      <c r="C4305" s="231" t="s">
        <v>1904</v>
      </c>
      <c r="D4305" s="231" t="s">
        <v>1905</v>
      </c>
      <c r="E4305" s="142">
        <v>2028</v>
      </c>
      <c r="F4305" s="142">
        <v>812</v>
      </c>
      <c r="G4305" s="142">
        <v>608</v>
      </c>
      <c r="H4305" s="142">
        <v>404</v>
      </c>
    </row>
    <row r="4306" spans="1:8" ht="49.5">
      <c r="A4306" s="1431"/>
      <c r="B4306" s="1531"/>
      <c r="C4306" s="231" t="s">
        <v>1905</v>
      </c>
      <c r="D4306" s="231" t="s">
        <v>1906</v>
      </c>
      <c r="E4306" s="142">
        <v>1824</v>
      </c>
      <c r="F4306" s="142">
        <v>820</v>
      </c>
      <c r="G4306" s="142">
        <v>728</v>
      </c>
      <c r="H4306" s="142">
        <v>456</v>
      </c>
    </row>
    <row r="4307" spans="1:8" ht="33">
      <c r="A4307" s="1431"/>
      <c r="B4307" s="1530"/>
      <c r="C4307" s="231" t="s">
        <v>1907</v>
      </c>
      <c r="D4307" s="231" t="s">
        <v>1908</v>
      </c>
      <c r="E4307" s="142">
        <v>1692</v>
      </c>
      <c r="F4307" s="142">
        <v>760</v>
      </c>
      <c r="G4307" s="142">
        <v>676</v>
      </c>
      <c r="H4307" s="142">
        <v>424</v>
      </c>
    </row>
    <row r="4308" spans="1:8" ht="33">
      <c r="A4308" s="1408"/>
      <c r="B4308" s="233" t="s">
        <v>1909</v>
      </c>
      <c r="C4308" s="231" t="s">
        <v>1910</v>
      </c>
      <c r="D4308" s="231" t="s">
        <v>1911</v>
      </c>
      <c r="E4308" s="142">
        <v>2028</v>
      </c>
      <c r="F4308" s="142">
        <v>812</v>
      </c>
      <c r="G4308" s="142">
        <v>608</v>
      </c>
      <c r="H4308" s="142">
        <v>404</v>
      </c>
    </row>
    <row r="4309" spans="1:8" ht="16.5">
      <c r="A4309" s="225">
        <v>216</v>
      </c>
      <c r="B4309" s="1428" t="s">
        <v>1912</v>
      </c>
      <c r="C4309" s="1429"/>
      <c r="D4309" s="1430"/>
      <c r="E4309" s="142">
        <v>1824</v>
      </c>
      <c r="F4309" s="142">
        <v>820</v>
      </c>
      <c r="G4309" s="142">
        <v>728</v>
      </c>
      <c r="H4309" s="142">
        <v>456</v>
      </c>
    </row>
    <row r="4310" spans="1:8" ht="16.5">
      <c r="A4310" s="225">
        <v>217</v>
      </c>
      <c r="B4310" s="1428" t="s">
        <v>1913</v>
      </c>
      <c r="C4310" s="1429"/>
      <c r="D4310" s="1430"/>
      <c r="E4310" s="142">
        <v>1692</v>
      </c>
      <c r="F4310" s="142">
        <v>760</v>
      </c>
      <c r="G4310" s="142">
        <v>676</v>
      </c>
      <c r="H4310" s="142">
        <v>424</v>
      </c>
    </row>
    <row r="4311" spans="1:8" ht="16.5">
      <c r="A4311" s="225">
        <v>218</v>
      </c>
      <c r="B4311" s="1428" t="s">
        <v>1914</v>
      </c>
      <c r="C4311" s="1429"/>
      <c r="D4311" s="1430"/>
      <c r="E4311" s="142">
        <v>1756</v>
      </c>
      <c r="F4311" s="142">
        <v>792</v>
      </c>
      <c r="G4311" s="142">
        <v>704</v>
      </c>
      <c r="H4311" s="142">
        <v>440</v>
      </c>
    </row>
    <row r="4312" spans="1:8" ht="33">
      <c r="A4312" s="225">
        <v>219</v>
      </c>
      <c r="B4312" s="233" t="s">
        <v>209</v>
      </c>
      <c r="C4312" s="231" t="s">
        <v>1915</v>
      </c>
      <c r="D4312" s="231" t="s">
        <v>1916</v>
      </c>
      <c r="E4312" s="142">
        <v>1692</v>
      </c>
      <c r="F4312" s="142">
        <v>760</v>
      </c>
      <c r="G4312" s="142">
        <v>676</v>
      </c>
      <c r="H4312" s="142">
        <v>424</v>
      </c>
    </row>
    <row r="4313" spans="1:8" ht="33">
      <c r="A4313" s="225">
        <v>220</v>
      </c>
      <c r="B4313" s="233" t="s">
        <v>1917</v>
      </c>
      <c r="C4313" s="231" t="s">
        <v>1918</v>
      </c>
      <c r="D4313" s="231" t="s">
        <v>1919</v>
      </c>
      <c r="E4313" s="142">
        <v>2368</v>
      </c>
      <c r="F4313" s="142">
        <v>948</v>
      </c>
      <c r="G4313" s="142">
        <v>712</v>
      </c>
      <c r="H4313" s="142">
        <v>472</v>
      </c>
    </row>
    <row r="4314" spans="1:8" ht="33">
      <c r="A4314" s="1407">
        <v>221</v>
      </c>
      <c r="B4314" s="1529" t="s">
        <v>1920</v>
      </c>
      <c r="C4314" s="231" t="s">
        <v>1921</v>
      </c>
      <c r="D4314" s="231" t="s">
        <v>1922</v>
      </c>
      <c r="E4314" s="142">
        <v>1248</v>
      </c>
      <c r="F4314" s="142">
        <v>560</v>
      </c>
      <c r="G4314" s="142">
        <v>500</v>
      </c>
      <c r="H4314" s="142">
        <v>436</v>
      </c>
    </row>
    <row r="4315" spans="1:8" ht="33">
      <c r="A4315" s="1408"/>
      <c r="B4315" s="1530"/>
      <c r="C4315" s="231" t="s">
        <v>1923</v>
      </c>
      <c r="D4315" s="231" t="s">
        <v>1924</v>
      </c>
      <c r="E4315" s="142">
        <v>1248</v>
      </c>
      <c r="F4315" s="142">
        <v>560</v>
      </c>
      <c r="G4315" s="142">
        <v>500</v>
      </c>
      <c r="H4315" s="142">
        <v>436</v>
      </c>
    </row>
    <row r="4316" spans="1:8" ht="33">
      <c r="A4316" s="1407">
        <v>222</v>
      </c>
      <c r="B4316" s="1529" t="s">
        <v>1925</v>
      </c>
      <c r="C4316" s="231" t="s">
        <v>1926</v>
      </c>
      <c r="D4316" s="231" t="s">
        <v>1927</v>
      </c>
      <c r="E4316" s="142">
        <v>936</v>
      </c>
      <c r="F4316" s="142">
        <v>420</v>
      </c>
      <c r="G4316" s="142">
        <v>420</v>
      </c>
      <c r="H4316" s="142">
        <v>436</v>
      </c>
    </row>
    <row r="4317" spans="1:8" ht="33">
      <c r="A4317" s="1408"/>
      <c r="B4317" s="1530"/>
      <c r="C4317" s="231" t="s">
        <v>1928</v>
      </c>
      <c r="D4317" s="231" t="s">
        <v>1929</v>
      </c>
      <c r="E4317" s="142">
        <v>936</v>
      </c>
      <c r="F4317" s="142">
        <v>420</v>
      </c>
      <c r="G4317" s="142">
        <v>420</v>
      </c>
      <c r="H4317" s="142">
        <v>436</v>
      </c>
    </row>
    <row r="4318" spans="1:8" ht="16.5">
      <c r="A4318" s="1407">
        <v>223</v>
      </c>
      <c r="B4318" s="1428" t="s">
        <v>1930</v>
      </c>
      <c r="C4318" s="1429"/>
      <c r="D4318" s="1430"/>
      <c r="E4318" s="142">
        <v>0</v>
      </c>
      <c r="F4318" s="142">
        <v>0</v>
      </c>
      <c r="G4318" s="142">
        <v>0</v>
      </c>
      <c r="H4318" s="142">
        <v>0</v>
      </c>
    </row>
    <row r="4319" spans="1:8" ht="16.5">
      <c r="A4319" s="1431"/>
      <c r="B4319" s="1428" t="s">
        <v>1931</v>
      </c>
      <c r="C4319" s="1429"/>
      <c r="D4319" s="1430"/>
      <c r="E4319" s="142">
        <v>468</v>
      </c>
      <c r="F4319" s="142">
        <v>0</v>
      </c>
      <c r="G4319" s="142">
        <v>0</v>
      </c>
      <c r="H4319" s="142">
        <v>0</v>
      </c>
    </row>
    <row r="4320" spans="1:8" ht="16.5">
      <c r="A4320" s="1408"/>
      <c r="B4320" s="1428" t="s">
        <v>1932</v>
      </c>
      <c r="C4320" s="1429"/>
      <c r="D4320" s="1430"/>
      <c r="E4320" s="142">
        <v>364</v>
      </c>
      <c r="F4320" s="142">
        <v>0</v>
      </c>
      <c r="G4320" s="142">
        <v>0</v>
      </c>
      <c r="H4320" s="142">
        <v>0</v>
      </c>
    </row>
    <row r="4321" spans="1:8" ht="16.5">
      <c r="A4321" s="1407">
        <v>224</v>
      </c>
      <c r="B4321" s="1428" t="s">
        <v>1933</v>
      </c>
      <c r="C4321" s="1429"/>
      <c r="D4321" s="1430"/>
      <c r="E4321" s="142">
        <v>0</v>
      </c>
      <c r="F4321" s="142">
        <v>0</v>
      </c>
      <c r="G4321" s="142">
        <v>0</v>
      </c>
      <c r="H4321" s="142">
        <v>0</v>
      </c>
    </row>
    <row r="4322" spans="1:8" ht="16.5">
      <c r="A4322" s="1431"/>
      <c r="B4322" s="1428" t="s">
        <v>1934</v>
      </c>
      <c r="C4322" s="1429"/>
      <c r="D4322" s="1430"/>
      <c r="E4322" s="142">
        <v>416</v>
      </c>
      <c r="F4322" s="142">
        <v>0</v>
      </c>
      <c r="G4322" s="142">
        <v>0</v>
      </c>
      <c r="H4322" s="142">
        <v>0</v>
      </c>
    </row>
    <row r="4323" spans="1:8" ht="16.5">
      <c r="A4323" s="1408"/>
      <c r="B4323" s="1428" t="s">
        <v>1935</v>
      </c>
      <c r="C4323" s="1429"/>
      <c r="D4323" s="1430"/>
      <c r="E4323" s="142">
        <v>312</v>
      </c>
      <c r="F4323" s="142">
        <v>0</v>
      </c>
      <c r="G4323" s="142">
        <v>0</v>
      </c>
      <c r="H4323" s="142">
        <v>0</v>
      </c>
    </row>
    <row r="4324" spans="1:8" ht="33">
      <c r="A4324" s="230">
        <v>225</v>
      </c>
      <c r="B4324" s="321" t="s">
        <v>1659</v>
      </c>
      <c r="C4324" s="317" t="s">
        <v>3024</v>
      </c>
      <c r="D4324" s="318" t="s">
        <v>3025</v>
      </c>
      <c r="E4324" s="142">
        <v>5400</v>
      </c>
      <c r="F4324" s="142">
        <v>2432</v>
      </c>
      <c r="G4324" s="142">
        <v>2160</v>
      </c>
      <c r="H4324" s="142">
        <v>1352</v>
      </c>
    </row>
    <row r="4325" spans="1:8" s="162" customFormat="1" ht="63" customHeight="1">
      <c r="A4325" s="224">
        <v>226</v>
      </c>
      <c r="B4325" s="1413" t="s">
        <v>3023</v>
      </c>
      <c r="C4325" s="1414"/>
      <c r="D4325" s="1415"/>
      <c r="E4325" s="319">
        <v>480</v>
      </c>
      <c r="F4325" s="319">
        <v>480</v>
      </c>
      <c r="G4325" s="319">
        <v>360</v>
      </c>
      <c r="H4325" s="319">
        <v>260</v>
      </c>
    </row>
    <row r="4326" spans="1:8" s="130" customFormat="1" ht="16.5">
      <c r="A4326" s="136">
        <v>56</v>
      </c>
      <c r="B4326" s="438" t="s">
        <v>1566</v>
      </c>
      <c r="C4326" s="136"/>
      <c r="D4326" s="136"/>
      <c r="E4326" s="136">
        <v>0</v>
      </c>
      <c r="F4326" s="136">
        <v>0</v>
      </c>
      <c r="G4326" s="136">
        <v>0</v>
      </c>
      <c r="H4326" s="136">
        <v>0</v>
      </c>
    </row>
    <row r="4327" spans="1:8" ht="31.5" customHeight="1">
      <c r="A4327" s="225">
        <v>1</v>
      </c>
      <c r="B4327" s="233" t="s">
        <v>1311</v>
      </c>
      <c r="C4327" s="231" t="s">
        <v>1312</v>
      </c>
      <c r="D4327" s="231" t="s">
        <v>1313</v>
      </c>
      <c r="E4327" s="142">
        <v>10560</v>
      </c>
      <c r="F4327" s="142">
        <v>5808</v>
      </c>
      <c r="G4327" s="142">
        <v>4752</v>
      </c>
      <c r="H4327" s="142">
        <v>0</v>
      </c>
    </row>
    <row r="4328" spans="1:8" ht="16.5">
      <c r="A4328" s="1407">
        <v>2</v>
      </c>
      <c r="B4328" s="1529" t="s">
        <v>1314</v>
      </c>
      <c r="C4328" s="231" t="s">
        <v>1315</v>
      </c>
      <c r="D4328" s="231" t="s">
        <v>1316</v>
      </c>
      <c r="E4328" s="142">
        <v>15840</v>
      </c>
      <c r="F4328" s="142">
        <v>0</v>
      </c>
      <c r="G4328" s="142">
        <v>0</v>
      </c>
      <c r="H4328" s="142">
        <v>0</v>
      </c>
    </row>
    <row r="4329" spans="1:8" ht="16.5">
      <c r="A4329" s="1408"/>
      <c r="B4329" s="1530"/>
      <c r="C4329" s="231" t="s">
        <v>1316</v>
      </c>
      <c r="D4329" s="231" t="s">
        <v>1317</v>
      </c>
      <c r="E4329" s="142">
        <v>15840</v>
      </c>
      <c r="F4329" s="142">
        <v>0</v>
      </c>
      <c r="G4329" s="142">
        <v>0</v>
      </c>
      <c r="H4329" s="142">
        <v>0</v>
      </c>
    </row>
    <row r="4330" spans="1:8" ht="16.5">
      <c r="A4330" s="225">
        <v>3</v>
      </c>
      <c r="B4330" s="233" t="s">
        <v>1318</v>
      </c>
      <c r="C4330" s="231" t="s">
        <v>1319</v>
      </c>
      <c r="D4330" s="231" t="s">
        <v>1320</v>
      </c>
      <c r="E4330" s="142">
        <v>15840</v>
      </c>
      <c r="F4330" s="142">
        <v>0</v>
      </c>
      <c r="G4330" s="142">
        <v>0</v>
      </c>
      <c r="H4330" s="142">
        <v>0</v>
      </c>
    </row>
    <row r="4331" spans="1:8" ht="16.5">
      <c r="A4331" s="225">
        <v>4</v>
      </c>
      <c r="B4331" s="233" t="s">
        <v>1321</v>
      </c>
      <c r="C4331" s="231" t="s">
        <v>1319</v>
      </c>
      <c r="D4331" s="231" t="s">
        <v>1320</v>
      </c>
      <c r="E4331" s="142">
        <v>15840</v>
      </c>
      <c r="F4331" s="142">
        <v>8712</v>
      </c>
      <c r="G4331" s="142">
        <v>7128</v>
      </c>
      <c r="H4331" s="142">
        <v>0</v>
      </c>
    </row>
    <row r="4332" spans="1:8" ht="16.5">
      <c r="A4332" s="1407">
        <v>5</v>
      </c>
      <c r="B4332" s="1529" t="s">
        <v>1320</v>
      </c>
      <c r="C4332" s="231" t="s">
        <v>1312</v>
      </c>
      <c r="D4332" s="231" t="s">
        <v>870</v>
      </c>
      <c r="E4332" s="142">
        <v>20460</v>
      </c>
      <c r="F4332" s="142">
        <v>11252</v>
      </c>
      <c r="G4332" s="142">
        <v>0</v>
      </c>
      <c r="H4332" s="142">
        <v>0</v>
      </c>
    </row>
    <row r="4333" spans="1:8" ht="16.5">
      <c r="A4333" s="1408"/>
      <c r="B4333" s="1530"/>
      <c r="C4333" s="231" t="s">
        <v>870</v>
      </c>
      <c r="D4333" s="231" t="s">
        <v>1322</v>
      </c>
      <c r="E4333" s="142">
        <v>18152</v>
      </c>
      <c r="F4333" s="142">
        <v>9984</v>
      </c>
      <c r="G4333" s="142">
        <v>0</v>
      </c>
      <c r="H4333" s="142">
        <v>0</v>
      </c>
    </row>
    <row r="4334" spans="1:8" ht="16.5">
      <c r="A4334" s="1407">
        <v>6</v>
      </c>
      <c r="B4334" s="1529" t="s">
        <v>1323</v>
      </c>
      <c r="C4334" s="231" t="s">
        <v>1324</v>
      </c>
      <c r="D4334" s="231" t="s">
        <v>1325</v>
      </c>
      <c r="E4334" s="142">
        <v>9000</v>
      </c>
      <c r="F4334" s="142">
        <v>4952</v>
      </c>
      <c r="G4334" s="142">
        <v>4052</v>
      </c>
      <c r="H4334" s="142">
        <v>0</v>
      </c>
    </row>
    <row r="4335" spans="1:8" ht="16.5">
      <c r="A4335" s="1431"/>
      <c r="B4335" s="1531"/>
      <c r="C4335" s="231" t="s">
        <v>1325</v>
      </c>
      <c r="D4335" s="231" t="s">
        <v>1326</v>
      </c>
      <c r="E4335" s="142">
        <v>7500</v>
      </c>
      <c r="F4335" s="142">
        <v>4124</v>
      </c>
      <c r="G4335" s="142">
        <v>3376</v>
      </c>
      <c r="H4335" s="142">
        <v>0</v>
      </c>
    </row>
    <row r="4336" spans="1:8" ht="16.5">
      <c r="A4336" s="1408"/>
      <c r="B4336" s="1530"/>
      <c r="C4336" s="231" t="s">
        <v>1326</v>
      </c>
      <c r="D4336" s="231" t="s">
        <v>1327</v>
      </c>
      <c r="E4336" s="142">
        <v>7500</v>
      </c>
      <c r="F4336" s="142">
        <v>4124</v>
      </c>
      <c r="G4336" s="142">
        <v>3376</v>
      </c>
      <c r="H4336" s="142">
        <v>0</v>
      </c>
    </row>
    <row r="4337" spans="1:8" ht="66">
      <c r="A4337" s="225">
        <v>7</v>
      </c>
      <c r="B4337" s="233" t="s">
        <v>1328</v>
      </c>
      <c r="C4337" s="231" t="s">
        <v>1324</v>
      </c>
      <c r="D4337" s="231" t="s">
        <v>1329</v>
      </c>
      <c r="E4337" s="142">
        <v>9000</v>
      </c>
      <c r="F4337" s="142">
        <v>0</v>
      </c>
      <c r="G4337" s="142">
        <v>0</v>
      </c>
      <c r="H4337" s="142">
        <v>0</v>
      </c>
    </row>
    <row r="4338" spans="1:8" ht="16.5">
      <c r="A4338" s="225">
        <v>8</v>
      </c>
      <c r="B4338" s="233" t="s">
        <v>1330</v>
      </c>
      <c r="C4338" s="231" t="s">
        <v>1331</v>
      </c>
      <c r="D4338" s="231" t="s">
        <v>1332</v>
      </c>
      <c r="E4338" s="142">
        <v>7500</v>
      </c>
      <c r="F4338" s="142">
        <v>4124</v>
      </c>
      <c r="G4338" s="142">
        <v>3376</v>
      </c>
      <c r="H4338" s="142">
        <v>0</v>
      </c>
    </row>
    <row r="4339" spans="1:8" ht="17.45" customHeight="1">
      <c r="A4339" s="225">
        <v>9</v>
      </c>
      <c r="B4339" s="233" t="s">
        <v>1333</v>
      </c>
      <c r="C4339" s="231" t="s">
        <v>1312</v>
      </c>
      <c r="D4339" s="231" t="s">
        <v>1334</v>
      </c>
      <c r="E4339" s="142">
        <v>15840</v>
      </c>
      <c r="F4339" s="142">
        <v>0</v>
      </c>
      <c r="G4339" s="142">
        <v>0</v>
      </c>
      <c r="H4339" s="142">
        <v>0</v>
      </c>
    </row>
    <row r="4340" spans="1:8" ht="16.5">
      <c r="A4340" s="225">
        <v>10</v>
      </c>
      <c r="B4340" s="233" t="s">
        <v>1317</v>
      </c>
      <c r="C4340" s="231" t="s">
        <v>1312</v>
      </c>
      <c r="D4340" s="231" t="s">
        <v>1313</v>
      </c>
      <c r="E4340" s="142">
        <v>22680</v>
      </c>
      <c r="F4340" s="142">
        <v>0</v>
      </c>
      <c r="G4340" s="142">
        <v>0</v>
      </c>
      <c r="H4340" s="142">
        <v>0</v>
      </c>
    </row>
    <row r="4341" spans="1:8" ht="16.5">
      <c r="A4341" s="1407">
        <v>11</v>
      </c>
      <c r="B4341" s="1529" t="s">
        <v>1313</v>
      </c>
      <c r="C4341" s="231" t="s">
        <v>1317</v>
      </c>
      <c r="D4341" s="231" t="s">
        <v>1311</v>
      </c>
      <c r="E4341" s="142">
        <v>22500</v>
      </c>
      <c r="F4341" s="142">
        <v>0</v>
      </c>
      <c r="G4341" s="142">
        <v>0</v>
      </c>
      <c r="H4341" s="142">
        <v>0</v>
      </c>
    </row>
    <row r="4342" spans="1:8" ht="33">
      <c r="A4342" s="1408"/>
      <c r="B4342" s="1530"/>
      <c r="C4342" s="231" t="s">
        <v>1311</v>
      </c>
      <c r="D4342" s="231" t="s">
        <v>1335</v>
      </c>
      <c r="E4342" s="142">
        <v>13200</v>
      </c>
      <c r="F4342" s="142">
        <v>7260</v>
      </c>
      <c r="G4342" s="142">
        <v>5940</v>
      </c>
      <c r="H4342" s="142">
        <v>0</v>
      </c>
    </row>
    <row r="4343" spans="1:8" ht="16.5">
      <c r="A4343" s="225">
        <v>12</v>
      </c>
      <c r="B4343" s="233" t="s">
        <v>1336</v>
      </c>
      <c r="C4343" s="231" t="s">
        <v>1315</v>
      </c>
      <c r="D4343" s="231" t="s">
        <v>1333</v>
      </c>
      <c r="E4343" s="142">
        <v>15840</v>
      </c>
      <c r="F4343" s="142">
        <v>0</v>
      </c>
      <c r="G4343" s="142">
        <v>0</v>
      </c>
      <c r="H4343" s="142">
        <v>0</v>
      </c>
    </row>
    <row r="4344" spans="1:8" ht="16.5">
      <c r="A4344" s="225">
        <v>13</v>
      </c>
      <c r="B4344" s="233" t="s">
        <v>1337</v>
      </c>
      <c r="C4344" s="231" t="s">
        <v>1338</v>
      </c>
      <c r="D4344" s="231" t="s">
        <v>1314</v>
      </c>
      <c r="E4344" s="142">
        <v>15840</v>
      </c>
      <c r="F4344" s="142">
        <v>0</v>
      </c>
      <c r="G4344" s="142">
        <v>0</v>
      </c>
      <c r="H4344" s="142">
        <v>0</v>
      </c>
    </row>
    <row r="4345" spans="1:8" ht="16.5">
      <c r="A4345" s="225">
        <v>14</v>
      </c>
      <c r="B4345" s="233" t="s">
        <v>1339</v>
      </c>
      <c r="C4345" s="231" t="s">
        <v>1322</v>
      </c>
      <c r="D4345" s="231" t="s">
        <v>1338</v>
      </c>
      <c r="E4345" s="142">
        <v>16380</v>
      </c>
      <c r="F4345" s="142">
        <v>0</v>
      </c>
      <c r="G4345" s="142">
        <v>0</v>
      </c>
      <c r="H4345" s="142">
        <v>0</v>
      </c>
    </row>
    <row r="4346" spans="1:8" ht="16.5">
      <c r="A4346" s="225">
        <v>15</v>
      </c>
      <c r="B4346" s="233" t="s">
        <v>1340</v>
      </c>
      <c r="C4346" s="231" t="s">
        <v>1315</v>
      </c>
      <c r="D4346" s="231" t="s">
        <v>1316</v>
      </c>
      <c r="E4346" s="142">
        <v>17640</v>
      </c>
      <c r="F4346" s="142">
        <v>0</v>
      </c>
      <c r="G4346" s="142">
        <v>0</v>
      </c>
      <c r="H4346" s="142">
        <v>0</v>
      </c>
    </row>
    <row r="4347" spans="1:8" ht="16.5">
      <c r="A4347" s="225">
        <v>16</v>
      </c>
      <c r="B4347" s="233" t="s">
        <v>1341</v>
      </c>
      <c r="C4347" s="231" t="s">
        <v>1317</v>
      </c>
      <c r="D4347" s="231" t="s">
        <v>1342</v>
      </c>
      <c r="E4347" s="142">
        <v>15840</v>
      </c>
      <c r="F4347" s="142">
        <v>0</v>
      </c>
      <c r="G4347" s="142">
        <v>0</v>
      </c>
      <c r="H4347" s="142">
        <v>0</v>
      </c>
    </row>
    <row r="4348" spans="1:8" ht="16.5">
      <c r="A4348" s="225">
        <v>17</v>
      </c>
      <c r="B4348" s="233" t="s">
        <v>1343</v>
      </c>
      <c r="C4348" s="231" t="s">
        <v>1322</v>
      </c>
      <c r="D4348" s="231" t="s">
        <v>1338</v>
      </c>
      <c r="E4348" s="142">
        <v>16380</v>
      </c>
      <c r="F4348" s="142">
        <v>0</v>
      </c>
      <c r="G4348" s="142">
        <v>0</v>
      </c>
      <c r="H4348" s="142">
        <v>0</v>
      </c>
    </row>
    <row r="4349" spans="1:8" ht="16.5">
      <c r="A4349" s="225">
        <v>18</v>
      </c>
      <c r="B4349" s="233" t="s">
        <v>1344</v>
      </c>
      <c r="C4349" s="231" t="s">
        <v>870</v>
      </c>
      <c r="D4349" s="231" t="s">
        <v>1334</v>
      </c>
      <c r="E4349" s="142">
        <v>18084</v>
      </c>
      <c r="F4349" s="142">
        <v>0</v>
      </c>
      <c r="G4349" s="142">
        <v>0</v>
      </c>
      <c r="H4349" s="142">
        <v>0</v>
      </c>
    </row>
    <row r="4350" spans="1:8" ht="16.5">
      <c r="A4350" s="225">
        <v>19</v>
      </c>
      <c r="B4350" s="233" t="s">
        <v>1315</v>
      </c>
      <c r="C4350" s="231" t="s">
        <v>1312</v>
      </c>
      <c r="D4350" s="231" t="s">
        <v>1322</v>
      </c>
      <c r="E4350" s="142">
        <v>24480</v>
      </c>
      <c r="F4350" s="142">
        <v>0</v>
      </c>
      <c r="G4350" s="142">
        <v>0</v>
      </c>
      <c r="H4350" s="142">
        <v>0</v>
      </c>
    </row>
    <row r="4351" spans="1:8" ht="18" customHeight="1">
      <c r="A4351" s="225">
        <v>20</v>
      </c>
      <c r="B4351" s="233" t="s">
        <v>1345</v>
      </c>
      <c r="C4351" s="231" t="s">
        <v>880</v>
      </c>
      <c r="D4351" s="231" t="s">
        <v>1346</v>
      </c>
      <c r="E4351" s="142">
        <v>23040</v>
      </c>
      <c r="F4351" s="142">
        <v>11520</v>
      </c>
      <c r="G4351" s="142">
        <v>10368</v>
      </c>
      <c r="H4351" s="142">
        <v>0</v>
      </c>
    </row>
    <row r="4352" spans="1:8" ht="16.5">
      <c r="A4352" s="225">
        <v>21</v>
      </c>
      <c r="B4352" s="233" t="s">
        <v>1347</v>
      </c>
      <c r="C4352" s="231" t="s">
        <v>1317</v>
      </c>
      <c r="D4352" s="231" t="s">
        <v>1342</v>
      </c>
      <c r="E4352" s="142">
        <v>15840</v>
      </c>
      <c r="F4352" s="142">
        <v>0</v>
      </c>
      <c r="G4352" s="142">
        <v>0</v>
      </c>
      <c r="H4352" s="142">
        <v>0</v>
      </c>
    </row>
    <row r="4353" spans="1:8" ht="24" customHeight="1">
      <c r="A4353" s="225">
        <v>22</v>
      </c>
      <c r="B4353" s="233" t="s">
        <v>1348</v>
      </c>
      <c r="C4353" s="231" t="s">
        <v>1312</v>
      </c>
      <c r="D4353" s="231" t="s">
        <v>881</v>
      </c>
      <c r="E4353" s="142">
        <v>13200</v>
      </c>
      <c r="F4353" s="142">
        <v>0</v>
      </c>
      <c r="G4353" s="142">
        <v>0</v>
      </c>
      <c r="H4353" s="142">
        <v>0</v>
      </c>
    </row>
    <row r="4354" spans="1:8" ht="21" customHeight="1">
      <c r="A4354" s="225">
        <v>23</v>
      </c>
      <c r="B4354" s="233" t="s">
        <v>1349</v>
      </c>
      <c r="C4354" s="231" t="s">
        <v>1312</v>
      </c>
      <c r="D4354" s="231" t="s">
        <v>1350</v>
      </c>
      <c r="E4354" s="142">
        <v>15840</v>
      </c>
      <c r="F4354" s="142">
        <v>0</v>
      </c>
      <c r="G4354" s="142">
        <v>0</v>
      </c>
      <c r="H4354" s="142">
        <v>0</v>
      </c>
    </row>
    <row r="4355" spans="1:8" ht="16.5">
      <c r="A4355" s="1407">
        <v>24</v>
      </c>
      <c r="B4355" s="1529" t="s">
        <v>1338</v>
      </c>
      <c r="C4355" s="231" t="s">
        <v>1315</v>
      </c>
      <c r="D4355" s="231" t="s">
        <v>1316</v>
      </c>
      <c r="E4355" s="142">
        <v>15840</v>
      </c>
      <c r="F4355" s="142">
        <v>0</v>
      </c>
      <c r="G4355" s="142">
        <v>0</v>
      </c>
      <c r="H4355" s="142">
        <v>0</v>
      </c>
    </row>
    <row r="4356" spans="1:8" ht="16.5">
      <c r="A4356" s="1408"/>
      <c r="B4356" s="1530"/>
      <c r="C4356" s="231" t="s">
        <v>1316</v>
      </c>
      <c r="D4356" s="231" t="s">
        <v>1317</v>
      </c>
      <c r="E4356" s="142">
        <v>15840</v>
      </c>
      <c r="F4356" s="142">
        <v>0</v>
      </c>
      <c r="G4356" s="142">
        <v>0</v>
      </c>
      <c r="H4356" s="142">
        <v>0</v>
      </c>
    </row>
    <row r="4357" spans="1:8" ht="16.5">
      <c r="A4357" s="225">
        <v>25</v>
      </c>
      <c r="B4357" s="233" t="s">
        <v>1346</v>
      </c>
      <c r="C4357" s="231" t="s">
        <v>1345</v>
      </c>
      <c r="D4357" s="231" t="s">
        <v>1351</v>
      </c>
      <c r="E4357" s="142">
        <v>42240</v>
      </c>
      <c r="F4357" s="142">
        <v>0</v>
      </c>
      <c r="G4357" s="142">
        <v>0</v>
      </c>
      <c r="H4357" s="142">
        <v>0</v>
      </c>
    </row>
    <row r="4358" spans="1:8" ht="16.5">
      <c r="A4358" s="225">
        <v>26</v>
      </c>
      <c r="B4358" s="233" t="s">
        <v>1322</v>
      </c>
      <c r="C4358" s="231" t="s">
        <v>1351</v>
      </c>
      <c r="D4358" s="231" t="s">
        <v>1317</v>
      </c>
      <c r="E4358" s="142">
        <v>34500</v>
      </c>
      <c r="F4358" s="142">
        <v>18976</v>
      </c>
      <c r="G4358" s="142">
        <v>15524</v>
      </c>
      <c r="H4358" s="142">
        <v>0</v>
      </c>
    </row>
    <row r="4359" spans="1:8" ht="16.5">
      <c r="A4359" s="1407">
        <v>27</v>
      </c>
      <c r="B4359" s="1529" t="s">
        <v>1351</v>
      </c>
      <c r="C4359" s="231" t="s">
        <v>880</v>
      </c>
      <c r="D4359" s="231" t="s">
        <v>870</v>
      </c>
      <c r="E4359" s="142">
        <v>38880</v>
      </c>
      <c r="F4359" s="142">
        <v>21384</v>
      </c>
      <c r="G4359" s="142">
        <v>0</v>
      </c>
      <c r="H4359" s="142">
        <v>0</v>
      </c>
    </row>
    <row r="4360" spans="1:8" ht="22.15" customHeight="1">
      <c r="A4360" s="1408"/>
      <c r="B4360" s="1530"/>
      <c r="C4360" s="231" t="s">
        <v>870</v>
      </c>
      <c r="D4360" s="231" t="s">
        <v>1322</v>
      </c>
      <c r="E4360" s="142">
        <v>33600</v>
      </c>
      <c r="F4360" s="142">
        <v>18480</v>
      </c>
      <c r="G4360" s="142">
        <v>0</v>
      </c>
      <c r="H4360" s="142">
        <v>0</v>
      </c>
    </row>
    <row r="4361" spans="1:8" ht="16.5">
      <c r="A4361" s="225">
        <v>28</v>
      </c>
      <c r="B4361" s="233" t="s">
        <v>1352</v>
      </c>
      <c r="C4361" s="231" t="s">
        <v>1317</v>
      </c>
      <c r="D4361" s="231" t="s">
        <v>1342</v>
      </c>
      <c r="E4361" s="142">
        <v>15840</v>
      </c>
      <c r="F4361" s="142">
        <v>0</v>
      </c>
      <c r="G4361" s="142">
        <v>0</v>
      </c>
      <c r="H4361" s="142">
        <v>0</v>
      </c>
    </row>
    <row r="4362" spans="1:8" ht="13.9" customHeight="1">
      <c r="A4362" s="1407">
        <v>29</v>
      </c>
      <c r="B4362" s="1529" t="s">
        <v>1319</v>
      </c>
      <c r="C4362" s="231" t="s">
        <v>880</v>
      </c>
      <c r="D4362" s="231" t="s">
        <v>870</v>
      </c>
      <c r="E4362" s="142">
        <v>25200</v>
      </c>
      <c r="F4362" s="142">
        <v>13860</v>
      </c>
      <c r="G4362" s="142">
        <v>0</v>
      </c>
      <c r="H4362" s="142">
        <v>0</v>
      </c>
    </row>
    <row r="4363" spans="1:8" ht="16.5">
      <c r="A4363" s="1408"/>
      <c r="B4363" s="1530"/>
      <c r="C4363" s="231" t="s">
        <v>870</v>
      </c>
      <c r="D4363" s="231" t="s">
        <v>1322</v>
      </c>
      <c r="E4363" s="142">
        <v>23400</v>
      </c>
      <c r="F4363" s="142">
        <v>12872</v>
      </c>
      <c r="G4363" s="142">
        <v>0</v>
      </c>
      <c r="H4363" s="142">
        <v>0</v>
      </c>
    </row>
    <row r="4364" spans="1:8" ht="16.5">
      <c r="A4364" s="1407">
        <v>30</v>
      </c>
      <c r="B4364" s="1529" t="s">
        <v>870</v>
      </c>
      <c r="C4364" s="231" t="s">
        <v>1345</v>
      </c>
      <c r="D4364" s="231" t="s">
        <v>1319</v>
      </c>
      <c r="E4364" s="142">
        <v>42240</v>
      </c>
      <c r="F4364" s="142">
        <v>19008</v>
      </c>
      <c r="G4364" s="142">
        <v>16896</v>
      </c>
      <c r="H4364" s="142">
        <v>0</v>
      </c>
    </row>
    <row r="4365" spans="1:8" ht="16.5">
      <c r="A4365" s="1408"/>
      <c r="B4365" s="1530"/>
      <c r="C4365" s="231" t="s">
        <v>1319</v>
      </c>
      <c r="D4365" s="231" t="s">
        <v>1315</v>
      </c>
      <c r="E4365" s="142">
        <v>36000</v>
      </c>
      <c r="F4365" s="142">
        <v>0</v>
      </c>
      <c r="G4365" s="142">
        <v>0</v>
      </c>
      <c r="H4365" s="142">
        <v>0</v>
      </c>
    </row>
    <row r="4366" spans="1:8" ht="66">
      <c r="A4366" s="225">
        <v>31</v>
      </c>
      <c r="B4366" s="233" t="s">
        <v>1353</v>
      </c>
      <c r="C4366" s="231" t="s">
        <v>1351</v>
      </c>
      <c r="D4366" s="231" t="s">
        <v>1319</v>
      </c>
      <c r="E4366" s="142">
        <v>11220</v>
      </c>
      <c r="F4366" s="142">
        <v>0</v>
      </c>
      <c r="G4366" s="142">
        <v>0</v>
      </c>
      <c r="H4366" s="142">
        <v>0</v>
      </c>
    </row>
    <row r="4367" spans="1:8" ht="19.149999999999999" customHeight="1">
      <c r="A4367" s="225">
        <v>32</v>
      </c>
      <c r="B4367" s="233" t="s">
        <v>1354</v>
      </c>
      <c r="C4367" s="231" t="s">
        <v>1345</v>
      </c>
      <c r="D4367" s="231" t="s">
        <v>1351</v>
      </c>
      <c r="E4367" s="142">
        <v>15840</v>
      </c>
      <c r="F4367" s="142">
        <v>10296</v>
      </c>
      <c r="G4367" s="142">
        <v>0</v>
      </c>
      <c r="H4367" s="142">
        <v>0</v>
      </c>
    </row>
    <row r="4368" spans="1:8" ht="16.5">
      <c r="A4368" s="225">
        <v>33</v>
      </c>
      <c r="B4368" s="233" t="s">
        <v>1355</v>
      </c>
      <c r="C4368" s="231" t="s">
        <v>1315</v>
      </c>
      <c r="D4368" s="231" t="s">
        <v>1317</v>
      </c>
      <c r="E4368" s="142">
        <v>17280</v>
      </c>
      <c r="F4368" s="142">
        <v>0</v>
      </c>
      <c r="G4368" s="142">
        <v>0</v>
      </c>
      <c r="H4368" s="142">
        <v>0</v>
      </c>
    </row>
    <row r="4369" spans="1:8" ht="16.5">
      <c r="A4369" s="225">
        <v>34</v>
      </c>
      <c r="B4369" s="233" t="s">
        <v>1356</v>
      </c>
      <c r="C4369" s="231" t="s">
        <v>1315</v>
      </c>
      <c r="D4369" s="231" t="s">
        <v>1316</v>
      </c>
      <c r="E4369" s="142">
        <v>15840</v>
      </c>
      <c r="F4369" s="142">
        <v>0</v>
      </c>
      <c r="G4369" s="142">
        <v>0</v>
      </c>
      <c r="H4369" s="142">
        <v>0</v>
      </c>
    </row>
    <row r="4370" spans="1:8" ht="16.5">
      <c r="A4370" s="225">
        <v>35</v>
      </c>
      <c r="B4370" s="233" t="s">
        <v>1357</v>
      </c>
      <c r="C4370" s="231" t="s">
        <v>1319</v>
      </c>
      <c r="D4370" s="231" t="s">
        <v>1320</v>
      </c>
      <c r="E4370" s="142">
        <v>15840</v>
      </c>
      <c r="F4370" s="142">
        <v>0</v>
      </c>
      <c r="G4370" s="142">
        <v>0</v>
      </c>
      <c r="H4370" s="142">
        <v>0</v>
      </c>
    </row>
    <row r="4371" spans="1:8" ht="36.6" customHeight="1">
      <c r="A4371" s="225">
        <v>36</v>
      </c>
      <c r="B4371" s="233" t="s">
        <v>1358</v>
      </c>
      <c r="C4371" s="231" t="s">
        <v>1345</v>
      </c>
      <c r="D4371" s="231" t="s">
        <v>1320</v>
      </c>
      <c r="E4371" s="142">
        <v>32400</v>
      </c>
      <c r="F4371" s="142">
        <v>9720</v>
      </c>
      <c r="G4371" s="142">
        <v>8100</v>
      </c>
      <c r="H4371" s="142">
        <v>4860</v>
      </c>
    </row>
    <row r="4372" spans="1:8" ht="27.6" customHeight="1">
      <c r="A4372" s="1407">
        <v>37</v>
      </c>
      <c r="B4372" s="1529" t="s">
        <v>1359</v>
      </c>
      <c r="C4372" s="231" t="s">
        <v>1360</v>
      </c>
      <c r="D4372" s="231" t="s">
        <v>1361</v>
      </c>
      <c r="E4372" s="142">
        <v>30500</v>
      </c>
      <c r="F4372" s="142">
        <v>9152</v>
      </c>
      <c r="G4372" s="142">
        <v>7624</v>
      </c>
      <c r="H4372" s="142">
        <v>4576</v>
      </c>
    </row>
    <row r="4373" spans="1:8" ht="27.6" customHeight="1">
      <c r="A4373" s="1431"/>
      <c r="B4373" s="1531"/>
      <c r="C4373" s="231" t="s">
        <v>1361</v>
      </c>
      <c r="D4373" s="231" t="s">
        <v>1362</v>
      </c>
      <c r="E4373" s="142">
        <v>27300</v>
      </c>
      <c r="F4373" s="142">
        <v>8400</v>
      </c>
      <c r="G4373" s="142">
        <v>6900</v>
      </c>
      <c r="H4373" s="142">
        <v>4140</v>
      </c>
    </row>
    <row r="4374" spans="1:8" ht="49.5">
      <c r="A4374" s="1408"/>
      <c r="B4374" s="1530"/>
      <c r="C4374" s="231" t="s">
        <v>1362</v>
      </c>
      <c r="D4374" s="231" t="s">
        <v>1363</v>
      </c>
      <c r="E4374" s="142">
        <v>24000</v>
      </c>
      <c r="F4374" s="142">
        <v>8000</v>
      </c>
      <c r="G4374" s="142">
        <v>6800</v>
      </c>
      <c r="H4374" s="142">
        <v>0</v>
      </c>
    </row>
    <row r="4375" spans="1:8" ht="49.5">
      <c r="A4375" s="1407">
        <v>38</v>
      </c>
      <c r="B4375" s="1529" t="s">
        <v>1364</v>
      </c>
      <c r="C4375" s="231" t="s">
        <v>1365</v>
      </c>
      <c r="D4375" s="231" t="s">
        <v>1366</v>
      </c>
      <c r="E4375" s="142">
        <v>16800</v>
      </c>
      <c r="F4375" s="142">
        <v>8000</v>
      </c>
      <c r="G4375" s="142">
        <v>6720</v>
      </c>
      <c r="H4375" s="142">
        <v>0</v>
      </c>
    </row>
    <row r="4376" spans="1:8" ht="49.5">
      <c r="A4376" s="1431"/>
      <c r="B4376" s="1531"/>
      <c r="C4376" s="231" t="s">
        <v>1366</v>
      </c>
      <c r="D4376" s="231" t="s">
        <v>1367</v>
      </c>
      <c r="E4376" s="142">
        <v>12740</v>
      </c>
      <c r="F4376" s="142">
        <v>6372</v>
      </c>
      <c r="G4376" s="142">
        <v>5096</v>
      </c>
      <c r="H4376" s="142">
        <v>0</v>
      </c>
    </row>
    <row r="4377" spans="1:8" ht="49.5">
      <c r="A4377" s="1431"/>
      <c r="B4377" s="1531"/>
      <c r="C4377" s="231" t="s">
        <v>1367</v>
      </c>
      <c r="D4377" s="231" t="s">
        <v>1368</v>
      </c>
      <c r="E4377" s="142">
        <v>13652</v>
      </c>
      <c r="F4377" s="142">
        <v>6828</v>
      </c>
      <c r="G4377" s="142">
        <v>5460</v>
      </c>
      <c r="H4377" s="142">
        <v>0</v>
      </c>
    </row>
    <row r="4378" spans="1:8" ht="49.5">
      <c r="A4378" s="1431"/>
      <c r="B4378" s="1531"/>
      <c r="C4378" s="231" t="s">
        <v>1369</v>
      </c>
      <c r="D4378" s="231" t="s">
        <v>1370</v>
      </c>
      <c r="E4378" s="142">
        <v>10012</v>
      </c>
      <c r="F4378" s="142">
        <v>5008</v>
      </c>
      <c r="G4378" s="142">
        <v>4004</v>
      </c>
      <c r="H4378" s="142">
        <v>0</v>
      </c>
    </row>
    <row r="4379" spans="1:8" ht="49.5">
      <c r="A4379" s="1408"/>
      <c r="B4379" s="1530"/>
      <c r="C4379" s="231" t="s">
        <v>1370</v>
      </c>
      <c r="D4379" s="231" t="s">
        <v>1371</v>
      </c>
      <c r="E4379" s="142">
        <v>7560</v>
      </c>
      <c r="F4379" s="142">
        <v>3780</v>
      </c>
      <c r="G4379" s="142">
        <v>3024</v>
      </c>
      <c r="H4379" s="142">
        <v>0</v>
      </c>
    </row>
    <row r="4380" spans="1:8" ht="27.6" customHeight="1">
      <c r="A4380" s="225">
        <v>39</v>
      </c>
      <c r="B4380" s="233" t="s">
        <v>1372</v>
      </c>
      <c r="C4380" s="231" t="s">
        <v>1331</v>
      </c>
      <c r="D4380" s="231" t="s">
        <v>1373</v>
      </c>
      <c r="E4380" s="142">
        <v>7500</v>
      </c>
      <c r="F4380" s="142">
        <v>4124</v>
      </c>
      <c r="G4380" s="142">
        <v>3376</v>
      </c>
      <c r="H4380" s="142">
        <v>0</v>
      </c>
    </row>
    <row r="4381" spans="1:8" ht="21.6" customHeight="1">
      <c r="A4381" s="225">
        <v>40</v>
      </c>
      <c r="B4381" s="233" t="s">
        <v>1350</v>
      </c>
      <c r="C4381" s="231" t="s">
        <v>1349</v>
      </c>
      <c r="D4381" s="231" t="s">
        <v>1361</v>
      </c>
      <c r="E4381" s="142">
        <v>14960</v>
      </c>
      <c r="F4381" s="142">
        <v>0</v>
      </c>
      <c r="G4381" s="142">
        <v>0</v>
      </c>
      <c r="H4381" s="142">
        <v>0</v>
      </c>
    </row>
    <row r="4382" spans="1:8" ht="20.45" customHeight="1">
      <c r="A4382" s="225">
        <v>41</v>
      </c>
      <c r="B4382" s="233" t="s">
        <v>1316</v>
      </c>
      <c r="C4382" s="231" t="s">
        <v>1312</v>
      </c>
      <c r="D4382" s="231" t="s">
        <v>1322</v>
      </c>
      <c r="E4382" s="142">
        <v>24572</v>
      </c>
      <c r="F4382" s="142">
        <v>0</v>
      </c>
      <c r="G4382" s="142">
        <v>0</v>
      </c>
      <c r="H4382" s="142">
        <v>0</v>
      </c>
    </row>
    <row r="4383" spans="1:8" ht="19.899999999999999" customHeight="1">
      <c r="A4383" s="225">
        <v>42</v>
      </c>
      <c r="B4383" s="233" t="s">
        <v>1374</v>
      </c>
      <c r="C4383" s="231" t="s">
        <v>1312</v>
      </c>
      <c r="D4383" s="231" t="s">
        <v>1375</v>
      </c>
      <c r="E4383" s="142">
        <v>21000</v>
      </c>
      <c r="F4383" s="142">
        <v>0</v>
      </c>
      <c r="G4383" s="142">
        <v>0</v>
      </c>
      <c r="H4383" s="142">
        <v>0</v>
      </c>
    </row>
    <row r="4384" spans="1:8" ht="30.6" customHeight="1">
      <c r="A4384" s="225">
        <v>43</v>
      </c>
      <c r="B4384" s="233" t="s">
        <v>1376</v>
      </c>
      <c r="C4384" s="231" t="s">
        <v>1348</v>
      </c>
      <c r="D4384" s="231" t="s">
        <v>1361</v>
      </c>
      <c r="E4384" s="142">
        <v>13440</v>
      </c>
      <c r="F4384" s="142">
        <v>0</v>
      </c>
      <c r="G4384" s="142">
        <v>0</v>
      </c>
      <c r="H4384" s="142">
        <v>0</v>
      </c>
    </row>
    <row r="4385" spans="1:8" ht="32.25" customHeight="1">
      <c r="A4385" s="225">
        <v>44</v>
      </c>
      <c r="B4385" s="233" t="s">
        <v>1377</v>
      </c>
      <c r="C4385" s="231" t="s">
        <v>1315</v>
      </c>
      <c r="D4385" s="231" t="s">
        <v>1337</v>
      </c>
      <c r="E4385" s="142">
        <v>15840</v>
      </c>
      <c r="F4385" s="142">
        <v>0</v>
      </c>
      <c r="G4385" s="142">
        <v>0</v>
      </c>
      <c r="H4385" s="142">
        <v>0</v>
      </c>
    </row>
    <row r="4386" spans="1:8" ht="49.5">
      <c r="A4386" s="1407">
        <v>45</v>
      </c>
      <c r="B4386" s="1529" t="s">
        <v>1378</v>
      </c>
      <c r="C4386" s="231" t="s">
        <v>1312</v>
      </c>
      <c r="D4386" s="231" t="s">
        <v>1379</v>
      </c>
      <c r="E4386" s="142">
        <v>12000</v>
      </c>
      <c r="F4386" s="142">
        <v>6000</v>
      </c>
      <c r="G4386" s="142">
        <v>4800</v>
      </c>
      <c r="H4386" s="142">
        <v>0</v>
      </c>
    </row>
    <row r="4387" spans="1:8" ht="49.5">
      <c r="A4387" s="1408"/>
      <c r="B4387" s="1530"/>
      <c r="C4387" s="231" t="s">
        <v>1379</v>
      </c>
      <c r="D4387" s="231" t="s">
        <v>881</v>
      </c>
      <c r="E4387" s="142">
        <v>8820</v>
      </c>
      <c r="F4387" s="142">
        <v>4412</v>
      </c>
      <c r="G4387" s="142">
        <v>3528</v>
      </c>
      <c r="H4387" s="142">
        <v>0</v>
      </c>
    </row>
    <row r="4388" spans="1:8" ht="16.5">
      <c r="A4388" s="225">
        <v>46</v>
      </c>
      <c r="B4388" s="233" t="s">
        <v>1380</v>
      </c>
      <c r="C4388" s="231" t="s">
        <v>1315</v>
      </c>
      <c r="D4388" s="231" t="s">
        <v>1316</v>
      </c>
      <c r="E4388" s="142">
        <v>15840</v>
      </c>
      <c r="F4388" s="142">
        <v>0</v>
      </c>
      <c r="G4388" s="142">
        <v>0</v>
      </c>
      <c r="H4388" s="142">
        <v>0</v>
      </c>
    </row>
    <row r="4389" spans="1:8" ht="20.45" customHeight="1">
      <c r="A4389" s="225">
        <v>47</v>
      </c>
      <c r="B4389" s="233" t="s">
        <v>1381</v>
      </c>
      <c r="C4389" s="231" t="s">
        <v>1382</v>
      </c>
      <c r="D4389" s="231" t="s">
        <v>1383</v>
      </c>
      <c r="E4389" s="142">
        <v>20160</v>
      </c>
      <c r="F4389" s="142">
        <v>0</v>
      </c>
      <c r="G4389" s="142">
        <v>0</v>
      </c>
      <c r="H4389" s="142">
        <v>0</v>
      </c>
    </row>
    <row r="4390" spans="1:8" ht="16.5">
      <c r="A4390" s="225">
        <v>48</v>
      </c>
      <c r="B4390" s="233" t="s">
        <v>1384</v>
      </c>
      <c r="C4390" s="231" t="s">
        <v>1385</v>
      </c>
      <c r="D4390" s="231" t="s">
        <v>1386</v>
      </c>
      <c r="E4390" s="142">
        <v>15840</v>
      </c>
      <c r="F4390" s="142">
        <v>0</v>
      </c>
      <c r="G4390" s="142">
        <v>0</v>
      </c>
      <c r="H4390" s="142">
        <v>0</v>
      </c>
    </row>
    <row r="4391" spans="1:8" ht="16.5">
      <c r="A4391" s="225">
        <v>49</v>
      </c>
      <c r="B4391" s="233" t="s">
        <v>1387</v>
      </c>
      <c r="C4391" s="231" t="s">
        <v>1382</v>
      </c>
      <c r="D4391" s="231" t="s">
        <v>1373</v>
      </c>
      <c r="E4391" s="142">
        <v>7500</v>
      </c>
      <c r="F4391" s="142">
        <v>0</v>
      </c>
      <c r="G4391" s="142">
        <v>0</v>
      </c>
      <c r="H4391" s="142">
        <v>0</v>
      </c>
    </row>
    <row r="4392" spans="1:8" ht="16.5">
      <c r="A4392" s="225">
        <v>50</v>
      </c>
      <c r="B4392" s="233" t="s">
        <v>1388</v>
      </c>
      <c r="C4392" s="231" t="s">
        <v>1315</v>
      </c>
      <c r="D4392" s="231" t="s">
        <v>1389</v>
      </c>
      <c r="E4392" s="142">
        <v>15840</v>
      </c>
      <c r="F4392" s="142">
        <v>0</v>
      </c>
      <c r="G4392" s="142">
        <v>0</v>
      </c>
      <c r="H4392" s="142">
        <v>0</v>
      </c>
    </row>
    <row r="4393" spans="1:8" ht="16.5">
      <c r="A4393" s="225">
        <v>51</v>
      </c>
      <c r="B4393" s="233" t="s">
        <v>1390</v>
      </c>
      <c r="C4393" s="231" t="s">
        <v>1315</v>
      </c>
      <c r="D4393" s="231" t="s">
        <v>1316</v>
      </c>
      <c r="E4393" s="142">
        <v>15840</v>
      </c>
      <c r="F4393" s="142">
        <v>0</v>
      </c>
      <c r="G4393" s="142">
        <v>0</v>
      </c>
      <c r="H4393" s="142">
        <v>0</v>
      </c>
    </row>
    <row r="4394" spans="1:8" ht="16.5">
      <c r="A4394" s="225">
        <v>52</v>
      </c>
      <c r="B4394" s="233" t="s">
        <v>1391</v>
      </c>
      <c r="C4394" s="231" t="s">
        <v>1315</v>
      </c>
      <c r="D4394" s="231" t="s">
        <v>1316</v>
      </c>
      <c r="E4394" s="142">
        <v>15840</v>
      </c>
      <c r="F4394" s="142">
        <v>0</v>
      </c>
      <c r="G4394" s="142">
        <v>0</v>
      </c>
      <c r="H4394" s="142">
        <v>0</v>
      </c>
    </row>
    <row r="4395" spans="1:8" ht="33">
      <c r="A4395" s="1407">
        <v>53</v>
      </c>
      <c r="B4395" s="1529" t="s">
        <v>1392</v>
      </c>
      <c r="C4395" s="231" t="s">
        <v>1393</v>
      </c>
      <c r="D4395" s="231" t="s">
        <v>1319</v>
      </c>
      <c r="E4395" s="142">
        <v>16500</v>
      </c>
      <c r="F4395" s="142">
        <v>7424</v>
      </c>
      <c r="G4395" s="142">
        <v>6600</v>
      </c>
      <c r="H4395" s="142">
        <v>0</v>
      </c>
    </row>
    <row r="4396" spans="1:8" ht="33">
      <c r="A4396" s="1431"/>
      <c r="B4396" s="1531"/>
      <c r="C4396" s="231" t="s">
        <v>1394</v>
      </c>
      <c r="D4396" s="231" t="s">
        <v>1319</v>
      </c>
      <c r="E4396" s="142">
        <v>16000</v>
      </c>
      <c r="F4396" s="142">
        <v>0</v>
      </c>
      <c r="G4396" s="142">
        <v>0</v>
      </c>
      <c r="H4396" s="142">
        <v>0</v>
      </c>
    </row>
    <row r="4397" spans="1:8" ht="16.5">
      <c r="A4397" s="1408"/>
      <c r="B4397" s="1530"/>
      <c r="C4397" s="231" t="s">
        <v>1319</v>
      </c>
      <c r="D4397" s="231" t="s">
        <v>1320</v>
      </c>
      <c r="E4397" s="142">
        <v>15600</v>
      </c>
      <c r="F4397" s="142">
        <v>8580</v>
      </c>
      <c r="G4397" s="142">
        <v>7020</v>
      </c>
      <c r="H4397" s="142">
        <v>0</v>
      </c>
    </row>
    <row r="4398" spans="1:8" ht="33">
      <c r="A4398" s="1407">
        <v>54</v>
      </c>
      <c r="B4398" s="1529" t="s">
        <v>1334</v>
      </c>
      <c r="C4398" s="231" t="s">
        <v>1345</v>
      </c>
      <c r="D4398" s="231" t="s">
        <v>1395</v>
      </c>
      <c r="E4398" s="142">
        <v>26252</v>
      </c>
      <c r="F4398" s="142">
        <v>14440</v>
      </c>
      <c r="G4398" s="142">
        <v>11812</v>
      </c>
      <c r="H4398" s="142">
        <v>0</v>
      </c>
    </row>
    <row r="4399" spans="1:8" ht="42.75" customHeight="1">
      <c r="A4399" s="1431"/>
      <c r="B4399" s="1531"/>
      <c r="C4399" s="1428" t="s">
        <v>1396</v>
      </c>
      <c r="D4399" s="1430"/>
      <c r="E4399" s="142">
        <v>24500</v>
      </c>
      <c r="F4399" s="142">
        <v>0</v>
      </c>
      <c r="G4399" s="142">
        <v>0</v>
      </c>
      <c r="H4399" s="142">
        <v>0</v>
      </c>
    </row>
    <row r="4400" spans="1:8" ht="33">
      <c r="A4400" s="1431"/>
      <c r="B4400" s="1531"/>
      <c r="C4400" s="231" t="s">
        <v>1397</v>
      </c>
      <c r="D4400" s="231" t="s">
        <v>1319</v>
      </c>
      <c r="E4400" s="142">
        <v>21600</v>
      </c>
      <c r="F4400" s="142">
        <v>0</v>
      </c>
      <c r="G4400" s="142">
        <v>0</v>
      </c>
      <c r="H4400" s="142">
        <v>0</v>
      </c>
    </row>
    <row r="4401" spans="1:8" ht="16.5">
      <c r="A4401" s="1431"/>
      <c r="B4401" s="1531"/>
      <c r="C4401" s="231" t="s">
        <v>1319</v>
      </c>
      <c r="D4401" s="231" t="s">
        <v>1315</v>
      </c>
      <c r="E4401" s="142">
        <v>25080</v>
      </c>
      <c r="F4401" s="142">
        <v>0</v>
      </c>
      <c r="G4401" s="142">
        <v>0</v>
      </c>
      <c r="H4401" s="142">
        <v>0</v>
      </c>
    </row>
    <row r="4402" spans="1:8" ht="16.5">
      <c r="A4402" s="1408"/>
      <c r="B4402" s="1530"/>
      <c r="C4402" s="231" t="s">
        <v>1315</v>
      </c>
      <c r="D4402" s="231" t="s">
        <v>1317</v>
      </c>
      <c r="E4402" s="142">
        <v>27720</v>
      </c>
      <c r="F4402" s="142">
        <v>0</v>
      </c>
      <c r="G4402" s="142">
        <v>0</v>
      </c>
      <c r="H4402" s="142">
        <v>0</v>
      </c>
    </row>
    <row r="4403" spans="1:8" ht="16.5">
      <c r="A4403" s="225">
        <v>55</v>
      </c>
      <c r="B4403" s="233" t="s">
        <v>1398</v>
      </c>
      <c r="C4403" s="231" t="s">
        <v>1348</v>
      </c>
      <c r="D4403" s="231" t="s">
        <v>1361</v>
      </c>
      <c r="E4403" s="142">
        <v>13440</v>
      </c>
      <c r="F4403" s="142">
        <v>0</v>
      </c>
      <c r="G4403" s="142">
        <v>0</v>
      </c>
      <c r="H4403" s="142">
        <v>0</v>
      </c>
    </row>
    <row r="4404" spans="1:8" ht="16.5">
      <c r="A4404" s="225">
        <v>56</v>
      </c>
      <c r="B4404" s="233" t="s">
        <v>1399</v>
      </c>
      <c r="C4404" s="231" t="s">
        <v>1322</v>
      </c>
      <c r="D4404" s="231" t="s">
        <v>1338</v>
      </c>
      <c r="E4404" s="142">
        <v>15840</v>
      </c>
      <c r="F4404" s="142">
        <v>0</v>
      </c>
      <c r="G4404" s="142">
        <v>0</v>
      </c>
      <c r="H4404" s="142">
        <v>0</v>
      </c>
    </row>
    <row r="4405" spans="1:8" ht="16.5">
      <c r="A4405" s="225">
        <v>57</v>
      </c>
      <c r="B4405" s="233" t="s">
        <v>1400</v>
      </c>
      <c r="C4405" s="231" t="s">
        <v>1315</v>
      </c>
      <c r="D4405" s="231" t="s">
        <v>1316</v>
      </c>
      <c r="E4405" s="142">
        <v>17160</v>
      </c>
      <c r="F4405" s="142">
        <v>0</v>
      </c>
      <c r="G4405" s="142">
        <v>0</v>
      </c>
      <c r="H4405" s="142">
        <v>0</v>
      </c>
    </row>
    <row r="4406" spans="1:8" ht="18.600000000000001" customHeight="1">
      <c r="A4406" s="225">
        <v>58</v>
      </c>
      <c r="B4406" s="233" t="s">
        <v>1362</v>
      </c>
      <c r="C4406" s="231" t="s">
        <v>1312</v>
      </c>
      <c r="D4406" s="231" t="s">
        <v>881</v>
      </c>
      <c r="E4406" s="142">
        <v>9000</v>
      </c>
      <c r="F4406" s="142">
        <v>4952</v>
      </c>
      <c r="G4406" s="142">
        <v>4052</v>
      </c>
      <c r="H4406" s="142">
        <v>0</v>
      </c>
    </row>
    <row r="4407" spans="1:8" ht="19.149999999999999" customHeight="1">
      <c r="A4407" s="225">
        <v>59</v>
      </c>
      <c r="B4407" s="233" t="s">
        <v>1361</v>
      </c>
      <c r="C4407" s="231" t="s">
        <v>1312</v>
      </c>
      <c r="D4407" s="231" t="s">
        <v>881</v>
      </c>
      <c r="E4407" s="142">
        <v>15000</v>
      </c>
      <c r="F4407" s="142">
        <v>0</v>
      </c>
      <c r="G4407" s="142">
        <v>0</v>
      </c>
      <c r="H4407" s="142">
        <v>0</v>
      </c>
    </row>
    <row r="4408" spans="1:8" ht="16.5">
      <c r="A4408" s="225">
        <v>60</v>
      </c>
      <c r="B4408" s="233" t="s">
        <v>1401</v>
      </c>
      <c r="C4408" s="231" t="s">
        <v>1348</v>
      </c>
      <c r="D4408" s="231" t="s">
        <v>1361</v>
      </c>
      <c r="E4408" s="142">
        <v>13232</v>
      </c>
      <c r="F4408" s="142">
        <v>0</v>
      </c>
      <c r="G4408" s="142">
        <v>0</v>
      </c>
      <c r="H4408" s="142">
        <v>0</v>
      </c>
    </row>
    <row r="4409" spans="1:8" ht="27.6" customHeight="1">
      <c r="A4409" s="225">
        <v>61</v>
      </c>
      <c r="B4409" s="233" t="s">
        <v>1342</v>
      </c>
      <c r="C4409" s="231" t="s">
        <v>1312</v>
      </c>
      <c r="D4409" s="231" t="s">
        <v>1322</v>
      </c>
      <c r="E4409" s="142">
        <v>24120</v>
      </c>
      <c r="F4409" s="142">
        <v>0</v>
      </c>
      <c r="G4409" s="142">
        <v>0</v>
      </c>
      <c r="H4409" s="142">
        <v>0</v>
      </c>
    </row>
    <row r="4410" spans="1:8" ht="26.45" customHeight="1">
      <c r="A4410" s="225">
        <v>62</v>
      </c>
      <c r="B4410" s="233" t="s">
        <v>1402</v>
      </c>
      <c r="C4410" s="231" t="s">
        <v>1319</v>
      </c>
      <c r="D4410" s="231" t="s">
        <v>1320</v>
      </c>
      <c r="E4410" s="142">
        <v>15840</v>
      </c>
      <c r="F4410" s="142">
        <v>0</v>
      </c>
      <c r="G4410" s="142">
        <v>0</v>
      </c>
      <c r="H4410" s="142">
        <v>0</v>
      </c>
    </row>
    <row r="4411" spans="1:8" ht="18" customHeight="1">
      <c r="A4411" s="225">
        <v>63</v>
      </c>
      <c r="B4411" s="233" t="s">
        <v>1403</v>
      </c>
      <c r="C4411" s="231" t="s">
        <v>1404</v>
      </c>
      <c r="D4411" s="231" t="s">
        <v>1319</v>
      </c>
      <c r="E4411" s="142">
        <v>18000</v>
      </c>
      <c r="F4411" s="142">
        <v>0</v>
      </c>
      <c r="G4411" s="142">
        <v>0</v>
      </c>
      <c r="H4411" s="142">
        <v>0</v>
      </c>
    </row>
    <row r="4412" spans="1:8" ht="33" customHeight="1">
      <c r="A4412" s="1407">
        <v>64</v>
      </c>
      <c r="B4412" s="1423" t="s">
        <v>1405</v>
      </c>
      <c r="C4412" s="1424"/>
      <c r="D4412" s="1425"/>
      <c r="E4412" s="142">
        <v>0</v>
      </c>
      <c r="F4412" s="142">
        <v>0</v>
      </c>
      <c r="G4412" s="142">
        <v>0</v>
      </c>
      <c r="H4412" s="142">
        <v>0</v>
      </c>
    </row>
    <row r="4413" spans="1:8" ht="29.25" customHeight="1">
      <c r="A4413" s="1431"/>
      <c r="B4413" s="1529" t="s">
        <v>1406</v>
      </c>
      <c r="C4413" s="231" t="s">
        <v>1312</v>
      </c>
      <c r="D4413" s="231" t="s">
        <v>1407</v>
      </c>
      <c r="E4413" s="142">
        <v>10080</v>
      </c>
      <c r="F4413" s="142">
        <v>6048</v>
      </c>
      <c r="G4413" s="142">
        <v>5040</v>
      </c>
      <c r="H4413" s="142">
        <v>0</v>
      </c>
    </row>
    <row r="4414" spans="1:8" ht="28.9" customHeight="1">
      <c r="A4414" s="1408"/>
      <c r="B4414" s="1530"/>
      <c r="C4414" s="231" t="s">
        <v>1407</v>
      </c>
      <c r="D4414" s="231" t="s">
        <v>1378</v>
      </c>
      <c r="E4414" s="142">
        <v>8820</v>
      </c>
      <c r="F4414" s="142">
        <v>5292</v>
      </c>
      <c r="G4414" s="142">
        <v>4412</v>
      </c>
      <c r="H4414" s="142">
        <v>0</v>
      </c>
    </row>
    <row r="4415" spans="1:8" ht="16.5">
      <c r="A4415" s="1407">
        <v>65</v>
      </c>
      <c r="B4415" s="1423" t="s">
        <v>1408</v>
      </c>
      <c r="C4415" s="1424"/>
      <c r="D4415" s="1425"/>
      <c r="E4415" s="142">
        <v>0</v>
      </c>
      <c r="F4415" s="142">
        <v>0</v>
      </c>
      <c r="G4415" s="142">
        <v>0</v>
      </c>
      <c r="H4415" s="142">
        <v>0</v>
      </c>
    </row>
    <row r="4416" spans="1:8" ht="16.5">
      <c r="A4416" s="1408"/>
      <c r="B4416" s="1428" t="s">
        <v>1409</v>
      </c>
      <c r="C4416" s="1429"/>
      <c r="D4416" s="1430"/>
      <c r="E4416" s="142">
        <v>9200</v>
      </c>
      <c r="F4416" s="142">
        <v>0</v>
      </c>
      <c r="G4416" s="142">
        <v>0</v>
      </c>
      <c r="H4416" s="142">
        <v>0</v>
      </c>
    </row>
    <row r="4417" spans="1:8" ht="36" customHeight="1">
      <c r="A4417" s="1407">
        <v>66</v>
      </c>
      <c r="B4417" s="1423" t="s">
        <v>1410</v>
      </c>
      <c r="C4417" s="1424"/>
      <c r="D4417" s="1425"/>
      <c r="E4417" s="142">
        <v>0</v>
      </c>
      <c r="F4417" s="142">
        <v>0</v>
      </c>
      <c r="G4417" s="142">
        <v>0</v>
      </c>
      <c r="H4417" s="142">
        <v>0</v>
      </c>
    </row>
    <row r="4418" spans="1:8" ht="33">
      <c r="A4418" s="1431"/>
      <c r="B4418" s="233" t="s">
        <v>1411</v>
      </c>
      <c r="C4418" s="1428" t="s">
        <v>1412</v>
      </c>
      <c r="D4418" s="1430"/>
      <c r="E4418" s="142">
        <v>13440</v>
      </c>
      <c r="F4418" s="142">
        <v>0</v>
      </c>
      <c r="G4418" s="142">
        <v>0</v>
      </c>
      <c r="H4418" s="142">
        <v>0</v>
      </c>
    </row>
    <row r="4419" spans="1:8" ht="33">
      <c r="A4419" s="1408"/>
      <c r="B4419" s="233" t="s">
        <v>1413</v>
      </c>
      <c r="C4419" s="231" t="s">
        <v>1354</v>
      </c>
      <c r="D4419" s="231" t="s">
        <v>278</v>
      </c>
      <c r="E4419" s="142">
        <v>12480</v>
      </c>
      <c r="F4419" s="142">
        <v>0</v>
      </c>
      <c r="G4419" s="142">
        <v>0</v>
      </c>
      <c r="H4419" s="142">
        <v>0</v>
      </c>
    </row>
    <row r="4420" spans="1:8" ht="22.15" customHeight="1">
      <c r="A4420" s="225"/>
      <c r="B4420" s="1423" t="s">
        <v>1414</v>
      </c>
      <c r="C4420" s="1424"/>
      <c r="D4420" s="1425"/>
      <c r="E4420" s="142">
        <v>0</v>
      </c>
      <c r="F4420" s="142">
        <v>0</v>
      </c>
      <c r="G4420" s="142">
        <v>0</v>
      </c>
      <c r="H4420" s="142">
        <v>0</v>
      </c>
    </row>
    <row r="4421" spans="1:8" ht="16.899999999999999" customHeight="1">
      <c r="A4421" s="225">
        <v>67</v>
      </c>
      <c r="B4421" s="233" t="s">
        <v>1415</v>
      </c>
      <c r="C4421" s="231" t="s">
        <v>1342</v>
      </c>
      <c r="D4421" s="231" t="s">
        <v>1337</v>
      </c>
      <c r="E4421" s="142">
        <v>15680</v>
      </c>
      <c r="F4421" s="142">
        <v>0</v>
      </c>
      <c r="G4421" s="142">
        <v>0</v>
      </c>
      <c r="H4421" s="142">
        <v>0</v>
      </c>
    </row>
    <row r="4422" spans="1:8" ht="16.899999999999999" customHeight="1">
      <c r="A4422" s="225">
        <v>68</v>
      </c>
      <c r="B4422" s="233" t="s">
        <v>1416</v>
      </c>
      <c r="C4422" s="231" t="s">
        <v>1417</v>
      </c>
      <c r="D4422" s="231" t="s">
        <v>1334</v>
      </c>
      <c r="E4422" s="142">
        <v>15680</v>
      </c>
      <c r="F4422" s="142">
        <v>0</v>
      </c>
      <c r="G4422" s="142">
        <v>0</v>
      </c>
      <c r="H4422" s="142">
        <v>0</v>
      </c>
    </row>
    <row r="4423" spans="1:8" ht="16.899999999999999" customHeight="1">
      <c r="A4423" s="225">
        <v>69</v>
      </c>
      <c r="B4423" s="233" t="s">
        <v>1418</v>
      </c>
      <c r="C4423" s="231" t="s">
        <v>1342</v>
      </c>
      <c r="D4423" s="231" t="s">
        <v>1333</v>
      </c>
      <c r="E4423" s="142">
        <v>16120</v>
      </c>
      <c r="F4423" s="142">
        <v>0</v>
      </c>
      <c r="G4423" s="142">
        <v>0</v>
      </c>
      <c r="H4423" s="142">
        <v>0</v>
      </c>
    </row>
    <row r="4424" spans="1:8" ht="22.9" customHeight="1">
      <c r="A4424" s="1407">
        <v>70</v>
      </c>
      <c r="B4424" s="1423" t="s">
        <v>1419</v>
      </c>
      <c r="C4424" s="1424"/>
      <c r="D4424" s="1425"/>
      <c r="E4424" s="142">
        <v>0</v>
      </c>
      <c r="F4424" s="142">
        <v>0</v>
      </c>
      <c r="G4424" s="142">
        <v>0</v>
      </c>
      <c r="H4424" s="142">
        <v>0</v>
      </c>
    </row>
    <row r="4425" spans="1:8" ht="29.25" customHeight="1">
      <c r="A4425" s="1431"/>
      <c r="B4425" s="1474" t="s">
        <v>1420</v>
      </c>
      <c r="C4425" s="1475"/>
      <c r="D4425" s="1476"/>
      <c r="E4425" s="142">
        <v>15000</v>
      </c>
      <c r="F4425" s="142">
        <v>0</v>
      </c>
      <c r="G4425" s="142">
        <v>0</v>
      </c>
      <c r="H4425" s="142">
        <v>0</v>
      </c>
    </row>
    <row r="4426" spans="1:8" ht="29.25" customHeight="1">
      <c r="A4426" s="1408"/>
      <c r="B4426" s="1428" t="s">
        <v>1421</v>
      </c>
      <c r="C4426" s="1429"/>
      <c r="D4426" s="1430"/>
      <c r="E4426" s="142">
        <v>15000</v>
      </c>
      <c r="F4426" s="142">
        <v>0</v>
      </c>
      <c r="G4426" s="142">
        <v>0</v>
      </c>
      <c r="H4426" s="142">
        <v>0</v>
      </c>
    </row>
    <row r="4427" spans="1:8" ht="18" customHeight="1">
      <c r="A4427" s="1407">
        <v>71</v>
      </c>
      <c r="B4427" s="1423" t="s">
        <v>1422</v>
      </c>
      <c r="C4427" s="1424"/>
      <c r="D4427" s="1425"/>
      <c r="E4427" s="142">
        <v>0</v>
      </c>
      <c r="F4427" s="142">
        <v>0</v>
      </c>
      <c r="G4427" s="142">
        <v>0</v>
      </c>
      <c r="H4427" s="142">
        <v>0</v>
      </c>
    </row>
    <row r="4428" spans="1:8" ht="18" customHeight="1">
      <c r="A4428" s="1431"/>
      <c r="B4428" s="1428" t="s">
        <v>1423</v>
      </c>
      <c r="C4428" s="1429"/>
      <c r="D4428" s="1430"/>
      <c r="E4428" s="142">
        <v>8160</v>
      </c>
      <c r="F4428" s="142">
        <v>0</v>
      </c>
      <c r="G4428" s="142">
        <v>0</v>
      </c>
      <c r="H4428" s="142">
        <v>0</v>
      </c>
    </row>
    <row r="4429" spans="1:8" ht="18" customHeight="1">
      <c r="A4429" s="1408"/>
      <c r="B4429" s="1428" t="s">
        <v>1424</v>
      </c>
      <c r="C4429" s="1429"/>
      <c r="D4429" s="1430"/>
      <c r="E4429" s="142">
        <v>8160</v>
      </c>
      <c r="F4429" s="142">
        <v>0</v>
      </c>
      <c r="G4429" s="142">
        <v>0</v>
      </c>
      <c r="H4429" s="142">
        <v>0</v>
      </c>
    </row>
    <row r="4430" spans="1:8" ht="24.6" customHeight="1">
      <c r="A4430" s="225"/>
      <c r="B4430" s="1423" t="s">
        <v>1425</v>
      </c>
      <c r="C4430" s="1424"/>
      <c r="D4430" s="1425"/>
      <c r="E4430" s="142">
        <v>0</v>
      </c>
      <c r="F4430" s="142">
        <v>0</v>
      </c>
      <c r="G4430" s="142">
        <v>0</v>
      </c>
      <c r="H4430" s="142">
        <v>0</v>
      </c>
    </row>
    <row r="4431" spans="1:8" ht="66">
      <c r="A4431" s="225">
        <v>72</v>
      </c>
      <c r="B4431" s="233" t="s">
        <v>1426</v>
      </c>
      <c r="C4431" s="231" t="s">
        <v>1427</v>
      </c>
      <c r="D4431" s="231" t="s">
        <v>1428</v>
      </c>
      <c r="E4431" s="142">
        <v>13200</v>
      </c>
      <c r="F4431" s="142">
        <v>0</v>
      </c>
      <c r="G4431" s="142">
        <v>0</v>
      </c>
      <c r="H4431" s="142">
        <v>0</v>
      </c>
    </row>
    <row r="4432" spans="1:8" ht="49.5">
      <c r="A4432" s="225">
        <v>73</v>
      </c>
      <c r="B4432" s="233" t="s">
        <v>1429</v>
      </c>
      <c r="C4432" s="231" t="s">
        <v>1313</v>
      </c>
      <c r="D4432" s="231" t="s">
        <v>1430</v>
      </c>
      <c r="E4432" s="142">
        <v>13200</v>
      </c>
      <c r="F4432" s="142">
        <v>0</v>
      </c>
      <c r="G4432" s="142">
        <v>0</v>
      </c>
      <c r="H4432" s="142">
        <v>0</v>
      </c>
    </row>
    <row r="4433" spans="1:8" ht="33">
      <c r="A4433" s="225">
        <v>74</v>
      </c>
      <c r="B4433" s="233" t="s">
        <v>1431</v>
      </c>
      <c r="C4433" s="231" t="s">
        <v>1427</v>
      </c>
      <c r="D4433" s="231" t="s">
        <v>1432</v>
      </c>
      <c r="E4433" s="142">
        <v>11760</v>
      </c>
      <c r="F4433" s="142">
        <v>0</v>
      </c>
      <c r="G4433" s="142">
        <v>0</v>
      </c>
      <c r="H4433" s="142">
        <v>0</v>
      </c>
    </row>
    <row r="4434" spans="1:8" ht="49.5">
      <c r="A4434" s="225">
        <v>75</v>
      </c>
      <c r="B4434" s="233" t="s">
        <v>1433</v>
      </c>
      <c r="C4434" s="231" t="s">
        <v>1434</v>
      </c>
      <c r="D4434" s="231" t="s">
        <v>1435</v>
      </c>
      <c r="E4434" s="142">
        <v>11424</v>
      </c>
      <c r="F4434" s="142">
        <v>0</v>
      </c>
      <c r="G4434" s="142">
        <v>0</v>
      </c>
      <c r="H4434" s="142">
        <v>0</v>
      </c>
    </row>
    <row r="4435" spans="1:8" ht="33">
      <c r="A4435" s="225">
        <v>76</v>
      </c>
      <c r="B4435" s="233" t="s">
        <v>1436</v>
      </c>
      <c r="C4435" s="231" t="s">
        <v>1434</v>
      </c>
      <c r="D4435" s="231" t="s">
        <v>1432</v>
      </c>
      <c r="E4435" s="142">
        <v>11424</v>
      </c>
      <c r="F4435" s="142">
        <v>0</v>
      </c>
      <c r="G4435" s="142">
        <v>0</v>
      </c>
      <c r="H4435" s="142">
        <v>0</v>
      </c>
    </row>
    <row r="4436" spans="1:8" ht="49.5">
      <c r="A4436" s="225">
        <v>77</v>
      </c>
      <c r="B4436" s="233" t="s">
        <v>1437</v>
      </c>
      <c r="C4436" s="231" t="s">
        <v>1434</v>
      </c>
      <c r="D4436" s="231" t="s">
        <v>1432</v>
      </c>
      <c r="E4436" s="142">
        <v>11424</v>
      </c>
      <c r="F4436" s="142">
        <v>0</v>
      </c>
      <c r="G4436" s="142">
        <v>0</v>
      </c>
      <c r="H4436" s="142">
        <v>0</v>
      </c>
    </row>
    <row r="4437" spans="1:8" ht="21" customHeight="1">
      <c r="A4437" s="225"/>
      <c r="B4437" s="1423" t="s">
        <v>1438</v>
      </c>
      <c r="C4437" s="1424"/>
      <c r="D4437" s="1425"/>
      <c r="E4437" s="142">
        <v>0</v>
      </c>
      <c r="F4437" s="142">
        <v>0</v>
      </c>
      <c r="G4437" s="142">
        <v>0</v>
      </c>
      <c r="H4437" s="142">
        <v>0</v>
      </c>
    </row>
    <row r="4438" spans="1:8" ht="49.5">
      <c r="A4438" s="225">
        <v>78</v>
      </c>
      <c r="B4438" s="233" t="s">
        <v>1439</v>
      </c>
      <c r="C4438" s="231" t="s">
        <v>1313</v>
      </c>
      <c r="D4438" s="231" t="s">
        <v>1430</v>
      </c>
      <c r="E4438" s="142">
        <v>13200</v>
      </c>
      <c r="F4438" s="142">
        <v>0</v>
      </c>
      <c r="G4438" s="142">
        <v>0</v>
      </c>
      <c r="H4438" s="142">
        <v>0</v>
      </c>
    </row>
    <row r="4439" spans="1:8" ht="66">
      <c r="A4439" s="225">
        <v>79</v>
      </c>
      <c r="B4439" s="233" t="s">
        <v>1440</v>
      </c>
      <c r="C4439" s="231" t="s">
        <v>1441</v>
      </c>
      <c r="D4439" s="231" t="s">
        <v>1442</v>
      </c>
      <c r="E4439" s="142">
        <v>13200</v>
      </c>
      <c r="F4439" s="142">
        <v>0</v>
      </c>
      <c r="G4439" s="142">
        <v>0</v>
      </c>
      <c r="H4439" s="142">
        <v>0</v>
      </c>
    </row>
    <row r="4440" spans="1:8" ht="49.5">
      <c r="A4440" s="225">
        <v>80</v>
      </c>
      <c r="B4440" s="233" t="s">
        <v>1443</v>
      </c>
      <c r="C4440" s="231" t="s">
        <v>1432</v>
      </c>
      <c r="D4440" s="231" t="s">
        <v>1444</v>
      </c>
      <c r="E4440" s="142">
        <v>11040</v>
      </c>
      <c r="F4440" s="142">
        <v>0</v>
      </c>
      <c r="G4440" s="142">
        <v>0</v>
      </c>
      <c r="H4440" s="142">
        <v>0</v>
      </c>
    </row>
    <row r="4441" spans="1:8" ht="49.5">
      <c r="A4441" s="225">
        <v>81</v>
      </c>
      <c r="B4441" s="233" t="s">
        <v>1445</v>
      </c>
      <c r="C4441" s="231" t="s">
        <v>1432</v>
      </c>
      <c r="D4441" s="231" t="s">
        <v>1444</v>
      </c>
      <c r="E4441" s="142">
        <v>11040</v>
      </c>
      <c r="F4441" s="142">
        <v>0</v>
      </c>
      <c r="G4441" s="142">
        <v>0</v>
      </c>
      <c r="H4441" s="142">
        <v>0</v>
      </c>
    </row>
    <row r="4442" spans="1:8" ht="49.5">
      <c r="A4442" s="225">
        <v>82</v>
      </c>
      <c r="B4442" s="233" t="s">
        <v>1446</v>
      </c>
      <c r="C4442" s="231" t="s">
        <v>1441</v>
      </c>
      <c r="D4442" s="231" t="s">
        <v>1442</v>
      </c>
      <c r="E4442" s="142">
        <v>11040</v>
      </c>
      <c r="F4442" s="142">
        <v>0</v>
      </c>
      <c r="G4442" s="142">
        <v>0</v>
      </c>
      <c r="H4442" s="142">
        <v>0</v>
      </c>
    </row>
    <row r="4443" spans="1:8" ht="49.5">
      <c r="A4443" s="225">
        <v>83</v>
      </c>
      <c r="B4443" s="233" t="s">
        <v>1447</v>
      </c>
      <c r="C4443" s="231" t="s">
        <v>1432</v>
      </c>
      <c r="D4443" s="231" t="s">
        <v>1444</v>
      </c>
      <c r="E4443" s="142">
        <v>11000</v>
      </c>
      <c r="F4443" s="142">
        <v>0</v>
      </c>
      <c r="G4443" s="142">
        <v>0</v>
      </c>
      <c r="H4443" s="142">
        <v>0</v>
      </c>
    </row>
    <row r="4444" spans="1:8" ht="49.5">
      <c r="A4444" s="225">
        <v>84</v>
      </c>
      <c r="B4444" s="233" t="s">
        <v>1448</v>
      </c>
      <c r="C4444" s="231" t="s">
        <v>1432</v>
      </c>
      <c r="D4444" s="231" t="s">
        <v>1444</v>
      </c>
      <c r="E4444" s="142">
        <v>11000</v>
      </c>
      <c r="F4444" s="142">
        <v>0</v>
      </c>
      <c r="G4444" s="142">
        <v>0</v>
      </c>
      <c r="H4444" s="142">
        <v>0</v>
      </c>
    </row>
    <row r="4445" spans="1:8" ht="20.45" customHeight="1">
      <c r="A4445" s="1407">
        <v>85</v>
      </c>
      <c r="B4445" s="1423" t="s">
        <v>1449</v>
      </c>
      <c r="C4445" s="1424"/>
      <c r="D4445" s="1425"/>
      <c r="E4445" s="142">
        <v>0</v>
      </c>
      <c r="F4445" s="142">
        <v>0</v>
      </c>
      <c r="G4445" s="142">
        <v>0</v>
      </c>
      <c r="H4445" s="142">
        <v>0</v>
      </c>
    </row>
    <row r="4446" spans="1:8" ht="16.5">
      <c r="A4446" s="1431"/>
      <c r="B4446" s="233" t="s">
        <v>1450</v>
      </c>
      <c r="C4446" s="231" t="s">
        <v>1451</v>
      </c>
      <c r="D4446" s="231" t="s">
        <v>1452</v>
      </c>
      <c r="E4446" s="142">
        <v>13024</v>
      </c>
      <c r="F4446" s="142">
        <v>0</v>
      </c>
      <c r="G4446" s="142">
        <v>0</v>
      </c>
      <c r="H4446" s="142">
        <v>0</v>
      </c>
    </row>
    <row r="4447" spans="1:8" ht="16.5">
      <c r="A4447" s="1431"/>
      <c r="B4447" s="233" t="s">
        <v>1453</v>
      </c>
      <c r="C4447" s="231" t="s">
        <v>1454</v>
      </c>
      <c r="D4447" s="231" t="s">
        <v>1455</v>
      </c>
      <c r="E4447" s="142">
        <v>16000</v>
      </c>
      <c r="F4447" s="142">
        <v>0</v>
      </c>
      <c r="G4447" s="142">
        <v>0</v>
      </c>
      <c r="H4447" s="142">
        <v>0</v>
      </c>
    </row>
    <row r="4448" spans="1:8" ht="16.5">
      <c r="A4448" s="1431"/>
      <c r="B4448" s="233" t="s">
        <v>1453</v>
      </c>
      <c r="C4448" s="231" t="s">
        <v>1455</v>
      </c>
      <c r="D4448" s="231" t="s">
        <v>1456</v>
      </c>
      <c r="E4448" s="142">
        <v>16000</v>
      </c>
      <c r="F4448" s="142">
        <v>0</v>
      </c>
      <c r="G4448" s="142">
        <v>0</v>
      </c>
      <c r="H4448" s="142">
        <v>0</v>
      </c>
    </row>
    <row r="4449" spans="1:8" ht="16.5">
      <c r="A4449" s="1431"/>
      <c r="B4449" s="233" t="s">
        <v>1457</v>
      </c>
      <c r="C4449" s="231" t="s">
        <v>68</v>
      </c>
      <c r="D4449" s="231" t="s">
        <v>1451</v>
      </c>
      <c r="E4449" s="142">
        <v>17600</v>
      </c>
      <c r="F4449" s="142">
        <v>0</v>
      </c>
      <c r="G4449" s="142">
        <v>0</v>
      </c>
      <c r="H4449" s="142">
        <v>0</v>
      </c>
    </row>
    <row r="4450" spans="1:8" ht="16.5">
      <c r="A4450" s="1431"/>
      <c r="B4450" s="233" t="s">
        <v>1458</v>
      </c>
      <c r="C4450" s="231" t="s">
        <v>68</v>
      </c>
      <c r="D4450" s="231" t="s">
        <v>1451</v>
      </c>
      <c r="E4450" s="142">
        <v>15680</v>
      </c>
      <c r="F4450" s="142">
        <v>0</v>
      </c>
      <c r="G4450" s="142">
        <v>0</v>
      </c>
      <c r="H4450" s="142">
        <v>0</v>
      </c>
    </row>
    <row r="4451" spans="1:8" ht="16.5">
      <c r="A4451" s="1431"/>
      <c r="B4451" s="233" t="s">
        <v>1459</v>
      </c>
      <c r="C4451" s="231" t="s">
        <v>68</v>
      </c>
      <c r="D4451" s="231" t="s">
        <v>1451</v>
      </c>
      <c r="E4451" s="142">
        <v>11520</v>
      </c>
      <c r="F4451" s="142">
        <v>0</v>
      </c>
      <c r="G4451" s="142">
        <v>0</v>
      </c>
      <c r="H4451" s="142">
        <v>0</v>
      </c>
    </row>
    <row r="4452" spans="1:8" ht="16.5">
      <c r="A4452" s="1431"/>
      <c r="B4452" s="233" t="s">
        <v>1460</v>
      </c>
      <c r="C4452" s="231" t="s">
        <v>68</v>
      </c>
      <c r="D4452" s="231" t="s">
        <v>1451</v>
      </c>
      <c r="E4452" s="142">
        <v>19200</v>
      </c>
      <c r="F4452" s="142">
        <v>0</v>
      </c>
      <c r="G4452" s="142">
        <v>0</v>
      </c>
      <c r="H4452" s="142">
        <v>0</v>
      </c>
    </row>
    <row r="4453" spans="1:8" ht="16.5">
      <c r="A4453" s="1431"/>
      <c r="B4453" s="233" t="s">
        <v>1461</v>
      </c>
      <c r="C4453" s="231" t="s">
        <v>1462</v>
      </c>
      <c r="D4453" s="231" t="s">
        <v>1451</v>
      </c>
      <c r="E4453" s="142">
        <v>11520</v>
      </c>
      <c r="F4453" s="142">
        <v>0</v>
      </c>
      <c r="G4453" s="142">
        <v>0</v>
      </c>
      <c r="H4453" s="142">
        <v>0</v>
      </c>
    </row>
    <row r="4454" spans="1:8" ht="16.5">
      <c r="A4454" s="1431"/>
      <c r="B4454" s="233" t="s">
        <v>1463</v>
      </c>
      <c r="C4454" s="231" t="s">
        <v>1462</v>
      </c>
      <c r="D4454" s="231" t="s">
        <v>1464</v>
      </c>
      <c r="E4454" s="142">
        <v>13440</v>
      </c>
      <c r="F4454" s="142">
        <v>0</v>
      </c>
      <c r="G4454" s="142">
        <v>0</v>
      </c>
      <c r="H4454" s="142">
        <v>0</v>
      </c>
    </row>
    <row r="4455" spans="1:8" ht="16.5">
      <c r="A4455" s="1431"/>
      <c r="B4455" s="233" t="s">
        <v>1465</v>
      </c>
      <c r="C4455" s="231" t="s">
        <v>119</v>
      </c>
      <c r="D4455" s="231" t="s">
        <v>1462</v>
      </c>
      <c r="E4455" s="142">
        <v>13440</v>
      </c>
      <c r="F4455" s="142">
        <v>0</v>
      </c>
      <c r="G4455" s="142">
        <v>0</v>
      </c>
      <c r="H4455" s="142">
        <v>0</v>
      </c>
    </row>
    <row r="4456" spans="1:8" ht="33">
      <c r="A4456" s="1431"/>
      <c r="B4456" s="233" t="s">
        <v>1466</v>
      </c>
      <c r="C4456" s="231" t="s">
        <v>1467</v>
      </c>
      <c r="D4456" s="231" t="s">
        <v>1462</v>
      </c>
      <c r="E4456" s="142">
        <v>11200</v>
      </c>
      <c r="F4456" s="142">
        <v>0</v>
      </c>
      <c r="G4456" s="142">
        <v>0</v>
      </c>
      <c r="H4456" s="142">
        <v>0</v>
      </c>
    </row>
    <row r="4457" spans="1:8" ht="33">
      <c r="A4457" s="1431"/>
      <c r="B4457" s="233" t="s">
        <v>1468</v>
      </c>
      <c r="C4457" s="231" t="s">
        <v>1469</v>
      </c>
      <c r="D4457" s="231" t="s">
        <v>1470</v>
      </c>
      <c r="E4457" s="142">
        <v>11200</v>
      </c>
      <c r="F4457" s="142">
        <v>0</v>
      </c>
      <c r="G4457" s="142">
        <v>0</v>
      </c>
      <c r="H4457" s="142">
        <v>0</v>
      </c>
    </row>
    <row r="4458" spans="1:8" ht="49.5">
      <c r="A4458" s="1431"/>
      <c r="B4458" s="233" t="s">
        <v>1471</v>
      </c>
      <c r="C4458" s="231" t="s">
        <v>1472</v>
      </c>
      <c r="D4458" s="231" t="s">
        <v>1473</v>
      </c>
      <c r="E4458" s="142">
        <v>12288</v>
      </c>
      <c r="F4458" s="142">
        <v>0</v>
      </c>
      <c r="G4458" s="142">
        <v>0</v>
      </c>
      <c r="H4458" s="142">
        <v>0</v>
      </c>
    </row>
    <row r="4459" spans="1:8" ht="33">
      <c r="A4459" s="1431"/>
      <c r="B4459" s="233" t="s">
        <v>1474</v>
      </c>
      <c r="C4459" s="231" t="s">
        <v>1462</v>
      </c>
      <c r="D4459" s="231" t="s">
        <v>1464</v>
      </c>
      <c r="E4459" s="142">
        <v>19200</v>
      </c>
      <c r="F4459" s="142">
        <v>0</v>
      </c>
      <c r="G4459" s="142">
        <v>0</v>
      </c>
      <c r="H4459" s="142">
        <v>0</v>
      </c>
    </row>
    <row r="4460" spans="1:8" ht="33">
      <c r="A4460" s="1431"/>
      <c r="B4460" s="233" t="s">
        <v>554</v>
      </c>
      <c r="C4460" s="231" t="s">
        <v>1475</v>
      </c>
      <c r="D4460" s="231" t="s">
        <v>1476</v>
      </c>
      <c r="E4460" s="142">
        <v>11520</v>
      </c>
      <c r="F4460" s="142">
        <v>0</v>
      </c>
      <c r="G4460" s="142">
        <v>0</v>
      </c>
      <c r="H4460" s="142">
        <v>0</v>
      </c>
    </row>
    <row r="4461" spans="1:8" ht="16.5">
      <c r="A4461" s="1431"/>
      <c r="B4461" s="233" t="s">
        <v>553</v>
      </c>
      <c r="C4461" s="231" t="s">
        <v>554</v>
      </c>
      <c r="D4461" s="231" t="s">
        <v>1455</v>
      </c>
      <c r="E4461" s="142">
        <v>9600</v>
      </c>
      <c r="F4461" s="142">
        <v>0</v>
      </c>
      <c r="G4461" s="142">
        <v>0</v>
      </c>
      <c r="H4461" s="142">
        <v>0</v>
      </c>
    </row>
    <row r="4462" spans="1:8" ht="16.5">
      <c r="A4462" s="1431"/>
      <c r="B4462" s="233" t="s">
        <v>1477</v>
      </c>
      <c r="C4462" s="231" t="s">
        <v>1454</v>
      </c>
      <c r="D4462" s="231" t="s">
        <v>554</v>
      </c>
      <c r="E4462" s="142">
        <v>11520</v>
      </c>
      <c r="F4462" s="142">
        <v>0</v>
      </c>
      <c r="G4462" s="142">
        <v>0</v>
      </c>
      <c r="H4462" s="142">
        <v>0</v>
      </c>
    </row>
    <row r="4463" spans="1:8" ht="33">
      <c r="A4463" s="1431"/>
      <c r="B4463" s="233" t="s">
        <v>127</v>
      </c>
      <c r="C4463" s="231" t="s">
        <v>1478</v>
      </c>
      <c r="D4463" s="231" t="s">
        <v>1479</v>
      </c>
      <c r="E4463" s="142">
        <v>9600</v>
      </c>
      <c r="F4463" s="142">
        <v>0</v>
      </c>
      <c r="G4463" s="142">
        <v>0</v>
      </c>
      <c r="H4463" s="142">
        <v>0</v>
      </c>
    </row>
    <row r="4464" spans="1:8" ht="16.5">
      <c r="A4464" s="1431"/>
      <c r="B4464" s="233" t="s">
        <v>283</v>
      </c>
      <c r="C4464" s="231" t="s">
        <v>1455</v>
      </c>
      <c r="D4464" s="231" t="s">
        <v>1454</v>
      </c>
      <c r="E4464" s="142">
        <v>13440</v>
      </c>
      <c r="F4464" s="142">
        <v>0</v>
      </c>
      <c r="G4464" s="142">
        <v>0</v>
      </c>
      <c r="H4464" s="142">
        <v>0</v>
      </c>
    </row>
    <row r="4465" spans="1:8" ht="16.5">
      <c r="A4465" s="1431"/>
      <c r="B4465" s="233" t="s">
        <v>284</v>
      </c>
      <c r="C4465" s="231" t="s">
        <v>282</v>
      </c>
      <c r="D4465" s="231" t="s">
        <v>282</v>
      </c>
      <c r="E4465" s="142">
        <v>9600</v>
      </c>
      <c r="F4465" s="142">
        <v>0</v>
      </c>
      <c r="G4465" s="142">
        <v>0</v>
      </c>
      <c r="H4465" s="142">
        <v>0</v>
      </c>
    </row>
    <row r="4466" spans="1:8" ht="16.5">
      <c r="A4466" s="1431"/>
      <c r="B4466" s="233" t="s">
        <v>285</v>
      </c>
      <c r="C4466" s="231" t="s">
        <v>1455</v>
      </c>
      <c r="D4466" s="231" t="s">
        <v>1454</v>
      </c>
      <c r="E4466" s="142">
        <v>13440</v>
      </c>
      <c r="F4466" s="142">
        <v>0</v>
      </c>
      <c r="G4466" s="142">
        <v>0</v>
      </c>
      <c r="H4466" s="142">
        <v>0</v>
      </c>
    </row>
    <row r="4467" spans="1:8" ht="16.5">
      <c r="A4467" s="1431"/>
      <c r="B4467" s="233" t="s">
        <v>1480</v>
      </c>
      <c r="C4467" s="231" t="s">
        <v>1455</v>
      </c>
      <c r="D4467" s="231" t="s">
        <v>1454</v>
      </c>
      <c r="E4467" s="142">
        <v>13440</v>
      </c>
      <c r="F4467" s="142">
        <v>0</v>
      </c>
      <c r="G4467" s="142">
        <v>0</v>
      </c>
      <c r="H4467" s="142">
        <v>0</v>
      </c>
    </row>
    <row r="4468" spans="1:8" ht="16.5">
      <c r="A4468" s="1431"/>
      <c r="B4468" s="233" t="s">
        <v>282</v>
      </c>
      <c r="C4468" s="231" t="s">
        <v>1451</v>
      </c>
      <c r="D4468" s="231" t="s">
        <v>284</v>
      </c>
      <c r="E4468" s="142">
        <v>11520</v>
      </c>
      <c r="F4468" s="142">
        <v>0</v>
      </c>
      <c r="G4468" s="142">
        <v>0</v>
      </c>
      <c r="H4468" s="142">
        <v>0</v>
      </c>
    </row>
    <row r="4469" spans="1:8" ht="16.5">
      <c r="A4469" s="1431"/>
      <c r="B4469" s="233" t="s">
        <v>104</v>
      </c>
      <c r="C4469" s="231" t="s">
        <v>1451</v>
      </c>
      <c r="D4469" s="231" t="s">
        <v>284</v>
      </c>
      <c r="E4469" s="142">
        <v>11520</v>
      </c>
      <c r="F4469" s="142">
        <v>0</v>
      </c>
      <c r="G4469" s="142">
        <v>0</v>
      </c>
      <c r="H4469" s="142">
        <v>0</v>
      </c>
    </row>
    <row r="4470" spans="1:8" ht="16.5">
      <c r="A4470" s="1431"/>
      <c r="B4470" s="233" t="s">
        <v>1481</v>
      </c>
      <c r="C4470" s="231" t="s">
        <v>1451</v>
      </c>
      <c r="D4470" s="231" t="s">
        <v>553</v>
      </c>
      <c r="E4470" s="142">
        <v>11520</v>
      </c>
      <c r="F4470" s="142">
        <v>0</v>
      </c>
      <c r="G4470" s="142">
        <v>0</v>
      </c>
      <c r="H4470" s="142">
        <v>0</v>
      </c>
    </row>
    <row r="4471" spans="1:8" ht="16.5">
      <c r="A4471" s="1431"/>
      <c r="B4471" s="233" t="s">
        <v>1482</v>
      </c>
      <c r="C4471" s="231" t="s">
        <v>1483</v>
      </c>
      <c r="D4471" s="231" t="s">
        <v>1464</v>
      </c>
      <c r="E4471" s="142">
        <v>13440</v>
      </c>
      <c r="F4471" s="142">
        <v>0</v>
      </c>
      <c r="G4471" s="142">
        <v>0</v>
      </c>
      <c r="H4471" s="142">
        <v>0</v>
      </c>
    </row>
    <row r="4472" spans="1:8" ht="33">
      <c r="A4472" s="1431"/>
      <c r="B4472" s="233" t="s">
        <v>1484</v>
      </c>
      <c r="C4472" s="231" t="s">
        <v>1462</v>
      </c>
      <c r="D4472" s="231" t="s">
        <v>1485</v>
      </c>
      <c r="E4472" s="142">
        <v>15360</v>
      </c>
      <c r="F4472" s="142">
        <v>0</v>
      </c>
      <c r="G4472" s="142">
        <v>0</v>
      </c>
      <c r="H4472" s="142">
        <v>0</v>
      </c>
    </row>
    <row r="4473" spans="1:8" ht="16.5">
      <c r="A4473" s="1431"/>
      <c r="B4473" s="233" t="s">
        <v>1486</v>
      </c>
      <c r="C4473" s="231" t="s">
        <v>1487</v>
      </c>
      <c r="D4473" s="231" t="s">
        <v>1464</v>
      </c>
      <c r="E4473" s="142">
        <v>13440</v>
      </c>
      <c r="F4473" s="142">
        <v>0</v>
      </c>
      <c r="G4473" s="142">
        <v>0</v>
      </c>
      <c r="H4473" s="142">
        <v>0</v>
      </c>
    </row>
    <row r="4474" spans="1:8" ht="16.5">
      <c r="A4474" s="1431"/>
      <c r="B4474" s="233" t="s">
        <v>1488</v>
      </c>
      <c r="C4474" s="231" t="s">
        <v>119</v>
      </c>
      <c r="D4474" s="231" t="s">
        <v>1487</v>
      </c>
      <c r="E4474" s="142">
        <v>13440</v>
      </c>
      <c r="F4474" s="142">
        <v>0</v>
      </c>
      <c r="G4474" s="142">
        <v>0</v>
      </c>
      <c r="H4474" s="142">
        <v>0</v>
      </c>
    </row>
    <row r="4475" spans="1:8" ht="16.5">
      <c r="A4475" s="1431"/>
      <c r="B4475" s="233" t="s">
        <v>1489</v>
      </c>
      <c r="C4475" s="231" t="s">
        <v>1451</v>
      </c>
      <c r="D4475" s="231" t="s">
        <v>1456</v>
      </c>
      <c r="E4475" s="142">
        <v>10400</v>
      </c>
      <c r="F4475" s="142">
        <v>0</v>
      </c>
      <c r="G4475" s="142">
        <v>0</v>
      </c>
      <c r="H4475" s="142">
        <v>0</v>
      </c>
    </row>
    <row r="4476" spans="1:8" ht="16.5">
      <c r="A4476" s="1408"/>
      <c r="B4476" s="233" t="s">
        <v>1490</v>
      </c>
      <c r="C4476" s="231" t="s">
        <v>1454</v>
      </c>
      <c r="D4476" s="231" t="s">
        <v>1456</v>
      </c>
      <c r="E4476" s="142">
        <v>10400</v>
      </c>
      <c r="F4476" s="142">
        <v>0</v>
      </c>
      <c r="G4476" s="142">
        <v>0</v>
      </c>
      <c r="H4476" s="142">
        <v>0</v>
      </c>
    </row>
    <row r="4477" spans="1:8" ht="17.45" customHeight="1">
      <c r="A4477" s="1407">
        <v>86</v>
      </c>
      <c r="B4477" s="1423" t="s">
        <v>1491</v>
      </c>
      <c r="C4477" s="1424"/>
      <c r="D4477" s="1425"/>
      <c r="E4477" s="142">
        <v>0</v>
      </c>
      <c r="F4477" s="142">
        <v>0</v>
      </c>
      <c r="G4477" s="142">
        <v>0</v>
      </c>
      <c r="H4477" s="142">
        <v>0</v>
      </c>
    </row>
    <row r="4478" spans="1:8" ht="17.45" customHeight="1">
      <c r="A4478" s="1431"/>
      <c r="B4478" s="233" t="s">
        <v>1492</v>
      </c>
      <c r="C4478" s="231"/>
      <c r="D4478" s="231"/>
      <c r="E4478" s="142">
        <v>0</v>
      </c>
      <c r="F4478" s="142">
        <v>0</v>
      </c>
      <c r="G4478" s="142">
        <v>0</v>
      </c>
      <c r="H4478" s="142">
        <v>0</v>
      </c>
    </row>
    <row r="4479" spans="1:8" ht="17.45" customHeight="1">
      <c r="A4479" s="1431"/>
      <c r="B4479" s="233" t="s">
        <v>1493</v>
      </c>
      <c r="C4479" s="231" t="s">
        <v>214</v>
      </c>
      <c r="D4479" s="231" t="s">
        <v>1481</v>
      </c>
      <c r="E4479" s="142">
        <v>10240</v>
      </c>
      <c r="F4479" s="142">
        <v>0</v>
      </c>
      <c r="G4479" s="142">
        <v>0</v>
      </c>
      <c r="H4479" s="142">
        <v>0</v>
      </c>
    </row>
    <row r="4480" spans="1:8" ht="17.45" customHeight="1">
      <c r="A4480" s="1431"/>
      <c r="B4480" s="233" t="s">
        <v>1465</v>
      </c>
      <c r="C4480" s="231" t="s">
        <v>119</v>
      </c>
      <c r="D4480" s="231" t="s">
        <v>1455</v>
      </c>
      <c r="E4480" s="142">
        <v>10240</v>
      </c>
      <c r="F4480" s="142">
        <v>0</v>
      </c>
      <c r="G4480" s="142">
        <v>0</v>
      </c>
      <c r="H4480" s="142">
        <v>0</v>
      </c>
    </row>
    <row r="4481" spans="1:8" ht="17.45" customHeight="1">
      <c r="A4481" s="1431"/>
      <c r="B4481" s="233" t="s">
        <v>1458</v>
      </c>
      <c r="C4481" s="231" t="s">
        <v>285</v>
      </c>
      <c r="D4481" s="231" t="s">
        <v>1483</v>
      </c>
      <c r="E4481" s="142">
        <v>10240</v>
      </c>
      <c r="F4481" s="142">
        <v>0</v>
      </c>
      <c r="G4481" s="142">
        <v>0</v>
      </c>
      <c r="H4481" s="142">
        <v>0</v>
      </c>
    </row>
    <row r="4482" spans="1:8" ht="17.45" customHeight="1">
      <c r="A4482" s="1431"/>
      <c r="B4482" s="233" t="s">
        <v>1461</v>
      </c>
      <c r="C4482" s="231" t="s">
        <v>554</v>
      </c>
      <c r="D4482" s="231" t="s">
        <v>1483</v>
      </c>
      <c r="E4482" s="142">
        <v>9600</v>
      </c>
      <c r="F4482" s="142">
        <v>0</v>
      </c>
      <c r="G4482" s="142">
        <v>0</v>
      </c>
      <c r="H4482" s="142">
        <v>0</v>
      </c>
    </row>
    <row r="4483" spans="1:8" ht="17.45" customHeight="1">
      <c r="A4483" s="1431"/>
      <c r="B4483" s="233" t="s">
        <v>1494</v>
      </c>
      <c r="C4483" s="231" t="s">
        <v>554</v>
      </c>
      <c r="D4483" s="231" t="s">
        <v>1495</v>
      </c>
      <c r="E4483" s="142">
        <v>10240</v>
      </c>
      <c r="F4483" s="142">
        <v>0</v>
      </c>
      <c r="G4483" s="142">
        <v>0</v>
      </c>
      <c r="H4483" s="142">
        <v>0</v>
      </c>
    </row>
    <row r="4484" spans="1:8" ht="17.45" customHeight="1">
      <c r="A4484" s="1431"/>
      <c r="B4484" s="233" t="s">
        <v>1466</v>
      </c>
      <c r="C4484" s="231" t="s">
        <v>1455</v>
      </c>
      <c r="D4484" s="231" t="s">
        <v>1481</v>
      </c>
      <c r="E4484" s="142">
        <v>9600</v>
      </c>
      <c r="F4484" s="142">
        <v>0</v>
      </c>
      <c r="G4484" s="142">
        <v>0</v>
      </c>
      <c r="H4484" s="142">
        <v>0</v>
      </c>
    </row>
    <row r="4485" spans="1:8" ht="33">
      <c r="A4485" s="1431"/>
      <c r="B4485" s="233" t="s">
        <v>1496</v>
      </c>
      <c r="C4485" s="231"/>
      <c r="D4485" s="231"/>
      <c r="E4485" s="142">
        <v>0</v>
      </c>
      <c r="F4485" s="142">
        <v>0</v>
      </c>
      <c r="G4485" s="142">
        <v>0</v>
      </c>
      <c r="H4485" s="142">
        <v>0</v>
      </c>
    </row>
    <row r="4486" spans="1:8" ht="17.45" customHeight="1">
      <c r="A4486" s="1431"/>
      <c r="B4486" s="233" t="s">
        <v>1497</v>
      </c>
      <c r="C4486" s="231" t="s">
        <v>1487</v>
      </c>
      <c r="D4486" s="231" t="s">
        <v>104</v>
      </c>
      <c r="E4486" s="142">
        <v>7680</v>
      </c>
      <c r="F4486" s="142">
        <v>0</v>
      </c>
      <c r="G4486" s="142">
        <v>0</v>
      </c>
      <c r="H4486" s="142">
        <v>0</v>
      </c>
    </row>
    <row r="4487" spans="1:8" ht="17.45" customHeight="1">
      <c r="A4487" s="1431"/>
      <c r="B4487" s="233" t="s">
        <v>1498</v>
      </c>
      <c r="C4487" s="231" t="s">
        <v>214</v>
      </c>
      <c r="D4487" s="231" t="s">
        <v>1455</v>
      </c>
      <c r="E4487" s="142">
        <v>8960</v>
      </c>
      <c r="F4487" s="142">
        <v>0</v>
      </c>
      <c r="G4487" s="142">
        <v>0</v>
      </c>
      <c r="H4487" s="142">
        <v>0</v>
      </c>
    </row>
    <row r="4488" spans="1:8" ht="17.45" customHeight="1">
      <c r="A4488" s="1431"/>
      <c r="B4488" s="233" t="s">
        <v>1463</v>
      </c>
      <c r="C4488" s="231" t="s">
        <v>1487</v>
      </c>
      <c r="D4488" s="231" t="s">
        <v>104</v>
      </c>
      <c r="E4488" s="142">
        <v>7680</v>
      </c>
      <c r="F4488" s="142">
        <v>0</v>
      </c>
      <c r="G4488" s="142">
        <v>0</v>
      </c>
      <c r="H4488" s="142">
        <v>0</v>
      </c>
    </row>
    <row r="4489" spans="1:8" ht="17.45" customHeight="1">
      <c r="A4489" s="1431"/>
      <c r="B4489" s="233" t="s">
        <v>1499</v>
      </c>
      <c r="C4489" s="231" t="s">
        <v>282</v>
      </c>
      <c r="D4489" s="231" t="s">
        <v>1455</v>
      </c>
      <c r="E4489" s="142">
        <v>7680</v>
      </c>
      <c r="F4489" s="142">
        <v>0</v>
      </c>
      <c r="G4489" s="142">
        <v>0</v>
      </c>
      <c r="H4489" s="142">
        <v>0</v>
      </c>
    </row>
    <row r="4490" spans="1:8" ht="17.45" customHeight="1">
      <c r="A4490" s="1431"/>
      <c r="B4490" s="233" t="s">
        <v>1500</v>
      </c>
      <c r="C4490" s="231" t="s">
        <v>214</v>
      </c>
      <c r="D4490" s="231" t="s">
        <v>1455</v>
      </c>
      <c r="E4490" s="142">
        <v>8960</v>
      </c>
      <c r="F4490" s="142">
        <v>0</v>
      </c>
      <c r="G4490" s="142">
        <v>0</v>
      </c>
      <c r="H4490" s="142">
        <v>0</v>
      </c>
    </row>
    <row r="4491" spans="1:8" ht="17.45" customHeight="1">
      <c r="A4491" s="1431"/>
      <c r="B4491" s="233" t="s">
        <v>1501</v>
      </c>
      <c r="C4491" s="231" t="s">
        <v>1487</v>
      </c>
      <c r="D4491" s="231" t="s">
        <v>1462</v>
      </c>
      <c r="E4491" s="142">
        <v>7680</v>
      </c>
      <c r="F4491" s="142">
        <v>0</v>
      </c>
      <c r="G4491" s="142">
        <v>0</v>
      </c>
      <c r="H4491" s="142">
        <v>0</v>
      </c>
    </row>
    <row r="4492" spans="1:8" ht="17.45" customHeight="1">
      <c r="A4492" s="1431"/>
      <c r="B4492" s="233" t="s">
        <v>1459</v>
      </c>
      <c r="C4492" s="231" t="s">
        <v>554</v>
      </c>
      <c r="D4492" s="231" t="s">
        <v>1483</v>
      </c>
      <c r="E4492" s="142">
        <v>7680</v>
      </c>
      <c r="F4492" s="142">
        <v>0</v>
      </c>
      <c r="G4492" s="142">
        <v>0</v>
      </c>
      <c r="H4492" s="142">
        <v>0</v>
      </c>
    </row>
    <row r="4493" spans="1:8" ht="17.45" customHeight="1">
      <c r="A4493" s="1431"/>
      <c r="B4493" s="233" t="s">
        <v>1502</v>
      </c>
      <c r="C4493" s="231" t="s">
        <v>283</v>
      </c>
      <c r="D4493" s="231" t="s">
        <v>285</v>
      </c>
      <c r="E4493" s="142">
        <v>7680</v>
      </c>
      <c r="F4493" s="142">
        <v>0</v>
      </c>
      <c r="G4493" s="142">
        <v>0</v>
      </c>
      <c r="H4493" s="142">
        <v>0</v>
      </c>
    </row>
    <row r="4494" spans="1:8" ht="17.45" customHeight="1">
      <c r="A4494" s="1431"/>
      <c r="B4494" s="233" t="s">
        <v>1503</v>
      </c>
      <c r="C4494" s="231" t="s">
        <v>554</v>
      </c>
      <c r="D4494" s="231" t="s">
        <v>284</v>
      </c>
      <c r="E4494" s="142">
        <v>7680</v>
      </c>
      <c r="F4494" s="142">
        <v>0</v>
      </c>
      <c r="G4494" s="142">
        <v>0</v>
      </c>
      <c r="H4494" s="142">
        <v>0</v>
      </c>
    </row>
    <row r="4495" spans="1:8" ht="17.45" customHeight="1">
      <c r="A4495" s="1408"/>
      <c r="B4495" s="233" t="s">
        <v>1460</v>
      </c>
      <c r="C4495" s="231" t="s">
        <v>285</v>
      </c>
      <c r="D4495" s="231" t="s">
        <v>1483</v>
      </c>
      <c r="E4495" s="142">
        <v>7680</v>
      </c>
      <c r="F4495" s="142">
        <v>0</v>
      </c>
      <c r="G4495" s="142">
        <v>0</v>
      </c>
      <c r="H4495" s="142">
        <v>0</v>
      </c>
    </row>
    <row r="4496" spans="1:8" ht="36.75" customHeight="1">
      <c r="A4496" s="225"/>
      <c r="B4496" s="1423" t="s">
        <v>1504</v>
      </c>
      <c r="C4496" s="1424"/>
      <c r="D4496" s="1425"/>
      <c r="E4496" s="142">
        <v>0</v>
      </c>
      <c r="F4496" s="142">
        <v>0</v>
      </c>
      <c r="G4496" s="142">
        <v>0</v>
      </c>
      <c r="H4496" s="142">
        <v>0</v>
      </c>
    </row>
    <row r="4497" spans="1:8" ht="49.5">
      <c r="A4497" s="225">
        <v>87</v>
      </c>
      <c r="B4497" s="233" t="s">
        <v>1505</v>
      </c>
      <c r="C4497" s="231" t="s">
        <v>1331</v>
      </c>
      <c r="D4497" s="231"/>
      <c r="E4497" s="142">
        <v>9240</v>
      </c>
      <c r="F4497" s="142">
        <v>0</v>
      </c>
      <c r="G4497" s="142">
        <v>0</v>
      </c>
      <c r="H4497" s="142">
        <v>0</v>
      </c>
    </row>
    <row r="4498" spans="1:8" ht="25.5" customHeight="1">
      <c r="A4498" s="225">
        <v>88</v>
      </c>
      <c r="B4498" s="233" t="s">
        <v>1506</v>
      </c>
      <c r="C4498" s="231" t="s">
        <v>1507</v>
      </c>
      <c r="D4498" s="231" t="s">
        <v>1508</v>
      </c>
      <c r="E4498" s="142">
        <v>8800</v>
      </c>
      <c r="F4498" s="142">
        <v>0</v>
      </c>
      <c r="G4498" s="142">
        <v>0</v>
      </c>
      <c r="H4498" s="142">
        <v>0</v>
      </c>
    </row>
    <row r="4499" spans="1:8" ht="15" customHeight="1">
      <c r="A4499" s="225">
        <v>89</v>
      </c>
      <c r="B4499" s="233" t="s">
        <v>1508</v>
      </c>
      <c r="C4499" s="231" t="s">
        <v>1506</v>
      </c>
      <c r="D4499" s="231" t="s">
        <v>1509</v>
      </c>
      <c r="E4499" s="142">
        <v>8800</v>
      </c>
      <c r="F4499" s="142">
        <v>0</v>
      </c>
      <c r="G4499" s="142">
        <v>0</v>
      </c>
      <c r="H4499" s="142">
        <v>0</v>
      </c>
    </row>
    <row r="4500" spans="1:8" ht="15" customHeight="1">
      <c r="A4500" s="225">
        <v>90</v>
      </c>
      <c r="B4500" s="233" t="s">
        <v>1510</v>
      </c>
      <c r="C4500" s="231" t="s">
        <v>1507</v>
      </c>
      <c r="D4500" s="231" t="s">
        <v>1508</v>
      </c>
      <c r="E4500" s="142">
        <v>8800</v>
      </c>
      <c r="F4500" s="142">
        <v>0</v>
      </c>
      <c r="G4500" s="142">
        <v>0</v>
      </c>
      <c r="H4500" s="142">
        <v>0</v>
      </c>
    </row>
    <row r="4501" spans="1:8" ht="15" customHeight="1">
      <c r="A4501" s="225">
        <v>91</v>
      </c>
      <c r="B4501" s="233" t="s">
        <v>1511</v>
      </c>
      <c r="C4501" s="231" t="s">
        <v>1507</v>
      </c>
      <c r="D4501" s="231" t="s">
        <v>1508</v>
      </c>
      <c r="E4501" s="142">
        <v>8360</v>
      </c>
      <c r="F4501" s="142">
        <v>0</v>
      </c>
      <c r="G4501" s="142">
        <v>0</v>
      </c>
      <c r="H4501" s="142">
        <v>0</v>
      </c>
    </row>
    <row r="4502" spans="1:8" ht="15" customHeight="1">
      <c r="A4502" s="225">
        <v>92</v>
      </c>
      <c r="B4502" s="233" t="s">
        <v>1512</v>
      </c>
      <c r="C4502" s="231" t="s">
        <v>1507</v>
      </c>
      <c r="D4502" s="231" t="s">
        <v>1508</v>
      </c>
      <c r="E4502" s="142">
        <v>8360</v>
      </c>
      <c r="F4502" s="142">
        <v>0</v>
      </c>
      <c r="G4502" s="142">
        <v>0</v>
      </c>
      <c r="H4502" s="142">
        <v>0</v>
      </c>
    </row>
    <row r="4503" spans="1:8" ht="15" customHeight="1">
      <c r="A4503" s="225">
        <v>93</v>
      </c>
      <c r="B4503" s="233" t="s">
        <v>1513</v>
      </c>
      <c r="C4503" s="231" t="s">
        <v>1507</v>
      </c>
      <c r="D4503" s="231" t="s">
        <v>1508</v>
      </c>
      <c r="E4503" s="142">
        <v>8360</v>
      </c>
      <c r="F4503" s="142">
        <v>0</v>
      </c>
      <c r="G4503" s="142">
        <v>0</v>
      </c>
      <c r="H4503" s="142">
        <v>0</v>
      </c>
    </row>
    <row r="4504" spans="1:8" ht="37.5" customHeight="1">
      <c r="A4504" s="1407">
        <v>94</v>
      </c>
      <c r="B4504" s="1423" t="s">
        <v>1514</v>
      </c>
      <c r="C4504" s="1424"/>
      <c r="D4504" s="1425"/>
      <c r="E4504" s="142">
        <v>0</v>
      </c>
      <c r="F4504" s="142">
        <v>0</v>
      </c>
      <c r="G4504" s="142">
        <v>0</v>
      </c>
      <c r="H4504" s="142">
        <v>0</v>
      </c>
    </row>
    <row r="4505" spans="1:8" ht="15" customHeight="1">
      <c r="A4505" s="1431"/>
      <c r="B4505" s="1428" t="s">
        <v>1515</v>
      </c>
      <c r="C4505" s="1429"/>
      <c r="D4505" s="1430"/>
      <c r="E4505" s="142">
        <v>8400</v>
      </c>
      <c r="F4505" s="142">
        <v>0</v>
      </c>
      <c r="G4505" s="142">
        <v>0</v>
      </c>
      <c r="H4505" s="142">
        <v>0</v>
      </c>
    </row>
    <row r="4506" spans="1:8" ht="16.5">
      <c r="A4506" s="1431"/>
      <c r="B4506" s="1428" t="s">
        <v>1516</v>
      </c>
      <c r="C4506" s="1429"/>
      <c r="D4506" s="1430"/>
      <c r="E4506" s="142">
        <v>7156</v>
      </c>
      <c r="F4506" s="142">
        <v>0</v>
      </c>
      <c r="G4506" s="142">
        <v>0</v>
      </c>
      <c r="H4506" s="142">
        <v>0</v>
      </c>
    </row>
    <row r="4507" spans="1:8" ht="15" customHeight="1">
      <c r="A4507" s="1408"/>
      <c r="B4507" s="1428" t="s">
        <v>1517</v>
      </c>
      <c r="C4507" s="1429"/>
      <c r="D4507" s="1430"/>
      <c r="E4507" s="142">
        <v>6240</v>
      </c>
      <c r="F4507" s="142">
        <v>0</v>
      </c>
      <c r="G4507" s="142">
        <v>0</v>
      </c>
      <c r="H4507" s="142">
        <v>0</v>
      </c>
    </row>
    <row r="4508" spans="1:8" ht="39.75" customHeight="1">
      <c r="A4508" s="1407">
        <v>95</v>
      </c>
      <c r="B4508" s="1423" t="s">
        <v>1518</v>
      </c>
      <c r="C4508" s="1424"/>
      <c r="D4508" s="1425"/>
      <c r="E4508" s="142">
        <v>0</v>
      </c>
      <c r="F4508" s="142">
        <v>0</v>
      </c>
      <c r="G4508" s="142">
        <v>0</v>
      </c>
      <c r="H4508" s="142">
        <v>0</v>
      </c>
    </row>
    <row r="4509" spans="1:8" ht="16.5">
      <c r="A4509" s="1431"/>
      <c r="B4509" s="1428" t="s">
        <v>1519</v>
      </c>
      <c r="C4509" s="1429"/>
      <c r="D4509" s="1430"/>
      <c r="E4509" s="142">
        <v>9540</v>
      </c>
      <c r="F4509" s="142">
        <v>0</v>
      </c>
      <c r="G4509" s="142">
        <v>0</v>
      </c>
      <c r="H4509" s="142">
        <v>0</v>
      </c>
    </row>
    <row r="4510" spans="1:8" ht="16.5">
      <c r="A4510" s="1431"/>
      <c r="B4510" s="1428" t="s">
        <v>1520</v>
      </c>
      <c r="C4510" s="1429"/>
      <c r="D4510" s="1430"/>
      <c r="E4510" s="142">
        <v>9540</v>
      </c>
      <c r="F4510" s="142">
        <v>0</v>
      </c>
      <c r="G4510" s="142">
        <v>0</v>
      </c>
      <c r="H4510" s="142">
        <v>0</v>
      </c>
    </row>
    <row r="4511" spans="1:8" ht="16.5">
      <c r="A4511" s="1431"/>
      <c r="B4511" s="1428" t="s">
        <v>1521</v>
      </c>
      <c r="C4511" s="1429"/>
      <c r="D4511" s="1430"/>
      <c r="E4511" s="142">
        <v>8744</v>
      </c>
      <c r="F4511" s="142">
        <v>0</v>
      </c>
      <c r="G4511" s="142">
        <v>0</v>
      </c>
      <c r="H4511" s="142">
        <v>0</v>
      </c>
    </row>
    <row r="4512" spans="1:8" ht="16.5">
      <c r="A4512" s="1431"/>
      <c r="B4512" s="1428" t="s">
        <v>1522</v>
      </c>
      <c r="C4512" s="1429"/>
      <c r="D4512" s="1430"/>
      <c r="E4512" s="142">
        <v>8400</v>
      </c>
      <c r="F4512" s="142">
        <v>0</v>
      </c>
      <c r="G4512" s="142">
        <v>0</v>
      </c>
      <c r="H4512" s="142">
        <v>0</v>
      </c>
    </row>
    <row r="4513" spans="1:8" ht="16.5">
      <c r="A4513" s="1408"/>
      <c r="B4513" s="1428" t="s">
        <v>1523</v>
      </c>
      <c r="C4513" s="1429"/>
      <c r="D4513" s="1430"/>
      <c r="E4513" s="142">
        <v>8400</v>
      </c>
      <c r="F4513" s="142">
        <v>0</v>
      </c>
      <c r="G4513" s="142">
        <v>0</v>
      </c>
      <c r="H4513" s="142">
        <v>0</v>
      </c>
    </row>
    <row r="4514" spans="1:8" ht="22.5" customHeight="1">
      <c r="A4514" s="1407">
        <v>96</v>
      </c>
      <c r="B4514" s="1423" t="s">
        <v>1524</v>
      </c>
      <c r="C4514" s="1424"/>
      <c r="D4514" s="1425"/>
      <c r="E4514" s="142">
        <v>0</v>
      </c>
      <c r="F4514" s="142">
        <v>0</v>
      </c>
      <c r="G4514" s="142">
        <v>0</v>
      </c>
      <c r="H4514" s="142">
        <v>0</v>
      </c>
    </row>
    <row r="4515" spans="1:8" ht="32.450000000000003" customHeight="1">
      <c r="A4515" s="1431"/>
      <c r="B4515" s="1428" t="s">
        <v>1525</v>
      </c>
      <c r="C4515" s="1429"/>
      <c r="D4515" s="1430"/>
      <c r="E4515" s="142">
        <v>9200</v>
      </c>
      <c r="F4515" s="142">
        <v>0</v>
      </c>
      <c r="G4515" s="142">
        <v>0</v>
      </c>
      <c r="H4515" s="142">
        <v>0</v>
      </c>
    </row>
    <row r="4516" spans="1:8" ht="32.450000000000003" customHeight="1">
      <c r="A4516" s="1431"/>
      <c r="B4516" s="1428" t="s">
        <v>1526</v>
      </c>
      <c r="C4516" s="1429"/>
      <c r="D4516" s="1430"/>
      <c r="E4516" s="142">
        <v>8800</v>
      </c>
      <c r="F4516" s="142">
        <v>0</v>
      </c>
      <c r="G4516" s="142">
        <v>0</v>
      </c>
      <c r="H4516" s="142">
        <v>0</v>
      </c>
    </row>
    <row r="4517" spans="1:8" ht="36.6" customHeight="1">
      <c r="A4517" s="1408"/>
      <c r="B4517" s="1428" t="s">
        <v>1527</v>
      </c>
      <c r="C4517" s="1429"/>
      <c r="D4517" s="1430"/>
      <c r="E4517" s="142">
        <v>8800</v>
      </c>
      <c r="F4517" s="142">
        <v>0</v>
      </c>
      <c r="G4517" s="142">
        <v>0</v>
      </c>
      <c r="H4517" s="142">
        <v>0</v>
      </c>
    </row>
    <row r="4518" spans="1:8" ht="66">
      <c r="A4518" s="225">
        <v>97</v>
      </c>
      <c r="B4518" s="233" t="s">
        <v>1528</v>
      </c>
      <c r="C4518" s="231" t="s">
        <v>1427</v>
      </c>
      <c r="D4518" s="231" t="s">
        <v>1432</v>
      </c>
      <c r="E4518" s="142">
        <v>9360</v>
      </c>
      <c r="F4518" s="142">
        <v>0</v>
      </c>
      <c r="G4518" s="142">
        <v>0</v>
      </c>
      <c r="H4518" s="142">
        <v>0</v>
      </c>
    </row>
    <row r="4519" spans="1:8" ht="16.5">
      <c r="A4519" s="225">
        <v>98</v>
      </c>
      <c r="B4519" s="233" t="s">
        <v>1529</v>
      </c>
      <c r="C4519" s="231" t="s">
        <v>1530</v>
      </c>
      <c r="D4519" s="231" t="s">
        <v>1362</v>
      </c>
      <c r="E4519" s="142">
        <v>8640</v>
      </c>
      <c r="F4519" s="142">
        <v>0</v>
      </c>
      <c r="G4519" s="142">
        <v>0</v>
      </c>
      <c r="H4519" s="142">
        <v>0</v>
      </c>
    </row>
    <row r="4520" spans="1:8" ht="16.5">
      <c r="A4520" s="225">
        <v>99</v>
      </c>
      <c r="B4520" s="233" t="s">
        <v>1531</v>
      </c>
      <c r="C4520" s="231" t="s">
        <v>1532</v>
      </c>
      <c r="D4520" s="231" t="s">
        <v>1362</v>
      </c>
      <c r="E4520" s="142">
        <v>8640</v>
      </c>
      <c r="F4520" s="142">
        <v>0</v>
      </c>
      <c r="G4520" s="142">
        <v>0</v>
      </c>
      <c r="H4520" s="142">
        <v>0</v>
      </c>
    </row>
    <row r="4521" spans="1:8" ht="16.5">
      <c r="A4521" s="225">
        <v>100</v>
      </c>
      <c r="B4521" s="233" t="s">
        <v>1533</v>
      </c>
      <c r="C4521" s="231" t="s">
        <v>1534</v>
      </c>
      <c r="D4521" s="231" t="s">
        <v>1362</v>
      </c>
      <c r="E4521" s="142">
        <v>8640</v>
      </c>
      <c r="F4521" s="142">
        <v>0</v>
      </c>
      <c r="G4521" s="142">
        <v>0</v>
      </c>
      <c r="H4521" s="142">
        <v>0</v>
      </c>
    </row>
    <row r="4522" spans="1:8" ht="38.450000000000003" customHeight="1">
      <c r="A4522" s="225">
        <v>101</v>
      </c>
      <c r="B4522" s="233" t="s">
        <v>1535</v>
      </c>
      <c r="C4522" s="231" t="s">
        <v>1536</v>
      </c>
      <c r="D4522" s="231" t="s">
        <v>1537</v>
      </c>
      <c r="E4522" s="142">
        <v>7352</v>
      </c>
      <c r="F4522" s="142">
        <v>2204</v>
      </c>
      <c r="G4522" s="142">
        <v>1840</v>
      </c>
      <c r="H4522" s="142">
        <v>1104</v>
      </c>
    </row>
    <row r="4523" spans="1:8" ht="16.5">
      <c r="A4523" s="1407">
        <v>102</v>
      </c>
      <c r="B4523" s="1529" t="s">
        <v>1538</v>
      </c>
      <c r="C4523" s="231" t="s">
        <v>1539</v>
      </c>
      <c r="D4523" s="231" t="s">
        <v>1540</v>
      </c>
      <c r="E4523" s="142">
        <v>3500</v>
      </c>
      <c r="F4523" s="142">
        <v>2100</v>
      </c>
      <c r="G4523" s="142">
        <v>1752</v>
      </c>
      <c r="H4523" s="142">
        <v>0</v>
      </c>
    </row>
    <row r="4524" spans="1:8" ht="49.5">
      <c r="A4524" s="1431"/>
      <c r="B4524" s="1531"/>
      <c r="C4524" s="231" t="s">
        <v>1540</v>
      </c>
      <c r="D4524" s="231" t="s">
        <v>1541</v>
      </c>
      <c r="E4524" s="142">
        <v>1680</v>
      </c>
      <c r="F4524" s="142">
        <v>1008</v>
      </c>
      <c r="G4524" s="142">
        <v>840</v>
      </c>
      <c r="H4524" s="142">
        <v>0</v>
      </c>
    </row>
    <row r="4525" spans="1:8" ht="49.5">
      <c r="A4525" s="1431"/>
      <c r="B4525" s="1531"/>
      <c r="C4525" s="231" t="s">
        <v>1541</v>
      </c>
      <c r="D4525" s="231" t="s">
        <v>1535</v>
      </c>
      <c r="E4525" s="142">
        <v>3080</v>
      </c>
      <c r="F4525" s="142">
        <v>1848</v>
      </c>
      <c r="G4525" s="142">
        <v>1540</v>
      </c>
      <c r="H4525" s="142">
        <v>0</v>
      </c>
    </row>
    <row r="4526" spans="1:8" ht="16.5">
      <c r="A4526" s="1408"/>
      <c r="B4526" s="1530"/>
      <c r="C4526" s="231" t="s">
        <v>1539</v>
      </c>
      <c r="D4526" s="231" t="s">
        <v>1542</v>
      </c>
      <c r="E4526" s="142">
        <v>2240</v>
      </c>
      <c r="F4526" s="142">
        <v>1344</v>
      </c>
      <c r="G4526" s="142">
        <v>1120</v>
      </c>
      <c r="H4526" s="142">
        <v>0</v>
      </c>
    </row>
    <row r="4527" spans="1:8" ht="99">
      <c r="A4527" s="225">
        <v>103</v>
      </c>
      <c r="B4527" s="233" t="s">
        <v>1543</v>
      </c>
      <c r="C4527" s="231" t="s">
        <v>1539</v>
      </c>
      <c r="D4527" s="231" t="s">
        <v>1544</v>
      </c>
      <c r="E4527" s="142">
        <v>3000</v>
      </c>
      <c r="F4527" s="142">
        <v>1800</v>
      </c>
      <c r="G4527" s="142">
        <v>0</v>
      </c>
      <c r="H4527" s="142">
        <v>0</v>
      </c>
    </row>
    <row r="4528" spans="1:8" ht="39.6" customHeight="1">
      <c r="A4528" s="1407">
        <v>104</v>
      </c>
      <c r="B4528" s="1529" t="s">
        <v>1545</v>
      </c>
      <c r="C4528" s="231" t="s">
        <v>1546</v>
      </c>
      <c r="D4528" s="231" t="s">
        <v>1547</v>
      </c>
      <c r="E4528" s="142">
        <v>1456</v>
      </c>
      <c r="F4528" s="142">
        <v>800</v>
      </c>
      <c r="G4528" s="142">
        <v>656</v>
      </c>
      <c r="H4528" s="142">
        <v>0</v>
      </c>
    </row>
    <row r="4529" spans="1:8" ht="33">
      <c r="A4529" s="1431"/>
      <c r="B4529" s="1531"/>
      <c r="C4529" s="231" t="s">
        <v>1547</v>
      </c>
      <c r="D4529" s="231" t="s">
        <v>1548</v>
      </c>
      <c r="E4529" s="142">
        <v>1040</v>
      </c>
      <c r="F4529" s="142">
        <v>676</v>
      </c>
      <c r="G4529" s="142">
        <v>572</v>
      </c>
      <c r="H4529" s="142">
        <v>0</v>
      </c>
    </row>
    <row r="4530" spans="1:8" ht="33">
      <c r="A4530" s="1408"/>
      <c r="B4530" s="1530"/>
      <c r="C4530" s="231" t="s">
        <v>1548</v>
      </c>
      <c r="D4530" s="231" t="s">
        <v>1549</v>
      </c>
      <c r="E4530" s="142">
        <v>748</v>
      </c>
      <c r="F4530" s="142">
        <v>600</v>
      </c>
      <c r="G4530" s="142">
        <v>488</v>
      </c>
      <c r="H4530" s="142">
        <v>0</v>
      </c>
    </row>
    <row r="4531" spans="1:8" ht="49.5">
      <c r="A4531" s="1407">
        <v>105</v>
      </c>
      <c r="B4531" s="1529" t="s">
        <v>1550</v>
      </c>
      <c r="C4531" s="231" t="s">
        <v>1551</v>
      </c>
      <c r="D4531" s="231" t="s">
        <v>1552</v>
      </c>
      <c r="E4531" s="142">
        <v>1560</v>
      </c>
      <c r="F4531" s="142">
        <v>1016</v>
      </c>
      <c r="G4531" s="142">
        <v>860</v>
      </c>
      <c r="H4531" s="142">
        <v>0</v>
      </c>
    </row>
    <row r="4532" spans="1:8" ht="33">
      <c r="A4532" s="1408"/>
      <c r="B4532" s="1530"/>
      <c r="C4532" s="231" t="s">
        <v>1552</v>
      </c>
      <c r="D4532" s="231" t="s">
        <v>1553</v>
      </c>
      <c r="E4532" s="142">
        <v>860</v>
      </c>
      <c r="F4532" s="142">
        <v>560</v>
      </c>
      <c r="G4532" s="142">
        <v>472</v>
      </c>
      <c r="H4532" s="142">
        <v>0</v>
      </c>
    </row>
    <row r="4533" spans="1:8" ht="33">
      <c r="A4533" s="225">
        <v>106</v>
      </c>
      <c r="B4533" s="233" t="s">
        <v>1554</v>
      </c>
      <c r="C4533" s="231" t="s">
        <v>1555</v>
      </c>
      <c r="D4533" s="231" t="s">
        <v>1556</v>
      </c>
      <c r="E4533" s="142">
        <v>936</v>
      </c>
      <c r="F4533" s="142">
        <v>748</v>
      </c>
      <c r="G4533" s="142">
        <v>560</v>
      </c>
      <c r="H4533" s="142">
        <v>0</v>
      </c>
    </row>
    <row r="4534" spans="1:8" ht="49.5">
      <c r="A4534" s="225">
        <v>107</v>
      </c>
      <c r="B4534" s="233" t="s">
        <v>1557</v>
      </c>
      <c r="C4534" s="231" t="s">
        <v>1558</v>
      </c>
      <c r="D4534" s="231" t="s">
        <v>1559</v>
      </c>
      <c r="E4534" s="142">
        <v>936</v>
      </c>
      <c r="F4534" s="142">
        <v>748</v>
      </c>
      <c r="G4534" s="142">
        <v>560</v>
      </c>
      <c r="H4534" s="142">
        <v>0</v>
      </c>
    </row>
    <row r="4535" spans="1:8" ht="33">
      <c r="A4535" s="225">
        <v>108</v>
      </c>
      <c r="B4535" s="233" t="s">
        <v>1560</v>
      </c>
      <c r="C4535" s="231" t="s">
        <v>1555</v>
      </c>
      <c r="D4535" s="231" t="s">
        <v>1561</v>
      </c>
      <c r="E4535" s="142">
        <v>916</v>
      </c>
      <c r="F4535" s="142">
        <v>732</v>
      </c>
      <c r="G4535" s="142">
        <v>548</v>
      </c>
      <c r="H4535" s="142">
        <v>0</v>
      </c>
    </row>
    <row r="4536" spans="1:8" ht="33">
      <c r="A4536" s="225">
        <v>109</v>
      </c>
      <c r="B4536" s="233" t="s">
        <v>1562</v>
      </c>
      <c r="C4536" s="231" t="s">
        <v>1555</v>
      </c>
      <c r="D4536" s="231" t="s">
        <v>1563</v>
      </c>
      <c r="E4536" s="142">
        <v>916</v>
      </c>
      <c r="F4536" s="142">
        <v>732</v>
      </c>
      <c r="G4536" s="142">
        <v>548</v>
      </c>
      <c r="H4536" s="142">
        <v>0</v>
      </c>
    </row>
    <row r="4537" spans="1:8" ht="33">
      <c r="A4537" s="225">
        <v>110</v>
      </c>
      <c r="B4537" s="233" t="s">
        <v>1564</v>
      </c>
      <c r="C4537" s="231" t="s">
        <v>1549</v>
      </c>
      <c r="D4537" s="231" t="s">
        <v>1565</v>
      </c>
      <c r="E4537" s="142">
        <v>916</v>
      </c>
      <c r="F4537" s="142">
        <v>732</v>
      </c>
      <c r="G4537" s="142">
        <v>596</v>
      </c>
      <c r="H4537" s="142">
        <v>0</v>
      </c>
    </row>
    <row r="4538" spans="1:8" s="162" customFormat="1" ht="63" customHeight="1">
      <c r="A4538" s="224">
        <v>111</v>
      </c>
      <c r="B4538" s="1413" t="s">
        <v>3023</v>
      </c>
      <c r="C4538" s="1414"/>
      <c r="D4538" s="1415"/>
      <c r="E4538" s="319">
        <v>468</v>
      </c>
      <c r="F4538" s="319">
        <v>468</v>
      </c>
      <c r="G4538" s="319">
        <v>380</v>
      </c>
      <c r="H4538" s="319">
        <v>320</v>
      </c>
    </row>
    <row r="4539" spans="1:8" s="132" customFormat="1" ht="16.5">
      <c r="A4539" s="136">
        <v>57</v>
      </c>
      <c r="B4539" s="438" t="s">
        <v>1936</v>
      </c>
      <c r="C4539" s="136"/>
      <c r="D4539" s="136"/>
      <c r="E4539" s="141">
        <v>0</v>
      </c>
      <c r="F4539" s="141">
        <v>0</v>
      </c>
      <c r="G4539" s="141">
        <v>0</v>
      </c>
      <c r="H4539" s="141">
        <v>0</v>
      </c>
    </row>
    <row r="4540" spans="1:8" ht="33">
      <c r="A4540" s="225">
        <v>1</v>
      </c>
      <c r="B4540" s="233" t="s">
        <v>880</v>
      </c>
      <c r="C4540" s="226" t="s">
        <v>1937</v>
      </c>
      <c r="D4540" s="226" t="s">
        <v>1571</v>
      </c>
      <c r="E4540" s="142">
        <v>32400</v>
      </c>
      <c r="F4540" s="142">
        <v>9720</v>
      </c>
      <c r="G4540" s="142">
        <v>8100</v>
      </c>
      <c r="H4540" s="142">
        <v>4860</v>
      </c>
    </row>
    <row r="4541" spans="1:8" ht="37.9" customHeight="1">
      <c r="A4541" s="225">
        <f>MAX($A$3922:A4540)+1</f>
        <v>227</v>
      </c>
      <c r="B4541" s="233" t="s">
        <v>1938</v>
      </c>
      <c r="C4541" s="226" t="s">
        <v>880</v>
      </c>
      <c r="D4541" s="226" t="s">
        <v>881</v>
      </c>
      <c r="E4541" s="142">
        <v>9788</v>
      </c>
      <c r="F4541" s="142">
        <v>3916</v>
      </c>
      <c r="G4541" s="142">
        <v>3424</v>
      </c>
      <c r="H4541" s="142">
        <v>1956</v>
      </c>
    </row>
    <row r="4542" spans="1:8" ht="49.5">
      <c r="A4542" s="225">
        <f>MAX($A$3922:A4541)+1</f>
        <v>228</v>
      </c>
      <c r="B4542" s="233" t="s">
        <v>1312</v>
      </c>
      <c r="C4542" s="226" t="s">
        <v>1360</v>
      </c>
      <c r="D4542" s="226" t="s">
        <v>1939</v>
      </c>
      <c r="E4542" s="142">
        <v>30500</v>
      </c>
      <c r="F4542" s="142">
        <v>9152</v>
      </c>
      <c r="G4542" s="142">
        <v>7624</v>
      </c>
      <c r="H4542" s="142">
        <v>4576</v>
      </c>
    </row>
    <row r="4543" spans="1:8" ht="33">
      <c r="A4543" s="1407">
        <f>MAX($A$3922:A4542)+1</f>
        <v>229</v>
      </c>
      <c r="B4543" s="1529" t="s">
        <v>1571</v>
      </c>
      <c r="C4543" s="226" t="s">
        <v>880</v>
      </c>
      <c r="D4543" s="226" t="s">
        <v>1940</v>
      </c>
      <c r="E4543" s="142">
        <v>25200</v>
      </c>
      <c r="F4543" s="142">
        <v>8820</v>
      </c>
      <c r="G4543" s="142">
        <v>7560</v>
      </c>
      <c r="H4543" s="142">
        <v>3780</v>
      </c>
    </row>
    <row r="4544" spans="1:8" ht="49.5">
      <c r="A4544" s="1408"/>
      <c r="B4544" s="1530"/>
      <c r="C4544" s="226" t="s">
        <v>1940</v>
      </c>
      <c r="D4544" s="226" t="s">
        <v>1941</v>
      </c>
      <c r="E4544" s="142">
        <v>18000</v>
      </c>
      <c r="F4544" s="142">
        <v>6300</v>
      </c>
      <c r="G4544" s="142">
        <v>5400</v>
      </c>
      <c r="H4544" s="142">
        <v>2700</v>
      </c>
    </row>
    <row r="4545" spans="1:8" ht="49.5">
      <c r="A4545" s="1407">
        <f>MAX($A$3922:A4544)+1</f>
        <v>230</v>
      </c>
      <c r="B4545" s="1529" t="s">
        <v>1942</v>
      </c>
      <c r="C4545" s="226" t="s">
        <v>1941</v>
      </c>
      <c r="D4545" s="226" t="s">
        <v>1943</v>
      </c>
      <c r="E4545" s="142">
        <v>15360</v>
      </c>
      <c r="F4545" s="142">
        <v>5376</v>
      </c>
      <c r="G4545" s="142">
        <v>4608</v>
      </c>
      <c r="H4545" s="142">
        <v>2304</v>
      </c>
    </row>
    <row r="4546" spans="1:8" ht="34.9" customHeight="1">
      <c r="A4546" s="1431"/>
      <c r="B4546" s="1531"/>
      <c r="C4546" s="226" t="s">
        <v>1943</v>
      </c>
      <c r="D4546" s="226" t="s">
        <v>1944</v>
      </c>
      <c r="E4546" s="142">
        <v>14080</v>
      </c>
      <c r="F4546" s="142">
        <v>4928</v>
      </c>
      <c r="G4546" s="142">
        <v>4224</v>
      </c>
      <c r="H4546" s="142">
        <v>2112</v>
      </c>
    </row>
    <row r="4547" spans="1:8" ht="46.5" customHeight="1">
      <c r="A4547" s="1408"/>
      <c r="B4547" s="1530"/>
      <c r="C4547" s="226" t="s">
        <v>1944</v>
      </c>
      <c r="D4547" s="226" t="s">
        <v>1945</v>
      </c>
      <c r="E4547" s="142">
        <v>10240</v>
      </c>
      <c r="F4547" s="142">
        <v>4608</v>
      </c>
      <c r="G4547" s="142">
        <v>4096</v>
      </c>
      <c r="H4547" s="142">
        <v>2048</v>
      </c>
    </row>
    <row r="4548" spans="1:8" ht="29.45" customHeight="1">
      <c r="A4548" s="225">
        <f>MAX($A$3922:A4547)+1</f>
        <v>231</v>
      </c>
      <c r="B4548" s="233" t="s">
        <v>1946</v>
      </c>
      <c r="C4548" s="226" t="s">
        <v>1942</v>
      </c>
      <c r="D4548" s="226" t="s">
        <v>1947</v>
      </c>
      <c r="E4548" s="142">
        <v>5280</v>
      </c>
      <c r="F4548" s="142">
        <v>2904</v>
      </c>
      <c r="G4548" s="142">
        <v>2640</v>
      </c>
      <c r="H4548" s="142">
        <v>1320</v>
      </c>
    </row>
    <row r="4549" spans="1:8" ht="29.45" customHeight="1">
      <c r="A4549" s="225">
        <f>MAX($A$3922:A4548)+1</f>
        <v>232</v>
      </c>
      <c r="B4549" s="233" t="s">
        <v>1947</v>
      </c>
      <c r="C4549" s="226" t="s">
        <v>1942</v>
      </c>
      <c r="D4549" s="226" t="s">
        <v>1946</v>
      </c>
      <c r="E4549" s="142">
        <v>5120</v>
      </c>
      <c r="F4549" s="142">
        <v>2816</v>
      </c>
      <c r="G4549" s="142">
        <v>2560</v>
      </c>
      <c r="H4549" s="142">
        <v>1280</v>
      </c>
    </row>
    <row r="4550" spans="1:8" ht="29.45" customHeight="1">
      <c r="A4550" s="225">
        <f>MAX($A$3922:A4549)+1</f>
        <v>233</v>
      </c>
      <c r="B4550" s="233" t="s">
        <v>1948</v>
      </c>
      <c r="C4550" s="226" t="s">
        <v>1942</v>
      </c>
      <c r="D4550" s="226" t="s">
        <v>1949</v>
      </c>
      <c r="E4550" s="142">
        <v>5120</v>
      </c>
      <c r="F4550" s="142">
        <v>2816</v>
      </c>
      <c r="G4550" s="142">
        <v>2560</v>
      </c>
      <c r="H4550" s="142">
        <v>1280</v>
      </c>
    </row>
    <row r="4551" spans="1:8" ht="29.45" customHeight="1">
      <c r="A4551" s="225">
        <f>MAX($A$3922:A4550)+1</f>
        <v>234</v>
      </c>
      <c r="B4551" s="233" t="s">
        <v>1950</v>
      </c>
      <c r="C4551" s="226" t="s">
        <v>1942</v>
      </c>
      <c r="D4551" s="226" t="s">
        <v>1951</v>
      </c>
      <c r="E4551" s="142">
        <v>5120</v>
      </c>
      <c r="F4551" s="142">
        <v>2816</v>
      </c>
      <c r="G4551" s="142">
        <v>2560</v>
      </c>
      <c r="H4551" s="142">
        <v>1280</v>
      </c>
    </row>
    <row r="4552" spans="1:8" ht="29.45" customHeight="1">
      <c r="A4552" s="225">
        <f>MAX($A$3922:A4551)+1</f>
        <v>235</v>
      </c>
      <c r="B4552" s="233" t="s">
        <v>1952</v>
      </c>
      <c r="C4552" s="226" t="s">
        <v>1942</v>
      </c>
      <c r="D4552" s="226" t="s">
        <v>1953</v>
      </c>
      <c r="E4552" s="142">
        <v>5120</v>
      </c>
      <c r="F4552" s="142">
        <v>2816</v>
      </c>
      <c r="G4552" s="142">
        <v>2560</v>
      </c>
      <c r="H4552" s="142">
        <v>1280</v>
      </c>
    </row>
    <row r="4553" spans="1:8" ht="24" customHeight="1">
      <c r="A4553" s="1407">
        <f>MAX($A$3922:A4552)+1</f>
        <v>236</v>
      </c>
      <c r="B4553" s="1529" t="s">
        <v>1772</v>
      </c>
      <c r="C4553" s="226" t="s">
        <v>880</v>
      </c>
      <c r="D4553" s="226" t="s">
        <v>1592</v>
      </c>
      <c r="E4553" s="142">
        <v>16800</v>
      </c>
      <c r="F4553" s="142">
        <v>5880</v>
      </c>
      <c r="G4553" s="142">
        <v>5040</v>
      </c>
      <c r="H4553" s="142">
        <v>2520</v>
      </c>
    </row>
    <row r="4554" spans="1:8" ht="33">
      <c r="A4554" s="1408"/>
      <c r="B4554" s="1530"/>
      <c r="C4554" s="226" t="s">
        <v>1592</v>
      </c>
      <c r="D4554" s="226" t="s">
        <v>1954</v>
      </c>
      <c r="E4554" s="142">
        <v>13200</v>
      </c>
      <c r="F4554" s="142">
        <v>5280</v>
      </c>
      <c r="G4554" s="142">
        <v>4620</v>
      </c>
      <c r="H4554" s="142">
        <v>1980</v>
      </c>
    </row>
    <row r="4555" spans="1:8" ht="29.45" customHeight="1">
      <c r="A4555" s="225">
        <f>MAX($A$3922:A4554)+1</f>
        <v>237</v>
      </c>
      <c r="B4555" s="233" t="s">
        <v>1955</v>
      </c>
      <c r="C4555" s="226" t="s">
        <v>1772</v>
      </c>
      <c r="D4555" s="226" t="s">
        <v>881</v>
      </c>
      <c r="E4555" s="142">
        <v>6300</v>
      </c>
      <c r="F4555" s="142">
        <v>3152</v>
      </c>
      <c r="G4555" s="142">
        <v>2520</v>
      </c>
      <c r="H4555" s="142">
        <v>1576</v>
      </c>
    </row>
    <row r="4556" spans="1:8" ht="66">
      <c r="A4556" s="1407">
        <f>MAX($A$3922:A4555)+1</f>
        <v>238</v>
      </c>
      <c r="B4556" s="1529" t="s">
        <v>1956</v>
      </c>
      <c r="C4556" s="226" t="s">
        <v>1957</v>
      </c>
      <c r="D4556" s="226" t="s">
        <v>1958</v>
      </c>
      <c r="E4556" s="142">
        <v>11700</v>
      </c>
      <c r="F4556" s="142">
        <v>3512</v>
      </c>
      <c r="G4556" s="142">
        <v>2924</v>
      </c>
      <c r="H4556" s="142">
        <v>1172</v>
      </c>
    </row>
    <row r="4557" spans="1:8" ht="66">
      <c r="A4557" s="1408"/>
      <c r="B4557" s="1530"/>
      <c r="C4557" s="226" t="s">
        <v>1958</v>
      </c>
      <c r="D4557" s="226" t="s">
        <v>1959</v>
      </c>
      <c r="E4557" s="142">
        <v>9000</v>
      </c>
      <c r="F4557" s="142">
        <v>2700</v>
      </c>
      <c r="G4557" s="142">
        <v>2252</v>
      </c>
      <c r="H4557" s="142">
        <v>992</v>
      </c>
    </row>
    <row r="4558" spans="1:8" ht="49.5">
      <c r="A4558" s="1407">
        <f>MAX($A$3922:A4557)+1</f>
        <v>239</v>
      </c>
      <c r="B4558" s="1529" t="s">
        <v>1592</v>
      </c>
      <c r="C4558" s="226" t="s">
        <v>1960</v>
      </c>
      <c r="D4558" s="226" t="s">
        <v>1772</v>
      </c>
      <c r="E4558" s="142">
        <v>12800</v>
      </c>
      <c r="F4558" s="142">
        <v>5760</v>
      </c>
      <c r="G4558" s="142">
        <v>3840</v>
      </c>
      <c r="H4558" s="142">
        <v>2560</v>
      </c>
    </row>
    <row r="4559" spans="1:8" ht="33">
      <c r="A4559" s="1431"/>
      <c r="B4559" s="1531"/>
      <c r="C4559" s="226" t="s">
        <v>1961</v>
      </c>
      <c r="D4559" s="226" t="s">
        <v>1962</v>
      </c>
      <c r="E4559" s="142">
        <v>9600</v>
      </c>
      <c r="F4559" s="142">
        <v>4320</v>
      </c>
      <c r="G4559" s="142">
        <v>2880</v>
      </c>
      <c r="H4559" s="142">
        <v>1440</v>
      </c>
    </row>
    <row r="4560" spans="1:8" ht="33">
      <c r="A4560" s="1431"/>
      <c r="B4560" s="1531"/>
      <c r="C4560" s="226" t="s">
        <v>1963</v>
      </c>
      <c r="D4560" s="226" t="s">
        <v>1962</v>
      </c>
      <c r="E4560" s="142">
        <v>10000</v>
      </c>
      <c r="F4560" s="142">
        <v>0</v>
      </c>
      <c r="G4560" s="142">
        <v>0</v>
      </c>
      <c r="H4560" s="142">
        <v>0</v>
      </c>
    </row>
    <row r="4561" spans="1:8" ht="20.45" customHeight="1">
      <c r="A4561" s="1431"/>
      <c r="B4561" s="1531"/>
      <c r="C4561" s="226" t="s">
        <v>1962</v>
      </c>
      <c r="D4561" s="226" t="s">
        <v>1964</v>
      </c>
      <c r="E4561" s="142">
        <v>6144</v>
      </c>
      <c r="F4561" s="142">
        <v>2764</v>
      </c>
      <c r="G4561" s="142">
        <v>1844</v>
      </c>
      <c r="H4561" s="142">
        <v>920</v>
      </c>
    </row>
    <row r="4562" spans="1:8" ht="33">
      <c r="A4562" s="1408"/>
      <c r="B4562" s="1530"/>
      <c r="C4562" s="226" t="s">
        <v>1965</v>
      </c>
      <c r="D4562" s="226" t="s">
        <v>1571</v>
      </c>
      <c r="E4562" s="142">
        <v>7200</v>
      </c>
      <c r="F4562" s="142">
        <v>2880</v>
      </c>
      <c r="G4562" s="142">
        <v>2160</v>
      </c>
      <c r="H4562" s="142">
        <v>1080</v>
      </c>
    </row>
    <row r="4563" spans="1:8" ht="49.5">
      <c r="A4563" s="225">
        <f>MAX($A$3922:A4562)+1</f>
        <v>240</v>
      </c>
      <c r="B4563" s="233" t="s">
        <v>1798</v>
      </c>
      <c r="C4563" s="226" t="s">
        <v>1571</v>
      </c>
      <c r="D4563" s="226" t="s">
        <v>1966</v>
      </c>
      <c r="E4563" s="142">
        <v>11520</v>
      </c>
      <c r="F4563" s="142">
        <v>4032</v>
      </c>
      <c r="G4563" s="142">
        <v>2880</v>
      </c>
      <c r="H4563" s="142">
        <v>1384</v>
      </c>
    </row>
    <row r="4564" spans="1:8" ht="33">
      <c r="A4564" s="1407">
        <f>MAX($A$3922:A4563)+1</f>
        <v>241</v>
      </c>
      <c r="B4564" s="1529" t="s">
        <v>1967</v>
      </c>
      <c r="C4564" s="226" t="s">
        <v>1968</v>
      </c>
      <c r="D4564" s="226" t="s">
        <v>1969</v>
      </c>
      <c r="E4564" s="142">
        <v>10800</v>
      </c>
      <c r="F4564" s="142">
        <v>3240</v>
      </c>
      <c r="G4564" s="142">
        <v>2700</v>
      </c>
      <c r="H4564" s="142">
        <v>1296</v>
      </c>
    </row>
    <row r="4565" spans="1:8" ht="33">
      <c r="A4565" s="1431"/>
      <c r="B4565" s="1531"/>
      <c r="C4565" s="226" t="s">
        <v>1970</v>
      </c>
      <c r="D4565" s="226" t="s">
        <v>1971</v>
      </c>
      <c r="E4565" s="142">
        <v>6160</v>
      </c>
      <c r="F4565" s="142">
        <v>1848</v>
      </c>
      <c r="G4565" s="142">
        <v>1540</v>
      </c>
      <c r="H4565" s="142">
        <v>924</v>
      </c>
    </row>
    <row r="4566" spans="1:8" ht="48.75" customHeight="1">
      <c r="A4566" s="1408"/>
      <c r="B4566" s="1530"/>
      <c r="C4566" s="226" t="s">
        <v>1971</v>
      </c>
      <c r="D4566" s="226" t="s">
        <v>1972</v>
      </c>
      <c r="E4566" s="142">
        <v>10560</v>
      </c>
      <c r="F4566" s="142">
        <v>2744</v>
      </c>
      <c r="G4566" s="142">
        <v>2324</v>
      </c>
      <c r="H4566" s="142">
        <v>1056</v>
      </c>
    </row>
    <row r="4567" spans="1:8" ht="57" customHeight="1">
      <c r="A4567" s="1407">
        <f>MAX($A$3922:A4566)+1</f>
        <v>242</v>
      </c>
      <c r="B4567" s="1529" t="s">
        <v>1973</v>
      </c>
      <c r="C4567" s="226" t="s">
        <v>1972</v>
      </c>
      <c r="D4567" s="226" t="s">
        <v>1974</v>
      </c>
      <c r="E4567" s="142">
        <v>10080</v>
      </c>
      <c r="F4567" s="142">
        <v>2620</v>
      </c>
      <c r="G4567" s="142">
        <v>2216</v>
      </c>
      <c r="H4567" s="142">
        <v>1008</v>
      </c>
    </row>
    <row r="4568" spans="1:8" ht="33">
      <c r="A4568" s="1431"/>
      <c r="B4568" s="1531"/>
      <c r="C4568" s="226" t="s">
        <v>1974</v>
      </c>
      <c r="D4568" s="226" t="s">
        <v>1975</v>
      </c>
      <c r="E4568" s="142">
        <v>5400</v>
      </c>
      <c r="F4568" s="142">
        <v>2160</v>
      </c>
      <c r="G4568" s="142">
        <v>1892</v>
      </c>
      <c r="H4568" s="142">
        <v>864</v>
      </c>
    </row>
    <row r="4569" spans="1:8" ht="33">
      <c r="A4569" s="1408"/>
      <c r="B4569" s="1530"/>
      <c r="C4569" s="226" t="s">
        <v>1975</v>
      </c>
      <c r="D4569" s="226" t="s">
        <v>1976</v>
      </c>
      <c r="E4569" s="142">
        <v>4800</v>
      </c>
      <c r="F4569" s="142">
        <v>1920</v>
      </c>
      <c r="G4569" s="142">
        <v>1680</v>
      </c>
      <c r="H4569" s="142">
        <v>768</v>
      </c>
    </row>
    <row r="4570" spans="1:8" ht="33">
      <c r="A4570" s="225">
        <f>MAX($A$3922:A4569)+1</f>
        <v>243</v>
      </c>
      <c r="B4570" s="233" t="s">
        <v>818</v>
      </c>
      <c r="C4570" s="226" t="s">
        <v>1772</v>
      </c>
      <c r="D4570" s="226" t="s">
        <v>1977</v>
      </c>
      <c r="E4570" s="142">
        <v>13200</v>
      </c>
      <c r="F4570" s="142">
        <v>3960</v>
      </c>
      <c r="G4570" s="142">
        <v>3300</v>
      </c>
      <c r="H4570" s="142">
        <v>1980</v>
      </c>
    </row>
    <row r="4571" spans="1:8" ht="49.5">
      <c r="A4571" s="225">
        <f>MAX($A$3922:A4570)+1</f>
        <v>244</v>
      </c>
      <c r="B4571" s="233" t="s">
        <v>1978</v>
      </c>
      <c r="C4571" s="226" t="s">
        <v>1979</v>
      </c>
      <c r="D4571" s="226" t="s">
        <v>1980</v>
      </c>
      <c r="E4571" s="142">
        <v>6480</v>
      </c>
      <c r="F4571" s="142">
        <v>3240</v>
      </c>
      <c r="G4571" s="142">
        <v>2916</v>
      </c>
      <c r="H4571" s="142">
        <v>1296</v>
      </c>
    </row>
    <row r="4572" spans="1:8" ht="24" customHeight="1">
      <c r="A4572" s="225">
        <f>MAX($A$3922:A4571)+1</f>
        <v>245</v>
      </c>
      <c r="B4572" s="233" t="s">
        <v>1776</v>
      </c>
      <c r="C4572" s="226" t="s">
        <v>1772</v>
      </c>
      <c r="D4572" s="226" t="s">
        <v>881</v>
      </c>
      <c r="E4572" s="142">
        <v>6120</v>
      </c>
      <c r="F4572" s="142">
        <v>3060</v>
      </c>
      <c r="G4572" s="142">
        <v>2756</v>
      </c>
      <c r="H4572" s="142">
        <v>1224</v>
      </c>
    </row>
    <row r="4573" spans="1:8" ht="33">
      <c r="A4573" s="225">
        <f>MAX($A$3922:A4572)+1</f>
        <v>246</v>
      </c>
      <c r="B4573" s="233" t="s">
        <v>1981</v>
      </c>
      <c r="C4573" s="226" t="s">
        <v>880</v>
      </c>
      <c r="D4573" s="226" t="s">
        <v>1982</v>
      </c>
      <c r="E4573" s="142">
        <v>16320</v>
      </c>
      <c r="F4573" s="142">
        <v>6528</v>
      </c>
      <c r="G4573" s="142">
        <v>4896</v>
      </c>
      <c r="H4573" s="142">
        <v>2448</v>
      </c>
    </row>
    <row r="4574" spans="1:8" ht="28.9" customHeight="1">
      <c r="A4574" s="225">
        <f>MAX($A$3922:A4573)+1</f>
        <v>247</v>
      </c>
      <c r="B4574" s="233" t="s">
        <v>1983</v>
      </c>
      <c r="C4574" s="226" t="s">
        <v>1772</v>
      </c>
      <c r="D4574" s="226" t="s">
        <v>881</v>
      </c>
      <c r="E4574" s="142">
        <v>8400</v>
      </c>
      <c r="F4574" s="142">
        <v>4200</v>
      </c>
      <c r="G4574" s="142">
        <v>3780</v>
      </c>
      <c r="H4574" s="142">
        <v>1680</v>
      </c>
    </row>
    <row r="4575" spans="1:8" ht="49.5">
      <c r="A4575" s="225">
        <f>MAX($A$3922:A4574)+1</f>
        <v>248</v>
      </c>
      <c r="B4575" s="233" t="s">
        <v>1984</v>
      </c>
      <c r="C4575" s="226" t="s">
        <v>880</v>
      </c>
      <c r="D4575" s="226" t="s">
        <v>1985</v>
      </c>
      <c r="E4575" s="142">
        <v>13500</v>
      </c>
      <c r="F4575" s="142">
        <v>6076</v>
      </c>
      <c r="G4575" s="142">
        <v>4724</v>
      </c>
      <c r="H4575" s="142">
        <v>2700</v>
      </c>
    </row>
    <row r="4576" spans="1:8" ht="49.5">
      <c r="A4576" s="225">
        <f>MAX($A$3922:A4575)+1</f>
        <v>249</v>
      </c>
      <c r="B4576" s="233" t="s">
        <v>1986</v>
      </c>
      <c r="C4576" s="226" t="s">
        <v>880</v>
      </c>
      <c r="D4576" s="226" t="s">
        <v>1985</v>
      </c>
      <c r="E4576" s="142">
        <v>10000</v>
      </c>
      <c r="F4576" s="142">
        <v>0</v>
      </c>
      <c r="G4576" s="142">
        <v>0</v>
      </c>
      <c r="H4576" s="142">
        <v>0</v>
      </c>
    </row>
    <row r="4577" spans="1:8" ht="25.5" customHeight="1">
      <c r="A4577" s="225">
        <f>MAX($A$3922:A4576)+1</f>
        <v>250</v>
      </c>
      <c r="B4577" s="233" t="s">
        <v>1987</v>
      </c>
      <c r="C4577" s="226" t="s">
        <v>1962</v>
      </c>
      <c r="D4577" s="226" t="s">
        <v>1592</v>
      </c>
      <c r="E4577" s="142">
        <v>6660</v>
      </c>
      <c r="F4577" s="142">
        <v>3332</v>
      </c>
      <c r="G4577" s="142">
        <v>2996</v>
      </c>
      <c r="H4577" s="142">
        <v>1332</v>
      </c>
    </row>
    <row r="4578" spans="1:8" ht="24" customHeight="1">
      <c r="A4578" s="225">
        <f>MAX($A$3922:A4577)+1</f>
        <v>251</v>
      </c>
      <c r="B4578" s="233" t="s">
        <v>1988</v>
      </c>
      <c r="C4578" s="226" t="s">
        <v>1987</v>
      </c>
      <c r="D4578" s="226" t="s">
        <v>1989</v>
      </c>
      <c r="E4578" s="142">
        <v>6660</v>
      </c>
      <c r="F4578" s="142">
        <v>3332</v>
      </c>
      <c r="G4578" s="142">
        <v>2996</v>
      </c>
      <c r="H4578" s="142">
        <v>1332</v>
      </c>
    </row>
    <row r="4579" spans="1:8" ht="16.5">
      <c r="A4579" s="225">
        <f>MAX($A$3922:A4578)+1</f>
        <v>252</v>
      </c>
      <c r="B4579" s="233" t="s">
        <v>1990</v>
      </c>
      <c r="C4579" s="226" t="s">
        <v>1987</v>
      </c>
      <c r="D4579" s="226" t="s">
        <v>1991</v>
      </c>
      <c r="E4579" s="142">
        <v>6600</v>
      </c>
      <c r="F4579" s="142">
        <v>3300</v>
      </c>
      <c r="G4579" s="142">
        <v>2972</v>
      </c>
      <c r="H4579" s="142">
        <v>1320</v>
      </c>
    </row>
    <row r="4580" spans="1:8" ht="33">
      <c r="A4580" s="225">
        <f>MAX($A$3922:A4579)+1</f>
        <v>253</v>
      </c>
      <c r="B4580" s="233" t="s">
        <v>1992</v>
      </c>
      <c r="C4580" s="226" t="s">
        <v>1993</v>
      </c>
      <c r="D4580" s="226" t="s">
        <v>1994</v>
      </c>
      <c r="E4580" s="142">
        <v>6600</v>
      </c>
      <c r="F4580" s="142">
        <v>3300</v>
      </c>
      <c r="G4580" s="142">
        <v>2972</v>
      </c>
      <c r="H4580" s="142">
        <v>1320</v>
      </c>
    </row>
    <row r="4581" spans="1:8" ht="39.6" customHeight="1">
      <c r="A4581" s="225">
        <f>MAX($A$3922:A4580)+1</f>
        <v>254</v>
      </c>
      <c r="B4581" s="233" t="s">
        <v>1995</v>
      </c>
      <c r="C4581" s="226" t="s">
        <v>1987</v>
      </c>
      <c r="D4581" s="226" t="s">
        <v>1996</v>
      </c>
      <c r="E4581" s="142">
        <v>6436</v>
      </c>
      <c r="F4581" s="142">
        <v>3220</v>
      </c>
      <c r="G4581" s="142">
        <v>2896</v>
      </c>
      <c r="H4581" s="142">
        <v>1288</v>
      </c>
    </row>
    <row r="4582" spans="1:8" ht="33">
      <c r="A4582" s="225">
        <f>MAX($A$3922:A4581)+1</f>
        <v>255</v>
      </c>
      <c r="B4582" s="233" t="s">
        <v>1997</v>
      </c>
      <c r="C4582" s="226" t="s">
        <v>1987</v>
      </c>
      <c r="D4582" s="226" t="s">
        <v>1998</v>
      </c>
      <c r="E4582" s="142">
        <v>6436</v>
      </c>
      <c r="F4582" s="142">
        <v>3220</v>
      </c>
      <c r="G4582" s="142">
        <v>2896</v>
      </c>
      <c r="H4582" s="142">
        <v>1288</v>
      </c>
    </row>
    <row r="4583" spans="1:8" ht="16.5">
      <c r="A4583" s="225">
        <f>MAX($A$3922:A4582)+1</f>
        <v>256</v>
      </c>
      <c r="B4583" s="233" t="s">
        <v>1999</v>
      </c>
      <c r="C4583" s="226" t="s">
        <v>1987</v>
      </c>
      <c r="D4583" s="226" t="s">
        <v>881</v>
      </c>
      <c r="E4583" s="142">
        <v>6480</v>
      </c>
      <c r="F4583" s="142">
        <v>3240</v>
      </c>
      <c r="G4583" s="142">
        <v>2916</v>
      </c>
      <c r="H4583" s="142">
        <v>1296</v>
      </c>
    </row>
    <row r="4584" spans="1:8" ht="33">
      <c r="A4584" s="225">
        <f>MAX($A$3922:A4583)+1</f>
        <v>257</v>
      </c>
      <c r="B4584" s="233" t="s">
        <v>2000</v>
      </c>
      <c r="C4584" s="226" t="s">
        <v>1987</v>
      </c>
      <c r="D4584" s="226" t="s">
        <v>2001</v>
      </c>
      <c r="E4584" s="142">
        <v>6480</v>
      </c>
      <c r="F4584" s="142">
        <v>3240</v>
      </c>
      <c r="G4584" s="142">
        <v>2916</v>
      </c>
      <c r="H4584" s="142">
        <v>1296</v>
      </c>
    </row>
    <row r="4585" spans="1:8" ht="33">
      <c r="A4585" s="225">
        <f>MAX($A$3922:A4584)+1</f>
        <v>258</v>
      </c>
      <c r="B4585" s="233" t="s">
        <v>2002</v>
      </c>
      <c r="C4585" s="226" t="s">
        <v>1987</v>
      </c>
      <c r="D4585" s="226" t="s">
        <v>2003</v>
      </c>
      <c r="E4585" s="142">
        <v>6480</v>
      </c>
      <c r="F4585" s="142">
        <v>3240</v>
      </c>
      <c r="G4585" s="142">
        <v>2916</v>
      </c>
      <c r="H4585" s="142">
        <v>1296</v>
      </c>
    </row>
    <row r="4586" spans="1:8" ht="36" customHeight="1">
      <c r="A4586" s="225">
        <f>MAX($A$3922:A4585)+1</f>
        <v>259</v>
      </c>
      <c r="B4586" s="233" t="s">
        <v>1375</v>
      </c>
      <c r="C4586" s="226" t="s">
        <v>1571</v>
      </c>
      <c r="D4586" s="226" t="s">
        <v>2004</v>
      </c>
      <c r="E4586" s="142">
        <v>15000</v>
      </c>
      <c r="F4586" s="142">
        <v>0</v>
      </c>
      <c r="G4586" s="142">
        <v>0</v>
      </c>
      <c r="H4586" s="142">
        <v>0</v>
      </c>
    </row>
    <row r="4587" spans="1:8" ht="20.45" customHeight="1">
      <c r="A4587" s="225">
        <f>MAX($A$3922:A4586)+1</f>
        <v>260</v>
      </c>
      <c r="B4587" s="233" t="s">
        <v>1374</v>
      </c>
      <c r="C4587" s="226" t="s">
        <v>1375</v>
      </c>
      <c r="D4587" s="226" t="s">
        <v>1401</v>
      </c>
      <c r="E4587" s="142">
        <v>16200</v>
      </c>
      <c r="F4587" s="142">
        <v>0</v>
      </c>
      <c r="G4587" s="142">
        <v>0</v>
      </c>
      <c r="H4587" s="142">
        <v>0</v>
      </c>
    </row>
    <row r="4588" spans="1:8" ht="26.45" customHeight="1">
      <c r="A4588" s="225">
        <f>MAX($A$3922:A4587)+1</f>
        <v>261</v>
      </c>
      <c r="B4588" s="233" t="s">
        <v>1349</v>
      </c>
      <c r="C4588" s="226" t="s">
        <v>1350</v>
      </c>
      <c r="D4588" s="226" t="s">
        <v>1401</v>
      </c>
      <c r="E4588" s="142">
        <v>15840</v>
      </c>
      <c r="F4588" s="142">
        <v>0</v>
      </c>
      <c r="G4588" s="142">
        <v>0</v>
      </c>
      <c r="H4588" s="142">
        <v>0</v>
      </c>
    </row>
    <row r="4589" spans="1:8" ht="25.9" customHeight="1">
      <c r="A4589" s="225">
        <f>MAX($A$3922:A4588)+1</f>
        <v>262</v>
      </c>
      <c r="B4589" s="233" t="s">
        <v>1350</v>
      </c>
      <c r="C4589" s="226" t="s">
        <v>1349</v>
      </c>
      <c r="D4589" s="226" t="s">
        <v>1348</v>
      </c>
      <c r="E4589" s="142">
        <v>14960</v>
      </c>
      <c r="F4589" s="142">
        <v>0</v>
      </c>
      <c r="G4589" s="142">
        <v>0</v>
      </c>
      <c r="H4589" s="142">
        <v>0</v>
      </c>
    </row>
    <row r="4590" spans="1:8" ht="33">
      <c r="A4590" s="225">
        <f>MAX($A$3922:A4589)+1</f>
        <v>263</v>
      </c>
      <c r="B4590" s="233" t="s">
        <v>1348</v>
      </c>
      <c r="C4590" s="226" t="s">
        <v>1350</v>
      </c>
      <c r="D4590" s="226" t="s">
        <v>2005</v>
      </c>
      <c r="E4590" s="142">
        <v>13200</v>
      </c>
      <c r="F4590" s="142">
        <v>0</v>
      </c>
      <c r="G4590" s="142">
        <v>0</v>
      </c>
      <c r="H4590" s="142">
        <v>0</v>
      </c>
    </row>
    <row r="4591" spans="1:8" ht="16.5">
      <c r="A4591" s="225">
        <f>MAX($A$3922:A4590)+1</f>
        <v>264</v>
      </c>
      <c r="B4591" s="233" t="s">
        <v>1398</v>
      </c>
      <c r="C4591" s="226" t="s">
        <v>1349</v>
      </c>
      <c r="D4591" s="226" t="s">
        <v>1348</v>
      </c>
      <c r="E4591" s="142">
        <v>13440</v>
      </c>
      <c r="F4591" s="142">
        <v>0</v>
      </c>
      <c r="G4591" s="142">
        <v>0</v>
      </c>
      <c r="H4591" s="142">
        <v>0</v>
      </c>
    </row>
    <row r="4592" spans="1:8" ht="16.5">
      <c r="A4592" s="225">
        <f>MAX($A$3922:A4591)+1</f>
        <v>265</v>
      </c>
      <c r="B4592" s="233" t="s">
        <v>1376</v>
      </c>
      <c r="C4592" s="226" t="s">
        <v>1349</v>
      </c>
      <c r="D4592" s="226" t="s">
        <v>1348</v>
      </c>
      <c r="E4592" s="142">
        <v>13440</v>
      </c>
      <c r="F4592" s="142">
        <v>0</v>
      </c>
      <c r="G4592" s="142">
        <v>0</v>
      </c>
      <c r="H4592" s="142">
        <v>0</v>
      </c>
    </row>
    <row r="4593" spans="1:8" ht="16.5">
      <c r="A4593" s="225">
        <f>MAX($A$3922:A4592)+1</f>
        <v>266</v>
      </c>
      <c r="B4593" s="233" t="s">
        <v>1401</v>
      </c>
      <c r="C4593" s="226" t="s">
        <v>1349</v>
      </c>
      <c r="D4593" s="226" t="s">
        <v>1348</v>
      </c>
      <c r="E4593" s="142">
        <v>13232</v>
      </c>
      <c r="F4593" s="142">
        <v>0</v>
      </c>
      <c r="G4593" s="142">
        <v>0</v>
      </c>
      <c r="H4593" s="142">
        <v>0</v>
      </c>
    </row>
    <row r="4594" spans="1:8" ht="36.75" customHeight="1">
      <c r="A4594" s="225">
        <f>MAX($A$3922:A4593)+1</f>
        <v>267</v>
      </c>
      <c r="B4594" s="233" t="s">
        <v>2006</v>
      </c>
      <c r="C4594" s="226" t="s">
        <v>1571</v>
      </c>
      <c r="D4594" s="226" t="s">
        <v>2007</v>
      </c>
      <c r="E4594" s="142">
        <v>8640</v>
      </c>
      <c r="F4594" s="142">
        <v>4752</v>
      </c>
      <c r="G4594" s="142">
        <v>4320</v>
      </c>
      <c r="H4594" s="142">
        <v>1728</v>
      </c>
    </row>
    <row r="4595" spans="1:8" ht="39.75" customHeight="1">
      <c r="A4595" s="1407">
        <f>MAX($A$3922:A4594)+1</f>
        <v>268</v>
      </c>
      <c r="B4595" s="1529" t="s">
        <v>2008</v>
      </c>
      <c r="C4595" s="226" t="s">
        <v>1942</v>
      </c>
      <c r="D4595" s="226" t="s">
        <v>2009</v>
      </c>
      <c r="E4595" s="142">
        <v>6300</v>
      </c>
      <c r="F4595" s="142">
        <v>4096</v>
      </c>
      <c r="G4595" s="142">
        <v>3464</v>
      </c>
      <c r="H4595" s="142">
        <v>1260</v>
      </c>
    </row>
    <row r="4596" spans="1:8" ht="33">
      <c r="A4596" s="1408"/>
      <c r="B4596" s="1530"/>
      <c r="C4596" s="226" t="s">
        <v>2010</v>
      </c>
      <c r="D4596" s="226" t="s">
        <v>2011</v>
      </c>
      <c r="E4596" s="142">
        <v>3752</v>
      </c>
      <c r="F4596" s="142">
        <v>2440</v>
      </c>
      <c r="G4596" s="142">
        <v>2064</v>
      </c>
      <c r="H4596" s="142">
        <v>1124</v>
      </c>
    </row>
    <row r="4597" spans="1:8" ht="26.45" customHeight="1">
      <c r="A4597" s="225">
        <f>MAX($A$3922:A4596)+1</f>
        <v>269</v>
      </c>
      <c r="B4597" s="233" t="s">
        <v>2012</v>
      </c>
      <c r="C4597" s="226" t="s">
        <v>1967</v>
      </c>
      <c r="D4597" s="226" t="s">
        <v>2013</v>
      </c>
      <c r="E4597" s="142">
        <v>5400</v>
      </c>
      <c r="F4597" s="142">
        <v>3512</v>
      </c>
      <c r="G4597" s="142">
        <v>3240</v>
      </c>
      <c r="H4597" s="142">
        <v>1080</v>
      </c>
    </row>
    <row r="4598" spans="1:8" ht="24" customHeight="1">
      <c r="A4598" s="225">
        <f>MAX($A$3922:A4597)+1</f>
        <v>270</v>
      </c>
      <c r="B4598" s="233" t="s">
        <v>2013</v>
      </c>
      <c r="C4598" s="226" t="s">
        <v>1942</v>
      </c>
      <c r="D4598" s="226" t="s">
        <v>2014</v>
      </c>
      <c r="E4598" s="142">
        <v>6000</v>
      </c>
      <c r="F4598" s="142">
        <v>4200</v>
      </c>
      <c r="G4598" s="142">
        <v>3900</v>
      </c>
      <c r="H4598" s="142">
        <v>1200</v>
      </c>
    </row>
    <row r="4599" spans="1:8" ht="43.5" customHeight="1">
      <c r="A4599" s="225">
        <f>MAX($A$3922:A4598)+1</f>
        <v>271</v>
      </c>
      <c r="B4599" s="233" t="s">
        <v>2015</v>
      </c>
      <c r="C4599" s="226" t="s">
        <v>2016</v>
      </c>
      <c r="D4599" s="226" t="s">
        <v>2017</v>
      </c>
      <c r="E4599" s="142">
        <v>6480</v>
      </c>
      <c r="F4599" s="142">
        <v>4536</v>
      </c>
      <c r="G4599" s="142">
        <v>3888</v>
      </c>
      <c r="H4599" s="142">
        <v>0</v>
      </c>
    </row>
    <row r="4600" spans="1:8" ht="21.6" customHeight="1">
      <c r="A4600" s="1407">
        <f>MAX($A$3922:A4599)+1</f>
        <v>272</v>
      </c>
      <c r="B4600" s="1529" t="s">
        <v>1953</v>
      </c>
      <c r="C4600" s="226" t="s">
        <v>1942</v>
      </c>
      <c r="D4600" s="226" t="s">
        <v>2018</v>
      </c>
      <c r="E4600" s="142">
        <v>6000</v>
      </c>
      <c r="F4600" s="142">
        <v>3300</v>
      </c>
      <c r="G4600" s="142">
        <v>3000</v>
      </c>
      <c r="H4600" s="142">
        <v>1200</v>
      </c>
    </row>
    <row r="4601" spans="1:8" ht="19.149999999999999" customHeight="1">
      <c r="A4601" s="1408"/>
      <c r="B4601" s="1530"/>
      <c r="C4601" s="226" t="s">
        <v>2018</v>
      </c>
      <c r="D4601" s="226" t="s">
        <v>2011</v>
      </c>
      <c r="E4601" s="142">
        <v>3000</v>
      </c>
      <c r="F4601" s="142">
        <v>1952</v>
      </c>
      <c r="G4601" s="142">
        <v>1800</v>
      </c>
      <c r="H4601" s="142">
        <v>752</v>
      </c>
    </row>
    <row r="4602" spans="1:8" ht="36" customHeight="1">
      <c r="A4602" s="225">
        <f>MAX($A$3922:A4601)+1</f>
        <v>273</v>
      </c>
      <c r="B4602" s="233" t="s">
        <v>2017</v>
      </c>
      <c r="C4602" s="226" t="s">
        <v>1942</v>
      </c>
      <c r="D4602" s="226" t="s">
        <v>2019</v>
      </c>
      <c r="E4602" s="142">
        <v>6120</v>
      </c>
      <c r="F4602" s="142">
        <v>3980</v>
      </c>
      <c r="G4602" s="142">
        <v>3672</v>
      </c>
      <c r="H4602" s="142">
        <v>1224</v>
      </c>
    </row>
    <row r="4603" spans="1:8" ht="21.6" customHeight="1">
      <c r="A4603" s="225">
        <f>MAX($A$3922:A4602)+1</f>
        <v>274</v>
      </c>
      <c r="B4603" s="233" t="s">
        <v>2020</v>
      </c>
      <c r="C4603" s="226" t="s">
        <v>1953</v>
      </c>
      <c r="D4603" s="226" t="s">
        <v>2021</v>
      </c>
      <c r="E4603" s="142">
        <v>7920</v>
      </c>
      <c r="F4603" s="142">
        <v>4356</v>
      </c>
      <c r="G4603" s="142">
        <v>3960</v>
      </c>
      <c r="H4603" s="142">
        <v>1584</v>
      </c>
    </row>
    <row r="4604" spans="1:8" ht="21.6" customHeight="1">
      <c r="A4604" s="1407">
        <f>MAX($A$3922:A4603)+1</f>
        <v>275</v>
      </c>
      <c r="B4604" s="1529" t="s">
        <v>2022</v>
      </c>
      <c r="C4604" s="226" t="s">
        <v>1942</v>
      </c>
      <c r="D4604" s="226" t="s">
        <v>2023</v>
      </c>
      <c r="E4604" s="142">
        <v>6000</v>
      </c>
      <c r="F4604" s="142">
        <v>3900</v>
      </c>
      <c r="G4604" s="142">
        <v>3600</v>
      </c>
      <c r="H4604" s="142">
        <v>1200</v>
      </c>
    </row>
    <row r="4605" spans="1:8" ht="33">
      <c r="A4605" s="1408"/>
      <c r="B4605" s="1530"/>
      <c r="C4605" s="226" t="s">
        <v>2023</v>
      </c>
      <c r="D4605" s="226" t="s">
        <v>2024</v>
      </c>
      <c r="E4605" s="142">
        <v>4620</v>
      </c>
      <c r="F4605" s="142">
        <v>3696</v>
      </c>
      <c r="G4605" s="142">
        <v>3464</v>
      </c>
      <c r="H4605" s="142">
        <v>924</v>
      </c>
    </row>
    <row r="4606" spans="1:8" ht="20.45" customHeight="1">
      <c r="A4606" s="1407">
        <f>MAX($A$3922:A4605)+1</f>
        <v>276</v>
      </c>
      <c r="B4606" s="1529" t="s">
        <v>2025</v>
      </c>
      <c r="C4606" s="226" t="s">
        <v>1942</v>
      </c>
      <c r="D4606" s="226" t="s">
        <v>2023</v>
      </c>
      <c r="E4606" s="142">
        <v>6092</v>
      </c>
      <c r="F4606" s="142">
        <v>3960</v>
      </c>
      <c r="G4606" s="142">
        <v>3656</v>
      </c>
      <c r="H4606" s="142">
        <v>1220</v>
      </c>
    </row>
    <row r="4607" spans="1:8" ht="33">
      <c r="A4607" s="1408"/>
      <c r="B4607" s="1530"/>
      <c r="C4607" s="226" t="s">
        <v>2023</v>
      </c>
      <c r="D4607" s="226" t="s">
        <v>2026</v>
      </c>
      <c r="E4607" s="142">
        <v>4500</v>
      </c>
      <c r="F4607" s="142">
        <v>3600</v>
      </c>
      <c r="G4607" s="142">
        <v>3376</v>
      </c>
      <c r="H4607" s="142">
        <v>900</v>
      </c>
    </row>
    <row r="4608" spans="1:8" ht="18.600000000000001" customHeight="1">
      <c r="A4608" s="1407">
        <f>MAX($A$3922:A4607)+1</f>
        <v>277</v>
      </c>
      <c r="B4608" s="1529" t="s">
        <v>2027</v>
      </c>
      <c r="C4608" s="226" t="s">
        <v>2028</v>
      </c>
      <c r="D4608" s="226" t="s">
        <v>2023</v>
      </c>
      <c r="E4608" s="142">
        <v>5280</v>
      </c>
      <c r="F4608" s="142">
        <v>3696</v>
      </c>
      <c r="G4608" s="142">
        <v>3432</v>
      </c>
      <c r="H4608" s="142">
        <v>1056</v>
      </c>
    </row>
    <row r="4609" spans="1:8" ht="33.75" customHeight="1">
      <c r="A4609" s="1408"/>
      <c r="B4609" s="1530"/>
      <c r="C4609" s="226" t="s">
        <v>2023</v>
      </c>
      <c r="D4609" s="226" t="s">
        <v>2029</v>
      </c>
      <c r="E4609" s="142">
        <v>4620</v>
      </c>
      <c r="F4609" s="142">
        <v>3556</v>
      </c>
      <c r="G4609" s="142">
        <v>3236</v>
      </c>
      <c r="H4609" s="142">
        <v>924</v>
      </c>
    </row>
    <row r="4610" spans="1:8" ht="47.25" customHeight="1">
      <c r="A4610" s="225">
        <f>MAX($A$3922:A4609)+1</f>
        <v>278</v>
      </c>
      <c r="B4610" s="233" t="s">
        <v>2028</v>
      </c>
      <c r="C4610" s="226" t="s">
        <v>2022</v>
      </c>
      <c r="D4610" s="226" t="s">
        <v>2030</v>
      </c>
      <c r="E4610" s="142">
        <v>4680</v>
      </c>
      <c r="F4610" s="142">
        <v>3744</v>
      </c>
      <c r="G4610" s="142">
        <v>3512</v>
      </c>
      <c r="H4610" s="142">
        <v>936</v>
      </c>
    </row>
    <row r="4611" spans="1:8" ht="33">
      <c r="A4611" s="225">
        <f>MAX($A$3922:A4610)+1</f>
        <v>279</v>
      </c>
      <c r="B4611" s="233" t="s">
        <v>2023</v>
      </c>
      <c r="C4611" s="226" t="s">
        <v>2017</v>
      </c>
      <c r="D4611" s="226" t="s">
        <v>2031</v>
      </c>
      <c r="E4611" s="142">
        <v>3976</v>
      </c>
      <c r="F4611" s="142">
        <v>3380</v>
      </c>
      <c r="G4611" s="142">
        <v>3180</v>
      </c>
      <c r="H4611" s="142">
        <v>876</v>
      </c>
    </row>
    <row r="4612" spans="1:8" ht="24" customHeight="1">
      <c r="A4612" s="225">
        <f>MAX($A$3922:A4611)+1</f>
        <v>280</v>
      </c>
      <c r="B4612" s="233" t="s">
        <v>2032</v>
      </c>
      <c r="C4612" s="226" t="s">
        <v>2017</v>
      </c>
      <c r="D4612" s="226" t="s">
        <v>2027</v>
      </c>
      <c r="E4612" s="142">
        <v>3884</v>
      </c>
      <c r="F4612" s="142">
        <v>3300</v>
      </c>
      <c r="G4612" s="142">
        <v>3108</v>
      </c>
      <c r="H4612" s="142">
        <v>856</v>
      </c>
    </row>
    <row r="4613" spans="1:8" ht="33">
      <c r="A4613" s="225">
        <f>MAX($A$3922:A4612)+1</f>
        <v>281</v>
      </c>
      <c r="B4613" s="232" t="s">
        <v>2033</v>
      </c>
      <c r="C4613" s="1426" t="s">
        <v>2034</v>
      </c>
      <c r="D4613" s="1427"/>
      <c r="E4613" s="142">
        <v>14192</v>
      </c>
      <c r="F4613" s="142">
        <v>0</v>
      </c>
      <c r="G4613" s="142">
        <v>0</v>
      </c>
      <c r="H4613" s="142">
        <v>0</v>
      </c>
    </row>
    <row r="4614" spans="1:8" ht="16.5">
      <c r="A4614" s="225">
        <f>MAX($A$3922:A4613)+1</f>
        <v>282</v>
      </c>
      <c r="B4614" s="1439" t="s">
        <v>2035</v>
      </c>
      <c r="C4614" s="1440"/>
      <c r="D4614" s="1441"/>
      <c r="E4614" s="142">
        <v>0</v>
      </c>
      <c r="F4614" s="142">
        <v>0</v>
      </c>
      <c r="G4614" s="142">
        <v>0</v>
      </c>
      <c r="H4614" s="142">
        <v>0</v>
      </c>
    </row>
    <row r="4615" spans="1:8" ht="16.5">
      <c r="A4615" s="225">
        <f>MAX($A$3922:A4614)+1</f>
        <v>283</v>
      </c>
      <c r="B4615" s="233" t="s">
        <v>2036</v>
      </c>
      <c r="C4615" s="226" t="s">
        <v>2037</v>
      </c>
      <c r="D4615" s="226" t="s">
        <v>2014</v>
      </c>
      <c r="E4615" s="142">
        <v>7392</v>
      </c>
      <c r="F4615" s="142">
        <v>0</v>
      </c>
      <c r="G4615" s="142">
        <v>0</v>
      </c>
      <c r="H4615" s="142">
        <v>0</v>
      </c>
    </row>
    <row r="4616" spans="1:8" ht="42" customHeight="1">
      <c r="A4616" s="225">
        <f>MAX($A$3922:A4615)+1</f>
        <v>284</v>
      </c>
      <c r="B4616" s="233" t="s">
        <v>2038</v>
      </c>
      <c r="C4616" s="226" t="s">
        <v>2036</v>
      </c>
      <c r="D4616" s="226" t="s">
        <v>2039</v>
      </c>
      <c r="E4616" s="142">
        <v>5760</v>
      </c>
      <c r="F4616" s="142">
        <v>0</v>
      </c>
      <c r="G4616" s="142">
        <v>0</v>
      </c>
      <c r="H4616" s="142">
        <v>0</v>
      </c>
    </row>
    <row r="4617" spans="1:8" ht="23.25" customHeight="1">
      <c r="A4617" s="225">
        <f>MAX($A$3922:A4616)+1</f>
        <v>285</v>
      </c>
      <c r="B4617" s="233" t="s">
        <v>2040</v>
      </c>
      <c r="C4617" s="226" t="s">
        <v>2036</v>
      </c>
      <c r="D4617" s="226" t="s">
        <v>2041</v>
      </c>
      <c r="E4617" s="142">
        <v>5616</v>
      </c>
      <c r="F4617" s="142">
        <v>0</v>
      </c>
      <c r="G4617" s="142">
        <v>0</v>
      </c>
      <c r="H4617" s="142">
        <v>0</v>
      </c>
    </row>
    <row r="4618" spans="1:8" ht="16.5">
      <c r="A4618" s="225">
        <f>MAX($A$3922:A4617)+1</f>
        <v>286</v>
      </c>
      <c r="B4618" s="233" t="s">
        <v>2042</v>
      </c>
      <c r="C4618" s="226" t="s">
        <v>2043</v>
      </c>
      <c r="D4618" s="226" t="s">
        <v>2041</v>
      </c>
      <c r="E4618" s="142">
        <v>5616</v>
      </c>
      <c r="F4618" s="142">
        <v>0</v>
      </c>
      <c r="G4618" s="142">
        <v>0</v>
      </c>
      <c r="H4618" s="142">
        <v>0</v>
      </c>
    </row>
    <row r="4619" spans="1:8" ht="16.5">
      <c r="A4619" s="225">
        <f>MAX($A$3922:A4618)+1</f>
        <v>287</v>
      </c>
      <c r="B4619" s="233" t="s">
        <v>2044</v>
      </c>
      <c r="C4619" s="226" t="s">
        <v>2036</v>
      </c>
      <c r="D4619" s="226" t="s">
        <v>2041</v>
      </c>
      <c r="E4619" s="142">
        <v>5616</v>
      </c>
      <c r="F4619" s="142">
        <v>0</v>
      </c>
      <c r="G4619" s="142">
        <v>0</v>
      </c>
      <c r="H4619" s="142">
        <v>0</v>
      </c>
    </row>
    <row r="4620" spans="1:8" ht="16.5">
      <c r="A4620" s="225">
        <f>MAX($A$3922:A4619)+1</f>
        <v>288</v>
      </c>
      <c r="B4620" s="233" t="s">
        <v>2045</v>
      </c>
      <c r="C4620" s="226" t="s">
        <v>2036</v>
      </c>
      <c r="D4620" s="226" t="s">
        <v>2041</v>
      </c>
      <c r="E4620" s="142">
        <v>5616</v>
      </c>
      <c r="F4620" s="142">
        <v>0</v>
      </c>
      <c r="G4620" s="142">
        <v>0</v>
      </c>
      <c r="H4620" s="142">
        <v>0</v>
      </c>
    </row>
    <row r="4621" spans="1:8" ht="15" customHeight="1">
      <c r="A4621" s="225">
        <f>MAX($A$3922:A4620)+1</f>
        <v>289</v>
      </c>
      <c r="B4621" s="233" t="s">
        <v>2014</v>
      </c>
      <c r="C4621" s="226" t="s">
        <v>1967</v>
      </c>
      <c r="D4621" s="226" t="s">
        <v>2041</v>
      </c>
      <c r="E4621" s="142">
        <v>5616</v>
      </c>
      <c r="F4621" s="142">
        <v>0</v>
      </c>
      <c r="G4621" s="142">
        <v>0</v>
      </c>
      <c r="H4621" s="142">
        <v>0</v>
      </c>
    </row>
    <row r="4622" spans="1:8" ht="16.5">
      <c r="A4622" s="225">
        <f>MAX($A$3922:A4621)+1</f>
        <v>290</v>
      </c>
      <c r="B4622" s="233" t="s">
        <v>2041</v>
      </c>
      <c r="C4622" s="226" t="s">
        <v>1942</v>
      </c>
      <c r="D4622" s="226" t="s">
        <v>2014</v>
      </c>
      <c r="E4622" s="142">
        <v>7392</v>
      </c>
      <c r="F4622" s="142">
        <v>0</v>
      </c>
      <c r="G4622" s="142">
        <v>0</v>
      </c>
      <c r="H4622" s="142">
        <v>0</v>
      </c>
    </row>
    <row r="4623" spans="1:8" ht="27" customHeight="1">
      <c r="A4623" s="1407">
        <f>MAX($A$3922:A4622)+1</f>
        <v>291</v>
      </c>
      <c r="B4623" s="1439" t="s">
        <v>2046</v>
      </c>
      <c r="C4623" s="1440"/>
      <c r="D4623" s="1441"/>
      <c r="E4623" s="142">
        <v>0</v>
      </c>
      <c r="F4623" s="142">
        <v>0</v>
      </c>
      <c r="G4623" s="142">
        <v>0</v>
      </c>
      <c r="H4623" s="142">
        <v>0</v>
      </c>
    </row>
    <row r="4624" spans="1:8" ht="30.6" customHeight="1">
      <c r="A4624" s="1431"/>
      <c r="B4624" s="1426" t="s">
        <v>2047</v>
      </c>
      <c r="C4624" s="1435"/>
      <c r="D4624" s="1427"/>
      <c r="E4624" s="142">
        <v>5760</v>
      </c>
      <c r="F4624" s="142">
        <v>0</v>
      </c>
      <c r="G4624" s="142">
        <v>0</v>
      </c>
      <c r="H4624" s="142">
        <v>0</v>
      </c>
    </row>
    <row r="4625" spans="1:8" ht="27" customHeight="1">
      <c r="A4625" s="1431"/>
      <c r="B4625" s="1426" t="s">
        <v>2048</v>
      </c>
      <c r="C4625" s="1435"/>
      <c r="D4625" s="1427"/>
      <c r="E4625" s="142">
        <v>5584</v>
      </c>
      <c r="F4625" s="142">
        <v>0</v>
      </c>
      <c r="G4625" s="142">
        <v>0</v>
      </c>
      <c r="H4625" s="142">
        <v>0</v>
      </c>
    </row>
    <row r="4626" spans="1:8" ht="21.6" customHeight="1">
      <c r="A4626" s="1431"/>
      <c r="B4626" s="1426" t="s">
        <v>2049</v>
      </c>
      <c r="C4626" s="1435"/>
      <c r="D4626" s="1427"/>
      <c r="E4626" s="142">
        <v>5436</v>
      </c>
      <c r="F4626" s="142">
        <v>0</v>
      </c>
      <c r="G4626" s="142">
        <v>0</v>
      </c>
      <c r="H4626" s="142">
        <v>0</v>
      </c>
    </row>
    <row r="4627" spans="1:8" ht="21.6" customHeight="1">
      <c r="A4627" s="1408"/>
      <c r="B4627" s="1426" t="s">
        <v>2050</v>
      </c>
      <c r="C4627" s="1435"/>
      <c r="D4627" s="1427"/>
      <c r="E4627" s="142">
        <v>5436</v>
      </c>
      <c r="F4627" s="142">
        <v>0</v>
      </c>
      <c r="G4627" s="142">
        <v>0</v>
      </c>
      <c r="H4627" s="142">
        <v>0</v>
      </c>
    </row>
    <row r="4628" spans="1:8" ht="16.5">
      <c r="A4628" s="1407">
        <f>MAX($A$3922:A4627)+1</f>
        <v>292</v>
      </c>
      <c r="B4628" s="1439" t="s">
        <v>2051</v>
      </c>
      <c r="C4628" s="1440"/>
      <c r="D4628" s="1441"/>
      <c r="E4628" s="142">
        <v>0</v>
      </c>
      <c r="F4628" s="142">
        <v>0</v>
      </c>
      <c r="G4628" s="142">
        <v>0</v>
      </c>
      <c r="H4628" s="142">
        <v>0</v>
      </c>
    </row>
    <row r="4629" spans="1:8" ht="75.75" customHeight="1">
      <c r="A4629" s="1431"/>
      <c r="B4629" s="233" t="s">
        <v>2052</v>
      </c>
      <c r="C4629" s="1426" t="s">
        <v>2053</v>
      </c>
      <c r="D4629" s="1427"/>
      <c r="E4629" s="142">
        <v>6656</v>
      </c>
      <c r="F4629" s="142">
        <v>0</v>
      </c>
      <c r="G4629" s="142">
        <v>0</v>
      </c>
      <c r="H4629" s="142">
        <v>0</v>
      </c>
    </row>
    <row r="4630" spans="1:8" ht="82.5">
      <c r="A4630" s="1431"/>
      <c r="B4630" s="233" t="s">
        <v>2054</v>
      </c>
      <c r="C4630" s="1426" t="s">
        <v>2055</v>
      </c>
      <c r="D4630" s="1427"/>
      <c r="E4630" s="142">
        <v>6080</v>
      </c>
      <c r="F4630" s="142">
        <v>0</v>
      </c>
      <c r="G4630" s="142">
        <v>0</v>
      </c>
      <c r="H4630" s="142">
        <v>0</v>
      </c>
    </row>
    <row r="4631" spans="1:8" ht="75.75" customHeight="1">
      <c r="A4631" s="1431"/>
      <c r="B4631" s="233" t="s">
        <v>2056</v>
      </c>
      <c r="C4631" s="1426" t="s">
        <v>2053</v>
      </c>
      <c r="D4631" s="1427"/>
      <c r="E4631" s="142">
        <v>6048</v>
      </c>
      <c r="F4631" s="142">
        <v>0</v>
      </c>
      <c r="G4631" s="142">
        <v>0</v>
      </c>
      <c r="H4631" s="142">
        <v>0</v>
      </c>
    </row>
    <row r="4632" spans="1:8" ht="96" customHeight="1">
      <c r="A4632" s="1431"/>
      <c r="B4632" s="233" t="s">
        <v>2057</v>
      </c>
      <c r="C4632" s="1426" t="s">
        <v>2058</v>
      </c>
      <c r="D4632" s="1427"/>
      <c r="E4632" s="142">
        <v>5952</v>
      </c>
      <c r="F4632" s="142">
        <v>0</v>
      </c>
      <c r="G4632" s="142">
        <v>0</v>
      </c>
      <c r="H4632" s="142">
        <v>0</v>
      </c>
    </row>
    <row r="4633" spans="1:8" ht="77.25" customHeight="1">
      <c r="A4633" s="1408"/>
      <c r="B4633" s="233" t="s">
        <v>2056</v>
      </c>
      <c r="C4633" s="1426" t="s">
        <v>2059</v>
      </c>
      <c r="D4633" s="1427"/>
      <c r="E4633" s="142">
        <v>6048</v>
      </c>
      <c r="F4633" s="142">
        <v>0</v>
      </c>
      <c r="G4633" s="142">
        <v>0</v>
      </c>
      <c r="H4633" s="142">
        <v>0</v>
      </c>
    </row>
    <row r="4634" spans="1:8" ht="18.600000000000001" customHeight="1">
      <c r="A4634" s="225">
        <f>MAX($A$3922:A4633)+1</f>
        <v>293</v>
      </c>
      <c r="B4634" s="1439" t="s">
        <v>2060</v>
      </c>
      <c r="C4634" s="1440"/>
      <c r="D4634" s="1441"/>
      <c r="E4634" s="142">
        <v>0</v>
      </c>
      <c r="F4634" s="142">
        <v>0</v>
      </c>
      <c r="G4634" s="142">
        <v>0</v>
      </c>
      <c r="H4634" s="142">
        <v>0</v>
      </c>
    </row>
    <row r="4635" spans="1:8" ht="15" customHeight="1">
      <c r="A4635" s="225">
        <f>MAX($A$3922:A4634)+1</f>
        <v>294</v>
      </c>
      <c r="B4635" s="233" t="s">
        <v>2061</v>
      </c>
      <c r="C4635" s="226" t="s">
        <v>1798</v>
      </c>
      <c r="D4635" s="226" t="s">
        <v>2062</v>
      </c>
      <c r="E4635" s="142">
        <v>6600</v>
      </c>
      <c r="F4635" s="142">
        <v>0</v>
      </c>
      <c r="G4635" s="142">
        <v>0</v>
      </c>
      <c r="H4635" s="142">
        <v>0</v>
      </c>
    </row>
    <row r="4636" spans="1:8" ht="16.5">
      <c r="A4636" s="225">
        <f>MAX($A$3922:A4635)+1</f>
        <v>295</v>
      </c>
      <c r="B4636" s="233" t="s">
        <v>2063</v>
      </c>
      <c r="C4636" s="226" t="s">
        <v>2061</v>
      </c>
      <c r="D4636" s="226" t="s">
        <v>2064</v>
      </c>
      <c r="E4636" s="142">
        <v>6600</v>
      </c>
      <c r="F4636" s="142">
        <v>0</v>
      </c>
      <c r="G4636" s="142">
        <v>0</v>
      </c>
      <c r="H4636" s="142">
        <v>0</v>
      </c>
    </row>
    <row r="4637" spans="1:8" ht="15" customHeight="1">
      <c r="A4637" s="225">
        <f>MAX($A$3922:A4636)+1</f>
        <v>296</v>
      </c>
      <c r="B4637" s="233" t="s">
        <v>2065</v>
      </c>
      <c r="C4637" s="226" t="s">
        <v>2061</v>
      </c>
      <c r="D4637" s="226" t="s">
        <v>2064</v>
      </c>
      <c r="E4637" s="142">
        <v>7920</v>
      </c>
      <c r="F4637" s="142">
        <v>0</v>
      </c>
      <c r="G4637" s="142">
        <v>0</v>
      </c>
      <c r="H4637" s="142">
        <v>0</v>
      </c>
    </row>
    <row r="4638" spans="1:8" ht="15" customHeight="1">
      <c r="A4638" s="225">
        <f>MAX($A$3922:A4637)+1</f>
        <v>297</v>
      </c>
      <c r="B4638" s="233" t="s">
        <v>2066</v>
      </c>
      <c r="C4638" s="226" t="s">
        <v>2061</v>
      </c>
      <c r="D4638" s="226" t="s">
        <v>2006</v>
      </c>
      <c r="E4638" s="142">
        <v>7920</v>
      </c>
      <c r="F4638" s="142">
        <v>0</v>
      </c>
      <c r="G4638" s="142">
        <v>0</v>
      </c>
      <c r="H4638" s="142">
        <v>0</v>
      </c>
    </row>
    <row r="4639" spans="1:8" ht="31.5" customHeight="1">
      <c r="A4639" s="225">
        <f>MAX($A$3922:A4638)+1</f>
        <v>298</v>
      </c>
      <c r="B4639" s="233" t="s">
        <v>2067</v>
      </c>
      <c r="C4639" s="226" t="s">
        <v>2061</v>
      </c>
      <c r="D4639" s="226" t="s">
        <v>2064</v>
      </c>
      <c r="E4639" s="142">
        <v>6600</v>
      </c>
      <c r="F4639" s="142">
        <v>0</v>
      </c>
      <c r="G4639" s="142">
        <v>0</v>
      </c>
      <c r="H4639" s="142">
        <v>0</v>
      </c>
    </row>
    <row r="4640" spans="1:8" ht="27.75" customHeight="1">
      <c r="A4640" s="225">
        <f>MAX($A$3922:A4639)+1</f>
        <v>299</v>
      </c>
      <c r="B4640" s="233" t="s">
        <v>2068</v>
      </c>
      <c r="C4640" s="226" t="s">
        <v>2061</v>
      </c>
      <c r="D4640" s="226" t="s">
        <v>2066</v>
      </c>
      <c r="E4640" s="142">
        <v>6600</v>
      </c>
      <c r="F4640" s="142">
        <v>0</v>
      </c>
      <c r="G4640" s="142">
        <v>0</v>
      </c>
      <c r="H4640" s="142">
        <v>0</v>
      </c>
    </row>
    <row r="4641" spans="1:8" ht="32.25" customHeight="1">
      <c r="A4641" s="225">
        <f>MAX($A$3922:A4640)+1</f>
        <v>300</v>
      </c>
      <c r="B4641" s="233" t="s">
        <v>2064</v>
      </c>
      <c r="C4641" s="226" t="s">
        <v>1798</v>
      </c>
      <c r="D4641" s="226" t="s">
        <v>2069</v>
      </c>
      <c r="E4641" s="142">
        <v>6600</v>
      </c>
      <c r="F4641" s="142">
        <v>0</v>
      </c>
      <c r="G4641" s="142">
        <v>0</v>
      </c>
      <c r="H4641" s="142">
        <v>0</v>
      </c>
    </row>
    <row r="4642" spans="1:8" ht="40.5" customHeight="1">
      <c r="A4642" s="225">
        <f>MAX($A$3922:A4641)+1</f>
        <v>301</v>
      </c>
      <c r="B4642" s="233" t="s">
        <v>2070</v>
      </c>
      <c r="C4642" s="226" t="s">
        <v>2071</v>
      </c>
      <c r="D4642" s="226" t="s">
        <v>2072</v>
      </c>
      <c r="E4642" s="142">
        <v>5760</v>
      </c>
      <c r="F4642" s="142">
        <v>0</v>
      </c>
      <c r="G4642" s="142">
        <v>0</v>
      </c>
      <c r="H4642" s="142">
        <v>0</v>
      </c>
    </row>
    <row r="4643" spans="1:8" ht="40.5" customHeight="1">
      <c r="A4643" s="225">
        <f>MAX($A$3922:A4642)+1</f>
        <v>302</v>
      </c>
      <c r="B4643" s="233" t="s">
        <v>2073</v>
      </c>
      <c r="C4643" s="226" t="s">
        <v>2074</v>
      </c>
      <c r="D4643" s="226" t="s">
        <v>2075</v>
      </c>
      <c r="E4643" s="142">
        <v>6600</v>
      </c>
      <c r="F4643" s="142">
        <v>0</v>
      </c>
      <c r="G4643" s="142">
        <v>0</v>
      </c>
      <c r="H4643" s="142">
        <v>0</v>
      </c>
    </row>
    <row r="4644" spans="1:8" ht="41.25" customHeight="1">
      <c r="A4644" s="225">
        <f>MAX($A$3922:A4643)+1</f>
        <v>303</v>
      </c>
      <c r="B4644" s="233" t="s">
        <v>2076</v>
      </c>
      <c r="C4644" s="226" t="s">
        <v>1798</v>
      </c>
      <c r="D4644" s="226" t="s">
        <v>2077</v>
      </c>
      <c r="E4644" s="142">
        <v>6600</v>
      </c>
      <c r="F4644" s="142">
        <v>0</v>
      </c>
      <c r="G4644" s="142">
        <v>0</v>
      </c>
      <c r="H4644" s="142">
        <v>0</v>
      </c>
    </row>
    <row r="4645" spans="1:8" ht="15" customHeight="1">
      <c r="A4645" s="225">
        <f>MAX($A$3922:A4644)+1</f>
        <v>304</v>
      </c>
      <c r="B4645" s="1439" t="s">
        <v>2078</v>
      </c>
      <c r="C4645" s="1440"/>
      <c r="D4645" s="1441"/>
      <c r="E4645" s="142">
        <v>0</v>
      </c>
      <c r="F4645" s="142">
        <v>0</v>
      </c>
      <c r="G4645" s="142">
        <v>0</v>
      </c>
      <c r="H4645" s="142">
        <v>0</v>
      </c>
    </row>
    <row r="4646" spans="1:8" ht="16.5">
      <c r="A4646" s="225">
        <f>MAX($A$3922:A4645)+1</f>
        <v>305</v>
      </c>
      <c r="B4646" s="233" t="s">
        <v>2079</v>
      </c>
      <c r="C4646" s="226" t="s">
        <v>1592</v>
      </c>
      <c r="D4646" s="226" t="s">
        <v>2080</v>
      </c>
      <c r="E4646" s="142">
        <v>6400</v>
      </c>
      <c r="F4646" s="142">
        <v>0</v>
      </c>
      <c r="G4646" s="142">
        <v>0</v>
      </c>
      <c r="H4646" s="142">
        <v>0</v>
      </c>
    </row>
    <row r="4647" spans="1:8" ht="15" customHeight="1">
      <c r="A4647" s="225">
        <f>MAX($A$3922:A4646)+1</f>
        <v>306</v>
      </c>
      <c r="B4647" s="233" t="s">
        <v>2081</v>
      </c>
      <c r="C4647" s="226" t="s">
        <v>1592</v>
      </c>
      <c r="D4647" s="226" t="s">
        <v>881</v>
      </c>
      <c r="E4647" s="142">
        <v>6000</v>
      </c>
      <c r="F4647" s="142">
        <v>0</v>
      </c>
      <c r="G4647" s="142">
        <v>0</v>
      </c>
      <c r="H4647" s="142">
        <v>0</v>
      </c>
    </row>
    <row r="4648" spans="1:8" ht="15" customHeight="1">
      <c r="A4648" s="225">
        <f>MAX($A$3922:A4647)+1</f>
        <v>307</v>
      </c>
      <c r="B4648" s="233" t="s">
        <v>2082</v>
      </c>
      <c r="C4648" s="226" t="s">
        <v>2079</v>
      </c>
      <c r="D4648" s="226" t="s">
        <v>2083</v>
      </c>
      <c r="E4648" s="142">
        <v>6400</v>
      </c>
      <c r="F4648" s="142">
        <v>0</v>
      </c>
      <c r="G4648" s="142">
        <v>0</v>
      </c>
      <c r="H4648" s="142">
        <v>0</v>
      </c>
    </row>
    <row r="4649" spans="1:8" ht="15" customHeight="1">
      <c r="A4649" s="225">
        <f>MAX($A$3922:A4648)+1</f>
        <v>308</v>
      </c>
      <c r="B4649" s="233" t="s">
        <v>2084</v>
      </c>
      <c r="C4649" s="226" t="s">
        <v>1592</v>
      </c>
      <c r="D4649" s="226" t="s">
        <v>881</v>
      </c>
      <c r="E4649" s="142">
        <v>6000</v>
      </c>
      <c r="F4649" s="142">
        <v>0</v>
      </c>
      <c r="G4649" s="142">
        <v>0</v>
      </c>
      <c r="H4649" s="142">
        <v>0</v>
      </c>
    </row>
    <row r="4650" spans="1:8" ht="36.75" customHeight="1">
      <c r="A4650" s="1407">
        <f>MAX($A$3922:A4649)+1</f>
        <v>309</v>
      </c>
      <c r="B4650" s="1426" t="s">
        <v>2085</v>
      </c>
      <c r="C4650" s="1435"/>
      <c r="D4650" s="1427"/>
      <c r="E4650" s="142">
        <v>0</v>
      </c>
      <c r="F4650" s="142">
        <v>0</v>
      </c>
      <c r="G4650" s="142">
        <v>0</v>
      </c>
      <c r="H4650" s="142">
        <v>0</v>
      </c>
    </row>
    <row r="4651" spans="1:8" ht="19.899999999999999" customHeight="1">
      <c r="A4651" s="1431"/>
      <c r="B4651" s="1436" t="s">
        <v>1862</v>
      </c>
      <c r="C4651" s="1437"/>
      <c r="D4651" s="1438"/>
      <c r="E4651" s="142">
        <v>5400</v>
      </c>
      <c r="F4651" s="142">
        <v>0</v>
      </c>
      <c r="G4651" s="142">
        <v>0</v>
      </c>
      <c r="H4651" s="142">
        <v>0</v>
      </c>
    </row>
    <row r="4652" spans="1:8" ht="19.899999999999999" customHeight="1">
      <c r="A4652" s="1431"/>
      <c r="B4652" s="1436" t="s">
        <v>2086</v>
      </c>
      <c r="C4652" s="1437"/>
      <c r="D4652" s="1438"/>
      <c r="E4652" s="142">
        <v>4500</v>
      </c>
      <c r="F4652" s="142">
        <v>0</v>
      </c>
      <c r="G4652" s="142">
        <v>0</v>
      </c>
      <c r="H4652" s="142">
        <v>0</v>
      </c>
    </row>
    <row r="4653" spans="1:8" ht="19.899999999999999" customHeight="1">
      <c r="A4653" s="1408"/>
      <c r="B4653" s="1436" t="s">
        <v>2087</v>
      </c>
      <c r="C4653" s="1437"/>
      <c r="D4653" s="1438"/>
      <c r="E4653" s="142">
        <v>3600</v>
      </c>
      <c r="F4653" s="142">
        <v>0</v>
      </c>
      <c r="G4653" s="142">
        <v>0</v>
      </c>
      <c r="H4653" s="142">
        <v>0</v>
      </c>
    </row>
    <row r="4654" spans="1:8" ht="30" customHeight="1">
      <c r="A4654" s="1407">
        <f>MAX($A$3922:A4653)+1</f>
        <v>310</v>
      </c>
      <c r="B4654" s="1439" t="s">
        <v>2088</v>
      </c>
      <c r="C4654" s="1440"/>
      <c r="D4654" s="1441"/>
      <c r="E4654" s="142">
        <v>0</v>
      </c>
      <c r="F4654" s="142">
        <v>0</v>
      </c>
      <c r="G4654" s="142">
        <v>0</v>
      </c>
      <c r="H4654" s="142">
        <v>0</v>
      </c>
    </row>
    <row r="4655" spans="1:8" ht="26.45" customHeight="1">
      <c r="A4655" s="1431"/>
      <c r="B4655" s="1426" t="s">
        <v>2089</v>
      </c>
      <c r="C4655" s="1435"/>
      <c r="D4655" s="1427"/>
      <c r="E4655" s="142">
        <v>13720</v>
      </c>
      <c r="F4655" s="142">
        <v>0</v>
      </c>
      <c r="G4655" s="142">
        <v>0</v>
      </c>
      <c r="H4655" s="142">
        <v>0</v>
      </c>
    </row>
    <row r="4656" spans="1:8" ht="36.75" customHeight="1">
      <c r="A4656" s="1431"/>
      <c r="B4656" s="1426" t="s">
        <v>2090</v>
      </c>
      <c r="C4656" s="1435"/>
      <c r="D4656" s="1427"/>
      <c r="E4656" s="142">
        <v>12640</v>
      </c>
      <c r="F4656" s="142">
        <v>0</v>
      </c>
      <c r="G4656" s="142">
        <v>0</v>
      </c>
      <c r="H4656" s="142">
        <v>0</v>
      </c>
    </row>
    <row r="4657" spans="1:8" ht="39.75" customHeight="1">
      <c r="A4657" s="1431"/>
      <c r="B4657" s="1426" t="s">
        <v>2091</v>
      </c>
      <c r="C4657" s="1435"/>
      <c r="D4657" s="1427"/>
      <c r="E4657" s="142">
        <v>13272</v>
      </c>
      <c r="F4657" s="142">
        <v>0</v>
      </c>
      <c r="G4657" s="142">
        <v>0</v>
      </c>
      <c r="H4657" s="142">
        <v>0</v>
      </c>
    </row>
    <row r="4658" spans="1:8" ht="39" customHeight="1">
      <c r="A4658" s="1431"/>
      <c r="B4658" s="1426" t="s">
        <v>2092</v>
      </c>
      <c r="C4658" s="1435"/>
      <c r="D4658" s="1427"/>
      <c r="E4658" s="142">
        <v>12840</v>
      </c>
      <c r="F4658" s="142">
        <v>0</v>
      </c>
      <c r="G4658" s="142">
        <v>0</v>
      </c>
      <c r="H4658" s="142">
        <v>0</v>
      </c>
    </row>
    <row r="4659" spans="1:8" ht="26.45" customHeight="1">
      <c r="A4659" s="1408"/>
      <c r="B4659" s="1426" t="s">
        <v>2093</v>
      </c>
      <c r="C4659" s="1435"/>
      <c r="D4659" s="1427"/>
      <c r="E4659" s="142">
        <v>9200</v>
      </c>
      <c r="F4659" s="142">
        <v>0</v>
      </c>
      <c r="G4659" s="142">
        <v>0</v>
      </c>
      <c r="H4659" s="142">
        <v>0</v>
      </c>
    </row>
    <row r="4660" spans="1:8" ht="15" customHeight="1">
      <c r="A4660" s="1407">
        <f>MAX($A$3922:A4659)+1</f>
        <v>311</v>
      </c>
      <c r="B4660" s="1439" t="s">
        <v>2088</v>
      </c>
      <c r="C4660" s="1440"/>
      <c r="D4660" s="1441"/>
      <c r="E4660" s="142">
        <v>0</v>
      </c>
      <c r="F4660" s="142">
        <v>0</v>
      </c>
      <c r="G4660" s="142">
        <v>0</v>
      </c>
      <c r="H4660" s="142">
        <v>0</v>
      </c>
    </row>
    <row r="4661" spans="1:8" ht="66">
      <c r="A4661" s="1431"/>
      <c r="B4661" s="233" t="s">
        <v>2094</v>
      </c>
      <c r="C4661" s="226" t="s">
        <v>1349</v>
      </c>
      <c r="D4661" s="226" t="s">
        <v>1571</v>
      </c>
      <c r="E4661" s="142">
        <v>14960</v>
      </c>
      <c r="F4661" s="142">
        <v>0</v>
      </c>
      <c r="G4661" s="142">
        <v>0</v>
      </c>
      <c r="H4661" s="142">
        <v>0</v>
      </c>
    </row>
    <row r="4662" spans="1:8" ht="30.75" customHeight="1">
      <c r="A4662" s="1431"/>
      <c r="B4662" s="1426" t="s">
        <v>2095</v>
      </c>
      <c r="C4662" s="1435"/>
      <c r="D4662" s="1427"/>
      <c r="E4662" s="142">
        <v>13200</v>
      </c>
      <c r="F4662" s="142">
        <v>0</v>
      </c>
      <c r="G4662" s="142">
        <v>0</v>
      </c>
      <c r="H4662" s="142">
        <v>0</v>
      </c>
    </row>
    <row r="4663" spans="1:8" ht="36" customHeight="1">
      <c r="A4663" s="1431"/>
      <c r="B4663" s="1426" t="s">
        <v>2096</v>
      </c>
      <c r="C4663" s="1435"/>
      <c r="D4663" s="1427"/>
      <c r="E4663" s="142">
        <v>13200</v>
      </c>
      <c r="F4663" s="142">
        <v>0</v>
      </c>
      <c r="G4663" s="142">
        <v>0</v>
      </c>
      <c r="H4663" s="142">
        <v>0</v>
      </c>
    </row>
    <row r="4664" spans="1:8" ht="42" customHeight="1">
      <c r="A4664" s="1408"/>
      <c r="B4664" s="1436" t="s">
        <v>2097</v>
      </c>
      <c r="C4664" s="1437"/>
      <c r="D4664" s="1438"/>
      <c r="E4664" s="142">
        <v>13272</v>
      </c>
      <c r="F4664" s="142">
        <v>0</v>
      </c>
      <c r="G4664" s="142">
        <v>0</v>
      </c>
      <c r="H4664" s="142">
        <v>0</v>
      </c>
    </row>
    <row r="4665" spans="1:8" ht="33">
      <c r="A4665" s="225">
        <f>MAX($A$3922:A4664)+1</f>
        <v>312</v>
      </c>
      <c r="B4665" s="233" t="s">
        <v>2098</v>
      </c>
      <c r="C4665" s="226" t="s">
        <v>2099</v>
      </c>
      <c r="D4665" s="226" t="s">
        <v>2100</v>
      </c>
      <c r="E4665" s="142">
        <v>6000</v>
      </c>
      <c r="F4665" s="142">
        <v>2700</v>
      </c>
      <c r="G4665" s="142">
        <v>2400</v>
      </c>
      <c r="H4665" s="142">
        <v>1800</v>
      </c>
    </row>
    <row r="4666" spans="1:8" ht="82.5">
      <c r="A4666" s="225">
        <f>MAX($A$3922:A4665)+1</f>
        <v>313</v>
      </c>
      <c r="B4666" s="233" t="s">
        <v>2101</v>
      </c>
      <c r="C4666" s="226" t="s">
        <v>2102</v>
      </c>
      <c r="D4666" s="226" t="s">
        <v>2103</v>
      </c>
      <c r="E4666" s="142">
        <v>4900</v>
      </c>
      <c r="F4666" s="142">
        <v>1716</v>
      </c>
      <c r="G4666" s="142">
        <v>1472</v>
      </c>
      <c r="H4666" s="142">
        <v>980</v>
      </c>
    </row>
    <row r="4667" spans="1:8" ht="33">
      <c r="A4667" s="1407">
        <f>MAX($A$3922:A4666)+1</f>
        <v>314</v>
      </c>
      <c r="B4667" s="1529" t="s">
        <v>2104</v>
      </c>
      <c r="C4667" s="226" t="s">
        <v>2105</v>
      </c>
      <c r="D4667" s="226" t="s">
        <v>2106</v>
      </c>
      <c r="E4667" s="142">
        <v>2600</v>
      </c>
      <c r="F4667" s="142">
        <v>1432</v>
      </c>
      <c r="G4667" s="142">
        <v>1172</v>
      </c>
      <c r="H4667" s="142">
        <v>1040</v>
      </c>
    </row>
    <row r="4668" spans="1:8" ht="33">
      <c r="A4668" s="1408"/>
      <c r="B4668" s="1531"/>
      <c r="C4668" s="226" t="s">
        <v>2106</v>
      </c>
      <c r="D4668" s="226" t="s">
        <v>2107</v>
      </c>
      <c r="E4668" s="142">
        <v>1800</v>
      </c>
      <c r="F4668" s="142">
        <v>1080</v>
      </c>
      <c r="G4668" s="142">
        <v>992</v>
      </c>
      <c r="H4668" s="142">
        <v>720</v>
      </c>
    </row>
    <row r="4669" spans="1:8" ht="33">
      <c r="A4669" s="225">
        <f>MAX($A$3922:A4668)+1</f>
        <v>315</v>
      </c>
      <c r="B4669" s="439" t="s">
        <v>2108</v>
      </c>
      <c r="C4669" s="226"/>
      <c r="D4669" s="226"/>
      <c r="E4669" s="142">
        <v>1080</v>
      </c>
      <c r="F4669" s="142">
        <v>1080</v>
      </c>
      <c r="G4669" s="142">
        <v>812</v>
      </c>
      <c r="H4669" s="142">
        <v>540</v>
      </c>
    </row>
    <row r="4670" spans="1:8" ht="33">
      <c r="A4670" s="225">
        <f>MAX($A$3922:A4669)+1</f>
        <v>316</v>
      </c>
      <c r="B4670" s="233" t="s">
        <v>2109</v>
      </c>
      <c r="C4670" s="226" t="s">
        <v>2110</v>
      </c>
      <c r="D4670" s="226" t="s">
        <v>2111</v>
      </c>
      <c r="E4670" s="142">
        <v>2208</v>
      </c>
      <c r="F4670" s="142">
        <v>1104</v>
      </c>
      <c r="G4670" s="142">
        <v>884</v>
      </c>
      <c r="H4670" s="142">
        <v>884</v>
      </c>
    </row>
    <row r="4671" spans="1:8" ht="49.5">
      <c r="A4671" s="225">
        <f>MAX($A$3922:A4670)+1</f>
        <v>317</v>
      </c>
      <c r="B4671" s="233" t="s">
        <v>2109</v>
      </c>
      <c r="C4671" s="226" t="s">
        <v>2112</v>
      </c>
      <c r="D4671" s="226" t="s">
        <v>2113</v>
      </c>
      <c r="E4671" s="142">
        <v>2016</v>
      </c>
      <c r="F4671" s="142">
        <v>1008</v>
      </c>
      <c r="G4671" s="142">
        <v>808</v>
      </c>
      <c r="H4671" s="142">
        <v>808</v>
      </c>
    </row>
    <row r="4672" spans="1:8" ht="37.5" customHeight="1">
      <c r="A4672" s="225">
        <f>MAX($A$3922:A4671)+1</f>
        <v>318</v>
      </c>
      <c r="B4672" s="1426" t="s">
        <v>2114</v>
      </c>
      <c r="C4672" s="1435"/>
      <c r="D4672" s="1427"/>
      <c r="E4672" s="142">
        <v>1848</v>
      </c>
      <c r="F4672" s="142">
        <v>1540</v>
      </c>
      <c r="G4672" s="142">
        <v>1480</v>
      </c>
      <c r="H4672" s="142">
        <v>556</v>
      </c>
    </row>
    <row r="4673" spans="1:8" ht="35.450000000000003" customHeight="1">
      <c r="A4673" s="1407">
        <f>MAX($A$3922:A4672)+1</f>
        <v>319</v>
      </c>
      <c r="B4673" s="1426" t="s">
        <v>2115</v>
      </c>
      <c r="C4673" s="1435"/>
      <c r="D4673" s="1427"/>
      <c r="E4673" s="142">
        <v>2744</v>
      </c>
      <c r="F4673" s="142">
        <v>2324</v>
      </c>
      <c r="G4673" s="142">
        <v>2196</v>
      </c>
      <c r="H4673" s="142">
        <v>824</v>
      </c>
    </row>
    <row r="4674" spans="1:8" ht="30" customHeight="1">
      <c r="A4674" s="1431"/>
      <c r="B4674" s="1426" t="s">
        <v>2116</v>
      </c>
      <c r="C4674" s="1435"/>
      <c r="D4674" s="1427"/>
      <c r="E4674" s="142">
        <v>2744</v>
      </c>
      <c r="F4674" s="142">
        <v>2324</v>
      </c>
      <c r="G4674" s="142">
        <v>2196</v>
      </c>
      <c r="H4674" s="142">
        <v>824</v>
      </c>
    </row>
    <row r="4675" spans="1:8" ht="34.9" customHeight="1">
      <c r="A4675" s="1408"/>
      <c r="B4675" s="1426" t="s">
        <v>2117</v>
      </c>
      <c r="C4675" s="1435"/>
      <c r="D4675" s="1427"/>
      <c r="E4675" s="142">
        <v>2744</v>
      </c>
      <c r="F4675" s="142">
        <v>2324</v>
      </c>
      <c r="G4675" s="142">
        <v>2196</v>
      </c>
      <c r="H4675" s="142">
        <v>824</v>
      </c>
    </row>
    <row r="4676" spans="1:8" ht="40.5" customHeight="1">
      <c r="A4676" s="1407">
        <f>MAX($A$3922:A4675)+1</f>
        <v>320</v>
      </c>
      <c r="B4676" s="1426" t="s">
        <v>2118</v>
      </c>
      <c r="C4676" s="1435"/>
      <c r="D4676" s="1427"/>
      <c r="E4676" s="142">
        <v>0</v>
      </c>
      <c r="F4676" s="142">
        <v>0</v>
      </c>
      <c r="G4676" s="142">
        <v>0</v>
      </c>
      <c r="H4676" s="142">
        <v>0</v>
      </c>
    </row>
    <row r="4677" spans="1:8" ht="32.450000000000003" customHeight="1">
      <c r="A4677" s="1431"/>
      <c r="B4677" s="1426" t="s">
        <v>2119</v>
      </c>
      <c r="C4677" s="1435"/>
      <c r="D4677" s="1427"/>
      <c r="E4677" s="142">
        <v>2620</v>
      </c>
      <c r="F4677" s="142">
        <v>2216</v>
      </c>
      <c r="G4677" s="142">
        <v>2096</v>
      </c>
      <c r="H4677" s="142">
        <v>788</v>
      </c>
    </row>
    <row r="4678" spans="1:8" ht="36" customHeight="1">
      <c r="A4678" s="1408"/>
      <c r="B4678" s="1426" t="s">
        <v>2120</v>
      </c>
      <c r="C4678" s="1435"/>
      <c r="D4678" s="1427"/>
      <c r="E4678" s="142">
        <v>2620</v>
      </c>
      <c r="F4678" s="142">
        <v>2216</v>
      </c>
      <c r="G4678" s="142">
        <v>2096</v>
      </c>
      <c r="H4678" s="142">
        <v>788</v>
      </c>
    </row>
    <row r="4679" spans="1:8" ht="48" customHeight="1">
      <c r="A4679" s="225">
        <f>MAX($A$3922:A4678)+1</f>
        <v>321</v>
      </c>
      <c r="B4679" s="1426" t="s">
        <v>2121</v>
      </c>
      <c r="C4679" s="1435"/>
      <c r="D4679" s="1427"/>
      <c r="E4679" s="142">
        <v>2160</v>
      </c>
      <c r="F4679" s="142">
        <v>1892</v>
      </c>
      <c r="G4679" s="142">
        <v>1728</v>
      </c>
      <c r="H4679" s="142">
        <v>648</v>
      </c>
    </row>
    <row r="4680" spans="1:8" ht="54.75" customHeight="1">
      <c r="A4680" s="225">
        <f>MAX($A$3922:A4679)+1</f>
        <v>322</v>
      </c>
      <c r="B4680" s="1426" t="s">
        <v>2122</v>
      </c>
      <c r="C4680" s="1435"/>
      <c r="D4680" s="1427"/>
      <c r="E4680" s="142">
        <v>1920</v>
      </c>
      <c r="F4680" s="142">
        <v>1680</v>
      </c>
      <c r="G4680" s="142">
        <v>1536</v>
      </c>
      <c r="H4680" s="142">
        <v>576</v>
      </c>
    </row>
    <row r="4681" spans="1:8" ht="19.899999999999999" customHeight="1">
      <c r="A4681" s="1407">
        <f>MAX($A$3922:A4680)+1</f>
        <v>323</v>
      </c>
      <c r="B4681" s="1426" t="s">
        <v>2123</v>
      </c>
      <c r="C4681" s="1435"/>
      <c r="D4681" s="1427"/>
      <c r="E4681" s="142">
        <v>0</v>
      </c>
      <c r="F4681" s="142">
        <v>0</v>
      </c>
      <c r="G4681" s="142">
        <v>0</v>
      </c>
      <c r="H4681" s="142">
        <v>0</v>
      </c>
    </row>
    <row r="4682" spans="1:8" ht="21" customHeight="1">
      <c r="A4682" s="1431"/>
      <c r="B4682" s="1426" t="s">
        <v>2124</v>
      </c>
      <c r="C4682" s="1435"/>
      <c r="D4682" s="1427"/>
      <c r="E4682" s="142">
        <v>2732</v>
      </c>
      <c r="F4682" s="142">
        <v>0</v>
      </c>
      <c r="G4682" s="142">
        <v>0</v>
      </c>
      <c r="H4682" s="142">
        <v>0</v>
      </c>
    </row>
    <row r="4683" spans="1:8" ht="21" customHeight="1">
      <c r="A4683" s="1408"/>
      <c r="B4683" s="1426" t="s">
        <v>2125</v>
      </c>
      <c r="C4683" s="1435"/>
      <c r="D4683" s="1427"/>
      <c r="E4683" s="142">
        <v>2184</v>
      </c>
      <c r="F4683" s="142">
        <v>0</v>
      </c>
      <c r="G4683" s="142">
        <v>0</v>
      </c>
      <c r="H4683" s="142">
        <v>0</v>
      </c>
    </row>
    <row r="4684" spans="1:8" ht="36" customHeight="1">
      <c r="A4684" s="1407">
        <f>MAX($A$3922:A4683)+1</f>
        <v>324</v>
      </c>
      <c r="B4684" s="1426" t="s">
        <v>2126</v>
      </c>
      <c r="C4684" s="1435"/>
      <c r="D4684" s="1427"/>
      <c r="E4684" s="142">
        <v>0</v>
      </c>
      <c r="F4684" s="142">
        <v>0</v>
      </c>
      <c r="G4684" s="142">
        <v>0</v>
      </c>
      <c r="H4684" s="142">
        <v>0</v>
      </c>
    </row>
    <row r="4685" spans="1:8" ht="16.5">
      <c r="A4685" s="1431"/>
      <c r="B4685" s="1426" t="s">
        <v>1934</v>
      </c>
      <c r="C4685" s="1435"/>
      <c r="D4685" s="1427"/>
      <c r="E4685" s="142">
        <v>492</v>
      </c>
      <c r="F4685" s="142">
        <v>0</v>
      </c>
      <c r="G4685" s="142">
        <v>0</v>
      </c>
      <c r="H4685" s="142">
        <v>0</v>
      </c>
    </row>
    <row r="4686" spans="1:8" ht="16.5">
      <c r="A4686" s="1408"/>
      <c r="B4686" s="1426" t="s">
        <v>1935</v>
      </c>
      <c r="C4686" s="1435"/>
      <c r="D4686" s="1427"/>
      <c r="E4686" s="142">
        <v>328</v>
      </c>
      <c r="F4686" s="142">
        <v>0</v>
      </c>
      <c r="G4686" s="142">
        <v>0</v>
      </c>
      <c r="H4686" s="142">
        <v>0</v>
      </c>
    </row>
    <row r="4687" spans="1:8" ht="16.5">
      <c r="A4687" s="1407">
        <f>MAX($A$3922:A4686)+1</f>
        <v>325</v>
      </c>
      <c r="B4687" s="1439" t="s">
        <v>2127</v>
      </c>
      <c r="C4687" s="1441"/>
      <c r="D4687" s="226"/>
      <c r="E4687" s="142">
        <v>0</v>
      </c>
      <c r="F4687" s="142">
        <v>0</v>
      </c>
      <c r="G4687" s="142">
        <v>0</v>
      </c>
      <c r="H4687" s="142">
        <v>0</v>
      </c>
    </row>
    <row r="4688" spans="1:8" ht="16.5">
      <c r="A4688" s="1431"/>
      <c r="B4688" s="1426" t="s">
        <v>2128</v>
      </c>
      <c r="C4688" s="1427"/>
      <c r="D4688" s="226"/>
      <c r="E4688" s="142">
        <v>5280</v>
      </c>
      <c r="F4688" s="142">
        <v>0</v>
      </c>
      <c r="G4688" s="142">
        <v>0</v>
      </c>
      <c r="H4688" s="142">
        <v>0</v>
      </c>
    </row>
    <row r="4689" spans="1:8" ht="16.5">
      <c r="A4689" s="1431"/>
      <c r="B4689" s="1426" t="s">
        <v>2129</v>
      </c>
      <c r="C4689" s="1427"/>
      <c r="D4689" s="226"/>
      <c r="E4689" s="142">
        <v>5040</v>
      </c>
      <c r="F4689" s="142">
        <v>0</v>
      </c>
      <c r="G4689" s="142">
        <v>0</v>
      </c>
      <c r="H4689" s="142">
        <v>0</v>
      </c>
    </row>
    <row r="4690" spans="1:8" ht="16.5">
      <c r="A4690" s="1431"/>
      <c r="B4690" s="1426" t="s">
        <v>2130</v>
      </c>
      <c r="C4690" s="1427"/>
      <c r="D4690" s="226"/>
      <c r="E4690" s="142">
        <v>5040</v>
      </c>
      <c r="F4690" s="142">
        <v>0</v>
      </c>
      <c r="G4690" s="142">
        <v>0</v>
      </c>
      <c r="H4690" s="142">
        <v>0</v>
      </c>
    </row>
    <row r="4691" spans="1:8" ht="16.5">
      <c r="A4691" s="1431"/>
      <c r="B4691" s="1426" t="s">
        <v>2131</v>
      </c>
      <c r="C4691" s="1427"/>
      <c r="D4691" s="226"/>
      <c r="E4691" s="142">
        <v>5280</v>
      </c>
      <c r="F4691" s="142">
        <v>0</v>
      </c>
      <c r="G4691" s="142">
        <v>0</v>
      </c>
      <c r="H4691" s="142">
        <v>0</v>
      </c>
    </row>
    <row r="4692" spans="1:8" ht="16.5">
      <c r="A4692" s="1431"/>
      <c r="B4692" s="1426" t="s">
        <v>2132</v>
      </c>
      <c r="C4692" s="1427"/>
      <c r="D4692" s="226"/>
      <c r="E4692" s="142">
        <v>5040</v>
      </c>
      <c r="F4692" s="142">
        <v>0</v>
      </c>
      <c r="G4692" s="142">
        <v>0</v>
      </c>
      <c r="H4692" s="142">
        <v>0</v>
      </c>
    </row>
    <row r="4693" spans="1:8" ht="16.5">
      <c r="A4693" s="1431"/>
      <c r="B4693" s="1426" t="s">
        <v>2133</v>
      </c>
      <c r="C4693" s="1427"/>
      <c r="D4693" s="226"/>
      <c r="E4693" s="142">
        <v>5280</v>
      </c>
      <c r="F4693" s="142">
        <v>0</v>
      </c>
      <c r="G4693" s="142">
        <v>0</v>
      </c>
      <c r="H4693" s="142">
        <v>0</v>
      </c>
    </row>
    <row r="4694" spans="1:8" ht="16.5">
      <c r="A4694" s="1408"/>
      <c r="B4694" s="1426" t="s">
        <v>2134</v>
      </c>
      <c r="C4694" s="1427"/>
      <c r="D4694" s="226"/>
      <c r="E4694" s="142">
        <v>5616</v>
      </c>
      <c r="F4694" s="142">
        <v>0</v>
      </c>
      <c r="G4694" s="142">
        <v>0</v>
      </c>
      <c r="H4694" s="142">
        <v>0</v>
      </c>
    </row>
    <row r="4695" spans="1:8" s="162" customFormat="1" ht="63" customHeight="1">
      <c r="A4695" s="224">
        <v>101</v>
      </c>
      <c r="B4695" s="1413" t="s">
        <v>3023</v>
      </c>
      <c r="C4695" s="1414"/>
      <c r="D4695" s="1415"/>
      <c r="E4695" s="319">
        <v>468</v>
      </c>
      <c r="F4695" s="319">
        <v>468</v>
      </c>
      <c r="G4695" s="319">
        <v>380</v>
      </c>
      <c r="H4695" s="319">
        <v>320</v>
      </c>
    </row>
    <row r="4696" spans="1:8" s="130" customFormat="1" ht="15.6" customHeight="1">
      <c r="A4696" s="136">
        <v>58</v>
      </c>
      <c r="B4696" s="1433" t="s">
        <v>2135</v>
      </c>
      <c r="C4696" s="1434"/>
      <c r="D4696" s="136"/>
      <c r="E4696" s="137">
        <v>0</v>
      </c>
      <c r="F4696" s="137">
        <v>0</v>
      </c>
      <c r="G4696" s="137">
        <v>0</v>
      </c>
      <c r="H4696" s="137">
        <v>0</v>
      </c>
    </row>
    <row r="4697" spans="1:8" ht="19.149999999999999" customHeight="1">
      <c r="A4697" s="225">
        <v>1</v>
      </c>
      <c r="B4697" s="233" t="s">
        <v>1311</v>
      </c>
      <c r="C4697" s="231" t="s">
        <v>1567</v>
      </c>
      <c r="D4697" s="231" t="s">
        <v>859</v>
      </c>
      <c r="E4697" s="142">
        <v>12000</v>
      </c>
      <c r="F4697" s="142">
        <v>0</v>
      </c>
      <c r="G4697" s="142">
        <v>0</v>
      </c>
      <c r="H4697" s="142">
        <v>0</v>
      </c>
    </row>
    <row r="4698" spans="1:8" ht="31.15" customHeight="1">
      <c r="A4698" s="1407">
        <f>MAX($A$4079:A4697)+1</f>
        <v>326</v>
      </c>
      <c r="B4698" s="1529" t="s">
        <v>2136</v>
      </c>
      <c r="C4698" s="231" t="s">
        <v>859</v>
      </c>
      <c r="D4698" s="231" t="s">
        <v>2137</v>
      </c>
      <c r="E4698" s="142">
        <v>12000</v>
      </c>
      <c r="F4698" s="142">
        <v>4800</v>
      </c>
      <c r="G4698" s="142">
        <v>3600</v>
      </c>
      <c r="H4698" s="142">
        <v>2400</v>
      </c>
    </row>
    <row r="4699" spans="1:8" ht="37.15" customHeight="1">
      <c r="A4699" s="1408"/>
      <c r="B4699" s="1530"/>
      <c r="C4699" s="231" t="s">
        <v>2138</v>
      </c>
      <c r="D4699" s="231" t="s">
        <v>2139</v>
      </c>
      <c r="E4699" s="142">
        <v>11520</v>
      </c>
      <c r="F4699" s="142">
        <v>4608</v>
      </c>
      <c r="G4699" s="142">
        <v>3456</v>
      </c>
      <c r="H4699" s="142">
        <v>2304</v>
      </c>
    </row>
    <row r="4700" spans="1:8" ht="49.5">
      <c r="A4700" s="225">
        <f>MAX($A$4079:A4699)+1</f>
        <v>327</v>
      </c>
      <c r="B4700" s="233" t="s">
        <v>2140</v>
      </c>
      <c r="C4700" s="231" t="s">
        <v>859</v>
      </c>
      <c r="D4700" s="231" t="s">
        <v>2139</v>
      </c>
      <c r="E4700" s="142">
        <v>11200</v>
      </c>
      <c r="F4700" s="142">
        <v>0</v>
      </c>
      <c r="G4700" s="142">
        <v>0</v>
      </c>
      <c r="H4700" s="142">
        <v>0</v>
      </c>
    </row>
    <row r="4701" spans="1:8" ht="33">
      <c r="A4701" s="1407">
        <f>MAX($A$4079:A4700)+1</f>
        <v>328</v>
      </c>
      <c r="B4701" s="1529" t="s">
        <v>859</v>
      </c>
      <c r="C4701" s="231" t="s">
        <v>2141</v>
      </c>
      <c r="D4701" s="231" t="s">
        <v>2142</v>
      </c>
      <c r="E4701" s="142">
        <v>13600</v>
      </c>
      <c r="F4701" s="142">
        <v>5440</v>
      </c>
      <c r="G4701" s="142">
        <v>4080</v>
      </c>
      <c r="H4701" s="142">
        <v>2720</v>
      </c>
    </row>
    <row r="4702" spans="1:8" ht="49.5">
      <c r="A4702" s="1408"/>
      <c r="B4702" s="1530"/>
      <c r="C4702" s="231" t="s">
        <v>2143</v>
      </c>
      <c r="D4702" s="231" t="s">
        <v>2144</v>
      </c>
      <c r="E4702" s="142">
        <v>13600</v>
      </c>
      <c r="F4702" s="142">
        <v>0</v>
      </c>
      <c r="G4702" s="142">
        <v>0</v>
      </c>
      <c r="H4702" s="142">
        <v>0</v>
      </c>
    </row>
    <row r="4703" spans="1:8" ht="54" customHeight="1">
      <c r="A4703" s="1407">
        <f>MAX($A$4079:A4702)+1</f>
        <v>329</v>
      </c>
      <c r="B4703" s="1529" t="s">
        <v>1659</v>
      </c>
      <c r="C4703" s="231" t="s">
        <v>2144</v>
      </c>
      <c r="D4703" s="231" t="s">
        <v>2145</v>
      </c>
      <c r="E4703" s="142">
        <v>9752</v>
      </c>
      <c r="F4703" s="142">
        <v>4388</v>
      </c>
      <c r="G4703" s="142">
        <v>3900</v>
      </c>
      <c r="H4703" s="142">
        <v>2440</v>
      </c>
    </row>
    <row r="4704" spans="1:8" ht="82.5">
      <c r="A4704" s="1431"/>
      <c r="B4704" s="1531"/>
      <c r="C4704" s="231" t="s">
        <v>2145</v>
      </c>
      <c r="D4704" s="231" t="s">
        <v>2146</v>
      </c>
      <c r="E4704" s="142">
        <v>7560</v>
      </c>
      <c r="F4704" s="142">
        <v>3404</v>
      </c>
      <c r="G4704" s="142">
        <v>3024</v>
      </c>
      <c r="H4704" s="142">
        <v>1892</v>
      </c>
    </row>
    <row r="4705" spans="1:8" ht="82.5">
      <c r="A4705" s="1431"/>
      <c r="B4705" s="1531"/>
      <c r="C4705" s="231" t="s">
        <v>2146</v>
      </c>
      <c r="D4705" s="231" t="s">
        <v>2147</v>
      </c>
      <c r="E4705" s="142">
        <v>5400</v>
      </c>
      <c r="F4705" s="142">
        <v>2432</v>
      </c>
      <c r="G4705" s="142">
        <v>2160</v>
      </c>
      <c r="H4705" s="142">
        <v>1352</v>
      </c>
    </row>
    <row r="4706" spans="1:8" ht="33">
      <c r="A4706" s="1408"/>
      <c r="B4706" s="1530"/>
      <c r="C4706" s="231" t="s">
        <v>2147</v>
      </c>
      <c r="D4706" s="231" t="s">
        <v>2137</v>
      </c>
      <c r="E4706" s="142">
        <v>2700</v>
      </c>
      <c r="F4706" s="142">
        <v>1216</v>
      </c>
      <c r="G4706" s="142">
        <v>944</v>
      </c>
      <c r="H4706" s="142">
        <v>676</v>
      </c>
    </row>
    <row r="4707" spans="1:8" ht="33">
      <c r="A4707" s="225">
        <f>MAX($A$4079:A4706)+1</f>
        <v>330</v>
      </c>
      <c r="B4707" s="233" t="s">
        <v>2148</v>
      </c>
      <c r="C4707" s="231" t="s">
        <v>1659</v>
      </c>
      <c r="D4707" s="231" t="s">
        <v>2149</v>
      </c>
      <c r="E4707" s="142">
        <v>5148</v>
      </c>
      <c r="F4707" s="142">
        <v>2316</v>
      </c>
      <c r="G4707" s="142">
        <v>2060</v>
      </c>
      <c r="H4707" s="142">
        <v>0</v>
      </c>
    </row>
    <row r="4708" spans="1:8" ht="16.5">
      <c r="A4708" s="1407">
        <f>MAX($A$4079:A4707)+1</f>
        <v>331</v>
      </c>
      <c r="B4708" s="1529" t="s">
        <v>1654</v>
      </c>
      <c r="C4708" s="231" t="s">
        <v>859</v>
      </c>
      <c r="D4708" s="231" t="s">
        <v>1598</v>
      </c>
      <c r="E4708" s="142">
        <v>8400</v>
      </c>
      <c r="F4708" s="142">
        <v>3360</v>
      </c>
      <c r="G4708" s="142">
        <v>2520</v>
      </c>
      <c r="H4708" s="142">
        <v>0</v>
      </c>
    </row>
    <row r="4709" spans="1:8" ht="33">
      <c r="A4709" s="1408"/>
      <c r="B4709" s="1530"/>
      <c r="C4709" s="231" t="s">
        <v>1598</v>
      </c>
      <c r="D4709" s="231" t="s">
        <v>2150</v>
      </c>
      <c r="E4709" s="142">
        <v>6000</v>
      </c>
      <c r="F4709" s="142">
        <v>2400</v>
      </c>
      <c r="G4709" s="142">
        <v>2100</v>
      </c>
      <c r="H4709" s="142">
        <v>1200</v>
      </c>
    </row>
    <row r="4710" spans="1:8" ht="49.5">
      <c r="A4710" s="225">
        <f>MAX($A$4079:A4709)+1</f>
        <v>332</v>
      </c>
      <c r="B4710" s="233" t="s">
        <v>2151</v>
      </c>
      <c r="C4710" s="231" t="s">
        <v>2152</v>
      </c>
      <c r="D4710" s="231" t="s">
        <v>2153</v>
      </c>
      <c r="E4710" s="142">
        <v>4620</v>
      </c>
      <c r="F4710" s="142">
        <v>2312</v>
      </c>
      <c r="G4710" s="142">
        <v>2080</v>
      </c>
      <c r="H4710" s="142">
        <v>0</v>
      </c>
    </row>
    <row r="4711" spans="1:8" ht="19.149999999999999" customHeight="1">
      <c r="A4711" s="1407">
        <f>MAX($A$4079:A4710)+1</f>
        <v>333</v>
      </c>
      <c r="B4711" s="1529" t="s">
        <v>2149</v>
      </c>
      <c r="C4711" s="231" t="s">
        <v>1654</v>
      </c>
      <c r="D4711" s="231" t="s">
        <v>2144</v>
      </c>
      <c r="E4711" s="142">
        <v>9080</v>
      </c>
      <c r="F4711" s="142">
        <v>3632</v>
      </c>
      <c r="G4711" s="142">
        <v>2724</v>
      </c>
      <c r="H4711" s="142">
        <v>1816</v>
      </c>
    </row>
    <row r="4712" spans="1:8" ht="20.45" customHeight="1">
      <c r="A4712" s="1408"/>
      <c r="B4712" s="1530"/>
      <c r="C4712" s="231" t="s">
        <v>2144</v>
      </c>
      <c r="D4712" s="231" t="s">
        <v>1659</v>
      </c>
      <c r="E4712" s="142">
        <v>5304</v>
      </c>
      <c r="F4712" s="142">
        <v>2120</v>
      </c>
      <c r="G4712" s="142">
        <v>1856</v>
      </c>
      <c r="H4712" s="142">
        <v>1328</v>
      </c>
    </row>
    <row r="4713" spans="1:8" ht="16.5">
      <c r="A4713" s="225">
        <f>MAX($A$4079:A4712)+1</f>
        <v>334</v>
      </c>
      <c r="B4713" s="233" t="s">
        <v>1645</v>
      </c>
      <c r="C4713" s="231" t="s">
        <v>1606</v>
      </c>
      <c r="D4713" s="231" t="s">
        <v>2154</v>
      </c>
      <c r="E4713" s="142">
        <v>4680</v>
      </c>
      <c r="F4713" s="142">
        <v>1872</v>
      </c>
      <c r="G4713" s="142">
        <v>1640</v>
      </c>
      <c r="H4713" s="142">
        <v>1172</v>
      </c>
    </row>
    <row r="4714" spans="1:8" ht="20.45" customHeight="1">
      <c r="A4714" s="1407">
        <f>MAX($A$4079:A4713)+1</f>
        <v>335</v>
      </c>
      <c r="B4714" s="1529" t="s">
        <v>857</v>
      </c>
      <c r="C4714" s="231" t="s">
        <v>1606</v>
      </c>
      <c r="D4714" s="231" t="s">
        <v>2155</v>
      </c>
      <c r="E4714" s="142">
        <v>6300</v>
      </c>
      <c r="F4714" s="142">
        <v>2520</v>
      </c>
      <c r="G4714" s="142">
        <v>2204</v>
      </c>
      <c r="H4714" s="142">
        <v>1576</v>
      </c>
    </row>
    <row r="4715" spans="1:8" ht="49.5">
      <c r="A4715" s="1408"/>
      <c r="B4715" s="1530"/>
      <c r="C4715" s="231" t="s">
        <v>2155</v>
      </c>
      <c r="D4715" s="231" t="s">
        <v>2156</v>
      </c>
      <c r="E4715" s="142">
        <v>4500</v>
      </c>
      <c r="F4715" s="142">
        <v>1800</v>
      </c>
      <c r="G4715" s="142">
        <v>1576</v>
      </c>
      <c r="H4715" s="142">
        <v>1124</v>
      </c>
    </row>
    <row r="4716" spans="1:8" ht="20.45" customHeight="1">
      <c r="A4716" s="225">
        <f>MAX($A$4079:A4715)+1</f>
        <v>336</v>
      </c>
      <c r="B4716" s="233" t="s">
        <v>2157</v>
      </c>
      <c r="C4716" s="231" t="s">
        <v>1606</v>
      </c>
      <c r="D4716" s="231" t="s">
        <v>2155</v>
      </c>
      <c r="E4716" s="142">
        <v>6300</v>
      </c>
      <c r="F4716" s="142">
        <v>2520</v>
      </c>
      <c r="G4716" s="142">
        <v>2204</v>
      </c>
      <c r="H4716" s="142">
        <v>1576</v>
      </c>
    </row>
    <row r="4717" spans="1:8" ht="16.5">
      <c r="A4717" s="1407">
        <f>MAX($A$4079:A4716)+1</f>
        <v>337</v>
      </c>
      <c r="B4717" s="1529" t="s">
        <v>2155</v>
      </c>
      <c r="C4717" s="231" t="s">
        <v>2158</v>
      </c>
      <c r="D4717" s="231" t="s">
        <v>2159</v>
      </c>
      <c r="E4717" s="142">
        <v>6720</v>
      </c>
      <c r="F4717" s="142">
        <v>2688</v>
      </c>
      <c r="G4717" s="142">
        <v>2352</v>
      </c>
      <c r="H4717" s="142">
        <v>1680</v>
      </c>
    </row>
    <row r="4718" spans="1:8" ht="16.5">
      <c r="A4718" s="1408"/>
      <c r="B4718" s="1530"/>
      <c r="C4718" s="231" t="s">
        <v>2159</v>
      </c>
      <c r="D4718" s="231" t="s">
        <v>2160</v>
      </c>
      <c r="E4718" s="142">
        <v>6300</v>
      </c>
      <c r="F4718" s="142">
        <v>2520</v>
      </c>
      <c r="G4718" s="142">
        <v>2204</v>
      </c>
      <c r="H4718" s="142">
        <v>1576</v>
      </c>
    </row>
    <row r="4719" spans="1:8" ht="22.15" customHeight="1">
      <c r="A4719" s="225">
        <f>MAX($A$4079:A4718)+1</f>
        <v>338</v>
      </c>
      <c r="B4719" s="233" t="s">
        <v>1606</v>
      </c>
      <c r="C4719" s="231" t="s">
        <v>859</v>
      </c>
      <c r="D4719" s="231" t="s">
        <v>860</v>
      </c>
      <c r="E4719" s="142">
        <v>12240</v>
      </c>
      <c r="F4719" s="142">
        <v>4896</v>
      </c>
      <c r="G4719" s="142">
        <v>4284</v>
      </c>
      <c r="H4719" s="142">
        <v>3060</v>
      </c>
    </row>
    <row r="4720" spans="1:8" ht="33">
      <c r="A4720" s="225">
        <f>MAX($A$4079:A4719)+1</f>
        <v>339</v>
      </c>
      <c r="B4720" s="233" t="s">
        <v>2161</v>
      </c>
      <c r="C4720" s="231" t="s">
        <v>1606</v>
      </c>
      <c r="D4720" s="231" t="s">
        <v>2155</v>
      </c>
      <c r="E4720" s="142">
        <v>5356</v>
      </c>
      <c r="F4720" s="142">
        <v>2412</v>
      </c>
      <c r="G4720" s="142">
        <v>2144</v>
      </c>
      <c r="H4720" s="142">
        <v>0</v>
      </c>
    </row>
    <row r="4721" spans="1:8" ht="16.5">
      <c r="A4721" s="1407">
        <f>MAX($A$4079:A4720)+1</f>
        <v>340</v>
      </c>
      <c r="B4721" s="1529" t="s">
        <v>860</v>
      </c>
      <c r="C4721" s="231" t="s">
        <v>1606</v>
      </c>
      <c r="D4721" s="231" t="s">
        <v>1607</v>
      </c>
      <c r="E4721" s="142">
        <v>6000</v>
      </c>
      <c r="F4721" s="142">
        <v>2400</v>
      </c>
      <c r="G4721" s="142">
        <v>2100</v>
      </c>
      <c r="H4721" s="142">
        <v>1500</v>
      </c>
    </row>
    <row r="4722" spans="1:8" ht="33">
      <c r="A4722" s="1408"/>
      <c r="B4722" s="1530"/>
      <c r="C4722" s="231" t="s">
        <v>1607</v>
      </c>
      <c r="D4722" s="231" t="s">
        <v>2162</v>
      </c>
      <c r="E4722" s="142">
        <v>4800</v>
      </c>
      <c r="F4722" s="142">
        <v>1920</v>
      </c>
      <c r="G4722" s="142">
        <v>1680</v>
      </c>
      <c r="H4722" s="142">
        <v>1200</v>
      </c>
    </row>
    <row r="4723" spans="1:8" ht="24.6" customHeight="1">
      <c r="A4723" s="225">
        <f>MAX($A$4079:A4722)+1</f>
        <v>341</v>
      </c>
      <c r="B4723" s="233" t="s">
        <v>1607</v>
      </c>
      <c r="C4723" s="231" t="s">
        <v>860</v>
      </c>
      <c r="D4723" s="231" t="s">
        <v>1645</v>
      </c>
      <c r="E4723" s="142">
        <v>4200</v>
      </c>
      <c r="F4723" s="142">
        <v>2100</v>
      </c>
      <c r="G4723" s="142">
        <v>1892</v>
      </c>
      <c r="H4723" s="142">
        <v>1052</v>
      </c>
    </row>
    <row r="4724" spans="1:8" ht="13.9" customHeight="1">
      <c r="A4724" s="225">
        <f>MAX($A$4079:A4723)+1</f>
        <v>342</v>
      </c>
      <c r="B4724" s="233" t="s">
        <v>2163</v>
      </c>
      <c r="C4724" s="231" t="s">
        <v>859</v>
      </c>
      <c r="D4724" s="231" t="s">
        <v>1606</v>
      </c>
      <c r="E4724" s="142">
        <v>5072</v>
      </c>
      <c r="F4724" s="142">
        <v>2028</v>
      </c>
      <c r="G4724" s="142">
        <v>1776</v>
      </c>
      <c r="H4724" s="142">
        <v>1268</v>
      </c>
    </row>
    <row r="4725" spans="1:8" ht="16.5">
      <c r="A4725" s="225">
        <f>MAX($A$4079:A4724)+1</f>
        <v>343</v>
      </c>
      <c r="B4725" s="233" t="s">
        <v>2164</v>
      </c>
      <c r="C4725" s="231" t="s">
        <v>1598</v>
      </c>
      <c r="D4725" s="231" t="s">
        <v>1654</v>
      </c>
      <c r="E4725" s="142">
        <v>6300</v>
      </c>
      <c r="F4725" s="142">
        <v>2520</v>
      </c>
      <c r="G4725" s="142">
        <v>2204</v>
      </c>
      <c r="H4725" s="142">
        <v>1576</v>
      </c>
    </row>
    <row r="4726" spans="1:8" ht="16.5">
      <c r="A4726" s="225">
        <f>MAX($A$4079:A4725)+1</f>
        <v>344</v>
      </c>
      <c r="B4726" s="233" t="s">
        <v>2165</v>
      </c>
      <c r="C4726" s="231" t="s">
        <v>859</v>
      </c>
      <c r="D4726" s="231" t="s">
        <v>2164</v>
      </c>
      <c r="E4726" s="142">
        <v>6300</v>
      </c>
      <c r="F4726" s="142">
        <v>2520</v>
      </c>
      <c r="G4726" s="142">
        <v>2204</v>
      </c>
      <c r="H4726" s="142">
        <v>1576</v>
      </c>
    </row>
    <row r="4727" spans="1:8" ht="16.5">
      <c r="A4727" s="225">
        <f>MAX($A$4079:A4726)+1</f>
        <v>345</v>
      </c>
      <c r="B4727" s="233" t="s">
        <v>2166</v>
      </c>
      <c r="C4727" s="231" t="s">
        <v>1598</v>
      </c>
      <c r="D4727" s="231" t="s">
        <v>1654</v>
      </c>
      <c r="E4727" s="142">
        <v>6300</v>
      </c>
      <c r="F4727" s="142">
        <v>2520</v>
      </c>
      <c r="G4727" s="142">
        <v>2204</v>
      </c>
      <c r="H4727" s="142">
        <v>1576</v>
      </c>
    </row>
    <row r="4728" spans="1:8" ht="16.5">
      <c r="A4728" s="225">
        <f>MAX($A$4079:A4727)+1</f>
        <v>346</v>
      </c>
      <c r="B4728" s="233" t="s">
        <v>1597</v>
      </c>
      <c r="C4728" s="231" t="s">
        <v>1598</v>
      </c>
      <c r="D4728" s="231" t="s">
        <v>1654</v>
      </c>
      <c r="E4728" s="142">
        <v>5852</v>
      </c>
      <c r="F4728" s="142">
        <v>2340</v>
      </c>
      <c r="G4728" s="142">
        <v>2048</v>
      </c>
      <c r="H4728" s="142">
        <v>1464</v>
      </c>
    </row>
    <row r="4729" spans="1:8" ht="16.5">
      <c r="A4729" s="225">
        <f>MAX($A$4079:A4728)+1</f>
        <v>347</v>
      </c>
      <c r="B4729" s="233" t="s">
        <v>2167</v>
      </c>
      <c r="C4729" s="231" t="s">
        <v>2168</v>
      </c>
      <c r="D4729" s="231" t="s">
        <v>2153</v>
      </c>
      <c r="E4729" s="142">
        <v>4800</v>
      </c>
      <c r="F4729" s="142">
        <v>1920</v>
      </c>
      <c r="G4729" s="142">
        <v>1680</v>
      </c>
      <c r="H4729" s="142">
        <v>1200</v>
      </c>
    </row>
    <row r="4730" spans="1:8" ht="16.5">
      <c r="A4730" s="1407">
        <f>MAX($A$4079:A4729)+1</f>
        <v>348</v>
      </c>
      <c r="B4730" s="1529" t="s">
        <v>1598</v>
      </c>
      <c r="C4730" s="231" t="s">
        <v>859</v>
      </c>
      <c r="D4730" s="231" t="s">
        <v>1597</v>
      </c>
      <c r="E4730" s="142">
        <v>7020</v>
      </c>
      <c r="F4730" s="142">
        <v>2808</v>
      </c>
      <c r="G4730" s="142">
        <v>2456</v>
      </c>
      <c r="H4730" s="142">
        <v>1756</v>
      </c>
    </row>
    <row r="4731" spans="1:8" ht="16.5">
      <c r="A4731" s="1408"/>
      <c r="B4731" s="1530"/>
      <c r="C4731" s="231" t="s">
        <v>1597</v>
      </c>
      <c r="D4731" s="231" t="s">
        <v>2169</v>
      </c>
      <c r="E4731" s="142">
        <v>5400</v>
      </c>
      <c r="F4731" s="142">
        <v>2160</v>
      </c>
      <c r="G4731" s="142">
        <v>1892</v>
      </c>
      <c r="H4731" s="142">
        <v>1352</v>
      </c>
    </row>
    <row r="4732" spans="1:8" ht="16.5">
      <c r="A4732" s="225">
        <f>MAX($A$4079:A4731)+1</f>
        <v>349</v>
      </c>
      <c r="B4732" s="233" t="s">
        <v>2170</v>
      </c>
      <c r="C4732" s="231" t="s">
        <v>859</v>
      </c>
      <c r="D4732" s="231" t="s">
        <v>2149</v>
      </c>
      <c r="E4732" s="142">
        <v>8528</v>
      </c>
      <c r="F4732" s="142">
        <v>3412</v>
      </c>
      <c r="G4732" s="142">
        <v>2984</v>
      </c>
      <c r="H4732" s="142">
        <v>2132</v>
      </c>
    </row>
    <row r="4733" spans="1:8" ht="16.5">
      <c r="A4733" s="225">
        <f>MAX($A$4079:A4732)+1</f>
        <v>350</v>
      </c>
      <c r="B4733" s="233" t="s">
        <v>2171</v>
      </c>
      <c r="C4733" s="231" t="s">
        <v>2164</v>
      </c>
      <c r="D4733" s="231" t="s">
        <v>2166</v>
      </c>
      <c r="E4733" s="142">
        <v>5280</v>
      </c>
      <c r="F4733" s="142">
        <v>2112</v>
      </c>
      <c r="G4733" s="142">
        <v>1848</v>
      </c>
      <c r="H4733" s="142">
        <v>1320</v>
      </c>
    </row>
    <row r="4734" spans="1:8" ht="16.5">
      <c r="A4734" s="225">
        <f>MAX($A$4079:A4733)+1</f>
        <v>351</v>
      </c>
      <c r="B4734" s="233" t="s">
        <v>2172</v>
      </c>
      <c r="C4734" s="231" t="s">
        <v>2164</v>
      </c>
      <c r="D4734" s="231" t="s">
        <v>2166</v>
      </c>
      <c r="E4734" s="142">
        <v>5760</v>
      </c>
      <c r="F4734" s="142">
        <v>2304</v>
      </c>
      <c r="G4734" s="142">
        <v>2016</v>
      </c>
      <c r="H4734" s="142">
        <v>1440</v>
      </c>
    </row>
    <row r="4735" spans="1:8" ht="16.5">
      <c r="A4735" s="225">
        <f>MAX($A$4079:A4734)+1</f>
        <v>352</v>
      </c>
      <c r="B4735" s="233" t="s">
        <v>2173</v>
      </c>
      <c r="C4735" s="231" t="s">
        <v>2164</v>
      </c>
      <c r="D4735" s="231" t="s">
        <v>2166</v>
      </c>
      <c r="E4735" s="142">
        <v>4800</v>
      </c>
      <c r="F4735" s="142">
        <v>1920</v>
      </c>
      <c r="G4735" s="142">
        <v>1680</v>
      </c>
      <c r="H4735" s="142">
        <v>1200</v>
      </c>
    </row>
    <row r="4736" spans="1:8" ht="16.5">
      <c r="A4736" s="225">
        <f>MAX($A$4079:A4735)+1</f>
        <v>353</v>
      </c>
      <c r="B4736" s="233" t="s">
        <v>2174</v>
      </c>
      <c r="C4736" s="231" t="s">
        <v>2175</v>
      </c>
      <c r="D4736" s="231" t="s">
        <v>2176</v>
      </c>
      <c r="E4736" s="142">
        <v>5760</v>
      </c>
      <c r="F4736" s="142">
        <v>2304</v>
      </c>
      <c r="G4736" s="142">
        <v>2016</v>
      </c>
      <c r="H4736" s="142">
        <v>1440</v>
      </c>
    </row>
    <row r="4737" spans="1:8" ht="49.5">
      <c r="A4737" s="225">
        <f>MAX($A$4079:A4736)+1</f>
        <v>354</v>
      </c>
      <c r="B4737" s="233" t="s">
        <v>2177</v>
      </c>
      <c r="C4737" s="231"/>
      <c r="D4737" s="231"/>
      <c r="E4737" s="142">
        <v>7540</v>
      </c>
      <c r="F4737" s="142">
        <v>3016</v>
      </c>
      <c r="G4737" s="142">
        <v>2640</v>
      </c>
      <c r="H4737" s="142">
        <v>1884</v>
      </c>
    </row>
    <row r="4738" spans="1:8" ht="33">
      <c r="A4738" s="225">
        <f>MAX($A$4079:A4737)+1</f>
        <v>355</v>
      </c>
      <c r="B4738" s="233" t="s">
        <v>2178</v>
      </c>
      <c r="C4738" s="231" t="s">
        <v>2179</v>
      </c>
      <c r="D4738" s="231" t="s">
        <v>2180</v>
      </c>
      <c r="E4738" s="142">
        <v>5280</v>
      </c>
      <c r="F4738" s="142">
        <v>2112</v>
      </c>
      <c r="G4738" s="142">
        <v>1848</v>
      </c>
      <c r="H4738" s="142">
        <v>1320</v>
      </c>
    </row>
    <row r="4739" spans="1:8" ht="33">
      <c r="A4739" s="225">
        <f>MAX($A$4079:A4738)+1</f>
        <v>356</v>
      </c>
      <c r="B4739" s="233" t="s">
        <v>2181</v>
      </c>
      <c r="C4739" s="231" t="s">
        <v>1659</v>
      </c>
      <c r="D4739" s="231" t="s">
        <v>2182</v>
      </c>
      <c r="E4739" s="142">
        <v>5940</v>
      </c>
      <c r="F4739" s="142">
        <v>2376</v>
      </c>
      <c r="G4739" s="142">
        <v>2080</v>
      </c>
      <c r="H4739" s="142">
        <v>1484</v>
      </c>
    </row>
    <row r="4740" spans="1:8" ht="33">
      <c r="A4740" s="225">
        <f>MAX($A$4079:A4739)+1</f>
        <v>357</v>
      </c>
      <c r="B4740" s="233" t="s">
        <v>2183</v>
      </c>
      <c r="C4740" s="231" t="s">
        <v>1659</v>
      </c>
      <c r="D4740" s="231" t="s">
        <v>2184</v>
      </c>
      <c r="E4740" s="142">
        <v>5280</v>
      </c>
      <c r="F4740" s="142">
        <v>2112</v>
      </c>
      <c r="G4740" s="142">
        <v>1848</v>
      </c>
      <c r="H4740" s="142">
        <v>1320</v>
      </c>
    </row>
    <row r="4741" spans="1:8" ht="16.5">
      <c r="A4741" s="225">
        <f>MAX($A$4079:A4740)+1</f>
        <v>358</v>
      </c>
      <c r="B4741" s="233" t="s">
        <v>2185</v>
      </c>
      <c r="C4741" s="231" t="s">
        <v>2181</v>
      </c>
      <c r="D4741" s="231" t="s">
        <v>2186</v>
      </c>
      <c r="E4741" s="142">
        <v>4860</v>
      </c>
      <c r="F4741" s="142">
        <v>1944</v>
      </c>
      <c r="G4741" s="142">
        <v>1700</v>
      </c>
      <c r="H4741" s="142">
        <v>1216</v>
      </c>
    </row>
    <row r="4742" spans="1:8" ht="16.5">
      <c r="A4742" s="225">
        <f>MAX($A$4079:A4741)+1</f>
        <v>359</v>
      </c>
      <c r="B4742" s="233" t="s">
        <v>2186</v>
      </c>
      <c r="C4742" s="231" t="s">
        <v>2183</v>
      </c>
      <c r="D4742" s="231" t="s">
        <v>2187</v>
      </c>
      <c r="E4742" s="142">
        <v>5040</v>
      </c>
      <c r="F4742" s="142">
        <v>2016</v>
      </c>
      <c r="G4742" s="142">
        <v>1764</v>
      </c>
      <c r="H4742" s="142">
        <v>1260</v>
      </c>
    </row>
    <row r="4743" spans="1:8" ht="16.5">
      <c r="A4743" s="225">
        <f>MAX($A$4079:A4742)+1</f>
        <v>360</v>
      </c>
      <c r="B4743" s="233" t="s">
        <v>2188</v>
      </c>
      <c r="C4743" s="231" t="s">
        <v>2189</v>
      </c>
      <c r="D4743" s="231" t="s">
        <v>2190</v>
      </c>
      <c r="E4743" s="142">
        <v>3360</v>
      </c>
      <c r="F4743" s="142">
        <v>1512</v>
      </c>
      <c r="G4743" s="142">
        <v>1176</v>
      </c>
      <c r="H4743" s="142">
        <v>1008</v>
      </c>
    </row>
    <row r="4744" spans="1:8" ht="16.5">
      <c r="A4744" s="225">
        <f>MAX($A$4079:A4743)+1</f>
        <v>361</v>
      </c>
      <c r="B4744" s="233" t="s">
        <v>2191</v>
      </c>
      <c r="C4744" s="231" t="s">
        <v>2192</v>
      </c>
      <c r="D4744" s="231" t="s">
        <v>2193</v>
      </c>
      <c r="E4744" s="142">
        <v>3360</v>
      </c>
      <c r="F4744" s="142">
        <v>1512</v>
      </c>
      <c r="G4744" s="142">
        <v>1176</v>
      </c>
      <c r="H4744" s="142">
        <v>1008</v>
      </c>
    </row>
    <row r="4745" spans="1:8" ht="16.5">
      <c r="A4745" s="225">
        <f>MAX($A$4079:A4744)+1</f>
        <v>362</v>
      </c>
      <c r="B4745" s="233" t="s">
        <v>2194</v>
      </c>
      <c r="C4745" s="231" t="s">
        <v>2195</v>
      </c>
      <c r="D4745" s="231" t="s">
        <v>2196</v>
      </c>
      <c r="E4745" s="142">
        <v>3360</v>
      </c>
      <c r="F4745" s="142">
        <v>1512</v>
      </c>
      <c r="G4745" s="142">
        <v>1176</v>
      </c>
      <c r="H4745" s="142">
        <v>1008</v>
      </c>
    </row>
    <row r="4746" spans="1:8" ht="16.5">
      <c r="A4746" s="225">
        <f>MAX($A$4079:A4745)+1</f>
        <v>363</v>
      </c>
      <c r="B4746" s="233" t="s">
        <v>2197</v>
      </c>
      <c r="C4746" s="231" t="s">
        <v>2198</v>
      </c>
      <c r="D4746" s="231" t="s">
        <v>2199</v>
      </c>
      <c r="E4746" s="142">
        <v>3360</v>
      </c>
      <c r="F4746" s="142">
        <v>1512</v>
      </c>
      <c r="G4746" s="142">
        <v>1176</v>
      </c>
      <c r="H4746" s="142">
        <v>1008</v>
      </c>
    </row>
    <row r="4747" spans="1:8" ht="24.6" customHeight="1">
      <c r="A4747" s="1407">
        <f>MAX($A$4079:A4746)+1</f>
        <v>364</v>
      </c>
      <c r="B4747" s="1529" t="s">
        <v>2200</v>
      </c>
      <c r="C4747" s="231" t="s">
        <v>2201</v>
      </c>
      <c r="D4747" s="231" t="s">
        <v>2202</v>
      </c>
      <c r="E4747" s="142">
        <v>12420</v>
      </c>
      <c r="F4747" s="142">
        <v>4348</v>
      </c>
      <c r="G4747" s="142">
        <v>3728</v>
      </c>
      <c r="H4747" s="142">
        <v>2484</v>
      </c>
    </row>
    <row r="4748" spans="1:8" ht="33.6" customHeight="1">
      <c r="A4748" s="1431"/>
      <c r="B4748" s="1531"/>
      <c r="C4748" s="231" t="s">
        <v>2202</v>
      </c>
      <c r="D4748" s="231" t="s">
        <v>2203</v>
      </c>
      <c r="E4748" s="142">
        <v>14400</v>
      </c>
      <c r="F4748" s="142">
        <v>5040</v>
      </c>
      <c r="G4748" s="142">
        <v>4320</v>
      </c>
      <c r="H4748" s="142">
        <v>2880</v>
      </c>
    </row>
    <row r="4749" spans="1:8" ht="31.9" customHeight="1">
      <c r="A4749" s="1431"/>
      <c r="B4749" s="1531"/>
      <c r="C4749" s="231" t="s">
        <v>2203</v>
      </c>
      <c r="D4749" s="231" t="s">
        <v>2204</v>
      </c>
      <c r="E4749" s="142">
        <v>10080</v>
      </c>
      <c r="F4749" s="142">
        <v>3528</v>
      </c>
      <c r="G4749" s="142">
        <v>3024</v>
      </c>
      <c r="H4749" s="142">
        <v>2016</v>
      </c>
    </row>
    <row r="4750" spans="1:8" ht="38.25" customHeight="1">
      <c r="A4750" s="1408"/>
      <c r="B4750" s="1530"/>
      <c r="C4750" s="231" t="s">
        <v>2205</v>
      </c>
      <c r="D4750" s="231" t="s">
        <v>2137</v>
      </c>
      <c r="E4750" s="142">
        <v>6212</v>
      </c>
      <c r="F4750" s="142">
        <v>2484</v>
      </c>
      <c r="G4750" s="142">
        <v>2176</v>
      </c>
      <c r="H4750" s="142">
        <v>1552</v>
      </c>
    </row>
    <row r="4751" spans="1:8" ht="48.75" customHeight="1">
      <c r="A4751" s="225">
        <f>MAX($A$4079:A4750)+1</f>
        <v>365</v>
      </c>
      <c r="B4751" s="233" t="s">
        <v>2206</v>
      </c>
      <c r="C4751" s="231" t="s">
        <v>2200</v>
      </c>
      <c r="D4751" s="231" t="s">
        <v>881</v>
      </c>
      <c r="E4751" s="142">
        <v>5400</v>
      </c>
      <c r="F4751" s="142">
        <v>2700</v>
      </c>
      <c r="G4751" s="142">
        <v>2432</v>
      </c>
      <c r="H4751" s="142">
        <v>1352</v>
      </c>
    </row>
    <row r="4752" spans="1:8" ht="18" customHeight="1">
      <c r="A4752" s="1407">
        <f>MAX($A$4079:A4751)+1</f>
        <v>366</v>
      </c>
      <c r="B4752" s="1529" t="s">
        <v>2139</v>
      </c>
      <c r="C4752" s="231" t="s">
        <v>878</v>
      </c>
      <c r="D4752" s="231" t="s">
        <v>2207</v>
      </c>
      <c r="E4752" s="142">
        <v>11040</v>
      </c>
      <c r="F4752" s="142">
        <v>3864</v>
      </c>
      <c r="G4752" s="142">
        <v>3312</v>
      </c>
      <c r="H4752" s="142">
        <v>2760</v>
      </c>
    </row>
    <row r="4753" spans="1:8" ht="42.75" customHeight="1">
      <c r="A4753" s="1408"/>
      <c r="B4753" s="1530"/>
      <c r="C4753" s="231" t="s">
        <v>2207</v>
      </c>
      <c r="D4753" s="231" t="s">
        <v>2137</v>
      </c>
      <c r="E4753" s="142">
        <v>6900</v>
      </c>
      <c r="F4753" s="142">
        <v>2760</v>
      </c>
      <c r="G4753" s="142">
        <v>2416</v>
      </c>
      <c r="H4753" s="142">
        <v>1724</v>
      </c>
    </row>
    <row r="4754" spans="1:8" ht="33">
      <c r="A4754" s="225">
        <f>MAX($A$4079:A4753)+1</f>
        <v>367</v>
      </c>
      <c r="B4754" s="233" t="s">
        <v>2208</v>
      </c>
      <c r="C4754" s="231" t="s">
        <v>2139</v>
      </c>
      <c r="D4754" s="231" t="s">
        <v>2209</v>
      </c>
      <c r="E4754" s="142">
        <v>5376</v>
      </c>
      <c r="F4754" s="142">
        <v>2688</v>
      </c>
      <c r="G4754" s="142">
        <v>2420</v>
      </c>
      <c r="H4754" s="142">
        <v>1344</v>
      </c>
    </row>
    <row r="4755" spans="1:8" ht="33">
      <c r="A4755" s="225">
        <f>MAX($A$4079:A4754)+1</f>
        <v>368</v>
      </c>
      <c r="B4755" s="233" t="s">
        <v>2210</v>
      </c>
      <c r="C4755" s="231" t="s">
        <v>2139</v>
      </c>
      <c r="D4755" s="231" t="s">
        <v>2211</v>
      </c>
      <c r="E4755" s="142">
        <v>4320</v>
      </c>
      <c r="F4755" s="142">
        <v>2160</v>
      </c>
      <c r="G4755" s="142">
        <v>1944</v>
      </c>
      <c r="H4755" s="142">
        <v>1296</v>
      </c>
    </row>
    <row r="4756" spans="1:8" ht="33">
      <c r="A4756" s="225">
        <f>MAX($A$4079:A4755)+1</f>
        <v>369</v>
      </c>
      <c r="B4756" s="233" t="s">
        <v>2212</v>
      </c>
      <c r="C4756" s="231" t="s">
        <v>2139</v>
      </c>
      <c r="D4756" s="231" t="s">
        <v>2211</v>
      </c>
      <c r="E4756" s="142">
        <v>3000</v>
      </c>
      <c r="F4756" s="142">
        <v>1952</v>
      </c>
      <c r="G4756" s="142">
        <v>1500</v>
      </c>
      <c r="H4756" s="142">
        <v>1052</v>
      </c>
    </row>
    <row r="4757" spans="1:8" ht="33">
      <c r="A4757" s="225">
        <f>MAX($A$4079:A4756)+1</f>
        <v>370</v>
      </c>
      <c r="B4757" s="233" t="s">
        <v>2213</v>
      </c>
      <c r="C4757" s="231" t="s">
        <v>2139</v>
      </c>
      <c r="D4757" s="231" t="s">
        <v>2214</v>
      </c>
      <c r="E4757" s="142">
        <v>3000</v>
      </c>
      <c r="F4757" s="142">
        <v>1952</v>
      </c>
      <c r="G4757" s="142">
        <v>1500</v>
      </c>
      <c r="H4757" s="142">
        <v>1052</v>
      </c>
    </row>
    <row r="4758" spans="1:8" ht="33">
      <c r="A4758" s="225">
        <f>MAX($A$4079:A4757)+1</f>
        <v>371</v>
      </c>
      <c r="B4758" s="233" t="s">
        <v>2214</v>
      </c>
      <c r="C4758" s="231" t="s">
        <v>2139</v>
      </c>
      <c r="D4758" s="231" t="s">
        <v>2211</v>
      </c>
      <c r="E4758" s="142">
        <v>3000</v>
      </c>
      <c r="F4758" s="142">
        <v>1952</v>
      </c>
      <c r="G4758" s="142">
        <v>1500</v>
      </c>
      <c r="H4758" s="142">
        <v>1052</v>
      </c>
    </row>
    <row r="4759" spans="1:8" ht="33">
      <c r="A4759" s="225">
        <f>MAX($A$4079:A4758)+1</f>
        <v>372</v>
      </c>
      <c r="B4759" s="233" t="s">
        <v>2215</v>
      </c>
      <c r="C4759" s="231" t="s">
        <v>2139</v>
      </c>
      <c r="D4759" s="231" t="s">
        <v>2211</v>
      </c>
      <c r="E4759" s="142">
        <v>3000</v>
      </c>
      <c r="F4759" s="142">
        <v>1952</v>
      </c>
      <c r="G4759" s="142">
        <v>1500</v>
      </c>
      <c r="H4759" s="142">
        <v>1052</v>
      </c>
    </row>
    <row r="4760" spans="1:8" ht="49.5">
      <c r="A4760" s="1407">
        <f>MAX($A$4079:A4759)+1</f>
        <v>373</v>
      </c>
      <c r="B4760" s="1529" t="s">
        <v>2216</v>
      </c>
      <c r="C4760" s="231" t="s">
        <v>2217</v>
      </c>
      <c r="D4760" s="231" t="s">
        <v>2218</v>
      </c>
      <c r="E4760" s="142">
        <v>9600</v>
      </c>
      <c r="F4760" s="142">
        <v>3840</v>
      </c>
      <c r="G4760" s="142">
        <v>3360</v>
      </c>
      <c r="H4760" s="142">
        <v>2400</v>
      </c>
    </row>
    <row r="4761" spans="1:8" ht="66">
      <c r="A4761" s="1408"/>
      <c r="B4761" s="1530"/>
      <c r="C4761" s="231" t="s">
        <v>2219</v>
      </c>
      <c r="D4761" s="231" t="s">
        <v>2150</v>
      </c>
      <c r="E4761" s="142">
        <v>6600</v>
      </c>
      <c r="F4761" s="142">
        <v>2640</v>
      </c>
      <c r="G4761" s="142">
        <v>2312</v>
      </c>
      <c r="H4761" s="142">
        <v>1652</v>
      </c>
    </row>
    <row r="4762" spans="1:8" ht="49.5">
      <c r="A4762" s="225">
        <f>MAX($A$4079:A4761)+1</f>
        <v>374</v>
      </c>
      <c r="B4762" s="233" t="s">
        <v>2211</v>
      </c>
      <c r="C4762" s="231" t="s">
        <v>2139</v>
      </c>
      <c r="D4762" s="231" t="s">
        <v>2220</v>
      </c>
      <c r="E4762" s="142">
        <v>6000</v>
      </c>
      <c r="F4762" s="142">
        <v>2400</v>
      </c>
      <c r="G4762" s="142">
        <v>2100</v>
      </c>
      <c r="H4762" s="142">
        <v>1500</v>
      </c>
    </row>
    <row r="4763" spans="1:8" ht="33">
      <c r="A4763" s="225">
        <f>MAX($A$4079:A4762)+1</f>
        <v>375</v>
      </c>
      <c r="B4763" s="233" t="s">
        <v>2221</v>
      </c>
      <c r="C4763" s="231" t="s">
        <v>878</v>
      </c>
      <c r="D4763" s="231" t="s">
        <v>2222</v>
      </c>
      <c r="E4763" s="142">
        <v>5400</v>
      </c>
      <c r="F4763" s="142">
        <v>2160</v>
      </c>
      <c r="G4763" s="142">
        <v>1892</v>
      </c>
      <c r="H4763" s="142">
        <v>1352</v>
      </c>
    </row>
    <row r="4764" spans="1:8" ht="16.899999999999999" customHeight="1">
      <c r="A4764" s="225">
        <f>MAX($A$4079:A4763)+1</f>
        <v>376</v>
      </c>
      <c r="B4764" s="233" t="s">
        <v>2223</v>
      </c>
      <c r="C4764" s="231" t="s">
        <v>2224</v>
      </c>
      <c r="D4764" s="231" t="s">
        <v>2225</v>
      </c>
      <c r="E4764" s="142">
        <v>5400</v>
      </c>
      <c r="F4764" s="142">
        <v>2160</v>
      </c>
      <c r="G4764" s="142">
        <v>1892</v>
      </c>
      <c r="H4764" s="142">
        <v>1352</v>
      </c>
    </row>
    <row r="4765" spans="1:8" ht="16.5">
      <c r="A4765" s="225">
        <f>MAX($A$4079:A4764)+1</f>
        <v>377</v>
      </c>
      <c r="B4765" s="233" t="s">
        <v>2207</v>
      </c>
      <c r="C4765" s="231" t="s">
        <v>2200</v>
      </c>
      <c r="D4765" s="231" t="s">
        <v>2139</v>
      </c>
      <c r="E4765" s="142">
        <v>5040</v>
      </c>
      <c r="F4765" s="142">
        <v>2268</v>
      </c>
      <c r="G4765" s="142">
        <v>2016</v>
      </c>
      <c r="H4765" s="142">
        <v>1512</v>
      </c>
    </row>
    <row r="4766" spans="1:8" ht="16.899999999999999" customHeight="1">
      <c r="A4766" s="225">
        <f>MAX($A$4079:A4765)+1</f>
        <v>378</v>
      </c>
      <c r="B4766" s="233" t="s">
        <v>2226</v>
      </c>
      <c r="C4766" s="231" t="s">
        <v>2200</v>
      </c>
      <c r="D4766" s="231" t="s">
        <v>2139</v>
      </c>
      <c r="E4766" s="142">
        <v>5252</v>
      </c>
      <c r="F4766" s="142">
        <v>2364</v>
      </c>
      <c r="G4766" s="142">
        <v>2100</v>
      </c>
      <c r="H4766" s="142">
        <v>1576</v>
      </c>
    </row>
    <row r="4767" spans="1:8" ht="16.899999999999999" customHeight="1">
      <c r="A4767" s="225">
        <f>MAX($A$4079:A4766)+1</f>
        <v>379</v>
      </c>
      <c r="B4767" s="233" t="s">
        <v>2227</v>
      </c>
      <c r="C4767" s="231" t="s">
        <v>2228</v>
      </c>
      <c r="D4767" s="231" t="s">
        <v>2229</v>
      </c>
      <c r="E4767" s="142">
        <v>5200</v>
      </c>
      <c r="F4767" s="142">
        <v>2340</v>
      </c>
      <c r="G4767" s="142">
        <v>2080</v>
      </c>
      <c r="H4767" s="142">
        <v>1560</v>
      </c>
    </row>
    <row r="4768" spans="1:8" ht="49.5">
      <c r="A4768" s="225">
        <f>MAX($A$4079:A4767)+1</f>
        <v>380</v>
      </c>
      <c r="B4768" s="233" t="s">
        <v>2230</v>
      </c>
      <c r="C4768" s="231" t="s">
        <v>2200</v>
      </c>
      <c r="D4768" s="231" t="s">
        <v>2231</v>
      </c>
      <c r="E4768" s="142">
        <v>4860</v>
      </c>
      <c r="F4768" s="142">
        <v>2188</v>
      </c>
      <c r="G4768" s="142">
        <v>1944</v>
      </c>
      <c r="H4768" s="142">
        <v>1460</v>
      </c>
    </row>
    <row r="4769" spans="1:8" ht="18" customHeight="1">
      <c r="A4769" s="225">
        <f>MAX($A$4079:A4768)+1</f>
        <v>381</v>
      </c>
      <c r="B4769" s="233" t="s">
        <v>2232</v>
      </c>
      <c r="C4769" s="231" t="s">
        <v>2233</v>
      </c>
      <c r="D4769" s="231" t="s">
        <v>2234</v>
      </c>
      <c r="E4769" s="142">
        <v>4536</v>
      </c>
      <c r="F4769" s="142">
        <v>2040</v>
      </c>
      <c r="G4769" s="142">
        <v>1816</v>
      </c>
      <c r="H4769" s="142">
        <v>1360</v>
      </c>
    </row>
    <row r="4770" spans="1:8" ht="16.899999999999999" customHeight="1">
      <c r="A4770" s="1407">
        <f>MAX($A$4079:A4769)+1</f>
        <v>382</v>
      </c>
      <c r="B4770" s="1529" t="s">
        <v>2234</v>
      </c>
      <c r="C4770" s="231" t="s">
        <v>2200</v>
      </c>
      <c r="D4770" s="231" t="s">
        <v>2235</v>
      </c>
      <c r="E4770" s="142">
        <v>5252</v>
      </c>
      <c r="F4770" s="142">
        <v>2364</v>
      </c>
      <c r="G4770" s="142">
        <v>2100</v>
      </c>
      <c r="H4770" s="142">
        <v>1576</v>
      </c>
    </row>
    <row r="4771" spans="1:8" ht="49.5">
      <c r="A4771" s="1408"/>
      <c r="B4771" s="1530"/>
      <c r="C4771" s="231" t="s">
        <v>2235</v>
      </c>
      <c r="D4771" s="231" t="s">
        <v>2236</v>
      </c>
      <c r="E4771" s="142">
        <v>3300</v>
      </c>
      <c r="F4771" s="142">
        <v>1484</v>
      </c>
      <c r="G4771" s="142">
        <v>1320</v>
      </c>
      <c r="H4771" s="142">
        <v>992</v>
      </c>
    </row>
    <row r="4772" spans="1:8" ht="33">
      <c r="A4772" s="1407">
        <f>MAX($A$4079:A4771)+1</f>
        <v>383</v>
      </c>
      <c r="B4772" s="1529" t="s">
        <v>2237</v>
      </c>
      <c r="C4772" s="231" t="s">
        <v>2200</v>
      </c>
      <c r="D4772" s="231" t="s">
        <v>2238</v>
      </c>
      <c r="E4772" s="142">
        <v>4860</v>
      </c>
      <c r="F4772" s="142">
        <v>2188</v>
      </c>
      <c r="G4772" s="142">
        <v>1944</v>
      </c>
      <c r="H4772" s="142">
        <v>1460</v>
      </c>
    </row>
    <row r="4773" spans="1:8" ht="33">
      <c r="A4773" s="1408"/>
      <c r="B4773" s="1530"/>
      <c r="C4773" s="231" t="s">
        <v>2239</v>
      </c>
      <c r="D4773" s="231" t="s">
        <v>2240</v>
      </c>
      <c r="E4773" s="142">
        <v>2640</v>
      </c>
      <c r="F4773" s="142">
        <v>1188</v>
      </c>
      <c r="G4773" s="142">
        <v>1056</v>
      </c>
      <c r="H4773" s="142">
        <v>924</v>
      </c>
    </row>
    <row r="4774" spans="1:8" ht="33">
      <c r="A4774" s="1407">
        <f>MAX($A$4079:A4773)+1</f>
        <v>384</v>
      </c>
      <c r="B4774" s="1529" t="s">
        <v>2241</v>
      </c>
      <c r="C4774" s="231" t="s">
        <v>2200</v>
      </c>
      <c r="D4774" s="231" t="s">
        <v>2242</v>
      </c>
      <c r="E4774" s="142">
        <v>6000</v>
      </c>
      <c r="F4774" s="142">
        <v>2700</v>
      </c>
      <c r="G4774" s="142">
        <v>2400</v>
      </c>
      <c r="H4774" s="142">
        <v>2100</v>
      </c>
    </row>
    <row r="4775" spans="1:8" ht="49.5">
      <c r="A4775" s="1431"/>
      <c r="B4775" s="1531"/>
      <c r="C4775" s="231" t="s">
        <v>2242</v>
      </c>
      <c r="D4775" s="231" t="s">
        <v>2243</v>
      </c>
      <c r="E4775" s="142">
        <v>4620</v>
      </c>
      <c r="F4775" s="142">
        <v>2080</v>
      </c>
      <c r="G4775" s="142">
        <v>1848</v>
      </c>
      <c r="H4775" s="142">
        <v>1388</v>
      </c>
    </row>
    <row r="4776" spans="1:8" ht="49.5">
      <c r="A4776" s="1431"/>
      <c r="B4776" s="1531"/>
      <c r="C4776" s="231" t="s">
        <v>2243</v>
      </c>
      <c r="D4776" s="231" t="s">
        <v>2244</v>
      </c>
      <c r="E4776" s="142">
        <v>3300</v>
      </c>
      <c r="F4776" s="142">
        <v>1484</v>
      </c>
      <c r="G4776" s="142">
        <v>1320</v>
      </c>
      <c r="H4776" s="142">
        <v>1156</v>
      </c>
    </row>
    <row r="4777" spans="1:8" ht="33">
      <c r="A4777" s="1408"/>
      <c r="B4777" s="1530"/>
      <c r="C4777" s="231" t="s">
        <v>2244</v>
      </c>
      <c r="D4777" s="231" t="s">
        <v>2245</v>
      </c>
      <c r="E4777" s="142">
        <v>1980</v>
      </c>
      <c r="F4777" s="142">
        <v>892</v>
      </c>
      <c r="G4777" s="142">
        <v>792</v>
      </c>
      <c r="H4777" s="142">
        <v>692</v>
      </c>
    </row>
    <row r="4778" spans="1:8" ht="15" customHeight="1">
      <c r="A4778" s="1407">
        <f>MAX($A$4079:A4777)+1</f>
        <v>385</v>
      </c>
      <c r="B4778" s="1423" t="s">
        <v>2246</v>
      </c>
      <c r="C4778" s="1424"/>
      <c r="D4778" s="1425"/>
      <c r="E4778" s="142">
        <v>0</v>
      </c>
      <c r="F4778" s="142">
        <v>0</v>
      </c>
      <c r="G4778" s="142">
        <v>0</v>
      </c>
      <c r="H4778" s="142">
        <v>0</v>
      </c>
    </row>
    <row r="4779" spans="1:8" ht="16.5">
      <c r="A4779" s="1408"/>
      <c r="B4779" s="1428" t="s">
        <v>2247</v>
      </c>
      <c r="C4779" s="1429"/>
      <c r="D4779" s="1430"/>
      <c r="E4779" s="142">
        <v>4952</v>
      </c>
      <c r="F4779" s="142">
        <v>2476</v>
      </c>
      <c r="G4779" s="142">
        <v>2228</v>
      </c>
      <c r="H4779" s="142">
        <v>0</v>
      </c>
    </row>
    <row r="4780" spans="1:8" ht="23.25" customHeight="1">
      <c r="A4780" s="1407">
        <f>MAX($A$4079:A4779)+1</f>
        <v>386</v>
      </c>
      <c r="B4780" s="1423" t="s">
        <v>2248</v>
      </c>
      <c r="C4780" s="1424"/>
      <c r="D4780" s="1425"/>
      <c r="E4780" s="142">
        <v>0</v>
      </c>
      <c r="F4780" s="142">
        <v>0</v>
      </c>
      <c r="G4780" s="142">
        <v>0</v>
      </c>
      <c r="H4780" s="142">
        <v>0</v>
      </c>
    </row>
    <row r="4781" spans="1:8" ht="15" customHeight="1">
      <c r="A4781" s="1431"/>
      <c r="B4781" s="1428" t="s">
        <v>2249</v>
      </c>
      <c r="C4781" s="1429"/>
      <c r="D4781" s="1430"/>
      <c r="E4781" s="142">
        <v>5040</v>
      </c>
      <c r="F4781" s="142">
        <v>0</v>
      </c>
      <c r="G4781" s="142">
        <v>0</v>
      </c>
      <c r="H4781" s="142">
        <v>0</v>
      </c>
    </row>
    <row r="4782" spans="1:8" ht="15" customHeight="1">
      <c r="A4782" s="1431"/>
      <c r="B4782" s="1428" t="s">
        <v>2250</v>
      </c>
      <c r="C4782" s="1429"/>
      <c r="D4782" s="1430"/>
      <c r="E4782" s="142">
        <v>4680</v>
      </c>
      <c r="F4782" s="142">
        <v>0</v>
      </c>
      <c r="G4782" s="142">
        <v>0</v>
      </c>
      <c r="H4782" s="142">
        <v>0</v>
      </c>
    </row>
    <row r="4783" spans="1:8" ht="28.5" customHeight="1">
      <c r="A4783" s="1408"/>
      <c r="B4783" s="1428" t="s">
        <v>2251</v>
      </c>
      <c r="C4783" s="1429"/>
      <c r="D4783" s="1430"/>
      <c r="E4783" s="142">
        <v>4480</v>
      </c>
      <c r="F4783" s="142">
        <v>0</v>
      </c>
      <c r="G4783" s="142">
        <v>0</v>
      </c>
      <c r="H4783" s="142">
        <v>0</v>
      </c>
    </row>
    <row r="4784" spans="1:8" ht="15" customHeight="1">
      <c r="A4784" s="225">
        <f>MAX($A$4079:A4783)+1</f>
        <v>387</v>
      </c>
      <c r="B4784" s="1423" t="s">
        <v>2252</v>
      </c>
      <c r="C4784" s="1424"/>
      <c r="D4784" s="1425"/>
      <c r="E4784" s="142">
        <v>0</v>
      </c>
      <c r="F4784" s="142">
        <v>0</v>
      </c>
      <c r="G4784" s="142">
        <v>0</v>
      </c>
      <c r="H4784" s="142">
        <v>0</v>
      </c>
    </row>
    <row r="4785" spans="1:8" ht="15" customHeight="1">
      <c r="A4785" s="225">
        <f>MAX($A$4079:A4784)+1</f>
        <v>388</v>
      </c>
      <c r="B4785" s="233" t="s">
        <v>2253</v>
      </c>
      <c r="C4785" s="231" t="s">
        <v>2254</v>
      </c>
      <c r="D4785" s="231" t="s">
        <v>2255</v>
      </c>
      <c r="E4785" s="142">
        <v>9200</v>
      </c>
      <c r="F4785" s="142">
        <v>0</v>
      </c>
      <c r="G4785" s="142">
        <v>0</v>
      </c>
      <c r="H4785" s="142">
        <v>0</v>
      </c>
    </row>
    <row r="4786" spans="1:8" ht="15" customHeight="1">
      <c r="A4786" s="225">
        <f>MAX($A$4079:A4785)+1</f>
        <v>389</v>
      </c>
      <c r="B4786" s="233" t="s">
        <v>2256</v>
      </c>
      <c r="C4786" s="231" t="s">
        <v>2257</v>
      </c>
      <c r="D4786" s="231" t="s">
        <v>2258</v>
      </c>
      <c r="E4786" s="142">
        <v>9200</v>
      </c>
      <c r="F4786" s="142">
        <v>0</v>
      </c>
      <c r="G4786" s="142">
        <v>0</v>
      </c>
      <c r="H4786" s="142">
        <v>0</v>
      </c>
    </row>
    <row r="4787" spans="1:8" ht="16.5">
      <c r="A4787" s="225">
        <f>MAX($A$4079:A4786)+1</f>
        <v>390</v>
      </c>
      <c r="B4787" s="233" t="s">
        <v>2259</v>
      </c>
      <c r="C4787" s="231" t="s">
        <v>2260</v>
      </c>
      <c r="D4787" s="231" t="s">
        <v>2261</v>
      </c>
      <c r="E4787" s="142">
        <v>9200</v>
      </c>
      <c r="F4787" s="142">
        <v>0</v>
      </c>
      <c r="G4787" s="142">
        <v>0</v>
      </c>
      <c r="H4787" s="142">
        <v>0</v>
      </c>
    </row>
    <row r="4788" spans="1:8" ht="15" customHeight="1">
      <c r="A4788" s="225">
        <f>MAX($A$4079:A4787)+1</f>
        <v>391</v>
      </c>
      <c r="B4788" s="233" t="s">
        <v>2260</v>
      </c>
      <c r="C4788" s="231" t="s">
        <v>2262</v>
      </c>
      <c r="D4788" s="231" t="s">
        <v>2253</v>
      </c>
      <c r="E4788" s="142">
        <v>9200</v>
      </c>
      <c r="F4788" s="142">
        <v>0</v>
      </c>
      <c r="G4788" s="142">
        <v>0</v>
      </c>
      <c r="H4788" s="142">
        <v>0</v>
      </c>
    </row>
    <row r="4789" spans="1:8" ht="15" customHeight="1">
      <c r="A4789" s="225">
        <f>MAX($A$4079:A4788)+1</f>
        <v>392</v>
      </c>
      <c r="B4789" s="233" t="s">
        <v>2263</v>
      </c>
      <c r="C4789" s="231" t="s">
        <v>2264</v>
      </c>
      <c r="D4789" s="231" t="s">
        <v>2253</v>
      </c>
      <c r="E4789" s="142">
        <v>9200</v>
      </c>
      <c r="F4789" s="142">
        <v>0</v>
      </c>
      <c r="G4789" s="142">
        <v>0</v>
      </c>
      <c r="H4789" s="142">
        <v>0</v>
      </c>
    </row>
    <row r="4790" spans="1:8" ht="28.15" customHeight="1">
      <c r="A4790" s="225">
        <f>MAX($A$4079:A4789)+1</f>
        <v>393</v>
      </c>
      <c r="B4790" s="1426" t="s">
        <v>2265</v>
      </c>
      <c r="C4790" s="1427"/>
      <c r="D4790" s="231"/>
      <c r="E4790" s="142">
        <v>10000</v>
      </c>
      <c r="F4790" s="142">
        <v>0</v>
      </c>
      <c r="G4790" s="142">
        <v>0</v>
      </c>
      <c r="H4790" s="142">
        <v>0</v>
      </c>
    </row>
    <row r="4791" spans="1:8" ht="15" customHeight="1">
      <c r="A4791" s="1407">
        <f>MAX($A$4079:A4790)+1</f>
        <v>394</v>
      </c>
      <c r="B4791" s="1423" t="s">
        <v>2266</v>
      </c>
      <c r="C4791" s="1424"/>
      <c r="D4791" s="1425"/>
      <c r="E4791" s="142">
        <v>0</v>
      </c>
      <c r="F4791" s="142">
        <v>0</v>
      </c>
      <c r="G4791" s="142">
        <v>0</v>
      </c>
      <c r="H4791" s="142">
        <v>0</v>
      </c>
    </row>
    <row r="4792" spans="1:8" ht="22.9" customHeight="1">
      <c r="A4792" s="1408"/>
      <c r="B4792" s="1428" t="s">
        <v>2267</v>
      </c>
      <c r="C4792" s="1429"/>
      <c r="D4792" s="1430"/>
      <c r="E4792" s="142">
        <v>6860</v>
      </c>
      <c r="F4792" s="142">
        <v>0</v>
      </c>
      <c r="G4792" s="142">
        <v>0</v>
      </c>
      <c r="H4792" s="142">
        <v>0</v>
      </c>
    </row>
    <row r="4793" spans="1:8" ht="15" customHeight="1">
      <c r="A4793" s="1407">
        <f>MAX($A$4079:A4792)+1</f>
        <v>395</v>
      </c>
      <c r="B4793" s="1423" t="s">
        <v>2268</v>
      </c>
      <c r="C4793" s="1424"/>
      <c r="D4793" s="1425"/>
      <c r="E4793" s="142">
        <v>0</v>
      </c>
      <c r="F4793" s="142">
        <v>0</v>
      </c>
      <c r="G4793" s="142">
        <v>0</v>
      </c>
      <c r="H4793" s="142">
        <v>0</v>
      </c>
    </row>
    <row r="4794" spans="1:8" ht="16.5">
      <c r="A4794" s="1431"/>
      <c r="B4794" s="1428" t="s">
        <v>2269</v>
      </c>
      <c r="C4794" s="1429"/>
      <c r="D4794" s="1430"/>
      <c r="E4794" s="142">
        <v>8240</v>
      </c>
      <c r="F4794" s="142">
        <v>0</v>
      </c>
      <c r="G4794" s="142">
        <v>0</v>
      </c>
      <c r="H4794" s="142">
        <v>0</v>
      </c>
    </row>
    <row r="4795" spans="1:8" ht="16.5">
      <c r="A4795" s="1431"/>
      <c r="B4795" s="1428" t="s">
        <v>2270</v>
      </c>
      <c r="C4795" s="1429"/>
      <c r="D4795" s="1430"/>
      <c r="E4795" s="142">
        <v>8240</v>
      </c>
      <c r="F4795" s="142">
        <v>0</v>
      </c>
      <c r="G4795" s="142">
        <v>0</v>
      </c>
      <c r="H4795" s="142">
        <v>0</v>
      </c>
    </row>
    <row r="4796" spans="1:8" ht="16.5">
      <c r="A4796" s="1431"/>
      <c r="B4796" s="1428" t="s">
        <v>2271</v>
      </c>
      <c r="C4796" s="1429"/>
      <c r="D4796" s="1430"/>
      <c r="E4796" s="142">
        <v>8120</v>
      </c>
      <c r="F4796" s="142">
        <v>0</v>
      </c>
      <c r="G4796" s="142">
        <v>0</v>
      </c>
      <c r="H4796" s="142">
        <v>0</v>
      </c>
    </row>
    <row r="4797" spans="1:8" ht="16.5">
      <c r="A4797" s="1408"/>
      <c r="B4797" s="1428" t="s">
        <v>2272</v>
      </c>
      <c r="C4797" s="1429"/>
      <c r="D4797" s="1430"/>
      <c r="E4797" s="142">
        <v>7680</v>
      </c>
      <c r="F4797" s="142">
        <v>0</v>
      </c>
      <c r="G4797" s="142">
        <v>0</v>
      </c>
      <c r="H4797" s="142">
        <v>0</v>
      </c>
    </row>
    <row r="4798" spans="1:8" s="162" customFormat="1" ht="63" customHeight="1">
      <c r="A4798" s="224">
        <v>72</v>
      </c>
      <c r="B4798" s="1413" t="s">
        <v>3023</v>
      </c>
      <c r="C4798" s="1414"/>
      <c r="D4798" s="1415"/>
      <c r="E4798" s="319">
        <v>460</v>
      </c>
      <c r="F4798" s="319">
        <v>460</v>
      </c>
      <c r="G4798" s="319">
        <v>380</v>
      </c>
      <c r="H4798" s="319">
        <v>320</v>
      </c>
    </row>
    <row r="4799" spans="1:8" s="132" customFormat="1" ht="16.5">
      <c r="A4799" s="161">
        <v>59</v>
      </c>
      <c r="B4799" s="132" t="s">
        <v>2594</v>
      </c>
      <c r="E4799" s="132">
        <v>0</v>
      </c>
      <c r="F4799" s="132">
        <v>0</v>
      </c>
      <c r="G4799" s="132">
        <v>0</v>
      </c>
      <c r="H4799" s="132">
        <v>0</v>
      </c>
    </row>
    <row r="4800" spans="1:8" s="162" customFormat="1" ht="33">
      <c r="A4800" s="222">
        <v>1</v>
      </c>
      <c r="B4800" s="234" t="s">
        <v>2460</v>
      </c>
      <c r="C4800" s="223" t="s">
        <v>2461</v>
      </c>
      <c r="D4800" s="223" t="s">
        <v>2462</v>
      </c>
      <c r="E4800" s="122">
        <v>10080</v>
      </c>
      <c r="F4800" s="122">
        <v>3224</v>
      </c>
      <c r="G4800" s="122">
        <v>2720</v>
      </c>
      <c r="H4800" s="122">
        <v>1512</v>
      </c>
    </row>
    <row r="4801" spans="1:8" s="162" customFormat="1" ht="33">
      <c r="A4801" s="1409">
        <f>MAX($A$4182:A4800)+1</f>
        <v>396</v>
      </c>
      <c r="B4801" s="1417" t="s">
        <v>878</v>
      </c>
      <c r="C4801" s="223" t="s">
        <v>2461</v>
      </c>
      <c r="D4801" s="223" t="s">
        <v>1769</v>
      </c>
      <c r="E4801" s="122">
        <v>17160</v>
      </c>
      <c r="F4801" s="122">
        <v>4292</v>
      </c>
      <c r="G4801" s="122">
        <v>3432</v>
      </c>
      <c r="H4801" s="122">
        <v>2060</v>
      </c>
    </row>
    <row r="4802" spans="1:8" s="162" customFormat="1" ht="16.5">
      <c r="A4802" s="1416"/>
      <c r="B4802" s="1418"/>
      <c r="C4802" s="223" t="s">
        <v>1769</v>
      </c>
      <c r="D4802" s="223" t="s">
        <v>2463</v>
      </c>
      <c r="E4802" s="122">
        <v>15000</v>
      </c>
      <c r="F4802" s="122">
        <v>3900</v>
      </c>
      <c r="G4802" s="122">
        <v>3152</v>
      </c>
      <c r="H4802" s="122">
        <v>1800</v>
      </c>
    </row>
    <row r="4803" spans="1:8" s="162" customFormat="1" ht="16.5">
      <c r="A4803" s="1410"/>
      <c r="B4803" s="1419"/>
      <c r="C4803" s="223" t="s">
        <v>2463</v>
      </c>
      <c r="D4803" s="223" t="s">
        <v>2139</v>
      </c>
      <c r="E4803" s="122">
        <v>12480</v>
      </c>
      <c r="F4803" s="122">
        <v>3244</v>
      </c>
      <c r="G4803" s="122">
        <v>2620</v>
      </c>
      <c r="H4803" s="122">
        <v>1496</v>
      </c>
    </row>
    <row r="4804" spans="1:8" s="162" customFormat="1" ht="33">
      <c r="A4804" s="1409">
        <f>MAX($A$4182:A4803)+1</f>
        <v>397</v>
      </c>
      <c r="B4804" s="1417" t="s">
        <v>2464</v>
      </c>
      <c r="C4804" s="223" t="s">
        <v>2465</v>
      </c>
      <c r="D4804" s="223" t="s">
        <v>2466</v>
      </c>
      <c r="E4804" s="122">
        <v>1600</v>
      </c>
      <c r="F4804" s="122">
        <v>800</v>
      </c>
      <c r="G4804" s="122">
        <v>720</v>
      </c>
      <c r="H4804" s="122">
        <v>480</v>
      </c>
    </row>
    <row r="4805" spans="1:8" s="162" customFormat="1" ht="33">
      <c r="A4805" s="1416"/>
      <c r="B4805" s="1418"/>
      <c r="C4805" s="223" t="s">
        <v>2466</v>
      </c>
      <c r="D4805" s="223" t="s">
        <v>2467</v>
      </c>
      <c r="E4805" s="122">
        <v>2400</v>
      </c>
      <c r="F4805" s="122">
        <v>1320</v>
      </c>
      <c r="G4805" s="122">
        <v>960</v>
      </c>
      <c r="H4805" s="122">
        <v>600</v>
      </c>
    </row>
    <row r="4806" spans="1:8" s="162" customFormat="1" ht="33">
      <c r="A4806" s="1410"/>
      <c r="B4806" s="1419"/>
      <c r="C4806" s="223" t="s">
        <v>2467</v>
      </c>
      <c r="D4806" s="223" t="s">
        <v>2468</v>
      </c>
      <c r="E4806" s="122">
        <v>1600</v>
      </c>
      <c r="F4806" s="122">
        <v>800</v>
      </c>
      <c r="G4806" s="122">
        <v>720</v>
      </c>
      <c r="H4806" s="122">
        <v>480</v>
      </c>
    </row>
    <row r="4807" spans="1:8" s="162" customFormat="1" ht="33">
      <c r="A4807" s="1409">
        <f>MAX($A$4182:A4806)+1</f>
        <v>398</v>
      </c>
      <c r="B4807" s="1417" t="s">
        <v>2469</v>
      </c>
      <c r="C4807" s="223" t="s">
        <v>878</v>
      </c>
      <c r="D4807" s="223" t="s">
        <v>2470</v>
      </c>
      <c r="E4807" s="122">
        <v>10560</v>
      </c>
      <c r="F4807" s="122">
        <v>3168</v>
      </c>
      <c r="G4807" s="122">
        <v>2640</v>
      </c>
      <c r="H4807" s="122">
        <v>1584</v>
      </c>
    </row>
    <row r="4808" spans="1:8" s="162" customFormat="1" ht="33">
      <c r="A4808" s="1416"/>
      <c r="B4808" s="1418"/>
      <c r="C4808" s="223" t="s">
        <v>2470</v>
      </c>
      <c r="D4808" s="223" t="s">
        <v>2471</v>
      </c>
      <c r="E4808" s="122">
        <v>8912</v>
      </c>
      <c r="F4808" s="122">
        <v>2672</v>
      </c>
      <c r="G4808" s="122">
        <v>2228</v>
      </c>
      <c r="H4808" s="122">
        <v>1336</v>
      </c>
    </row>
    <row r="4809" spans="1:8" s="162" customFormat="1" ht="33">
      <c r="A4809" s="1416"/>
      <c r="B4809" s="1418"/>
      <c r="C4809" s="223" t="s">
        <v>2472</v>
      </c>
      <c r="D4809" s="223" t="s">
        <v>2471</v>
      </c>
      <c r="E4809" s="122">
        <v>7200</v>
      </c>
      <c r="F4809" s="122">
        <v>2520</v>
      </c>
      <c r="G4809" s="122">
        <v>2160</v>
      </c>
      <c r="H4809" s="122">
        <v>1224</v>
      </c>
    </row>
    <row r="4810" spans="1:8" s="162" customFormat="1" ht="33">
      <c r="A4810" s="1416"/>
      <c r="B4810" s="1418"/>
      <c r="C4810" s="223" t="s">
        <v>2471</v>
      </c>
      <c r="D4810" s="223" t="s">
        <v>2473</v>
      </c>
      <c r="E4810" s="122">
        <v>6076</v>
      </c>
      <c r="F4810" s="122">
        <v>2128</v>
      </c>
      <c r="G4810" s="122">
        <v>1824</v>
      </c>
      <c r="H4810" s="122">
        <v>1032</v>
      </c>
    </row>
    <row r="4811" spans="1:8" s="162" customFormat="1" ht="49.5">
      <c r="A4811" s="1416"/>
      <c r="B4811" s="1418"/>
      <c r="C4811" s="223" t="s">
        <v>2474</v>
      </c>
      <c r="D4811" s="223" t="s">
        <v>2475</v>
      </c>
      <c r="E4811" s="122">
        <v>4576</v>
      </c>
      <c r="F4811" s="122">
        <v>1920</v>
      </c>
      <c r="G4811" s="122">
        <v>1740</v>
      </c>
      <c r="H4811" s="122">
        <v>1008</v>
      </c>
    </row>
    <row r="4812" spans="1:8" s="162" customFormat="1" ht="49.5">
      <c r="A4812" s="1410"/>
      <c r="B4812" s="1419"/>
      <c r="C4812" s="223" t="s">
        <v>2476</v>
      </c>
      <c r="D4812" s="223" t="s">
        <v>2477</v>
      </c>
      <c r="E4812" s="122">
        <v>4160</v>
      </c>
      <c r="F4812" s="122">
        <v>1748</v>
      </c>
      <c r="G4812" s="122">
        <v>1580</v>
      </c>
      <c r="H4812" s="122">
        <v>916</v>
      </c>
    </row>
    <row r="4813" spans="1:8" s="162" customFormat="1" ht="16.5">
      <c r="A4813" s="222">
        <f>MAX($A$4182:A4812)+1</f>
        <v>399</v>
      </c>
      <c r="B4813" s="234" t="s">
        <v>2478</v>
      </c>
      <c r="C4813" s="223" t="s">
        <v>2469</v>
      </c>
      <c r="D4813" s="223" t="s">
        <v>2479</v>
      </c>
      <c r="E4813" s="122">
        <v>8100</v>
      </c>
      <c r="F4813" s="122">
        <v>2592</v>
      </c>
      <c r="G4813" s="122">
        <v>2188</v>
      </c>
      <c r="H4813" s="122">
        <v>1376</v>
      </c>
    </row>
    <row r="4814" spans="1:8" s="162" customFormat="1" ht="33">
      <c r="A4814" s="222">
        <f>MAX($A$4182:A4813)+1</f>
        <v>400</v>
      </c>
      <c r="B4814" s="234" t="s">
        <v>2480</v>
      </c>
      <c r="C4814" s="223" t="s">
        <v>2478</v>
      </c>
      <c r="D4814" s="223" t="s">
        <v>2481</v>
      </c>
      <c r="E4814" s="122">
        <v>2672</v>
      </c>
      <c r="F4814" s="122">
        <v>1124</v>
      </c>
      <c r="G4814" s="122">
        <v>1016</v>
      </c>
      <c r="H4814" s="122">
        <v>588</v>
      </c>
    </row>
    <row r="4815" spans="1:8" s="162" customFormat="1" ht="16.5">
      <c r="A4815" s="222">
        <f>MAX($A$4182:A4814)+1</f>
        <v>401</v>
      </c>
      <c r="B4815" s="234" t="s">
        <v>1798</v>
      </c>
      <c r="C4815" s="223" t="s">
        <v>2482</v>
      </c>
      <c r="D4815" s="223" t="s">
        <v>2479</v>
      </c>
      <c r="E4815" s="122">
        <v>6720</v>
      </c>
      <c r="F4815" s="122">
        <v>2352</v>
      </c>
      <c r="G4815" s="122">
        <v>2016</v>
      </c>
      <c r="H4815" s="122">
        <v>1144</v>
      </c>
    </row>
    <row r="4816" spans="1:8" s="162" customFormat="1" ht="33">
      <c r="A4816" s="222">
        <f>MAX($A$4182:A4815)+1</f>
        <v>402</v>
      </c>
      <c r="B4816" s="234" t="s">
        <v>2482</v>
      </c>
      <c r="C4816" s="223" t="s">
        <v>878</v>
      </c>
      <c r="D4816" s="223" t="s">
        <v>2483</v>
      </c>
      <c r="E4816" s="122">
        <v>7200</v>
      </c>
      <c r="F4816" s="122">
        <v>2520</v>
      </c>
      <c r="G4816" s="122">
        <v>2160</v>
      </c>
      <c r="H4816" s="122">
        <v>1224</v>
      </c>
    </row>
    <row r="4817" spans="1:8" s="162" customFormat="1" ht="16.5">
      <c r="A4817" s="222">
        <f>MAX($A$4182:A4816)+1</f>
        <v>403</v>
      </c>
      <c r="B4817" s="234" t="s">
        <v>2484</v>
      </c>
      <c r="C4817" s="223" t="s">
        <v>2485</v>
      </c>
      <c r="D4817" s="223" t="s">
        <v>881</v>
      </c>
      <c r="E4817" s="122">
        <v>2736</v>
      </c>
      <c r="F4817" s="122">
        <v>1148</v>
      </c>
      <c r="G4817" s="122">
        <v>1040</v>
      </c>
      <c r="H4817" s="122">
        <v>600</v>
      </c>
    </row>
    <row r="4818" spans="1:8" s="162" customFormat="1" ht="16.5">
      <c r="A4818" s="1409">
        <f>MAX($A$4182:A4817)+1</f>
        <v>404</v>
      </c>
      <c r="B4818" s="1417" t="s">
        <v>2486</v>
      </c>
      <c r="C4818" s="223" t="s">
        <v>878</v>
      </c>
      <c r="D4818" s="223" t="s">
        <v>2487</v>
      </c>
      <c r="E4818" s="122">
        <v>6720</v>
      </c>
      <c r="F4818" s="122">
        <v>2352</v>
      </c>
      <c r="G4818" s="122">
        <v>2016</v>
      </c>
      <c r="H4818" s="122">
        <v>1144</v>
      </c>
    </row>
    <row r="4819" spans="1:8" s="162" customFormat="1" ht="16.5">
      <c r="A4819" s="1410"/>
      <c r="B4819" s="1419"/>
      <c r="C4819" s="223" t="s">
        <v>2487</v>
      </c>
      <c r="D4819" s="223" t="s">
        <v>2478</v>
      </c>
      <c r="E4819" s="122">
        <v>5760</v>
      </c>
      <c r="F4819" s="122">
        <v>2016</v>
      </c>
      <c r="G4819" s="122">
        <v>1728</v>
      </c>
      <c r="H4819" s="122">
        <v>980</v>
      </c>
    </row>
    <row r="4820" spans="1:8" s="162" customFormat="1" ht="16.5">
      <c r="A4820" s="222">
        <f>MAX($A$4182:A4819)+1</f>
        <v>405</v>
      </c>
      <c r="B4820" s="234" t="s">
        <v>2488</v>
      </c>
      <c r="C4820" s="223" t="s">
        <v>2482</v>
      </c>
      <c r="D4820" s="223" t="s">
        <v>2489</v>
      </c>
      <c r="E4820" s="122">
        <v>4500</v>
      </c>
      <c r="F4820" s="122">
        <v>1892</v>
      </c>
      <c r="G4820" s="122">
        <v>1712</v>
      </c>
      <c r="H4820" s="122">
        <v>992</v>
      </c>
    </row>
    <row r="4821" spans="1:8" s="162" customFormat="1" ht="16.5">
      <c r="A4821" s="222">
        <f>MAX($A$4182:A4820)+1</f>
        <v>406</v>
      </c>
      <c r="B4821" s="234" t="s">
        <v>2490</v>
      </c>
      <c r="C4821" s="223" t="s">
        <v>878</v>
      </c>
      <c r="D4821" s="223" t="s">
        <v>2491</v>
      </c>
      <c r="E4821" s="122">
        <v>4400</v>
      </c>
      <c r="F4821" s="122">
        <v>1848</v>
      </c>
      <c r="G4821" s="122">
        <v>1672</v>
      </c>
      <c r="H4821" s="122">
        <v>968</v>
      </c>
    </row>
    <row r="4822" spans="1:8" s="162" customFormat="1" ht="16.5">
      <c r="A4822" s="222">
        <f>MAX($A$4182:A4821)+1</f>
        <v>407</v>
      </c>
      <c r="B4822" s="234" t="s">
        <v>2489</v>
      </c>
      <c r="C4822" s="223" t="s">
        <v>878</v>
      </c>
      <c r="D4822" s="223" t="s">
        <v>2491</v>
      </c>
      <c r="E4822" s="122">
        <v>3600</v>
      </c>
      <c r="F4822" s="122">
        <v>1512</v>
      </c>
      <c r="G4822" s="122">
        <v>1368</v>
      </c>
      <c r="H4822" s="122">
        <v>792</v>
      </c>
    </row>
    <row r="4823" spans="1:8" s="162" customFormat="1" ht="16.5">
      <c r="A4823" s="222">
        <f>MAX($A$4182:A4822)+1</f>
        <v>408</v>
      </c>
      <c r="B4823" s="234" t="s">
        <v>2492</v>
      </c>
      <c r="C4823" s="223" t="s">
        <v>2482</v>
      </c>
      <c r="D4823" s="223" t="s">
        <v>2493</v>
      </c>
      <c r="E4823" s="122">
        <v>4500</v>
      </c>
      <c r="F4823" s="122">
        <v>1892</v>
      </c>
      <c r="G4823" s="122">
        <v>1712</v>
      </c>
      <c r="H4823" s="122">
        <v>992</v>
      </c>
    </row>
    <row r="4824" spans="1:8" s="162" customFormat="1" ht="16.5">
      <c r="A4824" s="222">
        <f>MAX($A$4182:A4823)+1</f>
        <v>409</v>
      </c>
      <c r="B4824" s="234" t="s">
        <v>2494</v>
      </c>
      <c r="C4824" s="223" t="s">
        <v>2482</v>
      </c>
      <c r="D4824" s="223" t="s">
        <v>2493</v>
      </c>
      <c r="E4824" s="122">
        <v>3600</v>
      </c>
      <c r="F4824" s="122">
        <v>1512</v>
      </c>
      <c r="G4824" s="122">
        <v>1368</v>
      </c>
      <c r="H4824" s="122">
        <v>792</v>
      </c>
    </row>
    <row r="4825" spans="1:8" s="162" customFormat="1" ht="16.5">
      <c r="A4825" s="222">
        <f>MAX($A$4182:A4824)+1</f>
        <v>410</v>
      </c>
      <c r="B4825" s="234" t="s">
        <v>2493</v>
      </c>
      <c r="C4825" s="223" t="s">
        <v>878</v>
      </c>
      <c r="D4825" s="223" t="s">
        <v>2482</v>
      </c>
      <c r="E4825" s="122">
        <v>4500</v>
      </c>
      <c r="F4825" s="122">
        <v>1892</v>
      </c>
      <c r="G4825" s="122">
        <v>1712</v>
      </c>
      <c r="H4825" s="122">
        <v>992</v>
      </c>
    </row>
    <row r="4826" spans="1:8" s="162" customFormat="1" ht="16.5">
      <c r="A4826" s="222">
        <f>MAX($A$4182:A4825)+1</f>
        <v>411</v>
      </c>
      <c r="B4826" s="234" t="s">
        <v>2485</v>
      </c>
      <c r="C4826" s="223" t="s">
        <v>2495</v>
      </c>
      <c r="D4826" s="223" t="s">
        <v>2496</v>
      </c>
      <c r="E4826" s="122">
        <v>2784</v>
      </c>
      <c r="F4826" s="122">
        <v>1168</v>
      </c>
      <c r="G4826" s="122">
        <v>1056</v>
      </c>
      <c r="H4826" s="122">
        <v>612</v>
      </c>
    </row>
    <row r="4827" spans="1:8" s="162" customFormat="1" ht="16.5">
      <c r="A4827" s="222">
        <f>MAX($A$4182:A4826)+1</f>
        <v>412</v>
      </c>
      <c r="B4827" s="234" t="s">
        <v>2497</v>
      </c>
      <c r="C4827" s="223" t="s">
        <v>2498</v>
      </c>
      <c r="D4827" s="223" t="s">
        <v>2486</v>
      </c>
      <c r="E4827" s="122">
        <v>2880</v>
      </c>
      <c r="F4827" s="122">
        <v>1208</v>
      </c>
      <c r="G4827" s="122">
        <v>1096</v>
      </c>
      <c r="H4827" s="122">
        <v>632</v>
      </c>
    </row>
    <row r="4828" spans="1:8" s="162" customFormat="1" ht="16.5">
      <c r="A4828" s="222">
        <f>MAX($A$4182:A4827)+1</f>
        <v>413</v>
      </c>
      <c r="B4828" s="234" t="s">
        <v>2499</v>
      </c>
      <c r="C4828" s="223" t="s">
        <v>1587</v>
      </c>
      <c r="D4828" s="223" t="s">
        <v>1643</v>
      </c>
      <c r="E4828" s="122">
        <v>4380</v>
      </c>
      <c r="F4828" s="122">
        <v>1840</v>
      </c>
      <c r="G4828" s="122">
        <v>1664</v>
      </c>
      <c r="H4828" s="122">
        <v>964</v>
      </c>
    </row>
    <row r="4829" spans="1:8" s="162" customFormat="1" ht="16.5">
      <c r="A4829" s="222">
        <f>MAX($A$4182:A4828)+1</f>
        <v>414</v>
      </c>
      <c r="B4829" s="234" t="s">
        <v>2500</v>
      </c>
      <c r="C4829" s="223" t="s">
        <v>2501</v>
      </c>
      <c r="D4829" s="223" t="s">
        <v>2502</v>
      </c>
      <c r="E4829" s="122">
        <v>4500</v>
      </c>
      <c r="F4829" s="122">
        <v>1892</v>
      </c>
      <c r="G4829" s="122">
        <v>1712</v>
      </c>
      <c r="H4829" s="122">
        <v>992</v>
      </c>
    </row>
    <row r="4830" spans="1:8" s="162" customFormat="1" ht="33">
      <c r="A4830" s="222">
        <f>MAX($A$4182:A4829)+1</f>
        <v>415</v>
      </c>
      <c r="B4830" s="234" t="s">
        <v>2502</v>
      </c>
      <c r="C4830" s="223" t="s">
        <v>878</v>
      </c>
      <c r="D4830" s="223" t="s">
        <v>2503</v>
      </c>
      <c r="E4830" s="122">
        <v>5460</v>
      </c>
      <c r="F4830" s="122">
        <v>1912</v>
      </c>
      <c r="G4830" s="122">
        <v>1640</v>
      </c>
      <c r="H4830" s="122">
        <v>928</v>
      </c>
    </row>
    <row r="4831" spans="1:8" s="162" customFormat="1" ht="33">
      <c r="A4831" s="222">
        <f>MAX($A$4182:A4830)+1</f>
        <v>416</v>
      </c>
      <c r="B4831" s="234" t="s">
        <v>2481</v>
      </c>
      <c r="C4831" s="223" t="s">
        <v>2502</v>
      </c>
      <c r="D4831" s="223" t="s">
        <v>2504</v>
      </c>
      <c r="E4831" s="122">
        <v>2840</v>
      </c>
      <c r="F4831" s="122">
        <v>1192</v>
      </c>
      <c r="G4831" s="122">
        <v>1080</v>
      </c>
      <c r="H4831" s="122">
        <v>624</v>
      </c>
    </row>
    <row r="4832" spans="1:8" s="162" customFormat="1" ht="16.5">
      <c r="A4832" s="1409">
        <f>MAX($A$4182:A4831)+1</f>
        <v>417</v>
      </c>
      <c r="B4832" s="1417" t="s">
        <v>2496</v>
      </c>
      <c r="C4832" s="223" t="s">
        <v>2482</v>
      </c>
      <c r="D4832" s="223" t="s">
        <v>2478</v>
      </c>
      <c r="E4832" s="122">
        <v>5280</v>
      </c>
      <c r="F4832" s="122">
        <v>2112</v>
      </c>
      <c r="G4832" s="122">
        <v>1848</v>
      </c>
      <c r="H4832" s="122">
        <v>1056</v>
      </c>
    </row>
    <row r="4833" spans="1:8" s="162" customFormat="1" ht="16.5">
      <c r="A4833" s="1416"/>
      <c r="B4833" s="1418"/>
      <c r="C4833" s="223" t="s">
        <v>2478</v>
      </c>
      <c r="D4833" s="223" t="s">
        <v>2505</v>
      </c>
      <c r="E4833" s="122">
        <v>3600</v>
      </c>
      <c r="F4833" s="122">
        <v>1620</v>
      </c>
      <c r="G4833" s="122">
        <v>1440</v>
      </c>
      <c r="H4833" s="122">
        <v>792</v>
      </c>
    </row>
    <row r="4834" spans="1:8" s="162" customFormat="1" ht="16.5">
      <c r="A4834" s="1410"/>
      <c r="B4834" s="1419"/>
      <c r="C4834" s="223" t="s">
        <v>2505</v>
      </c>
      <c r="D4834" s="223" t="s">
        <v>881</v>
      </c>
      <c r="E4834" s="122">
        <v>1800</v>
      </c>
      <c r="F4834" s="122">
        <v>812</v>
      </c>
      <c r="G4834" s="122">
        <v>720</v>
      </c>
      <c r="H4834" s="122">
        <v>540</v>
      </c>
    </row>
    <row r="4835" spans="1:8" s="162" customFormat="1" ht="33">
      <c r="A4835" s="222">
        <f>MAX($A$4182:A4834)+1</f>
        <v>418</v>
      </c>
      <c r="B4835" s="234" t="s">
        <v>1833</v>
      </c>
      <c r="C4835" s="223" t="s">
        <v>2506</v>
      </c>
      <c r="D4835" s="223" t="s">
        <v>1835</v>
      </c>
      <c r="E4835" s="122">
        <v>2700</v>
      </c>
      <c r="F4835" s="122">
        <v>1136</v>
      </c>
      <c r="G4835" s="122">
        <v>1028</v>
      </c>
      <c r="H4835" s="122">
        <v>596</v>
      </c>
    </row>
    <row r="4836" spans="1:8" s="162" customFormat="1" ht="16.5">
      <c r="A4836" s="1409">
        <f>MAX($A$4182:A4835)+1</f>
        <v>419</v>
      </c>
      <c r="B4836" s="1417" t="s">
        <v>2507</v>
      </c>
      <c r="C4836" s="223" t="s">
        <v>878</v>
      </c>
      <c r="D4836" s="223" t="s">
        <v>2221</v>
      </c>
      <c r="E4836" s="122">
        <v>5760</v>
      </c>
      <c r="F4836" s="122">
        <v>2016</v>
      </c>
      <c r="G4836" s="122">
        <v>1728</v>
      </c>
      <c r="H4836" s="122">
        <v>980</v>
      </c>
    </row>
    <row r="4837" spans="1:8" s="162" customFormat="1" ht="33">
      <c r="A4837" s="1410"/>
      <c r="B4837" s="1419"/>
      <c r="C4837" s="223" t="s">
        <v>2221</v>
      </c>
      <c r="D4837" s="223" t="s">
        <v>2508</v>
      </c>
      <c r="E4837" s="122">
        <v>3900</v>
      </c>
      <c r="F4837" s="122">
        <v>1640</v>
      </c>
      <c r="G4837" s="122">
        <v>1484</v>
      </c>
      <c r="H4837" s="122">
        <v>860</v>
      </c>
    </row>
    <row r="4838" spans="1:8" s="162" customFormat="1" ht="33">
      <c r="A4838" s="222">
        <f>MAX($A$4182:A4837)+1</f>
        <v>420</v>
      </c>
      <c r="B4838" s="234" t="s">
        <v>2509</v>
      </c>
      <c r="C4838" s="223" t="s">
        <v>878</v>
      </c>
      <c r="D4838" s="223" t="s">
        <v>2221</v>
      </c>
      <c r="E4838" s="122">
        <v>5760</v>
      </c>
      <c r="F4838" s="122">
        <v>2016</v>
      </c>
      <c r="G4838" s="122">
        <v>1728</v>
      </c>
      <c r="H4838" s="122">
        <v>980</v>
      </c>
    </row>
    <row r="4839" spans="1:8" s="162" customFormat="1" ht="16.5">
      <c r="A4839" s="222">
        <f>MAX($A$4182:A4838)+1</f>
        <v>421</v>
      </c>
      <c r="B4839" s="234" t="s">
        <v>2510</v>
      </c>
      <c r="C4839" s="223" t="s">
        <v>878</v>
      </c>
      <c r="D4839" s="223" t="s">
        <v>2221</v>
      </c>
      <c r="E4839" s="122">
        <v>6468</v>
      </c>
      <c r="F4839" s="122">
        <v>1940</v>
      </c>
      <c r="G4839" s="122">
        <v>1616</v>
      </c>
      <c r="H4839" s="122">
        <v>972</v>
      </c>
    </row>
    <row r="4840" spans="1:8" s="162" customFormat="1" ht="16.5">
      <c r="A4840" s="1409">
        <f>MAX($A$4182:A4839)+1</f>
        <v>422</v>
      </c>
      <c r="B4840" s="1417" t="s">
        <v>2511</v>
      </c>
      <c r="C4840" s="223" t="s">
        <v>878</v>
      </c>
      <c r="D4840" s="223" t="s">
        <v>2221</v>
      </c>
      <c r="E4840" s="122">
        <v>5760</v>
      </c>
      <c r="F4840" s="122">
        <v>2016</v>
      </c>
      <c r="G4840" s="122">
        <v>1728</v>
      </c>
      <c r="H4840" s="122">
        <v>980</v>
      </c>
    </row>
    <row r="4841" spans="1:8" s="162" customFormat="1" ht="33">
      <c r="A4841" s="1410"/>
      <c r="B4841" s="1419"/>
      <c r="C4841" s="223" t="s">
        <v>2221</v>
      </c>
      <c r="D4841" s="223" t="s">
        <v>2512</v>
      </c>
      <c r="E4841" s="122">
        <v>3900</v>
      </c>
      <c r="F4841" s="122">
        <v>1364</v>
      </c>
      <c r="G4841" s="122">
        <v>1172</v>
      </c>
      <c r="H4841" s="122">
        <v>664</v>
      </c>
    </row>
    <row r="4842" spans="1:8" s="162" customFormat="1" ht="16.5">
      <c r="A4842" s="222">
        <f>MAX($A$4182:A4841)+1</f>
        <v>423</v>
      </c>
      <c r="B4842" s="234" t="s">
        <v>2513</v>
      </c>
      <c r="C4842" s="223" t="s">
        <v>878</v>
      </c>
      <c r="D4842" s="223" t="s">
        <v>2221</v>
      </c>
      <c r="E4842" s="122">
        <v>6120</v>
      </c>
      <c r="F4842" s="122">
        <v>2144</v>
      </c>
      <c r="G4842" s="122">
        <v>1836</v>
      </c>
      <c r="H4842" s="122">
        <v>1040</v>
      </c>
    </row>
    <row r="4843" spans="1:8" s="162" customFormat="1" ht="16.5">
      <c r="A4843" s="222">
        <f>MAX($A$4182:A4842)+1</f>
        <v>424</v>
      </c>
      <c r="B4843" s="234" t="s">
        <v>2514</v>
      </c>
      <c r="C4843" s="223" t="s">
        <v>878</v>
      </c>
      <c r="D4843" s="223" t="s">
        <v>2515</v>
      </c>
      <c r="E4843" s="122">
        <v>4952</v>
      </c>
      <c r="F4843" s="122">
        <v>1732</v>
      </c>
      <c r="G4843" s="122">
        <v>1484</v>
      </c>
      <c r="H4843" s="122">
        <v>840</v>
      </c>
    </row>
    <row r="4844" spans="1:8" s="162" customFormat="1" ht="16.5">
      <c r="A4844" s="1409">
        <f>MAX($A$4182:A4843)+1</f>
        <v>425</v>
      </c>
      <c r="B4844" s="1417" t="s">
        <v>2516</v>
      </c>
      <c r="C4844" s="223" t="s">
        <v>878</v>
      </c>
      <c r="D4844" s="223" t="s">
        <v>2221</v>
      </c>
      <c r="E4844" s="122">
        <v>4500</v>
      </c>
      <c r="F4844" s="122">
        <v>1576</v>
      </c>
      <c r="G4844" s="122">
        <v>1352</v>
      </c>
      <c r="H4844" s="122">
        <v>764</v>
      </c>
    </row>
    <row r="4845" spans="1:8" s="162" customFormat="1" ht="33">
      <c r="A4845" s="1410"/>
      <c r="B4845" s="1419"/>
      <c r="C4845" s="223" t="s">
        <v>2221</v>
      </c>
      <c r="D4845" s="223" t="s">
        <v>2517</v>
      </c>
      <c r="E4845" s="122">
        <v>3240</v>
      </c>
      <c r="F4845" s="122">
        <v>1360</v>
      </c>
      <c r="G4845" s="122">
        <v>1232</v>
      </c>
      <c r="H4845" s="122">
        <v>712</v>
      </c>
    </row>
    <row r="4846" spans="1:8" s="162" customFormat="1" ht="16.5">
      <c r="A4846" s="1409">
        <f>MAX($A$4182:A4845)+1</f>
        <v>426</v>
      </c>
      <c r="B4846" s="1417" t="s">
        <v>2518</v>
      </c>
      <c r="C4846" s="223" t="s">
        <v>2507</v>
      </c>
      <c r="D4846" s="223" t="s">
        <v>2510</v>
      </c>
      <c r="E4846" s="122">
        <v>5760</v>
      </c>
      <c r="F4846" s="122">
        <v>2016</v>
      </c>
      <c r="G4846" s="122">
        <v>1728</v>
      </c>
      <c r="H4846" s="122">
        <v>980</v>
      </c>
    </row>
    <row r="4847" spans="1:8" s="162" customFormat="1" ht="16.5">
      <c r="A4847" s="1410"/>
      <c r="B4847" s="1419"/>
      <c r="C4847" s="223" t="s">
        <v>2510</v>
      </c>
      <c r="D4847" s="223" t="s">
        <v>2511</v>
      </c>
      <c r="E4847" s="122">
        <v>6480</v>
      </c>
      <c r="F4847" s="122">
        <v>2268</v>
      </c>
      <c r="G4847" s="122">
        <v>1944</v>
      </c>
      <c r="H4847" s="122">
        <v>1100</v>
      </c>
    </row>
    <row r="4848" spans="1:8" s="162" customFormat="1" ht="16.5">
      <c r="A4848" s="1409">
        <f>MAX($A$4182:A4847)+1</f>
        <v>427</v>
      </c>
      <c r="B4848" s="1417" t="s">
        <v>2221</v>
      </c>
      <c r="C4848" s="223" t="s">
        <v>2507</v>
      </c>
      <c r="D4848" s="223" t="s">
        <v>2511</v>
      </c>
      <c r="E4848" s="122">
        <v>4800</v>
      </c>
      <c r="F4848" s="122">
        <v>1680</v>
      </c>
      <c r="G4848" s="122">
        <v>1440</v>
      </c>
      <c r="H4848" s="122">
        <v>816</v>
      </c>
    </row>
    <row r="4849" spans="1:8" s="162" customFormat="1" ht="16.5">
      <c r="A4849" s="1410"/>
      <c r="B4849" s="1419"/>
      <c r="C4849" s="223" t="s">
        <v>2511</v>
      </c>
      <c r="D4849" s="223" t="s">
        <v>2519</v>
      </c>
      <c r="E4849" s="122">
        <v>4020</v>
      </c>
      <c r="F4849" s="122">
        <v>1408</v>
      </c>
      <c r="G4849" s="122">
        <v>1208</v>
      </c>
      <c r="H4849" s="122">
        <v>684</v>
      </c>
    </row>
    <row r="4850" spans="1:8" s="162" customFormat="1" ht="16.5">
      <c r="A4850" s="222">
        <f>MAX($A$4182:A4849)+1</f>
        <v>428</v>
      </c>
      <c r="B4850" s="234" t="s">
        <v>2463</v>
      </c>
      <c r="C4850" s="223" t="s">
        <v>878</v>
      </c>
      <c r="D4850" s="223" t="s">
        <v>2520</v>
      </c>
      <c r="E4850" s="122">
        <v>9600</v>
      </c>
      <c r="F4850" s="122">
        <v>3360</v>
      </c>
      <c r="G4850" s="122">
        <v>2880</v>
      </c>
      <c r="H4850" s="122">
        <v>1632</v>
      </c>
    </row>
    <row r="4851" spans="1:8" s="162" customFormat="1" ht="66">
      <c r="A4851" s="1409">
        <f>MAX($A$4182:A4850)+1</f>
        <v>429</v>
      </c>
      <c r="B4851" s="1417" t="s">
        <v>2232</v>
      </c>
      <c r="C4851" s="223" t="s">
        <v>2233</v>
      </c>
      <c r="D4851" s="163" t="s">
        <v>2521</v>
      </c>
      <c r="E4851" s="123">
        <v>3996</v>
      </c>
      <c r="F4851" s="122">
        <v>1680</v>
      </c>
      <c r="G4851" s="122">
        <v>1520</v>
      </c>
      <c r="H4851" s="122">
        <v>880</v>
      </c>
    </row>
    <row r="4852" spans="1:8" s="162" customFormat="1" ht="66">
      <c r="A4852" s="1410"/>
      <c r="B4852" s="1419"/>
      <c r="C4852" s="163" t="s">
        <v>2521</v>
      </c>
      <c r="D4852" s="223" t="s">
        <v>2522</v>
      </c>
      <c r="E4852" s="123">
        <v>2204</v>
      </c>
      <c r="F4852" s="122">
        <v>924</v>
      </c>
      <c r="G4852" s="122">
        <v>836</v>
      </c>
      <c r="H4852" s="122">
        <v>484</v>
      </c>
    </row>
    <row r="4853" spans="1:8" s="162" customFormat="1" ht="33">
      <c r="A4853" s="1409">
        <f>MAX($A$4182:A4852)+1</f>
        <v>430</v>
      </c>
      <c r="B4853" s="1417" t="s">
        <v>2523</v>
      </c>
      <c r="C4853" s="223" t="s">
        <v>2524</v>
      </c>
      <c r="D4853" s="223" t="s">
        <v>2525</v>
      </c>
      <c r="E4853" s="122">
        <v>4060</v>
      </c>
      <c r="F4853" s="122">
        <v>1420</v>
      </c>
      <c r="G4853" s="122">
        <v>1220</v>
      </c>
      <c r="H4853" s="122">
        <v>692</v>
      </c>
    </row>
    <row r="4854" spans="1:8" s="162" customFormat="1" ht="33">
      <c r="A4854" s="1410"/>
      <c r="B4854" s="1419"/>
      <c r="C4854" s="223" t="s">
        <v>2525</v>
      </c>
      <c r="D4854" s="223" t="s">
        <v>2526</v>
      </c>
      <c r="E4854" s="122">
        <v>2760</v>
      </c>
      <c r="F4854" s="122">
        <v>1160</v>
      </c>
      <c r="G4854" s="122">
        <v>1048</v>
      </c>
      <c r="H4854" s="122">
        <v>608</v>
      </c>
    </row>
    <row r="4855" spans="1:8" s="162" customFormat="1" ht="16.5">
      <c r="A4855" s="222">
        <f>MAX($A$4182:A4854)+1</f>
        <v>431</v>
      </c>
      <c r="B4855" s="234" t="s">
        <v>2527</v>
      </c>
      <c r="C4855" s="223" t="s">
        <v>2528</v>
      </c>
      <c r="D4855" s="223" t="s">
        <v>2529</v>
      </c>
      <c r="E4855" s="122">
        <v>3200</v>
      </c>
      <c r="F4855" s="122">
        <v>1344</v>
      </c>
      <c r="G4855" s="122">
        <v>1216</v>
      </c>
      <c r="H4855" s="122">
        <v>704</v>
      </c>
    </row>
    <row r="4856" spans="1:8" s="162" customFormat="1" ht="16.5">
      <c r="A4856" s="222">
        <f>MAX($A$4182:A4855)+1</f>
        <v>432</v>
      </c>
      <c r="B4856" s="234" t="s">
        <v>2530</v>
      </c>
      <c r="C4856" s="223" t="s">
        <v>2531</v>
      </c>
      <c r="D4856" s="223" t="s">
        <v>2532</v>
      </c>
      <c r="E4856" s="122">
        <v>2700</v>
      </c>
      <c r="F4856" s="122">
        <v>1136</v>
      </c>
      <c r="G4856" s="122">
        <v>1028</v>
      </c>
      <c r="H4856" s="122">
        <v>596</v>
      </c>
    </row>
    <row r="4857" spans="1:8" s="162" customFormat="1" ht="16.5">
      <c r="A4857" s="222">
        <f>MAX($A$4182:A4856)+1</f>
        <v>433</v>
      </c>
      <c r="B4857" s="234" t="s">
        <v>2533</v>
      </c>
      <c r="C4857" s="223" t="s">
        <v>2534</v>
      </c>
      <c r="D4857" s="223" t="s">
        <v>2532</v>
      </c>
      <c r="E4857" s="122">
        <v>2700</v>
      </c>
      <c r="F4857" s="122">
        <v>1136</v>
      </c>
      <c r="G4857" s="122">
        <v>1028</v>
      </c>
      <c r="H4857" s="122">
        <v>596</v>
      </c>
    </row>
    <row r="4858" spans="1:8" s="162" customFormat="1" ht="16.5">
      <c r="A4858" s="222">
        <f>MAX($A$4182:A4857)+1</f>
        <v>434</v>
      </c>
      <c r="B4858" s="234" t="s">
        <v>2535</v>
      </c>
      <c r="C4858" s="223" t="s">
        <v>2536</v>
      </c>
      <c r="D4858" s="223" t="s">
        <v>2532</v>
      </c>
      <c r="E4858" s="122">
        <v>2700</v>
      </c>
      <c r="F4858" s="122">
        <v>1136</v>
      </c>
      <c r="G4858" s="122">
        <v>1028</v>
      </c>
      <c r="H4858" s="122">
        <v>596</v>
      </c>
    </row>
    <row r="4859" spans="1:8" s="162" customFormat="1" ht="16.5">
      <c r="A4859" s="1409">
        <f>MAX($A$4182:A4858)+1</f>
        <v>435</v>
      </c>
      <c r="B4859" s="1417" t="s">
        <v>2537</v>
      </c>
      <c r="C4859" s="223" t="s">
        <v>2469</v>
      </c>
      <c r="D4859" s="223" t="s">
        <v>2538</v>
      </c>
      <c r="E4859" s="122">
        <v>2700</v>
      </c>
      <c r="F4859" s="122">
        <v>1136</v>
      </c>
      <c r="G4859" s="122">
        <v>1028</v>
      </c>
      <c r="H4859" s="122">
        <v>596</v>
      </c>
    </row>
    <row r="4860" spans="1:8" s="162" customFormat="1" ht="16.5">
      <c r="A4860" s="1410"/>
      <c r="B4860" s="1419"/>
      <c r="C4860" s="223" t="s">
        <v>2538</v>
      </c>
      <c r="D4860" s="223" t="s">
        <v>2539</v>
      </c>
      <c r="E4860" s="122">
        <v>2160</v>
      </c>
      <c r="F4860" s="122">
        <v>908</v>
      </c>
      <c r="G4860" s="122">
        <v>820</v>
      </c>
      <c r="H4860" s="122">
        <v>476</v>
      </c>
    </row>
    <row r="4861" spans="1:8" s="162" customFormat="1" ht="66">
      <c r="A4861" s="222">
        <f>MAX($A$4182:A4860)+1</f>
        <v>436</v>
      </c>
      <c r="B4861" s="234" t="s">
        <v>2540</v>
      </c>
      <c r="C4861" s="223" t="s">
        <v>2469</v>
      </c>
      <c r="D4861" s="223" t="s">
        <v>2523</v>
      </c>
      <c r="E4861" s="122">
        <v>2700</v>
      </c>
      <c r="F4861" s="122">
        <v>1136</v>
      </c>
      <c r="G4861" s="122">
        <v>1028</v>
      </c>
      <c r="H4861" s="122">
        <v>596</v>
      </c>
    </row>
    <row r="4862" spans="1:8" s="162" customFormat="1" ht="16.5">
      <c r="A4862" s="222">
        <f>MAX($A$4182:A4861)+1</f>
        <v>437</v>
      </c>
      <c r="B4862" s="234" t="s">
        <v>2541</v>
      </c>
      <c r="C4862" s="223" t="s">
        <v>2542</v>
      </c>
      <c r="D4862" s="223" t="s">
        <v>2543</v>
      </c>
      <c r="E4862" s="122">
        <v>2340</v>
      </c>
      <c r="F4862" s="122">
        <v>984</v>
      </c>
      <c r="G4862" s="122">
        <v>888</v>
      </c>
      <c r="H4862" s="122">
        <v>516</v>
      </c>
    </row>
    <row r="4863" spans="1:8" s="162" customFormat="1" ht="16.5">
      <c r="A4863" s="1409">
        <f>MAX($A$4182:A4862)+1</f>
        <v>438</v>
      </c>
      <c r="B4863" s="1411" t="s">
        <v>2544</v>
      </c>
      <c r="C4863" s="1412"/>
      <c r="D4863" s="223"/>
      <c r="E4863" s="122">
        <v>0</v>
      </c>
      <c r="F4863" s="122">
        <v>0</v>
      </c>
      <c r="G4863" s="122">
        <v>0</v>
      </c>
      <c r="H4863" s="122">
        <v>0</v>
      </c>
    </row>
    <row r="4864" spans="1:8" s="162" customFormat="1" ht="16.5">
      <c r="A4864" s="1410"/>
      <c r="B4864" s="1411" t="s">
        <v>2545</v>
      </c>
      <c r="C4864" s="1412"/>
      <c r="D4864" s="223"/>
      <c r="E4864" s="122">
        <v>4800</v>
      </c>
      <c r="F4864" s="122">
        <v>0</v>
      </c>
      <c r="G4864" s="122">
        <v>0</v>
      </c>
      <c r="H4864" s="122">
        <v>0</v>
      </c>
    </row>
    <row r="4865" spans="1:8" s="162" customFormat="1" ht="16.5">
      <c r="A4865" s="1409">
        <f>MAX($A$4182:A4864)+1</f>
        <v>439</v>
      </c>
      <c r="B4865" s="1411" t="s">
        <v>2546</v>
      </c>
      <c r="C4865" s="1412"/>
      <c r="D4865" s="223"/>
      <c r="E4865" s="122">
        <v>0</v>
      </c>
      <c r="F4865" s="122">
        <v>0</v>
      </c>
      <c r="G4865" s="122">
        <v>0</v>
      </c>
      <c r="H4865" s="122">
        <v>0</v>
      </c>
    </row>
    <row r="4866" spans="1:8" s="162" customFormat="1" ht="16.5">
      <c r="A4866" s="1416"/>
      <c r="B4866" s="1411" t="s">
        <v>2547</v>
      </c>
      <c r="C4866" s="1412"/>
      <c r="D4866" s="223"/>
      <c r="E4866" s="122">
        <v>2304</v>
      </c>
      <c r="F4866" s="122">
        <v>0</v>
      </c>
      <c r="G4866" s="122">
        <v>0</v>
      </c>
      <c r="H4866" s="122">
        <v>0</v>
      </c>
    </row>
    <row r="4867" spans="1:8" s="162" customFormat="1" ht="16.5">
      <c r="A4867" s="1416"/>
      <c r="B4867" s="1411" t="s">
        <v>2548</v>
      </c>
      <c r="C4867" s="1412"/>
      <c r="D4867" s="223"/>
      <c r="E4867" s="122">
        <v>2352</v>
      </c>
      <c r="F4867" s="122">
        <v>0</v>
      </c>
      <c r="G4867" s="122">
        <v>0</v>
      </c>
      <c r="H4867" s="122">
        <v>0</v>
      </c>
    </row>
    <row r="4868" spans="1:8" s="162" customFormat="1" ht="33">
      <c r="A4868" s="1410"/>
      <c r="B4868" s="1411" t="s">
        <v>2549</v>
      </c>
      <c r="C4868" s="1412"/>
      <c r="D4868" s="223" t="s">
        <v>2550</v>
      </c>
      <c r="E4868" s="122">
        <v>2160</v>
      </c>
      <c r="F4868" s="122">
        <v>0</v>
      </c>
      <c r="G4868" s="122">
        <v>0</v>
      </c>
      <c r="H4868" s="122">
        <v>0</v>
      </c>
    </row>
    <row r="4869" spans="1:8" s="162" customFormat="1" ht="16.5">
      <c r="A4869" s="1409">
        <f>MAX($A$4182:A4868)+1</f>
        <v>440</v>
      </c>
      <c r="B4869" s="1411" t="s">
        <v>2551</v>
      </c>
      <c r="C4869" s="1470"/>
      <c r="D4869" s="1412"/>
      <c r="E4869" s="122">
        <v>0</v>
      </c>
      <c r="F4869" s="122">
        <v>0</v>
      </c>
      <c r="G4869" s="122">
        <v>0</v>
      </c>
      <c r="H4869" s="122">
        <v>0</v>
      </c>
    </row>
    <row r="4870" spans="1:8" s="162" customFormat="1" ht="16.5">
      <c r="A4870" s="1416"/>
      <c r="B4870" s="234" t="s">
        <v>2552</v>
      </c>
      <c r="C4870" s="223" t="s">
        <v>2463</v>
      </c>
      <c r="D4870" s="223" t="s">
        <v>2553</v>
      </c>
      <c r="E4870" s="122">
        <v>9000</v>
      </c>
      <c r="F4870" s="122">
        <v>0</v>
      </c>
      <c r="G4870" s="122">
        <v>0</v>
      </c>
      <c r="H4870" s="122">
        <v>0</v>
      </c>
    </row>
    <row r="4871" spans="1:8" s="162" customFormat="1" ht="33">
      <c r="A4871" s="1410"/>
      <c r="B4871" s="234" t="s">
        <v>2554</v>
      </c>
      <c r="C4871" s="223" t="s">
        <v>2555</v>
      </c>
      <c r="D4871" s="223" t="s">
        <v>2556</v>
      </c>
      <c r="E4871" s="122">
        <v>8400</v>
      </c>
      <c r="F4871" s="122">
        <v>0</v>
      </c>
      <c r="G4871" s="122">
        <v>0</v>
      </c>
      <c r="H4871" s="122">
        <v>0</v>
      </c>
    </row>
    <row r="4872" spans="1:8" s="162" customFormat="1" ht="49.5">
      <c r="A4872" s="1409">
        <f>MAX($A$4182:A4871)+1</f>
        <v>441</v>
      </c>
      <c r="B4872" s="1417" t="s">
        <v>2557</v>
      </c>
      <c r="C4872" s="223" t="s">
        <v>878</v>
      </c>
      <c r="D4872" s="223" t="s">
        <v>2558</v>
      </c>
      <c r="E4872" s="122">
        <v>4860</v>
      </c>
      <c r="F4872" s="122">
        <v>1700</v>
      </c>
      <c r="G4872" s="122">
        <v>1460</v>
      </c>
      <c r="H4872" s="122">
        <v>828</v>
      </c>
    </row>
    <row r="4873" spans="1:8" s="162" customFormat="1" ht="49.5">
      <c r="A4873" s="1410"/>
      <c r="B4873" s="1419"/>
      <c r="C4873" s="223" t="s">
        <v>2558</v>
      </c>
      <c r="D4873" s="223" t="s">
        <v>2515</v>
      </c>
      <c r="E4873" s="122">
        <v>3600</v>
      </c>
      <c r="F4873" s="122">
        <v>1260</v>
      </c>
      <c r="G4873" s="122">
        <v>1080</v>
      </c>
      <c r="H4873" s="122">
        <v>612</v>
      </c>
    </row>
    <row r="4874" spans="1:8" s="162" customFormat="1" ht="33">
      <c r="A4874" s="1409">
        <f>MAX($A$4182:A4873)+1</f>
        <v>442</v>
      </c>
      <c r="B4874" s="1417" t="s">
        <v>2559</v>
      </c>
      <c r="C4874" s="223" t="s">
        <v>2560</v>
      </c>
      <c r="D4874" s="223" t="s">
        <v>2561</v>
      </c>
      <c r="E4874" s="122">
        <v>1620</v>
      </c>
      <c r="F4874" s="122">
        <v>728</v>
      </c>
      <c r="G4874" s="122">
        <v>648</v>
      </c>
      <c r="H4874" s="122">
        <v>568</v>
      </c>
    </row>
    <row r="4875" spans="1:8" s="162" customFormat="1" ht="33">
      <c r="A4875" s="1416"/>
      <c r="B4875" s="1418"/>
      <c r="C4875" s="223" t="s">
        <v>2561</v>
      </c>
      <c r="D4875" s="223" t="s">
        <v>2562</v>
      </c>
      <c r="E4875" s="122">
        <v>2412</v>
      </c>
      <c r="F4875" s="122">
        <v>1208</v>
      </c>
      <c r="G4875" s="122">
        <v>1084</v>
      </c>
      <c r="H4875" s="122">
        <v>844</v>
      </c>
    </row>
    <row r="4876" spans="1:8" s="162" customFormat="1" ht="33">
      <c r="A4876" s="1416"/>
      <c r="B4876" s="1418"/>
      <c r="C4876" s="223" t="s">
        <v>2562</v>
      </c>
      <c r="D4876" s="223" t="s">
        <v>2467</v>
      </c>
      <c r="E4876" s="122">
        <v>2012</v>
      </c>
      <c r="F4876" s="122">
        <v>904</v>
      </c>
      <c r="G4876" s="122">
        <v>804</v>
      </c>
      <c r="H4876" s="122">
        <v>604</v>
      </c>
    </row>
    <row r="4877" spans="1:8" s="162" customFormat="1" ht="33">
      <c r="A4877" s="1410"/>
      <c r="B4877" s="1419"/>
      <c r="C4877" s="223" t="s">
        <v>2467</v>
      </c>
      <c r="D4877" s="223" t="s">
        <v>2468</v>
      </c>
      <c r="E4877" s="122">
        <v>1412</v>
      </c>
      <c r="F4877" s="122">
        <v>636</v>
      </c>
      <c r="G4877" s="122">
        <v>564</v>
      </c>
      <c r="H4877" s="122">
        <v>496</v>
      </c>
    </row>
    <row r="4878" spans="1:8" s="162" customFormat="1" ht="33">
      <c r="A4878" s="222">
        <f>MAX($A$4182:A4877)+1</f>
        <v>443</v>
      </c>
      <c r="B4878" s="234" t="s">
        <v>2563</v>
      </c>
      <c r="C4878" s="223" t="s">
        <v>2469</v>
      </c>
      <c r="D4878" s="223" t="s">
        <v>2564</v>
      </c>
      <c r="E4878" s="122">
        <v>1404</v>
      </c>
      <c r="F4878" s="122">
        <v>632</v>
      </c>
      <c r="G4878" s="122">
        <v>560</v>
      </c>
      <c r="H4878" s="122">
        <v>492</v>
      </c>
    </row>
    <row r="4879" spans="1:8" s="162" customFormat="1" ht="33">
      <c r="A4879" s="222">
        <f>MAX($A$4182:A4878)+1</f>
        <v>444</v>
      </c>
      <c r="B4879" s="234" t="s">
        <v>2565</v>
      </c>
      <c r="C4879" s="223" t="s">
        <v>2566</v>
      </c>
      <c r="D4879" s="223" t="s">
        <v>2567</v>
      </c>
      <c r="E4879" s="122">
        <v>1428</v>
      </c>
      <c r="F4879" s="122">
        <v>644</v>
      </c>
      <c r="G4879" s="122">
        <v>572</v>
      </c>
      <c r="H4879" s="122">
        <v>500</v>
      </c>
    </row>
    <row r="4880" spans="1:8" s="162" customFormat="1" ht="33">
      <c r="A4880" s="222">
        <f>MAX($A$4182:A4879)+1</f>
        <v>445</v>
      </c>
      <c r="B4880" s="234" t="s">
        <v>2568</v>
      </c>
      <c r="C4880" s="223" t="s">
        <v>2569</v>
      </c>
      <c r="D4880" s="223" t="s">
        <v>2570</v>
      </c>
      <c r="E4880" s="122">
        <v>1600</v>
      </c>
      <c r="F4880" s="122">
        <v>720</v>
      </c>
      <c r="G4880" s="122">
        <v>640</v>
      </c>
      <c r="H4880" s="122">
        <v>560</v>
      </c>
    </row>
    <row r="4881" spans="1:8" s="162" customFormat="1" ht="33">
      <c r="A4881" s="222">
        <f>MAX($A$4182:A4880)+1</f>
        <v>446</v>
      </c>
      <c r="B4881" s="234" t="s">
        <v>2571</v>
      </c>
      <c r="C4881" s="223" t="s">
        <v>2469</v>
      </c>
      <c r="D4881" s="223" t="s">
        <v>2011</v>
      </c>
      <c r="E4881" s="122">
        <v>1200</v>
      </c>
      <c r="F4881" s="122">
        <v>600</v>
      </c>
      <c r="G4881" s="122">
        <v>540</v>
      </c>
      <c r="H4881" s="122">
        <v>480</v>
      </c>
    </row>
    <row r="4882" spans="1:8" s="162" customFormat="1" ht="33">
      <c r="A4882" s="222">
        <f>MAX($A$4182:A4881)+1</f>
        <v>447</v>
      </c>
      <c r="B4882" s="234" t="s">
        <v>2572</v>
      </c>
      <c r="C4882" s="223" t="s">
        <v>2469</v>
      </c>
      <c r="D4882" s="223" t="s">
        <v>2011</v>
      </c>
      <c r="E4882" s="122">
        <v>1200</v>
      </c>
      <c r="F4882" s="122">
        <v>600</v>
      </c>
      <c r="G4882" s="122">
        <v>540</v>
      </c>
      <c r="H4882" s="122">
        <v>480</v>
      </c>
    </row>
    <row r="4883" spans="1:8" s="162" customFormat="1" ht="49.5">
      <c r="A4883" s="222">
        <f>MAX($A$4182:A4882)+1</f>
        <v>448</v>
      </c>
      <c r="B4883" s="234" t="s">
        <v>2573</v>
      </c>
      <c r="C4883" s="223" t="s">
        <v>2574</v>
      </c>
      <c r="D4883" s="223" t="s">
        <v>2575</v>
      </c>
      <c r="E4883" s="122">
        <v>1000</v>
      </c>
      <c r="F4883" s="122">
        <v>600</v>
      </c>
      <c r="G4883" s="122">
        <v>552</v>
      </c>
      <c r="H4883" s="122">
        <v>480</v>
      </c>
    </row>
    <row r="4884" spans="1:8" s="162" customFormat="1" ht="66">
      <c r="A4884" s="222">
        <f>MAX($A$4182:A4883)+1</f>
        <v>449</v>
      </c>
      <c r="B4884" s="234" t="s">
        <v>2576</v>
      </c>
      <c r="C4884" s="223" t="s">
        <v>2577</v>
      </c>
      <c r="D4884" s="223" t="s">
        <v>2578</v>
      </c>
      <c r="E4884" s="122">
        <v>1000</v>
      </c>
      <c r="F4884" s="122">
        <v>600</v>
      </c>
      <c r="G4884" s="122">
        <v>552</v>
      </c>
      <c r="H4884" s="122">
        <v>480</v>
      </c>
    </row>
    <row r="4885" spans="1:8" s="162" customFormat="1" ht="82.5">
      <c r="A4885" s="222">
        <f>MAX($A$4182:A4884)+1</f>
        <v>450</v>
      </c>
      <c r="B4885" s="234" t="s">
        <v>2579</v>
      </c>
      <c r="C4885" s="223" t="s">
        <v>2580</v>
      </c>
      <c r="D4885" s="223" t="s">
        <v>2581</v>
      </c>
      <c r="E4885" s="122">
        <v>1000</v>
      </c>
      <c r="F4885" s="122">
        <v>600</v>
      </c>
      <c r="G4885" s="122">
        <v>552</v>
      </c>
      <c r="H4885" s="122">
        <v>480</v>
      </c>
    </row>
    <row r="4886" spans="1:8" s="162" customFormat="1" ht="115.5">
      <c r="A4886" s="222">
        <f>MAX($A$4182:A4885)+1</f>
        <v>451</v>
      </c>
      <c r="B4886" s="234" t="s">
        <v>2582</v>
      </c>
      <c r="C4886" s="223" t="s">
        <v>2583</v>
      </c>
      <c r="D4886" s="223" t="s">
        <v>2584</v>
      </c>
      <c r="E4886" s="122">
        <v>800</v>
      </c>
      <c r="F4886" s="122">
        <v>560</v>
      </c>
      <c r="G4886" s="122">
        <v>520</v>
      </c>
      <c r="H4886" s="122">
        <v>464</v>
      </c>
    </row>
    <row r="4887" spans="1:8" s="162" customFormat="1" ht="82.5">
      <c r="A4887" s="222">
        <f>MAX($A$4182:A4886)+1</f>
        <v>452</v>
      </c>
      <c r="B4887" s="234" t="s">
        <v>2585</v>
      </c>
      <c r="C4887" s="223" t="s">
        <v>2586</v>
      </c>
      <c r="D4887" s="223" t="s">
        <v>2587</v>
      </c>
      <c r="E4887" s="122">
        <v>800</v>
      </c>
      <c r="F4887" s="122">
        <v>560</v>
      </c>
      <c r="G4887" s="122">
        <v>520</v>
      </c>
      <c r="H4887" s="122">
        <v>464</v>
      </c>
    </row>
    <row r="4888" spans="1:8" s="162" customFormat="1" ht="99">
      <c r="A4888" s="222">
        <f>MAX($A$4182:A4887)+1</f>
        <v>453</v>
      </c>
      <c r="B4888" s="234" t="s">
        <v>2588</v>
      </c>
      <c r="C4888" s="223" t="s">
        <v>2580</v>
      </c>
      <c r="D4888" s="223" t="s">
        <v>2589</v>
      </c>
      <c r="E4888" s="122">
        <v>800</v>
      </c>
      <c r="F4888" s="122">
        <v>560</v>
      </c>
      <c r="G4888" s="122">
        <v>520</v>
      </c>
      <c r="H4888" s="122">
        <v>464</v>
      </c>
    </row>
    <row r="4889" spans="1:8" s="162" customFormat="1" ht="49.5">
      <c r="A4889" s="222">
        <f>MAX($A$4182:A4888)+1</f>
        <v>454</v>
      </c>
      <c r="B4889" s="234" t="s">
        <v>2590</v>
      </c>
      <c r="C4889" s="223" t="s">
        <v>2591</v>
      </c>
      <c r="D4889" s="223" t="s">
        <v>2592</v>
      </c>
      <c r="E4889" s="122">
        <v>800</v>
      </c>
      <c r="F4889" s="122">
        <v>560</v>
      </c>
      <c r="G4889" s="122">
        <v>520</v>
      </c>
      <c r="H4889" s="122">
        <v>464</v>
      </c>
    </row>
    <row r="4890" spans="1:8" s="162" customFormat="1" ht="49.5">
      <c r="A4890" s="222">
        <f>MAX($A$4182:A4889)+1</f>
        <v>455</v>
      </c>
      <c r="B4890" s="234" t="s">
        <v>2593</v>
      </c>
      <c r="C4890" s="223"/>
      <c r="D4890" s="223"/>
      <c r="E4890" s="122">
        <v>440</v>
      </c>
      <c r="F4890" s="122">
        <v>440</v>
      </c>
      <c r="G4890" s="122">
        <v>360</v>
      </c>
      <c r="H4890" s="122">
        <v>320</v>
      </c>
    </row>
    <row r="4891" spans="1:8" s="162" customFormat="1" ht="63" customHeight="1">
      <c r="A4891" s="224">
        <f>MAX($A$4182:A4890)+1</f>
        <v>456</v>
      </c>
      <c r="B4891" s="1413" t="s">
        <v>3023</v>
      </c>
      <c r="C4891" s="1414"/>
      <c r="D4891" s="1415"/>
      <c r="E4891" s="128">
        <v>400</v>
      </c>
      <c r="F4891" s="128">
        <v>400</v>
      </c>
      <c r="G4891" s="128">
        <v>340</v>
      </c>
      <c r="H4891" s="128">
        <v>340</v>
      </c>
    </row>
    <row r="4892" spans="1:8" s="324" customFormat="1" ht="17.25">
      <c r="A4892" s="322">
        <v>60</v>
      </c>
      <c r="B4892" s="433" t="s">
        <v>3750</v>
      </c>
      <c r="C4892" s="330"/>
      <c r="D4892" s="330"/>
      <c r="E4892" s="384">
        <v>0</v>
      </c>
      <c r="F4892" s="384">
        <v>0</v>
      </c>
      <c r="G4892" s="384">
        <v>0</v>
      </c>
      <c r="H4892" s="384">
        <v>0</v>
      </c>
    </row>
    <row r="4893" spans="1:8" s="324" customFormat="1" ht="17.25" customHeight="1">
      <c r="A4893" s="348" t="s">
        <v>297</v>
      </c>
      <c r="B4893" s="1258" t="s">
        <v>3751</v>
      </c>
      <c r="C4893" s="1258"/>
      <c r="D4893" s="1258"/>
      <c r="E4893" s="384">
        <v>0</v>
      </c>
      <c r="F4893" s="384">
        <v>0</v>
      </c>
      <c r="G4893" s="384">
        <v>0</v>
      </c>
      <c r="H4893" s="384">
        <v>0</v>
      </c>
    </row>
    <row r="4894" spans="1:8" s="324" customFormat="1" ht="17.25">
      <c r="A4894" s="1223">
        <v>1</v>
      </c>
      <c r="B4894" s="1191" t="s">
        <v>3752</v>
      </c>
      <c r="C4894" s="325" t="s">
        <v>3753</v>
      </c>
      <c r="D4894" s="325" t="s">
        <v>3754</v>
      </c>
      <c r="E4894" s="384">
        <v>1716</v>
      </c>
      <c r="F4894" s="384">
        <v>943.8</v>
      </c>
      <c r="G4894" s="384">
        <v>686.4</v>
      </c>
      <c r="H4894" s="384">
        <v>429</v>
      </c>
    </row>
    <row r="4895" spans="1:8" s="324" customFormat="1" ht="17.25">
      <c r="A4895" s="1223"/>
      <c r="B4895" s="1191"/>
      <c r="C4895" s="325" t="s">
        <v>3754</v>
      </c>
      <c r="D4895" s="325" t="s">
        <v>3755</v>
      </c>
      <c r="E4895" s="384">
        <v>2640</v>
      </c>
      <c r="F4895" s="384">
        <v>1452.0000000000002</v>
      </c>
      <c r="G4895" s="384">
        <v>1056</v>
      </c>
      <c r="H4895" s="384">
        <v>660</v>
      </c>
    </row>
    <row r="4896" spans="1:8" s="324" customFormat="1" ht="17.25">
      <c r="A4896" s="1223"/>
      <c r="B4896" s="1191"/>
      <c r="C4896" s="325" t="s">
        <v>3755</v>
      </c>
      <c r="D4896" s="325" t="s">
        <v>3756</v>
      </c>
      <c r="E4896" s="384">
        <v>1716</v>
      </c>
      <c r="F4896" s="384">
        <v>943.8</v>
      </c>
      <c r="G4896" s="384">
        <v>686.4</v>
      </c>
      <c r="H4896" s="384">
        <v>429</v>
      </c>
    </row>
    <row r="4897" spans="1:8" s="324" customFormat="1" ht="17.25">
      <c r="A4897" s="1223"/>
      <c r="B4897" s="1191"/>
      <c r="C4897" s="325" t="s">
        <v>3757</v>
      </c>
      <c r="D4897" s="325" t="s">
        <v>3758</v>
      </c>
      <c r="E4897" s="384">
        <v>1029.5999999999999</v>
      </c>
      <c r="F4897" s="384">
        <v>566.28</v>
      </c>
      <c r="G4897" s="384">
        <v>411.84</v>
      </c>
      <c r="H4897" s="384">
        <v>257.39999999999998</v>
      </c>
    </row>
    <row r="4898" spans="1:8" s="324" customFormat="1" ht="17.25">
      <c r="A4898" s="1223">
        <v>2</v>
      </c>
      <c r="B4898" s="1191" t="s">
        <v>565</v>
      </c>
      <c r="C4898" s="325" t="s">
        <v>3759</v>
      </c>
      <c r="D4898" s="325" t="s">
        <v>3760</v>
      </c>
      <c r="E4898" s="384">
        <v>686.4</v>
      </c>
      <c r="F4898" s="384">
        <v>377.52</v>
      </c>
      <c r="G4898" s="384">
        <v>274.56</v>
      </c>
      <c r="H4898" s="384">
        <v>171.6</v>
      </c>
    </row>
    <row r="4899" spans="1:8" s="324" customFormat="1" ht="17.25">
      <c r="A4899" s="1223"/>
      <c r="B4899" s="1191"/>
      <c r="C4899" s="325" t="s">
        <v>3760</v>
      </c>
      <c r="D4899" s="325" t="s">
        <v>3761</v>
      </c>
      <c r="E4899" s="384">
        <v>543.4</v>
      </c>
      <c r="F4899" s="384">
        <v>298.87000000000006</v>
      </c>
      <c r="G4899" s="384">
        <v>217.36</v>
      </c>
      <c r="H4899" s="384">
        <v>135.85</v>
      </c>
    </row>
    <row r="4900" spans="1:8" s="324" customFormat="1" ht="17.25">
      <c r="A4900" s="1223"/>
      <c r="B4900" s="1191"/>
      <c r="C4900" s="325" t="s">
        <v>3759</v>
      </c>
      <c r="D4900" s="325" t="s">
        <v>3762</v>
      </c>
      <c r="E4900" s="384">
        <v>686.4</v>
      </c>
      <c r="F4900" s="384">
        <v>377.52</v>
      </c>
      <c r="G4900" s="384">
        <v>274.56</v>
      </c>
      <c r="H4900" s="384">
        <v>171.6</v>
      </c>
    </row>
    <row r="4901" spans="1:8" s="324" customFormat="1" ht="17.25">
      <c r="A4901" s="1223"/>
      <c r="B4901" s="1191"/>
      <c r="C4901" s="325" t="s">
        <v>3762</v>
      </c>
      <c r="D4901" s="325" t="s">
        <v>3763</v>
      </c>
      <c r="E4901" s="384">
        <v>627</v>
      </c>
      <c r="F4901" s="384">
        <v>344.85000000000008</v>
      </c>
      <c r="G4901" s="384">
        <v>250.8</v>
      </c>
      <c r="H4901" s="384">
        <v>156.75</v>
      </c>
    </row>
    <row r="4902" spans="1:8" s="324" customFormat="1" ht="17.25">
      <c r="A4902" s="326"/>
      <c r="B4902" s="349" t="s">
        <v>3764</v>
      </c>
      <c r="C4902" s="325"/>
      <c r="D4902" s="325"/>
      <c r="E4902" s="384">
        <v>0</v>
      </c>
      <c r="F4902" s="384">
        <v>0</v>
      </c>
      <c r="G4902" s="384">
        <v>0</v>
      </c>
      <c r="H4902" s="384">
        <v>0</v>
      </c>
    </row>
    <row r="4903" spans="1:8" s="324" customFormat="1" ht="17.25" customHeight="1">
      <c r="A4903" s="1223">
        <v>3</v>
      </c>
      <c r="B4903" s="1191" t="s">
        <v>3765</v>
      </c>
      <c r="C4903" s="325" t="s">
        <v>3766</v>
      </c>
      <c r="D4903" s="325" t="s">
        <v>3767</v>
      </c>
      <c r="E4903" s="384">
        <v>352</v>
      </c>
      <c r="F4903" s="384">
        <v>193.60000000000002</v>
      </c>
      <c r="G4903" s="384">
        <v>140.80000000000001</v>
      </c>
      <c r="H4903" s="384">
        <v>88</v>
      </c>
    </row>
    <row r="4904" spans="1:8" s="324" customFormat="1" ht="17.25">
      <c r="A4904" s="1223"/>
      <c r="B4904" s="1191"/>
      <c r="C4904" s="325" t="s">
        <v>3766</v>
      </c>
      <c r="D4904" s="325" t="s">
        <v>3768</v>
      </c>
      <c r="E4904" s="384">
        <v>264</v>
      </c>
      <c r="F4904" s="384">
        <v>145.20000000000002</v>
      </c>
      <c r="G4904" s="384">
        <v>105.6</v>
      </c>
      <c r="H4904" s="384">
        <v>66</v>
      </c>
    </row>
    <row r="4905" spans="1:8" s="324" customFormat="1" ht="17.25">
      <c r="A4905" s="1223">
        <v>4</v>
      </c>
      <c r="B4905" s="1191" t="s">
        <v>281</v>
      </c>
      <c r="C4905" s="325" t="s">
        <v>3769</v>
      </c>
      <c r="D4905" s="325" t="s">
        <v>3770</v>
      </c>
      <c r="E4905" s="384">
        <v>792</v>
      </c>
      <c r="F4905" s="384">
        <v>435.6</v>
      </c>
      <c r="G4905" s="384">
        <v>316.8</v>
      </c>
      <c r="H4905" s="384">
        <v>198</v>
      </c>
    </row>
    <row r="4906" spans="1:8" s="324" customFormat="1" ht="17.25">
      <c r="A4906" s="1223"/>
      <c r="B4906" s="1191"/>
      <c r="C4906" s="325" t="s">
        <v>3770</v>
      </c>
      <c r="D4906" s="325" t="s">
        <v>3771</v>
      </c>
      <c r="E4906" s="384">
        <v>440</v>
      </c>
      <c r="F4906" s="384">
        <v>242</v>
      </c>
      <c r="G4906" s="384">
        <v>176</v>
      </c>
      <c r="H4906" s="384">
        <v>110</v>
      </c>
    </row>
    <row r="4907" spans="1:8" s="324" customFormat="1" ht="17.25">
      <c r="A4907" s="1223"/>
      <c r="B4907" s="1191"/>
      <c r="C4907" s="325" t="s">
        <v>3772</v>
      </c>
      <c r="D4907" s="325" t="s">
        <v>3773</v>
      </c>
      <c r="E4907" s="384">
        <v>220</v>
      </c>
      <c r="F4907" s="384">
        <v>121</v>
      </c>
      <c r="G4907" s="384">
        <v>88</v>
      </c>
      <c r="H4907" s="384">
        <v>55</v>
      </c>
    </row>
    <row r="4908" spans="1:8" s="324" customFormat="1" ht="31.5">
      <c r="A4908" s="1223"/>
      <c r="B4908" s="1191"/>
      <c r="C4908" s="325" t="s">
        <v>3769</v>
      </c>
      <c r="D4908" s="325" t="s">
        <v>3774</v>
      </c>
      <c r="E4908" s="384">
        <v>660</v>
      </c>
      <c r="F4908" s="384">
        <v>363.00000000000006</v>
      </c>
      <c r="G4908" s="384">
        <v>264</v>
      </c>
      <c r="H4908" s="384">
        <v>165</v>
      </c>
    </row>
    <row r="4909" spans="1:8" s="324" customFormat="1" ht="31.5">
      <c r="A4909" s="1223"/>
      <c r="B4909" s="1191"/>
      <c r="C4909" s="325" t="s">
        <v>3774</v>
      </c>
      <c r="D4909" s="325" t="s">
        <v>3775</v>
      </c>
      <c r="E4909" s="384">
        <v>440</v>
      </c>
      <c r="F4909" s="384">
        <v>242</v>
      </c>
      <c r="G4909" s="384">
        <v>176</v>
      </c>
      <c r="H4909" s="384">
        <v>110</v>
      </c>
    </row>
    <row r="4910" spans="1:8" s="324" customFormat="1" ht="17.25">
      <c r="A4910" s="1223"/>
      <c r="B4910" s="1191"/>
      <c r="C4910" s="325" t="s">
        <v>3775</v>
      </c>
      <c r="D4910" s="325" t="s">
        <v>3776</v>
      </c>
      <c r="E4910" s="384">
        <v>352</v>
      </c>
      <c r="F4910" s="384">
        <v>193.60000000000002</v>
      </c>
      <c r="G4910" s="384">
        <v>140.80000000000001</v>
      </c>
      <c r="H4910" s="384">
        <v>88</v>
      </c>
    </row>
    <row r="4911" spans="1:8" s="324" customFormat="1" ht="17.25">
      <c r="A4911" s="1223">
        <v>5</v>
      </c>
      <c r="B4911" s="1191" t="s">
        <v>562</v>
      </c>
      <c r="C4911" s="325" t="s">
        <v>3766</v>
      </c>
      <c r="D4911" s="325" t="s">
        <v>3777</v>
      </c>
      <c r="E4911" s="384">
        <v>633.6</v>
      </c>
      <c r="F4911" s="384">
        <v>348.48000000000008</v>
      </c>
      <c r="G4911" s="384">
        <v>253.44</v>
      </c>
      <c r="H4911" s="384">
        <v>158.4</v>
      </c>
    </row>
    <row r="4912" spans="1:8" s="324" customFormat="1" ht="17.25">
      <c r="A4912" s="1223"/>
      <c r="B4912" s="1191"/>
      <c r="C4912" s="325" t="s">
        <v>3777</v>
      </c>
      <c r="D4912" s="325" t="s">
        <v>3778</v>
      </c>
      <c r="E4912" s="384">
        <v>352</v>
      </c>
      <c r="F4912" s="384">
        <v>193.60000000000002</v>
      </c>
      <c r="G4912" s="384">
        <v>140.80000000000001</v>
      </c>
      <c r="H4912" s="384">
        <v>88</v>
      </c>
    </row>
    <row r="4913" spans="1:8" s="324" customFormat="1" ht="31.5">
      <c r="A4913" s="1223"/>
      <c r="B4913" s="1191"/>
      <c r="C4913" s="325" t="s">
        <v>3766</v>
      </c>
      <c r="D4913" s="325" t="s">
        <v>3779</v>
      </c>
      <c r="E4913" s="384">
        <v>633.6</v>
      </c>
      <c r="F4913" s="384">
        <v>348.48000000000008</v>
      </c>
      <c r="G4913" s="384">
        <v>253.44</v>
      </c>
      <c r="H4913" s="384">
        <v>158.4</v>
      </c>
    </row>
    <row r="4914" spans="1:8" s="324" customFormat="1" ht="31.5">
      <c r="A4914" s="1223"/>
      <c r="B4914" s="1191"/>
      <c r="C4914" s="325" t="s">
        <v>3779</v>
      </c>
      <c r="D4914" s="325" t="s">
        <v>3780</v>
      </c>
      <c r="E4914" s="384">
        <v>429</v>
      </c>
      <c r="F4914" s="384">
        <v>235.95</v>
      </c>
      <c r="G4914" s="384">
        <v>171.6</v>
      </c>
      <c r="H4914" s="384">
        <v>107.25</v>
      </c>
    </row>
    <row r="4915" spans="1:8" s="324" customFormat="1" ht="17.25">
      <c r="A4915" s="1223">
        <v>6</v>
      </c>
      <c r="B4915" s="1191" t="s">
        <v>564</v>
      </c>
      <c r="C4915" s="325" t="s">
        <v>3781</v>
      </c>
      <c r="D4915" s="325" t="s">
        <v>3776</v>
      </c>
      <c r="E4915" s="384">
        <v>264</v>
      </c>
      <c r="F4915" s="384">
        <v>145.20000000000002</v>
      </c>
      <c r="G4915" s="384">
        <v>105.6</v>
      </c>
      <c r="H4915" s="384">
        <v>66</v>
      </c>
    </row>
    <row r="4916" spans="1:8" s="324" customFormat="1" ht="17.25">
      <c r="A4916" s="1223"/>
      <c r="B4916" s="1191"/>
      <c r="C4916" s="325" t="s">
        <v>3782</v>
      </c>
      <c r="D4916" s="325" t="s">
        <v>3783</v>
      </c>
      <c r="E4916" s="384">
        <v>352</v>
      </c>
      <c r="F4916" s="384">
        <v>193.60000000000002</v>
      </c>
      <c r="G4916" s="384">
        <v>140.80000000000001</v>
      </c>
      <c r="H4916" s="384">
        <v>88</v>
      </c>
    </row>
    <row r="4917" spans="1:8" s="324" customFormat="1" ht="17.25">
      <c r="A4917" s="1223"/>
      <c r="B4917" s="1191"/>
      <c r="C4917" s="325" t="s">
        <v>3783</v>
      </c>
      <c r="D4917" s="325" t="s">
        <v>3784</v>
      </c>
      <c r="E4917" s="384">
        <v>330</v>
      </c>
      <c r="F4917" s="384">
        <v>181.50000000000003</v>
      </c>
      <c r="G4917" s="384">
        <v>132</v>
      </c>
      <c r="H4917" s="384">
        <v>82.5</v>
      </c>
    </row>
    <row r="4918" spans="1:8" s="324" customFormat="1" ht="17.25">
      <c r="A4918" s="1223">
        <v>7</v>
      </c>
      <c r="B4918" s="1191" t="s">
        <v>1882</v>
      </c>
      <c r="C4918" s="325" t="s">
        <v>3785</v>
      </c>
      <c r="D4918" s="325" t="s">
        <v>3786</v>
      </c>
      <c r="E4918" s="384">
        <v>369.6</v>
      </c>
      <c r="F4918" s="384">
        <v>203.28</v>
      </c>
      <c r="G4918" s="384">
        <v>147.84</v>
      </c>
      <c r="H4918" s="384">
        <v>92.4</v>
      </c>
    </row>
    <row r="4919" spans="1:8" s="324" customFormat="1" ht="17.25">
      <c r="A4919" s="1223"/>
      <c r="B4919" s="1191"/>
      <c r="C4919" s="325" t="s">
        <v>3785</v>
      </c>
      <c r="D4919" s="325" t="s">
        <v>3787</v>
      </c>
      <c r="E4919" s="384">
        <v>308</v>
      </c>
      <c r="F4919" s="384">
        <v>169.40000000000003</v>
      </c>
      <c r="G4919" s="384">
        <v>123.2</v>
      </c>
      <c r="H4919" s="384">
        <v>77</v>
      </c>
    </row>
    <row r="4920" spans="1:8" s="324" customFormat="1" ht="31.5">
      <c r="A4920" s="326">
        <v>8</v>
      </c>
      <c r="B4920" s="325" t="s">
        <v>3788</v>
      </c>
      <c r="C4920" s="325" t="s">
        <v>3785</v>
      </c>
      <c r="D4920" s="325" t="s">
        <v>3789</v>
      </c>
      <c r="E4920" s="384">
        <v>264</v>
      </c>
      <c r="F4920" s="384">
        <v>145.20000000000002</v>
      </c>
      <c r="G4920" s="384">
        <v>105.6</v>
      </c>
      <c r="H4920" s="384">
        <v>66</v>
      </c>
    </row>
    <row r="4921" spans="1:8" s="324" customFormat="1" ht="17.25">
      <c r="A4921" s="326">
        <v>9</v>
      </c>
      <c r="B4921" s="325" t="s">
        <v>1880</v>
      </c>
      <c r="C4921" s="325" t="s">
        <v>3790</v>
      </c>
      <c r="D4921" s="325" t="s">
        <v>3791</v>
      </c>
      <c r="E4921" s="384">
        <v>264</v>
      </c>
      <c r="F4921" s="384">
        <v>145.20000000000002</v>
      </c>
      <c r="G4921" s="384">
        <v>105.6</v>
      </c>
      <c r="H4921" s="384">
        <v>66</v>
      </c>
    </row>
    <row r="4922" spans="1:8" s="324" customFormat="1" ht="17.25">
      <c r="A4922" s="326">
        <v>10</v>
      </c>
      <c r="B4922" s="325" t="s">
        <v>3792</v>
      </c>
      <c r="C4922" s="325" t="s">
        <v>3790</v>
      </c>
      <c r="D4922" s="325" t="s">
        <v>3793</v>
      </c>
      <c r="E4922" s="384">
        <v>264</v>
      </c>
      <c r="F4922" s="384">
        <v>145.20000000000002</v>
      </c>
      <c r="G4922" s="384">
        <v>105.6</v>
      </c>
      <c r="H4922" s="384">
        <v>66</v>
      </c>
    </row>
    <row r="4923" spans="1:8" s="324" customFormat="1" ht="17.25" customHeight="1">
      <c r="A4923" s="1223">
        <v>11</v>
      </c>
      <c r="B4923" s="1191" t="s">
        <v>3794</v>
      </c>
      <c r="C4923" s="325" t="s">
        <v>3795</v>
      </c>
      <c r="D4923" s="325" t="s">
        <v>3796</v>
      </c>
      <c r="E4923" s="384">
        <v>660</v>
      </c>
      <c r="F4923" s="384">
        <v>363.00000000000006</v>
      </c>
      <c r="G4923" s="384">
        <v>264</v>
      </c>
      <c r="H4923" s="384">
        <v>165</v>
      </c>
    </row>
    <row r="4924" spans="1:8" s="324" customFormat="1" ht="17.25">
      <c r="A4924" s="1223"/>
      <c r="B4924" s="1191"/>
      <c r="C4924" s="325" t="s">
        <v>3796</v>
      </c>
      <c r="D4924" s="325" t="s">
        <v>3797</v>
      </c>
      <c r="E4924" s="384">
        <v>330</v>
      </c>
      <c r="F4924" s="384">
        <v>181.50000000000003</v>
      </c>
      <c r="G4924" s="384">
        <v>132</v>
      </c>
      <c r="H4924" s="384">
        <v>82.5</v>
      </c>
    </row>
    <row r="4925" spans="1:8" s="324" customFormat="1" ht="17.25">
      <c r="A4925" s="326">
        <v>12</v>
      </c>
      <c r="B4925" s="325" t="s">
        <v>3798</v>
      </c>
      <c r="C4925" s="325" t="s">
        <v>3799</v>
      </c>
      <c r="D4925" s="325" t="s">
        <v>3800</v>
      </c>
      <c r="E4925" s="384">
        <v>369.6</v>
      </c>
      <c r="F4925" s="384">
        <v>203.28</v>
      </c>
      <c r="G4925" s="384">
        <v>147.84</v>
      </c>
      <c r="H4925" s="384">
        <v>92.4</v>
      </c>
    </row>
    <row r="4926" spans="1:8" s="324" customFormat="1" ht="17.25">
      <c r="A4926" s="326">
        <v>13</v>
      </c>
      <c r="B4926" s="325" t="s">
        <v>3801</v>
      </c>
      <c r="C4926" s="325" t="s">
        <v>3766</v>
      </c>
      <c r="D4926" s="325" t="s">
        <v>3802</v>
      </c>
      <c r="E4926" s="384">
        <v>400.4</v>
      </c>
      <c r="F4926" s="384">
        <v>220.22</v>
      </c>
      <c r="G4926" s="384">
        <v>160.16</v>
      </c>
      <c r="H4926" s="384">
        <v>100.1</v>
      </c>
    </row>
    <row r="4927" spans="1:8" s="324" customFormat="1" ht="17.25">
      <c r="A4927" s="326">
        <v>14</v>
      </c>
      <c r="B4927" s="325" t="s">
        <v>3803</v>
      </c>
      <c r="C4927" s="325" t="s">
        <v>3804</v>
      </c>
      <c r="D4927" s="325" t="s">
        <v>3805</v>
      </c>
      <c r="E4927" s="384">
        <v>220</v>
      </c>
      <c r="F4927" s="384">
        <v>121</v>
      </c>
      <c r="G4927" s="384">
        <v>88</v>
      </c>
      <c r="H4927" s="384">
        <v>55</v>
      </c>
    </row>
    <row r="4928" spans="1:8" s="324" customFormat="1" ht="17.25">
      <c r="A4928" s="326">
        <v>15</v>
      </c>
      <c r="B4928" s="325" t="s">
        <v>3806</v>
      </c>
      <c r="C4928" s="325" t="s">
        <v>3804</v>
      </c>
      <c r="D4928" s="325" t="s">
        <v>3805</v>
      </c>
      <c r="E4928" s="384">
        <v>220</v>
      </c>
      <c r="F4928" s="384">
        <v>121</v>
      </c>
      <c r="G4928" s="384">
        <v>88</v>
      </c>
      <c r="H4928" s="384">
        <v>55</v>
      </c>
    </row>
    <row r="4929" spans="1:8" s="324" customFormat="1" ht="17.25">
      <c r="A4929" s="326">
        <v>16</v>
      </c>
      <c r="B4929" s="325" t="s">
        <v>3807</v>
      </c>
      <c r="C4929" s="325" t="s">
        <v>3808</v>
      </c>
      <c r="D4929" s="325" t="s">
        <v>3809</v>
      </c>
      <c r="E4929" s="384">
        <v>220</v>
      </c>
      <c r="F4929" s="384">
        <v>121</v>
      </c>
      <c r="G4929" s="384">
        <v>88</v>
      </c>
      <c r="H4929" s="384">
        <v>55</v>
      </c>
    </row>
    <row r="4930" spans="1:8" s="324" customFormat="1" ht="17.25">
      <c r="A4930" s="326">
        <v>17</v>
      </c>
      <c r="B4930" s="325" t="s">
        <v>3810</v>
      </c>
      <c r="C4930" s="325" t="s">
        <v>3811</v>
      </c>
      <c r="D4930" s="325" t="s">
        <v>3812</v>
      </c>
      <c r="E4930" s="384">
        <v>220</v>
      </c>
      <c r="F4930" s="384">
        <v>121</v>
      </c>
      <c r="G4930" s="384">
        <v>88</v>
      </c>
      <c r="H4930" s="384">
        <v>55</v>
      </c>
    </row>
    <row r="4931" spans="1:8" s="324" customFormat="1" ht="17.25">
      <c r="A4931" s="326">
        <v>18</v>
      </c>
      <c r="B4931" s="325" t="s">
        <v>3813</v>
      </c>
      <c r="C4931" s="325" t="s">
        <v>3814</v>
      </c>
      <c r="D4931" s="325" t="s">
        <v>3815</v>
      </c>
      <c r="E4931" s="384">
        <v>290.39999999999998</v>
      </c>
      <c r="F4931" s="384">
        <v>159.72000000000003</v>
      </c>
      <c r="G4931" s="384">
        <v>116.16</v>
      </c>
      <c r="H4931" s="384">
        <v>72.599999999999994</v>
      </c>
    </row>
    <row r="4932" spans="1:8" s="324" customFormat="1" ht="31.5">
      <c r="A4932" s="326">
        <v>19</v>
      </c>
      <c r="B4932" s="325" t="s">
        <v>3816</v>
      </c>
      <c r="C4932" s="325" t="s">
        <v>3815</v>
      </c>
      <c r="D4932" s="325" t="s">
        <v>3817</v>
      </c>
      <c r="E4932" s="384">
        <v>400.4</v>
      </c>
      <c r="F4932" s="384">
        <v>220.22</v>
      </c>
      <c r="G4932" s="384">
        <v>160.16</v>
      </c>
      <c r="H4932" s="384">
        <v>100.1</v>
      </c>
    </row>
    <row r="4933" spans="1:8" s="324" customFormat="1" ht="31.5">
      <c r="A4933" s="326">
        <v>20</v>
      </c>
      <c r="B4933" s="325" t="s">
        <v>3818</v>
      </c>
      <c r="C4933" s="325" t="s">
        <v>3814</v>
      </c>
      <c r="D4933" s="325" t="s">
        <v>3815</v>
      </c>
      <c r="E4933" s="384">
        <v>400.4</v>
      </c>
      <c r="F4933" s="384">
        <v>220.22</v>
      </c>
      <c r="G4933" s="384">
        <v>160.16</v>
      </c>
      <c r="H4933" s="384">
        <v>100.1</v>
      </c>
    </row>
    <row r="4934" spans="1:8" s="324" customFormat="1" ht="17.25">
      <c r="A4934" s="326">
        <v>21</v>
      </c>
      <c r="B4934" s="325" t="s">
        <v>3819</v>
      </c>
      <c r="C4934" s="325" t="s">
        <v>3820</v>
      </c>
      <c r="D4934" s="325" t="s">
        <v>3789</v>
      </c>
      <c r="E4934" s="384">
        <v>286</v>
      </c>
      <c r="F4934" s="384">
        <v>157.30000000000001</v>
      </c>
      <c r="G4934" s="384">
        <v>114.4</v>
      </c>
      <c r="H4934" s="384">
        <v>71.5</v>
      </c>
    </row>
    <row r="4935" spans="1:8" s="324" customFormat="1" ht="17.25">
      <c r="A4935" s="326">
        <v>22</v>
      </c>
      <c r="B4935" s="325" t="s">
        <v>3821</v>
      </c>
      <c r="C4935" s="325" t="s">
        <v>3811</v>
      </c>
      <c r="D4935" s="325" t="s">
        <v>3812</v>
      </c>
      <c r="E4935" s="384">
        <v>220</v>
      </c>
      <c r="F4935" s="384">
        <v>121</v>
      </c>
      <c r="G4935" s="384">
        <v>88</v>
      </c>
      <c r="H4935" s="384">
        <v>55</v>
      </c>
    </row>
    <row r="4936" spans="1:8" s="324" customFormat="1" ht="17.25">
      <c r="A4936" s="326">
        <v>23</v>
      </c>
      <c r="B4936" s="325" t="s">
        <v>3822</v>
      </c>
      <c r="C4936" s="325" t="s">
        <v>3809</v>
      </c>
      <c r="D4936" s="325" t="s">
        <v>3823</v>
      </c>
      <c r="E4936" s="384">
        <v>369.6</v>
      </c>
      <c r="F4936" s="384">
        <v>203.28</v>
      </c>
      <c r="G4936" s="384">
        <v>147.84</v>
      </c>
      <c r="H4936" s="384">
        <v>92.4</v>
      </c>
    </row>
    <row r="4937" spans="1:8" s="324" customFormat="1" ht="17.25">
      <c r="A4937" s="326"/>
      <c r="B4937" s="1258" t="s">
        <v>3824</v>
      </c>
      <c r="C4937" s="1258"/>
      <c r="D4937" s="1258"/>
      <c r="E4937" s="384">
        <v>0</v>
      </c>
      <c r="F4937" s="384">
        <v>0</v>
      </c>
      <c r="G4937" s="384">
        <v>0</v>
      </c>
      <c r="H4937" s="384">
        <v>0</v>
      </c>
    </row>
    <row r="4938" spans="1:8" s="324" customFormat="1" ht="17.25">
      <c r="A4938" s="326">
        <v>24</v>
      </c>
      <c r="B4938" s="325" t="s">
        <v>1879</v>
      </c>
      <c r="C4938" s="325" t="s">
        <v>3825</v>
      </c>
      <c r="D4938" s="325" t="s">
        <v>3826</v>
      </c>
      <c r="E4938" s="384">
        <v>264</v>
      </c>
      <c r="F4938" s="384">
        <v>145.20000000000002</v>
      </c>
      <c r="G4938" s="384">
        <v>105.6</v>
      </c>
      <c r="H4938" s="384">
        <v>66</v>
      </c>
    </row>
    <row r="4939" spans="1:8" s="324" customFormat="1" ht="17.25">
      <c r="A4939" s="326">
        <v>25</v>
      </c>
      <c r="B4939" s="325" t="s">
        <v>1886</v>
      </c>
      <c r="C4939" s="325" t="s">
        <v>3826</v>
      </c>
      <c r="D4939" s="325" t="s">
        <v>3827</v>
      </c>
      <c r="E4939" s="384">
        <v>343.2</v>
      </c>
      <c r="F4939" s="384">
        <v>188.76</v>
      </c>
      <c r="G4939" s="384">
        <v>137.28</v>
      </c>
      <c r="H4939" s="384">
        <v>85.8</v>
      </c>
    </row>
    <row r="4940" spans="1:8" s="324" customFormat="1" ht="31.5">
      <c r="A4940" s="326">
        <v>26</v>
      </c>
      <c r="B4940" s="325" t="s">
        <v>3828</v>
      </c>
      <c r="C4940" s="325" t="s">
        <v>3829</v>
      </c>
      <c r="D4940" s="325" t="s">
        <v>3827</v>
      </c>
      <c r="E4940" s="384">
        <v>633.6</v>
      </c>
      <c r="F4940" s="384">
        <v>348.48000000000008</v>
      </c>
      <c r="G4940" s="384">
        <v>253.44</v>
      </c>
      <c r="H4940" s="384">
        <v>158.4</v>
      </c>
    </row>
    <row r="4941" spans="1:8" s="324" customFormat="1" ht="47.25">
      <c r="A4941" s="326">
        <v>27</v>
      </c>
      <c r="B4941" s="325" t="s">
        <v>3830</v>
      </c>
      <c r="C4941" s="325" t="s">
        <v>3825</v>
      </c>
      <c r="D4941" s="325" t="s">
        <v>3831</v>
      </c>
      <c r="E4941" s="384">
        <v>792</v>
      </c>
      <c r="F4941" s="384">
        <v>435.6</v>
      </c>
      <c r="G4941" s="384">
        <v>316.8</v>
      </c>
      <c r="H4941" s="384">
        <v>198</v>
      </c>
    </row>
    <row r="4942" spans="1:8" s="324" customFormat="1" ht="17.25">
      <c r="A4942" s="326">
        <v>28</v>
      </c>
      <c r="B4942" s="325" t="s">
        <v>3832</v>
      </c>
      <c r="C4942" s="325" t="s">
        <v>3825</v>
      </c>
      <c r="D4942" s="325" t="s">
        <v>3833</v>
      </c>
      <c r="E4942" s="384">
        <v>242</v>
      </c>
      <c r="F4942" s="384">
        <v>133.1</v>
      </c>
      <c r="G4942" s="384">
        <v>96.8</v>
      </c>
      <c r="H4942" s="384">
        <v>60.5</v>
      </c>
    </row>
    <row r="4943" spans="1:8" s="324" customFormat="1" ht="47.25">
      <c r="A4943" s="326">
        <v>29</v>
      </c>
      <c r="B4943" s="325" t="s">
        <v>3834</v>
      </c>
      <c r="C4943" s="325" t="s">
        <v>3825</v>
      </c>
      <c r="D4943" s="325" t="s">
        <v>3835</v>
      </c>
      <c r="E4943" s="384">
        <v>739.2</v>
      </c>
      <c r="F4943" s="384">
        <v>406.56</v>
      </c>
      <c r="G4943" s="384">
        <v>295.68</v>
      </c>
      <c r="H4943" s="384">
        <v>184.8</v>
      </c>
    </row>
    <row r="4944" spans="1:8" s="324" customFormat="1" ht="17.25">
      <c r="A4944" s="326">
        <v>30</v>
      </c>
      <c r="B4944" s="325" t="s">
        <v>3777</v>
      </c>
      <c r="C4944" s="325" t="s">
        <v>3825</v>
      </c>
      <c r="D4944" s="325" t="s">
        <v>3836</v>
      </c>
      <c r="E4944" s="384">
        <v>220</v>
      </c>
      <c r="F4944" s="384">
        <v>121</v>
      </c>
      <c r="G4944" s="384">
        <v>88</v>
      </c>
      <c r="H4944" s="384">
        <v>55</v>
      </c>
    </row>
    <row r="4945" spans="1:8" s="324" customFormat="1" ht="17.25">
      <c r="A4945" s="326">
        <v>31</v>
      </c>
      <c r="B4945" s="325" t="s">
        <v>3837</v>
      </c>
      <c r="C4945" s="325" t="s">
        <v>3825</v>
      </c>
      <c r="D4945" s="325" t="s">
        <v>3835</v>
      </c>
      <c r="E4945" s="384">
        <v>264</v>
      </c>
      <c r="F4945" s="384">
        <v>145.20000000000002</v>
      </c>
      <c r="G4945" s="384">
        <v>105.6</v>
      </c>
      <c r="H4945" s="384">
        <v>66</v>
      </c>
    </row>
    <row r="4946" spans="1:8" s="324" customFormat="1" ht="17.25">
      <c r="A4946" s="326">
        <v>32</v>
      </c>
      <c r="B4946" s="325" t="s">
        <v>3838</v>
      </c>
      <c r="C4946" s="325" t="s">
        <v>3825</v>
      </c>
      <c r="D4946" s="325" t="s">
        <v>3835</v>
      </c>
      <c r="E4946" s="384">
        <v>264</v>
      </c>
      <c r="F4946" s="384">
        <v>145.20000000000002</v>
      </c>
      <c r="G4946" s="384">
        <v>105.6</v>
      </c>
      <c r="H4946" s="384">
        <v>66</v>
      </c>
    </row>
    <row r="4947" spans="1:8" s="324" customFormat="1" ht="31.5">
      <c r="A4947" s="326">
        <v>33</v>
      </c>
      <c r="B4947" s="325" t="s">
        <v>3839</v>
      </c>
      <c r="C4947" s="325" t="s">
        <v>3840</v>
      </c>
      <c r="D4947" s="325" t="s">
        <v>3841</v>
      </c>
      <c r="E4947" s="384">
        <v>264</v>
      </c>
      <c r="F4947" s="384">
        <v>145.20000000000002</v>
      </c>
      <c r="G4947" s="384">
        <v>105.6</v>
      </c>
      <c r="H4947" s="384">
        <v>66</v>
      </c>
    </row>
    <row r="4948" spans="1:8" s="324" customFormat="1" ht="31.5">
      <c r="A4948" s="326">
        <v>34</v>
      </c>
      <c r="B4948" s="325" t="s">
        <v>3842</v>
      </c>
      <c r="C4948" s="325" t="s">
        <v>3843</v>
      </c>
      <c r="D4948" s="325" t="s">
        <v>3844</v>
      </c>
      <c r="E4948" s="384">
        <v>220</v>
      </c>
      <c r="F4948" s="384">
        <v>121</v>
      </c>
      <c r="G4948" s="384">
        <v>88</v>
      </c>
      <c r="H4948" s="384">
        <v>55</v>
      </c>
    </row>
    <row r="4949" spans="1:8" s="324" customFormat="1" ht="17.25">
      <c r="A4949" s="326">
        <v>35</v>
      </c>
      <c r="B4949" s="325" t="s">
        <v>3845</v>
      </c>
      <c r="C4949" s="325" t="s">
        <v>3833</v>
      </c>
      <c r="D4949" s="325" t="s">
        <v>3846</v>
      </c>
      <c r="E4949" s="384">
        <v>242</v>
      </c>
      <c r="F4949" s="384">
        <v>133.1</v>
      </c>
      <c r="G4949" s="384">
        <v>96.8</v>
      </c>
      <c r="H4949" s="384">
        <v>60.5</v>
      </c>
    </row>
    <row r="4950" spans="1:8" s="324" customFormat="1" ht="17.25">
      <c r="A4950" s="326">
        <v>36</v>
      </c>
      <c r="B4950" s="325" t="s">
        <v>3847</v>
      </c>
      <c r="C4950" s="325" t="s">
        <v>3848</v>
      </c>
      <c r="D4950" s="325" t="s">
        <v>3849</v>
      </c>
      <c r="E4950" s="384">
        <v>264</v>
      </c>
      <c r="F4950" s="384">
        <v>145.20000000000002</v>
      </c>
      <c r="G4950" s="384">
        <v>105.6</v>
      </c>
      <c r="H4950" s="384">
        <v>66</v>
      </c>
    </row>
    <row r="4951" spans="1:8" s="324" customFormat="1" ht="31.5">
      <c r="A4951" s="326">
        <v>37</v>
      </c>
      <c r="B4951" s="325" t="s">
        <v>3850</v>
      </c>
      <c r="C4951" s="325" t="s">
        <v>3848</v>
      </c>
      <c r="D4951" s="325" t="s">
        <v>3851</v>
      </c>
      <c r="E4951" s="384">
        <v>308</v>
      </c>
      <c r="F4951" s="384">
        <v>169.40000000000003</v>
      </c>
      <c r="G4951" s="384">
        <v>123.2</v>
      </c>
      <c r="H4951" s="384">
        <v>77</v>
      </c>
    </row>
    <row r="4952" spans="1:8" s="324" customFormat="1" ht="31.5">
      <c r="A4952" s="326">
        <v>38</v>
      </c>
      <c r="B4952" s="325" t="s">
        <v>3852</v>
      </c>
      <c r="C4952" s="325" t="s">
        <v>3833</v>
      </c>
      <c r="D4952" s="325" t="s">
        <v>3809</v>
      </c>
      <c r="E4952" s="384">
        <v>308</v>
      </c>
      <c r="F4952" s="384">
        <v>169.40000000000003</v>
      </c>
      <c r="G4952" s="384">
        <v>123.2</v>
      </c>
      <c r="H4952" s="384">
        <v>77</v>
      </c>
    </row>
    <row r="4953" spans="1:8" s="324" customFormat="1" ht="47.25">
      <c r="A4953" s="1223">
        <v>39</v>
      </c>
      <c r="B4953" s="1191" t="s">
        <v>3853</v>
      </c>
      <c r="C4953" s="325" t="s">
        <v>3833</v>
      </c>
      <c r="D4953" s="325" t="s">
        <v>3854</v>
      </c>
      <c r="E4953" s="384">
        <v>369.6</v>
      </c>
      <c r="F4953" s="384">
        <v>203.28</v>
      </c>
      <c r="G4953" s="384">
        <v>147.84</v>
      </c>
      <c r="H4953" s="384">
        <v>92.4</v>
      </c>
    </row>
    <row r="4954" spans="1:8" s="324" customFormat="1" ht="47.25">
      <c r="A4954" s="1223"/>
      <c r="B4954" s="1191"/>
      <c r="C4954" s="325" t="s">
        <v>3833</v>
      </c>
      <c r="D4954" s="325" t="s">
        <v>3855</v>
      </c>
      <c r="E4954" s="384">
        <v>316.8</v>
      </c>
      <c r="F4954" s="384">
        <v>174.24000000000004</v>
      </c>
      <c r="G4954" s="384">
        <v>126.72</v>
      </c>
      <c r="H4954" s="384">
        <v>79.2</v>
      </c>
    </row>
    <row r="4955" spans="1:8" s="324" customFormat="1" ht="31.5">
      <c r="A4955" s="326">
        <v>40</v>
      </c>
      <c r="B4955" s="325" t="s">
        <v>3856</v>
      </c>
      <c r="C4955" s="325" t="s">
        <v>3843</v>
      </c>
      <c r="D4955" s="325" t="s">
        <v>3841</v>
      </c>
      <c r="E4955" s="384">
        <v>242</v>
      </c>
      <c r="F4955" s="384">
        <v>133.1</v>
      </c>
      <c r="G4955" s="384">
        <v>96.8</v>
      </c>
      <c r="H4955" s="384">
        <v>60.5</v>
      </c>
    </row>
    <row r="4956" spans="1:8" s="324" customFormat="1" ht="17.25">
      <c r="A4956" s="326">
        <v>41</v>
      </c>
      <c r="B4956" s="325" t="s">
        <v>3857</v>
      </c>
      <c r="C4956" s="325" t="s">
        <v>3843</v>
      </c>
      <c r="D4956" s="325" t="s">
        <v>3858</v>
      </c>
      <c r="E4956" s="384">
        <v>264</v>
      </c>
      <c r="F4956" s="384">
        <v>145.20000000000002</v>
      </c>
      <c r="G4956" s="384">
        <v>105.6</v>
      </c>
      <c r="H4956" s="384">
        <v>66</v>
      </c>
    </row>
    <row r="4957" spans="1:8" s="324" customFormat="1" ht="31.5">
      <c r="A4957" s="326">
        <v>42</v>
      </c>
      <c r="B4957" s="325" t="s">
        <v>3859</v>
      </c>
      <c r="C4957" s="325" t="s">
        <v>3860</v>
      </c>
      <c r="D4957" s="325" t="s">
        <v>3861</v>
      </c>
      <c r="E4957" s="384">
        <v>264</v>
      </c>
      <c r="F4957" s="384">
        <v>145.20000000000002</v>
      </c>
      <c r="G4957" s="384">
        <v>105.6</v>
      </c>
      <c r="H4957" s="384">
        <v>66</v>
      </c>
    </row>
    <row r="4958" spans="1:8" s="324" customFormat="1" ht="17.25">
      <c r="A4958" s="326">
        <v>43</v>
      </c>
      <c r="B4958" s="325" t="s">
        <v>3862</v>
      </c>
      <c r="C4958" s="325" t="s">
        <v>3808</v>
      </c>
      <c r="D4958" s="325" t="s">
        <v>3858</v>
      </c>
      <c r="E4958" s="384">
        <v>264</v>
      </c>
      <c r="F4958" s="384">
        <v>145.20000000000002</v>
      </c>
      <c r="G4958" s="384">
        <v>105.6</v>
      </c>
      <c r="H4958" s="384">
        <v>66</v>
      </c>
    </row>
    <row r="4959" spans="1:8" s="324" customFormat="1" ht="17.25">
      <c r="A4959" s="326">
        <v>44</v>
      </c>
      <c r="B4959" s="325" t="s">
        <v>3863</v>
      </c>
      <c r="C4959" s="325" t="s">
        <v>3843</v>
      </c>
      <c r="D4959" s="325" t="s">
        <v>3864</v>
      </c>
      <c r="E4959" s="384">
        <v>242</v>
      </c>
      <c r="F4959" s="384">
        <v>133.1</v>
      </c>
      <c r="G4959" s="384">
        <v>96.8</v>
      </c>
      <c r="H4959" s="384">
        <v>60.5</v>
      </c>
    </row>
    <row r="4960" spans="1:8" s="324" customFormat="1" ht="17.25">
      <c r="A4960" s="1223">
        <v>45</v>
      </c>
      <c r="B4960" s="1191" t="s">
        <v>3865</v>
      </c>
      <c r="C4960" s="325" t="s">
        <v>3866</v>
      </c>
      <c r="D4960" s="325" t="s">
        <v>3867</v>
      </c>
      <c r="E4960" s="384">
        <v>264</v>
      </c>
      <c r="F4960" s="384">
        <v>145.20000000000002</v>
      </c>
      <c r="G4960" s="384">
        <v>105.6</v>
      </c>
      <c r="H4960" s="384">
        <v>66</v>
      </c>
    </row>
    <row r="4961" spans="1:8" s="324" customFormat="1" ht="17.25">
      <c r="A4961" s="1223"/>
      <c r="B4961" s="1191"/>
      <c r="C4961" s="325" t="s">
        <v>3868</v>
      </c>
      <c r="D4961" s="325" t="s">
        <v>3869</v>
      </c>
      <c r="E4961" s="384">
        <v>220</v>
      </c>
      <c r="F4961" s="384">
        <v>121</v>
      </c>
      <c r="G4961" s="384">
        <v>88</v>
      </c>
      <c r="H4961" s="384">
        <v>55</v>
      </c>
    </row>
    <row r="4962" spans="1:8" s="324" customFormat="1" ht="17.25">
      <c r="A4962" s="1223">
        <v>46</v>
      </c>
      <c r="B4962" s="1191" t="s">
        <v>3463</v>
      </c>
      <c r="C4962" s="325" t="s">
        <v>3870</v>
      </c>
      <c r="D4962" s="325" t="s">
        <v>3871</v>
      </c>
      <c r="E4962" s="384">
        <v>242</v>
      </c>
      <c r="F4962" s="384">
        <v>133.1</v>
      </c>
      <c r="G4962" s="384">
        <v>96.8</v>
      </c>
      <c r="H4962" s="384">
        <v>60.5</v>
      </c>
    </row>
    <row r="4963" spans="1:8" s="324" customFormat="1" ht="17.25">
      <c r="A4963" s="1223"/>
      <c r="B4963" s="1191"/>
      <c r="C4963" s="325" t="s">
        <v>3871</v>
      </c>
      <c r="D4963" s="325" t="s">
        <v>3771</v>
      </c>
      <c r="E4963" s="384">
        <v>220</v>
      </c>
      <c r="F4963" s="384">
        <v>121</v>
      </c>
      <c r="G4963" s="384">
        <v>88</v>
      </c>
      <c r="H4963" s="384">
        <v>55</v>
      </c>
    </row>
    <row r="4964" spans="1:8" s="324" customFormat="1" ht="25.15" customHeight="1">
      <c r="A4964" s="1223"/>
      <c r="B4964" s="1191"/>
      <c r="C4964" s="325" t="s">
        <v>3771</v>
      </c>
      <c r="D4964" s="325" t="s">
        <v>3872</v>
      </c>
      <c r="E4964" s="384">
        <v>220</v>
      </c>
      <c r="F4964" s="384">
        <v>121</v>
      </c>
      <c r="G4964" s="384">
        <v>88</v>
      </c>
      <c r="H4964" s="384">
        <v>55</v>
      </c>
    </row>
    <row r="4965" spans="1:8" s="324" customFormat="1" ht="30" customHeight="1">
      <c r="A4965" s="1223"/>
      <c r="B4965" s="1191"/>
      <c r="C4965" s="325" t="s">
        <v>3872</v>
      </c>
      <c r="D4965" s="325" t="s">
        <v>3873</v>
      </c>
      <c r="E4965" s="384">
        <v>242</v>
      </c>
      <c r="F4965" s="384">
        <v>133.1</v>
      </c>
      <c r="G4965" s="384">
        <v>96.8</v>
      </c>
      <c r="H4965" s="384">
        <v>60.5</v>
      </c>
    </row>
    <row r="4966" spans="1:8" s="324" customFormat="1" ht="28.9" customHeight="1">
      <c r="A4966" s="326">
        <v>47</v>
      </c>
      <c r="B4966" s="1191" t="s">
        <v>3874</v>
      </c>
      <c r="C4966" s="1191"/>
      <c r="D4966" s="1191"/>
      <c r="E4966" s="384">
        <v>264</v>
      </c>
      <c r="F4966" s="384">
        <v>145.20000000000002</v>
      </c>
      <c r="G4966" s="384">
        <v>105.6</v>
      </c>
      <c r="H4966" s="384">
        <v>66</v>
      </c>
    </row>
    <row r="4967" spans="1:8" s="324" customFormat="1" ht="30" customHeight="1">
      <c r="A4967" s="326">
        <v>48</v>
      </c>
      <c r="B4967" s="1191" t="s">
        <v>3875</v>
      </c>
      <c r="C4967" s="1191"/>
      <c r="D4967" s="1191"/>
      <c r="E4967" s="384">
        <v>264</v>
      </c>
      <c r="F4967" s="384">
        <v>145.20000000000002</v>
      </c>
      <c r="G4967" s="384">
        <v>105.6</v>
      </c>
      <c r="H4967" s="384">
        <v>66</v>
      </c>
    </row>
    <row r="4968" spans="1:8" s="324" customFormat="1" ht="17.25" customHeight="1">
      <c r="A4968" s="326">
        <v>49</v>
      </c>
      <c r="B4968" s="1191" t="s">
        <v>3876</v>
      </c>
      <c r="C4968" s="1191"/>
      <c r="D4968" s="1191"/>
      <c r="E4968" s="384">
        <v>286</v>
      </c>
      <c r="F4968" s="384">
        <v>157.30000000000001</v>
      </c>
      <c r="G4968" s="384">
        <v>114.4</v>
      </c>
      <c r="H4968" s="384">
        <v>71.5</v>
      </c>
    </row>
    <row r="4969" spans="1:8" s="324" customFormat="1" ht="17.25" customHeight="1">
      <c r="A4969" s="326">
        <v>50</v>
      </c>
      <c r="B4969" s="1191" t="s">
        <v>3877</v>
      </c>
      <c r="C4969" s="1191"/>
      <c r="D4969" s="1191"/>
      <c r="E4969" s="384">
        <v>286</v>
      </c>
      <c r="F4969" s="384">
        <v>157.30000000000001</v>
      </c>
      <c r="G4969" s="384">
        <v>114.4</v>
      </c>
      <c r="H4969" s="384">
        <v>71.5</v>
      </c>
    </row>
    <row r="4970" spans="1:8" s="324" customFormat="1" ht="17.25">
      <c r="A4970" s="326">
        <v>51</v>
      </c>
      <c r="B4970" s="325" t="s">
        <v>3878</v>
      </c>
      <c r="C4970" s="1191" t="s">
        <v>3879</v>
      </c>
      <c r="D4970" s="1191"/>
      <c r="E4970" s="384">
        <v>220</v>
      </c>
      <c r="F4970" s="384">
        <v>121</v>
      </c>
      <c r="G4970" s="384">
        <v>88</v>
      </c>
      <c r="H4970" s="384">
        <v>55</v>
      </c>
    </row>
    <row r="4971" spans="1:8" s="324" customFormat="1" ht="17.25">
      <c r="A4971" s="326">
        <v>52</v>
      </c>
      <c r="B4971" s="325" t="s">
        <v>3878</v>
      </c>
      <c r="C4971" s="1191" t="s">
        <v>3880</v>
      </c>
      <c r="D4971" s="1191"/>
      <c r="E4971" s="384">
        <v>220</v>
      </c>
      <c r="F4971" s="384">
        <v>121</v>
      </c>
      <c r="G4971" s="384">
        <v>88</v>
      </c>
      <c r="H4971" s="384">
        <v>55</v>
      </c>
    </row>
    <row r="4972" spans="1:8" s="324" customFormat="1" ht="17.25">
      <c r="A4972" s="348" t="s">
        <v>472</v>
      </c>
      <c r="B4972" s="350" t="s">
        <v>3881</v>
      </c>
      <c r="C4972" s="340"/>
      <c r="D4972" s="325"/>
      <c r="E4972" s="384">
        <v>0</v>
      </c>
      <c r="F4972" s="384">
        <v>0</v>
      </c>
      <c r="G4972" s="384">
        <v>0</v>
      </c>
      <c r="H4972" s="384">
        <v>0</v>
      </c>
    </row>
    <row r="4973" spans="1:8" s="324" customFormat="1" ht="17.25">
      <c r="A4973" s="1223">
        <v>53</v>
      </c>
      <c r="B4973" s="1191" t="s">
        <v>3752</v>
      </c>
      <c r="C4973" s="325" t="s">
        <v>3882</v>
      </c>
      <c r="D4973" s="325" t="s">
        <v>3883</v>
      </c>
      <c r="E4973" s="384">
        <v>286</v>
      </c>
      <c r="F4973" s="384">
        <v>157.30000000000001</v>
      </c>
      <c r="G4973" s="384">
        <v>114.4</v>
      </c>
      <c r="H4973" s="384">
        <v>71.5</v>
      </c>
    </row>
    <row r="4974" spans="1:8" s="324" customFormat="1" ht="17.25">
      <c r="A4974" s="1223"/>
      <c r="B4974" s="1191"/>
      <c r="C4974" s="325" t="s">
        <v>3883</v>
      </c>
      <c r="D4974" s="325" t="s">
        <v>3884</v>
      </c>
      <c r="E4974" s="384">
        <v>572</v>
      </c>
      <c r="F4974" s="384">
        <v>314.60000000000002</v>
      </c>
      <c r="G4974" s="384">
        <v>228.8</v>
      </c>
      <c r="H4974" s="384">
        <v>143</v>
      </c>
    </row>
    <row r="4975" spans="1:8" s="324" customFormat="1" ht="17.25">
      <c r="A4975" s="1223"/>
      <c r="B4975" s="1191"/>
      <c r="C4975" s="325" t="s">
        <v>3884</v>
      </c>
      <c r="D4975" s="325" t="s">
        <v>3885</v>
      </c>
      <c r="E4975" s="384">
        <v>772.2</v>
      </c>
      <c r="F4975" s="384">
        <v>424.71</v>
      </c>
      <c r="G4975" s="384">
        <v>308.88</v>
      </c>
      <c r="H4975" s="384">
        <v>193.05</v>
      </c>
    </row>
    <row r="4976" spans="1:8" s="324" customFormat="1" ht="17.25">
      <c r="A4976" s="1223"/>
      <c r="B4976" s="1191"/>
      <c r="C4976" s="325" t="s">
        <v>3885</v>
      </c>
      <c r="D4976" s="325" t="s">
        <v>3886</v>
      </c>
      <c r="E4976" s="384">
        <v>572</v>
      </c>
      <c r="F4976" s="384">
        <v>314.60000000000002</v>
      </c>
      <c r="G4976" s="384">
        <v>228.8</v>
      </c>
      <c r="H4976" s="384">
        <v>143</v>
      </c>
    </row>
    <row r="4977" spans="1:8" s="324" customFormat="1" ht="17.25">
      <c r="A4977" s="1223"/>
      <c r="B4977" s="1191"/>
      <c r="C4977" s="325" t="s">
        <v>3886</v>
      </c>
      <c r="D4977" s="325" t="s">
        <v>3887</v>
      </c>
      <c r="E4977" s="384">
        <v>686.4</v>
      </c>
      <c r="F4977" s="384">
        <v>377.52</v>
      </c>
      <c r="G4977" s="384">
        <v>274.56</v>
      </c>
      <c r="H4977" s="384">
        <v>171.6</v>
      </c>
    </row>
    <row r="4978" spans="1:8" s="324" customFormat="1" ht="17.25">
      <c r="A4978" s="1223"/>
      <c r="B4978" s="1191"/>
      <c r="C4978" s="325" t="s">
        <v>3887</v>
      </c>
      <c r="D4978" s="325" t="s">
        <v>3753</v>
      </c>
      <c r="E4978" s="384">
        <v>715</v>
      </c>
      <c r="F4978" s="384">
        <v>393.25000000000006</v>
      </c>
      <c r="G4978" s="384">
        <v>286</v>
      </c>
      <c r="H4978" s="384">
        <v>178.75</v>
      </c>
    </row>
    <row r="4979" spans="1:8" s="324" customFormat="1" ht="31.5">
      <c r="A4979" s="1223"/>
      <c r="B4979" s="1191"/>
      <c r="C4979" s="325" t="s">
        <v>3753</v>
      </c>
      <c r="D4979" s="325" t="s">
        <v>3888</v>
      </c>
      <c r="E4979" s="384">
        <v>616</v>
      </c>
      <c r="F4979" s="384">
        <v>338.80000000000007</v>
      </c>
      <c r="G4979" s="384">
        <v>246.4</v>
      </c>
      <c r="H4979" s="384">
        <v>154</v>
      </c>
    </row>
    <row r="4980" spans="1:8" s="324" customFormat="1" ht="31.5">
      <c r="A4980" s="1223"/>
      <c r="B4980" s="1191"/>
      <c r="C4980" s="325" t="s">
        <v>3888</v>
      </c>
      <c r="D4980" s="325" t="s">
        <v>3889</v>
      </c>
      <c r="E4980" s="384">
        <v>330</v>
      </c>
      <c r="F4980" s="384">
        <v>181.50000000000003</v>
      </c>
      <c r="G4980" s="384">
        <v>132</v>
      </c>
      <c r="H4980" s="384">
        <v>82.5</v>
      </c>
    </row>
    <row r="4981" spans="1:8" s="324" customFormat="1" ht="17.25">
      <c r="A4981" s="1223"/>
      <c r="B4981" s="1191"/>
      <c r="C4981" s="325" t="s">
        <v>3889</v>
      </c>
      <c r="D4981" s="325" t="s">
        <v>3890</v>
      </c>
      <c r="E4981" s="384">
        <v>371.8</v>
      </c>
      <c r="F4981" s="384">
        <v>204.49000000000004</v>
      </c>
      <c r="G4981" s="384">
        <v>148.72</v>
      </c>
      <c r="H4981" s="384">
        <v>92.95</v>
      </c>
    </row>
    <row r="4982" spans="1:8" s="324" customFormat="1" ht="17.25">
      <c r="A4982" s="1223"/>
      <c r="B4982" s="1191"/>
      <c r="C4982" s="325" t="s">
        <v>3891</v>
      </c>
      <c r="D4982" s="325" t="s">
        <v>3892</v>
      </c>
      <c r="E4982" s="384">
        <v>371.8</v>
      </c>
      <c r="F4982" s="384">
        <v>204.49000000000004</v>
      </c>
      <c r="G4982" s="384">
        <v>148.72</v>
      </c>
      <c r="H4982" s="384">
        <v>92.95</v>
      </c>
    </row>
    <row r="4983" spans="1:8" s="324" customFormat="1" ht="17.25">
      <c r="A4983" s="1223"/>
      <c r="B4983" s="1191"/>
      <c r="C4983" s="325" t="s">
        <v>3892</v>
      </c>
      <c r="D4983" s="325" t="s">
        <v>3893</v>
      </c>
      <c r="E4983" s="384">
        <v>258.72000000000003</v>
      </c>
      <c r="F4983" s="384">
        <v>142.29599999999999</v>
      </c>
      <c r="G4983" s="384">
        <v>103.48800000000001</v>
      </c>
      <c r="H4983" s="384">
        <v>64.680000000000007</v>
      </c>
    </row>
    <row r="4984" spans="1:8" s="324" customFormat="1" ht="30" customHeight="1">
      <c r="A4984" s="1223"/>
      <c r="B4984" s="1191"/>
      <c r="C4984" s="325" t="s">
        <v>3893</v>
      </c>
      <c r="D4984" s="325" t="s">
        <v>3894</v>
      </c>
      <c r="E4984" s="384">
        <v>314.60000000000002</v>
      </c>
      <c r="F4984" s="384">
        <v>173.03</v>
      </c>
      <c r="G4984" s="384">
        <v>125.84</v>
      </c>
      <c r="H4984" s="384">
        <v>78.650000000000006</v>
      </c>
    </row>
    <row r="4985" spans="1:8" s="324" customFormat="1" ht="17.25">
      <c r="A4985" s="1223"/>
      <c r="B4985" s="1191"/>
      <c r="C4985" s="325" t="s">
        <v>3894</v>
      </c>
      <c r="D4985" s="325" t="s">
        <v>3895</v>
      </c>
      <c r="E4985" s="384">
        <v>257.39999999999998</v>
      </c>
      <c r="F4985" s="384">
        <v>141.57</v>
      </c>
      <c r="G4985" s="384">
        <v>102.96</v>
      </c>
      <c r="H4985" s="384">
        <v>64.349999999999994</v>
      </c>
    </row>
    <row r="4986" spans="1:8" s="324" customFormat="1" ht="17.25">
      <c r="A4986" s="1223"/>
      <c r="B4986" s="1191"/>
      <c r="C4986" s="325" t="s">
        <v>3895</v>
      </c>
      <c r="D4986" s="325" t="s">
        <v>3896</v>
      </c>
      <c r="E4986" s="384">
        <v>200.2</v>
      </c>
      <c r="F4986" s="384">
        <v>110.11</v>
      </c>
      <c r="G4986" s="384">
        <v>80.08</v>
      </c>
      <c r="H4986" s="384">
        <v>50.05</v>
      </c>
    </row>
    <row r="4987" spans="1:8" s="324" customFormat="1" ht="17.25" customHeight="1">
      <c r="A4987" s="1223">
        <v>54</v>
      </c>
      <c r="B4987" s="1191" t="s">
        <v>3897</v>
      </c>
      <c r="C4987" s="325" t="s">
        <v>3898</v>
      </c>
      <c r="D4987" s="325" t="s">
        <v>3899</v>
      </c>
      <c r="E4987" s="384">
        <v>629.20000000000005</v>
      </c>
      <c r="F4987" s="384">
        <v>346.06</v>
      </c>
      <c r="G4987" s="384">
        <v>251.68</v>
      </c>
      <c r="H4987" s="384">
        <v>157.30000000000001</v>
      </c>
    </row>
    <row r="4988" spans="1:8" s="324" customFormat="1" ht="31.5">
      <c r="A4988" s="1223"/>
      <c r="B4988" s="1191"/>
      <c r="C4988" s="325" t="s">
        <v>3899</v>
      </c>
      <c r="D4988" s="325" t="s">
        <v>3900</v>
      </c>
      <c r="E4988" s="384">
        <v>486.2</v>
      </c>
      <c r="F4988" s="384">
        <v>267.41000000000003</v>
      </c>
      <c r="G4988" s="384">
        <v>194.48</v>
      </c>
      <c r="H4988" s="384">
        <v>121.55</v>
      </c>
    </row>
    <row r="4989" spans="1:8" s="324" customFormat="1" ht="17.25">
      <c r="A4989" s="1223"/>
      <c r="B4989" s="1191"/>
      <c r="C4989" s="325" t="s">
        <v>3900</v>
      </c>
      <c r="D4989" s="325" t="s">
        <v>3901</v>
      </c>
      <c r="E4989" s="384">
        <v>572</v>
      </c>
      <c r="F4989" s="384">
        <v>314.60000000000002</v>
      </c>
      <c r="G4989" s="384">
        <v>228.8</v>
      </c>
      <c r="H4989" s="384">
        <v>143</v>
      </c>
    </row>
    <row r="4990" spans="1:8" s="324" customFormat="1" ht="17.25">
      <c r="A4990" s="1223"/>
      <c r="B4990" s="1191"/>
      <c r="C4990" s="325" t="s">
        <v>3901</v>
      </c>
      <c r="D4990" s="325" t="s">
        <v>3902</v>
      </c>
      <c r="E4990" s="384">
        <v>514.79999999999995</v>
      </c>
      <c r="F4990" s="384">
        <v>283.14</v>
      </c>
      <c r="G4990" s="384">
        <v>205.92</v>
      </c>
      <c r="H4990" s="384">
        <v>128.69999999999999</v>
      </c>
    </row>
    <row r="4991" spans="1:8" s="324" customFormat="1" ht="17.25">
      <c r="A4991" s="1223">
        <v>55</v>
      </c>
      <c r="B4991" s="1191" t="s">
        <v>3764</v>
      </c>
      <c r="C4991" s="325" t="s">
        <v>3903</v>
      </c>
      <c r="D4991" s="325" t="s">
        <v>2911</v>
      </c>
      <c r="E4991" s="384">
        <v>286</v>
      </c>
      <c r="F4991" s="384">
        <v>157.30000000000001</v>
      </c>
      <c r="G4991" s="384">
        <v>114.4</v>
      </c>
      <c r="H4991" s="384">
        <v>71.5</v>
      </c>
    </row>
    <row r="4992" spans="1:8" s="324" customFormat="1" ht="31.5">
      <c r="A4992" s="1223"/>
      <c r="B4992" s="1191"/>
      <c r="C4992" s="325" t="s">
        <v>3904</v>
      </c>
      <c r="D4992" s="325" t="s">
        <v>3905</v>
      </c>
      <c r="E4992" s="384">
        <v>286</v>
      </c>
      <c r="F4992" s="384">
        <v>157.30000000000001</v>
      </c>
      <c r="G4992" s="384">
        <v>114.4</v>
      </c>
      <c r="H4992" s="384">
        <v>71.5</v>
      </c>
    </row>
    <row r="4993" spans="1:8" s="324" customFormat="1" ht="17.25">
      <c r="A4993" s="1223"/>
      <c r="B4993" s="1191"/>
      <c r="C4993" s="325" t="s">
        <v>3906</v>
      </c>
      <c r="D4993" s="325" t="s">
        <v>3907</v>
      </c>
      <c r="E4993" s="384">
        <v>286</v>
      </c>
      <c r="F4993" s="384">
        <v>157.30000000000001</v>
      </c>
      <c r="G4993" s="384">
        <v>114.4</v>
      </c>
      <c r="H4993" s="384">
        <v>71.5</v>
      </c>
    </row>
    <row r="4994" spans="1:8" s="324" customFormat="1" ht="17.25">
      <c r="A4994" s="1223"/>
      <c r="B4994" s="1191"/>
      <c r="C4994" s="325" t="s">
        <v>3908</v>
      </c>
      <c r="D4994" s="325" t="s">
        <v>3909</v>
      </c>
      <c r="E4994" s="384">
        <v>514.79999999999995</v>
      </c>
      <c r="F4994" s="384">
        <v>283.14</v>
      </c>
      <c r="G4994" s="384">
        <v>205.92</v>
      </c>
      <c r="H4994" s="384">
        <v>128.69999999999999</v>
      </c>
    </row>
    <row r="4995" spans="1:8" s="324" customFormat="1" ht="17.25" customHeight="1">
      <c r="A4995" s="351" t="s">
        <v>3910</v>
      </c>
      <c r="B4995" s="1191" t="s">
        <v>3911</v>
      </c>
      <c r="C4995" s="1191"/>
      <c r="D4995" s="1191"/>
      <c r="E4995" s="384">
        <v>286</v>
      </c>
      <c r="F4995" s="384">
        <v>157.30000000000001</v>
      </c>
      <c r="G4995" s="384">
        <v>114.4</v>
      </c>
      <c r="H4995" s="384">
        <v>71.5</v>
      </c>
    </row>
    <row r="4996" spans="1:8" s="324" customFormat="1" ht="17.25" customHeight="1">
      <c r="A4996" s="351" t="s">
        <v>3912</v>
      </c>
      <c r="B4996" s="1191" t="s">
        <v>3913</v>
      </c>
      <c r="C4996" s="1191"/>
      <c r="D4996" s="1191"/>
      <c r="E4996" s="384">
        <v>171.6</v>
      </c>
      <c r="F4996" s="384">
        <v>94.38</v>
      </c>
      <c r="G4996" s="384">
        <v>68.64</v>
      </c>
      <c r="H4996" s="384">
        <v>42.9</v>
      </c>
    </row>
    <row r="4997" spans="1:8" s="324" customFormat="1" ht="17.25" customHeight="1">
      <c r="A4997" s="351" t="s">
        <v>3914</v>
      </c>
      <c r="B4997" s="1191" t="s">
        <v>3915</v>
      </c>
      <c r="C4997" s="1191"/>
      <c r="D4997" s="1191"/>
      <c r="E4997" s="384">
        <v>176</v>
      </c>
      <c r="F4997" s="384">
        <v>96.800000000000011</v>
      </c>
      <c r="G4997" s="384">
        <v>70.400000000000006</v>
      </c>
      <c r="H4997" s="384">
        <v>44</v>
      </c>
    </row>
    <row r="4998" spans="1:8" s="324" customFormat="1" ht="17.25">
      <c r="A4998" s="351" t="s">
        <v>3916</v>
      </c>
      <c r="B4998" s="325" t="s">
        <v>3917</v>
      </c>
      <c r="C4998" s="325" t="s">
        <v>3918</v>
      </c>
      <c r="D4998" s="325" t="s">
        <v>3919</v>
      </c>
      <c r="E4998" s="384">
        <v>220</v>
      </c>
      <c r="F4998" s="384">
        <v>121</v>
      </c>
      <c r="G4998" s="384">
        <v>88</v>
      </c>
      <c r="H4998" s="384">
        <v>55</v>
      </c>
    </row>
    <row r="4999" spans="1:8" s="324" customFormat="1" ht="17.25">
      <c r="A4999" s="351" t="s">
        <v>3920</v>
      </c>
      <c r="B4999" s="325" t="s">
        <v>209</v>
      </c>
      <c r="C4999" s="325" t="s">
        <v>3921</v>
      </c>
      <c r="D4999" s="325" t="s">
        <v>3922</v>
      </c>
      <c r="E4999" s="384">
        <v>514.79999999999995</v>
      </c>
      <c r="F4999" s="384">
        <v>283.14</v>
      </c>
      <c r="G4999" s="384">
        <v>205.92</v>
      </c>
      <c r="H4999" s="384">
        <v>128.69999999999999</v>
      </c>
    </row>
    <row r="5000" spans="1:8" s="324" customFormat="1" ht="17.25" customHeight="1">
      <c r="A5000" s="1259" t="s">
        <v>3923</v>
      </c>
      <c r="B5000" s="1191" t="s">
        <v>3924</v>
      </c>
      <c r="C5000" s="325" t="s">
        <v>3752</v>
      </c>
      <c r="D5000" s="325" t="s">
        <v>3889</v>
      </c>
      <c r="E5000" s="384">
        <v>105.6</v>
      </c>
      <c r="F5000" s="384">
        <v>58.08</v>
      </c>
      <c r="G5000" s="384">
        <v>42.24</v>
      </c>
      <c r="H5000" s="384">
        <v>26.4</v>
      </c>
    </row>
    <row r="5001" spans="1:8" s="324" customFormat="1" ht="17.25">
      <c r="A5001" s="1223"/>
      <c r="B5001" s="1191"/>
      <c r="C5001" s="325" t="s">
        <v>3889</v>
      </c>
      <c r="D5001" s="325" t="s">
        <v>3925</v>
      </c>
      <c r="E5001" s="384">
        <v>99</v>
      </c>
      <c r="F5001" s="384">
        <v>54.45</v>
      </c>
      <c r="G5001" s="384">
        <v>39.6</v>
      </c>
      <c r="H5001" s="384">
        <v>24.75</v>
      </c>
    </row>
    <row r="5002" spans="1:8" s="324" customFormat="1" ht="31.5">
      <c r="A5002" s="1223"/>
      <c r="B5002" s="1191"/>
      <c r="C5002" s="325" t="s">
        <v>3926</v>
      </c>
      <c r="D5002" s="325" t="s">
        <v>3927</v>
      </c>
      <c r="E5002" s="384">
        <v>105.6</v>
      </c>
      <c r="F5002" s="384">
        <v>58.08</v>
      </c>
      <c r="G5002" s="384">
        <v>42.24</v>
      </c>
      <c r="H5002" s="384">
        <v>26.4</v>
      </c>
    </row>
    <row r="5003" spans="1:8" s="324" customFormat="1" ht="17.25">
      <c r="A5003" s="1223"/>
      <c r="B5003" s="1191"/>
      <c r="C5003" s="325" t="s">
        <v>3928</v>
      </c>
      <c r="D5003" s="325" t="s">
        <v>3929</v>
      </c>
      <c r="E5003" s="384">
        <v>99</v>
      </c>
      <c r="F5003" s="384">
        <v>54.45</v>
      </c>
      <c r="G5003" s="384">
        <v>39.6</v>
      </c>
      <c r="H5003" s="384">
        <v>24.75</v>
      </c>
    </row>
    <row r="5004" spans="1:8" s="324" customFormat="1" ht="17.25">
      <c r="A5004" s="1223"/>
      <c r="B5004" s="1191"/>
      <c r="C5004" s="325" t="s">
        <v>3930</v>
      </c>
      <c r="D5004" s="325" t="s">
        <v>3931</v>
      </c>
      <c r="E5004" s="384">
        <v>99</v>
      </c>
      <c r="F5004" s="384">
        <v>54.45</v>
      </c>
      <c r="G5004" s="384">
        <v>39.6</v>
      </c>
      <c r="H5004" s="384">
        <v>24.75</v>
      </c>
    </row>
    <row r="5005" spans="1:8" s="324" customFormat="1" ht="31.5">
      <c r="A5005" s="1223"/>
      <c r="B5005" s="1191"/>
      <c r="C5005" s="325" t="s">
        <v>3932</v>
      </c>
      <c r="D5005" s="325" t="s">
        <v>3933</v>
      </c>
      <c r="E5005" s="384">
        <v>99</v>
      </c>
      <c r="F5005" s="384">
        <v>54.45</v>
      </c>
      <c r="G5005" s="384">
        <v>39.6</v>
      </c>
      <c r="H5005" s="384">
        <v>24.75</v>
      </c>
    </row>
    <row r="5006" spans="1:8" s="324" customFormat="1" ht="17.25">
      <c r="A5006" s="1223"/>
      <c r="B5006" s="1191"/>
      <c r="C5006" s="325" t="s">
        <v>3933</v>
      </c>
      <c r="D5006" s="325" t="s">
        <v>3934</v>
      </c>
      <c r="E5006" s="384">
        <v>99</v>
      </c>
      <c r="F5006" s="384">
        <v>54.45</v>
      </c>
      <c r="G5006" s="384">
        <v>39.6</v>
      </c>
      <c r="H5006" s="384">
        <v>24.75</v>
      </c>
    </row>
    <row r="5007" spans="1:8" s="324" customFormat="1" ht="17.25">
      <c r="A5007" s="1223"/>
      <c r="B5007" s="1191"/>
      <c r="C5007" s="325" t="s">
        <v>3935</v>
      </c>
      <c r="D5007" s="325" t="s">
        <v>3936</v>
      </c>
      <c r="E5007" s="384">
        <v>105.6</v>
      </c>
      <c r="F5007" s="384">
        <v>58.08</v>
      </c>
      <c r="G5007" s="384">
        <v>42.24</v>
      </c>
      <c r="H5007" s="384">
        <v>26.4</v>
      </c>
    </row>
    <row r="5008" spans="1:8" s="324" customFormat="1" ht="17.25">
      <c r="A5008" s="1223"/>
      <c r="B5008" s="1191"/>
      <c r="C5008" s="325" t="s">
        <v>3937</v>
      </c>
      <c r="D5008" s="325" t="s">
        <v>3938</v>
      </c>
      <c r="E5008" s="384">
        <v>105.6</v>
      </c>
      <c r="F5008" s="384">
        <v>58.08</v>
      </c>
      <c r="G5008" s="384">
        <v>42.24</v>
      </c>
      <c r="H5008" s="384">
        <v>26.4</v>
      </c>
    </row>
    <row r="5009" spans="1:8" s="324" customFormat="1" ht="17.25">
      <c r="A5009" s="1223"/>
      <c r="B5009" s="1191"/>
      <c r="C5009" s="325" t="s">
        <v>3939</v>
      </c>
      <c r="D5009" s="325" t="s">
        <v>3940</v>
      </c>
      <c r="E5009" s="384">
        <v>92.4</v>
      </c>
      <c r="F5009" s="384">
        <v>50.82</v>
      </c>
      <c r="G5009" s="384">
        <v>36.96</v>
      </c>
      <c r="H5009" s="384">
        <v>23.1</v>
      </c>
    </row>
    <row r="5010" spans="1:8" s="324" customFormat="1" ht="17.25">
      <c r="A5010" s="1223"/>
      <c r="B5010" s="1191"/>
      <c r="C5010" s="325" t="s">
        <v>3763</v>
      </c>
      <c r="D5010" s="325" t="s">
        <v>3941</v>
      </c>
      <c r="E5010" s="384">
        <v>338.8</v>
      </c>
      <c r="F5010" s="384">
        <v>186.34000000000003</v>
      </c>
      <c r="G5010" s="384">
        <v>135.52000000000001</v>
      </c>
      <c r="H5010" s="384">
        <v>84.7</v>
      </c>
    </row>
    <row r="5011" spans="1:8" s="324" customFormat="1" ht="17.25">
      <c r="A5011" s="1223"/>
      <c r="B5011" s="1191"/>
      <c r="C5011" s="325" t="s">
        <v>3941</v>
      </c>
      <c r="D5011" s="325" t="s">
        <v>3942</v>
      </c>
      <c r="E5011" s="384">
        <v>228.8</v>
      </c>
      <c r="F5011" s="384">
        <v>125.84</v>
      </c>
      <c r="G5011" s="384">
        <v>91.52</v>
      </c>
      <c r="H5011" s="384">
        <v>57.2</v>
      </c>
    </row>
    <row r="5012" spans="1:8" s="324" customFormat="1" ht="31.5">
      <c r="A5012" s="351" t="s">
        <v>3943</v>
      </c>
      <c r="B5012" s="325" t="s">
        <v>3944</v>
      </c>
      <c r="C5012" s="325" t="s">
        <v>3945</v>
      </c>
      <c r="D5012" s="325" t="s">
        <v>3946</v>
      </c>
      <c r="E5012" s="384">
        <v>211.2</v>
      </c>
      <c r="F5012" s="384">
        <v>116.16</v>
      </c>
      <c r="G5012" s="384">
        <v>84.48</v>
      </c>
      <c r="H5012" s="384">
        <v>52.8</v>
      </c>
    </row>
    <row r="5013" spans="1:8" s="324" customFormat="1" ht="31.5">
      <c r="A5013" s="351" t="s">
        <v>3947</v>
      </c>
      <c r="B5013" s="325" t="s">
        <v>3948</v>
      </c>
      <c r="C5013" s="325" t="s">
        <v>3949</v>
      </c>
      <c r="D5013" s="325" t="s">
        <v>3950</v>
      </c>
      <c r="E5013" s="384">
        <v>228.8</v>
      </c>
      <c r="F5013" s="384">
        <v>125.84</v>
      </c>
      <c r="G5013" s="384">
        <v>91.52</v>
      </c>
      <c r="H5013" s="384">
        <v>57.2</v>
      </c>
    </row>
    <row r="5014" spans="1:8" s="324" customFormat="1" ht="17.25">
      <c r="A5014" s="351" t="s">
        <v>3951</v>
      </c>
      <c r="B5014" s="1191" t="s">
        <v>3952</v>
      </c>
      <c r="C5014" s="1191"/>
      <c r="D5014" s="1191"/>
      <c r="E5014" s="384">
        <v>79.2</v>
      </c>
      <c r="F5014" s="384">
        <v>43.560000000000009</v>
      </c>
      <c r="G5014" s="384">
        <v>31.68</v>
      </c>
      <c r="H5014" s="384">
        <v>19.8</v>
      </c>
    </row>
    <row r="5015" spans="1:8" s="324" customFormat="1" ht="17.25">
      <c r="A5015" s="351" t="s">
        <v>3953</v>
      </c>
      <c r="B5015" s="1191" t="s">
        <v>3954</v>
      </c>
      <c r="C5015" s="1191"/>
      <c r="D5015" s="1191"/>
      <c r="E5015" s="384">
        <v>79.2</v>
      </c>
      <c r="F5015" s="384">
        <v>43.560000000000009</v>
      </c>
      <c r="G5015" s="384">
        <v>31.68</v>
      </c>
      <c r="H5015" s="384">
        <v>19.8</v>
      </c>
    </row>
    <row r="5016" spans="1:8" s="324" customFormat="1" ht="17.25" customHeight="1">
      <c r="A5016" s="1259" t="s">
        <v>3955</v>
      </c>
      <c r="B5016" s="1191" t="s">
        <v>3956</v>
      </c>
      <c r="C5016" s="325" t="s">
        <v>3752</v>
      </c>
      <c r="D5016" s="325" t="s">
        <v>3957</v>
      </c>
      <c r="E5016" s="384">
        <v>171.6</v>
      </c>
      <c r="F5016" s="384">
        <v>94.38</v>
      </c>
      <c r="G5016" s="384">
        <v>68.64</v>
      </c>
      <c r="H5016" s="384">
        <v>42.9</v>
      </c>
    </row>
    <row r="5017" spans="1:8" s="324" customFormat="1" ht="17.25">
      <c r="A5017" s="1223"/>
      <c r="B5017" s="1191"/>
      <c r="C5017" s="325" t="s">
        <v>3957</v>
      </c>
      <c r="D5017" s="325" t="s">
        <v>3958</v>
      </c>
      <c r="E5017" s="384">
        <v>143</v>
      </c>
      <c r="F5017" s="384">
        <v>78.650000000000006</v>
      </c>
      <c r="G5017" s="384">
        <v>57.2</v>
      </c>
      <c r="H5017" s="384">
        <v>35.75</v>
      </c>
    </row>
    <row r="5018" spans="1:8" s="324" customFormat="1" ht="17.25">
      <c r="A5018" s="1223"/>
      <c r="B5018" s="1191"/>
      <c r="C5018" s="325" t="s">
        <v>3752</v>
      </c>
      <c r="D5018" s="325" t="s">
        <v>3959</v>
      </c>
      <c r="E5018" s="384">
        <v>143</v>
      </c>
      <c r="F5018" s="384">
        <v>78.650000000000006</v>
      </c>
      <c r="G5018" s="384">
        <v>57.2</v>
      </c>
      <c r="H5018" s="384">
        <v>35.75</v>
      </c>
    </row>
    <row r="5019" spans="1:8" s="324" customFormat="1" ht="17.25">
      <c r="A5019" s="1223"/>
      <c r="B5019" s="1191"/>
      <c r="C5019" s="325" t="s">
        <v>3752</v>
      </c>
      <c r="D5019" s="325" t="s">
        <v>3960</v>
      </c>
      <c r="E5019" s="384">
        <v>171.6</v>
      </c>
      <c r="F5019" s="384">
        <v>94.38</v>
      </c>
      <c r="G5019" s="384">
        <v>68.64</v>
      </c>
      <c r="H5019" s="384">
        <v>42.9</v>
      </c>
    </row>
    <row r="5020" spans="1:8" s="324" customFormat="1" ht="17.25">
      <c r="A5020" s="1223"/>
      <c r="B5020" s="1191"/>
      <c r="C5020" s="325" t="s">
        <v>3752</v>
      </c>
      <c r="D5020" s="325" t="s">
        <v>3961</v>
      </c>
      <c r="E5020" s="384">
        <v>96.8</v>
      </c>
      <c r="F5020" s="384">
        <v>53.24</v>
      </c>
      <c r="G5020" s="384">
        <v>38.72</v>
      </c>
      <c r="H5020" s="384">
        <v>24.2</v>
      </c>
    </row>
    <row r="5021" spans="1:8" s="324" customFormat="1" ht="31.5">
      <c r="A5021" s="1223"/>
      <c r="B5021" s="1191"/>
      <c r="C5021" s="325" t="s">
        <v>3752</v>
      </c>
      <c r="D5021" s="325" t="s">
        <v>3962</v>
      </c>
      <c r="E5021" s="384">
        <v>132</v>
      </c>
      <c r="F5021" s="384">
        <v>72.600000000000009</v>
      </c>
      <c r="G5021" s="384">
        <v>52.8</v>
      </c>
      <c r="H5021" s="384">
        <v>33</v>
      </c>
    </row>
    <row r="5022" spans="1:8" s="324" customFormat="1" ht="31.5">
      <c r="A5022" s="1223"/>
      <c r="B5022" s="1191"/>
      <c r="C5022" s="325" t="s">
        <v>3963</v>
      </c>
      <c r="D5022" s="325" t="s">
        <v>3964</v>
      </c>
      <c r="E5022" s="384">
        <v>88</v>
      </c>
      <c r="F5022" s="384">
        <v>48.400000000000006</v>
      </c>
      <c r="G5022" s="384">
        <v>35.200000000000003</v>
      </c>
      <c r="H5022" s="384">
        <v>22</v>
      </c>
    </row>
    <row r="5023" spans="1:8" s="324" customFormat="1" ht="17.25">
      <c r="A5023" s="322">
        <v>61</v>
      </c>
      <c r="B5023" s="433" t="s">
        <v>3965</v>
      </c>
      <c r="C5023" s="330"/>
      <c r="D5023" s="330"/>
      <c r="E5023" s="384">
        <v>0</v>
      </c>
      <c r="F5023" s="384">
        <v>0</v>
      </c>
      <c r="G5023" s="384">
        <v>0</v>
      </c>
      <c r="H5023" s="384">
        <v>0</v>
      </c>
    </row>
    <row r="5024" spans="1:8" s="324" customFormat="1" ht="31.5">
      <c r="A5024" s="1223">
        <v>1</v>
      </c>
      <c r="B5024" s="1191" t="s">
        <v>3752</v>
      </c>
      <c r="C5024" s="325" t="s">
        <v>3966</v>
      </c>
      <c r="D5024" s="325" t="s">
        <v>3967</v>
      </c>
      <c r="E5024" s="384">
        <v>1487.2</v>
      </c>
      <c r="F5024" s="384">
        <v>892.32</v>
      </c>
      <c r="G5024" s="384">
        <v>594.88</v>
      </c>
      <c r="H5024" s="384">
        <v>297.44</v>
      </c>
    </row>
    <row r="5025" spans="1:8" s="324" customFormat="1" ht="46.9" customHeight="1">
      <c r="A5025" s="1223"/>
      <c r="B5025" s="1191"/>
      <c r="C5025" s="325" t="s">
        <v>3967</v>
      </c>
      <c r="D5025" s="325" t="s">
        <v>3968</v>
      </c>
      <c r="E5025" s="384">
        <v>1115.4000000000001</v>
      </c>
      <c r="F5025" s="384">
        <v>669.24</v>
      </c>
      <c r="G5025" s="384">
        <v>446.16</v>
      </c>
      <c r="H5025" s="384">
        <v>223.08</v>
      </c>
    </row>
    <row r="5026" spans="1:8" s="324" customFormat="1" ht="24.6" customHeight="1">
      <c r="A5026" s="1223"/>
      <c r="B5026" s="1191"/>
      <c r="C5026" s="325" t="s">
        <v>3968</v>
      </c>
      <c r="D5026" s="325" t="s">
        <v>3969</v>
      </c>
      <c r="E5026" s="384">
        <v>743.6</v>
      </c>
      <c r="F5026" s="384">
        <v>446.16</v>
      </c>
      <c r="G5026" s="384">
        <v>297.44</v>
      </c>
      <c r="H5026" s="384">
        <v>148.72</v>
      </c>
    </row>
    <row r="5027" spans="1:8" s="324" customFormat="1" ht="31.5">
      <c r="A5027" s="1223"/>
      <c r="B5027" s="1191"/>
      <c r="C5027" s="325" t="s">
        <v>3969</v>
      </c>
      <c r="D5027" s="325" t="s">
        <v>3970</v>
      </c>
      <c r="E5027" s="384">
        <v>817.96</v>
      </c>
      <c r="F5027" s="384">
        <v>490.77600000000007</v>
      </c>
      <c r="G5027" s="384">
        <v>327.18400000000003</v>
      </c>
      <c r="H5027" s="384">
        <v>163.59200000000001</v>
      </c>
    </row>
    <row r="5028" spans="1:8" s="324" customFormat="1" ht="31.5">
      <c r="A5028" s="1223"/>
      <c r="B5028" s="1191"/>
      <c r="C5028" s="325" t="s">
        <v>3970</v>
      </c>
      <c r="D5028" s="325" t="s">
        <v>3971</v>
      </c>
      <c r="E5028" s="384">
        <v>520.52</v>
      </c>
      <c r="F5028" s="384">
        <v>312.31199999999995</v>
      </c>
      <c r="G5028" s="384">
        <v>208.208</v>
      </c>
      <c r="H5028" s="384">
        <v>104.104</v>
      </c>
    </row>
    <row r="5029" spans="1:8" s="324" customFormat="1" ht="17.25">
      <c r="A5029" s="1223">
        <v>2</v>
      </c>
      <c r="B5029" s="1191" t="s">
        <v>3764</v>
      </c>
      <c r="C5029" s="325" t="s">
        <v>3972</v>
      </c>
      <c r="D5029" s="325" t="s">
        <v>3973</v>
      </c>
      <c r="E5029" s="384">
        <v>892.32</v>
      </c>
      <c r="F5029" s="384">
        <v>535.39199999999994</v>
      </c>
      <c r="G5029" s="384">
        <v>356.92800000000005</v>
      </c>
      <c r="H5029" s="384">
        <v>178.46400000000003</v>
      </c>
    </row>
    <row r="5030" spans="1:8" s="324" customFormat="1" ht="31.5">
      <c r="A5030" s="1223"/>
      <c r="B5030" s="1191"/>
      <c r="C5030" s="325" t="s">
        <v>3974</v>
      </c>
      <c r="D5030" s="325" t="s">
        <v>3908</v>
      </c>
      <c r="E5030" s="384">
        <v>520.52</v>
      </c>
      <c r="F5030" s="384">
        <v>312.31199999999995</v>
      </c>
      <c r="G5030" s="384">
        <v>208.208</v>
      </c>
      <c r="H5030" s="384">
        <v>104.104</v>
      </c>
    </row>
    <row r="5031" spans="1:8" s="324" customFormat="1" ht="17.25">
      <c r="A5031" s="1223"/>
      <c r="B5031" s="1191"/>
      <c r="C5031" s="325" t="s">
        <v>3908</v>
      </c>
      <c r="D5031" s="325" t="s">
        <v>3909</v>
      </c>
      <c r="E5031" s="384">
        <v>520.52</v>
      </c>
      <c r="F5031" s="384">
        <v>312.31199999999995</v>
      </c>
      <c r="G5031" s="384">
        <v>208.208</v>
      </c>
      <c r="H5031" s="384">
        <v>104.104</v>
      </c>
    </row>
    <row r="5032" spans="1:8" s="324" customFormat="1" ht="17.25">
      <c r="A5032" s="1223"/>
      <c r="B5032" s="1191"/>
      <c r="C5032" s="325" t="s">
        <v>3975</v>
      </c>
      <c r="D5032" s="325" t="s">
        <v>2465</v>
      </c>
      <c r="E5032" s="384">
        <v>520.52</v>
      </c>
      <c r="F5032" s="384">
        <v>312.31199999999995</v>
      </c>
      <c r="G5032" s="384">
        <v>208.208</v>
      </c>
      <c r="H5032" s="384">
        <v>104.104</v>
      </c>
    </row>
    <row r="5033" spans="1:8" s="324" customFormat="1" ht="31.5">
      <c r="A5033" s="1223"/>
      <c r="B5033" s="1191"/>
      <c r="C5033" s="325" t="s">
        <v>3569</v>
      </c>
      <c r="D5033" s="325" t="s">
        <v>3976</v>
      </c>
      <c r="E5033" s="384">
        <v>274.56</v>
      </c>
      <c r="F5033" s="384">
        <v>164.73599999999999</v>
      </c>
      <c r="G5033" s="384">
        <v>109.824</v>
      </c>
      <c r="H5033" s="384">
        <v>54.911999999999999</v>
      </c>
    </row>
    <row r="5034" spans="1:8" s="324" customFormat="1" ht="31.5">
      <c r="A5034" s="1223"/>
      <c r="B5034" s="1191"/>
      <c r="C5034" s="325" t="s">
        <v>3977</v>
      </c>
      <c r="D5034" s="325" t="s">
        <v>3978</v>
      </c>
      <c r="E5034" s="384">
        <v>334.62</v>
      </c>
      <c r="F5034" s="384">
        <v>200.77200000000002</v>
      </c>
      <c r="G5034" s="384">
        <v>133.84799999999998</v>
      </c>
      <c r="H5034" s="384">
        <v>66.923999999999992</v>
      </c>
    </row>
    <row r="5035" spans="1:8" s="324" customFormat="1" ht="17.25">
      <c r="A5035" s="1223"/>
      <c r="B5035" s="1191"/>
      <c r="C5035" s="325" t="s">
        <v>3979</v>
      </c>
      <c r="D5035" s="325" t="s">
        <v>3980</v>
      </c>
      <c r="E5035" s="384">
        <v>274.56</v>
      </c>
      <c r="F5035" s="384">
        <v>164.73599999999999</v>
      </c>
      <c r="G5035" s="384">
        <v>109.824</v>
      </c>
      <c r="H5035" s="384">
        <v>54.911999999999999</v>
      </c>
    </row>
    <row r="5036" spans="1:8" s="324" customFormat="1" ht="17.25">
      <c r="A5036" s="1223"/>
      <c r="B5036" s="1191"/>
      <c r="C5036" s="325" t="s">
        <v>3979</v>
      </c>
      <c r="D5036" s="325" t="s">
        <v>3981</v>
      </c>
      <c r="E5036" s="384">
        <v>274.56</v>
      </c>
      <c r="F5036" s="384">
        <v>164.73599999999999</v>
      </c>
      <c r="G5036" s="384">
        <v>109.824</v>
      </c>
      <c r="H5036" s="384">
        <v>54.911999999999999</v>
      </c>
    </row>
    <row r="5037" spans="1:8" s="324" customFormat="1" ht="17.25">
      <c r="A5037" s="1223"/>
      <c r="B5037" s="1191"/>
      <c r="C5037" s="325" t="s">
        <v>3982</v>
      </c>
      <c r="D5037" s="325" t="s">
        <v>3983</v>
      </c>
      <c r="E5037" s="384">
        <v>334.62</v>
      </c>
      <c r="F5037" s="384">
        <v>200.77200000000002</v>
      </c>
      <c r="G5037" s="384">
        <v>133.84799999999998</v>
      </c>
      <c r="H5037" s="384">
        <v>66.923999999999992</v>
      </c>
    </row>
    <row r="5038" spans="1:8" s="324" customFormat="1" ht="17.25">
      <c r="A5038" s="1223"/>
      <c r="B5038" s="1191"/>
      <c r="C5038" s="325" t="s">
        <v>3983</v>
      </c>
      <c r="D5038" s="325" t="s">
        <v>3984</v>
      </c>
      <c r="E5038" s="384">
        <v>223.08</v>
      </c>
      <c r="F5038" s="384">
        <v>133.84799999999998</v>
      </c>
      <c r="G5038" s="384">
        <v>89.232000000000014</v>
      </c>
      <c r="H5038" s="384">
        <v>44.616000000000007</v>
      </c>
    </row>
    <row r="5039" spans="1:8" s="324" customFormat="1" ht="17.25">
      <c r="A5039" s="1223"/>
      <c r="B5039" s="1191"/>
      <c r="C5039" s="325" t="s">
        <v>3985</v>
      </c>
      <c r="D5039" s="325" t="s">
        <v>3986</v>
      </c>
      <c r="E5039" s="384">
        <v>274.56</v>
      </c>
      <c r="F5039" s="384">
        <v>164.73599999999999</v>
      </c>
      <c r="G5039" s="384">
        <v>109.824</v>
      </c>
      <c r="H5039" s="384">
        <v>54.911999999999999</v>
      </c>
    </row>
    <row r="5040" spans="1:8" s="324" customFormat="1" ht="31.5">
      <c r="A5040" s="326">
        <v>3</v>
      </c>
      <c r="B5040" s="325" t="s">
        <v>3987</v>
      </c>
      <c r="C5040" s="325" t="s">
        <v>3988</v>
      </c>
      <c r="D5040" s="325" t="s">
        <v>3989</v>
      </c>
      <c r="E5040" s="384">
        <v>200.2</v>
      </c>
      <c r="F5040" s="384">
        <v>120.12</v>
      </c>
      <c r="G5040" s="384">
        <v>80.08</v>
      </c>
      <c r="H5040" s="384">
        <v>40.04</v>
      </c>
    </row>
    <row r="5041" spans="1:8" s="324" customFormat="1" ht="31.5">
      <c r="A5041" s="326">
        <v>4</v>
      </c>
      <c r="B5041" s="325" t="s">
        <v>3990</v>
      </c>
      <c r="C5041" s="325" t="s">
        <v>3991</v>
      </c>
      <c r="D5041" s="325" t="s">
        <v>3992</v>
      </c>
      <c r="E5041" s="384">
        <v>200.2</v>
      </c>
      <c r="F5041" s="384">
        <v>120.12</v>
      </c>
      <c r="G5041" s="384">
        <v>80.08</v>
      </c>
      <c r="H5041" s="384">
        <v>40.04</v>
      </c>
    </row>
    <row r="5042" spans="1:8" s="324" customFormat="1" ht="31.5">
      <c r="A5042" s="326">
        <v>5</v>
      </c>
      <c r="B5042" s="325" t="s">
        <v>3993</v>
      </c>
      <c r="C5042" s="325" t="s">
        <v>3994</v>
      </c>
      <c r="D5042" s="325" t="s">
        <v>3995</v>
      </c>
      <c r="E5042" s="384">
        <v>200.2</v>
      </c>
      <c r="F5042" s="384">
        <v>120.12</v>
      </c>
      <c r="G5042" s="384">
        <v>80.08</v>
      </c>
      <c r="H5042" s="384">
        <v>40.04</v>
      </c>
    </row>
    <row r="5043" spans="1:8" s="324" customFormat="1" ht="17.25">
      <c r="A5043" s="1223">
        <v>6</v>
      </c>
      <c r="B5043" s="1191" t="s">
        <v>1887</v>
      </c>
      <c r="C5043" s="325" t="s">
        <v>3996</v>
      </c>
      <c r="D5043" s="325" t="s">
        <v>3997</v>
      </c>
      <c r="E5043" s="384">
        <v>720.72</v>
      </c>
      <c r="F5043" s="384">
        <v>432.43199999999996</v>
      </c>
      <c r="G5043" s="384">
        <v>288.28800000000001</v>
      </c>
      <c r="H5043" s="384">
        <v>144.14400000000001</v>
      </c>
    </row>
    <row r="5044" spans="1:8" s="324" customFormat="1" ht="17.25">
      <c r="A5044" s="1223"/>
      <c r="B5044" s="1191"/>
      <c r="C5044" s="325" t="s">
        <v>3997</v>
      </c>
      <c r="D5044" s="325" t="s">
        <v>3998</v>
      </c>
      <c r="E5044" s="384">
        <v>800.8</v>
      </c>
      <c r="F5044" s="384">
        <v>480.48</v>
      </c>
      <c r="G5044" s="384">
        <v>320.32</v>
      </c>
      <c r="H5044" s="384">
        <v>160.16</v>
      </c>
    </row>
    <row r="5045" spans="1:8" s="324" customFormat="1" ht="17.25">
      <c r="A5045" s="1223"/>
      <c r="B5045" s="1191"/>
      <c r="C5045" s="325" t="s">
        <v>3998</v>
      </c>
      <c r="D5045" s="325" t="s">
        <v>3999</v>
      </c>
      <c r="E5045" s="384">
        <v>640.64</v>
      </c>
      <c r="F5045" s="384">
        <v>384.38400000000001</v>
      </c>
      <c r="G5045" s="384">
        <v>256.25599999999997</v>
      </c>
      <c r="H5045" s="384">
        <v>128.12799999999999</v>
      </c>
    </row>
    <row r="5046" spans="1:8" s="324" customFormat="1" ht="17.25">
      <c r="A5046" s="1223"/>
      <c r="B5046" s="1191" t="s">
        <v>566</v>
      </c>
      <c r="C5046" s="325" t="s">
        <v>3997</v>
      </c>
      <c r="D5046" s="325" t="s">
        <v>4000</v>
      </c>
      <c r="E5046" s="384">
        <v>240.24</v>
      </c>
      <c r="F5046" s="384">
        <v>144.14400000000001</v>
      </c>
      <c r="G5046" s="384">
        <v>96.096000000000004</v>
      </c>
      <c r="H5046" s="384">
        <v>48.048000000000002</v>
      </c>
    </row>
    <row r="5047" spans="1:8" s="324" customFormat="1" ht="17.25">
      <c r="A5047" s="1223"/>
      <c r="B5047" s="1191"/>
      <c r="C5047" s="325" t="s">
        <v>4000</v>
      </c>
      <c r="D5047" s="325" t="s">
        <v>4001</v>
      </c>
      <c r="E5047" s="384">
        <v>185.9</v>
      </c>
      <c r="F5047" s="384">
        <v>111.54</v>
      </c>
      <c r="G5047" s="384">
        <v>74.36</v>
      </c>
      <c r="H5047" s="384">
        <v>37.18</v>
      </c>
    </row>
    <row r="5048" spans="1:8" s="324" customFormat="1" ht="17.25">
      <c r="A5048" s="1223"/>
      <c r="B5048" s="1191"/>
      <c r="C5048" s="325" t="s">
        <v>4002</v>
      </c>
      <c r="D5048" s="325" t="s">
        <v>4003</v>
      </c>
      <c r="E5048" s="384">
        <v>171.02799999999999</v>
      </c>
      <c r="F5048" s="384">
        <v>102.61679999999998</v>
      </c>
      <c r="G5048" s="384">
        <v>68.411199999999994</v>
      </c>
      <c r="H5048" s="384">
        <v>34.205599999999997</v>
      </c>
    </row>
    <row r="5049" spans="1:8" s="324" customFormat="1" ht="17.25">
      <c r="A5049" s="1223"/>
      <c r="B5049" s="1191"/>
      <c r="C5049" s="325" t="s">
        <v>4004</v>
      </c>
      <c r="D5049" s="325" t="s">
        <v>4005</v>
      </c>
      <c r="E5049" s="384">
        <v>240.24</v>
      </c>
      <c r="F5049" s="384">
        <v>144.14400000000001</v>
      </c>
      <c r="G5049" s="384">
        <v>96.096000000000004</v>
      </c>
      <c r="H5049" s="384">
        <v>48.048000000000002</v>
      </c>
    </row>
    <row r="5050" spans="1:8" s="324" customFormat="1" ht="17.25">
      <c r="A5050" s="1223"/>
      <c r="B5050" s="1191"/>
      <c r="C5050" s="325" t="s">
        <v>4006</v>
      </c>
      <c r="D5050" s="325" t="s">
        <v>4007</v>
      </c>
      <c r="E5050" s="384">
        <v>171.02799999999999</v>
      </c>
      <c r="F5050" s="384">
        <v>102.61679999999998</v>
      </c>
      <c r="G5050" s="384">
        <v>68.411199999999994</v>
      </c>
      <c r="H5050" s="384">
        <v>34.205599999999997</v>
      </c>
    </row>
    <row r="5051" spans="1:8" s="324" customFormat="1" ht="17.25">
      <c r="A5051" s="326">
        <v>7</v>
      </c>
      <c r="B5051" s="1191" t="s">
        <v>4008</v>
      </c>
      <c r="C5051" s="1191"/>
      <c r="D5051" s="1191"/>
      <c r="E5051" s="384">
        <v>164.73599999999999</v>
      </c>
      <c r="F5051" s="384">
        <v>0</v>
      </c>
      <c r="G5051" s="384">
        <v>0</v>
      </c>
      <c r="H5051" s="384">
        <v>0</v>
      </c>
    </row>
    <row r="5052" spans="1:8" s="324" customFormat="1" ht="31.5">
      <c r="A5052" s="1223">
        <v>8</v>
      </c>
      <c r="B5052" s="1191" t="s">
        <v>4009</v>
      </c>
      <c r="C5052" s="325" t="s">
        <v>4010</v>
      </c>
      <c r="D5052" s="325" t="s">
        <v>4011</v>
      </c>
      <c r="E5052" s="384">
        <v>743.6</v>
      </c>
      <c r="F5052" s="384">
        <v>446.16</v>
      </c>
      <c r="G5052" s="384">
        <v>297.44</v>
      </c>
      <c r="H5052" s="384">
        <v>148.72</v>
      </c>
    </row>
    <row r="5053" spans="1:8" s="324" customFormat="1" ht="31.5">
      <c r="A5053" s="1223"/>
      <c r="B5053" s="1191"/>
      <c r="C5053" s="325" t="s">
        <v>4011</v>
      </c>
      <c r="D5053" s="325" t="s">
        <v>4012</v>
      </c>
      <c r="E5053" s="384">
        <v>1189.76</v>
      </c>
      <c r="F5053" s="384">
        <v>713.85600000000011</v>
      </c>
      <c r="G5053" s="384">
        <v>475.904</v>
      </c>
      <c r="H5053" s="384">
        <v>237.952</v>
      </c>
    </row>
    <row r="5054" spans="1:8" s="324" customFormat="1" ht="17.25">
      <c r="A5054" s="1223"/>
      <c r="B5054" s="1191"/>
      <c r="C5054" s="325" t="s">
        <v>4012</v>
      </c>
      <c r="D5054" s="325" t="s">
        <v>4013</v>
      </c>
      <c r="E5054" s="384">
        <v>2471.04</v>
      </c>
      <c r="F5054" s="384">
        <v>1482.624</v>
      </c>
      <c r="G5054" s="384">
        <v>988.41600000000005</v>
      </c>
      <c r="H5054" s="384">
        <v>494.20800000000003</v>
      </c>
    </row>
    <row r="5055" spans="1:8" s="324" customFormat="1" ht="17.25">
      <c r="A5055" s="1223"/>
      <c r="B5055" s="1191"/>
      <c r="C5055" s="325" t="s">
        <v>4013</v>
      </c>
      <c r="D5055" s="325" t="s">
        <v>4014</v>
      </c>
      <c r="E5055" s="384">
        <v>1372.8</v>
      </c>
      <c r="F5055" s="384">
        <v>823.68</v>
      </c>
      <c r="G5055" s="384">
        <v>549.12</v>
      </c>
      <c r="H5055" s="384">
        <v>274.56</v>
      </c>
    </row>
    <row r="5056" spans="1:8" s="324" customFormat="1" ht="17.25">
      <c r="A5056" s="1223"/>
      <c r="B5056" s="1191"/>
      <c r="C5056" s="325" t="s">
        <v>4015</v>
      </c>
      <c r="D5056" s="325" t="s">
        <v>4016</v>
      </c>
      <c r="E5056" s="384">
        <v>892.32</v>
      </c>
      <c r="F5056" s="384">
        <v>535.39199999999994</v>
      </c>
      <c r="G5056" s="384">
        <v>356.92800000000005</v>
      </c>
      <c r="H5056" s="384">
        <v>178.46400000000003</v>
      </c>
    </row>
    <row r="5057" spans="1:8" s="324" customFormat="1" ht="17.25">
      <c r="A5057" s="1223"/>
      <c r="B5057" s="1191"/>
      <c r="C5057" s="325" t="s">
        <v>4016</v>
      </c>
      <c r="D5057" s="325" t="s">
        <v>4017</v>
      </c>
      <c r="E5057" s="384">
        <v>632.05999999999995</v>
      </c>
      <c r="F5057" s="384">
        <v>379.23599999999999</v>
      </c>
      <c r="G5057" s="384">
        <v>252.82399999999998</v>
      </c>
      <c r="H5057" s="384">
        <v>126.41199999999999</v>
      </c>
    </row>
    <row r="5058" spans="1:8" s="324" customFormat="1" ht="17.25">
      <c r="A5058" s="1223"/>
      <c r="B5058" s="1191"/>
      <c r="C5058" s="325" t="s">
        <v>4017</v>
      </c>
      <c r="D5058" s="325" t="s">
        <v>4018</v>
      </c>
      <c r="E5058" s="384">
        <v>750.88</v>
      </c>
      <c r="F5058" s="384">
        <v>450.52799999999996</v>
      </c>
      <c r="G5058" s="384">
        <v>300.35200000000003</v>
      </c>
      <c r="H5058" s="384">
        <v>150.17600000000002</v>
      </c>
    </row>
    <row r="5059" spans="1:8" s="324" customFormat="1" ht="17.25">
      <c r="A5059" s="1223"/>
      <c r="B5059" s="1191"/>
      <c r="C5059" s="325" t="s">
        <v>4018</v>
      </c>
      <c r="D5059" s="325" t="s">
        <v>4019</v>
      </c>
      <c r="E5059" s="384">
        <v>743.6</v>
      </c>
      <c r="F5059" s="384">
        <v>446.16</v>
      </c>
      <c r="G5059" s="384">
        <v>297.44</v>
      </c>
      <c r="H5059" s="384">
        <v>148.72</v>
      </c>
    </row>
    <row r="5060" spans="1:8" s="324" customFormat="1" ht="17.25">
      <c r="A5060" s="1223">
        <v>9</v>
      </c>
      <c r="B5060" s="1191" t="s">
        <v>566</v>
      </c>
      <c r="C5060" s="325" t="s">
        <v>4012</v>
      </c>
      <c r="D5060" s="325" t="s">
        <v>4020</v>
      </c>
      <c r="E5060" s="384">
        <v>2230.8000000000002</v>
      </c>
      <c r="F5060" s="384">
        <v>1338.48</v>
      </c>
      <c r="G5060" s="384">
        <v>892.32</v>
      </c>
      <c r="H5060" s="384">
        <v>446.16</v>
      </c>
    </row>
    <row r="5061" spans="1:8" s="324" customFormat="1" ht="17.25">
      <c r="A5061" s="1223"/>
      <c r="B5061" s="1191"/>
      <c r="C5061" s="325" t="s">
        <v>4020</v>
      </c>
      <c r="D5061" s="325" t="s">
        <v>4021</v>
      </c>
      <c r="E5061" s="384">
        <v>297.44</v>
      </c>
      <c r="F5061" s="384">
        <v>178.46400000000003</v>
      </c>
      <c r="G5061" s="384">
        <v>118.976</v>
      </c>
      <c r="H5061" s="384">
        <v>59.488</v>
      </c>
    </row>
    <row r="5062" spans="1:8" s="324" customFormat="1" ht="17.25">
      <c r="A5062" s="1223"/>
      <c r="B5062" s="1191"/>
      <c r="C5062" s="325" t="s">
        <v>4022</v>
      </c>
      <c r="D5062" s="325" t="s">
        <v>4023</v>
      </c>
      <c r="E5062" s="384">
        <v>483.34</v>
      </c>
      <c r="F5062" s="384">
        <v>290.00400000000002</v>
      </c>
      <c r="G5062" s="384">
        <v>193.33599999999998</v>
      </c>
      <c r="H5062" s="384">
        <v>96.667999999999992</v>
      </c>
    </row>
    <row r="5063" spans="1:8" s="324" customFormat="1" ht="31.5">
      <c r="A5063" s="1223"/>
      <c r="B5063" s="1191"/>
      <c r="C5063" s="325" t="s">
        <v>4023</v>
      </c>
      <c r="D5063" s="325" t="s">
        <v>4024</v>
      </c>
      <c r="E5063" s="384">
        <v>408.98</v>
      </c>
      <c r="F5063" s="384">
        <v>245.38800000000003</v>
      </c>
      <c r="G5063" s="384">
        <v>163.59200000000001</v>
      </c>
      <c r="H5063" s="384">
        <v>81.796000000000006</v>
      </c>
    </row>
    <row r="5064" spans="1:8" s="324" customFormat="1" ht="31.5">
      <c r="A5064" s="1223"/>
      <c r="B5064" s="1191"/>
      <c r="C5064" s="325" t="s">
        <v>4025</v>
      </c>
      <c r="D5064" s="325" t="s">
        <v>4026</v>
      </c>
      <c r="E5064" s="384">
        <v>223.08</v>
      </c>
      <c r="F5064" s="384">
        <v>133.84799999999998</v>
      </c>
      <c r="G5064" s="384">
        <v>89.232000000000014</v>
      </c>
      <c r="H5064" s="384">
        <v>44.616000000000007</v>
      </c>
    </row>
    <row r="5065" spans="1:8" s="324" customFormat="1" ht="17.25" customHeight="1">
      <c r="A5065" s="326">
        <v>10</v>
      </c>
      <c r="B5065" s="1191" t="s">
        <v>4027</v>
      </c>
      <c r="C5065" s="1191"/>
      <c r="D5065" s="1191"/>
      <c r="E5065" s="384">
        <v>2082.08</v>
      </c>
      <c r="F5065" s="384">
        <v>1249.2479999999998</v>
      </c>
      <c r="G5065" s="384">
        <v>832.83199999999999</v>
      </c>
      <c r="H5065" s="384">
        <v>416.416</v>
      </c>
    </row>
    <row r="5066" spans="1:8" s="324" customFormat="1" ht="31.5">
      <c r="A5066" s="326">
        <v>11</v>
      </c>
      <c r="B5066" s="325" t="s">
        <v>4028</v>
      </c>
      <c r="C5066" s="325" t="s">
        <v>4029</v>
      </c>
      <c r="D5066" s="325" t="s">
        <v>4030</v>
      </c>
      <c r="E5066" s="384">
        <v>1487.2</v>
      </c>
      <c r="F5066" s="384">
        <v>0</v>
      </c>
      <c r="G5066" s="384">
        <v>0</v>
      </c>
      <c r="H5066" s="384">
        <v>0</v>
      </c>
    </row>
    <row r="5067" spans="1:8" s="324" customFormat="1" ht="17.25" customHeight="1">
      <c r="A5067" s="1223">
        <v>12</v>
      </c>
      <c r="B5067" s="1191" t="s">
        <v>4031</v>
      </c>
      <c r="C5067" s="325" t="s">
        <v>4012</v>
      </c>
      <c r="D5067" s="325" t="s">
        <v>4032</v>
      </c>
      <c r="E5067" s="384">
        <v>1098.24</v>
      </c>
      <c r="F5067" s="384">
        <v>0</v>
      </c>
      <c r="G5067" s="384">
        <v>0</v>
      </c>
      <c r="H5067" s="384">
        <v>0</v>
      </c>
    </row>
    <row r="5068" spans="1:8" s="324" customFormat="1" ht="31.5">
      <c r="A5068" s="1223"/>
      <c r="B5068" s="1191"/>
      <c r="C5068" s="325" t="s">
        <v>4033</v>
      </c>
      <c r="D5068" s="325" t="s">
        <v>4034</v>
      </c>
      <c r="E5068" s="384">
        <v>480.48</v>
      </c>
      <c r="F5068" s="384">
        <v>0</v>
      </c>
      <c r="G5068" s="384">
        <v>0</v>
      </c>
      <c r="H5068" s="384">
        <v>0</v>
      </c>
    </row>
    <row r="5069" spans="1:8" s="324" customFormat="1" ht="31.5">
      <c r="A5069" s="1223"/>
      <c r="B5069" s="1191"/>
      <c r="C5069" s="325" t="s">
        <v>4035</v>
      </c>
      <c r="D5069" s="325" t="s">
        <v>4034</v>
      </c>
      <c r="E5069" s="384">
        <v>480.48</v>
      </c>
      <c r="F5069" s="384">
        <v>0</v>
      </c>
      <c r="G5069" s="384">
        <v>0</v>
      </c>
      <c r="H5069" s="384">
        <v>0</v>
      </c>
    </row>
    <row r="5070" spans="1:8" s="324" customFormat="1" ht="19.5" customHeight="1">
      <c r="A5070" s="326">
        <v>13</v>
      </c>
      <c r="B5070" s="325" t="s">
        <v>4036</v>
      </c>
      <c r="C5070" s="325" t="s">
        <v>4037</v>
      </c>
      <c r="D5070" s="325" t="s">
        <v>4038</v>
      </c>
      <c r="E5070" s="384">
        <v>692.64</v>
      </c>
      <c r="F5070" s="384">
        <v>415.584</v>
      </c>
      <c r="G5070" s="384">
        <v>277.05599999999998</v>
      </c>
      <c r="H5070" s="384">
        <v>138.52799999999999</v>
      </c>
    </row>
    <row r="5071" spans="1:8" s="324" customFormat="1" ht="31.5">
      <c r="A5071" s="326">
        <v>14</v>
      </c>
      <c r="B5071" s="325" t="s">
        <v>4039</v>
      </c>
      <c r="C5071" s="325" t="s">
        <v>4040</v>
      </c>
      <c r="D5071" s="325" t="s">
        <v>4041</v>
      </c>
      <c r="E5071" s="384">
        <v>520.52</v>
      </c>
      <c r="F5071" s="384">
        <v>312.31199999999995</v>
      </c>
      <c r="G5071" s="384">
        <v>208.208</v>
      </c>
      <c r="H5071" s="384">
        <v>104.104</v>
      </c>
    </row>
    <row r="5072" spans="1:8" s="324" customFormat="1" ht="17.25" customHeight="1">
      <c r="A5072" s="326">
        <v>15</v>
      </c>
      <c r="B5072" s="1191" t="s">
        <v>4042</v>
      </c>
      <c r="C5072" s="1191"/>
      <c r="D5072" s="1191"/>
      <c r="E5072" s="384">
        <v>223.08</v>
      </c>
      <c r="F5072" s="384">
        <v>0</v>
      </c>
      <c r="G5072" s="384">
        <v>0</v>
      </c>
      <c r="H5072" s="384">
        <v>0</v>
      </c>
    </row>
    <row r="5073" spans="1:8" s="324" customFormat="1" ht="17.25">
      <c r="A5073" s="322">
        <v>62</v>
      </c>
      <c r="B5073" s="433" t="s">
        <v>4043</v>
      </c>
      <c r="C5073" s="330"/>
      <c r="D5073" s="330"/>
      <c r="E5073" s="384">
        <v>0</v>
      </c>
      <c r="F5073" s="384">
        <v>0</v>
      </c>
      <c r="G5073" s="384">
        <v>0</v>
      </c>
      <c r="H5073" s="384">
        <v>0</v>
      </c>
    </row>
    <row r="5074" spans="1:8" s="324" customFormat="1" ht="17.25">
      <c r="A5074" s="1223">
        <v>1</v>
      </c>
      <c r="B5074" s="1191" t="s">
        <v>3752</v>
      </c>
      <c r="C5074" s="325" t="s">
        <v>4044</v>
      </c>
      <c r="D5074" s="325" t="s">
        <v>4045</v>
      </c>
      <c r="E5074" s="384">
        <v>436</v>
      </c>
      <c r="F5074" s="384">
        <v>260</v>
      </c>
      <c r="G5074" s="384">
        <v>196</v>
      </c>
      <c r="H5074" s="384">
        <v>132</v>
      </c>
    </row>
    <row r="5075" spans="1:8" s="324" customFormat="1" ht="31.5">
      <c r="A5075" s="1223"/>
      <c r="B5075" s="1191"/>
      <c r="C5075" s="325" t="s">
        <v>4045</v>
      </c>
      <c r="D5075" s="325" t="s">
        <v>4046</v>
      </c>
      <c r="E5075" s="384">
        <v>584</v>
      </c>
      <c r="F5075" s="384">
        <v>352</v>
      </c>
      <c r="G5075" s="384">
        <v>264</v>
      </c>
      <c r="H5075" s="384">
        <v>176</v>
      </c>
    </row>
    <row r="5076" spans="1:8" s="324" customFormat="1" ht="31.5">
      <c r="A5076" s="1223"/>
      <c r="B5076" s="1191"/>
      <c r="C5076" s="325" t="s">
        <v>4046</v>
      </c>
      <c r="D5076" s="325" t="s">
        <v>4047</v>
      </c>
      <c r="E5076" s="384">
        <v>680</v>
      </c>
      <c r="F5076" s="384">
        <v>408</v>
      </c>
      <c r="G5076" s="384">
        <v>308</v>
      </c>
      <c r="H5076" s="384">
        <v>204</v>
      </c>
    </row>
    <row r="5077" spans="1:8" s="324" customFormat="1" ht="17.25">
      <c r="A5077" s="1223"/>
      <c r="B5077" s="1191"/>
      <c r="C5077" s="325" t="s">
        <v>4047</v>
      </c>
      <c r="D5077" s="325" t="s">
        <v>4048</v>
      </c>
      <c r="E5077" s="384">
        <v>388</v>
      </c>
      <c r="F5077" s="384">
        <v>232</v>
      </c>
      <c r="G5077" s="384">
        <v>176</v>
      </c>
      <c r="H5077" s="384">
        <v>116</v>
      </c>
    </row>
    <row r="5078" spans="1:8" s="324" customFormat="1" ht="17.25">
      <c r="A5078" s="1223"/>
      <c r="B5078" s="1191"/>
      <c r="C5078" s="325" t="s">
        <v>4048</v>
      </c>
      <c r="D5078" s="325" t="s">
        <v>4049</v>
      </c>
      <c r="E5078" s="384">
        <v>316</v>
      </c>
      <c r="F5078" s="384">
        <v>188</v>
      </c>
      <c r="G5078" s="384">
        <v>144</v>
      </c>
      <c r="H5078" s="384">
        <v>96</v>
      </c>
    </row>
    <row r="5079" spans="1:8" s="324" customFormat="1" ht="17.25">
      <c r="A5079" s="1223"/>
      <c r="B5079" s="1191"/>
      <c r="C5079" s="325" t="s">
        <v>4049</v>
      </c>
      <c r="D5079" s="325" t="s">
        <v>4050</v>
      </c>
      <c r="E5079" s="384">
        <v>268</v>
      </c>
      <c r="F5079" s="384">
        <v>160</v>
      </c>
      <c r="G5079" s="384">
        <v>120</v>
      </c>
      <c r="H5079" s="384">
        <v>80</v>
      </c>
    </row>
    <row r="5080" spans="1:8" s="324" customFormat="1" ht="17.25">
      <c r="A5080" s="1223"/>
      <c r="B5080" s="1191"/>
      <c r="C5080" s="325" t="s">
        <v>4050</v>
      </c>
      <c r="D5080" s="325" t="s">
        <v>4051</v>
      </c>
      <c r="E5080" s="384">
        <v>224</v>
      </c>
      <c r="F5080" s="384">
        <v>136</v>
      </c>
      <c r="G5080" s="384">
        <v>100</v>
      </c>
      <c r="H5080" s="384">
        <v>68</v>
      </c>
    </row>
    <row r="5081" spans="1:8" s="324" customFormat="1" ht="17.25">
      <c r="A5081" s="1223"/>
      <c r="B5081" s="1191"/>
      <c r="C5081" s="325" t="s">
        <v>4051</v>
      </c>
      <c r="D5081" s="325" t="s">
        <v>4052</v>
      </c>
      <c r="E5081" s="384">
        <v>188</v>
      </c>
      <c r="F5081" s="384">
        <v>112</v>
      </c>
      <c r="G5081" s="384">
        <v>84</v>
      </c>
      <c r="H5081" s="384">
        <v>56</v>
      </c>
    </row>
    <row r="5082" spans="1:8" s="324" customFormat="1" ht="17.25">
      <c r="A5082" s="1223" t="s">
        <v>4053</v>
      </c>
      <c r="B5082" s="1191" t="s">
        <v>3764</v>
      </c>
      <c r="C5082" s="325" t="s">
        <v>4054</v>
      </c>
      <c r="D5082" s="325" t="s">
        <v>4055</v>
      </c>
      <c r="E5082" s="384">
        <v>316</v>
      </c>
      <c r="F5082" s="384">
        <v>188</v>
      </c>
      <c r="G5082" s="384">
        <v>144</v>
      </c>
      <c r="H5082" s="384">
        <v>96</v>
      </c>
    </row>
    <row r="5083" spans="1:8" s="324" customFormat="1" ht="28.15" customHeight="1">
      <c r="A5083" s="1223"/>
      <c r="B5083" s="1191"/>
      <c r="C5083" s="325" t="s">
        <v>4055</v>
      </c>
      <c r="D5083" s="325" t="s">
        <v>4056</v>
      </c>
      <c r="E5083" s="384">
        <v>360</v>
      </c>
      <c r="F5083" s="384">
        <v>216</v>
      </c>
      <c r="G5083" s="384">
        <v>164</v>
      </c>
      <c r="H5083" s="384">
        <v>108</v>
      </c>
    </row>
    <row r="5084" spans="1:8" s="324" customFormat="1" ht="17.25">
      <c r="A5084" s="1223"/>
      <c r="B5084" s="1191"/>
      <c r="C5084" s="325" t="s">
        <v>4056</v>
      </c>
      <c r="D5084" s="325" t="s">
        <v>4049</v>
      </c>
      <c r="E5084" s="384">
        <v>214</v>
      </c>
      <c r="F5084" s="384">
        <v>128</v>
      </c>
      <c r="G5084" s="384">
        <v>96</v>
      </c>
      <c r="H5084" s="384">
        <v>64</v>
      </c>
    </row>
    <row r="5085" spans="1:8" s="324" customFormat="1" ht="31.5">
      <c r="A5085" s="1223"/>
      <c r="B5085" s="1191"/>
      <c r="C5085" s="325" t="s">
        <v>4057</v>
      </c>
      <c r="D5085" s="325" t="s">
        <v>4058</v>
      </c>
      <c r="E5085" s="384">
        <v>178</v>
      </c>
      <c r="F5085" s="384">
        <v>108</v>
      </c>
      <c r="G5085" s="384">
        <v>80</v>
      </c>
      <c r="H5085" s="384">
        <v>52</v>
      </c>
    </row>
    <row r="5086" spans="1:8" s="324" customFormat="1" ht="31.5">
      <c r="A5086" s="1223"/>
      <c r="B5086" s="1191"/>
      <c r="C5086" s="325" t="s">
        <v>4058</v>
      </c>
      <c r="D5086" s="325" t="s">
        <v>4059</v>
      </c>
      <c r="E5086" s="384">
        <v>160</v>
      </c>
      <c r="F5086" s="384">
        <v>96</v>
      </c>
      <c r="G5086" s="384">
        <v>72</v>
      </c>
      <c r="H5086" s="384">
        <v>0</v>
      </c>
    </row>
    <row r="5087" spans="1:8" s="324" customFormat="1" ht="17.25">
      <c r="A5087" s="1223"/>
      <c r="B5087" s="1191"/>
      <c r="C5087" s="325" t="s">
        <v>4060</v>
      </c>
      <c r="D5087" s="325" t="s">
        <v>4061</v>
      </c>
      <c r="E5087" s="384">
        <v>156</v>
      </c>
      <c r="F5087" s="384">
        <v>92</v>
      </c>
      <c r="G5087" s="384">
        <v>72</v>
      </c>
      <c r="H5087" s="384">
        <v>0</v>
      </c>
    </row>
    <row r="5088" spans="1:8" s="324" customFormat="1" ht="17.25">
      <c r="A5088" s="1223"/>
      <c r="B5088" s="1191"/>
      <c r="C5088" s="325" t="s">
        <v>4049</v>
      </c>
      <c r="D5088" s="325" t="s">
        <v>4062</v>
      </c>
      <c r="E5088" s="384">
        <v>180</v>
      </c>
      <c r="F5088" s="384">
        <v>108</v>
      </c>
      <c r="G5088" s="384">
        <v>80</v>
      </c>
      <c r="H5088" s="384">
        <v>56</v>
      </c>
    </row>
    <row r="5089" spans="1:8" s="324" customFormat="1" ht="31.5">
      <c r="A5089" s="1223"/>
      <c r="B5089" s="1191"/>
      <c r="C5089" s="325" t="s">
        <v>4063</v>
      </c>
      <c r="D5089" s="325" t="s">
        <v>4064</v>
      </c>
      <c r="E5089" s="384">
        <v>132</v>
      </c>
      <c r="F5089" s="384">
        <v>80</v>
      </c>
      <c r="G5089" s="384">
        <v>60</v>
      </c>
      <c r="H5089" s="384">
        <v>0</v>
      </c>
    </row>
    <row r="5090" spans="1:8" s="324" customFormat="1" ht="31.5">
      <c r="A5090" s="1223"/>
      <c r="B5090" s="1191"/>
      <c r="C5090" s="325" t="s">
        <v>4065</v>
      </c>
      <c r="D5090" s="325" t="s">
        <v>1185</v>
      </c>
      <c r="E5090" s="384">
        <v>148</v>
      </c>
      <c r="F5090" s="384">
        <v>88</v>
      </c>
      <c r="G5090" s="384">
        <v>68</v>
      </c>
      <c r="H5090" s="384">
        <v>0</v>
      </c>
    </row>
    <row r="5091" spans="1:8" s="324" customFormat="1" ht="17.25">
      <c r="A5091" s="1223"/>
      <c r="B5091" s="1191"/>
      <c r="C5091" s="325" t="s">
        <v>4066</v>
      </c>
      <c r="D5091" s="325" t="s">
        <v>4067</v>
      </c>
      <c r="E5091" s="384">
        <v>130</v>
      </c>
      <c r="F5091" s="384">
        <v>80</v>
      </c>
      <c r="G5091" s="384">
        <v>60</v>
      </c>
      <c r="H5091" s="384">
        <v>0</v>
      </c>
    </row>
    <row r="5092" spans="1:8" s="324" customFormat="1" ht="17.25">
      <c r="A5092" s="1223"/>
      <c r="B5092" s="1191"/>
      <c r="C5092" s="325" t="s">
        <v>4068</v>
      </c>
      <c r="D5092" s="325" t="s">
        <v>4069</v>
      </c>
      <c r="E5092" s="384">
        <v>208</v>
      </c>
      <c r="F5092" s="384">
        <v>124</v>
      </c>
      <c r="G5092" s="384">
        <v>92</v>
      </c>
      <c r="H5092" s="384">
        <v>64</v>
      </c>
    </row>
    <row r="5093" spans="1:8" s="324" customFormat="1" ht="31.5">
      <c r="A5093" s="1223"/>
      <c r="B5093" s="1191"/>
      <c r="C5093" s="325" t="s">
        <v>4070</v>
      </c>
      <c r="D5093" s="325" t="s">
        <v>4071</v>
      </c>
      <c r="E5093" s="384">
        <v>132</v>
      </c>
      <c r="F5093" s="384">
        <v>80</v>
      </c>
      <c r="G5093" s="384">
        <v>60</v>
      </c>
      <c r="H5093" s="384">
        <v>0</v>
      </c>
    </row>
    <row r="5094" spans="1:8" s="324" customFormat="1" ht="39.6" customHeight="1">
      <c r="A5094" s="1223"/>
      <c r="B5094" s="1191"/>
      <c r="C5094" s="325" t="s">
        <v>4072</v>
      </c>
      <c r="D5094" s="325" t="s">
        <v>4073</v>
      </c>
      <c r="E5094" s="384">
        <v>100</v>
      </c>
      <c r="F5094" s="384">
        <v>60</v>
      </c>
      <c r="G5094" s="384">
        <v>0</v>
      </c>
      <c r="H5094" s="384">
        <v>0</v>
      </c>
    </row>
    <row r="5095" spans="1:8" s="324" customFormat="1" ht="17.25">
      <c r="A5095" s="1223"/>
      <c r="B5095" s="1191"/>
      <c r="C5095" s="1191" t="s">
        <v>4074</v>
      </c>
      <c r="D5095" s="1191"/>
      <c r="E5095" s="384">
        <v>214</v>
      </c>
      <c r="F5095" s="384">
        <v>128</v>
      </c>
      <c r="G5095" s="384">
        <v>96</v>
      </c>
      <c r="H5095" s="384">
        <v>64</v>
      </c>
    </row>
    <row r="5096" spans="1:8" s="324" customFormat="1" ht="31.5">
      <c r="A5096" s="1223">
        <v>3</v>
      </c>
      <c r="B5096" s="1191" t="s">
        <v>4075</v>
      </c>
      <c r="C5096" s="325" t="s">
        <v>4076</v>
      </c>
      <c r="D5096" s="325" t="s">
        <v>4077</v>
      </c>
      <c r="E5096" s="384">
        <v>208</v>
      </c>
      <c r="F5096" s="384">
        <v>124</v>
      </c>
      <c r="G5096" s="384">
        <v>92</v>
      </c>
      <c r="H5096" s="384">
        <v>64</v>
      </c>
    </row>
    <row r="5097" spans="1:8" s="324" customFormat="1" ht="31.5">
      <c r="A5097" s="1223"/>
      <c r="B5097" s="1191"/>
      <c r="C5097" s="325" t="s">
        <v>4077</v>
      </c>
      <c r="D5097" s="325" t="s">
        <v>4078</v>
      </c>
      <c r="E5097" s="384">
        <v>166</v>
      </c>
      <c r="F5097" s="384">
        <v>100</v>
      </c>
      <c r="G5097" s="384">
        <v>76</v>
      </c>
      <c r="H5097" s="384">
        <v>0</v>
      </c>
    </row>
    <row r="5098" spans="1:8" s="324" customFormat="1" ht="17.25">
      <c r="A5098" s="326">
        <v>4</v>
      </c>
      <c r="B5098" s="325" t="s">
        <v>4079</v>
      </c>
      <c r="C5098" s="325" t="s">
        <v>3752</v>
      </c>
      <c r="D5098" s="325" t="s">
        <v>4080</v>
      </c>
      <c r="E5098" s="384">
        <v>208</v>
      </c>
      <c r="F5098" s="384">
        <v>124</v>
      </c>
      <c r="G5098" s="384">
        <v>92</v>
      </c>
      <c r="H5098" s="384">
        <v>64</v>
      </c>
    </row>
    <row r="5099" spans="1:8" s="324" customFormat="1" ht="17.25">
      <c r="A5099" s="1223">
        <v>5</v>
      </c>
      <c r="B5099" s="1191" t="s">
        <v>4075</v>
      </c>
      <c r="C5099" s="325" t="s">
        <v>4081</v>
      </c>
      <c r="D5099" s="325" t="s">
        <v>4082</v>
      </c>
      <c r="E5099" s="384">
        <v>124</v>
      </c>
      <c r="F5099" s="384">
        <v>76</v>
      </c>
      <c r="G5099" s="384">
        <v>56</v>
      </c>
      <c r="H5099" s="384">
        <v>0</v>
      </c>
    </row>
    <row r="5100" spans="1:8" s="324" customFormat="1" ht="27.6" customHeight="1">
      <c r="A5100" s="1223"/>
      <c r="B5100" s="1191"/>
      <c r="C5100" s="325" t="s">
        <v>4083</v>
      </c>
      <c r="D5100" s="325" t="s">
        <v>4084</v>
      </c>
      <c r="E5100" s="384">
        <v>124</v>
      </c>
      <c r="F5100" s="384">
        <v>76</v>
      </c>
      <c r="G5100" s="384">
        <v>56</v>
      </c>
      <c r="H5100" s="384">
        <v>0</v>
      </c>
    </row>
    <row r="5101" spans="1:8" s="324" customFormat="1" ht="27.6" customHeight="1">
      <c r="A5101" s="322">
        <v>63</v>
      </c>
      <c r="B5101" s="433" t="s">
        <v>4085</v>
      </c>
      <c r="C5101" s="330"/>
      <c r="D5101" s="330"/>
      <c r="E5101" s="384">
        <v>0</v>
      </c>
      <c r="F5101" s="384">
        <v>0</v>
      </c>
      <c r="G5101" s="384">
        <v>0</v>
      </c>
      <c r="H5101" s="384">
        <v>0</v>
      </c>
    </row>
    <row r="5102" spans="1:8" s="324" customFormat="1" ht="27.6" customHeight="1">
      <c r="A5102" s="1260" t="s">
        <v>4086</v>
      </c>
      <c r="B5102" s="1355" t="s">
        <v>4087</v>
      </c>
      <c r="C5102" s="352" t="s">
        <v>4088</v>
      </c>
      <c r="D5102" s="352" t="s">
        <v>4089</v>
      </c>
      <c r="E5102" s="384">
        <v>1240</v>
      </c>
      <c r="F5102" s="384">
        <v>684</v>
      </c>
      <c r="G5102" s="384">
        <v>496</v>
      </c>
      <c r="H5102" s="384">
        <v>372</v>
      </c>
    </row>
    <row r="5103" spans="1:8" s="324" customFormat="1" ht="27.6" customHeight="1">
      <c r="A5103" s="1261"/>
      <c r="B5103" s="1355"/>
      <c r="C5103" s="352" t="s">
        <v>4089</v>
      </c>
      <c r="D5103" s="353" t="s">
        <v>4090</v>
      </c>
      <c r="E5103" s="384">
        <v>800</v>
      </c>
      <c r="F5103" s="384">
        <v>440</v>
      </c>
      <c r="G5103" s="384">
        <v>320</v>
      </c>
      <c r="H5103" s="384">
        <v>240</v>
      </c>
    </row>
    <row r="5104" spans="1:8" s="324" customFormat="1" ht="17.25">
      <c r="A5104" s="1261"/>
      <c r="B5104" s="1355"/>
      <c r="C5104" s="353" t="s">
        <v>4090</v>
      </c>
      <c r="D5104" s="353" t="s">
        <v>4091</v>
      </c>
      <c r="E5104" s="384">
        <v>400</v>
      </c>
      <c r="F5104" s="384">
        <v>220</v>
      </c>
      <c r="G5104" s="384">
        <v>160</v>
      </c>
      <c r="H5104" s="384">
        <v>120</v>
      </c>
    </row>
    <row r="5105" spans="1:8" s="324" customFormat="1" ht="27.6" customHeight="1">
      <c r="A5105" s="1261"/>
      <c r="B5105" s="1355"/>
      <c r="C5105" s="353" t="s">
        <v>4092</v>
      </c>
      <c r="D5105" s="353" t="s">
        <v>4093</v>
      </c>
      <c r="E5105" s="384">
        <v>600</v>
      </c>
      <c r="F5105" s="384">
        <v>332</v>
      </c>
      <c r="G5105" s="384">
        <v>240</v>
      </c>
      <c r="H5105" s="384">
        <v>180</v>
      </c>
    </row>
    <row r="5106" spans="1:8" s="324" customFormat="1" ht="27.6" customHeight="1">
      <c r="A5106" s="1261"/>
      <c r="B5106" s="1355"/>
      <c r="C5106" s="353" t="s">
        <v>4094</v>
      </c>
      <c r="D5106" s="353" t="s">
        <v>4095</v>
      </c>
      <c r="E5106" s="384">
        <v>400</v>
      </c>
      <c r="F5106" s="384">
        <v>220</v>
      </c>
      <c r="G5106" s="384">
        <v>160</v>
      </c>
      <c r="H5106" s="384">
        <v>120</v>
      </c>
    </row>
    <row r="5107" spans="1:8" s="324" customFormat="1" ht="27.6" customHeight="1">
      <c r="A5107" s="1261"/>
      <c r="B5107" s="1355"/>
      <c r="C5107" s="352" t="s">
        <v>4096</v>
      </c>
      <c r="D5107" s="352" t="s">
        <v>4097</v>
      </c>
      <c r="E5107" s="384">
        <v>1240</v>
      </c>
      <c r="F5107" s="384">
        <v>684</v>
      </c>
      <c r="G5107" s="384">
        <v>496</v>
      </c>
      <c r="H5107" s="384">
        <v>372</v>
      </c>
    </row>
    <row r="5108" spans="1:8" s="324" customFormat="1" ht="27.6" customHeight="1">
      <c r="A5108" s="1261"/>
      <c r="B5108" s="1355"/>
      <c r="C5108" s="352" t="s">
        <v>4097</v>
      </c>
      <c r="D5108" s="352" t="s">
        <v>4098</v>
      </c>
      <c r="E5108" s="384">
        <v>880</v>
      </c>
      <c r="F5108" s="384">
        <v>484</v>
      </c>
      <c r="G5108" s="384">
        <v>352</v>
      </c>
      <c r="H5108" s="384">
        <v>264</v>
      </c>
    </row>
    <row r="5109" spans="1:8" s="324" customFormat="1" ht="27.6" customHeight="1">
      <c r="A5109" s="1261"/>
      <c r="B5109" s="1355"/>
      <c r="C5109" s="352" t="s">
        <v>4098</v>
      </c>
      <c r="D5109" s="352" t="s">
        <v>4099</v>
      </c>
      <c r="E5109" s="384">
        <v>600</v>
      </c>
      <c r="F5109" s="384">
        <v>332</v>
      </c>
      <c r="G5109" s="384">
        <v>240</v>
      </c>
      <c r="H5109" s="384">
        <v>180</v>
      </c>
    </row>
    <row r="5110" spans="1:8" s="324" customFormat="1" ht="27.6" customHeight="1">
      <c r="A5110" s="1261"/>
      <c r="B5110" s="1355"/>
      <c r="C5110" s="352" t="s">
        <v>4100</v>
      </c>
      <c r="D5110" s="353" t="s">
        <v>4101</v>
      </c>
      <c r="E5110" s="384">
        <v>220</v>
      </c>
      <c r="F5110" s="384">
        <v>120</v>
      </c>
      <c r="G5110" s="384">
        <v>0</v>
      </c>
      <c r="H5110" s="384">
        <v>0</v>
      </c>
    </row>
    <row r="5111" spans="1:8" s="324" customFormat="1" ht="27.6" customHeight="1">
      <c r="A5111" s="1261"/>
      <c r="B5111" s="1355"/>
      <c r="C5111" s="352" t="s">
        <v>4102</v>
      </c>
      <c r="D5111" s="353" t="s">
        <v>4103</v>
      </c>
      <c r="E5111" s="384">
        <v>192</v>
      </c>
      <c r="F5111" s="384">
        <v>104</v>
      </c>
      <c r="G5111" s="384">
        <v>0</v>
      </c>
      <c r="H5111" s="384">
        <v>0</v>
      </c>
    </row>
    <row r="5112" spans="1:8" s="324" customFormat="1" ht="27.6" customHeight="1">
      <c r="A5112" s="1261">
        <v>2</v>
      </c>
      <c r="B5112" s="1355" t="s">
        <v>4104</v>
      </c>
      <c r="C5112" s="352" t="s">
        <v>4088</v>
      </c>
      <c r="D5112" s="352" t="s">
        <v>4105</v>
      </c>
      <c r="E5112" s="384">
        <v>1240</v>
      </c>
      <c r="F5112" s="384">
        <v>684</v>
      </c>
      <c r="G5112" s="384">
        <v>496</v>
      </c>
      <c r="H5112" s="384">
        <v>372</v>
      </c>
    </row>
    <row r="5113" spans="1:8" s="324" customFormat="1" ht="27.6" customHeight="1">
      <c r="A5113" s="1261"/>
      <c r="B5113" s="1355"/>
      <c r="C5113" s="352" t="s">
        <v>4105</v>
      </c>
      <c r="D5113" s="352" t="s">
        <v>4106</v>
      </c>
      <c r="E5113" s="384">
        <v>200</v>
      </c>
      <c r="F5113" s="384">
        <v>112</v>
      </c>
      <c r="G5113" s="384">
        <v>0</v>
      </c>
      <c r="H5113" s="384">
        <v>0</v>
      </c>
    </row>
    <row r="5114" spans="1:8" s="324" customFormat="1" ht="27.6" customHeight="1">
      <c r="A5114" s="1261">
        <v>3</v>
      </c>
      <c r="B5114" s="1355" t="s">
        <v>4107</v>
      </c>
      <c r="C5114" s="352" t="s">
        <v>277</v>
      </c>
      <c r="D5114" s="352" t="s">
        <v>4108</v>
      </c>
      <c r="E5114" s="384">
        <v>220</v>
      </c>
      <c r="F5114" s="384">
        <v>120</v>
      </c>
      <c r="G5114" s="384">
        <v>0</v>
      </c>
      <c r="H5114" s="384">
        <v>0</v>
      </c>
    </row>
    <row r="5115" spans="1:8" s="324" customFormat="1" ht="27.6" customHeight="1">
      <c r="A5115" s="1261"/>
      <c r="B5115" s="1355"/>
      <c r="C5115" s="352" t="s">
        <v>4108</v>
      </c>
      <c r="D5115" s="352" t="s">
        <v>4109</v>
      </c>
      <c r="E5115" s="384">
        <v>140</v>
      </c>
      <c r="F5115" s="384">
        <v>0</v>
      </c>
      <c r="G5115" s="384">
        <v>0</v>
      </c>
      <c r="H5115" s="384">
        <v>0</v>
      </c>
    </row>
    <row r="5116" spans="1:8" s="324" customFormat="1" ht="27.6" customHeight="1">
      <c r="A5116" s="1261">
        <v>4</v>
      </c>
      <c r="B5116" s="1355" t="s">
        <v>4110</v>
      </c>
      <c r="C5116" s="352" t="s">
        <v>4111</v>
      </c>
      <c r="D5116" s="352" t="s">
        <v>4112</v>
      </c>
      <c r="E5116" s="384">
        <v>576</v>
      </c>
      <c r="F5116" s="384">
        <v>316</v>
      </c>
      <c r="G5116" s="384">
        <v>232</v>
      </c>
      <c r="H5116" s="384">
        <v>172</v>
      </c>
    </row>
    <row r="5117" spans="1:8" s="324" customFormat="1" ht="27.6" customHeight="1">
      <c r="A5117" s="1261"/>
      <c r="B5117" s="1355"/>
      <c r="C5117" s="352" t="s">
        <v>4113</v>
      </c>
      <c r="D5117" s="353" t="s">
        <v>4114</v>
      </c>
      <c r="E5117" s="384">
        <v>200</v>
      </c>
      <c r="F5117" s="384">
        <v>112</v>
      </c>
      <c r="G5117" s="384">
        <v>0</v>
      </c>
      <c r="H5117" s="384">
        <v>0</v>
      </c>
    </row>
    <row r="5118" spans="1:8" s="324" customFormat="1" ht="27.6" customHeight="1">
      <c r="A5118" s="1261">
        <v>5</v>
      </c>
      <c r="B5118" s="1355" t="s">
        <v>4115</v>
      </c>
      <c r="C5118" s="352" t="s">
        <v>4116</v>
      </c>
      <c r="D5118" s="352" t="s">
        <v>4117</v>
      </c>
      <c r="E5118" s="384">
        <v>240</v>
      </c>
      <c r="F5118" s="384">
        <v>132</v>
      </c>
      <c r="G5118" s="384">
        <v>0</v>
      </c>
      <c r="H5118" s="384">
        <v>0</v>
      </c>
    </row>
    <row r="5119" spans="1:8" s="324" customFormat="1" ht="27.6" customHeight="1">
      <c r="A5119" s="1261"/>
      <c r="B5119" s="1355"/>
      <c r="C5119" s="352" t="s">
        <v>4117</v>
      </c>
      <c r="D5119" s="352" t="s">
        <v>4118</v>
      </c>
      <c r="E5119" s="384">
        <v>256</v>
      </c>
      <c r="F5119" s="384">
        <v>140</v>
      </c>
      <c r="G5119" s="384">
        <v>104</v>
      </c>
      <c r="H5119" s="384">
        <v>0</v>
      </c>
    </row>
    <row r="5120" spans="1:8" s="324" customFormat="1" ht="27.6" customHeight="1">
      <c r="A5120" s="1261"/>
      <c r="B5120" s="1355"/>
      <c r="C5120" s="352" t="s">
        <v>4118</v>
      </c>
      <c r="D5120" s="352" t="s">
        <v>4119</v>
      </c>
      <c r="E5120" s="384">
        <v>140</v>
      </c>
      <c r="F5120" s="384">
        <v>0</v>
      </c>
      <c r="G5120" s="384">
        <v>0</v>
      </c>
      <c r="H5120" s="384">
        <v>0</v>
      </c>
    </row>
    <row r="5121" spans="1:8" s="324" customFormat="1" ht="27.6" customHeight="1">
      <c r="A5121" s="1263">
        <v>6</v>
      </c>
      <c r="B5121" s="1541" t="s">
        <v>4120</v>
      </c>
      <c r="C5121" s="352" t="s">
        <v>4099</v>
      </c>
      <c r="D5121" s="354" t="s">
        <v>4121</v>
      </c>
      <c r="E5121" s="384">
        <v>320</v>
      </c>
      <c r="F5121" s="384">
        <v>176</v>
      </c>
      <c r="G5121" s="384">
        <v>0</v>
      </c>
      <c r="H5121" s="384">
        <v>0</v>
      </c>
    </row>
    <row r="5122" spans="1:8" s="324" customFormat="1" ht="27.6" customHeight="1">
      <c r="A5122" s="1264"/>
      <c r="B5122" s="1542"/>
      <c r="C5122" s="354" t="s">
        <v>4121</v>
      </c>
      <c r="D5122" s="352" t="s">
        <v>4122</v>
      </c>
      <c r="E5122" s="384">
        <v>240</v>
      </c>
      <c r="F5122" s="384">
        <v>132</v>
      </c>
      <c r="G5122" s="384">
        <v>0</v>
      </c>
      <c r="H5122" s="384">
        <v>0</v>
      </c>
    </row>
    <row r="5123" spans="1:8" s="324" customFormat="1" ht="31.5">
      <c r="A5123" s="355">
        <v>7</v>
      </c>
      <c r="B5123" s="440" t="s">
        <v>4123</v>
      </c>
      <c r="C5123" s="353" t="s">
        <v>4124</v>
      </c>
      <c r="D5123" s="353" t="s">
        <v>4125</v>
      </c>
      <c r="E5123" s="384">
        <v>192</v>
      </c>
      <c r="F5123" s="384">
        <v>104</v>
      </c>
      <c r="G5123" s="384">
        <v>0</v>
      </c>
      <c r="H5123" s="384">
        <v>0</v>
      </c>
    </row>
    <row r="5124" spans="1:8" s="324" customFormat="1" ht="27.6" customHeight="1">
      <c r="A5124" s="355">
        <v>8</v>
      </c>
      <c r="B5124" s="441" t="s">
        <v>4126</v>
      </c>
      <c r="C5124" s="353" t="s">
        <v>4127</v>
      </c>
      <c r="D5124" s="352" t="s">
        <v>4128</v>
      </c>
      <c r="E5124" s="384">
        <v>132</v>
      </c>
      <c r="F5124" s="384">
        <v>0</v>
      </c>
      <c r="G5124" s="384">
        <v>0</v>
      </c>
      <c r="H5124" s="384">
        <v>0</v>
      </c>
    </row>
    <row r="5125" spans="1:8" s="324" customFormat="1" ht="27.6" customHeight="1">
      <c r="A5125" s="355">
        <v>9</v>
      </c>
      <c r="B5125" s="440" t="s">
        <v>4129</v>
      </c>
      <c r="C5125" s="352" t="s">
        <v>4128</v>
      </c>
      <c r="D5125" s="353" t="s">
        <v>4130</v>
      </c>
      <c r="E5125" s="384">
        <v>80</v>
      </c>
      <c r="F5125" s="384">
        <v>0</v>
      </c>
      <c r="G5125" s="384">
        <v>0</v>
      </c>
      <c r="H5125" s="384">
        <v>0</v>
      </c>
    </row>
    <row r="5126" spans="1:8" s="324" customFormat="1" ht="27.6" customHeight="1">
      <c r="A5126" s="1261">
        <v>10</v>
      </c>
      <c r="B5126" s="1355" t="s">
        <v>4131</v>
      </c>
      <c r="C5126" s="352" t="s">
        <v>4132</v>
      </c>
      <c r="D5126" s="352" t="s">
        <v>4133</v>
      </c>
      <c r="E5126" s="384">
        <v>132</v>
      </c>
      <c r="F5126" s="384">
        <v>0</v>
      </c>
      <c r="G5126" s="384">
        <v>0</v>
      </c>
      <c r="H5126" s="384">
        <v>0</v>
      </c>
    </row>
    <row r="5127" spans="1:8" s="324" customFormat="1" ht="27.6" customHeight="1">
      <c r="A5127" s="1261"/>
      <c r="B5127" s="1355"/>
      <c r="C5127" s="352" t="s">
        <v>4133</v>
      </c>
      <c r="D5127" s="353" t="s">
        <v>4134</v>
      </c>
      <c r="E5127" s="384">
        <v>120</v>
      </c>
      <c r="F5127" s="384">
        <v>0</v>
      </c>
      <c r="G5127" s="384">
        <v>0</v>
      </c>
      <c r="H5127" s="384">
        <v>0</v>
      </c>
    </row>
    <row r="5128" spans="1:8" s="324" customFormat="1" ht="27.6" customHeight="1">
      <c r="A5128" s="1261"/>
      <c r="B5128" s="1355"/>
      <c r="C5128" s="353" t="s">
        <v>4134</v>
      </c>
      <c r="D5128" s="353" t="s">
        <v>4135</v>
      </c>
      <c r="E5128" s="384">
        <v>200</v>
      </c>
      <c r="F5128" s="384">
        <v>112</v>
      </c>
      <c r="G5128" s="384">
        <v>0</v>
      </c>
      <c r="H5128" s="384">
        <v>0</v>
      </c>
    </row>
    <row r="5129" spans="1:8" s="324" customFormat="1" ht="27.6" customHeight="1">
      <c r="A5129" s="1261">
        <v>11</v>
      </c>
      <c r="B5129" s="1355" t="s">
        <v>4136</v>
      </c>
      <c r="C5129" s="353" t="s">
        <v>4115</v>
      </c>
      <c r="D5129" s="352" t="s">
        <v>4137</v>
      </c>
      <c r="E5129" s="384">
        <v>128</v>
      </c>
      <c r="F5129" s="384">
        <v>0</v>
      </c>
      <c r="G5129" s="384">
        <v>0</v>
      </c>
      <c r="H5129" s="384">
        <v>0</v>
      </c>
    </row>
    <row r="5130" spans="1:8" s="324" customFormat="1" ht="27.6" customHeight="1">
      <c r="A5130" s="1261"/>
      <c r="B5130" s="1355"/>
      <c r="C5130" s="352" t="s">
        <v>4137</v>
      </c>
      <c r="D5130" s="352" t="s">
        <v>4138</v>
      </c>
      <c r="E5130" s="384">
        <v>120</v>
      </c>
      <c r="F5130" s="384">
        <v>0</v>
      </c>
      <c r="G5130" s="384">
        <v>0</v>
      </c>
      <c r="H5130" s="384">
        <v>0</v>
      </c>
    </row>
    <row r="5131" spans="1:8" s="324" customFormat="1" ht="27.6" customHeight="1">
      <c r="A5131" s="1261"/>
      <c r="B5131" s="1355"/>
      <c r="C5131" s="352" t="s">
        <v>4138</v>
      </c>
      <c r="D5131" s="353" t="s">
        <v>4139</v>
      </c>
      <c r="E5131" s="384">
        <v>200</v>
      </c>
      <c r="F5131" s="384">
        <v>112</v>
      </c>
      <c r="G5131" s="384">
        <v>0</v>
      </c>
      <c r="H5131" s="384">
        <v>0</v>
      </c>
    </row>
    <row r="5132" spans="1:8" s="324" customFormat="1" ht="27.6" customHeight="1">
      <c r="A5132" s="1261">
        <v>12</v>
      </c>
      <c r="B5132" s="1355" t="s">
        <v>4140</v>
      </c>
      <c r="C5132" s="353" t="s">
        <v>4141</v>
      </c>
      <c r="D5132" s="353" t="s">
        <v>4142</v>
      </c>
      <c r="E5132" s="384">
        <v>168</v>
      </c>
      <c r="F5132" s="384">
        <v>0</v>
      </c>
      <c r="G5132" s="384">
        <v>0</v>
      </c>
      <c r="H5132" s="384">
        <v>0</v>
      </c>
    </row>
    <row r="5133" spans="1:8" s="324" customFormat="1" ht="27.6" customHeight="1">
      <c r="A5133" s="1261"/>
      <c r="B5133" s="1355"/>
      <c r="C5133" s="352" t="s">
        <v>4133</v>
      </c>
      <c r="D5133" s="352" t="s">
        <v>4143</v>
      </c>
      <c r="E5133" s="384">
        <v>136</v>
      </c>
      <c r="F5133" s="384">
        <v>0</v>
      </c>
      <c r="G5133" s="384">
        <v>0</v>
      </c>
      <c r="H5133" s="384">
        <v>0</v>
      </c>
    </row>
    <row r="5134" spans="1:8" s="324" customFormat="1" ht="27.6" customHeight="1">
      <c r="A5134" s="1261"/>
      <c r="B5134" s="1355"/>
      <c r="C5134" s="352" t="s">
        <v>4143</v>
      </c>
      <c r="D5134" s="352" t="s">
        <v>4104</v>
      </c>
      <c r="E5134" s="384">
        <v>144</v>
      </c>
      <c r="F5134" s="384">
        <v>0</v>
      </c>
      <c r="G5134" s="384">
        <v>0</v>
      </c>
      <c r="H5134" s="384">
        <v>0</v>
      </c>
    </row>
    <row r="5135" spans="1:8" s="324" customFormat="1" ht="27.6" customHeight="1">
      <c r="A5135" s="1261">
        <v>13</v>
      </c>
      <c r="B5135" s="1355" t="s">
        <v>4144</v>
      </c>
      <c r="C5135" s="353" t="s">
        <v>4141</v>
      </c>
      <c r="D5135" s="353" t="s">
        <v>4142</v>
      </c>
      <c r="E5135" s="384">
        <v>168</v>
      </c>
      <c r="F5135" s="384">
        <v>0</v>
      </c>
      <c r="G5135" s="384">
        <v>0</v>
      </c>
      <c r="H5135" s="384">
        <v>0</v>
      </c>
    </row>
    <row r="5136" spans="1:8" s="324" customFormat="1" ht="27.6" customHeight="1">
      <c r="A5136" s="1261"/>
      <c r="B5136" s="1355"/>
      <c r="C5136" s="353" t="s">
        <v>4145</v>
      </c>
      <c r="D5136" s="352" t="s">
        <v>4140</v>
      </c>
      <c r="E5136" s="384">
        <v>136</v>
      </c>
      <c r="F5136" s="384">
        <v>0</v>
      </c>
      <c r="G5136" s="384">
        <v>0</v>
      </c>
      <c r="H5136" s="384">
        <v>0</v>
      </c>
    </row>
    <row r="5137" spans="1:8" s="324" customFormat="1" ht="27.6" customHeight="1">
      <c r="A5137" s="355">
        <v>14</v>
      </c>
      <c r="B5137" s="440" t="s">
        <v>4146</v>
      </c>
      <c r="C5137" s="352" t="s">
        <v>4147</v>
      </c>
      <c r="D5137" s="352" t="s">
        <v>4120</v>
      </c>
      <c r="E5137" s="384">
        <v>112</v>
      </c>
      <c r="F5137" s="384">
        <v>0</v>
      </c>
      <c r="G5137" s="384">
        <v>0</v>
      </c>
      <c r="H5137" s="384">
        <v>0</v>
      </c>
    </row>
    <row r="5138" spans="1:8" s="324" customFormat="1" ht="27.6" customHeight="1">
      <c r="A5138" s="1261">
        <v>15</v>
      </c>
      <c r="B5138" s="1355" t="s">
        <v>4148</v>
      </c>
      <c r="C5138" s="353" t="s">
        <v>277</v>
      </c>
      <c r="D5138" s="352" t="s">
        <v>4149</v>
      </c>
      <c r="E5138" s="384">
        <v>240</v>
      </c>
      <c r="F5138" s="384">
        <v>132</v>
      </c>
      <c r="G5138" s="384">
        <v>0</v>
      </c>
      <c r="H5138" s="384">
        <v>0</v>
      </c>
    </row>
    <row r="5139" spans="1:8" s="324" customFormat="1" ht="27.6" customHeight="1">
      <c r="A5139" s="1261"/>
      <c r="B5139" s="1355"/>
      <c r="C5139" s="352" t="s">
        <v>4149</v>
      </c>
      <c r="D5139" s="353" t="s">
        <v>4150</v>
      </c>
      <c r="E5139" s="384">
        <v>140</v>
      </c>
      <c r="F5139" s="384">
        <v>0</v>
      </c>
      <c r="G5139" s="384">
        <v>0</v>
      </c>
      <c r="H5139" s="384">
        <v>0</v>
      </c>
    </row>
    <row r="5140" spans="1:8" s="324" customFormat="1" ht="27.6" customHeight="1">
      <c r="A5140" s="1263">
        <v>16</v>
      </c>
      <c r="B5140" s="1355" t="s">
        <v>4151</v>
      </c>
      <c r="C5140" s="353" t="s">
        <v>277</v>
      </c>
      <c r="D5140" s="353" t="s">
        <v>4152</v>
      </c>
      <c r="E5140" s="384">
        <v>800</v>
      </c>
      <c r="F5140" s="384">
        <v>440</v>
      </c>
      <c r="G5140" s="384">
        <v>320</v>
      </c>
      <c r="H5140" s="384">
        <v>240</v>
      </c>
    </row>
    <row r="5141" spans="1:8" s="324" customFormat="1" ht="27.6" customHeight="1">
      <c r="A5141" s="1264"/>
      <c r="B5141" s="1355"/>
      <c r="C5141" s="353" t="s">
        <v>4152</v>
      </c>
      <c r="D5141" s="352" t="s">
        <v>4120</v>
      </c>
      <c r="E5141" s="384">
        <v>160</v>
      </c>
      <c r="F5141" s="384">
        <v>0</v>
      </c>
      <c r="G5141" s="384">
        <v>0</v>
      </c>
      <c r="H5141" s="384">
        <v>0</v>
      </c>
    </row>
    <row r="5142" spans="1:8" s="324" customFormat="1" ht="27.6" customHeight="1">
      <c r="A5142" s="355">
        <v>17</v>
      </c>
      <c r="B5142" s="440" t="s">
        <v>4153</v>
      </c>
      <c r="C5142" s="353" t="s">
        <v>277</v>
      </c>
      <c r="D5142" s="353" t="s">
        <v>4154</v>
      </c>
      <c r="E5142" s="384">
        <v>200</v>
      </c>
      <c r="F5142" s="384">
        <v>112</v>
      </c>
      <c r="G5142" s="384">
        <v>0</v>
      </c>
      <c r="H5142" s="384">
        <v>0</v>
      </c>
    </row>
    <row r="5143" spans="1:8" s="324" customFormat="1" ht="22.5" customHeight="1">
      <c r="A5143" s="1261">
        <v>18</v>
      </c>
      <c r="B5143" s="1355" t="s">
        <v>4155</v>
      </c>
      <c r="C5143" s="352" t="s">
        <v>4104</v>
      </c>
      <c r="D5143" s="352" t="s">
        <v>4156</v>
      </c>
      <c r="E5143" s="384">
        <v>800</v>
      </c>
      <c r="F5143" s="384">
        <v>440</v>
      </c>
      <c r="G5143" s="384">
        <v>320</v>
      </c>
      <c r="H5143" s="384">
        <v>240</v>
      </c>
    </row>
    <row r="5144" spans="1:8" s="324" customFormat="1" ht="31.5">
      <c r="A5144" s="1261"/>
      <c r="B5144" s="1355"/>
      <c r="C5144" s="352" t="s">
        <v>4156</v>
      </c>
      <c r="D5144" s="353" t="s">
        <v>4157</v>
      </c>
      <c r="E5144" s="384">
        <v>104</v>
      </c>
      <c r="F5144" s="384">
        <v>0</v>
      </c>
      <c r="G5144" s="384">
        <v>0</v>
      </c>
      <c r="H5144" s="384">
        <v>0</v>
      </c>
    </row>
    <row r="5145" spans="1:8" s="324" customFormat="1" ht="31.5">
      <c r="A5145" s="345">
        <v>19</v>
      </c>
      <c r="B5145" s="333" t="s">
        <v>4158</v>
      </c>
      <c r="C5145" s="345" t="s">
        <v>4104</v>
      </c>
      <c r="D5145" s="352" t="s">
        <v>4156</v>
      </c>
      <c r="E5145" s="384">
        <v>140</v>
      </c>
      <c r="F5145" s="384">
        <v>0</v>
      </c>
      <c r="G5145" s="384">
        <v>0</v>
      </c>
      <c r="H5145" s="384">
        <v>0</v>
      </c>
    </row>
    <row r="5146" spans="1:8" s="324" customFormat="1" ht="17.25">
      <c r="A5146" s="345">
        <v>20</v>
      </c>
      <c r="B5146" s="333" t="s">
        <v>4159</v>
      </c>
      <c r="C5146" s="334" t="s">
        <v>277</v>
      </c>
      <c r="D5146" s="334" t="s">
        <v>4154</v>
      </c>
      <c r="E5146" s="384">
        <v>168</v>
      </c>
      <c r="F5146" s="384">
        <v>0</v>
      </c>
      <c r="G5146" s="384">
        <v>0</v>
      </c>
      <c r="H5146" s="384">
        <v>0</v>
      </c>
    </row>
    <row r="5147" spans="1:8" s="324" customFormat="1" ht="17.25">
      <c r="A5147" s="345">
        <v>21</v>
      </c>
      <c r="B5147" s="333" t="s">
        <v>4160</v>
      </c>
      <c r="C5147" s="334" t="s">
        <v>277</v>
      </c>
      <c r="D5147" s="334" t="s">
        <v>4161</v>
      </c>
      <c r="E5147" s="384">
        <v>168</v>
      </c>
      <c r="F5147" s="384">
        <v>0</v>
      </c>
      <c r="G5147" s="384">
        <v>0</v>
      </c>
      <c r="H5147" s="384">
        <v>0</v>
      </c>
    </row>
    <row r="5148" spans="1:8" s="324" customFormat="1" ht="17.25" customHeight="1">
      <c r="A5148" s="355">
        <v>22</v>
      </c>
      <c r="B5148" s="1282" t="s">
        <v>4162</v>
      </c>
      <c r="C5148" s="1283"/>
      <c r="D5148" s="1284"/>
      <c r="E5148" s="384">
        <v>60</v>
      </c>
      <c r="F5148" s="384">
        <v>0</v>
      </c>
      <c r="G5148" s="384">
        <v>0</v>
      </c>
      <c r="H5148" s="384">
        <v>0</v>
      </c>
    </row>
    <row r="5149" spans="1:8" s="324" customFormat="1" ht="17.25">
      <c r="A5149" s="322">
        <v>64</v>
      </c>
      <c r="B5149" s="433" t="s">
        <v>4163</v>
      </c>
      <c r="C5149" s="330"/>
      <c r="D5149" s="330"/>
      <c r="E5149" s="384">
        <v>0</v>
      </c>
      <c r="F5149" s="384">
        <v>0</v>
      </c>
      <c r="G5149" s="384">
        <v>0</v>
      </c>
      <c r="H5149" s="384">
        <v>0</v>
      </c>
    </row>
    <row r="5150" spans="1:8" s="324" customFormat="1" ht="17.25" customHeight="1">
      <c r="A5150" s="1267">
        <v>1</v>
      </c>
      <c r="B5150" s="1279" t="s">
        <v>4164</v>
      </c>
      <c r="C5150" s="356" t="s">
        <v>4165</v>
      </c>
      <c r="D5150" s="356" t="s">
        <v>4166</v>
      </c>
      <c r="E5150" s="384">
        <v>1440</v>
      </c>
      <c r="F5150" s="384">
        <v>792</v>
      </c>
      <c r="G5150" s="384">
        <v>576</v>
      </c>
      <c r="H5150" s="384">
        <v>360</v>
      </c>
    </row>
    <row r="5151" spans="1:8" s="324" customFormat="1" ht="37.5">
      <c r="A5151" s="1267"/>
      <c r="B5151" s="1279"/>
      <c r="C5151" s="356" t="s">
        <v>4166</v>
      </c>
      <c r="D5151" s="356" t="s">
        <v>4167</v>
      </c>
      <c r="E5151" s="384">
        <v>1200</v>
      </c>
      <c r="F5151" s="384">
        <v>660</v>
      </c>
      <c r="G5151" s="384">
        <v>480</v>
      </c>
      <c r="H5151" s="384">
        <v>300</v>
      </c>
    </row>
    <row r="5152" spans="1:8" s="324" customFormat="1" ht="18.75">
      <c r="A5152" s="1267"/>
      <c r="B5152" s="1279"/>
      <c r="C5152" s="357" t="s">
        <v>4167</v>
      </c>
      <c r="D5152" s="357" t="s">
        <v>4168</v>
      </c>
      <c r="E5152" s="384">
        <v>880</v>
      </c>
      <c r="F5152" s="384">
        <v>484</v>
      </c>
      <c r="G5152" s="384">
        <v>352</v>
      </c>
      <c r="H5152" s="384">
        <v>220</v>
      </c>
    </row>
    <row r="5153" spans="1:8" s="324" customFormat="1" ht="18.75">
      <c r="A5153" s="1267"/>
      <c r="B5153" s="1279"/>
      <c r="C5153" s="357" t="s">
        <v>4165</v>
      </c>
      <c r="D5153" s="357" t="s">
        <v>4169</v>
      </c>
      <c r="E5153" s="384">
        <v>1200</v>
      </c>
      <c r="F5153" s="384">
        <v>660</v>
      </c>
      <c r="G5153" s="384">
        <v>480</v>
      </c>
      <c r="H5153" s="384">
        <v>300</v>
      </c>
    </row>
    <row r="5154" spans="1:8" s="324" customFormat="1" ht="37.5">
      <c r="A5154" s="1267"/>
      <c r="B5154" s="1279"/>
      <c r="C5154" s="357" t="s">
        <v>4169</v>
      </c>
      <c r="D5154" s="357" t="s">
        <v>4170</v>
      </c>
      <c r="E5154" s="384">
        <v>720</v>
      </c>
      <c r="F5154" s="384">
        <v>396</v>
      </c>
      <c r="G5154" s="384">
        <v>288</v>
      </c>
      <c r="H5154" s="384">
        <v>180</v>
      </c>
    </row>
    <row r="5155" spans="1:8" s="324" customFormat="1" ht="18.75">
      <c r="A5155" s="1267"/>
      <c r="B5155" s="1279"/>
      <c r="C5155" s="357" t="s">
        <v>4171</v>
      </c>
      <c r="D5155" s="358" t="s">
        <v>4172</v>
      </c>
      <c r="E5155" s="384">
        <v>340</v>
      </c>
      <c r="F5155" s="384">
        <v>188</v>
      </c>
      <c r="G5155" s="384">
        <v>136</v>
      </c>
      <c r="H5155" s="384">
        <v>0</v>
      </c>
    </row>
    <row r="5156" spans="1:8" s="324" customFormat="1" ht="33" customHeight="1">
      <c r="A5156" s="1267">
        <v>2</v>
      </c>
      <c r="B5156" s="1279" t="s">
        <v>4173</v>
      </c>
      <c r="C5156" s="356" t="s">
        <v>4165</v>
      </c>
      <c r="D5156" s="356" t="s">
        <v>4174</v>
      </c>
      <c r="E5156" s="384">
        <v>1120</v>
      </c>
      <c r="F5156" s="384">
        <v>616</v>
      </c>
      <c r="G5156" s="384">
        <v>448</v>
      </c>
      <c r="H5156" s="384">
        <v>280</v>
      </c>
    </row>
    <row r="5157" spans="1:8" s="324" customFormat="1" ht="56.25">
      <c r="A5157" s="1267"/>
      <c r="B5157" s="1279"/>
      <c r="C5157" s="356" t="s">
        <v>4174</v>
      </c>
      <c r="D5157" s="356" t="s">
        <v>4175</v>
      </c>
      <c r="E5157" s="384">
        <v>800</v>
      </c>
      <c r="F5157" s="384">
        <v>440</v>
      </c>
      <c r="G5157" s="384">
        <v>320</v>
      </c>
      <c r="H5157" s="384">
        <v>200</v>
      </c>
    </row>
    <row r="5158" spans="1:8" s="324" customFormat="1" ht="56.25">
      <c r="A5158" s="1267"/>
      <c r="B5158" s="1279"/>
      <c r="C5158" s="356" t="s">
        <v>4175</v>
      </c>
      <c r="D5158" s="356" t="s">
        <v>4176</v>
      </c>
      <c r="E5158" s="384">
        <v>300</v>
      </c>
      <c r="F5158" s="384">
        <v>164</v>
      </c>
      <c r="G5158" s="384">
        <v>120</v>
      </c>
      <c r="H5158" s="384">
        <v>0</v>
      </c>
    </row>
    <row r="5159" spans="1:8" s="324" customFormat="1" ht="56.25">
      <c r="A5159" s="1267"/>
      <c r="B5159" s="1279"/>
      <c r="C5159" s="356" t="s">
        <v>4176</v>
      </c>
      <c r="D5159" s="356" t="s">
        <v>4177</v>
      </c>
      <c r="E5159" s="384">
        <v>480</v>
      </c>
      <c r="F5159" s="384">
        <v>264</v>
      </c>
      <c r="G5159" s="384">
        <v>192</v>
      </c>
      <c r="H5159" s="384">
        <v>120</v>
      </c>
    </row>
    <row r="5160" spans="1:8" s="324" customFormat="1" ht="37.5">
      <c r="A5160" s="1267"/>
      <c r="B5160" s="1279"/>
      <c r="C5160" s="356" t="s">
        <v>4177</v>
      </c>
      <c r="D5160" s="356" t="s">
        <v>4178</v>
      </c>
      <c r="E5160" s="384">
        <v>400</v>
      </c>
      <c r="F5160" s="384">
        <v>200</v>
      </c>
      <c r="G5160" s="384">
        <v>160</v>
      </c>
      <c r="H5160" s="384">
        <v>0</v>
      </c>
    </row>
    <row r="5161" spans="1:8" s="324" customFormat="1" ht="18.75">
      <c r="A5161" s="1267"/>
      <c r="B5161" s="1279"/>
      <c r="C5161" s="356" t="s">
        <v>4178</v>
      </c>
      <c r="D5161" s="356" t="s">
        <v>4172</v>
      </c>
      <c r="E5161" s="384">
        <v>224</v>
      </c>
      <c r="F5161" s="384">
        <v>112</v>
      </c>
      <c r="G5161" s="384">
        <v>0</v>
      </c>
      <c r="H5161" s="384">
        <v>0</v>
      </c>
    </row>
    <row r="5162" spans="1:8" s="324" customFormat="1" ht="37.5">
      <c r="A5162" s="1267"/>
      <c r="B5162" s="1279"/>
      <c r="C5162" s="356" t="s">
        <v>4177</v>
      </c>
      <c r="D5162" s="356" t="s">
        <v>4179</v>
      </c>
      <c r="E5162" s="384">
        <v>400</v>
      </c>
      <c r="F5162" s="384">
        <v>220</v>
      </c>
      <c r="G5162" s="384">
        <v>160</v>
      </c>
      <c r="H5162" s="384">
        <v>100</v>
      </c>
    </row>
    <row r="5163" spans="1:8" s="324" customFormat="1" ht="18.75">
      <c r="A5163" s="1267"/>
      <c r="B5163" s="1279"/>
      <c r="C5163" s="356" t="s">
        <v>4179</v>
      </c>
      <c r="D5163" s="356" t="s">
        <v>3996</v>
      </c>
      <c r="E5163" s="384">
        <v>192</v>
      </c>
      <c r="F5163" s="384">
        <v>104</v>
      </c>
      <c r="G5163" s="384">
        <v>0</v>
      </c>
      <c r="H5163" s="384">
        <v>0</v>
      </c>
    </row>
    <row r="5164" spans="1:8" s="324" customFormat="1" ht="37.5">
      <c r="A5164" s="1273">
        <v>3</v>
      </c>
      <c r="B5164" s="1545" t="s">
        <v>4180</v>
      </c>
      <c r="C5164" s="356" t="s">
        <v>4181</v>
      </c>
      <c r="D5164" s="359" t="s">
        <v>4182</v>
      </c>
      <c r="E5164" s="384">
        <v>540</v>
      </c>
      <c r="F5164" s="384">
        <v>296</v>
      </c>
      <c r="G5164" s="384">
        <v>216</v>
      </c>
      <c r="H5164" s="384">
        <v>136</v>
      </c>
    </row>
    <row r="5165" spans="1:8" s="324" customFormat="1" ht="37.5">
      <c r="A5165" s="1274"/>
      <c r="B5165" s="1546"/>
      <c r="C5165" s="359" t="s">
        <v>4182</v>
      </c>
      <c r="D5165" s="356" t="s">
        <v>4183</v>
      </c>
      <c r="E5165" s="384">
        <v>420</v>
      </c>
      <c r="F5165" s="384">
        <v>232</v>
      </c>
      <c r="G5165" s="384">
        <v>168</v>
      </c>
      <c r="H5165" s="384">
        <v>104</v>
      </c>
    </row>
    <row r="5166" spans="1:8" s="324" customFormat="1" ht="75">
      <c r="A5166" s="360">
        <v>4</v>
      </c>
      <c r="B5166" s="359" t="s">
        <v>4184</v>
      </c>
      <c r="C5166" s="356" t="s">
        <v>4185</v>
      </c>
      <c r="D5166" s="356" t="s">
        <v>4186</v>
      </c>
      <c r="E5166" s="384">
        <v>540</v>
      </c>
      <c r="F5166" s="384">
        <v>270</v>
      </c>
      <c r="G5166" s="384">
        <v>216</v>
      </c>
      <c r="H5166" s="384">
        <v>0</v>
      </c>
    </row>
    <row r="5167" spans="1:8" s="324" customFormat="1" ht="56.25">
      <c r="A5167" s="360">
        <v>5</v>
      </c>
      <c r="B5167" s="359" t="s">
        <v>4187</v>
      </c>
      <c r="C5167" s="356" t="s">
        <v>4188</v>
      </c>
      <c r="D5167" s="356" t="s">
        <v>4189</v>
      </c>
      <c r="E5167" s="384">
        <v>328</v>
      </c>
      <c r="F5167" s="384">
        <v>180</v>
      </c>
      <c r="G5167" s="384">
        <v>132</v>
      </c>
      <c r="H5167" s="384">
        <v>0</v>
      </c>
    </row>
    <row r="5168" spans="1:8" s="324" customFormat="1" ht="56.25">
      <c r="A5168" s="1267">
        <v>6</v>
      </c>
      <c r="B5168" s="1279" t="s">
        <v>4190</v>
      </c>
      <c r="C5168" s="356" t="s">
        <v>4191</v>
      </c>
      <c r="D5168" s="356" t="s">
        <v>4192</v>
      </c>
      <c r="E5168" s="384">
        <v>380</v>
      </c>
      <c r="F5168" s="384">
        <v>208</v>
      </c>
      <c r="G5168" s="384">
        <v>152</v>
      </c>
      <c r="H5168" s="384">
        <v>96</v>
      </c>
    </row>
    <row r="5169" spans="1:8" s="324" customFormat="1" ht="18.75">
      <c r="A5169" s="1267"/>
      <c r="B5169" s="1279"/>
      <c r="C5169" s="356" t="s">
        <v>4192</v>
      </c>
      <c r="D5169" s="356" t="s">
        <v>3996</v>
      </c>
      <c r="E5169" s="384">
        <v>340</v>
      </c>
      <c r="F5169" s="384">
        <v>188</v>
      </c>
      <c r="G5169" s="384">
        <v>136</v>
      </c>
      <c r="H5169" s="384">
        <v>0</v>
      </c>
    </row>
    <row r="5170" spans="1:8" s="324" customFormat="1" ht="56.25">
      <c r="A5170" s="361">
        <v>7</v>
      </c>
      <c r="B5170" s="356" t="s">
        <v>4193</v>
      </c>
      <c r="C5170" s="356" t="s">
        <v>4194</v>
      </c>
      <c r="D5170" s="356" t="s">
        <v>4195</v>
      </c>
      <c r="E5170" s="384">
        <v>260</v>
      </c>
      <c r="F5170" s="384">
        <v>130</v>
      </c>
      <c r="G5170" s="384">
        <v>104</v>
      </c>
      <c r="H5170" s="384">
        <v>0</v>
      </c>
    </row>
    <row r="5171" spans="1:8" s="324" customFormat="1" ht="56.25">
      <c r="A5171" s="363">
        <v>8</v>
      </c>
      <c r="B5171" s="359" t="s">
        <v>4196</v>
      </c>
      <c r="C5171" s="356" t="s">
        <v>4197</v>
      </c>
      <c r="D5171" s="356" t="s">
        <v>4198</v>
      </c>
      <c r="E5171" s="384">
        <v>540</v>
      </c>
      <c r="F5171" s="384">
        <v>270</v>
      </c>
      <c r="G5171" s="384">
        <v>216</v>
      </c>
      <c r="H5171" s="384">
        <v>112</v>
      </c>
    </row>
    <row r="5172" spans="1:8" s="324" customFormat="1" ht="56.25">
      <c r="A5172" s="361">
        <v>9</v>
      </c>
      <c r="B5172" s="356" t="s">
        <v>4199</v>
      </c>
      <c r="C5172" s="356" t="s">
        <v>4200</v>
      </c>
      <c r="D5172" s="356" t="s">
        <v>4201</v>
      </c>
      <c r="E5172" s="384">
        <v>400</v>
      </c>
      <c r="F5172" s="384">
        <v>200</v>
      </c>
      <c r="G5172" s="384">
        <v>160</v>
      </c>
      <c r="H5172" s="384">
        <v>0</v>
      </c>
    </row>
    <row r="5173" spans="1:8" s="324" customFormat="1" ht="56.25">
      <c r="A5173" s="1267">
        <v>10</v>
      </c>
      <c r="B5173" s="1279" t="s">
        <v>4202</v>
      </c>
      <c r="C5173" s="356" t="s">
        <v>4203</v>
      </c>
      <c r="D5173" s="356" t="s">
        <v>4204</v>
      </c>
      <c r="E5173" s="384">
        <v>240</v>
      </c>
      <c r="F5173" s="384">
        <v>132</v>
      </c>
      <c r="G5173" s="384">
        <v>96</v>
      </c>
      <c r="H5173" s="384">
        <v>0</v>
      </c>
    </row>
    <row r="5174" spans="1:8" s="324" customFormat="1" ht="37.5">
      <c r="A5174" s="1267"/>
      <c r="B5174" s="1279"/>
      <c r="C5174" s="356" t="s">
        <v>4204</v>
      </c>
      <c r="D5174" s="356" t="s">
        <v>4205</v>
      </c>
      <c r="E5174" s="384">
        <v>180</v>
      </c>
      <c r="F5174" s="384">
        <v>100</v>
      </c>
      <c r="G5174" s="384">
        <v>0</v>
      </c>
      <c r="H5174" s="384">
        <v>0</v>
      </c>
    </row>
    <row r="5175" spans="1:8" s="324" customFormat="1" ht="37.5">
      <c r="A5175" s="1269">
        <v>11</v>
      </c>
      <c r="B5175" s="1543" t="s">
        <v>4206</v>
      </c>
      <c r="C5175" s="357" t="s">
        <v>4177</v>
      </c>
      <c r="D5175" s="358" t="s">
        <v>4207</v>
      </c>
      <c r="E5175" s="384">
        <v>156</v>
      </c>
      <c r="F5175" s="384">
        <v>0</v>
      </c>
      <c r="G5175" s="384">
        <v>0</v>
      </c>
      <c r="H5175" s="384">
        <v>0</v>
      </c>
    </row>
    <row r="5176" spans="1:8" s="324" customFormat="1" ht="18.75">
      <c r="A5176" s="1270"/>
      <c r="B5176" s="1544"/>
      <c r="C5176" s="358" t="s">
        <v>4207</v>
      </c>
      <c r="D5176" s="365" t="s">
        <v>881</v>
      </c>
      <c r="E5176" s="384">
        <v>140</v>
      </c>
      <c r="F5176" s="384">
        <v>70</v>
      </c>
      <c r="G5176" s="384">
        <v>56</v>
      </c>
      <c r="H5176" s="384">
        <v>0</v>
      </c>
    </row>
    <row r="5177" spans="1:8" s="324" customFormat="1" ht="37.5">
      <c r="A5177" s="1273">
        <v>12</v>
      </c>
      <c r="B5177" s="1545" t="s">
        <v>4208</v>
      </c>
      <c r="C5177" s="356" t="s">
        <v>4209</v>
      </c>
      <c r="D5177" s="365" t="s">
        <v>4210</v>
      </c>
      <c r="E5177" s="384">
        <v>340</v>
      </c>
      <c r="F5177" s="384">
        <v>188</v>
      </c>
      <c r="G5177" s="384">
        <v>136</v>
      </c>
      <c r="H5177" s="384">
        <v>0</v>
      </c>
    </row>
    <row r="5178" spans="1:8" s="324" customFormat="1" ht="37.5">
      <c r="A5178" s="1274"/>
      <c r="B5178" s="1546"/>
      <c r="C5178" s="365" t="s">
        <v>4210</v>
      </c>
      <c r="D5178" s="359" t="s">
        <v>4211</v>
      </c>
      <c r="E5178" s="384">
        <v>280</v>
      </c>
      <c r="F5178" s="384">
        <v>156</v>
      </c>
      <c r="G5178" s="384">
        <v>112</v>
      </c>
      <c r="H5178" s="384">
        <v>0</v>
      </c>
    </row>
    <row r="5179" spans="1:8" s="324" customFormat="1" ht="37.5">
      <c r="A5179" s="1274"/>
      <c r="B5179" s="1547"/>
      <c r="C5179" s="359" t="s">
        <v>4211</v>
      </c>
      <c r="D5179" s="359" t="s">
        <v>4212</v>
      </c>
      <c r="E5179" s="384">
        <v>160</v>
      </c>
      <c r="F5179" s="384">
        <v>80</v>
      </c>
      <c r="G5179" s="384">
        <v>64</v>
      </c>
      <c r="H5179" s="384">
        <v>0</v>
      </c>
    </row>
    <row r="5180" spans="1:8" s="324" customFormat="1" ht="37.5">
      <c r="A5180" s="1275"/>
      <c r="B5180" s="356" t="s">
        <v>4213</v>
      </c>
      <c r="C5180" s="356" t="s">
        <v>4211</v>
      </c>
      <c r="D5180" s="356" t="s">
        <v>4209</v>
      </c>
      <c r="E5180" s="384">
        <v>216</v>
      </c>
      <c r="F5180" s="384">
        <v>120</v>
      </c>
      <c r="G5180" s="384">
        <v>0</v>
      </c>
      <c r="H5180" s="384">
        <v>0</v>
      </c>
    </row>
    <row r="5181" spans="1:8" s="324" customFormat="1" ht="37.5">
      <c r="A5181" s="366">
        <v>13</v>
      </c>
      <c r="B5181" s="357" t="s">
        <v>4214</v>
      </c>
      <c r="C5181" s="357" t="s">
        <v>4215</v>
      </c>
      <c r="D5181" s="357" t="s">
        <v>4216</v>
      </c>
      <c r="E5181" s="384">
        <v>240</v>
      </c>
      <c r="F5181" s="384">
        <v>132</v>
      </c>
      <c r="G5181" s="384">
        <v>96</v>
      </c>
      <c r="H5181" s="384">
        <v>0</v>
      </c>
    </row>
    <row r="5182" spans="1:8" s="324" customFormat="1" ht="37.5">
      <c r="A5182" s="361">
        <v>14</v>
      </c>
      <c r="B5182" s="356" t="s">
        <v>4217</v>
      </c>
      <c r="C5182" s="1279" t="s">
        <v>4218</v>
      </c>
      <c r="D5182" s="1279"/>
      <c r="E5182" s="384">
        <v>720</v>
      </c>
      <c r="F5182" s="384">
        <v>396</v>
      </c>
      <c r="G5182" s="384">
        <v>288</v>
      </c>
      <c r="H5182" s="384">
        <v>180</v>
      </c>
    </row>
    <row r="5183" spans="1:8" s="324" customFormat="1" ht="56.25">
      <c r="A5183" s="361">
        <v>13</v>
      </c>
      <c r="B5183" s="356" t="s">
        <v>4219</v>
      </c>
      <c r="C5183" s="356" t="s">
        <v>4209</v>
      </c>
      <c r="D5183" s="356" t="s">
        <v>4203</v>
      </c>
      <c r="E5183" s="384">
        <v>1000</v>
      </c>
      <c r="F5183" s="384">
        <v>500</v>
      </c>
      <c r="G5183" s="384">
        <v>400</v>
      </c>
      <c r="H5183" s="384">
        <v>100</v>
      </c>
    </row>
    <row r="5184" spans="1:8" s="324" customFormat="1" ht="37.5">
      <c r="A5184" s="361">
        <v>14</v>
      </c>
      <c r="B5184" s="356" t="s">
        <v>4220</v>
      </c>
      <c r="C5184" s="356" t="s">
        <v>4209</v>
      </c>
      <c r="D5184" s="356" t="s">
        <v>4221</v>
      </c>
      <c r="E5184" s="384">
        <v>960</v>
      </c>
      <c r="F5184" s="384">
        <v>480</v>
      </c>
      <c r="G5184" s="384">
        <v>384</v>
      </c>
      <c r="H5184" s="384">
        <v>0</v>
      </c>
    </row>
    <row r="5185" spans="1:8" s="324" customFormat="1" ht="56.25">
      <c r="A5185" s="361">
        <v>15</v>
      </c>
      <c r="B5185" s="356" t="s">
        <v>4222</v>
      </c>
      <c r="C5185" s="356" t="s">
        <v>4223</v>
      </c>
      <c r="D5185" s="356" t="s">
        <v>4224</v>
      </c>
      <c r="E5185" s="384">
        <v>320</v>
      </c>
      <c r="F5185" s="384">
        <v>160</v>
      </c>
      <c r="G5185" s="384">
        <v>128</v>
      </c>
      <c r="H5185" s="384">
        <v>0</v>
      </c>
    </row>
    <row r="5186" spans="1:8" s="324" customFormat="1" ht="75">
      <c r="A5186" s="361">
        <v>16</v>
      </c>
      <c r="B5186" s="356" t="s">
        <v>4225</v>
      </c>
      <c r="C5186" s="1279" t="s">
        <v>4226</v>
      </c>
      <c r="D5186" s="1279"/>
      <c r="E5186" s="384">
        <v>180</v>
      </c>
      <c r="F5186" s="384">
        <v>90</v>
      </c>
      <c r="G5186" s="384">
        <v>0</v>
      </c>
      <c r="H5186" s="384">
        <v>0</v>
      </c>
    </row>
    <row r="5187" spans="1:8" s="324" customFormat="1" ht="17.25" customHeight="1">
      <c r="A5187" s="1273">
        <v>17</v>
      </c>
      <c r="B5187" s="1545" t="s">
        <v>4227</v>
      </c>
      <c r="C5187" s="1280" t="s">
        <v>4228</v>
      </c>
      <c r="D5187" s="1281"/>
      <c r="E5187" s="384">
        <v>1400</v>
      </c>
      <c r="F5187" s="384">
        <v>0</v>
      </c>
      <c r="G5187" s="384">
        <v>0</v>
      </c>
      <c r="H5187" s="384">
        <v>0</v>
      </c>
    </row>
    <row r="5188" spans="1:8" s="324" customFormat="1" ht="18.75">
      <c r="A5188" s="1275"/>
      <c r="B5188" s="1547"/>
      <c r="C5188" s="1280" t="s">
        <v>4229</v>
      </c>
      <c r="D5188" s="1281"/>
      <c r="E5188" s="384">
        <v>1000</v>
      </c>
      <c r="F5188" s="384">
        <v>0</v>
      </c>
      <c r="G5188" s="384">
        <v>0</v>
      </c>
      <c r="H5188" s="384">
        <v>0</v>
      </c>
    </row>
    <row r="5189" spans="1:8" s="324" customFormat="1" ht="17.25" customHeight="1">
      <c r="A5189" s="368" t="s">
        <v>4230</v>
      </c>
      <c r="B5189" s="1279" t="s">
        <v>4231</v>
      </c>
      <c r="C5189" s="1279"/>
      <c r="D5189" s="1279"/>
      <c r="E5189" s="384">
        <v>152</v>
      </c>
      <c r="F5189" s="384">
        <v>0</v>
      </c>
      <c r="G5189" s="384">
        <v>0</v>
      </c>
      <c r="H5189" s="384">
        <v>0</v>
      </c>
    </row>
    <row r="5190" spans="1:8" s="324" customFormat="1" ht="17.25" customHeight="1">
      <c r="A5190" s="368" t="s">
        <v>4232</v>
      </c>
      <c r="B5190" s="1279" t="s">
        <v>4233</v>
      </c>
      <c r="C5190" s="1279"/>
      <c r="D5190" s="1279"/>
      <c r="E5190" s="384">
        <v>144</v>
      </c>
      <c r="F5190" s="384">
        <v>0</v>
      </c>
      <c r="G5190" s="384">
        <v>0</v>
      </c>
      <c r="H5190" s="384">
        <v>0</v>
      </c>
    </row>
    <row r="5191" spans="1:8" s="324" customFormat="1" ht="17.25" customHeight="1">
      <c r="A5191" s="368" t="s">
        <v>4234</v>
      </c>
      <c r="B5191" s="1268" t="s">
        <v>4235</v>
      </c>
      <c r="C5191" s="1268"/>
      <c r="D5191" s="1268"/>
      <c r="E5191" s="384">
        <v>128</v>
      </c>
      <c r="F5191" s="384">
        <v>0</v>
      </c>
      <c r="G5191" s="384">
        <v>0</v>
      </c>
      <c r="H5191" s="384">
        <v>0</v>
      </c>
    </row>
    <row r="5192" spans="1:8" s="324" customFormat="1" ht="17.25" customHeight="1">
      <c r="A5192" s="368" t="s">
        <v>4236</v>
      </c>
      <c r="B5192" s="1268" t="s">
        <v>4237</v>
      </c>
      <c r="C5192" s="1268"/>
      <c r="D5192" s="1268"/>
      <c r="E5192" s="384">
        <v>112</v>
      </c>
      <c r="F5192" s="384">
        <v>0</v>
      </c>
      <c r="G5192" s="384">
        <v>0</v>
      </c>
      <c r="H5192" s="384">
        <v>0</v>
      </c>
    </row>
    <row r="5193" spans="1:8" s="324" customFormat="1" ht="17.25">
      <c r="A5193" s="322">
        <v>65</v>
      </c>
      <c r="B5193" s="433" t="s">
        <v>4238</v>
      </c>
      <c r="C5193" s="330"/>
      <c r="D5193" s="330"/>
      <c r="E5193" s="384">
        <v>0</v>
      </c>
      <c r="F5193" s="384">
        <v>0</v>
      </c>
      <c r="G5193" s="384">
        <v>0</v>
      </c>
      <c r="H5193" s="384">
        <v>0</v>
      </c>
    </row>
    <row r="5194" spans="1:8" s="324" customFormat="1" ht="18.75" customHeight="1">
      <c r="A5194" s="1285">
        <v>1</v>
      </c>
      <c r="B5194" s="1548" t="s">
        <v>4239</v>
      </c>
      <c r="C5194" s="369" t="s">
        <v>4240</v>
      </c>
      <c r="D5194" s="369" t="s">
        <v>4241</v>
      </c>
      <c r="E5194" s="385"/>
      <c r="F5194" s="385"/>
      <c r="G5194" s="385"/>
      <c r="H5194" s="385"/>
    </row>
    <row r="5195" spans="1:8" s="324" customFormat="1" ht="36">
      <c r="A5195" s="1285"/>
      <c r="B5195" s="1548"/>
      <c r="C5195" s="369" t="s">
        <v>4241</v>
      </c>
      <c r="D5195" s="369" t="s">
        <v>4242</v>
      </c>
      <c r="E5195" s="385"/>
      <c r="F5195" s="385"/>
      <c r="G5195" s="385"/>
      <c r="H5195" s="385"/>
    </row>
    <row r="5196" spans="1:8" s="324" customFormat="1" ht="36">
      <c r="A5196" s="1285"/>
      <c r="B5196" s="1548"/>
      <c r="C5196" s="369" t="s">
        <v>4243</v>
      </c>
      <c r="D5196" s="369" t="s">
        <v>4244</v>
      </c>
      <c r="E5196" s="385"/>
      <c r="F5196" s="385"/>
      <c r="G5196" s="385"/>
      <c r="H5196" s="385"/>
    </row>
    <row r="5197" spans="1:8" s="324" customFormat="1" ht="18.75" customHeight="1">
      <c r="A5197" s="1285"/>
      <c r="B5197" s="1286" t="s">
        <v>4245</v>
      </c>
      <c r="C5197" s="369" t="s">
        <v>4246</v>
      </c>
      <c r="D5197" s="369" t="s">
        <v>4247</v>
      </c>
      <c r="E5197" s="385"/>
      <c r="F5197" s="385"/>
      <c r="G5197" s="385"/>
      <c r="H5197" s="385"/>
    </row>
    <row r="5198" spans="1:8" s="324" customFormat="1" ht="36">
      <c r="A5198" s="1285"/>
      <c r="B5198" s="1286"/>
      <c r="C5198" s="369" t="s">
        <v>4247</v>
      </c>
      <c r="D5198" s="369" t="s">
        <v>4248</v>
      </c>
      <c r="E5198" s="385"/>
      <c r="F5198" s="385"/>
      <c r="G5198" s="385"/>
      <c r="H5198" s="385"/>
    </row>
    <row r="5199" spans="1:8" s="324" customFormat="1" ht="36">
      <c r="A5199" s="1285"/>
      <c r="B5199" s="1286"/>
      <c r="C5199" s="370" t="s">
        <v>4249</v>
      </c>
      <c r="D5199" s="370" t="s">
        <v>4250</v>
      </c>
      <c r="E5199" s="384">
        <v>4800</v>
      </c>
      <c r="F5199" s="384">
        <v>2880</v>
      </c>
      <c r="G5199" s="384">
        <v>2160</v>
      </c>
      <c r="H5199" s="384">
        <v>1440</v>
      </c>
    </row>
    <row r="5200" spans="1:8" s="324" customFormat="1" ht="36">
      <c r="A5200" s="1285"/>
      <c r="B5200" s="1286"/>
      <c r="C5200" s="370" t="s">
        <v>4250</v>
      </c>
      <c r="D5200" s="370" t="s">
        <v>4251</v>
      </c>
      <c r="E5200" s="384">
        <v>3000</v>
      </c>
      <c r="F5200" s="384">
        <v>1800</v>
      </c>
      <c r="G5200" s="384">
        <v>1352</v>
      </c>
      <c r="H5200" s="384">
        <v>900</v>
      </c>
    </row>
    <row r="5201" spans="1:8" s="324" customFormat="1" ht="18.75" customHeight="1">
      <c r="A5201" s="1285"/>
      <c r="B5201" s="1286" t="s">
        <v>4252</v>
      </c>
      <c r="C5201" s="370" t="s">
        <v>4251</v>
      </c>
      <c r="D5201" s="370" t="s">
        <v>3892</v>
      </c>
      <c r="E5201" s="384">
        <v>3150</v>
      </c>
      <c r="F5201" s="384">
        <v>1892</v>
      </c>
      <c r="G5201" s="384">
        <v>1416</v>
      </c>
      <c r="H5201" s="384">
        <v>945.2</v>
      </c>
    </row>
    <row r="5202" spans="1:8" s="324" customFormat="1" ht="18" customHeight="1">
      <c r="A5202" s="1285"/>
      <c r="B5202" s="1286"/>
      <c r="C5202" s="1289" t="s">
        <v>3892</v>
      </c>
      <c r="D5202" s="1289" t="s">
        <v>4253</v>
      </c>
      <c r="E5202" s="384">
        <v>4200</v>
      </c>
      <c r="F5202" s="384">
        <v>2520</v>
      </c>
      <c r="G5202" s="384">
        <v>1892</v>
      </c>
      <c r="H5202" s="384">
        <v>1260</v>
      </c>
    </row>
    <row r="5203" spans="1:8" s="324" customFormat="1" ht="18" customHeight="1">
      <c r="A5203" s="1285"/>
      <c r="B5203" s="1286"/>
      <c r="C5203" s="1290"/>
      <c r="D5203" s="1290"/>
      <c r="E5203" s="384">
        <v>0</v>
      </c>
      <c r="F5203" s="384">
        <v>0</v>
      </c>
      <c r="G5203" s="384">
        <v>0</v>
      </c>
      <c r="H5203" s="384">
        <v>0</v>
      </c>
    </row>
    <row r="5204" spans="1:8" s="324" customFormat="1" ht="18.75" customHeight="1">
      <c r="A5204" s="1285"/>
      <c r="B5204" s="1286" t="s">
        <v>4254</v>
      </c>
      <c r="C5204" s="370" t="s">
        <v>4253</v>
      </c>
      <c r="D5204" s="370" t="s">
        <v>885</v>
      </c>
      <c r="E5204" s="384">
        <v>6800</v>
      </c>
      <c r="F5204" s="384">
        <v>4080</v>
      </c>
      <c r="G5204" s="384">
        <v>3060</v>
      </c>
      <c r="H5204" s="384">
        <v>0</v>
      </c>
    </row>
    <row r="5205" spans="1:8" s="324" customFormat="1" ht="18">
      <c r="A5205" s="1285"/>
      <c r="B5205" s="1286"/>
      <c r="C5205" s="370" t="s">
        <v>885</v>
      </c>
      <c r="D5205" s="370" t="s">
        <v>2022</v>
      </c>
      <c r="E5205" s="384">
        <v>10800</v>
      </c>
      <c r="F5205" s="384">
        <v>6480</v>
      </c>
      <c r="G5205" s="384">
        <v>4860</v>
      </c>
      <c r="H5205" s="384">
        <v>0</v>
      </c>
    </row>
    <row r="5206" spans="1:8" s="324" customFormat="1" ht="18">
      <c r="A5206" s="1285"/>
      <c r="B5206" s="1286"/>
      <c r="C5206" s="370" t="s">
        <v>2022</v>
      </c>
      <c r="D5206" s="370" t="s">
        <v>1315</v>
      </c>
      <c r="E5206" s="384">
        <v>6000</v>
      </c>
      <c r="F5206" s="384">
        <v>3600</v>
      </c>
      <c r="G5206" s="384">
        <v>2700</v>
      </c>
      <c r="H5206" s="384">
        <v>0</v>
      </c>
    </row>
    <row r="5207" spans="1:8" s="324" customFormat="1" ht="18">
      <c r="A5207" s="1285"/>
      <c r="B5207" s="1286"/>
      <c r="C5207" s="370" t="s">
        <v>1315</v>
      </c>
      <c r="D5207" s="370" t="s">
        <v>4255</v>
      </c>
      <c r="E5207" s="384">
        <v>4400</v>
      </c>
      <c r="F5207" s="384">
        <v>2640</v>
      </c>
      <c r="G5207" s="384">
        <v>1980</v>
      </c>
      <c r="H5207" s="384">
        <v>0</v>
      </c>
    </row>
    <row r="5208" spans="1:8" s="324" customFormat="1" ht="18">
      <c r="A5208" s="1285"/>
      <c r="B5208" s="1286"/>
      <c r="C5208" s="370" t="s">
        <v>4255</v>
      </c>
      <c r="D5208" s="370" t="s">
        <v>4256</v>
      </c>
      <c r="E5208" s="384">
        <v>3600</v>
      </c>
      <c r="F5208" s="384">
        <v>2160</v>
      </c>
      <c r="G5208" s="384">
        <v>1620</v>
      </c>
      <c r="H5208" s="384">
        <v>0</v>
      </c>
    </row>
    <row r="5209" spans="1:8" s="324" customFormat="1" ht="18.75" customHeight="1">
      <c r="A5209" s="1285">
        <v>2</v>
      </c>
      <c r="B5209" s="1286" t="s">
        <v>4257</v>
      </c>
      <c r="C5209" s="370" t="s">
        <v>4258</v>
      </c>
      <c r="D5209" s="370" t="s">
        <v>881</v>
      </c>
      <c r="E5209" s="384">
        <v>960</v>
      </c>
      <c r="F5209" s="384">
        <v>576</v>
      </c>
      <c r="G5209" s="384">
        <v>432</v>
      </c>
      <c r="H5209" s="384">
        <v>288</v>
      </c>
    </row>
    <row r="5210" spans="1:8" s="324" customFormat="1" ht="18">
      <c r="A5210" s="1285"/>
      <c r="B5210" s="1286"/>
      <c r="C5210" s="370" t="s">
        <v>4259</v>
      </c>
      <c r="D5210" s="370" t="s">
        <v>4260</v>
      </c>
      <c r="E5210" s="384">
        <v>920</v>
      </c>
      <c r="F5210" s="384">
        <v>552</v>
      </c>
      <c r="G5210" s="384">
        <v>416</v>
      </c>
      <c r="H5210" s="384">
        <v>276</v>
      </c>
    </row>
    <row r="5211" spans="1:8" s="324" customFormat="1" ht="18">
      <c r="A5211" s="1285"/>
      <c r="B5211" s="1286"/>
      <c r="C5211" s="370" t="s">
        <v>4260</v>
      </c>
      <c r="D5211" s="370" t="s">
        <v>881</v>
      </c>
      <c r="E5211" s="384">
        <v>840</v>
      </c>
      <c r="F5211" s="384">
        <v>504</v>
      </c>
      <c r="G5211" s="384">
        <v>380</v>
      </c>
      <c r="H5211" s="384">
        <v>252</v>
      </c>
    </row>
    <row r="5212" spans="1:8" s="324" customFormat="1" ht="36">
      <c r="A5212" s="1285"/>
      <c r="B5212" s="1286"/>
      <c r="C5212" s="370" t="s">
        <v>4261</v>
      </c>
      <c r="D5212" s="370" t="s">
        <v>4260</v>
      </c>
      <c r="E5212" s="384">
        <v>1040</v>
      </c>
      <c r="F5212" s="384">
        <v>624</v>
      </c>
      <c r="G5212" s="384">
        <v>468</v>
      </c>
      <c r="H5212" s="384">
        <v>312</v>
      </c>
    </row>
    <row r="5213" spans="1:8" s="324" customFormat="1" ht="18">
      <c r="A5213" s="1285"/>
      <c r="B5213" s="1286"/>
      <c r="C5213" s="370" t="s">
        <v>4260</v>
      </c>
      <c r="D5213" s="370" t="s">
        <v>881</v>
      </c>
      <c r="E5213" s="384">
        <v>720</v>
      </c>
      <c r="F5213" s="384">
        <v>432</v>
      </c>
      <c r="G5213" s="384">
        <v>324</v>
      </c>
      <c r="H5213" s="384">
        <v>216</v>
      </c>
    </row>
    <row r="5214" spans="1:8" s="324" customFormat="1" ht="36">
      <c r="A5214" s="1285"/>
      <c r="B5214" s="1286"/>
      <c r="C5214" s="370" t="s">
        <v>4262</v>
      </c>
      <c r="D5214" s="370" t="s">
        <v>4260</v>
      </c>
      <c r="E5214" s="384">
        <v>800</v>
      </c>
      <c r="F5214" s="384">
        <v>480</v>
      </c>
      <c r="G5214" s="384">
        <v>360</v>
      </c>
      <c r="H5214" s="384">
        <v>240</v>
      </c>
    </row>
    <row r="5215" spans="1:8" s="324" customFormat="1" ht="18">
      <c r="A5215" s="1285"/>
      <c r="B5215" s="1286"/>
      <c r="C5215" s="370" t="s">
        <v>4260</v>
      </c>
      <c r="D5215" s="370" t="s">
        <v>881</v>
      </c>
      <c r="E5215" s="384">
        <v>600</v>
      </c>
      <c r="F5215" s="384">
        <v>360</v>
      </c>
      <c r="G5215" s="384">
        <v>272</v>
      </c>
      <c r="H5215" s="384">
        <v>180</v>
      </c>
    </row>
    <row r="5216" spans="1:8" s="324" customFormat="1" ht="36">
      <c r="A5216" s="1285">
        <v>3</v>
      </c>
      <c r="B5216" s="1286" t="s">
        <v>566</v>
      </c>
      <c r="C5216" s="370" t="s">
        <v>4263</v>
      </c>
      <c r="D5216" s="370" t="s">
        <v>4264</v>
      </c>
      <c r="E5216" s="384">
        <v>1280</v>
      </c>
      <c r="F5216" s="384">
        <v>768</v>
      </c>
      <c r="G5216" s="384">
        <v>576</v>
      </c>
      <c r="H5216" s="384">
        <v>384</v>
      </c>
    </row>
    <row r="5217" spans="1:8" s="324" customFormat="1" ht="72">
      <c r="A5217" s="1285"/>
      <c r="B5217" s="1286"/>
      <c r="C5217" s="370" t="s">
        <v>4265</v>
      </c>
      <c r="D5217" s="370" t="s">
        <v>4266</v>
      </c>
      <c r="E5217" s="384">
        <v>1120</v>
      </c>
      <c r="F5217" s="384">
        <v>672</v>
      </c>
      <c r="G5217" s="384">
        <v>504</v>
      </c>
      <c r="H5217" s="384">
        <v>336</v>
      </c>
    </row>
    <row r="5218" spans="1:8" s="324" customFormat="1" ht="18">
      <c r="A5218" s="1285"/>
      <c r="B5218" s="1286"/>
      <c r="C5218" s="370" t="s">
        <v>4266</v>
      </c>
      <c r="D5218" s="370" t="s">
        <v>4267</v>
      </c>
      <c r="E5218" s="384">
        <v>1200</v>
      </c>
      <c r="F5218" s="384">
        <v>720</v>
      </c>
      <c r="G5218" s="384">
        <v>540</v>
      </c>
      <c r="H5218" s="384">
        <v>360</v>
      </c>
    </row>
    <row r="5219" spans="1:8" s="324" customFormat="1" ht="72">
      <c r="A5219" s="1285"/>
      <c r="B5219" s="1286"/>
      <c r="C5219" s="370" t="s">
        <v>4268</v>
      </c>
      <c r="D5219" s="370" t="s">
        <v>4269</v>
      </c>
      <c r="E5219" s="384">
        <v>720</v>
      </c>
      <c r="F5219" s="384">
        <v>432</v>
      </c>
      <c r="G5219" s="384">
        <v>324</v>
      </c>
      <c r="H5219" s="384">
        <v>216</v>
      </c>
    </row>
    <row r="5220" spans="1:8" s="324" customFormat="1" ht="36">
      <c r="A5220" s="1285"/>
      <c r="B5220" s="1286"/>
      <c r="C5220" s="370" t="s">
        <v>4269</v>
      </c>
      <c r="D5220" s="370" t="s">
        <v>4270</v>
      </c>
      <c r="E5220" s="384">
        <v>400</v>
      </c>
      <c r="F5220" s="384">
        <v>240</v>
      </c>
      <c r="G5220" s="384">
        <v>180</v>
      </c>
      <c r="H5220" s="384">
        <v>120</v>
      </c>
    </row>
    <row r="5221" spans="1:8" s="324" customFormat="1" ht="54">
      <c r="A5221" s="371">
        <v>4</v>
      </c>
      <c r="B5221" s="370" t="s">
        <v>4271</v>
      </c>
      <c r="C5221" s="370" t="s">
        <v>4272</v>
      </c>
      <c r="D5221" s="370" t="s">
        <v>4273</v>
      </c>
      <c r="E5221" s="384">
        <v>320</v>
      </c>
      <c r="F5221" s="384">
        <v>192</v>
      </c>
      <c r="G5221" s="384">
        <v>144</v>
      </c>
      <c r="H5221" s="384">
        <v>96</v>
      </c>
    </row>
    <row r="5222" spans="1:8" s="324" customFormat="1" ht="54">
      <c r="A5222" s="1285">
        <v>5</v>
      </c>
      <c r="B5222" s="1286" t="s">
        <v>209</v>
      </c>
      <c r="C5222" s="370" t="s">
        <v>4274</v>
      </c>
      <c r="D5222" s="370" t="s">
        <v>4275</v>
      </c>
      <c r="E5222" s="384">
        <v>400</v>
      </c>
      <c r="F5222" s="384">
        <v>240</v>
      </c>
      <c r="G5222" s="384">
        <v>180</v>
      </c>
      <c r="H5222" s="384">
        <v>120</v>
      </c>
    </row>
    <row r="5223" spans="1:8" s="324" customFormat="1" ht="36">
      <c r="A5223" s="1285"/>
      <c r="B5223" s="1286"/>
      <c r="C5223" s="370" t="s">
        <v>4275</v>
      </c>
      <c r="D5223" s="370" t="s">
        <v>4276</v>
      </c>
      <c r="E5223" s="384">
        <v>320</v>
      </c>
      <c r="F5223" s="384">
        <v>192</v>
      </c>
      <c r="G5223" s="384">
        <v>144</v>
      </c>
      <c r="H5223" s="384">
        <v>96</v>
      </c>
    </row>
    <row r="5224" spans="1:8" s="324" customFormat="1" ht="36">
      <c r="A5224" s="1285"/>
      <c r="B5224" s="1286"/>
      <c r="C5224" s="370" t="s">
        <v>4276</v>
      </c>
      <c r="D5224" s="370" t="s">
        <v>4277</v>
      </c>
      <c r="E5224" s="384">
        <v>200</v>
      </c>
      <c r="F5224" s="384">
        <v>120</v>
      </c>
      <c r="G5224" s="384">
        <v>92</v>
      </c>
      <c r="H5224" s="384">
        <v>60</v>
      </c>
    </row>
    <row r="5225" spans="1:8" s="324" customFormat="1" ht="54">
      <c r="A5225" s="1285">
        <v>6</v>
      </c>
      <c r="B5225" s="1286" t="s">
        <v>209</v>
      </c>
      <c r="C5225" s="370" t="s">
        <v>4278</v>
      </c>
      <c r="D5225" s="370" t="s">
        <v>4279</v>
      </c>
      <c r="E5225" s="384">
        <v>400</v>
      </c>
      <c r="F5225" s="384">
        <v>240</v>
      </c>
      <c r="G5225" s="384">
        <v>180</v>
      </c>
      <c r="H5225" s="384">
        <v>120</v>
      </c>
    </row>
    <row r="5226" spans="1:8" s="324" customFormat="1" ht="18">
      <c r="A5226" s="1285"/>
      <c r="B5226" s="1286"/>
      <c r="C5226" s="370" t="s">
        <v>4280</v>
      </c>
      <c r="D5226" s="370" t="s">
        <v>881</v>
      </c>
      <c r="E5226" s="384">
        <v>280</v>
      </c>
      <c r="F5226" s="384">
        <v>168</v>
      </c>
      <c r="G5226" s="384">
        <v>128</v>
      </c>
      <c r="H5226" s="384">
        <v>84</v>
      </c>
    </row>
    <row r="5227" spans="1:8" s="324" customFormat="1" ht="18">
      <c r="A5227" s="1285">
        <v>7</v>
      </c>
      <c r="B5227" s="1286" t="s">
        <v>209</v>
      </c>
      <c r="C5227" s="370" t="s">
        <v>4281</v>
      </c>
      <c r="D5227" s="370" t="s">
        <v>4282</v>
      </c>
      <c r="E5227" s="384">
        <v>400</v>
      </c>
      <c r="F5227" s="384">
        <v>240</v>
      </c>
      <c r="G5227" s="384">
        <v>180</v>
      </c>
      <c r="H5227" s="384">
        <v>120</v>
      </c>
    </row>
    <row r="5228" spans="1:8" s="324" customFormat="1" ht="61.9" customHeight="1">
      <c r="A5228" s="1285"/>
      <c r="B5228" s="1286"/>
      <c r="C5228" s="370" t="s">
        <v>4282</v>
      </c>
      <c r="D5228" s="370" t="s">
        <v>4283</v>
      </c>
      <c r="E5228" s="384">
        <v>280</v>
      </c>
      <c r="F5228" s="384">
        <v>168</v>
      </c>
      <c r="G5228" s="384">
        <v>128</v>
      </c>
      <c r="H5228" s="384">
        <v>84</v>
      </c>
    </row>
    <row r="5229" spans="1:8" s="324" customFormat="1" ht="23.45" customHeight="1">
      <c r="A5229" s="371">
        <v>8</v>
      </c>
      <c r="B5229" s="1286" t="s">
        <v>4284</v>
      </c>
      <c r="C5229" s="1286"/>
      <c r="D5229" s="1286"/>
      <c r="E5229" s="384">
        <v>640</v>
      </c>
      <c r="F5229" s="384">
        <v>384</v>
      </c>
      <c r="G5229" s="384">
        <v>0</v>
      </c>
      <c r="H5229" s="384">
        <v>0</v>
      </c>
    </row>
    <row r="5230" spans="1:8" s="324" customFormat="1" ht="18.75" customHeight="1">
      <c r="A5230" s="371">
        <v>9</v>
      </c>
      <c r="B5230" s="1286" t="s">
        <v>4285</v>
      </c>
      <c r="C5230" s="1286"/>
      <c r="D5230" s="1286"/>
      <c r="E5230" s="384">
        <v>280</v>
      </c>
      <c r="F5230" s="384">
        <v>168</v>
      </c>
      <c r="G5230" s="384">
        <v>0</v>
      </c>
      <c r="H5230" s="384">
        <v>0</v>
      </c>
    </row>
    <row r="5231" spans="1:8" s="324" customFormat="1" ht="18.75" customHeight="1">
      <c r="A5231" s="371">
        <v>10</v>
      </c>
      <c r="B5231" s="1286" t="s">
        <v>4286</v>
      </c>
      <c r="C5231" s="1286"/>
      <c r="D5231" s="1286"/>
      <c r="E5231" s="384">
        <v>400</v>
      </c>
      <c r="F5231" s="384">
        <v>240</v>
      </c>
      <c r="G5231" s="384">
        <v>0</v>
      </c>
      <c r="H5231" s="384">
        <v>0</v>
      </c>
    </row>
    <row r="5232" spans="1:8" s="324" customFormat="1" ht="18.75" customHeight="1">
      <c r="A5232" s="371">
        <v>11</v>
      </c>
      <c r="B5232" s="1286" t="s">
        <v>4287</v>
      </c>
      <c r="C5232" s="1286"/>
      <c r="D5232" s="1286"/>
      <c r="E5232" s="384">
        <v>2000</v>
      </c>
      <c r="F5232" s="384">
        <v>1200</v>
      </c>
      <c r="G5232" s="384">
        <v>0</v>
      </c>
      <c r="H5232" s="384">
        <v>0</v>
      </c>
    </row>
    <row r="5233" spans="1:8" s="324" customFormat="1" ht="18.75" customHeight="1">
      <c r="A5233" s="371">
        <v>12</v>
      </c>
      <c r="B5233" s="1286" t="s">
        <v>4288</v>
      </c>
      <c r="C5233" s="1286"/>
      <c r="D5233" s="1286"/>
      <c r="E5233" s="384">
        <v>240</v>
      </c>
      <c r="F5233" s="384">
        <v>144</v>
      </c>
      <c r="G5233" s="384">
        <v>0</v>
      </c>
      <c r="H5233" s="384">
        <v>0</v>
      </c>
    </row>
    <row r="5234" spans="1:8" s="324" customFormat="1" ht="18.75" customHeight="1">
      <c r="A5234" s="1289">
        <v>13</v>
      </c>
      <c r="B5234" s="1286" t="s">
        <v>4289</v>
      </c>
      <c r="C5234" s="370" t="s">
        <v>4290</v>
      </c>
      <c r="D5234" s="370" t="s">
        <v>4291</v>
      </c>
      <c r="E5234" s="384">
        <v>600</v>
      </c>
      <c r="F5234" s="384">
        <v>360</v>
      </c>
      <c r="G5234" s="384">
        <v>272</v>
      </c>
      <c r="H5234" s="384">
        <v>180</v>
      </c>
    </row>
    <row r="5235" spans="1:8" s="324" customFormat="1" ht="18">
      <c r="A5235" s="1295"/>
      <c r="B5235" s="1286"/>
      <c r="C5235" s="370" t="s">
        <v>4291</v>
      </c>
      <c r="D5235" s="370" t="s">
        <v>4292</v>
      </c>
      <c r="E5235" s="384">
        <v>440</v>
      </c>
      <c r="F5235" s="384">
        <v>264</v>
      </c>
      <c r="G5235" s="384">
        <v>200</v>
      </c>
      <c r="H5235" s="384">
        <v>132</v>
      </c>
    </row>
    <row r="5236" spans="1:8" s="324" customFormat="1" ht="18">
      <c r="A5236" s="1290"/>
      <c r="B5236" s="1286"/>
      <c r="C5236" s="370" t="s">
        <v>4292</v>
      </c>
      <c r="D5236" s="370" t="s">
        <v>4293</v>
      </c>
      <c r="E5236" s="384">
        <v>264</v>
      </c>
      <c r="F5236" s="384">
        <v>160</v>
      </c>
      <c r="G5236" s="384">
        <v>120</v>
      </c>
      <c r="H5236" s="384">
        <v>79.2</v>
      </c>
    </row>
    <row r="5237" spans="1:8" s="324" customFormat="1" ht="18.75" customHeight="1">
      <c r="A5237" s="1291">
        <v>14</v>
      </c>
      <c r="B5237" s="1294" t="s">
        <v>4294</v>
      </c>
      <c r="C5237" s="372" t="s">
        <v>4262</v>
      </c>
      <c r="D5237" s="372" t="s">
        <v>4295</v>
      </c>
      <c r="E5237" s="384">
        <v>432</v>
      </c>
      <c r="F5237" s="384">
        <v>260</v>
      </c>
      <c r="G5237" s="384">
        <v>196</v>
      </c>
      <c r="H5237" s="384">
        <v>129.6</v>
      </c>
    </row>
    <row r="5238" spans="1:8" s="324" customFormat="1" ht="18">
      <c r="A5238" s="1296"/>
      <c r="B5238" s="1294"/>
      <c r="C5238" s="372" t="s">
        <v>4296</v>
      </c>
      <c r="D5238" s="372" t="s">
        <v>4297</v>
      </c>
      <c r="E5238" s="384">
        <v>336</v>
      </c>
      <c r="F5238" s="384">
        <v>200</v>
      </c>
      <c r="G5238" s="384">
        <v>152</v>
      </c>
      <c r="H5238" s="384">
        <v>100.8</v>
      </c>
    </row>
    <row r="5239" spans="1:8" s="324" customFormat="1" ht="18">
      <c r="A5239" s="1296"/>
      <c r="B5239" s="1294"/>
      <c r="C5239" s="372" t="s">
        <v>4295</v>
      </c>
      <c r="D5239" s="372" t="s">
        <v>2413</v>
      </c>
      <c r="E5239" s="384">
        <v>144</v>
      </c>
      <c r="F5239" s="384">
        <v>88</v>
      </c>
      <c r="G5239" s="384">
        <v>64</v>
      </c>
      <c r="H5239" s="384">
        <v>43.2</v>
      </c>
    </row>
    <row r="5240" spans="1:8" s="324" customFormat="1" ht="72">
      <c r="A5240" s="1292"/>
      <c r="B5240" s="372" t="s">
        <v>4298</v>
      </c>
      <c r="C5240" s="372" t="s">
        <v>4299</v>
      </c>
      <c r="D5240" s="372" t="s">
        <v>4300</v>
      </c>
      <c r="E5240" s="384">
        <v>432</v>
      </c>
      <c r="F5240" s="384">
        <v>260</v>
      </c>
      <c r="G5240" s="384">
        <v>196</v>
      </c>
      <c r="H5240" s="384">
        <v>129.6</v>
      </c>
    </row>
    <row r="5241" spans="1:8" s="324" customFormat="1" ht="18.75" customHeight="1">
      <c r="A5241" s="1291">
        <v>16</v>
      </c>
      <c r="B5241" s="1549" t="s">
        <v>4301</v>
      </c>
      <c r="C5241" s="372" t="s">
        <v>4262</v>
      </c>
      <c r="D5241" s="372" t="s">
        <v>4302</v>
      </c>
      <c r="E5241" s="384">
        <v>384</v>
      </c>
      <c r="F5241" s="384">
        <v>232</v>
      </c>
      <c r="G5241" s="384">
        <v>172</v>
      </c>
      <c r="H5241" s="384">
        <v>115.2</v>
      </c>
    </row>
    <row r="5242" spans="1:8" s="324" customFormat="1" ht="18">
      <c r="A5242" s="1292"/>
      <c r="B5242" s="1550"/>
      <c r="C5242" s="372" t="s">
        <v>4303</v>
      </c>
      <c r="D5242" s="372" t="s">
        <v>4304</v>
      </c>
      <c r="E5242" s="384">
        <v>216</v>
      </c>
      <c r="F5242" s="384">
        <v>128</v>
      </c>
      <c r="G5242" s="384">
        <v>96</v>
      </c>
      <c r="H5242" s="384">
        <v>64.8</v>
      </c>
    </row>
    <row r="5243" spans="1:8" s="324" customFormat="1" ht="18.75" customHeight="1">
      <c r="A5243" s="1293">
        <v>17</v>
      </c>
      <c r="B5243" s="1294" t="s">
        <v>4305</v>
      </c>
      <c r="C5243" s="372" t="s">
        <v>4262</v>
      </c>
      <c r="D5243" s="372" t="s">
        <v>4306</v>
      </c>
      <c r="E5243" s="384">
        <v>300</v>
      </c>
      <c r="F5243" s="384">
        <v>180</v>
      </c>
      <c r="G5243" s="384">
        <v>136</v>
      </c>
      <c r="H5243" s="384">
        <v>90</v>
      </c>
    </row>
    <row r="5244" spans="1:8" s="324" customFormat="1" ht="18">
      <c r="A5244" s="1293"/>
      <c r="B5244" s="1294"/>
      <c r="C5244" s="372" t="s">
        <v>4306</v>
      </c>
      <c r="D5244" s="372" t="s">
        <v>4307</v>
      </c>
      <c r="E5244" s="384">
        <v>180</v>
      </c>
      <c r="F5244" s="384">
        <v>108</v>
      </c>
      <c r="G5244" s="384">
        <v>80</v>
      </c>
      <c r="H5244" s="384">
        <v>54</v>
      </c>
    </row>
    <row r="5245" spans="1:8" s="324" customFormat="1" ht="72">
      <c r="A5245" s="371">
        <v>18</v>
      </c>
      <c r="B5245" s="370" t="s">
        <v>4308</v>
      </c>
      <c r="C5245" s="370" t="s">
        <v>4309</v>
      </c>
      <c r="D5245" s="370" t="s">
        <v>881</v>
      </c>
      <c r="E5245" s="384">
        <v>720</v>
      </c>
      <c r="F5245" s="384">
        <v>432</v>
      </c>
      <c r="G5245" s="384">
        <v>324</v>
      </c>
      <c r="H5245" s="384">
        <v>216</v>
      </c>
    </row>
    <row r="5246" spans="1:8" s="324" customFormat="1" ht="18.75" customHeight="1">
      <c r="A5246" s="1291">
        <v>19</v>
      </c>
      <c r="B5246" s="1549" t="s">
        <v>4310</v>
      </c>
      <c r="C5246" s="372" t="s">
        <v>4311</v>
      </c>
      <c r="D5246" s="372" t="s">
        <v>4312</v>
      </c>
      <c r="E5246" s="384">
        <v>400</v>
      </c>
      <c r="F5246" s="384">
        <v>240</v>
      </c>
      <c r="G5246" s="384">
        <v>180</v>
      </c>
      <c r="H5246" s="384">
        <v>120</v>
      </c>
    </row>
    <row r="5247" spans="1:8" s="324" customFormat="1" ht="36">
      <c r="A5247" s="1292"/>
      <c r="B5247" s="1550"/>
      <c r="C5247" s="372" t="s">
        <v>4313</v>
      </c>
      <c r="D5247" s="372" t="s">
        <v>4314</v>
      </c>
      <c r="E5247" s="384">
        <v>280</v>
      </c>
      <c r="F5247" s="384">
        <v>168</v>
      </c>
      <c r="G5247" s="384">
        <v>128</v>
      </c>
      <c r="H5247" s="384">
        <v>84</v>
      </c>
    </row>
    <row r="5248" spans="1:8" s="324" customFormat="1" ht="18.75" customHeight="1">
      <c r="A5248" s="373">
        <v>20</v>
      </c>
      <c r="B5248" s="1294" t="s">
        <v>4315</v>
      </c>
      <c r="C5248" s="1294"/>
      <c r="D5248" s="1294"/>
      <c r="E5248" s="384">
        <v>144</v>
      </c>
      <c r="F5248" s="384">
        <v>88</v>
      </c>
      <c r="G5248" s="384">
        <v>64</v>
      </c>
      <c r="H5248" s="384">
        <v>43.2</v>
      </c>
    </row>
    <row r="5249" spans="1:8" s="324" customFormat="1" ht="18.75" customHeight="1">
      <c r="A5249" s="1285">
        <v>21</v>
      </c>
      <c r="B5249" s="1286" t="s">
        <v>4316</v>
      </c>
      <c r="C5249" s="370" t="s">
        <v>4309</v>
      </c>
      <c r="D5249" s="370" t="s">
        <v>4302</v>
      </c>
      <c r="E5249" s="384">
        <v>880</v>
      </c>
      <c r="F5249" s="384">
        <v>528</v>
      </c>
      <c r="G5249" s="384">
        <v>396</v>
      </c>
      <c r="H5249" s="384">
        <v>264</v>
      </c>
    </row>
    <row r="5250" spans="1:8" s="324" customFormat="1" ht="18">
      <c r="A5250" s="1285"/>
      <c r="B5250" s="1286"/>
      <c r="C5250" s="370" t="s">
        <v>4317</v>
      </c>
      <c r="D5250" s="370" t="s">
        <v>4318</v>
      </c>
      <c r="E5250" s="384">
        <v>400</v>
      </c>
      <c r="F5250" s="384">
        <v>240</v>
      </c>
      <c r="G5250" s="384">
        <v>180</v>
      </c>
      <c r="H5250" s="384">
        <v>120</v>
      </c>
    </row>
    <row r="5251" spans="1:8" s="324" customFormat="1" ht="54">
      <c r="A5251" s="1285"/>
      <c r="B5251" s="1286"/>
      <c r="C5251" s="370" t="s">
        <v>4319</v>
      </c>
      <c r="D5251" s="370" t="s">
        <v>4320</v>
      </c>
      <c r="E5251" s="384">
        <v>200</v>
      </c>
      <c r="F5251" s="384">
        <v>120</v>
      </c>
      <c r="G5251" s="384">
        <v>92</v>
      </c>
      <c r="H5251" s="384">
        <v>60</v>
      </c>
    </row>
    <row r="5252" spans="1:8" s="324" customFormat="1" ht="18">
      <c r="A5252" s="1285">
        <v>22</v>
      </c>
      <c r="B5252" s="1286" t="s">
        <v>4321</v>
      </c>
      <c r="C5252" s="370" t="s">
        <v>4309</v>
      </c>
      <c r="D5252" s="370" t="s">
        <v>4322</v>
      </c>
      <c r="E5252" s="384">
        <v>960</v>
      </c>
      <c r="F5252" s="384">
        <v>576</v>
      </c>
      <c r="G5252" s="384">
        <v>432</v>
      </c>
      <c r="H5252" s="384">
        <v>288</v>
      </c>
    </row>
    <row r="5253" spans="1:8" s="324" customFormat="1" ht="18">
      <c r="A5253" s="1285"/>
      <c r="B5253" s="1286"/>
      <c r="C5253" s="370" t="s">
        <v>4322</v>
      </c>
      <c r="D5253" s="370" t="s">
        <v>4323</v>
      </c>
      <c r="E5253" s="384">
        <v>480</v>
      </c>
      <c r="F5253" s="384">
        <v>288</v>
      </c>
      <c r="G5253" s="384">
        <v>216</v>
      </c>
      <c r="H5253" s="384">
        <v>144</v>
      </c>
    </row>
    <row r="5254" spans="1:8" s="324" customFormat="1" ht="18">
      <c r="A5254" s="1285"/>
      <c r="B5254" s="1286"/>
      <c r="C5254" s="370" t="s">
        <v>4323</v>
      </c>
      <c r="D5254" s="370" t="s">
        <v>4324</v>
      </c>
      <c r="E5254" s="384">
        <v>280</v>
      </c>
      <c r="F5254" s="384">
        <v>168</v>
      </c>
      <c r="G5254" s="384">
        <v>128</v>
      </c>
      <c r="H5254" s="384">
        <v>84</v>
      </c>
    </row>
    <row r="5255" spans="1:8" s="324" customFormat="1" ht="72">
      <c r="A5255" s="1285">
        <v>23</v>
      </c>
      <c r="B5255" s="1286" t="s">
        <v>4325</v>
      </c>
      <c r="C5255" s="370" t="s">
        <v>4326</v>
      </c>
      <c r="D5255" s="370" t="s">
        <v>4327</v>
      </c>
      <c r="E5255" s="384">
        <v>1680</v>
      </c>
      <c r="F5255" s="384">
        <v>1008</v>
      </c>
      <c r="G5255" s="384">
        <v>756</v>
      </c>
      <c r="H5255" s="384">
        <v>504</v>
      </c>
    </row>
    <row r="5256" spans="1:8" s="324" customFormat="1" ht="72">
      <c r="A5256" s="1285"/>
      <c r="B5256" s="1286"/>
      <c r="C5256" s="370" t="s">
        <v>4328</v>
      </c>
      <c r="D5256" s="370" t="s">
        <v>4329</v>
      </c>
      <c r="E5256" s="384">
        <v>840</v>
      </c>
      <c r="F5256" s="384">
        <v>504</v>
      </c>
      <c r="G5256" s="384">
        <v>380</v>
      </c>
      <c r="H5256" s="384">
        <v>252</v>
      </c>
    </row>
    <row r="5257" spans="1:8" s="324" customFormat="1" ht="18.75" customHeight="1">
      <c r="A5257" s="1291">
        <v>24</v>
      </c>
      <c r="B5257" s="1294" t="s">
        <v>4330</v>
      </c>
      <c r="C5257" s="372" t="s">
        <v>4262</v>
      </c>
      <c r="D5257" s="372" t="s">
        <v>4327</v>
      </c>
      <c r="E5257" s="384">
        <v>400</v>
      </c>
      <c r="F5257" s="384">
        <v>240</v>
      </c>
      <c r="G5257" s="384">
        <v>180</v>
      </c>
      <c r="H5257" s="384">
        <v>120</v>
      </c>
    </row>
    <row r="5258" spans="1:8" s="324" customFormat="1" ht="36">
      <c r="A5258" s="1292"/>
      <c r="B5258" s="1294"/>
      <c r="C5258" s="372" t="s">
        <v>4331</v>
      </c>
      <c r="D5258" s="372" t="s">
        <v>4322</v>
      </c>
      <c r="E5258" s="384">
        <v>320</v>
      </c>
      <c r="F5258" s="384">
        <v>192</v>
      </c>
      <c r="G5258" s="384">
        <v>144</v>
      </c>
      <c r="H5258" s="384">
        <v>96</v>
      </c>
    </row>
    <row r="5259" spans="1:8" s="324" customFormat="1" ht="18.75" customHeight="1">
      <c r="A5259" s="1285">
        <v>25</v>
      </c>
      <c r="B5259" s="1286" t="s">
        <v>4332</v>
      </c>
      <c r="C5259" s="1286" t="s">
        <v>4333</v>
      </c>
      <c r="D5259" s="1286"/>
      <c r="E5259" s="384">
        <v>720</v>
      </c>
      <c r="F5259" s="384">
        <v>0</v>
      </c>
      <c r="G5259" s="384">
        <v>0</v>
      </c>
      <c r="H5259" s="384">
        <v>0</v>
      </c>
    </row>
    <row r="5260" spans="1:8" s="324" customFormat="1" ht="18">
      <c r="A5260" s="1285"/>
      <c r="B5260" s="1286"/>
      <c r="C5260" s="1286" t="s">
        <v>4334</v>
      </c>
      <c r="D5260" s="1286"/>
      <c r="E5260" s="384">
        <v>600</v>
      </c>
      <c r="F5260" s="384">
        <v>0</v>
      </c>
      <c r="G5260" s="384">
        <v>0</v>
      </c>
      <c r="H5260" s="384">
        <v>0</v>
      </c>
    </row>
    <row r="5261" spans="1:8" s="324" customFormat="1" ht="18.75" customHeight="1">
      <c r="A5261" s="371">
        <v>26</v>
      </c>
      <c r="B5261" s="1286" t="s">
        <v>4335</v>
      </c>
      <c r="C5261" s="1286"/>
      <c r="D5261" s="1286"/>
      <c r="E5261" s="384">
        <v>300</v>
      </c>
      <c r="F5261" s="384">
        <v>0</v>
      </c>
      <c r="G5261" s="384">
        <v>0</v>
      </c>
      <c r="H5261" s="384">
        <v>0</v>
      </c>
    </row>
    <row r="5262" spans="1:8" s="324" customFormat="1" ht="18.75" customHeight="1">
      <c r="A5262" s="371">
        <v>27</v>
      </c>
      <c r="B5262" s="1286" t="s">
        <v>4336</v>
      </c>
      <c r="C5262" s="1286"/>
      <c r="D5262" s="1286"/>
      <c r="E5262" s="384">
        <v>180</v>
      </c>
      <c r="F5262" s="384">
        <v>0</v>
      </c>
      <c r="G5262" s="384">
        <v>0</v>
      </c>
      <c r="H5262" s="384">
        <v>0</v>
      </c>
    </row>
    <row r="5263" spans="1:8" s="324" customFormat="1" ht="18.75" customHeight="1">
      <c r="A5263" s="371">
        <v>28</v>
      </c>
      <c r="B5263" s="1286" t="s">
        <v>4337</v>
      </c>
      <c r="C5263" s="1286"/>
      <c r="D5263" s="1286"/>
      <c r="E5263" s="384">
        <v>120</v>
      </c>
      <c r="F5263" s="384">
        <v>0</v>
      </c>
      <c r="G5263" s="384">
        <v>0</v>
      </c>
      <c r="H5263" s="384">
        <v>0</v>
      </c>
    </row>
    <row r="5264" spans="1:8" s="324" customFormat="1" ht="18.75" customHeight="1">
      <c r="A5264" s="371">
        <v>29</v>
      </c>
      <c r="B5264" s="1286" t="s">
        <v>4338</v>
      </c>
      <c r="C5264" s="1286"/>
      <c r="D5264" s="1286"/>
      <c r="E5264" s="384">
        <v>144</v>
      </c>
      <c r="F5264" s="384">
        <v>0</v>
      </c>
      <c r="G5264" s="384">
        <v>0</v>
      </c>
      <c r="H5264" s="384">
        <v>0</v>
      </c>
    </row>
    <row r="5265" spans="1:8" s="324" customFormat="1" ht="18">
      <c r="A5265" s="1285">
        <v>31</v>
      </c>
      <c r="B5265" s="1286" t="s">
        <v>1669</v>
      </c>
      <c r="C5265" s="370" t="s">
        <v>1592</v>
      </c>
      <c r="D5265" s="370" t="s">
        <v>2165</v>
      </c>
      <c r="E5265" s="384">
        <v>840</v>
      </c>
      <c r="F5265" s="384">
        <v>504</v>
      </c>
      <c r="G5265" s="384">
        <v>380</v>
      </c>
      <c r="H5265" s="384">
        <v>0</v>
      </c>
    </row>
    <row r="5266" spans="1:8" s="324" customFormat="1" ht="18">
      <c r="A5266" s="1285"/>
      <c r="B5266" s="1286"/>
      <c r="C5266" s="370" t="s">
        <v>2165</v>
      </c>
      <c r="D5266" s="370" t="s">
        <v>2157</v>
      </c>
      <c r="E5266" s="384">
        <v>520</v>
      </c>
      <c r="F5266" s="384">
        <v>312</v>
      </c>
      <c r="G5266" s="384">
        <v>236</v>
      </c>
      <c r="H5266" s="384">
        <v>0</v>
      </c>
    </row>
    <row r="5267" spans="1:8" s="324" customFormat="1" ht="18">
      <c r="A5267" s="1285"/>
      <c r="B5267" s="1286"/>
      <c r="C5267" s="370" t="s">
        <v>2157</v>
      </c>
      <c r="D5267" s="370" t="s">
        <v>881</v>
      </c>
      <c r="E5267" s="384">
        <v>440</v>
      </c>
      <c r="F5267" s="384">
        <v>264</v>
      </c>
      <c r="G5267" s="384">
        <v>200</v>
      </c>
      <c r="H5267" s="384">
        <v>0</v>
      </c>
    </row>
    <row r="5268" spans="1:8" s="324" customFormat="1" ht="18">
      <c r="A5268" s="1285">
        <v>32</v>
      </c>
      <c r="B5268" s="1286" t="s">
        <v>870</v>
      </c>
      <c r="C5268" s="370" t="s">
        <v>1592</v>
      </c>
      <c r="D5268" s="370" t="s">
        <v>2165</v>
      </c>
      <c r="E5268" s="384">
        <v>1120</v>
      </c>
      <c r="F5268" s="384">
        <v>672</v>
      </c>
      <c r="G5268" s="384">
        <v>504</v>
      </c>
      <c r="H5268" s="384">
        <v>0</v>
      </c>
    </row>
    <row r="5269" spans="1:8" s="324" customFormat="1" ht="18">
      <c r="A5269" s="1285"/>
      <c r="B5269" s="1286"/>
      <c r="C5269" s="370" t="s">
        <v>2165</v>
      </c>
      <c r="D5269" s="370" t="s">
        <v>2157</v>
      </c>
      <c r="E5269" s="384">
        <v>640</v>
      </c>
      <c r="F5269" s="384">
        <v>384</v>
      </c>
      <c r="G5269" s="384">
        <v>288</v>
      </c>
      <c r="H5269" s="384">
        <v>0</v>
      </c>
    </row>
    <row r="5270" spans="1:8" s="324" customFormat="1" ht="18">
      <c r="A5270" s="1285"/>
      <c r="B5270" s="1286"/>
      <c r="C5270" s="370" t="s">
        <v>2157</v>
      </c>
      <c r="D5270" s="370" t="s">
        <v>881</v>
      </c>
      <c r="E5270" s="384">
        <v>400</v>
      </c>
      <c r="F5270" s="384">
        <v>240</v>
      </c>
      <c r="G5270" s="384">
        <v>180</v>
      </c>
      <c r="H5270" s="384">
        <v>0</v>
      </c>
    </row>
    <row r="5271" spans="1:8" s="324" customFormat="1" ht="18">
      <c r="A5271" s="1285">
        <v>33</v>
      </c>
      <c r="B5271" s="1286" t="s">
        <v>874</v>
      </c>
      <c r="C5271" s="370" t="s">
        <v>1592</v>
      </c>
      <c r="D5271" s="370" t="s">
        <v>2165</v>
      </c>
      <c r="E5271" s="384">
        <v>800</v>
      </c>
      <c r="F5271" s="384">
        <v>480</v>
      </c>
      <c r="G5271" s="384">
        <v>360</v>
      </c>
      <c r="H5271" s="384">
        <v>0</v>
      </c>
    </row>
    <row r="5272" spans="1:8" s="324" customFormat="1" ht="18">
      <c r="A5272" s="1285"/>
      <c r="B5272" s="1286"/>
      <c r="C5272" s="370" t="s">
        <v>2165</v>
      </c>
      <c r="D5272" s="370" t="s">
        <v>2157</v>
      </c>
      <c r="E5272" s="384">
        <v>520</v>
      </c>
      <c r="F5272" s="384">
        <v>312</v>
      </c>
      <c r="G5272" s="384">
        <v>236</v>
      </c>
      <c r="H5272" s="384">
        <v>0</v>
      </c>
    </row>
    <row r="5273" spans="1:8" s="324" customFormat="1" ht="18">
      <c r="A5273" s="1285"/>
      <c r="B5273" s="1286"/>
      <c r="C5273" s="370" t="s">
        <v>2157</v>
      </c>
      <c r="D5273" s="370" t="s">
        <v>881</v>
      </c>
      <c r="E5273" s="384">
        <v>400</v>
      </c>
      <c r="F5273" s="384">
        <v>240</v>
      </c>
      <c r="G5273" s="384">
        <v>180</v>
      </c>
      <c r="H5273" s="384">
        <v>0</v>
      </c>
    </row>
    <row r="5274" spans="1:8" s="324" customFormat="1" ht="18">
      <c r="A5274" s="1285">
        <v>34</v>
      </c>
      <c r="B5274" s="1286" t="s">
        <v>885</v>
      </c>
      <c r="C5274" s="370" t="s">
        <v>1592</v>
      </c>
      <c r="D5274" s="370" t="s">
        <v>1390</v>
      </c>
      <c r="E5274" s="384">
        <v>2640</v>
      </c>
      <c r="F5274" s="384">
        <v>1584</v>
      </c>
      <c r="G5274" s="384">
        <v>1188</v>
      </c>
      <c r="H5274" s="384">
        <v>0</v>
      </c>
    </row>
    <row r="5275" spans="1:8" s="324" customFormat="1" ht="18">
      <c r="A5275" s="1285"/>
      <c r="B5275" s="1286"/>
      <c r="C5275" s="370" t="s">
        <v>1390</v>
      </c>
      <c r="D5275" s="370" t="s">
        <v>2165</v>
      </c>
      <c r="E5275" s="384">
        <v>1240</v>
      </c>
      <c r="F5275" s="384">
        <v>744</v>
      </c>
      <c r="G5275" s="384">
        <v>560</v>
      </c>
      <c r="H5275" s="384">
        <v>0</v>
      </c>
    </row>
    <row r="5276" spans="1:8" s="324" customFormat="1" ht="18">
      <c r="A5276" s="1285"/>
      <c r="B5276" s="1286"/>
      <c r="C5276" s="370" t="s">
        <v>2165</v>
      </c>
      <c r="D5276" s="370" t="s">
        <v>2157</v>
      </c>
      <c r="E5276" s="384">
        <v>720</v>
      </c>
      <c r="F5276" s="384">
        <v>432</v>
      </c>
      <c r="G5276" s="384">
        <v>324</v>
      </c>
      <c r="H5276" s="384">
        <v>0</v>
      </c>
    </row>
    <row r="5277" spans="1:8" s="324" customFormat="1" ht="18">
      <c r="A5277" s="1285"/>
      <c r="B5277" s="1286"/>
      <c r="C5277" s="370" t="s">
        <v>2157</v>
      </c>
      <c r="D5277" s="370" t="s">
        <v>881</v>
      </c>
      <c r="E5277" s="384">
        <v>400</v>
      </c>
      <c r="F5277" s="384">
        <v>240</v>
      </c>
      <c r="G5277" s="384">
        <v>180</v>
      </c>
      <c r="H5277" s="384">
        <v>0</v>
      </c>
    </row>
    <row r="5278" spans="1:8" s="324" customFormat="1" ht="18">
      <c r="A5278" s="1285">
        <v>35</v>
      </c>
      <c r="B5278" s="1286" t="s">
        <v>1660</v>
      </c>
      <c r="C5278" s="370" t="s">
        <v>1390</v>
      </c>
      <c r="D5278" s="370" t="s">
        <v>2165</v>
      </c>
      <c r="E5278" s="384">
        <v>1000</v>
      </c>
      <c r="F5278" s="384">
        <v>600</v>
      </c>
      <c r="G5278" s="384">
        <v>452</v>
      </c>
      <c r="H5278" s="384">
        <v>0</v>
      </c>
    </row>
    <row r="5279" spans="1:8" s="324" customFormat="1" ht="18">
      <c r="A5279" s="1285"/>
      <c r="B5279" s="1286"/>
      <c r="C5279" s="370" t="s">
        <v>2165</v>
      </c>
      <c r="D5279" s="370" t="s">
        <v>2157</v>
      </c>
      <c r="E5279" s="384">
        <v>800</v>
      </c>
      <c r="F5279" s="384">
        <v>480</v>
      </c>
      <c r="G5279" s="384">
        <v>360</v>
      </c>
      <c r="H5279" s="384">
        <v>0</v>
      </c>
    </row>
    <row r="5280" spans="1:8" s="324" customFormat="1" ht="18">
      <c r="A5280" s="1285"/>
      <c r="B5280" s="1286"/>
      <c r="C5280" s="370" t="s">
        <v>2157</v>
      </c>
      <c r="D5280" s="370" t="s">
        <v>881</v>
      </c>
      <c r="E5280" s="384">
        <v>640</v>
      </c>
      <c r="F5280" s="384">
        <v>384</v>
      </c>
      <c r="G5280" s="384">
        <v>288</v>
      </c>
      <c r="H5280" s="384">
        <v>0</v>
      </c>
    </row>
    <row r="5281" spans="1:8" s="324" customFormat="1" ht="18">
      <c r="A5281" s="1285">
        <v>36</v>
      </c>
      <c r="B5281" s="1286" t="s">
        <v>855</v>
      </c>
      <c r="C5281" s="370" t="s">
        <v>1592</v>
      </c>
      <c r="D5281" s="370" t="s">
        <v>1390</v>
      </c>
      <c r="E5281" s="384">
        <v>2640</v>
      </c>
      <c r="F5281" s="384">
        <v>1584</v>
      </c>
      <c r="G5281" s="384">
        <v>1188</v>
      </c>
      <c r="H5281" s="384">
        <v>0</v>
      </c>
    </row>
    <row r="5282" spans="1:8" s="324" customFormat="1" ht="18">
      <c r="A5282" s="1285"/>
      <c r="B5282" s="1286"/>
      <c r="C5282" s="370" t="s">
        <v>1390</v>
      </c>
      <c r="D5282" s="370" t="s">
        <v>2165</v>
      </c>
      <c r="E5282" s="384">
        <v>1440</v>
      </c>
      <c r="F5282" s="384">
        <v>864</v>
      </c>
      <c r="G5282" s="384">
        <v>648</v>
      </c>
      <c r="H5282" s="384">
        <v>0</v>
      </c>
    </row>
    <row r="5283" spans="1:8" s="324" customFormat="1" ht="18">
      <c r="A5283" s="1285"/>
      <c r="B5283" s="1286"/>
      <c r="C5283" s="370" t="s">
        <v>2165</v>
      </c>
      <c r="D5283" s="370" t="s">
        <v>2157</v>
      </c>
      <c r="E5283" s="384">
        <v>880</v>
      </c>
      <c r="F5283" s="384">
        <v>528</v>
      </c>
      <c r="G5283" s="384">
        <v>396</v>
      </c>
      <c r="H5283" s="384">
        <v>0</v>
      </c>
    </row>
    <row r="5284" spans="1:8" s="324" customFormat="1" ht="18">
      <c r="A5284" s="1285"/>
      <c r="B5284" s="1286"/>
      <c r="C5284" s="370" t="s">
        <v>2157</v>
      </c>
      <c r="D5284" s="370" t="s">
        <v>1432</v>
      </c>
      <c r="E5284" s="384">
        <v>520</v>
      </c>
      <c r="F5284" s="384">
        <v>312</v>
      </c>
      <c r="G5284" s="384">
        <v>236</v>
      </c>
      <c r="H5284" s="384">
        <v>0</v>
      </c>
    </row>
    <row r="5285" spans="1:8" s="324" customFormat="1" ht="18">
      <c r="A5285" s="1285"/>
      <c r="B5285" s="1286"/>
      <c r="C5285" s="370" t="s">
        <v>1432</v>
      </c>
      <c r="D5285" s="370" t="s">
        <v>881</v>
      </c>
      <c r="E5285" s="384">
        <v>440</v>
      </c>
      <c r="F5285" s="384">
        <v>264</v>
      </c>
      <c r="G5285" s="384">
        <v>200</v>
      </c>
      <c r="H5285" s="384">
        <v>0</v>
      </c>
    </row>
    <row r="5286" spans="1:8" s="324" customFormat="1" ht="18">
      <c r="A5286" s="1285">
        <v>37</v>
      </c>
      <c r="B5286" s="1286" t="s">
        <v>1616</v>
      </c>
      <c r="C5286" s="370" t="s">
        <v>1390</v>
      </c>
      <c r="D5286" s="370" t="s">
        <v>2165</v>
      </c>
      <c r="E5286" s="384">
        <v>920</v>
      </c>
      <c r="F5286" s="384">
        <v>552</v>
      </c>
      <c r="G5286" s="384">
        <v>416</v>
      </c>
      <c r="H5286" s="384">
        <v>0</v>
      </c>
    </row>
    <row r="5287" spans="1:8" s="324" customFormat="1" ht="18">
      <c r="A5287" s="1285"/>
      <c r="B5287" s="1286"/>
      <c r="C5287" s="370" t="s">
        <v>2165</v>
      </c>
      <c r="D5287" s="370" t="s">
        <v>2157</v>
      </c>
      <c r="E5287" s="384">
        <v>840</v>
      </c>
      <c r="F5287" s="384">
        <v>504</v>
      </c>
      <c r="G5287" s="384">
        <v>380</v>
      </c>
      <c r="H5287" s="384">
        <v>0</v>
      </c>
    </row>
    <row r="5288" spans="1:8" s="324" customFormat="1" ht="18">
      <c r="A5288" s="1285"/>
      <c r="B5288" s="1286"/>
      <c r="C5288" s="370" t="s">
        <v>2157</v>
      </c>
      <c r="D5288" s="370" t="s">
        <v>1432</v>
      </c>
      <c r="E5288" s="384">
        <v>760</v>
      </c>
      <c r="F5288" s="384">
        <v>456</v>
      </c>
      <c r="G5288" s="384">
        <v>344</v>
      </c>
      <c r="H5288" s="384">
        <v>0</v>
      </c>
    </row>
    <row r="5289" spans="1:8" s="324" customFormat="1" ht="18">
      <c r="A5289" s="1285">
        <v>38</v>
      </c>
      <c r="B5289" s="1286" t="s">
        <v>1721</v>
      </c>
      <c r="C5289" s="370" t="s">
        <v>1592</v>
      </c>
      <c r="D5289" s="370" t="s">
        <v>1390</v>
      </c>
      <c r="E5289" s="384">
        <v>2360</v>
      </c>
      <c r="F5289" s="384">
        <v>1416</v>
      </c>
      <c r="G5289" s="384">
        <v>1064</v>
      </c>
      <c r="H5289" s="384">
        <v>0</v>
      </c>
    </row>
    <row r="5290" spans="1:8" s="324" customFormat="1" ht="18">
      <c r="A5290" s="1285"/>
      <c r="B5290" s="1286"/>
      <c r="C5290" s="370" t="s">
        <v>1390</v>
      </c>
      <c r="D5290" s="370" t="s">
        <v>2165</v>
      </c>
      <c r="E5290" s="384">
        <v>1320</v>
      </c>
      <c r="F5290" s="384">
        <v>792</v>
      </c>
      <c r="G5290" s="384">
        <v>596</v>
      </c>
      <c r="H5290" s="384">
        <v>0</v>
      </c>
    </row>
    <row r="5291" spans="1:8" s="324" customFormat="1" ht="18">
      <c r="A5291" s="1285"/>
      <c r="B5291" s="1286"/>
      <c r="C5291" s="370" t="s">
        <v>2165</v>
      </c>
      <c r="D5291" s="370" t="s">
        <v>2157</v>
      </c>
      <c r="E5291" s="384">
        <v>720</v>
      </c>
      <c r="F5291" s="384">
        <v>432</v>
      </c>
      <c r="G5291" s="384">
        <v>324</v>
      </c>
      <c r="H5291" s="384">
        <v>0</v>
      </c>
    </row>
    <row r="5292" spans="1:8" s="324" customFormat="1" ht="18">
      <c r="A5292" s="1285"/>
      <c r="B5292" s="1286"/>
      <c r="C5292" s="370" t="s">
        <v>2157</v>
      </c>
      <c r="D5292" s="370" t="s">
        <v>1432</v>
      </c>
      <c r="E5292" s="384">
        <v>368</v>
      </c>
      <c r="F5292" s="384">
        <v>220</v>
      </c>
      <c r="G5292" s="384">
        <v>164</v>
      </c>
      <c r="H5292" s="384">
        <v>0</v>
      </c>
    </row>
    <row r="5293" spans="1:8" s="324" customFormat="1" ht="18">
      <c r="A5293" s="1285">
        <v>40</v>
      </c>
      <c r="B5293" s="1286" t="s">
        <v>1322</v>
      </c>
      <c r="C5293" s="370" t="s">
        <v>1390</v>
      </c>
      <c r="D5293" s="370" t="s">
        <v>2165</v>
      </c>
      <c r="E5293" s="384">
        <v>1000</v>
      </c>
      <c r="F5293" s="384">
        <v>600</v>
      </c>
      <c r="G5293" s="384">
        <v>452</v>
      </c>
      <c r="H5293" s="384">
        <v>0</v>
      </c>
    </row>
    <row r="5294" spans="1:8" s="324" customFormat="1" ht="18">
      <c r="A5294" s="1285"/>
      <c r="B5294" s="1286"/>
      <c r="C5294" s="370" t="s">
        <v>2165</v>
      </c>
      <c r="D5294" s="370" t="s">
        <v>2157</v>
      </c>
      <c r="E5294" s="384">
        <v>840</v>
      </c>
      <c r="F5294" s="384">
        <v>504</v>
      </c>
      <c r="G5294" s="384">
        <v>380</v>
      </c>
      <c r="H5294" s="384">
        <v>0</v>
      </c>
    </row>
    <row r="5295" spans="1:8" s="324" customFormat="1" ht="18">
      <c r="A5295" s="1285"/>
      <c r="B5295" s="1286"/>
      <c r="C5295" s="370" t="s">
        <v>2157</v>
      </c>
      <c r="D5295" s="370" t="s">
        <v>1432</v>
      </c>
      <c r="E5295" s="384">
        <v>760</v>
      </c>
      <c r="F5295" s="384">
        <v>456</v>
      </c>
      <c r="G5295" s="384">
        <v>344</v>
      </c>
      <c r="H5295" s="384">
        <v>0</v>
      </c>
    </row>
    <row r="5296" spans="1:8" s="324" customFormat="1" ht="18">
      <c r="A5296" s="1285">
        <v>41</v>
      </c>
      <c r="B5296" s="1286" t="s">
        <v>866</v>
      </c>
      <c r="C5296" s="370" t="s">
        <v>1592</v>
      </c>
      <c r="D5296" s="370" t="s">
        <v>1390</v>
      </c>
      <c r="E5296" s="384">
        <v>2600</v>
      </c>
      <c r="F5296" s="384">
        <v>1560</v>
      </c>
      <c r="G5296" s="384">
        <v>1172</v>
      </c>
      <c r="H5296" s="384">
        <v>0</v>
      </c>
    </row>
    <row r="5297" spans="1:8" s="324" customFormat="1" ht="18">
      <c r="A5297" s="1285"/>
      <c r="B5297" s="1286"/>
      <c r="C5297" s="370" t="s">
        <v>1390</v>
      </c>
      <c r="D5297" s="370" t="s">
        <v>2165</v>
      </c>
      <c r="E5297" s="384">
        <v>1640</v>
      </c>
      <c r="F5297" s="384">
        <v>984</v>
      </c>
      <c r="G5297" s="384">
        <v>740</v>
      </c>
      <c r="H5297" s="384">
        <v>0</v>
      </c>
    </row>
    <row r="5298" spans="1:8" s="324" customFormat="1" ht="18">
      <c r="A5298" s="1285"/>
      <c r="B5298" s="1286"/>
      <c r="C5298" s="370" t="s">
        <v>2165</v>
      </c>
      <c r="D5298" s="370" t="s">
        <v>2157</v>
      </c>
      <c r="E5298" s="384">
        <v>1080</v>
      </c>
      <c r="F5298" s="384">
        <v>648</v>
      </c>
      <c r="G5298" s="384">
        <v>488</v>
      </c>
      <c r="H5298" s="384">
        <v>0</v>
      </c>
    </row>
    <row r="5299" spans="1:8" s="324" customFormat="1" ht="18">
      <c r="A5299" s="1285"/>
      <c r="B5299" s="1286"/>
      <c r="C5299" s="370" t="s">
        <v>2157</v>
      </c>
      <c r="D5299" s="370" t="s">
        <v>1432</v>
      </c>
      <c r="E5299" s="384">
        <v>680</v>
      </c>
      <c r="F5299" s="384">
        <v>408</v>
      </c>
      <c r="G5299" s="384">
        <v>308</v>
      </c>
      <c r="H5299" s="384">
        <v>0</v>
      </c>
    </row>
    <row r="5300" spans="1:8" s="324" customFormat="1" ht="18">
      <c r="A5300" s="1285">
        <v>42</v>
      </c>
      <c r="B5300" s="1286" t="s">
        <v>868</v>
      </c>
      <c r="C5300" s="370" t="s">
        <v>1390</v>
      </c>
      <c r="D5300" s="370" t="s">
        <v>2165</v>
      </c>
      <c r="E5300" s="384">
        <v>1000</v>
      </c>
      <c r="F5300" s="384">
        <v>600</v>
      </c>
      <c r="G5300" s="384">
        <v>452</v>
      </c>
      <c r="H5300" s="384">
        <v>0</v>
      </c>
    </row>
    <row r="5301" spans="1:8" s="324" customFormat="1" ht="18">
      <c r="A5301" s="1285"/>
      <c r="B5301" s="1286"/>
      <c r="C5301" s="370" t="s">
        <v>2165</v>
      </c>
      <c r="D5301" s="370" t="s">
        <v>2157</v>
      </c>
      <c r="E5301" s="384">
        <v>840</v>
      </c>
      <c r="F5301" s="384">
        <v>504</v>
      </c>
      <c r="G5301" s="384">
        <v>380</v>
      </c>
      <c r="H5301" s="384">
        <v>0</v>
      </c>
    </row>
    <row r="5302" spans="1:8" s="324" customFormat="1" ht="18">
      <c r="A5302" s="1285"/>
      <c r="B5302" s="1286"/>
      <c r="C5302" s="370" t="s">
        <v>2157</v>
      </c>
      <c r="D5302" s="370" t="s">
        <v>1432</v>
      </c>
      <c r="E5302" s="384">
        <v>760</v>
      </c>
      <c r="F5302" s="384">
        <v>456</v>
      </c>
      <c r="G5302" s="384">
        <v>344</v>
      </c>
      <c r="H5302" s="384">
        <v>0</v>
      </c>
    </row>
    <row r="5303" spans="1:8" s="324" customFormat="1" ht="18">
      <c r="A5303" s="1285">
        <v>43</v>
      </c>
      <c r="B5303" s="1286" t="s">
        <v>1613</v>
      </c>
      <c r="C5303" s="370" t="s">
        <v>1390</v>
      </c>
      <c r="D5303" s="370" t="s">
        <v>2165</v>
      </c>
      <c r="E5303" s="384">
        <v>1000</v>
      </c>
      <c r="F5303" s="384">
        <v>600</v>
      </c>
      <c r="G5303" s="384">
        <v>452</v>
      </c>
      <c r="H5303" s="384">
        <v>0</v>
      </c>
    </row>
    <row r="5304" spans="1:8" s="324" customFormat="1" ht="18">
      <c r="A5304" s="1285"/>
      <c r="B5304" s="1286"/>
      <c r="C5304" s="370" t="s">
        <v>2165</v>
      </c>
      <c r="D5304" s="370" t="s">
        <v>2157</v>
      </c>
      <c r="E5304" s="384">
        <v>840</v>
      </c>
      <c r="F5304" s="384">
        <v>504</v>
      </c>
      <c r="G5304" s="384">
        <v>380</v>
      </c>
      <c r="H5304" s="384">
        <v>0</v>
      </c>
    </row>
    <row r="5305" spans="1:8" s="324" customFormat="1" ht="18">
      <c r="A5305" s="1285">
        <v>44</v>
      </c>
      <c r="B5305" s="1286" t="s">
        <v>1591</v>
      </c>
      <c r="C5305" s="370" t="s">
        <v>1390</v>
      </c>
      <c r="D5305" s="370" t="s">
        <v>2165</v>
      </c>
      <c r="E5305" s="384">
        <v>1000</v>
      </c>
      <c r="F5305" s="384">
        <v>600</v>
      </c>
      <c r="G5305" s="384">
        <v>452</v>
      </c>
      <c r="H5305" s="384">
        <v>0</v>
      </c>
    </row>
    <row r="5306" spans="1:8" s="324" customFormat="1" ht="18">
      <c r="A5306" s="1285"/>
      <c r="B5306" s="1286"/>
      <c r="C5306" s="370" t="s">
        <v>2165</v>
      </c>
      <c r="D5306" s="370" t="s">
        <v>2157</v>
      </c>
      <c r="E5306" s="384">
        <v>840</v>
      </c>
      <c r="F5306" s="384">
        <v>504</v>
      </c>
      <c r="G5306" s="384">
        <v>380</v>
      </c>
      <c r="H5306" s="384">
        <v>0</v>
      </c>
    </row>
    <row r="5307" spans="1:8" s="324" customFormat="1" ht="18">
      <c r="A5307" s="1285"/>
      <c r="B5307" s="1286"/>
      <c r="C5307" s="370" t="s">
        <v>2157</v>
      </c>
      <c r="D5307" s="370" t="s">
        <v>1432</v>
      </c>
      <c r="E5307" s="384">
        <v>760</v>
      </c>
      <c r="F5307" s="384">
        <v>456</v>
      </c>
      <c r="G5307" s="384">
        <v>344</v>
      </c>
      <c r="H5307" s="384">
        <v>0</v>
      </c>
    </row>
    <row r="5308" spans="1:8" s="324" customFormat="1" ht="18">
      <c r="A5308" s="1285">
        <v>45</v>
      </c>
      <c r="B5308" s="1286" t="s">
        <v>2022</v>
      </c>
      <c r="C5308" s="370" t="s">
        <v>1592</v>
      </c>
      <c r="D5308" s="370" t="s">
        <v>1390</v>
      </c>
      <c r="E5308" s="384">
        <v>2600</v>
      </c>
      <c r="F5308" s="384">
        <v>1560</v>
      </c>
      <c r="G5308" s="384">
        <v>1172</v>
      </c>
      <c r="H5308" s="384">
        <v>0</v>
      </c>
    </row>
    <row r="5309" spans="1:8" s="324" customFormat="1" ht="18">
      <c r="A5309" s="1285"/>
      <c r="B5309" s="1286"/>
      <c r="C5309" s="370" t="s">
        <v>1390</v>
      </c>
      <c r="D5309" s="370" t="s">
        <v>2165</v>
      </c>
      <c r="E5309" s="384">
        <v>1520</v>
      </c>
      <c r="F5309" s="384">
        <v>912</v>
      </c>
      <c r="G5309" s="384">
        <v>684</v>
      </c>
      <c r="H5309" s="384">
        <v>0</v>
      </c>
    </row>
    <row r="5310" spans="1:8" s="324" customFormat="1" ht="18">
      <c r="A5310" s="1285"/>
      <c r="B5310" s="1286"/>
      <c r="C5310" s="370" t="s">
        <v>2165</v>
      </c>
      <c r="D5310" s="370" t="s">
        <v>1659</v>
      </c>
      <c r="E5310" s="384">
        <v>1000</v>
      </c>
      <c r="F5310" s="384">
        <v>600</v>
      </c>
      <c r="G5310" s="384">
        <v>452</v>
      </c>
      <c r="H5310" s="384">
        <v>0</v>
      </c>
    </row>
    <row r="5311" spans="1:8" s="324" customFormat="1" ht="18">
      <c r="A5311" s="1285"/>
      <c r="B5311" s="1286"/>
      <c r="C5311" s="370" t="s">
        <v>1659</v>
      </c>
      <c r="D5311" s="370" t="s">
        <v>2157</v>
      </c>
      <c r="E5311" s="384">
        <v>920</v>
      </c>
      <c r="F5311" s="384">
        <v>552</v>
      </c>
      <c r="G5311" s="384">
        <v>416</v>
      </c>
      <c r="H5311" s="384">
        <v>0</v>
      </c>
    </row>
    <row r="5312" spans="1:8" s="324" customFormat="1" ht="18">
      <c r="A5312" s="1285"/>
      <c r="B5312" s="1286"/>
      <c r="C5312" s="370" t="s">
        <v>2157</v>
      </c>
      <c r="D5312" s="370" t="s">
        <v>1432</v>
      </c>
      <c r="E5312" s="384">
        <v>640</v>
      </c>
      <c r="F5312" s="384">
        <v>384</v>
      </c>
      <c r="G5312" s="384">
        <v>288</v>
      </c>
      <c r="H5312" s="384">
        <v>0</v>
      </c>
    </row>
    <row r="5313" spans="1:8" s="324" customFormat="1" ht="18">
      <c r="A5313" s="1285"/>
      <c r="B5313" s="1286"/>
      <c r="C5313" s="370" t="s">
        <v>1432</v>
      </c>
      <c r="D5313" s="370" t="s">
        <v>881</v>
      </c>
      <c r="E5313" s="384">
        <v>560</v>
      </c>
      <c r="F5313" s="384">
        <v>336</v>
      </c>
      <c r="G5313" s="384">
        <v>252</v>
      </c>
      <c r="H5313" s="384">
        <v>0</v>
      </c>
    </row>
    <row r="5314" spans="1:8" s="324" customFormat="1" ht="18">
      <c r="A5314" s="371">
        <v>46</v>
      </c>
      <c r="B5314" s="370" t="s">
        <v>1316</v>
      </c>
      <c r="C5314" s="370" t="s">
        <v>1592</v>
      </c>
      <c r="D5314" s="370" t="s">
        <v>1609</v>
      </c>
      <c r="E5314" s="384">
        <v>2400</v>
      </c>
      <c r="F5314" s="384">
        <v>1440</v>
      </c>
      <c r="G5314" s="384">
        <v>1080</v>
      </c>
      <c r="H5314" s="384">
        <v>0</v>
      </c>
    </row>
    <row r="5315" spans="1:8" s="324" customFormat="1" ht="18">
      <c r="A5315" s="371">
        <v>47</v>
      </c>
      <c r="B5315" s="370" t="s">
        <v>1572</v>
      </c>
      <c r="C5315" s="370" t="s">
        <v>1592</v>
      </c>
      <c r="D5315" s="370" t="s">
        <v>1609</v>
      </c>
      <c r="E5315" s="384">
        <v>2400</v>
      </c>
      <c r="F5315" s="384">
        <v>1440</v>
      </c>
      <c r="G5315" s="384">
        <v>1080</v>
      </c>
      <c r="H5315" s="384">
        <v>0</v>
      </c>
    </row>
    <row r="5316" spans="1:8" s="324" customFormat="1" ht="18">
      <c r="A5316" s="371">
        <v>48</v>
      </c>
      <c r="B5316" s="370" t="s">
        <v>878</v>
      </c>
      <c r="C5316" s="370" t="s">
        <v>1592</v>
      </c>
      <c r="D5316" s="370" t="s">
        <v>1609</v>
      </c>
      <c r="E5316" s="384">
        <v>2400</v>
      </c>
      <c r="F5316" s="384">
        <v>1440</v>
      </c>
      <c r="G5316" s="384">
        <v>1080</v>
      </c>
      <c r="H5316" s="384">
        <v>0</v>
      </c>
    </row>
    <row r="5317" spans="1:8" s="324" customFormat="1" ht="18">
      <c r="A5317" s="371">
        <v>49</v>
      </c>
      <c r="B5317" s="370" t="s">
        <v>1983</v>
      </c>
      <c r="C5317" s="370" t="s">
        <v>1592</v>
      </c>
      <c r="D5317" s="370" t="s">
        <v>1609</v>
      </c>
      <c r="E5317" s="384">
        <v>2400</v>
      </c>
      <c r="F5317" s="384">
        <v>1440</v>
      </c>
      <c r="G5317" s="384">
        <v>1080</v>
      </c>
      <c r="H5317" s="384">
        <v>0</v>
      </c>
    </row>
    <row r="5318" spans="1:8" s="324" customFormat="1" ht="18">
      <c r="A5318" s="371">
        <v>50</v>
      </c>
      <c r="B5318" s="370" t="s">
        <v>892</v>
      </c>
      <c r="C5318" s="370" t="s">
        <v>1592</v>
      </c>
      <c r="D5318" s="370" t="s">
        <v>1609</v>
      </c>
      <c r="E5318" s="384">
        <v>2400</v>
      </c>
      <c r="F5318" s="384">
        <v>1440</v>
      </c>
      <c r="G5318" s="384">
        <v>1080</v>
      </c>
      <c r="H5318" s="384">
        <v>0</v>
      </c>
    </row>
    <row r="5319" spans="1:8" s="324" customFormat="1" ht="18">
      <c r="A5319" s="371">
        <v>51</v>
      </c>
      <c r="B5319" s="370" t="s">
        <v>2490</v>
      </c>
      <c r="C5319" s="370" t="s">
        <v>892</v>
      </c>
      <c r="D5319" s="370" t="s">
        <v>1983</v>
      </c>
      <c r="E5319" s="384">
        <v>960</v>
      </c>
      <c r="F5319" s="384">
        <v>576</v>
      </c>
      <c r="G5319" s="384">
        <v>432</v>
      </c>
      <c r="H5319" s="384">
        <v>0</v>
      </c>
    </row>
    <row r="5320" spans="1:8" s="324" customFormat="1" ht="18">
      <c r="A5320" s="371">
        <v>52</v>
      </c>
      <c r="B5320" s="370" t="s">
        <v>857</v>
      </c>
      <c r="C5320" s="370" t="s">
        <v>1316</v>
      </c>
      <c r="D5320" s="370" t="s">
        <v>1572</v>
      </c>
      <c r="E5320" s="384">
        <v>1320</v>
      </c>
      <c r="F5320" s="384">
        <v>792</v>
      </c>
      <c r="G5320" s="384">
        <v>596</v>
      </c>
      <c r="H5320" s="384">
        <v>0</v>
      </c>
    </row>
    <row r="5321" spans="1:8" s="324" customFormat="1" ht="18">
      <c r="A5321" s="371">
        <v>53</v>
      </c>
      <c r="B5321" s="370" t="s">
        <v>2157</v>
      </c>
      <c r="C5321" s="370" t="s">
        <v>4339</v>
      </c>
      <c r="D5321" s="370" t="s">
        <v>2022</v>
      </c>
      <c r="E5321" s="384">
        <v>640</v>
      </c>
      <c r="F5321" s="384">
        <v>384</v>
      </c>
      <c r="G5321" s="384">
        <v>288</v>
      </c>
      <c r="H5321" s="384">
        <v>0</v>
      </c>
    </row>
    <row r="5322" spans="1:8" s="324" customFormat="1" ht="18">
      <c r="A5322" s="371">
        <v>54</v>
      </c>
      <c r="B5322" s="370" t="s">
        <v>1659</v>
      </c>
      <c r="C5322" s="370" t="s">
        <v>868</v>
      </c>
      <c r="D5322" s="370" t="s">
        <v>2022</v>
      </c>
      <c r="E5322" s="384">
        <v>640</v>
      </c>
      <c r="F5322" s="384">
        <v>384</v>
      </c>
      <c r="G5322" s="384">
        <v>288</v>
      </c>
      <c r="H5322" s="384">
        <v>0</v>
      </c>
    </row>
    <row r="5323" spans="1:8" s="324" customFormat="1" ht="18">
      <c r="A5323" s="371">
        <v>55</v>
      </c>
      <c r="B5323" s="370" t="s">
        <v>2165</v>
      </c>
      <c r="C5323" s="370" t="s">
        <v>1669</v>
      </c>
      <c r="D5323" s="370" t="s">
        <v>2022</v>
      </c>
      <c r="E5323" s="384">
        <v>800</v>
      </c>
      <c r="F5323" s="384">
        <v>480</v>
      </c>
      <c r="G5323" s="384">
        <v>360</v>
      </c>
      <c r="H5323" s="384">
        <v>0</v>
      </c>
    </row>
    <row r="5324" spans="1:8" s="324" customFormat="1" ht="18">
      <c r="A5324" s="371">
        <v>56</v>
      </c>
      <c r="B5324" s="370" t="s">
        <v>1432</v>
      </c>
      <c r="C5324" s="370" t="s">
        <v>855</v>
      </c>
      <c r="D5324" s="370" t="s">
        <v>2022</v>
      </c>
      <c r="E5324" s="384">
        <v>520</v>
      </c>
      <c r="F5324" s="384">
        <v>312</v>
      </c>
      <c r="G5324" s="384">
        <v>236</v>
      </c>
      <c r="H5324" s="384">
        <v>0</v>
      </c>
    </row>
    <row r="5325" spans="1:8" s="324" customFormat="1" ht="90">
      <c r="A5325" s="371">
        <v>57</v>
      </c>
      <c r="B5325" s="370" t="s">
        <v>4340</v>
      </c>
      <c r="C5325" s="370" t="s">
        <v>2022</v>
      </c>
      <c r="D5325" s="370" t="s">
        <v>885</v>
      </c>
      <c r="E5325" s="384">
        <v>1120</v>
      </c>
      <c r="F5325" s="384">
        <v>0</v>
      </c>
      <c r="G5325" s="384">
        <v>0</v>
      </c>
      <c r="H5325" s="384">
        <v>0</v>
      </c>
    </row>
    <row r="5326" spans="1:8" s="324" customFormat="1" ht="36">
      <c r="A5326" s="371">
        <v>58</v>
      </c>
      <c r="B5326" s="370" t="s">
        <v>1581</v>
      </c>
      <c r="C5326" s="370" t="s">
        <v>2022</v>
      </c>
      <c r="D5326" s="370" t="s">
        <v>881</v>
      </c>
      <c r="E5326" s="384">
        <v>640</v>
      </c>
      <c r="F5326" s="384">
        <v>384</v>
      </c>
      <c r="G5326" s="384">
        <v>288</v>
      </c>
      <c r="H5326" s="384">
        <v>0</v>
      </c>
    </row>
    <row r="5327" spans="1:8" s="324" customFormat="1" ht="18">
      <c r="A5327" s="371">
        <v>59</v>
      </c>
      <c r="B5327" s="370" t="s">
        <v>1390</v>
      </c>
      <c r="C5327" s="370" t="s">
        <v>885</v>
      </c>
      <c r="D5327" s="370" t="s">
        <v>2022</v>
      </c>
      <c r="E5327" s="384">
        <v>4000</v>
      </c>
      <c r="F5327" s="384">
        <v>2400</v>
      </c>
      <c r="G5327" s="384">
        <v>1800</v>
      </c>
      <c r="H5327" s="384">
        <v>0</v>
      </c>
    </row>
    <row r="5328" spans="1:8" s="324" customFormat="1" ht="36">
      <c r="A5328" s="371">
        <v>60</v>
      </c>
      <c r="B5328" s="370" t="s">
        <v>1609</v>
      </c>
      <c r="C5328" s="370" t="s">
        <v>2022</v>
      </c>
      <c r="D5328" s="370" t="s">
        <v>2155</v>
      </c>
      <c r="E5328" s="384">
        <v>2880</v>
      </c>
      <c r="F5328" s="384">
        <v>1728</v>
      </c>
      <c r="G5328" s="384">
        <v>1296</v>
      </c>
      <c r="H5328" s="384">
        <v>0</v>
      </c>
    </row>
    <row r="5329" spans="1:8" s="324" customFormat="1" ht="18">
      <c r="A5329" s="1285">
        <v>61</v>
      </c>
      <c r="B5329" s="1286" t="s">
        <v>1670</v>
      </c>
      <c r="C5329" s="370" t="s">
        <v>1592</v>
      </c>
      <c r="D5329" s="370" t="s">
        <v>1312</v>
      </c>
      <c r="E5329" s="384">
        <v>1400</v>
      </c>
      <c r="F5329" s="384">
        <v>840</v>
      </c>
      <c r="G5329" s="384">
        <v>632</v>
      </c>
      <c r="H5329" s="384">
        <v>0</v>
      </c>
    </row>
    <row r="5330" spans="1:8" s="324" customFormat="1" ht="18">
      <c r="A5330" s="1285"/>
      <c r="B5330" s="1286"/>
      <c r="C5330" s="370" t="s">
        <v>1312</v>
      </c>
      <c r="D5330" s="370" t="s">
        <v>881</v>
      </c>
      <c r="E5330" s="384">
        <v>920</v>
      </c>
      <c r="F5330" s="384">
        <v>552</v>
      </c>
      <c r="G5330" s="384">
        <v>416</v>
      </c>
      <c r="H5330" s="384">
        <v>0</v>
      </c>
    </row>
    <row r="5331" spans="1:8" s="324" customFormat="1" ht="18">
      <c r="A5331" s="1285">
        <v>62</v>
      </c>
      <c r="B5331" s="1286" t="s">
        <v>818</v>
      </c>
      <c r="C5331" s="370" t="s">
        <v>1592</v>
      </c>
      <c r="D5331" s="370" t="s">
        <v>1785</v>
      </c>
      <c r="E5331" s="384">
        <v>1000</v>
      </c>
      <c r="F5331" s="384">
        <v>600</v>
      </c>
      <c r="G5331" s="384">
        <v>452</v>
      </c>
      <c r="H5331" s="384">
        <v>0</v>
      </c>
    </row>
    <row r="5332" spans="1:8" s="324" customFormat="1" ht="18">
      <c r="A5332" s="1285"/>
      <c r="B5332" s="1286"/>
      <c r="C5332" s="370" t="s">
        <v>1312</v>
      </c>
      <c r="D5332" s="370" t="s">
        <v>881</v>
      </c>
      <c r="E5332" s="384">
        <v>720</v>
      </c>
      <c r="F5332" s="384">
        <v>432</v>
      </c>
      <c r="G5332" s="384">
        <v>324</v>
      </c>
      <c r="H5332" s="384">
        <v>0</v>
      </c>
    </row>
    <row r="5333" spans="1:8" s="324" customFormat="1" ht="18">
      <c r="A5333" s="1285">
        <v>63</v>
      </c>
      <c r="B5333" s="1286" t="s">
        <v>1696</v>
      </c>
      <c r="C5333" s="370" t="s">
        <v>1592</v>
      </c>
      <c r="D5333" s="370" t="s">
        <v>1312</v>
      </c>
      <c r="E5333" s="384">
        <v>1400</v>
      </c>
      <c r="F5333" s="384">
        <v>840</v>
      </c>
      <c r="G5333" s="384">
        <v>632</v>
      </c>
      <c r="H5333" s="384">
        <v>0</v>
      </c>
    </row>
    <row r="5334" spans="1:8" s="324" customFormat="1" ht="18">
      <c r="A5334" s="1285"/>
      <c r="B5334" s="1286"/>
      <c r="C5334" s="370" t="s">
        <v>1312</v>
      </c>
      <c r="D5334" s="370" t="s">
        <v>881</v>
      </c>
      <c r="E5334" s="384">
        <v>920</v>
      </c>
      <c r="F5334" s="384">
        <v>552</v>
      </c>
      <c r="G5334" s="384">
        <v>416</v>
      </c>
      <c r="H5334" s="384">
        <v>0</v>
      </c>
    </row>
    <row r="5335" spans="1:8" s="324" customFormat="1" ht="18">
      <c r="A5335" s="1285">
        <v>64</v>
      </c>
      <c r="B5335" s="1286" t="s">
        <v>1573</v>
      </c>
      <c r="C5335" s="370" t="s">
        <v>1592</v>
      </c>
      <c r="D5335" s="370" t="s">
        <v>1312</v>
      </c>
      <c r="E5335" s="384">
        <v>1400</v>
      </c>
      <c r="F5335" s="384">
        <v>840</v>
      </c>
      <c r="G5335" s="384">
        <v>632</v>
      </c>
      <c r="H5335" s="384">
        <v>0</v>
      </c>
    </row>
    <row r="5336" spans="1:8" s="324" customFormat="1" ht="18">
      <c r="A5336" s="1285"/>
      <c r="B5336" s="1286"/>
      <c r="C5336" s="370" t="s">
        <v>1312</v>
      </c>
      <c r="D5336" s="370" t="s">
        <v>881</v>
      </c>
      <c r="E5336" s="384">
        <v>920</v>
      </c>
      <c r="F5336" s="384">
        <v>552</v>
      </c>
      <c r="G5336" s="384">
        <v>416</v>
      </c>
      <c r="H5336" s="384">
        <v>0</v>
      </c>
    </row>
    <row r="5337" spans="1:8" s="324" customFormat="1" ht="18">
      <c r="A5337" s="1285">
        <v>65</v>
      </c>
      <c r="B5337" s="1286" t="s">
        <v>859</v>
      </c>
      <c r="C5337" s="370" t="s">
        <v>1592</v>
      </c>
      <c r="D5337" s="370" t="s">
        <v>1312</v>
      </c>
      <c r="E5337" s="384">
        <v>3680</v>
      </c>
      <c r="F5337" s="384">
        <v>2208</v>
      </c>
      <c r="G5337" s="384">
        <v>1656</v>
      </c>
      <c r="H5337" s="384">
        <v>0</v>
      </c>
    </row>
    <row r="5338" spans="1:8" s="324" customFormat="1" ht="18">
      <c r="A5338" s="1285"/>
      <c r="B5338" s="1286"/>
      <c r="C5338" s="370" t="s">
        <v>1312</v>
      </c>
      <c r="D5338" s="370" t="s">
        <v>4341</v>
      </c>
      <c r="E5338" s="384">
        <v>2440</v>
      </c>
      <c r="F5338" s="384">
        <v>1464</v>
      </c>
      <c r="G5338" s="384">
        <v>1100</v>
      </c>
      <c r="H5338" s="384">
        <v>0</v>
      </c>
    </row>
    <row r="5339" spans="1:8" s="324" customFormat="1" ht="36">
      <c r="A5339" s="1285"/>
      <c r="B5339" s="1286"/>
      <c r="C5339" s="370" t="s">
        <v>4341</v>
      </c>
      <c r="D5339" s="370" t="s">
        <v>4342</v>
      </c>
      <c r="E5339" s="384">
        <v>1720</v>
      </c>
      <c r="F5339" s="384">
        <v>1032</v>
      </c>
      <c r="G5339" s="384">
        <v>776</v>
      </c>
      <c r="H5339" s="384">
        <v>0</v>
      </c>
    </row>
    <row r="5340" spans="1:8" s="324" customFormat="1" ht="18">
      <c r="A5340" s="1285">
        <v>66</v>
      </c>
      <c r="B5340" s="1286" t="s">
        <v>1841</v>
      </c>
      <c r="C5340" s="370" t="s">
        <v>1785</v>
      </c>
      <c r="D5340" s="370" t="s">
        <v>1312</v>
      </c>
      <c r="E5340" s="384">
        <v>3280</v>
      </c>
      <c r="F5340" s="384">
        <v>1968</v>
      </c>
      <c r="G5340" s="384">
        <v>1476</v>
      </c>
      <c r="H5340" s="384">
        <v>0</v>
      </c>
    </row>
    <row r="5341" spans="1:8" s="324" customFormat="1" ht="18">
      <c r="A5341" s="1285"/>
      <c r="B5341" s="1286"/>
      <c r="C5341" s="370" t="s">
        <v>1312</v>
      </c>
      <c r="D5341" s="370" t="s">
        <v>1392</v>
      </c>
      <c r="E5341" s="384">
        <v>720</v>
      </c>
      <c r="F5341" s="384">
        <v>432</v>
      </c>
      <c r="G5341" s="384">
        <v>324</v>
      </c>
      <c r="H5341" s="384">
        <v>0</v>
      </c>
    </row>
    <row r="5342" spans="1:8" s="324" customFormat="1" ht="18">
      <c r="A5342" s="371">
        <v>67</v>
      </c>
      <c r="B5342" s="370" t="s">
        <v>1770</v>
      </c>
      <c r="C5342" s="370" t="s">
        <v>1592</v>
      </c>
      <c r="D5342" s="370" t="s">
        <v>1785</v>
      </c>
      <c r="E5342" s="384">
        <v>4000</v>
      </c>
      <c r="F5342" s="384">
        <v>2400</v>
      </c>
      <c r="G5342" s="384">
        <v>1800</v>
      </c>
      <c r="H5342" s="384">
        <v>0</v>
      </c>
    </row>
    <row r="5343" spans="1:8" s="324" customFormat="1" ht="18">
      <c r="A5343" s="371">
        <v>68</v>
      </c>
      <c r="B5343" s="370" t="s">
        <v>1648</v>
      </c>
      <c r="C5343" s="370" t="s">
        <v>1785</v>
      </c>
      <c r="D5343" s="370" t="s">
        <v>1312</v>
      </c>
      <c r="E5343" s="384">
        <v>3200</v>
      </c>
      <c r="F5343" s="384">
        <v>1920</v>
      </c>
      <c r="G5343" s="384">
        <v>1440</v>
      </c>
      <c r="H5343" s="384">
        <v>0</v>
      </c>
    </row>
    <row r="5344" spans="1:8" s="324" customFormat="1" ht="18">
      <c r="A5344" s="1285">
        <v>69</v>
      </c>
      <c r="B5344" s="1286" t="s">
        <v>1595</v>
      </c>
      <c r="C5344" s="370" t="s">
        <v>1592</v>
      </c>
      <c r="D5344" s="370" t="s">
        <v>1312</v>
      </c>
      <c r="E5344" s="384">
        <v>8400</v>
      </c>
      <c r="F5344" s="384">
        <v>5040</v>
      </c>
      <c r="G5344" s="384">
        <v>3780</v>
      </c>
      <c r="H5344" s="384">
        <v>0</v>
      </c>
    </row>
    <row r="5345" spans="1:8" s="324" customFormat="1" ht="18">
      <c r="A5345" s="1285"/>
      <c r="B5345" s="1286"/>
      <c r="C5345" s="370" t="s">
        <v>1312</v>
      </c>
      <c r="D5345" s="370" t="s">
        <v>1392</v>
      </c>
      <c r="E5345" s="384">
        <v>3000</v>
      </c>
      <c r="F5345" s="384">
        <v>1800</v>
      </c>
      <c r="G5345" s="384">
        <v>1352</v>
      </c>
      <c r="H5345" s="384">
        <v>0</v>
      </c>
    </row>
    <row r="5346" spans="1:8" s="324" customFormat="1" ht="18">
      <c r="A5346" s="1285"/>
      <c r="B5346" s="1286"/>
      <c r="C5346" s="370" t="s">
        <v>1392</v>
      </c>
      <c r="D5346" s="370" t="s">
        <v>1748</v>
      </c>
      <c r="E5346" s="384">
        <v>1320</v>
      </c>
      <c r="F5346" s="384">
        <v>792</v>
      </c>
      <c r="G5346" s="384">
        <v>596</v>
      </c>
      <c r="H5346" s="384">
        <v>0</v>
      </c>
    </row>
    <row r="5347" spans="1:8" s="324" customFormat="1" ht="18">
      <c r="A5347" s="371">
        <v>70</v>
      </c>
      <c r="B5347" s="370" t="s">
        <v>1612</v>
      </c>
      <c r="C5347" s="370" t="s">
        <v>1592</v>
      </c>
      <c r="D5347" s="370" t="s">
        <v>1785</v>
      </c>
      <c r="E5347" s="384">
        <v>3960</v>
      </c>
      <c r="F5347" s="384">
        <v>2376</v>
      </c>
      <c r="G5347" s="384">
        <v>1784</v>
      </c>
      <c r="H5347" s="384">
        <v>0</v>
      </c>
    </row>
    <row r="5348" spans="1:8" s="324" customFormat="1" ht="18">
      <c r="A5348" s="1285">
        <v>71</v>
      </c>
      <c r="B5348" s="1286" t="s">
        <v>1621</v>
      </c>
      <c r="C5348" s="370" t="s">
        <v>1592</v>
      </c>
      <c r="D5348" s="370" t="s">
        <v>4343</v>
      </c>
      <c r="E5348" s="384">
        <v>8400</v>
      </c>
      <c r="F5348" s="384">
        <v>5040</v>
      </c>
      <c r="G5348" s="384">
        <v>3780</v>
      </c>
      <c r="H5348" s="384">
        <v>0</v>
      </c>
    </row>
    <row r="5349" spans="1:8" s="324" customFormat="1" ht="18">
      <c r="A5349" s="1285"/>
      <c r="B5349" s="1286"/>
      <c r="C5349" s="370" t="s">
        <v>4343</v>
      </c>
      <c r="D5349" s="370" t="s">
        <v>1312</v>
      </c>
      <c r="E5349" s="384">
        <v>9480</v>
      </c>
      <c r="F5349" s="384">
        <v>5688</v>
      </c>
      <c r="G5349" s="384">
        <v>4268</v>
      </c>
      <c r="H5349" s="384">
        <v>0</v>
      </c>
    </row>
    <row r="5350" spans="1:8" s="324" customFormat="1" ht="18">
      <c r="A5350" s="371">
        <v>72</v>
      </c>
      <c r="B5350" s="370" t="s">
        <v>1340</v>
      </c>
      <c r="C5350" s="370" t="s">
        <v>1592</v>
      </c>
      <c r="D5350" s="370" t="s">
        <v>4343</v>
      </c>
      <c r="E5350" s="384">
        <v>4000</v>
      </c>
      <c r="F5350" s="384">
        <v>2400</v>
      </c>
      <c r="G5350" s="384">
        <v>1800</v>
      </c>
      <c r="H5350" s="384">
        <v>0</v>
      </c>
    </row>
    <row r="5351" spans="1:8" s="324" customFormat="1" ht="18">
      <c r="A5351" s="1285">
        <v>73</v>
      </c>
      <c r="B5351" s="1286" t="s">
        <v>4344</v>
      </c>
      <c r="C5351" s="370" t="s">
        <v>1592</v>
      </c>
      <c r="D5351" s="370" t="s">
        <v>1312</v>
      </c>
      <c r="E5351" s="384">
        <v>9480</v>
      </c>
      <c r="F5351" s="384">
        <v>5688</v>
      </c>
      <c r="G5351" s="384">
        <v>4268</v>
      </c>
      <c r="H5351" s="384">
        <v>0</v>
      </c>
    </row>
    <row r="5352" spans="1:8" s="324" customFormat="1" ht="18">
      <c r="A5352" s="1285"/>
      <c r="B5352" s="1286"/>
      <c r="C5352" s="370" t="s">
        <v>1312</v>
      </c>
      <c r="D5352" s="370" t="s">
        <v>1589</v>
      </c>
      <c r="E5352" s="384">
        <v>3280</v>
      </c>
      <c r="F5352" s="384">
        <v>1968</v>
      </c>
      <c r="G5352" s="384">
        <v>1476</v>
      </c>
      <c r="H5352" s="384">
        <v>0</v>
      </c>
    </row>
    <row r="5353" spans="1:8" s="324" customFormat="1" ht="18">
      <c r="A5353" s="1285"/>
      <c r="B5353" s="1286"/>
      <c r="C5353" s="370" t="s">
        <v>1589</v>
      </c>
      <c r="D5353" s="370" t="s">
        <v>1748</v>
      </c>
      <c r="E5353" s="384">
        <v>520</v>
      </c>
      <c r="F5353" s="384">
        <v>312</v>
      </c>
      <c r="G5353" s="384">
        <v>236</v>
      </c>
      <c r="H5353" s="384">
        <v>0</v>
      </c>
    </row>
    <row r="5354" spans="1:8" s="324" customFormat="1" ht="18">
      <c r="A5354" s="1285">
        <v>74</v>
      </c>
      <c r="B5354" s="1286" t="s">
        <v>1399</v>
      </c>
      <c r="C5354" s="370" t="s">
        <v>1312</v>
      </c>
      <c r="D5354" s="370" t="s">
        <v>1589</v>
      </c>
      <c r="E5354" s="384">
        <v>1200</v>
      </c>
      <c r="F5354" s="384">
        <v>720</v>
      </c>
      <c r="G5354" s="384">
        <v>540</v>
      </c>
      <c r="H5354" s="384">
        <v>0</v>
      </c>
    </row>
    <row r="5355" spans="1:8" s="324" customFormat="1" ht="18">
      <c r="A5355" s="1285"/>
      <c r="B5355" s="1286"/>
      <c r="C5355" s="370" t="s">
        <v>1589</v>
      </c>
      <c r="D5355" s="370" t="s">
        <v>1748</v>
      </c>
      <c r="E5355" s="384">
        <v>720</v>
      </c>
      <c r="F5355" s="384">
        <v>432</v>
      </c>
      <c r="G5355" s="384">
        <v>324</v>
      </c>
      <c r="H5355" s="384">
        <v>0</v>
      </c>
    </row>
    <row r="5356" spans="1:8" s="324" customFormat="1" ht="18">
      <c r="A5356" s="371">
        <v>75</v>
      </c>
      <c r="B5356" s="370" t="s">
        <v>1351</v>
      </c>
      <c r="C5356" s="370" t="s">
        <v>1592</v>
      </c>
      <c r="D5356" s="370" t="s">
        <v>1312</v>
      </c>
      <c r="E5356" s="384">
        <v>3200</v>
      </c>
      <c r="F5356" s="384">
        <v>1920</v>
      </c>
      <c r="G5356" s="384">
        <v>1440</v>
      </c>
      <c r="H5356" s="384">
        <v>0</v>
      </c>
    </row>
    <row r="5357" spans="1:8" s="324" customFormat="1" ht="36">
      <c r="A5357" s="371">
        <v>76</v>
      </c>
      <c r="B5357" s="370" t="s">
        <v>1346</v>
      </c>
      <c r="C5357" s="370" t="s">
        <v>4345</v>
      </c>
      <c r="D5357" s="370" t="s">
        <v>4346</v>
      </c>
      <c r="E5357" s="384">
        <v>1200</v>
      </c>
      <c r="F5357" s="384">
        <v>720</v>
      </c>
      <c r="G5357" s="384">
        <v>540</v>
      </c>
      <c r="H5357" s="384">
        <v>0</v>
      </c>
    </row>
    <row r="5358" spans="1:8" s="324" customFormat="1" ht="18">
      <c r="A5358" s="1285">
        <v>77</v>
      </c>
      <c r="B5358" s="1286" t="s">
        <v>1345</v>
      </c>
      <c r="C5358" s="370" t="s">
        <v>1312</v>
      </c>
      <c r="D5358" s="370" t="s">
        <v>1589</v>
      </c>
      <c r="E5358" s="384">
        <v>1200</v>
      </c>
      <c r="F5358" s="384">
        <v>720</v>
      </c>
      <c r="G5358" s="384">
        <v>540</v>
      </c>
      <c r="H5358" s="384">
        <v>0</v>
      </c>
    </row>
    <row r="5359" spans="1:8" s="324" customFormat="1" ht="18">
      <c r="A5359" s="1285"/>
      <c r="B5359" s="1286"/>
      <c r="C5359" s="370" t="s">
        <v>1589</v>
      </c>
      <c r="D5359" s="370" t="s">
        <v>1748</v>
      </c>
      <c r="E5359" s="384">
        <v>760</v>
      </c>
      <c r="F5359" s="384">
        <v>456</v>
      </c>
      <c r="G5359" s="384">
        <v>344</v>
      </c>
      <c r="H5359" s="384">
        <v>0</v>
      </c>
    </row>
    <row r="5360" spans="1:8" s="324" customFormat="1" ht="18">
      <c r="A5360" s="371">
        <v>78</v>
      </c>
      <c r="B5360" s="370" t="s">
        <v>4347</v>
      </c>
      <c r="C5360" s="370" t="s">
        <v>4348</v>
      </c>
      <c r="D5360" s="370" t="s">
        <v>1312</v>
      </c>
      <c r="E5360" s="384">
        <v>1200</v>
      </c>
      <c r="F5360" s="384">
        <v>720</v>
      </c>
      <c r="G5360" s="384">
        <v>540</v>
      </c>
      <c r="H5360" s="384">
        <v>0</v>
      </c>
    </row>
    <row r="5361" spans="1:8" s="324" customFormat="1" ht="18">
      <c r="A5361" s="1285">
        <v>79</v>
      </c>
      <c r="B5361" s="1286" t="s">
        <v>4349</v>
      </c>
      <c r="C5361" s="370" t="s">
        <v>1312</v>
      </c>
      <c r="D5361" s="370" t="s">
        <v>1589</v>
      </c>
      <c r="E5361" s="384">
        <v>1200</v>
      </c>
      <c r="F5361" s="384">
        <v>720</v>
      </c>
      <c r="G5361" s="384">
        <v>540</v>
      </c>
      <c r="H5361" s="384">
        <v>0</v>
      </c>
    </row>
    <row r="5362" spans="1:8" s="324" customFormat="1" ht="18">
      <c r="A5362" s="1285"/>
      <c r="B5362" s="1286"/>
      <c r="C5362" s="370" t="s">
        <v>1589</v>
      </c>
      <c r="D5362" s="370" t="s">
        <v>1748</v>
      </c>
      <c r="E5362" s="384">
        <v>760</v>
      </c>
      <c r="F5362" s="384">
        <v>456</v>
      </c>
      <c r="G5362" s="384">
        <v>344</v>
      </c>
      <c r="H5362" s="384">
        <v>0</v>
      </c>
    </row>
    <row r="5363" spans="1:8" s="324" customFormat="1" ht="18">
      <c r="A5363" s="1285">
        <v>80</v>
      </c>
      <c r="B5363" s="1286" t="s">
        <v>4346</v>
      </c>
      <c r="C5363" s="370" t="s">
        <v>1592</v>
      </c>
      <c r="D5363" s="370" t="s">
        <v>1593</v>
      </c>
      <c r="E5363" s="384">
        <v>6400</v>
      </c>
      <c r="F5363" s="384">
        <v>3840</v>
      </c>
      <c r="G5363" s="384">
        <v>2880</v>
      </c>
      <c r="H5363" s="384">
        <v>0</v>
      </c>
    </row>
    <row r="5364" spans="1:8" s="324" customFormat="1" ht="36">
      <c r="A5364" s="1285"/>
      <c r="B5364" s="1286"/>
      <c r="C5364" s="370" t="s">
        <v>1593</v>
      </c>
      <c r="D5364" s="370" t="s">
        <v>4350</v>
      </c>
      <c r="E5364" s="384">
        <v>2680</v>
      </c>
      <c r="F5364" s="384">
        <v>1608</v>
      </c>
      <c r="G5364" s="384">
        <v>1208</v>
      </c>
      <c r="H5364" s="384">
        <v>0</v>
      </c>
    </row>
    <row r="5365" spans="1:8" s="324" customFormat="1" ht="18">
      <c r="A5365" s="371">
        <v>81</v>
      </c>
      <c r="B5365" s="370" t="s">
        <v>860</v>
      </c>
      <c r="C5365" s="370" t="s">
        <v>1592</v>
      </c>
      <c r="D5365" s="370" t="s">
        <v>1593</v>
      </c>
      <c r="E5365" s="384">
        <v>1600</v>
      </c>
      <c r="F5365" s="384">
        <v>960</v>
      </c>
      <c r="G5365" s="384">
        <v>720</v>
      </c>
      <c r="H5365" s="384">
        <v>0</v>
      </c>
    </row>
    <row r="5366" spans="1:8" s="324" customFormat="1" ht="18">
      <c r="A5366" s="371">
        <v>82</v>
      </c>
      <c r="B5366" s="370" t="s">
        <v>1590</v>
      </c>
      <c r="C5366" s="370" t="s">
        <v>1592</v>
      </c>
      <c r="D5366" s="370" t="s">
        <v>4351</v>
      </c>
      <c r="E5366" s="384">
        <v>1600</v>
      </c>
      <c r="F5366" s="384">
        <v>960</v>
      </c>
      <c r="G5366" s="384">
        <v>720</v>
      </c>
      <c r="H5366" s="384">
        <v>0</v>
      </c>
    </row>
    <row r="5367" spans="1:8" s="324" customFormat="1" ht="18">
      <c r="A5367" s="371">
        <v>83</v>
      </c>
      <c r="B5367" s="370" t="s">
        <v>1313</v>
      </c>
      <c r="C5367" s="370" t="s">
        <v>1592</v>
      </c>
      <c r="D5367" s="370" t="s">
        <v>1593</v>
      </c>
      <c r="E5367" s="384">
        <v>1600</v>
      </c>
      <c r="F5367" s="384">
        <v>960</v>
      </c>
      <c r="G5367" s="384">
        <v>720</v>
      </c>
      <c r="H5367" s="384">
        <v>0</v>
      </c>
    </row>
    <row r="5368" spans="1:8" s="324" customFormat="1" ht="18">
      <c r="A5368" s="371">
        <v>84</v>
      </c>
      <c r="B5368" s="370" t="s">
        <v>1942</v>
      </c>
      <c r="C5368" s="370" t="s">
        <v>1592</v>
      </c>
      <c r="D5368" s="370" t="s">
        <v>1331</v>
      </c>
      <c r="E5368" s="384">
        <v>1600</v>
      </c>
      <c r="F5368" s="384">
        <v>960</v>
      </c>
      <c r="G5368" s="384">
        <v>720</v>
      </c>
      <c r="H5368" s="384">
        <v>0</v>
      </c>
    </row>
    <row r="5369" spans="1:8" s="324" customFormat="1" ht="18">
      <c r="A5369" s="371">
        <v>85</v>
      </c>
      <c r="B5369" s="370" t="s">
        <v>1571</v>
      </c>
      <c r="C5369" s="370" t="s">
        <v>1592</v>
      </c>
      <c r="D5369" s="370" t="s">
        <v>881</v>
      </c>
      <c r="E5369" s="384">
        <v>1600</v>
      </c>
      <c r="F5369" s="384">
        <v>960</v>
      </c>
      <c r="G5369" s="384">
        <v>720</v>
      </c>
      <c r="H5369" s="384">
        <v>0</v>
      </c>
    </row>
    <row r="5370" spans="1:8" s="324" customFormat="1" ht="18">
      <c r="A5370" s="1285">
        <v>86</v>
      </c>
      <c r="B5370" s="1286" t="s">
        <v>1334</v>
      </c>
      <c r="C5370" s="370" t="s">
        <v>1592</v>
      </c>
      <c r="D5370" s="370" t="s">
        <v>1331</v>
      </c>
      <c r="E5370" s="384">
        <v>1880</v>
      </c>
      <c r="F5370" s="384">
        <v>1128</v>
      </c>
      <c r="G5370" s="384">
        <v>848</v>
      </c>
      <c r="H5370" s="384">
        <v>0</v>
      </c>
    </row>
    <row r="5371" spans="1:8" s="324" customFormat="1" ht="18">
      <c r="A5371" s="1285"/>
      <c r="B5371" s="1286"/>
      <c r="C5371" s="370" t="s">
        <v>1331</v>
      </c>
      <c r="D5371" s="370" t="s">
        <v>881</v>
      </c>
      <c r="E5371" s="384">
        <v>1320</v>
      </c>
      <c r="F5371" s="384">
        <v>792</v>
      </c>
      <c r="G5371" s="384">
        <v>596</v>
      </c>
      <c r="H5371" s="384">
        <v>0</v>
      </c>
    </row>
    <row r="5372" spans="1:8" s="324" customFormat="1" ht="18">
      <c r="A5372" s="371">
        <v>87</v>
      </c>
      <c r="B5372" s="370" t="s">
        <v>1341</v>
      </c>
      <c r="C5372" s="370" t="s">
        <v>1592</v>
      </c>
      <c r="D5372" s="370" t="s">
        <v>881</v>
      </c>
      <c r="E5372" s="384">
        <v>1600</v>
      </c>
      <c r="F5372" s="384">
        <v>960</v>
      </c>
      <c r="G5372" s="384">
        <v>720</v>
      </c>
      <c r="H5372" s="384">
        <v>0</v>
      </c>
    </row>
    <row r="5373" spans="1:8" s="324" customFormat="1" ht="18">
      <c r="A5373" s="371">
        <v>88</v>
      </c>
      <c r="B5373" s="370" t="s">
        <v>1315</v>
      </c>
      <c r="C5373" s="370" t="s">
        <v>1592</v>
      </c>
      <c r="D5373" s="370" t="s">
        <v>1331</v>
      </c>
      <c r="E5373" s="384">
        <v>1880</v>
      </c>
      <c r="F5373" s="384">
        <v>1128</v>
      </c>
      <c r="G5373" s="384">
        <v>848</v>
      </c>
      <c r="H5373" s="384">
        <v>0</v>
      </c>
    </row>
    <row r="5374" spans="1:8" s="324" customFormat="1" ht="18">
      <c r="A5374" s="1285">
        <v>89</v>
      </c>
      <c r="B5374" s="1286" t="s">
        <v>4352</v>
      </c>
      <c r="C5374" s="370" t="s">
        <v>1592</v>
      </c>
      <c r="D5374" s="370" t="s">
        <v>1331</v>
      </c>
      <c r="E5374" s="384">
        <v>1880</v>
      </c>
      <c r="F5374" s="384">
        <v>1128</v>
      </c>
      <c r="G5374" s="384">
        <v>848</v>
      </c>
      <c r="H5374" s="384">
        <v>0</v>
      </c>
    </row>
    <row r="5375" spans="1:8" s="324" customFormat="1" ht="18">
      <c r="A5375" s="1285"/>
      <c r="B5375" s="1286"/>
      <c r="C5375" s="370" t="s">
        <v>1331</v>
      </c>
      <c r="D5375" s="370" t="s">
        <v>881</v>
      </c>
      <c r="E5375" s="384">
        <v>1320</v>
      </c>
      <c r="F5375" s="384">
        <v>792</v>
      </c>
      <c r="G5375" s="384">
        <v>596</v>
      </c>
      <c r="H5375" s="384">
        <v>0</v>
      </c>
    </row>
    <row r="5376" spans="1:8" s="324" customFormat="1" ht="18">
      <c r="A5376" s="371">
        <v>90</v>
      </c>
      <c r="B5376" s="370" t="s">
        <v>1597</v>
      </c>
      <c r="C5376" s="370" t="s">
        <v>1592</v>
      </c>
      <c r="D5376" s="370" t="s">
        <v>881</v>
      </c>
      <c r="E5376" s="384">
        <v>1320</v>
      </c>
      <c r="F5376" s="384">
        <v>792</v>
      </c>
      <c r="G5376" s="384">
        <v>596</v>
      </c>
      <c r="H5376" s="384">
        <v>0</v>
      </c>
    </row>
    <row r="5377" spans="1:8" s="324" customFormat="1" ht="18">
      <c r="A5377" s="371">
        <v>91</v>
      </c>
      <c r="B5377" s="370" t="s">
        <v>1695</v>
      </c>
      <c r="C5377" s="370" t="s">
        <v>1592</v>
      </c>
      <c r="D5377" s="370" t="s">
        <v>881</v>
      </c>
      <c r="E5377" s="384">
        <v>1320</v>
      </c>
      <c r="F5377" s="384">
        <v>792</v>
      </c>
      <c r="G5377" s="384">
        <v>596</v>
      </c>
      <c r="H5377" s="384">
        <v>0</v>
      </c>
    </row>
    <row r="5378" spans="1:8" s="324" customFormat="1" ht="36">
      <c r="A5378" s="371">
        <v>92</v>
      </c>
      <c r="B5378" s="370" t="s">
        <v>4353</v>
      </c>
      <c r="C5378" s="370" t="s">
        <v>1331</v>
      </c>
      <c r="D5378" s="370" t="s">
        <v>4351</v>
      </c>
      <c r="E5378" s="384">
        <v>520</v>
      </c>
      <c r="F5378" s="384">
        <v>312</v>
      </c>
      <c r="G5378" s="384">
        <v>236</v>
      </c>
      <c r="H5378" s="384">
        <v>0</v>
      </c>
    </row>
    <row r="5379" spans="1:8" s="324" customFormat="1" ht="18">
      <c r="A5379" s="371">
        <v>93</v>
      </c>
      <c r="B5379" s="370" t="s">
        <v>1699</v>
      </c>
      <c r="C5379" s="370" t="s">
        <v>1331</v>
      </c>
      <c r="D5379" s="370" t="s">
        <v>4351</v>
      </c>
      <c r="E5379" s="384">
        <v>520</v>
      </c>
      <c r="F5379" s="384">
        <v>312</v>
      </c>
      <c r="G5379" s="384">
        <v>236</v>
      </c>
      <c r="H5379" s="384">
        <v>0</v>
      </c>
    </row>
    <row r="5380" spans="1:8" s="324" customFormat="1" ht="18">
      <c r="A5380" s="371">
        <v>94</v>
      </c>
      <c r="B5380" s="370" t="s">
        <v>1584</v>
      </c>
      <c r="C5380" s="370" t="s">
        <v>1331</v>
      </c>
      <c r="D5380" s="370" t="s">
        <v>4351</v>
      </c>
      <c r="E5380" s="384">
        <v>520</v>
      </c>
      <c r="F5380" s="384">
        <v>312</v>
      </c>
      <c r="G5380" s="384">
        <v>236</v>
      </c>
      <c r="H5380" s="384">
        <v>0</v>
      </c>
    </row>
    <row r="5381" spans="1:8" s="324" customFormat="1" ht="18">
      <c r="A5381" s="371">
        <v>95</v>
      </c>
      <c r="B5381" s="370" t="s">
        <v>4343</v>
      </c>
      <c r="C5381" s="370" t="s">
        <v>1595</v>
      </c>
      <c r="D5381" s="370" t="s">
        <v>4346</v>
      </c>
      <c r="E5381" s="384">
        <v>4000</v>
      </c>
      <c r="F5381" s="384">
        <v>2400</v>
      </c>
      <c r="G5381" s="384">
        <v>1800</v>
      </c>
      <c r="H5381" s="384">
        <v>0</v>
      </c>
    </row>
    <row r="5382" spans="1:8" s="324" customFormat="1" ht="18">
      <c r="A5382" s="1285">
        <v>96</v>
      </c>
      <c r="B5382" s="1286" t="s">
        <v>1785</v>
      </c>
      <c r="C5382" s="370" t="s">
        <v>1670</v>
      </c>
      <c r="D5382" s="370" t="s">
        <v>859</v>
      </c>
      <c r="E5382" s="384">
        <v>1200</v>
      </c>
      <c r="F5382" s="384">
        <v>720</v>
      </c>
      <c r="G5382" s="384">
        <v>540</v>
      </c>
      <c r="H5382" s="384">
        <v>0</v>
      </c>
    </row>
    <row r="5383" spans="1:8" s="324" customFormat="1" ht="18">
      <c r="A5383" s="1285"/>
      <c r="B5383" s="1286"/>
      <c r="C5383" s="370" t="s">
        <v>859</v>
      </c>
      <c r="D5383" s="370" t="s">
        <v>1595</v>
      </c>
      <c r="E5383" s="384">
        <v>5200</v>
      </c>
      <c r="F5383" s="384">
        <v>3120</v>
      </c>
      <c r="G5383" s="384">
        <v>2340</v>
      </c>
      <c r="H5383" s="384">
        <v>0</v>
      </c>
    </row>
    <row r="5384" spans="1:8" s="324" customFormat="1" ht="18">
      <c r="A5384" s="1285"/>
      <c r="B5384" s="1286"/>
      <c r="C5384" s="370" t="s">
        <v>1595</v>
      </c>
      <c r="D5384" s="370" t="s">
        <v>4344</v>
      </c>
      <c r="E5384" s="384">
        <v>8800</v>
      </c>
      <c r="F5384" s="384">
        <v>5280</v>
      </c>
      <c r="G5384" s="384">
        <v>3960</v>
      </c>
      <c r="H5384" s="384">
        <v>0</v>
      </c>
    </row>
    <row r="5385" spans="1:8" s="324" customFormat="1" ht="18">
      <c r="A5385" s="1285"/>
      <c r="B5385" s="1286"/>
      <c r="C5385" s="370" t="s">
        <v>4344</v>
      </c>
      <c r="D5385" s="370" t="s">
        <v>4346</v>
      </c>
      <c r="E5385" s="384">
        <v>7200</v>
      </c>
      <c r="F5385" s="384">
        <v>4320</v>
      </c>
      <c r="G5385" s="384">
        <v>3240</v>
      </c>
      <c r="H5385" s="384">
        <v>0</v>
      </c>
    </row>
    <row r="5386" spans="1:8" s="324" customFormat="1" ht="18">
      <c r="A5386" s="371">
        <v>97</v>
      </c>
      <c r="B5386" s="370" t="s">
        <v>4348</v>
      </c>
      <c r="C5386" s="370" t="s">
        <v>1351</v>
      </c>
      <c r="D5386" s="370" t="s">
        <v>4346</v>
      </c>
      <c r="E5386" s="384">
        <v>1600</v>
      </c>
      <c r="F5386" s="384">
        <v>960</v>
      </c>
      <c r="G5386" s="384">
        <v>720</v>
      </c>
      <c r="H5386" s="384">
        <v>0</v>
      </c>
    </row>
    <row r="5387" spans="1:8" s="324" customFormat="1" ht="18">
      <c r="A5387" s="1285">
        <v>98</v>
      </c>
      <c r="B5387" s="1286" t="s">
        <v>1312</v>
      </c>
      <c r="C5387" s="370" t="s">
        <v>1670</v>
      </c>
      <c r="D5387" s="370" t="s">
        <v>859</v>
      </c>
      <c r="E5387" s="384">
        <v>1200</v>
      </c>
      <c r="F5387" s="384">
        <v>720</v>
      </c>
      <c r="G5387" s="384">
        <v>540</v>
      </c>
      <c r="H5387" s="384">
        <v>0</v>
      </c>
    </row>
    <row r="5388" spans="1:8" s="324" customFormat="1" ht="18">
      <c r="A5388" s="1285"/>
      <c r="B5388" s="1286"/>
      <c r="C5388" s="370" t="s">
        <v>859</v>
      </c>
      <c r="D5388" s="370" t="s">
        <v>1595</v>
      </c>
      <c r="E5388" s="384">
        <v>1960</v>
      </c>
      <c r="F5388" s="384">
        <v>1176</v>
      </c>
      <c r="G5388" s="384">
        <v>884</v>
      </c>
      <c r="H5388" s="384">
        <v>0</v>
      </c>
    </row>
    <row r="5389" spans="1:8" s="324" customFormat="1" ht="18">
      <c r="A5389" s="1285"/>
      <c r="B5389" s="1286"/>
      <c r="C5389" s="370" t="s">
        <v>1595</v>
      </c>
      <c r="D5389" s="370" t="s">
        <v>4344</v>
      </c>
      <c r="E5389" s="384">
        <v>7920</v>
      </c>
      <c r="F5389" s="384">
        <v>4752</v>
      </c>
      <c r="G5389" s="384">
        <v>3564</v>
      </c>
      <c r="H5389" s="384">
        <v>0</v>
      </c>
    </row>
    <row r="5390" spans="1:8" s="324" customFormat="1" ht="18">
      <c r="A5390" s="1285"/>
      <c r="B5390" s="1286"/>
      <c r="C5390" s="370" t="s">
        <v>4344</v>
      </c>
      <c r="D5390" s="370" t="s">
        <v>4346</v>
      </c>
      <c r="E5390" s="384">
        <v>7120</v>
      </c>
      <c r="F5390" s="384">
        <v>4272</v>
      </c>
      <c r="G5390" s="384">
        <v>3204</v>
      </c>
      <c r="H5390" s="384">
        <v>0</v>
      </c>
    </row>
    <row r="5391" spans="1:8" s="324" customFormat="1" ht="18">
      <c r="A5391" s="1285">
        <v>99</v>
      </c>
      <c r="B5391" s="1286" t="s">
        <v>1392</v>
      </c>
      <c r="C5391" s="370" t="s">
        <v>859</v>
      </c>
      <c r="D5391" s="370" t="s">
        <v>1595</v>
      </c>
      <c r="E5391" s="384">
        <v>800</v>
      </c>
      <c r="F5391" s="384">
        <v>480</v>
      </c>
      <c r="G5391" s="384">
        <v>360</v>
      </c>
      <c r="H5391" s="384">
        <v>0</v>
      </c>
    </row>
    <row r="5392" spans="1:8" s="324" customFormat="1" ht="18">
      <c r="A5392" s="1285"/>
      <c r="B5392" s="1286"/>
      <c r="C5392" s="370" t="s">
        <v>1595</v>
      </c>
      <c r="D5392" s="370" t="s">
        <v>4344</v>
      </c>
      <c r="E5392" s="384">
        <v>1000</v>
      </c>
      <c r="F5392" s="384">
        <v>600</v>
      </c>
      <c r="G5392" s="384">
        <v>452</v>
      </c>
      <c r="H5392" s="384">
        <v>0</v>
      </c>
    </row>
    <row r="5393" spans="1:8" s="324" customFormat="1" ht="18">
      <c r="A5393" s="1285">
        <v>100</v>
      </c>
      <c r="B5393" s="1286" t="s">
        <v>1589</v>
      </c>
      <c r="C5393" s="370" t="s">
        <v>1595</v>
      </c>
      <c r="D5393" s="370" t="s">
        <v>4344</v>
      </c>
      <c r="E5393" s="384">
        <v>800</v>
      </c>
      <c r="F5393" s="384">
        <v>480</v>
      </c>
      <c r="G5393" s="384">
        <v>360</v>
      </c>
      <c r="H5393" s="384">
        <v>0</v>
      </c>
    </row>
    <row r="5394" spans="1:8" s="324" customFormat="1" ht="18">
      <c r="A5394" s="1285"/>
      <c r="B5394" s="1286"/>
      <c r="C5394" s="370" t="s">
        <v>4344</v>
      </c>
      <c r="D5394" s="370" t="s">
        <v>4346</v>
      </c>
      <c r="E5394" s="384">
        <v>800</v>
      </c>
      <c r="F5394" s="384">
        <v>480</v>
      </c>
      <c r="G5394" s="384">
        <v>360</v>
      </c>
      <c r="H5394" s="384">
        <v>0</v>
      </c>
    </row>
    <row r="5395" spans="1:8" s="324" customFormat="1" ht="18">
      <c r="A5395" s="1285">
        <v>101</v>
      </c>
      <c r="B5395" s="1286" t="s">
        <v>1598</v>
      </c>
      <c r="C5395" s="370" t="s">
        <v>2006</v>
      </c>
      <c r="D5395" s="370" t="s">
        <v>4344</v>
      </c>
      <c r="E5395" s="384">
        <v>800</v>
      </c>
      <c r="F5395" s="384">
        <v>480</v>
      </c>
      <c r="G5395" s="384">
        <v>360</v>
      </c>
      <c r="H5395" s="384">
        <v>0</v>
      </c>
    </row>
    <row r="5396" spans="1:8" s="324" customFormat="1" ht="36">
      <c r="A5396" s="1285"/>
      <c r="B5396" s="1286"/>
      <c r="C5396" s="370" t="s">
        <v>4344</v>
      </c>
      <c r="D5396" s="370" t="s">
        <v>4354</v>
      </c>
      <c r="E5396" s="384">
        <v>800</v>
      </c>
      <c r="F5396" s="384">
        <v>480</v>
      </c>
      <c r="G5396" s="384">
        <v>360</v>
      </c>
      <c r="H5396" s="384">
        <v>0</v>
      </c>
    </row>
    <row r="5397" spans="1:8" s="324" customFormat="1" ht="18">
      <c r="A5397" s="371">
        <v>102</v>
      </c>
      <c r="B5397" s="370" t="s">
        <v>1320</v>
      </c>
      <c r="C5397" s="370" t="s">
        <v>1841</v>
      </c>
      <c r="D5397" s="370" t="s">
        <v>4344</v>
      </c>
      <c r="E5397" s="384">
        <v>800</v>
      </c>
      <c r="F5397" s="384">
        <v>480</v>
      </c>
      <c r="G5397" s="384">
        <v>360</v>
      </c>
      <c r="H5397" s="384">
        <v>0</v>
      </c>
    </row>
    <row r="5398" spans="1:8" s="324" customFormat="1" ht="36">
      <c r="A5398" s="371">
        <v>103</v>
      </c>
      <c r="B5398" s="370" t="s">
        <v>1645</v>
      </c>
      <c r="C5398" s="370" t="s">
        <v>1392</v>
      </c>
      <c r="D5398" s="370" t="s">
        <v>1748</v>
      </c>
      <c r="E5398" s="384">
        <v>800</v>
      </c>
      <c r="F5398" s="384">
        <v>480</v>
      </c>
      <c r="G5398" s="384">
        <v>360</v>
      </c>
      <c r="H5398" s="384">
        <v>0</v>
      </c>
    </row>
    <row r="5399" spans="1:8" s="324" customFormat="1" ht="18">
      <c r="A5399" s="371">
        <v>104</v>
      </c>
      <c r="B5399" s="370" t="s">
        <v>1582</v>
      </c>
      <c r="C5399" s="370" t="s">
        <v>1392</v>
      </c>
      <c r="D5399" s="370" t="s">
        <v>1748</v>
      </c>
      <c r="E5399" s="384">
        <v>800</v>
      </c>
      <c r="F5399" s="384">
        <v>480</v>
      </c>
      <c r="G5399" s="384">
        <v>360</v>
      </c>
      <c r="H5399" s="384">
        <v>0</v>
      </c>
    </row>
    <row r="5400" spans="1:8" s="324" customFormat="1" ht="18">
      <c r="A5400" s="371">
        <v>105</v>
      </c>
      <c r="B5400" s="370" t="s">
        <v>1693</v>
      </c>
      <c r="C5400" s="370" t="s">
        <v>1392</v>
      </c>
      <c r="D5400" s="370" t="s">
        <v>1748</v>
      </c>
      <c r="E5400" s="384">
        <v>800</v>
      </c>
      <c r="F5400" s="384">
        <v>480</v>
      </c>
      <c r="G5400" s="384">
        <v>360</v>
      </c>
      <c r="H5400" s="384">
        <v>0</v>
      </c>
    </row>
    <row r="5401" spans="1:8" s="324" customFormat="1" ht="18">
      <c r="A5401" s="371">
        <v>106</v>
      </c>
      <c r="B5401" s="370" t="s">
        <v>1748</v>
      </c>
      <c r="C5401" s="370" t="s">
        <v>1645</v>
      </c>
      <c r="D5401" s="370" t="s">
        <v>2006</v>
      </c>
      <c r="E5401" s="384">
        <v>800</v>
      </c>
      <c r="F5401" s="384">
        <v>480</v>
      </c>
      <c r="G5401" s="384">
        <v>360</v>
      </c>
      <c r="H5401" s="384">
        <v>0</v>
      </c>
    </row>
    <row r="5402" spans="1:8" s="324" customFormat="1" ht="18">
      <c r="A5402" s="1285">
        <v>107</v>
      </c>
      <c r="B5402" s="1286" t="s">
        <v>1319</v>
      </c>
      <c r="C5402" s="370" t="s">
        <v>2165</v>
      </c>
      <c r="D5402" s="370" t="s">
        <v>1659</v>
      </c>
      <c r="E5402" s="384">
        <v>1000</v>
      </c>
      <c r="F5402" s="384">
        <v>600</v>
      </c>
      <c r="G5402" s="384">
        <v>452</v>
      </c>
      <c r="H5402" s="384">
        <v>0</v>
      </c>
    </row>
    <row r="5403" spans="1:8" s="324" customFormat="1" ht="18">
      <c r="A5403" s="1285"/>
      <c r="B5403" s="1286"/>
      <c r="C5403" s="370" t="s">
        <v>1659</v>
      </c>
      <c r="D5403" s="370" t="s">
        <v>2157</v>
      </c>
      <c r="E5403" s="384">
        <v>720</v>
      </c>
      <c r="F5403" s="384">
        <v>432</v>
      </c>
      <c r="G5403" s="384">
        <v>324</v>
      </c>
      <c r="H5403" s="384">
        <v>0</v>
      </c>
    </row>
    <row r="5404" spans="1:8" s="324" customFormat="1" ht="18">
      <c r="A5404" s="1285"/>
      <c r="B5404" s="1286"/>
      <c r="C5404" s="370" t="s">
        <v>2157</v>
      </c>
      <c r="D5404" s="370" t="s">
        <v>1432</v>
      </c>
      <c r="E5404" s="384">
        <v>560</v>
      </c>
      <c r="F5404" s="384">
        <v>336</v>
      </c>
      <c r="G5404" s="384">
        <v>252</v>
      </c>
      <c r="H5404" s="384">
        <v>0</v>
      </c>
    </row>
    <row r="5405" spans="1:8" s="324" customFormat="1" ht="18">
      <c r="A5405" s="371">
        <v>108</v>
      </c>
      <c r="B5405" s="370" t="s">
        <v>1815</v>
      </c>
      <c r="C5405" s="370" t="s">
        <v>1313</v>
      </c>
      <c r="D5405" s="370" t="s">
        <v>1341</v>
      </c>
      <c r="E5405" s="384">
        <v>680</v>
      </c>
      <c r="F5405" s="384">
        <v>408</v>
      </c>
      <c r="G5405" s="384">
        <v>308</v>
      </c>
      <c r="H5405" s="384">
        <v>0</v>
      </c>
    </row>
    <row r="5406" spans="1:8" s="324" customFormat="1" ht="18">
      <c r="A5406" s="371">
        <v>109</v>
      </c>
      <c r="B5406" s="370" t="s">
        <v>1331</v>
      </c>
      <c r="C5406" s="370" t="s">
        <v>4346</v>
      </c>
      <c r="D5406" s="370" t="s">
        <v>1610</v>
      </c>
      <c r="E5406" s="384">
        <v>880</v>
      </c>
      <c r="F5406" s="384">
        <v>528</v>
      </c>
      <c r="G5406" s="384">
        <v>396</v>
      </c>
      <c r="H5406" s="384">
        <v>0</v>
      </c>
    </row>
    <row r="5407" spans="1:8" s="324" customFormat="1" ht="34.15" customHeight="1">
      <c r="A5407" s="371">
        <v>110</v>
      </c>
      <c r="B5407" s="370" t="s">
        <v>1962</v>
      </c>
      <c r="C5407" s="370" t="s">
        <v>1590</v>
      </c>
      <c r="D5407" s="370" t="s">
        <v>881</v>
      </c>
      <c r="E5407" s="384">
        <v>640</v>
      </c>
      <c r="F5407" s="384">
        <v>384</v>
      </c>
      <c r="G5407" s="384">
        <v>288</v>
      </c>
      <c r="H5407" s="384">
        <v>0</v>
      </c>
    </row>
    <row r="5408" spans="1:8" s="324" customFormat="1" ht="18">
      <c r="A5408" s="371">
        <v>111</v>
      </c>
      <c r="B5408" s="370" t="s">
        <v>1593</v>
      </c>
      <c r="C5408" s="370" t="s">
        <v>4346</v>
      </c>
      <c r="D5408" s="370" t="s">
        <v>1313</v>
      </c>
      <c r="E5408" s="384">
        <v>792</v>
      </c>
      <c r="F5408" s="384">
        <v>476</v>
      </c>
      <c r="G5408" s="384">
        <v>356</v>
      </c>
      <c r="H5408" s="384">
        <v>0</v>
      </c>
    </row>
    <row r="5409" spans="1:8" s="324" customFormat="1" ht="54">
      <c r="A5409" s="371">
        <v>112</v>
      </c>
      <c r="B5409" s="370" t="s">
        <v>4355</v>
      </c>
      <c r="C5409" s="370" t="s">
        <v>1316</v>
      </c>
      <c r="D5409" s="370" t="s">
        <v>892</v>
      </c>
      <c r="E5409" s="384">
        <v>2376</v>
      </c>
      <c r="F5409" s="384">
        <v>1424</v>
      </c>
      <c r="G5409" s="384">
        <v>1068</v>
      </c>
      <c r="H5409" s="384">
        <v>0</v>
      </c>
    </row>
    <row r="5410" spans="1:8" s="324" customFormat="1" ht="18">
      <c r="A5410" s="371">
        <v>113</v>
      </c>
      <c r="B5410" s="370" t="s">
        <v>4356</v>
      </c>
      <c r="C5410" s="370" t="s">
        <v>855</v>
      </c>
      <c r="D5410" s="370" t="s">
        <v>881</v>
      </c>
      <c r="E5410" s="384">
        <v>640</v>
      </c>
      <c r="F5410" s="384">
        <v>384</v>
      </c>
      <c r="G5410" s="384">
        <v>288</v>
      </c>
      <c r="H5410" s="384">
        <v>0</v>
      </c>
    </row>
    <row r="5411" spans="1:8" s="324" customFormat="1" ht="54">
      <c r="A5411" s="371">
        <v>114</v>
      </c>
      <c r="B5411" s="370" t="s">
        <v>4357</v>
      </c>
      <c r="C5411" s="370" t="s">
        <v>1592</v>
      </c>
      <c r="D5411" s="370" t="s">
        <v>1785</v>
      </c>
      <c r="E5411" s="384">
        <v>960</v>
      </c>
      <c r="F5411" s="384">
        <v>576</v>
      </c>
      <c r="G5411" s="384">
        <v>432</v>
      </c>
      <c r="H5411" s="384">
        <v>0</v>
      </c>
    </row>
    <row r="5412" spans="1:8" s="324" customFormat="1" ht="18">
      <c r="A5412" s="371">
        <v>115</v>
      </c>
      <c r="B5412" s="370" t="s">
        <v>1729</v>
      </c>
      <c r="C5412" s="370" t="s">
        <v>1592</v>
      </c>
      <c r="D5412" s="370" t="s">
        <v>881</v>
      </c>
      <c r="E5412" s="384">
        <v>800</v>
      </c>
      <c r="F5412" s="384">
        <v>480</v>
      </c>
      <c r="G5412" s="384">
        <v>360</v>
      </c>
      <c r="H5412" s="384">
        <v>0</v>
      </c>
    </row>
    <row r="5413" spans="1:8" s="324" customFormat="1" ht="18">
      <c r="A5413" s="371">
        <v>116</v>
      </c>
      <c r="B5413" s="370" t="s">
        <v>4358</v>
      </c>
      <c r="C5413" s="370" t="s">
        <v>1592</v>
      </c>
      <c r="D5413" s="370" t="s">
        <v>881</v>
      </c>
      <c r="E5413" s="384">
        <v>640</v>
      </c>
      <c r="F5413" s="384">
        <v>384</v>
      </c>
      <c r="G5413" s="384">
        <v>288</v>
      </c>
      <c r="H5413" s="384">
        <v>0</v>
      </c>
    </row>
    <row r="5414" spans="1:8" s="324" customFormat="1" ht="18">
      <c r="A5414" s="371">
        <v>117</v>
      </c>
      <c r="B5414" s="370" t="s">
        <v>4359</v>
      </c>
      <c r="C5414" s="370" t="s">
        <v>1592</v>
      </c>
      <c r="D5414" s="370" t="s">
        <v>881</v>
      </c>
      <c r="E5414" s="384">
        <v>520</v>
      </c>
      <c r="F5414" s="384">
        <v>312</v>
      </c>
      <c r="G5414" s="384">
        <v>236</v>
      </c>
      <c r="H5414" s="384">
        <v>0</v>
      </c>
    </row>
    <row r="5415" spans="1:8" s="324" customFormat="1" ht="18.75" customHeight="1">
      <c r="A5415" s="371">
        <v>118</v>
      </c>
      <c r="B5415" s="1286" t="s">
        <v>4218</v>
      </c>
      <c r="C5415" s="1286"/>
      <c r="D5415" s="1286"/>
      <c r="E5415" s="384">
        <v>5680</v>
      </c>
      <c r="F5415" s="384">
        <v>3408</v>
      </c>
      <c r="G5415" s="384">
        <v>2556</v>
      </c>
      <c r="H5415" s="384">
        <v>0</v>
      </c>
    </row>
    <row r="5416" spans="1:8" s="324" customFormat="1" ht="18.75" customHeight="1">
      <c r="A5416" s="371">
        <v>119</v>
      </c>
      <c r="B5416" s="1286" t="s">
        <v>4360</v>
      </c>
      <c r="C5416" s="1286"/>
      <c r="D5416" s="1286"/>
      <c r="E5416" s="384">
        <v>320</v>
      </c>
      <c r="F5416" s="384">
        <v>192</v>
      </c>
      <c r="G5416" s="384">
        <v>144</v>
      </c>
      <c r="H5416" s="384">
        <v>0</v>
      </c>
    </row>
    <row r="5417" spans="1:8" s="324" customFormat="1" ht="18.75" customHeight="1">
      <c r="A5417" s="371">
        <v>120</v>
      </c>
      <c r="B5417" s="1286" t="s">
        <v>4361</v>
      </c>
      <c r="C5417" s="1286"/>
      <c r="D5417" s="1286"/>
      <c r="E5417" s="384">
        <v>264</v>
      </c>
      <c r="F5417" s="384">
        <v>160</v>
      </c>
      <c r="G5417" s="384">
        <v>120</v>
      </c>
      <c r="H5417" s="384">
        <v>0</v>
      </c>
    </row>
    <row r="5418" spans="1:8" s="324" customFormat="1" ht="18.75" customHeight="1">
      <c r="A5418" s="371">
        <v>121</v>
      </c>
      <c r="B5418" s="1286" t="s">
        <v>4362</v>
      </c>
      <c r="C5418" s="1286"/>
      <c r="D5418" s="1286"/>
      <c r="E5418" s="384">
        <v>212</v>
      </c>
      <c r="F5418" s="384">
        <v>128</v>
      </c>
      <c r="G5418" s="384">
        <v>96</v>
      </c>
      <c r="H5418" s="384">
        <v>0</v>
      </c>
    </row>
    <row r="5419" spans="1:8" s="324" customFormat="1" ht="18.75" customHeight="1">
      <c r="A5419" s="1285">
        <v>122</v>
      </c>
      <c r="B5419" s="1286" t="s">
        <v>88</v>
      </c>
      <c r="C5419" s="370" t="s">
        <v>4363</v>
      </c>
      <c r="D5419" s="370" t="s">
        <v>78</v>
      </c>
      <c r="E5419" s="384">
        <v>1920</v>
      </c>
      <c r="F5419" s="384">
        <v>1152</v>
      </c>
      <c r="G5419" s="384">
        <v>864</v>
      </c>
      <c r="H5419" s="384">
        <v>0</v>
      </c>
    </row>
    <row r="5420" spans="1:8" s="324" customFormat="1" ht="36">
      <c r="A5420" s="1285"/>
      <c r="B5420" s="1286"/>
      <c r="C5420" s="370" t="s">
        <v>78</v>
      </c>
      <c r="D5420" s="370" t="s">
        <v>881</v>
      </c>
      <c r="E5420" s="384">
        <v>1200</v>
      </c>
      <c r="F5420" s="384">
        <v>720</v>
      </c>
      <c r="G5420" s="384">
        <v>540</v>
      </c>
      <c r="H5420" s="384">
        <v>0</v>
      </c>
    </row>
    <row r="5421" spans="1:8" s="324" customFormat="1" ht="18.75" customHeight="1">
      <c r="A5421" s="374">
        <v>123</v>
      </c>
      <c r="B5421" s="1297" t="s">
        <v>4364</v>
      </c>
      <c r="C5421" s="1298"/>
      <c r="D5421" s="1299"/>
      <c r="E5421" s="384">
        <v>0</v>
      </c>
      <c r="F5421" s="384">
        <v>0</v>
      </c>
      <c r="G5421" s="384">
        <v>0</v>
      </c>
      <c r="H5421" s="384">
        <v>0</v>
      </c>
    </row>
    <row r="5422" spans="1:8" s="324" customFormat="1" ht="18.75" customHeight="1">
      <c r="A5422" s="374" t="s">
        <v>295</v>
      </c>
      <c r="B5422" s="1297" t="s">
        <v>4365</v>
      </c>
      <c r="C5422" s="1298"/>
      <c r="D5422" s="1299"/>
      <c r="E5422" s="384">
        <v>0</v>
      </c>
      <c r="F5422" s="384">
        <v>0</v>
      </c>
      <c r="G5422" s="384">
        <v>0</v>
      </c>
      <c r="H5422" s="384">
        <v>0</v>
      </c>
    </row>
    <row r="5423" spans="1:8" s="324" customFormat="1" ht="18.75" customHeight="1">
      <c r="A5423" s="371">
        <v>1</v>
      </c>
      <c r="B5423" s="1286" t="s">
        <v>4366</v>
      </c>
      <c r="C5423" s="1286" t="s">
        <v>4367</v>
      </c>
      <c r="D5423" s="1286"/>
      <c r="E5423" s="384">
        <v>4800</v>
      </c>
      <c r="F5423" s="384">
        <v>0</v>
      </c>
      <c r="G5423" s="384">
        <v>0</v>
      </c>
      <c r="H5423" s="384">
        <v>0</v>
      </c>
    </row>
    <row r="5424" spans="1:8" s="324" customFormat="1" ht="18">
      <c r="A5424" s="371">
        <v>2</v>
      </c>
      <c r="B5424" s="1286"/>
      <c r="C5424" s="1286" t="s">
        <v>4368</v>
      </c>
      <c r="D5424" s="1286"/>
      <c r="E5424" s="384">
        <v>2800</v>
      </c>
      <c r="F5424" s="384">
        <v>0</v>
      </c>
      <c r="G5424" s="384">
        <v>0</v>
      </c>
      <c r="H5424" s="384">
        <v>0</v>
      </c>
    </row>
    <row r="5425" spans="1:8" s="324" customFormat="1" ht="18">
      <c r="A5425" s="371">
        <v>3</v>
      </c>
      <c r="B5425" s="1286"/>
      <c r="C5425" s="1286" t="s">
        <v>4369</v>
      </c>
      <c r="D5425" s="1286"/>
      <c r="E5425" s="384">
        <v>3240</v>
      </c>
      <c r="F5425" s="384">
        <v>0</v>
      </c>
      <c r="G5425" s="384">
        <v>0</v>
      </c>
      <c r="H5425" s="384">
        <v>0</v>
      </c>
    </row>
    <row r="5426" spans="1:8" s="324" customFormat="1" ht="18">
      <c r="A5426" s="371">
        <v>4</v>
      </c>
      <c r="B5426" s="1286"/>
      <c r="C5426" s="1286" t="s">
        <v>4370</v>
      </c>
      <c r="D5426" s="1286"/>
      <c r="E5426" s="384">
        <v>2920</v>
      </c>
      <c r="F5426" s="384">
        <v>0</v>
      </c>
      <c r="G5426" s="384">
        <v>0</v>
      </c>
      <c r="H5426" s="384">
        <v>0</v>
      </c>
    </row>
    <row r="5427" spans="1:8" s="324" customFormat="1" ht="18">
      <c r="A5427" s="371">
        <v>5</v>
      </c>
      <c r="B5427" s="1286"/>
      <c r="C5427" s="1286" t="s">
        <v>4371</v>
      </c>
      <c r="D5427" s="1286"/>
      <c r="E5427" s="384">
        <v>2720</v>
      </c>
      <c r="F5427" s="384">
        <v>0</v>
      </c>
      <c r="G5427" s="384">
        <v>0</v>
      </c>
      <c r="H5427" s="384">
        <v>0</v>
      </c>
    </row>
    <row r="5428" spans="1:8" s="324" customFormat="1" ht="18">
      <c r="A5428" s="371">
        <v>6</v>
      </c>
      <c r="B5428" s="1286"/>
      <c r="C5428" s="1286" t="s">
        <v>4372</v>
      </c>
      <c r="D5428" s="1286"/>
      <c r="E5428" s="384">
        <v>2800</v>
      </c>
      <c r="F5428" s="384">
        <v>0</v>
      </c>
      <c r="G5428" s="384">
        <v>0</v>
      </c>
      <c r="H5428" s="384">
        <v>0</v>
      </c>
    </row>
    <row r="5429" spans="1:8" s="324" customFormat="1" ht="18">
      <c r="A5429" s="371">
        <v>7</v>
      </c>
      <c r="B5429" s="1286"/>
      <c r="C5429" s="1286" t="s">
        <v>4373</v>
      </c>
      <c r="D5429" s="1286"/>
      <c r="E5429" s="384">
        <v>2720</v>
      </c>
      <c r="F5429" s="384">
        <v>0</v>
      </c>
      <c r="G5429" s="384">
        <v>0</v>
      </c>
      <c r="H5429" s="384">
        <v>0</v>
      </c>
    </row>
    <row r="5430" spans="1:8" s="324" customFormat="1" ht="18">
      <c r="A5430" s="371">
        <v>8</v>
      </c>
      <c r="B5430" s="1286"/>
      <c r="C5430" s="1286" t="s">
        <v>4374</v>
      </c>
      <c r="D5430" s="1286"/>
      <c r="E5430" s="384">
        <v>2640</v>
      </c>
      <c r="F5430" s="384">
        <v>0</v>
      </c>
      <c r="G5430" s="384">
        <v>0</v>
      </c>
      <c r="H5430" s="384">
        <v>0</v>
      </c>
    </row>
    <row r="5431" spans="1:8" s="324" customFormat="1" ht="18">
      <c r="A5431" s="371">
        <v>9</v>
      </c>
      <c r="B5431" s="1286"/>
      <c r="C5431" s="1286" t="s">
        <v>4375</v>
      </c>
      <c r="D5431" s="1286"/>
      <c r="E5431" s="384">
        <v>2640</v>
      </c>
      <c r="F5431" s="384">
        <v>0</v>
      </c>
      <c r="G5431" s="384">
        <v>0</v>
      </c>
      <c r="H5431" s="384">
        <v>0</v>
      </c>
    </row>
    <row r="5432" spans="1:8" s="324" customFormat="1" ht="18">
      <c r="A5432" s="371">
        <v>10</v>
      </c>
      <c r="B5432" s="1286"/>
      <c r="C5432" s="1286" t="s">
        <v>4376</v>
      </c>
      <c r="D5432" s="1286"/>
      <c r="E5432" s="384">
        <v>2640</v>
      </c>
      <c r="F5432" s="384">
        <v>0</v>
      </c>
      <c r="G5432" s="384">
        <v>0</v>
      </c>
      <c r="H5432" s="384">
        <v>0</v>
      </c>
    </row>
    <row r="5433" spans="1:8" s="324" customFormat="1" ht="18">
      <c r="A5433" s="371">
        <v>11</v>
      </c>
      <c r="B5433" s="1286"/>
      <c r="C5433" s="1286" t="s">
        <v>4377</v>
      </c>
      <c r="D5433" s="1286"/>
      <c r="E5433" s="384">
        <v>2640</v>
      </c>
      <c r="F5433" s="384">
        <v>0</v>
      </c>
      <c r="G5433" s="384">
        <v>0</v>
      </c>
      <c r="H5433" s="384">
        <v>0</v>
      </c>
    </row>
    <row r="5434" spans="1:8" s="324" customFormat="1" ht="18.75" customHeight="1">
      <c r="A5434" s="371">
        <v>12</v>
      </c>
      <c r="B5434" s="1286" t="s">
        <v>4378</v>
      </c>
      <c r="C5434" s="1286" t="s">
        <v>4367</v>
      </c>
      <c r="D5434" s="1286"/>
      <c r="E5434" s="384">
        <v>4800</v>
      </c>
      <c r="F5434" s="384">
        <v>0</v>
      </c>
      <c r="G5434" s="384">
        <v>0</v>
      </c>
      <c r="H5434" s="384">
        <v>0</v>
      </c>
    </row>
    <row r="5435" spans="1:8" s="324" customFormat="1" ht="18">
      <c r="A5435" s="371">
        <v>13</v>
      </c>
      <c r="B5435" s="1286"/>
      <c r="C5435" s="1286" t="s">
        <v>4379</v>
      </c>
      <c r="D5435" s="1286"/>
      <c r="E5435" s="384">
        <v>2640</v>
      </c>
      <c r="F5435" s="384">
        <v>0</v>
      </c>
      <c r="G5435" s="384">
        <v>0</v>
      </c>
      <c r="H5435" s="384">
        <v>0</v>
      </c>
    </row>
    <row r="5436" spans="1:8" s="324" customFormat="1" ht="18">
      <c r="A5436" s="371">
        <v>14</v>
      </c>
      <c r="B5436" s="1286"/>
      <c r="C5436" s="1286" t="s">
        <v>4380</v>
      </c>
      <c r="D5436" s="1286"/>
      <c r="E5436" s="384">
        <v>2720</v>
      </c>
      <c r="F5436" s="384">
        <v>0</v>
      </c>
      <c r="G5436" s="384">
        <v>0</v>
      </c>
      <c r="H5436" s="384">
        <v>0</v>
      </c>
    </row>
    <row r="5437" spans="1:8" s="324" customFormat="1" ht="18">
      <c r="A5437" s="371">
        <v>15</v>
      </c>
      <c r="B5437" s="1286"/>
      <c r="C5437" s="1286" t="s">
        <v>4381</v>
      </c>
      <c r="D5437" s="1286"/>
      <c r="E5437" s="384">
        <v>2800</v>
      </c>
      <c r="F5437" s="384">
        <v>0</v>
      </c>
      <c r="G5437" s="384">
        <v>0</v>
      </c>
      <c r="H5437" s="384">
        <v>0</v>
      </c>
    </row>
    <row r="5438" spans="1:8" s="324" customFormat="1" ht="18">
      <c r="A5438" s="371">
        <v>16</v>
      </c>
      <c r="B5438" s="1286"/>
      <c r="C5438" s="1286" t="s">
        <v>4382</v>
      </c>
      <c r="D5438" s="1286"/>
      <c r="E5438" s="384">
        <v>2800</v>
      </c>
      <c r="F5438" s="384">
        <v>0</v>
      </c>
      <c r="G5438" s="384">
        <v>0</v>
      </c>
      <c r="H5438" s="384">
        <v>0</v>
      </c>
    </row>
    <row r="5439" spans="1:8" s="324" customFormat="1" ht="18">
      <c r="A5439" s="371">
        <v>17</v>
      </c>
      <c r="B5439" s="1286"/>
      <c r="C5439" s="1286" t="s">
        <v>4383</v>
      </c>
      <c r="D5439" s="1286"/>
      <c r="E5439" s="384">
        <v>2800</v>
      </c>
      <c r="F5439" s="384">
        <v>0</v>
      </c>
      <c r="G5439" s="384">
        <v>0</v>
      </c>
      <c r="H5439" s="384">
        <v>0</v>
      </c>
    </row>
    <row r="5440" spans="1:8" s="324" customFormat="1" ht="18">
      <c r="A5440" s="371">
        <v>18</v>
      </c>
      <c r="B5440" s="1286"/>
      <c r="C5440" s="1286" t="s">
        <v>4384</v>
      </c>
      <c r="D5440" s="1286"/>
      <c r="E5440" s="384">
        <v>2800</v>
      </c>
      <c r="F5440" s="384">
        <v>0</v>
      </c>
      <c r="G5440" s="384">
        <v>0</v>
      </c>
      <c r="H5440" s="384">
        <v>0</v>
      </c>
    </row>
    <row r="5441" spans="1:8" s="324" customFormat="1" ht="18">
      <c r="A5441" s="371">
        <v>19</v>
      </c>
      <c r="B5441" s="1286"/>
      <c r="C5441" s="1286" t="s">
        <v>4385</v>
      </c>
      <c r="D5441" s="1286"/>
      <c r="E5441" s="384">
        <v>3240</v>
      </c>
      <c r="F5441" s="384">
        <v>0</v>
      </c>
      <c r="G5441" s="384">
        <v>0</v>
      </c>
      <c r="H5441" s="384">
        <v>0</v>
      </c>
    </row>
    <row r="5442" spans="1:8" s="324" customFormat="1" ht="18.75" customHeight="1">
      <c r="A5442" s="374" t="s">
        <v>4386</v>
      </c>
      <c r="B5442" s="1297" t="s">
        <v>4387</v>
      </c>
      <c r="C5442" s="1298"/>
      <c r="D5442" s="1299"/>
      <c r="E5442" s="384">
        <v>0</v>
      </c>
      <c r="F5442" s="384">
        <v>0</v>
      </c>
      <c r="G5442" s="384">
        <v>0</v>
      </c>
      <c r="H5442" s="384">
        <v>0</v>
      </c>
    </row>
    <row r="5443" spans="1:8" s="324" customFormat="1" ht="18.75" customHeight="1">
      <c r="A5443" s="371">
        <v>1</v>
      </c>
      <c r="B5443" s="1286" t="s">
        <v>4388</v>
      </c>
      <c r="C5443" s="1286" t="s">
        <v>4389</v>
      </c>
      <c r="D5443" s="1286"/>
      <c r="E5443" s="384">
        <v>3400</v>
      </c>
      <c r="F5443" s="384">
        <v>0</v>
      </c>
      <c r="G5443" s="384">
        <v>0</v>
      </c>
      <c r="H5443" s="384">
        <v>0</v>
      </c>
    </row>
    <row r="5444" spans="1:8" s="324" customFormat="1" ht="18">
      <c r="A5444" s="371">
        <v>2</v>
      </c>
      <c r="B5444" s="1286"/>
      <c r="C5444" s="1286" t="s">
        <v>4384</v>
      </c>
      <c r="D5444" s="1286"/>
      <c r="E5444" s="384">
        <v>2720</v>
      </c>
      <c r="F5444" s="384">
        <v>0</v>
      </c>
      <c r="G5444" s="384">
        <v>0</v>
      </c>
      <c r="H5444" s="384">
        <v>0</v>
      </c>
    </row>
    <row r="5445" spans="1:8" s="324" customFormat="1" ht="18">
      <c r="A5445" s="371">
        <v>3</v>
      </c>
      <c r="B5445" s="1286"/>
      <c r="C5445" s="1286" t="s">
        <v>4390</v>
      </c>
      <c r="D5445" s="1286"/>
      <c r="E5445" s="384">
        <v>2840</v>
      </c>
      <c r="F5445" s="384">
        <v>0</v>
      </c>
      <c r="G5445" s="384">
        <v>0</v>
      </c>
      <c r="H5445" s="384">
        <v>0</v>
      </c>
    </row>
    <row r="5446" spans="1:8" s="324" customFormat="1" ht="18">
      <c r="A5446" s="371">
        <v>4</v>
      </c>
      <c r="B5446" s="1286"/>
      <c r="C5446" s="1286" t="s">
        <v>4391</v>
      </c>
      <c r="D5446" s="1286"/>
      <c r="E5446" s="384">
        <v>2840</v>
      </c>
      <c r="F5446" s="384">
        <v>0</v>
      </c>
      <c r="G5446" s="384">
        <v>0</v>
      </c>
      <c r="H5446" s="384">
        <v>0</v>
      </c>
    </row>
    <row r="5447" spans="1:8" s="324" customFormat="1" ht="18">
      <c r="A5447" s="371">
        <v>5</v>
      </c>
      <c r="B5447" s="1286"/>
      <c r="C5447" s="1286" t="s">
        <v>4392</v>
      </c>
      <c r="D5447" s="1286"/>
      <c r="E5447" s="384">
        <v>2000</v>
      </c>
      <c r="F5447" s="384">
        <v>0</v>
      </c>
      <c r="G5447" s="384">
        <v>0</v>
      </c>
      <c r="H5447" s="384">
        <v>0</v>
      </c>
    </row>
    <row r="5448" spans="1:8" s="324" customFormat="1" ht="17.25">
      <c r="A5448" s="322">
        <v>66</v>
      </c>
      <c r="B5448" s="433" t="s">
        <v>4393</v>
      </c>
      <c r="C5448" s="330"/>
      <c r="D5448" s="330"/>
      <c r="E5448" s="384">
        <v>0</v>
      </c>
      <c r="F5448" s="384">
        <v>0</v>
      </c>
      <c r="G5448" s="384">
        <v>0</v>
      </c>
      <c r="H5448" s="384">
        <v>0</v>
      </c>
    </row>
    <row r="5449" spans="1:8" s="324" customFormat="1" ht="20.25">
      <c r="A5449" s="1300">
        <v>1</v>
      </c>
      <c r="B5449" s="1302" t="s">
        <v>4394</v>
      </c>
      <c r="C5449" s="375" t="s">
        <v>4395</v>
      </c>
      <c r="D5449" s="375" t="s">
        <v>4396</v>
      </c>
      <c r="E5449" s="384">
        <v>6400</v>
      </c>
      <c r="F5449" s="384">
        <v>2880</v>
      </c>
      <c r="G5449" s="384">
        <v>2240</v>
      </c>
      <c r="H5449" s="384">
        <v>1600</v>
      </c>
    </row>
    <row r="5450" spans="1:8" s="324" customFormat="1" ht="40.5">
      <c r="A5450" s="1300"/>
      <c r="B5450" s="1302"/>
      <c r="C5450" s="375" t="s">
        <v>4396</v>
      </c>
      <c r="D5450" s="375" t="s">
        <v>4397</v>
      </c>
      <c r="E5450" s="384">
        <v>5600</v>
      </c>
      <c r="F5450" s="384">
        <v>2520</v>
      </c>
      <c r="G5450" s="384">
        <v>1960</v>
      </c>
      <c r="H5450" s="384">
        <v>1400</v>
      </c>
    </row>
    <row r="5451" spans="1:8" s="324" customFormat="1" ht="40.5">
      <c r="A5451" s="1300"/>
      <c r="B5451" s="1302"/>
      <c r="C5451" s="375" t="s">
        <v>4397</v>
      </c>
      <c r="D5451" s="375" t="s">
        <v>4398</v>
      </c>
      <c r="E5451" s="384">
        <v>5200</v>
      </c>
      <c r="F5451" s="384">
        <v>2340</v>
      </c>
      <c r="G5451" s="384">
        <v>1820</v>
      </c>
      <c r="H5451" s="384">
        <v>1300</v>
      </c>
    </row>
    <row r="5452" spans="1:8" s="324" customFormat="1" ht="40.5">
      <c r="A5452" s="1300"/>
      <c r="B5452" s="1302"/>
      <c r="C5452" s="375" t="s">
        <v>4398</v>
      </c>
      <c r="D5452" s="375" t="s">
        <v>4399</v>
      </c>
      <c r="E5452" s="384">
        <v>6400</v>
      </c>
      <c r="F5452" s="384">
        <v>2880</v>
      </c>
      <c r="G5452" s="384">
        <v>2240</v>
      </c>
      <c r="H5452" s="384">
        <v>1600</v>
      </c>
    </row>
    <row r="5453" spans="1:8" s="324" customFormat="1" ht="40.5">
      <c r="A5453" s="1300"/>
      <c r="B5453" s="1302"/>
      <c r="C5453" s="375" t="s">
        <v>4399</v>
      </c>
      <c r="D5453" s="375" t="s">
        <v>4400</v>
      </c>
      <c r="E5453" s="384">
        <v>8000</v>
      </c>
      <c r="F5453" s="384">
        <v>3600</v>
      </c>
      <c r="G5453" s="384">
        <v>2800</v>
      </c>
      <c r="H5453" s="384">
        <v>2000</v>
      </c>
    </row>
    <row r="5454" spans="1:8" s="324" customFormat="1" ht="20.25">
      <c r="A5454" s="1300"/>
      <c r="B5454" s="1302"/>
      <c r="C5454" s="375" t="s">
        <v>4400</v>
      </c>
      <c r="D5454" s="375" t="s">
        <v>4401</v>
      </c>
      <c r="E5454" s="384">
        <v>9560</v>
      </c>
      <c r="F5454" s="384">
        <v>4302</v>
      </c>
      <c r="G5454" s="384">
        <v>3345.9999999999995</v>
      </c>
      <c r="H5454" s="384">
        <v>2390</v>
      </c>
    </row>
    <row r="5455" spans="1:8" s="324" customFormat="1" ht="42" customHeight="1">
      <c r="A5455" s="1300"/>
      <c r="B5455" s="1302"/>
      <c r="C5455" s="375" t="s">
        <v>4401</v>
      </c>
      <c r="D5455" s="375" t="s">
        <v>4402</v>
      </c>
      <c r="E5455" s="384">
        <v>8000</v>
      </c>
      <c r="F5455" s="384">
        <v>3600</v>
      </c>
      <c r="G5455" s="384">
        <v>2800</v>
      </c>
      <c r="H5455" s="384">
        <v>2000</v>
      </c>
    </row>
    <row r="5456" spans="1:8" s="324" customFormat="1" ht="20.25">
      <c r="A5456" s="1300"/>
      <c r="B5456" s="1302"/>
      <c r="C5456" s="375" t="s">
        <v>4402</v>
      </c>
      <c r="D5456" s="375" t="s">
        <v>4403</v>
      </c>
      <c r="E5456" s="384">
        <v>6400</v>
      </c>
      <c r="F5456" s="384">
        <v>2880</v>
      </c>
      <c r="G5456" s="384">
        <v>2240</v>
      </c>
      <c r="H5456" s="384">
        <v>1600</v>
      </c>
    </row>
    <row r="5457" spans="1:8" s="324" customFormat="1" ht="37.15" customHeight="1">
      <c r="A5457" s="1300"/>
      <c r="B5457" s="1302"/>
      <c r="C5457" s="375" t="s">
        <v>4403</v>
      </c>
      <c r="D5457" s="375" t="s">
        <v>4404</v>
      </c>
      <c r="E5457" s="384">
        <v>4800</v>
      </c>
      <c r="F5457" s="384">
        <v>2160</v>
      </c>
      <c r="G5457" s="384">
        <v>1680</v>
      </c>
      <c r="H5457" s="384">
        <v>1200</v>
      </c>
    </row>
    <row r="5458" spans="1:8" s="324" customFormat="1" ht="37.15" customHeight="1">
      <c r="A5458" s="1300">
        <v>2</v>
      </c>
      <c r="B5458" s="1302" t="s">
        <v>4405</v>
      </c>
      <c r="C5458" s="375" t="s">
        <v>1430</v>
      </c>
      <c r="D5458" s="375" t="s">
        <v>4406</v>
      </c>
      <c r="E5458" s="384">
        <v>5336</v>
      </c>
      <c r="F5458" s="384">
        <v>2401.1999999999998</v>
      </c>
      <c r="G5458" s="384">
        <v>1867.6</v>
      </c>
      <c r="H5458" s="384">
        <v>1334</v>
      </c>
    </row>
    <row r="5459" spans="1:8" s="324" customFormat="1" ht="37.15" customHeight="1">
      <c r="A5459" s="1300"/>
      <c r="B5459" s="1302"/>
      <c r="C5459" s="375" t="s">
        <v>4406</v>
      </c>
      <c r="D5459" s="375" t="s">
        <v>4407</v>
      </c>
      <c r="E5459" s="384">
        <v>3104</v>
      </c>
      <c r="F5459" s="384">
        <v>1708</v>
      </c>
      <c r="G5459" s="384">
        <v>1240</v>
      </c>
      <c r="H5459" s="384">
        <v>932</v>
      </c>
    </row>
    <row r="5460" spans="1:8" s="324" customFormat="1" ht="60.75">
      <c r="A5460" s="1300"/>
      <c r="B5460" s="1302"/>
      <c r="C5460" s="375" t="s">
        <v>4407</v>
      </c>
      <c r="D5460" s="375" t="s">
        <v>4408</v>
      </c>
      <c r="E5460" s="384">
        <v>1980</v>
      </c>
      <c r="F5460" s="384">
        <v>1088</v>
      </c>
      <c r="G5460" s="384">
        <v>792</v>
      </c>
      <c r="H5460" s="384">
        <v>596</v>
      </c>
    </row>
    <row r="5461" spans="1:8" s="324" customFormat="1" ht="20.25">
      <c r="A5461" s="1300"/>
      <c r="B5461" s="1302"/>
      <c r="C5461" s="375" t="s">
        <v>4408</v>
      </c>
      <c r="D5461" s="375" t="s">
        <v>4409</v>
      </c>
      <c r="E5461" s="384">
        <v>1800</v>
      </c>
      <c r="F5461" s="384">
        <v>992</v>
      </c>
      <c r="G5461" s="384">
        <v>720</v>
      </c>
      <c r="H5461" s="384">
        <v>540</v>
      </c>
    </row>
    <row r="5462" spans="1:8" s="324" customFormat="1" ht="40.5">
      <c r="A5462" s="1300"/>
      <c r="B5462" s="1302"/>
      <c r="C5462" s="375" t="s">
        <v>4409</v>
      </c>
      <c r="D5462" s="375" t="s">
        <v>4410</v>
      </c>
      <c r="E5462" s="384">
        <v>1720</v>
      </c>
      <c r="F5462" s="384">
        <v>948</v>
      </c>
      <c r="G5462" s="384">
        <v>688</v>
      </c>
      <c r="H5462" s="384">
        <v>516</v>
      </c>
    </row>
    <row r="5463" spans="1:8" s="324" customFormat="1" ht="60.75">
      <c r="A5463" s="376">
        <v>3</v>
      </c>
      <c r="B5463" s="375" t="s">
        <v>4411</v>
      </c>
      <c r="C5463" s="375" t="s">
        <v>4412</v>
      </c>
      <c r="D5463" s="375" t="s">
        <v>4413</v>
      </c>
      <c r="E5463" s="384">
        <v>1600</v>
      </c>
      <c r="F5463" s="384">
        <v>880</v>
      </c>
      <c r="G5463" s="384">
        <v>640</v>
      </c>
      <c r="H5463" s="384">
        <v>480</v>
      </c>
    </row>
    <row r="5464" spans="1:8" s="324" customFormat="1" ht="17.25" customHeight="1">
      <c r="A5464" s="1300">
        <v>4</v>
      </c>
      <c r="B5464" s="1302" t="s">
        <v>4414</v>
      </c>
      <c r="C5464" s="377" t="s">
        <v>4415</v>
      </c>
      <c r="D5464" s="377" t="s">
        <v>4416</v>
      </c>
      <c r="E5464" s="384">
        <v>4080</v>
      </c>
      <c r="F5464" s="384">
        <v>2244</v>
      </c>
      <c r="G5464" s="384">
        <v>1632</v>
      </c>
      <c r="H5464" s="384">
        <v>1224</v>
      </c>
    </row>
    <row r="5465" spans="1:8" s="324" customFormat="1" ht="40.5">
      <c r="A5465" s="1300"/>
      <c r="B5465" s="1302"/>
      <c r="C5465" s="375" t="s">
        <v>4416</v>
      </c>
      <c r="D5465" s="375" t="s">
        <v>4417</v>
      </c>
      <c r="E5465" s="384">
        <v>720</v>
      </c>
      <c r="F5465" s="384">
        <v>396</v>
      </c>
      <c r="G5465" s="384">
        <v>288</v>
      </c>
      <c r="H5465" s="384">
        <v>216</v>
      </c>
    </row>
    <row r="5466" spans="1:8" s="324" customFormat="1" ht="40.5">
      <c r="A5466" s="1300"/>
      <c r="B5466" s="1302"/>
      <c r="C5466" s="375" t="s">
        <v>4417</v>
      </c>
      <c r="D5466" s="375" t="s">
        <v>4418</v>
      </c>
      <c r="E5466" s="384">
        <v>640</v>
      </c>
      <c r="F5466" s="384">
        <v>352</v>
      </c>
      <c r="G5466" s="384">
        <v>256</v>
      </c>
      <c r="H5466" s="384">
        <v>192</v>
      </c>
    </row>
    <row r="5467" spans="1:8" s="324" customFormat="1" ht="20.25">
      <c r="A5467" s="1300"/>
      <c r="B5467" s="1302"/>
      <c r="C5467" s="375" t="s">
        <v>4418</v>
      </c>
      <c r="D5467" s="375" t="s">
        <v>4419</v>
      </c>
      <c r="E5467" s="384">
        <v>520</v>
      </c>
      <c r="F5467" s="384">
        <v>288</v>
      </c>
      <c r="G5467" s="384">
        <v>208</v>
      </c>
      <c r="H5467" s="384">
        <v>156</v>
      </c>
    </row>
    <row r="5468" spans="1:8" s="324" customFormat="1" ht="60.75">
      <c r="A5468" s="1300">
        <v>5</v>
      </c>
      <c r="B5468" s="1302" t="s">
        <v>4420</v>
      </c>
      <c r="C5468" s="375" t="s">
        <v>4421</v>
      </c>
      <c r="D5468" s="375" t="s">
        <v>4422</v>
      </c>
      <c r="E5468" s="384">
        <v>720</v>
      </c>
      <c r="F5468" s="384">
        <v>396</v>
      </c>
      <c r="G5468" s="384">
        <v>288</v>
      </c>
      <c r="H5468" s="384">
        <v>216</v>
      </c>
    </row>
    <row r="5469" spans="1:8" s="324" customFormat="1" ht="58.15" customHeight="1">
      <c r="A5469" s="1300"/>
      <c r="B5469" s="1302"/>
      <c r="C5469" s="375" t="s">
        <v>4421</v>
      </c>
      <c r="D5469" s="375" t="s">
        <v>4423</v>
      </c>
      <c r="E5469" s="384">
        <v>1200</v>
      </c>
      <c r="F5469" s="384">
        <v>660</v>
      </c>
      <c r="G5469" s="384">
        <v>480</v>
      </c>
      <c r="H5469" s="384">
        <v>360</v>
      </c>
    </row>
    <row r="5470" spans="1:8" s="324" customFormat="1" ht="20.25">
      <c r="A5470" s="1300"/>
      <c r="B5470" s="1302"/>
      <c r="C5470" s="375" t="s">
        <v>4424</v>
      </c>
      <c r="D5470" s="375" t="s">
        <v>4423</v>
      </c>
      <c r="E5470" s="384">
        <v>480</v>
      </c>
      <c r="F5470" s="384">
        <v>264</v>
      </c>
      <c r="G5470" s="384">
        <v>192</v>
      </c>
      <c r="H5470" s="384">
        <v>0</v>
      </c>
    </row>
    <row r="5471" spans="1:8" s="324" customFormat="1" ht="17.25" customHeight="1">
      <c r="A5471" s="1300"/>
      <c r="B5471" s="1302"/>
      <c r="C5471" s="1302" t="s">
        <v>4425</v>
      </c>
      <c r="D5471" s="1302"/>
      <c r="E5471" s="384">
        <v>1280</v>
      </c>
      <c r="F5471" s="384">
        <v>704</v>
      </c>
      <c r="G5471" s="384">
        <v>512</v>
      </c>
      <c r="H5471" s="384">
        <v>384</v>
      </c>
    </row>
    <row r="5472" spans="1:8" s="324" customFormat="1" ht="17.25" customHeight="1">
      <c r="A5472" s="1300">
        <v>6</v>
      </c>
      <c r="B5472" s="1302" t="s">
        <v>4426</v>
      </c>
      <c r="C5472" s="375" t="s">
        <v>4427</v>
      </c>
      <c r="D5472" s="375" t="s">
        <v>4428</v>
      </c>
      <c r="E5472" s="384">
        <v>1200</v>
      </c>
      <c r="F5472" s="384">
        <v>596</v>
      </c>
      <c r="G5472" s="384">
        <v>432</v>
      </c>
      <c r="H5472" s="384">
        <v>324</v>
      </c>
    </row>
    <row r="5473" spans="1:8" s="324" customFormat="1" ht="20.25">
      <c r="A5473" s="1300"/>
      <c r="B5473" s="1302"/>
      <c r="C5473" s="375" t="s">
        <v>4428</v>
      </c>
      <c r="D5473" s="375" t="s">
        <v>4429</v>
      </c>
      <c r="E5473" s="384">
        <v>920</v>
      </c>
      <c r="F5473" s="384">
        <v>508</v>
      </c>
      <c r="G5473" s="384">
        <v>368</v>
      </c>
      <c r="H5473" s="384">
        <v>276</v>
      </c>
    </row>
    <row r="5474" spans="1:8" s="324" customFormat="1" ht="50.45" customHeight="1">
      <c r="A5474" s="1300"/>
      <c r="B5474" s="1302"/>
      <c r="C5474" s="375" t="s">
        <v>4429</v>
      </c>
      <c r="D5474" s="375" t="s">
        <v>4430</v>
      </c>
      <c r="E5474" s="384">
        <v>800</v>
      </c>
      <c r="F5474" s="384">
        <v>440</v>
      </c>
      <c r="G5474" s="384">
        <v>320</v>
      </c>
      <c r="H5474" s="384">
        <v>240</v>
      </c>
    </row>
    <row r="5475" spans="1:8" s="324" customFormat="1" ht="17.25" customHeight="1">
      <c r="A5475" s="1300"/>
      <c r="B5475" s="1302"/>
      <c r="C5475" s="1302" t="s">
        <v>4431</v>
      </c>
      <c r="D5475" s="1302"/>
      <c r="E5475" s="384">
        <v>1400</v>
      </c>
      <c r="F5475" s="384">
        <v>772</v>
      </c>
      <c r="G5475" s="384">
        <v>560</v>
      </c>
      <c r="H5475" s="384">
        <v>420</v>
      </c>
    </row>
    <row r="5476" spans="1:8" s="324" customFormat="1" ht="40.5">
      <c r="A5476" s="376">
        <v>7</v>
      </c>
      <c r="B5476" s="375" t="s">
        <v>4432</v>
      </c>
      <c r="C5476" s="1301" t="s">
        <v>4218</v>
      </c>
      <c r="D5476" s="1301"/>
      <c r="E5476" s="384">
        <v>4200</v>
      </c>
      <c r="F5476" s="384">
        <v>2312</v>
      </c>
      <c r="G5476" s="384">
        <v>1680</v>
      </c>
      <c r="H5476" s="384">
        <v>1260</v>
      </c>
    </row>
    <row r="5477" spans="1:8" s="324" customFormat="1" ht="17.25" customHeight="1">
      <c r="A5477" s="376">
        <v>8</v>
      </c>
      <c r="B5477" s="1301" t="s">
        <v>4433</v>
      </c>
      <c r="C5477" s="1301"/>
      <c r="D5477" s="1301"/>
      <c r="E5477" s="384">
        <v>240</v>
      </c>
      <c r="F5477" s="384">
        <v>0</v>
      </c>
      <c r="G5477" s="384">
        <v>0</v>
      </c>
      <c r="H5477" s="384">
        <v>0</v>
      </c>
    </row>
    <row r="5478" spans="1:8" s="324" customFormat="1" ht="60.75">
      <c r="A5478" s="376">
        <v>9</v>
      </c>
      <c r="B5478" s="375" t="s">
        <v>4434</v>
      </c>
      <c r="C5478" s="375" t="s">
        <v>4435</v>
      </c>
      <c r="D5478" s="375" t="s">
        <v>4436</v>
      </c>
      <c r="E5478" s="384">
        <v>400</v>
      </c>
      <c r="F5478" s="384">
        <v>220</v>
      </c>
      <c r="G5478" s="384">
        <v>160</v>
      </c>
      <c r="H5478" s="384">
        <v>0</v>
      </c>
    </row>
    <row r="5479" spans="1:8" s="324" customFormat="1" ht="17.25" customHeight="1">
      <c r="A5479" s="1300">
        <v>10</v>
      </c>
      <c r="B5479" s="1302" t="s">
        <v>4437</v>
      </c>
      <c r="C5479" s="375" t="s">
        <v>4438</v>
      </c>
      <c r="D5479" s="375" t="s">
        <v>4439</v>
      </c>
      <c r="E5479" s="384">
        <v>800</v>
      </c>
      <c r="F5479" s="384">
        <v>440</v>
      </c>
      <c r="G5479" s="384">
        <v>320</v>
      </c>
      <c r="H5479" s="384">
        <v>240</v>
      </c>
    </row>
    <row r="5480" spans="1:8" s="324" customFormat="1" ht="60.75">
      <c r="A5480" s="1300"/>
      <c r="B5480" s="1302"/>
      <c r="C5480" s="375" t="s">
        <v>4440</v>
      </c>
      <c r="D5480" s="375" t="s">
        <v>4441</v>
      </c>
      <c r="E5480" s="384">
        <v>680</v>
      </c>
      <c r="F5480" s="384">
        <v>376</v>
      </c>
      <c r="G5480" s="384">
        <v>272</v>
      </c>
      <c r="H5480" s="384">
        <v>204</v>
      </c>
    </row>
    <row r="5481" spans="1:8" s="324" customFormat="1" ht="30" customHeight="1">
      <c r="A5481" s="1300"/>
      <c r="B5481" s="1302"/>
      <c r="C5481" s="375" t="s">
        <v>4441</v>
      </c>
      <c r="D5481" s="375" t="s">
        <v>4442</v>
      </c>
      <c r="E5481" s="384">
        <v>560</v>
      </c>
      <c r="F5481" s="384">
        <v>308</v>
      </c>
      <c r="G5481" s="384">
        <v>224</v>
      </c>
      <c r="H5481" s="384">
        <v>168</v>
      </c>
    </row>
    <row r="5482" spans="1:8" s="324" customFormat="1" ht="20.25">
      <c r="A5482" s="1300"/>
      <c r="B5482" s="1302"/>
      <c r="C5482" s="375" t="s">
        <v>4442</v>
      </c>
      <c r="D5482" s="375" t="s">
        <v>2731</v>
      </c>
      <c r="E5482" s="384">
        <v>440</v>
      </c>
      <c r="F5482" s="384">
        <v>244</v>
      </c>
      <c r="G5482" s="384">
        <v>176</v>
      </c>
      <c r="H5482" s="384">
        <v>0</v>
      </c>
    </row>
    <row r="5483" spans="1:8" s="324" customFormat="1" ht="17.25" customHeight="1">
      <c r="A5483" s="1300">
        <v>11</v>
      </c>
      <c r="B5483" s="1302" t="s">
        <v>4443</v>
      </c>
      <c r="C5483" s="375" t="s">
        <v>1430</v>
      </c>
      <c r="D5483" s="375" t="s">
        <v>4444</v>
      </c>
      <c r="E5483" s="384">
        <v>1080</v>
      </c>
      <c r="F5483" s="384">
        <v>596</v>
      </c>
      <c r="G5483" s="384">
        <v>432</v>
      </c>
      <c r="H5483" s="384">
        <v>324</v>
      </c>
    </row>
    <row r="5484" spans="1:8" s="324" customFormat="1" ht="20.25">
      <c r="A5484" s="1300"/>
      <c r="B5484" s="1302"/>
      <c r="C5484" s="375" t="s">
        <v>4444</v>
      </c>
      <c r="D5484" s="375" t="s">
        <v>2731</v>
      </c>
      <c r="E5484" s="384">
        <v>800</v>
      </c>
      <c r="F5484" s="384">
        <v>440</v>
      </c>
      <c r="G5484" s="384">
        <v>320</v>
      </c>
      <c r="H5484" s="384">
        <v>240</v>
      </c>
    </row>
    <row r="5485" spans="1:8" s="324" customFormat="1" ht="17.25" customHeight="1">
      <c r="A5485" s="1300">
        <v>12</v>
      </c>
      <c r="B5485" s="1302" t="s">
        <v>4445</v>
      </c>
      <c r="C5485" s="375" t="s">
        <v>4446</v>
      </c>
      <c r="D5485" s="375" t="s">
        <v>4447</v>
      </c>
      <c r="E5485" s="384">
        <v>600</v>
      </c>
      <c r="F5485" s="384">
        <v>332</v>
      </c>
      <c r="G5485" s="384">
        <v>240</v>
      </c>
      <c r="H5485" s="384">
        <v>180</v>
      </c>
    </row>
    <row r="5486" spans="1:8" s="324" customFormat="1" ht="20.25">
      <c r="A5486" s="1300"/>
      <c r="B5486" s="1302"/>
      <c r="C5486" s="375" t="s">
        <v>4448</v>
      </c>
      <c r="D5486" s="375" t="s">
        <v>4449</v>
      </c>
      <c r="E5486" s="384">
        <v>600</v>
      </c>
      <c r="F5486" s="384">
        <v>332</v>
      </c>
      <c r="G5486" s="384">
        <v>240</v>
      </c>
      <c r="H5486" s="384">
        <v>180</v>
      </c>
    </row>
    <row r="5487" spans="1:8" s="324" customFormat="1" ht="61.15" customHeight="1">
      <c r="A5487" s="376">
        <v>13</v>
      </c>
      <c r="B5487" s="1301" t="s">
        <v>4450</v>
      </c>
      <c r="C5487" s="1301"/>
      <c r="D5487" s="1301"/>
      <c r="E5487" s="384">
        <v>560</v>
      </c>
      <c r="F5487" s="384">
        <v>308</v>
      </c>
      <c r="G5487" s="384">
        <v>224</v>
      </c>
      <c r="H5487" s="384">
        <v>168</v>
      </c>
    </row>
    <row r="5488" spans="1:8" s="324" customFormat="1" ht="17.25" customHeight="1">
      <c r="A5488" s="376">
        <v>14</v>
      </c>
      <c r="B5488" s="1301" t="s">
        <v>4451</v>
      </c>
      <c r="C5488" s="1301"/>
      <c r="D5488" s="1301"/>
      <c r="E5488" s="384">
        <v>320</v>
      </c>
      <c r="F5488" s="384">
        <v>176</v>
      </c>
      <c r="G5488" s="384">
        <v>0</v>
      </c>
      <c r="H5488" s="384">
        <v>0</v>
      </c>
    </row>
    <row r="5489" spans="1:8" s="324" customFormat="1" ht="17.25" customHeight="1">
      <c r="A5489" s="376">
        <v>15</v>
      </c>
      <c r="B5489" s="1301" t="s">
        <v>4452</v>
      </c>
      <c r="C5489" s="1301"/>
      <c r="D5489" s="1301"/>
      <c r="E5489" s="384">
        <v>560</v>
      </c>
      <c r="F5489" s="384">
        <v>308</v>
      </c>
      <c r="G5489" s="384">
        <v>224</v>
      </c>
      <c r="H5489" s="384">
        <v>168</v>
      </c>
    </row>
    <row r="5490" spans="1:8" s="324" customFormat="1" ht="17.25" customHeight="1">
      <c r="A5490" s="376">
        <v>16</v>
      </c>
      <c r="B5490" s="1301" t="s">
        <v>4453</v>
      </c>
      <c r="C5490" s="1301"/>
      <c r="D5490" s="1301"/>
      <c r="E5490" s="384">
        <v>254</v>
      </c>
      <c r="F5490" s="384">
        <v>0</v>
      </c>
      <c r="G5490" s="384">
        <v>0</v>
      </c>
      <c r="H5490" s="384">
        <v>0</v>
      </c>
    </row>
    <row r="5491" spans="1:8" s="324" customFormat="1" ht="17.25" customHeight="1">
      <c r="A5491" s="376">
        <v>17</v>
      </c>
      <c r="B5491" s="1301" t="s">
        <v>4454</v>
      </c>
      <c r="C5491" s="1301"/>
      <c r="D5491" s="1301"/>
      <c r="E5491" s="384">
        <v>220</v>
      </c>
      <c r="F5491" s="384">
        <v>0</v>
      </c>
      <c r="G5491" s="384">
        <v>0</v>
      </c>
      <c r="H5491" s="384">
        <v>0</v>
      </c>
    </row>
    <row r="5492" spans="1:8" s="324" customFormat="1" ht="17.25" customHeight="1">
      <c r="A5492" s="376">
        <v>18</v>
      </c>
      <c r="B5492" s="1301" t="s">
        <v>4455</v>
      </c>
      <c r="C5492" s="1301"/>
      <c r="D5492" s="1301"/>
      <c r="E5492" s="384">
        <v>156</v>
      </c>
      <c r="F5492" s="384">
        <v>0</v>
      </c>
      <c r="G5492" s="384">
        <v>0</v>
      </c>
      <c r="H5492" s="384">
        <v>0</v>
      </c>
    </row>
    <row r="5493" spans="1:8" s="324" customFormat="1" ht="17.25" customHeight="1">
      <c r="A5493" s="376">
        <v>19</v>
      </c>
      <c r="B5493" s="1301" t="s">
        <v>4456</v>
      </c>
      <c r="C5493" s="1301"/>
      <c r="D5493" s="1301"/>
      <c r="E5493" s="384">
        <v>220</v>
      </c>
      <c r="F5493" s="384">
        <v>0</v>
      </c>
      <c r="G5493" s="384">
        <v>0</v>
      </c>
      <c r="H5493" s="384">
        <v>0</v>
      </c>
    </row>
    <row r="5494" spans="1:8" s="324" customFormat="1" ht="17.25" customHeight="1">
      <c r="A5494" s="376">
        <v>20</v>
      </c>
      <c r="B5494" s="1301" t="s">
        <v>4457</v>
      </c>
      <c r="C5494" s="1301"/>
      <c r="D5494" s="1301"/>
      <c r="E5494" s="384">
        <v>220</v>
      </c>
      <c r="F5494" s="384">
        <v>0</v>
      </c>
      <c r="G5494" s="384">
        <v>0</v>
      </c>
      <c r="H5494" s="384">
        <v>0</v>
      </c>
    </row>
    <row r="5495" spans="1:8" s="324" customFormat="1" ht="60.75">
      <c r="A5495" s="376">
        <v>21</v>
      </c>
      <c r="B5495" s="375" t="s">
        <v>4458</v>
      </c>
      <c r="C5495" s="375" t="s">
        <v>4459</v>
      </c>
      <c r="D5495" s="375" t="s">
        <v>4460</v>
      </c>
      <c r="E5495" s="384">
        <v>440</v>
      </c>
      <c r="F5495" s="384">
        <v>244</v>
      </c>
      <c r="G5495" s="384">
        <v>176</v>
      </c>
      <c r="H5495" s="384">
        <v>0</v>
      </c>
    </row>
    <row r="5496" spans="1:8" s="324" customFormat="1" ht="17.25" customHeight="1">
      <c r="A5496" s="378">
        <v>22</v>
      </c>
      <c r="B5496" s="1301" t="s">
        <v>4461</v>
      </c>
      <c r="C5496" s="1301"/>
      <c r="D5496" s="1301"/>
      <c r="E5496" s="384">
        <v>200</v>
      </c>
      <c r="F5496" s="384">
        <v>0</v>
      </c>
      <c r="G5496" s="384">
        <v>0</v>
      </c>
      <c r="H5496" s="384">
        <v>0</v>
      </c>
    </row>
    <row r="5497" spans="1:8" s="324" customFormat="1" ht="17.25" customHeight="1">
      <c r="A5497" s="378">
        <v>23</v>
      </c>
      <c r="B5497" s="1301" t="s">
        <v>4462</v>
      </c>
      <c r="C5497" s="1301"/>
      <c r="D5497" s="1301"/>
      <c r="E5497" s="384">
        <v>400</v>
      </c>
      <c r="F5497" s="384">
        <v>220</v>
      </c>
      <c r="G5497" s="384">
        <v>160</v>
      </c>
      <c r="H5497" s="384">
        <v>0</v>
      </c>
    </row>
    <row r="5498" spans="1:8" s="324" customFormat="1" ht="17.25" customHeight="1">
      <c r="A5498" s="378">
        <v>24</v>
      </c>
      <c r="B5498" s="1301" t="s">
        <v>4463</v>
      </c>
      <c r="C5498" s="1301"/>
      <c r="D5498" s="1301"/>
      <c r="E5498" s="384">
        <v>200</v>
      </c>
      <c r="F5498" s="384">
        <v>0</v>
      </c>
      <c r="G5498" s="384">
        <v>0</v>
      </c>
      <c r="H5498" s="384">
        <v>0</v>
      </c>
    </row>
    <row r="5499" spans="1:8" s="324" customFormat="1" ht="17.25" customHeight="1">
      <c r="A5499" s="378">
        <v>25</v>
      </c>
      <c r="B5499" s="1301" t="s">
        <v>4464</v>
      </c>
      <c r="C5499" s="1301"/>
      <c r="D5499" s="1301"/>
      <c r="E5499" s="384">
        <v>220</v>
      </c>
      <c r="F5499" s="384">
        <v>0</v>
      </c>
      <c r="G5499" s="384">
        <v>0</v>
      </c>
      <c r="H5499" s="384">
        <v>0</v>
      </c>
    </row>
    <row r="5500" spans="1:8" s="324" customFormat="1" ht="17.25" customHeight="1">
      <c r="A5500" s="1303">
        <v>26</v>
      </c>
      <c r="B5500" s="1551" t="s">
        <v>4465</v>
      </c>
      <c r="C5500" s="379" t="s">
        <v>4466</v>
      </c>
      <c r="D5500" s="379"/>
      <c r="E5500" s="384">
        <v>4200</v>
      </c>
      <c r="F5500" s="384">
        <v>0</v>
      </c>
      <c r="G5500" s="384">
        <v>0</v>
      </c>
      <c r="H5500" s="384">
        <v>0</v>
      </c>
    </row>
    <row r="5501" spans="1:8" s="324" customFormat="1" ht="20.25">
      <c r="A5501" s="1304"/>
      <c r="B5501" s="1552"/>
      <c r="C5501" s="379" t="s">
        <v>4467</v>
      </c>
      <c r="D5501" s="379"/>
      <c r="E5501" s="384">
        <v>2200</v>
      </c>
      <c r="F5501" s="384">
        <v>0</v>
      </c>
      <c r="G5501" s="384">
        <v>0</v>
      </c>
      <c r="H5501" s="384">
        <v>0</v>
      </c>
    </row>
    <row r="5502" spans="1:8" s="324" customFormat="1" ht="18" customHeight="1">
      <c r="A5502" s="1304"/>
      <c r="B5502" s="1552"/>
      <c r="C5502" s="379" t="s">
        <v>4468</v>
      </c>
      <c r="D5502" s="379"/>
      <c r="E5502" s="384">
        <v>2200</v>
      </c>
      <c r="F5502" s="384">
        <v>0</v>
      </c>
      <c r="G5502" s="384">
        <v>0</v>
      </c>
      <c r="H5502" s="384">
        <v>0</v>
      </c>
    </row>
    <row r="5503" spans="1:8" s="324" customFormat="1" ht="20.25">
      <c r="A5503" s="1305"/>
      <c r="B5503" s="1553"/>
      <c r="C5503" s="379" t="s">
        <v>4469</v>
      </c>
      <c r="D5503" s="379"/>
      <c r="E5503" s="384">
        <v>2200</v>
      </c>
      <c r="F5503" s="384">
        <v>0</v>
      </c>
      <c r="G5503" s="384">
        <v>0</v>
      </c>
      <c r="H5503" s="384">
        <v>0</v>
      </c>
    </row>
    <row r="5504" spans="1:8" s="324" customFormat="1" ht="17.25">
      <c r="A5504" s="322">
        <v>67</v>
      </c>
      <c r="B5504" s="433" t="s">
        <v>4470</v>
      </c>
      <c r="C5504" s="330"/>
      <c r="D5504" s="330"/>
      <c r="E5504" s="384">
        <v>0</v>
      </c>
      <c r="F5504" s="384">
        <v>0</v>
      </c>
      <c r="G5504" s="384">
        <v>0</v>
      </c>
      <c r="H5504" s="384">
        <v>0</v>
      </c>
    </row>
    <row r="5505" spans="1:8" s="324" customFormat="1" ht="17.25" customHeight="1">
      <c r="A5505" s="1244">
        <v>1</v>
      </c>
      <c r="B5505" s="1251" t="s">
        <v>4471</v>
      </c>
      <c r="C5505" s="325" t="s">
        <v>4472</v>
      </c>
      <c r="D5505" s="325" t="s">
        <v>4473</v>
      </c>
      <c r="E5505" s="384">
        <v>2600</v>
      </c>
      <c r="F5505" s="384">
        <v>1560</v>
      </c>
      <c r="G5505" s="384">
        <v>1172</v>
      </c>
      <c r="H5505" s="384">
        <v>650</v>
      </c>
    </row>
    <row r="5506" spans="1:8" s="324" customFormat="1" ht="18" customHeight="1">
      <c r="A5506" s="1245"/>
      <c r="B5506" s="1252"/>
      <c r="C5506" s="325" t="s">
        <v>4473</v>
      </c>
      <c r="D5506" s="325" t="s">
        <v>4474</v>
      </c>
      <c r="E5506" s="384">
        <v>2760</v>
      </c>
      <c r="F5506" s="384">
        <v>1656</v>
      </c>
      <c r="G5506" s="384">
        <v>1244</v>
      </c>
      <c r="H5506" s="384">
        <v>690</v>
      </c>
    </row>
    <row r="5507" spans="1:8" s="324" customFormat="1" ht="31.5">
      <c r="A5507" s="1246"/>
      <c r="B5507" s="1253"/>
      <c r="C5507" s="325" t="s">
        <v>4475</v>
      </c>
      <c r="D5507" s="325" t="s">
        <v>4476</v>
      </c>
      <c r="E5507" s="384">
        <v>640</v>
      </c>
      <c r="F5507" s="384">
        <v>384</v>
      </c>
      <c r="G5507" s="384">
        <v>288</v>
      </c>
      <c r="H5507" s="384">
        <v>160</v>
      </c>
    </row>
    <row r="5508" spans="1:8" s="324" customFormat="1" ht="18" customHeight="1">
      <c r="A5508" s="1244">
        <v>2</v>
      </c>
      <c r="B5508" s="1251" t="s">
        <v>4477</v>
      </c>
      <c r="C5508" s="325" t="s">
        <v>4478</v>
      </c>
      <c r="D5508" s="325" t="s">
        <v>4479</v>
      </c>
      <c r="E5508" s="384">
        <v>280</v>
      </c>
      <c r="F5508" s="384">
        <v>168</v>
      </c>
      <c r="G5508" s="384">
        <v>128</v>
      </c>
      <c r="H5508" s="384">
        <v>0</v>
      </c>
    </row>
    <row r="5509" spans="1:8" s="324" customFormat="1" ht="17.25">
      <c r="A5509" s="1246"/>
      <c r="B5509" s="1253"/>
      <c r="C5509" s="325" t="s">
        <v>4479</v>
      </c>
      <c r="D5509" s="325" t="s">
        <v>4480</v>
      </c>
      <c r="E5509" s="384">
        <v>240</v>
      </c>
      <c r="F5509" s="384">
        <v>144</v>
      </c>
      <c r="G5509" s="384">
        <v>108</v>
      </c>
      <c r="H5509" s="384">
        <v>0</v>
      </c>
    </row>
    <row r="5510" spans="1:8" s="324" customFormat="1" ht="18" customHeight="1">
      <c r="A5510" s="1244">
        <v>3</v>
      </c>
      <c r="B5510" s="1251" t="s">
        <v>4481</v>
      </c>
      <c r="C5510" s="325" t="s">
        <v>4482</v>
      </c>
      <c r="D5510" s="325" t="s">
        <v>4483</v>
      </c>
      <c r="E5510" s="384">
        <v>240</v>
      </c>
      <c r="F5510" s="384">
        <v>144</v>
      </c>
      <c r="G5510" s="384">
        <v>0</v>
      </c>
      <c r="H5510" s="384">
        <v>0</v>
      </c>
    </row>
    <row r="5511" spans="1:8" s="324" customFormat="1" ht="31.5">
      <c r="A5511" s="1246"/>
      <c r="B5511" s="1253"/>
      <c r="C5511" s="325" t="s">
        <v>4483</v>
      </c>
      <c r="D5511" s="325" t="s">
        <v>4484</v>
      </c>
      <c r="E5511" s="384">
        <v>160</v>
      </c>
      <c r="F5511" s="384">
        <v>0</v>
      </c>
      <c r="G5511" s="384">
        <v>0</v>
      </c>
      <c r="H5511" s="384">
        <v>0</v>
      </c>
    </row>
    <row r="5512" spans="1:8" s="324" customFormat="1" ht="17.25" customHeight="1">
      <c r="A5512" s="1244">
        <v>4</v>
      </c>
      <c r="B5512" s="1314" t="s">
        <v>4485</v>
      </c>
      <c r="C5512" s="325" t="s">
        <v>4309</v>
      </c>
      <c r="D5512" s="325" t="s">
        <v>4479</v>
      </c>
      <c r="E5512" s="384">
        <v>280</v>
      </c>
      <c r="F5512" s="384">
        <v>168</v>
      </c>
      <c r="G5512" s="384">
        <v>126</v>
      </c>
      <c r="H5512" s="384">
        <v>0</v>
      </c>
    </row>
    <row r="5513" spans="1:8" s="324" customFormat="1" ht="18" customHeight="1">
      <c r="A5513" s="1246"/>
      <c r="B5513" s="1315"/>
      <c r="C5513" s="325" t="s">
        <v>4479</v>
      </c>
      <c r="D5513" s="325" t="s">
        <v>4486</v>
      </c>
      <c r="E5513" s="384">
        <v>200</v>
      </c>
      <c r="F5513" s="384">
        <v>120</v>
      </c>
      <c r="G5513" s="384">
        <v>0</v>
      </c>
      <c r="H5513" s="384">
        <v>0</v>
      </c>
    </row>
    <row r="5514" spans="1:8" s="324" customFormat="1" ht="17.25" customHeight="1">
      <c r="A5514" s="1244">
        <v>5</v>
      </c>
      <c r="B5514" s="1314" t="s">
        <v>4487</v>
      </c>
      <c r="C5514" s="325" t="s">
        <v>566</v>
      </c>
      <c r="D5514" s="325" t="s">
        <v>4428</v>
      </c>
      <c r="E5514" s="384">
        <v>160</v>
      </c>
      <c r="F5514" s="384">
        <v>0</v>
      </c>
      <c r="G5514" s="384">
        <v>0</v>
      </c>
      <c r="H5514" s="384">
        <v>0</v>
      </c>
    </row>
    <row r="5515" spans="1:8" s="324" customFormat="1" ht="17.25">
      <c r="A5515" s="1246"/>
      <c r="B5515" s="1315"/>
      <c r="C5515" s="325" t="s">
        <v>4488</v>
      </c>
      <c r="D5515" s="325" t="s">
        <v>4489</v>
      </c>
      <c r="E5515" s="384">
        <v>120</v>
      </c>
      <c r="F5515" s="384">
        <v>0</v>
      </c>
      <c r="G5515" s="384">
        <v>0</v>
      </c>
      <c r="H5515" s="384">
        <v>0</v>
      </c>
    </row>
    <row r="5516" spans="1:8" s="324" customFormat="1" ht="17.25" customHeight="1">
      <c r="A5516" s="1244">
        <v>6</v>
      </c>
      <c r="B5516" s="1314" t="s">
        <v>4490</v>
      </c>
      <c r="C5516" s="325" t="s">
        <v>4491</v>
      </c>
      <c r="D5516" s="325" t="s">
        <v>4492</v>
      </c>
      <c r="E5516" s="384">
        <v>160</v>
      </c>
      <c r="F5516" s="384">
        <v>0</v>
      </c>
      <c r="G5516" s="384">
        <v>0</v>
      </c>
      <c r="H5516" s="384">
        <v>0</v>
      </c>
    </row>
    <row r="5517" spans="1:8" s="324" customFormat="1" ht="17.25">
      <c r="A5517" s="1246"/>
      <c r="B5517" s="1315"/>
      <c r="C5517" s="325" t="s">
        <v>4493</v>
      </c>
      <c r="D5517" s="325" t="s">
        <v>4489</v>
      </c>
      <c r="E5517" s="384">
        <v>120</v>
      </c>
      <c r="F5517" s="384">
        <v>0</v>
      </c>
      <c r="G5517" s="384">
        <v>0</v>
      </c>
      <c r="H5517" s="384">
        <v>0</v>
      </c>
    </row>
    <row r="5518" spans="1:8" s="324" customFormat="1" ht="17.25" customHeight="1">
      <c r="A5518" s="1244">
        <v>7</v>
      </c>
      <c r="B5518" s="1251" t="s">
        <v>4494</v>
      </c>
      <c r="C5518" s="325" t="s">
        <v>4309</v>
      </c>
      <c r="D5518" s="325" t="s">
        <v>4428</v>
      </c>
      <c r="E5518" s="384">
        <v>400</v>
      </c>
      <c r="F5518" s="384">
        <v>240</v>
      </c>
      <c r="G5518" s="384">
        <v>180</v>
      </c>
      <c r="H5518" s="384">
        <v>0</v>
      </c>
    </row>
    <row r="5519" spans="1:8" s="324" customFormat="1" ht="17.25">
      <c r="A5519" s="1245"/>
      <c r="B5519" s="1252"/>
      <c r="C5519" s="325" t="s">
        <v>4495</v>
      </c>
      <c r="D5519" s="325" t="s">
        <v>4496</v>
      </c>
      <c r="E5519" s="384">
        <v>280</v>
      </c>
      <c r="F5519" s="384">
        <v>168</v>
      </c>
      <c r="G5519" s="384">
        <v>128</v>
      </c>
      <c r="H5519" s="384">
        <v>0</v>
      </c>
    </row>
    <row r="5520" spans="1:8" s="324" customFormat="1" ht="17.25">
      <c r="A5520" s="1246"/>
      <c r="B5520" s="1253"/>
      <c r="C5520" s="325" t="s">
        <v>4496</v>
      </c>
      <c r="D5520" s="325" t="s">
        <v>4497</v>
      </c>
      <c r="E5520" s="384">
        <v>200</v>
      </c>
      <c r="F5520" s="384">
        <v>120</v>
      </c>
      <c r="G5520" s="384">
        <v>0</v>
      </c>
      <c r="H5520" s="384">
        <v>0</v>
      </c>
    </row>
    <row r="5521" spans="1:8" s="324" customFormat="1" ht="17.25" customHeight="1">
      <c r="A5521" s="1244">
        <v>8</v>
      </c>
      <c r="B5521" s="1251" t="s">
        <v>4498</v>
      </c>
      <c r="C5521" s="325" t="s">
        <v>4309</v>
      </c>
      <c r="D5521" s="325" t="s">
        <v>4428</v>
      </c>
      <c r="E5521" s="384">
        <v>280</v>
      </c>
      <c r="F5521" s="384">
        <v>168</v>
      </c>
      <c r="G5521" s="384">
        <v>128</v>
      </c>
      <c r="H5521" s="384">
        <v>0</v>
      </c>
    </row>
    <row r="5522" spans="1:8" s="324" customFormat="1" ht="17.25">
      <c r="A5522" s="1245"/>
      <c r="B5522" s="1252"/>
      <c r="C5522" s="325" t="s">
        <v>4495</v>
      </c>
      <c r="D5522" s="325" t="s">
        <v>4496</v>
      </c>
      <c r="E5522" s="384">
        <v>200</v>
      </c>
      <c r="F5522" s="384">
        <v>120</v>
      </c>
      <c r="G5522" s="384">
        <v>0</v>
      </c>
      <c r="H5522" s="384">
        <v>0</v>
      </c>
    </row>
    <row r="5523" spans="1:8" s="324" customFormat="1" ht="17.25">
      <c r="A5523" s="1246"/>
      <c r="B5523" s="1253"/>
      <c r="C5523" s="325" t="s">
        <v>4496</v>
      </c>
      <c r="D5523" s="325" t="s">
        <v>881</v>
      </c>
      <c r="E5523" s="384">
        <v>160</v>
      </c>
      <c r="F5523" s="384">
        <v>0</v>
      </c>
      <c r="G5523" s="384">
        <v>0</v>
      </c>
      <c r="H5523" s="384">
        <v>0</v>
      </c>
    </row>
    <row r="5524" spans="1:8" s="324" customFormat="1" ht="31.5">
      <c r="A5524" s="326">
        <v>9</v>
      </c>
      <c r="B5524" s="325" t="s">
        <v>4499</v>
      </c>
      <c r="C5524" s="1309" t="s">
        <v>4218</v>
      </c>
      <c r="D5524" s="1310"/>
      <c r="E5524" s="384">
        <v>640</v>
      </c>
      <c r="F5524" s="384">
        <v>384</v>
      </c>
      <c r="G5524" s="384">
        <v>288</v>
      </c>
      <c r="H5524" s="384">
        <v>160</v>
      </c>
    </row>
    <row r="5525" spans="1:8" s="324" customFormat="1" ht="18" customHeight="1">
      <c r="A5525" s="1244">
        <v>1</v>
      </c>
      <c r="B5525" s="1251" t="s">
        <v>4500</v>
      </c>
      <c r="C5525" s="325" t="s">
        <v>4501</v>
      </c>
      <c r="D5525" s="325" t="s">
        <v>4502</v>
      </c>
      <c r="E5525" s="384">
        <v>2400</v>
      </c>
      <c r="F5525" s="384">
        <v>1440</v>
      </c>
      <c r="G5525" s="384">
        <v>1080</v>
      </c>
      <c r="H5525" s="384">
        <v>600</v>
      </c>
    </row>
    <row r="5526" spans="1:8" s="324" customFormat="1" ht="31.5">
      <c r="A5526" s="1245"/>
      <c r="B5526" s="1252"/>
      <c r="C5526" s="325" t="s">
        <v>4502</v>
      </c>
      <c r="D5526" s="380" t="s">
        <v>4503</v>
      </c>
      <c r="E5526" s="384">
        <v>1600</v>
      </c>
      <c r="F5526" s="384">
        <v>960</v>
      </c>
      <c r="G5526" s="384">
        <v>720</v>
      </c>
      <c r="H5526" s="384">
        <v>400</v>
      </c>
    </row>
    <row r="5527" spans="1:8" s="324" customFormat="1" ht="31.5">
      <c r="A5527" s="1245"/>
      <c r="B5527" s="1252"/>
      <c r="C5527" s="380" t="s">
        <v>4503</v>
      </c>
      <c r="D5527" s="325" t="s">
        <v>4504</v>
      </c>
      <c r="E5527" s="384">
        <v>1000</v>
      </c>
      <c r="F5527" s="384">
        <v>600</v>
      </c>
      <c r="G5527" s="384">
        <v>452</v>
      </c>
      <c r="H5527" s="384">
        <v>250</v>
      </c>
    </row>
    <row r="5528" spans="1:8" s="324" customFormat="1" ht="31.5">
      <c r="A5528" s="1245"/>
      <c r="B5528" s="1252"/>
      <c r="C5528" s="325" t="s">
        <v>4504</v>
      </c>
      <c r="D5528" s="325" t="s">
        <v>4505</v>
      </c>
      <c r="E5528" s="384">
        <v>600</v>
      </c>
      <c r="F5528" s="384">
        <v>360</v>
      </c>
      <c r="G5528" s="384">
        <v>272</v>
      </c>
      <c r="H5528" s="384">
        <v>150</v>
      </c>
    </row>
    <row r="5529" spans="1:8" s="324" customFormat="1" ht="17.25">
      <c r="A5529" s="1245"/>
      <c r="B5529" s="1252"/>
      <c r="C5529" s="325" t="s">
        <v>4505</v>
      </c>
      <c r="D5529" s="325" t="s">
        <v>4506</v>
      </c>
      <c r="E5529" s="384">
        <v>600</v>
      </c>
      <c r="F5529" s="384">
        <v>360</v>
      </c>
      <c r="G5529" s="384">
        <v>272</v>
      </c>
      <c r="H5529" s="384">
        <v>150</v>
      </c>
    </row>
    <row r="5530" spans="1:8" s="324" customFormat="1" ht="31.5">
      <c r="A5530" s="1245"/>
      <c r="B5530" s="1252"/>
      <c r="C5530" s="325" t="s">
        <v>4506</v>
      </c>
      <c r="D5530" s="325" t="s">
        <v>4507</v>
      </c>
      <c r="E5530" s="384">
        <v>400</v>
      </c>
      <c r="F5530" s="384">
        <v>240</v>
      </c>
      <c r="G5530" s="384">
        <v>180</v>
      </c>
      <c r="H5530" s="384">
        <v>100</v>
      </c>
    </row>
    <row r="5531" spans="1:8" s="324" customFormat="1" ht="31.5">
      <c r="A5531" s="1245"/>
      <c r="B5531" s="1252"/>
      <c r="C5531" s="325" t="s">
        <v>4507</v>
      </c>
      <c r="D5531" s="325" t="s">
        <v>4508</v>
      </c>
      <c r="E5531" s="384">
        <v>480</v>
      </c>
      <c r="F5531" s="384">
        <v>288</v>
      </c>
      <c r="G5531" s="384">
        <v>216</v>
      </c>
      <c r="H5531" s="384">
        <v>120</v>
      </c>
    </row>
    <row r="5532" spans="1:8" s="324" customFormat="1" ht="31.5">
      <c r="A5532" s="1246"/>
      <c r="B5532" s="1253"/>
      <c r="C5532" s="325" t="s">
        <v>4508</v>
      </c>
      <c r="D5532" s="338" t="s">
        <v>4509</v>
      </c>
      <c r="E5532" s="384">
        <v>560</v>
      </c>
      <c r="F5532" s="384">
        <v>336</v>
      </c>
      <c r="G5532" s="384">
        <v>252</v>
      </c>
      <c r="H5532" s="384">
        <v>140</v>
      </c>
    </row>
    <row r="5533" spans="1:8" s="324" customFormat="1" ht="17.25" customHeight="1">
      <c r="A5533" s="1244">
        <v>2</v>
      </c>
      <c r="B5533" s="1251" t="s">
        <v>4510</v>
      </c>
      <c r="C5533" s="325" t="s">
        <v>4511</v>
      </c>
      <c r="D5533" s="325" t="s">
        <v>881</v>
      </c>
      <c r="E5533" s="384">
        <v>680</v>
      </c>
      <c r="F5533" s="384">
        <v>408</v>
      </c>
      <c r="G5533" s="384">
        <v>308</v>
      </c>
      <c r="H5533" s="384">
        <v>170</v>
      </c>
    </row>
    <row r="5534" spans="1:8" s="324" customFormat="1" ht="31.15" customHeight="1">
      <c r="A5534" s="1246"/>
      <c r="B5534" s="1253"/>
      <c r="C5534" s="325" t="s">
        <v>4512</v>
      </c>
      <c r="D5534" s="325" t="s">
        <v>4513</v>
      </c>
      <c r="E5534" s="384">
        <v>680</v>
      </c>
      <c r="F5534" s="384">
        <v>408</v>
      </c>
      <c r="G5534" s="384">
        <v>308</v>
      </c>
      <c r="H5534" s="384">
        <v>170</v>
      </c>
    </row>
    <row r="5535" spans="1:8" s="324" customFormat="1" ht="94.5">
      <c r="A5535" s="326">
        <v>3</v>
      </c>
      <c r="B5535" s="325" t="s">
        <v>4514</v>
      </c>
      <c r="C5535" s="325" t="s">
        <v>4515</v>
      </c>
      <c r="D5535" s="325" t="s">
        <v>4516</v>
      </c>
      <c r="E5535" s="384">
        <v>400</v>
      </c>
      <c r="F5535" s="384">
        <v>240</v>
      </c>
      <c r="G5535" s="384">
        <v>180</v>
      </c>
      <c r="H5535" s="384">
        <v>0</v>
      </c>
    </row>
    <row r="5536" spans="1:8" s="324" customFormat="1" ht="31.5">
      <c r="A5536" s="326">
        <v>4</v>
      </c>
      <c r="B5536" s="325" t="s">
        <v>4517</v>
      </c>
      <c r="C5536" s="325" t="s">
        <v>4518</v>
      </c>
      <c r="D5536" s="325" t="s">
        <v>4519</v>
      </c>
      <c r="E5536" s="384">
        <v>280</v>
      </c>
      <c r="F5536" s="384">
        <v>168</v>
      </c>
      <c r="G5536" s="384">
        <v>128</v>
      </c>
      <c r="H5536" s="384">
        <v>0</v>
      </c>
    </row>
    <row r="5537" spans="1:8" s="324" customFormat="1" ht="63">
      <c r="A5537" s="326">
        <v>5</v>
      </c>
      <c r="B5537" s="325" t="s">
        <v>4520</v>
      </c>
      <c r="C5537" s="325" t="s">
        <v>4521</v>
      </c>
      <c r="D5537" s="325" t="s">
        <v>881</v>
      </c>
      <c r="E5537" s="384">
        <v>280</v>
      </c>
      <c r="F5537" s="384">
        <v>168</v>
      </c>
      <c r="G5537" s="384">
        <v>128</v>
      </c>
      <c r="H5537" s="384">
        <v>0</v>
      </c>
    </row>
    <row r="5538" spans="1:8" s="324" customFormat="1" ht="33" customHeight="1">
      <c r="A5538" s="1244">
        <v>6</v>
      </c>
      <c r="B5538" s="1251" t="s">
        <v>4522</v>
      </c>
      <c r="C5538" s="325" t="s">
        <v>4523</v>
      </c>
      <c r="D5538" s="325" t="s">
        <v>4327</v>
      </c>
      <c r="E5538" s="384">
        <v>200</v>
      </c>
      <c r="F5538" s="384">
        <v>120</v>
      </c>
      <c r="G5538" s="384">
        <v>0</v>
      </c>
      <c r="H5538" s="384">
        <v>0</v>
      </c>
    </row>
    <row r="5539" spans="1:8" s="324" customFormat="1" ht="31.5">
      <c r="A5539" s="1245"/>
      <c r="B5539" s="1252"/>
      <c r="C5539" s="325" t="s">
        <v>4524</v>
      </c>
      <c r="D5539" s="325" t="s">
        <v>4428</v>
      </c>
      <c r="E5539" s="384">
        <v>160</v>
      </c>
      <c r="F5539" s="384">
        <v>0</v>
      </c>
      <c r="G5539" s="384">
        <v>0</v>
      </c>
      <c r="H5539" s="384">
        <v>0</v>
      </c>
    </row>
    <row r="5540" spans="1:8" s="324" customFormat="1" ht="18" customHeight="1">
      <c r="A5540" s="1245"/>
      <c r="B5540" s="1252"/>
      <c r="C5540" s="380" t="s">
        <v>4525</v>
      </c>
      <c r="D5540" s="380" t="s">
        <v>4526</v>
      </c>
      <c r="E5540" s="384">
        <v>200</v>
      </c>
      <c r="F5540" s="384">
        <v>120</v>
      </c>
      <c r="G5540" s="384">
        <v>0</v>
      </c>
      <c r="H5540" s="384">
        <v>0</v>
      </c>
    </row>
    <row r="5541" spans="1:8" s="324" customFormat="1" ht="31.5">
      <c r="A5541" s="1246"/>
      <c r="B5541" s="1253"/>
      <c r="C5541" s="325" t="s">
        <v>4527</v>
      </c>
      <c r="D5541" s="325" t="s">
        <v>4302</v>
      </c>
      <c r="E5541" s="384">
        <v>200</v>
      </c>
      <c r="F5541" s="384">
        <v>120</v>
      </c>
      <c r="G5541" s="384">
        <v>0</v>
      </c>
      <c r="H5541" s="384">
        <v>0</v>
      </c>
    </row>
    <row r="5542" spans="1:8" s="324" customFormat="1" ht="47.25">
      <c r="A5542" s="346">
        <v>1</v>
      </c>
      <c r="B5542" s="346" t="s">
        <v>4528</v>
      </c>
      <c r="C5542" s="325" t="s">
        <v>4529</v>
      </c>
      <c r="D5542" s="325" t="s">
        <v>4530</v>
      </c>
      <c r="E5542" s="384">
        <v>760</v>
      </c>
      <c r="F5542" s="384">
        <v>456</v>
      </c>
      <c r="G5542" s="384">
        <v>344</v>
      </c>
      <c r="H5542" s="384">
        <v>190</v>
      </c>
    </row>
    <row r="5543" spans="1:8" s="324" customFormat="1" ht="17.25" customHeight="1">
      <c r="A5543" s="1244">
        <v>2</v>
      </c>
      <c r="B5543" s="1251" t="s">
        <v>4531</v>
      </c>
      <c r="C5543" s="1309" t="s">
        <v>4532</v>
      </c>
      <c r="D5543" s="1310"/>
      <c r="E5543" s="384">
        <v>360</v>
      </c>
      <c r="F5543" s="384">
        <v>216</v>
      </c>
      <c r="G5543" s="384">
        <v>164</v>
      </c>
      <c r="H5543" s="384">
        <v>0</v>
      </c>
    </row>
    <row r="5544" spans="1:8" s="324" customFormat="1" ht="19.899999999999999" customHeight="1">
      <c r="A5544" s="1246"/>
      <c r="B5544" s="1253"/>
      <c r="C5544" s="1309" t="s">
        <v>4533</v>
      </c>
      <c r="D5544" s="1310"/>
      <c r="E5544" s="384">
        <v>240</v>
      </c>
      <c r="F5544" s="384">
        <v>144</v>
      </c>
      <c r="G5544" s="384">
        <v>108</v>
      </c>
      <c r="H5544" s="384">
        <v>0</v>
      </c>
    </row>
    <row r="5545" spans="1:8" s="324" customFormat="1" ht="17.25" customHeight="1">
      <c r="A5545" s="1244">
        <v>3</v>
      </c>
      <c r="B5545" s="1251" t="s">
        <v>4534</v>
      </c>
      <c r="C5545" s="380" t="s">
        <v>4535</v>
      </c>
      <c r="D5545" s="380" t="s">
        <v>4536</v>
      </c>
      <c r="E5545" s="384">
        <v>400</v>
      </c>
      <c r="F5545" s="384">
        <v>240</v>
      </c>
      <c r="G5545" s="384">
        <v>180</v>
      </c>
      <c r="H5545" s="384">
        <v>0</v>
      </c>
    </row>
    <row r="5546" spans="1:8" s="324" customFormat="1" ht="29.45" customHeight="1">
      <c r="A5546" s="1245"/>
      <c r="B5546" s="1252"/>
      <c r="C5546" s="325" t="s">
        <v>4536</v>
      </c>
      <c r="D5546" s="325" t="s">
        <v>4537</v>
      </c>
      <c r="E5546" s="384">
        <v>320</v>
      </c>
      <c r="F5546" s="384">
        <v>192</v>
      </c>
      <c r="G5546" s="384">
        <v>144</v>
      </c>
      <c r="H5546" s="384">
        <v>0</v>
      </c>
    </row>
    <row r="5547" spans="1:8" s="324" customFormat="1" ht="17.25">
      <c r="A5547" s="1246"/>
      <c r="B5547" s="1253"/>
      <c r="C5547" s="325" t="s">
        <v>4538</v>
      </c>
      <c r="D5547" s="325" t="s">
        <v>4539</v>
      </c>
      <c r="E5547" s="384">
        <v>280</v>
      </c>
      <c r="F5547" s="384">
        <v>168</v>
      </c>
      <c r="G5547" s="384">
        <v>128</v>
      </c>
      <c r="H5547" s="384">
        <v>0</v>
      </c>
    </row>
    <row r="5548" spans="1:8" s="324" customFormat="1" ht="17.25" customHeight="1">
      <c r="A5548" s="1244">
        <v>4</v>
      </c>
      <c r="B5548" s="1251" t="s">
        <v>4540</v>
      </c>
      <c r="C5548" s="325" t="s">
        <v>4541</v>
      </c>
      <c r="D5548" s="325" t="s">
        <v>4542</v>
      </c>
      <c r="E5548" s="384">
        <v>280</v>
      </c>
      <c r="F5548" s="384">
        <v>168</v>
      </c>
      <c r="G5548" s="384">
        <v>128</v>
      </c>
      <c r="H5548" s="384">
        <v>0</v>
      </c>
    </row>
    <row r="5549" spans="1:8" s="324" customFormat="1" ht="17.25">
      <c r="A5549" s="1246"/>
      <c r="B5549" s="1253"/>
      <c r="C5549" s="325" t="s">
        <v>4542</v>
      </c>
      <c r="D5549" s="325" t="s">
        <v>4172</v>
      </c>
      <c r="E5549" s="384">
        <v>200</v>
      </c>
      <c r="F5549" s="384">
        <v>120</v>
      </c>
      <c r="G5549" s="384">
        <v>0</v>
      </c>
      <c r="H5549" s="384">
        <v>0</v>
      </c>
    </row>
    <row r="5550" spans="1:8" s="324" customFormat="1" ht="31.5">
      <c r="A5550" s="326">
        <v>5</v>
      </c>
      <c r="B5550" s="325" t="s">
        <v>4534</v>
      </c>
      <c r="C5550" s="325" t="s">
        <v>4541</v>
      </c>
      <c r="D5550" s="325" t="s">
        <v>4543</v>
      </c>
      <c r="E5550" s="384">
        <v>360</v>
      </c>
      <c r="F5550" s="384">
        <v>216</v>
      </c>
      <c r="G5550" s="384">
        <v>164</v>
      </c>
      <c r="H5550" s="384">
        <v>0</v>
      </c>
    </row>
    <row r="5551" spans="1:8" s="324" customFormat="1" ht="17.25" customHeight="1">
      <c r="A5551" s="1244">
        <v>6</v>
      </c>
      <c r="B5551" s="1251" t="s">
        <v>4544</v>
      </c>
      <c r="C5551" s="325" t="s">
        <v>4536</v>
      </c>
      <c r="D5551" s="325" t="s">
        <v>4545</v>
      </c>
      <c r="E5551" s="384">
        <v>160</v>
      </c>
      <c r="F5551" s="384">
        <v>0</v>
      </c>
      <c r="G5551" s="384">
        <v>0</v>
      </c>
      <c r="H5551" s="384">
        <v>0</v>
      </c>
    </row>
    <row r="5552" spans="1:8" s="324" customFormat="1" ht="31.5">
      <c r="A5552" s="1246"/>
      <c r="B5552" s="1253"/>
      <c r="C5552" s="325" t="s">
        <v>4545</v>
      </c>
      <c r="D5552" s="325" t="s">
        <v>4546</v>
      </c>
      <c r="E5552" s="384">
        <v>120</v>
      </c>
      <c r="F5552" s="384">
        <v>0</v>
      </c>
      <c r="G5552" s="384">
        <v>0</v>
      </c>
      <c r="H5552" s="384">
        <v>0</v>
      </c>
    </row>
    <row r="5553" spans="1:8" s="324" customFormat="1" ht="18" customHeight="1">
      <c r="A5553" s="326">
        <v>7</v>
      </c>
      <c r="B5553" s="325" t="s">
        <v>4547</v>
      </c>
      <c r="C5553" s="325" t="s">
        <v>4548</v>
      </c>
      <c r="D5553" s="325" t="s">
        <v>4549</v>
      </c>
      <c r="E5553" s="384">
        <v>120</v>
      </c>
      <c r="F5553" s="384">
        <v>0</v>
      </c>
      <c r="G5553" s="384">
        <v>0</v>
      </c>
      <c r="H5553" s="384">
        <v>0</v>
      </c>
    </row>
    <row r="5554" spans="1:8" s="324" customFormat="1" ht="17.25" customHeight="1">
      <c r="A5554" s="326">
        <v>8</v>
      </c>
      <c r="B5554" s="1317" t="s">
        <v>4550</v>
      </c>
      <c r="C5554" s="1318"/>
      <c r="D5554" s="1319"/>
      <c r="E5554" s="384">
        <v>120</v>
      </c>
      <c r="F5554" s="384">
        <v>0</v>
      </c>
      <c r="G5554" s="384">
        <v>0</v>
      </c>
      <c r="H5554" s="384">
        <v>0</v>
      </c>
    </row>
    <row r="5555" spans="1:8" s="324" customFormat="1" ht="31.5">
      <c r="A5555" s="326">
        <v>9</v>
      </c>
      <c r="B5555" s="325" t="s">
        <v>4551</v>
      </c>
      <c r="C5555" s="1309" t="s">
        <v>4218</v>
      </c>
      <c r="D5555" s="1310"/>
      <c r="E5555" s="384">
        <v>280</v>
      </c>
      <c r="F5555" s="384">
        <v>168</v>
      </c>
      <c r="G5555" s="384">
        <v>128</v>
      </c>
      <c r="H5555" s="384">
        <v>0</v>
      </c>
    </row>
    <row r="5556" spans="1:8" s="324" customFormat="1" ht="21.75" customHeight="1">
      <c r="A5556" s="326">
        <v>10</v>
      </c>
      <c r="B5556" s="325" t="s">
        <v>4551</v>
      </c>
      <c r="C5556" s="1309" t="s">
        <v>1307</v>
      </c>
      <c r="D5556" s="1310"/>
      <c r="E5556" s="384">
        <v>200</v>
      </c>
      <c r="F5556" s="384">
        <v>120</v>
      </c>
      <c r="G5556" s="384">
        <v>0</v>
      </c>
      <c r="H5556" s="384">
        <v>0</v>
      </c>
    </row>
    <row r="5557" spans="1:8" s="324" customFormat="1" ht="47.25">
      <c r="A5557" s="326">
        <v>11</v>
      </c>
      <c r="B5557" s="325" t="s">
        <v>4552</v>
      </c>
      <c r="C5557" s="325" t="s">
        <v>4553</v>
      </c>
      <c r="D5557" s="325" t="s">
        <v>4554</v>
      </c>
      <c r="E5557" s="384">
        <v>120</v>
      </c>
      <c r="F5557" s="384">
        <v>0</v>
      </c>
      <c r="G5557" s="384">
        <v>0</v>
      </c>
      <c r="H5557" s="384">
        <v>0</v>
      </c>
    </row>
    <row r="5558" spans="1:8" s="324" customFormat="1" ht="33" customHeight="1">
      <c r="A5558" s="1244">
        <v>12</v>
      </c>
      <c r="B5558" s="1251" t="s">
        <v>4555</v>
      </c>
      <c r="C5558" s="325" t="s">
        <v>4556</v>
      </c>
      <c r="D5558" s="325" t="s">
        <v>4557</v>
      </c>
      <c r="E5558" s="384">
        <v>280</v>
      </c>
      <c r="F5558" s="384">
        <v>168</v>
      </c>
      <c r="G5558" s="384">
        <v>128</v>
      </c>
      <c r="H5558" s="384">
        <v>0</v>
      </c>
    </row>
    <row r="5559" spans="1:8" s="324" customFormat="1" ht="31.5">
      <c r="A5559" s="1246"/>
      <c r="B5559" s="1253"/>
      <c r="C5559" s="325" t="s">
        <v>4558</v>
      </c>
      <c r="D5559" s="325" t="s">
        <v>4429</v>
      </c>
      <c r="E5559" s="384">
        <v>280</v>
      </c>
      <c r="F5559" s="384">
        <v>168</v>
      </c>
      <c r="G5559" s="384">
        <v>128</v>
      </c>
      <c r="H5559" s="384">
        <v>0</v>
      </c>
    </row>
    <row r="5560" spans="1:8" s="324" customFormat="1" ht="47.25">
      <c r="A5560" s="326">
        <v>13</v>
      </c>
      <c r="B5560" s="325" t="s">
        <v>4559</v>
      </c>
      <c r="C5560" s="325" t="s">
        <v>4560</v>
      </c>
      <c r="D5560" s="325" t="s">
        <v>4561</v>
      </c>
      <c r="E5560" s="384">
        <v>280</v>
      </c>
      <c r="F5560" s="384">
        <v>168</v>
      </c>
      <c r="G5560" s="384">
        <v>128</v>
      </c>
      <c r="H5560" s="384">
        <v>0</v>
      </c>
    </row>
    <row r="5561" spans="1:8" s="324" customFormat="1" ht="17.25" customHeight="1">
      <c r="A5561" s="326">
        <v>14</v>
      </c>
      <c r="B5561" s="1309" t="s">
        <v>4562</v>
      </c>
      <c r="C5561" s="1316"/>
      <c r="D5561" s="1310"/>
      <c r="E5561" s="384">
        <v>120</v>
      </c>
      <c r="F5561" s="384">
        <v>0</v>
      </c>
      <c r="G5561" s="384">
        <v>0</v>
      </c>
      <c r="H5561" s="384">
        <v>0</v>
      </c>
    </row>
    <row r="5562" spans="1:8" s="324" customFormat="1" ht="17.25">
      <c r="A5562" s="322">
        <v>68</v>
      </c>
      <c r="B5562" s="433" t="s">
        <v>4563</v>
      </c>
      <c r="C5562" s="330"/>
      <c r="D5562" s="330"/>
      <c r="E5562" s="384">
        <v>0</v>
      </c>
      <c r="F5562" s="384">
        <v>0</v>
      </c>
      <c r="G5562" s="384">
        <v>0</v>
      </c>
      <c r="H5562" s="384">
        <v>0</v>
      </c>
    </row>
    <row r="5563" spans="1:8" s="324" customFormat="1" ht="17.25">
      <c r="A5563" s="1230">
        <v>1</v>
      </c>
      <c r="B5563" s="1202" t="s">
        <v>277</v>
      </c>
      <c r="C5563" s="331" t="s">
        <v>4564</v>
      </c>
      <c r="D5563" s="331" t="s">
        <v>4565</v>
      </c>
      <c r="E5563" s="384">
        <v>720</v>
      </c>
      <c r="F5563" s="384">
        <v>388</v>
      </c>
      <c r="G5563" s="384">
        <v>316</v>
      </c>
      <c r="H5563" s="384">
        <v>236</v>
      </c>
    </row>
    <row r="5564" spans="1:8" s="324" customFormat="1" ht="17.25">
      <c r="A5564" s="1230"/>
      <c r="B5564" s="1202"/>
      <c r="C5564" s="331" t="s">
        <v>4565</v>
      </c>
      <c r="D5564" s="331" t="s">
        <v>4566</v>
      </c>
      <c r="E5564" s="384">
        <v>600</v>
      </c>
      <c r="F5564" s="384">
        <v>324</v>
      </c>
      <c r="G5564" s="384">
        <v>264</v>
      </c>
      <c r="H5564" s="384">
        <v>200</v>
      </c>
    </row>
    <row r="5565" spans="1:8" s="324" customFormat="1" ht="31.5">
      <c r="A5565" s="1230"/>
      <c r="B5565" s="1202"/>
      <c r="C5565" s="331" t="s">
        <v>4567</v>
      </c>
      <c r="D5565" s="331" t="s">
        <v>4568</v>
      </c>
      <c r="E5565" s="384">
        <v>480</v>
      </c>
      <c r="F5565" s="384">
        <v>260</v>
      </c>
      <c r="G5565" s="384">
        <v>212</v>
      </c>
      <c r="H5565" s="384">
        <v>160</v>
      </c>
    </row>
    <row r="5566" spans="1:8" s="324" customFormat="1" ht="48" customHeight="1">
      <c r="A5566" s="381">
        <v>2</v>
      </c>
      <c r="B5566" s="331" t="s">
        <v>4309</v>
      </c>
      <c r="C5566" s="331" t="s">
        <v>4569</v>
      </c>
      <c r="D5566" s="331" t="s">
        <v>4570</v>
      </c>
      <c r="E5566" s="384">
        <v>660</v>
      </c>
      <c r="F5566" s="384">
        <v>356</v>
      </c>
      <c r="G5566" s="384">
        <v>292</v>
      </c>
      <c r="H5566" s="384">
        <v>216</v>
      </c>
    </row>
    <row r="5567" spans="1:8" s="324" customFormat="1" ht="37.5" customHeight="1">
      <c r="A5567" s="1230">
        <v>3</v>
      </c>
      <c r="B5567" s="1202" t="s">
        <v>4571</v>
      </c>
      <c r="C5567" s="331" t="s">
        <v>4572</v>
      </c>
      <c r="D5567" s="331" t="s">
        <v>4573</v>
      </c>
      <c r="E5567" s="384">
        <v>624</v>
      </c>
      <c r="F5567" s="384">
        <v>336</v>
      </c>
      <c r="G5567" s="384">
        <v>276</v>
      </c>
      <c r="H5567" s="384">
        <v>204</v>
      </c>
    </row>
    <row r="5568" spans="1:8" s="324" customFormat="1" ht="39.4" customHeight="1">
      <c r="A5568" s="1230"/>
      <c r="B5568" s="1202"/>
      <c r="C5568" s="331" t="s">
        <v>4574</v>
      </c>
      <c r="D5568" s="331" t="s">
        <v>4575</v>
      </c>
      <c r="E5568" s="384">
        <v>528</v>
      </c>
      <c r="F5568" s="384">
        <v>284</v>
      </c>
      <c r="G5568" s="384">
        <v>232</v>
      </c>
      <c r="H5568" s="384">
        <v>176</v>
      </c>
    </row>
    <row r="5569" spans="1:8" s="324" customFormat="1" ht="39.4" customHeight="1">
      <c r="A5569" s="1230">
        <v>4</v>
      </c>
      <c r="B5569" s="1202" t="s">
        <v>4576</v>
      </c>
      <c r="C5569" s="1203" t="s">
        <v>4577</v>
      </c>
      <c r="D5569" s="1203"/>
      <c r="E5569" s="384">
        <v>528</v>
      </c>
      <c r="F5569" s="384">
        <v>284</v>
      </c>
      <c r="G5569" s="384">
        <v>232</v>
      </c>
      <c r="H5569" s="384">
        <v>176</v>
      </c>
    </row>
    <row r="5570" spans="1:8" s="324" customFormat="1" ht="38.65" customHeight="1">
      <c r="A5570" s="1230"/>
      <c r="B5570" s="1202"/>
      <c r="C5570" s="1203" t="s">
        <v>4578</v>
      </c>
      <c r="D5570" s="1203"/>
      <c r="E5570" s="384">
        <v>240</v>
      </c>
      <c r="F5570" s="384">
        <v>128</v>
      </c>
      <c r="G5570" s="384">
        <v>104</v>
      </c>
      <c r="H5570" s="384">
        <v>80</v>
      </c>
    </row>
    <row r="5571" spans="1:8" s="324" customFormat="1" ht="38.65" customHeight="1">
      <c r="A5571" s="1230">
        <v>5</v>
      </c>
      <c r="B5571" s="1202" t="s">
        <v>4579</v>
      </c>
      <c r="C5571" s="331" t="s">
        <v>4580</v>
      </c>
      <c r="D5571" s="331" t="s">
        <v>4581</v>
      </c>
      <c r="E5571" s="384">
        <v>216</v>
      </c>
      <c r="F5571" s="384">
        <v>116</v>
      </c>
      <c r="G5571" s="384">
        <v>96</v>
      </c>
      <c r="H5571" s="384">
        <v>72</v>
      </c>
    </row>
    <row r="5572" spans="1:8" s="324" customFormat="1" ht="38.65" customHeight="1">
      <c r="A5572" s="1230"/>
      <c r="B5572" s="1202"/>
      <c r="C5572" s="331" t="s">
        <v>4582</v>
      </c>
      <c r="D5572" s="331" t="s">
        <v>4583</v>
      </c>
      <c r="E5572" s="384">
        <v>216</v>
      </c>
      <c r="F5572" s="384">
        <v>116</v>
      </c>
      <c r="G5572" s="384">
        <v>96</v>
      </c>
      <c r="H5572" s="384">
        <v>72</v>
      </c>
    </row>
    <row r="5573" spans="1:8" s="324" customFormat="1" ht="39" customHeight="1">
      <c r="A5573" s="1230"/>
      <c r="B5573" s="1202"/>
      <c r="C5573" s="331" t="s">
        <v>4582</v>
      </c>
      <c r="D5573" s="331" t="s">
        <v>4584</v>
      </c>
      <c r="E5573" s="384">
        <v>192</v>
      </c>
      <c r="F5573" s="384">
        <v>104</v>
      </c>
      <c r="G5573" s="384">
        <v>84</v>
      </c>
      <c r="H5573" s="384">
        <v>64</v>
      </c>
    </row>
    <row r="5574" spans="1:8" s="324" customFormat="1" ht="51.6" customHeight="1">
      <c r="A5574" s="1230"/>
      <c r="B5574" s="1202"/>
      <c r="C5574" s="331" t="s">
        <v>4585</v>
      </c>
      <c r="D5574" s="331" t="s">
        <v>4586</v>
      </c>
      <c r="E5574" s="384">
        <v>192</v>
      </c>
      <c r="F5574" s="384">
        <v>104</v>
      </c>
      <c r="G5574" s="384">
        <v>84</v>
      </c>
      <c r="H5574" s="384">
        <v>64</v>
      </c>
    </row>
    <row r="5575" spans="1:8" s="324" customFormat="1" ht="73.900000000000006" customHeight="1">
      <c r="A5575" s="1230"/>
      <c r="B5575" s="1202"/>
      <c r="C5575" s="331" t="s">
        <v>4587</v>
      </c>
      <c r="D5575" s="331" t="s">
        <v>4588</v>
      </c>
      <c r="E5575" s="384">
        <v>168</v>
      </c>
      <c r="F5575" s="384">
        <v>92</v>
      </c>
      <c r="G5575" s="384">
        <v>72</v>
      </c>
      <c r="H5575" s="384">
        <v>56</v>
      </c>
    </row>
    <row r="5576" spans="1:8" s="324" customFormat="1" ht="50.45" customHeight="1">
      <c r="A5576" s="1230"/>
      <c r="B5576" s="1202"/>
      <c r="C5576" s="331" t="s">
        <v>4589</v>
      </c>
      <c r="D5576" s="331" t="s">
        <v>4590</v>
      </c>
      <c r="E5576" s="384">
        <v>200</v>
      </c>
      <c r="F5576" s="384">
        <v>108</v>
      </c>
      <c r="G5576" s="384">
        <v>88</v>
      </c>
      <c r="H5576" s="384">
        <v>68</v>
      </c>
    </row>
    <row r="5577" spans="1:8" s="324" customFormat="1" ht="38.65" customHeight="1">
      <c r="A5577" s="1230"/>
      <c r="B5577" s="1202"/>
      <c r="C5577" s="331" t="s">
        <v>4591</v>
      </c>
      <c r="D5577" s="331" t="s">
        <v>4592</v>
      </c>
      <c r="E5577" s="384">
        <v>200</v>
      </c>
      <c r="F5577" s="384">
        <v>108</v>
      </c>
      <c r="G5577" s="384">
        <v>88</v>
      </c>
      <c r="H5577" s="384">
        <v>68</v>
      </c>
    </row>
    <row r="5578" spans="1:8" s="324" customFormat="1" ht="38.65" customHeight="1">
      <c r="A5578" s="1230">
        <v>6</v>
      </c>
      <c r="B5578" s="1202" t="s">
        <v>4593</v>
      </c>
      <c r="C5578" s="331" t="s">
        <v>4594</v>
      </c>
      <c r="D5578" s="331" t="s">
        <v>4595</v>
      </c>
      <c r="E5578" s="384">
        <v>211.2</v>
      </c>
      <c r="F5578" s="384">
        <v>116</v>
      </c>
      <c r="G5578" s="384">
        <v>92</v>
      </c>
      <c r="H5578" s="384">
        <v>68</v>
      </c>
    </row>
    <row r="5579" spans="1:8" s="324" customFormat="1" ht="38.65" customHeight="1">
      <c r="A5579" s="1230"/>
      <c r="B5579" s="1202"/>
      <c r="C5579" s="331" t="s">
        <v>4596</v>
      </c>
      <c r="D5579" s="331" t="s">
        <v>4583</v>
      </c>
      <c r="E5579" s="384">
        <v>220</v>
      </c>
      <c r="F5579" s="384">
        <v>120</v>
      </c>
      <c r="G5579" s="384">
        <v>96</v>
      </c>
      <c r="H5579" s="384">
        <v>72</v>
      </c>
    </row>
    <row r="5580" spans="1:8" s="324" customFormat="1" ht="38.65" customHeight="1">
      <c r="A5580" s="1230"/>
      <c r="B5580" s="1202"/>
      <c r="C5580" s="331" t="s">
        <v>4597</v>
      </c>
      <c r="D5580" s="331" t="s">
        <v>881</v>
      </c>
      <c r="E5580" s="384">
        <v>160</v>
      </c>
      <c r="F5580" s="384">
        <v>88</v>
      </c>
      <c r="G5580" s="384">
        <v>72</v>
      </c>
      <c r="H5580" s="384">
        <v>52</v>
      </c>
    </row>
    <row r="5581" spans="1:8" s="324" customFormat="1" ht="38.65" customHeight="1">
      <c r="A5581" s="1230"/>
      <c r="B5581" s="1202"/>
      <c r="C5581" s="331" t="s">
        <v>4598</v>
      </c>
      <c r="D5581" s="331" t="s">
        <v>881</v>
      </c>
      <c r="E5581" s="384">
        <v>160</v>
      </c>
      <c r="F5581" s="384">
        <v>88</v>
      </c>
      <c r="G5581" s="384">
        <v>72</v>
      </c>
      <c r="H5581" s="384">
        <v>52</v>
      </c>
    </row>
    <row r="5582" spans="1:8" s="324" customFormat="1" ht="38.65" customHeight="1">
      <c r="A5582" s="1230"/>
      <c r="B5582" s="1202"/>
      <c r="C5582" s="331" t="s">
        <v>4599</v>
      </c>
      <c r="D5582" s="331" t="s">
        <v>1643</v>
      </c>
      <c r="E5582" s="384">
        <v>140</v>
      </c>
      <c r="F5582" s="384">
        <v>76</v>
      </c>
      <c r="G5582" s="384">
        <v>60</v>
      </c>
      <c r="H5582" s="384">
        <v>48</v>
      </c>
    </row>
    <row r="5583" spans="1:8" s="324" customFormat="1" ht="38.65" customHeight="1">
      <c r="A5583" s="1230"/>
      <c r="B5583" s="1202"/>
      <c r="C5583" s="331" t="s">
        <v>4600</v>
      </c>
      <c r="D5583" s="331" t="s">
        <v>881</v>
      </c>
      <c r="E5583" s="384">
        <v>140</v>
      </c>
      <c r="F5583" s="384">
        <v>76</v>
      </c>
      <c r="G5583" s="384">
        <v>60</v>
      </c>
      <c r="H5583" s="384">
        <v>48</v>
      </c>
    </row>
    <row r="5584" spans="1:8" s="324" customFormat="1" ht="47.45" customHeight="1">
      <c r="A5584" s="1230"/>
      <c r="B5584" s="1202"/>
      <c r="C5584" s="331" t="s">
        <v>4601</v>
      </c>
      <c r="D5584" s="331" t="s">
        <v>881</v>
      </c>
      <c r="E5584" s="384">
        <v>140</v>
      </c>
      <c r="F5584" s="384">
        <v>76</v>
      </c>
      <c r="G5584" s="384">
        <v>60</v>
      </c>
      <c r="H5584" s="384">
        <v>48</v>
      </c>
    </row>
    <row r="5585" spans="1:8" s="324" customFormat="1" ht="38.65" customHeight="1">
      <c r="A5585" s="1230"/>
      <c r="B5585" s="1202"/>
      <c r="C5585" s="331" t="s">
        <v>4602</v>
      </c>
      <c r="D5585" s="331" t="s">
        <v>881</v>
      </c>
      <c r="E5585" s="384">
        <v>140</v>
      </c>
      <c r="F5585" s="384">
        <v>76</v>
      </c>
      <c r="G5585" s="384">
        <v>60</v>
      </c>
      <c r="H5585" s="384">
        <v>48</v>
      </c>
    </row>
    <row r="5586" spans="1:8" s="324" customFormat="1" ht="47.45" customHeight="1">
      <c r="A5586" s="1230"/>
      <c r="B5586" s="1202"/>
      <c r="C5586" s="331" t="s">
        <v>4603</v>
      </c>
      <c r="D5586" s="331" t="s">
        <v>881</v>
      </c>
      <c r="E5586" s="384">
        <v>140</v>
      </c>
      <c r="F5586" s="384">
        <v>76</v>
      </c>
      <c r="G5586" s="384">
        <v>60</v>
      </c>
      <c r="H5586" s="384">
        <v>48</v>
      </c>
    </row>
    <row r="5587" spans="1:8" s="324" customFormat="1" ht="38.65" customHeight="1">
      <c r="A5587" s="1230"/>
      <c r="B5587" s="1202"/>
      <c r="C5587" s="331" t="s">
        <v>4604</v>
      </c>
      <c r="D5587" s="331" t="s">
        <v>4605</v>
      </c>
      <c r="E5587" s="384">
        <v>140</v>
      </c>
      <c r="F5587" s="384">
        <v>76</v>
      </c>
      <c r="G5587" s="384">
        <v>60</v>
      </c>
      <c r="H5587" s="384">
        <v>48</v>
      </c>
    </row>
    <row r="5588" spans="1:8" s="324" customFormat="1" ht="38.65" customHeight="1">
      <c r="A5588" s="1230"/>
      <c r="B5588" s="1202"/>
      <c r="C5588" s="331" t="s">
        <v>4606</v>
      </c>
      <c r="D5588" s="331" t="s">
        <v>4607</v>
      </c>
      <c r="E5588" s="384">
        <v>152</v>
      </c>
      <c r="F5588" s="384">
        <v>84</v>
      </c>
      <c r="G5588" s="384">
        <v>68</v>
      </c>
      <c r="H5588" s="384">
        <v>52</v>
      </c>
    </row>
    <row r="5589" spans="1:8" s="324" customFormat="1" ht="65.45" customHeight="1">
      <c r="A5589" s="1230"/>
      <c r="B5589" s="1202"/>
      <c r="C5589" s="331" t="s">
        <v>4608</v>
      </c>
      <c r="D5589" s="331" t="s">
        <v>2413</v>
      </c>
      <c r="E5589" s="384">
        <v>140</v>
      </c>
      <c r="F5589" s="384">
        <v>76</v>
      </c>
      <c r="G5589" s="384">
        <v>60</v>
      </c>
      <c r="H5589" s="384">
        <v>48</v>
      </c>
    </row>
    <row r="5590" spans="1:8" s="324" customFormat="1" ht="38.65" customHeight="1">
      <c r="A5590" s="1230"/>
      <c r="B5590" s="1202"/>
      <c r="C5590" s="331" t="s">
        <v>4609</v>
      </c>
      <c r="D5590" s="331" t="s">
        <v>2413</v>
      </c>
      <c r="E5590" s="384">
        <v>140</v>
      </c>
      <c r="F5590" s="384">
        <v>76</v>
      </c>
      <c r="G5590" s="384">
        <v>60</v>
      </c>
      <c r="H5590" s="384">
        <v>48</v>
      </c>
    </row>
    <row r="5591" spans="1:8" s="324" customFormat="1" ht="38.65" customHeight="1">
      <c r="A5591" s="1230"/>
      <c r="B5591" s="1202"/>
      <c r="C5591" s="331" t="s">
        <v>4610</v>
      </c>
      <c r="D5591" s="331" t="s">
        <v>2413</v>
      </c>
      <c r="E5591" s="384">
        <v>140</v>
      </c>
      <c r="F5591" s="384">
        <v>76</v>
      </c>
      <c r="G5591" s="384">
        <v>60</v>
      </c>
      <c r="H5591" s="384">
        <v>48</v>
      </c>
    </row>
    <row r="5592" spans="1:8" s="324" customFormat="1" ht="38.65" customHeight="1">
      <c r="A5592" s="1230"/>
      <c r="B5592" s="1202"/>
      <c r="C5592" s="331" t="s">
        <v>4611</v>
      </c>
      <c r="D5592" s="331" t="s">
        <v>4612</v>
      </c>
      <c r="E5592" s="384">
        <v>140</v>
      </c>
      <c r="F5592" s="384">
        <v>76</v>
      </c>
      <c r="G5592" s="384">
        <v>60</v>
      </c>
      <c r="H5592" s="384">
        <v>48</v>
      </c>
    </row>
    <row r="5593" spans="1:8" s="324" customFormat="1" ht="38.65" customHeight="1">
      <c r="A5593" s="1230"/>
      <c r="B5593" s="1202"/>
      <c r="C5593" s="331" t="s">
        <v>4613</v>
      </c>
      <c r="D5593" s="331" t="s">
        <v>4614</v>
      </c>
      <c r="E5593" s="384">
        <v>140</v>
      </c>
      <c r="F5593" s="384">
        <v>76</v>
      </c>
      <c r="G5593" s="384">
        <v>60</v>
      </c>
      <c r="H5593" s="384">
        <v>48</v>
      </c>
    </row>
    <row r="5594" spans="1:8" s="324" customFormat="1" ht="38.65" customHeight="1">
      <c r="A5594" s="1230"/>
      <c r="B5594" s="1202"/>
      <c r="C5594" s="331" t="s">
        <v>4615</v>
      </c>
      <c r="D5594" s="331" t="s">
        <v>4616</v>
      </c>
      <c r="E5594" s="384">
        <v>180</v>
      </c>
      <c r="F5594" s="384">
        <v>96</v>
      </c>
      <c r="G5594" s="384">
        <v>80</v>
      </c>
      <c r="H5594" s="384">
        <v>60</v>
      </c>
    </row>
    <row r="5595" spans="1:8" s="324" customFormat="1" ht="38.65" customHeight="1">
      <c r="A5595" s="1230"/>
      <c r="B5595" s="1202"/>
      <c r="C5595" s="331" t="s">
        <v>4617</v>
      </c>
      <c r="D5595" s="331" t="s">
        <v>4618</v>
      </c>
      <c r="E5595" s="384">
        <v>140</v>
      </c>
      <c r="F5595" s="384">
        <v>76</v>
      </c>
      <c r="G5595" s="384">
        <v>60</v>
      </c>
      <c r="H5595" s="384">
        <v>48</v>
      </c>
    </row>
    <row r="5596" spans="1:8" s="324" customFormat="1" ht="47.45" customHeight="1">
      <c r="A5596" s="1230"/>
      <c r="B5596" s="1202"/>
      <c r="C5596" s="331" t="s">
        <v>4619</v>
      </c>
      <c r="D5596" s="331" t="s">
        <v>4620</v>
      </c>
      <c r="E5596" s="384">
        <v>140</v>
      </c>
      <c r="F5596" s="384">
        <v>76</v>
      </c>
      <c r="G5596" s="384">
        <v>60</v>
      </c>
      <c r="H5596" s="384">
        <v>48</v>
      </c>
    </row>
    <row r="5597" spans="1:8" s="324" customFormat="1" ht="43.9" customHeight="1">
      <c r="A5597" s="1230"/>
      <c r="B5597" s="1202"/>
      <c r="C5597" s="331" t="s">
        <v>4621</v>
      </c>
      <c r="D5597" s="331" t="s">
        <v>4622</v>
      </c>
      <c r="E5597" s="384">
        <v>220</v>
      </c>
      <c r="F5597" s="384">
        <v>120</v>
      </c>
      <c r="G5597" s="384">
        <v>96</v>
      </c>
      <c r="H5597" s="384">
        <v>72</v>
      </c>
    </row>
    <row r="5598" spans="1:8" s="324" customFormat="1" ht="43.9" customHeight="1">
      <c r="A5598" s="1230"/>
      <c r="B5598" s="1202"/>
      <c r="C5598" s="331" t="s">
        <v>4623</v>
      </c>
      <c r="D5598" s="331" t="s">
        <v>4624</v>
      </c>
      <c r="E5598" s="384">
        <v>356.4</v>
      </c>
      <c r="F5598" s="384">
        <v>192</v>
      </c>
      <c r="G5598" s="384">
        <v>156</v>
      </c>
      <c r="H5598" s="384">
        <v>116</v>
      </c>
    </row>
    <row r="5599" spans="1:8" s="324" customFormat="1" ht="43.9" customHeight="1">
      <c r="A5599" s="1230"/>
      <c r="B5599" s="1202"/>
      <c r="C5599" s="331" t="s">
        <v>4580</v>
      </c>
      <c r="D5599" s="331" t="s">
        <v>4625</v>
      </c>
      <c r="E5599" s="384">
        <v>220</v>
      </c>
      <c r="F5599" s="384">
        <v>120</v>
      </c>
      <c r="G5599" s="384">
        <v>96</v>
      </c>
      <c r="H5599" s="384">
        <v>72</v>
      </c>
    </row>
    <row r="5600" spans="1:8" s="324" customFormat="1" ht="43.9" customHeight="1">
      <c r="A5600" s="1230"/>
      <c r="B5600" s="1202"/>
      <c r="C5600" s="331" t="s">
        <v>4626</v>
      </c>
      <c r="D5600" s="331" t="s">
        <v>4627</v>
      </c>
      <c r="E5600" s="384">
        <v>140</v>
      </c>
      <c r="F5600" s="384">
        <v>76</v>
      </c>
      <c r="G5600" s="384">
        <v>60</v>
      </c>
      <c r="H5600" s="384">
        <v>48</v>
      </c>
    </row>
    <row r="5601" spans="1:8" s="324" customFormat="1" ht="34.15" customHeight="1">
      <c r="A5601" s="1230"/>
      <c r="B5601" s="1202"/>
      <c r="C5601" s="331" t="s">
        <v>4626</v>
      </c>
      <c r="D5601" s="331" t="s">
        <v>4628</v>
      </c>
      <c r="E5601" s="384">
        <v>140</v>
      </c>
      <c r="F5601" s="384">
        <v>76</v>
      </c>
      <c r="G5601" s="384">
        <v>60</v>
      </c>
      <c r="H5601" s="384">
        <v>48</v>
      </c>
    </row>
    <row r="5602" spans="1:8" s="324" customFormat="1" ht="88.15" customHeight="1">
      <c r="A5602" s="1230"/>
      <c r="B5602" s="1202"/>
      <c r="C5602" s="331" t="s">
        <v>4626</v>
      </c>
      <c r="D5602" s="331" t="s">
        <v>4629</v>
      </c>
      <c r="E5602" s="384">
        <v>140</v>
      </c>
      <c r="F5602" s="384">
        <v>76</v>
      </c>
      <c r="G5602" s="384">
        <v>60</v>
      </c>
      <c r="H5602" s="384">
        <v>48</v>
      </c>
    </row>
    <row r="5603" spans="1:8" s="324" customFormat="1" ht="17.25">
      <c r="A5603" s="1230"/>
      <c r="B5603" s="1202"/>
      <c r="C5603" s="331" t="s">
        <v>4626</v>
      </c>
      <c r="D5603" s="331" t="s">
        <v>4630</v>
      </c>
      <c r="E5603" s="384">
        <v>140</v>
      </c>
      <c r="F5603" s="384">
        <v>76</v>
      </c>
      <c r="G5603" s="384">
        <v>60</v>
      </c>
      <c r="H5603" s="384">
        <v>48</v>
      </c>
    </row>
    <row r="5604" spans="1:8" s="324" customFormat="1" ht="17.25" customHeight="1">
      <c r="A5604" s="381">
        <v>7</v>
      </c>
      <c r="B5604" s="1203" t="s">
        <v>4631</v>
      </c>
      <c r="C5604" s="1203"/>
      <c r="D5604" s="1203"/>
      <c r="E5604" s="384">
        <v>168</v>
      </c>
      <c r="F5604" s="384">
        <v>92</v>
      </c>
      <c r="G5604" s="384">
        <v>72</v>
      </c>
      <c r="H5604" s="384">
        <v>56</v>
      </c>
    </row>
    <row r="5605" spans="1:8" s="324" customFormat="1" ht="17.25" customHeight="1">
      <c r="A5605" s="381">
        <v>8</v>
      </c>
      <c r="B5605" s="1203" t="s">
        <v>4632</v>
      </c>
      <c r="C5605" s="1203"/>
      <c r="D5605" s="1203"/>
      <c r="E5605" s="384">
        <v>152</v>
      </c>
      <c r="F5605" s="384">
        <v>84</v>
      </c>
      <c r="G5605" s="384">
        <v>68</v>
      </c>
      <c r="H5605" s="384">
        <v>52</v>
      </c>
    </row>
    <row r="5606" spans="1:8" s="324" customFormat="1" ht="17.25" customHeight="1">
      <c r="A5606" s="381">
        <v>9</v>
      </c>
      <c r="B5606" s="1203" t="s">
        <v>4633</v>
      </c>
      <c r="C5606" s="1203"/>
      <c r="D5606" s="1203"/>
      <c r="E5606" s="384">
        <v>140</v>
      </c>
      <c r="F5606" s="384">
        <v>76</v>
      </c>
      <c r="G5606" s="384">
        <v>60</v>
      </c>
      <c r="H5606" s="384">
        <v>48</v>
      </c>
    </row>
    <row r="5607" spans="1:8" s="382" customFormat="1" ht="17.25" customHeight="1">
      <c r="A5607" s="381">
        <v>10</v>
      </c>
      <c r="B5607" s="1203" t="s">
        <v>4634</v>
      </c>
      <c r="C5607" s="1203"/>
      <c r="D5607" s="1203"/>
      <c r="E5607" s="384">
        <v>140</v>
      </c>
      <c r="F5607" s="384">
        <v>76</v>
      </c>
      <c r="G5607" s="384">
        <v>60</v>
      </c>
      <c r="H5607" s="384">
        <v>48</v>
      </c>
    </row>
    <row r="5608" spans="1:8" s="382" customFormat="1" ht="17.25" customHeight="1">
      <c r="A5608" s="381">
        <v>11</v>
      </c>
      <c r="B5608" s="1203" t="s">
        <v>4635</v>
      </c>
      <c r="C5608" s="1203"/>
      <c r="D5608" s="1203"/>
      <c r="E5608" s="384">
        <v>120</v>
      </c>
      <c r="F5608" s="384">
        <v>64</v>
      </c>
      <c r="G5608" s="384">
        <v>52</v>
      </c>
      <c r="H5608" s="384">
        <v>40</v>
      </c>
    </row>
    <row r="5609" spans="1:8" s="382" customFormat="1" ht="17.25" customHeight="1">
      <c r="A5609" s="381">
        <v>12</v>
      </c>
      <c r="B5609" s="1203" t="s">
        <v>4636</v>
      </c>
      <c r="C5609" s="1203"/>
      <c r="D5609" s="1203"/>
      <c r="E5609" s="384">
        <v>112</v>
      </c>
      <c r="F5609" s="384">
        <v>60</v>
      </c>
      <c r="G5609" s="384">
        <v>48</v>
      </c>
      <c r="H5609" s="384">
        <v>36</v>
      </c>
    </row>
    <row r="5610" spans="1:8" s="382" customFormat="1" ht="17.25" customHeight="1">
      <c r="A5610" s="381">
        <v>13</v>
      </c>
      <c r="B5610" s="1203" t="s">
        <v>4637</v>
      </c>
      <c r="C5610" s="1203"/>
      <c r="D5610" s="1203"/>
      <c r="E5610" s="384">
        <v>112</v>
      </c>
      <c r="F5610" s="384">
        <v>60</v>
      </c>
      <c r="G5610" s="384">
        <v>48</v>
      </c>
      <c r="H5610" s="384">
        <v>36</v>
      </c>
    </row>
  </sheetData>
  <mergeCells count="1890">
    <mergeCell ref="A2010:A2014"/>
    <mergeCell ref="B2010:B2014"/>
    <mergeCell ref="B2015:D2015"/>
    <mergeCell ref="A2:H2"/>
    <mergeCell ref="A1976:A1977"/>
    <mergeCell ref="B1976:B1977"/>
    <mergeCell ref="A1978:A1980"/>
    <mergeCell ref="B1978:B1980"/>
    <mergeCell ref="A1981:A1983"/>
    <mergeCell ref="B1981:B1983"/>
    <mergeCell ref="A1984:A1990"/>
    <mergeCell ref="B1984:B1990"/>
    <mergeCell ref="A1991:A1993"/>
    <mergeCell ref="B1991:B1993"/>
    <mergeCell ref="A1994:A1998"/>
    <mergeCell ref="B1994:B1998"/>
    <mergeCell ref="A2000:A2004"/>
    <mergeCell ref="B2000:B2004"/>
    <mergeCell ref="A2006:A2007"/>
    <mergeCell ref="B2006:B2007"/>
    <mergeCell ref="B2008:D2008"/>
    <mergeCell ref="A1899:A1900"/>
    <mergeCell ref="B1899:B1900"/>
    <mergeCell ref="A1901:A1902"/>
    <mergeCell ref="B1901:B1902"/>
    <mergeCell ref="A1914:A1915"/>
    <mergeCell ref="B1914:B1915"/>
    <mergeCell ref="A1920:A1927"/>
    <mergeCell ref="B1920:B1927"/>
    <mergeCell ref="A1928:A1934"/>
    <mergeCell ref="B1928:B1934"/>
    <mergeCell ref="A1935:A1941"/>
    <mergeCell ref="B1935:B1941"/>
    <mergeCell ref="A1942:A1948"/>
    <mergeCell ref="B1942:B1948"/>
    <mergeCell ref="A1949:A1971"/>
    <mergeCell ref="B1949:B1971"/>
    <mergeCell ref="A1972:A1975"/>
    <mergeCell ref="B1972:B1975"/>
    <mergeCell ref="A1777:A1778"/>
    <mergeCell ref="B1777:B1778"/>
    <mergeCell ref="A1781:A1782"/>
    <mergeCell ref="B1781:B1782"/>
    <mergeCell ref="A1783:A1786"/>
    <mergeCell ref="B1783:B1786"/>
    <mergeCell ref="A1794:A1795"/>
    <mergeCell ref="B1794:B1795"/>
    <mergeCell ref="A1796:A1797"/>
    <mergeCell ref="B1796:B1797"/>
    <mergeCell ref="A1798:A1799"/>
    <mergeCell ref="B1798:B1799"/>
    <mergeCell ref="A1802:A1803"/>
    <mergeCell ref="B1802:B1803"/>
    <mergeCell ref="A1804:A1805"/>
    <mergeCell ref="B1804:B1805"/>
    <mergeCell ref="A1807:A1808"/>
    <mergeCell ref="B1807:B1808"/>
    <mergeCell ref="A1889:A1890"/>
    <mergeCell ref="B1889:B1890"/>
    <mergeCell ref="A1891:A1892"/>
    <mergeCell ref="B1891:B1892"/>
    <mergeCell ref="A1893:A1894"/>
    <mergeCell ref="B1893:B1894"/>
    <mergeCell ref="A1895:A1896"/>
    <mergeCell ref="A1624:A1625"/>
    <mergeCell ref="B1624:B1625"/>
    <mergeCell ref="A1632:A1634"/>
    <mergeCell ref="B1632:B1634"/>
    <mergeCell ref="A1635:A1636"/>
    <mergeCell ref="B1635:B1636"/>
    <mergeCell ref="A1637:A1638"/>
    <mergeCell ref="B1637:B1638"/>
    <mergeCell ref="A1647:A1648"/>
    <mergeCell ref="B1647:B1648"/>
    <mergeCell ref="A1649:A1651"/>
    <mergeCell ref="B1649:B1651"/>
    <mergeCell ref="A1654:A1656"/>
    <mergeCell ref="B1654:B1656"/>
    <mergeCell ref="A1659:A1660"/>
    <mergeCell ref="B1659:B1660"/>
    <mergeCell ref="A1664:A1665"/>
    <mergeCell ref="B1664:B1665"/>
    <mergeCell ref="A1584:A1585"/>
    <mergeCell ref="B1584:B1585"/>
    <mergeCell ref="A1586:A1587"/>
    <mergeCell ref="B1586:B1587"/>
    <mergeCell ref="A1592:A1593"/>
    <mergeCell ref="B1592:B1593"/>
    <mergeCell ref="A1594:A1595"/>
    <mergeCell ref="B1594:B1595"/>
    <mergeCell ref="A1599:A1601"/>
    <mergeCell ref="B1599:B1601"/>
    <mergeCell ref="A1602:A1603"/>
    <mergeCell ref="B1602:B1603"/>
    <mergeCell ref="A1604:A1607"/>
    <mergeCell ref="B1604:B1607"/>
    <mergeCell ref="A1608:A1611"/>
    <mergeCell ref="B1608:B1611"/>
    <mergeCell ref="A1620:A1623"/>
    <mergeCell ref="B1620:B1623"/>
    <mergeCell ref="A1536:A1539"/>
    <mergeCell ref="B1536:B1539"/>
    <mergeCell ref="A1541:A1542"/>
    <mergeCell ref="B1541:B1542"/>
    <mergeCell ref="A1543:A1544"/>
    <mergeCell ref="B1543:B1544"/>
    <mergeCell ref="A1545:A1546"/>
    <mergeCell ref="B1545:B1546"/>
    <mergeCell ref="A1547:A1548"/>
    <mergeCell ref="B1547:B1548"/>
    <mergeCell ref="A1555:A1556"/>
    <mergeCell ref="B1555:B1556"/>
    <mergeCell ref="A1562:A1563"/>
    <mergeCell ref="B1562:B1563"/>
    <mergeCell ref="A1572:A1573"/>
    <mergeCell ref="B1572:B1573"/>
    <mergeCell ref="A1576:A1577"/>
    <mergeCell ref="B1576:B1577"/>
    <mergeCell ref="A1467:A1469"/>
    <mergeCell ref="B1467:B1469"/>
    <mergeCell ref="A1471:A1475"/>
    <mergeCell ref="B1471:B1475"/>
    <mergeCell ref="A1476:A1480"/>
    <mergeCell ref="B1476:B1480"/>
    <mergeCell ref="A1481:A1482"/>
    <mergeCell ref="B1481:B1482"/>
    <mergeCell ref="A1483:A1484"/>
    <mergeCell ref="B1483:B1484"/>
    <mergeCell ref="A1506:A1508"/>
    <mergeCell ref="B1509:D1509"/>
    <mergeCell ref="A1510:A1520"/>
    <mergeCell ref="B1510:B1520"/>
    <mergeCell ref="A1521:A1525"/>
    <mergeCell ref="B1521:B1525"/>
    <mergeCell ref="A1527:A1528"/>
    <mergeCell ref="B1527:B1528"/>
    <mergeCell ref="A1396:A1426"/>
    <mergeCell ref="B1396:B1426"/>
    <mergeCell ref="A1427:A1432"/>
    <mergeCell ref="B1427:B1432"/>
    <mergeCell ref="B1433:H1433"/>
    <mergeCell ref="A1434:A1437"/>
    <mergeCell ref="B1434:B1437"/>
    <mergeCell ref="B1438:D1438"/>
    <mergeCell ref="A1439:A1447"/>
    <mergeCell ref="B1439:B1447"/>
    <mergeCell ref="A1452:A1453"/>
    <mergeCell ref="B1452:B1453"/>
    <mergeCell ref="A1454:A1455"/>
    <mergeCell ref="B1454:B1455"/>
    <mergeCell ref="A1456:A1462"/>
    <mergeCell ref="B1456:B1462"/>
    <mergeCell ref="A1465:A1466"/>
    <mergeCell ref="B1465:B1466"/>
    <mergeCell ref="A1289:A1305"/>
    <mergeCell ref="B1289:B1305"/>
    <mergeCell ref="A1312:A1313"/>
    <mergeCell ref="B1312:B1313"/>
    <mergeCell ref="A1314:A1315"/>
    <mergeCell ref="B1314:B1315"/>
    <mergeCell ref="A1319:A1323"/>
    <mergeCell ref="B1319:B1323"/>
    <mergeCell ref="A1324:A1342"/>
    <mergeCell ref="B1324:B1342"/>
    <mergeCell ref="A1344:A1355"/>
    <mergeCell ref="B1344:B1355"/>
    <mergeCell ref="A1356:A1378"/>
    <mergeCell ref="B1356:B1378"/>
    <mergeCell ref="A1380:A1384"/>
    <mergeCell ref="B1380:B1384"/>
    <mergeCell ref="A1385:A1395"/>
    <mergeCell ref="B1385:B1395"/>
    <mergeCell ref="A1256:A1257"/>
    <mergeCell ref="B1256:B1257"/>
    <mergeCell ref="A1259:A1260"/>
    <mergeCell ref="B1259:B1260"/>
    <mergeCell ref="A1261:A1265"/>
    <mergeCell ref="B1261:B1265"/>
    <mergeCell ref="A1266:A1268"/>
    <mergeCell ref="B1266:B1268"/>
    <mergeCell ref="A1270:A1271"/>
    <mergeCell ref="B1270:B1271"/>
    <mergeCell ref="A1272:A1274"/>
    <mergeCell ref="B1272:B1274"/>
    <mergeCell ref="A1275:A1281"/>
    <mergeCell ref="B1275:B1281"/>
    <mergeCell ref="A1282:A1285"/>
    <mergeCell ref="B1282:B1285"/>
    <mergeCell ref="A1286:A1288"/>
    <mergeCell ref="B1286:B1288"/>
    <mergeCell ref="A1161:A1165"/>
    <mergeCell ref="B1161:B1162"/>
    <mergeCell ref="B1163:B1165"/>
    <mergeCell ref="A1166:D1166"/>
    <mergeCell ref="A1167:A1168"/>
    <mergeCell ref="B1167:B1168"/>
    <mergeCell ref="A1169:D1169"/>
    <mergeCell ref="A1170:A1177"/>
    <mergeCell ref="B1170:B1174"/>
    <mergeCell ref="B1175:B1176"/>
    <mergeCell ref="A1178:A1201"/>
    <mergeCell ref="B1178:B1201"/>
    <mergeCell ref="C1188:D1188"/>
    <mergeCell ref="C1197:D1197"/>
    <mergeCell ref="C1202:D1202"/>
    <mergeCell ref="A1252:A1255"/>
    <mergeCell ref="B1252:B1255"/>
    <mergeCell ref="A1227:A1245"/>
    <mergeCell ref="B1227:B1245"/>
    <mergeCell ref="A1246:A1251"/>
    <mergeCell ref="B1246:B1251"/>
    <mergeCell ref="A1124:A1126"/>
    <mergeCell ref="B1124:B1126"/>
    <mergeCell ref="A1127:A1129"/>
    <mergeCell ref="B1127:B1129"/>
    <mergeCell ref="A1130:A1131"/>
    <mergeCell ref="B1130:B1131"/>
    <mergeCell ref="A1132:A1134"/>
    <mergeCell ref="B1132:B1134"/>
    <mergeCell ref="A1135:A1139"/>
    <mergeCell ref="B1135:B1139"/>
    <mergeCell ref="A1140:A1142"/>
    <mergeCell ref="B1140:B1142"/>
    <mergeCell ref="A1143:A1155"/>
    <mergeCell ref="B1143:B1155"/>
    <mergeCell ref="A1156:A1158"/>
    <mergeCell ref="B1156:B1158"/>
    <mergeCell ref="A1160:D1160"/>
    <mergeCell ref="A1094:A1095"/>
    <mergeCell ref="B1094:B1095"/>
    <mergeCell ref="A1097:A1098"/>
    <mergeCell ref="B1097:B1098"/>
    <mergeCell ref="A1099:A1100"/>
    <mergeCell ref="B1099:B1100"/>
    <mergeCell ref="A1101:A1103"/>
    <mergeCell ref="B1101:B1103"/>
    <mergeCell ref="A1104:A1106"/>
    <mergeCell ref="B1104:B1106"/>
    <mergeCell ref="A1107:A1111"/>
    <mergeCell ref="B1107:B1111"/>
    <mergeCell ref="A1112:A1115"/>
    <mergeCell ref="B1112:B1115"/>
    <mergeCell ref="A1117:A1119"/>
    <mergeCell ref="B1118:B1119"/>
    <mergeCell ref="A1120:A1123"/>
    <mergeCell ref="B1120:B1123"/>
    <mergeCell ref="A1052:A1054"/>
    <mergeCell ref="B1052:B1054"/>
    <mergeCell ref="A1055:A1057"/>
    <mergeCell ref="B1055:B1057"/>
    <mergeCell ref="A1058:A1062"/>
    <mergeCell ref="B1058:B1062"/>
    <mergeCell ref="A1063:A1067"/>
    <mergeCell ref="B1063:B1067"/>
    <mergeCell ref="A1068:A1071"/>
    <mergeCell ref="B1068:B1071"/>
    <mergeCell ref="A1072:A1077"/>
    <mergeCell ref="B1072:B1077"/>
    <mergeCell ref="A1079:A1081"/>
    <mergeCell ref="B1079:B1081"/>
    <mergeCell ref="A1082:A1086"/>
    <mergeCell ref="B1082:B1086"/>
    <mergeCell ref="A1087:A1093"/>
    <mergeCell ref="B1087:B1093"/>
    <mergeCell ref="B2409:B2411"/>
    <mergeCell ref="B2412:B2413"/>
    <mergeCell ref="B2414:B2416"/>
    <mergeCell ref="B2417:B2418"/>
    <mergeCell ref="B2419:B2420"/>
    <mergeCell ref="B2421:B2422"/>
    <mergeCell ref="B2423:B2424"/>
    <mergeCell ref="B2425:B2426"/>
    <mergeCell ref="B2443:B2446"/>
    <mergeCell ref="B2457:B2458"/>
    <mergeCell ref="B2460:B2461"/>
    <mergeCell ref="B2467:B2469"/>
    <mergeCell ref="B2470:B2471"/>
    <mergeCell ref="B2497:B2501"/>
    <mergeCell ref="C2505:D2505"/>
    <mergeCell ref="B2361:B2364"/>
    <mergeCell ref="B2365:B2366"/>
    <mergeCell ref="B2367:B2368"/>
    <mergeCell ref="B2369:B2371"/>
    <mergeCell ref="B2372:B2374"/>
    <mergeCell ref="B2375:B2377"/>
    <mergeCell ref="B2378:B2380"/>
    <mergeCell ref="B2381:B2383"/>
    <mergeCell ref="B2384:B2385"/>
    <mergeCell ref="B2386:B2389"/>
    <mergeCell ref="B2390:B2393"/>
    <mergeCell ref="B2394:B2395"/>
    <mergeCell ref="B2396:B2397"/>
    <mergeCell ref="B2398:B2400"/>
    <mergeCell ref="B2401:B2403"/>
    <mergeCell ref="B2405:B2406"/>
    <mergeCell ref="B2407:B2408"/>
    <mergeCell ref="B2121:B2122"/>
    <mergeCell ref="B2123:B2125"/>
    <mergeCell ref="B2126:B2127"/>
    <mergeCell ref="B2128:B2129"/>
    <mergeCell ref="B2130:B2131"/>
    <mergeCell ref="B2132:B2133"/>
    <mergeCell ref="B2134:B2135"/>
    <mergeCell ref="B2152:B2155"/>
    <mergeCell ref="B2166:B2167"/>
    <mergeCell ref="B2169:B2170"/>
    <mergeCell ref="B2176:B2178"/>
    <mergeCell ref="B2179:B2180"/>
    <mergeCell ref="B2206:B2210"/>
    <mergeCell ref="C2214:D2214"/>
    <mergeCell ref="B2308:B2315"/>
    <mergeCell ref="B2316:B2321"/>
    <mergeCell ref="B2323:B2324"/>
    <mergeCell ref="B2074:B2075"/>
    <mergeCell ref="B2076:B2077"/>
    <mergeCell ref="B2078:B2080"/>
    <mergeCell ref="B2081:B2083"/>
    <mergeCell ref="B2084:B2086"/>
    <mergeCell ref="B2087:B2089"/>
    <mergeCell ref="B2090:B2092"/>
    <mergeCell ref="B2093:B2094"/>
    <mergeCell ref="B2095:B2098"/>
    <mergeCell ref="B2099:B2102"/>
    <mergeCell ref="B2103:B2104"/>
    <mergeCell ref="B2105:B2106"/>
    <mergeCell ref="B2107:B2109"/>
    <mergeCell ref="B2110:B2112"/>
    <mergeCell ref="B2114:B2115"/>
    <mergeCell ref="B2116:B2117"/>
    <mergeCell ref="B2118:B2120"/>
    <mergeCell ref="B2017:B2024"/>
    <mergeCell ref="B2025:B2030"/>
    <mergeCell ref="B2032:B2033"/>
    <mergeCell ref="B2034:B2036"/>
    <mergeCell ref="B2038:B2041"/>
    <mergeCell ref="B2042:B2043"/>
    <mergeCell ref="B2044:B2046"/>
    <mergeCell ref="B2047:B2049"/>
    <mergeCell ref="B2050:B2051"/>
    <mergeCell ref="B2052:B2053"/>
    <mergeCell ref="B2054:B2055"/>
    <mergeCell ref="B2056:B2057"/>
    <mergeCell ref="B2058:B2059"/>
    <mergeCell ref="B2060:B2062"/>
    <mergeCell ref="B2063:B2065"/>
    <mergeCell ref="B2066:B2069"/>
    <mergeCell ref="B2070:B2073"/>
    <mergeCell ref="A899:A900"/>
    <mergeCell ref="B899:B900"/>
    <mergeCell ref="A888:A891"/>
    <mergeCell ref="B888:B891"/>
    <mergeCell ref="A829:A837"/>
    <mergeCell ref="B829:B837"/>
    <mergeCell ref="C837:D837"/>
    <mergeCell ref="A838:A843"/>
    <mergeCell ref="B838:B843"/>
    <mergeCell ref="A844:A853"/>
    <mergeCell ref="B844:B853"/>
    <mergeCell ref="A871:A874"/>
    <mergeCell ref="B871:B874"/>
    <mergeCell ref="A788:A794"/>
    <mergeCell ref="B788:B794"/>
    <mergeCell ref="A795:A817"/>
    <mergeCell ref="B795:B817"/>
    <mergeCell ref="A724:A725"/>
    <mergeCell ref="B724:B725"/>
    <mergeCell ref="A729:A734"/>
    <mergeCell ref="B729:B734"/>
    <mergeCell ref="A735:A738"/>
    <mergeCell ref="B735:B738"/>
    <mergeCell ref="C743:D743"/>
    <mergeCell ref="B863:B864"/>
    <mergeCell ref="A875:A876"/>
    <mergeCell ref="B875:B876"/>
    <mergeCell ref="A878:A881"/>
    <mergeCell ref="B878:B881"/>
    <mergeCell ref="A892:A893"/>
    <mergeCell ref="B892:B893"/>
    <mergeCell ref="A895:A897"/>
    <mergeCell ref="B895:B897"/>
    <mergeCell ref="C897:D897"/>
    <mergeCell ref="A688:A689"/>
    <mergeCell ref="B688:B689"/>
    <mergeCell ref="A692:A697"/>
    <mergeCell ref="B692:B697"/>
    <mergeCell ref="A698:A699"/>
    <mergeCell ref="B698:B699"/>
    <mergeCell ref="B701:D701"/>
    <mergeCell ref="A703:A707"/>
    <mergeCell ref="B703:B707"/>
    <mergeCell ref="A708:A712"/>
    <mergeCell ref="B708:B712"/>
    <mergeCell ref="A714:A715"/>
    <mergeCell ref="B714:B715"/>
    <mergeCell ref="A716:A717"/>
    <mergeCell ref="B716:B717"/>
    <mergeCell ref="A722:A723"/>
    <mergeCell ref="B722:B723"/>
    <mergeCell ref="B3087:C3087"/>
    <mergeCell ref="B3194:C3194"/>
    <mergeCell ref="B3241:C3241"/>
    <mergeCell ref="B3242:C3242"/>
    <mergeCell ref="B3243:C3243"/>
    <mergeCell ref="B3244:C3244"/>
    <mergeCell ref="B3245:C3245"/>
    <mergeCell ref="B3246:C3246"/>
    <mergeCell ref="B3247:C3247"/>
    <mergeCell ref="B3258:C3258"/>
    <mergeCell ref="B3271:C3271"/>
    <mergeCell ref="B3272:C3272"/>
    <mergeCell ref="B3273:C3273"/>
    <mergeCell ref="B3274:C3274"/>
    <mergeCell ref="B3287:C3287"/>
    <mergeCell ref="B3288:C3288"/>
    <mergeCell ref="A563:A569"/>
    <mergeCell ref="B563:B569"/>
    <mergeCell ref="A570:A576"/>
    <mergeCell ref="B570:B576"/>
    <mergeCell ref="A577:A578"/>
    <mergeCell ref="B577:B578"/>
    <mergeCell ref="A579:A581"/>
    <mergeCell ref="B579:B581"/>
    <mergeCell ref="A585:A586"/>
    <mergeCell ref="B585:B586"/>
    <mergeCell ref="A587:A588"/>
    <mergeCell ref="B587:B588"/>
    <mergeCell ref="A591:A592"/>
    <mergeCell ref="B591:B592"/>
    <mergeCell ref="A594:A595"/>
    <mergeCell ref="B594:B595"/>
    <mergeCell ref="B2980:C2980"/>
    <mergeCell ref="B3010:C3010"/>
    <mergeCell ref="B3011:C3011"/>
    <mergeCell ref="B3018:C3018"/>
    <mergeCell ref="B3019:B3025"/>
    <mergeCell ref="B3036:C3036"/>
    <mergeCell ref="B3037:C3037"/>
    <mergeCell ref="B3049:C3049"/>
    <mergeCell ref="B3050:C3050"/>
    <mergeCell ref="B3051:C3051"/>
    <mergeCell ref="B3069:C3069"/>
    <mergeCell ref="B3070:C3070"/>
    <mergeCell ref="B3071:C3071"/>
    <mergeCell ref="B3072:C3072"/>
    <mergeCell ref="B3077:C3077"/>
    <mergeCell ref="B3078:C3078"/>
    <mergeCell ref="B3086:C3086"/>
    <mergeCell ref="C2798:D2798"/>
    <mergeCell ref="C2799:D2799"/>
    <mergeCell ref="C2800:D2800"/>
    <mergeCell ref="C2801:D2801"/>
    <mergeCell ref="B2852:C2852"/>
    <mergeCell ref="B2890:C2890"/>
    <mergeCell ref="B2891:C2891"/>
    <mergeCell ref="B2895:C2895"/>
    <mergeCell ref="B2898:C2898"/>
    <mergeCell ref="B2901:C2901"/>
    <mergeCell ref="B2902:C2902"/>
    <mergeCell ref="B2909:B2910"/>
    <mergeCell ref="B2912:B2913"/>
    <mergeCell ref="B2924:B2925"/>
    <mergeCell ref="B2926:B2927"/>
    <mergeCell ref="B2969:B2971"/>
    <mergeCell ref="B2979:C2979"/>
    <mergeCell ref="B195:D195"/>
    <mergeCell ref="B196:D196"/>
    <mergeCell ref="B202:D202"/>
    <mergeCell ref="A204:A218"/>
    <mergeCell ref="B204:B218"/>
    <mergeCell ref="A219:A221"/>
    <mergeCell ref="B219:B221"/>
    <mergeCell ref="A165:A170"/>
    <mergeCell ref="B165:B170"/>
    <mergeCell ref="A171:A177"/>
    <mergeCell ref="B171:B177"/>
    <mergeCell ref="A180:A181"/>
    <mergeCell ref="B180:B181"/>
    <mergeCell ref="B188:D188"/>
    <mergeCell ref="A189:A194"/>
    <mergeCell ref="B189:B194"/>
    <mergeCell ref="A140:A142"/>
    <mergeCell ref="B140:B142"/>
    <mergeCell ref="A143:A144"/>
    <mergeCell ref="B143:B144"/>
    <mergeCell ref="A145:A146"/>
    <mergeCell ref="B145:B146"/>
    <mergeCell ref="A147:A155"/>
    <mergeCell ref="B147:B155"/>
    <mergeCell ref="B164:D164"/>
    <mergeCell ref="A109:A112"/>
    <mergeCell ref="B109:B112"/>
    <mergeCell ref="A113:A118"/>
    <mergeCell ref="B113:B118"/>
    <mergeCell ref="B127:D127"/>
    <mergeCell ref="A128:A134"/>
    <mergeCell ref="B128:B134"/>
    <mergeCell ref="B136:D136"/>
    <mergeCell ref="A137:A139"/>
    <mergeCell ref="B137:B139"/>
    <mergeCell ref="A85:A86"/>
    <mergeCell ref="B85:B86"/>
    <mergeCell ref="A87:A92"/>
    <mergeCell ref="B87:B92"/>
    <mergeCell ref="A97:A98"/>
    <mergeCell ref="B97:B98"/>
    <mergeCell ref="A99:A102"/>
    <mergeCell ref="B99:B102"/>
    <mergeCell ref="A103:A106"/>
    <mergeCell ref="B103:B106"/>
    <mergeCell ref="A64:A65"/>
    <mergeCell ref="B64:B65"/>
    <mergeCell ref="A71:A72"/>
    <mergeCell ref="B71:B72"/>
    <mergeCell ref="A73:A74"/>
    <mergeCell ref="B73:B74"/>
    <mergeCell ref="A80:A81"/>
    <mergeCell ref="B80:B81"/>
    <mergeCell ref="A82:A84"/>
    <mergeCell ref="B82:B84"/>
    <mergeCell ref="B45:B47"/>
    <mergeCell ref="A50:A51"/>
    <mergeCell ref="B50:B51"/>
    <mergeCell ref="A52:A53"/>
    <mergeCell ref="B52:B53"/>
    <mergeCell ref="A54:A56"/>
    <mergeCell ref="B54:B56"/>
    <mergeCell ref="A57:A59"/>
    <mergeCell ref="B57:B59"/>
    <mergeCell ref="A45:A47"/>
    <mergeCell ref="A8:A12"/>
    <mergeCell ref="B8:B12"/>
    <mergeCell ref="A13:A18"/>
    <mergeCell ref="B13:B18"/>
    <mergeCell ref="A19:A28"/>
    <mergeCell ref="B19:B28"/>
    <mergeCell ref="A29:A31"/>
    <mergeCell ref="B29:B31"/>
    <mergeCell ref="A32:A33"/>
    <mergeCell ref="B32:B33"/>
    <mergeCell ref="A34:A35"/>
    <mergeCell ref="B34:B35"/>
    <mergeCell ref="A36:A38"/>
    <mergeCell ref="B36:B38"/>
    <mergeCell ref="A39:A40"/>
    <mergeCell ref="B39:B40"/>
    <mergeCell ref="A41:A43"/>
    <mergeCell ref="B41:B43"/>
    <mergeCell ref="B1895:B1896"/>
    <mergeCell ref="A1897:A1898"/>
    <mergeCell ref="B1897:B1898"/>
    <mergeCell ref="A1882:A1883"/>
    <mergeCell ref="B1882:B1883"/>
    <mergeCell ref="A1878:A1879"/>
    <mergeCell ref="B1878:B1879"/>
    <mergeCell ref="A1866:A1867"/>
    <mergeCell ref="B1866:B1867"/>
    <mergeCell ref="A1868:A1869"/>
    <mergeCell ref="B1868:B1869"/>
    <mergeCell ref="A1871:A1872"/>
    <mergeCell ref="B1871:B1872"/>
    <mergeCell ref="A1874:A1876"/>
    <mergeCell ref="B1874:B1876"/>
    <mergeCell ref="A1884:A1886"/>
    <mergeCell ref="B1884:B1886"/>
    <mergeCell ref="A1887:A1888"/>
    <mergeCell ref="B1887:B1888"/>
    <mergeCell ref="A1859:A1860"/>
    <mergeCell ref="B1859:B1860"/>
    <mergeCell ref="A1841:A1842"/>
    <mergeCell ref="B1841:B1842"/>
    <mergeCell ref="A1844:A1845"/>
    <mergeCell ref="B1844:B1845"/>
    <mergeCell ref="B1848:H1848"/>
    <mergeCell ref="A1849:A1852"/>
    <mergeCell ref="B1849:B1852"/>
    <mergeCell ref="A1853:A1855"/>
    <mergeCell ref="B1853:B1855"/>
    <mergeCell ref="A1856:A1858"/>
    <mergeCell ref="B1856:B1858"/>
    <mergeCell ref="A1861:A1864"/>
    <mergeCell ref="B1861:B1864"/>
    <mergeCell ref="A1787:A1788"/>
    <mergeCell ref="B1787:B1788"/>
    <mergeCell ref="A1819:A1820"/>
    <mergeCell ref="B1819:B1820"/>
    <mergeCell ref="A1823:A1824"/>
    <mergeCell ref="B1823:B1824"/>
    <mergeCell ref="A1831:A1833"/>
    <mergeCell ref="B1831:B1833"/>
    <mergeCell ref="A1760:A1761"/>
    <mergeCell ref="B1760:B1761"/>
    <mergeCell ref="A1739:A1740"/>
    <mergeCell ref="B1739:B1740"/>
    <mergeCell ref="A1744:A1745"/>
    <mergeCell ref="B1744:B1745"/>
    <mergeCell ref="A1747:A1748"/>
    <mergeCell ref="B1747:B1748"/>
    <mergeCell ref="A1767:A1768"/>
    <mergeCell ref="B1767:B1768"/>
    <mergeCell ref="A1769:A1770"/>
    <mergeCell ref="B1769:B1770"/>
    <mergeCell ref="A1771:A1772"/>
    <mergeCell ref="B1771:B1772"/>
    <mergeCell ref="A1775:A1776"/>
    <mergeCell ref="B1775:B1776"/>
    <mergeCell ref="A1737:A1738"/>
    <mergeCell ref="B1737:B1738"/>
    <mergeCell ref="A1764:A1765"/>
    <mergeCell ref="B1764:B1765"/>
    <mergeCell ref="A1667:A1669"/>
    <mergeCell ref="B1667:B1669"/>
    <mergeCell ref="A1676:A1677"/>
    <mergeCell ref="B1676:B1677"/>
    <mergeCell ref="A1681:A1682"/>
    <mergeCell ref="B1681:B1682"/>
    <mergeCell ref="A1684:A1685"/>
    <mergeCell ref="B1684:B1685"/>
    <mergeCell ref="A1692:A1694"/>
    <mergeCell ref="B1692:B1694"/>
    <mergeCell ref="A1703:A1705"/>
    <mergeCell ref="B1703:B1705"/>
    <mergeCell ref="A1721:A1722"/>
    <mergeCell ref="B1721:B1722"/>
    <mergeCell ref="A1627:A1629"/>
    <mergeCell ref="B1627:B1629"/>
    <mergeCell ref="A1630:A1631"/>
    <mergeCell ref="B1630:B1631"/>
    <mergeCell ref="A1728:A1730"/>
    <mergeCell ref="B1728:B1730"/>
    <mergeCell ref="B5609:D5609"/>
    <mergeCell ref="B5610:D5610"/>
    <mergeCell ref="A5545:A5547"/>
    <mergeCell ref="B5545:B5547"/>
    <mergeCell ref="A5548:A5549"/>
    <mergeCell ref="B5548:B5549"/>
    <mergeCell ref="A5551:A5552"/>
    <mergeCell ref="B5551:B5552"/>
    <mergeCell ref="B5554:D5554"/>
    <mergeCell ref="C5555:D5555"/>
    <mergeCell ref="C5556:D5556"/>
    <mergeCell ref="C5524:D5524"/>
    <mergeCell ref="A5525:A5532"/>
    <mergeCell ref="A5571:A5577"/>
    <mergeCell ref="B5571:B5577"/>
    <mergeCell ref="A5578:A5603"/>
    <mergeCell ref="B5578:B5603"/>
    <mergeCell ref="B5604:D5604"/>
    <mergeCell ref="B5605:D5605"/>
    <mergeCell ref="B5606:D5606"/>
    <mergeCell ref="B5607:D5607"/>
    <mergeCell ref="B5608:D5608"/>
    <mergeCell ref="A5558:A5559"/>
    <mergeCell ref="B5558:B5559"/>
    <mergeCell ref="B5561:D5561"/>
    <mergeCell ref="A5563:A5565"/>
    <mergeCell ref="B5563:B5565"/>
    <mergeCell ref="A5567:A5568"/>
    <mergeCell ref="B5567:B5568"/>
    <mergeCell ref="A5569:A5570"/>
    <mergeCell ref="B5569:B5570"/>
    <mergeCell ref="C5569:D5569"/>
    <mergeCell ref="C5570:D5570"/>
    <mergeCell ref="B5525:B5532"/>
    <mergeCell ref="A5533:A5534"/>
    <mergeCell ref="B5533:B5534"/>
    <mergeCell ref="A5538:A5541"/>
    <mergeCell ref="B5538:B5541"/>
    <mergeCell ref="A5543:A5544"/>
    <mergeCell ref="B5543:B5544"/>
    <mergeCell ref="C5543:D5543"/>
    <mergeCell ref="C5544:D5544"/>
    <mergeCell ref="A5512:A5513"/>
    <mergeCell ref="B5512:B5513"/>
    <mergeCell ref="A5514:A5515"/>
    <mergeCell ref="B5514:B5515"/>
    <mergeCell ref="A5516:A5517"/>
    <mergeCell ref="B5516:B5517"/>
    <mergeCell ref="A5518:A5520"/>
    <mergeCell ref="B5518:B5520"/>
    <mergeCell ref="A5521:A5523"/>
    <mergeCell ref="B5521:B5523"/>
    <mergeCell ref="B5498:D5498"/>
    <mergeCell ref="B5499:D5499"/>
    <mergeCell ref="A5500:A5503"/>
    <mergeCell ref="B5500:B5503"/>
    <mergeCell ref="A5505:A5507"/>
    <mergeCell ref="B5505:B5507"/>
    <mergeCell ref="A5508:A5509"/>
    <mergeCell ref="B5508:B5509"/>
    <mergeCell ref="A5510:A5511"/>
    <mergeCell ref="B5510:B5511"/>
    <mergeCell ref="B5488:D5488"/>
    <mergeCell ref="B5489:D5489"/>
    <mergeCell ref="B5490:D5490"/>
    <mergeCell ref="B5491:D5491"/>
    <mergeCell ref="B5492:D5492"/>
    <mergeCell ref="B5493:D5493"/>
    <mergeCell ref="B5494:D5494"/>
    <mergeCell ref="B5496:D5496"/>
    <mergeCell ref="B5497:D5497"/>
    <mergeCell ref="C5476:D5476"/>
    <mergeCell ref="B5477:D5477"/>
    <mergeCell ref="A5479:A5482"/>
    <mergeCell ref="B5479:B5482"/>
    <mergeCell ref="A5483:A5484"/>
    <mergeCell ref="B5483:B5484"/>
    <mergeCell ref="A5485:A5486"/>
    <mergeCell ref="B5485:B5486"/>
    <mergeCell ref="B5487:D5487"/>
    <mergeCell ref="A5458:A5462"/>
    <mergeCell ref="B5458:B5462"/>
    <mergeCell ref="A5464:A5467"/>
    <mergeCell ref="B5464:B5467"/>
    <mergeCell ref="A5468:A5471"/>
    <mergeCell ref="B5468:B5471"/>
    <mergeCell ref="C5471:D5471"/>
    <mergeCell ref="A5472:A5475"/>
    <mergeCell ref="B5472:B5475"/>
    <mergeCell ref="C5475:D5475"/>
    <mergeCell ref="B5442:D5442"/>
    <mergeCell ref="B5443:B5447"/>
    <mergeCell ref="C5443:D5443"/>
    <mergeCell ref="C5444:D5444"/>
    <mergeCell ref="C5445:D5445"/>
    <mergeCell ref="C5446:D5446"/>
    <mergeCell ref="C5447:D5447"/>
    <mergeCell ref="A5449:A5457"/>
    <mergeCell ref="B5449:B5457"/>
    <mergeCell ref="B5434:B5441"/>
    <mergeCell ref="C5434:D5434"/>
    <mergeCell ref="C5435:D5435"/>
    <mergeCell ref="C5436:D5436"/>
    <mergeCell ref="C5437:D5437"/>
    <mergeCell ref="C5438:D5438"/>
    <mergeCell ref="C5439:D5439"/>
    <mergeCell ref="C5440:D5440"/>
    <mergeCell ref="C5441:D5441"/>
    <mergeCell ref="B5421:D5421"/>
    <mergeCell ref="B5422:D5422"/>
    <mergeCell ref="B5423:B5433"/>
    <mergeCell ref="C5423:D5423"/>
    <mergeCell ref="C5424:D5424"/>
    <mergeCell ref="C5425:D5425"/>
    <mergeCell ref="C5426:D5426"/>
    <mergeCell ref="C5427:D5427"/>
    <mergeCell ref="C5428:D5428"/>
    <mergeCell ref="C5429:D5429"/>
    <mergeCell ref="C5430:D5430"/>
    <mergeCell ref="C5431:D5431"/>
    <mergeCell ref="C5432:D5432"/>
    <mergeCell ref="C5433:D5433"/>
    <mergeCell ref="A5395:A5396"/>
    <mergeCell ref="B5395:B5396"/>
    <mergeCell ref="A5402:A5404"/>
    <mergeCell ref="B5402:B5404"/>
    <mergeCell ref="B5415:D5415"/>
    <mergeCell ref="B5416:D5416"/>
    <mergeCell ref="B5417:D5417"/>
    <mergeCell ref="B5418:D5418"/>
    <mergeCell ref="A5419:A5420"/>
    <mergeCell ref="B5419:B5420"/>
    <mergeCell ref="A5374:A5375"/>
    <mergeCell ref="B5374:B5375"/>
    <mergeCell ref="A5382:A5385"/>
    <mergeCell ref="B5382:B5385"/>
    <mergeCell ref="A5387:A5390"/>
    <mergeCell ref="B5387:B5390"/>
    <mergeCell ref="A5391:A5392"/>
    <mergeCell ref="B5391:B5392"/>
    <mergeCell ref="A5393:A5394"/>
    <mergeCell ref="B5393:B5394"/>
    <mergeCell ref="A5354:A5355"/>
    <mergeCell ref="B5354:B5355"/>
    <mergeCell ref="A5358:A5359"/>
    <mergeCell ref="B5358:B5359"/>
    <mergeCell ref="A5361:A5362"/>
    <mergeCell ref="B5361:B5362"/>
    <mergeCell ref="A5363:A5364"/>
    <mergeCell ref="B5363:B5364"/>
    <mergeCell ref="A5370:A5371"/>
    <mergeCell ref="B5370:B5371"/>
    <mergeCell ref="A5337:A5339"/>
    <mergeCell ref="B5337:B5339"/>
    <mergeCell ref="A5340:A5341"/>
    <mergeCell ref="B5340:B5341"/>
    <mergeCell ref="A5344:A5346"/>
    <mergeCell ref="B5344:B5346"/>
    <mergeCell ref="A5348:A5349"/>
    <mergeCell ref="B5348:B5349"/>
    <mergeCell ref="A5351:A5353"/>
    <mergeCell ref="B5351:B5353"/>
    <mergeCell ref="A5308:A5313"/>
    <mergeCell ref="B5308:B5313"/>
    <mergeCell ref="A5329:A5330"/>
    <mergeCell ref="B5329:B5330"/>
    <mergeCell ref="A5331:A5332"/>
    <mergeCell ref="B5331:B5332"/>
    <mergeCell ref="A5333:A5334"/>
    <mergeCell ref="B5333:B5334"/>
    <mergeCell ref="A5335:A5336"/>
    <mergeCell ref="B5335:B5336"/>
    <mergeCell ref="A5293:A5295"/>
    <mergeCell ref="B5293:B5295"/>
    <mergeCell ref="A5296:A5299"/>
    <mergeCell ref="B5296:B5299"/>
    <mergeCell ref="A5300:A5302"/>
    <mergeCell ref="B5300:B5302"/>
    <mergeCell ref="A5303:A5304"/>
    <mergeCell ref="B5303:B5304"/>
    <mergeCell ref="A5305:A5307"/>
    <mergeCell ref="B5305:B5307"/>
    <mergeCell ref="A5274:A5277"/>
    <mergeCell ref="B5274:B5277"/>
    <mergeCell ref="A5278:A5280"/>
    <mergeCell ref="B5278:B5280"/>
    <mergeCell ref="A5281:A5285"/>
    <mergeCell ref="B5281:B5285"/>
    <mergeCell ref="A5286:A5288"/>
    <mergeCell ref="B5286:B5288"/>
    <mergeCell ref="A5289:A5292"/>
    <mergeCell ref="B5289:B5292"/>
    <mergeCell ref="B5261:D5261"/>
    <mergeCell ref="B5262:D5262"/>
    <mergeCell ref="B5263:D5263"/>
    <mergeCell ref="B5264:D5264"/>
    <mergeCell ref="A5265:A5267"/>
    <mergeCell ref="B5265:B5267"/>
    <mergeCell ref="A5268:A5270"/>
    <mergeCell ref="B5268:B5270"/>
    <mergeCell ref="A5271:A5273"/>
    <mergeCell ref="B5271:B5273"/>
    <mergeCell ref="A5252:A5254"/>
    <mergeCell ref="B5252:B5254"/>
    <mergeCell ref="A5255:A5256"/>
    <mergeCell ref="B5255:B5256"/>
    <mergeCell ref="A5257:A5258"/>
    <mergeCell ref="B5257:B5258"/>
    <mergeCell ref="A5259:A5260"/>
    <mergeCell ref="B5259:B5260"/>
    <mergeCell ref="C5259:D5259"/>
    <mergeCell ref="C5260:D5260"/>
    <mergeCell ref="A5241:A5242"/>
    <mergeCell ref="B5241:B5242"/>
    <mergeCell ref="A5243:A5244"/>
    <mergeCell ref="B5243:B5244"/>
    <mergeCell ref="A5246:A5247"/>
    <mergeCell ref="B5246:B5247"/>
    <mergeCell ref="B5248:D5248"/>
    <mergeCell ref="A5249:A5251"/>
    <mergeCell ref="B5249:B5251"/>
    <mergeCell ref="B5229:D5229"/>
    <mergeCell ref="B5230:D5230"/>
    <mergeCell ref="B5231:D5231"/>
    <mergeCell ref="B5232:D5232"/>
    <mergeCell ref="B5233:D5233"/>
    <mergeCell ref="A5234:A5236"/>
    <mergeCell ref="B5234:B5236"/>
    <mergeCell ref="A5237:A5240"/>
    <mergeCell ref="B5237:B5239"/>
    <mergeCell ref="A5209:A5215"/>
    <mergeCell ref="B5209:B5215"/>
    <mergeCell ref="A5216:A5220"/>
    <mergeCell ref="B5216:B5220"/>
    <mergeCell ref="A5222:A5224"/>
    <mergeCell ref="B5222:B5224"/>
    <mergeCell ref="A5225:A5226"/>
    <mergeCell ref="B5225:B5226"/>
    <mergeCell ref="A5227:A5228"/>
    <mergeCell ref="B5227:B5228"/>
    <mergeCell ref="B5189:D5189"/>
    <mergeCell ref="B5190:D5190"/>
    <mergeCell ref="B5191:D5191"/>
    <mergeCell ref="B5192:D5192"/>
    <mergeCell ref="A5194:A5208"/>
    <mergeCell ref="B5194:B5196"/>
    <mergeCell ref="B5197:B5200"/>
    <mergeCell ref="B5201:B5203"/>
    <mergeCell ref="C5202:C5203"/>
    <mergeCell ref="D5202:D5203"/>
    <mergeCell ref="B5204:B5208"/>
    <mergeCell ref="A5173:A5174"/>
    <mergeCell ref="B5173:B5174"/>
    <mergeCell ref="A5175:A5176"/>
    <mergeCell ref="B5175:B5176"/>
    <mergeCell ref="A5177:A5180"/>
    <mergeCell ref="B5177:B5179"/>
    <mergeCell ref="C5182:D5182"/>
    <mergeCell ref="C5186:D5186"/>
    <mergeCell ref="A5187:A5188"/>
    <mergeCell ref="B5187:B5188"/>
    <mergeCell ref="C5187:D5187"/>
    <mergeCell ref="C5188:D5188"/>
    <mergeCell ref="B5148:D5148"/>
    <mergeCell ref="A5150:A5155"/>
    <mergeCell ref="B5150:B5155"/>
    <mergeCell ref="A5156:A5163"/>
    <mergeCell ref="B5156:B5163"/>
    <mergeCell ref="A5164:A5165"/>
    <mergeCell ref="B5164:B5165"/>
    <mergeCell ref="A5168:A5169"/>
    <mergeCell ref="B5168:B5169"/>
    <mergeCell ref="A5132:A5134"/>
    <mergeCell ref="B5132:B5134"/>
    <mergeCell ref="A5135:A5136"/>
    <mergeCell ref="B5135:B5136"/>
    <mergeCell ref="A5138:A5139"/>
    <mergeCell ref="B5138:B5139"/>
    <mergeCell ref="A5140:A5141"/>
    <mergeCell ref="B5140:B5141"/>
    <mergeCell ref="A5143:A5144"/>
    <mergeCell ref="B5143:B5144"/>
    <mergeCell ref="A5116:A5117"/>
    <mergeCell ref="B5116:B5117"/>
    <mergeCell ref="A5118:A5120"/>
    <mergeCell ref="B5118:B5120"/>
    <mergeCell ref="A5121:A5122"/>
    <mergeCell ref="B5121:B5122"/>
    <mergeCell ref="A5126:A5128"/>
    <mergeCell ref="B5126:B5128"/>
    <mergeCell ref="A5129:A5131"/>
    <mergeCell ref="B5129:B5131"/>
    <mergeCell ref="A5096:A5097"/>
    <mergeCell ref="B5096:B5097"/>
    <mergeCell ref="A5099:A5100"/>
    <mergeCell ref="B5099:B5100"/>
    <mergeCell ref="A5102:A5111"/>
    <mergeCell ref="B5102:B5111"/>
    <mergeCell ref="A5112:A5113"/>
    <mergeCell ref="B5112:B5113"/>
    <mergeCell ref="A5114:A5115"/>
    <mergeCell ref="B5114:B5115"/>
    <mergeCell ref="A5060:A5064"/>
    <mergeCell ref="B5060:B5064"/>
    <mergeCell ref="B5065:D5065"/>
    <mergeCell ref="A5067:A5069"/>
    <mergeCell ref="B5067:B5069"/>
    <mergeCell ref="B5072:D5072"/>
    <mergeCell ref="A5074:A5081"/>
    <mergeCell ref="B5074:B5081"/>
    <mergeCell ref="A5082:A5095"/>
    <mergeCell ref="B5082:B5095"/>
    <mergeCell ref="C5095:D5095"/>
    <mergeCell ref="A5024:A5028"/>
    <mergeCell ref="B5024:B5028"/>
    <mergeCell ref="A5029:A5039"/>
    <mergeCell ref="B5029:B5039"/>
    <mergeCell ref="A5043:A5050"/>
    <mergeCell ref="B5043:B5045"/>
    <mergeCell ref="B5046:B5050"/>
    <mergeCell ref="B5051:D5051"/>
    <mergeCell ref="A5052:A5059"/>
    <mergeCell ref="B5052:B5059"/>
    <mergeCell ref="B4995:D4995"/>
    <mergeCell ref="B4996:D4996"/>
    <mergeCell ref="B4997:D4997"/>
    <mergeCell ref="A5000:A5011"/>
    <mergeCell ref="B5000:B5011"/>
    <mergeCell ref="B5014:D5014"/>
    <mergeCell ref="B5015:D5015"/>
    <mergeCell ref="A5016:A5022"/>
    <mergeCell ref="B5016:B5022"/>
    <mergeCell ref="B4969:D4969"/>
    <mergeCell ref="C4970:D4970"/>
    <mergeCell ref="C4971:D4971"/>
    <mergeCell ref="A4973:A4986"/>
    <mergeCell ref="B4973:B4986"/>
    <mergeCell ref="A4987:A4990"/>
    <mergeCell ref="B4987:B4990"/>
    <mergeCell ref="A4991:A4994"/>
    <mergeCell ref="B4991:B4994"/>
    <mergeCell ref="A4953:A4954"/>
    <mergeCell ref="B4953:B4954"/>
    <mergeCell ref="A4960:A4961"/>
    <mergeCell ref="B4960:B4961"/>
    <mergeCell ref="A4962:A4965"/>
    <mergeCell ref="B4962:B4965"/>
    <mergeCell ref="B4966:D4966"/>
    <mergeCell ref="B4967:D4967"/>
    <mergeCell ref="B4968:D4968"/>
    <mergeCell ref="A4911:A4914"/>
    <mergeCell ref="B4911:B4914"/>
    <mergeCell ref="A4915:A4917"/>
    <mergeCell ref="B4915:B4917"/>
    <mergeCell ref="A4918:A4919"/>
    <mergeCell ref="B4918:B4919"/>
    <mergeCell ref="A4923:A4924"/>
    <mergeCell ref="B4923:B4924"/>
    <mergeCell ref="B4937:D4937"/>
    <mergeCell ref="B4893:D4893"/>
    <mergeCell ref="A4894:A4897"/>
    <mergeCell ref="B4894:B4897"/>
    <mergeCell ref="A4898:A4901"/>
    <mergeCell ref="B4898:B4901"/>
    <mergeCell ref="A4903:A4904"/>
    <mergeCell ref="B4903:B4904"/>
    <mergeCell ref="A4905:A4910"/>
    <mergeCell ref="B4905:B4910"/>
    <mergeCell ref="A2762:A2765"/>
    <mergeCell ref="B2762:B2765"/>
    <mergeCell ref="A2767:A2771"/>
    <mergeCell ref="B2767:B2771"/>
    <mergeCell ref="A2772:A2773"/>
    <mergeCell ref="B2772:B2773"/>
    <mergeCell ref="A2774:A2777"/>
    <mergeCell ref="B2774:B2777"/>
    <mergeCell ref="A2778:A2781"/>
    <mergeCell ref="B2778:B2781"/>
    <mergeCell ref="A2739:A2740"/>
    <mergeCell ref="B2739:B2740"/>
    <mergeCell ref="A2742:A2744"/>
    <mergeCell ref="B2742:B2744"/>
    <mergeCell ref="A2748:A2749"/>
    <mergeCell ref="B2748:B2749"/>
    <mergeCell ref="A2752:A2761"/>
    <mergeCell ref="B2752:B2761"/>
    <mergeCell ref="C2761:D2761"/>
    <mergeCell ref="A2709:A2715"/>
    <mergeCell ref="B2709:B2715"/>
    <mergeCell ref="A2717:A2726"/>
    <mergeCell ref="B2717:B2726"/>
    <mergeCell ref="A2728:A2730"/>
    <mergeCell ref="B2728:B2730"/>
    <mergeCell ref="A2731:A2732"/>
    <mergeCell ref="B2731:B2732"/>
    <mergeCell ref="A2734:A2737"/>
    <mergeCell ref="B2734:B2737"/>
    <mergeCell ref="A2680:A2684"/>
    <mergeCell ref="B2680:B2684"/>
    <mergeCell ref="A2685:A2692"/>
    <mergeCell ref="B2685:B2692"/>
    <mergeCell ref="A2693:A2698"/>
    <mergeCell ref="B2693:B2698"/>
    <mergeCell ref="A2699:A2702"/>
    <mergeCell ref="B2699:B2702"/>
    <mergeCell ref="A2703:A2708"/>
    <mergeCell ref="B2703:B2705"/>
    <mergeCell ref="B2706:B2707"/>
    <mergeCell ref="A2653:A2656"/>
    <mergeCell ref="B2653:B2656"/>
    <mergeCell ref="A2657:A2659"/>
    <mergeCell ref="B2657:B2659"/>
    <mergeCell ref="A2660:A2664"/>
    <mergeCell ref="B2660:B2664"/>
    <mergeCell ref="A2665:A2672"/>
    <mergeCell ref="B2665:B2672"/>
    <mergeCell ref="A2673:A2679"/>
    <mergeCell ref="B2673:B2679"/>
    <mergeCell ref="A2624:A2626"/>
    <mergeCell ref="B2624:B2626"/>
    <mergeCell ref="A2627:A2628"/>
    <mergeCell ref="B2627:B2628"/>
    <mergeCell ref="A2629:A2631"/>
    <mergeCell ref="B2629:B2631"/>
    <mergeCell ref="A2640:A2644"/>
    <mergeCell ref="B2640:B2644"/>
    <mergeCell ref="A2646:A2648"/>
    <mergeCell ref="B2646:B2648"/>
    <mergeCell ref="A2601:A2604"/>
    <mergeCell ref="B2601:B2604"/>
    <mergeCell ref="A2607:A2609"/>
    <mergeCell ref="B2607:B2609"/>
    <mergeCell ref="A2610:A2612"/>
    <mergeCell ref="B2610:B2612"/>
    <mergeCell ref="A2616:A2617"/>
    <mergeCell ref="B2616:B2617"/>
    <mergeCell ref="A2621:A2623"/>
    <mergeCell ref="B2621:B2623"/>
    <mergeCell ref="A2301:A2302"/>
    <mergeCell ref="B2301:B2302"/>
    <mergeCell ref="A2304:A2305"/>
    <mergeCell ref="A2570:A2572"/>
    <mergeCell ref="B2570:B2572"/>
    <mergeCell ref="A2573:A2577"/>
    <mergeCell ref="B2573:B2577"/>
    <mergeCell ref="A2578:A2598"/>
    <mergeCell ref="B2578:B2598"/>
    <mergeCell ref="B2325:B2327"/>
    <mergeCell ref="B2329:B2332"/>
    <mergeCell ref="B2333:B2334"/>
    <mergeCell ref="B2335:B2337"/>
    <mergeCell ref="B2338:B2340"/>
    <mergeCell ref="B2341:B2342"/>
    <mergeCell ref="B2343:B2344"/>
    <mergeCell ref="B2345:B2346"/>
    <mergeCell ref="B2347:B2348"/>
    <mergeCell ref="B2349:B2350"/>
    <mergeCell ref="B2351:B2353"/>
    <mergeCell ref="B2354:B2356"/>
    <mergeCell ref="B2357:B2360"/>
    <mergeCell ref="A2285:A2286"/>
    <mergeCell ref="B2285:B2286"/>
    <mergeCell ref="A2287:A2288"/>
    <mergeCell ref="B2287:B2288"/>
    <mergeCell ref="A2292:A2294"/>
    <mergeCell ref="B2292:B2294"/>
    <mergeCell ref="A2295:A2298"/>
    <mergeCell ref="B2295:B2298"/>
    <mergeCell ref="A2299:A2300"/>
    <mergeCell ref="B2299:B2300"/>
    <mergeCell ref="A2262:A2263"/>
    <mergeCell ref="B2262:B2263"/>
    <mergeCell ref="A2264:A2265"/>
    <mergeCell ref="B2264:B2265"/>
    <mergeCell ref="B2267:D2267"/>
    <mergeCell ref="A2277:A2279"/>
    <mergeCell ref="B2277:B2279"/>
    <mergeCell ref="A2281:A2284"/>
    <mergeCell ref="B2281:B2284"/>
    <mergeCell ref="A2238:A2244"/>
    <mergeCell ref="B2238:B2244"/>
    <mergeCell ref="A2245:A2261"/>
    <mergeCell ref="B2245:B2261"/>
    <mergeCell ref="A350:A354"/>
    <mergeCell ref="B350:B354"/>
    <mergeCell ref="A356:A358"/>
    <mergeCell ref="B356:B358"/>
    <mergeCell ref="C356:D356"/>
    <mergeCell ref="C357:D357"/>
    <mergeCell ref="C358:D358"/>
    <mergeCell ref="A2216:A2217"/>
    <mergeCell ref="B2216:B2217"/>
    <mergeCell ref="B1485:B1486"/>
    <mergeCell ref="A1487:A1488"/>
    <mergeCell ref="B1487:B1488"/>
    <mergeCell ref="A1489:A1491"/>
    <mergeCell ref="B1489:B1491"/>
    <mergeCell ref="A1589:A1590"/>
    <mergeCell ref="B1589:B1590"/>
    <mergeCell ref="B781:D781"/>
    <mergeCell ref="B782:D782"/>
    <mergeCell ref="A784:A787"/>
    <mergeCell ref="B784:B787"/>
    <mergeCell ref="B903:B904"/>
    <mergeCell ref="A912:A920"/>
    <mergeCell ref="B912:B920"/>
    <mergeCell ref="A921:A941"/>
    <mergeCell ref="B921:B941"/>
    <mergeCell ref="C926:D926"/>
    <mergeCell ref="B942:C942"/>
    <mergeCell ref="B943:C943"/>
    <mergeCell ref="B267:B273"/>
    <mergeCell ref="A274:A277"/>
    <mergeCell ref="B274:B277"/>
    <mergeCell ref="A278:A279"/>
    <mergeCell ref="B278:B279"/>
    <mergeCell ref="A321:A331"/>
    <mergeCell ref="C319:D319"/>
    <mergeCell ref="B321:B331"/>
    <mergeCell ref="B1003:D1003"/>
    <mergeCell ref="A1005:A1017"/>
    <mergeCell ref="B1005:B1017"/>
    <mergeCell ref="A1018:A1050"/>
    <mergeCell ref="B1018:B1050"/>
    <mergeCell ref="A2218:A2233"/>
    <mergeCell ref="B2218:B2233"/>
    <mergeCell ref="C2233:D2233"/>
    <mergeCell ref="A2234:A2237"/>
    <mergeCell ref="B2234:B2237"/>
    <mergeCell ref="A1652:A1653"/>
    <mergeCell ref="B1652:B1653"/>
    <mergeCell ref="A1657:A1658"/>
    <mergeCell ref="B1657:B1658"/>
    <mergeCell ref="B305:D305"/>
    <mergeCell ref="A306:A307"/>
    <mergeCell ref="B306:B307"/>
    <mergeCell ref="B302:D302"/>
    <mergeCell ref="B303:D303"/>
    <mergeCell ref="B304:D304"/>
    <mergeCell ref="B312:B319"/>
    <mergeCell ref="C312:D312"/>
    <mergeCell ref="C313:D313"/>
    <mergeCell ref="C314:D314"/>
    <mergeCell ref="A4:A5"/>
    <mergeCell ref="B4:B5"/>
    <mergeCell ref="C4:D4"/>
    <mergeCell ref="A745:A751"/>
    <mergeCell ref="B745:B751"/>
    <mergeCell ref="A752:A766"/>
    <mergeCell ref="B752:B766"/>
    <mergeCell ref="A767:A769"/>
    <mergeCell ref="B767:B769"/>
    <mergeCell ref="A280:A281"/>
    <mergeCell ref="B280:B281"/>
    <mergeCell ref="A286:A287"/>
    <mergeCell ref="B286:B287"/>
    <mergeCell ref="B288:D288"/>
    <mergeCell ref="A289:A290"/>
    <mergeCell ref="B289:B290"/>
    <mergeCell ref="A291:A292"/>
    <mergeCell ref="B291:B292"/>
    <mergeCell ref="A293:A300"/>
    <mergeCell ref="B293:B300"/>
    <mergeCell ref="B301:D301"/>
    <mergeCell ref="A225:A238"/>
    <mergeCell ref="B225:B238"/>
    <mergeCell ref="C239:D239"/>
    <mergeCell ref="A240:A242"/>
    <mergeCell ref="B240:B242"/>
    <mergeCell ref="A245:A248"/>
    <mergeCell ref="A249:A257"/>
    <mergeCell ref="B249:B257"/>
    <mergeCell ref="A258:A262"/>
    <mergeCell ref="B258:B262"/>
    <mergeCell ref="A267:A273"/>
    <mergeCell ref="B818:D818"/>
    <mergeCell ref="A820:A824"/>
    <mergeCell ref="A975:A990"/>
    <mergeCell ref="B975:B990"/>
    <mergeCell ref="A970:A973"/>
    <mergeCell ref="B970:B973"/>
    <mergeCell ref="A903:A904"/>
    <mergeCell ref="A907:A908"/>
    <mergeCell ref="B907:B908"/>
    <mergeCell ref="B946:C946"/>
    <mergeCell ref="B947:D947"/>
    <mergeCell ref="B647:B650"/>
    <mergeCell ref="A651:A660"/>
    <mergeCell ref="B651:B660"/>
    <mergeCell ref="A661:A662"/>
    <mergeCell ref="B661:B662"/>
    <mergeCell ref="A667:A671"/>
    <mergeCell ref="B667:B671"/>
    <mergeCell ref="A770:A771"/>
    <mergeCell ref="B770:B771"/>
    <mergeCell ref="A776:A777"/>
    <mergeCell ref="B776:B777"/>
    <mergeCell ref="B779:D779"/>
    <mergeCell ref="B780:D780"/>
    <mergeCell ref="A672:A673"/>
    <mergeCell ref="B672:B673"/>
    <mergeCell ref="A674:A675"/>
    <mergeCell ref="B674:B675"/>
    <mergeCell ref="A679:A681"/>
    <mergeCell ref="B679:B681"/>
    <mergeCell ref="A682:A684"/>
    <mergeCell ref="B682:B684"/>
    <mergeCell ref="C308:D308"/>
    <mergeCell ref="A312:A319"/>
    <mergeCell ref="A611:A613"/>
    <mergeCell ref="B611:B613"/>
    <mergeCell ref="A616:A617"/>
    <mergeCell ref="B616:B617"/>
    <mergeCell ref="A620:A621"/>
    <mergeCell ref="B620:B621"/>
    <mergeCell ref="A625:A626"/>
    <mergeCell ref="B625:B626"/>
    <mergeCell ref="A639:A640"/>
    <mergeCell ref="B639:B640"/>
    <mergeCell ref="A641:A642"/>
    <mergeCell ref="B641:B642"/>
    <mergeCell ref="A647:A650"/>
    <mergeCell ref="A332:A337"/>
    <mergeCell ref="B332:B337"/>
    <mergeCell ref="C338:D338"/>
    <mergeCell ref="A339:A342"/>
    <mergeCell ref="B339:B342"/>
    <mergeCell ref="A344:A349"/>
    <mergeCell ref="B344:B349"/>
    <mergeCell ref="C315:D315"/>
    <mergeCell ref="C316:D316"/>
    <mergeCell ref="C317:D317"/>
    <mergeCell ref="C318:D318"/>
    <mergeCell ref="B944:C944"/>
    <mergeCell ref="A3641:A3649"/>
    <mergeCell ref="B3641:B3649"/>
    <mergeCell ref="A3650:A3652"/>
    <mergeCell ref="B3650:B3652"/>
    <mergeCell ref="B820:B824"/>
    <mergeCell ref="A825:A828"/>
    <mergeCell ref="B825:B828"/>
    <mergeCell ref="A866:A869"/>
    <mergeCell ref="B866:B869"/>
    <mergeCell ref="C853:D853"/>
    <mergeCell ref="A854:A858"/>
    <mergeCell ref="B854:B858"/>
    <mergeCell ref="A860:A862"/>
    <mergeCell ref="B860:B862"/>
    <mergeCell ref="A863:A864"/>
    <mergeCell ref="A882:A883"/>
    <mergeCell ref="B882:B883"/>
    <mergeCell ref="A886:A887"/>
    <mergeCell ref="B886:B887"/>
    <mergeCell ref="A1207:A1208"/>
    <mergeCell ref="B1207:B1208"/>
    <mergeCell ref="A1209:A1211"/>
    <mergeCell ref="B1209:B1211"/>
    <mergeCell ref="A1213:A1215"/>
    <mergeCell ref="B1213:B1215"/>
    <mergeCell ref="A1216:A1218"/>
    <mergeCell ref="B1216:B1218"/>
    <mergeCell ref="A1219:A1221"/>
    <mergeCell ref="B1219:B1221"/>
    <mergeCell ref="A1222:A1223"/>
    <mergeCell ref="B1222:B1223"/>
    <mergeCell ref="A3653:A3661"/>
    <mergeCell ref="B3653:B3661"/>
    <mergeCell ref="A3662:A3665"/>
    <mergeCell ref="B3662:B3665"/>
    <mergeCell ref="A991:A995"/>
    <mergeCell ref="B991:B995"/>
    <mergeCell ref="C995:D995"/>
    <mergeCell ref="B996:D996"/>
    <mergeCell ref="B997:D997"/>
    <mergeCell ref="B998:D998"/>
    <mergeCell ref="B999:D999"/>
    <mergeCell ref="B945:C945"/>
    <mergeCell ref="A949:A953"/>
    <mergeCell ref="B949:B953"/>
    <mergeCell ref="A954:A963"/>
    <mergeCell ref="B954:B963"/>
    <mergeCell ref="A964:A969"/>
    <mergeCell ref="B964:B969"/>
    <mergeCell ref="A1492:A1493"/>
    <mergeCell ref="B1492:B1493"/>
    <mergeCell ref="A1494:A1496"/>
    <mergeCell ref="B1494:B1496"/>
    <mergeCell ref="A1499:A1500"/>
    <mergeCell ref="B1499:B1500"/>
    <mergeCell ref="A1502:A1505"/>
    <mergeCell ref="B1502:B1505"/>
    <mergeCell ref="A1485:A1486"/>
    <mergeCell ref="B1000:D1000"/>
    <mergeCell ref="B1001:D1001"/>
    <mergeCell ref="B1002:D1002"/>
    <mergeCell ref="A1203:A1206"/>
    <mergeCell ref="B1203:B1206"/>
    <mergeCell ref="A3666:A3667"/>
    <mergeCell ref="B3666:B3667"/>
    <mergeCell ref="A3668:A3669"/>
    <mergeCell ref="B3668:B3669"/>
    <mergeCell ref="A3671:A3672"/>
    <mergeCell ref="B3671:B3672"/>
    <mergeCell ref="A3674:A3675"/>
    <mergeCell ref="B3674:B3675"/>
    <mergeCell ref="A3676:A3677"/>
    <mergeCell ref="B3676:B3677"/>
    <mergeCell ref="A3678:A3679"/>
    <mergeCell ref="B3678:B3679"/>
    <mergeCell ref="A3681:A3684"/>
    <mergeCell ref="B3681:B3684"/>
    <mergeCell ref="A3687:A3688"/>
    <mergeCell ref="B3687:B3688"/>
    <mergeCell ref="A3690:A3691"/>
    <mergeCell ref="B3690:B3691"/>
    <mergeCell ref="A3692:A3693"/>
    <mergeCell ref="B3692:B3693"/>
    <mergeCell ref="A3694:A3695"/>
    <mergeCell ref="B3694:B3695"/>
    <mergeCell ref="A3696:A3697"/>
    <mergeCell ref="B3696:B3697"/>
    <mergeCell ref="A3698:A3699"/>
    <mergeCell ref="B3698:B3699"/>
    <mergeCell ref="A3700:A3702"/>
    <mergeCell ref="B3700:B3702"/>
    <mergeCell ref="A3703:A3704"/>
    <mergeCell ref="B3703:B3704"/>
    <mergeCell ref="A3705:A3710"/>
    <mergeCell ref="A3711:A3716"/>
    <mergeCell ref="B3711:D3711"/>
    <mergeCell ref="A3717:A3720"/>
    <mergeCell ref="B3717:D3717"/>
    <mergeCell ref="B3718:B3720"/>
    <mergeCell ref="A3721:A3723"/>
    <mergeCell ref="B3721:D3721"/>
    <mergeCell ref="A3724:A3727"/>
    <mergeCell ref="B3728:D3728"/>
    <mergeCell ref="A3729:A3730"/>
    <mergeCell ref="B3729:D3729"/>
    <mergeCell ref="A3731:A3732"/>
    <mergeCell ref="B3731:D3731"/>
    <mergeCell ref="A3733:A3734"/>
    <mergeCell ref="B3733:D3733"/>
    <mergeCell ref="A3735:A3737"/>
    <mergeCell ref="B3735:D3735"/>
    <mergeCell ref="A3738:A3739"/>
    <mergeCell ref="B3738:B3739"/>
    <mergeCell ref="A3741:A3742"/>
    <mergeCell ref="B3741:B3742"/>
    <mergeCell ref="A3746:A3747"/>
    <mergeCell ref="B3746:B3747"/>
    <mergeCell ref="A3751:A3763"/>
    <mergeCell ref="B3751:B3763"/>
    <mergeCell ref="A3764:A3774"/>
    <mergeCell ref="B3764:B3774"/>
    <mergeCell ref="A3775:A3776"/>
    <mergeCell ref="B3775:B3776"/>
    <mergeCell ref="A3778:A3779"/>
    <mergeCell ref="B3778:B3779"/>
    <mergeCell ref="A3782:A3786"/>
    <mergeCell ref="B3782:B3786"/>
    <mergeCell ref="A3787:A3789"/>
    <mergeCell ref="B3787:B3789"/>
    <mergeCell ref="B3792:D3792"/>
    <mergeCell ref="B3793:D3793"/>
    <mergeCell ref="A3795:A3799"/>
    <mergeCell ref="B3795:B3799"/>
    <mergeCell ref="A3800:A3802"/>
    <mergeCell ref="B3800:B3802"/>
    <mergeCell ref="A3806:A3807"/>
    <mergeCell ref="B3806:B3807"/>
    <mergeCell ref="A3809:A3811"/>
    <mergeCell ref="B3809:B3811"/>
    <mergeCell ref="B3814:C3814"/>
    <mergeCell ref="B3817:D3817"/>
    <mergeCell ref="B3824:D3824"/>
    <mergeCell ref="B3825:B3826"/>
    <mergeCell ref="A3829:A3833"/>
    <mergeCell ref="B3829:B3833"/>
    <mergeCell ref="A3834:A3837"/>
    <mergeCell ref="B3834:B3837"/>
    <mergeCell ref="A3838:A3839"/>
    <mergeCell ref="B3838:B3839"/>
    <mergeCell ref="A3840:A3841"/>
    <mergeCell ref="B3840:B3841"/>
    <mergeCell ref="A3851:A3852"/>
    <mergeCell ref="B3851:B3852"/>
    <mergeCell ref="A3853:A3854"/>
    <mergeCell ref="B3853:B3854"/>
    <mergeCell ref="A3857:A3858"/>
    <mergeCell ref="B3857:B3858"/>
    <mergeCell ref="A3859:A3860"/>
    <mergeCell ref="B3859:B3860"/>
    <mergeCell ref="A3866:A3871"/>
    <mergeCell ref="B3866:B3871"/>
    <mergeCell ref="A3875:A3879"/>
    <mergeCell ref="B3875:B3879"/>
    <mergeCell ref="A3880:A3882"/>
    <mergeCell ref="B3880:B3882"/>
    <mergeCell ref="A3884:A3885"/>
    <mergeCell ref="B3884:B3885"/>
    <mergeCell ref="A3886:A3888"/>
    <mergeCell ref="B3886:B3888"/>
    <mergeCell ref="A3890:A3891"/>
    <mergeCell ref="B3890:B3891"/>
    <mergeCell ref="A3893:A3894"/>
    <mergeCell ref="B3893:B3894"/>
    <mergeCell ref="B3897:C3897"/>
    <mergeCell ref="A3903:A3905"/>
    <mergeCell ref="B3903:B3905"/>
    <mergeCell ref="A3909:A3917"/>
    <mergeCell ref="B3909:B3917"/>
    <mergeCell ref="A3918:A3919"/>
    <mergeCell ref="B3918:B3919"/>
    <mergeCell ref="A3925:A3926"/>
    <mergeCell ref="B3925:B3926"/>
    <mergeCell ref="A3927:A3928"/>
    <mergeCell ref="B3927:B3928"/>
    <mergeCell ref="A3930:A3933"/>
    <mergeCell ref="B3930:B3933"/>
    <mergeCell ref="A3937:A3938"/>
    <mergeCell ref="B3937:B3938"/>
    <mergeCell ref="A3941:A3942"/>
    <mergeCell ref="B3941:B3942"/>
    <mergeCell ref="B3946:D3946"/>
    <mergeCell ref="A3948:A3949"/>
    <mergeCell ref="B3948:B3949"/>
    <mergeCell ref="A3953:A3954"/>
    <mergeCell ref="B3953:B3954"/>
    <mergeCell ref="A3956:A3958"/>
    <mergeCell ref="B3956:B3958"/>
    <mergeCell ref="A3959:A3962"/>
    <mergeCell ref="B3959:B3962"/>
    <mergeCell ref="A3963:A3964"/>
    <mergeCell ref="B3963:B3964"/>
    <mergeCell ref="A3965:A3967"/>
    <mergeCell ref="B3965:B3967"/>
    <mergeCell ref="A3969:A3971"/>
    <mergeCell ref="B3969:B3971"/>
    <mergeCell ref="A3973:A3977"/>
    <mergeCell ref="B3973:B3977"/>
    <mergeCell ref="A3978:A3982"/>
    <mergeCell ref="B3978:B3982"/>
    <mergeCell ref="A3983:A3987"/>
    <mergeCell ref="B3983:B3987"/>
    <mergeCell ref="A3988:A3993"/>
    <mergeCell ref="B3988:B3993"/>
    <mergeCell ref="A3994:A3996"/>
    <mergeCell ref="B3994:B3996"/>
    <mergeCell ref="A3998:A4000"/>
    <mergeCell ref="B3998:B4000"/>
    <mergeCell ref="A4003:A4004"/>
    <mergeCell ref="B4003:B4004"/>
    <mergeCell ref="A4005:A4011"/>
    <mergeCell ref="B4005:B4011"/>
    <mergeCell ref="A4012:A4018"/>
    <mergeCell ref="B4012:B4018"/>
    <mergeCell ref="A4019:A4022"/>
    <mergeCell ref="B4019:B4022"/>
    <mergeCell ref="A4023:A4028"/>
    <mergeCell ref="B4023:B4028"/>
    <mergeCell ref="A4029:A4032"/>
    <mergeCell ref="B4029:B4032"/>
    <mergeCell ref="A4033:A4036"/>
    <mergeCell ref="B4033:B4036"/>
    <mergeCell ref="A4037:A4040"/>
    <mergeCell ref="B4037:B4040"/>
    <mergeCell ref="A4041:A4043"/>
    <mergeCell ref="B4041:B4043"/>
    <mergeCell ref="A4044:A4045"/>
    <mergeCell ref="B4044:B4045"/>
    <mergeCell ref="A4046:A4048"/>
    <mergeCell ref="B4046:B4048"/>
    <mergeCell ref="A4049:A4053"/>
    <mergeCell ref="B4049:B4053"/>
    <mergeCell ref="A4055:A4056"/>
    <mergeCell ref="B4055:B4056"/>
    <mergeCell ref="A4057:A4058"/>
    <mergeCell ref="B4057:B4058"/>
    <mergeCell ref="A4060:A4061"/>
    <mergeCell ref="B4060:B4061"/>
    <mergeCell ref="A4062:A4063"/>
    <mergeCell ref="B4062:B4063"/>
    <mergeCell ref="A4068:A4069"/>
    <mergeCell ref="B4068:B4069"/>
    <mergeCell ref="A4070:A4071"/>
    <mergeCell ref="B4070:B4071"/>
    <mergeCell ref="A4072:A4073"/>
    <mergeCell ref="B4072:B4073"/>
    <mergeCell ref="A4077:A4078"/>
    <mergeCell ref="B4077:B4078"/>
    <mergeCell ref="A4080:A4082"/>
    <mergeCell ref="B4080:B4082"/>
    <mergeCell ref="A4089:A4090"/>
    <mergeCell ref="B4089:B4090"/>
    <mergeCell ref="A4101:A4103"/>
    <mergeCell ref="B4101:B4103"/>
    <mergeCell ref="A4114:A4116"/>
    <mergeCell ref="B4114:B4116"/>
    <mergeCell ref="A4117:A4118"/>
    <mergeCell ref="B4117:B4118"/>
    <mergeCell ref="A4135:A4136"/>
    <mergeCell ref="B4135:B4136"/>
    <mergeCell ref="A4148:A4149"/>
    <mergeCell ref="B4148:B4149"/>
    <mergeCell ref="A4157:A4158"/>
    <mergeCell ref="B4157:B4158"/>
    <mergeCell ref="A4160:A4161"/>
    <mergeCell ref="B4160:B4161"/>
    <mergeCell ref="A4170:A4171"/>
    <mergeCell ref="B4170:B4171"/>
    <mergeCell ref="A4174:A4175"/>
    <mergeCell ref="B4174:B4175"/>
    <mergeCell ref="A4176:A4178"/>
    <mergeCell ref="B4176:B4178"/>
    <mergeCell ref="A4180:A4183"/>
    <mergeCell ref="B4180:B4183"/>
    <mergeCell ref="A4184:A4185"/>
    <mergeCell ref="B4184:B4185"/>
    <mergeCell ref="A4191:A4192"/>
    <mergeCell ref="B4191:B4192"/>
    <mergeCell ref="A4193:A4195"/>
    <mergeCell ref="B4193:B4195"/>
    <mergeCell ref="A4197:A4198"/>
    <mergeCell ref="B4197:B4198"/>
    <mergeCell ref="A4201:A4202"/>
    <mergeCell ref="B4201:B4202"/>
    <mergeCell ref="A4204:A4206"/>
    <mergeCell ref="B4204:B4206"/>
    <mergeCell ref="A4207:A4208"/>
    <mergeCell ref="B4207:B4208"/>
    <mergeCell ref="A4210:A4211"/>
    <mergeCell ref="B4210:B4211"/>
    <mergeCell ref="A4213:A4214"/>
    <mergeCell ref="B4213:B4214"/>
    <mergeCell ref="A4224:A4225"/>
    <mergeCell ref="B4224:B4225"/>
    <mergeCell ref="A4227:A4228"/>
    <mergeCell ref="B4227:B4228"/>
    <mergeCell ref="A4234:A4235"/>
    <mergeCell ref="B4234:B4235"/>
    <mergeCell ref="A4243:A4244"/>
    <mergeCell ref="B4243:B4244"/>
    <mergeCell ref="A4245:A4246"/>
    <mergeCell ref="B4245:D4245"/>
    <mergeCell ref="B4246:D4246"/>
    <mergeCell ref="A4247:A4248"/>
    <mergeCell ref="B4247:D4247"/>
    <mergeCell ref="B4248:D4248"/>
    <mergeCell ref="A4249:A4251"/>
    <mergeCell ref="B4249:D4249"/>
    <mergeCell ref="B4251:D4251"/>
    <mergeCell ref="A4252:A4255"/>
    <mergeCell ref="B4252:D4252"/>
    <mergeCell ref="B4253:D4253"/>
    <mergeCell ref="B4254:D4254"/>
    <mergeCell ref="B4255:D4255"/>
    <mergeCell ref="A4259:A4262"/>
    <mergeCell ref="B4259:D4259"/>
    <mergeCell ref="B4260:D4260"/>
    <mergeCell ref="B4261:D4261"/>
    <mergeCell ref="B4262:D4262"/>
    <mergeCell ref="A4263:A4268"/>
    <mergeCell ref="B4263:D4263"/>
    <mergeCell ref="B4264:D4264"/>
    <mergeCell ref="B4265:D4265"/>
    <mergeCell ref="B4266:D4266"/>
    <mergeCell ref="B4267:D4267"/>
    <mergeCell ref="B4268:D4268"/>
    <mergeCell ref="A4269:A4272"/>
    <mergeCell ref="B4269:D4269"/>
    <mergeCell ref="B4270:D4270"/>
    <mergeCell ref="B4271:D4271"/>
    <mergeCell ref="B4272:D4272"/>
    <mergeCell ref="A4273:A4276"/>
    <mergeCell ref="B4273:D4273"/>
    <mergeCell ref="B4277:D4277"/>
    <mergeCell ref="B4278:D4278"/>
    <mergeCell ref="B4279:D4279"/>
    <mergeCell ref="A4295:A4296"/>
    <mergeCell ref="B4295:B4296"/>
    <mergeCell ref="A4297:A4298"/>
    <mergeCell ref="B4297:B4298"/>
    <mergeCell ref="A4299:A4308"/>
    <mergeCell ref="B4299:D4299"/>
    <mergeCell ref="B4300:B4301"/>
    <mergeCell ref="B4302:B4304"/>
    <mergeCell ref="B4305:B4307"/>
    <mergeCell ref="B4309:D4309"/>
    <mergeCell ref="B4310:D4310"/>
    <mergeCell ref="B4311:D4311"/>
    <mergeCell ref="A4314:A4315"/>
    <mergeCell ref="B4314:B4315"/>
    <mergeCell ref="A4316:A4317"/>
    <mergeCell ref="B4316:B4317"/>
    <mergeCell ref="A4318:A4320"/>
    <mergeCell ref="B4318:D4318"/>
    <mergeCell ref="B4319:D4319"/>
    <mergeCell ref="B4320:D4320"/>
    <mergeCell ref="A4321:A4323"/>
    <mergeCell ref="B4321:D4321"/>
    <mergeCell ref="B4322:D4322"/>
    <mergeCell ref="B4323:D4323"/>
    <mergeCell ref="B4325:D4325"/>
    <mergeCell ref="A4328:A4329"/>
    <mergeCell ref="B4328:B4329"/>
    <mergeCell ref="A4332:A4333"/>
    <mergeCell ref="B4332:B4333"/>
    <mergeCell ref="A4334:A4336"/>
    <mergeCell ref="B4334:B4336"/>
    <mergeCell ref="A4341:A4342"/>
    <mergeCell ref="B4341:B4342"/>
    <mergeCell ref="A4355:A4356"/>
    <mergeCell ref="B4355:B4356"/>
    <mergeCell ref="A4359:A4360"/>
    <mergeCell ref="B4359:B4360"/>
    <mergeCell ref="A4362:A4363"/>
    <mergeCell ref="B4362:B4363"/>
    <mergeCell ref="A4364:A4365"/>
    <mergeCell ref="B4364:B4365"/>
    <mergeCell ref="A4372:A4374"/>
    <mergeCell ref="B4372:B4374"/>
    <mergeCell ref="A4375:A4379"/>
    <mergeCell ref="B4375:B4379"/>
    <mergeCell ref="A4386:A4387"/>
    <mergeCell ref="B4386:B4387"/>
    <mergeCell ref="A4395:A4397"/>
    <mergeCell ref="B4395:B4397"/>
    <mergeCell ref="A4398:A4402"/>
    <mergeCell ref="B4398:B4402"/>
    <mergeCell ref="C4399:D4399"/>
    <mergeCell ref="A4412:A4414"/>
    <mergeCell ref="B4412:D4412"/>
    <mergeCell ref="B4413:B4414"/>
    <mergeCell ref="A4415:A4416"/>
    <mergeCell ref="B4415:D4415"/>
    <mergeCell ref="B4416:D4416"/>
    <mergeCell ref="A4417:A4419"/>
    <mergeCell ref="B4417:D4417"/>
    <mergeCell ref="C4418:D4418"/>
    <mergeCell ref="B4420:D4420"/>
    <mergeCell ref="A4424:A4426"/>
    <mergeCell ref="B4424:D4424"/>
    <mergeCell ref="B4425:D4425"/>
    <mergeCell ref="B4426:D4426"/>
    <mergeCell ref="A4427:A4429"/>
    <mergeCell ref="B4427:D4427"/>
    <mergeCell ref="B4428:D4428"/>
    <mergeCell ref="B4429:D4429"/>
    <mergeCell ref="B4430:D4430"/>
    <mergeCell ref="B4437:D4437"/>
    <mergeCell ref="A4445:A4476"/>
    <mergeCell ref="B4445:D4445"/>
    <mergeCell ref="A4477:A4495"/>
    <mergeCell ref="B4477:D4477"/>
    <mergeCell ref="B4496:D4496"/>
    <mergeCell ref="A4504:A4507"/>
    <mergeCell ref="B4504:D4504"/>
    <mergeCell ref="B4505:D4505"/>
    <mergeCell ref="B4506:D4506"/>
    <mergeCell ref="B4507:D4507"/>
    <mergeCell ref="A4508:A4513"/>
    <mergeCell ref="B4508:D4508"/>
    <mergeCell ref="B4509:D4509"/>
    <mergeCell ref="B4510:D4510"/>
    <mergeCell ref="B4511:D4511"/>
    <mergeCell ref="B4512:D4512"/>
    <mergeCell ref="B4513:D4513"/>
    <mergeCell ref="A4514:A4517"/>
    <mergeCell ref="B4514:D4514"/>
    <mergeCell ref="B4515:D4515"/>
    <mergeCell ref="B4516:D4516"/>
    <mergeCell ref="B4517:D4517"/>
    <mergeCell ref="A4523:A4526"/>
    <mergeCell ref="B4523:B4526"/>
    <mergeCell ref="A4528:A4530"/>
    <mergeCell ref="B4528:B4530"/>
    <mergeCell ref="A4531:A4532"/>
    <mergeCell ref="B4531:B4532"/>
    <mergeCell ref="B4538:D4538"/>
    <mergeCell ref="A4543:A4544"/>
    <mergeCell ref="B4543:B4544"/>
    <mergeCell ref="A4545:A4547"/>
    <mergeCell ref="B4545:B4547"/>
    <mergeCell ref="A4553:A4554"/>
    <mergeCell ref="B4553:B4554"/>
    <mergeCell ref="A4556:A4557"/>
    <mergeCell ref="B4556:B4557"/>
    <mergeCell ref="A4558:A4562"/>
    <mergeCell ref="B4558:B4562"/>
    <mergeCell ref="A4564:A4566"/>
    <mergeCell ref="B4564:B4566"/>
    <mergeCell ref="A4567:A4569"/>
    <mergeCell ref="B4567:B4569"/>
    <mergeCell ref="A4595:A4596"/>
    <mergeCell ref="B4595:B4596"/>
    <mergeCell ref="A4600:A4601"/>
    <mergeCell ref="B4600:B4601"/>
    <mergeCell ref="A4604:A4605"/>
    <mergeCell ref="B4604:B4605"/>
    <mergeCell ref="A4606:A4607"/>
    <mergeCell ref="B4606:B4607"/>
    <mergeCell ref="A4608:A4609"/>
    <mergeCell ref="B4608:B4609"/>
    <mergeCell ref="C4613:D4613"/>
    <mergeCell ref="B4614:D4614"/>
    <mergeCell ref="A4623:A4627"/>
    <mergeCell ref="B4623:D4623"/>
    <mergeCell ref="B4624:D4624"/>
    <mergeCell ref="B4625:D4625"/>
    <mergeCell ref="B4626:D4626"/>
    <mergeCell ref="B4627:D4627"/>
    <mergeCell ref="A4628:A4633"/>
    <mergeCell ref="B4628:D4628"/>
    <mergeCell ref="C4629:D4629"/>
    <mergeCell ref="C4630:D4630"/>
    <mergeCell ref="C4631:D4631"/>
    <mergeCell ref="C4632:D4632"/>
    <mergeCell ref="C4633:D4633"/>
    <mergeCell ref="B4634:D4634"/>
    <mergeCell ref="B4645:D4645"/>
    <mergeCell ref="A4650:A4653"/>
    <mergeCell ref="B4650:D4650"/>
    <mergeCell ref="B4651:D4651"/>
    <mergeCell ref="B4652:D4652"/>
    <mergeCell ref="B4653:D4653"/>
    <mergeCell ref="A4654:A4659"/>
    <mergeCell ref="B4654:D4654"/>
    <mergeCell ref="B4655:D4655"/>
    <mergeCell ref="B4656:D4656"/>
    <mergeCell ref="B4657:D4657"/>
    <mergeCell ref="B4658:D4658"/>
    <mergeCell ref="B4659:D4659"/>
    <mergeCell ref="A4660:A4664"/>
    <mergeCell ref="B4660:D4660"/>
    <mergeCell ref="B4662:D4662"/>
    <mergeCell ref="B4663:D4663"/>
    <mergeCell ref="B4664:D4664"/>
    <mergeCell ref="A4667:A4668"/>
    <mergeCell ref="B4667:B4668"/>
    <mergeCell ref="B4672:D4672"/>
    <mergeCell ref="A4673:A4675"/>
    <mergeCell ref="B4673:D4673"/>
    <mergeCell ref="B4674:D4674"/>
    <mergeCell ref="B4675:D4675"/>
    <mergeCell ref="A4676:A4678"/>
    <mergeCell ref="B4676:D4676"/>
    <mergeCell ref="B4677:D4677"/>
    <mergeCell ref="B4678:D4678"/>
    <mergeCell ref="B4679:D4679"/>
    <mergeCell ref="B4680:D4680"/>
    <mergeCell ref="A4681:A4683"/>
    <mergeCell ref="B4681:D4681"/>
    <mergeCell ref="B4682:D4682"/>
    <mergeCell ref="B4683:D4683"/>
    <mergeCell ref="A4684:A4686"/>
    <mergeCell ref="B4684:D4684"/>
    <mergeCell ref="B4685:D4685"/>
    <mergeCell ref="B4686:D4686"/>
    <mergeCell ref="A4687:A4694"/>
    <mergeCell ref="B4687:C4687"/>
    <mergeCell ref="B4688:C4688"/>
    <mergeCell ref="B4689:C4689"/>
    <mergeCell ref="B4690:C4690"/>
    <mergeCell ref="B4691:C4691"/>
    <mergeCell ref="B4692:C4692"/>
    <mergeCell ref="B4693:C4693"/>
    <mergeCell ref="B4694:C4694"/>
    <mergeCell ref="B4695:D4695"/>
    <mergeCell ref="B4696:C4696"/>
    <mergeCell ref="A4698:A4699"/>
    <mergeCell ref="B4698:B4699"/>
    <mergeCell ref="A4701:A4702"/>
    <mergeCell ref="B4701:B4702"/>
    <mergeCell ref="A4703:A4706"/>
    <mergeCell ref="B4703:B4706"/>
    <mergeCell ref="A4708:A4709"/>
    <mergeCell ref="B4708:B4709"/>
    <mergeCell ref="A4711:A4712"/>
    <mergeCell ref="B4711:B4712"/>
    <mergeCell ref="A4714:A4715"/>
    <mergeCell ref="B4714:B4715"/>
    <mergeCell ref="A4717:A4718"/>
    <mergeCell ref="B4717:B4718"/>
    <mergeCell ref="A4721:A4722"/>
    <mergeCell ref="B4721:B4722"/>
    <mergeCell ref="A4730:A4731"/>
    <mergeCell ref="B4730:B4731"/>
    <mergeCell ref="A4747:A4750"/>
    <mergeCell ref="B4747:B4750"/>
    <mergeCell ref="A4752:A4753"/>
    <mergeCell ref="B4752:B4753"/>
    <mergeCell ref="A4760:A4761"/>
    <mergeCell ref="B4760:B4761"/>
    <mergeCell ref="A4770:A4771"/>
    <mergeCell ref="B4770:B4771"/>
    <mergeCell ref="A4772:A4773"/>
    <mergeCell ref="B4772:B4773"/>
    <mergeCell ref="A4774:A4777"/>
    <mergeCell ref="B4774:B4777"/>
    <mergeCell ref="A4778:A4779"/>
    <mergeCell ref="B4778:D4778"/>
    <mergeCell ref="B4779:D4779"/>
    <mergeCell ref="A4780:A4783"/>
    <mergeCell ref="B4780:D4780"/>
    <mergeCell ref="B4781:D4781"/>
    <mergeCell ref="B4782:D4782"/>
    <mergeCell ref="B4783:D4783"/>
    <mergeCell ref="B4784:D4784"/>
    <mergeCell ref="B4790:C4790"/>
    <mergeCell ref="A4791:A4792"/>
    <mergeCell ref="B4791:D4791"/>
    <mergeCell ref="B4792:D4792"/>
    <mergeCell ref="A4793:A4797"/>
    <mergeCell ref="B4793:D4793"/>
    <mergeCell ref="B4794:D4794"/>
    <mergeCell ref="B4795:D4795"/>
    <mergeCell ref="B4796:D4796"/>
    <mergeCell ref="B4797:D4797"/>
    <mergeCell ref="B4798:D4798"/>
    <mergeCell ref="A4801:A4803"/>
    <mergeCell ref="B4801:B4803"/>
    <mergeCell ref="A4804:A4806"/>
    <mergeCell ref="B4804:B4806"/>
    <mergeCell ref="A4807:A4812"/>
    <mergeCell ref="B4807:B4812"/>
    <mergeCell ref="A4818:A4819"/>
    <mergeCell ref="B4818:B4819"/>
    <mergeCell ref="A4832:A4834"/>
    <mergeCell ref="B4832:B4834"/>
    <mergeCell ref="A4836:A4837"/>
    <mergeCell ref="B4836:B4837"/>
    <mergeCell ref="A4840:A4841"/>
    <mergeCell ref="B4840:B4841"/>
    <mergeCell ref="A4844:A4845"/>
    <mergeCell ref="B4844:B4845"/>
    <mergeCell ref="A4846:A4847"/>
    <mergeCell ref="B4846:B4847"/>
    <mergeCell ref="A4848:A4849"/>
    <mergeCell ref="B4848:B4849"/>
    <mergeCell ref="A4851:A4852"/>
    <mergeCell ref="B4851:B4852"/>
    <mergeCell ref="A4853:A4854"/>
    <mergeCell ref="B4853:B4854"/>
    <mergeCell ref="A4859:A4860"/>
    <mergeCell ref="B4859:B4860"/>
    <mergeCell ref="A4863:A4864"/>
    <mergeCell ref="B4863:C4863"/>
    <mergeCell ref="B4864:C4864"/>
    <mergeCell ref="A4874:A4877"/>
    <mergeCell ref="B4874:B4877"/>
    <mergeCell ref="B4891:D4891"/>
    <mergeCell ref="A4865:A4868"/>
    <mergeCell ref="B4865:C4865"/>
    <mergeCell ref="B4866:C4866"/>
    <mergeCell ref="B4867:C4867"/>
    <mergeCell ref="B4868:C4868"/>
    <mergeCell ref="A4869:A4871"/>
    <mergeCell ref="B4869:D4869"/>
    <mergeCell ref="A4872:A4873"/>
    <mergeCell ref="B4872:B4873"/>
  </mergeCells>
  <pageMargins left="0.19685039370078741" right="0.19685039370078741" top="0.39370078740157483" bottom="0.19685039370078741" header="0" footer="0"/>
  <pageSetup paperSize="9" orientation="landscape"/>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000"/>
  <sheetViews>
    <sheetView workbookViewId="0">
      <pane ySplit="6" topLeftCell="A7" activePane="bottomLeft" state="frozen"/>
      <selection pane="bottomLeft" activeCell="D20" sqref="D20"/>
    </sheetView>
  </sheetViews>
  <sheetFormatPr defaultColWidth="14.42578125" defaultRowHeight="15" customHeight="1"/>
  <cols>
    <col min="1" max="1" width="4.42578125" style="145" customWidth="1"/>
    <col min="2" max="2" width="69.85546875" style="145" customWidth="1"/>
    <col min="3" max="3" width="20.42578125" style="145" customWidth="1"/>
    <col min="4" max="26" width="8.85546875" style="145" customWidth="1"/>
    <col min="27" max="16384" width="14.42578125" style="145"/>
  </cols>
  <sheetData>
    <row r="1" spans="1:26" ht="13.5" customHeight="1">
      <c r="A1" s="1574" t="s">
        <v>659</v>
      </c>
      <c r="B1" s="1575"/>
      <c r="C1" s="143"/>
      <c r="D1" s="144"/>
      <c r="E1" s="144"/>
      <c r="F1" s="144"/>
      <c r="G1" s="144"/>
      <c r="H1" s="144"/>
      <c r="I1" s="144"/>
      <c r="J1" s="144"/>
      <c r="K1" s="144"/>
      <c r="L1" s="144"/>
      <c r="M1" s="144"/>
      <c r="N1" s="144"/>
      <c r="O1" s="144"/>
      <c r="P1" s="144"/>
      <c r="Q1" s="144"/>
      <c r="R1" s="144"/>
      <c r="S1" s="144"/>
      <c r="T1" s="144"/>
      <c r="U1" s="144"/>
      <c r="V1" s="144"/>
      <c r="W1" s="144"/>
      <c r="X1" s="144"/>
      <c r="Y1" s="144"/>
      <c r="Z1" s="144"/>
    </row>
    <row r="2" spans="1:26" ht="13.5" customHeight="1">
      <c r="A2" s="1576" t="s">
        <v>660</v>
      </c>
      <c r="B2" s="1575"/>
      <c r="C2" s="143"/>
      <c r="D2" s="144"/>
      <c r="E2" s="144"/>
      <c r="F2" s="144"/>
      <c r="G2" s="144"/>
      <c r="H2" s="144"/>
      <c r="I2" s="144"/>
      <c r="J2" s="144"/>
      <c r="K2" s="144"/>
      <c r="L2" s="144"/>
      <c r="M2" s="144"/>
      <c r="N2" s="144"/>
      <c r="O2" s="144"/>
      <c r="P2" s="144"/>
      <c r="Q2" s="144"/>
      <c r="R2" s="144"/>
      <c r="S2" s="144"/>
      <c r="T2" s="144"/>
      <c r="U2" s="144"/>
      <c r="V2" s="144"/>
      <c r="W2" s="144"/>
      <c r="X2" s="144"/>
      <c r="Y2" s="144"/>
      <c r="Z2" s="144"/>
    </row>
    <row r="3" spans="1:26" ht="13.5" hidden="1" customHeight="1">
      <c r="A3" s="1577" t="s">
        <v>0</v>
      </c>
      <c r="B3" s="1575"/>
      <c r="C3" s="143"/>
      <c r="D3" s="144"/>
      <c r="E3" s="144"/>
      <c r="F3" s="144"/>
      <c r="G3" s="144"/>
      <c r="H3" s="144"/>
      <c r="I3" s="144"/>
      <c r="J3" s="144"/>
      <c r="K3" s="144"/>
      <c r="L3" s="144"/>
      <c r="M3" s="144"/>
      <c r="N3" s="144"/>
      <c r="O3" s="144"/>
      <c r="P3" s="144"/>
      <c r="Q3" s="144"/>
      <c r="R3" s="144"/>
      <c r="S3" s="144"/>
      <c r="T3" s="144"/>
      <c r="U3" s="144"/>
      <c r="V3" s="144"/>
      <c r="W3" s="144"/>
      <c r="X3" s="144"/>
      <c r="Y3" s="144"/>
      <c r="Z3" s="144"/>
    </row>
    <row r="4" spans="1:26" ht="13.5" hidden="1" customHeight="1">
      <c r="A4" s="144"/>
      <c r="B4" s="144"/>
      <c r="C4" s="143"/>
      <c r="D4" s="144"/>
      <c r="E4" s="144"/>
      <c r="F4" s="144"/>
      <c r="G4" s="144"/>
      <c r="H4" s="144"/>
      <c r="I4" s="144"/>
      <c r="J4" s="144"/>
      <c r="K4" s="144"/>
      <c r="L4" s="144"/>
      <c r="M4" s="144"/>
      <c r="N4" s="144"/>
      <c r="O4" s="144"/>
      <c r="P4" s="144"/>
      <c r="Q4" s="144"/>
      <c r="R4" s="144"/>
      <c r="S4" s="144"/>
      <c r="T4" s="144"/>
      <c r="U4" s="144"/>
      <c r="V4" s="144"/>
      <c r="W4" s="144"/>
      <c r="X4" s="144"/>
      <c r="Y4" s="144"/>
      <c r="Z4" s="144"/>
    </row>
    <row r="5" spans="1:26" ht="13.5" customHeight="1">
      <c r="A5" s="144"/>
      <c r="B5" s="144"/>
      <c r="C5" s="146" t="s">
        <v>2327</v>
      </c>
      <c r="D5" s="144"/>
      <c r="E5" s="144"/>
      <c r="F5" s="144"/>
      <c r="G5" s="144"/>
      <c r="H5" s="144"/>
      <c r="I5" s="144"/>
      <c r="J5" s="144"/>
      <c r="K5" s="144"/>
      <c r="L5" s="144"/>
      <c r="M5" s="144"/>
      <c r="N5" s="144"/>
      <c r="O5" s="144"/>
      <c r="P5" s="144"/>
      <c r="Q5" s="144"/>
      <c r="R5" s="144"/>
      <c r="S5" s="144"/>
      <c r="T5" s="144"/>
      <c r="U5" s="144"/>
      <c r="V5" s="144"/>
      <c r="W5" s="144"/>
      <c r="X5" s="144"/>
      <c r="Y5" s="144"/>
      <c r="Z5" s="144"/>
    </row>
    <row r="6" spans="1:26" ht="13.5" customHeight="1">
      <c r="A6" s="147" t="s">
        <v>1</v>
      </c>
      <c r="B6" s="147" t="s">
        <v>661</v>
      </c>
      <c r="C6" s="148" t="s">
        <v>544</v>
      </c>
      <c r="D6" s="144"/>
      <c r="E6" s="144"/>
      <c r="F6" s="144"/>
      <c r="G6" s="144"/>
      <c r="H6" s="144"/>
      <c r="I6" s="144"/>
      <c r="J6" s="144"/>
      <c r="K6" s="144"/>
      <c r="L6" s="144"/>
      <c r="M6" s="144"/>
      <c r="N6" s="144"/>
      <c r="O6" s="144"/>
      <c r="P6" s="144"/>
      <c r="Q6" s="144"/>
      <c r="R6" s="144"/>
      <c r="S6" s="144"/>
      <c r="T6" s="144"/>
      <c r="U6" s="144"/>
      <c r="V6" s="144"/>
      <c r="W6" s="144"/>
      <c r="X6" s="144"/>
      <c r="Y6" s="144"/>
      <c r="Z6" s="144"/>
    </row>
    <row r="7" spans="1:26" ht="13.5" customHeight="1">
      <c r="A7" s="149">
        <v>1</v>
      </c>
      <c r="B7" s="150" t="s">
        <v>2324</v>
      </c>
      <c r="C7" s="151"/>
      <c r="D7" s="144"/>
      <c r="E7" s="144"/>
      <c r="F7" s="144"/>
      <c r="G7" s="144"/>
      <c r="H7" s="144"/>
      <c r="I7" s="144"/>
      <c r="J7" s="144"/>
      <c r="K7" s="144"/>
      <c r="L7" s="144"/>
      <c r="M7" s="144"/>
      <c r="N7" s="144"/>
      <c r="O7" s="144"/>
      <c r="P7" s="144"/>
      <c r="Q7" s="144"/>
      <c r="R7" s="144"/>
      <c r="S7" s="144"/>
      <c r="T7" s="144"/>
      <c r="U7" s="144"/>
      <c r="V7" s="144"/>
      <c r="W7" s="144"/>
      <c r="X7" s="144"/>
      <c r="Y7" s="144"/>
      <c r="Z7" s="144"/>
    </row>
    <row r="8" spans="1:26" ht="13.5" customHeight="1">
      <c r="A8" s="149">
        <v>2</v>
      </c>
      <c r="B8" s="150" t="s">
        <v>2325</v>
      </c>
      <c r="C8" s="151"/>
      <c r="D8" s="144"/>
      <c r="E8" s="144"/>
      <c r="F8" s="144"/>
      <c r="G8" s="144"/>
      <c r="H8" s="144"/>
      <c r="I8" s="144"/>
      <c r="J8" s="144"/>
      <c r="K8" s="144"/>
      <c r="L8" s="144"/>
      <c r="M8" s="144"/>
      <c r="N8" s="144"/>
      <c r="O8" s="144"/>
      <c r="P8" s="144"/>
      <c r="Q8" s="144"/>
      <c r="R8" s="144"/>
      <c r="S8" s="144"/>
      <c r="T8" s="144"/>
      <c r="U8" s="144"/>
      <c r="V8" s="144"/>
      <c r="W8" s="144"/>
      <c r="X8" s="144"/>
      <c r="Y8" s="144"/>
      <c r="Z8" s="144"/>
    </row>
    <row r="9" spans="1:26" ht="13.5" customHeight="1">
      <c r="A9" s="149">
        <v>3</v>
      </c>
      <c r="B9" s="150" t="s">
        <v>2326</v>
      </c>
      <c r="C9" s="151"/>
      <c r="D9" s="144"/>
      <c r="E9" s="144"/>
      <c r="F9" s="144"/>
      <c r="G9" s="144"/>
      <c r="H9" s="144"/>
      <c r="I9" s="144"/>
      <c r="J9" s="144"/>
      <c r="K9" s="144"/>
      <c r="L9" s="144"/>
      <c r="M9" s="144"/>
      <c r="N9" s="144"/>
      <c r="O9" s="144"/>
      <c r="P9" s="144"/>
      <c r="Q9" s="144"/>
      <c r="R9" s="144"/>
      <c r="S9" s="144"/>
      <c r="T9" s="144"/>
      <c r="U9" s="144"/>
      <c r="V9" s="144"/>
      <c r="W9" s="144"/>
      <c r="X9" s="144"/>
      <c r="Y9" s="144"/>
      <c r="Z9" s="144"/>
    </row>
    <row r="10" spans="1:26" ht="13.5" customHeight="1">
      <c r="A10" s="149"/>
      <c r="B10" s="150"/>
      <c r="C10" s="151"/>
      <c r="D10" s="152"/>
      <c r="E10" s="144"/>
      <c r="F10" s="144"/>
      <c r="G10" s="144"/>
      <c r="H10" s="144"/>
      <c r="I10" s="144"/>
      <c r="J10" s="144"/>
      <c r="K10" s="144"/>
      <c r="L10" s="144"/>
      <c r="M10" s="144"/>
      <c r="N10" s="144"/>
      <c r="O10" s="144"/>
      <c r="P10" s="144"/>
      <c r="Q10" s="144"/>
      <c r="R10" s="144"/>
      <c r="S10" s="144"/>
      <c r="T10" s="144"/>
      <c r="U10" s="144"/>
      <c r="V10" s="144"/>
      <c r="W10" s="144"/>
      <c r="X10" s="144"/>
      <c r="Y10" s="144"/>
      <c r="Z10" s="144"/>
    </row>
    <row r="11" spans="1:26" ht="13.5" customHeight="1">
      <c r="A11" s="144"/>
      <c r="B11" s="144"/>
      <c r="C11" s="143"/>
      <c r="D11" s="144"/>
      <c r="E11" s="144"/>
      <c r="F11" s="144"/>
      <c r="G11" s="144"/>
      <c r="H11" s="144"/>
      <c r="I11" s="144"/>
      <c r="J11" s="144"/>
      <c r="K11" s="144"/>
      <c r="L11" s="144"/>
      <c r="M11" s="144"/>
      <c r="N11" s="144"/>
      <c r="O11" s="144"/>
      <c r="P11" s="144"/>
      <c r="Q11" s="144"/>
      <c r="R11" s="144"/>
      <c r="S11" s="144"/>
      <c r="T11" s="144"/>
      <c r="U11" s="144"/>
      <c r="V11" s="144"/>
      <c r="W11" s="144"/>
      <c r="X11" s="144"/>
      <c r="Y11" s="144"/>
      <c r="Z11" s="144"/>
    </row>
    <row r="12" spans="1:26" ht="13.5" customHeight="1">
      <c r="A12" s="144"/>
      <c r="B12" s="144"/>
      <c r="C12" s="143"/>
      <c r="D12" s="144"/>
      <c r="E12" s="144"/>
      <c r="F12" s="144"/>
      <c r="G12" s="144"/>
      <c r="H12" s="144"/>
      <c r="I12" s="144"/>
      <c r="J12" s="144"/>
      <c r="K12" s="144"/>
      <c r="L12" s="144"/>
      <c r="M12" s="144"/>
      <c r="N12" s="144"/>
      <c r="O12" s="144"/>
      <c r="P12" s="144"/>
      <c r="Q12" s="144"/>
      <c r="R12" s="144"/>
      <c r="S12" s="144"/>
      <c r="T12" s="144"/>
      <c r="U12" s="144"/>
      <c r="V12" s="144"/>
      <c r="W12" s="144"/>
      <c r="X12" s="144"/>
      <c r="Y12" s="144"/>
      <c r="Z12" s="144"/>
    </row>
    <row r="13" spans="1:26" ht="13.5" customHeight="1">
      <c r="A13" s="144"/>
      <c r="B13" s="144"/>
      <c r="C13" s="143"/>
      <c r="D13" s="144"/>
      <c r="E13" s="144"/>
      <c r="F13" s="144"/>
      <c r="G13" s="144"/>
      <c r="H13" s="144"/>
      <c r="I13" s="144"/>
      <c r="J13" s="144"/>
      <c r="K13" s="144"/>
      <c r="L13" s="144"/>
      <c r="M13" s="144"/>
      <c r="N13" s="144"/>
      <c r="O13" s="144"/>
      <c r="P13" s="144"/>
      <c r="Q13" s="144"/>
      <c r="R13" s="144"/>
      <c r="S13" s="144"/>
      <c r="T13" s="144"/>
      <c r="U13" s="144"/>
      <c r="V13" s="144"/>
      <c r="W13" s="144"/>
      <c r="X13" s="144"/>
      <c r="Y13" s="144"/>
      <c r="Z13" s="144"/>
    </row>
    <row r="14" spans="1:26" ht="13.5" customHeight="1">
      <c r="A14" s="144"/>
      <c r="B14" s="144"/>
      <c r="C14" s="143"/>
      <c r="D14" s="144"/>
      <c r="E14" s="144"/>
      <c r="F14" s="144"/>
      <c r="G14" s="144"/>
      <c r="H14" s="144"/>
      <c r="I14" s="144"/>
      <c r="J14" s="144"/>
      <c r="K14" s="144"/>
      <c r="L14" s="144"/>
      <c r="M14" s="144"/>
      <c r="N14" s="144"/>
      <c r="O14" s="144"/>
      <c r="P14" s="144"/>
      <c r="Q14" s="144"/>
      <c r="R14" s="144"/>
      <c r="S14" s="144"/>
      <c r="T14" s="144"/>
      <c r="U14" s="144"/>
      <c r="V14" s="144"/>
      <c r="W14" s="144"/>
      <c r="X14" s="144"/>
      <c r="Y14" s="144"/>
      <c r="Z14" s="144"/>
    </row>
    <row r="15" spans="1:26" ht="13.5" customHeight="1">
      <c r="A15" s="144"/>
      <c r="B15" s="144"/>
      <c r="C15" s="143"/>
      <c r="D15" s="144"/>
      <c r="E15" s="144"/>
      <c r="F15" s="144"/>
      <c r="G15" s="144"/>
      <c r="H15" s="144"/>
      <c r="I15" s="144"/>
      <c r="J15" s="144"/>
      <c r="K15" s="144"/>
      <c r="L15" s="144"/>
      <c r="M15" s="144"/>
      <c r="N15" s="144"/>
      <c r="O15" s="144"/>
      <c r="P15" s="144"/>
      <c r="Q15" s="144"/>
      <c r="R15" s="144"/>
      <c r="S15" s="144"/>
      <c r="T15" s="144"/>
      <c r="U15" s="144"/>
      <c r="V15" s="144"/>
      <c r="W15" s="144"/>
      <c r="X15" s="144"/>
      <c r="Y15" s="144"/>
      <c r="Z15" s="144"/>
    </row>
    <row r="16" spans="1:26" ht="13.5" customHeight="1">
      <c r="A16" s="144"/>
      <c r="B16" s="144"/>
      <c r="C16" s="143"/>
      <c r="D16" s="144"/>
      <c r="E16" s="144"/>
      <c r="F16" s="144"/>
      <c r="G16" s="144"/>
      <c r="H16" s="144"/>
      <c r="I16" s="144"/>
      <c r="J16" s="144"/>
      <c r="K16" s="144"/>
      <c r="L16" s="144"/>
      <c r="M16" s="144"/>
      <c r="N16" s="144"/>
      <c r="O16" s="144"/>
      <c r="P16" s="144"/>
      <c r="Q16" s="144"/>
      <c r="R16" s="144"/>
      <c r="S16" s="144"/>
      <c r="T16" s="144"/>
      <c r="U16" s="144"/>
      <c r="V16" s="144"/>
      <c r="W16" s="144"/>
      <c r="X16" s="144"/>
      <c r="Y16" s="144"/>
      <c r="Z16" s="144"/>
    </row>
    <row r="17" spans="1:26" ht="13.5" customHeight="1">
      <c r="A17" s="144"/>
      <c r="B17" s="144"/>
      <c r="C17" s="143"/>
      <c r="D17" s="144"/>
      <c r="E17" s="144"/>
      <c r="F17" s="144"/>
      <c r="G17" s="144"/>
      <c r="H17" s="144"/>
      <c r="I17" s="144"/>
      <c r="J17" s="144"/>
      <c r="K17" s="144"/>
      <c r="L17" s="144"/>
      <c r="M17" s="144"/>
      <c r="N17" s="144"/>
      <c r="O17" s="144"/>
      <c r="P17" s="144"/>
      <c r="Q17" s="144"/>
      <c r="R17" s="144"/>
      <c r="S17" s="144"/>
      <c r="T17" s="144"/>
      <c r="U17" s="144"/>
      <c r="V17" s="144"/>
      <c r="W17" s="144"/>
      <c r="X17" s="144"/>
      <c r="Y17" s="144"/>
      <c r="Z17" s="144"/>
    </row>
    <row r="18" spans="1:26" ht="13.5" customHeight="1">
      <c r="A18" s="144"/>
      <c r="B18" s="144"/>
      <c r="C18" s="143"/>
      <c r="D18" s="144"/>
      <c r="E18" s="144"/>
      <c r="F18" s="144"/>
      <c r="G18" s="144"/>
      <c r="H18" s="144"/>
      <c r="I18" s="144"/>
      <c r="J18" s="144"/>
      <c r="K18" s="144"/>
      <c r="L18" s="144"/>
      <c r="M18" s="144"/>
      <c r="N18" s="144"/>
      <c r="O18" s="144"/>
      <c r="P18" s="144"/>
      <c r="Q18" s="144"/>
      <c r="R18" s="144"/>
      <c r="S18" s="144"/>
      <c r="T18" s="144"/>
      <c r="U18" s="144"/>
      <c r="V18" s="144"/>
      <c r="W18" s="144"/>
      <c r="X18" s="144"/>
      <c r="Y18" s="144"/>
      <c r="Z18" s="144"/>
    </row>
    <row r="19" spans="1:26" ht="13.5" customHeight="1">
      <c r="A19" s="144"/>
      <c r="B19" s="144"/>
      <c r="C19" s="143"/>
      <c r="D19" s="144"/>
      <c r="E19" s="144"/>
      <c r="F19" s="144"/>
      <c r="G19" s="144"/>
      <c r="H19" s="144"/>
      <c r="I19" s="144"/>
      <c r="J19" s="144"/>
      <c r="K19" s="144"/>
      <c r="L19" s="144"/>
      <c r="M19" s="144"/>
      <c r="N19" s="144"/>
      <c r="O19" s="144"/>
      <c r="P19" s="144"/>
      <c r="Q19" s="144"/>
      <c r="R19" s="144"/>
      <c r="S19" s="144"/>
      <c r="T19" s="144"/>
      <c r="U19" s="144"/>
      <c r="V19" s="144"/>
      <c r="W19" s="144"/>
      <c r="X19" s="144"/>
      <c r="Y19" s="144"/>
      <c r="Z19" s="144"/>
    </row>
    <row r="20" spans="1:26" ht="13.5" customHeight="1">
      <c r="A20" s="144"/>
      <c r="B20" s="144"/>
      <c r="C20" s="143"/>
      <c r="D20" s="144"/>
      <c r="E20" s="144"/>
      <c r="F20" s="144"/>
      <c r="G20" s="144"/>
      <c r="H20" s="144"/>
      <c r="I20" s="144"/>
      <c r="J20" s="144"/>
      <c r="K20" s="144"/>
      <c r="L20" s="144"/>
      <c r="M20" s="144"/>
      <c r="N20" s="144"/>
      <c r="O20" s="144"/>
      <c r="P20" s="144"/>
      <c r="Q20" s="144"/>
      <c r="R20" s="144"/>
      <c r="S20" s="144"/>
      <c r="T20" s="144"/>
      <c r="U20" s="144"/>
      <c r="V20" s="144"/>
      <c r="W20" s="144"/>
      <c r="X20" s="144"/>
      <c r="Y20" s="144"/>
      <c r="Z20" s="144"/>
    </row>
    <row r="21" spans="1:26" ht="13.5" customHeight="1">
      <c r="A21" s="144"/>
      <c r="B21" s="144"/>
      <c r="C21" s="143"/>
      <c r="D21" s="144"/>
      <c r="E21" s="144"/>
      <c r="F21" s="144"/>
      <c r="G21" s="144"/>
      <c r="H21" s="144"/>
      <c r="I21" s="144"/>
      <c r="J21" s="144"/>
      <c r="K21" s="144"/>
      <c r="L21" s="144"/>
      <c r="M21" s="144"/>
      <c r="N21" s="144"/>
      <c r="O21" s="144"/>
      <c r="P21" s="144"/>
      <c r="Q21" s="144"/>
      <c r="R21" s="144"/>
      <c r="S21" s="144"/>
      <c r="T21" s="144"/>
      <c r="U21" s="144"/>
      <c r="V21" s="144"/>
      <c r="W21" s="144"/>
      <c r="X21" s="144"/>
      <c r="Y21" s="144"/>
      <c r="Z21" s="144"/>
    </row>
    <row r="22" spans="1:26" ht="13.5" customHeight="1">
      <c r="A22" s="144"/>
      <c r="B22" s="144"/>
      <c r="C22" s="143"/>
      <c r="D22" s="144"/>
      <c r="E22" s="144"/>
      <c r="F22" s="144"/>
      <c r="G22" s="144"/>
      <c r="H22" s="144"/>
      <c r="I22" s="144"/>
      <c r="J22" s="144"/>
      <c r="K22" s="144"/>
      <c r="L22" s="144"/>
      <c r="M22" s="144"/>
      <c r="N22" s="144"/>
      <c r="O22" s="144"/>
      <c r="P22" s="144"/>
      <c r="Q22" s="144"/>
      <c r="R22" s="144"/>
      <c r="S22" s="144"/>
      <c r="T22" s="144"/>
      <c r="U22" s="144"/>
      <c r="V22" s="144"/>
      <c r="W22" s="144"/>
      <c r="X22" s="144"/>
      <c r="Y22" s="144"/>
      <c r="Z22" s="144"/>
    </row>
    <row r="23" spans="1:26" ht="13.5" customHeight="1">
      <c r="A23" s="144"/>
      <c r="B23" s="144"/>
      <c r="C23" s="143"/>
      <c r="D23" s="144"/>
      <c r="E23" s="144"/>
      <c r="F23" s="144"/>
      <c r="G23" s="144"/>
      <c r="H23" s="144"/>
      <c r="I23" s="144"/>
      <c r="J23" s="144"/>
      <c r="K23" s="144"/>
      <c r="L23" s="144"/>
      <c r="M23" s="144"/>
      <c r="N23" s="144"/>
      <c r="O23" s="144"/>
      <c r="P23" s="144"/>
      <c r="Q23" s="144"/>
      <c r="R23" s="144"/>
      <c r="S23" s="144"/>
      <c r="T23" s="144"/>
      <c r="U23" s="144"/>
      <c r="V23" s="144"/>
      <c r="W23" s="144"/>
      <c r="X23" s="144"/>
      <c r="Y23" s="144"/>
      <c r="Z23" s="144"/>
    </row>
    <row r="24" spans="1:26" ht="13.5" customHeight="1">
      <c r="A24" s="144"/>
      <c r="B24" s="144"/>
      <c r="C24" s="143"/>
      <c r="D24" s="144"/>
      <c r="E24" s="144"/>
      <c r="F24" s="144"/>
      <c r="G24" s="144"/>
      <c r="H24" s="144"/>
      <c r="I24" s="144"/>
      <c r="J24" s="144"/>
      <c r="K24" s="144"/>
      <c r="L24" s="144"/>
      <c r="M24" s="144"/>
      <c r="N24" s="144"/>
      <c r="O24" s="144"/>
      <c r="P24" s="144"/>
      <c r="Q24" s="144"/>
      <c r="R24" s="144"/>
      <c r="S24" s="144"/>
      <c r="T24" s="144"/>
      <c r="U24" s="144"/>
      <c r="V24" s="144"/>
      <c r="W24" s="144"/>
      <c r="X24" s="144"/>
      <c r="Y24" s="144"/>
      <c r="Z24" s="144"/>
    </row>
    <row r="25" spans="1:26" ht="13.5" customHeight="1">
      <c r="A25" s="144"/>
      <c r="B25" s="144"/>
      <c r="C25" s="143"/>
      <c r="D25" s="144"/>
      <c r="E25" s="144"/>
      <c r="F25" s="144"/>
      <c r="G25" s="144"/>
      <c r="H25" s="144"/>
      <c r="I25" s="144"/>
      <c r="J25" s="144"/>
      <c r="K25" s="144"/>
      <c r="L25" s="144"/>
      <c r="M25" s="144"/>
      <c r="N25" s="144"/>
      <c r="O25" s="144"/>
      <c r="P25" s="144"/>
      <c r="Q25" s="144"/>
      <c r="R25" s="144"/>
      <c r="S25" s="144"/>
      <c r="T25" s="144"/>
      <c r="U25" s="144"/>
      <c r="V25" s="144"/>
      <c r="W25" s="144"/>
      <c r="X25" s="144"/>
      <c r="Y25" s="144"/>
      <c r="Z25" s="144"/>
    </row>
    <row r="26" spans="1:26" ht="13.5" customHeight="1">
      <c r="A26" s="144"/>
      <c r="B26" s="144"/>
      <c r="C26" s="143"/>
      <c r="D26" s="144"/>
      <c r="E26" s="144"/>
      <c r="F26" s="144"/>
      <c r="G26" s="144"/>
      <c r="H26" s="144"/>
      <c r="I26" s="144"/>
      <c r="J26" s="144"/>
      <c r="K26" s="144"/>
      <c r="L26" s="144"/>
      <c r="M26" s="144"/>
      <c r="N26" s="144"/>
      <c r="O26" s="144"/>
      <c r="P26" s="144"/>
      <c r="Q26" s="144"/>
      <c r="R26" s="144"/>
      <c r="S26" s="144"/>
      <c r="T26" s="144"/>
      <c r="U26" s="144"/>
      <c r="V26" s="144"/>
      <c r="W26" s="144"/>
      <c r="X26" s="144"/>
      <c r="Y26" s="144"/>
      <c r="Z26" s="144"/>
    </row>
    <row r="27" spans="1:26" ht="13.5" customHeight="1">
      <c r="A27" s="144"/>
      <c r="B27" s="144"/>
      <c r="C27" s="143"/>
      <c r="D27" s="144"/>
      <c r="E27" s="144"/>
      <c r="F27" s="144"/>
      <c r="G27" s="144"/>
      <c r="H27" s="144"/>
      <c r="I27" s="144"/>
      <c r="J27" s="144"/>
      <c r="K27" s="144"/>
      <c r="L27" s="144"/>
      <c r="M27" s="144"/>
      <c r="N27" s="144"/>
      <c r="O27" s="144"/>
      <c r="P27" s="144"/>
      <c r="Q27" s="144"/>
      <c r="R27" s="144"/>
      <c r="S27" s="144"/>
      <c r="T27" s="144"/>
      <c r="U27" s="144"/>
      <c r="V27" s="144"/>
      <c r="W27" s="144"/>
      <c r="X27" s="144"/>
      <c r="Y27" s="144"/>
      <c r="Z27" s="144"/>
    </row>
    <row r="28" spans="1:26" ht="13.5" customHeight="1">
      <c r="A28" s="144"/>
      <c r="B28" s="144"/>
      <c r="C28" s="143"/>
      <c r="D28" s="144"/>
      <c r="E28" s="144"/>
      <c r="F28" s="144"/>
      <c r="G28" s="144"/>
      <c r="H28" s="144"/>
      <c r="I28" s="144"/>
      <c r="J28" s="144"/>
      <c r="K28" s="144"/>
      <c r="L28" s="144"/>
      <c r="M28" s="144"/>
      <c r="N28" s="144"/>
      <c r="O28" s="144"/>
      <c r="P28" s="144"/>
      <c r="Q28" s="144"/>
      <c r="R28" s="144"/>
      <c r="S28" s="144"/>
      <c r="T28" s="144"/>
      <c r="U28" s="144"/>
      <c r="V28" s="144"/>
      <c r="W28" s="144"/>
      <c r="X28" s="144"/>
      <c r="Y28" s="144"/>
      <c r="Z28" s="144"/>
    </row>
    <row r="29" spans="1:26" ht="13.5" customHeight="1">
      <c r="A29" s="144"/>
      <c r="B29" s="144"/>
      <c r="C29" s="143"/>
      <c r="D29" s="144"/>
      <c r="E29" s="144"/>
      <c r="F29" s="144"/>
      <c r="G29" s="144"/>
      <c r="H29" s="144"/>
      <c r="I29" s="144"/>
      <c r="J29" s="144"/>
      <c r="K29" s="144"/>
      <c r="L29" s="144"/>
      <c r="M29" s="144"/>
      <c r="N29" s="144"/>
      <c r="O29" s="144"/>
      <c r="P29" s="144"/>
      <c r="Q29" s="144"/>
      <c r="R29" s="144"/>
      <c r="S29" s="144"/>
      <c r="T29" s="144"/>
      <c r="U29" s="144"/>
      <c r="V29" s="144"/>
      <c r="W29" s="144"/>
      <c r="X29" s="144"/>
      <c r="Y29" s="144"/>
      <c r="Z29" s="144"/>
    </row>
    <row r="30" spans="1:26" ht="13.5" customHeight="1">
      <c r="A30" s="144"/>
      <c r="B30" s="144"/>
      <c r="C30" s="143"/>
      <c r="D30" s="144"/>
      <c r="E30" s="144"/>
      <c r="F30" s="144"/>
      <c r="G30" s="144"/>
      <c r="H30" s="144"/>
      <c r="I30" s="144"/>
      <c r="J30" s="144"/>
      <c r="K30" s="144"/>
      <c r="L30" s="144"/>
      <c r="M30" s="144"/>
      <c r="N30" s="144"/>
      <c r="O30" s="144"/>
      <c r="P30" s="144"/>
      <c r="Q30" s="144"/>
      <c r="R30" s="144"/>
      <c r="S30" s="144"/>
      <c r="T30" s="144"/>
      <c r="U30" s="144"/>
      <c r="V30" s="144"/>
      <c r="W30" s="144"/>
      <c r="X30" s="144"/>
      <c r="Y30" s="144"/>
      <c r="Z30" s="144"/>
    </row>
    <row r="31" spans="1:26" ht="13.5" customHeight="1">
      <c r="A31" s="144"/>
      <c r="B31" s="144"/>
      <c r="C31" s="143"/>
      <c r="D31" s="144"/>
      <c r="E31" s="144"/>
      <c r="F31" s="144"/>
      <c r="G31" s="144"/>
      <c r="H31" s="144"/>
      <c r="I31" s="144"/>
      <c r="J31" s="144"/>
      <c r="K31" s="144"/>
      <c r="L31" s="144"/>
      <c r="M31" s="144"/>
      <c r="N31" s="144"/>
      <c r="O31" s="144"/>
      <c r="P31" s="144"/>
      <c r="Q31" s="144"/>
      <c r="R31" s="144"/>
      <c r="S31" s="144"/>
      <c r="T31" s="144"/>
      <c r="U31" s="144"/>
      <c r="V31" s="144"/>
      <c r="W31" s="144"/>
      <c r="X31" s="144"/>
      <c r="Y31" s="144"/>
      <c r="Z31" s="144"/>
    </row>
    <row r="32" spans="1:26" ht="13.5" customHeight="1">
      <c r="A32" s="144"/>
      <c r="B32" s="144"/>
      <c r="C32" s="143"/>
      <c r="D32" s="144"/>
      <c r="E32" s="144"/>
      <c r="F32" s="144"/>
      <c r="G32" s="144"/>
      <c r="H32" s="144"/>
      <c r="I32" s="144"/>
      <c r="J32" s="144"/>
      <c r="K32" s="144"/>
      <c r="L32" s="144"/>
      <c r="M32" s="144"/>
      <c r="N32" s="144"/>
      <c r="O32" s="144"/>
      <c r="P32" s="144"/>
      <c r="Q32" s="144"/>
      <c r="R32" s="144"/>
      <c r="S32" s="144"/>
      <c r="T32" s="144"/>
      <c r="U32" s="144"/>
      <c r="V32" s="144"/>
      <c r="W32" s="144"/>
      <c r="X32" s="144"/>
      <c r="Y32" s="144"/>
      <c r="Z32" s="144"/>
    </row>
    <row r="33" spans="1:26" ht="13.5" customHeight="1">
      <c r="A33" s="144"/>
      <c r="B33" s="144"/>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row>
    <row r="34" spans="1:26" ht="13.5" customHeight="1">
      <c r="A34" s="144"/>
      <c r="B34" s="144"/>
      <c r="C34" s="143"/>
      <c r="D34" s="144"/>
      <c r="E34" s="144"/>
      <c r="F34" s="144"/>
      <c r="G34" s="144"/>
      <c r="H34" s="144"/>
      <c r="I34" s="144"/>
      <c r="J34" s="144"/>
      <c r="K34" s="144"/>
      <c r="L34" s="144"/>
      <c r="M34" s="144"/>
      <c r="N34" s="144"/>
      <c r="O34" s="144"/>
      <c r="P34" s="144"/>
      <c r="Q34" s="144"/>
      <c r="R34" s="144"/>
      <c r="S34" s="144"/>
      <c r="T34" s="144"/>
      <c r="U34" s="144"/>
      <c r="V34" s="144"/>
      <c r="W34" s="144"/>
      <c r="X34" s="144"/>
      <c r="Y34" s="144"/>
      <c r="Z34" s="144"/>
    </row>
    <row r="35" spans="1:26" ht="13.5" customHeight="1">
      <c r="A35" s="144"/>
      <c r="B35" s="144"/>
      <c r="C35" s="143"/>
      <c r="D35" s="144"/>
      <c r="E35" s="144"/>
      <c r="F35" s="144"/>
      <c r="G35" s="144"/>
      <c r="H35" s="144"/>
      <c r="I35" s="144"/>
      <c r="J35" s="144"/>
      <c r="K35" s="144"/>
      <c r="L35" s="144"/>
      <c r="M35" s="144"/>
      <c r="N35" s="144"/>
      <c r="O35" s="144"/>
      <c r="P35" s="144"/>
      <c r="Q35" s="144"/>
      <c r="R35" s="144"/>
      <c r="S35" s="144"/>
      <c r="T35" s="144"/>
      <c r="U35" s="144"/>
      <c r="V35" s="144"/>
      <c r="W35" s="144"/>
      <c r="X35" s="144"/>
      <c r="Y35" s="144"/>
      <c r="Z35" s="144"/>
    </row>
    <row r="36" spans="1:26" ht="13.5" customHeight="1">
      <c r="A36" s="144"/>
      <c r="B36" s="144"/>
      <c r="C36" s="143"/>
      <c r="D36" s="144"/>
      <c r="E36" s="144"/>
      <c r="F36" s="144"/>
      <c r="G36" s="144"/>
      <c r="H36" s="144"/>
      <c r="I36" s="144"/>
      <c r="J36" s="144"/>
      <c r="K36" s="144"/>
      <c r="L36" s="144"/>
      <c r="M36" s="144"/>
      <c r="N36" s="144"/>
      <c r="O36" s="144"/>
      <c r="P36" s="144"/>
      <c r="Q36" s="144"/>
      <c r="R36" s="144"/>
      <c r="S36" s="144"/>
      <c r="T36" s="144"/>
      <c r="U36" s="144"/>
      <c r="V36" s="144"/>
      <c r="W36" s="144"/>
      <c r="X36" s="144"/>
      <c r="Y36" s="144"/>
      <c r="Z36" s="144"/>
    </row>
    <row r="37" spans="1:26" ht="13.5" customHeight="1">
      <c r="A37" s="144"/>
      <c r="B37" s="144"/>
      <c r="C37" s="143"/>
      <c r="D37" s="144"/>
      <c r="E37" s="144"/>
      <c r="F37" s="144"/>
      <c r="G37" s="144"/>
      <c r="H37" s="144"/>
      <c r="I37" s="144"/>
      <c r="J37" s="144"/>
      <c r="K37" s="144"/>
      <c r="L37" s="144"/>
      <c r="M37" s="144"/>
      <c r="N37" s="144"/>
      <c r="O37" s="144"/>
      <c r="P37" s="144"/>
      <c r="Q37" s="144"/>
      <c r="R37" s="144"/>
      <c r="S37" s="144"/>
      <c r="T37" s="144"/>
      <c r="U37" s="144"/>
      <c r="V37" s="144"/>
      <c r="W37" s="144"/>
      <c r="X37" s="144"/>
      <c r="Y37" s="144"/>
      <c r="Z37" s="144"/>
    </row>
    <row r="38" spans="1:26" ht="13.5" customHeight="1">
      <c r="A38" s="144"/>
      <c r="B38" s="144"/>
      <c r="C38" s="143"/>
      <c r="D38" s="144"/>
      <c r="E38" s="144"/>
      <c r="F38" s="144"/>
      <c r="G38" s="144"/>
      <c r="H38" s="144"/>
      <c r="I38" s="144"/>
      <c r="J38" s="144"/>
      <c r="K38" s="144"/>
      <c r="L38" s="144"/>
      <c r="M38" s="144"/>
      <c r="N38" s="144"/>
      <c r="O38" s="144"/>
      <c r="P38" s="144"/>
      <c r="Q38" s="144"/>
      <c r="R38" s="144"/>
      <c r="S38" s="144"/>
      <c r="T38" s="144"/>
      <c r="U38" s="144"/>
      <c r="V38" s="144"/>
      <c r="W38" s="144"/>
      <c r="X38" s="144"/>
      <c r="Y38" s="144"/>
      <c r="Z38" s="144"/>
    </row>
    <row r="39" spans="1:26" ht="13.5" customHeight="1">
      <c r="A39" s="144"/>
      <c r="B39" s="144"/>
      <c r="C39" s="143"/>
      <c r="D39" s="144"/>
      <c r="E39" s="144"/>
      <c r="F39" s="144"/>
      <c r="G39" s="144"/>
      <c r="H39" s="144"/>
      <c r="I39" s="144"/>
      <c r="J39" s="144"/>
      <c r="K39" s="144"/>
      <c r="L39" s="144"/>
      <c r="M39" s="144"/>
      <c r="N39" s="144"/>
      <c r="O39" s="144"/>
      <c r="P39" s="144"/>
      <c r="Q39" s="144"/>
      <c r="R39" s="144"/>
      <c r="S39" s="144"/>
      <c r="T39" s="144"/>
      <c r="U39" s="144"/>
      <c r="V39" s="144"/>
      <c r="W39" s="144"/>
      <c r="X39" s="144"/>
      <c r="Y39" s="144"/>
      <c r="Z39" s="144"/>
    </row>
    <row r="40" spans="1:26" ht="13.5" customHeight="1">
      <c r="A40" s="144"/>
      <c r="B40" s="144"/>
      <c r="C40" s="143"/>
      <c r="D40" s="144"/>
      <c r="E40" s="144"/>
      <c r="F40" s="144"/>
      <c r="G40" s="144"/>
      <c r="H40" s="144"/>
      <c r="I40" s="144"/>
      <c r="J40" s="144"/>
      <c r="K40" s="144"/>
      <c r="L40" s="144"/>
      <c r="M40" s="144"/>
      <c r="N40" s="144"/>
      <c r="O40" s="144"/>
      <c r="P40" s="144"/>
      <c r="Q40" s="144"/>
      <c r="R40" s="144"/>
      <c r="S40" s="144"/>
      <c r="T40" s="144"/>
      <c r="U40" s="144"/>
      <c r="V40" s="144"/>
      <c r="W40" s="144"/>
      <c r="X40" s="144"/>
      <c r="Y40" s="144"/>
      <c r="Z40" s="144"/>
    </row>
    <row r="41" spans="1:26" ht="13.5" customHeight="1">
      <c r="A41" s="144"/>
      <c r="B41" s="144"/>
      <c r="C41" s="143"/>
      <c r="D41" s="144"/>
      <c r="E41" s="144"/>
      <c r="F41" s="144"/>
      <c r="G41" s="144"/>
      <c r="H41" s="144"/>
      <c r="I41" s="144"/>
      <c r="J41" s="144"/>
      <c r="K41" s="144"/>
      <c r="L41" s="144"/>
      <c r="M41" s="144"/>
      <c r="N41" s="144"/>
      <c r="O41" s="144"/>
      <c r="P41" s="144"/>
      <c r="Q41" s="144"/>
      <c r="R41" s="144"/>
      <c r="S41" s="144"/>
      <c r="T41" s="144"/>
      <c r="U41" s="144"/>
      <c r="V41" s="144"/>
      <c r="W41" s="144"/>
      <c r="X41" s="144"/>
      <c r="Y41" s="144"/>
      <c r="Z41" s="144"/>
    </row>
    <row r="42" spans="1:26" ht="13.5" customHeight="1">
      <c r="A42" s="144"/>
      <c r="B42" s="144"/>
      <c r="C42" s="143"/>
      <c r="D42" s="144"/>
      <c r="E42" s="144"/>
      <c r="F42" s="144"/>
      <c r="G42" s="144"/>
      <c r="H42" s="144"/>
      <c r="I42" s="144"/>
      <c r="J42" s="144"/>
      <c r="K42" s="144"/>
      <c r="L42" s="144"/>
      <c r="M42" s="144"/>
      <c r="N42" s="144"/>
      <c r="O42" s="144"/>
      <c r="P42" s="144"/>
      <c r="Q42" s="144"/>
      <c r="R42" s="144"/>
      <c r="S42" s="144"/>
      <c r="T42" s="144"/>
      <c r="U42" s="144"/>
      <c r="V42" s="144"/>
      <c r="W42" s="144"/>
      <c r="X42" s="144"/>
      <c r="Y42" s="144"/>
      <c r="Z42" s="144"/>
    </row>
    <row r="43" spans="1:26" ht="13.5" customHeight="1">
      <c r="A43" s="144"/>
      <c r="B43" s="144"/>
      <c r="C43" s="143"/>
      <c r="D43" s="144"/>
      <c r="E43" s="144"/>
      <c r="F43" s="144"/>
      <c r="G43" s="144"/>
      <c r="H43" s="144"/>
      <c r="I43" s="144"/>
      <c r="J43" s="144"/>
      <c r="K43" s="144"/>
      <c r="L43" s="144"/>
      <c r="M43" s="144"/>
      <c r="N43" s="144"/>
      <c r="O43" s="144"/>
      <c r="P43" s="144"/>
      <c r="Q43" s="144"/>
      <c r="R43" s="144"/>
      <c r="S43" s="144"/>
      <c r="T43" s="144"/>
      <c r="U43" s="144"/>
      <c r="V43" s="144"/>
      <c r="W43" s="144"/>
      <c r="X43" s="144"/>
      <c r="Y43" s="144"/>
      <c r="Z43" s="144"/>
    </row>
    <row r="44" spans="1:26" ht="13.5" customHeight="1">
      <c r="A44" s="144"/>
      <c r="B44" s="144"/>
      <c r="C44" s="143"/>
      <c r="D44" s="144"/>
      <c r="E44" s="144"/>
      <c r="F44" s="144"/>
      <c r="G44" s="144"/>
      <c r="H44" s="144"/>
      <c r="I44" s="144"/>
      <c r="J44" s="144"/>
      <c r="K44" s="144"/>
      <c r="L44" s="144"/>
      <c r="M44" s="144"/>
      <c r="N44" s="144"/>
      <c r="O44" s="144"/>
      <c r="P44" s="144"/>
      <c r="Q44" s="144"/>
      <c r="R44" s="144"/>
      <c r="S44" s="144"/>
      <c r="T44" s="144"/>
      <c r="U44" s="144"/>
      <c r="V44" s="144"/>
      <c r="W44" s="144"/>
      <c r="X44" s="144"/>
      <c r="Y44" s="144"/>
      <c r="Z44" s="144"/>
    </row>
    <row r="45" spans="1:26" ht="13.5" customHeight="1">
      <c r="A45" s="144"/>
      <c r="B45" s="144"/>
      <c r="C45" s="143"/>
      <c r="D45" s="144"/>
      <c r="E45" s="144"/>
      <c r="F45" s="144"/>
      <c r="G45" s="144"/>
      <c r="H45" s="144"/>
      <c r="I45" s="144"/>
      <c r="J45" s="144"/>
      <c r="K45" s="144"/>
      <c r="L45" s="144"/>
      <c r="M45" s="144"/>
      <c r="N45" s="144"/>
      <c r="O45" s="144"/>
      <c r="P45" s="144"/>
      <c r="Q45" s="144"/>
      <c r="R45" s="144"/>
      <c r="S45" s="144"/>
      <c r="T45" s="144"/>
      <c r="U45" s="144"/>
      <c r="V45" s="144"/>
      <c r="W45" s="144"/>
      <c r="X45" s="144"/>
      <c r="Y45" s="144"/>
      <c r="Z45" s="144"/>
    </row>
    <row r="46" spans="1:26" ht="13.5" customHeight="1">
      <c r="A46" s="144"/>
      <c r="B46" s="144"/>
      <c r="C46" s="143"/>
      <c r="D46" s="144"/>
      <c r="E46" s="144"/>
      <c r="F46" s="144"/>
      <c r="G46" s="144"/>
      <c r="H46" s="144"/>
      <c r="I46" s="144"/>
      <c r="J46" s="144"/>
      <c r="K46" s="144"/>
      <c r="L46" s="144"/>
      <c r="M46" s="144"/>
      <c r="N46" s="144"/>
      <c r="O46" s="144"/>
      <c r="P46" s="144"/>
      <c r="Q46" s="144"/>
      <c r="R46" s="144"/>
      <c r="S46" s="144"/>
      <c r="T46" s="144"/>
      <c r="U46" s="144"/>
      <c r="V46" s="144"/>
      <c r="W46" s="144"/>
      <c r="X46" s="144"/>
      <c r="Y46" s="144"/>
      <c r="Z46" s="144"/>
    </row>
    <row r="47" spans="1:26" ht="13.5" customHeight="1">
      <c r="A47" s="144"/>
      <c r="B47" s="144"/>
      <c r="C47" s="143"/>
      <c r="D47" s="144"/>
      <c r="E47" s="144"/>
      <c r="F47" s="144"/>
      <c r="G47" s="144"/>
      <c r="H47" s="144"/>
      <c r="I47" s="144"/>
      <c r="J47" s="144"/>
      <c r="K47" s="144"/>
      <c r="L47" s="144"/>
      <c r="M47" s="144"/>
      <c r="N47" s="144"/>
      <c r="O47" s="144"/>
      <c r="P47" s="144"/>
      <c r="Q47" s="144"/>
      <c r="R47" s="144"/>
      <c r="S47" s="144"/>
      <c r="T47" s="144"/>
      <c r="U47" s="144"/>
      <c r="V47" s="144"/>
      <c r="W47" s="144"/>
      <c r="X47" s="144"/>
      <c r="Y47" s="144"/>
      <c r="Z47" s="144"/>
    </row>
    <row r="48" spans="1:26" ht="13.5" customHeight="1">
      <c r="A48" s="144"/>
      <c r="B48" s="144"/>
      <c r="C48" s="143"/>
      <c r="D48" s="144"/>
      <c r="E48" s="144"/>
      <c r="F48" s="144"/>
      <c r="G48" s="144"/>
      <c r="H48" s="144"/>
      <c r="I48" s="144"/>
      <c r="J48" s="144"/>
      <c r="K48" s="144"/>
      <c r="L48" s="144"/>
      <c r="M48" s="144"/>
      <c r="N48" s="144"/>
      <c r="O48" s="144"/>
      <c r="P48" s="144"/>
      <c r="Q48" s="144"/>
      <c r="R48" s="144"/>
      <c r="S48" s="144"/>
      <c r="T48" s="144"/>
      <c r="U48" s="144"/>
      <c r="V48" s="144"/>
      <c r="W48" s="144"/>
      <c r="X48" s="144"/>
      <c r="Y48" s="144"/>
      <c r="Z48" s="144"/>
    </row>
    <row r="49" spans="1:26" ht="13.5" customHeight="1">
      <c r="A49" s="144"/>
      <c r="B49" s="144"/>
      <c r="C49" s="143"/>
      <c r="D49" s="144"/>
      <c r="E49" s="144"/>
      <c r="F49" s="144"/>
      <c r="G49" s="144"/>
      <c r="H49" s="144"/>
      <c r="I49" s="144"/>
      <c r="J49" s="144"/>
      <c r="K49" s="144"/>
      <c r="L49" s="144"/>
      <c r="M49" s="144"/>
      <c r="N49" s="144"/>
      <c r="O49" s="144"/>
      <c r="P49" s="144"/>
      <c r="Q49" s="144"/>
      <c r="R49" s="144"/>
      <c r="S49" s="144"/>
      <c r="T49" s="144"/>
      <c r="U49" s="144"/>
      <c r="V49" s="144"/>
      <c r="W49" s="144"/>
      <c r="X49" s="144"/>
      <c r="Y49" s="144"/>
      <c r="Z49" s="144"/>
    </row>
    <row r="50" spans="1:26" ht="13.5" customHeight="1">
      <c r="A50" s="144"/>
      <c r="B50" s="144"/>
      <c r="C50" s="143"/>
      <c r="D50" s="144"/>
      <c r="E50" s="144"/>
      <c r="F50" s="144"/>
      <c r="G50" s="144"/>
      <c r="H50" s="144"/>
      <c r="I50" s="144"/>
      <c r="J50" s="144"/>
      <c r="K50" s="144"/>
      <c r="L50" s="144"/>
      <c r="M50" s="144"/>
      <c r="N50" s="144"/>
      <c r="O50" s="144"/>
      <c r="P50" s="144"/>
      <c r="Q50" s="144"/>
      <c r="R50" s="144"/>
      <c r="S50" s="144"/>
      <c r="T50" s="144"/>
      <c r="U50" s="144"/>
      <c r="V50" s="144"/>
      <c r="W50" s="144"/>
      <c r="X50" s="144"/>
      <c r="Y50" s="144"/>
      <c r="Z50" s="144"/>
    </row>
    <row r="51" spans="1:26" ht="13.5" customHeight="1">
      <c r="A51" s="144"/>
      <c r="B51" s="144"/>
      <c r="C51" s="143"/>
      <c r="D51" s="144"/>
      <c r="E51" s="144"/>
      <c r="F51" s="144"/>
      <c r="G51" s="144"/>
      <c r="H51" s="144"/>
      <c r="I51" s="144"/>
      <c r="J51" s="144"/>
      <c r="K51" s="144"/>
      <c r="L51" s="144"/>
      <c r="M51" s="144"/>
      <c r="N51" s="144"/>
      <c r="O51" s="144"/>
      <c r="P51" s="144"/>
      <c r="Q51" s="144"/>
      <c r="R51" s="144"/>
      <c r="S51" s="144"/>
      <c r="T51" s="144"/>
      <c r="U51" s="144"/>
      <c r="V51" s="144"/>
      <c r="W51" s="144"/>
      <c r="X51" s="144"/>
      <c r="Y51" s="144"/>
      <c r="Z51" s="144"/>
    </row>
    <row r="52" spans="1:26" ht="13.5" customHeight="1">
      <c r="A52" s="144"/>
      <c r="B52" s="144"/>
      <c r="C52" s="143"/>
      <c r="D52" s="144"/>
      <c r="E52" s="144"/>
      <c r="F52" s="144"/>
      <c r="G52" s="144"/>
      <c r="H52" s="144"/>
      <c r="I52" s="144"/>
      <c r="J52" s="144"/>
      <c r="K52" s="144"/>
      <c r="L52" s="144"/>
      <c r="M52" s="144"/>
      <c r="N52" s="144"/>
      <c r="O52" s="144"/>
      <c r="P52" s="144"/>
      <c r="Q52" s="144"/>
      <c r="R52" s="144"/>
      <c r="S52" s="144"/>
      <c r="T52" s="144"/>
      <c r="U52" s="144"/>
      <c r="V52" s="144"/>
      <c r="W52" s="144"/>
      <c r="X52" s="144"/>
      <c r="Y52" s="144"/>
      <c r="Z52" s="144"/>
    </row>
    <row r="53" spans="1:26" ht="13.5" customHeight="1">
      <c r="A53" s="144"/>
      <c r="B53" s="144"/>
      <c r="C53" s="143"/>
      <c r="D53" s="144"/>
      <c r="E53" s="144"/>
      <c r="F53" s="144"/>
      <c r="G53" s="144"/>
      <c r="H53" s="144"/>
      <c r="I53" s="144"/>
      <c r="J53" s="144"/>
      <c r="K53" s="144"/>
      <c r="L53" s="144"/>
      <c r="M53" s="144"/>
      <c r="N53" s="144"/>
      <c r="O53" s="144"/>
      <c r="P53" s="144"/>
      <c r="Q53" s="144"/>
      <c r="R53" s="144"/>
      <c r="S53" s="144"/>
      <c r="T53" s="144"/>
      <c r="U53" s="144"/>
      <c r="V53" s="144"/>
      <c r="W53" s="144"/>
      <c r="X53" s="144"/>
      <c r="Y53" s="144"/>
      <c r="Z53" s="144"/>
    </row>
    <row r="54" spans="1:26" ht="13.5" customHeight="1">
      <c r="A54" s="144"/>
      <c r="B54" s="144"/>
      <c r="C54" s="143"/>
      <c r="D54" s="144"/>
      <c r="E54" s="144"/>
      <c r="F54" s="144"/>
      <c r="G54" s="144"/>
      <c r="H54" s="144"/>
      <c r="I54" s="144"/>
      <c r="J54" s="144"/>
      <c r="K54" s="144"/>
      <c r="L54" s="144"/>
      <c r="M54" s="144"/>
      <c r="N54" s="144"/>
      <c r="O54" s="144"/>
      <c r="P54" s="144"/>
      <c r="Q54" s="144"/>
      <c r="R54" s="144"/>
      <c r="S54" s="144"/>
      <c r="T54" s="144"/>
      <c r="U54" s="144"/>
      <c r="V54" s="144"/>
      <c r="W54" s="144"/>
      <c r="X54" s="144"/>
      <c r="Y54" s="144"/>
      <c r="Z54" s="144"/>
    </row>
    <row r="55" spans="1:26" ht="13.5" customHeight="1">
      <c r="A55" s="144"/>
      <c r="B55" s="144"/>
      <c r="C55" s="143"/>
      <c r="D55" s="144"/>
      <c r="E55" s="144"/>
      <c r="F55" s="144"/>
      <c r="G55" s="144"/>
      <c r="H55" s="144"/>
      <c r="I55" s="144"/>
      <c r="J55" s="144"/>
      <c r="K55" s="144"/>
      <c r="L55" s="144"/>
      <c r="M55" s="144"/>
      <c r="N55" s="144"/>
      <c r="O55" s="144"/>
      <c r="P55" s="144"/>
      <c r="Q55" s="144"/>
      <c r="R55" s="144"/>
      <c r="S55" s="144"/>
      <c r="T55" s="144"/>
      <c r="U55" s="144"/>
      <c r="V55" s="144"/>
      <c r="W55" s="144"/>
      <c r="X55" s="144"/>
      <c r="Y55" s="144"/>
      <c r="Z55" s="144"/>
    </row>
    <row r="56" spans="1:26" ht="13.5" customHeight="1">
      <c r="A56" s="144"/>
      <c r="B56" s="144"/>
      <c r="C56" s="143"/>
      <c r="D56" s="144"/>
      <c r="E56" s="144"/>
      <c r="F56" s="144"/>
      <c r="G56" s="144"/>
      <c r="H56" s="144"/>
      <c r="I56" s="144"/>
      <c r="J56" s="144"/>
      <c r="K56" s="144"/>
      <c r="L56" s="144"/>
      <c r="M56" s="144"/>
      <c r="N56" s="144"/>
      <c r="O56" s="144"/>
      <c r="P56" s="144"/>
      <c r="Q56" s="144"/>
      <c r="R56" s="144"/>
      <c r="S56" s="144"/>
      <c r="T56" s="144"/>
      <c r="U56" s="144"/>
      <c r="V56" s="144"/>
      <c r="W56" s="144"/>
      <c r="X56" s="144"/>
      <c r="Y56" s="144"/>
      <c r="Z56" s="144"/>
    </row>
    <row r="57" spans="1:26" ht="13.5" customHeight="1">
      <c r="A57" s="144"/>
      <c r="B57" s="144"/>
      <c r="C57" s="143"/>
      <c r="D57" s="144"/>
      <c r="E57" s="144"/>
      <c r="F57" s="144"/>
      <c r="G57" s="144"/>
      <c r="H57" s="144"/>
      <c r="I57" s="144"/>
      <c r="J57" s="144"/>
      <c r="K57" s="144"/>
      <c r="L57" s="144"/>
      <c r="M57" s="144"/>
      <c r="N57" s="144"/>
      <c r="O57" s="144"/>
      <c r="P57" s="144"/>
      <c r="Q57" s="144"/>
      <c r="R57" s="144"/>
      <c r="S57" s="144"/>
      <c r="T57" s="144"/>
      <c r="U57" s="144"/>
      <c r="V57" s="144"/>
      <c r="W57" s="144"/>
      <c r="X57" s="144"/>
      <c r="Y57" s="144"/>
      <c r="Z57" s="144"/>
    </row>
    <row r="58" spans="1:26" ht="13.5" customHeight="1">
      <c r="A58" s="144"/>
      <c r="B58" s="144"/>
      <c r="C58" s="143"/>
      <c r="D58" s="144"/>
      <c r="E58" s="144"/>
      <c r="F58" s="144"/>
      <c r="G58" s="144"/>
      <c r="H58" s="144"/>
      <c r="I58" s="144"/>
      <c r="J58" s="144"/>
      <c r="K58" s="144"/>
      <c r="L58" s="144"/>
      <c r="M58" s="144"/>
      <c r="N58" s="144"/>
      <c r="O58" s="144"/>
      <c r="P58" s="144"/>
      <c r="Q58" s="144"/>
      <c r="R58" s="144"/>
      <c r="S58" s="144"/>
      <c r="T58" s="144"/>
      <c r="U58" s="144"/>
      <c r="V58" s="144"/>
      <c r="W58" s="144"/>
      <c r="X58" s="144"/>
      <c r="Y58" s="144"/>
      <c r="Z58" s="144"/>
    </row>
    <row r="59" spans="1:26" ht="13.5" customHeight="1">
      <c r="A59" s="144"/>
      <c r="B59" s="144"/>
      <c r="C59" s="143"/>
      <c r="D59" s="144"/>
      <c r="E59" s="144"/>
      <c r="F59" s="144"/>
      <c r="G59" s="144"/>
      <c r="H59" s="144"/>
      <c r="I59" s="144"/>
      <c r="J59" s="144"/>
      <c r="K59" s="144"/>
      <c r="L59" s="144"/>
      <c r="M59" s="144"/>
      <c r="N59" s="144"/>
      <c r="O59" s="144"/>
      <c r="P59" s="144"/>
      <c r="Q59" s="144"/>
      <c r="R59" s="144"/>
      <c r="S59" s="144"/>
      <c r="T59" s="144"/>
      <c r="U59" s="144"/>
      <c r="V59" s="144"/>
      <c r="W59" s="144"/>
      <c r="X59" s="144"/>
      <c r="Y59" s="144"/>
      <c r="Z59" s="144"/>
    </row>
    <row r="60" spans="1:26" ht="13.5" customHeight="1">
      <c r="A60" s="144"/>
      <c r="B60" s="144"/>
      <c r="C60" s="143"/>
      <c r="D60" s="144"/>
      <c r="E60" s="144"/>
      <c r="F60" s="144"/>
      <c r="G60" s="144"/>
      <c r="H60" s="144"/>
      <c r="I60" s="144"/>
      <c r="J60" s="144"/>
      <c r="K60" s="144"/>
      <c r="L60" s="144"/>
      <c r="M60" s="144"/>
      <c r="N60" s="144"/>
      <c r="O60" s="144"/>
      <c r="P60" s="144"/>
      <c r="Q60" s="144"/>
      <c r="R60" s="144"/>
      <c r="S60" s="144"/>
      <c r="T60" s="144"/>
      <c r="U60" s="144"/>
      <c r="V60" s="144"/>
      <c r="W60" s="144"/>
      <c r="X60" s="144"/>
      <c r="Y60" s="144"/>
      <c r="Z60" s="144"/>
    </row>
    <row r="61" spans="1:26" ht="13.5" customHeight="1">
      <c r="A61" s="144"/>
      <c r="B61" s="144"/>
      <c r="C61" s="143"/>
      <c r="D61" s="144"/>
      <c r="E61" s="144"/>
      <c r="F61" s="144"/>
      <c r="G61" s="144"/>
      <c r="H61" s="144"/>
      <c r="I61" s="144"/>
      <c r="J61" s="144"/>
      <c r="K61" s="144"/>
      <c r="L61" s="144"/>
      <c r="M61" s="144"/>
      <c r="N61" s="144"/>
      <c r="O61" s="144"/>
      <c r="P61" s="144"/>
      <c r="Q61" s="144"/>
      <c r="R61" s="144"/>
      <c r="S61" s="144"/>
      <c r="T61" s="144"/>
      <c r="U61" s="144"/>
      <c r="V61" s="144"/>
      <c r="W61" s="144"/>
      <c r="X61" s="144"/>
      <c r="Y61" s="144"/>
      <c r="Z61" s="144"/>
    </row>
    <row r="62" spans="1:26" ht="13.5" customHeight="1">
      <c r="A62" s="144"/>
      <c r="B62" s="144"/>
      <c r="C62" s="143"/>
      <c r="D62" s="144"/>
      <c r="E62" s="144"/>
      <c r="F62" s="144"/>
      <c r="G62" s="144"/>
      <c r="H62" s="144"/>
      <c r="I62" s="144"/>
      <c r="J62" s="144"/>
      <c r="K62" s="144"/>
      <c r="L62" s="144"/>
      <c r="M62" s="144"/>
      <c r="N62" s="144"/>
      <c r="O62" s="144"/>
      <c r="P62" s="144"/>
      <c r="Q62" s="144"/>
      <c r="R62" s="144"/>
      <c r="S62" s="144"/>
      <c r="T62" s="144"/>
      <c r="U62" s="144"/>
      <c r="V62" s="144"/>
      <c r="W62" s="144"/>
      <c r="X62" s="144"/>
      <c r="Y62" s="144"/>
      <c r="Z62" s="144"/>
    </row>
    <row r="63" spans="1:26" ht="13.5" customHeight="1">
      <c r="A63" s="144"/>
      <c r="B63" s="144"/>
      <c r="C63" s="143"/>
      <c r="D63" s="144"/>
      <c r="E63" s="144"/>
      <c r="F63" s="144"/>
      <c r="G63" s="144"/>
      <c r="H63" s="144"/>
      <c r="I63" s="144"/>
      <c r="J63" s="144"/>
      <c r="K63" s="144"/>
      <c r="L63" s="144"/>
      <c r="M63" s="144"/>
      <c r="N63" s="144"/>
      <c r="O63" s="144"/>
      <c r="P63" s="144"/>
      <c r="Q63" s="144"/>
      <c r="R63" s="144"/>
      <c r="S63" s="144"/>
      <c r="T63" s="144"/>
      <c r="U63" s="144"/>
      <c r="V63" s="144"/>
      <c r="W63" s="144"/>
      <c r="X63" s="144"/>
      <c r="Y63" s="144"/>
      <c r="Z63" s="144"/>
    </row>
    <row r="64" spans="1:26" ht="13.5" customHeight="1">
      <c r="A64" s="144"/>
      <c r="B64" s="144"/>
      <c r="C64" s="143"/>
      <c r="D64" s="144"/>
      <c r="E64" s="144"/>
      <c r="F64" s="144"/>
      <c r="G64" s="144"/>
      <c r="H64" s="144"/>
      <c r="I64" s="144"/>
      <c r="J64" s="144"/>
      <c r="K64" s="144"/>
      <c r="L64" s="144"/>
      <c r="M64" s="144"/>
      <c r="N64" s="144"/>
      <c r="O64" s="144"/>
      <c r="P64" s="144"/>
      <c r="Q64" s="144"/>
      <c r="R64" s="144"/>
      <c r="S64" s="144"/>
      <c r="T64" s="144"/>
      <c r="U64" s="144"/>
      <c r="V64" s="144"/>
      <c r="W64" s="144"/>
      <c r="X64" s="144"/>
      <c r="Y64" s="144"/>
      <c r="Z64" s="144"/>
    </row>
    <row r="65" spans="1:26" ht="13.5" customHeight="1">
      <c r="A65" s="144"/>
      <c r="B65" s="144"/>
      <c r="C65" s="143"/>
      <c r="D65" s="144"/>
      <c r="E65" s="144"/>
      <c r="F65" s="144"/>
      <c r="G65" s="144"/>
      <c r="H65" s="144"/>
      <c r="I65" s="144"/>
      <c r="J65" s="144"/>
      <c r="K65" s="144"/>
      <c r="L65" s="144"/>
      <c r="M65" s="144"/>
      <c r="N65" s="144"/>
      <c r="O65" s="144"/>
      <c r="P65" s="144"/>
      <c r="Q65" s="144"/>
      <c r="R65" s="144"/>
      <c r="S65" s="144"/>
      <c r="T65" s="144"/>
      <c r="U65" s="144"/>
      <c r="V65" s="144"/>
      <c r="W65" s="144"/>
      <c r="X65" s="144"/>
      <c r="Y65" s="144"/>
      <c r="Z65" s="144"/>
    </row>
    <row r="66" spans="1:26" ht="13.5" customHeight="1">
      <c r="A66" s="144"/>
      <c r="B66" s="144"/>
      <c r="C66" s="143"/>
      <c r="D66" s="144"/>
      <c r="E66" s="144"/>
      <c r="F66" s="144"/>
      <c r="G66" s="144"/>
      <c r="H66" s="144"/>
      <c r="I66" s="144"/>
      <c r="J66" s="144"/>
      <c r="K66" s="144"/>
      <c r="L66" s="144"/>
      <c r="M66" s="144"/>
      <c r="N66" s="144"/>
      <c r="O66" s="144"/>
      <c r="P66" s="144"/>
      <c r="Q66" s="144"/>
      <c r="R66" s="144"/>
      <c r="S66" s="144"/>
      <c r="T66" s="144"/>
      <c r="U66" s="144"/>
      <c r="V66" s="144"/>
      <c r="W66" s="144"/>
      <c r="X66" s="144"/>
      <c r="Y66" s="144"/>
      <c r="Z66" s="144"/>
    </row>
    <row r="67" spans="1:26" ht="13.5" customHeight="1">
      <c r="A67" s="144"/>
      <c r="B67" s="144"/>
      <c r="C67" s="143"/>
      <c r="D67" s="144"/>
      <c r="E67" s="144"/>
      <c r="F67" s="144"/>
      <c r="G67" s="144"/>
      <c r="H67" s="144"/>
      <c r="I67" s="144"/>
      <c r="J67" s="144"/>
      <c r="K67" s="144"/>
      <c r="L67" s="144"/>
      <c r="M67" s="144"/>
      <c r="N67" s="144"/>
      <c r="O67" s="144"/>
      <c r="P67" s="144"/>
      <c r="Q67" s="144"/>
      <c r="R67" s="144"/>
      <c r="S67" s="144"/>
      <c r="T67" s="144"/>
      <c r="U67" s="144"/>
      <c r="V67" s="144"/>
      <c r="W67" s="144"/>
      <c r="X67" s="144"/>
      <c r="Y67" s="144"/>
      <c r="Z67" s="144"/>
    </row>
    <row r="68" spans="1:26" ht="13.5" customHeight="1">
      <c r="A68" s="144"/>
      <c r="B68" s="144"/>
      <c r="C68" s="143"/>
      <c r="D68" s="144"/>
      <c r="E68" s="144"/>
      <c r="F68" s="144"/>
      <c r="G68" s="144"/>
      <c r="H68" s="144"/>
      <c r="I68" s="144"/>
      <c r="J68" s="144"/>
      <c r="K68" s="144"/>
      <c r="L68" s="144"/>
      <c r="M68" s="144"/>
      <c r="N68" s="144"/>
      <c r="O68" s="144"/>
      <c r="P68" s="144"/>
      <c r="Q68" s="144"/>
      <c r="R68" s="144"/>
      <c r="S68" s="144"/>
      <c r="T68" s="144"/>
      <c r="U68" s="144"/>
      <c r="V68" s="144"/>
      <c r="W68" s="144"/>
      <c r="X68" s="144"/>
      <c r="Y68" s="144"/>
      <c r="Z68" s="144"/>
    </row>
    <row r="69" spans="1:26" ht="13.5" customHeight="1">
      <c r="A69" s="144"/>
      <c r="B69" s="144"/>
      <c r="C69" s="143"/>
      <c r="D69" s="144"/>
      <c r="E69" s="144"/>
      <c r="F69" s="144"/>
      <c r="G69" s="144"/>
      <c r="H69" s="144"/>
      <c r="I69" s="144"/>
      <c r="J69" s="144"/>
      <c r="K69" s="144"/>
      <c r="L69" s="144"/>
      <c r="M69" s="144"/>
      <c r="N69" s="144"/>
      <c r="O69" s="144"/>
      <c r="P69" s="144"/>
      <c r="Q69" s="144"/>
      <c r="R69" s="144"/>
      <c r="S69" s="144"/>
      <c r="T69" s="144"/>
      <c r="U69" s="144"/>
      <c r="V69" s="144"/>
      <c r="W69" s="144"/>
      <c r="X69" s="144"/>
      <c r="Y69" s="144"/>
      <c r="Z69" s="144"/>
    </row>
    <row r="70" spans="1:26" ht="13.5" customHeight="1">
      <c r="A70" s="144"/>
      <c r="B70" s="144"/>
      <c r="C70" s="143"/>
      <c r="D70" s="144"/>
      <c r="E70" s="144"/>
      <c r="F70" s="144"/>
      <c r="G70" s="144"/>
      <c r="H70" s="144"/>
      <c r="I70" s="144"/>
      <c r="J70" s="144"/>
      <c r="K70" s="144"/>
      <c r="L70" s="144"/>
      <c r="M70" s="144"/>
      <c r="N70" s="144"/>
      <c r="O70" s="144"/>
      <c r="P70" s="144"/>
      <c r="Q70" s="144"/>
      <c r="R70" s="144"/>
      <c r="S70" s="144"/>
      <c r="T70" s="144"/>
      <c r="U70" s="144"/>
      <c r="V70" s="144"/>
      <c r="W70" s="144"/>
      <c r="X70" s="144"/>
      <c r="Y70" s="144"/>
      <c r="Z70" s="144"/>
    </row>
    <row r="71" spans="1:26" ht="13.5" customHeight="1">
      <c r="A71" s="144"/>
      <c r="B71" s="144"/>
      <c r="C71" s="143"/>
      <c r="D71" s="144"/>
      <c r="E71" s="144"/>
      <c r="F71" s="144"/>
      <c r="G71" s="144"/>
      <c r="H71" s="144"/>
      <c r="I71" s="144"/>
      <c r="J71" s="144"/>
      <c r="K71" s="144"/>
      <c r="L71" s="144"/>
      <c r="M71" s="144"/>
      <c r="N71" s="144"/>
      <c r="O71" s="144"/>
      <c r="P71" s="144"/>
      <c r="Q71" s="144"/>
      <c r="R71" s="144"/>
      <c r="S71" s="144"/>
      <c r="T71" s="144"/>
      <c r="U71" s="144"/>
      <c r="V71" s="144"/>
      <c r="W71" s="144"/>
      <c r="X71" s="144"/>
      <c r="Y71" s="144"/>
      <c r="Z71" s="144"/>
    </row>
    <row r="72" spans="1:26" ht="13.5" customHeight="1">
      <c r="A72" s="144"/>
      <c r="B72" s="144"/>
      <c r="C72" s="143"/>
      <c r="D72" s="144"/>
      <c r="E72" s="144"/>
      <c r="F72" s="144"/>
      <c r="G72" s="144"/>
      <c r="H72" s="144"/>
      <c r="I72" s="144"/>
      <c r="J72" s="144"/>
      <c r="K72" s="144"/>
      <c r="L72" s="144"/>
      <c r="M72" s="144"/>
      <c r="N72" s="144"/>
      <c r="O72" s="144"/>
      <c r="P72" s="144"/>
      <c r="Q72" s="144"/>
      <c r="R72" s="144"/>
      <c r="S72" s="144"/>
      <c r="T72" s="144"/>
      <c r="U72" s="144"/>
      <c r="V72" s="144"/>
      <c r="W72" s="144"/>
      <c r="X72" s="144"/>
      <c r="Y72" s="144"/>
      <c r="Z72" s="144"/>
    </row>
    <row r="73" spans="1:26" ht="13.5" customHeight="1">
      <c r="A73" s="144"/>
      <c r="B73" s="144"/>
      <c r="C73" s="143"/>
      <c r="D73" s="144"/>
      <c r="E73" s="144"/>
      <c r="F73" s="144"/>
      <c r="G73" s="144"/>
      <c r="H73" s="144"/>
      <c r="I73" s="144"/>
      <c r="J73" s="144"/>
      <c r="K73" s="144"/>
      <c r="L73" s="144"/>
      <c r="M73" s="144"/>
      <c r="N73" s="144"/>
      <c r="O73" s="144"/>
      <c r="P73" s="144"/>
      <c r="Q73" s="144"/>
      <c r="R73" s="144"/>
      <c r="S73" s="144"/>
      <c r="T73" s="144"/>
      <c r="U73" s="144"/>
      <c r="V73" s="144"/>
      <c r="W73" s="144"/>
      <c r="X73" s="144"/>
      <c r="Y73" s="144"/>
      <c r="Z73" s="144"/>
    </row>
    <row r="74" spans="1:26" ht="13.5" customHeight="1">
      <c r="A74" s="144"/>
      <c r="B74" s="144"/>
      <c r="C74" s="143"/>
      <c r="D74" s="144"/>
      <c r="E74" s="144"/>
      <c r="F74" s="144"/>
      <c r="G74" s="144"/>
      <c r="H74" s="144"/>
      <c r="I74" s="144"/>
      <c r="J74" s="144"/>
      <c r="K74" s="144"/>
      <c r="L74" s="144"/>
      <c r="M74" s="144"/>
      <c r="N74" s="144"/>
      <c r="O74" s="144"/>
      <c r="P74" s="144"/>
      <c r="Q74" s="144"/>
      <c r="R74" s="144"/>
      <c r="S74" s="144"/>
      <c r="T74" s="144"/>
      <c r="U74" s="144"/>
      <c r="V74" s="144"/>
      <c r="W74" s="144"/>
      <c r="X74" s="144"/>
      <c r="Y74" s="144"/>
      <c r="Z74" s="144"/>
    </row>
    <row r="75" spans="1:26" ht="13.5" customHeight="1">
      <c r="A75" s="144"/>
      <c r="B75" s="144"/>
      <c r="C75" s="143"/>
      <c r="D75" s="144"/>
      <c r="E75" s="144"/>
      <c r="F75" s="144"/>
      <c r="G75" s="144"/>
      <c r="H75" s="144"/>
      <c r="I75" s="144"/>
      <c r="J75" s="144"/>
      <c r="K75" s="144"/>
      <c r="L75" s="144"/>
      <c r="M75" s="144"/>
      <c r="N75" s="144"/>
      <c r="O75" s="144"/>
      <c r="P75" s="144"/>
      <c r="Q75" s="144"/>
      <c r="R75" s="144"/>
      <c r="S75" s="144"/>
      <c r="T75" s="144"/>
      <c r="U75" s="144"/>
      <c r="V75" s="144"/>
      <c r="W75" s="144"/>
      <c r="X75" s="144"/>
      <c r="Y75" s="144"/>
      <c r="Z75" s="144"/>
    </row>
    <row r="76" spans="1:26" ht="13.5" customHeight="1">
      <c r="A76" s="144"/>
      <c r="B76" s="144"/>
      <c r="C76" s="143"/>
      <c r="D76" s="144"/>
      <c r="E76" s="144"/>
      <c r="F76" s="144"/>
      <c r="G76" s="144"/>
      <c r="H76" s="144"/>
      <c r="I76" s="144"/>
      <c r="J76" s="144"/>
      <c r="K76" s="144"/>
      <c r="L76" s="144"/>
      <c r="M76" s="144"/>
      <c r="N76" s="144"/>
      <c r="O76" s="144"/>
      <c r="P76" s="144"/>
      <c r="Q76" s="144"/>
      <c r="R76" s="144"/>
      <c r="S76" s="144"/>
      <c r="T76" s="144"/>
      <c r="U76" s="144"/>
      <c r="V76" s="144"/>
      <c r="W76" s="144"/>
      <c r="X76" s="144"/>
      <c r="Y76" s="144"/>
      <c r="Z76" s="144"/>
    </row>
    <row r="77" spans="1:26" ht="13.5" customHeight="1">
      <c r="A77" s="144"/>
      <c r="B77" s="144"/>
      <c r="C77" s="143"/>
      <c r="D77" s="144"/>
      <c r="E77" s="144"/>
      <c r="F77" s="144"/>
      <c r="G77" s="144"/>
      <c r="H77" s="144"/>
      <c r="I77" s="144"/>
      <c r="J77" s="144"/>
      <c r="K77" s="144"/>
      <c r="L77" s="144"/>
      <c r="M77" s="144"/>
      <c r="N77" s="144"/>
      <c r="O77" s="144"/>
      <c r="P77" s="144"/>
      <c r="Q77" s="144"/>
      <c r="R77" s="144"/>
      <c r="S77" s="144"/>
      <c r="T77" s="144"/>
      <c r="U77" s="144"/>
      <c r="V77" s="144"/>
      <c r="W77" s="144"/>
      <c r="X77" s="144"/>
      <c r="Y77" s="144"/>
      <c r="Z77" s="144"/>
    </row>
    <row r="78" spans="1:26" ht="13.5" customHeight="1">
      <c r="A78" s="144"/>
      <c r="B78" s="144"/>
      <c r="C78" s="143"/>
      <c r="D78" s="144"/>
      <c r="E78" s="144"/>
      <c r="F78" s="144"/>
      <c r="G78" s="144"/>
      <c r="H78" s="144"/>
      <c r="I78" s="144"/>
      <c r="J78" s="144"/>
      <c r="K78" s="144"/>
      <c r="L78" s="144"/>
      <c r="M78" s="144"/>
      <c r="N78" s="144"/>
      <c r="O78" s="144"/>
      <c r="P78" s="144"/>
      <c r="Q78" s="144"/>
      <c r="R78" s="144"/>
      <c r="S78" s="144"/>
      <c r="T78" s="144"/>
      <c r="U78" s="144"/>
      <c r="V78" s="144"/>
      <c r="W78" s="144"/>
      <c r="X78" s="144"/>
      <c r="Y78" s="144"/>
      <c r="Z78" s="144"/>
    </row>
    <row r="79" spans="1:26" ht="13.5" customHeight="1">
      <c r="A79" s="144"/>
      <c r="B79" s="144"/>
      <c r="C79" s="143"/>
      <c r="D79" s="144"/>
      <c r="E79" s="144"/>
      <c r="F79" s="144"/>
      <c r="G79" s="144"/>
      <c r="H79" s="144"/>
      <c r="I79" s="144"/>
      <c r="J79" s="144"/>
      <c r="K79" s="144"/>
      <c r="L79" s="144"/>
      <c r="M79" s="144"/>
      <c r="N79" s="144"/>
      <c r="O79" s="144"/>
      <c r="P79" s="144"/>
      <c r="Q79" s="144"/>
      <c r="R79" s="144"/>
      <c r="S79" s="144"/>
      <c r="T79" s="144"/>
      <c r="U79" s="144"/>
      <c r="V79" s="144"/>
      <c r="W79" s="144"/>
      <c r="X79" s="144"/>
      <c r="Y79" s="144"/>
      <c r="Z79" s="144"/>
    </row>
    <row r="80" spans="1:26" ht="13.5" customHeight="1">
      <c r="A80" s="144"/>
      <c r="B80" s="144"/>
      <c r="C80" s="143"/>
      <c r="D80" s="144"/>
      <c r="E80" s="144"/>
      <c r="F80" s="144"/>
      <c r="G80" s="144"/>
      <c r="H80" s="144"/>
      <c r="I80" s="144"/>
      <c r="J80" s="144"/>
      <c r="K80" s="144"/>
      <c r="L80" s="144"/>
      <c r="M80" s="144"/>
      <c r="N80" s="144"/>
      <c r="O80" s="144"/>
      <c r="P80" s="144"/>
      <c r="Q80" s="144"/>
      <c r="R80" s="144"/>
      <c r="S80" s="144"/>
      <c r="T80" s="144"/>
      <c r="U80" s="144"/>
      <c r="V80" s="144"/>
      <c r="W80" s="144"/>
      <c r="X80" s="144"/>
      <c r="Y80" s="144"/>
      <c r="Z80" s="144"/>
    </row>
    <row r="81" spans="1:26" ht="13.5" customHeight="1">
      <c r="A81" s="144"/>
      <c r="B81" s="144"/>
      <c r="C81" s="143"/>
      <c r="D81" s="144"/>
      <c r="E81" s="144"/>
      <c r="F81" s="144"/>
      <c r="G81" s="144"/>
      <c r="H81" s="144"/>
      <c r="I81" s="144"/>
      <c r="J81" s="144"/>
      <c r="K81" s="144"/>
      <c r="L81" s="144"/>
      <c r="M81" s="144"/>
      <c r="N81" s="144"/>
      <c r="O81" s="144"/>
      <c r="P81" s="144"/>
      <c r="Q81" s="144"/>
      <c r="R81" s="144"/>
      <c r="S81" s="144"/>
      <c r="T81" s="144"/>
      <c r="U81" s="144"/>
      <c r="V81" s="144"/>
      <c r="W81" s="144"/>
      <c r="X81" s="144"/>
      <c r="Y81" s="144"/>
      <c r="Z81" s="144"/>
    </row>
    <row r="82" spans="1:26" ht="13.5" customHeight="1">
      <c r="A82" s="144"/>
      <c r="B82" s="144"/>
      <c r="C82" s="143"/>
      <c r="D82" s="144"/>
      <c r="E82" s="144"/>
      <c r="F82" s="144"/>
      <c r="G82" s="144"/>
      <c r="H82" s="144"/>
      <c r="I82" s="144"/>
      <c r="J82" s="144"/>
      <c r="K82" s="144"/>
      <c r="L82" s="144"/>
      <c r="M82" s="144"/>
      <c r="N82" s="144"/>
      <c r="O82" s="144"/>
      <c r="P82" s="144"/>
      <c r="Q82" s="144"/>
      <c r="R82" s="144"/>
      <c r="S82" s="144"/>
      <c r="T82" s="144"/>
      <c r="U82" s="144"/>
      <c r="V82" s="144"/>
      <c r="W82" s="144"/>
      <c r="X82" s="144"/>
      <c r="Y82" s="144"/>
      <c r="Z82" s="144"/>
    </row>
    <row r="83" spans="1:26" ht="13.5" customHeight="1">
      <c r="A83" s="144"/>
      <c r="B83" s="144"/>
      <c r="C83" s="143"/>
      <c r="D83" s="144"/>
      <c r="E83" s="144"/>
      <c r="F83" s="144"/>
      <c r="G83" s="144"/>
      <c r="H83" s="144"/>
      <c r="I83" s="144"/>
      <c r="J83" s="144"/>
      <c r="K83" s="144"/>
      <c r="L83" s="144"/>
      <c r="M83" s="144"/>
      <c r="N83" s="144"/>
      <c r="O83" s="144"/>
      <c r="P83" s="144"/>
      <c r="Q83" s="144"/>
      <c r="R83" s="144"/>
      <c r="S83" s="144"/>
      <c r="T83" s="144"/>
      <c r="U83" s="144"/>
      <c r="V83" s="144"/>
      <c r="W83" s="144"/>
      <c r="X83" s="144"/>
      <c r="Y83" s="144"/>
      <c r="Z83" s="144"/>
    </row>
    <row r="84" spans="1:26" ht="13.5" customHeight="1">
      <c r="A84" s="144"/>
      <c r="B84" s="144"/>
      <c r="C84" s="143"/>
      <c r="D84" s="144"/>
      <c r="E84" s="144"/>
      <c r="F84" s="144"/>
      <c r="G84" s="144"/>
      <c r="H84" s="144"/>
      <c r="I84" s="144"/>
      <c r="J84" s="144"/>
      <c r="K84" s="144"/>
      <c r="L84" s="144"/>
      <c r="M84" s="144"/>
      <c r="N84" s="144"/>
      <c r="O84" s="144"/>
      <c r="P84" s="144"/>
      <c r="Q84" s="144"/>
      <c r="R84" s="144"/>
      <c r="S84" s="144"/>
      <c r="T84" s="144"/>
      <c r="U84" s="144"/>
      <c r="V84" s="144"/>
      <c r="W84" s="144"/>
      <c r="X84" s="144"/>
      <c r="Y84" s="144"/>
      <c r="Z84" s="144"/>
    </row>
    <row r="85" spans="1:26" ht="13.5" customHeight="1">
      <c r="A85" s="144"/>
      <c r="B85" s="144"/>
      <c r="C85" s="143"/>
      <c r="D85" s="144"/>
      <c r="E85" s="144"/>
      <c r="F85" s="144"/>
      <c r="G85" s="144"/>
      <c r="H85" s="144"/>
      <c r="I85" s="144"/>
      <c r="J85" s="144"/>
      <c r="K85" s="144"/>
      <c r="L85" s="144"/>
      <c r="M85" s="144"/>
      <c r="N85" s="144"/>
      <c r="O85" s="144"/>
      <c r="P85" s="144"/>
      <c r="Q85" s="144"/>
      <c r="R85" s="144"/>
      <c r="S85" s="144"/>
      <c r="T85" s="144"/>
      <c r="U85" s="144"/>
      <c r="V85" s="144"/>
      <c r="W85" s="144"/>
      <c r="X85" s="144"/>
      <c r="Y85" s="144"/>
      <c r="Z85" s="144"/>
    </row>
    <row r="86" spans="1:26" ht="13.5" customHeight="1">
      <c r="A86" s="144"/>
      <c r="B86" s="144"/>
      <c r="C86" s="143"/>
      <c r="D86" s="144"/>
      <c r="E86" s="144"/>
      <c r="F86" s="144"/>
      <c r="G86" s="144"/>
      <c r="H86" s="144"/>
      <c r="I86" s="144"/>
      <c r="J86" s="144"/>
      <c r="K86" s="144"/>
      <c r="L86" s="144"/>
      <c r="M86" s="144"/>
      <c r="N86" s="144"/>
      <c r="O86" s="144"/>
      <c r="P86" s="144"/>
      <c r="Q86" s="144"/>
      <c r="R86" s="144"/>
      <c r="S86" s="144"/>
      <c r="T86" s="144"/>
      <c r="U86" s="144"/>
      <c r="V86" s="144"/>
      <c r="W86" s="144"/>
      <c r="X86" s="144"/>
      <c r="Y86" s="144"/>
      <c r="Z86" s="144"/>
    </row>
    <row r="87" spans="1:26" ht="13.5" customHeight="1">
      <c r="A87" s="144"/>
      <c r="B87" s="144"/>
      <c r="C87" s="143"/>
      <c r="D87" s="144"/>
      <c r="E87" s="144"/>
      <c r="F87" s="144"/>
      <c r="G87" s="144"/>
      <c r="H87" s="144"/>
      <c r="I87" s="144"/>
      <c r="J87" s="144"/>
      <c r="K87" s="144"/>
      <c r="L87" s="144"/>
      <c r="M87" s="144"/>
      <c r="N87" s="144"/>
      <c r="O87" s="144"/>
      <c r="P87" s="144"/>
      <c r="Q87" s="144"/>
      <c r="R87" s="144"/>
      <c r="S87" s="144"/>
      <c r="T87" s="144"/>
      <c r="U87" s="144"/>
      <c r="V87" s="144"/>
      <c r="W87" s="144"/>
      <c r="X87" s="144"/>
      <c r="Y87" s="144"/>
      <c r="Z87" s="144"/>
    </row>
    <row r="88" spans="1:26" ht="13.5" customHeight="1">
      <c r="A88" s="144"/>
      <c r="B88" s="144"/>
      <c r="C88" s="143"/>
      <c r="D88" s="144"/>
      <c r="E88" s="144"/>
      <c r="F88" s="144"/>
      <c r="G88" s="144"/>
      <c r="H88" s="144"/>
      <c r="I88" s="144"/>
      <c r="J88" s="144"/>
      <c r="K88" s="144"/>
      <c r="L88" s="144"/>
      <c r="M88" s="144"/>
      <c r="N88" s="144"/>
      <c r="O88" s="144"/>
      <c r="P88" s="144"/>
      <c r="Q88" s="144"/>
      <c r="R88" s="144"/>
      <c r="S88" s="144"/>
      <c r="T88" s="144"/>
      <c r="U88" s="144"/>
      <c r="V88" s="144"/>
      <c r="W88" s="144"/>
      <c r="X88" s="144"/>
      <c r="Y88" s="144"/>
      <c r="Z88" s="144"/>
    </row>
    <row r="89" spans="1:26" ht="13.5" customHeight="1">
      <c r="A89" s="144"/>
      <c r="B89" s="144"/>
      <c r="C89" s="143"/>
      <c r="D89" s="144"/>
      <c r="E89" s="144"/>
      <c r="F89" s="144"/>
      <c r="G89" s="144"/>
      <c r="H89" s="144"/>
      <c r="I89" s="144"/>
      <c r="J89" s="144"/>
      <c r="K89" s="144"/>
      <c r="L89" s="144"/>
      <c r="M89" s="144"/>
      <c r="N89" s="144"/>
      <c r="O89" s="144"/>
      <c r="P89" s="144"/>
      <c r="Q89" s="144"/>
      <c r="R89" s="144"/>
      <c r="S89" s="144"/>
      <c r="T89" s="144"/>
      <c r="U89" s="144"/>
      <c r="V89" s="144"/>
      <c r="W89" s="144"/>
      <c r="X89" s="144"/>
      <c r="Y89" s="144"/>
      <c r="Z89" s="144"/>
    </row>
    <row r="90" spans="1:26" ht="13.5" customHeight="1">
      <c r="A90" s="144"/>
      <c r="B90" s="144"/>
      <c r="C90" s="143"/>
      <c r="D90" s="144"/>
      <c r="E90" s="144"/>
      <c r="F90" s="144"/>
      <c r="G90" s="144"/>
      <c r="H90" s="144"/>
      <c r="I90" s="144"/>
      <c r="J90" s="144"/>
      <c r="K90" s="144"/>
      <c r="L90" s="144"/>
      <c r="M90" s="144"/>
      <c r="N90" s="144"/>
      <c r="O90" s="144"/>
      <c r="P90" s="144"/>
      <c r="Q90" s="144"/>
      <c r="R90" s="144"/>
      <c r="S90" s="144"/>
      <c r="T90" s="144"/>
      <c r="U90" s="144"/>
      <c r="V90" s="144"/>
      <c r="W90" s="144"/>
      <c r="X90" s="144"/>
      <c r="Y90" s="144"/>
      <c r="Z90" s="144"/>
    </row>
    <row r="91" spans="1:26" ht="13.5" customHeight="1">
      <c r="A91" s="144"/>
      <c r="B91" s="144"/>
      <c r="C91" s="143"/>
      <c r="D91" s="144"/>
      <c r="E91" s="144"/>
      <c r="F91" s="144"/>
      <c r="G91" s="144"/>
      <c r="H91" s="144"/>
      <c r="I91" s="144"/>
      <c r="J91" s="144"/>
      <c r="K91" s="144"/>
      <c r="L91" s="144"/>
      <c r="M91" s="144"/>
      <c r="N91" s="144"/>
      <c r="O91" s="144"/>
      <c r="P91" s="144"/>
      <c r="Q91" s="144"/>
      <c r="R91" s="144"/>
      <c r="S91" s="144"/>
      <c r="T91" s="144"/>
      <c r="U91" s="144"/>
      <c r="V91" s="144"/>
      <c r="W91" s="144"/>
      <c r="X91" s="144"/>
      <c r="Y91" s="144"/>
      <c r="Z91" s="144"/>
    </row>
    <row r="92" spans="1:26" ht="13.5" customHeight="1">
      <c r="A92" s="144"/>
      <c r="B92" s="144"/>
      <c r="C92" s="143"/>
      <c r="D92" s="144"/>
      <c r="E92" s="144"/>
      <c r="F92" s="144"/>
      <c r="G92" s="144"/>
      <c r="H92" s="144"/>
      <c r="I92" s="144"/>
      <c r="J92" s="144"/>
      <c r="K92" s="144"/>
      <c r="L92" s="144"/>
      <c r="M92" s="144"/>
      <c r="N92" s="144"/>
      <c r="O92" s="144"/>
      <c r="P92" s="144"/>
      <c r="Q92" s="144"/>
      <c r="R92" s="144"/>
      <c r="S92" s="144"/>
      <c r="T92" s="144"/>
      <c r="U92" s="144"/>
      <c r="V92" s="144"/>
      <c r="W92" s="144"/>
      <c r="X92" s="144"/>
      <c r="Y92" s="144"/>
      <c r="Z92" s="144"/>
    </row>
    <row r="93" spans="1:26" ht="13.5" customHeight="1">
      <c r="A93" s="144"/>
      <c r="B93" s="144"/>
      <c r="C93" s="143"/>
      <c r="D93" s="144"/>
      <c r="E93" s="144"/>
      <c r="F93" s="144"/>
      <c r="G93" s="144"/>
      <c r="H93" s="144"/>
      <c r="I93" s="144"/>
      <c r="J93" s="144"/>
      <c r="K93" s="144"/>
      <c r="L93" s="144"/>
      <c r="M93" s="144"/>
      <c r="N93" s="144"/>
      <c r="O93" s="144"/>
      <c r="P93" s="144"/>
      <c r="Q93" s="144"/>
      <c r="R93" s="144"/>
      <c r="S93" s="144"/>
      <c r="T93" s="144"/>
      <c r="U93" s="144"/>
      <c r="V93" s="144"/>
      <c r="W93" s="144"/>
      <c r="X93" s="144"/>
      <c r="Y93" s="144"/>
      <c r="Z93" s="144"/>
    </row>
    <row r="94" spans="1:26" ht="13.5" customHeight="1">
      <c r="A94" s="144"/>
      <c r="B94" s="144"/>
      <c r="C94" s="143"/>
      <c r="D94" s="144"/>
      <c r="E94" s="144"/>
      <c r="F94" s="144"/>
      <c r="G94" s="144"/>
      <c r="H94" s="144"/>
      <c r="I94" s="144"/>
      <c r="J94" s="144"/>
      <c r="K94" s="144"/>
      <c r="L94" s="144"/>
      <c r="M94" s="144"/>
      <c r="N94" s="144"/>
      <c r="O94" s="144"/>
      <c r="P94" s="144"/>
      <c r="Q94" s="144"/>
      <c r="R94" s="144"/>
      <c r="S94" s="144"/>
      <c r="T94" s="144"/>
      <c r="U94" s="144"/>
      <c r="V94" s="144"/>
      <c r="W94" s="144"/>
      <c r="X94" s="144"/>
      <c r="Y94" s="144"/>
      <c r="Z94" s="144"/>
    </row>
    <row r="95" spans="1:26" ht="13.5" customHeight="1">
      <c r="A95" s="144"/>
      <c r="B95" s="144"/>
      <c r="C95" s="143"/>
      <c r="D95" s="144"/>
      <c r="E95" s="144"/>
      <c r="F95" s="144"/>
      <c r="G95" s="144"/>
      <c r="H95" s="144"/>
      <c r="I95" s="144"/>
      <c r="J95" s="144"/>
      <c r="K95" s="144"/>
      <c r="L95" s="144"/>
      <c r="M95" s="144"/>
      <c r="N95" s="144"/>
      <c r="O95" s="144"/>
      <c r="P95" s="144"/>
      <c r="Q95" s="144"/>
      <c r="R95" s="144"/>
      <c r="S95" s="144"/>
      <c r="T95" s="144"/>
      <c r="U95" s="144"/>
      <c r="V95" s="144"/>
      <c r="W95" s="144"/>
      <c r="X95" s="144"/>
      <c r="Y95" s="144"/>
      <c r="Z95" s="144"/>
    </row>
    <row r="96" spans="1:26" ht="13.5" customHeight="1">
      <c r="A96" s="144"/>
      <c r="B96" s="144"/>
      <c r="C96" s="143"/>
      <c r="D96" s="144"/>
      <c r="E96" s="144"/>
      <c r="F96" s="144"/>
      <c r="G96" s="144"/>
      <c r="H96" s="144"/>
      <c r="I96" s="144"/>
      <c r="J96" s="144"/>
      <c r="K96" s="144"/>
      <c r="L96" s="144"/>
      <c r="M96" s="144"/>
      <c r="N96" s="144"/>
      <c r="O96" s="144"/>
      <c r="P96" s="144"/>
      <c r="Q96" s="144"/>
      <c r="R96" s="144"/>
      <c r="S96" s="144"/>
      <c r="T96" s="144"/>
      <c r="U96" s="144"/>
      <c r="V96" s="144"/>
      <c r="W96" s="144"/>
      <c r="X96" s="144"/>
      <c r="Y96" s="144"/>
      <c r="Z96" s="144"/>
    </row>
    <row r="97" spans="1:26" ht="13.5" customHeight="1">
      <c r="A97" s="144"/>
      <c r="B97" s="144"/>
      <c r="C97" s="143"/>
      <c r="D97" s="144"/>
      <c r="E97" s="144"/>
      <c r="F97" s="144"/>
      <c r="G97" s="144"/>
      <c r="H97" s="144"/>
      <c r="I97" s="144"/>
      <c r="J97" s="144"/>
      <c r="K97" s="144"/>
      <c r="L97" s="144"/>
      <c r="M97" s="144"/>
      <c r="N97" s="144"/>
      <c r="O97" s="144"/>
      <c r="P97" s="144"/>
      <c r="Q97" s="144"/>
      <c r="R97" s="144"/>
      <c r="S97" s="144"/>
      <c r="T97" s="144"/>
      <c r="U97" s="144"/>
      <c r="V97" s="144"/>
      <c r="W97" s="144"/>
      <c r="X97" s="144"/>
      <c r="Y97" s="144"/>
      <c r="Z97" s="144"/>
    </row>
    <row r="98" spans="1:26" ht="13.5" customHeight="1">
      <c r="A98" s="144"/>
      <c r="B98" s="144"/>
      <c r="C98" s="143"/>
      <c r="D98" s="144"/>
      <c r="E98" s="144"/>
      <c r="F98" s="144"/>
      <c r="G98" s="144"/>
      <c r="H98" s="144"/>
      <c r="I98" s="144"/>
      <c r="J98" s="144"/>
      <c r="K98" s="144"/>
      <c r="L98" s="144"/>
      <c r="M98" s="144"/>
      <c r="N98" s="144"/>
      <c r="O98" s="144"/>
      <c r="P98" s="144"/>
      <c r="Q98" s="144"/>
      <c r="R98" s="144"/>
      <c r="S98" s="144"/>
      <c r="T98" s="144"/>
      <c r="U98" s="144"/>
      <c r="V98" s="144"/>
      <c r="W98" s="144"/>
      <c r="X98" s="144"/>
      <c r="Y98" s="144"/>
      <c r="Z98" s="144"/>
    </row>
    <row r="99" spans="1:26" ht="13.5" customHeight="1">
      <c r="A99" s="144"/>
      <c r="B99" s="144"/>
      <c r="C99" s="143"/>
      <c r="D99" s="144"/>
      <c r="E99" s="144"/>
      <c r="F99" s="144"/>
      <c r="G99" s="144"/>
      <c r="H99" s="144"/>
      <c r="I99" s="144"/>
      <c r="J99" s="144"/>
      <c r="K99" s="144"/>
      <c r="L99" s="144"/>
      <c r="M99" s="144"/>
      <c r="N99" s="144"/>
      <c r="O99" s="144"/>
      <c r="P99" s="144"/>
      <c r="Q99" s="144"/>
      <c r="R99" s="144"/>
      <c r="S99" s="144"/>
      <c r="T99" s="144"/>
      <c r="U99" s="144"/>
      <c r="V99" s="144"/>
      <c r="W99" s="144"/>
      <c r="X99" s="144"/>
      <c r="Y99" s="144"/>
      <c r="Z99" s="144"/>
    </row>
    <row r="100" spans="1:26" ht="13.5" customHeight="1">
      <c r="A100" s="144"/>
      <c r="B100" s="144"/>
      <c r="C100" s="143"/>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row>
    <row r="101" spans="1:26" ht="13.5" customHeight="1">
      <c r="A101" s="144"/>
      <c r="B101" s="144"/>
      <c r="C101" s="143"/>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row>
    <row r="102" spans="1:26" ht="13.5" customHeight="1">
      <c r="A102" s="144"/>
      <c r="B102" s="144"/>
      <c r="C102" s="143"/>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row>
    <row r="103" spans="1:26" ht="13.5" customHeight="1">
      <c r="A103" s="144"/>
      <c r="B103" s="144"/>
      <c r="C103" s="143"/>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row>
    <row r="104" spans="1:26" ht="13.5" customHeight="1">
      <c r="A104" s="144"/>
      <c r="B104" s="144"/>
      <c r="C104" s="143"/>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row>
    <row r="105" spans="1:26" ht="13.5" customHeight="1">
      <c r="A105" s="144"/>
      <c r="B105" s="144"/>
      <c r="C105" s="143"/>
      <c r="D105" s="144"/>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row>
    <row r="106" spans="1:26" ht="13.5" customHeight="1">
      <c r="A106" s="144"/>
      <c r="B106" s="144"/>
      <c r="C106" s="143"/>
      <c r="D106" s="144"/>
      <c r="E106" s="144"/>
      <c r="F106" s="144"/>
      <c r="G106" s="144"/>
      <c r="H106" s="144"/>
      <c r="I106" s="144"/>
      <c r="J106" s="144"/>
      <c r="K106" s="144"/>
      <c r="L106" s="144"/>
      <c r="M106" s="144"/>
      <c r="N106" s="144"/>
      <c r="O106" s="144"/>
      <c r="P106" s="144"/>
      <c r="Q106" s="144"/>
      <c r="R106" s="144"/>
      <c r="S106" s="144"/>
      <c r="T106" s="144"/>
      <c r="U106" s="144"/>
      <c r="V106" s="144"/>
      <c r="W106" s="144"/>
      <c r="X106" s="144"/>
      <c r="Y106" s="144"/>
      <c r="Z106" s="144"/>
    </row>
    <row r="107" spans="1:26" ht="13.5" customHeight="1">
      <c r="A107" s="144"/>
      <c r="B107" s="144"/>
      <c r="C107" s="143"/>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row>
    <row r="108" spans="1:26" ht="13.5" customHeight="1">
      <c r="A108" s="144"/>
      <c r="B108" s="144"/>
      <c r="C108" s="143"/>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row>
    <row r="109" spans="1:26" ht="13.5" customHeight="1">
      <c r="A109" s="144"/>
      <c r="B109" s="144"/>
      <c r="C109" s="143"/>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row>
    <row r="110" spans="1:26" ht="13.5" customHeight="1">
      <c r="A110" s="144"/>
      <c r="B110" s="144"/>
      <c r="C110" s="143"/>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row>
    <row r="111" spans="1:26" ht="13.5" customHeight="1">
      <c r="A111" s="144"/>
      <c r="B111" s="144"/>
      <c r="C111" s="143"/>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row>
    <row r="112" spans="1:26" ht="13.5" customHeight="1">
      <c r="A112" s="144"/>
      <c r="B112" s="144"/>
      <c r="C112" s="143"/>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row>
    <row r="113" spans="1:26" ht="13.5" customHeight="1">
      <c r="A113" s="144"/>
      <c r="B113" s="144"/>
      <c r="C113" s="143"/>
      <c r="D113" s="144"/>
      <c r="E113" s="144"/>
      <c r="F113" s="144"/>
      <c r="G113" s="144"/>
      <c r="H113" s="144"/>
      <c r="I113" s="144"/>
      <c r="J113" s="144"/>
      <c r="K113" s="144"/>
      <c r="L113" s="144"/>
      <c r="M113" s="144"/>
      <c r="N113" s="144"/>
      <c r="O113" s="144"/>
      <c r="P113" s="144"/>
      <c r="Q113" s="144"/>
      <c r="R113" s="144"/>
      <c r="S113" s="144"/>
      <c r="T113" s="144"/>
      <c r="U113" s="144"/>
      <c r="V113" s="144"/>
      <c r="W113" s="144"/>
      <c r="X113" s="144"/>
      <c r="Y113" s="144"/>
      <c r="Z113" s="144"/>
    </row>
    <row r="114" spans="1:26" ht="13.5" customHeight="1">
      <c r="A114" s="144"/>
      <c r="B114" s="144"/>
      <c r="C114" s="143"/>
      <c r="D114" s="144"/>
      <c r="E114" s="144"/>
      <c r="F114" s="144"/>
      <c r="G114" s="144"/>
      <c r="H114" s="144"/>
      <c r="I114" s="144"/>
      <c r="J114" s="144"/>
      <c r="K114" s="144"/>
      <c r="L114" s="144"/>
      <c r="M114" s="144"/>
      <c r="N114" s="144"/>
      <c r="O114" s="144"/>
      <c r="P114" s="144"/>
      <c r="Q114" s="144"/>
      <c r="R114" s="144"/>
      <c r="S114" s="144"/>
      <c r="T114" s="144"/>
      <c r="U114" s="144"/>
      <c r="V114" s="144"/>
      <c r="W114" s="144"/>
      <c r="X114" s="144"/>
      <c r="Y114" s="144"/>
      <c r="Z114" s="144"/>
    </row>
    <row r="115" spans="1:26" ht="13.5" customHeight="1">
      <c r="A115" s="144"/>
      <c r="B115" s="144"/>
      <c r="C115" s="143"/>
      <c r="D115" s="144"/>
      <c r="E115" s="144"/>
      <c r="F115" s="144"/>
      <c r="G115" s="144"/>
      <c r="H115" s="144"/>
      <c r="I115" s="144"/>
      <c r="J115" s="144"/>
      <c r="K115" s="144"/>
      <c r="L115" s="144"/>
      <c r="M115" s="144"/>
      <c r="N115" s="144"/>
      <c r="O115" s="144"/>
      <c r="P115" s="144"/>
      <c r="Q115" s="144"/>
      <c r="R115" s="144"/>
      <c r="S115" s="144"/>
      <c r="T115" s="144"/>
      <c r="U115" s="144"/>
      <c r="V115" s="144"/>
      <c r="W115" s="144"/>
      <c r="X115" s="144"/>
      <c r="Y115" s="144"/>
      <c r="Z115" s="144"/>
    </row>
    <row r="116" spans="1:26" ht="13.5" customHeight="1">
      <c r="A116" s="144"/>
      <c r="B116" s="144"/>
      <c r="C116" s="143"/>
      <c r="D116" s="144"/>
      <c r="E116" s="144"/>
      <c r="F116" s="144"/>
      <c r="G116" s="144"/>
      <c r="H116" s="144"/>
      <c r="I116" s="144"/>
      <c r="J116" s="144"/>
      <c r="K116" s="144"/>
      <c r="L116" s="144"/>
      <c r="M116" s="144"/>
      <c r="N116" s="144"/>
      <c r="O116" s="144"/>
      <c r="P116" s="144"/>
      <c r="Q116" s="144"/>
      <c r="R116" s="144"/>
      <c r="S116" s="144"/>
      <c r="T116" s="144"/>
      <c r="U116" s="144"/>
      <c r="V116" s="144"/>
      <c r="W116" s="144"/>
      <c r="X116" s="144"/>
      <c r="Y116" s="144"/>
      <c r="Z116" s="144"/>
    </row>
    <row r="117" spans="1:26" ht="13.5" customHeight="1">
      <c r="A117" s="144"/>
      <c r="B117" s="144"/>
      <c r="C117" s="143"/>
      <c r="D117" s="144"/>
      <c r="E117" s="144"/>
      <c r="F117" s="144"/>
      <c r="G117" s="144"/>
      <c r="H117" s="144"/>
      <c r="I117" s="144"/>
      <c r="J117" s="144"/>
      <c r="K117" s="144"/>
      <c r="L117" s="144"/>
      <c r="M117" s="144"/>
      <c r="N117" s="144"/>
      <c r="O117" s="144"/>
      <c r="P117" s="144"/>
      <c r="Q117" s="144"/>
      <c r="R117" s="144"/>
      <c r="S117" s="144"/>
      <c r="T117" s="144"/>
      <c r="U117" s="144"/>
      <c r="V117" s="144"/>
      <c r="W117" s="144"/>
      <c r="X117" s="144"/>
      <c r="Y117" s="144"/>
      <c r="Z117" s="144"/>
    </row>
    <row r="118" spans="1:26" ht="13.5" customHeight="1">
      <c r="A118" s="144"/>
      <c r="B118" s="144"/>
      <c r="C118" s="143"/>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4"/>
    </row>
    <row r="119" spans="1:26" ht="13.5" customHeight="1">
      <c r="A119" s="144"/>
      <c r="B119" s="144"/>
      <c r="C119" s="143"/>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144"/>
    </row>
    <row r="120" spans="1:26" ht="13.5" customHeight="1">
      <c r="A120" s="144"/>
      <c r="B120" s="144"/>
      <c r="C120" s="143"/>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row>
    <row r="121" spans="1:26" ht="13.5" customHeight="1">
      <c r="A121" s="144"/>
      <c r="B121" s="144"/>
      <c r="C121" s="143"/>
      <c r="D121" s="144"/>
      <c r="E121" s="144"/>
      <c r="F121" s="144"/>
      <c r="G121" s="144"/>
      <c r="H121" s="144"/>
      <c r="I121" s="144"/>
      <c r="J121" s="144"/>
      <c r="K121" s="144"/>
      <c r="L121" s="144"/>
      <c r="M121" s="144"/>
      <c r="N121" s="144"/>
      <c r="O121" s="144"/>
      <c r="P121" s="144"/>
      <c r="Q121" s="144"/>
      <c r="R121" s="144"/>
      <c r="S121" s="144"/>
      <c r="T121" s="144"/>
      <c r="U121" s="144"/>
      <c r="V121" s="144"/>
      <c r="W121" s="144"/>
      <c r="X121" s="144"/>
      <c r="Y121" s="144"/>
      <c r="Z121" s="144"/>
    </row>
    <row r="122" spans="1:26" ht="13.5" customHeight="1">
      <c r="A122" s="144"/>
      <c r="B122" s="144"/>
      <c r="C122" s="143"/>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row>
    <row r="123" spans="1:26" ht="13.5" customHeight="1">
      <c r="A123" s="144"/>
      <c r="B123" s="144"/>
      <c r="C123" s="143"/>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row>
    <row r="124" spans="1:26" ht="13.5" customHeight="1">
      <c r="A124" s="144"/>
      <c r="B124" s="144"/>
      <c r="C124" s="143"/>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row>
    <row r="125" spans="1:26" ht="13.5" customHeight="1">
      <c r="A125" s="144"/>
      <c r="B125" s="144"/>
      <c r="C125" s="143"/>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row>
    <row r="126" spans="1:26" ht="13.5" customHeight="1">
      <c r="A126" s="144"/>
      <c r="B126" s="144"/>
      <c r="C126" s="143"/>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row>
    <row r="127" spans="1:26" ht="13.5" customHeight="1">
      <c r="A127" s="144"/>
      <c r="B127" s="144"/>
      <c r="C127" s="143"/>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row>
    <row r="128" spans="1:26" ht="13.5" customHeight="1">
      <c r="A128" s="144"/>
      <c r="B128" s="144"/>
      <c r="C128" s="143"/>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row>
    <row r="129" spans="1:26" ht="13.5" customHeight="1">
      <c r="A129" s="144"/>
      <c r="B129" s="144"/>
      <c r="C129" s="143"/>
      <c r="D129" s="144"/>
      <c r="E129" s="144"/>
      <c r="F129" s="144"/>
      <c r="G129" s="144"/>
      <c r="H129" s="144"/>
      <c r="I129" s="144"/>
      <c r="J129" s="144"/>
      <c r="K129" s="144"/>
      <c r="L129" s="144"/>
      <c r="M129" s="144"/>
      <c r="N129" s="144"/>
      <c r="O129" s="144"/>
      <c r="P129" s="144"/>
      <c r="Q129" s="144"/>
      <c r="R129" s="144"/>
      <c r="S129" s="144"/>
      <c r="T129" s="144"/>
      <c r="U129" s="144"/>
      <c r="V129" s="144"/>
      <c r="W129" s="144"/>
      <c r="X129" s="144"/>
      <c r="Y129" s="144"/>
      <c r="Z129" s="144"/>
    </row>
    <row r="130" spans="1:26" ht="13.5" customHeight="1">
      <c r="A130" s="144"/>
      <c r="B130" s="144"/>
      <c r="C130" s="143"/>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44"/>
      <c r="Z130" s="144"/>
    </row>
    <row r="131" spans="1:26" ht="13.5" customHeight="1">
      <c r="A131" s="144"/>
      <c r="B131" s="144"/>
      <c r="C131" s="143"/>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row>
    <row r="132" spans="1:26" ht="13.5" customHeight="1">
      <c r="A132" s="144"/>
      <c r="B132" s="144"/>
      <c r="C132" s="143"/>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row>
    <row r="133" spans="1:26" ht="13.5" customHeight="1">
      <c r="A133" s="144"/>
      <c r="B133" s="144"/>
      <c r="C133" s="143"/>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row>
    <row r="134" spans="1:26" ht="13.5" customHeight="1">
      <c r="A134" s="144"/>
      <c r="B134" s="144"/>
      <c r="C134" s="143"/>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row>
    <row r="135" spans="1:26" ht="13.5" customHeight="1">
      <c r="A135" s="144"/>
      <c r="B135" s="144"/>
      <c r="C135" s="143"/>
      <c r="D135" s="144"/>
      <c r="E135" s="144"/>
      <c r="F135" s="144"/>
      <c r="G135" s="144"/>
      <c r="H135" s="144"/>
      <c r="I135" s="144"/>
      <c r="J135" s="144"/>
      <c r="K135" s="144"/>
      <c r="L135" s="144"/>
      <c r="M135" s="144"/>
      <c r="N135" s="144"/>
      <c r="O135" s="144"/>
      <c r="P135" s="144"/>
      <c r="Q135" s="144"/>
      <c r="R135" s="144"/>
      <c r="S135" s="144"/>
      <c r="T135" s="144"/>
      <c r="U135" s="144"/>
      <c r="V135" s="144"/>
      <c r="W135" s="144"/>
      <c r="X135" s="144"/>
      <c r="Y135" s="144"/>
      <c r="Z135" s="144"/>
    </row>
    <row r="136" spans="1:26" ht="13.5" customHeight="1">
      <c r="A136" s="144"/>
      <c r="B136" s="144"/>
      <c r="C136" s="143"/>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row>
    <row r="137" spans="1:26" ht="13.5" customHeight="1">
      <c r="A137" s="144"/>
      <c r="B137" s="144"/>
      <c r="C137" s="143"/>
      <c r="D137" s="144"/>
      <c r="E137" s="144"/>
      <c r="F137" s="144"/>
      <c r="G137" s="144"/>
      <c r="H137" s="144"/>
      <c r="I137" s="144"/>
      <c r="J137" s="144"/>
      <c r="K137" s="144"/>
      <c r="L137" s="144"/>
      <c r="M137" s="144"/>
      <c r="N137" s="144"/>
      <c r="O137" s="144"/>
      <c r="P137" s="144"/>
      <c r="Q137" s="144"/>
      <c r="R137" s="144"/>
      <c r="S137" s="144"/>
      <c r="T137" s="144"/>
      <c r="U137" s="144"/>
      <c r="V137" s="144"/>
      <c r="W137" s="144"/>
      <c r="X137" s="144"/>
      <c r="Y137" s="144"/>
      <c r="Z137" s="144"/>
    </row>
    <row r="138" spans="1:26" ht="13.5" customHeight="1">
      <c r="A138" s="144"/>
      <c r="B138" s="144"/>
      <c r="C138" s="143"/>
      <c r="D138" s="144"/>
      <c r="E138" s="144"/>
      <c r="F138" s="144"/>
      <c r="G138" s="144"/>
      <c r="H138" s="144"/>
      <c r="I138" s="144"/>
      <c r="J138" s="144"/>
      <c r="K138" s="144"/>
      <c r="L138" s="144"/>
      <c r="M138" s="144"/>
      <c r="N138" s="144"/>
      <c r="O138" s="144"/>
      <c r="P138" s="144"/>
      <c r="Q138" s="144"/>
      <c r="R138" s="144"/>
      <c r="S138" s="144"/>
      <c r="T138" s="144"/>
      <c r="U138" s="144"/>
      <c r="V138" s="144"/>
      <c r="W138" s="144"/>
      <c r="X138" s="144"/>
      <c r="Y138" s="144"/>
      <c r="Z138" s="144"/>
    </row>
    <row r="139" spans="1:26" ht="13.5" customHeight="1">
      <c r="A139" s="144"/>
      <c r="B139" s="144"/>
      <c r="C139" s="143"/>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row>
    <row r="140" spans="1:26" ht="13.5" customHeight="1">
      <c r="A140" s="144"/>
      <c r="B140" s="144"/>
      <c r="C140" s="143"/>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row>
    <row r="141" spans="1:26" ht="13.5" customHeight="1">
      <c r="A141" s="144"/>
      <c r="B141" s="144"/>
      <c r="C141" s="143"/>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row>
    <row r="142" spans="1:26" ht="13.5" customHeight="1">
      <c r="A142" s="144"/>
      <c r="B142" s="144"/>
      <c r="C142" s="143"/>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44"/>
      <c r="Z142" s="144"/>
    </row>
    <row r="143" spans="1:26" ht="13.5" customHeight="1">
      <c r="A143" s="144"/>
      <c r="B143" s="144"/>
      <c r="C143" s="143"/>
      <c r="D143" s="144"/>
      <c r="E143" s="144"/>
      <c r="F143" s="144"/>
      <c r="G143" s="144"/>
      <c r="H143" s="144"/>
      <c r="I143" s="144"/>
      <c r="J143" s="144"/>
      <c r="K143" s="144"/>
      <c r="L143" s="144"/>
      <c r="M143" s="144"/>
      <c r="N143" s="144"/>
      <c r="O143" s="144"/>
      <c r="P143" s="144"/>
      <c r="Q143" s="144"/>
      <c r="R143" s="144"/>
      <c r="S143" s="144"/>
      <c r="T143" s="144"/>
      <c r="U143" s="144"/>
      <c r="V143" s="144"/>
      <c r="W143" s="144"/>
      <c r="X143" s="144"/>
      <c r="Y143" s="144"/>
      <c r="Z143" s="144"/>
    </row>
    <row r="144" spans="1:26" ht="13.5" customHeight="1">
      <c r="A144" s="144"/>
      <c r="B144" s="144"/>
      <c r="C144" s="143"/>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row>
    <row r="145" spans="1:26" ht="13.5" customHeight="1">
      <c r="A145" s="144"/>
      <c r="B145" s="144"/>
      <c r="C145" s="143"/>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row>
    <row r="146" spans="1:26" ht="13.5" customHeight="1">
      <c r="A146" s="144"/>
      <c r="B146" s="144"/>
      <c r="C146" s="143"/>
      <c r="D146" s="144"/>
      <c r="E146" s="144"/>
      <c r="F146" s="144"/>
      <c r="G146" s="144"/>
      <c r="H146" s="144"/>
      <c r="I146" s="144"/>
      <c r="J146" s="144"/>
      <c r="K146" s="144"/>
      <c r="L146" s="144"/>
      <c r="M146" s="144"/>
      <c r="N146" s="144"/>
      <c r="O146" s="144"/>
      <c r="P146" s="144"/>
      <c r="Q146" s="144"/>
      <c r="R146" s="144"/>
      <c r="S146" s="144"/>
      <c r="T146" s="144"/>
      <c r="U146" s="144"/>
      <c r="V146" s="144"/>
      <c r="W146" s="144"/>
      <c r="X146" s="144"/>
      <c r="Y146" s="144"/>
      <c r="Z146" s="144"/>
    </row>
    <row r="147" spans="1:26" ht="13.5" customHeight="1">
      <c r="A147" s="144"/>
      <c r="B147" s="144"/>
      <c r="C147" s="143"/>
      <c r="D147" s="144"/>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row>
    <row r="148" spans="1:26" ht="13.5" customHeight="1">
      <c r="A148" s="144"/>
      <c r="B148" s="144"/>
      <c r="C148" s="143"/>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row>
    <row r="149" spans="1:26" ht="13.5" customHeight="1">
      <c r="A149" s="144"/>
      <c r="B149" s="144"/>
      <c r="C149" s="143"/>
      <c r="D149" s="144"/>
      <c r="E149" s="144"/>
      <c r="F149" s="144"/>
      <c r="G149" s="144"/>
      <c r="H149" s="144"/>
      <c r="I149" s="144"/>
      <c r="J149" s="144"/>
      <c r="K149" s="144"/>
      <c r="L149" s="144"/>
      <c r="M149" s="144"/>
      <c r="N149" s="144"/>
      <c r="O149" s="144"/>
      <c r="P149" s="144"/>
      <c r="Q149" s="144"/>
      <c r="R149" s="144"/>
      <c r="S149" s="144"/>
      <c r="T149" s="144"/>
      <c r="U149" s="144"/>
      <c r="V149" s="144"/>
      <c r="W149" s="144"/>
      <c r="X149" s="144"/>
      <c r="Y149" s="144"/>
      <c r="Z149" s="144"/>
    </row>
    <row r="150" spans="1:26" ht="13.5" customHeight="1">
      <c r="A150" s="144"/>
      <c r="B150" s="144"/>
      <c r="C150" s="143"/>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row>
    <row r="151" spans="1:26" ht="13.5" customHeight="1">
      <c r="A151" s="144"/>
      <c r="B151" s="144"/>
      <c r="C151" s="143"/>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row>
    <row r="152" spans="1:26" ht="13.5" customHeight="1">
      <c r="A152" s="144"/>
      <c r="B152" s="144"/>
      <c r="C152" s="143"/>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row>
    <row r="153" spans="1:26" ht="13.5" customHeight="1">
      <c r="A153" s="144"/>
      <c r="B153" s="144"/>
      <c r="C153" s="143"/>
      <c r="D153" s="144"/>
      <c r="E153" s="144"/>
      <c r="F153" s="144"/>
      <c r="G153" s="144"/>
      <c r="H153" s="144"/>
      <c r="I153" s="144"/>
      <c r="J153" s="144"/>
      <c r="K153" s="144"/>
      <c r="L153" s="144"/>
      <c r="M153" s="144"/>
      <c r="N153" s="144"/>
      <c r="O153" s="144"/>
      <c r="P153" s="144"/>
      <c r="Q153" s="144"/>
      <c r="R153" s="144"/>
      <c r="S153" s="144"/>
      <c r="T153" s="144"/>
      <c r="U153" s="144"/>
      <c r="V153" s="144"/>
      <c r="W153" s="144"/>
      <c r="X153" s="144"/>
      <c r="Y153" s="144"/>
      <c r="Z153" s="144"/>
    </row>
    <row r="154" spans="1:26" ht="13.5" customHeight="1">
      <c r="A154" s="144"/>
      <c r="B154" s="144"/>
      <c r="C154" s="143"/>
      <c r="D154" s="144"/>
      <c r="E154" s="144"/>
      <c r="F154" s="144"/>
      <c r="G154" s="144"/>
      <c r="H154" s="144"/>
      <c r="I154" s="144"/>
      <c r="J154" s="144"/>
      <c r="K154" s="144"/>
      <c r="L154" s="144"/>
      <c r="M154" s="144"/>
      <c r="N154" s="144"/>
      <c r="O154" s="144"/>
      <c r="P154" s="144"/>
      <c r="Q154" s="144"/>
      <c r="R154" s="144"/>
      <c r="S154" s="144"/>
      <c r="T154" s="144"/>
      <c r="U154" s="144"/>
      <c r="V154" s="144"/>
      <c r="W154" s="144"/>
      <c r="X154" s="144"/>
      <c r="Y154" s="144"/>
      <c r="Z154" s="144"/>
    </row>
    <row r="155" spans="1:26" ht="13.5" customHeight="1">
      <c r="A155" s="144"/>
      <c r="B155" s="144"/>
      <c r="C155" s="143"/>
      <c r="D155" s="144"/>
      <c r="E155" s="144"/>
      <c r="F155" s="144"/>
      <c r="G155" s="144"/>
      <c r="H155" s="144"/>
      <c r="I155" s="144"/>
      <c r="J155" s="144"/>
      <c r="K155" s="144"/>
      <c r="L155" s="144"/>
      <c r="M155" s="144"/>
      <c r="N155" s="144"/>
      <c r="O155" s="144"/>
      <c r="P155" s="144"/>
      <c r="Q155" s="144"/>
      <c r="R155" s="144"/>
      <c r="S155" s="144"/>
      <c r="T155" s="144"/>
      <c r="U155" s="144"/>
      <c r="V155" s="144"/>
      <c r="W155" s="144"/>
      <c r="X155" s="144"/>
      <c r="Y155" s="144"/>
      <c r="Z155" s="144"/>
    </row>
    <row r="156" spans="1:26" ht="13.5" customHeight="1">
      <c r="A156" s="144"/>
      <c r="B156" s="144"/>
      <c r="C156" s="143"/>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row>
    <row r="157" spans="1:26" ht="13.5" customHeight="1">
      <c r="A157" s="144"/>
      <c r="B157" s="144"/>
      <c r="C157" s="143"/>
      <c r="D157" s="144"/>
      <c r="E157" s="144"/>
      <c r="F157" s="144"/>
      <c r="G157" s="144"/>
      <c r="H157" s="144"/>
      <c r="I157" s="144"/>
      <c r="J157" s="144"/>
      <c r="K157" s="144"/>
      <c r="L157" s="144"/>
      <c r="M157" s="144"/>
      <c r="N157" s="144"/>
      <c r="O157" s="144"/>
      <c r="P157" s="144"/>
      <c r="Q157" s="144"/>
      <c r="R157" s="144"/>
      <c r="S157" s="144"/>
      <c r="T157" s="144"/>
      <c r="U157" s="144"/>
      <c r="V157" s="144"/>
      <c r="W157" s="144"/>
      <c r="X157" s="144"/>
      <c r="Y157" s="144"/>
      <c r="Z157" s="144"/>
    </row>
    <row r="158" spans="1:26" ht="13.5" customHeight="1">
      <c r="A158" s="144"/>
      <c r="B158" s="144"/>
      <c r="C158" s="143"/>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row>
    <row r="159" spans="1:26" ht="13.5" customHeight="1">
      <c r="A159" s="144"/>
      <c r="B159" s="144"/>
      <c r="C159" s="143"/>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row>
    <row r="160" spans="1:26" ht="13.5" customHeight="1">
      <c r="A160" s="144"/>
      <c r="B160" s="144"/>
      <c r="C160" s="143"/>
      <c r="D160" s="144"/>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row>
    <row r="161" spans="1:26" ht="13.5" customHeight="1">
      <c r="A161" s="144"/>
      <c r="B161" s="144"/>
      <c r="C161" s="143"/>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row>
    <row r="162" spans="1:26" ht="13.5" customHeight="1">
      <c r="A162" s="144"/>
      <c r="B162" s="144"/>
      <c r="C162" s="143"/>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row>
    <row r="163" spans="1:26" ht="13.5" customHeight="1">
      <c r="A163" s="144"/>
      <c r="B163" s="144"/>
      <c r="C163" s="143"/>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44"/>
    </row>
    <row r="164" spans="1:26" ht="13.5" customHeight="1">
      <c r="A164" s="144"/>
      <c r="B164" s="144"/>
      <c r="C164" s="143"/>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144"/>
    </row>
    <row r="165" spans="1:26" ht="13.5" customHeight="1">
      <c r="A165" s="144"/>
      <c r="B165" s="144"/>
      <c r="C165" s="143"/>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44"/>
    </row>
    <row r="166" spans="1:26" ht="13.5" customHeight="1">
      <c r="A166" s="144"/>
      <c r="B166" s="144"/>
      <c r="C166" s="143"/>
      <c r="D166" s="144"/>
      <c r="E166" s="144"/>
      <c r="F166" s="144"/>
      <c r="G166" s="144"/>
      <c r="H166" s="144"/>
      <c r="I166" s="144"/>
      <c r="J166" s="144"/>
      <c r="K166" s="144"/>
      <c r="L166" s="144"/>
      <c r="M166" s="144"/>
      <c r="N166" s="144"/>
      <c r="O166" s="144"/>
      <c r="P166" s="144"/>
      <c r="Q166" s="144"/>
      <c r="R166" s="144"/>
      <c r="S166" s="144"/>
      <c r="T166" s="144"/>
      <c r="U166" s="144"/>
      <c r="V166" s="144"/>
      <c r="W166" s="144"/>
      <c r="X166" s="144"/>
      <c r="Y166" s="144"/>
      <c r="Z166" s="144"/>
    </row>
    <row r="167" spans="1:26" ht="13.5" customHeight="1">
      <c r="A167" s="144"/>
      <c r="B167" s="144"/>
      <c r="C167" s="143"/>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44"/>
    </row>
    <row r="168" spans="1:26" ht="13.5" customHeight="1">
      <c r="A168" s="144"/>
      <c r="B168" s="144"/>
      <c r="C168" s="143"/>
      <c r="D168" s="144"/>
      <c r="E168" s="144"/>
      <c r="F168" s="144"/>
      <c r="G168" s="144"/>
      <c r="H168" s="144"/>
      <c r="I168" s="144"/>
      <c r="J168" s="144"/>
      <c r="K168" s="144"/>
      <c r="L168" s="144"/>
      <c r="M168" s="144"/>
      <c r="N168" s="144"/>
      <c r="O168" s="144"/>
      <c r="P168" s="144"/>
      <c r="Q168" s="144"/>
      <c r="R168" s="144"/>
      <c r="S168" s="144"/>
      <c r="T168" s="144"/>
      <c r="U168" s="144"/>
      <c r="V168" s="144"/>
      <c r="W168" s="144"/>
      <c r="X168" s="144"/>
      <c r="Y168" s="144"/>
      <c r="Z168" s="144"/>
    </row>
    <row r="169" spans="1:26" ht="13.5" customHeight="1">
      <c r="A169" s="144"/>
      <c r="B169" s="144"/>
      <c r="C169" s="143"/>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row>
    <row r="170" spans="1:26" ht="13.5" customHeight="1">
      <c r="A170" s="144"/>
      <c r="B170" s="144"/>
      <c r="C170" s="143"/>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row>
    <row r="171" spans="1:26" ht="13.5" customHeight="1">
      <c r="A171" s="144"/>
      <c r="B171" s="144"/>
      <c r="C171" s="143"/>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row>
    <row r="172" spans="1:26" ht="13.5" customHeight="1">
      <c r="A172" s="144"/>
      <c r="B172" s="144"/>
      <c r="C172" s="143"/>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row>
    <row r="173" spans="1:26" ht="13.5" customHeight="1">
      <c r="A173" s="144"/>
      <c r="B173" s="144"/>
      <c r="C173" s="143"/>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row>
    <row r="174" spans="1:26" ht="13.5" customHeight="1">
      <c r="A174" s="144"/>
      <c r="B174" s="144"/>
      <c r="C174" s="143"/>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row>
    <row r="175" spans="1:26" ht="13.5" customHeight="1">
      <c r="A175" s="144"/>
      <c r="B175" s="144"/>
      <c r="C175" s="143"/>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row>
    <row r="176" spans="1:26" ht="13.5" customHeight="1">
      <c r="A176" s="144"/>
      <c r="B176" s="144"/>
      <c r="C176" s="143"/>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row>
    <row r="177" spans="1:26" ht="13.5" customHeight="1">
      <c r="A177" s="144"/>
      <c r="B177" s="144"/>
      <c r="C177" s="143"/>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row>
    <row r="178" spans="1:26" ht="13.5" customHeight="1">
      <c r="A178" s="144"/>
      <c r="B178" s="144"/>
      <c r="C178" s="143"/>
      <c r="D178" s="144"/>
      <c r="E178" s="144"/>
      <c r="F178" s="144"/>
      <c r="G178" s="144"/>
      <c r="H178" s="144"/>
      <c r="I178" s="144"/>
      <c r="J178" s="144"/>
      <c r="K178" s="144"/>
      <c r="L178" s="144"/>
      <c r="M178" s="144"/>
      <c r="N178" s="144"/>
      <c r="O178" s="144"/>
      <c r="P178" s="144"/>
      <c r="Q178" s="144"/>
      <c r="R178" s="144"/>
      <c r="S178" s="144"/>
      <c r="T178" s="144"/>
      <c r="U178" s="144"/>
      <c r="V178" s="144"/>
      <c r="W178" s="144"/>
      <c r="X178" s="144"/>
      <c r="Y178" s="144"/>
      <c r="Z178" s="144"/>
    </row>
    <row r="179" spans="1:26" ht="13.5" customHeight="1">
      <c r="A179" s="144"/>
      <c r="B179" s="144"/>
      <c r="C179" s="143"/>
      <c r="D179" s="144"/>
      <c r="E179" s="144"/>
      <c r="F179" s="144"/>
      <c r="G179" s="144"/>
      <c r="H179" s="144"/>
      <c r="I179" s="144"/>
      <c r="J179" s="144"/>
      <c r="K179" s="144"/>
      <c r="L179" s="144"/>
      <c r="M179" s="144"/>
      <c r="N179" s="144"/>
      <c r="O179" s="144"/>
      <c r="P179" s="144"/>
      <c r="Q179" s="144"/>
      <c r="R179" s="144"/>
      <c r="S179" s="144"/>
      <c r="T179" s="144"/>
      <c r="U179" s="144"/>
      <c r="V179" s="144"/>
      <c r="W179" s="144"/>
      <c r="X179" s="144"/>
      <c r="Y179" s="144"/>
      <c r="Z179" s="144"/>
    </row>
    <row r="180" spans="1:26" ht="13.5" customHeight="1">
      <c r="A180" s="144"/>
      <c r="B180" s="144"/>
      <c r="C180" s="143"/>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row>
    <row r="181" spans="1:26" ht="13.5" customHeight="1">
      <c r="A181" s="144"/>
      <c r="B181" s="144"/>
      <c r="C181" s="143"/>
      <c r="D181" s="144"/>
      <c r="E181" s="144"/>
      <c r="F181" s="144"/>
      <c r="G181" s="144"/>
      <c r="H181" s="144"/>
      <c r="I181" s="144"/>
      <c r="J181" s="144"/>
      <c r="K181" s="144"/>
      <c r="L181" s="144"/>
      <c r="M181" s="144"/>
      <c r="N181" s="144"/>
      <c r="O181" s="144"/>
      <c r="P181" s="144"/>
      <c r="Q181" s="144"/>
      <c r="R181" s="144"/>
      <c r="S181" s="144"/>
      <c r="T181" s="144"/>
      <c r="U181" s="144"/>
      <c r="V181" s="144"/>
      <c r="W181" s="144"/>
      <c r="X181" s="144"/>
      <c r="Y181" s="144"/>
      <c r="Z181" s="144"/>
    </row>
    <row r="182" spans="1:26" ht="13.5" customHeight="1">
      <c r="A182" s="144"/>
      <c r="B182" s="144"/>
      <c r="C182" s="143"/>
      <c r="D182" s="144"/>
      <c r="E182" s="144"/>
      <c r="F182" s="144"/>
      <c r="G182" s="144"/>
      <c r="H182" s="144"/>
      <c r="I182" s="144"/>
      <c r="J182" s="144"/>
      <c r="K182" s="144"/>
      <c r="L182" s="144"/>
      <c r="M182" s="144"/>
      <c r="N182" s="144"/>
      <c r="O182" s="144"/>
      <c r="P182" s="144"/>
      <c r="Q182" s="144"/>
      <c r="R182" s="144"/>
      <c r="S182" s="144"/>
      <c r="T182" s="144"/>
      <c r="U182" s="144"/>
      <c r="V182" s="144"/>
      <c r="W182" s="144"/>
      <c r="X182" s="144"/>
      <c r="Y182" s="144"/>
      <c r="Z182" s="144"/>
    </row>
    <row r="183" spans="1:26" ht="13.5" customHeight="1">
      <c r="A183" s="144"/>
      <c r="B183" s="144"/>
      <c r="C183" s="143"/>
      <c r="D183" s="144"/>
      <c r="E183" s="144"/>
      <c r="F183" s="144"/>
      <c r="G183" s="144"/>
      <c r="H183" s="144"/>
      <c r="I183" s="144"/>
      <c r="J183" s="144"/>
      <c r="K183" s="144"/>
      <c r="L183" s="144"/>
      <c r="M183" s="144"/>
      <c r="N183" s="144"/>
      <c r="O183" s="144"/>
      <c r="P183" s="144"/>
      <c r="Q183" s="144"/>
      <c r="R183" s="144"/>
      <c r="S183" s="144"/>
      <c r="T183" s="144"/>
      <c r="U183" s="144"/>
      <c r="V183" s="144"/>
      <c r="W183" s="144"/>
      <c r="X183" s="144"/>
      <c r="Y183" s="144"/>
      <c r="Z183" s="144"/>
    </row>
    <row r="184" spans="1:26" ht="13.5" customHeight="1">
      <c r="A184" s="144"/>
      <c r="B184" s="144"/>
      <c r="C184" s="143"/>
      <c r="D184" s="144"/>
      <c r="E184" s="144"/>
      <c r="F184" s="144"/>
      <c r="G184" s="144"/>
      <c r="H184" s="144"/>
      <c r="I184" s="144"/>
      <c r="J184" s="144"/>
      <c r="K184" s="144"/>
      <c r="L184" s="144"/>
      <c r="M184" s="144"/>
      <c r="N184" s="144"/>
      <c r="O184" s="144"/>
      <c r="P184" s="144"/>
      <c r="Q184" s="144"/>
      <c r="R184" s="144"/>
      <c r="S184" s="144"/>
      <c r="T184" s="144"/>
      <c r="U184" s="144"/>
      <c r="V184" s="144"/>
      <c r="W184" s="144"/>
      <c r="X184" s="144"/>
      <c r="Y184" s="144"/>
      <c r="Z184" s="144"/>
    </row>
    <row r="185" spans="1:26" ht="13.5" customHeight="1">
      <c r="A185" s="144"/>
      <c r="B185" s="144"/>
      <c r="C185" s="143"/>
      <c r="D185" s="144"/>
      <c r="E185" s="144"/>
      <c r="F185" s="144"/>
      <c r="G185" s="144"/>
      <c r="H185" s="144"/>
      <c r="I185" s="144"/>
      <c r="J185" s="144"/>
      <c r="K185" s="144"/>
      <c r="L185" s="144"/>
      <c r="M185" s="144"/>
      <c r="N185" s="144"/>
      <c r="O185" s="144"/>
      <c r="P185" s="144"/>
      <c r="Q185" s="144"/>
      <c r="R185" s="144"/>
      <c r="S185" s="144"/>
      <c r="T185" s="144"/>
      <c r="U185" s="144"/>
      <c r="V185" s="144"/>
      <c r="W185" s="144"/>
      <c r="X185" s="144"/>
      <c r="Y185" s="144"/>
      <c r="Z185" s="144"/>
    </row>
    <row r="186" spans="1:26" ht="13.5" customHeight="1">
      <c r="A186" s="144"/>
      <c r="B186" s="144"/>
      <c r="C186" s="143"/>
      <c r="D186" s="144"/>
      <c r="E186" s="144"/>
      <c r="F186" s="144"/>
      <c r="G186" s="144"/>
      <c r="H186" s="144"/>
      <c r="I186" s="144"/>
      <c r="J186" s="144"/>
      <c r="K186" s="144"/>
      <c r="L186" s="144"/>
      <c r="M186" s="144"/>
      <c r="N186" s="144"/>
      <c r="O186" s="144"/>
      <c r="P186" s="144"/>
      <c r="Q186" s="144"/>
      <c r="R186" s="144"/>
      <c r="S186" s="144"/>
      <c r="T186" s="144"/>
      <c r="U186" s="144"/>
      <c r="V186" s="144"/>
      <c r="W186" s="144"/>
      <c r="X186" s="144"/>
      <c r="Y186" s="144"/>
      <c r="Z186" s="144"/>
    </row>
    <row r="187" spans="1:26" ht="13.5" customHeight="1">
      <c r="A187" s="144"/>
      <c r="B187" s="144"/>
      <c r="C187" s="143"/>
      <c r="D187" s="144"/>
      <c r="E187" s="144"/>
      <c r="F187" s="144"/>
      <c r="G187" s="144"/>
      <c r="H187" s="144"/>
      <c r="I187" s="144"/>
      <c r="J187" s="144"/>
      <c r="K187" s="144"/>
      <c r="L187" s="144"/>
      <c r="M187" s="144"/>
      <c r="N187" s="144"/>
      <c r="O187" s="144"/>
      <c r="P187" s="144"/>
      <c r="Q187" s="144"/>
      <c r="R187" s="144"/>
      <c r="S187" s="144"/>
      <c r="T187" s="144"/>
      <c r="U187" s="144"/>
      <c r="V187" s="144"/>
      <c r="W187" s="144"/>
      <c r="X187" s="144"/>
      <c r="Y187" s="144"/>
      <c r="Z187" s="144"/>
    </row>
    <row r="188" spans="1:26" ht="13.5" customHeight="1">
      <c r="A188" s="144"/>
      <c r="B188" s="144"/>
      <c r="C188" s="143"/>
      <c r="D188" s="144"/>
      <c r="E188" s="144"/>
      <c r="F188" s="144"/>
      <c r="G188" s="144"/>
      <c r="H188" s="144"/>
      <c r="I188" s="144"/>
      <c r="J188" s="144"/>
      <c r="K188" s="144"/>
      <c r="L188" s="144"/>
      <c r="M188" s="144"/>
      <c r="N188" s="144"/>
      <c r="O188" s="144"/>
      <c r="P188" s="144"/>
      <c r="Q188" s="144"/>
      <c r="R188" s="144"/>
      <c r="S188" s="144"/>
      <c r="T188" s="144"/>
      <c r="U188" s="144"/>
      <c r="V188" s="144"/>
      <c r="W188" s="144"/>
      <c r="X188" s="144"/>
      <c r="Y188" s="144"/>
      <c r="Z188" s="144"/>
    </row>
    <row r="189" spans="1:26" ht="13.5" customHeight="1">
      <c r="A189" s="144"/>
      <c r="B189" s="144"/>
      <c r="C189" s="143"/>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144"/>
      <c r="Z189" s="144"/>
    </row>
    <row r="190" spans="1:26" ht="13.5" customHeight="1">
      <c r="A190" s="144"/>
      <c r="B190" s="144"/>
      <c r="C190" s="143"/>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144"/>
      <c r="Z190" s="144"/>
    </row>
    <row r="191" spans="1:26" ht="13.5" customHeight="1">
      <c r="A191" s="144"/>
      <c r="B191" s="144"/>
      <c r="C191" s="143"/>
      <c r="D191" s="144"/>
      <c r="E191" s="144"/>
      <c r="F191" s="144"/>
      <c r="G191" s="144"/>
      <c r="H191" s="144"/>
      <c r="I191" s="144"/>
      <c r="J191" s="144"/>
      <c r="K191" s="144"/>
      <c r="L191" s="144"/>
      <c r="M191" s="144"/>
      <c r="N191" s="144"/>
      <c r="O191" s="144"/>
      <c r="P191" s="144"/>
      <c r="Q191" s="144"/>
      <c r="R191" s="144"/>
      <c r="S191" s="144"/>
      <c r="T191" s="144"/>
      <c r="U191" s="144"/>
      <c r="V191" s="144"/>
      <c r="W191" s="144"/>
      <c r="X191" s="144"/>
      <c r="Y191" s="144"/>
      <c r="Z191" s="144"/>
    </row>
    <row r="192" spans="1:26" ht="13.5" customHeight="1">
      <c r="A192" s="144"/>
      <c r="B192" s="144"/>
      <c r="C192" s="143"/>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row>
    <row r="193" spans="1:26" ht="13.5" customHeight="1">
      <c r="A193" s="144"/>
      <c r="B193" s="144"/>
      <c r="C193" s="143"/>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row>
    <row r="194" spans="1:26" ht="13.5" customHeight="1">
      <c r="A194" s="144"/>
      <c r="B194" s="144"/>
      <c r="C194" s="143"/>
      <c r="D194" s="144"/>
      <c r="E194" s="144"/>
      <c r="F194" s="144"/>
      <c r="G194" s="144"/>
      <c r="H194" s="144"/>
      <c r="I194" s="144"/>
      <c r="J194" s="144"/>
      <c r="K194" s="144"/>
      <c r="L194" s="144"/>
      <c r="M194" s="144"/>
      <c r="N194" s="144"/>
      <c r="O194" s="144"/>
      <c r="P194" s="144"/>
      <c r="Q194" s="144"/>
      <c r="R194" s="144"/>
      <c r="S194" s="144"/>
      <c r="T194" s="144"/>
      <c r="U194" s="144"/>
      <c r="V194" s="144"/>
      <c r="W194" s="144"/>
      <c r="X194" s="144"/>
      <c r="Y194" s="144"/>
      <c r="Z194" s="144"/>
    </row>
    <row r="195" spans="1:26" ht="13.5" customHeight="1">
      <c r="A195" s="144"/>
      <c r="B195" s="144"/>
      <c r="C195" s="143"/>
      <c r="D195" s="144"/>
      <c r="E195" s="144"/>
      <c r="F195" s="144"/>
      <c r="G195" s="144"/>
      <c r="H195" s="144"/>
      <c r="I195" s="144"/>
      <c r="J195" s="144"/>
      <c r="K195" s="144"/>
      <c r="L195" s="144"/>
      <c r="M195" s="144"/>
      <c r="N195" s="144"/>
      <c r="O195" s="144"/>
      <c r="P195" s="144"/>
      <c r="Q195" s="144"/>
      <c r="R195" s="144"/>
      <c r="S195" s="144"/>
      <c r="T195" s="144"/>
      <c r="U195" s="144"/>
      <c r="V195" s="144"/>
      <c r="W195" s="144"/>
      <c r="X195" s="144"/>
      <c r="Y195" s="144"/>
      <c r="Z195" s="144"/>
    </row>
    <row r="196" spans="1:26" ht="13.5" customHeight="1">
      <c r="A196" s="144"/>
      <c r="B196" s="144"/>
      <c r="C196" s="143"/>
      <c r="D196" s="144"/>
      <c r="E196" s="144"/>
      <c r="F196" s="144"/>
      <c r="G196" s="144"/>
      <c r="H196" s="144"/>
      <c r="I196" s="144"/>
      <c r="J196" s="144"/>
      <c r="K196" s="144"/>
      <c r="L196" s="144"/>
      <c r="M196" s="144"/>
      <c r="N196" s="144"/>
      <c r="O196" s="144"/>
      <c r="P196" s="144"/>
      <c r="Q196" s="144"/>
      <c r="R196" s="144"/>
      <c r="S196" s="144"/>
      <c r="T196" s="144"/>
      <c r="U196" s="144"/>
      <c r="V196" s="144"/>
      <c r="W196" s="144"/>
      <c r="X196" s="144"/>
      <c r="Y196" s="144"/>
      <c r="Z196" s="144"/>
    </row>
    <row r="197" spans="1:26" ht="13.5" customHeight="1">
      <c r="A197" s="144"/>
      <c r="B197" s="144"/>
      <c r="C197" s="143"/>
      <c r="D197" s="144"/>
      <c r="E197" s="144"/>
      <c r="F197" s="144"/>
      <c r="G197" s="144"/>
      <c r="H197" s="144"/>
      <c r="I197" s="144"/>
      <c r="J197" s="144"/>
      <c r="K197" s="144"/>
      <c r="L197" s="144"/>
      <c r="M197" s="144"/>
      <c r="N197" s="144"/>
      <c r="O197" s="144"/>
      <c r="P197" s="144"/>
      <c r="Q197" s="144"/>
      <c r="R197" s="144"/>
      <c r="S197" s="144"/>
      <c r="T197" s="144"/>
      <c r="U197" s="144"/>
      <c r="V197" s="144"/>
      <c r="W197" s="144"/>
      <c r="X197" s="144"/>
      <c r="Y197" s="144"/>
      <c r="Z197" s="144"/>
    </row>
    <row r="198" spans="1:26" ht="13.5" customHeight="1">
      <c r="A198" s="144"/>
      <c r="B198" s="144"/>
      <c r="C198" s="143"/>
      <c r="D198" s="144"/>
      <c r="E198" s="144"/>
      <c r="F198" s="144"/>
      <c r="G198" s="144"/>
      <c r="H198" s="144"/>
      <c r="I198" s="144"/>
      <c r="J198" s="144"/>
      <c r="K198" s="144"/>
      <c r="L198" s="144"/>
      <c r="M198" s="144"/>
      <c r="N198" s="144"/>
      <c r="O198" s="144"/>
      <c r="P198" s="144"/>
      <c r="Q198" s="144"/>
      <c r="R198" s="144"/>
      <c r="S198" s="144"/>
      <c r="T198" s="144"/>
      <c r="U198" s="144"/>
      <c r="V198" s="144"/>
      <c r="W198" s="144"/>
      <c r="X198" s="144"/>
      <c r="Y198" s="144"/>
      <c r="Z198" s="144"/>
    </row>
    <row r="199" spans="1:26" ht="13.5" customHeight="1">
      <c r="A199" s="144"/>
      <c r="B199" s="144"/>
      <c r="C199" s="143"/>
      <c r="D199" s="144"/>
      <c r="E199" s="144"/>
      <c r="F199" s="144"/>
      <c r="G199" s="144"/>
      <c r="H199" s="144"/>
      <c r="I199" s="144"/>
      <c r="J199" s="144"/>
      <c r="K199" s="144"/>
      <c r="L199" s="144"/>
      <c r="M199" s="144"/>
      <c r="N199" s="144"/>
      <c r="O199" s="144"/>
      <c r="P199" s="144"/>
      <c r="Q199" s="144"/>
      <c r="R199" s="144"/>
      <c r="S199" s="144"/>
      <c r="T199" s="144"/>
      <c r="U199" s="144"/>
      <c r="V199" s="144"/>
      <c r="W199" s="144"/>
      <c r="X199" s="144"/>
      <c r="Y199" s="144"/>
      <c r="Z199" s="144"/>
    </row>
    <row r="200" spans="1:26" ht="13.5" customHeight="1">
      <c r="A200" s="144"/>
      <c r="B200" s="144"/>
      <c r="C200" s="143"/>
      <c r="D200" s="144"/>
      <c r="E200" s="144"/>
      <c r="F200" s="144"/>
      <c r="G200" s="144"/>
      <c r="H200" s="144"/>
      <c r="I200" s="144"/>
      <c r="J200" s="144"/>
      <c r="K200" s="144"/>
      <c r="L200" s="144"/>
      <c r="M200" s="144"/>
      <c r="N200" s="144"/>
      <c r="O200" s="144"/>
      <c r="P200" s="144"/>
      <c r="Q200" s="144"/>
      <c r="R200" s="144"/>
      <c r="S200" s="144"/>
      <c r="T200" s="144"/>
      <c r="U200" s="144"/>
      <c r="V200" s="144"/>
      <c r="W200" s="144"/>
      <c r="X200" s="144"/>
      <c r="Y200" s="144"/>
      <c r="Z200" s="144"/>
    </row>
    <row r="201" spans="1:26" ht="13.5" customHeight="1">
      <c r="A201" s="144"/>
      <c r="B201" s="144"/>
      <c r="C201" s="143"/>
      <c r="D201" s="144"/>
      <c r="E201" s="144"/>
      <c r="F201" s="144"/>
      <c r="G201" s="144"/>
      <c r="H201" s="144"/>
      <c r="I201" s="144"/>
      <c r="J201" s="144"/>
      <c r="K201" s="144"/>
      <c r="L201" s="144"/>
      <c r="M201" s="144"/>
      <c r="N201" s="144"/>
      <c r="O201" s="144"/>
      <c r="P201" s="144"/>
      <c r="Q201" s="144"/>
      <c r="R201" s="144"/>
      <c r="S201" s="144"/>
      <c r="T201" s="144"/>
      <c r="U201" s="144"/>
      <c r="V201" s="144"/>
      <c r="W201" s="144"/>
      <c r="X201" s="144"/>
      <c r="Y201" s="144"/>
      <c r="Z201" s="144"/>
    </row>
    <row r="202" spans="1:26" ht="13.5" customHeight="1">
      <c r="A202" s="144"/>
      <c r="B202" s="144"/>
      <c r="C202" s="143"/>
      <c r="D202" s="144"/>
      <c r="E202" s="144"/>
      <c r="F202" s="144"/>
      <c r="G202" s="144"/>
      <c r="H202" s="144"/>
      <c r="I202" s="144"/>
      <c r="J202" s="144"/>
      <c r="K202" s="144"/>
      <c r="L202" s="144"/>
      <c r="M202" s="144"/>
      <c r="N202" s="144"/>
      <c r="O202" s="144"/>
      <c r="P202" s="144"/>
      <c r="Q202" s="144"/>
      <c r="R202" s="144"/>
      <c r="S202" s="144"/>
      <c r="T202" s="144"/>
      <c r="U202" s="144"/>
      <c r="V202" s="144"/>
      <c r="W202" s="144"/>
      <c r="X202" s="144"/>
      <c r="Y202" s="144"/>
      <c r="Z202" s="144"/>
    </row>
    <row r="203" spans="1:26" ht="13.5" customHeight="1">
      <c r="A203" s="144"/>
      <c r="B203" s="144"/>
      <c r="C203" s="143"/>
      <c r="D203" s="144"/>
      <c r="E203" s="144"/>
      <c r="F203" s="144"/>
      <c r="G203" s="144"/>
      <c r="H203" s="144"/>
      <c r="I203" s="144"/>
      <c r="J203" s="144"/>
      <c r="K203" s="144"/>
      <c r="L203" s="144"/>
      <c r="M203" s="144"/>
      <c r="N203" s="144"/>
      <c r="O203" s="144"/>
      <c r="P203" s="144"/>
      <c r="Q203" s="144"/>
      <c r="R203" s="144"/>
      <c r="S203" s="144"/>
      <c r="T203" s="144"/>
      <c r="U203" s="144"/>
      <c r="V203" s="144"/>
      <c r="W203" s="144"/>
      <c r="X203" s="144"/>
      <c r="Y203" s="144"/>
      <c r="Z203" s="144"/>
    </row>
    <row r="204" spans="1:26" ht="13.5" customHeight="1">
      <c r="A204" s="144"/>
      <c r="B204" s="144"/>
      <c r="C204" s="143"/>
      <c r="D204" s="144"/>
      <c r="E204" s="144"/>
      <c r="F204" s="144"/>
      <c r="G204" s="144"/>
      <c r="H204" s="144"/>
      <c r="I204" s="144"/>
      <c r="J204" s="144"/>
      <c r="K204" s="144"/>
      <c r="L204" s="144"/>
      <c r="M204" s="144"/>
      <c r="N204" s="144"/>
      <c r="O204" s="144"/>
      <c r="P204" s="144"/>
      <c r="Q204" s="144"/>
      <c r="R204" s="144"/>
      <c r="S204" s="144"/>
      <c r="T204" s="144"/>
      <c r="U204" s="144"/>
      <c r="V204" s="144"/>
      <c r="W204" s="144"/>
      <c r="X204" s="144"/>
      <c r="Y204" s="144"/>
      <c r="Z204" s="144"/>
    </row>
    <row r="205" spans="1:26" ht="13.5" customHeight="1">
      <c r="A205" s="144"/>
      <c r="B205" s="144"/>
      <c r="C205" s="143"/>
      <c r="D205" s="144"/>
      <c r="E205" s="144"/>
      <c r="F205" s="144"/>
      <c r="G205" s="144"/>
      <c r="H205" s="144"/>
      <c r="I205" s="144"/>
      <c r="J205" s="144"/>
      <c r="K205" s="144"/>
      <c r="L205" s="144"/>
      <c r="M205" s="144"/>
      <c r="N205" s="144"/>
      <c r="O205" s="144"/>
      <c r="P205" s="144"/>
      <c r="Q205" s="144"/>
      <c r="R205" s="144"/>
      <c r="S205" s="144"/>
      <c r="T205" s="144"/>
      <c r="U205" s="144"/>
      <c r="V205" s="144"/>
      <c r="W205" s="144"/>
      <c r="X205" s="144"/>
      <c r="Y205" s="144"/>
      <c r="Z205" s="144"/>
    </row>
    <row r="206" spans="1:26" ht="13.5" customHeight="1">
      <c r="A206" s="144"/>
      <c r="B206" s="144"/>
      <c r="C206" s="143"/>
      <c r="D206" s="144"/>
      <c r="E206" s="144"/>
      <c r="F206" s="144"/>
      <c r="G206" s="144"/>
      <c r="H206" s="144"/>
      <c r="I206" s="144"/>
      <c r="J206" s="144"/>
      <c r="K206" s="144"/>
      <c r="L206" s="144"/>
      <c r="M206" s="144"/>
      <c r="N206" s="144"/>
      <c r="O206" s="144"/>
      <c r="P206" s="144"/>
      <c r="Q206" s="144"/>
      <c r="R206" s="144"/>
      <c r="S206" s="144"/>
      <c r="T206" s="144"/>
      <c r="U206" s="144"/>
      <c r="V206" s="144"/>
      <c r="W206" s="144"/>
      <c r="X206" s="144"/>
      <c r="Y206" s="144"/>
      <c r="Z206" s="144"/>
    </row>
    <row r="207" spans="1:26" ht="13.5" customHeight="1">
      <c r="A207" s="144"/>
      <c r="B207" s="144"/>
      <c r="C207" s="143"/>
      <c r="D207" s="144"/>
      <c r="E207" s="144"/>
      <c r="F207" s="144"/>
      <c r="G207" s="144"/>
      <c r="H207" s="144"/>
      <c r="I207" s="144"/>
      <c r="J207" s="144"/>
      <c r="K207" s="144"/>
      <c r="L207" s="144"/>
      <c r="M207" s="144"/>
      <c r="N207" s="144"/>
      <c r="O207" s="144"/>
      <c r="P207" s="144"/>
      <c r="Q207" s="144"/>
      <c r="R207" s="144"/>
      <c r="S207" s="144"/>
      <c r="T207" s="144"/>
      <c r="U207" s="144"/>
      <c r="V207" s="144"/>
      <c r="W207" s="144"/>
      <c r="X207" s="144"/>
      <c r="Y207" s="144"/>
      <c r="Z207" s="144"/>
    </row>
    <row r="208" spans="1:26" ht="13.5" customHeight="1">
      <c r="A208" s="144"/>
      <c r="B208" s="144"/>
      <c r="C208" s="143"/>
      <c r="D208" s="144"/>
      <c r="E208" s="144"/>
      <c r="F208" s="144"/>
      <c r="G208" s="144"/>
      <c r="H208" s="144"/>
      <c r="I208" s="144"/>
      <c r="J208" s="144"/>
      <c r="K208" s="144"/>
      <c r="L208" s="144"/>
      <c r="M208" s="144"/>
      <c r="N208" s="144"/>
      <c r="O208" s="144"/>
      <c r="P208" s="144"/>
      <c r="Q208" s="144"/>
      <c r="R208" s="144"/>
      <c r="S208" s="144"/>
      <c r="T208" s="144"/>
      <c r="U208" s="144"/>
      <c r="V208" s="144"/>
      <c r="W208" s="144"/>
      <c r="X208" s="144"/>
      <c r="Y208" s="144"/>
      <c r="Z208" s="144"/>
    </row>
    <row r="209" spans="1:26" ht="13.5" customHeight="1">
      <c r="A209" s="144"/>
      <c r="B209" s="144"/>
      <c r="C209" s="143"/>
      <c r="D209" s="144"/>
      <c r="E209" s="144"/>
      <c r="F209" s="144"/>
      <c r="G209" s="144"/>
      <c r="H209" s="144"/>
      <c r="I209" s="144"/>
      <c r="J209" s="144"/>
      <c r="K209" s="144"/>
      <c r="L209" s="144"/>
      <c r="M209" s="144"/>
      <c r="N209" s="144"/>
      <c r="O209" s="144"/>
      <c r="P209" s="144"/>
      <c r="Q209" s="144"/>
      <c r="R209" s="144"/>
      <c r="S209" s="144"/>
      <c r="T209" s="144"/>
      <c r="U209" s="144"/>
      <c r="V209" s="144"/>
      <c r="W209" s="144"/>
      <c r="X209" s="144"/>
      <c r="Y209" s="144"/>
      <c r="Z209" s="144"/>
    </row>
    <row r="210" spans="1:26" ht="13.5" customHeight="1">
      <c r="A210" s="144"/>
      <c r="B210" s="144"/>
      <c r="C210" s="143"/>
      <c r="D210" s="144"/>
      <c r="E210" s="144"/>
      <c r="F210" s="144"/>
      <c r="G210" s="144"/>
      <c r="H210" s="144"/>
      <c r="I210" s="144"/>
      <c r="J210" s="144"/>
      <c r="K210" s="144"/>
      <c r="L210" s="144"/>
      <c r="M210" s="144"/>
      <c r="N210" s="144"/>
      <c r="O210" s="144"/>
      <c r="P210" s="144"/>
      <c r="Q210" s="144"/>
      <c r="R210" s="144"/>
      <c r="S210" s="144"/>
      <c r="T210" s="144"/>
      <c r="U210" s="144"/>
      <c r="V210" s="144"/>
      <c r="W210" s="144"/>
      <c r="X210" s="144"/>
      <c r="Y210" s="144"/>
      <c r="Z210" s="144"/>
    </row>
    <row r="211" spans="1:26" ht="13.5" customHeight="1">
      <c r="A211" s="144"/>
      <c r="B211" s="144"/>
      <c r="C211" s="143"/>
      <c r="D211" s="144"/>
      <c r="E211" s="144"/>
      <c r="F211" s="144"/>
      <c r="G211" s="144"/>
      <c r="H211" s="144"/>
      <c r="I211" s="144"/>
      <c r="J211" s="144"/>
      <c r="K211" s="144"/>
      <c r="L211" s="144"/>
      <c r="M211" s="144"/>
      <c r="N211" s="144"/>
      <c r="O211" s="144"/>
      <c r="P211" s="144"/>
      <c r="Q211" s="144"/>
      <c r="R211" s="144"/>
      <c r="S211" s="144"/>
      <c r="T211" s="144"/>
      <c r="U211" s="144"/>
      <c r="V211" s="144"/>
      <c r="W211" s="144"/>
      <c r="X211" s="144"/>
      <c r="Y211" s="144"/>
      <c r="Z211" s="144"/>
    </row>
    <row r="212" spans="1:26" ht="13.5" customHeight="1">
      <c r="A212" s="144"/>
      <c r="B212" s="144"/>
      <c r="C212" s="143"/>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44"/>
      <c r="Z212" s="144"/>
    </row>
    <row r="213" spans="1:26" ht="13.5" customHeight="1">
      <c r="A213" s="144"/>
      <c r="B213" s="144"/>
      <c r="C213" s="143"/>
      <c r="D213" s="144"/>
      <c r="E213" s="144"/>
      <c r="F213" s="144"/>
      <c r="G213" s="144"/>
      <c r="H213" s="144"/>
      <c r="I213" s="144"/>
      <c r="J213" s="144"/>
      <c r="K213" s="144"/>
      <c r="L213" s="144"/>
      <c r="M213" s="144"/>
      <c r="N213" s="144"/>
      <c r="O213" s="144"/>
      <c r="P213" s="144"/>
      <c r="Q213" s="144"/>
      <c r="R213" s="144"/>
      <c r="S213" s="144"/>
      <c r="T213" s="144"/>
      <c r="U213" s="144"/>
      <c r="V213" s="144"/>
      <c r="W213" s="144"/>
      <c r="X213" s="144"/>
      <c r="Y213" s="144"/>
      <c r="Z213" s="144"/>
    </row>
    <row r="214" spans="1:26" ht="13.5" customHeight="1">
      <c r="A214" s="144"/>
      <c r="B214" s="144"/>
      <c r="C214" s="143"/>
      <c r="D214" s="144"/>
      <c r="E214" s="144"/>
      <c r="F214" s="144"/>
      <c r="G214" s="144"/>
      <c r="H214" s="144"/>
      <c r="I214" s="144"/>
      <c r="J214" s="144"/>
      <c r="K214" s="144"/>
      <c r="L214" s="144"/>
      <c r="M214" s="144"/>
      <c r="N214" s="144"/>
      <c r="O214" s="144"/>
      <c r="P214" s="144"/>
      <c r="Q214" s="144"/>
      <c r="R214" s="144"/>
      <c r="S214" s="144"/>
      <c r="T214" s="144"/>
      <c r="U214" s="144"/>
      <c r="V214" s="144"/>
      <c r="W214" s="144"/>
      <c r="X214" s="144"/>
      <c r="Y214" s="144"/>
      <c r="Z214" s="144"/>
    </row>
    <row r="215" spans="1:26" ht="13.5" customHeight="1">
      <c r="A215" s="144"/>
      <c r="B215" s="144"/>
      <c r="C215" s="143"/>
      <c r="D215" s="144"/>
      <c r="E215" s="144"/>
      <c r="F215" s="144"/>
      <c r="G215" s="144"/>
      <c r="H215" s="144"/>
      <c r="I215" s="144"/>
      <c r="J215" s="144"/>
      <c r="K215" s="144"/>
      <c r="L215" s="144"/>
      <c r="M215" s="144"/>
      <c r="N215" s="144"/>
      <c r="O215" s="144"/>
      <c r="P215" s="144"/>
      <c r="Q215" s="144"/>
      <c r="R215" s="144"/>
      <c r="S215" s="144"/>
      <c r="T215" s="144"/>
      <c r="U215" s="144"/>
      <c r="V215" s="144"/>
      <c r="W215" s="144"/>
      <c r="X215" s="144"/>
      <c r="Y215" s="144"/>
      <c r="Z215" s="144"/>
    </row>
    <row r="216" spans="1:26" ht="13.5" customHeight="1">
      <c r="A216" s="144"/>
      <c r="B216" s="144"/>
      <c r="C216" s="143"/>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4"/>
    </row>
    <row r="217" spans="1:26" ht="13.5" customHeight="1">
      <c r="A217" s="144"/>
      <c r="B217" s="144"/>
      <c r="C217" s="143"/>
      <c r="D217" s="144"/>
      <c r="E217" s="144"/>
      <c r="F217" s="144"/>
      <c r="G217" s="144"/>
      <c r="H217" s="144"/>
      <c r="I217" s="144"/>
      <c r="J217" s="144"/>
      <c r="K217" s="144"/>
      <c r="L217" s="144"/>
      <c r="M217" s="144"/>
      <c r="N217" s="144"/>
      <c r="O217" s="144"/>
      <c r="P217" s="144"/>
      <c r="Q217" s="144"/>
      <c r="R217" s="144"/>
      <c r="S217" s="144"/>
      <c r="T217" s="144"/>
      <c r="U217" s="144"/>
      <c r="V217" s="144"/>
      <c r="W217" s="144"/>
      <c r="X217" s="144"/>
      <c r="Y217" s="144"/>
      <c r="Z217" s="144"/>
    </row>
    <row r="218" spans="1:26" ht="13.5" customHeight="1">
      <c r="A218" s="144"/>
      <c r="B218" s="144"/>
      <c r="C218" s="143"/>
      <c r="D218" s="144"/>
      <c r="E218" s="144"/>
      <c r="F218" s="144"/>
      <c r="G218" s="144"/>
      <c r="H218" s="144"/>
      <c r="I218" s="144"/>
      <c r="J218" s="144"/>
      <c r="K218" s="144"/>
      <c r="L218" s="144"/>
      <c r="M218" s="144"/>
      <c r="N218" s="144"/>
      <c r="O218" s="144"/>
      <c r="P218" s="144"/>
      <c r="Q218" s="144"/>
      <c r="R218" s="144"/>
      <c r="S218" s="144"/>
      <c r="T218" s="144"/>
      <c r="U218" s="144"/>
      <c r="V218" s="144"/>
      <c r="W218" s="144"/>
      <c r="X218" s="144"/>
      <c r="Y218" s="144"/>
      <c r="Z218" s="144"/>
    </row>
    <row r="219" spans="1:26" ht="13.5" customHeight="1">
      <c r="A219" s="144"/>
      <c r="B219" s="144"/>
      <c r="C219" s="143"/>
      <c r="D219" s="144"/>
      <c r="E219" s="144"/>
      <c r="F219" s="144"/>
      <c r="G219" s="144"/>
      <c r="H219" s="144"/>
      <c r="I219" s="144"/>
      <c r="J219" s="144"/>
      <c r="K219" s="144"/>
      <c r="L219" s="144"/>
      <c r="M219" s="144"/>
      <c r="N219" s="144"/>
      <c r="O219" s="144"/>
      <c r="P219" s="144"/>
      <c r="Q219" s="144"/>
      <c r="R219" s="144"/>
      <c r="S219" s="144"/>
      <c r="T219" s="144"/>
      <c r="U219" s="144"/>
      <c r="V219" s="144"/>
      <c r="W219" s="144"/>
      <c r="X219" s="144"/>
      <c r="Y219" s="144"/>
      <c r="Z219" s="144"/>
    </row>
    <row r="220" spans="1:26" ht="13.5" customHeight="1">
      <c r="A220" s="144"/>
      <c r="B220" s="144"/>
      <c r="C220" s="143"/>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row>
    <row r="221" spans="1:26" ht="13.5" customHeight="1">
      <c r="A221" s="144"/>
      <c r="B221" s="144"/>
      <c r="C221" s="143"/>
      <c r="D221" s="144"/>
      <c r="E221" s="144"/>
      <c r="F221" s="144"/>
      <c r="G221" s="144"/>
      <c r="H221" s="144"/>
      <c r="I221" s="144"/>
      <c r="J221" s="144"/>
      <c r="K221" s="144"/>
      <c r="L221" s="144"/>
      <c r="M221" s="144"/>
      <c r="N221" s="144"/>
      <c r="O221" s="144"/>
      <c r="P221" s="144"/>
      <c r="Q221" s="144"/>
      <c r="R221" s="144"/>
      <c r="S221" s="144"/>
      <c r="T221" s="144"/>
      <c r="U221" s="144"/>
      <c r="V221" s="144"/>
      <c r="W221" s="144"/>
      <c r="X221" s="144"/>
      <c r="Y221" s="144"/>
      <c r="Z221" s="144"/>
    </row>
    <row r="222" spans="1:26" ht="13.5" customHeight="1">
      <c r="A222" s="144"/>
      <c r="B222" s="144"/>
      <c r="C222" s="143"/>
      <c r="D222" s="144"/>
      <c r="E222" s="144"/>
      <c r="F222" s="144"/>
      <c r="G222" s="144"/>
      <c r="H222" s="144"/>
      <c r="I222" s="144"/>
      <c r="J222" s="144"/>
      <c r="K222" s="144"/>
      <c r="L222" s="144"/>
      <c r="M222" s="144"/>
      <c r="N222" s="144"/>
      <c r="O222" s="144"/>
      <c r="P222" s="144"/>
      <c r="Q222" s="144"/>
      <c r="R222" s="144"/>
      <c r="S222" s="144"/>
      <c r="T222" s="144"/>
      <c r="U222" s="144"/>
      <c r="V222" s="144"/>
      <c r="W222" s="144"/>
      <c r="X222" s="144"/>
      <c r="Y222" s="144"/>
      <c r="Z222" s="144"/>
    </row>
    <row r="223" spans="1:26" ht="13.5" customHeight="1">
      <c r="A223" s="144"/>
      <c r="B223" s="144"/>
      <c r="C223" s="143"/>
      <c r="D223" s="144"/>
      <c r="E223" s="144"/>
      <c r="F223" s="144"/>
      <c r="G223" s="144"/>
      <c r="H223" s="144"/>
      <c r="I223" s="144"/>
      <c r="J223" s="144"/>
      <c r="K223" s="144"/>
      <c r="L223" s="144"/>
      <c r="M223" s="144"/>
      <c r="N223" s="144"/>
      <c r="O223" s="144"/>
      <c r="P223" s="144"/>
      <c r="Q223" s="144"/>
      <c r="R223" s="144"/>
      <c r="S223" s="144"/>
      <c r="T223" s="144"/>
      <c r="U223" s="144"/>
      <c r="V223" s="144"/>
      <c r="W223" s="144"/>
      <c r="X223" s="144"/>
      <c r="Y223" s="144"/>
      <c r="Z223" s="144"/>
    </row>
    <row r="224" spans="1:26" ht="13.5" customHeight="1">
      <c r="A224" s="144"/>
      <c r="B224" s="144"/>
      <c r="C224" s="143"/>
      <c r="D224" s="144"/>
      <c r="E224" s="144"/>
      <c r="F224" s="144"/>
      <c r="G224" s="144"/>
      <c r="H224" s="144"/>
      <c r="I224" s="144"/>
      <c r="J224" s="144"/>
      <c r="K224" s="144"/>
      <c r="L224" s="144"/>
      <c r="M224" s="144"/>
      <c r="N224" s="144"/>
      <c r="O224" s="144"/>
      <c r="P224" s="144"/>
      <c r="Q224" s="144"/>
      <c r="R224" s="144"/>
      <c r="S224" s="144"/>
      <c r="T224" s="144"/>
      <c r="U224" s="144"/>
      <c r="V224" s="144"/>
      <c r="W224" s="144"/>
      <c r="X224" s="144"/>
      <c r="Y224" s="144"/>
      <c r="Z224" s="144"/>
    </row>
    <row r="225" spans="1:26" ht="13.5" customHeight="1">
      <c r="A225" s="144"/>
      <c r="B225" s="144"/>
      <c r="C225" s="143"/>
      <c r="D225" s="144"/>
      <c r="E225" s="144"/>
      <c r="F225" s="144"/>
      <c r="G225" s="144"/>
      <c r="H225" s="144"/>
      <c r="I225" s="144"/>
      <c r="J225" s="144"/>
      <c r="K225" s="144"/>
      <c r="L225" s="144"/>
      <c r="M225" s="144"/>
      <c r="N225" s="144"/>
      <c r="O225" s="144"/>
      <c r="P225" s="144"/>
      <c r="Q225" s="144"/>
      <c r="R225" s="144"/>
      <c r="S225" s="144"/>
      <c r="T225" s="144"/>
      <c r="U225" s="144"/>
      <c r="V225" s="144"/>
      <c r="W225" s="144"/>
      <c r="X225" s="144"/>
      <c r="Y225" s="144"/>
      <c r="Z225" s="144"/>
    </row>
    <row r="226" spans="1:26" ht="13.5" customHeight="1">
      <c r="A226" s="144"/>
      <c r="B226" s="144"/>
      <c r="C226" s="143"/>
      <c r="D226" s="144"/>
      <c r="E226" s="144"/>
      <c r="F226" s="144"/>
      <c r="G226" s="144"/>
      <c r="H226" s="144"/>
      <c r="I226" s="144"/>
      <c r="J226" s="144"/>
      <c r="K226" s="144"/>
      <c r="L226" s="144"/>
      <c r="M226" s="144"/>
      <c r="N226" s="144"/>
      <c r="O226" s="144"/>
      <c r="P226" s="144"/>
      <c r="Q226" s="144"/>
      <c r="R226" s="144"/>
      <c r="S226" s="144"/>
      <c r="T226" s="144"/>
      <c r="U226" s="144"/>
      <c r="V226" s="144"/>
      <c r="W226" s="144"/>
      <c r="X226" s="144"/>
      <c r="Y226" s="144"/>
      <c r="Z226" s="144"/>
    </row>
    <row r="227" spans="1:26" ht="13.5" customHeight="1">
      <c r="A227" s="144"/>
      <c r="B227" s="144"/>
      <c r="C227" s="143"/>
      <c r="D227" s="144"/>
      <c r="E227" s="144"/>
      <c r="F227" s="144"/>
      <c r="G227" s="144"/>
      <c r="H227" s="144"/>
      <c r="I227" s="144"/>
      <c r="J227" s="144"/>
      <c r="K227" s="144"/>
      <c r="L227" s="144"/>
      <c r="M227" s="144"/>
      <c r="N227" s="144"/>
      <c r="O227" s="144"/>
      <c r="P227" s="144"/>
      <c r="Q227" s="144"/>
      <c r="R227" s="144"/>
      <c r="S227" s="144"/>
      <c r="T227" s="144"/>
      <c r="U227" s="144"/>
      <c r="V227" s="144"/>
      <c r="W227" s="144"/>
      <c r="X227" s="144"/>
      <c r="Y227" s="144"/>
      <c r="Z227" s="144"/>
    </row>
    <row r="228" spans="1:26" ht="13.5" customHeight="1">
      <c r="A228" s="144"/>
      <c r="B228" s="144"/>
      <c r="C228" s="143"/>
      <c r="D228" s="144"/>
      <c r="E228" s="144"/>
      <c r="F228" s="144"/>
      <c r="G228" s="144"/>
      <c r="H228" s="144"/>
      <c r="I228" s="144"/>
      <c r="J228" s="144"/>
      <c r="K228" s="144"/>
      <c r="L228" s="144"/>
      <c r="M228" s="144"/>
      <c r="N228" s="144"/>
      <c r="O228" s="144"/>
      <c r="P228" s="144"/>
      <c r="Q228" s="144"/>
      <c r="R228" s="144"/>
      <c r="S228" s="144"/>
      <c r="T228" s="144"/>
      <c r="U228" s="144"/>
      <c r="V228" s="144"/>
      <c r="W228" s="144"/>
      <c r="X228" s="144"/>
      <c r="Y228" s="144"/>
      <c r="Z228" s="144"/>
    </row>
    <row r="229" spans="1:26" ht="13.5" customHeight="1">
      <c r="A229" s="144"/>
      <c r="B229" s="144"/>
      <c r="C229" s="143"/>
      <c r="D229" s="144"/>
      <c r="E229" s="144"/>
      <c r="F229" s="144"/>
      <c r="G229" s="144"/>
      <c r="H229" s="144"/>
      <c r="I229" s="144"/>
      <c r="J229" s="144"/>
      <c r="K229" s="144"/>
      <c r="L229" s="144"/>
      <c r="M229" s="144"/>
      <c r="N229" s="144"/>
      <c r="O229" s="144"/>
      <c r="P229" s="144"/>
      <c r="Q229" s="144"/>
      <c r="R229" s="144"/>
      <c r="S229" s="144"/>
      <c r="T229" s="144"/>
      <c r="U229" s="144"/>
      <c r="V229" s="144"/>
      <c r="W229" s="144"/>
      <c r="X229" s="144"/>
      <c r="Y229" s="144"/>
      <c r="Z229" s="144"/>
    </row>
    <row r="230" spans="1:26" ht="13.5" customHeight="1">
      <c r="A230" s="144"/>
      <c r="B230" s="144"/>
      <c r="C230" s="143"/>
      <c r="D230" s="144"/>
      <c r="E230" s="144"/>
      <c r="F230" s="144"/>
      <c r="G230" s="144"/>
      <c r="H230" s="144"/>
      <c r="I230" s="144"/>
      <c r="J230" s="144"/>
      <c r="K230" s="144"/>
      <c r="L230" s="144"/>
      <c r="M230" s="144"/>
      <c r="N230" s="144"/>
      <c r="O230" s="144"/>
      <c r="P230" s="144"/>
      <c r="Q230" s="144"/>
      <c r="R230" s="144"/>
      <c r="S230" s="144"/>
      <c r="T230" s="144"/>
      <c r="U230" s="144"/>
      <c r="V230" s="144"/>
      <c r="W230" s="144"/>
      <c r="X230" s="144"/>
      <c r="Y230" s="144"/>
      <c r="Z230" s="144"/>
    </row>
    <row r="231" spans="1:26" ht="13.5" customHeight="1">
      <c r="A231" s="144"/>
      <c r="B231" s="144"/>
      <c r="C231" s="143"/>
      <c r="D231" s="144"/>
      <c r="E231" s="144"/>
      <c r="F231" s="144"/>
      <c r="G231" s="144"/>
      <c r="H231" s="144"/>
      <c r="I231" s="144"/>
      <c r="J231" s="144"/>
      <c r="K231" s="144"/>
      <c r="L231" s="144"/>
      <c r="M231" s="144"/>
      <c r="N231" s="144"/>
      <c r="O231" s="144"/>
      <c r="P231" s="144"/>
      <c r="Q231" s="144"/>
      <c r="R231" s="144"/>
      <c r="S231" s="144"/>
      <c r="T231" s="144"/>
      <c r="U231" s="144"/>
      <c r="V231" s="144"/>
      <c r="W231" s="144"/>
      <c r="X231" s="144"/>
      <c r="Y231" s="144"/>
      <c r="Z231" s="144"/>
    </row>
    <row r="232" spans="1:26" ht="13.5" customHeight="1">
      <c r="A232" s="144"/>
      <c r="B232" s="144"/>
      <c r="C232" s="143"/>
      <c r="D232" s="144"/>
      <c r="E232" s="144"/>
      <c r="F232" s="144"/>
      <c r="G232" s="144"/>
      <c r="H232" s="144"/>
      <c r="I232" s="144"/>
      <c r="J232" s="144"/>
      <c r="K232" s="144"/>
      <c r="L232" s="144"/>
      <c r="M232" s="144"/>
      <c r="N232" s="144"/>
      <c r="O232" s="144"/>
      <c r="P232" s="144"/>
      <c r="Q232" s="144"/>
      <c r="R232" s="144"/>
      <c r="S232" s="144"/>
      <c r="T232" s="144"/>
      <c r="U232" s="144"/>
      <c r="V232" s="144"/>
      <c r="W232" s="144"/>
      <c r="X232" s="144"/>
      <c r="Y232" s="144"/>
      <c r="Z232" s="144"/>
    </row>
    <row r="233" spans="1:26" ht="13.5" customHeight="1">
      <c r="A233" s="144"/>
      <c r="B233" s="144"/>
      <c r="C233" s="143"/>
      <c r="D233" s="144"/>
      <c r="E233" s="144"/>
      <c r="F233" s="144"/>
      <c r="G233" s="144"/>
      <c r="H233" s="144"/>
      <c r="I233" s="144"/>
      <c r="J233" s="144"/>
      <c r="K233" s="144"/>
      <c r="L233" s="144"/>
      <c r="M233" s="144"/>
      <c r="N233" s="144"/>
      <c r="O233" s="144"/>
      <c r="P233" s="144"/>
      <c r="Q233" s="144"/>
      <c r="R233" s="144"/>
      <c r="S233" s="144"/>
      <c r="T233" s="144"/>
      <c r="U233" s="144"/>
      <c r="V233" s="144"/>
      <c r="W233" s="144"/>
      <c r="X233" s="144"/>
      <c r="Y233" s="144"/>
      <c r="Z233" s="144"/>
    </row>
    <row r="234" spans="1:26" ht="13.5" customHeight="1">
      <c r="A234" s="144"/>
      <c r="B234" s="144"/>
      <c r="C234" s="143"/>
      <c r="D234" s="144"/>
      <c r="E234" s="144"/>
      <c r="F234" s="144"/>
      <c r="G234" s="144"/>
      <c r="H234" s="144"/>
      <c r="I234" s="144"/>
      <c r="J234" s="144"/>
      <c r="K234" s="144"/>
      <c r="L234" s="144"/>
      <c r="M234" s="144"/>
      <c r="N234" s="144"/>
      <c r="O234" s="144"/>
      <c r="P234" s="144"/>
      <c r="Q234" s="144"/>
      <c r="R234" s="144"/>
      <c r="S234" s="144"/>
      <c r="T234" s="144"/>
      <c r="U234" s="144"/>
      <c r="V234" s="144"/>
      <c r="W234" s="144"/>
      <c r="X234" s="144"/>
      <c r="Y234" s="144"/>
      <c r="Z234" s="144"/>
    </row>
    <row r="235" spans="1:26" ht="13.5" customHeight="1">
      <c r="A235" s="144"/>
      <c r="B235" s="144"/>
      <c r="C235" s="143"/>
      <c r="D235" s="144"/>
      <c r="E235" s="144"/>
      <c r="F235" s="144"/>
      <c r="G235" s="144"/>
      <c r="H235" s="144"/>
      <c r="I235" s="144"/>
      <c r="J235" s="144"/>
      <c r="K235" s="144"/>
      <c r="L235" s="144"/>
      <c r="M235" s="144"/>
      <c r="N235" s="144"/>
      <c r="O235" s="144"/>
      <c r="P235" s="144"/>
      <c r="Q235" s="144"/>
      <c r="R235" s="144"/>
      <c r="S235" s="144"/>
      <c r="T235" s="144"/>
      <c r="U235" s="144"/>
      <c r="V235" s="144"/>
      <c r="W235" s="144"/>
      <c r="X235" s="144"/>
      <c r="Y235" s="144"/>
      <c r="Z235" s="144"/>
    </row>
    <row r="236" spans="1:26" ht="13.5" customHeight="1">
      <c r="A236" s="144"/>
      <c r="B236" s="144"/>
      <c r="C236" s="143"/>
      <c r="D236" s="144"/>
      <c r="E236" s="144"/>
      <c r="F236" s="144"/>
      <c r="G236" s="144"/>
      <c r="H236" s="144"/>
      <c r="I236" s="144"/>
      <c r="J236" s="144"/>
      <c r="K236" s="144"/>
      <c r="L236" s="144"/>
      <c r="M236" s="144"/>
      <c r="N236" s="144"/>
      <c r="O236" s="144"/>
      <c r="P236" s="144"/>
      <c r="Q236" s="144"/>
      <c r="R236" s="144"/>
      <c r="S236" s="144"/>
      <c r="T236" s="144"/>
      <c r="U236" s="144"/>
      <c r="V236" s="144"/>
      <c r="W236" s="144"/>
      <c r="X236" s="144"/>
      <c r="Y236" s="144"/>
      <c r="Z236" s="144"/>
    </row>
    <row r="237" spans="1:26" ht="13.5" customHeight="1">
      <c r="A237" s="144"/>
      <c r="B237" s="144"/>
      <c r="C237" s="143"/>
      <c r="D237" s="144"/>
      <c r="E237" s="144"/>
      <c r="F237" s="144"/>
      <c r="G237" s="144"/>
      <c r="H237" s="144"/>
      <c r="I237" s="144"/>
      <c r="J237" s="144"/>
      <c r="K237" s="144"/>
      <c r="L237" s="144"/>
      <c r="M237" s="144"/>
      <c r="N237" s="144"/>
      <c r="O237" s="144"/>
      <c r="P237" s="144"/>
      <c r="Q237" s="144"/>
      <c r="R237" s="144"/>
      <c r="S237" s="144"/>
      <c r="T237" s="144"/>
      <c r="U237" s="144"/>
      <c r="V237" s="144"/>
      <c r="W237" s="144"/>
      <c r="X237" s="144"/>
      <c r="Y237" s="144"/>
      <c r="Z237" s="144"/>
    </row>
    <row r="238" spans="1:26" ht="13.5" customHeight="1">
      <c r="A238" s="144"/>
      <c r="B238" s="144"/>
      <c r="C238" s="143"/>
      <c r="D238" s="144"/>
      <c r="E238" s="144"/>
      <c r="F238" s="144"/>
      <c r="G238" s="144"/>
      <c r="H238" s="144"/>
      <c r="I238" s="144"/>
      <c r="J238" s="144"/>
      <c r="K238" s="144"/>
      <c r="L238" s="144"/>
      <c r="M238" s="144"/>
      <c r="N238" s="144"/>
      <c r="O238" s="144"/>
      <c r="P238" s="144"/>
      <c r="Q238" s="144"/>
      <c r="R238" s="144"/>
      <c r="S238" s="144"/>
      <c r="T238" s="144"/>
      <c r="U238" s="144"/>
      <c r="V238" s="144"/>
      <c r="W238" s="144"/>
      <c r="X238" s="144"/>
      <c r="Y238" s="144"/>
      <c r="Z238" s="144"/>
    </row>
    <row r="239" spans="1:26" ht="13.5" customHeight="1">
      <c r="A239" s="144"/>
      <c r="B239" s="144"/>
      <c r="C239" s="143"/>
      <c r="D239" s="144"/>
      <c r="E239" s="144"/>
      <c r="F239" s="144"/>
      <c r="G239" s="144"/>
      <c r="H239" s="144"/>
      <c r="I239" s="144"/>
      <c r="J239" s="144"/>
      <c r="K239" s="144"/>
      <c r="L239" s="144"/>
      <c r="M239" s="144"/>
      <c r="N239" s="144"/>
      <c r="O239" s="144"/>
      <c r="P239" s="144"/>
      <c r="Q239" s="144"/>
      <c r="R239" s="144"/>
      <c r="S239" s="144"/>
      <c r="T239" s="144"/>
      <c r="U239" s="144"/>
      <c r="V239" s="144"/>
      <c r="W239" s="144"/>
      <c r="X239" s="144"/>
      <c r="Y239" s="144"/>
      <c r="Z239" s="144"/>
    </row>
    <row r="240" spans="1:26" ht="13.5" customHeight="1">
      <c r="A240" s="144"/>
      <c r="B240" s="144"/>
      <c r="C240" s="143"/>
      <c r="D240" s="144"/>
      <c r="E240" s="144"/>
      <c r="F240" s="144"/>
      <c r="G240" s="144"/>
      <c r="H240" s="144"/>
      <c r="I240" s="144"/>
      <c r="J240" s="144"/>
      <c r="K240" s="144"/>
      <c r="L240" s="144"/>
      <c r="M240" s="144"/>
      <c r="N240" s="144"/>
      <c r="O240" s="144"/>
      <c r="P240" s="144"/>
      <c r="Q240" s="144"/>
      <c r="R240" s="144"/>
      <c r="S240" s="144"/>
      <c r="T240" s="144"/>
      <c r="U240" s="144"/>
      <c r="V240" s="144"/>
      <c r="W240" s="144"/>
      <c r="X240" s="144"/>
      <c r="Y240" s="144"/>
      <c r="Z240" s="144"/>
    </row>
    <row r="241" spans="1:26" ht="13.5" customHeight="1">
      <c r="A241" s="144"/>
      <c r="B241" s="144"/>
      <c r="C241" s="143"/>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row>
    <row r="242" spans="1:26" ht="13.5" customHeight="1">
      <c r="A242" s="144"/>
      <c r="B242" s="144"/>
      <c r="C242" s="143"/>
      <c r="D242" s="144"/>
      <c r="E242" s="144"/>
      <c r="F242" s="144"/>
      <c r="G242" s="144"/>
      <c r="H242" s="144"/>
      <c r="I242" s="144"/>
      <c r="J242" s="144"/>
      <c r="K242" s="144"/>
      <c r="L242" s="144"/>
      <c r="M242" s="144"/>
      <c r="N242" s="144"/>
      <c r="O242" s="144"/>
      <c r="P242" s="144"/>
      <c r="Q242" s="144"/>
      <c r="R242" s="144"/>
      <c r="S242" s="144"/>
      <c r="T242" s="144"/>
      <c r="U242" s="144"/>
      <c r="V242" s="144"/>
      <c r="W242" s="144"/>
      <c r="X242" s="144"/>
      <c r="Y242" s="144"/>
      <c r="Z242" s="144"/>
    </row>
    <row r="243" spans="1:26" ht="13.5" customHeight="1">
      <c r="A243" s="144"/>
      <c r="B243" s="144"/>
      <c r="C243" s="143"/>
      <c r="D243" s="144"/>
      <c r="E243" s="144"/>
      <c r="F243" s="144"/>
      <c r="G243" s="144"/>
      <c r="H243" s="144"/>
      <c r="I243" s="144"/>
      <c r="J243" s="144"/>
      <c r="K243" s="144"/>
      <c r="L243" s="144"/>
      <c r="M243" s="144"/>
      <c r="N243" s="144"/>
      <c r="O243" s="144"/>
      <c r="P243" s="144"/>
      <c r="Q243" s="144"/>
      <c r="R243" s="144"/>
      <c r="S243" s="144"/>
      <c r="T243" s="144"/>
      <c r="U243" s="144"/>
      <c r="V243" s="144"/>
      <c r="W243" s="144"/>
      <c r="X243" s="144"/>
      <c r="Y243" s="144"/>
      <c r="Z243" s="144"/>
    </row>
    <row r="244" spans="1:26" ht="13.5" customHeight="1">
      <c r="A244" s="144"/>
      <c r="B244" s="144"/>
      <c r="C244" s="143"/>
      <c r="D244" s="144"/>
      <c r="E244" s="144"/>
      <c r="F244" s="144"/>
      <c r="G244" s="144"/>
      <c r="H244" s="144"/>
      <c r="I244" s="144"/>
      <c r="J244" s="144"/>
      <c r="K244" s="144"/>
      <c r="L244" s="144"/>
      <c r="M244" s="144"/>
      <c r="N244" s="144"/>
      <c r="O244" s="144"/>
      <c r="P244" s="144"/>
      <c r="Q244" s="144"/>
      <c r="R244" s="144"/>
      <c r="S244" s="144"/>
      <c r="T244" s="144"/>
      <c r="U244" s="144"/>
      <c r="V244" s="144"/>
      <c r="W244" s="144"/>
      <c r="X244" s="144"/>
      <c r="Y244" s="144"/>
      <c r="Z244" s="144"/>
    </row>
    <row r="245" spans="1:26" ht="13.5" customHeight="1">
      <c r="A245" s="144"/>
      <c r="B245" s="144"/>
      <c r="C245" s="143"/>
      <c r="D245" s="144"/>
      <c r="E245" s="144"/>
      <c r="F245" s="144"/>
      <c r="G245" s="144"/>
      <c r="H245" s="144"/>
      <c r="I245" s="144"/>
      <c r="J245" s="144"/>
      <c r="K245" s="144"/>
      <c r="L245" s="144"/>
      <c r="M245" s="144"/>
      <c r="N245" s="144"/>
      <c r="O245" s="144"/>
      <c r="P245" s="144"/>
      <c r="Q245" s="144"/>
      <c r="R245" s="144"/>
      <c r="S245" s="144"/>
      <c r="T245" s="144"/>
      <c r="U245" s="144"/>
      <c r="V245" s="144"/>
      <c r="W245" s="144"/>
      <c r="X245" s="144"/>
      <c r="Y245" s="144"/>
      <c r="Z245" s="144"/>
    </row>
    <row r="246" spans="1:26" ht="13.5" customHeight="1">
      <c r="A246" s="144"/>
      <c r="B246" s="144"/>
      <c r="C246" s="143"/>
      <c r="D246" s="144"/>
      <c r="E246" s="144"/>
      <c r="F246" s="144"/>
      <c r="G246" s="144"/>
      <c r="H246" s="144"/>
      <c r="I246" s="144"/>
      <c r="J246" s="144"/>
      <c r="K246" s="144"/>
      <c r="L246" s="144"/>
      <c r="M246" s="144"/>
      <c r="N246" s="144"/>
      <c r="O246" s="144"/>
      <c r="P246" s="144"/>
      <c r="Q246" s="144"/>
      <c r="R246" s="144"/>
      <c r="S246" s="144"/>
      <c r="T246" s="144"/>
      <c r="U246" s="144"/>
      <c r="V246" s="144"/>
      <c r="W246" s="144"/>
      <c r="X246" s="144"/>
      <c r="Y246" s="144"/>
      <c r="Z246" s="144"/>
    </row>
    <row r="247" spans="1:26" ht="13.5" customHeight="1">
      <c r="A247" s="144"/>
      <c r="B247" s="144"/>
      <c r="C247" s="143"/>
      <c r="D247" s="144"/>
      <c r="E247" s="144"/>
      <c r="F247" s="144"/>
      <c r="G247" s="144"/>
      <c r="H247" s="144"/>
      <c r="I247" s="144"/>
      <c r="J247" s="144"/>
      <c r="K247" s="144"/>
      <c r="L247" s="144"/>
      <c r="M247" s="144"/>
      <c r="N247" s="144"/>
      <c r="O247" s="144"/>
      <c r="P247" s="144"/>
      <c r="Q247" s="144"/>
      <c r="R247" s="144"/>
      <c r="S247" s="144"/>
      <c r="T247" s="144"/>
      <c r="U247" s="144"/>
      <c r="V247" s="144"/>
      <c r="W247" s="144"/>
      <c r="X247" s="144"/>
      <c r="Y247" s="144"/>
      <c r="Z247" s="144"/>
    </row>
    <row r="248" spans="1:26" ht="13.5" customHeight="1">
      <c r="A248" s="144"/>
      <c r="B248" s="144"/>
      <c r="C248" s="143"/>
      <c r="D248" s="144"/>
      <c r="E248" s="144"/>
      <c r="F248" s="144"/>
      <c r="G248" s="144"/>
      <c r="H248" s="144"/>
      <c r="I248" s="144"/>
      <c r="J248" s="144"/>
      <c r="K248" s="144"/>
      <c r="L248" s="144"/>
      <c r="M248" s="144"/>
      <c r="N248" s="144"/>
      <c r="O248" s="144"/>
      <c r="P248" s="144"/>
      <c r="Q248" s="144"/>
      <c r="R248" s="144"/>
      <c r="S248" s="144"/>
      <c r="T248" s="144"/>
      <c r="U248" s="144"/>
      <c r="V248" s="144"/>
      <c r="W248" s="144"/>
      <c r="X248" s="144"/>
      <c r="Y248" s="144"/>
      <c r="Z248" s="144"/>
    </row>
    <row r="249" spans="1:26" ht="13.5" customHeight="1">
      <c r="A249" s="144"/>
      <c r="B249" s="144"/>
      <c r="C249" s="143"/>
      <c r="D249" s="144"/>
      <c r="E249" s="144"/>
      <c r="F249" s="144"/>
      <c r="G249" s="144"/>
      <c r="H249" s="144"/>
      <c r="I249" s="144"/>
      <c r="J249" s="144"/>
      <c r="K249" s="144"/>
      <c r="L249" s="144"/>
      <c r="M249" s="144"/>
      <c r="N249" s="144"/>
      <c r="O249" s="144"/>
      <c r="P249" s="144"/>
      <c r="Q249" s="144"/>
      <c r="R249" s="144"/>
      <c r="S249" s="144"/>
      <c r="T249" s="144"/>
      <c r="U249" s="144"/>
      <c r="V249" s="144"/>
      <c r="W249" s="144"/>
      <c r="X249" s="144"/>
      <c r="Y249" s="144"/>
      <c r="Z249" s="144"/>
    </row>
    <row r="250" spans="1:26" ht="13.5" customHeight="1">
      <c r="A250" s="144"/>
      <c r="B250" s="144"/>
      <c r="C250" s="143"/>
      <c r="D250" s="144"/>
      <c r="E250" s="144"/>
      <c r="F250" s="144"/>
      <c r="G250" s="144"/>
      <c r="H250" s="144"/>
      <c r="I250" s="144"/>
      <c r="J250" s="144"/>
      <c r="K250" s="144"/>
      <c r="L250" s="144"/>
      <c r="M250" s="144"/>
      <c r="N250" s="144"/>
      <c r="O250" s="144"/>
      <c r="P250" s="144"/>
      <c r="Q250" s="144"/>
      <c r="R250" s="144"/>
      <c r="S250" s="144"/>
      <c r="T250" s="144"/>
      <c r="U250" s="144"/>
      <c r="V250" s="144"/>
      <c r="W250" s="144"/>
      <c r="X250" s="144"/>
      <c r="Y250" s="144"/>
      <c r="Z250" s="144"/>
    </row>
    <row r="251" spans="1:26" ht="13.5" customHeight="1">
      <c r="A251" s="144"/>
      <c r="B251" s="144"/>
      <c r="C251" s="143"/>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row>
    <row r="252" spans="1:26" ht="13.5" customHeight="1">
      <c r="A252" s="144"/>
      <c r="B252" s="144"/>
      <c r="C252" s="143"/>
      <c r="D252" s="144"/>
      <c r="E252" s="144"/>
      <c r="F252" s="144"/>
      <c r="G252" s="144"/>
      <c r="H252" s="144"/>
      <c r="I252" s="144"/>
      <c r="J252" s="144"/>
      <c r="K252" s="144"/>
      <c r="L252" s="144"/>
      <c r="M252" s="144"/>
      <c r="N252" s="144"/>
      <c r="O252" s="144"/>
      <c r="P252" s="144"/>
      <c r="Q252" s="144"/>
      <c r="R252" s="144"/>
      <c r="S252" s="144"/>
      <c r="T252" s="144"/>
      <c r="U252" s="144"/>
      <c r="V252" s="144"/>
      <c r="W252" s="144"/>
      <c r="X252" s="144"/>
      <c r="Y252" s="144"/>
      <c r="Z252" s="144"/>
    </row>
    <row r="253" spans="1:26" ht="13.5" customHeight="1">
      <c r="A253" s="144"/>
      <c r="B253" s="144"/>
      <c r="C253" s="143"/>
      <c r="D253" s="144"/>
      <c r="E253" s="144"/>
      <c r="F253" s="144"/>
      <c r="G253" s="144"/>
      <c r="H253" s="144"/>
      <c r="I253" s="144"/>
      <c r="J253" s="144"/>
      <c r="K253" s="144"/>
      <c r="L253" s="144"/>
      <c r="M253" s="144"/>
      <c r="N253" s="144"/>
      <c r="O253" s="144"/>
      <c r="P253" s="144"/>
      <c r="Q253" s="144"/>
      <c r="R253" s="144"/>
      <c r="S253" s="144"/>
      <c r="T253" s="144"/>
      <c r="U253" s="144"/>
      <c r="V253" s="144"/>
      <c r="W253" s="144"/>
      <c r="X253" s="144"/>
      <c r="Y253" s="144"/>
      <c r="Z253" s="144"/>
    </row>
    <row r="254" spans="1:26" ht="13.5" customHeight="1">
      <c r="A254" s="144"/>
      <c r="B254" s="144"/>
      <c r="C254" s="143"/>
      <c r="D254" s="144"/>
      <c r="E254" s="144"/>
      <c r="F254" s="144"/>
      <c r="G254" s="144"/>
      <c r="H254" s="144"/>
      <c r="I254" s="144"/>
      <c r="J254" s="144"/>
      <c r="K254" s="144"/>
      <c r="L254" s="144"/>
      <c r="M254" s="144"/>
      <c r="N254" s="144"/>
      <c r="O254" s="144"/>
      <c r="P254" s="144"/>
      <c r="Q254" s="144"/>
      <c r="R254" s="144"/>
      <c r="S254" s="144"/>
      <c r="T254" s="144"/>
      <c r="U254" s="144"/>
      <c r="V254" s="144"/>
      <c r="W254" s="144"/>
      <c r="X254" s="144"/>
      <c r="Y254" s="144"/>
      <c r="Z254" s="144"/>
    </row>
    <row r="255" spans="1:26" ht="13.5" customHeight="1">
      <c r="A255" s="144"/>
      <c r="B255" s="144"/>
      <c r="C255" s="143"/>
      <c r="D255" s="144"/>
      <c r="E255" s="144"/>
      <c r="F255" s="144"/>
      <c r="G255" s="144"/>
      <c r="H255" s="144"/>
      <c r="I255" s="144"/>
      <c r="J255" s="144"/>
      <c r="K255" s="144"/>
      <c r="L255" s="144"/>
      <c r="M255" s="144"/>
      <c r="N255" s="144"/>
      <c r="O255" s="144"/>
      <c r="P255" s="144"/>
      <c r="Q255" s="144"/>
      <c r="R255" s="144"/>
      <c r="S255" s="144"/>
      <c r="T255" s="144"/>
      <c r="U255" s="144"/>
      <c r="V255" s="144"/>
      <c r="W255" s="144"/>
      <c r="X255" s="144"/>
      <c r="Y255" s="144"/>
      <c r="Z255" s="144"/>
    </row>
    <row r="256" spans="1:26" ht="13.5" customHeight="1">
      <c r="A256" s="144"/>
      <c r="B256" s="144"/>
      <c r="C256" s="143"/>
      <c r="D256" s="144"/>
      <c r="E256" s="144"/>
      <c r="F256" s="144"/>
      <c r="G256" s="144"/>
      <c r="H256" s="144"/>
      <c r="I256" s="144"/>
      <c r="J256" s="144"/>
      <c r="K256" s="144"/>
      <c r="L256" s="144"/>
      <c r="M256" s="144"/>
      <c r="N256" s="144"/>
      <c r="O256" s="144"/>
      <c r="P256" s="144"/>
      <c r="Q256" s="144"/>
      <c r="R256" s="144"/>
      <c r="S256" s="144"/>
      <c r="T256" s="144"/>
      <c r="U256" s="144"/>
      <c r="V256" s="144"/>
      <c r="W256" s="144"/>
      <c r="X256" s="144"/>
      <c r="Y256" s="144"/>
      <c r="Z256" s="144"/>
    </row>
    <row r="257" spans="1:26" ht="13.5" customHeight="1">
      <c r="A257" s="144"/>
      <c r="B257" s="144"/>
      <c r="C257" s="143"/>
      <c r="D257" s="144"/>
      <c r="E257" s="144"/>
      <c r="F257" s="144"/>
      <c r="G257" s="144"/>
      <c r="H257" s="144"/>
      <c r="I257" s="144"/>
      <c r="J257" s="144"/>
      <c r="K257" s="144"/>
      <c r="L257" s="144"/>
      <c r="M257" s="144"/>
      <c r="N257" s="144"/>
      <c r="O257" s="144"/>
      <c r="P257" s="144"/>
      <c r="Q257" s="144"/>
      <c r="R257" s="144"/>
      <c r="S257" s="144"/>
      <c r="T257" s="144"/>
      <c r="U257" s="144"/>
      <c r="V257" s="144"/>
      <c r="W257" s="144"/>
      <c r="X257" s="144"/>
      <c r="Y257" s="144"/>
      <c r="Z257" s="144"/>
    </row>
    <row r="258" spans="1:26" ht="13.5" customHeight="1">
      <c r="A258" s="144"/>
      <c r="B258" s="144"/>
      <c r="C258" s="143"/>
      <c r="D258" s="144"/>
      <c r="E258" s="144"/>
      <c r="F258" s="144"/>
      <c r="G258" s="144"/>
      <c r="H258" s="144"/>
      <c r="I258" s="144"/>
      <c r="J258" s="144"/>
      <c r="K258" s="144"/>
      <c r="L258" s="144"/>
      <c r="M258" s="144"/>
      <c r="N258" s="144"/>
      <c r="O258" s="144"/>
      <c r="P258" s="144"/>
      <c r="Q258" s="144"/>
      <c r="R258" s="144"/>
      <c r="S258" s="144"/>
      <c r="T258" s="144"/>
      <c r="U258" s="144"/>
      <c r="V258" s="144"/>
      <c r="W258" s="144"/>
      <c r="X258" s="144"/>
      <c r="Y258" s="144"/>
      <c r="Z258" s="144"/>
    </row>
    <row r="259" spans="1:26" ht="13.5" customHeight="1">
      <c r="A259" s="144"/>
      <c r="B259" s="144"/>
      <c r="C259" s="143"/>
      <c r="D259" s="144"/>
      <c r="E259" s="144"/>
      <c r="F259" s="144"/>
      <c r="G259" s="144"/>
      <c r="H259" s="144"/>
      <c r="I259" s="144"/>
      <c r="J259" s="144"/>
      <c r="K259" s="144"/>
      <c r="L259" s="144"/>
      <c r="M259" s="144"/>
      <c r="N259" s="144"/>
      <c r="O259" s="144"/>
      <c r="P259" s="144"/>
      <c r="Q259" s="144"/>
      <c r="R259" s="144"/>
      <c r="S259" s="144"/>
      <c r="T259" s="144"/>
      <c r="U259" s="144"/>
      <c r="V259" s="144"/>
      <c r="W259" s="144"/>
      <c r="X259" s="144"/>
      <c r="Y259" s="144"/>
      <c r="Z259" s="144"/>
    </row>
    <row r="260" spans="1:26" ht="13.5" customHeight="1">
      <c r="A260" s="144"/>
      <c r="B260" s="144"/>
      <c r="C260" s="143"/>
      <c r="D260" s="144"/>
      <c r="E260" s="144"/>
      <c r="F260" s="144"/>
      <c r="G260" s="144"/>
      <c r="H260" s="144"/>
      <c r="I260" s="144"/>
      <c r="J260" s="144"/>
      <c r="K260" s="144"/>
      <c r="L260" s="144"/>
      <c r="M260" s="144"/>
      <c r="N260" s="144"/>
      <c r="O260" s="144"/>
      <c r="P260" s="144"/>
      <c r="Q260" s="144"/>
      <c r="R260" s="144"/>
      <c r="S260" s="144"/>
      <c r="T260" s="144"/>
      <c r="U260" s="144"/>
      <c r="V260" s="144"/>
      <c r="W260" s="144"/>
      <c r="X260" s="144"/>
      <c r="Y260" s="144"/>
      <c r="Z260" s="144"/>
    </row>
    <row r="261" spans="1:26" ht="13.5" customHeight="1">
      <c r="A261" s="144"/>
      <c r="B261" s="144"/>
      <c r="C261" s="143"/>
      <c r="D261" s="144"/>
      <c r="E261" s="144"/>
      <c r="F261" s="144"/>
      <c r="G261" s="144"/>
      <c r="H261" s="144"/>
      <c r="I261" s="144"/>
      <c r="J261" s="144"/>
      <c r="K261" s="144"/>
      <c r="L261" s="144"/>
      <c r="M261" s="144"/>
      <c r="N261" s="144"/>
      <c r="O261" s="144"/>
      <c r="P261" s="144"/>
      <c r="Q261" s="144"/>
      <c r="R261" s="144"/>
      <c r="S261" s="144"/>
      <c r="T261" s="144"/>
      <c r="U261" s="144"/>
      <c r="V261" s="144"/>
      <c r="W261" s="144"/>
      <c r="X261" s="144"/>
      <c r="Y261" s="144"/>
      <c r="Z261" s="144"/>
    </row>
    <row r="262" spans="1:26" ht="13.5" customHeight="1">
      <c r="A262" s="144"/>
      <c r="B262" s="144"/>
      <c r="C262" s="143"/>
      <c r="D262" s="144"/>
      <c r="E262" s="144"/>
      <c r="F262" s="144"/>
      <c r="G262" s="144"/>
      <c r="H262" s="144"/>
      <c r="I262" s="144"/>
      <c r="J262" s="144"/>
      <c r="K262" s="144"/>
      <c r="L262" s="144"/>
      <c r="M262" s="144"/>
      <c r="N262" s="144"/>
      <c r="O262" s="144"/>
      <c r="P262" s="144"/>
      <c r="Q262" s="144"/>
      <c r="R262" s="144"/>
      <c r="S262" s="144"/>
      <c r="T262" s="144"/>
      <c r="U262" s="144"/>
      <c r="V262" s="144"/>
      <c r="W262" s="144"/>
      <c r="X262" s="144"/>
      <c r="Y262" s="144"/>
      <c r="Z262" s="144"/>
    </row>
    <row r="263" spans="1:26" ht="13.5" customHeight="1">
      <c r="A263" s="144"/>
      <c r="B263" s="144"/>
      <c r="C263" s="143"/>
      <c r="D263" s="144"/>
      <c r="E263" s="144"/>
      <c r="F263" s="144"/>
      <c r="G263" s="144"/>
      <c r="H263" s="144"/>
      <c r="I263" s="144"/>
      <c r="J263" s="144"/>
      <c r="K263" s="144"/>
      <c r="L263" s="144"/>
      <c r="M263" s="144"/>
      <c r="N263" s="144"/>
      <c r="O263" s="144"/>
      <c r="P263" s="144"/>
      <c r="Q263" s="144"/>
      <c r="R263" s="144"/>
      <c r="S263" s="144"/>
      <c r="T263" s="144"/>
      <c r="U263" s="144"/>
      <c r="V263" s="144"/>
      <c r="W263" s="144"/>
      <c r="X263" s="144"/>
      <c r="Y263" s="144"/>
      <c r="Z263" s="144"/>
    </row>
    <row r="264" spans="1:26" ht="13.5" customHeight="1">
      <c r="A264" s="144"/>
      <c r="B264" s="144"/>
      <c r="C264" s="143"/>
      <c r="D264" s="144"/>
      <c r="E264" s="144"/>
      <c r="F264" s="144"/>
      <c r="G264" s="144"/>
      <c r="H264" s="144"/>
      <c r="I264" s="144"/>
      <c r="J264" s="144"/>
      <c r="K264" s="144"/>
      <c r="L264" s="144"/>
      <c r="M264" s="144"/>
      <c r="N264" s="144"/>
      <c r="O264" s="144"/>
      <c r="P264" s="144"/>
      <c r="Q264" s="144"/>
      <c r="R264" s="144"/>
      <c r="S264" s="144"/>
      <c r="T264" s="144"/>
      <c r="U264" s="144"/>
      <c r="V264" s="144"/>
      <c r="W264" s="144"/>
      <c r="X264" s="144"/>
      <c r="Y264" s="144"/>
      <c r="Z264" s="144"/>
    </row>
    <row r="265" spans="1:26" ht="13.5" customHeight="1">
      <c r="A265" s="144"/>
      <c r="B265" s="144"/>
      <c r="C265" s="143"/>
      <c r="D265" s="144"/>
      <c r="E265" s="144"/>
      <c r="F265" s="144"/>
      <c r="G265" s="144"/>
      <c r="H265" s="144"/>
      <c r="I265" s="144"/>
      <c r="J265" s="144"/>
      <c r="K265" s="144"/>
      <c r="L265" s="144"/>
      <c r="M265" s="144"/>
      <c r="N265" s="144"/>
      <c r="O265" s="144"/>
      <c r="P265" s="144"/>
      <c r="Q265" s="144"/>
      <c r="R265" s="144"/>
      <c r="S265" s="144"/>
      <c r="T265" s="144"/>
      <c r="U265" s="144"/>
      <c r="V265" s="144"/>
      <c r="W265" s="144"/>
      <c r="X265" s="144"/>
      <c r="Y265" s="144"/>
      <c r="Z265" s="144"/>
    </row>
    <row r="266" spans="1:26" ht="13.5" customHeight="1">
      <c r="A266" s="144"/>
      <c r="B266" s="144"/>
      <c r="C266" s="143"/>
      <c r="D266" s="144"/>
      <c r="E266" s="144"/>
      <c r="F266" s="144"/>
      <c r="G266" s="144"/>
      <c r="H266" s="144"/>
      <c r="I266" s="144"/>
      <c r="J266" s="144"/>
      <c r="K266" s="144"/>
      <c r="L266" s="144"/>
      <c r="M266" s="144"/>
      <c r="N266" s="144"/>
      <c r="O266" s="144"/>
      <c r="P266" s="144"/>
      <c r="Q266" s="144"/>
      <c r="R266" s="144"/>
      <c r="S266" s="144"/>
      <c r="T266" s="144"/>
      <c r="U266" s="144"/>
      <c r="V266" s="144"/>
      <c r="W266" s="144"/>
      <c r="X266" s="144"/>
      <c r="Y266" s="144"/>
      <c r="Z266" s="144"/>
    </row>
    <row r="267" spans="1:26" ht="13.5" customHeight="1">
      <c r="A267" s="144"/>
      <c r="B267" s="144"/>
      <c r="C267" s="143"/>
      <c r="D267" s="144"/>
      <c r="E267" s="144"/>
      <c r="F267" s="144"/>
      <c r="G267" s="144"/>
      <c r="H267" s="144"/>
      <c r="I267" s="144"/>
      <c r="J267" s="144"/>
      <c r="K267" s="144"/>
      <c r="L267" s="144"/>
      <c r="M267" s="144"/>
      <c r="N267" s="144"/>
      <c r="O267" s="144"/>
      <c r="P267" s="144"/>
      <c r="Q267" s="144"/>
      <c r="R267" s="144"/>
      <c r="S267" s="144"/>
      <c r="T267" s="144"/>
      <c r="U267" s="144"/>
      <c r="V267" s="144"/>
      <c r="W267" s="144"/>
      <c r="X267" s="144"/>
      <c r="Y267" s="144"/>
      <c r="Z267" s="144"/>
    </row>
    <row r="268" spans="1:26" ht="13.5" customHeight="1">
      <c r="A268" s="144"/>
      <c r="B268" s="144"/>
      <c r="C268" s="143"/>
      <c r="D268" s="144"/>
      <c r="E268" s="144"/>
      <c r="F268" s="144"/>
      <c r="G268" s="144"/>
      <c r="H268" s="144"/>
      <c r="I268" s="144"/>
      <c r="J268" s="144"/>
      <c r="K268" s="144"/>
      <c r="L268" s="144"/>
      <c r="M268" s="144"/>
      <c r="N268" s="144"/>
      <c r="O268" s="144"/>
      <c r="P268" s="144"/>
      <c r="Q268" s="144"/>
      <c r="R268" s="144"/>
      <c r="S268" s="144"/>
      <c r="T268" s="144"/>
      <c r="U268" s="144"/>
      <c r="V268" s="144"/>
      <c r="W268" s="144"/>
      <c r="X268" s="144"/>
      <c r="Y268" s="144"/>
      <c r="Z268" s="144"/>
    </row>
    <row r="269" spans="1:26" ht="13.5" customHeight="1">
      <c r="A269" s="144"/>
      <c r="B269" s="144"/>
      <c r="C269" s="143"/>
      <c r="D269" s="144"/>
      <c r="E269" s="144"/>
      <c r="F269" s="144"/>
      <c r="G269" s="144"/>
      <c r="H269" s="144"/>
      <c r="I269" s="144"/>
      <c r="J269" s="144"/>
      <c r="K269" s="144"/>
      <c r="L269" s="144"/>
      <c r="M269" s="144"/>
      <c r="N269" s="144"/>
      <c r="O269" s="144"/>
      <c r="P269" s="144"/>
      <c r="Q269" s="144"/>
      <c r="R269" s="144"/>
      <c r="S269" s="144"/>
      <c r="T269" s="144"/>
      <c r="U269" s="144"/>
      <c r="V269" s="144"/>
      <c r="W269" s="144"/>
      <c r="X269" s="144"/>
      <c r="Y269" s="144"/>
      <c r="Z269" s="144"/>
    </row>
    <row r="270" spans="1:26" ht="13.5" customHeight="1">
      <c r="A270" s="144"/>
      <c r="B270" s="144"/>
      <c r="C270" s="143"/>
      <c r="D270" s="144"/>
      <c r="E270" s="144"/>
      <c r="F270" s="144"/>
      <c r="G270" s="144"/>
      <c r="H270" s="144"/>
      <c r="I270" s="144"/>
      <c r="J270" s="144"/>
      <c r="K270" s="144"/>
      <c r="L270" s="144"/>
      <c r="M270" s="144"/>
      <c r="N270" s="144"/>
      <c r="O270" s="144"/>
      <c r="P270" s="144"/>
      <c r="Q270" s="144"/>
      <c r="R270" s="144"/>
      <c r="S270" s="144"/>
      <c r="T270" s="144"/>
      <c r="U270" s="144"/>
      <c r="V270" s="144"/>
      <c r="W270" s="144"/>
      <c r="X270" s="144"/>
      <c r="Y270" s="144"/>
      <c r="Z270" s="144"/>
    </row>
    <row r="271" spans="1:26" ht="13.5" customHeight="1">
      <c r="A271" s="144"/>
      <c r="B271" s="144"/>
      <c r="C271" s="143"/>
      <c r="D271" s="144"/>
      <c r="E271" s="144"/>
      <c r="F271" s="144"/>
      <c r="G271" s="144"/>
      <c r="H271" s="144"/>
      <c r="I271" s="144"/>
      <c r="J271" s="144"/>
      <c r="K271" s="144"/>
      <c r="L271" s="144"/>
      <c r="M271" s="144"/>
      <c r="N271" s="144"/>
      <c r="O271" s="144"/>
      <c r="P271" s="144"/>
      <c r="Q271" s="144"/>
      <c r="R271" s="144"/>
      <c r="S271" s="144"/>
      <c r="T271" s="144"/>
      <c r="U271" s="144"/>
      <c r="V271" s="144"/>
      <c r="W271" s="144"/>
      <c r="X271" s="144"/>
      <c r="Y271" s="144"/>
      <c r="Z271" s="144"/>
    </row>
    <row r="272" spans="1:26" ht="13.5" customHeight="1">
      <c r="A272" s="144"/>
      <c r="B272" s="144"/>
      <c r="C272" s="143"/>
      <c r="D272" s="144"/>
      <c r="E272" s="144"/>
      <c r="F272" s="144"/>
      <c r="G272" s="144"/>
      <c r="H272" s="144"/>
      <c r="I272" s="144"/>
      <c r="J272" s="144"/>
      <c r="K272" s="144"/>
      <c r="L272" s="144"/>
      <c r="M272" s="144"/>
      <c r="N272" s="144"/>
      <c r="O272" s="144"/>
      <c r="P272" s="144"/>
      <c r="Q272" s="144"/>
      <c r="R272" s="144"/>
      <c r="S272" s="144"/>
      <c r="T272" s="144"/>
      <c r="U272" s="144"/>
      <c r="V272" s="144"/>
      <c r="W272" s="144"/>
      <c r="X272" s="144"/>
      <c r="Y272" s="144"/>
      <c r="Z272" s="144"/>
    </row>
    <row r="273" spans="1:26" ht="13.5" customHeight="1">
      <c r="A273" s="144"/>
      <c r="B273" s="144"/>
      <c r="C273" s="143"/>
      <c r="D273" s="144"/>
      <c r="E273" s="144"/>
      <c r="F273" s="144"/>
      <c r="G273" s="144"/>
      <c r="H273" s="144"/>
      <c r="I273" s="144"/>
      <c r="J273" s="144"/>
      <c r="K273" s="144"/>
      <c r="L273" s="144"/>
      <c r="M273" s="144"/>
      <c r="N273" s="144"/>
      <c r="O273" s="144"/>
      <c r="P273" s="144"/>
      <c r="Q273" s="144"/>
      <c r="R273" s="144"/>
      <c r="S273" s="144"/>
      <c r="T273" s="144"/>
      <c r="U273" s="144"/>
      <c r="V273" s="144"/>
      <c r="W273" s="144"/>
      <c r="X273" s="144"/>
      <c r="Y273" s="144"/>
      <c r="Z273" s="144"/>
    </row>
    <row r="274" spans="1:26" ht="13.5" customHeight="1">
      <c r="A274" s="144"/>
      <c r="B274" s="144"/>
      <c r="C274" s="143"/>
      <c r="D274" s="144"/>
      <c r="E274" s="144"/>
      <c r="F274" s="144"/>
      <c r="G274" s="144"/>
      <c r="H274" s="144"/>
      <c r="I274" s="144"/>
      <c r="J274" s="144"/>
      <c r="K274" s="144"/>
      <c r="L274" s="144"/>
      <c r="M274" s="144"/>
      <c r="N274" s="144"/>
      <c r="O274" s="144"/>
      <c r="P274" s="144"/>
      <c r="Q274" s="144"/>
      <c r="R274" s="144"/>
      <c r="S274" s="144"/>
      <c r="T274" s="144"/>
      <c r="U274" s="144"/>
      <c r="V274" s="144"/>
      <c r="W274" s="144"/>
      <c r="X274" s="144"/>
      <c r="Y274" s="144"/>
      <c r="Z274" s="144"/>
    </row>
    <row r="275" spans="1:26" ht="13.5" customHeight="1">
      <c r="A275" s="144"/>
      <c r="B275" s="144"/>
      <c r="C275" s="143"/>
      <c r="D275" s="144"/>
      <c r="E275" s="144"/>
      <c r="F275" s="144"/>
      <c r="G275" s="144"/>
      <c r="H275" s="144"/>
      <c r="I275" s="144"/>
      <c r="J275" s="144"/>
      <c r="K275" s="144"/>
      <c r="L275" s="144"/>
      <c r="M275" s="144"/>
      <c r="N275" s="144"/>
      <c r="O275" s="144"/>
      <c r="P275" s="144"/>
      <c r="Q275" s="144"/>
      <c r="R275" s="144"/>
      <c r="S275" s="144"/>
      <c r="T275" s="144"/>
      <c r="U275" s="144"/>
      <c r="V275" s="144"/>
      <c r="W275" s="144"/>
      <c r="X275" s="144"/>
      <c r="Y275" s="144"/>
      <c r="Z275" s="144"/>
    </row>
    <row r="276" spans="1:26" ht="13.5" customHeight="1">
      <c r="A276" s="144"/>
      <c r="B276" s="144"/>
      <c r="C276" s="143"/>
      <c r="D276" s="144"/>
      <c r="E276" s="144"/>
      <c r="F276" s="144"/>
      <c r="G276" s="144"/>
      <c r="H276" s="144"/>
      <c r="I276" s="144"/>
      <c r="J276" s="144"/>
      <c r="K276" s="144"/>
      <c r="L276" s="144"/>
      <c r="M276" s="144"/>
      <c r="N276" s="144"/>
      <c r="O276" s="144"/>
      <c r="P276" s="144"/>
      <c r="Q276" s="144"/>
      <c r="R276" s="144"/>
      <c r="S276" s="144"/>
      <c r="T276" s="144"/>
      <c r="U276" s="144"/>
      <c r="V276" s="144"/>
      <c r="W276" s="144"/>
      <c r="X276" s="144"/>
      <c r="Y276" s="144"/>
      <c r="Z276" s="144"/>
    </row>
    <row r="277" spans="1:26" ht="13.5" customHeight="1">
      <c r="A277" s="144"/>
      <c r="B277" s="144"/>
      <c r="C277" s="143"/>
      <c r="D277" s="144"/>
      <c r="E277" s="144"/>
      <c r="F277" s="144"/>
      <c r="G277" s="144"/>
      <c r="H277" s="144"/>
      <c r="I277" s="144"/>
      <c r="J277" s="144"/>
      <c r="K277" s="144"/>
      <c r="L277" s="144"/>
      <c r="M277" s="144"/>
      <c r="N277" s="144"/>
      <c r="O277" s="144"/>
      <c r="P277" s="144"/>
      <c r="Q277" s="144"/>
      <c r="R277" s="144"/>
      <c r="S277" s="144"/>
      <c r="T277" s="144"/>
      <c r="U277" s="144"/>
      <c r="V277" s="144"/>
      <c r="W277" s="144"/>
      <c r="X277" s="144"/>
      <c r="Y277" s="144"/>
      <c r="Z277" s="144"/>
    </row>
    <row r="278" spans="1:26" ht="13.5" customHeight="1">
      <c r="A278" s="144"/>
      <c r="B278" s="144"/>
      <c r="C278" s="143"/>
      <c r="D278" s="144"/>
      <c r="E278" s="144"/>
      <c r="F278" s="144"/>
      <c r="G278" s="144"/>
      <c r="H278" s="144"/>
      <c r="I278" s="144"/>
      <c r="J278" s="144"/>
      <c r="K278" s="144"/>
      <c r="L278" s="144"/>
      <c r="M278" s="144"/>
      <c r="N278" s="144"/>
      <c r="O278" s="144"/>
      <c r="P278" s="144"/>
      <c r="Q278" s="144"/>
      <c r="R278" s="144"/>
      <c r="S278" s="144"/>
      <c r="T278" s="144"/>
      <c r="U278" s="144"/>
      <c r="V278" s="144"/>
      <c r="W278" s="144"/>
      <c r="X278" s="144"/>
      <c r="Y278" s="144"/>
      <c r="Z278" s="144"/>
    </row>
    <row r="279" spans="1:26" ht="13.5" customHeight="1">
      <c r="A279" s="144"/>
      <c r="B279" s="144"/>
      <c r="C279" s="143"/>
      <c r="D279" s="144"/>
      <c r="E279" s="144"/>
      <c r="F279" s="144"/>
      <c r="G279" s="144"/>
      <c r="H279" s="144"/>
      <c r="I279" s="144"/>
      <c r="J279" s="144"/>
      <c r="K279" s="144"/>
      <c r="L279" s="144"/>
      <c r="M279" s="144"/>
      <c r="N279" s="144"/>
      <c r="O279" s="144"/>
      <c r="P279" s="144"/>
      <c r="Q279" s="144"/>
      <c r="R279" s="144"/>
      <c r="S279" s="144"/>
      <c r="T279" s="144"/>
      <c r="U279" s="144"/>
      <c r="V279" s="144"/>
      <c r="W279" s="144"/>
      <c r="X279" s="144"/>
      <c r="Y279" s="144"/>
      <c r="Z279" s="144"/>
    </row>
    <row r="280" spans="1:26" ht="13.5" customHeight="1">
      <c r="A280" s="144"/>
      <c r="B280" s="144"/>
      <c r="C280" s="143"/>
      <c r="D280" s="144"/>
      <c r="E280" s="144"/>
      <c r="F280" s="144"/>
      <c r="G280" s="144"/>
      <c r="H280" s="144"/>
      <c r="I280" s="144"/>
      <c r="J280" s="144"/>
      <c r="K280" s="144"/>
      <c r="L280" s="144"/>
      <c r="M280" s="144"/>
      <c r="N280" s="144"/>
      <c r="O280" s="144"/>
      <c r="P280" s="144"/>
      <c r="Q280" s="144"/>
      <c r="R280" s="144"/>
      <c r="S280" s="144"/>
      <c r="T280" s="144"/>
      <c r="U280" s="144"/>
      <c r="V280" s="144"/>
      <c r="W280" s="144"/>
      <c r="X280" s="144"/>
      <c r="Y280" s="144"/>
      <c r="Z280" s="144"/>
    </row>
    <row r="281" spans="1:26" ht="13.5" customHeight="1">
      <c r="A281" s="144"/>
      <c r="B281" s="144"/>
      <c r="C281" s="143"/>
      <c r="D281" s="144"/>
      <c r="E281" s="144"/>
      <c r="F281" s="144"/>
      <c r="G281" s="144"/>
      <c r="H281" s="144"/>
      <c r="I281" s="144"/>
      <c r="J281" s="144"/>
      <c r="K281" s="144"/>
      <c r="L281" s="144"/>
      <c r="M281" s="144"/>
      <c r="N281" s="144"/>
      <c r="O281" s="144"/>
      <c r="P281" s="144"/>
      <c r="Q281" s="144"/>
      <c r="R281" s="144"/>
      <c r="S281" s="144"/>
      <c r="T281" s="144"/>
      <c r="U281" s="144"/>
      <c r="V281" s="144"/>
      <c r="W281" s="144"/>
      <c r="X281" s="144"/>
      <c r="Y281" s="144"/>
      <c r="Z281" s="144"/>
    </row>
    <row r="282" spans="1:26" ht="13.5" customHeight="1">
      <c r="A282" s="144"/>
      <c r="B282" s="144"/>
      <c r="C282" s="143"/>
      <c r="D282" s="144"/>
      <c r="E282" s="144"/>
      <c r="F282" s="144"/>
      <c r="G282" s="144"/>
      <c r="H282" s="144"/>
      <c r="I282" s="144"/>
      <c r="J282" s="144"/>
      <c r="K282" s="144"/>
      <c r="L282" s="144"/>
      <c r="M282" s="144"/>
      <c r="N282" s="144"/>
      <c r="O282" s="144"/>
      <c r="P282" s="144"/>
      <c r="Q282" s="144"/>
      <c r="R282" s="144"/>
      <c r="S282" s="144"/>
      <c r="T282" s="144"/>
      <c r="U282" s="144"/>
      <c r="V282" s="144"/>
      <c r="W282" s="144"/>
      <c r="X282" s="144"/>
      <c r="Y282" s="144"/>
      <c r="Z282" s="144"/>
    </row>
    <row r="283" spans="1:26" ht="13.5" customHeight="1">
      <c r="A283" s="144"/>
      <c r="B283" s="144"/>
      <c r="C283" s="143"/>
      <c r="D283" s="144"/>
      <c r="E283" s="144"/>
      <c r="F283" s="144"/>
      <c r="G283" s="144"/>
      <c r="H283" s="144"/>
      <c r="I283" s="144"/>
      <c r="J283" s="144"/>
      <c r="K283" s="144"/>
      <c r="L283" s="144"/>
      <c r="M283" s="144"/>
      <c r="N283" s="144"/>
      <c r="O283" s="144"/>
      <c r="P283" s="144"/>
      <c r="Q283" s="144"/>
      <c r="R283" s="144"/>
      <c r="S283" s="144"/>
      <c r="T283" s="144"/>
      <c r="U283" s="144"/>
      <c r="V283" s="144"/>
      <c r="W283" s="144"/>
      <c r="X283" s="144"/>
      <c r="Y283" s="144"/>
      <c r="Z283" s="144"/>
    </row>
    <row r="284" spans="1:26" ht="13.5" customHeight="1">
      <c r="A284" s="144"/>
      <c r="B284" s="144"/>
      <c r="C284" s="143"/>
      <c r="D284" s="144"/>
      <c r="E284" s="144"/>
      <c r="F284" s="144"/>
      <c r="G284" s="144"/>
      <c r="H284" s="144"/>
      <c r="I284" s="144"/>
      <c r="J284" s="144"/>
      <c r="K284" s="144"/>
      <c r="L284" s="144"/>
      <c r="M284" s="144"/>
      <c r="N284" s="144"/>
      <c r="O284" s="144"/>
      <c r="P284" s="144"/>
      <c r="Q284" s="144"/>
      <c r="R284" s="144"/>
      <c r="S284" s="144"/>
      <c r="T284" s="144"/>
      <c r="U284" s="144"/>
      <c r="V284" s="144"/>
      <c r="W284" s="144"/>
      <c r="X284" s="144"/>
      <c r="Y284" s="144"/>
      <c r="Z284" s="144"/>
    </row>
    <row r="285" spans="1:26" ht="13.5" customHeight="1">
      <c r="A285" s="144"/>
      <c r="B285" s="144"/>
      <c r="C285" s="143"/>
      <c r="D285" s="144"/>
      <c r="E285" s="144"/>
      <c r="F285" s="144"/>
      <c r="G285" s="144"/>
      <c r="H285" s="144"/>
      <c r="I285" s="144"/>
      <c r="J285" s="144"/>
      <c r="K285" s="144"/>
      <c r="L285" s="144"/>
      <c r="M285" s="144"/>
      <c r="N285" s="144"/>
      <c r="O285" s="144"/>
      <c r="P285" s="144"/>
      <c r="Q285" s="144"/>
      <c r="R285" s="144"/>
      <c r="S285" s="144"/>
      <c r="T285" s="144"/>
      <c r="U285" s="144"/>
      <c r="V285" s="144"/>
      <c r="W285" s="144"/>
      <c r="X285" s="144"/>
      <c r="Y285" s="144"/>
      <c r="Z285" s="144"/>
    </row>
    <row r="286" spans="1:26" ht="13.5" customHeight="1">
      <c r="A286" s="144"/>
      <c r="B286" s="144"/>
      <c r="C286" s="143"/>
      <c r="D286" s="144"/>
      <c r="E286" s="144"/>
      <c r="F286" s="144"/>
      <c r="G286" s="144"/>
      <c r="H286" s="144"/>
      <c r="I286" s="144"/>
      <c r="J286" s="144"/>
      <c r="K286" s="144"/>
      <c r="L286" s="144"/>
      <c r="M286" s="144"/>
      <c r="N286" s="144"/>
      <c r="O286" s="144"/>
      <c r="P286" s="144"/>
      <c r="Q286" s="144"/>
      <c r="R286" s="144"/>
      <c r="S286" s="144"/>
      <c r="T286" s="144"/>
      <c r="U286" s="144"/>
      <c r="V286" s="144"/>
      <c r="W286" s="144"/>
      <c r="X286" s="144"/>
      <c r="Y286" s="144"/>
      <c r="Z286" s="144"/>
    </row>
    <row r="287" spans="1:26" ht="13.5" customHeight="1">
      <c r="A287" s="144"/>
      <c r="B287" s="144"/>
      <c r="C287" s="143"/>
      <c r="D287" s="144"/>
      <c r="E287" s="144"/>
      <c r="F287" s="144"/>
      <c r="G287" s="144"/>
      <c r="H287" s="144"/>
      <c r="I287" s="144"/>
      <c r="J287" s="144"/>
      <c r="K287" s="144"/>
      <c r="L287" s="144"/>
      <c r="M287" s="144"/>
      <c r="N287" s="144"/>
      <c r="O287" s="144"/>
      <c r="P287" s="144"/>
      <c r="Q287" s="144"/>
      <c r="R287" s="144"/>
      <c r="S287" s="144"/>
      <c r="T287" s="144"/>
      <c r="U287" s="144"/>
      <c r="V287" s="144"/>
      <c r="W287" s="144"/>
      <c r="X287" s="144"/>
      <c r="Y287" s="144"/>
      <c r="Z287" s="144"/>
    </row>
    <row r="288" spans="1:26" ht="13.5" customHeight="1">
      <c r="A288" s="144"/>
      <c r="B288" s="144"/>
      <c r="C288" s="143"/>
      <c r="D288" s="144"/>
      <c r="E288" s="144"/>
      <c r="F288" s="144"/>
      <c r="G288" s="144"/>
      <c r="H288" s="144"/>
      <c r="I288" s="144"/>
      <c r="J288" s="144"/>
      <c r="K288" s="144"/>
      <c r="L288" s="144"/>
      <c r="M288" s="144"/>
      <c r="N288" s="144"/>
      <c r="O288" s="144"/>
      <c r="P288" s="144"/>
      <c r="Q288" s="144"/>
      <c r="R288" s="144"/>
      <c r="S288" s="144"/>
      <c r="T288" s="144"/>
      <c r="U288" s="144"/>
      <c r="V288" s="144"/>
      <c r="W288" s="144"/>
      <c r="X288" s="144"/>
      <c r="Y288" s="144"/>
      <c r="Z288" s="144"/>
    </row>
    <row r="289" spans="1:26" ht="13.5" customHeight="1">
      <c r="A289" s="144"/>
      <c r="B289" s="144"/>
      <c r="C289" s="143"/>
      <c r="D289" s="144"/>
      <c r="E289" s="144"/>
      <c r="F289" s="144"/>
      <c r="G289" s="144"/>
      <c r="H289" s="144"/>
      <c r="I289" s="144"/>
      <c r="J289" s="144"/>
      <c r="K289" s="144"/>
      <c r="L289" s="144"/>
      <c r="M289" s="144"/>
      <c r="N289" s="144"/>
      <c r="O289" s="144"/>
      <c r="P289" s="144"/>
      <c r="Q289" s="144"/>
      <c r="R289" s="144"/>
      <c r="S289" s="144"/>
      <c r="T289" s="144"/>
      <c r="U289" s="144"/>
      <c r="V289" s="144"/>
      <c r="W289" s="144"/>
      <c r="X289" s="144"/>
      <c r="Y289" s="144"/>
      <c r="Z289" s="144"/>
    </row>
    <row r="290" spans="1:26" ht="13.5" customHeight="1">
      <c r="A290" s="144"/>
      <c r="B290" s="144"/>
      <c r="C290" s="143"/>
      <c r="D290" s="144"/>
      <c r="E290" s="144"/>
      <c r="F290" s="144"/>
      <c r="G290" s="144"/>
      <c r="H290" s="144"/>
      <c r="I290" s="144"/>
      <c r="J290" s="144"/>
      <c r="K290" s="144"/>
      <c r="L290" s="144"/>
      <c r="M290" s="144"/>
      <c r="N290" s="144"/>
      <c r="O290" s="144"/>
      <c r="P290" s="144"/>
      <c r="Q290" s="144"/>
      <c r="R290" s="144"/>
      <c r="S290" s="144"/>
      <c r="T290" s="144"/>
      <c r="U290" s="144"/>
      <c r="V290" s="144"/>
      <c r="W290" s="144"/>
      <c r="X290" s="144"/>
      <c r="Y290" s="144"/>
      <c r="Z290" s="144"/>
    </row>
    <row r="291" spans="1:26" ht="13.5" customHeight="1">
      <c r="A291" s="144"/>
      <c r="B291" s="144"/>
      <c r="C291" s="143"/>
      <c r="D291" s="144"/>
      <c r="E291" s="144"/>
      <c r="F291" s="144"/>
      <c r="G291" s="144"/>
      <c r="H291" s="144"/>
      <c r="I291" s="144"/>
      <c r="J291" s="144"/>
      <c r="K291" s="144"/>
      <c r="L291" s="144"/>
      <c r="M291" s="144"/>
      <c r="N291" s="144"/>
      <c r="O291" s="144"/>
      <c r="P291" s="144"/>
      <c r="Q291" s="144"/>
      <c r="R291" s="144"/>
      <c r="S291" s="144"/>
      <c r="T291" s="144"/>
      <c r="U291" s="144"/>
      <c r="V291" s="144"/>
      <c r="W291" s="144"/>
      <c r="X291" s="144"/>
      <c r="Y291" s="144"/>
      <c r="Z291" s="144"/>
    </row>
    <row r="292" spans="1:26" ht="13.5" customHeight="1">
      <c r="A292" s="144"/>
      <c r="B292" s="144"/>
      <c r="C292" s="143"/>
      <c r="D292" s="144"/>
      <c r="E292" s="144"/>
      <c r="F292" s="144"/>
      <c r="G292" s="144"/>
      <c r="H292" s="144"/>
      <c r="I292" s="144"/>
      <c r="J292" s="144"/>
      <c r="K292" s="144"/>
      <c r="L292" s="144"/>
      <c r="M292" s="144"/>
      <c r="N292" s="144"/>
      <c r="O292" s="144"/>
      <c r="P292" s="144"/>
      <c r="Q292" s="144"/>
      <c r="R292" s="144"/>
      <c r="S292" s="144"/>
      <c r="T292" s="144"/>
      <c r="U292" s="144"/>
      <c r="V292" s="144"/>
      <c r="W292" s="144"/>
      <c r="X292" s="144"/>
      <c r="Y292" s="144"/>
      <c r="Z292" s="144"/>
    </row>
    <row r="293" spans="1:26" ht="13.5" customHeight="1">
      <c r="A293" s="144"/>
      <c r="B293" s="144"/>
      <c r="C293" s="143"/>
      <c r="D293" s="144"/>
      <c r="E293" s="144"/>
      <c r="F293" s="144"/>
      <c r="G293" s="144"/>
      <c r="H293" s="144"/>
      <c r="I293" s="144"/>
      <c r="J293" s="144"/>
      <c r="K293" s="144"/>
      <c r="L293" s="144"/>
      <c r="M293" s="144"/>
      <c r="N293" s="144"/>
      <c r="O293" s="144"/>
      <c r="P293" s="144"/>
      <c r="Q293" s="144"/>
      <c r="R293" s="144"/>
      <c r="S293" s="144"/>
      <c r="T293" s="144"/>
      <c r="U293" s="144"/>
      <c r="V293" s="144"/>
      <c r="W293" s="144"/>
      <c r="X293" s="144"/>
      <c r="Y293" s="144"/>
      <c r="Z293" s="144"/>
    </row>
    <row r="294" spans="1:26" ht="13.5" customHeight="1">
      <c r="A294" s="144"/>
      <c r="B294" s="144"/>
      <c r="C294" s="143"/>
      <c r="D294" s="144"/>
      <c r="E294" s="144"/>
      <c r="F294" s="144"/>
      <c r="G294" s="144"/>
      <c r="H294" s="144"/>
      <c r="I294" s="144"/>
      <c r="J294" s="144"/>
      <c r="K294" s="144"/>
      <c r="L294" s="144"/>
      <c r="M294" s="144"/>
      <c r="N294" s="144"/>
      <c r="O294" s="144"/>
      <c r="P294" s="144"/>
      <c r="Q294" s="144"/>
      <c r="R294" s="144"/>
      <c r="S294" s="144"/>
      <c r="T294" s="144"/>
      <c r="U294" s="144"/>
      <c r="V294" s="144"/>
      <c r="W294" s="144"/>
      <c r="X294" s="144"/>
      <c r="Y294" s="144"/>
      <c r="Z294" s="144"/>
    </row>
    <row r="295" spans="1:26" ht="13.5" customHeight="1">
      <c r="A295" s="144"/>
      <c r="B295" s="144"/>
      <c r="C295" s="143"/>
      <c r="D295" s="144"/>
      <c r="E295" s="144"/>
      <c r="F295" s="144"/>
      <c r="G295" s="144"/>
      <c r="H295" s="144"/>
      <c r="I295" s="144"/>
      <c r="J295" s="144"/>
      <c r="K295" s="144"/>
      <c r="L295" s="144"/>
      <c r="M295" s="144"/>
      <c r="N295" s="144"/>
      <c r="O295" s="144"/>
      <c r="P295" s="144"/>
      <c r="Q295" s="144"/>
      <c r="R295" s="144"/>
      <c r="S295" s="144"/>
      <c r="T295" s="144"/>
      <c r="U295" s="144"/>
      <c r="V295" s="144"/>
      <c r="W295" s="144"/>
      <c r="X295" s="144"/>
      <c r="Y295" s="144"/>
      <c r="Z295" s="144"/>
    </row>
    <row r="296" spans="1:26" ht="13.5" customHeight="1">
      <c r="A296" s="144"/>
      <c r="B296" s="144"/>
      <c r="C296" s="143"/>
      <c r="D296" s="144"/>
      <c r="E296" s="144"/>
      <c r="F296" s="144"/>
      <c r="G296" s="144"/>
      <c r="H296" s="144"/>
      <c r="I296" s="144"/>
      <c r="J296" s="144"/>
      <c r="K296" s="144"/>
      <c r="L296" s="144"/>
      <c r="M296" s="144"/>
      <c r="N296" s="144"/>
      <c r="O296" s="144"/>
      <c r="P296" s="144"/>
      <c r="Q296" s="144"/>
      <c r="R296" s="144"/>
      <c r="S296" s="144"/>
      <c r="T296" s="144"/>
      <c r="U296" s="144"/>
      <c r="V296" s="144"/>
      <c r="W296" s="144"/>
      <c r="X296" s="144"/>
      <c r="Y296" s="144"/>
      <c r="Z296" s="144"/>
    </row>
    <row r="297" spans="1:26" ht="13.5" customHeight="1">
      <c r="A297" s="144"/>
      <c r="B297" s="144"/>
      <c r="C297" s="143"/>
      <c r="D297" s="144"/>
      <c r="E297" s="144"/>
      <c r="F297" s="144"/>
      <c r="G297" s="144"/>
      <c r="H297" s="144"/>
      <c r="I297" s="144"/>
      <c r="J297" s="144"/>
      <c r="K297" s="144"/>
      <c r="L297" s="144"/>
      <c r="M297" s="144"/>
      <c r="N297" s="144"/>
      <c r="O297" s="144"/>
      <c r="P297" s="144"/>
      <c r="Q297" s="144"/>
      <c r="R297" s="144"/>
      <c r="S297" s="144"/>
      <c r="T297" s="144"/>
      <c r="U297" s="144"/>
      <c r="V297" s="144"/>
      <c r="W297" s="144"/>
      <c r="X297" s="144"/>
      <c r="Y297" s="144"/>
      <c r="Z297" s="144"/>
    </row>
    <row r="298" spans="1:26" ht="13.5" customHeight="1">
      <c r="A298" s="144"/>
      <c r="B298" s="144"/>
      <c r="C298" s="143"/>
      <c r="D298" s="144"/>
      <c r="E298" s="144"/>
      <c r="F298" s="144"/>
      <c r="G298" s="144"/>
      <c r="H298" s="144"/>
      <c r="I298" s="144"/>
      <c r="J298" s="144"/>
      <c r="K298" s="144"/>
      <c r="L298" s="144"/>
      <c r="M298" s="144"/>
      <c r="N298" s="144"/>
      <c r="O298" s="144"/>
      <c r="P298" s="144"/>
      <c r="Q298" s="144"/>
      <c r="R298" s="144"/>
      <c r="S298" s="144"/>
      <c r="T298" s="144"/>
      <c r="U298" s="144"/>
      <c r="V298" s="144"/>
      <c r="W298" s="144"/>
      <c r="X298" s="144"/>
      <c r="Y298" s="144"/>
      <c r="Z298" s="144"/>
    </row>
    <row r="299" spans="1:26" ht="13.5" customHeight="1">
      <c r="A299" s="144"/>
      <c r="B299" s="144"/>
      <c r="C299" s="143"/>
      <c r="D299" s="144"/>
      <c r="E299" s="144"/>
      <c r="F299" s="144"/>
      <c r="G299" s="144"/>
      <c r="H299" s="144"/>
      <c r="I299" s="144"/>
      <c r="J299" s="144"/>
      <c r="K299" s="144"/>
      <c r="L299" s="144"/>
      <c r="M299" s="144"/>
      <c r="N299" s="144"/>
      <c r="O299" s="144"/>
      <c r="P299" s="144"/>
      <c r="Q299" s="144"/>
      <c r="R299" s="144"/>
      <c r="S299" s="144"/>
      <c r="T299" s="144"/>
      <c r="U299" s="144"/>
      <c r="V299" s="144"/>
      <c r="W299" s="144"/>
      <c r="X299" s="144"/>
      <c r="Y299" s="144"/>
      <c r="Z299" s="144"/>
    </row>
    <row r="300" spans="1:26" ht="13.5" customHeight="1">
      <c r="A300" s="144"/>
      <c r="B300" s="144"/>
      <c r="C300" s="143"/>
      <c r="D300" s="144"/>
      <c r="E300" s="144"/>
      <c r="F300" s="144"/>
      <c r="G300" s="144"/>
      <c r="H300" s="144"/>
      <c r="I300" s="144"/>
      <c r="J300" s="144"/>
      <c r="K300" s="144"/>
      <c r="L300" s="144"/>
      <c r="M300" s="144"/>
      <c r="N300" s="144"/>
      <c r="O300" s="144"/>
      <c r="P300" s="144"/>
      <c r="Q300" s="144"/>
      <c r="R300" s="144"/>
      <c r="S300" s="144"/>
      <c r="T300" s="144"/>
      <c r="U300" s="144"/>
      <c r="V300" s="144"/>
      <c r="W300" s="144"/>
      <c r="X300" s="144"/>
      <c r="Y300" s="144"/>
      <c r="Z300" s="144"/>
    </row>
    <row r="301" spans="1:26" ht="13.5" customHeight="1">
      <c r="A301" s="144"/>
      <c r="B301" s="144"/>
      <c r="C301" s="143"/>
      <c r="D301" s="144"/>
      <c r="E301" s="144"/>
      <c r="F301" s="144"/>
      <c r="G301" s="144"/>
      <c r="H301" s="144"/>
      <c r="I301" s="144"/>
      <c r="J301" s="144"/>
      <c r="K301" s="144"/>
      <c r="L301" s="144"/>
      <c r="M301" s="144"/>
      <c r="N301" s="144"/>
      <c r="O301" s="144"/>
      <c r="P301" s="144"/>
      <c r="Q301" s="144"/>
      <c r="R301" s="144"/>
      <c r="S301" s="144"/>
      <c r="T301" s="144"/>
      <c r="U301" s="144"/>
      <c r="V301" s="144"/>
      <c r="W301" s="144"/>
      <c r="X301" s="144"/>
      <c r="Y301" s="144"/>
      <c r="Z301" s="144"/>
    </row>
    <row r="302" spans="1:26" ht="13.5" customHeight="1">
      <c r="A302" s="144"/>
      <c r="B302" s="144"/>
      <c r="C302" s="143"/>
      <c r="D302" s="144"/>
      <c r="E302" s="144"/>
      <c r="F302" s="144"/>
      <c r="G302" s="144"/>
      <c r="H302" s="144"/>
      <c r="I302" s="144"/>
      <c r="J302" s="144"/>
      <c r="K302" s="144"/>
      <c r="L302" s="144"/>
      <c r="M302" s="144"/>
      <c r="N302" s="144"/>
      <c r="O302" s="144"/>
      <c r="P302" s="144"/>
      <c r="Q302" s="144"/>
      <c r="R302" s="144"/>
      <c r="S302" s="144"/>
      <c r="T302" s="144"/>
      <c r="U302" s="144"/>
      <c r="V302" s="144"/>
      <c r="W302" s="144"/>
      <c r="X302" s="144"/>
      <c r="Y302" s="144"/>
      <c r="Z302" s="144"/>
    </row>
    <row r="303" spans="1:26" ht="13.5" customHeight="1">
      <c r="A303" s="144"/>
      <c r="B303" s="144"/>
      <c r="C303" s="143"/>
      <c r="D303" s="144"/>
      <c r="E303" s="144"/>
      <c r="F303" s="144"/>
      <c r="G303" s="144"/>
      <c r="H303" s="144"/>
      <c r="I303" s="144"/>
      <c r="J303" s="144"/>
      <c r="K303" s="144"/>
      <c r="L303" s="144"/>
      <c r="M303" s="144"/>
      <c r="N303" s="144"/>
      <c r="O303" s="144"/>
      <c r="P303" s="144"/>
      <c r="Q303" s="144"/>
      <c r="R303" s="144"/>
      <c r="S303" s="144"/>
      <c r="T303" s="144"/>
      <c r="U303" s="144"/>
      <c r="V303" s="144"/>
      <c r="W303" s="144"/>
      <c r="X303" s="144"/>
      <c r="Y303" s="144"/>
      <c r="Z303" s="144"/>
    </row>
    <row r="304" spans="1:26" ht="13.5" customHeight="1">
      <c r="A304" s="144"/>
      <c r="B304" s="144"/>
      <c r="C304" s="143"/>
      <c r="D304" s="144"/>
      <c r="E304" s="144"/>
      <c r="F304" s="144"/>
      <c r="G304" s="144"/>
      <c r="H304" s="144"/>
      <c r="I304" s="144"/>
      <c r="J304" s="144"/>
      <c r="K304" s="144"/>
      <c r="L304" s="144"/>
      <c r="M304" s="144"/>
      <c r="N304" s="144"/>
      <c r="O304" s="144"/>
      <c r="P304" s="144"/>
      <c r="Q304" s="144"/>
      <c r="R304" s="144"/>
      <c r="S304" s="144"/>
      <c r="T304" s="144"/>
      <c r="U304" s="144"/>
      <c r="V304" s="144"/>
      <c r="W304" s="144"/>
      <c r="X304" s="144"/>
      <c r="Y304" s="144"/>
      <c r="Z304" s="144"/>
    </row>
    <row r="305" spans="1:26" ht="13.5" customHeight="1">
      <c r="A305" s="144"/>
      <c r="B305" s="144"/>
      <c r="C305" s="143"/>
      <c r="D305" s="144"/>
      <c r="E305" s="144"/>
      <c r="F305" s="144"/>
      <c r="G305" s="144"/>
      <c r="H305" s="144"/>
      <c r="I305" s="144"/>
      <c r="J305" s="144"/>
      <c r="K305" s="144"/>
      <c r="L305" s="144"/>
      <c r="M305" s="144"/>
      <c r="N305" s="144"/>
      <c r="O305" s="144"/>
      <c r="P305" s="144"/>
      <c r="Q305" s="144"/>
      <c r="R305" s="144"/>
      <c r="S305" s="144"/>
      <c r="T305" s="144"/>
      <c r="U305" s="144"/>
      <c r="V305" s="144"/>
      <c r="W305" s="144"/>
      <c r="X305" s="144"/>
      <c r="Y305" s="144"/>
      <c r="Z305" s="144"/>
    </row>
    <row r="306" spans="1:26" ht="13.5" customHeight="1">
      <c r="A306" s="144"/>
      <c r="B306" s="144"/>
      <c r="C306" s="143"/>
      <c r="D306" s="144"/>
      <c r="E306" s="144"/>
      <c r="F306" s="144"/>
      <c r="G306" s="144"/>
      <c r="H306" s="144"/>
      <c r="I306" s="144"/>
      <c r="J306" s="144"/>
      <c r="K306" s="144"/>
      <c r="L306" s="144"/>
      <c r="M306" s="144"/>
      <c r="N306" s="144"/>
      <c r="O306" s="144"/>
      <c r="P306" s="144"/>
      <c r="Q306" s="144"/>
      <c r="R306" s="144"/>
      <c r="S306" s="144"/>
      <c r="T306" s="144"/>
      <c r="U306" s="144"/>
      <c r="V306" s="144"/>
      <c r="W306" s="144"/>
      <c r="X306" s="144"/>
      <c r="Y306" s="144"/>
      <c r="Z306" s="144"/>
    </row>
    <row r="307" spans="1:26" ht="13.5" customHeight="1">
      <c r="A307" s="144"/>
      <c r="B307" s="144"/>
      <c r="C307" s="143"/>
      <c r="D307" s="144"/>
      <c r="E307" s="144"/>
      <c r="F307" s="144"/>
      <c r="G307" s="144"/>
      <c r="H307" s="144"/>
      <c r="I307" s="144"/>
      <c r="J307" s="144"/>
      <c r="K307" s="144"/>
      <c r="L307" s="144"/>
      <c r="M307" s="144"/>
      <c r="N307" s="144"/>
      <c r="O307" s="144"/>
      <c r="P307" s="144"/>
      <c r="Q307" s="144"/>
      <c r="R307" s="144"/>
      <c r="S307" s="144"/>
      <c r="T307" s="144"/>
      <c r="U307" s="144"/>
      <c r="V307" s="144"/>
      <c r="W307" s="144"/>
      <c r="X307" s="144"/>
      <c r="Y307" s="144"/>
      <c r="Z307" s="144"/>
    </row>
    <row r="308" spans="1:26" ht="13.5" customHeight="1">
      <c r="A308" s="144"/>
      <c r="B308" s="144"/>
      <c r="C308" s="143"/>
      <c r="D308" s="144"/>
      <c r="E308" s="144"/>
      <c r="F308" s="144"/>
      <c r="G308" s="144"/>
      <c r="H308" s="144"/>
      <c r="I308" s="144"/>
      <c r="J308" s="144"/>
      <c r="K308" s="144"/>
      <c r="L308" s="144"/>
      <c r="M308" s="144"/>
      <c r="N308" s="144"/>
      <c r="O308" s="144"/>
      <c r="P308" s="144"/>
      <c r="Q308" s="144"/>
      <c r="R308" s="144"/>
      <c r="S308" s="144"/>
      <c r="T308" s="144"/>
      <c r="U308" s="144"/>
      <c r="V308" s="144"/>
      <c r="W308" s="144"/>
      <c r="X308" s="144"/>
      <c r="Y308" s="144"/>
      <c r="Z308" s="144"/>
    </row>
    <row r="309" spans="1:26" ht="13.5" customHeight="1">
      <c r="A309" s="144"/>
      <c r="B309" s="144"/>
      <c r="C309" s="143"/>
      <c r="D309" s="144"/>
      <c r="E309" s="144"/>
      <c r="F309" s="144"/>
      <c r="G309" s="144"/>
      <c r="H309" s="144"/>
      <c r="I309" s="144"/>
      <c r="J309" s="144"/>
      <c r="K309" s="144"/>
      <c r="L309" s="144"/>
      <c r="M309" s="144"/>
      <c r="N309" s="144"/>
      <c r="O309" s="144"/>
      <c r="P309" s="144"/>
      <c r="Q309" s="144"/>
      <c r="R309" s="144"/>
      <c r="S309" s="144"/>
      <c r="T309" s="144"/>
      <c r="U309" s="144"/>
      <c r="V309" s="144"/>
      <c r="W309" s="144"/>
      <c r="X309" s="144"/>
      <c r="Y309" s="144"/>
      <c r="Z309" s="144"/>
    </row>
    <row r="310" spans="1:26" ht="13.5" customHeight="1">
      <c r="A310" s="144"/>
      <c r="B310" s="144"/>
      <c r="C310" s="143"/>
      <c r="D310" s="144"/>
      <c r="E310" s="144"/>
      <c r="F310" s="144"/>
      <c r="G310" s="144"/>
      <c r="H310" s="144"/>
      <c r="I310" s="144"/>
      <c r="J310" s="144"/>
      <c r="K310" s="144"/>
      <c r="L310" s="144"/>
      <c r="M310" s="144"/>
      <c r="N310" s="144"/>
      <c r="O310" s="144"/>
      <c r="P310" s="144"/>
      <c r="Q310" s="144"/>
      <c r="R310" s="144"/>
      <c r="S310" s="144"/>
      <c r="T310" s="144"/>
      <c r="U310" s="144"/>
      <c r="V310" s="144"/>
      <c r="W310" s="144"/>
      <c r="X310" s="144"/>
      <c r="Y310" s="144"/>
      <c r="Z310" s="144"/>
    </row>
    <row r="311" spans="1:26" ht="13.5" customHeight="1">
      <c r="A311" s="144"/>
      <c r="B311" s="144"/>
      <c r="C311" s="143"/>
      <c r="D311" s="144"/>
      <c r="E311" s="144"/>
      <c r="F311" s="144"/>
      <c r="G311" s="144"/>
      <c r="H311" s="144"/>
      <c r="I311" s="144"/>
      <c r="J311" s="144"/>
      <c r="K311" s="144"/>
      <c r="L311" s="144"/>
      <c r="M311" s="144"/>
      <c r="N311" s="144"/>
      <c r="O311" s="144"/>
      <c r="P311" s="144"/>
      <c r="Q311" s="144"/>
      <c r="R311" s="144"/>
      <c r="S311" s="144"/>
      <c r="T311" s="144"/>
      <c r="U311" s="144"/>
      <c r="V311" s="144"/>
      <c r="W311" s="144"/>
      <c r="X311" s="144"/>
      <c r="Y311" s="144"/>
      <c r="Z311" s="144"/>
    </row>
    <row r="312" spans="1:26" ht="13.5" customHeight="1">
      <c r="A312" s="144"/>
      <c r="B312" s="144"/>
      <c r="C312" s="143"/>
      <c r="D312" s="144"/>
      <c r="E312" s="144"/>
      <c r="F312" s="144"/>
      <c r="G312" s="144"/>
      <c r="H312" s="144"/>
      <c r="I312" s="144"/>
      <c r="J312" s="144"/>
      <c r="K312" s="144"/>
      <c r="L312" s="144"/>
      <c r="M312" s="144"/>
      <c r="N312" s="144"/>
      <c r="O312" s="144"/>
      <c r="P312" s="144"/>
      <c r="Q312" s="144"/>
      <c r="R312" s="144"/>
      <c r="S312" s="144"/>
      <c r="T312" s="144"/>
      <c r="U312" s="144"/>
      <c r="V312" s="144"/>
      <c r="W312" s="144"/>
      <c r="X312" s="144"/>
      <c r="Y312" s="144"/>
      <c r="Z312" s="144"/>
    </row>
    <row r="313" spans="1:26" ht="13.5" customHeight="1">
      <c r="A313" s="144"/>
      <c r="B313" s="144"/>
      <c r="C313" s="143"/>
      <c r="D313" s="144"/>
      <c r="E313" s="144"/>
      <c r="F313" s="144"/>
      <c r="G313" s="144"/>
      <c r="H313" s="144"/>
      <c r="I313" s="144"/>
      <c r="J313" s="144"/>
      <c r="K313" s="144"/>
      <c r="L313" s="144"/>
      <c r="M313" s="144"/>
      <c r="N313" s="144"/>
      <c r="O313" s="144"/>
      <c r="P313" s="144"/>
      <c r="Q313" s="144"/>
      <c r="R313" s="144"/>
      <c r="S313" s="144"/>
      <c r="T313" s="144"/>
      <c r="U313" s="144"/>
      <c r="V313" s="144"/>
      <c r="W313" s="144"/>
      <c r="X313" s="144"/>
      <c r="Y313" s="144"/>
      <c r="Z313" s="144"/>
    </row>
    <row r="314" spans="1:26" ht="13.5" customHeight="1">
      <c r="A314" s="144"/>
      <c r="B314" s="144"/>
      <c r="C314" s="143"/>
      <c r="D314" s="144"/>
      <c r="E314" s="144"/>
      <c r="F314" s="144"/>
      <c r="G314" s="144"/>
      <c r="H314" s="144"/>
      <c r="I314" s="144"/>
      <c r="J314" s="144"/>
      <c r="K314" s="144"/>
      <c r="L314" s="144"/>
      <c r="M314" s="144"/>
      <c r="N314" s="144"/>
      <c r="O314" s="144"/>
      <c r="P314" s="144"/>
      <c r="Q314" s="144"/>
      <c r="R314" s="144"/>
      <c r="S314" s="144"/>
      <c r="T314" s="144"/>
      <c r="U314" s="144"/>
      <c r="V314" s="144"/>
      <c r="W314" s="144"/>
      <c r="X314" s="144"/>
      <c r="Y314" s="144"/>
      <c r="Z314" s="144"/>
    </row>
    <row r="315" spans="1:26" ht="13.5" customHeight="1">
      <c r="A315" s="144"/>
      <c r="B315" s="144"/>
      <c r="C315" s="143"/>
      <c r="D315" s="144"/>
      <c r="E315" s="144"/>
      <c r="F315" s="144"/>
      <c r="G315" s="144"/>
      <c r="H315" s="144"/>
      <c r="I315" s="144"/>
      <c r="J315" s="144"/>
      <c r="K315" s="144"/>
      <c r="L315" s="144"/>
      <c r="M315" s="144"/>
      <c r="N315" s="144"/>
      <c r="O315" s="144"/>
      <c r="P315" s="144"/>
      <c r="Q315" s="144"/>
      <c r="R315" s="144"/>
      <c r="S315" s="144"/>
      <c r="T315" s="144"/>
      <c r="U315" s="144"/>
      <c r="V315" s="144"/>
      <c r="W315" s="144"/>
      <c r="X315" s="144"/>
      <c r="Y315" s="144"/>
      <c r="Z315" s="144"/>
    </row>
    <row r="316" spans="1:26" ht="13.5" customHeight="1">
      <c r="A316" s="144"/>
      <c r="B316" s="144"/>
      <c r="C316" s="143"/>
      <c r="D316" s="144"/>
      <c r="E316" s="144"/>
      <c r="F316" s="144"/>
      <c r="G316" s="144"/>
      <c r="H316" s="144"/>
      <c r="I316" s="144"/>
      <c r="J316" s="144"/>
      <c r="K316" s="144"/>
      <c r="L316" s="144"/>
      <c r="M316" s="144"/>
      <c r="N316" s="144"/>
      <c r="O316" s="144"/>
      <c r="P316" s="144"/>
      <c r="Q316" s="144"/>
      <c r="R316" s="144"/>
      <c r="S316" s="144"/>
      <c r="T316" s="144"/>
      <c r="U316" s="144"/>
      <c r="V316" s="144"/>
      <c r="W316" s="144"/>
      <c r="X316" s="144"/>
      <c r="Y316" s="144"/>
      <c r="Z316" s="144"/>
    </row>
    <row r="317" spans="1:26" ht="13.5" customHeight="1">
      <c r="A317" s="144"/>
      <c r="B317" s="144"/>
      <c r="C317" s="143"/>
      <c r="D317" s="144"/>
      <c r="E317" s="144"/>
      <c r="F317" s="144"/>
      <c r="G317" s="144"/>
      <c r="H317" s="144"/>
      <c r="I317" s="144"/>
      <c r="J317" s="144"/>
      <c r="K317" s="144"/>
      <c r="L317" s="144"/>
      <c r="M317" s="144"/>
      <c r="N317" s="144"/>
      <c r="O317" s="144"/>
      <c r="P317" s="144"/>
      <c r="Q317" s="144"/>
      <c r="R317" s="144"/>
      <c r="S317" s="144"/>
      <c r="T317" s="144"/>
      <c r="U317" s="144"/>
      <c r="V317" s="144"/>
      <c r="W317" s="144"/>
      <c r="X317" s="144"/>
      <c r="Y317" s="144"/>
      <c r="Z317" s="144"/>
    </row>
    <row r="318" spans="1:26" ht="13.5" customHeight="1">
      <c r="A318" s="144"/>
      <c r="B318" s="144"/>
      <c r="C318" s="143"/>
      <c r="D318" s="144"/>
      <c r="E318" s="144"/>
      <c r="F318" s="144"/>
      <c r="G318" s="144"/>
      <c r="H318" s="144"/>
      <c r="I318" s="144"/>
      <c r="J318" s="144"/>
      <c r="K318" s="144"/>
      <c r="L318" s="144"/>
      <c r="M318" s="144"/>
      <c r="N318" s="144"/>
      <c r="O318" s="144"/>
      <c r="P318" s="144"/>
      <c r="Q318" s="144"/>
      <c r="R318" s="144"/>
      <c r="S318" s="144"/>
      <c r="T318" s="144"/>
      <c r="U318" s="144"/>
      <c r="V318" s="144"/>
      <c r="W318" s="144"/>
      <c r="X318" s="144"/>
      <c r="Y318" s="144"/>
      <c r="Z318" s="144"/>
    </row>
    <row r="319" spans="1:26" ht="13.5" customHeight="1">
      <c r="A319" s="144"/>
      <c r="B319" s="144"/>
      <c r="C319" s="143"/>
      <c r="D319" s="144"/>
      <c r="E319" s="144"/>
      <c r="F319" s="144"/>
      <c r="G319" s="144"/>
      <c r="H319" s="144"/>
      <c r="I319" s="144"/>
      <c r="J319" s="144"/>
      <c r="K319" s="144"/>
      <c r="L319" s="144"/>
      <c r="M319" s="144"/>
      <c r="N319" s="144"/>
      <c r="O319" s="144"/>
      <c r="P319" s="144"/>
      <c r="Q319" s="144"/>
      <c r="R319" s="144"/>
      <c r="S319" s="144"/>
      <c r="T319" s="144"/>
      <c r="U319" s="144"/>
      <c r="V319" s="144"/>
      <c r="W319" s="144"/>
      <c r="X319" s="144"/>
      <c r="Y319" s="144"/>
      <c r="Z319" s="144"/>
    </row>
    <row r="320" spans="1:26" ht="13.5" customHeight="1">
      <c r="A320" s="144"/>
      <c r="B320" s="144"/>
      <c r="C320" s="143"/>
      <c r="D320" s="144"/>
      <c r="E320" s="144"/>
      <c r="F320" s="144"/>
      <c r="G320" s="144"/>
      <c r="H320" s="144"/>
      <c r="I320" s="144"/>
      <c r="J320" s="144"/>
      <c r="K320" s="144"/>
      <c r="L320" s="144"/>
      <c r="M320" s="144"/>
      <c r="N320" s="144"/>
      <c r="O320" s="144"/>
      <c r="P320" s="144"/>
      <c r="Q320" s="144"/>
      <c r="R320" s="144"/>
      <c r="S320" s="144"/>
      <c r="T320" s="144"/>
      <c r="U320" s="144"/>
      <c r="V320" s="144"/>
      <c r="W320" s="144"/>
      <c r="X320" s="144"/>
      <c r="Y320" s="144"/>
      <c r="Z320" s="144"/>
    </row>
    <row r="321" spans="1:26" ht="13.5" customHeight="1">
      <c r="A321" s="144"/>
      <c r="B321" s="144"/>
      <c r="C321" s="143"/>
      <c r="D321" s="144"/>
      <c r="E321" s="144"/>
      <c r="F321" s="144"/>
      <c r="G321" s="144"/>
      <c r="H321" s="144"/>
      <c r="I321" s="144"/>
      <c r="J321" s="144"/>
      <c r="K321" s="144"/>
      <c r="L321" s="144"/>
      <c r="M321" s="144"/>
      <c r="N321" s="144"/>
      <c r="O321" s="144"/>
      <c r="P321" s="144"/>
      <c r="Q321" s="144"/>
      <c r="R321" s="144"/>
      <c r="S321" s="144"/>
      <c r="T321" s="144"/>
      <c r="U321" s="144"/>
      <c r="V321" s="144"/>
      <c r="W321" s="144"/>
      <c r="X321" s="144"/>
      <c r="Y321" s="144"/>
      <c r="Z321" s="144"/>
    </row>
    <row r="322" spans="1:26" ht="13.5" customHeight="1">
      <c r="A322" s="144"/>
      <c r="B322" s="144"/>
      <c r="C322" s="143"/>
      <c r="D322" s="144"/>
      <c r="E322" s="144"/>
      <c r="F322" s="144"/>
      <c r="G322" s="144"/>
      <c r="H322" s="144"/>
      <c r="I322" s="144"/>
      <c r="J322" s="144"/>
      <c r="K322" s="144"/>
      <c r="L322" s="144"/>
      <c r="M322" s="144"/>
      <c r="N322" s="144"/>
      <c r="O322" s="144"/>
      <c r="P322" s="144"/>
      <c r="Q322" s="144"/>
      <c r="R322" s="144"/>
      <c r="S322" s="144"/>
      <c r="T322" s="144"/>
      <c r="U322" s="144"/>
      <c r="V322" s="144"/>
      <c r="W322" s="144"/>
      <c r="X322" s="144"/>
      <c r="Y322" s="144"/>
      <c r="Z322" s="144"/>
    </row>
    <row r="323" spans="1:26" ht="13.5" customHeight="1">
      <c r="A323" s="144"/>
      <c r="B323" s="144"/>
      <c r="C323" s="143"/>
      <c r="D323" s="144"/>
      <c r="E323" s="144"/>
      <c r="F323" s="144"/>
      <c r="G323" s="144"/>
      <c r="H323" s="144"/>
      <c r="I323" s="144"/>
      <c r="J323" s="144"/>
      <c r="K323" s="144"/>
      <c r="L323" s="144"/>
      <c r="M323" s="144"/>
      <c r="N323" s="144"/>
      <c r="O323" s="144"/>
      <c r="P323" s="144"/>
      <c r="Q323" s="144"/>
      <c r="R323" s="144"/>
      <c r="S323" s="144"/>
      <c r="T323" s="144"/>
      <c r="U323" s="144"/>
      <c r="V323" s="144"/>
      <c r="W323" s="144"/>
      <c r="X323" s="144"/>
      <c r="Y323" s="144"/>
      <c r="Z323" s="144"/>
    </row>
    <row r="324" spans="1:26" ht="13.5" customHeight="1">
      <c r="A324" s="144"/>
      <c r="B324" s="144"/>
      <c r="C324" s="143"/>
      <c r="D324" s="144"/>
      <c r="E324" s="144"/>
      <c r="F324" s="144"/>
      <c r="G324" s="144"/>
      <c r="H324" s="144"/>
      <c r="I324" s="144"/>
      <c r="J324" s="144"/>
      <c r="K324" s="144"/>
      <c r="L324" s="144"/>
      <c r="M324" s="144"/>
      <c r="N324" s="144"/>
      <c r="O324" s="144"/>
      <c r="P324" s="144"/>
      <c r="Q324" s="144"/>
      <c r="R324" s="144"/>
      <c r="S324" s="144"/>
      <c r="T324" s="144"/>
      <c r="U324" s="144"/>
      <c r="V324" s="144"/>
      <c r="W324" s="144"/>
      <c r="X324" s="144"/>
      <c r="Y324" s="144"/>
      <c r="Z324" s="144"/>
    </row>
    <row r="325" spans="1:26" ht="13.5" customHeight="1">
      <c r="A325" s="144"/>
      <c r="B325" s="144"/>
      <c r="C325" s="143"/>
      <c r="D325" s="144"/>
      <c r="E325" s="144"/>
      <c r="F325" s="144"/>
      <c r="G325" s="144"/>
      <c r="H325" s="144"/>
      <c r="I325" s="144"/>
      <c r="J325" s="144"/>
      <c r="K325" s="144"/>
      <c r="L325" s="144"/>
      <c r="M325" s="144"/>
      <c r="N325" s="144"/>
      <c r="O325" s="144"/>
      <c r="P325" s="144"/>
      <c r="Q325" s="144"/>
      <c r="R325" s="144"/>
      <c r="S325" s="144"/>
      <c r="T325" s="144"/>
      <c r="U325" s="144"/>
      <c r="V325" s="144"/>
      <c r="W325" s="144"/>
      <c r="X325" s="144"/>
      <c r="Y325" s="144"/>
      <c r="Z325" s="144"/>
    </row>
    <row r="326" spans="1:26" ht="13.5" customHeight="1">
      <c r="A326" s="144"/>
      <c r="B326" s="144"/>
      <c r="C326" s="143"/>
      <c r="D326" s="144"/>
      <c r="E326" s="144"/>
      <c r="F326" s="144"/>
      <c r="G326" s="144"/>
      <c r="H326" s="144"/>
      <c r="I326" s="144"/>
      <c r="J326" s="144"/>
      <c r="K326" s="144"/>
      <c r="L326" s="144"/>
      <c r="M326" s="144"/>
      <c r="N326" s="144"/>
      <c r="O326" s="144"/>
      <c r="P326" s="144"/>
      <c r="Q326" s="144"/>
      <c r="R326" s="144"/>
      <c r="S326" s="144"/>
      <c r="T326" s="144"/>
      <c r="U326" s="144"/>
      <c r="V326" s="144"/>
      <c r="W326" s="144"/>
      <c r="X326" s="144"/>
      <c r="Y326" s="144"/>
      <c r="Z326" s="144"/>
    </row>
    <row r="327" spans="1:26" ht="13.5" customHeight="1">
      <c r="A327" s="144"/>
      <c r="B327" s="144"/>
      <c r="C327" s="143"/>
      <c r="D327" s="144"/>
      <c r="E327" s="144"/>
      <c r="F327" s="144"/>
      <c r="G327" s="144"/>
      <c r="H327" s="144"/>
      <c r="I327" s="144"/>
      <c r="J327" s="144"/>
      <c r="K327" s="144"/>
      <c r="L327" s="144"/>
      <c r="M327" s="144"/>
      <c r="N327" s="144"/>
      <c r="O327" s="144"/>
      <c r="P327" s="144"/>
      <c r="Q327" s="144"/>
      <c r="R327" s="144"/>
      <c r="S327" s="144"/>
      <c r="T327" s="144"/>
      <c r="U327" s="144"/>
      <c r="V327" s="144"/>
      <c r="W327" s="144"/>
      <c r="X327" s="144"/>
      <c r="Y327" s="144"/>
      <c r="Z327" s="144"/>
    </row>
    <row r="328" spans="1:26" ht="13.5" customHeight="1">
      <c r="A328" s="144"/>
      <c r="B328" s="144"/>
      <c r="C328" s="143"/>
      <c r="D328" s="144"/>
      <c r="E328" s="144"/>
      <c r="F328" s="144"/>
      <c r="G328" s="144"/>
      <c r="H328" s="144"/>
      <c r="I328" s="144"/>
      <c r="J328" s="144"/>
      <c r="K328" s="144"/>
      <c r="L328" s="144"/>
      <c r="M328" s="144"/>
      <c r="N328" s="144"/>
      <c r="O328" s="144"/>
      <c r="P328" s="144"/>
      <c r="Q328" s="144"/>
      <c r="R328" s="144"/>
      <c r="S328" s="144"/>
      <c r="T328" s="144"/>
      <c r="U328" s="144"/>
      <c r="V328" s="144"/>
      <c r="W328" s="144"/>
      <c r="X328" s="144"/>
      <c r="Y328" s="144"/>
      <c r="Z328" s="144"/>
    </row>
    <row r="329" spans="1:26" ht="13.5" customHeight="1">
      <c r="A329" s="144"/>
      <c r="B329" s="144"/>
      <c r="C329" s="143"/>
      <c r="D329" s="144"/>
      <c r="E329" s="144"/>
      <c r="F329" s="144"/>
      <c r="G329" s="144"/>
      <c r="H329" s="144"/>
      <c r="I329" s="144"/>
      <c r="J329" s="144"/>
      <c r="K329" s="144"/>
      <c r="L329" s="144"/>
      <c r="M329" s="144"/>
      <c r="N329" s="144"/>
      <c r="O329" s="144"/>
      <c r="P329" s="144"/>
      <c r="Q329" s="144"/>
      <c r="R329" s="144"/>
      <c r="S329" s="144"/>
      <c r="T329" s="144"/>
      <c r="U329" s="144"/>
      <c r="V329" s="144"/>
      <c r="W329" s="144"/>
      <c r="X329" s="144"/>
      <c r="Y329" s="144"/>
      <c r="Z329" s="144"/>
    </row>
    <row r="330" spans="1:26" ht="13.5" customHeight="1">
      <c r="A330" s="144"/>
      <c r="B330" s="144"/>
      <c r="C330" s="143"/>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row>
    <row r="331" spans="1:26" ht="13.5" customHeight="1">
      <c r="A331" s="144"/>
      <c r="B331" s="144"/>
      <c r="C331" s="143"/>
      <c r="D331" s="144"/>
      <c r="E331" s="144"/>
      <c r="F331" s="144"/>
      <c r="G331" s="144"/>
      <c r="H331" s="144"/>
      <c r="I331" s="144"/>
      <c r="J331" s="144"/>
      <c r="K331" s="144"/>
      <c r="L331" s="144"/>
      <c r="M331" s="144"/>
      <c r="N331" s="144"/>
      <c r="O331" s="144"/>
      <c r="P331" s="144"/>
      <c r="Q331" s="144"/>
      <c r="R331" s="144"/>
      <c r="S331" s="144"/>
      <c r="T331" s="144"/>
      <c r="U331" s="144"/>
      <c r="V331" s="144"/>
      <c r="W331" s="144"/>
      <c r="X331" s="144"/>
      <c r="Y331" s="144"/>
      <c r="Z331" s="144"/>
    </row>
    <row r="332" spans="1:26" ht="13.5" customHeight="1">
      <c r="A332" s="144"/>
      <c r="B332" s="144"/>
      <c r="C332" s="143"/>
      <c r="D332" s="144"/>
      <c r="E332" s="144"/>
      <c r="F332" s="144"/>
      <c r="G332" s="144"/>
      <c r="H332" s="144"/>
      <c r="I332" s="144"/>
      <c r="J332" s="144"/>
      <c r="K332" s="144"/>
      <c r="L332" s="144"/>
      <c r="M332" s="144"/>
      <c r="N332" s="144"/>
      <c r="O332" s="144"/>
      <c r="P332" s="144"/>
      <c r="Q332" s="144"/>
      <c r="R332" s="144"/>
      <c r="S332" s="144"/>
      <c r="T332" s="144"/>
      <c r="U332" s="144"/>
      <c r="V332" s="144"/>
      <c r="W332" s="144"/>
      <c r="X332" s="144"/>
      <c r="Y332" s="144"/>
      <c r="Z332" s="144"/>
    </row>
    <row r="333" spans="1:26" ht="13.5" customHeight="1">
      <c r="A333" s="144"/>
      <c r="B333" s="144"/>
      <c r="C333" s="143"/>
      <c r="D333" s="144"/>
      <c r="E333" s="144"/>
      <c r="F333" s="144"/>
      <c r="G333" s="144"/>
      <c r="H333" s="144"/>
      <c r="I333" s="144"/>
      <c r="J333" s="144"/>
      <c r="K333" s="144"/>
      <c r="L333" s="144"/>
      <c r="M333" s="144"/>
      <c r="N333" s="144"/>
      <c r="O333" s="144"/>
      <c r="P333" s="144"/>
      <c r="Q333" s="144"/>
      <c r="R333" s="144"/>
      <c r="S333" s="144"/>
      <c r="T333" s="144"/>
      <c r="U333" s="144"/>
      <c r="V333" s="144"/>
      <c r="W333" s="144"/>
      <c r="X333" s="144"/>
      <c r="Y333" s="144"/>
      <c r="Z333" s="144"/>
    </row>
    <row r="334" spans="1:26" ht="13.5" customHeight="1">
      <c r="A334" s="144"/>
      <c r="B334" s="144"/>
      <c r="C334" s="143"/>
      <c r="D334" s="144"/>
      <c r="E334" s="144"/>
      <c r="F334" s="144"/>
      <c r="G334" s="144"/>
      <c r="H334" s="144"/>
      <c r="I334" s="144"/>
      <c r="J334" s="144"/>
      <c r="K334" s="144"/>
      <c r="L334" s="144"/>
      <c r="M334" s="144"/>
      <c r="N334" s="144"/>
      <c r="O334" s="144"/>
      <c r="P334" s="144"/>
      <c r="Q334" s="144"/>
      <c r="R334" s="144"/>
      <c r="S334" s="144"/>
      <c r="T334" s="144"/>
      <c r="U334" s="144"/>
      <c r="V334" s="144"/>
      <c r="W334" s="144"/>
      <c r="X334" s="144"/>
      <c r="Y334" s="144"/>
      <c r="Z334" s="144"/>
    </row>
    <row r="335" spans="1:26" ht="13.5" customHeight="1">
      <c r="A335" s="144"/>
      <c r="B335" s="144"/>
      <c r="C335" s="143"/>
      <c r="D335" s="144"/>
      <c r="E335" s="144"/>
      <c r="F335" s="144"/>
      <c r="G335" s="144"/>
      <c r="H335" s="144"/>
      <c r="I335" s="144"/>
      <c r="J335" s="144"/>
      <c r="K335" s="144"/>
      <c r="L335" s="144"/>
      <c r="M335" s="144"/>
      <c r="N335" s="144"/>
      <c r="O335" s="144"/>
      <c r="P335" s="144"/>
      <c r="Q335" s="144"/>
      <c r="R335" s="144"/>
      <c r="S335" s="144"/>
      <c r="T335" s="144"/>
      <c r="U335" s="144"/>
      <c r="V335" s="144"/>
      <c r="W335" s="144"/>
      <c r="X335" s="144"/>
      <c r="Y335" s="144"/>
      <c r="Z335" s="144"/>
    </row>
    <row r="336" spans="1:26" ht="13.5" customHeight="1">
      <c r="A336" s="144"/>
      <c r="B336" s="144"/>
      <c r="C336" s="143"/>
      <c r="D336" s="144"/>
      <c r="E336" s="144"/>
      <c r="F336" s="144"/>
      <c r="G336" s="144"/>
      <c r="H336" s="144"/>
      <c r="I336" s="144"/>
      <c r="J336" s="144"/>
      <c r="K336" s="144"/>
      <c r="L336" s="144"/>
      <c r="M336" s="144"/>
      <c r="N336" s="144"/>
      <c r="O336" s="144"/>
      <c r="P336" s="144"/>
      <c r="Q336" s="144"/>
      <c r="R336" s="144"/>
      <c r="S336" s="144"/>
      <c r="T336" s="144"/>
      <c r="U336" s="144"/>
      <c r="V336" s="144"/>
      <c r="W336" s="144"/>
      <c r="X336" s="144"/>
      <c r="Y336" s="144"/>
      <c r="Z336" s="144"/>
    </row>
    <row r="337" spans="1:26" ht="13.5" customHeight="1">
      <c r="A337" s="144"/>
      <c r="B337" s="144"/>
      <c r="C337" s="143"/>
      <c r="D337" s="144"/>
      <c r="E337" s="144"/>
      <c r="F337" s="144"/>
      <c r="G337" s="144"/>
      <c r="H337" s="144"/>
      <c r="I337" s="144"/>
      <c r="J337" s="144"/>
      <c r="K337" s="144"/>
      <c r="L337" s="144"/>
      <c r="M337" s="144"/>
      <c r="N337" s="144"/>
      <c r="O337" s="144"/>
      <c r="P337" s="144"/>
      <c r="Q337" s="144"/>
      <c r="R337" s="144"/>
      <c r="S337" s="144"/>
      <c r="T337" s="144"/>
      <c r="U337" s="144"/>
      <c r="V337" s="144"/>
      <c r="W337" s="144"/>
      <c r="X337" s="144"/>
      <c r="Y337" s="144"/>
      <c r="Z337" s="144"/>
    </row>
    <row r="338" spans="1:26" ht="13.5" customHeight="1">
      <c r="A338" s="144"/>
      <c r="B338" s="144"/>
      <c r="C338" s="143"/>
      <c r="D338" s="144"/>
      <c r="E338" s="144"/>
      <c r="F338" s="144"/>
      <c r="G338" s="144"/>
      <c r="H338" s="144"/>
      <c r="I338" s="144"/>
      <c r="J338" s="144"/>
      <c r="K338" s="144"/>
      <c r="L338" s="144"/>
      <c r="M338" s="144"/>
      <c r="N338" s="144"/>
      <c r="O338" s="144"/>
      <c r="P338" s="144"/>
      <c r="Q338" s="144"/>
      <c r="R338" s="144"/>
      <c r="S338" s="144"/>
      <c r="T338" s="144"/>
      <c r="U338" s="144"/>
      <c r="V338" s="144"/>
      <c r="W338" s="144"/>
      <c r="X338" s="144"/>
      <c r="Y338" s="144"/>
      <c r="Z338" s="144"/>
    </row>
    <row r="339" spans="1:26" ht="13.5" customHeight="1">
      <c r="A339" s="144"/>
      <c r="B339" s="144"/>
      <c r="C339" s="143"/>
      <c r="D339" s="144"/>
      <c r="E339" s="144"/>
      <c r="F339" s="144"/>
      <c r="G339" s="144"/>
      <c r="H339" s="144"/>
      <c r="I339" s="144"/>
      <c r="J339" s="144"/>
      <c r="K339" s="144"/>
      <c r="L339" s="144"/>
      <c r="M339" s="144"/>
      <c r="N339" s="144"/>
      <c r="O339" s="144"/>
      <c r="P339" s="144"/>
      <c r="Q339" s="144"/>
      <c r="R339" s="144"/>
      <c r="S339" s="144"/>
      <c r="T339" s="144"/>
      <c r="U339" s="144"/>
      <c r="V339" s="144"/>
      <c r="W339" s="144"/>
      <c r="X339" s="144"/>
      <c r="Y339" s="144"/>
      <c r="Z339" s="144"/>
    </row>
    <row r="340" spans="1:26" ht="13.5" customHeight="1">
      <c r="A340" s="144"/>
      <c r="B340" s="144"/>
      <c r="C340" s="143"/>
      <c r="D340" s="144"/>
      <c r="E340" s="144"/>
      <c r="F340" s="144"/>
      <c r="G340" s="144"/>
      <c r="H340" s="144"/>
      <c r="I340" s="144"/>
      <c r="J340" s="144"/>
      <c r="K340" s="144"/>
      <c r="L340" s="144"/>
      <c r="M340" s="144"/>
      <c r="N340" s="144"/>
      <c r="O340" s="144"/>
      <c r="P340" s="144"/>
      <c r="Q340" s="144"/>
      <c r="R340" s="144"/>
      <c r="S340" s="144"/>
      <c r="T340" s="144"/>
      <c r="U340" s="144"/>
      <c r="V340" s="144"/>
      <c r="W340" s="144"/>
      <c r="X340" s="144"/>
      <c r="Y340" s="144"/>
      <c r="Z340" s="144"/>
    </row>
    <row r="341" spans="1:26" ht="13.5" customHeight="1">
      <c r="A341" s="144"/>
      <c r="B341" s="144"/>
      <c r="C341" s="143"/>
      <c r="D341" s="144"/>
      <c r="E341" s="144"/>
      <c r="F341" s="144"/>
      <c r="G341" s="144"/>
      <c r="H341" s="144"/>
      <c r="I341" s="144"/>
      <c r="J341" s="144"/>
      <c r="K341" s="144"/>
      <c r="L341" s="144"/>
      <c r="M341" s="144"/>
      <c r="N341" s="144"/>
      <c r="O341" s="144"/>
      <c r="P341" s="144"/>
      <c r="Q341" s="144"/>
      <c r="R341" s="144"/>
      <c r="S341" s="144"/>
      <c r="T341" s="144"/>
      <c r="U341" s="144"/>
      <c r="V341" s="144"/>
      <c r="W341" s="144"/>
      <c r="X341" s="144"/>
      <c r="Y341" s="144"/>
      <c r="Z341" s="144"/>
    </row>
    <row r="342" spans="1:26" ht="13.5" customHeight="1">
      <c r="A342" s="144"/>
      <c r="B342" s="144"/>
      <c r="C342" s="143"/>
      <c r="D342" s="144"/>
      <c r="E342" s="144"/>
      <c r="F342" s="144"/>
      <c r="G342" s="144"/>
      <c r="H342" s="144"/>
      <c r="I342" s="144"/>
      <c r="J342" s="144"/>
      <c r="K342" s="144"/>
      <c r="L342" s="144"/>
      <c r="M342" s="144"/>
      <c r="N342" s="144"/>
      <c r="O342" s="144"/>
      <c r="P342" s="144"/>
      <c r="Q342" s="144"/>
      <c r="R342" s="144"/>
      <c r="S342" s="144"/>
      <c r="T342" s="144"/>
      <c r="U342" s="144"/>
      <c r="V342" s="144"/>
      <c r="W342" s="144"/>
      <c r="X342" s="144"/>
      <c r="Y342" s="144"/>
      <c r="Z342" s="144"/>
    </row>
    <row r="343" spans="1:26" ht="13.5" customHeight="1">
      <c r="A343" s="144"/>
      <c r="B343" s="144"/>
      <c r="C343" s="143"/>
      <c r="D343" s="144"/>
      <c r="E343" s="144"/>
      <c r="F343" s="144"/>
      <c r="G343" s="144"/>
      <c r="H343" s="144"/>
      <c r="I343" s="144"/>
      <c r="J343" s="144"/>
      <c r="K343" s="144"/>
      <c r="L343" s="144"/>
      <c r="M343" s="144"/>
      <c r="N343" s="144"/>
      <c r="O343" s="144"/>
      <c r="P343" s="144"/>
      <c r="Q343" s="144"/>
      <c r="R343" s="144"/>
      <c r="S343" s="144"/>
      <c r="T343" s="144"/>
      <c r="U343" s="144"/>
      <c r="V343" s="144"/>
      <c r="W343" s="144"/>
      <c r="X343" s="144"/>
      <c r="Y343" s="144"/>
      <c r="Z343" s="144"/>
    </row>
    <row r="344" spans="1:26" ht="13.5" customHeight="1">
      <c r="A344" s="144"/>
      <c r="B344" s="144"/>
      <c r="C344" s="143"/>
      <c r="D344" s="144"/>
      <c r="E344" s="144"/>
      <c r="F344" s="144"/>
      <c r="G344" s="144"/>
      <c r="H344" s="144"/>
      <c r="I344" s="144"/>
      <c r="J344" s="144"/>
      <c r="K344" s="144"/>
      <c r="L344" s="144"/>
      <c r="M344" s="144"/>
      <c r="N344" s="144"/>
      <c r="O344" s="144"/>
      <c r="P344" s="144"/>
      <c r="Q344" s="144"/>
      <c r="R344" s="144"/>
      <c r="S344" s="144"/>
      <c r="T344" s="144"/>
      <c r="U344" s="144"/>
      <c r="V344" s="144"/>
      <c r="W344" s="144"/>
      <c r="X344" s="144"/>
      <c r="Y344" s="144"/>
      <c r="Z344" s="144"/>
    </row>
    <row r="345" spans="1:26" ht="13.5" customHeight="1">
      <c r="A345" s="144"/>
      <c r="B345" s="144"/>
      <c r="C345" s="143"/>
      <c r="D345" s="144"/>
      <c r="E345" s="144"/>
      <c r="F345" s="144"/>
      <c r="G345" s="144"/>
      <c r="H345" s="144"/>
      <c r="I345" s="144"/>
      <c r="J345" s="144"/>
      <c r="K345" s="144"/>
      <c r="L345" s="144"/>
      <c r="M345" s="144"/>
      <c r="N345" s="144"/>
      <c r="O345" s="144"/>
      <c r="P345" s="144"/>
      <c r="Q345" s="144"/>
      <c r="R345" s="144"/>
      <c r="S345" s="144"/>
      <c r="T345" s="144"/>
      <c r="U345" s="144"/>
      <c r="V345" s="144"/>
      <c r="W345" s="144"/>
      <c r="X345" s="144"/>
      <c r="Y345" s="144"/>
      <c r="Z345" s="144"/>
    </row>
    <row r="346" spans="1:26" ht="13.5" customHeight="1">
      <c r="A346" s="144"/>
      <c r="B346" s="144"/>
      <c r="C346" s="143"/>
      <c r="D346" s="144"/>
      <c r="E346" s="144"/>
      <c r="F346" s="144"/>
      <c r="G346" s="144"/>
      <c r="H346" s="144"/>
      <c r="I346" s="144"/>
      <c r="J346" s="144"/>
      <c r="K346" s="144"/>
      <c r="L346" s="144"/>
      <c r="M346" s="144"/>
      <c r="N346" s="144"/>
      <c r="O346" s="144"/>
      <c r="P346" s="144"/>
      <c r="Q346" s="144"/>
      <c r="R346" s="144"/>
      <c r="S346" s="144"/>
      <c r="T346" s="144"/>
      <c r="U346" s="144"/>
      <c r="V346" s="144"/>
      <c r="W346" s="144"/>
      <c r="X346" s="144"/>
      <c r="Y346" s="144"/>
      <c r="Z346" s="144"/>
    </row>
    <row r="347" spans="1:26" ht="13.5" customHeight="1">
      <c r="A347" s="144"/>
      <c r="B347" s="144"/>
      <c r="C347" s="143"/>
      <c r="D347" s="144"/>
      <c r="E347" s="144"/>
      <c r="F347" s="144"/>
      <c r="G347" s="144"/>
      <c r="H347" s="144"/>
      <c r="I347" s="144"/>
      <c r="J347" s="144"/>
      <c r="K347" s="144"/>
      <c r="L347" s="144"/>
      <c r="M347" s="144"/>
      <c r="N347" s="144"/>
      <c r="O347" s="144"/>
      <c r="P347" s="144"/>
      <c r="Q347" s="144"/>
      <c r="R347" s="144"/>
      <c r="S347" s="144"/>
      <c r="T347" s="144"/>
      <c r="U347" s="144"/>
      <c r="V347" s="144"/>
      <c r="W347" s="144"/>
      <c r="X347" s="144"/>
      <c r="Y347" s="144"/>
      <c r="Z347" s="144"/>
    </row>
    <row r="348" spans="1:26" ht="13.5" customHeight="1">
      <c r="A348" s="144"/>
      <c r="B348" s="144"/>
      <c r="C348" s="143"/>
      <c r="D348" s="144"/>
      <c r="E348" s="144"/>
      <c r="F348" s="144"/>
      <c r="G348" s="144"/>
      <c r="H348" s="144"/>
      <c r="I348" s="144"/>
      <c r="J348" s="144"/>
      <c r="K348" s="144"/>
      <c r="L348" s="144"/>
      <c r="M348" s="144"/>
      <c r="N348" s="144"/>
      <c r="O348" s="144"/>
      <c r="P348" s="144"/>
      <c r="Q348" s="144"/>
      <c r="R348" s="144"/>
      <c r="S348" s="144"/>
      <c r="T348" s="144"/>
      <c r="U348" s="144"/>
      <c r="V348" s="144"/>
      <c r="W348" s="144"/>
      <c r="X348" s="144"/>
      <c r="Y348" s="144"/>
      <c r="Z348" s="144"/>
    </row>
    <row r="349" spans="1:26" ht="13.5" customHeight="1">
      <c r="A349" s="144"/>
      <c r="B349" s="144"/>
      <c r="C349" s="143"/>
      <c r="D349" s="144"/>
      <c r="E349" s="144"/>
      <c r="F349" s="144"/>
      <c r="G349" s="144"/>
      <c r="H349" s="144"/>
      <c r="I349" s="144"/>
      <c r="J349" s="144"/>
      <c r="K349" s="144"/>
      <c r="L349" s="144"/>
      <c r="M349" s="144"/>
      <c r="N349" s="144"/>
      <c r="O349" s="144"/>
      <c r="P349" s="144"/>
      <c r="Q349" s="144"/>
      <c r="R349" s="144"/>
      <c r="S349" s="144"/>
      <c r="T349" s="144"/>
      <c r="U349" s="144"/>
      <c r="V349" s="144"/>
      <c r="W349" s="144"/>
      <c r="X349" s="144"/>
      <c r="Y349" s="144"/>
      <c r="Z349" s="144"/>
    </row>
    <row r="350" spans="1:26" ht="13.5" customHeight="1">
      <c r="A350" s="144"/>
      <c r="B350" s="144"/>
      <c r="C350" s="143"/>
      <c r="D350" s="144"/>
      <c r="E350" s="144"/>
      <c r="F350" s="144"/>
      <c r="G350" s="144"/>
      <c r="H350" s="144"/>
      <c r="I350" s="144"/>
      <c r="J350" s="144"/>
      <c r="K350" s="144"/>
      <c r="L350" s="144"/>
      <c r="M350" s="144"/>
      <c r="N350" s="144"/>
      <c r="O350" s="144"/>
      <c r="P350" s="144"/>
      <c r="Q350" s="144"/>
      <c r="R350" s="144"/>
      <c r="S350" s="144"/>
      <c r="T350" s="144"/>
      <c r="U350" s="144"/>
      <c r="V350" s="144"/>
      <c r="W350" s="144"/>
      <c r="X350" s="144"/>
      <c r="Y350" s="144"/>
      <c r="Z350" s="144"/>
    </row>
    <row r="351" spans="1:26" ht="13.5" customHeight="1">
      <c r="A351" s="144"/>
      <c r="B351" s="144"/>
      <c r="C351" s="143"/>
      <c r="D351" s="144"/>
      <c r="E351" s="144"/>
      <c r="F351" s="144"/>
      <c r="G351" s="144"/>
      <c r="H351" s="144"/>
      <c r="I351" s="144"/>
      <c r="J351" s="144"/>
      <c r="K351" s="144"/>
      <c r="L351" s="144"/>
      <c r="M351" s="144"/>
      <c r="N351" s="144"/>
      <c r="O351" s="144"/>
      <c r="P351" s="144"/>
      <c r="Q351" s="144"/>
      <c r="R351" s="144"/>
      <c r="S351" s="144"/>
      <c r="T351" s="144"/>
      <c r="U351" s="144"/>
      <c r="V351" s="144"/>
      <c r="W351" s="144"/>
      <c r="X351" s="144"/>
      <c r="Y351" s="144"/>
      <c r="Z351" s="144"/>
    </row>
    <row r="352" spans="1:26" ht="13.5" customHeight="1">
      <c r="A352" s="144"/>
      <c r="B352" s="144"/>
      <c r="C352" s="143"/>
      <c r="D352" s="144"/>
      <c r="E352" s="144"/>
      <c r="F352" s="144"/>
      <c r="G352" s="144"/>
      <c r="H352" s="144"/>
      <c r="I352" s="144"/>
      <c r="J352" s="144"/>
      <c r="K352" s="144"/>
      <c r="L352" s="144"/>
      <c r="M352" s="144"/>
      <c r="N352" s="144"/>
      <c r="O352" s="144"/>
      <c r="P352" s="144"/>
      <c r="Q352" s="144"/>
      <c r="R352" s="144"/>
      <c r="S352" s="144"/>
      <c r="T352" s="144"/>
      <c r="U352" s="144"/>
      <c r="V352" s="144"/>
      <c r="W352" s="144"/>
      <c r="X352" s="144"/>
      <c r="Y352" s="144"/>
      <c r="Z352" s="144"/>
    </row>
    <row r="353" spans="1:26" ht="13.5" customHeight="1">
      <c r="A353" s="144"/>
      <c r="B353" s="144"/>
      <c r="C353" s="143"/>
      <c r="D353" s="144"/>
      <c r="E353" s="144"/>
      <c r="F353" s="144"/>
      <c r="G353" s="144"/>
      <c r="H353" s="144"/>
      <c r="I353" s="144"/>
      <c r="J353" s="144"/>
      <c r="K353" s="144"/>
      <c r="L353" s="144"/>
      <c r="M353" s="144"/>
      <c r="N353" s="144"/>
      <c r="O353" s="144"/>
      <c r="P353" s="144"/>
      <c r="Q353" s="144"/>
      <c r="R353" s="144"/>
      <c r="S353" s="144"/>
      <c r="T353" s="144"/>
      <c r="U353" s="144"/>
      <c r="V353" s="144"/>
      <c r="W353" s="144"/>
      <c r="X353" s="144"/>
      <c r="Y353" s="144"/>
      <c r="Z353" s="144"/>
    </row>
    <row r="354" spans="1:26" ht="13.5" customHeight="1">
      <c r="A354" s="144"/>
      <c r="B354" s="144"/>
      <c r="C354" s="143"/>
      <c r="D354" s="144"/>
      <c r="E354" s="144"/>
      <c r="F354" s="144"/>
      <c r="G354" s="144"/>
      <c r="H354" s="144"/>
      <c r="I354" s="144"/>
      <c r="J354" s="144"/>
      <c r="K354" s="144"/>
      <c r="L354" s="144"/>
      <c r="M354" s="144"/>
      <c r="N354" s="144"/>
      <c r="O354" s="144"/>
      <c r="P354" s="144"/>
      <c r="Q354" s="144"/>
      <c r="R354" s="144"/>
      <c r="S354" s="144"/>
      <c r="T354" s="144"/>
      <c r="U354" s="144"/>
      <c r="V354" s="144"/>
      <c r="W354" s="144"/>
      <c r="X354" s="144"/>
      <c r="Y354" s="144"/>
      <c r="Z354" s="144"/>
    </row>
    <row r="355" spans="1:26" ht="13.5" customHeight="1">
      <c r="A355" s="144"/>
      <c r="B355" s="144"/>
      <c r="C355" s="143"/>
      <c r="D355" s="144"/>
      <c r="E355" s="144"/>
      <c r="F355" s="144"/>
      <c r="G355" s="144"/>
      <c r="H355" s="144"/>
      <c r="I355" s="144"/>
      <c r="J355" s="144"/>
      <c r="K355" s="144"/>
      <c r="L355" s="144"/>
      <c r="M355" s="144"/>
      <c r="N355" s="144"/>
      <c r="O355" s="144"/>
      <c r="P355" s="144"/>
      <c r="Q355" s="144"/>
      <c r="R355" s="144"/>
      <c r="S355" s="144"/>
      <c r="T355" s="144"/>
      <c r="U355" s="144"/>
      <c r="V355" s="144"/>
      <c r="W355" s="144"/>
      <c r="X355" s="144"/>
      <c r="Y355" s="144"/>
      <c r="Z355" s="144"/>
    </row>
    <row r="356" spans="1:26" ht="13.5" customHeight="1">
      <c r="A356" s="144"/>
      <c r="B356" s="144"/>
      <c r="C356" s="143"/>
      <c r="D356" s="144"/>
      <c r="E356" s="144"/>
      <c r="F356" s="144"/>
      <c r="G356" s="144"/>
      <c r="H356" s="144"/>
      <c r="I356" s="144"/>
      <c r="J356" s="144"/>
      <c r="K356" s="144"/>
      <c r="L356" s="144"/>
      <c r="M356" s="144"/>
      <c r="N356" s="144"/>
      <c r="O356" s="144"/>
      <c r="P356" s="144"/>
      <c r="Q356" s="144"/>
      <c r="R356" s="144"/>
      <c r="S356" s="144"/>
      <c r="T356" s="144"/>
      <c r="U356" s="144"/>
      <c r="V356" s="144"/>
      <c r="W356" s="144"/>
      <c r="X356" s="144"/>
      <c r="Y356" s="144"/>
      <c r="Z356" s="144"/>
    </row>
    <row r="357" spans="1:26" ht="13.5" customHeight="1">
      <c r="A357" s="144"/>
      <c r="B357" s="144"/>
      <c r="C357" s="143"/>
      <c r="D357" s="144"/>
      <c r="E357" s="144"/>
      <c r="F357" s="144"/>
      <c r="G357" s="144"/>
      <c r="H357" s="144"/>
      <c r="I357" s="144"/>
      <c r="J357" s="144"/>
      <c r="K357" s="144"/>
      <c r="L357" s="144"/>
      <c r="M357" s="144"/>
      <c r="N357" s="144"/>
      <c r="O357" s="144"/>
      <c r="P357" s="144"/>
      <c r="Q357" s="144"/>
      <c r="R357" s="144"/>
      <c r="S357" s="144"/>
      <c r="T357" s="144"/>
      <c r="U357" s="144"/>
      <c r="V357" s="144"/>
      <c r="W357" s="144"/>
      <c r="X357" s="144"/>
      <c r="Y357" s="144"/>
      <c r="Z357" s="144"/>
    </row>
    <row r="358" spans="1:26" ht="13.5" customHeight="1">
      <c r="A358" s="144"/>
      <c r="B358" s="144"/>
      <c r="C358" s="143"/>
      <c r="D358" s="144"/>
      <c r="E358" s="144"/>
      <c r="F358" s="144"/>
      <c r="G358" s="144"/>
      <c r="H358" s="144"/>
      <c r="I358" s="144"/>
      <c r="J358" s="144"/>
      <c r="K358" s="144"/>
      <c r="L358" s="144"/>
      <c r="M358" s="144"/>
      <c r="N358" s="144"/>
      <c r="O358" s="144"/>
      <c r="P358" s="144"/>
      <c r="Q358" s="144"/>
      <c r="R358" s="144"/>
      <c r="S358" s="144"/>
      <c r="T358" s="144"/>
      <c r="U358" s="144"/>
      <c r="V358" s="144"/>
      <c r="W358" s="144"/>
      <c r="X358" s="144"/>
      <c r="Y358" s="144"/>
      <c r="Z358" s="144"/>
    </row>
    <row r="359" spans="1:26" ht="13.5" customHeight="1">
      <c r="A359" s="144"/>
      <c r="B359" s="144"/>
      <c r="C359" s="143"/>
      <c r="D359" s="144"/>
      <c r="E359" s="144"/>
      <c r="F359" s="144"/>
      <c r="G359" s="144"/>
      <c r="H359" s="144"/>
      <c r="I359" s="144"/>
      <c r="J359" s="144"/>
      <c r="K359" s="144"/>
      <c r="L359" s="144"/>
      <c r="M359" s="144"/>
      <c r="N359" s="144"/>
      <c r="O359" s="144"/>
      <c r="P359" s="144"/>
      <c r="Q359" s="144"/>
      <c r="R359" s="144"/>
      <c r="S359" s="144"/>
      <c r="T359" s="144"/>
      <c r="U359" s="144"/>
      <c r="V359" s="144"/>
      <c r="W359" s="144"/>
      <c r="X359" s="144"/>
      <c r="Y359" s="144"/>
      <c r="Z359" s="144"/>
    </row>
    <row r="360" spans="1:26" ht="13.5" customHeight="1">
      <c r="A360" s="144"/>
      <c r="B360" s="144"/>
      <c r="C360" s="143"/>
      <c r="D360" s="144"/>
      <c r="E360" s="144"/>
      <c r="F360" s="144"/>
      <c r="G360" s="144"/>
      <c r="H360" s="144"/>
      <c r="I360" s="144"/>
      <c r="J360" s="144"/>
      <c r="K360" s="144"/>
      <c r="L360" s="144"/>
      <c r="M360" s="144"/>
      <c r="N360" s="144"/>
      <c r="O360" s="144"/>
      <c r="P360" s="144"/>
      <c r="Q360" s="144"/>
      <c r="R360" s="144"/>
      <c r="S360" s="144"/>
      <c r="T360" s="144"/>
      <c r="U360" s="144"/>
      <c r="V360" s="144"/>
      <c r="W360" s="144"/>
      <c r="X360" s="144"/>
      <c r="Y360" s="144"/>
      <c r="Z360" s="144"/>
    </row>
    <row r="361" spans="1:26" ht="13.5" customHeight="1">
      <c r="A361" s="144"/>
      <c r="B361" s="144"/>
      <c r="C361" s="143"/>
      <c r="D361" s="144"/>
      <c r="E361" s="144"/>
      <c r="F361" s="144"/>
      <c r="G361" s="144"/>
      <c r="H361" s="144"/>
      <c r="I361" s="144"/>
      <c r="J361" s="144"/>
      <c r="K361" s="144"/>
      <c r="L361" s="144"/>
      <c r="M361" s="144"/>
      <c r="N361" s="144"/>
      <c r="O361" s="144"/>
      <c r="P361" s="144"/>
      <c r="Q361" s="144"/>
      <c r="R361" s="144"/>
      <c r="S361" s="144"/>
      <c r="T361" s="144"/>
      <c r="U361" s="144"/>
      <c r="V361" s="144"/>
      <c r="W361" s="144"/>
      <c r="X361" s="144"/>
      <c r="Y361" s="144"/>
      <c r="Z361" s="144"/>
    </row>
    <row r="362" spans="1:26" ht="13.5" customHeight="1">
      <c r="A362" s="144"/>
      <c r="B362" s="144"/>
      <c r="C362" s="143"/>
      <c r="D362" s="144"/>
      <c r="E362" s="144"/>
      <c r="F362" s="144"/>
      <c r="G362" s="144"/>
      <c r="H362" s="144"/>
      <c r="I362" s="144"/>
      <c r="J362" s="144"/>
      <c r="K362" s="144"/>
      <c r="L362" s="144"/>
      <c r="M362" s="144"/>
      <c r="N362" s="144"/>
      <c r="O362" s="144"/>
      <c r="P362" s="144"/>
      <c r="Q362" s="144"/>
      <c r="R362" s="144"/>
      <c r="S362" s="144"/>
      <c r="T362" s="144"/>
      <c r="U362" s="144"/>
      <c r="V362" s="144"/>
      <c r="W362" s="144"/>
      <c r="X362" s="144"/>
      <c r="Y362" s="144"/>
      <c r="Z362" s="144"/>
    </row>
    <row r="363" spans="1:26" ht="13.5" customHeight="1">
      <c r="A363" s="144"/>
      <c r="B363" s="144"/>
      <c r="C363" s="143"/>
      <c r="D363" s="144"/>
      <c r="E363" s="144"/>
      <c r="F363" s="144"/>
      <c r="G363" s="144"/>
      <c r="H363" s="144"/>
      <c r="I363" s="144"/>
      <c r="J363" s="144"/>
      <c r="K363" s="144"/>
      <c r="L363" s="144"/>
      <c r="M363" s="144"/>
      <c r="N363" s="144"/>
      <c r="O363" s="144"/>
      <c r="P363" s="144"/>
      <c r="Q363" s="144"/>
      <c r="R363" s="144"/>
      <c r="S363" s="144"/>
      <c r="T363" s="144"/>
      <c r="U363" s="144"/>
      <c r="V363" s="144"/>
      <c r="W363" s="144"/>
      <c r="X363" s="144"/>
      <c r="Y363" s="144"/>
      <c r="Z363" s="144"/>
    </row>
    <row r="364" spans="1:26" ht="13.5" customHeight="1">
      <c r="A364" s="144"/>
      <c r="B364" s="144"/>
      <c r="C364" s="143"/>
      <c r="D364" s="144"/>
      <c r="E364" s="144"/>
      <c r="F364" s="144"/>
      <c r="G364" s="144"/>
      <c r="H364" s="144"/>
      <c r="I364" s="144"/>
      <c r="J364" s="144"/>
      <c r="K364" s="144"/>
      <c r="L364" s="144"/>
      <c r="M364" s="144"/>
      <c r="N364" s="144"/>
      <c r="O364" s="144"/>
      <c r="P364" s="144"/>
      <c r="Q364" s="144"/>
      <c r="R364" s="144"/>
      <c r="S364" s="144"/>
      <c r="T364" s="144"/>
      <c r="U364" s="144"/>
      <c r="V364" s="144"/>
      <c r="W364" s="144"/>
      <c r="X364" s="144"/>
      <c r="Y364" s="144"/>
      <c r="Z364" s="144"/>
    </row>
    <row r="365" spans="1:26" ht="13.5" customHeight="1">
      <c r="A365" s="144"/>
      <c r="B365" s="144"/>
      <c r="C365" s="143"/>
      <c r="D365" s="144"/>
      <c r="E365" s="144"/>
      <c r="F365" s="144"/>
      <c r="G365" s="144"/>
      <c r="H365" s="144"/>
      <c r="I365" s="144"/>
      <c r="J365" s="144"/>
      <c r="K365" s="144"/>
      <c r="L365" s="144"/>
      <c r="M365" s="144"/>
      <c r="N365" s="144"/>
      <c r="O365" s="144"/>
      <c r="P365" s="144"/>
      <c r="Q365" s="144"/>
      <c r="R365" s="144"/>
      <c r="S365" s="144"/>
      <c r="T365" s="144"/>
      <c r="U365" s="144"/>
      <c r="V365" s="144"/>
      <c r="W365" s="144"/>
      <c r="X365" s="144"/>
      <c r="Y365" s="144"/>
      <c r="Z365" s="144"/>
    </row>
    <row r="366" spans="1:26" ht="13.5" customHeight="1">
      <c r="A366" s="144"/>
      <c r="B366" s="144"/>
      <c r="C366" s="143"/>
      <c r="D366" s="144"/>
      <c r="E366" s="144"/>
      <c r="F366" s="144"/>
      <c r="G366" s="144"/>
      <c r="H366" s="144"/>
      <c r="I366" s="144"/>
      <c r="J366" s="144"/>
      <c r="K366" s="144"/>
      <c r="L366" s="144"/>
      <c r="M366" s="144"/>
      <c r="N366" s="144"/>
      <c r="O366" s="144"/>
      <c r="P366" s="144"/>
      <c r="Q366" s="144"/>
      <c r="R366" s="144"/>
      <c r="S366" s="144"/>
      <c r="T366" s="144"/>
      <c r="U366" s="144"/>
      <c r="V366" s="144"/>
      <c r="W366" s="144"/>
      <c r="X366" s="144"/>
      <c r="Y366" s="144"/>
      <c r="Z366" s="144"/>
    </row>
    <row r="367" spans="1:26" ht="13.5" customHeight="1">
      <c r="A367" s="144"/>
      <c r="B367" s="144"/>
      <c r="C367" s="143"/>
      <c r="D367" s="144"/>
      <c r="E367" s="144"/>
      <c r="F367" s="144"/>
      <c r="G367" s="144"/>
      <c r="H367" s="144"/>
      <c r="I367" s="144"/>
      <c r="J367" s="144"/>
      <c r="K367" s="144"/>
      <c r="L367" s="144"/>
      <c r="M367" s="144"/>
      <c r="N367" s="144"/>
      <c r="O367" s="144"/>
      <c r="P367" s="144"/>
      <c r="Q367" s="144"/>
      <c r="R367" s="144"/>
      <c r="S367" s="144"/>
      <c r="T367" s="144"/>
      <c r="U367" s="144"/>
      <c r="V367" s="144"/>
      <c r="W367" s="144"/>
      <c r="X367" s="144"/>
      <c r="Y367" s="144"/>
      <c r="Z367" s="144"/>
    </row>
    <row r="368" spans="1:26" ht="13.5" customHeight="1">
      <c r="A368" s="144"/>
      <c r="B368" s="144"/>
      <c r="C368" s="143"/>
      <c r="D368" s="144"/>
      <c r="E368" s="144"/>
      <c r="F368" s="144"/>
      <c r="G368" s="144"/>
      <c r="H368" s="144"/>
      <c r="I368" s="144"/>
      <c r="J368" s="144"/>
      <c r="K368" s="144"/>
      <c r="L368" s="144"/>
      <c r="M368" s="144"/>
      <c r="N368" s="144"/>
      <c r="O368" s="144"/>
      <c r="P368" s="144"/>
      <c r="Q368" s="144"/>
      <c r="R368" s="144"/>
      <c r="S368" s="144"/>
      <c r="T368" s="144"/>
      <c r="U368" s="144"/>
      <c r="V368" s="144"/>
      <c r="W368" s="144"/>
      <c r="X368" s="144"/>
      <c r="Y368" s="144"/>
      <c r="Z368" s="144"/>
    </row>
    <row r="369" spans="1:26" ht="13.5" customHeight="1">
      <c r="A369" s="144"/>
      <c r="B369" s="144"/>
      <c r="C369" s="143"/>
      <c r="D369" s="144"/>
      <c r="E369" s="144"/>
      <c r="F369" s="144"/>
      <c r="G369" s="144"/>
      <c r="H369" s="144"/>
      <c r="I369" s="144"/>
      <c r="J369" s="144"/>
      <c r="K369" s="144"/>
      <c r="L369" s="144"/>
      <c r="M369" s="144"/>
      <c r="N369" s="144"/>
      <c r="O369" s="144"/>
      <c r="P369" s="144"/>
      <c r="Q369" s="144"/>
      <c r="R369" s="144"/>
      <c r="S369" s="144"/>
      <c r="T369" s="144"/>
      <c r="U369" s="144"/>
      <c r="V369" s="144"/>
      <c r="W369" s="144"/>
      <c r="X369" s="144"/>
      <c r="Y369" s="144"/>
      <c r="Z369" s="144"/>
    </row>
    <row r="370" spans="1:26" ht="13.5" customHeight="1">
      <c r="A370" s="144"/>
      <c r="B370" s="144"/>
      <c r="C370" s="143"/>
      <c r="D370" s="144"/>
      <c r="E370" s="144"/>
      <c r="F370" s="144"/>
      <c r="G370" s="144"/>
      <c r="H370" s="144"/>
      <c r="I370" s="144"/>
      <c r="J370" s="144"/>
      <c r="K370" s="144"/>
      <c r="L370" s="144"/>
      <c r="M370" s="144"/>
      <c r="N370" s="144"/>
      <c r="O370" s="144"/>
      <c r="P370" s="144"/>
      <c r="Q370" s="144"/>
      <c r="R370" s="144"/>
      <c r="S370" s="144"/>
      <c r="T370" s="144"/>
      <c r="U370" s="144"/>
      <c r="V370" s="144"/>
      <c r="W370" s="144"/>
      <c r="X370" s="144"/>
      <c r="Y370" s="144"/>
      <c r="Z370" s="144"/>
    </row>
    <row r="371" spans="1:26" ht="13.5" customHeight="1">
      <c r="A371" s="144"/>
      <c r="B371" s="144"/>
      <c r="C371" s="143"/>
      <c r="D371" s="144"/>
      <c r="E371" s="144"/>
      <c r="F371" s="144"/>
      <c r="G371" s="144"/>
      <c r="H371" s="144"/>
      <c r="I371" s="144"/>
      <c r="J371" s="144"/>
      <c r="K371" s="144"/>
      <c r="L371" s="144"/>
      <c r="M371" s="144"/>
      <c r="N371" s="144"/>
      <c r="O371" s="144"/>
      <c r="P371" s="144"/>
      <c r="Q371" s="144"/>
      <c r="R371" s="144"/>
      <c r="S371" s="144"/>
      <c r="T371" s="144"/>
      <c r="U371" s="144"/>
      <c r="V371" s="144"/>
      <c r="W371" s="144"/>
      <c r="X371" s="144"/>
      <c r="Y371" s="144"/>
      <c r="Z371" s="144"/>
    </row>
    <row r="372" spans="1:26" ht="13.5" customHeight="1">
      <c r="A372" s="144"/>
      <c r="B372" s="144"/>
      <c r="C372" s="143"/>
      <c r="D372" s="144"/>
      <c r="E372" s="144"/>
      <c r="F372" s="144"/>
      <c r="G372" s="144"/>
      <c r="H372" s="144"/>
      <c r="I372" s="144"/>
      <c r="J372" s="144"/>
      <c r="K372" s="144"/>
      <c r="L372" s="144"/>
      <c r="M372" s="144"/>
      <c r="N372" s="144"/>
      <c r="O372" s="144"/>
      <c r="P372" s="144"/>
      <c r="Q372" s="144"/>
      <c r="R372" s="144"/>
      <c r="S372" s="144"/>
      <c r="T372" s="144"/>
      <c r="U372" s="144"/>
      <c r="V372" s="144"/>
      <c r="W372" s="144"/>
      <c r="X372" s="144"/>
      <c r="Y372" s="144"/>
      <c r="Z372" s="144"/>
    </row>
    <row r="373" spans="1:26" ht="13.5" customHeight="1">
      <c r="A373" s="144"/>
      <c r="B373" s="144"/>
      <c r="C373" s="143"/>
      <c r="D373" s="144"/>
      <c r="E373" s="144"/>
      <c r="F373" s="144"/>
      <c r="G373" s="144"/>
      <c r="H373" s="144"/>
      <c r="I373" s="144"/>
      <c r="J373" s="144"/>
      <c r="K373" s="144"/>
      <c r="L373" s="144"/>
      <c r="M373" s="144"/>
      <c r="N373" s="144"/>
      <c r="O373" s="144"/>
      <c r="P373" s="144"/>
      <c r="Q373" s="144"/>
      <c r="R373" s="144"/>
      <c r="S373" s="144"/>
      <c r="T373" s="144"/>
      <c r="U373" s="144"/>
      <c r="V373" s="144"/>
      <c r="W373" s="144"/>
      <c r="X373" s="144"/>
      <c r="Y373" s="144"/>
      <c r="Z373" s="144"/>
    </row>
    <row r="374" spans="1:26" ht="13.5" customHeight="1">
      <c r="A374" s="144"/>
      <c r="B374" s="144"/>
      <c r="C374" s="143"/>
      <c r="D374" s="144"/>
      <c r="E374" s="144"/>
      <c r="F374" s="144"/>
      <c r="G374" s="144"/>
      <c r="H374" s="144"/>
      <c r="I374" s="144"/>
      <c r="J374" s="144"/>
      <c r="K374" s="144"/>
      <c r="L374" s="144"/>
      <c r="M374" s="144"/>
      <c r="N374" s="144"/>
      <c r="O374" s="144"/>
      <c r="P374" s="144"/>
      <c r="Q374" s="144"/>
      <c r="R374" s="144"/>
      <c r="S374" s="144"/>
      <c r="T374" s="144"/>
      <c r="U374" s="144"/>
      <c r="V374" s="144"/>
      <c r="W374" s="144"/>
      <c r="X374" s="144"/>
      <c r="Y374" s="144"/>
      <c r="Z374" s="144"/>
    </row>
    <row r="375" spans="1:26" ht="13.5" customHeight="1">
      <c r="A375" s="144"/>
      <c r="B375" s="144"/>
      <c r="C375" s="143"/>
      <c r="D375" s="144"/>
      <c r="E375" s="144"/>
      <c r="F375" s="144"/>
      <c r="G375" s="144"/>
      <c r="H375" s="144"/>
      <c r="I375" s="144"/>
      <c r="J375" s="144"/>
      <c r="K375" s="144"/>
      <c r="L375" s="144"/>
      <c r="M375" s="144"/>
      <c r="N375" s="144"/>
      <c r="O375" s="144"/>
      <c r="P375" s="144"/>
      <c r="Q375" s="144"/>
      <c r="R375" s="144"/>
      <c r="S375" s="144"/>
      <c r="T375" s="144"/>
      <c r="U375" s="144"/>
      <c r="V375" s="144"/>
      <c r="W375" s="144"/>
      <c r="X375" s="144"/>
      <c r="Y375" s="144"/>
      <c r="Z375" s="144"/>
    </row>
    <row r="376" spans="1:26" ht="13.5" customHeight="1">
      <c r="A376" s="144"/>
      <c r="B376" s="144"/>
      <c r="C376" s="143"/>
      <c r="D376" s="144"/>
      <c r="E376" s="144"/>
      <c r="F376" s="144"/>
      <c r="G376" s="144"/>
      <c r="H376" s="144"/>
      <c r="I376" s="144"/>
      <c r="J376" s="144"/>
      <c r="K376" s="144"/>
      <c r="L376" s="144"/>
      <c r="M376" s="144"/>
      <c r="N376" s="144"/>
      <c r="O376" s="144"/>
      <c r="P376" s="144"/>
      <c r="Q376" s="144"/>
      <c r="R376" s="144"/>
      <c r="S376" s="144"/>
      <c r="T376" s="144"/>
      <c r="U376" s="144"/>
      <c r="V376" s="144"/>
      <c r="W376" s="144"/>
      <c r="X376" s="144"/>
      <c r="Y376" s="144"/>
      <c r="Z376" s="144"/>
    </row>
    <row r="377" spans="1:26" ht="13.5" customHeight="1">
      <c r="A377" s="144"/>
      <c r="B377" s="144"/>
      <c r="C377" s="143"/>
      <c r="D377" s="144"/>
      <c r="E377" s="144"/>
      <c r="F377" s="144"/>
      <c r="G377" s="144"/>
      <c r="H377" s="144"/>
      <c r="I377" s="144"/>
      <c r="J377" s="144"/>
      <c r="K377" s="144"/>
      <c r="L377" s="144"/>
      <c r="M377" s="144"/>
      <c r="N377" s="144"/>
      <c r="O377" s="144"/>
      <c r="P377" s="144"/>
      <c r="Q377" s="144"/>
      <c r="R377" s="144"/>
      <c r="S377" s="144"/>
      <c r="T377" s="144"/>
      <c r="U377" s="144"/>
      <c r="V377" s="144"/>
      <c r="W377" s="144"/>
      <c r="X377" s="144"/>
      <c r="Y377" s="144"/>
      <c r="Z377" s="144"/>
    </row>
    <row r="378" spans="1:26" ht="13.5" customHeight="1">
      <c r="A378" s="144"/>
      <c r="B378" s="144"/>
      <c r="C378" s="143"/>
      <c r="D378" s="144"/>
      <c r="E378" s="144"/>
      <c r="F378" s="144"/>
      <c r="G378" s="144"/>
      <c r="H378" s="144"/>
      <c r="I378" s="144"/>
      <c r="J378" s="144"/>
      <c r="K378" s="144"/>
      <c r="L378" s="144"/>
      <c r="M378" s="144"/>
      <c r="N378" s="144"/>
      <c r="O378" s="144"/>
      <c r="P378" s="144"/>
      <c r="Q378" s="144"/>
      <c r="R378" s="144"/>
      <c r="S378" s="144"/>
      <c r="T378" s="144"/>
      <c r="U378" s="144"/>
      <c r="V378" s="144"/>
      <c r="W378" s="144"/>
      <c r="X378" s="144"/>
      <c r="Y378" s="144"/>
      <c r="Z378" s="144"/>
    </row>
    <row r="379" spans="1:26" ht="13.5" customHeight="1">
      <c r="A379" s="144"/>
      <c r="B379" s="144"/>
      <c r="C379" s="143"/>
      <c r="D379" s="144"/>
      <c r="E379" s="144"/>
      <c r="F379" s="144"/>
      <c r="G379" s="144"/>
      <c r="H379" s="144"/>
      <c r="I379" s="144"/>
      <c r="J379" s="144"/>
      <c r="K379" s="144"/>
      <c r="L379" s="144"/>
      <c r="M379" s="144"/>
      <c r="N379" s="144"/>
      <c r="O379" s="144"/>
      <c r="P379" s="144"/>
      <c r="Q379" s="144"/>
      <c r="R379" s="144"/>
      <c r="S379" s="144"/>
      <c r="T379" s="144"/>
      <c r="U379" s="144"/>
      <c r="V379" s="144"/>
      <c r="W379" s="144"/>
      <c r="X379" s="144"/>
      <c r="Y379" s="144"/>
      <c r="Z379" s="144"/>
    </row>
    <row r="380" spans="1:26" ht="13.5" customHeight="1">
      <c r="A380" s="144"/>
      <c r="B380" s="144"/>
      <c r="C380" s="143"/>
      <c r="D380" s="144"/>
      <c r="E380" s="144"/>
      <c r="F380" s="144"/>
      <c r="G380" s="144"/>
      <c r="H380" s="144"/>
      <c r="I380" s="144"/>
      <c r="J380" s="144"/>
      <c r="K380" s="144"/>
      <c r="L380" s="144"/>
      <c r="M380" s="144"/>
      <c r="N380" s="144"/>
      <c r="O380" s="144"/>
      <c r="P380" s="144"/>
      <c r="Q380" s="144"/>
      <c r="R380" s="144"/>
      <c r="S380" s="144"/>
      <c r="T380" s="144"/>
      <c r="U380" s="144"/>
      <c r="V380" s="144"/>
      <c r="W380" s="144"/>
      <c r="X380" s="144"/>
      <c r="Y380" s="144"/>
      <c r="Z380" s="144"/>
    </row>
    <row r="381" spans="1:26" ht="13.5" customHeight="1">
      <c r="A381" s="144"/>
      <c r="B381" s="144"/>
      <c r="C381" s="143"/>
      <c r="D381" s="144"/>
      <c r="E381" s="144"/>
      <c r="F381" s="144"/>
      <c r="G381" s="144"/>
      <c r="H381" s="144"/>
      <c r="I381" s="144"/>
      <c r="J381" s="144"/>
      <c r="K381" s="144"/>
      <c r="L381" s="144"/>
      <c r="M381" s="144"/>
      <c r="N381" s="144"/>
      <c r="O381" s="144"/>
      <c r="P381" s="144"/>
      <c r="Q381" s="144"/>
      <c r="R381" s="144"/>
      <c r="S381" s="144"/>
      <c r="T381" s="144"/>
      <c r="U381" s="144"/>
      <c r="V381" s="144"/>
      <c r="W381" s="144"/>
      <c r="X381" s="144"/>
      <c r="Y381" s="144"/>
      <c r="Z381" s="144"/>
    </row>
    <row r="382" spans="1:26" ht="13.5" customHeight="1">
      <c r="A382" s="144"/>
      <c r="B382" s="144"/>
      <c r="C382" s="143"/>
      <c r="D382" s="144"/>
      <c r="E382" s="144"/>
      <c r="F382" s="144"/>
      <c r="G382" s="144"/>
      <c r="H382" s="144"/>
      <c r="I382" s="144"/>
      <c r="J382" s="144"/>
      <c r="K382" s="144"/>
      <c r="L382" s="144"/>
      <c r="M382" s="144"/>
      <c r="N382" s="144"/>
      <c r="O382" s="144"/>
      <c r="P382" s="144"/>
      <c r="Q382" s="144"/>
      <c r="R382" s="144"/>
      <c r="S382" s="144"/>
      <c r="T382" s="144"/>
      <c r="U382" s="144"/>
      <c r="V382" s="144"/>
      <c r="W382" s="144"/>
      <c r="X382" s="144"/>
      <c r="Y382" s="144"/>
      <c r="Z382" s="144"/>
    </row>
    <row r="383" spans="1:26" ht="13.5" customHeight="1">
      <c r="A383" s="144"/>
      <c r="B383" s="144"/>
      <c r="C383" s="143"/>
      <c r="D383" s="144"/>
      <c r="E383" s="144"/>
      <c r="F383" s="144"/>
      <c r="G383" s="144"/>
      <c r="H383" s="144"/>
      <c r="I383" s="144"/>
      <c r="J383" s="144"/>
      <c r="K383" s="144"/>
      <c r="L383" s="144"/>
      <c r="M383" s="144"/>
      <c r="N383" s="144"/>
      <c r="O383" s="144"/>
      <c r="P383" s="144"/>
      <c r="Q383" s="144"/>
      <c r="R383" s="144"/>
      <c r="S383" s="144"/>
      <c r="T383" s="144"/>
      <c r="U383" s="144"/>
      <c r="V383" s="144"/>
      <c r="W383" s="144"/>
      <c r="X383" s="144"/>
      <c r="Y383" s="144"/>
      <c r="Z383" s="144"/>
    </row>
    <row r="384" spans="1:26" ht="13.5" customHeight="1">
      <c r="A384" s="144"/>
      <c r="B384" s="144"/>
      <c r="C384" s="143"/>
      <c r="D384" s="144"/>
      <c r="E384" s="144"/>
      <c r="F384" s="144"/>
      <c r="G384" s="144"/>
      <c r="H384" s="144"/>
      <c r="I384" s="144"/>
      <c r="J384" s="144"/>
      <c r="K384" s="144"/>
      <c r="L384" s="144"/>
      <c r="M384" s="144"/>
      <c r="N384" s="144"/>
      <c r="O384" s="144"/>
      <c r="P384" s="144"/>
      <c r="Q384" s="144"/>
      <c r="R384" s="144"/>
      <c r="S384" s="144"/>
      <c r="T384" s="144"/>
      <c r="U384" s="144"/>
      <c r="V384" s="144"/>
      <c r="W384" s="144"/>
      <c r="X384" s="144"/>
      <c r="Y384" s="144"/>
      <c r="Z384" s="144"/>
    </row>
    <row r="385" spans="1:26" ht="13.5" customHeight="1">
      <c r="A385" s="144"/>
      <c r="B385" s="144"/>
      <c r="C385" s="143"/>
      <c r="D385" s="144"/>
      <c r="E385" s="144"/>
      <c r="F385" s="144"/>
      <c r="G385" s="144"/>
      <c r="H385" s="144"/>
      <c r="I385" s="144"/>
      <c r="J385" s="144"/>
      <c r="K385" s="144"/>
      <c r="L385" s="144"/>
      <c r="M385" s="144"/>
      <c r="N385" s="144"/>
      <c r="O385" s="144"/>
      <c r="P385" s="144"/>
      <c r="Q385" s="144"/>
      <c r="R385" s="144"/>
      <c r="S385" s="144"/>
      <c r="T385" s="144"/>
      <c r="U385" s="144"/>
      <c r="V385" s="144"/>
      <c r="W385" s="144"/>
      <c r="X385" s="144"/>
      <c r="Y385" s="144"/>
      <c r="Z385" s="144"/>
    </row>
    <row r="386" spans="1:26" ht="13.5" customHeight="1">
      <c r="A386" s="144"/>
      <c r="B386" s="144"/>
      <c r="C386" s="143"/>
      <c r="D386" s="144"/>
      <c r="E386" s="144"/>
      <c r="F386" s="144"/>
      <c r="G386" s="144"/>
      <c r="H386" s="144"/>
      <c r="I386" s="144"/>
      <c r="J386" s="144"/>
      <c r="K386" s="144"/>
      <c r="L386" s="144"/>
      <c r="M386" s="144"/>
      <c r="N386" s="144"/>
      <c r="O386" s="144"/>
      <c r="P386" s="144"/>
      <c r="Q386" s="144"/>
      <c r="R386" s="144"/>
      <c r="S386" s="144"/>
      <c r="T386" s="144"/>
      <c r="U386" s="144"/>
      <c r="V386" s="144"/>
      <c r="W386" s="144"/>
      <c r="X386" s="144"/>
      <c r="Y386" s="144"/>
      <c r="Z386" s="144"/>
    </row>
    <row r="387" spans="1:26" ht="13.5" customHeight="1">
      <c r="A387" s="144"/>
      <c r="B387" s="144"/>
      <c r="C387" s="143"/>
      <c r="D387" s="144"/>
      <c r="E387" s="144"/>
      <c r="F387" s="144"/>
      <c r="G387" s="144"/>
      <c r="H387" s="144"/>
      <c r="I387" s="144"/>
      <c r="J387" s="144"/>
      <c r="K387" s="144"/>
      <c r="L387" s="144"/>
      <c r="M387" s="144"/>
      <c r="N387" s="144"/>
      <c r="O387" s="144"/>
      <c r="P387" s="144"/>
      <c r="Q387" s="144"/>
      <c r="R387" s="144"/>
      <c r="S387" s="144"/>
      <c r="T387" s="144"/>
      <c r="U387" s="144"/>
      <c r="V387" s="144"/>
      <c r="W387" s="144"/>
      <c r="X387" s="144"/>
      <c r="Y387" s="144"/>
      <c r="Z387" s="144"/>
    </row>
    <row r="388" spans="1:26" ht="13.5" customHeight="1">
      <c r="A388" s="144"/>
      <c r="B388" s="144"/>
      <c r="C388" s="143"/>
      <c r="D388" s="144"/>
      <c r="E388" s="144"/>
      <c r="F388" s="144"/>
      <c r="G388" s="144"/>
      <c r="H388" s="144"/>
      <c r="I388" s="144"/>
      <c r="J388" s="144"/>
      <c r="K388" s="144"/>
      <c r="L388" s="144"/>
      <c r="M388" s="144"/>
      <c r="N388" s="144"/>
      <c r="O388" s="144"/>
      <c r="P388" s="144"/>
      <c r="Q388" s="144"/>
      <c r="R388" s="144"/>
      <c r="S388" s="144"/>
      <c r="T388" s="144"/>
      <c r="U388" s="144"/>
      <c r="V388" s="144"/>
      <c r="W388" s="144"/>
      <c r="X388" s="144"/>
      <c r="Y388" s="144"/>
      <c r="Z388" s="144"/>
    </row>
    <row r="389" spans="1:26" ht="13.5" customHeight="1">
      <c r="A389" s="144"/>
      <c r="B389" s="144"/>
      <c r="C389" s="143"/>
      <c r="D389" s="144"/>
      <c r="E389" s="144"/>
      <c r="F389" s="144"/>
      <c r="G389" s="144"/>
      <c r="H389" s="144"/>
      <c r="I389" s="144"/>
      <c r="J389" s="144"/>
      <c r="K389" s="144"/>
      <c r="L389" s="144"/>
      <c r="M389" s="144"/>
      <c r="N389" s="144"/>
      <c r="O389" s="144"/>
      <c r="P389" s="144"/>
      <c r="Q389" s="144"/>
      <c r="R389" s="144"/>
      <c r="S389" s="144"/>
      <c r="T389" s="144"/>
      <c r="U389" s="144"/>
      <c r="V389" s="144"/>
      <c r="W389" s="144"/>
      <c r="X389" s="144"/>
      <c r="Y389" s="144"/>
      <c r="Z389" s="144"/>
    </row>
    <row r="390" spans="1:26" ht="13.5" customHeight="1">
      <c r="A390" s="144"/>
      <c r="B390" s="144"/>
      <c r="C390" s="143"/>
      <c r="D390" s="144"/>
      <c r="E390" s="144"/>
      <c r="F390" s="144"/>
      <c r="G390" s="144"/>
      <c r="H390" s="144"/>
      <c r="I390" s="144"/>
      <c r="J390" s="144"/>
      <c r="K390" s="144"/>
      <c r="L390" s="144"/>
      <c r="M390" s="144"/>
      <c r="N390" s="144"/>
      <c r="O390" s="144"/>
      <c r="P390" s="144"/>
      <c r="Q390" s="144"/>
      <c r="R390" s="144"/>
      <c r="S390" s="144"/>
      <c r="T390" s="144"/>
      <c r="U390" s="144"/>
      <c r="V390" s="144"/>
      <c r="W390" s="144"/>
      <c r="X390" s="144"/>
      <c r="Y390" s="144"/>
      <c r="Z390" s="144"/>
    </row>
    <row r="391" spans="1:26" ht="13.5" customHeight="1">
      <c r="A391" s="144"/>
      <c r="B391" s="144"/>
      <c r="C391" s="143"/>
      <c r="D391" s="144"/>
      <c r="E391" s="144"/>
      <c r="F391" s="144"/>
      <c r="G391" s="144"/>
      <c r="H391" s="144"/>
      <c r="I391" s="144"/>
      <c r="J391" s="144"/>
      <c r="K391" s="144"/>
      <c r="L391" s="144"/>
      <c r="M391" s="144"/>
      <c r="N391" s="144"/>
      <c r="O391" s="144"/>
      <c r="P391" s="144"/>
      <c r="Q391" s="144"/>
      <c r="R391" s="144"/>
      <c r="S391" s="144"/>
      <c r="T391" s="144"/>
      <c r="U391" s="144"/>
      <c r="V391" s="144"/>
      <c r="W391" s="144"/>
      <c r="X391" s="144"/>
      <c r="Y391" s="144"/>
      <c r="Z391" s="144"/>
    </row>
    <row r="392" spans="1:26" ht="13.5" customHeight="1">
      <c r="A392" s="144"/>
      <c r="B392" s="144"/>
      <c r="C392" s="143"/>
      <c r="D392" s="144"/>
      <c r="E392" s="144"/>
      <c r="F392" s="144"/>
      <c r="G392" s="144"/>
      <c r="H392" s="144"/>
      <c r="I392" s="144"/>
      <c r="J392" s="144"/>
      <c r="K392" s="144"/>
      <c r="L392" s="144"/>
      <c r="M392" s="144"/>
      <c r="N392" s="144"/>
      <c r="O392" s="144"/>
      <c r="P392" s="144"/>
      <c r="Q392" s="144"/>
      <c r="R392" s="144"/>
      <c r="S392" s="144"/>
      <c r="T392" s="144"/>
      <c r="U392" s="144"/>
      <c r="V392" s="144"/>
      <c r="W392" s="144"/>
      <c r="X392" s="144"/>
      <c r="Y392" s="144"/>
      <c r="Z392" s="144"/>
    </row>
    <row r="393" spans="1:26" ht="13.5" customHeight="1">
      <c r="A393" s="144"/>
      <c r="B393" s="144"/>
      <c r="C393" s="143"/>
      <c r="D393" s="144"/>
      <c r="E393" s="144"/>
      <c r="F393" s="144"/>
      <c r="G393" s="144"/>
      <c r="H393" s="144"/>
      <c r="I393" s="144"/>
      <c r="J393" s="144"/>
      <c r="K393" s="144"/>
      <c r="L393" s="144"/>
      <c r="M393" s="144"/>
      <c r="N393" s="144"/>
      <c r="O393" s="144"/>
      <c r="P393" s="144"/>
      <c r="Q393" s="144"/>
      <c r="R393" s="144"/>
      <c r="S393" s="144"/>
      <c r="T393" s="144"/>
      <c r="U393" s="144"/>
      <c r="V393" s="144"/>
      <c r="W393" s="144"/>
      <c r="X393" s="144"/>
      <c r="Y393" s="144"/>
      <c r="Z393" s="144"/>
    </row>
    <row r="394" spans="1:26" ht="13.5" customHeight="1">
      <c r="A394" s="144"/>
      <c r="B394" s="144"/>
      <c r="C394" s="143"/>
      <c r="D394" s="144"/>
      <c r="E394" s="144"/>
      <c r="F394" s="144"/>
      <c r="G394" s="144"/>
      <c r="H394" s="144"/>
      <c r="I394" s="144"/>
      <c r="J394" s="144"/>
      <c r="K394" s="144"/>
      <c r="L394" s="144"/>
      <c r="M394" s="144"/>
      <c r="N394" s="144"/>
      <c r="O394" s="144"/>
      <c r="P394" s="144"/>
      <c r="Q394" s="144"/>
      <c r="R394" s="144"/>
      <c r="S394" s="144"/>
      <c r="T394" s="144"/>
      <c r="U394" s="144"/>
      <c r="V394" s="144"/>
      <c r="W394" s="144"/>
      <c r="X394" s="144"/>
      <c r="Y394" s="144"/>
      <c r="Z394" s="144"/>
    </row>
    <row r="395" spans="1:26" ht="13.5" customHeight="1">
      <c r="A395" s="144"/>
      <c r="B395" s="144"/>
      <c r="C395" s="143"/>
      <c r="D395" s="144"/>
      <c r="E395" s="144"/>
      <c r="F395" s="144"/>
      <c r="G395" s="144"/>
      <c r="H395" s="144"/>
      <c r="I395" s="144"/>
      <c r="J395" s="144"/>
      <c r="K395" s="144"/>
      <c r="L395" s="144"/>
      <c r="M395" s="144"/>
      <c r="N395" s="144"/>
      <c r="O395" s="144"/>
      <c r="P395" s="144"/>
      <c r="Q395" s="144"/>
      <c r="R395" s="144"/>
      <c r="S395" s="144"/>
      <c r="T395" s="144"/>
      <c r="U395" s="144"/>
      <c r="V395" s="144"/>
      <c r="W395" s="144"/>
      <c r="X395" s="144"/>
      <c r="Y395" s="144"/>
      <c r="Z395" s="144"/>
    </row>
    <row r="396" spans="1:26" ht="13.5" customHeight="1">
      <c r="A396" s="144"/>
      <c r="B396" s="144"/>
      <c r="C396" s="143"/>
      <c r="D396" s="144"/>
      <c r="E396" s="144"/>
      <c r="F396" s="144"/>
      <c r="G396" s="144"/>
      <c r="H396" s="144"/>
      <c r="I396" s="144"/>
      <c r="J396" s="144"/>
      <c r="K396" s="144"/>
      <c r="L396" s="144"/>
      <c r="M396" s="144"/>
      <c r="N396" s="144"/>
      <c r="O396" s="144"/>
      <c r="P396" s="144"/>
      <c r="Q396" s="144"/>
      <c r="R396" s="144"/>
      <c r="S396" s="144"/>
      <c r="T396" s="144"/>
      <c r="U396" s="144"/>
      <c r="V396" s="144"/>
      <c r="W396" s="144"/>
      <c r="X396" s="144"/>
      <c r="Y396" s="144"/>
      <c r="Z396" s="144"/>
    </row>
    <row r="397" spans="1:26" ht="13.5" customHeight="1">
      <c r="A397" s="144"/>
      <c r="B397" s="144"/>
      <c r="C397" s="143"/>
      <c r="D397" s="144"/>
      <c r="E397" s="144"/>
      <c r="F397" s="144"/>
      <c r="G397" s="144"/>
      <c r="H397" s="144"/>
      <c r="I397" s="144"/>
      <c r="J397" s="144"/>
      <c r="K397" s="144"/>
      <c r="L397" s="144"/>
      <c r="M397" s="144"/>
      <c r="N397" s="144"/>
      <c r="O397" s="144"/>
      <c r="P397" s="144"/>
      <c r="Q397" s="144"/>
      <c r="R397" s="144"/>
      <c r="S397" s="144"/>
      <c r="T397" s="144"/>
      <c r="U397" s="144"/>
      <c r="V397" s="144"/>
      <c r="W397" s="144"/>
      <c r="X397" s="144"/>
      <c r="Y397" s="144"/>
      <c r="Z397" s="144"/>
    </row>
    <row r="398" spans="1:26" ht="13.5" customHeight="1">
      <c r="A398" s="144"/>
      <c r="B398" s="144"/>
      <c r="C398" s="143"/>
      <c r="D398" s="144"/>
      <c r="E398" s="144"/>
      <c r="F398" s="144"/>
      <c r="G398" s="144"/>
      <c r="H398" s="144"/>
      <c r="I398" s="144"/>
      <c r="J398" s="144"/>
      <c r="K398" s="144"/>
      <c r="L398" s="144"/>
      <c r="M398" s="144"/>
      <c r="N398" s="144"/>
      <c r="O398" s="144"/>
      <c r="P398" s="144"/>
      <c r="Q398" s="144"/>
      <c r="R398" s="144"/>
      <c r="S398" s="144"/>
      <c r="T398" s="144"/>
      <c r="U398" s="144"/>
      <c r="V398" s="144"/>
      <c r="W398" s="144"/>
      <c r="X398" s="144"/>
      <c r="Y398" s="144"/>
      <c r="Z398" s="144"/>
    </row>
    <row r="399" spans="1:26" ht="13.5" customHeight="1">
      <c r="A399" s="144"/>
      <c r="B399" s="144"/>
      <c r="C399" s="143"/>
      <c r="D399" s="144"/>
      <c r="E399" s="144"/>
      <c r="F399" s="144"/>
      <c r="G399" s="144"/>
      <c r="H399" s="144"/>
      <c r="I399" s="144"/>
      <c r="J399" s="144"/>
      <c r="K399" s="144"/>
      <c r="L399" s="144"/>
      <c r="M399" s="144"/>
      <c r="N399" s="144"/>
      <c r="O399" s="144"/>
      <c r="P399" s="144"/>
      <c r="Q399" s="144"/>
      <c r="R399" s="144"/>
      <c r="S399" s="144"/>
      <c r="T399" s="144"/>
      <c r="U399" s="144"/>
      <c r="V399" s="144"/>
      <c r="W399" s="144"/>
      <c r="X399" s="144"/>
      <c r="Y399" s="144"/>
      <c r="Z399" s="144"/>
    </row>
    <row r="400" spans="1:26" ht="13.5" customHeight="1">
      <c r="A400" s="144"/>
      <c r="B400" s="144"/>
      <c r="C400" s="143"/>
      <c r="D400" s="144"/>
      <c r="E400" s="144"/>
      <c r="F400" s="144"/>
      <c r="G400" s="144"/>
      <c r="H400" s="144"/>
      <c r="I400" s="144"/>
      <c r="J400" s="144"/>
      <c r="K400" s="144"/>
      <c r="L400" s="144"/>
      <c r="M400" s="144"/>
      <c r="N400" s="144"/>
      <c r="O400" s="144"/>
      <c r="P400" s="144"/>
      <c r="Q400" s="144"/>
      <c r="R400" s="144"/>
      <c r="S400" s="144"/>
      <c r="T400" s="144"/>
      <c r="U400" s="144"/>
      <c r="V400" s="144"/>
      <c r="W400" s="144"/>
      <c r="X400" s="144"/>
      <c r="Y400" s="144"/>
      <c r="Z400" s="144"/>
    </row>
    <row r="401" spans="1:26" ht="13.5" customHeight="1">
      <c r="A401" s="144"/>
      <c r="B401" s="144"/>
      <c r="C401" s="143"/>
      <c r="D401" s="144"/>
      <c r="E401" s="144"/>
      <c r="F401" s="144"/>
      <c r="G401" s="144"/>
      <c r="H401" s="144"/>
      <c r="I401" s="144"/>
      <c r="J401" s="144"/>
      <c r="K401" s="144"/>
      <c r="L401" s="144"/>
      <c r="M401" s="144"/>
      <c r="N401" s="144"/>
      <c r="O401" s="144"/>
      <c r="P401" s="144"/>
      <c r="Q401" s="144"/>
      <c r="R401" s="144"/>
      <c r="S401" s="144"/>
      <c r="T401" s="144"/>
      <c r="U401" s="144"/>
      <c r="V401" s="144"/>
      <c r="W401" s="144"/>
      <c r="X401" s="144"/>
      <c r="Y401" s="144"/>
      <c r="Z401" s="144"/>
    </row>
    <row r="402" spans="1:26" ht="13.5" customHeight="1">
      <c r="A402" s="144"/>
      <c r="B402" s="144"/>
      <c r="C402" s="143"/>
      <c r="D402" s="144"/>
      <c r="E402" s="144"/>
      <c r="F402" s="144"/>
      <c r="G402" s="144"/>
      <c r="H402" s="144"/>
      <c r="I402" s="144"/>
      <c r="J402" s="144"/>
      <c r="K402" s="144"/>
      <c r="L402" s="144"/>
      <c r="M402" s="144"/>
      <c r="N402" s="144"/>
      <c r="O402" s="144"/>
      <c r="P402" s="144"/>
      <c r="Q402" s="144"/>
      <c r="R402" s="144"/>
      <c r="S402" s="144"/>
      <c r="T402" s="144"/>
      <c r="U402" s="144"/>
      <c r="V402" s="144"/>
      <c r="W402" s="144"/>
      <c r="X402" s="144"/>
      <c r="Y402" s="144"/>
      <c r="Z402" s="144"/>
    </row>
    <row r="403" spans="1:26" ht="13.5" customHeight="1">
      <c r="A403" s="144"/>
      <c r="B403" s="144"/>
      <c r="C403" s="143"/>
      <c r="D403" s="144"/>
      <c r="E403" s="144"/>
      <c r="F403" s="144"/>
      <c r="G403" s="144"/>
      <c r="H403" s="144"/>
      <c r="I403" s="144"/>
      <c r="J403" s="144"/>
      <c r="K403" s="144"/>
      <c r="L403" s="144"/>
      <c r="M403" s="144"/>
      <c r="N403" s="144"/>
      <c r="O403" s="144"/>
      <c r="P403" s="144"/>
      <c r="Q403" s="144"/>
      <c r="R403" s="144"/>
      <c r="S403" s="144"/>
      <c r="T403" s="144"/>
      <c r="U403" s="144"/>
      <c r="V403" s="144"/>
      <c r="W403" s="144"/>
      <c r="X403" s="144"/>
      <c r="Y403" s="144"/>
      <c r="Z403" s="144"/>
    </row>
    <row r="404" spans="1:26" ht="13.5" customHeight="1">
      <c r="A404" s="144"/>
      <c r="B404" s="144"/>
      <c r="C404" s="143"/>
      <c r="D404" s="144"/>
      <c r="E404" s="144"/>
      <c r="F404" s="144"/>
      <c r="G404" s="144"/>
      <c r="H404" s="144"/>
      <c r="I404" s="144"/>
      <c r="J404" s="144"/>
      <c r="K404" s="144"/>
      <c r="L404" s="144"/>
      <c r="M404" s="144"/>
      <c r="N404" s="144"/>
      <c r="O404" s="144"/>
      <c r="P404" s="144"/>
      <c r="Q404" s="144"/>
      <c r="R404" s="144"/>
      <c r="S404" s="144"/>
      <c r="T404" s="144"/>
      <c r="U404" s="144"/>
      <c r="V404" s="144"/>
      <c r="W404" s="144"/>
      <c r="X404" s="144"/>
      <c r="Y404" s="144"/>
      <c r="Z404" s="144"/>
    </row>
    <row r="405" spans="1:26" ht="13.5" customHeight="1">
      <c r="A405" s="144"/>
      <c r="B405" s="144"/>
      <c r="C405" s="143"/>
      <c r="D405" s="144"/>
      <c r="E405" s="144"/>
      <c r="F405" s="144"/>
      <c r="G405" s="144"/>
      <c r="H405" s="144"/>
      <c r="I405" s="144"/>
      <c r="J405" s="144"/>
      <c r="K405" s="144"/>
      <c r="L405" s="144"/>
      <c r="M405" s="144"/>
      <c r="N405" s="144"/>
      <c r="O405" s="144"/>
      <c r="P405" s="144"/>
      <c r="Q405" s="144"/>
      <c r="R405" s="144"/>
      <c r="S405" s="144"/>
      <c r="T405" s="144"/>
      <c r="U405" s="144"/>
      <c r="V405" s="144"/>
      <c r="W405" s="144"/>
      <c r="X405" s="144"/>
      <c r="Y405" s="144"/>
      <c r="Z405" s="144"/>
    </row>
    <row r="406" spans="1:26" ht="13.5" customHeight="1">
      <c r="A406" s="144"/>
      <c r="B406" s="144"/>
      <c r="C406" s="143"/>
      <c r="D406" s="144"/>
      <c r="E406" s="144"/>
      <c r="F406" s="144"/>
      <c r="G406" s="144"/>
      <c r="H406" s="144"/>
      <c r="I406" s="144"/>
      <c r="J406" s="144"/>
      <c r="K406" s="144"/>
      <c r="L406" s="144"/>
      <c r="M406" s="144"/>
      <c r="N406" s="144"/>
      <c r="O406" s="144"/>
      <c r="P406" s="144"/>
      <c r="Q406" s="144"/>
      <c r="R406" s="144"/>
      <c r="S406" s="144"/>
      <c r="T406" s="144"/>
      <c r="U406" s="144"/>
      <c r="V406" s="144"/>
      <c r="W406" s="144"/>
      <c r="X406" s="144"/>
      <c r="Y406" s="144"/>
      <c r="Z406" s="144"/>
    </row>
    <row r="407" spans="1:26" ht="13.5" customHeight="1">
      <c r="A407" s="144"/>
      <c r="B407" s="144"/>
      <c r="C407" s="143"/>
      <c r="D407" s="144"/>
      <c r="E407" s="144"/>
      <c r="F407" s="144"/>
      <c r="G407" s="144"/>
      <c r="H407" s="144"/>
      <c r="I407" s="144"/>
      <c r="J407" s="144"/>
      <c r="K407" s="144"/>
      <c r="L407" s="144"/>
      <c r="M407" s="144"/>
      <c r="N407" s="144"/>
      <c r="O407" s="144"/>
      <c r="P407" s="144"/>
      <c r="Q407" s="144"/>
      <c r="R407" s="144"/>
      <c r="S407" s="144"/>
      <c r="T407" s="144"/>
      <c r="U407" s="144"/>
      <c r="V407" s="144"/>
      <c r="W407" s="144"/>
      <c r="X407" s="144"/>
      <c r="Y407" s="144"/>
      <c r="Z407" s="144"/>
    </row>
    <row r="408" spans="1:26" ht="13.5" customHeight="1">
      <c r="A408" s="144"/>
      <c r="B408" s="144"/>
      <c r="C408" s="143"/>
      <c r="D408" s="144"/>
      <c r="E408" s="144"/>
      <c r="F408" s="144"/>
      <c r="G408" s="144"/>
      <c r="H408" s="144"/>
      <c r="I408" s="144"/>
      <c r="J408" s="144"/>
      <c r="K408" s="144"/>
      <c r="L408" s="144"/>
      <c r="M408" s="144"/>
      <c r="N408" s="144"/>
      <c r="O408" s="144"/>
      <c r="P408" s="144"/>
      <c r="Q408" s="144"/>
      <c r="R408" s="144"/>
      <c r="S408" s="144"/>
      <c r="T408" s="144"/>
      <c r="U408" s="144"/>
      <c r="V408" s="144"/>
      <c r="W408" s="144"/>
      <c r="X408" s="144"/>
      <c r="Y408" s="144"/>
      <c r="Z408" s="144"/>
    </row>
    <row r="409" spans="1:26" ht="13.5" customHeight="1">
      <c r="A409" s="144"/>
      <c r="B409" s="144"/>
      <c r="C409" s="143"/>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row>
    <row r="410" spans="1:26" ht="13.5" customHeight="1">
      <c r="A410" s="144"/>
      <c r="B410" s="144"/>
      <c r="C410" s="143"/>
      <c r="D410" s="144"/>
      <c r="E410" s="144"/>
      <c r="F410" s="144"/>
      <c r="G410" s="144"/>
      <c r="H410" s="144"/>
      <c r="I410" s="144"/>
      <c r="J410" s="144"/>
      <c r="K410" s="144"/>
      <c r="L410" s="144"/>
      <c r="M410" s="144"/>
      <c r="N410" s="144"/>
      <c r="O410" s="144"/>
      <c r="P410" s="144"/>
      <c r="Q410" s="144"/>
      <c r="R410" s="144"/>
      <c r="S410" s="144"/>
      <c r="T410" s="144"/>
      <c r="U410" s="144"/>
      <c r="V410" s="144"/>
      <c r="W410" s="144"/>
      <c r="X410" s="144"/>
      <c r="Y410" s="144"/>
      <c r="Z410" s="144"/>
    </row>
    <row r="411" spans="1:26" ht="13.5" customHeight="1">
      <c r="A411" s="144"/>
      <c r="B411" s="144"/>
      <c r="C411" s="143"/>
      <c r="D411" s="144"/>
      <c r="E411" s="144"/>
      <c r="F411" s="144"/>
      <c r="G411" s="144"/>
      <c r="H411" s="144"/>
      <c r="I411" s="144"/>
      <c r="J411" s="144"/>
      <c r="K411" s="144"/>
      <c r="L411" s="144"/>
      <c r="M411" s="144"/>
      <c r="N411" s="144"/>
      <c r="O411" s="144"/>
      <c r="P411" s="144"/>
      <c r="Q411" s="144"/>
      <c r="R411" s="144"/>
      <c r="S411" s="144"/>
      <c r="T411" s="144"/>
      <c r="U411" s="144"/>
      <c r="V411" s="144"/>
      <c r="W411" s="144"/>
      <c r="X411" s="144"/>
      <c r="Y411" s="144"/>
      <c r="Z411" s="144"/>
    </row>
    <row r="412" spans="1:26" ht="13.5" customHeight="1">
      <c r="A412" s="144"/>
      <c r="B412" s="144"/>
      <c r="C412" s="143"/>
      <c r="D412" s="144"/>
      <c r="E412" s="144"/>
      <c r="F412" s="144"/>
      <c r="G412" s="144"/>
      <c r="H412" s="144"/>
      <c r="I412" s="144"/>
      <c r="J412" s="144"/>
      <c r="K412" s="144"/>
      <c r="L412" s="144"/>
      <c r="M412" s="144"/>
      <c r="N412" s="144"/>
      <c r="O412" s="144"/>
      <c r="P412" s="144"/>
      <c r="Q412" s="144"/>
      <c r="R412" s="144"/>
      <c r="S412" s="144"/>
      <c r="T412" s="144"/>
      <c r="U412" s="144"/>
      <c r="V412" s="144"/>
      <c r="W412" s="144"/>
      <c r="X412" s="144"/>
      <c r="Y412" s="144"/>
      <c r="Z412" s="144"/>
    </row>
    <row r="413" spans="1:26" ht="13.5" customHeight="1">
      <c r="A413" s="144"/>
      <c r="B413" s="144"/>
      <c r="C413" s="143"/>
      <c r="D413" s="144"/>
      <c r="E413" s="144"/>
      <c r="F413" s="144"/>
      <c r="G413" s="144"/>
      <c r="H413" s="144"/>
      <c r="I413" s="144"/>
      <c r="J413" s="144"/>
      <c r="K413" s="144"/>
      <c r="L413" s="144"/>
      <c r="M413" s="144"/>
      <c r="N413" s="144"/>
      <c r="O413" s="144"/>
      <c r="P413" s="144"/>
      <c r="Q413" s="144"/>
      <c r="R413" s="144"/>
      <c r="S413" s="144"/>
      <c r="T413" s="144"/>
      <c r="U413" s="144"/>
      <c r="V413" s="144"/>
      <c r="W413" s="144"/>
      <c r="X413" s="144"/>
      <c r="Y413" s="144"/>
      <c r="Z413" s="144"/>
    </row>
    <row r="414" spans="1:26" ht="13.5" customHeight="1">
      <c r="A414" s="144"/>
      <c r="B414" s="144"/>
      <c r="C414" s="143"/>
      <c r="D414" s="144"/>
      <c r="E414" s="144"/>
      <c r="F414" s="144"/>
      <c r="G414" s="144"/>
      <c r="H414" s="144"/>
      <c r="I414" s="144"/>
      <c r="J414" s="144"/>
      <c r="K414" s="144"/>
      <c r="L414" s="144"/>
      <c r="M414" s="144"/>
      <c r="N414" s="144"/>
      <c r="O414" s="144"/>
      <c r="P414" s="144"/>
      <c r="Q414" s="144"/>
      <c r="R414" s="144"/>
      <c r="S414" s="144"/>
      <c r="T414" s="144"/>
      <c r="U414" s="144"/>
      <c r="V414" s="144"/>
      <c r="W414" s="144"/>
      <c r="X414" s="144"/>
      <c r="Y414" s="144"/>
      <c r="Z414" s="144"/>
    </row>
    <row r="415" spans="1:26" ht="13.5" customHeight="1">
      <c r="A415" s="144"/>
      <c r="B415" s="144"/>
      <c r="C415" s="143"/>
      <c r="D415" s="144"/>
      <c r="E415" s="144"/>
      <c r="F415" s="144"/>
      <c r="G415" s="144"/>
      <c r="H415" s="144"/>
      <c r="I415" s="144"/>
      <c r="J415" s="144"/>
      <c r="K415" s="144"/>
      <c r="L415" s="144"/>
      <c r="M415" s="144"/>
      <c r="N415" s="144"/>
      <c r="O415" s="144"/>
      <c r="P415" s="144"/>
      <c r="Q415" s="144"/>
      <c r="R415" s="144"/>
      <c r="S415" s="144"/>
      <c r="T415" s="144"/>
      <c r="U415" s="144"/>
      <c r="V415" s="144"/>
      <c r="W415" s="144"/>
      <c r="X415" s="144"/>
      <c r="Y415" s="144"/>
      <c r="Z415" s="144"/>
    </row>
    <row r="416" spans="1:26" ht="13.5" customHeight="1">
      <c r="A416" s="144"/>
      <c r="B416" s="144"/>
      <c r="C416" s="143"/>
      <c r="D416" s="144"/>
      <c r="E416" s="144"/>
      <c r="F416" s="144"/>
      <c r="G416" s="144"/>
      <c r="H416" s="144"/>
      <c r="I416" s="144"/>
      <c r="J416" s="144"/>
      <c r="K416" s="144"/>
      <c r="L416" s="144"/>
      <c r="M416" s="144"/>
      <c r="N416" s="144"/>
      <c r="O416" s="144"/>
      <c r="P416" s="144"/>
      <c r="Q416" s="144"/>
      <c r="R416" s="144"/>
      <c r="S416" s="144"/>
      <c r="T416" s="144"/>
      <c r="U416" s="144"/>
      <c r="V416" s="144"/>
      <c r="W416" s="144"/>
      <c r="X416" s="144"/>
      <c r="Y416" s="144"/>
      <c r="Z416" s="144"/>
    </row>
    <row r="417" spans="1:26" ht="13.5" customHeight="1">
      <c r="A417" s="144"/>
      <c r="B417" s="144"/>
      <c r="C417" s="143"/>
      <c r="D417" s="144"/>
      <c r="E417" s="144"/>
      <c r="F417" s="144"/>
      <c r="G417" s="144"/>
      <c r="H417" s="144"/>
      <c r="I417" s="144"/>
      <c r="J417" s="144"/>
      <c r="K417" s="144"/>
      <c r="L417" s="144"/>
      <c r="M417" s="144"/>
      <c r="N417" s="144"/>
      <c r="O417" s="144"/>
      <c r="P417" s="144"/>
      <c r="Q417" s="144"/>
      <c r="R417" s="144"/>
      <c r="S417" s="144"/>
      <c r="T417" s="144"/>
      <c r="U417" s="144"/>
      <c r="V417" s="144"/>
      <c r="W417" s="144"/>
      <c r="X417" s="144"/>
      <c r="Y417" s="144"/>
      <c r="Z417" s="144"/>
    </row>
    <row r="418" spans="1:26" ht="13.5" customHeight="1">
      <c r="A418" s="144"/>
      <c r="B418" s="144"/>
      <c r="C418" s="143"/>
      <c r="D418" s="144"/>
      <c r="E418" s="144"/>
      <c r="F418" s="144"/>
      <c r="G418" s="144"/>
      <c r="H418" s="144"/>
      <c r="I418" s="144"/>
      <c r="J418" s="144"/>
      <c r="K418" s="144"/>
      <c r="L418" s="144"/>
      <c r="M418" s="144"/>
      <c r="N418" s="144"/>
      <c r="O418" s="144"/>
      <c r="P418" s="144"/>
      <c r="Q418" s="144"/>
      <c r="R418" s="144"/>
      <c r="S418" s="144"/>
      <c r="T418" s="144"/>
      <c r="U418" s="144"/>
      <c r="V418" s="144"/>
      <c r="W418" s="144"/>
      <c r="X418" s="144"/>
      <c r="Y418" s="144"/>
      <c r="Z418" s="144"/>
    </row>
    <row r="419" spans="1:26" ht="13.5" customHeight="1">
      <c r="A419" s="144"/>
      <c r="B419" s="144"/>
      <c r="C419" s="143"/>
      <c r="D419" s="144"/>
      <c r="E419" s="144"/>
      <c r="F419" s="144"/>
      <c r="G419" s="144"/>
      <c r="H419" s="144"/>
      <c r="I419" s="144"/>
      <c r="J419" s="144"/>
      <c r="K419" s="144"/>
      <c r="L419" s="144"/>
      <c r="M419" s="144"/>
      <c r="N419" s="144"/>
      <c r="O419" s="144"/>
      <c r="P419" s="144"/>
      <c r="Q419" s="144"/>
      <c r="R419" s="144"/>
      <c r="S419" s="144"/>
      <c r="T419" s="144"/>
      <c r="U419" s="144"/>
      <c r="V419" s="144"/>
      <c r="W419" s="144"/>
      <c r="X419" s="144"/>
      <c r="Y419" s="144"/>
      <c r="Z419" s="144"/>
    </row>
    <row r="420" spans="1:26" ht="13.5" customHeight="1">
      <c r="A420" s="144"/>
      <c r="B420" s="144"/>
      <c r="C420" s="143"/>
      <c r="D420" s="144"/>
      <c r="E420" s="144"/>
      <c r="F420" s="144"/>
      <c r="G420" s="144"/>
      <c r="H420" s="144"/>
      <c r="I420" s="144"/>
      <c r="J420" s="144"/>
      <c r="K420" s="144"/>
      <c r="L420" s="144"/>
      <c r="M420" s="144"/>
      <c r="N420" s="144"/>
      <c r="O420" s="144"/>
      <c r="P420" s="144"/>
      <c r="Q420" s="144"/>
      <c r="R420" s="144"/>
      <c r="S420" s="144"/>
      <c r="T420" s="144"/>
      <c r="U420" s="144"/>
      <c r="V420" s="144"/>
      <c r="W420" s="144"/>
      <c r="X420" s="144"/>
      <c r="Y420" s="144"/>
      <c r="Z420" s="144"/>
    </row>
    <row r="421" spans="1:26" ht="13.5" customHeight="1">
      <c r="A421" s="144"/>
      <c r="B421" s="144"/>
      <c r="C421" s="143"/>
      <c r="D421" s="144"/>
      <c r="E421" s="144"/>
      <c r="F421" s="144"/>
      <c r="G421" s="144"/>
      <c r="H421" s="144"/>
      <c r="I421" s="144"/>
      <c r="J421" s="144"/>
      <c r="K421" s="144"/>
      <c r="L421" s="144"/>
      <c r="M421" s="144"/>
      <c r="N421" s="144"/>
      <c r="O421" s="144"/>
      <c r="P421" s="144"/>
      <c r="Q421" s="144"/>
      <c r="R421" s="144"/>
      <c r="S421" s="144"/>
      <c r="T421" s="144"/>
      <c r="U421" s="144"/>
      <c r="V421" s="144"/>
      <c r="W421" s="144"/>
      <c r="X421" s="144"/>
      <c r="Y421" s="144"/>
      <c r="Z421" s="144"/>
    </row>
    <row r="422" spans="1:26" ht="13.5" customHeight="1">
      <c r="A422" s="144"/>
      <c r="B422" s="144"/>
      <c r="C422" s="143"/>
      <c r="D422" s="144"/>
      <c r="E422" s="144"/>
      <c r="F422" s="144"/>
      <c r="G422" s="144"/>
      <c r="H422" s="144"/>
      <c r="I422" s="144"/>
      <c r="J422" s="144"/>
      <c r="K422" s="144"/>
      <c r="L422" s="144"/>
      <c r="M422" s="144"/>
      <c r="N422" s="144"/>
      <c r="O422" s="144"/>
      <c r="P422" s="144"/>
      <c r="Q422" s="144"/>
      <c r="R422" s="144"/>
      <c r="S422" s="144"/>
      <c r="T422" s="144"/>
      <c r="U422" s="144"/>
      <c r="V422" s="144"/>
      <c r="W422" s="144"/>
      <c r="X422" s="144"/>
      <c r="Y422" s="144"/>
      <c r="Z422" s="144"/>
    </row>
    <row r="423" spans="1:26" ht="13.5" customHeight="1">
      <c r="A423" s="144"/>
      <c r="B423" s="144"/>
      <c r="C423" s="143"/>
      <c r="D423" s="144"/>
      <c r="E423" s="144"/>
      <c r="F423" s="144"/>
      <c r="G423" s="144"/>
      <c r="H423" s="144"/>
      <c r="I423" s="144"/>
      <c r="J423" s="144"/>
      <c r="K423" s="144"/>
      <c r="L423" s="144"/>
      <c r="M423" s="144"/>
      <c r="N423" s="144"/>
      <c r="O423" s="144"/>
      <c r="P423" s="144"/>
      <c r="Q423" s="144"/>
      <c r="R423" s="144"/>
      <c r="S423" s="144"/>
      <c r="T423" s="144"/>
      <c r="U423" s="144"/>
      <c r="V423" s="144"/>
      <c r="W423" s="144"/>
      <c r="X423" s="144"/>
      <c r="Y423" s="144"/>
      <c r="Z423" s="144"/>
    </row>
    <row r="424" spans="1:26" ht="13.5" customHeight="1">
      <c r="A424" s="144"/>
      <c r="B424" s="144"/>
      <c r="C424" s="143"/>
      <c r="D424" s="144"/>
      <c r="E424" s="144"/>
      <c r="F424" s="144"/>
      <c r="G424" s="144"/>
      <c r="H424" s="144"/>
      <c r="I424" s="144"/>
      <c r="J424" s="144"/>
      <c r="K424" s="144"/>
      <c r="L424" s="144"/>
      <c r="M424" s="144"/>
      <c r="N424" s="144"/>
      <c r="O424" s="144"/>
      <c r="P424" s="144"/>
      <c r="Q424" s="144"/>
      <c r="R424" s="144"/>
      <c r="S424" s="144"/>
      <c r="T424" s="144"/>
      <c r="U424" s="144"/>
      <c r="V424" s="144"/>
      <c r="W424" s="144"/>
      <c r="X424" s="144"/>
      <c r="Y424" s="144"/>
      <c r="Z424" s="144"/>
    </row>
    <row r="425" spans="1:26" ht="13.5" customHeight="1">
      <c r="A425" s="144"/>
      <c r="B425" s="144"/>
      <c r="C425" s="143"/>
      <c r="D425" s="144"/>
      <c r="E425" s="144"/>
      <c r="F425" s="144"/>
      <c r="G425" s="144"/>
      <c r="H425" s="144"/>
      <c r="I425" s="144"/>
      <c r="J425" s="144"/>
      <c r="K425" s="144"/>
      <c r="L425" s="144"/>
      <c r="M425" s="144"/>
      <c r="N425" s="144"/>
      <c r="O425" s="144"/>
      <c r="P425" s="144"/>
      <c r="Q425" s="144"/>
      <c r="R425" s="144"/>
      <c r="S425" s="144"/>
      <c r="T425" s="144"/>
      <c r="U425" s="144"/>
      <c r="V425" s="144"/>
      <c r="W425" s="144"/>
      <c r="X425" s="144"/>
      <c r="Y425" s="144"/>
      <c r="Z425" s="144"/>
    </row>
    <row r="426" spans="1:26" ht="13.5" customHeight="1">
      <c r="A426" s="144"/>
      <c r="B426" s="144"/>
      <c r="C426" s="143"/>
      <c r="D426" s="144"/>
      <c r="E426" s="144"/>
      <c r="F426" s="144"/>
      <c r="G426" s="144"/>
      <c r="H426" s="144"/>
      <c r="I426" s="144"/>
      <c r="J426" s="144"/>
      <c r="K426" s="144"/>
      <c r="L426" s="144"/>
      <c r="M426" s="144"/>
      <c r="N426" s="144"/>
      <c r="O426" s="144"/>
      <c r="P426" s="144"/>
      <c r="Q426" s="144"/>
      <c r="R426" s="144"/>
      <c r="S426" s="144"/>
      <c r="T426" s="144"/>
      <c r="U426" s="144"/>
      <c r="V426" s="144"/>
      <c r="W426" s="144"/>
      <c r="X426" s="144"/>
      <c r="Y426" s="144"/>
      <c r="Z426" s="144"/>
    </row>
    <row r="427" spans="1:26" ht="13.5" customHeight="1">
      <c r="A427" s="144"/>
      <c r="B427" s="144"/>
      <c r="C427" s="143"/>
      <c r="D427" s="144"/>
      <c r="E427" s="144"/>
      <c r="F427" s="144"/>
      <c r="G427" s="144"/>
      <c r="H427" s="144"/>
      <c r="I427" s="144"/>
      <c r="J427" s="144"/>
      <c r="K427" s="144"/>
      <c r="L427" s="144"/>
      <c r="M427" s="144"/>
      <c r="N427" s="144"/>
      <c r="O427" s="144"/>
      <c r="P427" s="144"/>
      <c r="Q427" s="144"/>
      <c r="R427" s="144"/>
      <c r="S427" s="144"/>
      <c r="T427" s="144"/>
      <c r="U427" s="144"/>
      <c r="V427" s="144"/>
      <c r="W427" s="144"/>
      <c r="X427" s="144"/>
      <c r="Y427" s="144"/>
      <c r="Z427" s="144"/>
    </row>
    <row r="428" spans="1:26" ht="13.5" customHeight="1">
      <c r="A428" s="144"/>
      <c r="B428" s="144"/>
      <c r="C428" s="143"/>
      <c r="D428" s="144"/>
      <c r="E428" s="144"/>
      <c r="F428" s="144"/>
      <c r="G428" s="144"/>
      <c r="H428" s="144"/>
      <c r="I428" s="144"/>
      <c r="J428" s="144"/>
      <c r="K428" s="144"/>
      <c r="L428" s="144"/>
      <c r="M428" s="144"/>
      <c r="N428" s="144"/>
      <c r="O428" s="144"/>
      <c r="P428" s="144"/>
      <c r="Q428" s="144"/>
      <c r="R428" s="144"/>
      <c r="S428" s="144"/>
      <c r="T428" s="144"/>
      <c r="U428" s="144"/>
      <c r="V428" s="144"/>
      <c r="W428" s="144"/>
      <c r="X428" s="144"/>
      <c r="Y428" s="144"/>
      <c r="Z428" s="144"/>
    </row>
    <row r="429" spans="1:26" ht="13.5" customHeight="1">
      <c r="A429" s="144"/>
      <c r="B429" s="144"/>
      <c r="C429" s="143"/>
      <c r="D429" s="144"/>
      <c r="E429" s="144"/>
      <c r="F429" s="144"/>
      <c r="G429" s="144"/>
      <c r="H429" s="144"/>
      <c r="I429" s="144"/>
      <c r="J429" s="144"/>
      <c r="K429" s="144"/>
      <c r="L429" s="144"/>
      <c r="M429" s="144"/>
      <c r="N429" s="144"/>
      <c r="O429" s="144"/>
      <c r="P429" s="144"/>
      <c r="Q429" s="144"/>
      <c r="R429" s="144"/>
      <c r="S429" s="144"/>
      <c r="T429" s="144"/>
      <c r="U429" s="144"/>
      <c r="V429" s="144"/>
      <c r="W429" s="144"/>
      <c r="X429" s="144"/>
      <c r="Y429" s="144"/>
      <c r="Z429" s="144"/>
    </row>
    <row r="430" spans="1:26" ht="13.5" customHeight="1">
      <c r="A430" s="144"/>
      <c r="B430" s="144"/>
      <c r="C430" s="143"/>
      <c r="D430" s="144"/>
      <c r="E430" s="144"/>
      <c r="F430" s="144"/>
      <c r="G430" s="144"/>
      <c r="H430" s="144"/>
      <c r="I430" s="144"/>
      <c r="J430" s="144"/>
      <c r="K430" s="144"/>
      <c r="L430" s="144"/>
      <c r="M430" s="144"/>
      <c r="N430" s="144"/>
      <c r="O430" s="144"/>
      <c r="P430" s="144"/>
      <c r="Q430" s="144"/>
      <c r="R430" s="144"/>
      <c r="S430" s="144"/>
      <c r="T430" s="144"/>
      <c r="U430" s="144"/>
      <c r="V430" s="144"/>
      <c r="W430" s="144"/>
      <c r="X430" s="144"/>
      <c r="Y430" s="144"/>
      <c r="Z430" s="144"/>
    </row>
    <row r="431" spans="1:26" ht="13.5" customHeight="1">
      <c r="A431" s="144"/>
      <c r="B431" s="144"/>
      <c r="C431" s="143"/>
      <c r="D431" s="144"/>
      <c r="E431" s="144"/>
      <c r="F431" s="144"/>
      <c r="G431" s="144"/>
      <c r="H431" s="144"/>
      <c r="I431" s="144"/>
      <c r="J431" s="144"/>
      <c r="K431" s="144"/>
      <c r="L431" s="144"/>
      <c r="M431" s="144"/>
      <c r="N431" s="144"/>
      <c r="O431" s="144"/>
      <c r="P431" s="144"/>
      <c r="Q431" s="144"/>
      <c r="R431" s="144"/>
      <c r="S431" s="144"/>
      <c r="T431" s="144"/>
      <c r="U431" s="144"/>
      <c r="V431" s="144"/>
      <c r="W431" s="144"/>
      <c r="X431" s="144"/>
      <c r="Y431" s="144"/>
      <c r="Z431" s="144"/>
    </row>
    <row r="432" spans="1:26" ht="13.5" customHeight="1">
      <c r="A432" s="144"/>
      <c r="B432" s="144"/>
      <c r="C432" s="143"/>
      <c r="D432" s="144"/>
      <c r="E432" s="144"/>
      <c r="F432" s="144"/>
      <c r="G432" s="144"/>
      <c r="H432" s="144"/>
      <c r="I432" s="144"/>
      <c r="J432" s="144"/>
      <c r="K432" s="144"/>
      <c r="L432" s="144"/>
      <c r="M432" s="144"/>
      <c r="N432" s="144"/>
      <c r="O432" s="144"/>
      <c r="P432" s="144"/>
      <c r="Q432" s="144"/>
      <c r="R432" s="144"/>
      <c r="S432" s="144"/>
      <c r="T432" s="144"/>
      <c r="U432" s="144"/>
      <c r="V432" s="144"/>
      <c r="W432" s="144"/>
      <c r="X432" s="144"/>
      <c r="Y432" s="144"/>
      <c r="Z432" s="144"/>
    </row>
    <row r="433" spans="1:26" ht="13.5" customHeight="1">
      <c r="A433" s="144"/>
      <c r="B433" s="144"/>
      <c r="C433" s="143"/>
      <c r="D433" s="144"/>
      <c r="E433" s="144"/>
      <c r="F433" s="144"/>
      <c r="G433" s="144"/>
      <c r="H433" s="144"/>
      <c r="I433" s="144"/>
      <c r="J433" s="144"/>
      <c r="K433" s="144"/>
      <c r="L433" s="144"/>
      <c r="M433" s="144"/>
      <c r="N433" s="144"/>
      <c r="O433" s="144"/>
      <c r="P433" s="144"/>
      <c r="Q433" s="144"/>
      <c r="R433" s="144"/>
      <c r="S433" s="144"/>
      <c r="T433" s="144"/>
      <c r="U433" s="144"/>
      <c r="V433" s="144"/>
      <c r="W433" s="144"/>
      <c r="X433" s="144"/>
      <c r="Y433" s="144"/>
      <c r="Z433" s="144"/>
    </row>
    <row r="434" spans="1:26" ht="13.5" customHeight="1">
      <c r="A434" s="144"/>
      <c r="B434" s="144"/>
      <c r="C434" s="143"/>
      <c r="D434" s="144"/>
      <c r="E434" s="144"/>
      <c r="F434" s="144"/>
      <c r="G434" s="144"/>
      <c r="H434" s="144"/>
      <c r="I434" s="144"/>
      <c r="J434" s="144"/>
      <c r="K434" s="144"/>
      <c r="L434" s="144"/>
      <c r="M434" s="144"/>
      <c r="N434" s="144"/>
      <c r="O434" s="144"/>
      <c r="P434" s="144"/>
      <c r="Q434" s="144"/>
      <c r="R434" s="144"/>
      <c r="S434" s="144"/>
      <c r="T434" s="144"/>
      <c r="U434" s="144"/>
      <c r="V434" s="144"/>
      <c r="W434" s="144"/>
      <c r="X434" s="144"/>
      <c r="Y434" s="144"/>
      <c r="Z434" s="144"/>
    </row>
    <row r="435" spans="1:26" ht="13.5" customHeight="1">
      <c r="A435" s="144"/>
      <c r="B435" s="144"/>
      <c r="C435" s="143"/>
      <c r="D435" s="144"/>
      <c r="E435" s="144"/>
      <c r="F435" s="144"/>
      <c r="G435" s="144"/>
      <c r="H435" s="144"/>
      <c r="I435" s="144"/>
      <c r="J435" s="144"/>
      <c r="K435" s="144"/>
      <c r="L435" s="144"/>
      <c r="M435" s="144"/>
      <c r="N435" s="144"/>
      <c r="O435" s="144"/>
      <c r="P435" s="144"/>
      <c r="Q435" s="144"/>
      <c r="R435" s="144"/>
      <c r="S435" s="144"/>
      <c r="T435" s="144"/>
      <c r="U435" s="144"/>
      <c r="V435" s="144"/>
      <c r="W435" s="144"/>
      <c r="X435" s="144"/>
      <c r="Y435" s="144"/>
      <c r="Z435" s="144"/>
    </row>
    <row r="436" spans="1:26" ht="13.5" customHeight="1">
      <c r="A436" s="144"/>
      <c r="B436" s="144"/>
      <c r="C436" s="143"/>
      <c r="D436" s="144"/>
      <c r="E436" s="144"/>
      <c r="F436" s="144"/>
      <c r="G436" s="144"/>
      <c r="H436" s="144"/>
      <c r="I436" s="144"/>
      <c r="J436" s="144"/>
      <c r="K436" s="144"/>
      <c r="L436" s="144"/>
      <c r="M436" s="144"/>
      <c r="N436" s="144"/>
      <c r="O436" s="144"/>
      <c r="P436" s="144"/>
      <c r="Q436" s="144"/>
      <c r="R436" s="144"/>
      <c r="S436" s="144"/>
      <c r="T436" s="144"/>
      <c r="U436" s="144"/>
      <c r="V436" s="144"/>
      <c r="W436" s="144"/>
      <c r="X436" s="144"/>
      <c r="Y436" s="144"/>
      <c r="Z436" s="144"/>
    </row>
    <row r="437" spans="1:26" ht="13.5" customHeight="1">
      <c r="A437" s="144"/>
      <c r="B437" s="144"/>
      <c r="C437" s="143"/>
      <c r="D437" s="144"/>
      <c r="E437" s="144"/>
      <c r="F437" s="144"/>
      <c r="G437" s="144"/>
      <c r="H437" s="144"/>
      <c r="I437" s="144"/>
      <c r="J437" s="144"/>
      <c r="K437" s="144"/>
      <c r="L437" s="144"/>
      <c r="M437" s="144"/>
      <c r="N437" s="144"/>
      <c r="O437" s="144"/>
      <c r="P437" s="144"/>
      <c r="Q437" s="144"/>
      <c r="R437" s="144"/>
      <c r="S437" s="144"/>
      <c r="T437" s="144"/>
      <c r="U437" s="144"/>
      <c r="V437" s="144"/>
      <c r="W437" s="144"/>
      <c r="X437" s="144"/>
      <c r="Y437" s="144"/>
      <c r="Z437" s="144"/>
    </row>
    <row r="438" spans="1:26" ht="13.5" customHeight="1">
      <c r="A438" s="144"/>
      <c r="B438" s="144"/>
      <c r="C438" s="143"/>
      <c r="D438" s="144"/>
      <c r="E438" s="144"/>
      <c r="F438" s="144"/>
      <c r="G438" s="144"/>
      <c r="H438" s="144"/>
      <c r="I438" s="144"/>
      <c r="J438" s="144"/>
      <c r="K438" s="144"/>
      <c r="L438" s="144"/>
      <c r="M438" s="144"/>
      <c r="N438" s="144"/>
      <c r="O438" s="144"/>
      <c r="P438" s="144"/>
      <c r="Q438" s="144"/>
      <c r="R438" s="144"/>
      <c r="S438" s="144"/>
      <c r="T438" s="144"/>
      <c r="U438" s="144"/>
      <c r="V438" s="144"/>
      <c r="W438" s="144"/>
      <c r="X438" s="144"/>
      <c r="Y438" s="144"/>
      <c r="Z438" s="144"/>
    </row>
    <row r="439" spans="1:26" ht="13.5" customHeight="1">
      <c r="A439" s="144"/>
      <c r="B439" s="144"/>
      <c r="C439" s="143"/>
      <c r="D439" s="144"/>
      <c r="E439" s="144"/>
      <c r="F439" s="144"/>
      <c r="G439" s="144"/>
      <c r="H439" s="144"/>
      <c r="I439" s="144"/>
      <c r="J439" s="144"/>
      <c r="K439" s="144"/>
      <c r="L439" s="144"/>
      <c r="M439" s="144"/>
      <c r="N439" s="144"/>
      <c r="O439" s="144"/>
      <c r="P439" s="144"/>
      <c r="Q439" s="144"/>
      <c r="R439" s="144"/>
      <c r="S439" s="144"/>
      <c r="T439" s="144"/>
      <c r="U439" s="144"/>
      <c r="V439" s="144"/>
      <c r="W439" s="144"/>
      <c r="X439" s="144"/>
      <c r="Y439" s="144"/>
      <c r="Z439" s="144"/>
    </row>
    <row r="440" spans="1:26" ht="13.5" customHeight="1">
      <c r="A440" s="144"/>
      <c r="B440" s="144"/>
      <c r="C440" s="143"/>
      <c r="D440" s="144"/>
      <c r="E440" s="144"/>
      <c r="F440" s="144"/>
      <c r="G440" s="144"/>
      <c r="H440" s="144"/>
      <c r="I440" s="144"/>
      <c r="J440" s="144"/>
      <c r="K440" s="144"/>
      <c r="L440" s="144"/>
      <c r="M440" s="144"/>
      <c r="N440" s="144"/>
      <c r="O440" s="144"/>
      <c r="P440" s="144"/>
      <c r="Q440" s="144"/>
      <c r="R440" s="144"/>
      <c r="S440" s="144"/>
      <c r="T440" s="144"/>
      <c r="U440" s="144"/>
      <c r="V440" s="144"/>
      <c r="W440" s="144"/>
      <c r="X440" s="144"/>
      <c r="Y440" s="144"/>
      <c r="Z440" s="144"/>
    </row>
    <row r="441" spans="1:26" ht="13.5" customHeight="1">
      <c r="A441" s="144"/>
      <c r="B441" s="144"/>
      <c r="C441" s="143"/>
      <c r="D441" s="144"/>
      <c r="E441" s="144"/>
      <c r="F441" s="144"/>
      <c r="G441" s="144"/>
      <c r="H441" s="144"/>
      <c r="I441" s="144"/>
      <c r="J441" s="144"/>
      <c r="K441" s="144"/>
      <c r="L441" s="144"/>
      <c r="M441" s="144"/>
      <c r="N441" s="144"/>
      <c r="O441" s="144"/>
      <c r="P441" s="144"/>
      <c r="Q441" s="144"/>
      <c r="R441" s="144"/>
      <c r="S441" s="144"/>
      <c r="T441" s="144"/>
      <c r="U441" s="144"/>
      <c r="V441" s="144"/>
      <c r="W441" s="144"/>
      <c r="X441" s="144"/>
      <c r="Y441" s="144"/>
      <c r="Z441" s="144"/>
    </row>
    <row r="442" spans="1:26" ht="13.5" customHeight="1">
      <c r="A442" s="144"/>
      <c r="B442" s="144"/>
      <c r="C442" s="143"/>
      <c r="D442" s="144"/>
      <c r="E442" s="144"/>
      <c r="F442" s="144"/>
      <c r="G442" s="144"/>
      <c r="H442" s="144"/>
      <c r="I442" s="144"/>
      <c r="J442" s="144"/>
      <c r="K442" s="144"/>
      <c r="L442" s="144"/>
      <c r="M442" s="144"/>
      <c r="N442" s="144"/>
      <c r="O442" s="144"/>
      <c r="P442" s="144"/>
      <c r="Q442" s="144"/>
      <c r="R442" s="144"/>
      <c r="S442" s="144"/>
      <c r="T442" s="144"/>
      <c r="U442" s="144"/>
      <c r="V442" s="144"/>
      <c r="W442" s="144"/>
      <c r="X442" s="144"/>
      <c r="Y442" s="144"/>
      <c r="Z442" s="144"/>
    </row>
    <row r="443" spans="1:26" ht="13.5" customHeight="1">
      <c r="A443" s="144"/>
      <c r="B443" s="144"/>
      <c r="C443" s="143"/>
      <c r="D443" s="144"/>
      <c r="E443" s="144"/>
      <c r="F443" s="144"/>
      <c r="G443" s="144"/>
      <c r="H443" s="144"/>
      <c r="I443" s="144"/>
      <c r="J443" s="144"/>
      <c r="K443" s="144"/>
      <c r="L443" s="144"/>
      <c r="M443" s="144"/>
      <c r="N443" s="144"/>
      <c r="O443" s="144"/>
      <c r="P443" s="144"/>
      <c r="Q443" s="144"/>
      <c r="R443" s="144"/>
      <c r="S443" s="144"/>
      <c r="T443" s="144"/>
      <c r="U443" s="144"/>
      <c r="V443" s="144"/>
      <c r="W443" s="144"/>
      <c r="X443" s="144"/>
      <c r="Y443" s="144"/>
      <c r="Z443" s="144"/>
    </row>
    <row r="444" spans="1:26" ht="13.5" customHeight="1">
      <c r="A444" s="144"/>
      <c r="B444" s="144"/>
      <c r="C444" s="143"/>
      <c r="D444" s="144"/>
      <c r="E444" s="144"/>
      <c r="F444" s="144"/>
      <c r="G444" s="144"/>
      <c r="H444" s="144"/>
      <c r="I444" s="144"/>
      <c r="J444" s="144"/>
      <c r="K444" s="144"/>
      <c r="L444" s="144"/>
      <c r="M444" s="144"/>
      <c r="N444" s="144"/>
      <c r="O444" s="144"/>
      <c r="P444" s="144"/>
      <c r="Q444" s="144"/>
      <c r="R444" s="144"/>
      <c r="S444" s="144"/>
      <c r="T444" s="144"/>
      <c r="U444" s="144"/>
      <c r="V444" s="144"/>
      <c r="W444" s="144"/>
      <c r="X444" s="144"/>
      <c r="Y444" s="144"/>
      <c r="Z444" s="144"/>
    </row>
    <row r="445" spans="1:26" ht="13.5" customHeight="1">
      <c r="A445" s="144"/>
      <c r="B445" s="144"/>
      <c r="C445" s="143"/>
      <c r="D445" s="144"/>
      <c r="E445" s="144"/>
      <c r="F445" s="144"/>
      <c r="G445" s="144"/>
      <c r="H445" s="144"/>
      <c r="I445" s="144"/>
      <c r="J445" s="144"/>
      <c r="K445" s="144"/>
      <c r="L445" s="144"/>
      <c r="M445" s="144"/>
      <c r="N445" s="144"/>
      <c r="O445" s="144"/>
      <c r="P445" s="144"/>
      <c r="Q445" s="144"/>
      <c r="R445" s="144"/>
      <c r="S445" s="144"/>
      <c r="T445" s="144"/>
      <c r="U445" s="144"/>
      <c r="V445" s="144"/>
      <c r="W445" s="144"/>
      <c r="X445" s="144"/>
      <c r="Y445" s="144"/>
      <c r="Z445" s="144"/>
    </row>
    <row r="446" spans="1:26" ht="13.5" customHeight="1">
      <c r="A446" s="144"/>
      <c r="B446" s="144"/>
      <c r="C446" s="143"/>
      <c r="D446" s="144"/>
      <c r="E446" s="144"/>
      <c r="F446" s="144"/>
      <c r="G446" s="144"/>
      <c r="H446" s="144"/>
      <c r="I446" s="144"/>
      <c r="J446" s="144"/>
      <c r="K446" s="144"/>
      <c r="L446" s="144"/>
      <c r="M446" s="144"/>
      <c r="N446" s="144"/>
      <c r="O446" s="144"/>
      <c r="P446" s="144"/>
      <c r="Q446" s="144"/>
      <c r="R446" s="144"/>
      <c r="S446" s="144"/>
      <c r="T446" s="144"/>
      <c r="U446" s="144"/>
      <c r="V446" s="144"/>
      <c r="W446" s="144"/>
      <c r="X446" s="144"/>
      <c r="Y446" s="144"/>
      <c r="Z446" s="144"/>
    </row>
    <row r="447" spans="1:26" ht="13.5" customHeight="1">
      <c r="A447" s="144"/>
      <c r="B447" s="144"/>
      <c r="C447" s="143"/>
      <c r="D447" s="144"/>
      <c r="E447" s="144"/>
      <c r="F447" s="144"/>
      <c r="G447" s="144"/>
      <c r="H447" s="144"/>
      <c r="I447" s="144"/>
      <c r="J447" s="144"/>
      <c r="K447" s="144"/>
      <c r="L447" s="144"/>
      <c r="M447" s="144"/>
      <c r="N447" s="144"/>
      <c r="O447" s="144"/>
      <c r="P447" s="144"/>
      <c r="Q447" s="144"/>
      <c r="R447" s="144"/>
      <c r="S447" s="144"/>
      <c r="T447" s="144"/>
      <c r="U447" s="144"/>
      <c r="V447" s="144"/>
      <c r="W447" s="144"/>
      <c r="X447" s="144"/>
      <c r="Y447" s="144"/>
      <c r="Z447" s="144"/>
    </row>
    <row r="448" spans="1:26" ht="13.5" customHeight="1">
      <c r="A448" s="144"/>
      <c r="B448" s="144"/>
      <c r="C448" s="143"/>
      <c r="D448" s="144"/>
      <c r="E448" s="144"/>
      <c r="F448" s="144"/>
      <c r="G448" s="144"/>
      <c r="H448" s="144"/>
      <c r="I448" s="144"/>
      <c r="J448" s="144"/>
      <c r="K448" s="144"/>
      <c r="L448" s="144"/>
      <c r="M448" s="144"/>
      <c r="N448" s="144"/>
      <c r="O448" s="144"/>
      <c r="P448" s="144"/>
      <c r="Q448" s="144"/>
      <c r="R448" s="144"/>
      <c r="S448" s="144"/>
      <c r="T448" s="144"/>
      <c r="U448" s="144"/>
      <c r="V448" s="144"/>
      <c r="W448" s="144"/>
      <c r="X448" s="144"/>
      <c r="Y448" s="144"/>
      <c r="Z448" s="144"/>
    </row>
    <row r="449" spans="1:26" ht="13.5" customHeight="1">
      <c r="A449" s="144"/>
      <c r="B449" s="144"/>
      <c r="C449" s="143"/>
      <c r="D449" s="144"/>
      <c r="E449" s="144"/>
      <c r="F449" s="144"/>
      <c r="G449" s="144"/>
      <c r="H449" s="144"/>
      <c r="I449" s="144"/>
      <c r="J449" s="144"/>
      <c r="K449" s="144"/>
      <c r="L449" s="144"/>
      <c r="M449" s="144"/>
      <c r="N449" s="144"/>
      <c r="O449" s="144"/>
      <c r="P449" s="144"/>
      <c r="Q449" s="144"/>
      <c r="R449" s="144"/>
      <c r="S449" s="144"/>
      <c r="T449" s="144"/>
      <c r="U449" s="144"/>
      <c r="V449" s="144"/>
      <c r="W449" s="144"/>
      <c r="X449" s="144"/>
      <c r="Y449" s="144"/>
      <c r="Z449" s="144"/>
    </row>
    <row r="450" spans="1:26" ht="13.5" customHeight="1">
      <c r="A450" s="144"/>
      <c r="B450" s="144"/>
      <c r="C450" s="143"/>
      <c r="D450" s="144"/>
      <c r="E450" s="144"/>
      <c r="F450" s="144"/>
      <c r="G450" s="144"/>
      <c r="H450" s="144"/>
      <c r="I450" s="144"/>
      <c r="J450" s="144"/>
      <c r="K450" s="144"/>
      <c r="L450" s="144"/>
      <c r="M450" s="144"/>
      <c r="N450" s="144"/>
      <c r="O450" s="144"/>
      <c r="P450" s="144"/>
      <c r="Q450" s="144"/>
      <c r="R450" s="144"/>
      <c r="S450" s="144"/>
      <c r="T450" s="144"/>
      <c r="U450" s="144"/>
      <c r="V450" s="144"/>
      <c r="W450" s="144"/>
      <c r="X450" s="144"/>
      <c r="Y450" s="144"/>
      <c r="Z450" s="144"/>
    </row>
    <row r="451" spans="1:26" ht="13.5" customHeight="1">
      <c r="A451" s="144"/>
      <c r="B451" s="144"/>
      <c r="C451" s="143"/>
      <c r="D451" s="144"/>
      <c r="E451" s="144"/>
      <c r="F451" s="144"/>
      <c r="G451" s="144"/>
      <c r="H451" s="144"/>
      <c r="I451" s="144"/>
      <c r="J451" s="144"/>
      <c r="K451" s="144"/>
      <c r="L451" s="144"/>
      <c r="M451" s="144"/>
      <c r="N451" s="144"/>
      <c r="O451" s="144"/>
      <c r="P451" s="144"/>
      <c r="Q451" s="144"/>
      <c r="R451" s="144"/>
      <c r="S451" s="144"/>
      <c r="T451" s="144"/>
      <c r="U451" s="144"/>
      <c r="V451" s="144"/>
      <c r="W451" s="144"/>
      <c r="X451" s="144"/>
      <c r="Y451" s="144"/>
      <c r="Z451" s="144"/>
    </row>
    <row r="452" spans="1:26" ht="13.5" customHeight="1">
      <c r="A452" s="144"/>
      <c r="B452" s="144"/>
      <c r="C452" s="143"/>
      <c r="D452" s="144"/>
      <c r="E452" s="144"/>
      <c r="F452" s="144"/>
      <c r="G452" s="144"/>
      <c r="H452" s="144"/>
      <c r="I452" s="144"/>
      <c r="J452" s="144"/>
      <c r="K452" s="144"/>
      <c r="L452" s="144"/>
      <c r="M452" s="144"/>
      <c r="N452" s="144"/>
      <c r="O452" s="144"/>
      <c r="P452" s="144"/>
      <c r="Q452" s="144"/>
      <c r="R452" s="144"/>
      <c r="S452" s="144"/>
      <c r="T452" s="144"/>
      <c r="U452" s="144"/>
      <c r="V452" s="144"/>
      <c r="W452" s="144"/>
      <c r="X452" s="144"/>
      <c r="Y452" s="144"/>
      <c r="Z452" s="144"/>
    </row>
    <row r="453" spans="1:26" ht="13.5" customHeight="1">
      <c r="A453" s="144"/>
      <c r="B453" s="144"/>
      <c r="C453" s="143"/>
      <c r="D453" s="144"/>
      <c r="E453" s="144"/>
      <c r="F453" s="144"/>
      <c r="G453" s="144"/>
      <c r="H453" s="144"/>
      <c r="I453" s="144"/>
      <c r="J453" s="144"/>
      <c r="K453" s="144"/>
      <c r="L453" s="144"/>
      <c r="M453" s="144"/>
      <c r="N453" s="144"/>
      <c r="O453" s="144"/>
      <c r="P453" s="144"/>
      <c r="Q453" s="144"/>
      <c r="R453" s="144"/>
      <c r="S453" s="144"/>
      <c r="T453" s="144"/>
      <c r="U453" s="144"/>
      <c r="V453" s="144"/>
      <c r="W453" s="144"/>
      <c r="X453" s="144"/>
      <c r="Y453" s="144"/>
      <c r="Z453" s="144"/>
    </row>
    <row r="454" spans="1:26" ht="13.5" customHeight="1">
      <c r="A454" s="144"/>
      <c r="B454" s="144"/>
      <c r="C454" s="143"/>
      <c r="D454" s="144"/>
      <c r="E454" s="144"/>
      <c r="F454" s="144"/>
      <c r="G454" s="144"/>
      <c r="H454" s="144"/>
      <c r="I454" s="144"/>
      <c r="J454" s="144"/>
      <c r="K454" s="144"/>
      <c r="L454" s="144"/>
      <c r="M454" s="144"/>
      <c r="N454" s="144"/>
      <c r="O454" s="144"/>
      <c r="P454" s="144"/>
      <c r="Q454" s="144"/>
      <c r="R454" s="144"/>
      <c r="S454" s="144"/>
      <c r="T454" s="144"/>
      <c r="U454" s="144"/>
      <c r="V454" s="144"/>
      <c r="W454" s="144"/>
      <c r="X454" s="144"/>
      <c r="Y454" s="144"/>
      <c r="Z454" s="144"/>
    </row>
    <row r="455" spans="1:26" ht="13.5" customHeight="1">
      <c r="A455" s="144"/>
      <c r="B455" s="144"/>
      <c r="C455" s="143"/>
      <c r="D455" s="144"/>
      <c r="E455" s="144"/>
      <c r="F455" s="144"/>
      <c r="G455" s="144"/>
      <c r="H455" s="144"/>
      <c r="I455" s="144"/>
      <c r="J455" s="144"/>
      <c r="K455" s="144"/>
      <c r="L455" s="144"/>
      <c r="M455" s="144"/>
      <c r="N455" s="144"/>
      <c r="O455" s="144"/>
      <c r="P455" s="144"/>
      <c r="Q455" s="144"/>
      <c r="R455" s="144"/>
      <c r="S455" s="144"/>
      <c r="T455" s="144"/>
      <c r="U455" s="144"/>
      <c r="V455" s="144"/>
      <c r="W455" s="144"/>
      <c r="X455" s="144"/>
      <c r="Y455" s="144"/>
      <c r="Z455" s="144"/>
    </row>
    <row r="456" spans="1:26" ht="13.5" customHeight="1">
      <c r="A456" s="144"/>
      <c r="B456" s="144"/>
      <c r="C456" s="143"/>
      <c r="D456" s="144"/>
      <c r="E456" s="144"/>
      <c r="F456" s="144"/>
      <c r="G456" s="144"/>
      <c r="H456" s="144"/>
      <c r="I456" s="144"/>
      <c r="J456" s="144"/>
      <c r="K456" s="144"/>
      <c r="L456" s="144"/>
      <c r="M456" s="144"/>
      <c r="N456" s="144"/>
      <c r="O456" s="144"/>
      <c r="P456" s="144"/>
      <c r="Q456" s="144"/>
      <c r="R456" s="144"/>
      <c r="S456" s="144"/>
      <c r="T456" s="144"/>
      <c r="U456" s="144"/>
      <c r="V456" s="144"/>
      <c r="W456" s="144"/>
      <c r="X456" s="144"/>
      <c r="Y456" s="144"/>
      <c r="Z456" s="144"/>
    </row>
    <row r="457" spans="1:26" ht="13.5" customHeight="1">
      <c r="A457" s="144"/>
      <c r="B457" s="144"/>
      <c r="C457" s="143"/>
      <c r="D457" s="144"/>
      <c r="E457" s="144"/>
      <c r="F457" s="144"/>
      <c r="G457" s="144"/>
      <c r="H457" s="144"/>
      <c r="I457" s="144"/>
      <c r="J457" s="144"/>
      <c r="K457" s="144"/>
      <c r="L457" s="144"/>
      <c r="M457" s="144"/>
      <c r="N457" s="144"/>
      <c r="O457" s="144"/>
      <c r="P457" s="144"/>
      <c r="Q457" s="144"/>
      <c r="R457" s="144"/>
      <c r="S457" s="144"/>
      <c r="T457" s="144"/>
      <c r="U457" s="144"/>
      <c r="V457" s="144"/>
      <c r="W457" s="144"/>
      <c r="X457" s="144"/>
      <c r="Y457" s="144"/>
      <c r="Z457" s="144"/>
    </row>
    <row r="458" spans="1:26" ht="13.5" customHeight="1">
      <c r="A458" s="144"/>
      <c r="B458" s="144"/>
      <c r="C458" s="143"/>
      <c r="D458" s="144"/>
      <c r="E458" s="144"/>
      <c r="F458" s="144"/>
      <c r="G458" s="144"/>
      <c r="H458" s="144"/>
      <c r="I458" s="144"/>
      <c r="J458" s="144"/>
      <c r="K458" s="144"/>
      <c r="L458" s="144"/>
      <c r="M458" s="144"/>
      <c r="N458" s="144"/>
      <c r="O458" s="144"/>
      <c r="P458" s="144"/>
      <c r="Q458" s="144"/>
      <c r="R458" s="144"/>
      <c r="S458" s="144"/>
      <c r="T458" s="144"/>
      <c r="U458" s="144"/>
      <c r="V458" s="144"/>
      <c r="W458" s="144"/>
      <c r="X458" s="144"/>
      <c r="Y458" s="144"/>
      <c r="Z458" s="144"/>
    </row>
    <row r="459" spans="1:26" ht="13.5" customHeight="1">
      <c r="A459" s="144"/>
      <c r="B459" s="144"/>
      <c r="C459" s="143"/>
      <c r="D459" s="144"/>
      <c r="E459" s="144"/>
      <c r="F459" s="144"/>
      <c r="G459" s="144"/>
      <c r="H459" s="144"/>
      <c r="I459" s="144"/>
      <c r="J459" s="144"/>
      <c r="K459" s="144"/>
      <c r="L459" s="144"/>
      <c r="M459" s="144"/>
      <c r="N459" s="144"/>
      <c r="O459" s="144"/>
      <c r="P459" s="144"/>
      <c r="Q459" s="144"/>
      <c r="R459" s="144"/>
      <c r="S459" s="144"/>
      <c r="T459" s="144"/>
      <c r="U459" s="144"/>
      <c r="V459" s="144"/>
      <c r="W459" s="144"/>
      <c r="X459" s="144"/>
      <c r="Y459" s="144"/>
      <c r="Z459" s="144"/>
    </row>
    <row r="460" spans="1:26" ht="13.5" customHeight="1">
      <c r="A460" s="144"/>
      <c r="B460" s="144"/>
      <c r="C460" s="143"/>
      <c r="D460" s="144"/>
      <c r="E460" s="144"/>
      <c r="F460" s="144"/>
      <c r="G460" s="144"/>
      <c r="H460" s="144"/>
      <c r="I460" s="144"/>
      <c r="J460" s="144"/>
      <c r="K460" s="144"/>
      <c r="L460" s="144"/>
      <c r="M460" s="144"/>
      <c r="N460" s="144"/>
      <c r="O460" s="144"/>
      <c r="P460" s="144"/>
      <c r="Q460" s="144"/>
      <c r="R460" s="144"/>
      <c r="S460" s="144"/>
      <c r="T460" s="144"/>
      <c r="U460" s="144"/>
      <c r="V460" s="144"/>
      <c r="W460" s="144"/>
      <c r="X460" s="144"/>
      <c r="Y460" s="144"/>
      <c r="Z460" s="144"/>
    </row>
    <row r="461" spans="1:26" ht="13.5" customHeight="1">
      <c r="A461" s="144"/>
      <c r="B461" s="144"/>
      <c r="C461" s="143"/>
      <c r="D461" s="144"/>
      <c r="E461" s="144"/>
      <c r="F461" s="144"/>
      <c r="G461" s="144"/>
      <c r="H461" s="144"/>
      <c r="I461" s="144"/>
      <c r="J461" s="144"/>
      <c r="K461" s="144"/>
      <c r="L461" s="144"/>
      <c r="M461" s="144"/>
      <c r="N461" s="144"/>
      <c r="O461" s="144"/>
      <c r="P461" s="144"/>
      <c r="Q461" s="144"/>
      <c r="R461" s="144"/>
      <c r="S461" s="144"/>
      <c r="T461" s="144"/>
      <c r="U461" s="144"/>
      <c r="V461" s="144"/>
      <c r="W461" s="144"/>
      <c r="X461" s="144"/>
      <c r="Y461" s="144"/>
      <c r="Z461" s="144"/>
    </row>
    <row r="462" spans="1:26" ht="13.5" customHeight="1">
      <c r="A462" s="144"/>
      <c r="B462" s="144"/>
      <c r="C462" s="143"/>
      <c r="D462" s="144"/>
      <c r="E462" s="144"/>
      <c r="F462" s="144"/>
      <c r="G462" s="144"/>
      <c r="H462" s="144"/>
      <c r="I462" s="144"/>
      <c r="J462" s="144"/>
      <c r="K462" s="144"/>
      <c r="L462" s="144"/>
      <c r="M462" s="144"/>
      <c r="N462" s="144"/>
      <c r="O462" s="144"/>
      <c r="P462" s="144"/>
      <c r="Q462" s="144"/>
      <c r="R462" s="144"/>
      <c r="S462" s="144"/>
      <c r="T462" s="144"/>
      <c r="U462" s="144"/>
      <c r="V462" s="144"/>
      <c r="W462" s="144"/>
      <c r="X462" s="144"/>
      <c r="Y462" s="144"/>
      <c r="Z462" s="144"/>
    </row>
    <row r="463" spans="1:26" ht="13.5" customHeight="1">
      <c r="A463" s="144"/>
      <c r="B463" s="144"/>
      <c r="C463" s="143"/>
      <c r="D463" s="144"/>
      <c r="E463" s="144"/>
      <c r="F463" s="144"/>
      <c r="G463" s="144"/>
      <c r="H463" s="144"/>
      <c r="I463" s="144"/>
      <c r="J463" s="144"/>
      <c r="K463" s="144"/>
      <c r="L463" s="144"/>
      <c r="M463" s="144"/>
      <c r="N463" s="144"/>
      <c r="O463" s="144"/>
      <c r="P463" s="144"/>
      <c r="Q463" s="144"/>
      <c r="R463" s="144"/>
      <c r="S463" s="144"/>
      <c r="T463" s="144"/>
      <c r="U463" s="144"/>
      <c r="V463" s="144"/>
      <c r="W463" s="144"/>
      <c r="X463" s="144"/>
      <c r="Y463" s="144"/>
      <c r="Z463" s="144"/>
    </row>
    <row r="464" spans="1:26" ht="13.5" customHeight="1">
      <c r="A464" s="144"/>
      <c r="B464" s="144"/>
      <c r="C464" s="143"/>
      <c r="D464" s="144"/>
      <c r="E464" s="144"/>
      <c r="F464" s="144"/>
      <c r="G464" s="144"/>
      <c r="H464" s="144"/>
      <c r="I464" s="144"/>
      <c r="J464" s="144"/>
      <c r="K464" s="144"/>
      <c r="L464" s="144"/>
      <c r="M464" s="144"/>
      <c r="N464" s="144"/>
      <c r="O464" s="144"/>
      <c r="P464" s="144"/>
      <c r="Q464" s="144"/>
      <c r="R464" s="144"/>
      <c r="S464" s="144"/>
      <c r="T464" s="144"/>
      <c r="U464" s="144"/>
      <c r="V464" s="144"/>
      <c r="W464" s="144"/>
      <c r="X464" s="144"/>
      <c r="Y464" s="144"/>
      <c r="Z464" s="144"/>
    </row>
    <row r="465" spans="1:26" ht="13.5" customHeight="1">
      <c r="A465" s="144"/>
      <c r="B465" s="144"/>
      <c r="C465" s="143"/>
      <c r="D465" s="144"/>
      <c r="E465" s="144"/>
      <c r="F465" s="144"/>
      <c r="G465" s="144"/>
      <c r="H465" s="144"/>
      <c r="I465" s="144"/>
      <c r="J465" s="144"/>
      <c r="K465" s="144"/>
      <c r="L465" s="144"/>
      <c r="M465" s="144"/>
      <c r="N465" s="144"/>
      <c r="O465" s="144"/>
      <c r="P465" s="144"/>
      <c r="Q465" s="144"/>
      <c r="R465" s="144"/>
      <c r="S465" s="144"/>
      <c r="T465" s="144"/>
      <c r="U465" s="144"/>
      <c r="V465" s="144"/>
      <c r="W465" s="144"/>
      <c r="X465" s="144"/>
      <c r="Y465" s="144"/>
      <c r="Z465" s="144"/>
    </row>
    <row r="466" spans="1:26" ht="13.5" customHeight="1">
      <c r="A466" s="144"/>
      <c r="B466" s="144"/>
      <c r="C466" s="143"/>
      <c r="D466" s="144"/>
      <c r="E466" s="144"/>
      <c r="F466" s="144"/>
      <c r="G466" s="144"/>
      <c r="H466" s="144"/>
      <c r="I466" s="144"/>
      <c r="J466" s="144"/>
      <c r="K466" s="144"/>
      <c r="L466" s="144"/>
      <c r="M466" s="144"/>
      <c r="N466" s="144"/>
      <c r="O466" s="144"/>
      <c r="P466" s="144"/>
      <c r="Q466" s="144"/>
      <c r="R466" s="144"/>
      <c r="S466" s="144"/>
      <c r="T466" s="144"/>
      <c r="U466" s="144"/>
      <c r="V466" s="144"/>
      <c r="W466" s="144"/>
      <c r="X466" s="144"/>
      <c r="Y466" s="144"/>
      <c r="Z466" s="144"/>
    </row>
    <row r="467" spans="1:26" ht="13.5" customHeight="1">
      <c r="A467" s="144"/>
      <c r="B467" s="144"/>
      <c r="C467" s="143"/>
      <c r="D467" s="144"/>
      <c r="E467" s="144"/>
      <c r="F467" s="144"/>
      <c r="G467" s="144"/>
      <c r="H467" s="144"/>
      <c r="I467" s="144"/>
      <c r="J467" s="144"/>
      <c r="K467" s="144"/>
      <c r="L467" s="144"/>
      <c r="M467" s="144"/>
      <c r="N467" s="144"/>
      <c r="O467" s="144"/>
      <c r="P467" s="144"/>
      <c r="Q467" s="144"/>
      <c r="R467" s="144"/>
      <c r="S467" s="144"/>
      <c r="T467" s="144"/>
      <c r="U467" s="144"/>
      <c r="V467" s="144"/>
      <c r="W467" s="144"/>
      <c r="X467" s="144"/>
      <c r="Y467" s="144"/>
      <c r="Z467" s="144"/>
    </row>
    <row r="468" spans="1:26" ht="13.5" customHeight="1">
      <c r="A468" s="144"/>
      <c r="B468" s="144"/>
      <c r="C468" s="143"/>
      <c r="D468" s="144"/>
      <c r="E468" s="144"/>
      <c r="F468" s="144"/>
      <c r="G468" s="144"/>
      <c r="H468" s="144"/>
      <c r="I468" s="144"/>
      <c r="J468" s="144"/>
      <c r="K468" s="144"/>
      <c r="L468" s="144"/>
      <c r="M468" s="144"/>
      <c r="N468" s="144"/>
      <c r="O468" s="144"/>
      <c r="P468" s="144"/>
      <c r="Q468" s="144"/>
      <c r="R468" s="144"/>
      <c r="S468" s="144"/>
      <c r="T468" s="144"/>
      <c r="U468" s="144"/>
      <c r="V468" s="144"/>
      <c r="W468" s="144"/>
      <c r="X468" s="144"/>
      <c r="Y468" s="144"/>
      <c r="Z468" s="144"/>
    </row>
    <row r="469" spans="1:26" ht="13.5" customHeight="1">
      <c r="A469" s="144"/>
      <c r="B469" s="144"/>
      <c r="C469" s="143"/>
      <c r="D469" s="144"/>
      <c r="E469" s="144"/>
      <c r="F469" s="144"/>
      <c r="G469" s="144"/>
      <c r="H469" s="144"/>
      <c r="I469" s="144"/>
      <c r="J469" s="144"/>
      <c r="K469" s="144"/>
      <c r="L469" s="144"/>
      <c r="M469" s="144"/>
      <c r="N469" s="144"/>
      <c r="O469" s="144"/>
      <c r="P469" s="144"/>
      <c r="Q469" s="144"/>
      <c r="R469" s="144"/>
      <c r="S469" s="144"/>
      <c r="T469" s="144"/>
      <c r="U469" s="144"/>
      <c r="V469" s="144"/>
      <c r="W469" s="144"/>
      <c r="X469" s="144"/>
      <c r="Y469" s="144"/>
      <c r="Z469" s="144"/>
    </row>
    <row r="470" spans="1:26" ht="13.5" customHeight="1">
      <c r="A470" s="144"/>
      <c r="B470" s="144"/>
      <c r="C470" s="143"/>
      <c r="D470" s="144"/>
      <c r="E470" s="144"/>
      <c r="F470" s="144"/>
      <c r="G470" s="144"/>
      <c r="H470" s="144"/>
      <c r="I470" s="144"/>
      <c r="J470" s="144"/>
      <c r="K470" s="144"/>
      <c r="L470" s="144"/>
      <c r="M470" s="144"/>
      <c r="N470" s="144"/>
      <c r="O470" s="144"/>
      <c r="P470" s="144"/>
      <c r="Q470" s="144"/>
      <c r="R470" s="144"/>
      <c r="S470" s="144"/>
      <c r="T470" s="144"/>
      <c r="U470" s="144"/>
      <c r="V470" s="144"/>
      <c r="W470" s="144"/>
      <c r="X470" s="144"/>
      <c r="Y470" s="144"/>
      <c r="Z470" s="144"/>
    </row>
    <row r="471" spans="1:26" ht="13.5" customHeight="1">
      <c r="A471" s="144"/>
      <c r="B471" s="144"/>
      <c r="C471" s="143"/>
      <c r="D471" s="144"/>
      <c r="E471" s="144"/>
      <c r="F471" s="144"/>
      <c r="G471" s="144"/>
      <c r="H471" s="144"/>
      <c r="I471" s="144"/>
      <c r="J471" s="144"/>
      <c r="K471" s="144"/>
      <c r="L471" s="144"/>
      <c r="M471" s="144"/>
      <c r="N471" s="144"/>
      <c r="O471" s="144"/>
      <c r="P471" s="144"/>
      <c r="Q471" s="144"/>
      <c r="R471" s="144"/>
      <c r="S471" s="144"/>
      <c r="T471" s="144"/>
      <c r="U471" s="144"/>
      <c r="V471" s="144"/>
      <c r="W471" s="144"/>
      <c r="X471" s="144"/>
      <c r="Y471" s="144"/>
      <c r="Z471" s="144"/>
    </row>
    <row r="472" spans="1:26" ht="13.5" customHeight="1">
      <c r="A472" s="144"/>
      <c r="B472" s="144"/>
      <c r="C472" s="143"/>
      <c r="D472" s="144"/>
      <c r="E472" s="144"/>
      <c r="F472" s="144"/>
      <c r="G472" s="144"/>
      <c r="H472" s="144"/>
      <c r="I472" s="144"/>
      <c r="J472" s="144"/>
      <c r="K472" s="144"/>
      <c r="L472" s="144"/>
      <c r="M472" s="144"/>
      <c r="N472" s="144"/>
      <c r="O472" s="144"/>
      <c r="P472" s="144"/>
      <c r="Q472" s="144"/>
      <c r="R472" s="144"/>
      <c r="S472" s="144"/>
      <c r="T472" s="144"/>
      <c r="U472" s="144"/>
      <c r="V472" s="144"/>
      <c r="W472" s="144"/>
      <c r="X472" s="144"/>
      <c r="Y472" s="144"/>
      <c r="Z472" s="144"/>
    </row>
    <row r="473" spans="1:26" ht="13.5" customHeight="1">
      <c r="A473" s="144"/>
      <c r="B473" s="144"/>
      <c r="C473" s="143"/>
      <c r="D473" s="144"/>
      <c r="E473" s="144"/>
      <c r="F473" s="144"/>
      <c r="G473" s="144"/>
      <c r="H473" s="144"/>
      <c r="I473" s="144"/>
      <c r="J473" s="144"/>
      <c r="K473" s="144"/>
      <c r="L473" s="144"/>
      <c r="M473" s="144"/>
      <c r="N473" s="144"/>
      <c r="O473" s="144"/>
      <c r="P473" s="144"/>
      <c r="Q473" s="144"/>
      <c r="R473" s="144"/>
      <c r="S473" s="144"/>
      <c r="T473" s="144"/>
      <c r="U473" s="144"/>
      <c r="V473" s="144"/>
      <c r="W473" s="144"/>
      <c r="X473" s="144"/>
      <c r="Y473" s="144"/>
      <c r="Z473" s="144"/>
    </row>
    <row r="474" spans="1:26" ht="13.5" customHeight="1">
      <c r="A474" s="144"/>
      <c r="B474" s="144"/>
      <c r="C474" s="143"/>
      <c r="D474" s="144"/>
      <c r="E474" s="144"/>
      <c r="F474" s="144"/>
      <c r="G474" s="144"/>
      <c r="H474" s="144"/>
      <c r="I474" s="144"/>
      <c r="J474" s="144"/>
      <c r="K474" s="144"/>
      <c r="L474" s="144"/>
      <c r="M474" s="144"/>
      <c r="N474" s="144"/>
      <c r="O474" s="144"/>
      <c r="P474" s="144"/>
      <c r="Q474" s="144"/>
      <c r="R474" s="144"/>
      <c r="S474" s="144"/>
      <c r="T474" s="144"/>
      <c r="U474" s="144"/>
      <c r="V474" s="144"/>
      <c r="W474" s="144"/>
      <c r="X474" s="144"/>
      <c r="Y474" s="144"/>
      <c r="Z474" s="144"/>
    </row>
    <row r="475" spans="1:26" ht="13.5" customHeight="1">
      <c r="A475" s="144"/>
      <c r="B475" s="144"/>
      <c r="C475" s="143"/>
      <c r="D475" s="144"/>
      <c r="E475" s="144"/>
      <c r="F475" s="144"/>
      <c r="G475" s="144"/>
      <c r="H475" s="144"/>
      <c r="I475" s="144"/>
      <c r="J475" s="144"/>
      <c r="K475" s="144"/>
      <c r="L475" s="144"/>
      <c r="M475" s="144"/>
      <c r="N475" s="144"/>
      <c r="O475" s="144"/>
      <c r="P475" s="144"/>
      <c r="Q475" s="144"/>
      <c r="R475" s="144"/>
      <c r="S475" s="144"/>
      <c r="T475" s="144"/>
      <c r="U475" s="144"/>
      <c r="V475" s="144"/>
      <c r="W475" s="144"/>
      <c r="X475" s="144"/>
      <c r="Y475" s="144"/>
      <c r="Z475" s="144"/>
    </row>
    <row r="476" spans="1:26" ht="13.5" customHeight="1">
      <c r="A476" s="144"/>
      <c r="B476" s="144"/>
      <c r="C476" s="143"/>
      <c r="D476" s="144"/>
      <c r="E476" s="144"/>
      <c r="F476" s="144"/>
      <c r="G476" s="144"/>
      <c r="H476" s="144"/>
      <c r="I476" s="144"/>
      <c r="J476" s="144"/>
      <c r="K476" s="144"/>
      <c r="L476" s="144"/>
      <c r="M476" s="144"/>
      <c r="N476" s="144"/>
      <c r="O476" s="144"/>
      <c r="P476" s="144"/>
      <c r="Q476" s="144"/>
      <c r="R476" s="144"/>
      <c r="S476" s="144"/>
      <c r="T476" s="144"/>
      <c r="U476" s="144"/>
      <c r="V476" s="144"/>
      <c r="W476" s="144"/>
      <c r="X476" s="144"/>
      <c r="Y476" s="144"/>
      <c r="Z476" s="144"/>
    </row>
    <row r="477" spans="1:26" ht="13.5" customHeight="1">
      <c r="A477" s="144"/>
      <c r="B477" s="144"/>
      <c r="C477" s="143"/>
      <c r="D477" s="144"/>
      <c r="E477" s="144"/>
      <c r="F477" s="144"/>
      <c r="G477" s="144"/>
      <c r="H477" s="144"/>
      <c r="I477" s="144"/>
      <c r="J477" s="144"/>
      <c r="K477" s="144"/>
      <c r="L477" s="144"/>
      <c r="M477" s="144"/>
      <c r="N477" s="144"/>
      <c r="O477" s="144"/>
      <c r="P477" s="144"/>
      <c r="Q477" s="144"/>
      <c r="R477" s="144"/>
      <c r="S477" s="144"/>
      <c r="T477" s="144"/>
      <c r="U477" s="144"/>
      <c r="V477" s="144"/>
      <c r="W477" s="144"/>
      <c r="X477" s="144"/>
      <c r="Y477" s="144"/>
      <c r="Z477" s="144"/>
    </row>
    <row r="478" spans="1:26" ht="13.5" customHeight="1">
      <c r="A478" s="144"/>
      <c r="B478" s="144"/>
      <c r="C478" s="143"/>
      <c r="D478" s="144"/>
      <c r="E478" s="144"/>
      <c r="F478" s="144"/>
      <c r="G478" s="144"/>
      <c r="H478" s="144"/>
      <c r="I478" s="144"/>
      <c r="J478" s="144"/>
      <c r="K478" s="144"/>
      <c r="L478" s="144"/>
      <c r="M478" s="144"/>
      <c r="N478" s="144"/>
      <c r="O478" s="144"/>
      <c r="P478" s="144"/>
      <c r="Q478" s="144"/>
      <c r="R478" s="144"/>
      <c r="S478" s="144"/>
      <c r="T478" s="144"/>
      <c r="U478" s="144"/>
      <c r="V478" s="144"/>
      <c r="W478" s="144"/>
      <c r="X478" s="144"/>
      <c r="Y478" s="144"/>
      <c r="Z478" s="144"/>
    </row>
    <row r="479" spans="1:26" ht="13.5" customHeight="1">
      <c r="A479" s="144"/>
      <c r="B479" s="144"/>
      <c r="C479" s="143"/>
      <c r="D479" s="144"/>
      <c r="E479" s="144"/>
      <c r="F479" s="144"/>
      <c r="G479" s="144"/>
      <c r="H479" s="144"/>
      <c r="I479" s="144"/>
      <c r="J479" s="144"/>
      <c r="K479" s="144"/>
      <c r="L479" s="144"/>
      <c r="M479" s="144"/>
      <c r="N479" s="144"/>
      <c r="O479" s="144"/>
      <c r="P479" s="144"/>
      <c r="Q479" s="144"/>
      <c r="R479" s="144"/>
      <c r="S479" s="144"/>
      <c r="T479" s="144"/>
      <c r="U479" s="144"/>
      <c r="V479" s="144"/>
      <c r="W479" s="144"/>
      <c r="X479" s="144"/>
      <c r="Y479" s="144"/>
      <c r="Z479" s="144"/>
    </row>
    <row r="480" spans="1:26" ht="13.5" customHeight="1">
      <c r="A480" s="144"/>
      <c r="B480" s="144"/>
      <c r="C480" s="143"/>
      <c r="D480" s="144"/>
      <c r="E480" s="144"/>
      <c r="F480" s="144"/>
      <c r="G480" s="144"/>
      <c r="H480" s="144"/>
      <c r="I480" s="144"/>
      <c r="J480" s="144"/>
      <c r="K480" s="144"/>
      <c r="L480" s="144"/>
      <c r="M480" s="144"/>
      <c r="N480" s="144"/>
      <c r="O480" s="144"/>
      <c r="P480" s="144"/>
      <c r="Q480" s="144"/>
      <c r="R480" s="144"/>
      <c r="S480" s="144"/>
      <c r="T480" s="144"/>
      <c r="U480" s="144"/>
      <c r="V480" s="144"/>
      <c r="W480" s="144"/>
      <c r="X480" s="144"/>
      <c r="Y480" s="144"/>
      <c r="Z480" s="144"/>
    </row>
    <row r="481" spans="1:26" ht="13.5" customHeight="1">
      <c r="A481" s="144"/>
      <c r="B481" s="144"/>
      <c r="C481" s="143"/>
      <c r="D481" s="144"/>
      <c r="E481" s="144"/>
      <c r="F481" s="144"/>
      <c r="G481" s="144"/>
      <c r="H481" s="144"/>
      <c r="I481" s="144"/>
      <c r="J481" s="144"/>
      <c r="K481" s="144"/>
      <c r="L481" s="144"/>
      <c r="M481" s="144"/>
      <c r="N481" s="144"/>
      <c r="O481" s="144"/>
      <c r="P481" s="144"/>
      <c r="Q481" s="144"/>
      <c r="R481" s="144"/>
      <c r="S481" s="144"/>
      <c r="T481" s="144"/>
      <c r="U481" s="144"/>
      <c r="V481" s="144"/>
      <c r="W481" s="144"/>
      <c r="X481" s="144"/>
      <c r="Y481" s="144"/>
      <c r="Z481" s="144"/>
    </row>
    <row r="482" spans="1:26" ht="13.5" customHeight="1">
      <c r="A482" s="144"/>
      <c r="B482" s="144"/>
      <c r="C482" s="143"/>
      <c r="D482" s="144"/>
      <c r="E482" s="144"/>
      <c r="F482" s="144"/>
      <c r="G482" s="144"/>
      <c r="H482" s="144"/>
      <c r="I482" s="144"/>
      <c r="J482" s="144"/>
      <c r="K482" s="144"/>
      <c r="L482" s="144"/>
      <c r="M482" s="144"/>
      <c r="N482" s="144"/>
      <c r="O482" s="144"/>
      <c r="P482" s="144"/>
      <c r="Q482" s="144"/>
      <c r="R482" s="144"/>
      <c r="S482" s="144"/>
      <c r="T482" s="144"/>
      <c r="U482" s="144"/>
      <c r="V482" s="144"/>
      <c r="W482" s="144"/>
      <c r="X482" s="144"/>
      <c r="Y482" s="144"/>
      <c r="Z482" s="144"/>
    </row>
    <row r="483" spans="1:26" ht="13.5" customHeight="1">
      <c r="A483" s="144"/>
      <c r="B483" s="144"/>
      <c r="C483" s="143"/>
      <c r="D483" s="144"/>
      <c r="E483" s="144"/>
      <c r="F483" s="144"/>
      <c r="G483" s="144"/>
      <c r="H483" s="144"/>
      <c r="I483" s="144"/>
      <c r="J483" s="144"/>
      <c r="K483" s="144"/>
      <c r="L483" s="144"/>
      <c r="M483" s="144"/>
      <c r="N483" s="144"/>
      <c r="O483" s="144"/>
      <c r="P483" s="144"/>
      <c r="Q483" s="144"/>
      <c r="R483" s="144"/>
      <c r="S483" s="144"/>
      <c r="T483" s="144"/>
      <c r="U483" s="144"/>
      <c r="V483" s="144"/>
      <c r="W483" s="144"/>
      <c r="X483" s="144"/>
      <c r="Y483" s="144"/>
      <c r="Z483" s="144"/>
    </row>
    <row r="484" spans="1:26" ht="13.5" customHeight="1">
      <c r="A484" s="144"/>
      <c r="B484" s="144"/>
      <c r="C484" s="143"/>
      <c r="D484" s="144"/>
      <c r="E484" s="144"/>
      <c r="F484" s="144"/>
      <c r="G484" s="144"/>
      <c r="H484" s="144"/>
      <c r="I484" s="144"/>
      <c r="J484" s="144"/>
      <c r="K484" s="144"/>
      <c r="L484" s="144"/>
      <c r="M484" s="144"/>
      <c r="N484" s="144"/>
      <c r="O484" s="144"/>
      <c r="P484" s="144"/>
      <c r="Q484" s="144"/>
      <c r="R484" s="144"/>
      <c r="S484" s="144"/>
      <c r="T484" s="144"/>
      <c r="U484" s="144"/>
      <c r="V484" s="144"/>
      <c r="W484" s="144"/>
      <c r="X484" s="144"/>
      <c r="Y484" s="144"/>
      <c r="Z484" s="144"/>
    </row>
    <row r="485" spans="1:26" ht="13.5" customHeight="1">
      <c r="A485" s="144"/>
      <c r="B485" s="144"/>
      <c r="C485" s="143"/>
      <c r="D485" s="144"/>
      <c r="E485" s="144"/>
      <c r="F485" s="144"/>
      <c r="G485" s="144"/>
      <c r="H485" s="144"/>
      <c r="I485" s="144"/>
      <c r="J485" s="144"/>
      <c r="K485" s="144"/>
      <c r="L485" s="144"/>
      <c r="M485" s="144"/>
      <c r="N485" s="144"/>
      <c r="O485" s="144"/>
      <c r="P485" s="144"/>
      <c r="Q485" s="144"/>
      <c r="R485" s="144"/>
      <c r="S485" s="144"/>
      <c r="T485" s="144"/>
      <c r="U485" s="144"/>
      <c r="V485" s="144"/>
      <c r="W485" s="144"/>
      <c r="X485" s="144"/>
      <c r="Y485" s="144"/>
      <c r="Z485" s="144"/>
    </row>
    <row r="486" spans="1:26" ht="13.5" customHeight="1">
      <c r="A486" s="144"/>
      <c r="B486" s="144"/>
      <c r="C486" s="143"/>
      <c r="D486" s="144"/>
      <c r="E486" s="144"/>
      <c r="F486" s="144"/>
      <c r="G486" s="144"/>
      <c r="H486" s="144"/>
      <c r="I486" s="144"/>
      <c r="J486" s="144"/>
      <c r="K486" s="144"/>
      <c r="L486" s="144"/>
      <c r="M486" s="144"/>
      <c r="N486" s="144"/>
      <c r="O486" s="144"/>
      <c r="P486" s="144"/>
      <c r="Q486" s="144"/>
      <c r="R486" s="144"/>
      <c r="S486" s="144"/>
      <c r="T486" s="144"/>
      <c r="U486" s="144"/>
      <c r="V486" s="144"/>
      <c r="W486" s="144"/>
      <c r="X486" s="144"/>
      <c r="Y486" s="144"/>
      <c r="Z486" s="144"/>
    </row>
    <row r="487" spans="1:26" ht="13.5" customHeight="1">
      <c r="A487" s="144"/>
      <c r="B487" s="144"/>
      <c r="C487" s="143"/>
      <c r="D487" s="144"/>
      <c r="E487" s="144"/>
      <c r="F487" s="144"/>
      <c r="G487" s="144"/>
      <c r="H487" s="144"/>
      <c r="I487" s="144"/>
      <c r="J487" s="144"/>
      <c r="K487" s="144"/>
      <c r="L487" s="144"/>
      <c r="M487" s="144"/>
      <c r="N487" s="144"/>
      <c r="O487" s="144"/>
      <c r="P487" s="144"/>
      <c r="Q487" s="144"/>
      <c r="R487" s="144"/>
      <c r="S487" s="144"/>
      <c r="T487" s="144"/>
      <c r="U487" s="144"/>
      <c r="V487" s="144"/>
      <c r="W487" s="144"/>
      <c r="X487" s="144"/>
      <c r="Y487" s="144"/>
      <c r="Z487" s="144"/>
    </row>
    <row r="488" spans="1:26" ht="13.5" customHeight="1">
      <c r="A488" s="144"/>
      <c r="B488" s="144"/>
      <c r="C488" s="143"/>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row>
    <row r="489" spans="1:26" ht="13.5" customHeight="1">
      <c r="A489" s="144"/>
      <c r="B489" s="144"/>
      <c r="C489" s="143"/>
      <c r="D489" s="144"/>
      <c r="E489" s="144"/>
      <c r="F489" s="144"/>
      <c r="G489" s="144"/>
      <c r="H489" s="144"/>
      <c r="I489" s="144"/>
      <c r="J489" s="144"/>
      <c r="K489" s="144"/>
      <c r="L489" s="144"/>
      <c r="M489" s="144"/>
      <c r="N489" s="144"/>
      <c r="O489" s="144"/>
      <c r="P489" s="144"/>
      <c r="Q489" s="144"/>
      <c r="R489" s="144"/>
      <c r="S489" s="144"/>
      <c r="T489" s="144"/>
      <c r="U489" s="144"/>
      <c r="V489" s="144"/>
      <c r="W489" s="144"/>
      <c r="X489" s="144"/>
      <c r="Y489" s="144"/>
      <c r="Z489" s="144"/>
    </row>
    <row r="490" spans="1:26" ht="13.5" customHeight="1">
      <c r="A490" s="144"/>
      <c r="B490" s="144"/>
      <c r="C490" s="143"/>
      <c r="D490" s="144"/>
      <c r="E490" s="144"/>
      <c r="F490" s="144"/>
      <c r="G490" s="144"/>
      <c r="H490" s="144"/>
      <c r="I490" s="144"/>
      <c r="J490" s="144"/>
      <c r="K490" s="144"/>
      <c r="L490" s="144"/>
      <c r="M490" s="144"/>
      <c r="N490" s="144"/>
      <c r="O490" s="144"/>
      <c r="P490" s="144"/>
      <c r="Q490" s="144"/>
      <c r="R490" s="144"/>
      <c r="S490" s="144"/>
      <c r="T490" s="144"/>
      <c r="U490" s="144"/>
      <c r="V490" s="144"/>
      <c r="W490" s="144"/>
      <c r="X490" s="144"/>
      <c r="Y490" s="144"/>
      <c r="Z490" s="144"/>
    </row>
    <row r="491" spans="1:26" ht="13.5" customHeight="1">
      <c r="A491" s="144"/>
      <c r="B491" s="144"/>
      <c r="C491" s="143"/>
      <c r="D491" s="144"/>
      <c r="E491" s="144"/>
      <c r="F491" s="144"/>
      <c r="G491" s="144"/>
      <c r="H491" s="144"/>
      <c r="I491" s="144"/>
      <c r="J491" s="144"/>
      <c r="K491" s="144"/>
      <c r="L491" s="144"/>
      <c r="M491" s="144"/>
      <c r="N491" s="144"/>
      <c r="O491" s="144"/>
      <c r="P491" s="144"/>
      <c r="Q491" s="144"/>
      <c r="R491" s="144"/>
      <c r="S491" s="144"/>
      <c r="T491" s="144"/>
      <c r="U491" s="144"/>
      <c r="V491" s="144"/>
      <c r="W491" s="144"/>
      <c r="X491" s="144"/>
      <c r="Y491" s="144"/>
      <c r="Z491" s="144"/>
    </row>
    <row r="492" spans="1:26" ht="13.5" customHeight="1">
      <c r="A492" s="144"/>
      <c r="B492" s="144"/>
      <c r="C492" s="143"/>
      <c r="D492" s="144"/>
      <c r="E492" s="144"/>
      <c r="F492" s="144"/>
      <c r="G492" s="144"/>
      <c r="H492" s="144"/>
      <c r="I492" s="144"/>
      <c r="J492" s="144"/>
      <c r="K492" s="144"/>
      <c r="L492" s="144"/>
      <c r="M492" s="144"/>
      <c r="N492" s="144"/>
      <c r="O492" s="144"/>
      <c r="P492" s="144"/>
      <c r="Q492" s="144"/>
      <c r="R492" s="144"/>
      <c r="S492" s="144"/>
      <c r="T492" s="144"/>
      <c r="U492" s="144"/>
      <c r="V492" s="144"/>
      <c r="W492" s="144"/>
      <c r="X492" s="144"/>
      <c r="Y492" s="144"/>
      <c r="Z492" s="144"/>
    </row>
    <row r="493" spans="1:26" ht="13.5" customHeight="1">
      <c r="A493" s="144"/>
      <c r="B493" s="144"/>
      <c r="C493" s="143"/>
      <c r="D493" s="144"/>
      <c r="E493" s="144"/>
      <c r="F493" s="144"/>
      <c r="G493" s="144"/>
      <c r="H493" s="144"/>
      <c r="I493" s="144"/>
      <c r="J493" s="144"/>
      <c r="K493" s="144"/>
      <c r="L493" s="144"/>
      <c r="M493" s="144"/>
      <c r="N493" s="144"/>
      <c r="O493" s="144"/>
      <c r="P493" s="144"/>
      <c r="Q493" s="144"/>
      <c r="R493" s="144"/>
      <c r="S493" s="144"/>
      <c r="T493" s="144"/>
      <c r="U493" s="144"/>
      <c r="V493" s="144"/>
      <c r="W493" s="144"/>
      <c r="X493" s="144"/>
      <c r="Y493" s="144"/>
      <c r="Z493" s="144"/>
    </row>
    <row r="494" spans="1:26" ht="13.5" customHeight="1">
      <c r="A494" s="144"/>
      <c r="B494" s="144"/>
      <c r="C494" s="143"/>
      <c r="D494" s="144"/>
      <c r="E494" s="144"/>
      <c r="F494" s="144"/>
      <c r="G494" s="144"/>
      <c r="H494" s="144"/>
      <c r="I494" s="144"/>
      <c r="J494" s="144"/>
      <c r="K494" s="144"/>
      <c r="L494" s="144"/>
      <c r="M494" s="144"/>
      <c r="N494" s="144"/>
      <c r="O494" s="144"/>
      <c r="P494" s="144"/>
      <c r="Q494" s="144"/>
      <c r="R494" s="144"/>
      <c r="S494" s="144"/>
      <c r="T494" s="144"/>
      <c r="U494" s="144"/>
      <c r="V494" s="144"/>
      <c r="W494" s="144"/>
      <c r="X494" s="144"/>
      <c r="Y494" s="144"/>
      <c r="Z494" s="144"/>
    </row>
    <row r="495" spans="1:26" ht="13.5" customHeight="1">
      <c r="A495" s="144"/>
      <c r="B495" s="144"/>
      <c r="C495" s="143"/>
      <c r="D495" s="144"/>
      <c r="E495" s="144"/>
      <c r="F495" s="144"/>
      <c r="G495" s="144"/>
      <c r="H495" s="144"/>
      <c r="I495" s="144"/>
      <c r="J495" s="144"/>
      <c r="K495" s="144"/>
      <c r="L495" s="144"/>
      <c r="M495" s="144"/>
      <c r="N495" s="144"/>
      <c r="O495" s="144"/>
      <c r="P495" s="144"/>
      <c r="Q495" s="144"/>
      <c r="R495" s="144"/>
      <c r="S495" s="144"/>
      <c r="T495" s="144"/>
      <c r="U495" s="144"/>
      <c r="V495" s="144"/>
      <c r="W495" s="144"/>
      <c r="X495" s="144"/>
      <c r="Y495" s="144"/>
      <c r="Z495" s="144"/>
    </row>
    <row r="496" spans="1:26" ht="13.5" customHeight="1">
      <c r="A496" s="144"/>
      <c r="B496" s="144"/>
      <c r="C496" s="143"/>
      <c r="D496" s="144"/>
      <c r="E496" s="144"/>
      <c r="F496" s="144"/>
      <c r="G496" s="144"/>
      <c r="H496" s="144"/>
      <c r="I496" s="144"/>
      <c r="J496" s="144"/>
      <c r="K496" s="144"/>
      <c r="L496" s="144"/>
      <c r="M496" s="144"/>
      <c r="N496" s="144"/>
      <c r="O496" s="144"/>
      <c r="P496" s="144"/>
      <c r="Q496" s="144"/>
      <c r="R496" s="144"/>
      <c r="S496" s="144"/>
      <c r="T496" s="144"/>
      <c r="U496" s="144"/>
      <c r="V496" s="144"/>
      <c r="W496" s="144"/>
      <c r="X496" s="144"/>
      <c r="Y496" s="144"/>
      <c r="Z496" s="144"/>
    </row>
    <row r="497" spans="1:26" ht="13.5" customHeight="1">
      <c r="A497" s="144"/>
      <c r="B497" s="144"/>
      <c r="C497" s="143"/>
      <c r="D497" s="144"/>
      <c r="E497" s="144"/>
      <c r="F497" s="144"/>
      <c r="G497" s="144"/>
      <c r="H497" s="144"/>
      <c r="I497" s="144"/>
      <c r="J497" s="144"/>
      <c r="K497" s="144"/>
      <c r="L497" s="144"/>
      <c r="M497" s="144"/>
      <c r="N497" s="144"/>
      <c r="O497" s="144"/>
      <c r="P497" s="144"/>
      <c r="Q497" s="144"/>
      <c r="R497" s="144"/>
      <c r="S497" s="144"/>
      <c r="T497" s="144"/>
      <c r="U497" s="144"/>
      <c r="V497" s="144"/>
      <c r="W497" s="144"/>
      <c r="X497" s="144"/>
      <c r="Y497" s="144"/>
      <c r="Z497" s="144"/>
    </row>
    <row r="498" spans="1:26" ht="13.5" customHeight="1">
      <c r="A498" s="144"/>
      <c r="B498" s="144"/>
      <c r="C498" s="143"/>
      <c r="D498" s="144"/>
      <c r="E498" s="144"/>
      <c r="F498" s="144"/>
      <c r="G498" s="144"/>
      <c r="H498" s="144"/>
      <c r="I498" s="144"/>
      <c r="J498" s="144"/>
      <c r="K498" s="144"/>
      <c r="L498" s="144"/>
      <c r="M498" s="144"/>
      <c r="N498" s="144"/>
      <c r="O498" s="144"/>
      <c r="P498" s="144"/>
      <c r="Q498" s="144"/>
      <c r="R498" s="144"/>
      <c r="S498" s="144"/>
      <c r="T498" s="144"/>
      <c r="U498" s="144"/>
      <c r="V498" s="144"/>
      <c r="W498" s="144"/>
      <c r="X498" s="144"/>
      <c r="Y498" s="144"/>
      <c r="Z498" s="144"/>
    </row>
    <row r="499" spans="1:26" ht="13.5" customHeight="1">
      <c r="A499" s="144"/>
      <c r="B499" s="144"/>
      <c r="C499" s="143"/>
      <c r="D499" s="144"/>
      <c r="E499" s="144"/>
      <c r="F499" s="144"/>
      <c r="G499" s="144"/>
      <c r="H499" s="144"/>
      <c r="I499" s="144"/>
      <c r="J499" s="144"/>
      <c r="K499" s="144"/>
      <c r="L499" s="144"/>
      <c r="M499" s="144"/>
      <c r="N499" s="144"/>
      <c r="O499" s="144"/>
      <c r="P499" s="144"/>
      <c r="Q499" s="144"/>
      <c r="R499" s="144"/>
      <c r="S499" s="144"/>
      <c r="T499" s="144"/>
      <c r="U499" s="144"/>
      <c r="V499" s="144"/>
      <c r="W499" s="144"/>
      <c r="X499" s="144"/>
      <c r="Y499" s="144"/>
      <c r="Z499" s="144"/>
    </row>
    <row r="500" spans="1:26" ht="13.5" customHeight="1">
      <c r="A500" s="144"/>
      <c r="B500" s="144"/>
      <c r="C500" s="143"/>
      <c r="D500" s="144"/>
      <c r="E500" s="144"/>
      <c r="F500" s="144"/>
      <c r="G500" s="144"/>
      <c r="H500" s="144"/>
      <c r="I500" s="144"/>
      <c r="J500" s="144"/>
      <c r="K500" s="144"/>
      <c r="L500" s="144"/>
      <c r="M500" s="144"/>
      <c r="N500" s="144"/>
      <c r="O500" s="144"/>
      <c r="P500" s="144"/>
      <c r="Q500" s="144"/>
      <c r="R500" s="144"/>
      <c r="S500" s="144"/>
      <c r="T500" s="144"/>
      <c r="U500" s="144"/>
      <c r="V500" s="144"/>
      <c r="W500" s="144"/>
      <c r="X500" s="144"/>
      <c r="Y500" s="144"/>
      <c r="Z500" s="144"/>
    </row>
    <row r="501" spans="1:26" ht="13.5" customHeight="1">
      <c r="A501" s="144"/>
      <c r="B501" s="144"/>
      <c r="C501" s="143"/>
      <c r="D501" s="144"/>
      <c r="E501" s="144"/>
      <c r="F501" s="144"/>
      <c r="G501" s="144"/>
      <c r="H501" s="144"/>
      <c r="I501" s="144"/>
      <c r="J501" s="144"/>
      <c r="K501" s="144"/>
      <c r="L501" s="144"/>
      <c r="M501" s="144"/>
      <c r="N501" s="144"/>
      <c r="O501" s="144"/>
      <c r="P501" s="144"/>
      <c r="Q501" s="144"/>
      <c r="R501" s="144"/>
      <c r="S501" s="144"/>
      <c r="T501" s="144"/>
      <c r="U501" s="144"/>
      <c r="V501" s="144"/>
      <c r="W501" s="144"/>
      <c r="X501" s="144"/>
      <c r="Y501" s="144"/>
      <c r="Z501" s="144"/>
    </row>
    <row r="502" spans="1:26" ht="13.5" customHeight="1">
      <c r="A502" s="144"/>
      <c r="B502" s="144"/>
      <c r="C502" s="143"/>
      <c r="D502" s="144"/>
      <c r="E502" s="144"/>
      <c r="F502" s="144"/>
      <c r="G502" s="144"/>
      <c r="H502" s="144"/>
      <c r="I502" s="144"/>
      <c r="J502" s="144"/>
      <c r="K502" s="144"/>
      <c r="L502" s="144"/>
      <c r="M502" s="144"/>
      <c r="N502" s="144"/>
      <c r="O502" s="144"/>
      <c r="P502" s="144"/>
      <c r="Q502" s="144"/>
      <c r="R502" s="144"/>
      <c r="S502" s="144"/>
      <c r="T502" s="144"/>
      <c r="U502" s="144"/>
      <c r="V502" s="144"/>
      <c r="W502" s="144"/>
      <c r="X502" s="144"/>
      <c r="Y502" s="144"/>
      <c r="Z502" s="144"/>
    </row>
    <row r="503" spans="1:26" ht="13.5" customHeight="1">
      <c r="A503" s="144"/>
      <c r="B503" s="144"/>
      <c r="C503" s="143"/>
      <c r="D503" s="144"/>
      <c r="E503" s="144"/>
      <c r="F503" s="144"/>
      <c r="G503" s="144"/>
      <c r="H503" s="144"/>
      <c r="I503" s="144"/>
      <c r="J503" s="144"/>
      <c r="K503" s="144"/>
      <c r="L503" s="144"/>
      <c r="M503" s="144"/>
      <c r="N503" s="144"/>
      <c r="O503" s="144"/>
      <c r="P503" s="144"/>
      <c r="Q503" s="144"/>
      <c r="R503" s="144"/>
      <c r="S503" s="144"/>
      <c r="T503" s="144"/>
      <c r="U503" s="144"/>
      <c r="V503" s="144"/>
      <c r="W503" s="144"/>
      <c r="X503" s="144"/>
      <c r="Y503" s="144"/>
      <c r="Z503" s="144"/>
    </row>
    <row r="504" spans="1:26" ht="13.5" customHeight="1">
      <c r="A504" s="144"/>
      <c r="B504" s="144"/>
      <c r="C504" s="143"/>
      <c r="D504" s="144"/>
      <c r="E504" s="144"/>
      <c r="F504" s="144"/>
      <c r="G504" s="144"/>
      <c r="H504" s="144"/>
      <c r="I504" s="144"/>
      <c r="J504" s="144"/>
      <c r="K504" s="144"/>
      <c r="L504" s="144"/>
      <c r="M504" s="144"/>
      <c r="N504" s="144"/>
      <c r="O504" s="144"/>
      <c r="P504" s="144"/>
      <c r="Q504" s="144"/>
      <c r="R504" s="144"/>
      <c r="S504" s="144"/>
      <c r="T504" s="144"/>
      <c r="U504" s="144"/>
      <c r="V504" s="144"/>
      <c r="W504" s="144"/>
      <c r="X504" s="144"/>
      <c r="Y504" s="144"/>
      <c r="Z504" s="144"/>
    </row>
    <row r="505" spans="1:26" ht="13.5" customHeight="1">
      <c r="A505" s="144"/>
      <c r="B505" s="144"/>
      <c r="C505" s="143"/>
      <c r="D505" s="144"/>
      <c r="E505" s="144"/>
      <c r="F505" s="144"/>
      <c r="G505" s="144"/>
      <c r="H505" s="144"/>
      <c r="I505" s="144"/>
      <c r="J505" s="144"/>
      <c r="K505" s="144"/>
      <c r="L505" s="144"/>
      <c r="M505" s="144"/>
      <c r="N505" s="144"/>
      <c r="O505" s="144"/>
      <c r="P505" s="144"/>
      <c r="Q505" s="144"/>
      <c r="R505" s="144"/>
      <c r="S505" s="144"/>
      <c r="T505" s="144"/>
      <c r="U505" s="144"/>
      <c r="V505" s="144"/>
      <c r="W505" s="144"/>
      <c r="X505" s="144"/>
      <c r="Y505" s="144"/>
      <c r="Z505" s="144"/>
    </row>
    <row r="506" spans="1:26" ht="13.5" customHeight="1">
      <c r="A506" s="144"/>
      <c r="B506" s="144"/>
      <c r="C506" s="143"/>
      <c r="D506" s="144"/>
      <c r="E506" s="144"/>
      <c r="F506" s="144"/>
      <c r="G506" s="144"/>
      <c r="H506" s="144"/>
      <c r="I506" s="144"/>
      <c r="J506" s="144"/>
      <c r="K506" s="144"/>
      <c r="L506" s="144"/>
      <c r="M506" s="144"/>
      <c r="N506" s="144"/>
      <c r="O506" s="144"/>
      <c r="P506" s="144"/>
      <c r="Q506" s="144"/>
      <c r="R506" s="144"/>
      <c r="S506" s="144"/>
      <c r="T506" s="144"/>
      <c r="U506" s="144"/>
      <c r="V506" s="144"/>
      <c r="W506" s="144"/>
      <c r="X506" s="144"/>
      <c r="Y506" s="144"/>
      <c r="Z506" s="144"/>
    </row>
    <row r="507" spans="1:26" ht="13.5" customHeight="1">
      <c r="A507" s="144"/>
      <c r="B507" s="144"/>
      <c r="C507" s="143"/>
      <c r="D507" s="144"/>
      <c r="E507" s="144"/>
      <c r="F507" s="144"/>
      <c r="G507" s="144"/>
      <c r="H507" s="144"/>
      <c r="I507" s="144"/>
      <c r="J507" s="144"/>
      <c r="K507" s="144"/>
      <c r="L507" s="144"/>
      <c r="M507" s="144"/>
      <c r="N507" s="144"/>
      <c r="O507" s="144"/>
      <c r="P507" s="144"/>
      <c r="Q507" s="144"/>
      <c r="R507" s="144"/>
      <c r="S507" s="144"/>
      <c r="T507" s="144"/>
      <c r="U507" s="144"/>
      <c r="V507" s="144"/>
      <c r="W507" s="144"/>
      <c r="X507" s="144"/>
      <c r="Y507" s="144"/>
      <c r="Z507" s="144"/>
    </row>
    <row r="508" spans="1:26" ht="13.5" customHeight="1">
      <c r="A508" s="144"/>
      <c r="B508" s="144"/>
      <c r="C508" s="143"/>
      <c r="D508" s="144"/>
      <c r="E508" s="144"/>
      <c r="F508" s="144"/>
      <c r="G508" s="144"/>
      <c r="H508" s="144"/>
      <c r="I508" s="144"/>
      <c r="J508" s="144"/>
      <c r="K508" s="144"/>
      <c r="L508" s="144"/>
      <c r="M508" s="144"/>
      <c r="N508" s="144"/>
      <c r="O508" s="144"/>
      <c r="P508" s="144"/>
      <c r="Q508" s="144"/>
      <c r="R508" s="144"/>
      <c r="S508" s="144"/>
      <c r="T508" s="144"/>
      <c r="U508" s="144"/>
      <c r="V508" s="144"/>
      <c r="W508" s="144"/>
      <c r="X508" s="144"/>
      <c r="Y508" s="144"/>
      <c r="Z508" s="144"/>
    </row>
    <row r="509" spans="1:26" ht="13.5" customHeight="1">
      <c r="A509" s="144"/>
      <c r="B509" s="144"/>
      <c r="C509" s="143"/>
      <c r="D509" s="144"/>
      <c r="E509" s="144"/>
      <c r="F509" s="144"/>
      <c r="G509" s="144"/>
      <c r="H509" s="144"/>
      <c r="I509" s="144"/>
      <c r="J509" s="144"/>
      <c r="K509" s="144"/>
      <c r="L509" s="144"/>
      <c r="M509" s="144"/>
      <c r="N509" s="144"/>
      <c r="O509" s="144"/>
      <c r="P509" s="144"/>
      <c r="Q509" s="144"/>
      <c r="R509" s="144"/>
      <c r="S509" s="144"/>
      <c r="T509" s="144"/>
      <c r="U509" s="144"/>
      <c r="V509" s="144"/>
      <c r="W509" s="144"/>
      <c r="X509" s="144"/>
      <c r="Y509" s="144"/>
      <c r="Z509" s="144"/>
    </row>
    <row r="510" spans="1:26" ht="13.5" customHeight="1">
      <c r="A510" s="144"/>
      <c r="B510" s="144"/>
      <c r="C510" s="143"/>
      <c r="D510" s="144"/>
      <c r="E510" s="144"/>
      <c r="F510" s="144"/>
      <c r="G510" s="144"/>
      <c r="H510" s="144"/>
      <c r="I510" s="144"/>
      <c r="J510" s="144"/>
      <c r="K510" s="144"/>
      <c r="L510" s="144"/>
      <c r="M510" s="144"/>
      <c r="N510" s="144"/>
      <c r="O510" s="144"/>
      <c r="P510" s="144"/>
      <c r="Q510" s="144"/>
      <c r="R510" s="144"/>
      <c r="S510" s="144"/>
      <c r="T510" s="144"/>
      <c r="U510" s="144"/>
      <c r="V510" s="144"/>
      <c r="W510" s="144"/>
      <c r="X510" s="144"/>
      <c r="Y510" s="144"/>
      <c r="Z510" s="144"/>
    </row>
    <row r="511" spans="1:26" ht="13.5" customHeight="1">
      <c r="A511" s="144"/>
      <c r="B511" s="144"/>
      <c r="C511" s="143"/>
      <c r="D511" s="144"/>
      <c r="E511" s="144"/>
      <c r="F511" s="144"/>
      <c r="G511" s="144"/>
      <c r="H511" s="144"/>
      <c r="I511" s="144"/>
      <c r="J511" s="144"/>
      <c r="K511" s="144"/>
      <c r="L511" s="144"/>
      <c r="M511" s="144"/>
      <c r="N511" s="144"/>
      <c r="O511" s="144"/>
      <c r="P511" s="144"/>
      <c r="Q511" s="144"/>
      <c r="R511" s="144"/>
      <c r="S511" s="144"/>
      <c r="T511" s="144"/>
      <c r="U511" s="144"/>
      <c r="V511" s="144"/>
      <c r="W511" s="144"/>
      <c r="X511" s="144"/>
      <c r="Y511" s="144"/>
      <c r="Z511" s="144"/>
    </row>
    <row r="512" spans="1:26" ht="13.5" customHeight="1">
      <c r="A512" s="144"/>
      <c r="B512" s="144"/>
      <c r="C512" s="143"/>
      <c r="D512" s="144"/>
      <c r="E512" s="144"/>
      <c r="F512" s="144"/>
      <c r="G512" s="144"/>
      <c r="H512" s="144"/>
      <c r="I512" s="144"/>
      <c r="J512" s="144"/>
      <c r="K512" s="144"/>
      <c r="L512" s="144"/>
      <c r="M512" s="144"/>
      <c r="N512" s="144"/>
      <c r="O512" s="144"/>
      <c r="P512" s="144"/>
      <c r="Q512" s="144"/>
      <c r="R512" s="144"/>
      <c r="S512" s="144"/>
      <c r="T512" s="144"/>
      <c r="U512" s="144"/>
      <c r="V512" s="144"/>
      <c r="W512" s="144"/>
      <c r="X512" s="144"/>
      <c r="Y512" s="144"/>
      <c r="Z512" s="144"/>
    </row>
    <row r="513" spans="1:26" ht="13.5" customHeight="1">
      <c r="A513" s="144"/>
      <c r="B513" s="144"/>
      <c r="C513" s="143"/>
      <c r="D513" s="144"/>
      <c r="E513" s="144"/>
      <c r="F513" s="144"/>
      <c r="G513" s="144"/>
      <c r="H513" s="144"/>
      <c r="I513" s="144"/>
      <c r="J513" s="144"/>
      <c r="K513" s="144"/>
      <c r="L513" s="144"/>
      <c r="M513" s="144"/>
      <c r="N513" s="144"/>
      <c r="O513" s="144"/>
      <c r="P513" s="144"/>
      <c r="Q513" s="144"/>
      <c r="R513" s="144"/>
      <c r="S513" s="144"/>
      <c r="T513" s="144"/>
      <c r="U513" s="144"/>
      <c r="V513" s="144"/>
      <c r="W513" s="144"/>
      <c r="X513" s="144"/>
      <c r="Y513" s="144"/>
      <c r="Z513" s="144"/>
    </row>
    <row r="514" spans="1:26" ht="13.5" customHeight="1">
      <c r="A514" s="144"/>
      <c r="B514" s="144"/>
      <c r="C514" s="143"/>
      <c r="D514" s="144"/>
      <c r="E514" s="144"/>
      <c r="F514" s="144"/>
      <c r="G514" s="144"/>
      <c r="H514" s="144"/>
      <c r="I514" s="144"/>
      <c r="J514" s="144"/>
      <c r="K514" s="144"/>
      <c r="L514" s="144"/>
      <c r="M514" s="144"/>
      <c r="N514" s="144"/>
      <c r="O514" s="144"/>
      <c r="P514" s="144"/>
      <c r="Q514" s="144"/>
      <c r="R514" s="144"/>
      <c r="S514" s="144"/>
      <c r="T514" s="144"/>
      <c r="U514" s="144"/>
      <c r="V514" s="144"/>
      <c r="W514" s="144"/>
      <c r="X514" s="144"/>
      <c r="Y514" s="144"/>
      <c r="Z514" s="144"/>
    </row>
    <row r="515" spans="1:26" ht="13.5" customHeight="1">
      <c r="A515" s="144"/>
      <c r="B515" s="144"/>
      <c r="C515" s="143"/>
      <c r="D515" s="144"/>
      <c r="E515" s="144"/>
      <c r="F515" s="144"/>
      <c r="G515" s="144"/>
      <c r="H515" s="144"/>
      <c r="I515" s="144"/>
      <c r="J515" s="144"/>
      <c r="K515" s="144"/>
      <c r="L515" s="144"/>
      <c r="M515" s="144"/>
      <c r="N515" s="144"/>
      <c r="O515" s="144"/>
      <c r="P515" s="144"/>
      <c r="Q515" s="144"/>
      <c r="R515" s="144"/>
      <c r="S515" s="144"/>
      <c r="T515" s="144"/>
      <c r="U515" s="144"/>
      <c r="V515" s="144"/>
      <c r="W515" s="144"/>
      <c r="X515" s="144"/>
      <c r="Y515" s="144"/>
      <c r="Z515" s="144"/>
    </row>
    <row r="516" spans="1:26" ht="13.5" customHeight="1">
      <c r="A516" s="144"/>
      <c r="B516" s="144"/>
      <c r="C516" s="143"/>
      <c r="D516" s="144"/>
      <c r="E516" s="144"/>
      <c r="F516" s="144"/>
      <c r="G516" s="144"/>
      <c r="H516" s="144"/>
      <c r="I516" s="144"/>
      <c r="J516" s="144"/>
      <c r="K516" s="144"/>
      <c r="L516" s="144"/>
      <c r="M516" s="144"/>
      <c r="N516" s="144"/>
      <c r="O516" s="144"/>
      <c r="P516" s="144"/>
      <c r="Q516" s="144"/>
      <c r="R516" s="144"/>
      <c r="S516" s="144"/>
      <c r="T516" s="144"/>
      <c r="U516" s="144"/>
      <c r="V516" s="144"/>
      <c r="W516" s="144"/>
      <c r="X516" s="144"/>
      <c r="Y516" s="144"/>
      <c r="Z516" s="144"/>
    </row>
    <row r="517" spans="1:26" ht="13.5" customHeight="1">
      <c r="A517" s="144"/>
      <c r="B517" s="144"/>
      <c r="C517" s="143"/>
      <c r="D517" s="144"/>
      <c r="E517" s="144"/>
      <c r="F517" s="144"/>
      <c r="G517" s="144"/>
      <c r="H517" s="144"/>
      <c r="I517" s="144"/>
      <c r="J517" s="144"/>
      <c r="K517" s="144"/>
      <c r="L517" s="144"/>
      <c r="M517" s="144"/>
      <c r="N517" s="144"/>
      <c r="O517" s="144"/>
      <c r="P517" s="144"/>
      <c r="Q517" s="144"/>
      <c r="R517" s="144"/>
      <c r="S517" s="144"/>
      <c r="T517" s="144"/>
      <c r="U517" s="144"/>
      <c r="V517" s="144"/>
      <c r="W517" s="144"/>
      <c r="X517" s="144"/>
      <c r="Y517" s="144"/>
      <c r="Z517" s="144"/>
    </row>
    <row r="518" spans="1:26" ht="13.5" customHeight="1">
      <c r="A518" s="144"/>
      <c r="B518" s="144"/>
      <c r="C518" s="143"/>
      <c r="D518" s="144"/>
      <c r="E518" s="144"/>
      <c r="F518" s="144"/>
      <c r="G518" s="144"/>
      <c r="H518" s="144"/>
      <c r="I518" s="144"/>
      <c r="J518" s="144"/>
      <c r="K518" s="144"/>
      <c r="L518" s="144"/>
      <c r="M518" s="144"/>
      <c r="N518" s="144"/>
      <c r="O518" s="144"/>
      <c r="P518" s="144"/>
      <c r="Q518" s="144"/>
      <c r="R518" s="144"/>
      <c r="S518" s="144"/>
      <c r="T518" s="144"/>
      <c r="U518" s="144"/>
      <c r="V518" s="144"/>
      <c r="W518" s="144"/>
      <c r="X518" s="144"/>
      <c r="Y518" s="144"/>
      <c r="Z518" s="144"/>
    </row>
    <row r="519" spans="1:26" ht="13.5" customHeight="1">
      <c r="A519" s="144"/>
      <c r="B519" s="144"/>
      <c r="C519" s="143"/>
      <c r="D519" s="144"/>
      <c r="E519" s="144"/>
      <c r="F519" s="144"/>
      <c r="G519" s="144"/>
      <c r="H519" s="144"/>
      <c r="I519" s="144"/>
      <c r="J519" s="144"/>
      <c r="K519" s="144"/>
      <c r="L519" s="144"/>
      <c r="M519" s="144"/>
      <c r="N519" s="144"/>
      <c r="O519" s="144"/>
      <c r="P519" s="144"/>
      <c r="Q519" s="144"/>
      <c r="R519" s="144"/>
      <c r="S519" s="144"/>
      <c r="T519" s="144"/>
      <c r="U519" s="144"/>
      <c r="V519" s="144"/>
      <c r="W519" s="144"/>
      <c r="X519" s="144"/>
      <c r="Y519" s="144"/>
      <c r="Z519" s="144"/>
    </row>
    <row r="520" spans="1:26" ht="13.5" customHeight="1">
      <c r="A520" s="144"/>
      <c r="B520" s="144"/>
      <c r="C520" s="143"/>
      <c r="D520" s="144"/>
      <c r="E520" s="144"/>
      <c r="F520" s="144"/>
      <c r="G520" s="144"/>
      <c r="H520" s="144"/>
      <c r="I520" s="144"/>
      <c r="J520" s="144"/>
      <c r="K520" s="144"/>
      <c r="L520" s="144"/>
      <c r="M520" s="144"/>
      <c r="N520" s="144"/>
      <c r="O520" s="144"/>
      <c r="P520" s="144"/>
      <c r="Q520" s="144"/>
      <c r="R520" s="144"/>
      <c r="S520" s="144"/>
      <c r="T520" s="144"/>
      <c r="U520" s="144"/>
      <c r="V520" s="144"/>
      <c r="W520" s="144"/>
      <c r="X520" s="144"/>
      <c r="Y520" s="144"/>
      <c r="Z520" s="144"/>
    </row>
    <row r="521" spans="1:26" ht="13.5" customHeight="1">
      <c r="A521" s="144"/>
      <c r="B521" s="144"/>
      <c r="C521" s="143"/>
      <c r="D521" s="144"/>
      <c r="E521" s="144"/>
      <c r="F521" s="144"/>
      <c r="G521" s="144"/>
      <c r="H521" s="144"/>
      <c r="I521" s="144"/>
      <c r="J521" s="144"/>
      <c r="K521" s="144"/>
      <c r="L521" s="144"/>
      <c r="M521" s="144"/>
      <c r="N521" s="144"/>
      <c r="O521" s="144"/>
      <c r="P521" s="144"/>
      <c r="Q521" s="144"/>
      <c r="R521" s="144"/>
      <c r="S521" s="144"/>
      <c r="T521" s="144"/>
      <c r="U521" s="144"/>
      <c r="V521" s="144"/>
      <c r="W521" s="144"/>
      <c r="X521" s="144"/>
      <c r="Y521" s="144"/>
      <c r="Z521" s="144"/>
    </row>
    <row r="522" spans="1:26" ht="13.5" customHeight="1">
      <c r="A522" s="144"/>
      <c r="B522" s="144"/>
      <c r="C522" s="143"/>
      <c r="D522" s="144"/>
      <c r="E522" s="144"/>
      <c r="F522" s="144"/>
      <c r="G522" s="144"/>
      <c r="H522" s="144"/>
      <c r="I522" s="144"/>
      <c r="J522" s="144"/>
      <c r="K522" s="144"/>
      <c r="L522" s="144"/>
      <c r="M522" s="144"/>
      <c r="N522" s="144"/>
      <c r="O522" s="144"/>
      <c r="P522" s="144"/>
      <c r="Q522" s="144"/>
      <c r="R522" s="144"/>
      <c r="S522" s="144"/>
      <c r="T522" s="144"/>
      <c r="U522" s="144"/>
      <c r="V522" s="144"/>
      <c r="W522" s="144"/>
      <c r="X522" s="144"/>
      <c r="Y522" s="144"/>
      <c r="Z522" s="144"/>
    </row>
    <row r="523" spans="1:26" ht="13.5" customHeight="1">
      <c r="A523" s="144"/>
      <c r="B523" s="144"/>
      <c r="C523" s="143"/>
      <c r="D523" s="144"/>
      <c r="E523" s="144"/>
      <c r="F523" s="144"/>
      <c r="G523" s="144"/>
      <c r="H523" s="144"/>
      <c r="I523" s="144"/>
      <c r="J523" s="144"/>
      <c r="K523" s="144"/>
      <c r="L523" s="144"/>
      <c r="M523" s="144"/>
      <c r="N523" s="144"/>
      <c r="O523" s="144"/>
      <c r="P523" s="144"/>
      <c r="Q523" s="144"/>
      <c r="R523" s="144"/>
      <c r="S523" s="144"/>
      <c r="T523" s="144"/>
      <c r="U523" s="144"/>
      <c r="V523" s="144"/>
      <c r="W523" s="144"/>
      <c r="X523" s="144"/>
      <c r="Y523" s="144"/>
      <c r="Z523" s="144"/>
    </row>
    <row r="524" spans="1:26" ht="13.5" customHeight="1">
      <c r="A524" s="144"/>
      <c r="B524" s="144"/>
      <c r="C524" s="143"/>
      <c r="D524" s="144"/>
      <c r="E524" s="144"/>
      <c r="F524" s="144"/>
      <c r="G524" s="144"/>
      <c r="H524" s="144"/>
      <c r="I524" s="144"/>
      <c r="J524" s="144"/>
      <c r="K524" s="144"/>
      <c r="L524" s="144"/>
      <c r="M524" s="144"/>
      <c r="N524" s="144"/>
      <c r="O524" s="144"/>
      <c r="P524" s="144"/>
      <c r="Q524" s="144"/>
      <c r="R524" s="144"/>
      <c r="S524" s="144"/>
      <c r="T524" s="144"/>
      <c r="U524" s="144"/>
      <c r="V524" s="144"/>
      <c r="W524" s="144"/>
      <c r="X524" s="144"/>
      <c r="Y524" s="144"/>
      <c r="Z524" s="144"/>
    </row>
    <row r="525" spans="1:26" ht="13.5" customHeight="1">
      <c r="A525" s="144"/>
      <c r="B525" s="144"/>
      <c r="C525" s="143"/>
      <c r="D525" s="144"/>
      <c r="E525" s="144"/>
      <c r="F525" s="144"/>
      <c r="G525" s="144"/>
      <c r="H525" s="144"/>
      <c r="I525" s="144"/>
      <c r="J525" s="144"/>
      <c r="K525" s="144"/>
      <c r="L525" s="144"/>
      <c r="M525" s="144"/>
      <c r="N525" s="144"/>
      <c r="O525" s="144"/>
      <c r="P525" s="144"/>
      <c r="Q525" s="144"/>
      <c r="R525" s="144"/>
      <c r="S525" s="144"/>
      <c r="T525" s="144"/>
      <c r="U525" s="144"/>
      <c r="V525" s="144"/>
      <c r="W525" s="144"/>
      <c r="X525" s="144"/>
      <c r="Y525" s="144"/>
      <c r="Z525" s="144"/>
    </row>
    <row r="526" spans="1:26" ht="13.5" customHeight="1">
      <c r="A526" s="144"/>
      <c r="B526" s="144"/>
      <c r="C526" s="143"/>
      <c r="D526" s="144"/>
      <c r="E526" s="144"/>
      <c r="F526" s="144"/>
      <c r="G526" s="144"/>
      <c r="H526" s="144"/>
      <c r="I526" s="144"/>
      <c r="J526" s="144"/>
      <c r="K526" s="144"/>
      <c r="L526" s="144"/>
      <c r="M526" s="144"/>
      <c r="N526" s="144"/>
      <c r="O526" s="144"/>
      <c r="P526" s="144"/>
      <c r="Q526" s="144"/>
      <c r="R526" s="144"/>
      <c r="S526" s="144"/>
      <c r="T526" s="144"/>
      <c r="U526" s="144"/>
      <c r="V526" s="144"/>
      <c r="W526" s="144"/>
      <c r="X526" s="144"/>
      <c r="Y526" s="144"/>
      <c r="Z526" s="144"/>
    </row>
    <row r="527" spans="1:26" ht="13.5" customHeight="1">
      <c r="A527" s="144"/>
      <c r="B527" s="144"/>
      <c r="C527" s="143"/>
      <c r="D527" s="144"/>
      <c r="E527" s="144"/>
      <c r="F527" s="144"/>
      <c r="G527" s="144"/>
      <c r="H527" s="144"/>
      <c r="I527" s="144"/>
      <c r="J527" s="144"/>
      <c r="K527" s="144"/>
      <c r="L527" s="144"/>
      <c r="M527" s="144"/>
      <c r="N527" s="144"/>
      <c r="O527" s="144"/>
      <c r="P527" s="144"/>
      <c r="Q527" s="144"/>
      <c r="R527" s="144"/>
      <c r="S527" s="144"/>
      <c r="T527" s="144"/>
      <c r="U527" s="144"/>
      <c r="V527" s="144"/>
      <c r="W527" s="144"/>
      <c r="X527" s="144"/>
      <c r="Y527" s="144"/>
      <c r="Z527" s="144"/>
    </row>
    <row r="528" spans="1:26" ht="13.5" customHeight="1">
      <c r="A528" s="144"/>
      <c r="B528" s="144"/>
      <c r="C528" s="143"/>
      <c r="D528" s="144"/>
      <c r="E528" s="144"/>
      <c r="F528" s="144"/>
      <c r="G528" s="144"/>
      <c r="H528" s="144"/>
      <c r="I528" s="144"/>
      <c r="J528" s="144"/>
      <c r="K528" s="144"/>
      <c r="L528" s="144"/>
      <c r="M528" s="144"/>
      <c r="N528" s="144"/>
      <c r="O528" s="144"/>
      <c r="P528" s="144"/>
      <c r="Q528" s="144"/>
      <c r="R528" s="144"/>
      <c r="S528" s="144"/>
      <c r="T528" s="144"/>
      <c r="U528" s="144"/>
      <c r="V528" s="144"/>
      <c r="W528" s="144"/>
      <c r="X528" s="144"/>
      <c r="Y528" s="144"/>
      <c r="Z528" s="144"/>
    </row>
    <row r="529" spans="1:26" ht="13.5" customHeight="1">
      <c r="A529" s="144"/>
      <c r="B529" s="144"/>
      <c r="C529" s="143"/>
      <c r="D529" s="144"/>
      <c r="E529" s="144"/>
      <c r="F529" s="144"/>
      <c r="G529" s="144"/>
      <c r="H529" s="144"/>
      <c r="I529" s="144"/>
      <c r="J529" s="144"/>
      <c r="K529" s="144"/>
      <c r="L529" s="144"/>
      <c r="M529" s="144"/>
      <c r="N529" s="144"/>
      <c r="O529" s="144"/>
      <c r="P529" s="144"/>
      <c r="Q529" s="144"/>
      <c r="R529" s="144"/>
      <c r="S529" s="144"/>
      <c r="T529" s="144"/>
      <c r="U529" s="144"/>
      <c r="V529" s="144"/>
      <c r="W529" s="144"/>
      <c r="X529" s="144"/>
      <c r="Y529" s="144"/>
      <c r="Z529" s="144"/>
    </row>
    <row r="530" spans="1:26" ht="13.5" customHeight="1">
      <c r="A530" s="144"/>
      <c r="B530" s="144"/>
      <c r="C530" s="143"/>
      <c r="D530" s="144"/>
      <c r="E530" s="144"/>
      <c r="F530" s="144"/>
      <c r="G530" s="144"/>
      <c r="H530" s="144"/>
      <c r="I530" s="144"/>
      <c r="J530" s="144"/>
      <c r="K530" s="144"/>
      <c r="L530" s="144"/>
      <c r="M530" s="144"/>
      <c r="N530" s="144"/>
      <c r="O530" s="144"/>
      <c r="P530" s="144"/>
      <c r="Q530" s="144"/>
      <c r="R530" s="144"/>
      <c r="S530" s="144"/>
      <c r="T530" s="144"/>
      <c r="U530" s="144"/>
      <c r="V530" s="144"/>
      <c r="W530" s="144"/>
      <c r="X530" s="144"/>
      <c r="Y530" s="144"/>
      <c r="Z530" s="144"/>
    </row>
    <row r="531" spans="1:26" ht="13.5" customHeight="1">
      <c r="A531" s="144"/>
      <c r="B531" s="144"/>
      <c r="C531" s="143"/>
      <c r="D531" s="144"/>
      <c r="E531" s="144"/>
      <c r="F531" s="144"/>
      <c r="G531" s="144"/>
      <c r="H531" s="144"/>
      <c r="I531" s="144"/>
      <c r="J531" s="144"/>
      <c r="K531" s="144"/>
      <c r="L531" s="144"/>
      <c r="M531" s="144"/>
      <c r="N531" s="144"/>
      <c r="O531" s="144"/>
      <c r="P531" s="144"/>
      <c r="Q531" s="144"/>
      <c r="R531" s="144"/>
      <c r="S531" s="144"/>
      <c r="T531" s="144"/>
      <c r="U531" s="144"/>
      <c r="V531" s="144"/>
      <c r="W531" s="144"/>
      <c r="X531" s="144"/>
      <c r="Y531" s="144"/>
      <c r="Z531" s="144"/>
    </row>
    <row r="532" spans="1:26" ht="13.5" customHeight="1">
      <c r="A532" s="144"/>
      <c r="B532" s="144"/>
      <c r="C532" s="143"/>
      <c r="D532" s="144"/>
      <c r="E532" s="144"/>
      <c r="F532" s="144"/>
      <c r="G532" s="144"/>
      <c r="H532" s="144"/>
      <c r="I532" s="144"/>
      <c r="J532" s="144"/>
      <c r="K532" s="144"/>
      <c r="L532" s="144"/>
      <c r="M532" s="144"/>
      <c r="N532" s="144"/>
      <c r="O532" s="144"/>
      <c r="P532" s="144"/>
      <c r="Q532" s="144"/>
      <c r="R532" s="144"/>
      <c r="S532" s="144"/>
      <c r="T532" s="144"/>
      <c r="U532" s="144"/>
      <c r="V532" s="144"/>
      <c r="W532" s="144"/>
      <c r="X532" s="144"/>
      <c r="Y532" s="144"/>
      <c r="Z532" s="144"/>
    </row>
    <row r="533" spans="1:26" ht="13.5" customHeight="1">
      <c r="A533" s="144"/>
      <c r="B533" s="144"/>
      <c r="C533" s="143"/>
      <c r="D533" s="144"/>
      <c r="E533" s="144"/>
      <c r="F533" s="144"/>
      <c r="G533" s="144"/>
      <c r="H533" s="144"/>
      <c r="I533" s="144"/>
      <c r="J533" s="144"/>
      <c r="K533" s="144"/>
      <c r="L533" s="144"/>
      <c r="M533" s="144"/>
      <c r="N533" s="144"/>
      <c r="O533" s="144"/>
      <c r="P533" s="144"/>
      <c r="Q533" s="144"/>
      <c r="R533" s="144"/>
      <c r="S533" s="144"/>
      <c r="T533" s="144"/>
      <c r="U533" s="144"/>
      <c r="V533" s="144"/>
      <c r="W533" s="144"/>
      <c r="X533" s="144"/>
      <c r="Y533" s="144"/>
      <c r="Z533" s="144"/>
    </row>
    <row r="534" spans="1:26" ht="13.5" customHeight="1">
      <c r="A534" s="144"/>
      <c r="B534" s="144"/>
      <c r="C534" s="143"/>
      <c r="D534" s="144"/>
      <c r="E534" s="144"/>
      <c r="F534" s="144"/>
      <c r="G534" s="144"/>
      <c r="H534" s="144"/>
      <c r="I534" s="144"/>
      <c r="J534" s="144"/>
      <c r="K534" s="144"/>
      <c r="L534" s="144"/>
      <c r="M534" s="144"/>
      <c r="N534" s="144"/>
      <c r="O534" s="144"/>
      <c r="P534" s="144"/>
      <c r="Q534" s="144"/>
      <c r="R534" s="144"/>
      <c r="S534" s="144"/>
      <c r="T534" s="144"/>
      <c r="U534" s="144"/>
      <c r="V534" s="144"/>
      <c r="W534" s="144"/>
      <c r="X534" s="144"/>
      <c r="Y534" s="144"/>
      <c r="Z534" s="144"/>
    </row>
    <row r="535" spans="1:26" ht="13.5" customHeight="1">
      <c r="A535" s="144"/>
      <c r="B535" s="144"/>
      <c r="C535" s="143"/>
      <c r="D535" s="144"/>
      <c r="E535" s="144"/>
      <c r="F535" s="144"/>
      <c r="G535" s="144"/>
      <c r="H535" s="144"/>
      <c r="I535" s="144"/>
      <c r="J535" s="144"/>
      <c r="K535" s="144"/>
      <c r="L535" s="144"/>
      <c r="M535" s="144"/>
      <c r="N535" s="144"/>
      <c r="O535" s="144"/>
      <c r="P535" s="144"/>
      <c r="Q535" s="144"/>
      <c r="R535" s="144"/>
      <c r="S535" s="144"/>
      <c r="T535" s="144"/>
      <c r="U535" s="144"/>
      <c r="V535" s="144"/>
      <c r="W535" s="144"/>
      <c r="X535" s="144"/>
      <c r="Y535" s="144"/>
      <c r="Z535" s="144"/>
    </row>
    <row r="536" spans="1:26" ht="13.5" customHeight="1">
      <c r="A536" s="144"/>
      <c r="B536" s="144"/>
      <c r="C536" s="143"/>
      <c r="D536" s="144"/>
      <c r="E536" s="144"/>
      <c r="F536" s="144"/>
      <c r="G536" s="144"/>
      <c r="H536" s="144"/>
      <c r="I536" s="144"/>
      <c r="J536" s="144"/>
      <c r="K536" s="144"/>
      <c r="L536" s="144"/>
      <c r="M536" s="144"/>
      <c r="N536" s="144"/>
      <c r="O536" s="144"/>
      <c r="P536" s="144"/>
      <c r="Q536" s="144"/>
      <c r="R536" s="144"/>
      <c r="S536" s="144"/>
      <c r="T536" s="144"/>
      <c r="U536" s="144"/>
      <c r="V536" s="144"/>
      <c r="W536" s="144"/>
      <c r="X536" s="144"/>
      <c r="Y536" s="144"/>
      <c r="Z536" s="144"/>
    </row>
    <row r="537" spans="1:26" ht="13.5" customHeight="1">
      <c r="A537" s="144"/>
      <c r="B537" s="144"/>
      <c r="C537" s="143"/>
      <c r="D537" s="144"/>
      <c r="E537" s="144"/>
      <c r="F537" s="144"/>
      <c r="G537" s="144"/>
      <c r="H537" s="144"/>
      <c r="I537" s="144"/>
      <c r="J537" s="144"/>
      <c r="K537" s="144"/>
      <c r="L537" s="144"/>
      <c r="M537" s="144"/>
      <c r="N537" s="144"/>
      <c r="O537" s="144"/>
      <c r="P537" s="144"/>
      <c r="Q537" s="144"/>
      <c r="R537" s="144"/>
      <c r="S537" s="144"/>
      <c r="T537" s="144"/>
      <c r="U537" s="144"/>
      <c r="V537" s="144"/>
      <c r="W537" s="144"/>
      <c r="X537" s="144"/>
      <c r="Y537" s="144"/>
      <c r="Z537" s="144"/>
    </row>
    <row r="538" spans="1:26" ht="13.5" customHeight="1">
      <c r="A538" s="144"/>
      <c r="B538" s="144"/>
      <c r="C538" s="143"/>
      <c r="D538" s="144"/>
      <c r="E538" s="144"/>
      <c r="F538" s="144"/>
      <c r="G538" s="144"/>
      <c r="H538" s="144"/>
      <c r="I538" s="144"/>
      <c r="J538" s="144"/>
      <c r="K538" s="144"/>
      <c r="L538" s="144"/>
      <c r="M538" s="144"/>
      <c r="N538" s="144"/>
      <c r="O538" s="144"/>
      <c r="P538" s="144"/>
      <c r="Q538" s="144"/>
      <c r="R538" s="144"/>
      <c r="S538" s="144"/>
      <c r="T538" s="144"/>
      <c r="U538" s="144"/>
      <c r="V538" s="144"/>
      <c r="W538" s="144"/>
      <c r="X538" s="144"/>
      <c r="Y538" s="144"/>
      <c r="Z538" s="144"/>
    </row>
    <row r="539" spans="1:26" ht="13.5" customHeight="1">
      <c r="A539" s="144"/>
      <c r="B539" s="144"/>
      <c r="C539" s="143"/>
      <c r="D539" s="144"/>
      <c r="E539" s="144"/>
      <c r="F539" s="144"/>
      <c r="G539" s="144"/>
      <c r="H539" s="144"/>
      <c r="I539" s="144"/>
      <c r="J539" s="144"/>
      <c r="K539" s="144"/>
      <c r="L539" s="144"/>
      <c r="M539" s="144"/>
      <c r="N539" s="144"/>
      <c r="O539" s="144"/>
      <c r="P539" s="144"/>
      <c r="Q539" s="144"/>
      <c r="R539" s="144"/>
      <c r="S539" s="144"/>
      <c r="T539" s="144"/>
      <c r="U539" s="144"/>
      <c r="V539" s="144"/>
      <c r="W539" s="144"/>
      <c r="X539" s="144"/>
      <c r="Y539" s="144"/>
      <c r="Z539" s="144"/>
    </row>
    <row r="540" spans="1:26" ht="13.5" customHeight="1">
      <c r="A540" s="144"/>
      <c r="B540" s="144"/>
      <c r="C540" s="143"/>
      <c r="D540" s="144"/>
      <c r="E540" s="144"/>
      <c r="F540" s="144"/>
      <c r="G540" s="144"/>
      <c r="H540" s="144"/>
      <c r="I540" s="144"/>
      <c r="J540" s="144"/>
      <c r="K540" s="144"/>
      <c r="L540" s="144"/>
      <c r="M540" s="144"/>
      <c r="N540" s="144"/>
      <c r="O540" s="144"/>
      <c r="P540" s="144"/>
      <c r="Q540" s="144"/>
      <c r="R540" s="144"/>
      <c r="S540" s="144"/>
      <c r="T540" s="144"/>
      <c r="U540" s="144"/>
      <c r="V540" s="144"/>
      <c r="W540" s="144"/>
      <c r="X540" s="144"/>
      <c r="Y540" s="144"/>
      <c r="Z540" s="144"/>
    </row>
    <row r="541" spans="1:26" ht="13.5" customHeight="1">
      <c r="A541" s="144"/>
      <c r="B541" s="144"/>
      <c r="C541" s="143"/>
      <c r="D541" s="144"/>
      <c r="E541" s="144"/>
      <c r="F541" s="144"/>
      <c r="G541" s="144"/>
      <c r="H541" s="144"/>
      <c r="I541" s="144"/>
      <c r="J541" s="144"/>
      <c r="K541" s="144"/>
      <c r="L541" s="144"/>
      <c r="M541" s="144"/>
      <c r="N541" s="144"/>
      <c r="O541" s="144"/>
      <c r="P541" s="144"/>
      <c r="Q541" s="144"/>
      <c r="R541" s="144"/>
      <c r="S541" s="144"/>
      <c r="T541" s="144"/>
      <c r="U541" s="144"/>
      <c r="V541" s="144"/>
      <c r="W541" s="144"/>
      <c r="X541" s="144"/>
      <c r="Y541" s="144"/>
      <c r="Z541" s="144"/>
    </row>
    <row r="542" spans="1:26" ht="13.5" customHeight="1">
      <c r="A542" s="144"/>
      <c r="B542" s="144"/>
      <c r="C542" s="143"/>
      <c r="D542" s="144"/>
      <c r="E542" s="144"/>
      <c r="F542" s="144"/>
      <c r="G542" s="144"/>
      <c r="H542" s="144"/>
      <c r="I542" s="144"/>
      <c r="J542" s="144"/>
      <c r="K542" s="144"/>
      <c r="L542" s="144"/>
      <c r="M542" s="144"/>
      <c r="N542" s="144"/>
      <c r="O542" s="144"/>
      <c r="P542" s="144"/>
      <c r="Q542" s="144"/>
      <c r="R542" s="144"/>
      <c r="S542" s="144"/>
      <c r="T542" s="144"/>
      <c r="U542" s="144"/>
      <c r="V542" s="144"/>
      <c r="W542" s="144"/>
      <c r="X542" s="144"/>
      <c r="Y542" s="144"/>
      <c r="Z542" s="144"/>
    </row>
    <row r="543" spans="1:26" ht="13.5" customHeight="1">
      <c r="A543" s="144"/>
      <c r="B543" s="144"/>
      <c r="C543" s="143"/>
      <c r="D543" s="144"/>
      <c r="E543" s="144"/>
      <c r="F543" s="144"/>
      <c r="G543" s="144"/>
      <c r="H543" s="144"/>
      <c r="I543" s="144"/>
      <c r="J543" s="144"/>
      <c r="K543" s="144"/>
      <c r="L543" s="144"/>
      <c r="M543" s="144"/>
      <c r="N543" s="144"/>
      <c r="O543" s="144"/>
      <c r="P543" s="144"/>
      <c r="Q543" s="144"/>
      <c r="R543" s="144"/>
      <c r="S543" s="144"/>
      <c r="T543" s="144"/>
      <c r="U543" s="144"/>
      <c r="V543" s="144"/>
      <c r="W543" s="144"/>
      <c r="X543" s="144"/>
      <c r="Y543" s="144"/>
      <c r="Z543" s="144"/>
    </row>
    <row r="544" spans="1:26" ht="13.5" customHeight="1">
      <c r="A544" s="144"/>
      <c r="B544" s="144"/>
      <c r="C544" s="143"/>
      <c r="D544" s="144"/>
      <c r="E544" s="144"/>
      <c r="F544" s="144"/>
      <c r="G544" s="144"/>
      <c r="H544" s="144"/>
      <c r="I544" s="144"/>
      <c r="J544" s="144"/>
      <c r="K544" s="144"/>
      <c r="L544" s="144"/>
      <c r="M544" s="144"/>
      <c r="N544" s="144"/>
      <c r="O544" s="144"/>
      <c r="P544" s="144"/>
      <c r="Q544" s="144"/>
      <c r="R544" s="144"/>
      <c r="S544" s="144"/>
      <c r="T544" s="144"/>
      <c r="U544" s="144"/>
      <c r="V544" s="144"/>
      <c r="W544" s="144"/>
      <c r="X544" s="144"/>
      <c r="Y544" s="144"/>
      <c r="Z544" s="144"/>
    </row>
    <row r="545" spans="1:26" ht="13.5" customHeight="1">
      <c r="A545" s="144"/>
      <c r="B545" s="144"/>
      <c r="C545" s="143"/>
      <c r="D545" s="144"/>
      <c r="E545" s="144"/>
      <c r="F545" s="144"/>
      <c r="G545" s="144"/>
      <c r="H545" s="144"/>
      <c r="I545" s="144"/>
      <c r="J545" s="144"/>
      <c r="K545" s="144"/>
      <c r="L545" s="144"/>
      <c r="M545" s="144"/>
      <c r="N545" s="144"/>
      <c r="O545" s="144"/>
      <c r="P545" s="144"/>
      <c r="Q545" s="144"/>
      <c r="R545" s="144"/>
      <c r="S545" s="144"/>
      <c r="T545" s="144"/>
      <c r="U545" s="144"/>
      <c r="V545" s="144"/>
      <c r="W545" s="144"/>
      <c r="X545" s="144"/>
      <c r="Y545" s="144"/>
      <c r="Z545" s="144"/>
    </row>
    <row r="546" spans="1:26" ht="13.5" customHeight="1">
      <c r="A546" s="144"/>
      <c r="B546" s="144"/>
      <c r="C546" s="143"/>
      <c r="D546" s="144"/>
      <c r="E546" s="144"/>
      <c r="F546" s="144"/>
      <c r="G546" s="144"/>
      <c r="H546" s="144"/>
      <c r="I546" s="144"/>
      <c r="J546" s="144"/>
      <c r="K546" s="144"/>
      <c r="L546" s="144"/>
      <c r="M546" s="144"/>
      <c r="N546" s="144"/>
      <c r="O546" s="144"/>
      <c r="P546" s="144"/>
      <c r="Q546" s="144"/>
      <c r="R546" s="144"/>
      <c r="S546" s="144"/>
      <c r="T546" s="144"/>
      <c r="U546" s="144"/>
      <c r="V546" s="144"/>
      <c r="W546" s="144"/>
      <c r="X546" s="144"/>
      <c r="Y546" s="144"/>
      <c r="Z546" s="144"/>
    </row>
    <row r="547" spans="1:26" ht="13.5" customHeight="1">
      <c r="A547" s="144"/>
      <c r="B547" s="144"/>
      <c r="C547" s="143"/>
      <c r="D547" s="144"/>
      <c r="E547" s="144"/>
      <c r="F547" s="144"/>
      <c r="G547" s="144"/>
      <c r="H547" s="144"/>
      <c r="I547" s="144"/>
      <c r="J547" s="144"/>
      <c r="K547" s="144"/>
      <c r="L547" s="144"/>
      <c r="M547" s="144"/>
      <c r="N547" s="144"/>
      <c r="O547" s="144"/>
      <c r="P547" s="144"/>
      <c r="Q547" s="144"/>
      <c r="R547" s="144"/>
      <c r="S547" s="144"/>
      <c r="T547" s="144"/>
      <c r="U547" s="144"/>
      <c r="V547" s="144"/>
      <c r="W547" s="144"/>
      <c r="X547" s="144"/>
      <c r="Y547" s="144"/>
      <c r="Z547" s="144"/>
    </row>
    <row r="548" spans="1:26" ht="13.5" customHeight="1">
      <c r="A548" s="144"/>
      <c r="B548" s="144"/>
      <c r="C548" s="143"/>
      <c r="D548" s="144"/>
      <c r="E548" s="144"/>
      <c r="F548" s="144"/>
      <c r="G548" s="144"/>
      <c r="H548" s="144"/>
      <c r="I548" s="144"/>
      <c r="J548" s="144"/>
      <c r="K548" s="144"/>
      <c r="L548" s="144"/>
      <c r="M548" s="144"/>
      <c r="N548" s="144"/>
      <c r="O548" s="144"/>
      <c r="P548" s="144"/>
      <c r="Q548" s="144"/>
      <c r="R548" s="144"/>
      <c r="S548" s="144"/>
      <c r="T548" s="144"/>
      <c r="U548" s="144"/>
      <c r="V548" s="144"/>
      <c r="W548" s="144"/>
      <c r="X548" s="144"/>
      <c r="Y548" s="144"/>
      <c r="Z548" s="144"/>
    </row>
    <row r="549" spans="1:26" ht="13.5" customHeight="1">
      <c r="A549" s="144"/>
      <c r="B549" s="144"/>
      <c r="C549" s="143"/>
      <c r="D549" s="144"/>
      <c r="E549" s="144"/>
      <c r="F549" s="144"/>
      <c r="G549" s="144"/>
      <c r="H549" s="144"/>
      <c r="I549" s="144"/>
      <c r="J549" s="144"/>
      <c r="K549" s="144"/>
      <c r="L549" s="144"/>
      <c r="M549" s="144"/>
      <c r="N549" s="144"/>
      <c r="O549" s="144"/>
      <c r="P549" s="144"/>
      <c r="Q549" s="144"/>
      <c r="R549" s="144"/>
      <c r="S549" s="144"/>
      <c r="T549" s="144"/>
      <c r="U549" s="144"/>
      <c r="V549" s="144"/>
      <c r="W549" s="144"/>
      <c r="X549" s="144"/>
      <c r="Y549" s="144"/>
      <c r="Z549" s="144"/>
    </row>
    <row r="550" spans="1:26" ht="13.5" customHeight="1">
      <c r="A550" s="144"/>
      <c r="B550" s="144"/>
      <c r="C550" s="143"/>
      <c r="D550" s="144"/>
      <c r="E550" s="144"/>
      <c r="F550" s="144"/>
      <c r="G550" s="144"/>
      <c r="H550" s="144"/>
      <c r="I550" s="144"/>
      <c r="J550" s="144"/>
      <c r="K550" s="144"/>
      <c r="L550" s="144"/>
      <c r="M550" s="144"/>
      <c r="N550" s="144"/>
      <c r="O550" s="144"/>
      <c r="P550" s="144"/>
      <c r="Q550" s="144"/>
      <c r="R550" s="144"/>
      <c r="S550" s="144"/>
      <c r="T550" s="144"/>
      <c r="U550" s="144"/>
      <c r="V550" s="144"/>
      <c r="W550" s="144"/>
      <c r="X550" s="144"/>
      <c r="Y550" s="144"/>
      <c r="Z550" s="144"/>
    </row>
    <row r="551" spans="1:26" ht="13.5" customHeight="1">
      <c r="A551" s="144"/>
      <c r="B551" s="144"/>
      <c r="C551" s="143"/>
      <c r="D551" s="144"/>
      <c r="E551" s="144"/>
      <c r="F551" s="144"/>
      <c r="G551" s="144"/>
      <c r="H551" s="144"/>
      <c r="I551" s="144"/>
      <c r="J551" s="144"/>
      <c r="K551" s="144"/>
      <c r="L551" s="144"/>
      <c r="M551" s="144"/>
      <c r="N551" s="144"/>
      <c r="O551" s="144"/>
      <c r="P551" s="144"/>
      <c r="Q551" s="144"/>
      <c r="R551" s="144"/>
      <c r="S551" s="144"/>
      <c r="T551" s="144"/>
      <c r="U551" s="144"/>
      <c r="V551" s="144"/>
      <c r="W551" s="144"/>
      <c r="X551" s="144"/>
      <c r="Y551" s="144"/>
      <c r="Z551" s="144"/>
    </row>
    <row r="552" spans="1:26" ht="13.5" customHeight="1">
      <c r="A552" s="144"/>
      <c r="B552" s="144"/>
      <c r="C552" s="143"/>
      <c r="D552" s="144"/>
      <c r="E552" s="144"/>
      <c r="F552" s="144"/>
      <c r="G552" s="144"/>
      <c r="H552" s="144"/>
      <c r="I552" s="144"/>
      <c r="J552" s="144"/>
      <c r="K552" s="144"/>
      <c r="L552" s="144"/>
      <c r="M552" s="144"/>
      <c r="N552" s="144"/>
      <c r="O552" s="144"/>
      <c r="P552" s="144"/>
      <c r="Q552" s="144"/>
      <c r="R552" s="144"/>
      <c r="S552" s="144"/>
      <c r="T552" s="144"/>
      <c r="U552" s="144"/>
      <c r="V552" s="144"/>
      <c r="W552" s="144"/>
      <c r="X552" s="144"/>
      <c r="Y552" s="144"/>
      <c r="Z552" s="144"/>
    </row>
    <row r="553" spans="1:26" ht="13.5" customHeight="1">
      <c r="A553" s="144"/>
      <c r="B553" s="144"/>
      <c r="C553" s="143"/>
      <c r="D553" s="144"/>
      <c r="E553" s="144"/>
      <c r="F553" s="144"/>
      <c r="G553" s="144"/>
      <c r="H553" s="144"/>
      <c r="I553" s="144"/>
      <c r="J553" s="144"/>
      <c r="K553" s="144"/>
      <c r="L553" s="144"/>
      <c r="M553" s="144"/>
      <c r="N553" s="144"/>
      <c r="O553" s="144"/>
      <c r="P553" s="144"/>
      <c r="Q553" s="144"/>
      <c r="R553" s="144"/>
      <c r="S553" s="144"/>
      <c r="T553" s="144"/>
      <c r="U553" s="144"/>
      <c r="V553" s="144"/>
      <c r="W553" s="144"/>
      <c r="X553" s="144"/>
      <c r="Y553" s="144"/>
      <c r="Z553" s="144"/>
    </row>
    <row r="554" spans="1:26" ht="13.5" customHeight="1">
      <c r="A554" s="144"/>
      <c r="B554" s="144"/>
      <c r="C554" s="143"/>
      <c r="D554" s="144"/>
      <c r="E554" s="144"/>
      <c r="F554" s="144"/>
      <c r="G554" s="144"/>
      <c r="H554" s="144"/>
      <c r="I554" s="144"/>
      <c r="J554" s="144"/>
      <c r="K554" s="144"/>
      <c r="L554" s="144"/>
      <c r="M554" s="144"/>
      <c r="N554" s="144"/>
      <c r="O554" s="144"/>
      <c r="P554" s="144"/>
      <c r="Q554" s="144"/>
      <c r="R554" s="144"/>
      <c r="S554" s="144"/>
      <c r="T554" s="144"/>
      <c r="U554" s="144"/>
      <c r="V554" s="144"/>
      <c r="W554" s="144"/>
      <c r="X554" s="144"/>
      <c r="Y554" s="144"/>
      <c r="Z554" s="144"/>
    </row>
    <row r="555" spans="1:26" ht="13.5" customHeight="1">
      <c r="A555" s="144"/>
      <c r="B555" s="144"/>
      <c r="C555" s="143"/>
      <c r="D555" s="144"/>
      <c r="E555" s="144"/>
      <c r="F555" s="144"/>
      <c r="G555" s="144"/>
      <c r="H555" s="144"/>
      <c r="I555" s="144"/>
      <c r="J555" s="144"/>
      <c r="K555" s="144"/>
      <c r="L555" s="144"/>
      <c r="M555" s="144"/>
      <c r="N555" s="144"/>
      <c r="O555" s="144"/>
      <c r="P555" s="144"/>
      <c r="Q555" s="144"/>
      <c r="R555" s="144"/>
      <c r="S555" s="144"/>
      <c r="T555" s="144"/>
      <c r="U555" s="144"/>
      <c r="V555" s="144"/>
      <c r="W555" s="144"/>
      <c r="X555" s="144"/>
      <c r="Y555" s="144"/>
      <c r="Z555" s="144"/>
    </row>
    <row r="556" spans="1:26" ht="13.5" customHeight="1">
      <c r="A556" s="144"/>
      <c r="B556" s="144"/>
      <c r="C556" s="143"/>
      <c r="D556" s="144"/>
      <c r="E556" s="144"/>
      <c r="F556" s="144"/>
      <c r="G556" s="144"/>
      <c r="H556" s="144"/>
      <c r="I556" s="144"/>
      <c r="J556" s="144"/>
      <c r="K556" s="144"/>
      <c r="L556" s="144"/>
      <c r="M556" s="144"/>
      <c r="N556" s="144"/>
      <c r="O556" s="144"/>
      <c r="P556" s="144"/>
      <c r="Q556" s="144"/>
      <c r="R556" s="144"/>
      <c r="S556" s="144"/>
      <c r="T556" s="144"/>
      <c r="U556" s="144"/>
      <c r="V556" s="144"/>
      <c r="W556" s="144"/>
      <c r="X556" s="144"/>
      <c r="Y556" s="144"/>
      <c r="Z556" s="144"/>
    </row>
    <row r="557" spans="1:26" ht="13.5" customHeight="1">
      <c r="A557" s="144"/>
      <c r="B557" s="144"/>
      <c r="C557" s="143"/>
      <c r="D557" s="144"/>
      <c r="E557" s="144"/>
      <c r="F557" s="144"/>
      <c r="G557" s="144"/>
      <c r="H557" s="144"/>
      <c r="I557" s="144"/>
      <c r="J557" s="144"/>
      <c r="K557" s="144"/>
      <c r="L557" s="144"/>
      <c r="M557" s="144"/>
      <c r="N557" s="144"/>
      <c r="O557" s="144"/>
      <c r="P557" s="144"/>
      <c r="Q557" s="144"/>
      <c r="R557" s="144"/>
      <c r="S557" s="144"/>
      <c r="T557" s="144"/>
      <c r="U557" s="144"/>
      <c r="V557" s="144"/>
      <c r="W557" s="144"/>
      <c r="X557" s="144"/>
      <c r="Y557" s="144"/>
      <c r="Z557" s="144"/>
    </row>
    <row r="558" spans="1:26" ht="13.5" customHeight="1">
      <c r="A558" s="144"/>
      <c r="B558" s="144"/>
      <c r="C558" s="143"/>
      <c r="D558" s="144"/>
      <c r="E558" s="144"/>
      <c r="F558" s="144"/>
      <c r="G558" s="144"/>
      <c r="H558" s="144"/>
      <c r="I558" s="144"/>
      <c r="J558" s="144"/>
      <c r="K558" s="144"/>
      <c r="L558" s="144"/>
      <c r="M558" s="144"/>
      <c r="N558" s="144"/>
      <c r="O558" s="144"/>
      <c r="P558" s="144"/>
      <c r="Q558" s="144"/>
      <c r="R558" s="144"/>
      <c r="S558" s="144"/>
      <c r="T558" s="144"/>
      <c r="U558" s="144"/>
      <c r="V558" s="144"/>
      <c r="W558" s="144"/>
      <c r="X558" s="144"/>
      <c r="Y558" s="144"/>
      <c r="Z558" s="144"/>
    </row>
    <row r="559" spans="1:26" ht="13.5" customHeight="1">
      <c r="A559" s="144"/>
      <c r="B559" s="144"/>
      <c r="C559" s="143"/>
      <c r="D559" s="144"/>
      <c r="E559" s="144"/>
      <c r="F559" s="144"/>
      <c r="G559" s="144"/>
      <c r="H559" s="144"/>
      <c r="I559" s="144"/>
      <c r="J559" s="144"/>
      <c r="K559" s="144"/>
      <c r="L559" s="144"/>
      <c r="M559" s="144"/>
      <c r="N559" s="144"/>
      <c r="O559" s="144"/>
      <c r="P559" s="144"/>
      <c r="Q559" s="144"/>
      <c r="R559" s="144"/>
      <c r="S559" s="144"/>
      <c r="T559" s="144"/>
      <c r="U559" s="144"/>
      <c r="V559" s="144"/>
      <c r="W559" s="144"/>
      <c r="X559" s="144"/>
      <c r="Y559" s="144"/>
      <c r="Z559" s="144"/>
    </row>
    <row r="560" spans="1:26" ht="13.5" customHeight="1">
      <c r="A560" s="144"/>
      <c r="B560" s="144"/>
      <c r="C560" s="143"/>
      <c r="D560" s="144"/>
      <c r="E560" s="144"/>
      <c r="F560" s="144"/>
      <c r="G560" s="144"/>
      <c r="H560" s="144"/>
      <c r="I560" s="144"/>
      <c r="J560" s="144"/>
      <c r="K560" s="144"/>
      <c r="L560" s="144"/>
      <c r="M560" s="144"/>
      <c r="N560" s="144"/>
      <c r="O560" s="144"/>
      <c r="P560" s="144"/>
      <c r="Q560" s="144"/>
      <c r="R560" s="144"/>
      <c r="S560" s="144"/>
      <c r="T560" s="144"/>
      <c r="U560" s="144"/>
      <c r="V560" s="144"/>
      <c r="W560" s="144"/>
      <c r="X560" s="144"/>
      <c r="Y560" s="144"/>
      <c r="Z560" s="144"/>
    </row>
    <row r="561" spans="1:26" ht="13.5" customHeight="1">
      <c r="A561" s="144"/>
      <c r="B561" s="144"/>
      <c r="C561" s="143"/>
      <c r="D561" s="144"/>
      <c r="E561" s="144"/>
      <c r="F561" s="144"/>
      <c r="G561" s="144"/>
      <c r="H561" s="144"/>
      <c r="I561" s="144"/>
      <c r="J561" s="144"/>
      <c r="K561" s="144"/>
      <c r="L561" s="144"/>
      <c r="M561" s="144"/>
      <c r="N561" s="144"/>
      <c r="O561" s="144"/>
      <c r="P561" s="144"/>
      <c r="Q561" s="144"/>
      <c r="R561" s="144"/>
      <c r="S561" s="144"/>
      <c r="T561" s="144"/>
      <c r="U561" s="144"/>
      <c r="V561" s="144"/>
      <c r="W561" s="144"/>
      <c r="X561" s="144"/>
      <c r="Y561" s="144"/>
      <c r="Z561" s="144"/>
    </row>
    <row r="562" spans="1:26" ht="13.5" customHeight="1">
      <c r="A562" s="144"/>
      <c r="B562" s="144"/>
      <c r="C562" s="143"/>
      <c r="D562" s="144"/>
      <c r="E562" s="144"/>
      <c r="F562" s="144"/>
      <c r="G562" s="144"/>
      <c r="H562" s="144"/>
      <c r="I562" s="144"/>
      <c r="J562" s="144"/>
      <c r="K562" s="144"/>
      <c r="L562" s="144"/>
      <c r="M562" s="144"/>
      <c r="N562" s="144"/>
      <c r="O562" s="144"/>
      <c r="P562" s="144"/>
      <c r="Q562" s="144"/>
      <c r="R562" s="144"/>
      <c r="S562" s="144"/>
      <c r="T562" s="144"/>
      <c r="U562" s="144"/>
      <c r="V562" s="144"/>
      <c r="W562" s="144"/>
      <c r="X562" s="144"/>
      <c r="Y562" s="144"/>
      <c r="Z562" s="144"/>
    </row>
    <row r="563" spans="1:26" ht="13.5" customHeight="1">
      <c r="A563" s="144"/>
      <c r="B563" s="144"/>
      <c r="C563" s="143"/>
      <c r="D563" s="144"/>
      <c r="E563" s="144"/>
      <c r="F563" s="144"/>
      <c r="G563" s="144"/>
      <c r="H563" s="144"/>
      <c r="I563" s="144"/>
      <c r="J563" s="144"/>
      <c r="K563" s="144"/>
      <c r="L563" s="144"/>
      <c r="M563" s="144"/>
      <c r="N563" s="144"/>
      <c r="O563" s="144"/>
      <c r="P563" s="144"/>
      <c r="Q563" s="144"/>
      <c r="R563" s="144"/>
      <c r="S563" s="144"/>
      <c r="T563" s="144"/>
      <c r="U563" s="144"/>
      <c r="V563" s="144"/>
      <c r="W563" s="144"/>
      <c r="X563" s="144"/>
      <c r="Y563" s="144"/>
      <c r="Z563" s="144"/>
    </row>
    <row r="564" spans="1:26" ht="13.5" customHeight="1">
      <c r="A564" s="144"/>
      <c r="B564" s="144"/>
      <c r="C564" s="143"/>
      <c r="D564" s="144"/>
      <c r="E564" s="144"/>
      <c r="F564" s="144"/>
      <c r="G564" s="144"/>
      <c r="H564" s="144"/>
      <c r="I564" s="144"/>
      <c r="J564" s="144"/>
      <c r="K564" s="144"/>
      <c r="L564" s="144"/>
      <c r="M564" s="144"/>
      <c r="N564" s="144"/>
      <c r="O564" s="144"/>
      <c r="P564" s="144"/>
      <c r="Q564" s="144"/>
      <c r="R564" s="144"/>
      <c r="S564" s="144"/>
      <c r="T564" s="144"/>
      <c r="U564" s="144"/>
      <c r="V564" s="144"/>
      <c r="W564" s="144"/>
      <c r="X564" s="144"/>
      <c r="Y564" s="144"/>
      <c r="Z564" s="144"/>
    </row>
    <row r="565" spans="1:26" ht="13.5" customHeight="1">
      <c r="A565" s="144"/>
      <c r="B565" s="144"/>
      <c r="C565" s="143"/>
      <c r="D565" s="144"/>
      <c r="E565" s="144"/>
      <c r="F565" s="144"/>
      <c r="G565" s="144"/>
      <c r="H565" s="144"/>
      <c r="I565" s="144"/>
      <c r="J565" s="144"/>
      <c r="K565" s="144"/>
      <c r="L565" s="144"/>
      <c r="M565" s="144"/>
      <c r="N565" s="144"/>
      <c r="O565" s="144"/>
      <c r="P565" s="144"/>
      <c r="Q565" s="144"/>
      <c r="R565" s="144"/>
      <c r="S565" s="144"/>
      <c r="T565" s="144"/>
      <c r="U565" s="144"/>
      <c r="V565" s="144"/>
      <c r="W565" s="144"/>
      <c r="X565" s="144"/>
      <c r="Y565" s="144"/>
      <c r="Z565" s="144"/>
    </row>
    <row r="566" spans="1:26" ht="13.5" customHeight="1">
      <c r="A566" s="144"/>
      <c r="B566" s="144"/>
      <c r="C566" s="143"/>
      <c r="D566" s="144"/>
      <c r="E566" s="144"/>
      <c r="F566" s="144"/>
      <c r="G566" s="144"/>
      <c r="H566" s="144"/>
      <c r="I566" s="144"/>
      <c r="J566" s="144"/>
      <c r="K566" s="144"/>
      <c r="L566" s="144"/>
      <c r="M566" s="144"/>
      <c r="N566" s="144"/>
      <c r="O566" s="144"/>
      <c r="P566" s="144"/>
      <c r="Q566" s="144"/>
      <c r="R566" s="144"/>
      <c r="S566" s="144"/>
      <c r="T566" s="144"/>
      <c r="U566" s="144"/>
      <c r="V566" s="144"/>
      <c r="W566" s="144"/>
      <c r="X566" s="144"/>
      <c r="Y566" s="144"/>
      <c r="Z566" s="144"/>
    </row>
    <row r="567" spans="1:26" ht="13.5" customHeight="1">
      <c r="A567" s="144"/>
      <c r="B567" s="144"/>
      <c r="C567" s="143"/>
      <c r="D567" s="144"/>
      <c r="E567" s="144"/>
      <c r="F567" s="144"/>
      <c r="G567" s="144"/>
      <c r="H567" s="144"/>
      <c r="I567" s="144"/>
      <c r="J567" s="144"/>
      <c r="K567" s="144"/>
      <c r="L567" s="144"/>
      <c r="M567" s="144"/>
      <c r="N567" s="144"/>
      <c r="O567" s="144"/>
      <c r="P567" s="144"/>
      <c r="Q567" s="144"/>
      <c r="R567" s="144"/>
      <c r="S567" s="144"/>
      <c r="T567" s="144"/>
      <c r="U567" s="144"/>
      <c r="V567" s="144"/>
      <c r="W567" s="144"/>
      <c r="X567" s="144"/>
      <c r="Y567" s="144"/>
      <c r="Z567" s="144"/>
    </row>
    <row r="568" spans="1:26" ht="13.5" customHeight="1">
      <c r="A568" s="144"/>
      <c r="B568" s="144"/>
      <c r="C568" s="143"/>
      <c r="D568" s="144"/>
      <c r="E568" s="144"/>
      <c r="F568" s="144"/>
      <c r="G568" s="144"/>
      <c r="H568" s="144"/>
      <c r="I568" s="144"/>
      <c r="J568" s="144"/>
      <c r="K568" s="144"/>
      <c r="L568" s="144"/>
      <c r="M568" s="144"/>
      <c r="N568" s="144"/>
      <c r="O568" s="144"/>
      <c r="P568" s="144"/>
      <c r="Q568" s="144"/>
      <c r="R568" s="144"/>
      <c r="S568" s="144"/>
      <c r="T568" s="144"/>
      <c r="U568" s="144"/>
      <c r="V568" s="144"/>
      <c r="W568" s="144"/>
      <c r="X568" s="144"/>
      <c r="Y568" s="144"/>
      <c r="Z568" s="144"/>
    </row>
    <row r="569" spans="1:26" ht="13.5" customHeight="1">
      <c r="A569" s="144"/>
      <c r="B569" s="144"/>
      <c r="C569" s="143"/>
      <c r="D569" s="144"/>
      <c r="E569" s="144"/>
      <c r="F569" s="144"/>
      <c r="G569" s="144"/>
      <c r="H569" s="144"/>
      <c r="I569" s="144"/>
      <c r="J569" s="144"/>
      <c r="K569" s="144"/>
      <c r="L569" s="144"/>
      <c r="M569" s="144"/>
      <c r="N569" s="144"/>
      <c r="O569" s="144"/>
      <c r="P569" s="144"/>
      <c r="Q569" s="144"/>
      <c r="R569" s="144"/>
      <c r="S569" s="144"/>
      <c r="T569" s="144"/>
      <c r="U569" s="144"/>
      <c r="V569" s="144"/>
      <c r="W569" s="144"/>
      <c r="X569" s="144"/>
      <c r="Y569" s="144"/>
      <c r="Z569" s="144"/>
    </row>
    <row r="570" spans="1:26" ht="13.5" customHeight="1">
      <c r="A570" s="144"/>
      <c r="B570" s="144"/>
      <c r="C570" s="143"/>
      <c r="D570" s="144"/>
      <c r="E570" s="144"/>
      <c r="F570" s="144"/>
      <c r="G570" s="144"/>
      <c r="H570" s="144"/>
      <c r="I570" s="144"/>
      <c r="J570" s="144"/>
      <c r="K570" s="144"/>
      <c r="L570" s="144"/>
      <c r="M570" s="144"/>
      <c r="N570" s="144"/>
      <c r="O570" s="144"/>
      <c r="P570" s="144"/>
      <c r="Q570" s="144"/>
      <c r="R570" s="144"/>
      <c r="S570" s="144"/>
      <c r="T570" s="144"/>
      <c r="U570" s="144"/>
      <c r="V570" s="144"/>
      <c r="W570" s="144"/>
      <c r="X570" s="144"/>
      <c r="Y570" s="144"/>
      <c r="Z570" s="144"/>
    </row>
    <row r="571" spans="1:26" ht="13.5" customHeight="1">
      <c r="A571" s="144"/>
      <c r="B571" s="144"/>
      <c r="C571" s="143"/>
      <c r="D571" s="144"/>
      <c r="E571" s="144"/>
      <c r="F571" s="144"/>
      <c r="G571" s="144"/>
      <c r="H571" s="144"/>
      <c r="I571" s="144"/>
      <c r="J571" s="144"/>
      <c r="K571" s="144"/>
      <c r="L571" s="144"/>
      <c r="M571" s="144"/>
      <c r="N571" s="144"/>
      <c r="O571" s="144"/>
      <c r="P571" s="144"/>
      <c r="Q571" s="144"/>
      <c r="R571" s="144"/>
      <c r="S571" s="144"/>
      <c r="T571" s="144"/>
      <c r="U571" s="144"/>
      <c r="V571" s="144"/>
      <c r="W571" s="144"/>
      <c r="X571" s="144"/>
      <c r="Y571" s="144"/>
      <c r="Z571" s="144"/>
    </row>
    <row r="572" spans="1:26" ht="13.5" customHeight="1">
      <c r="A572" s="144"/>
      <c r="B572" s="144"/>
      <c r="C572" s="143"/>
      <c r="D572" s="144"/>
      <c r="E572" s="144"/>
      <c r="F572" s="144"/>
      <c r="G572" s="144"/>
      <c r="H572" s="144"/>
      <c r="I572" s="144"/>
      <c r="J572" s="144"/>
      <c r="K572" s="144"/>
      <c r="L572" s="144"/>
      <c r="M572" s="144"/>
      <c r="N572" s="144"/>
      <c r="O572" s="144"/>
      <c r="P572" s="144"/>
      <c r="Q572" s="144"/>
      <c r="R572" s="144"/>
      <c r="S572" s="144"/>
      <c r="T572" s="144"/>
      <c r="U572" s="144"/>
      <c r="V572" s="144"/>
      <c r="W572" s="144"/>
      <c r="X572" s="144"/>
      <c r="Y572" s="144"/>
      <c r="Z572" s="144"/>
    </row>
    <row r="573" spans="1:26" ht="13.5" customHeight="1">
      <c r="A573" s="144"/>
      <c r="B573" s="144"/>
      <c r="C573" s="143"/>
      <c r="D573" s="144"/>
      <c r="E573" s="144"/>
      <c r="F573" s="144"/>
      <c r="G573" s="144"/>
      <c r="H573" s="144"/>
      <c r="I573" s="144"/>
      <c r="J573" s="144"/>
      <c r="K573" s="144"/>
      <c r="L573" s="144"/>
      <c r="M573" s="144"/>
      <c r="N573" s="144"/>
      <c r="O573" s="144"/>
      <c r="P573" s="144"/>
      <c r="Q573" s="144"/>
      <c r="R573" s="144"/>
      <c r="S573" s="144"/>
      <c r="T573" s="144"/>
      <c r="U573" s="144"/>
      <c r="V573" s="144"/>
      <c r="W573" s="144"/>
      <c r="X573" s="144"/>
      <c r="Y573" s="144"/>
      <c r="Z573" s="144"/>
    </row>
    <row r="574" spans="1:26" ht="13.5" customHeight="1">
      <c r="A574" s="144"/>
      <c r="B574" s="144"/>
      <c r="C574" s="143"/>
      <c r="D574" s="144"/>
      <c r="E574" s="144"/>
      <c r="F574" s="144"/>
      <c r="G574" s="144"/>
      <c r="H574" s="144"/>
      <c r="I574" s="144"/>
      <c r="J574" s="144"/>
      <c r="K574" s="144"/>
      <c r="L574" s="144"/>
      <c r="M574" s="144"/>
      <c r="N574" s="144"/>
      <c r="O574" s="144"/>
      <c r="P574" s="144"/>
      <c r="Q574" s="144"/>
      <c r="R574" s="144"/>
      <c r="S574" s="144"/>
      <c r="T574" s="144"/>
      <c r="U574" s="144"/>
      <c r="V574" s="144"/>
      <c r="W574" s="144"/>
      <c r="X574" s="144"/>
      <c r="Y574" s="144"/>
      <c r="Z574" s="144"/>
    </row>
    <row r="575" spans="1:26" ht="13.5" customHeight="1">
      <c r="A575" s="144"/>
      <c r="B575" s="144"/>
      <c r="C575" s="143"/>
      <c r="D575" s="144"/>
      <c r="E575" s="144"/>
      <c r="F575" s="144"/>
      <c r="G575" s="144"/>
      <c r="H575" s="144"/>
      <c r="I575" s="144"/>
      <c r="J575" s="144"/>
      <c r="K575" s="144"/>
      <c r="L575" s="144"/>
      <c r="M575" s="144"/>
      <c r="N575" s="144"/>
      <c r="O575" s="144"/>
      <c r="P575" s="144"/>
      <c r="Q575" s="144"/>
      <c r="R575" s="144"/>
      <c r="S575" s="144"/>
      <c r="T575" s="144"/>
      <c r="U575" s="144"/>
      <c r="V575" s="144"/>
      <c r="W575" s="144"/>
      <c r="X575" s="144"/>
      <c r="Y575" s="144"/>
      <c r="Z575" s="144"/>
    </row>
    <row r="576" spans="1:26" ht="13.5" customHeight="1">
      <c r="A576" s="144"/>
      <c r="B576" s="144"/>
      <c r="C576" s="143"/>
      <c r="D576" s="144"/>
      <c r="E576" s="144"/>
      <c r="F576" s="144"/>
      <c r="G576" s="144"/>
      <c r="H576" s="144"/>
      <c r="I576" s="144"/>
      <c r="J576" s="144"/>
      <c r="K576" s="144"/>
      <c r="L576" s="144"/>
      <c r="M576" s="144"/>
      <c r="N576" s="144"/>
      <c r="O576" s="144"/>
      <c r="P576" s="144"/>
      <c r="Q576" s="144"/>
      <c r="R576" s="144"/>
      <c r="S576" s="144"/>
      <c r="T576" s="144"/>
      <c r="U576" s="144"/>
      <c r="V576" s="144"/>
      <c r="W576" s="144"/>
      <c r="X576" s="144"/>
      <c r="Y576" s="144"/>
      <c r="Z576" s="144"/>
    </row>
    <row r="577" spans="1:26" ht="13.5" customHeight="1">
      <c r="A577" s="144"/>
      <c r="B577" s="144"/>
      <c r="C577" s="143"/>
      <c r="D577" s="144"/>
      <c r="E577" s="144"/>
      <c r="F577" s="144"/>
      <c r="G577" s="144"/>
      <c r="H577" s="144"/>
      <c r="I577" s="144"/>
      <c r="J577" s="144"/>
      <c r="K577" s="144"/>
      <c r="L577" s="144"/>
      <c r="M577" s="144"/>
      <c r="N577" s="144"/>
      <c r="O577" s="144"/>
      <c r="P577" s="144"/>
      <c r="Q577" s="144"/>
      <c r="R577" s="144"/>
      <c r="S577" s="144"/>
      <c r="T577" s="144"/>
      <c r="U577" s="144"/>
      <c r="V577" s="144"/>
      <c r="W577" s="144"/>
      <c r="X577" s="144"/>
      <c r="Y577" s="144"/>
      <c r="Z577" s="144"/>
    </row>
    <row r="578" spans="1:26" ht="13.5" customHeight="1">
      <c r="A578" s="144"/>
      <c r="B578" s="144"/>
      <c r="C578" s="143"/>
      <c r="D578" s="144"/>
      <c r="E578" s="144"/>
      <c r="F578" s="144"/>
      <c r="G578" s="144"/>
      <c r="H578" s="144"/>
      <c r="I578" s="144"/>
      <c r="J578" s="144"/>
      <c r="K578" s="144"/>
      <c r="L578" s="144"/>
      <c r="M578" s="144"/>
      <c r="N578" s="144"/>
      <c r="O578" s="144"/>
      <c r="P578" s="144"/>
      <c r="Q578" s="144"/>
      <c r="R578" s="144"/>
      <c r="S578" s="144"/>
      <c r="T578" s="144"/>
      <c r="U578" s="144"/>
      <c r="V578" s="144"/>
      <c r="W578" s="144"/>
      <c r="X578" s="144"/>
      <c r="Y578" s="144"/>
      <c r="Z578" s="144"/>
    </row>
    <row r="579" spans="1:26" ht="13.5" customHeight="1">
      <c r="A579" s="144"/>
      <c r="B579" s="144"/>
      <c r="C579" s="143"/>
      <c r="D579" s="144"/>
      <c r="E579" s="144"/>
      <c r="F579" s="144"/>
      <c r="G579" s="144"/>
      <c r="H579" s="144"/>
      <c r="I579" s="144"/>
      <c r="J579" s="144"/>
      <c r="K579" s="144"/>
      <c r="L579" s="144"/>
      <c r="M579" s="144"/>
      <c r="N579" s="144"/>
      <c r="O579" s="144"/>
      <c r="P579" s="144"/>
      <c r="Q579" s="144"/>
      <c r="R579" s="144"/>
      <c r="S579" s="144"/>
      <c r="T579" s="144"/>
      <c r="U579" s="144"/>
      <c r="V579" s="144"/>
      <c r="W579" s="144"/>
      <c r="X579" s="144"/>
      <c r="Y579" s="144"/>
      <c r="Z579" s="144"/>
    </row>
    <row r="580" spans="1:26" ht="13.5" customHeight="1">
      <c r="A580" s="144"/>
      <c r="B580" s="144"/>
      <c r="C580" s="143"/>
      <c r="D580" s="144"/>
      <c r="E580" s="144"/>
      <c r="F580" s="144"/>
      <c r="G580" s="144"/>
      <c r="H580" s="144"/>
      <c r="I580" s="144"/>
      <c r="J580" s="144"/>
      <c r="K580" s="144"/>
      <c r="L580" s="144"/>
      <c r="M580" s="144"/>
      <c r="N580" s="144"/>
      <c r="O580" s="144"/>
      <c r="P580" s="144"/>
      <c r="Q580" s="144"/>
      <c r="R580" s="144"/>
      <c r="S580" s="144"/>
      <c r="T580" s="144"/>
      <c r="U580" s="144"/>
      <c r="V580" s="144"/>
      <c r="W580" s="144"/>
      <c r="X580" s="144"/>
      <c r="Y580" s="144"/>
      <c r="Z580" s="144"/>
    </row>
    <row r="581" spans="1:26" ht="13.5" customHeight="1">
      <c r="A581" s="144"/>
      <c r="B581" s="144"/>
      <c r="C581" s="143"/>
      <c r="D581" s="144"/>
      <c r="E581" s="144"/>
      <c r="F581" s="144"/>
      <c r="G581" s="144"/>
      <c r="H581" s="144"/>
      <c r="I581" s="144"/>
      <c r="J581" s="144"/>
      <c r="K581" s="144"/>
      <c r="L581" s="144"/>
      <c r="M581" s="144"/>
      <c r="N581" s="144"/>
      <c r="O581" s="144"/>
      <c r="P581" s="144"/>
      <c r="Q581" s="144"/>
      <c r="R581" s="144"/>
      <c r="S581" s="144"/>
      <c r="T581" s="144"/>
      <c r="U581" s="144"/>
      <c r="V581" s="144"/>
      <c r="W581" s="144"/>
      <c r="X581" s="144"/>
      <c r="Y581" s="144"/>
      <c r="Z581" s="144"/>
    </row>
    <row r="582" spans="1:26" ht="13.5" customHeight="1">
      <c r="A582" s="144"/>
      <c r="B582" s="144"/>
      <c r="C582" s="143"/>
      <c r="D582" s="144"/>
      <c r="E582" s="144"/>
      <c r="F582" s="144"/>
      <c r="G582" s="144"/>
      <c r="H582" s="144"/>
      <c r="I582" s="144"/>
      <c r="J582" s="144"/>
      <c r="K582" s="144"/>
      <c r="L582" s="144"/>
      <c r="M582" s="144"/>
      <c r="N582" s="144"/>
      <c r="O582" s="144"/>
      <c r="P582" s="144"/>
      <c r="Q582" s="144"/>
      <c r="R582" s="144"/>
      <c r="S582" s="144"/>
      <c r="T582" s="144"/>
      <c r="U582" s="144"/>
      <c r="V582" s="144"/>
      <c r="W582" s="144"/>
      <c r="X582" s="144"/>
      <c r="Y582" s="144"/>
      <c r="Z582" s="144"/>
    </row>
    <row r="583" spans="1:26" ht="13.5" customHeight="1">
      <c r="A583" s="144"/>
      <c r="B583" s="144"/>
      <c r="C583" s="143"/>
      <c r="D583" s="144"/>
      <c r="E583" s="144"/>
      <c r="F583" s="144"/>
      <c r="G583" s="144"/>
      <c r="H583" s="144"/>
      <c r="I583" s="144"/>
      <c r="J583" s="144"/>
      <c r="K583" s="144"/>
      <c r="L583" s="144"/>
      <c r="M583" s="144"/>
      <c r="N583" s="144"/>
      <c r="O583" s="144"/>
      <c r="P583" s="144"/>
      <c r="Q583" s="144"/>
      <c r="R583" s="144"/>
      <c r="S583" s="144"/>
      <c r="T583" s="144"/>
      <c r="U583" s="144"/>
      <c r="V583" s="144"/>
      <c r="W583" s="144"/>
      <c r="X583" s="144"/>
      <c r="Y583" s="144"/>
      <c r="Z583" s="144"/>
    </row>
    <row r="584" spans="1:26" ht="13.5" customHeight="1">
      <c r="A584" s="144"/>
      <c r="B584" s="144"/>
      <c r="C584" s="143"/>
      <c r="D584" s="144"/>
      <c r="E584" s="144"/>
      <c r="F584" s="144"/>
      <c r="G584" s="144"/>
      <c r="H584" s="144"/>
      <c r="I584" s="144"/>
      <c r="J584" s="144"/>
      <c r="K584" s="144"/>
      <c r="L584" s="144"/>
      <c r="M584" s="144"/>
      <c r="N584" s="144"/>
      <c r="O584" s="144"/>
      <c r="P584" s="144"/>
      <c r="Q584" s="144"/>
      <c r="R584" s="144"/>
      <c r="S584" s="144"/>
      <c r="T584" s="144"/>
      <c r="U584" s="144"/>
      <c r="V584" s="144"/>
      <c r="W584" s="144"/>
      <c r="X584" s="144"/>
      <c r="Y584" s="144"/>
      <c r="Z584" s="144"/>
    </row>
    <row r="585" spans="1:26" ht="13.5" customHeight="1">
      <c r="A585" s="144"/>
      <c r="B585" s="144"/>
      <c r="C585" s="143"/>
      <c r="D585" s="144"/>
      <c r="E585" s="144"/>
      <c r="F585" s="144"/>
      <c r="G585" s="144"/>
      <c r="H585" s="144"/>
      <c r="I585" s="144"/>
      <c r="J585" s="144"/>
      <c r="K585" s="144"/>
      <c r="L585" s="144"/>
      <c r="M585" s="144"/>
      <c r="N585" s="144"/>
      <c r="O585" s="144"/>
      <c r="P585" s="144"/>
      <c r="Q585" s="144"/>
      <c r="R585" s="144"/>
      <c r="S585" s="144"/>
      <c r="T585" s="144"/>
      <c r="U585" s="144"/>
      <c r="V585" s="144"/>
      <c r="W585" s="144"/>
      <c r="X585" s="144"/>
      <c r="Y585" s="144"/>
      <c r="Z585" s="144"/>
    </row>
    <row r="586" spans="1:26" ht="13.5" customHeight="1">
      <c r="A586" s="144"/>
      <c r="B586" s="144"/>
      <c r="C586" s="143"/>
      <c r="D586" s="144"/>
      <c r="E586" s="144"/>
      <c r="F586" s="144"/>
      <c r="G586" s="144"/>
      <c r="H586" s="144"/>
      <c r="I586" s="144"/>
      <c r="J586" s="144"/>
      <c r="K586" s="144"/>
      <c r="L586" s="144"/>
      <c r="M586" s="144"/>
      <c r="N586" s="144"/>
      <c r="O586" s="144"/>
      <c r="P586" s="144"/>
      <c r="Q586" s="144"/>
      <c r="R586" s="144"/>
      <c r="S586" s="144"/>
      <c r="T586" s="144"/>
      <c r="U586" s="144"/>
      <c r="V586" s="144"/>
      <c r="W586" s="144"/>
      <c r="X586" s="144"/>
      <c r="Y586" s="144"/>
      <c r="Z586" s="144"/>
    </row>
    <row r="587" spans="1:26" ht="13.5" customHeight="1">
      <c r="A587" s="144"/>
      <c r="B587" s="144"/>
      <c r="C587" s="143"/>
      <c r="D587" s="144"/>
      <c r="E587" s="144"/>
      <c r="F587" s="144"/>
      <c r="G587" s="144"/>
      <c r="H587" s="144"/>
      <c r="I587" s="144"/>
      <c r="J587" s="144"/>
      <c r="K587" s="144"/>
      <c r="L587" s="144"/>
      <c r="M587" s="144"/>
      <c r="N587" s="144"/>
      <c r="O587" s="144"/>
      <c r="P587" s="144"/>
      <c r="Q587" s="144"/>
      <c r="R587" s="144"/>
      <c r="S587" s="144"/>
      <c r="T587" s="144"/>
      <c r="U587" s="144"/>
      <c r="V587" s="144"/>
      <c r="W587" s="144"/>
      <c r="X587" s="144"/>
      <c r="Y587" s="144"/>
      <c r="Z587" s="144"/>
    </row>
    <row r="588" spans="1:26" ht="13.5" customHeight="1">
      <c r="A588" s="144"/>
      <c r="B588" s="144"/>
      <c r="C588" s="143"/>
      <c r="D588" s="144"/>
      <c r="E588" s="144"/>
      <c r="F588" s="144"/>
      <c r="G588" s="144"/>
      <c r="H588" s="144"/>
      <c r="I588" s="144"/>
      <c r="J588" s="144"/>
      <c r="K588" s="144"/>
      <c r="L588" s="144"/>
      <c r="M588" s="144"/>
      <c r="N588" s="144"/>
      <c r="O588" s="144"/>
      <c r="P588" s="144"/>
      <c r="Q588" s="144"/>
      <c r="R588" s="144"/>
      <c r="S588" s="144"/>
      <c r="T588" s="144"/>
      <c r="U588" s="144"/>
      <c r="V588" s="144"/>
      <c r="W588" s="144"/>
      <c r="X588" s="144"/>
      <c r="Y588" s="144"/>
      <c r="Z588" s="144"/>
    </row>
    <row r="589" spans="1:26" ht="13.5" customHeight="1">
      <c r="A589" s="144"/>
      <c r="B589" s="144"/>
      <c r="C589" s="143"/>
      <c r="D589" s="144"/>
      <c r="E589" s="144"/>
      <c r="F589" s="144"/>
      <c r="G589" s="144"/>
      <c r="H589" s="144"/>
      <c r="I589" s="144"/>
      <c r="J589" s="144"/>
      <c r="K589" s="144"/>
      <c r="L589" s="144"/>
      <c r="M589" s="144"/>
      <c r="N589" s="144"/>
      <c r="O589" s="144"/>
      <c r="P589" s="144"/>
      <c r="Q589" s="144"/>
      <c r="R589" s="144"/>
      <c r="S589" s="144"/>
      <c r="T589" s="144"/>
      <c r="U589" s="144"/>
      <c r="V589" s="144"/>
      <c r="W589" s="144"/>
      <c r="X589" s="144"/>
      <c r="Y589" s="144"/>
      <c r="Z589" s="144"/>
    </row>
    <row r="590" spans="1:26" ht="13.5" customHeight="1">
      <c r="A590" s="144"/>
      <c r="B590" s="144"/>
      <c r="C590" s="143"/>
      <c r="D590" s="144"/>
      <c r="E590" s="144"/>
      <c r="F590" s="144"/>
      <c r="G590" s="144"/>
      <c r="H590" s="144"/>
      <c r="I590" s="144"/>
      <c r="J590" s="144"/>
      <c r="K590" s="144"/>
      <c r="L590" s="144"/>
      <c r="M590" s="144"/>
      <c r="N590" s="144"/>
      <c r="O590" s="144"/>
      <c r="P590" s="144"/>
      <c r="Q590" s="144"/>
      <c r="R590" s="144"/>
      <c r="S590" s="144"/>
      <c r="T590" s="144"/>
      <c r="U590" s="144"/>
      <c r="V590" s="144"/>
      <c r="W590" s="144"/>
      <c r="X590" s="144"/>
      <c r="Y590" s="144"/>
      <c r="Z590" s="144"/>
    </row>
    <row r="591" spans="1:26" ht="13.5" customHeight="1">
      <c r="A591" s="144"/>
      <c r="B591" s="144"/>
      <c r="C591" s="143"/>
      <c r="D591" s="144"/>
      <c r="E591" s="144"/>
      <c r="F591" s="144"/>
      <c r="G591" s="144"/>
      <c r="H591" s="144"/>
      <c r="I591" s="144"/>
      <c r="J591" s="144"/>
      <c r="K591" s="144"/>
      <c r="L591" s="144"/>
      <c r="M591" s="144"/>
      <c r="N591" s="144"/>
      <c r="O591" s="144"/>
      <c r="P591" s="144"/>
      <c r="Q591" s="144"/>
      <c r="R591" s="144"/>
      <c r="S591" s="144"/>
      <c r="T591" s="144"/>
      <c r="U591" s="144"/>
      <c r="V591" s="144"/>
      <c r="W591" s="144"/>
      <c r="X591" s="144"/>
      <c r="Y591" s="144"/>
      <c r="Z591" s="144"/>
    </row>
    <row r="592" spans="1:26" ht="13.5" customHeight="1">
      <c r="A592" s="144"/>
      <c r="B592" s="144"/>
      <c r="C592" s="143"/>
      <c r="D592" s="144"/>
      <c r="E592" s="144"/>
      <c r="F592" s="144"/>
      <c r="G592" s="144"/>
      <c r="H592" s="144"/>
      <c r="I592" s="144"/>
      <c r="J592" s="144"/>
      <c r="K592" s="144"/>
      <c r="L592" s="144"/>
      <c r="M592" s="144"/>
      <c r="N592" s="144"/>
      <c r="O592" s="144"/>
      <c r="P592" s="144"/>
      <c r="Q592" s="144"/>
      <c r="R592" s="144"/>
      <c r="S592" s="144"/>
      <c r="T592" s="144"/>
      <c r="U592" s="144"/>
      <c r="V592" s="144"/>
      <c r="W592" s="144"/>
      <c r="X592" s="144"/>
      <c r="Y592" s="144"/>
      <c r="Z592" s="144"/>
    </row>
    <row r="593" spans="1:26" ht="13.5" customHeight="1">
      <c r="A593" s="144"/>
      <c r="B593" s="144"/>
      <c r="C593" s="143"/>
      <c r="D593" s="144"/>
      <c r="E593" s="144"/>
      <c r="F593" s="144"/>
      <c r="G593" s="144"/>
      <c r="H593" s="144"/>
      <c r="I593" s="144"/>
      <c r="J593" s="144"/>
      <c r="K593" s="144"/>
      <c r="L593" s="144"/>
      <c r="M593" s="144"/>
      <c r="N593" s="144"/>
      <c r="O593" s="144"/>
      <c r="P593" s="144"/>
      <c r="Q593" s="144"/>
      <c r="R593" s="144"/>
      <c r="S593" s="144"/>
      <c r="T593" s="144"/>
      <c r="U593" s="144"/>
      <c r="V593" s="144"/>
      <c r="W593" s="144"/>
      <c r="X593" s="144"/>
      <c r="Y593" s="144"/>
      <c r="Z593" s="144"/>
    </row>
    <row r="594" spans="1:26" ht="13.5" customHeight="1">
      <c r="A594" s="144"/>
      <c r="B594" s="144"/>
      <c r="C594" s="143"/>
      <c r="D594" s="144"/>
      <c r="E594" s="144"/>
      <c r="F594" s="144"/>
      <c r="G594" s="144"/>
      <c r="H594" s="144"/>
      <c r="I594" s="144"/>
      <c r="J594" s="144"/>
      <c r="K594" s="144"/>
      <c r="L594" s="144"/>
      <c r="M594" s="144"/>
      <c r="N594" s="144"/>
      <c r="O594" s="144"/>
      <c r="P594" s="144"/>
      <c r="Q594" s="144"/>
      <c r="R594" s="144"/>
      <c r="S594" s="144"/>
      <c r="T594" s="144"/>
      <c r="U594" s="144"/>
      <c r="V594" s="144"/>
      <c r="W594" s="144"/>
      <c r="X594" s="144"/>
      <c r="Y594" s="144"/>
      <c r="Z594" s="144"/>
    </row>
    <row r="595" spans="1:26" ht="13.5" customHeight="1">
      <c r="A595" s="144"/>
      <c r="B595" s="144"/>
      <c r="C595" s="143"/>
      <c r="D595" s="144"/>
      <c r="E595" s="144"/>
      <c r="F595" s="144"/>
      <c r="G595" s="144"/>
      <c r="H595" s="144"/>
      <c r="I595" s="144"/>
      <c r="J595" s="144"/>
      <c r="K595" s="144"/>
      <c r="L595" s="144"/>
      <c r="M595" s="144"/>
      <c r="N595" s="144"/>
      <c r="O595" s="144"/>
      <c r="P595" s="144"/>
      <c r="Q595" s="144"/>
      <c r="R595" s="144"/>
      <c r="S595" s="144"/>
      <c r="T595" s="144"/>
      <c r="U595" s="144"/>
      <c r="V595" s="144"/>
      <c r="W595" s="144"/>
      <c r="X595" s="144"/>
      <c r="Y595" s="144"/>
      <c r="Z595" s="144"/>
    </row>
    <row r="596" spans="1:26" ht="13.5" customHeight="1">
      <c r="A596" s="144"/>
      <c r="B596" s="144"/>
      <c r="C596" s="143"/>
      <c r="D596" s="144"/>
      <c r="E596" s="144"/>
      <c r="F596" s="144"/>
      <c r="G596" s="144"/>
      <c r="H596" s="144"/>
      <c r="I596" s="144"/>
      <c r="J596" s="144"/>
      <c r="K596" s="144"/>
      <c r="L596" s="144"/>
      <c r="M596" s="144"/>
      <c r="N596" s="144"/>
      <c r="O596" s="144"/>
      <c r="P596" s="144"/>
      <c r="Q596" s="144"/>
      <c r="R596" s="144"/>
      <c r="S596" s="144"/>
      <c r="T596" s="144"/>
      <c r="U596" s="144"/>
      <c r="V596" s="144"/>
      <c r="W596" s="144"/>
      <c r="X596" s="144"/>
      <c r="Y596" s="144"/>
      <c r="Z596" s="144"/>
    </row>
    <row r="597" spans="1:26" ht="13.5" customHeight="1">
      <c r="A597" s="144"/>
      <c r="B597" s="144"/>
      <c r="C597" s="143"/>
      <c r="D597" s="144"/>
      <c r="E597" s="144"/>
      <c r="F597" s="144"/>
      <c r="G597" s="144"/>
      <c r="H597" s="144"/>
      <c r="I597" s="144"/>
      <c r="J597" s="144"/>
      <c r="K597" s="144"/>
      <c r="L597" s="144"/>
      <c r="M597" s="144"/>
      <c r="N597" s="144"/>
      <c r="O597" s="144"/>
      <c r="P597" s="144"/>
      <c r="Q597" s="144"/>
      <c r="R597" s="144"/>
      <c r="S597" s="144"/>
      <c r="T597" s="144"/>
      <c r="U597" s="144"/>
      <c r="V597" s="144"/>
      <c r="W597" s="144"/>
      <c r="X597" s="144"/>
      <c r="Y597" s="144"/>
      <c r="Z597" s="144"/>
    </row>
    <row r="598" spans="1:26" ht="13.5" customHeight="1">
      <c r="A598" s="144"/>
      <c r="B598" s="144"/>
      <c r="C598" s="143"/>
      <c r="D598" s="144"/>
      <c r="E598" s="144"/>
      <c r="F598" s="144"/>
      <c r="G598" s="144"/>
      <c r="H598" s="144"/>
      <c r="I598" s="144"/>
      <c r="J598" s="144"/>
      <c r="K598" s="144"/>
      <c r="L598" s="144"/>
      <c r="M598" s="144"/>
      <c r="N598" s="144"/>
      <c r="O598" s="144"/>
      <c r="P598" s="144"/>
      <c r="Q598" s="144"/>
      <c r="R598" s="144"/>
      <c r="S598" s="144"/>
      <c r="T598" s="144"/>
      <c r="U598" s="144"/>
      <c r="V598" s="144"/>
      <c r="W598" s="144"/>
      <c r="X598" s="144"/>
      <c r="Y598" s="144"/>
      <c r="Z598" s="144"/>
    </row>
    <row r="599" spans="1:26" ht="13.5" customHeight="1">
      <c r="A599" s="144"/>
      <c r="B599" s="144"/>
      <c r="C599" s="143"/>
      <c r="D599" s="144"/>
      <c r="E599" s="144"/>
      <c r="F599" s="144"/>
      <c r="G599" s="144"/>
      <c r="H599" s="144"/>
      <c r="I599" s="144"/>
      <c r="J599" s="144"/>
      <c r="K599" s="144"/>
      <c r="L599" s="144"/>
      <c r="M599" s="144"/>
      <c r="N599" s="144"/>
      <c r="O599" s="144"/>
      <c r="P599" s="144"/>
      <c r="Q599" s="144"/>
      <c r="R599" s="144"/>
      <c r="S599" s="144"/>
      <c r="T599" s="144"/>
      <c r="U599" s="144"/>
      <c r="V599" s="144"/>
      <c r="W599" s="144"/>
      <c r="X599" s="144"/>
      <c r="Y599" s="144"/>
      <c r="Z599" s="144"/>
    </row>
    <row r="600" spans="1:26" ht="13.5" customHeight="1">
      <c r="A600" s="144"/>
      <c r="B600" s="144"/>
      <c r="C600" s="143"/>
      <c r="D600" s="144"/>
      <c r="E600" s="144"/>
      <c r="F600" s="144"/>
      <c r="G600" s="144"/>
      <c r="H600" s="144"/>
      <c r="I600" s="144"/>
      <c r="J600" s="144"/>
      <c r="K600" s="144"/>
      <c r="L600" s="144"/>
      <c r="M600" s="144"/>
      <c r="N600" s="144"/>
      <c r="O600" s="144"/>
      <c r="P600" s="144"/>
      <c r="Q600" s="144"/>
      <c r="R600" s="144"/>
      <c r="S600" s="144"/>
      <c r="T600" s="144"/>
      <c r="U600" s="144"/>
      <c r="V600" s="144"/>
      <c r="W600" s="144"/>
      <c r="X600" s="144"/>
      <c r="Y600" s="144"/>
      <c r="Z600" s="144"/>
    </row>
    <row r="601" spans="1:26" ht="13.5" customHeight="1">
      <c r="A601" s="144"/>
      <c r="B601" s="144"/>
      <c r="C601" s="143"/>
      <c r="D601" s="144"/>
      <c r="E601" s="144"/>
      <c r="F601" s="144"/>
      <c r="G601" s="144"/>
      <c r="H601" s="144"/>
      <c r="I601" s="144"/>
      <c r="J601" s="144"/>
      <c r="K601" s="144"/>
      <c r="L601" s="144"/>
      <c r="M601" s="144"/>
      <c r="N601" s="144"/>
      <c r="O601" s="144"/>
      <c r="P601" s="144"/>
      <c r="Q601" s="144"/>
      <c r="R601" s="144"/>
      <c r="S601" s="144"/>
      <c r="T601" s="144"/>
      <c r="U601" s="144"/>
      <c r="V601" s="144"/>
      <c r="W601" s="144"/>
      <c r="X601" s="144"/>
      <c r="Y601" s="144"/>
      <c r="Z601" s="144"/>
    </row>
    <row r="602" spans="1:26" ht="13.5" customHeight="1">
      <c r="A602" s="144"/>
      <c r="B602" s="144"/>
      <c r="C602" s="143"/>
      <c r="D602" s="144"/>
      <c r="E602" s="144"/>
      <c r="F602" s="144"/>
      <c r="G602" s="144"/>
      <c r="H602" s="144"/>
      <c r="I602" s="144"/>
      <c r="J602" s="144"/>
      <c r="K602" s="144"/>
      <c r="L602" s="144"/>
      <c r="M602" s="144"/>
      <c r="N602" s="144"/>
      <c r="O602" s="144"/>
      <c r="P602" s="144"/>
      <c r="Q602" s="144"/>
      <c r="R602" s="144"/>
      <c r="S602" s="144"/>
      <c r="T602" s="144"/>
      <c r="U602" s="144"/>
      <c r="V602" s="144"/>
      <c r="W602" s="144"/>
      <c r="X602" s="144"/>
      <c r="Y602" s="144"/>
      <c r="Z602" s="144"/>
    </row>
    <row r="603" spans="1:26" ht="13.5" customHeight="1">
      <c r="A603" s="144"/>
      <c r="B603" s="144"/>
      <c r="C603" s="143"/>
      <c r="D603" s="144"/>
      <c r="E603" s="144"/>
      <c r="F603" s="144"/>
      <c r="G603" s="144"/>
      <c r="H603" s="144"/>
      <c r="I603" s="144"/>
      <c r="J603" s="144"/>
      <c r="K603" s="144"/>
      <c r="L603" s="144"/>
      <c r="M603" s="144"/>
      <c r="N603" s="144"/>
      <c r="O603" s="144"/>
      <c r="P603" s="144"/>
      <c r="Q603" s="144"/>
      <c r="R603" s="144"/>
      <c r="S603" s="144"/>
      <c r="T603" s="144"/>
      <c r="U603" s="144"/>
      <c r="V603" s="144"/>
      <c r="W603" s="144"/>
      <c r="X603" s="144"/>
      <c r="Y603" s="144"/>
      <c r="Z603" s="144"/>
    </row>
    <row r="604" spans="1:26" ht="13.5" customHeight="1">
      <c r="A604" s="144"/>
      <c r="B604" s="144"/>
      <c r="C604" s="143"/>
      <c r="D604" s="144"/>
      <c r="E604" s="144"/>
      <c r="F604" s="144"/>
      <c r="G604" s="144"/>
      <c r="H604" s="144"/>
      <c r="I604" s="144"/>
      <c r="J604" s="144"/>
      <c r="K604" s="144"/>
      <c r="L604" s="144"/>
      <c r="M604" s="144"/>
      <c r="N604" s="144"/>
      <c r="O604" s="144"/>
      <c r="P604" s="144"/>
      <c r="Q604" s="144"/>
      <c r="R604" s="144"/>
      <c r="S604" s="144"/>
      <c r="T604" s="144"/>
      <c r="U604" s="144"/>
      <c r="V604" s="144"/>
      <c r="W604" s="144"/>
      <c r="X604" s="144"/>
      <c r="Y604" s="144"/>
      <c r="Z604" s="144"/>
    </row>
    <row r="605" spans="1:26" ht="13.5" customHeight="1">
      <c r="A605" s="144"/>
      <c r="B605" s="144"/>
      <c r="C605" s="143"/>
      <c r="D605" s="144"/>
      <c r="E605" s="144"/>
      <c r="F605" s="144"/>
      <c r="G605" s="144"/>
      <c r="H605" s="144"/>
      <c r="I605" s="144"/>
      <c r="J605" s="144"/>
      <c r="K605" s="144"/>
      <c r="L605" s="144"/>
      <c r="M605" s="144"/>
      <c r="N605" s="144"/>
      <c r="O605" s="144"/>
      <c r="P605" s="144"/>
      <c r="Q605" s="144"/>
      <c r="R605" s="144"/>
      <c r="S605" s="144"/>
      <c r="T605" s="144"/>
      <c r="U605" s="144"/>
      <c r="V605" s="144"/>
      <c r="W605" s="144"/>
      <c r="X605" s="144"/>
      <c r="Y605" s="144"/>
      <c r="Z605" s="144"/>
    </row>
    <row r="606" spans="1:26" ht="13.5" customHeight="1">
      <c r="A606" s="144"/>
      <c r="B606" s="144"/>
      <c r="C606" s="143"/>
      <c r="D606" s="144"/>
      <c r="E606" s="144"/>
      <c r="F606" s="144"/>
      <c r="G606" s="144"/>
      <c r="H606" s="144"/>
      <c r="I606" s="144"/>
      <c r="J606" s="144"/>
      <c r="K606" s="144"/>
      <c r="L606" s="144"/>
      <c r="M606" s="144"/>
      <c r="N606" s="144"/>
      <c r="O606" s="144"/>
      <c r="P606" s="144"/>
      <c r="Q606" s="144"/>
      <c r="R606" s="144"/>
      <c r="S606" s="144"/>
      <c r="T606" s="144"/>
      <c r="U606" s="144"/>
      <c r="V606" s="144"/>
      <c r="W606" s="144"/>
      <c r="X606" s="144"/>
      <c r="Y606" s="144"/>
      <c r="Z606" s="144"/>
    </row>
    <row r="607" spans="1:26" ht="13.5" customHeight="1">
      <c r="A607" s="144"/>
      <c r="B607" s="144"/>
      <c r="C607" s="143"/>
      <c r="D607" s="144"/>
      <c r="E607" s="144"/>
      <c r="F607" s="144"/>
      <c r="G607" s="144"/>
      <c r="H607" s="144"/>
      <c r="I607" s="144"/>
      <c r="J607" s="144"/>
      <c r="K607" s="144"/>
      <c r="L607" s="144"/>
      <c r="M607" s="144"/>
      <c r="N607" s="144"/>
      <c r="O607" s="144"/>
      <c r="P607" s="144"/>
      <c r="Q607" s="144"/>
      <c r="R607" s="144"/>
      <c r="S607" s="144"/>
      <c r="T607" s="144"/>
      <c r="U607" s="144"/>
      <c r="V607" s="144"/>
      <c r="W607" s="144"/>
      <c r="X607" s="144"/>
      <c r="Y607" s="144"/>
      <c r="Z607" s="144"/>
    </row>
    <row r="608" spans="1:26" ht="13.5" customHeight="1">
      <c r="A608" s="144"/>
      <c r="B608" s="144"/>
      <c r="C608" s="143"/>
      <c r="D608" s="144"/>
      <c r="E608" s="144"/>
      <c r="F608" s="144"/>
      <c r="G608" s="144"/>
      <c r="H608" s="144"/>
      <c r="I608" s="144"/>
      <c r="J608" s="144"/>
      <c r="K608" s="144"/>
      <c r="L608" s="144"/>
      <c r="M608" s="144"/>
      <c r="N608" s="144"/>
      <c r="O608" s="144"/>
      <c r="P608" s="144"/>
      <c r="Q608" s="144"/>
      <c r="R608" s="144"/>
      <c r="S608" s="144"/>
      <c r="T608" s="144"/>
      <c r="U608" s="144"/>
      <c r="V608" s="144"/>
      <c r="W608" s="144"/>
      <c r="X608" s="144"/>
      <c r="Y608" s="144"/>
      <c r="Z608" s="144"/>
    </row>
    <row r="609" spans="1:26" ht="13.5" customHeight="1">
      <c r="A609" s="144"/>
      <c r="B609" s="144"/>
      <c r="C609" s="143"/>
      <c r="D609" s="144"/>
      <c r="E609" s="144"/>
      <c r="F609" s="144"/>
      <c r="G609" s="144"/>
      <c r="H609" s="144"/>
      <c r="I609" s="144"/>
      <c r="J609" s="144"/>
      <c r="K609" s="144"/>
      <c r="L609" s="144"/>
      <c r="M609" s="144"/>
      <c r="N609" s="144"/>
      <c r="O609" s="144"/>
      <c r="P609" s="144"/>
      <c r="Q609" s="144"/>
      <c r="R609" s="144"/>
      <c r="S609" s="144"/>
      <c r="T609" s="144"/>
      <c r="U609" s="144"/>
      <c r="V609" s="144"/>
      <c r="W609" s="144"/>
      <c r="X609" s="144"/>
      <c r="Y609" s="144"/>
      <c r="Z609" s="144"/>
    </row>
    <row r="610" spans="1:26" ht="13.5" customHeight="1">
      <c r="A610" s="144"/>
      <c r="B610" s="144"/>
      <c r="C610" s="143"/>
      <c r="D610" s="144"/>
      <c r="E610" s="144"/>
      <c r="F610" s="144"/>
      <c r="G610" s="144"/>
      <c r="H610" s="144"/>
      <c r="I610" s="144"/>
      <c r="J610" s="144"/>
      <c r="K610" s="144"/>
      <c r="L610" s="144"/>
      <c r="M610" s="144"/>
      <c r="N610" s="144"/>
      <c r="O610" s="144"/>
      <c r="P610" s="144"/>
      <c r="Q610" s="144"/>
      <c r="R610" s="144"/>
      <c r="S610" s="144"/>
      <c r="T610" s="144"/>
      <c r="U610" s="144"/>
      <c r="V610" s="144"/>
      <c r="W610" s="144"/>
      <c r="X610" s="144"/>
      <c r="Y610" s="144"/>
      <c r="Z610" s="144"/>
    </row>
    <row r="611" spans="1:26" ht="13.5" customHeight="1">
      <c r="A611" s="144"/>
      <c r="B611" s="144"/>
      <c r="C611" s="143"/>
      <c r="D611" s="144"/>
      <c r="E611" s="144"/>
      <c r="F611" s="144"/>
      <c r="G611" s="144"/>
      <c r="H611" s="144"/>
      <c r="I611" s="144"/>
      <c r="J611" s="144"/>
      <c r="K611" s="144"/>
      <c r="L611" s="144"/>
      <c r="M611" s="144"/>
      <c r="N611" s="144"/>
      <c r="O611" s="144"/>
      <c r="P611" s="144"/>
      <c r="Q611" s="144"/>
      <c r="R611" s="144"/>
      <c r="S611" s="144"/>
      <c r="T611" s="144"/>
      <c r="U611" s="144"/>
      <c r="V611" s="144"/>
      <c r="W611" s="144"/>
      <c r="X611" s="144"/>
      <c r="Y611" s="144"/>
      <c r="Z611" s="144"/>
    </row>
    <row r="612" spans="1:26" ht="13.5" customHeight="1">
      <c r="A612" s="144"/>
      <c r="B612" s="144"/>
      <c r="C612" s="143"/>
      <c r="D612" s="144"/>
      <c r="E612" s="144"/>
      <c r="F612" s="144"/>
      <c r="G612" s="144"/>
      <c r="H612" s="144"/>
      <c r="I612" s="144"/>
      <c r="J612" s="144"/>
      <c r="K612" s="144"/>
      <c r="L612" s="144"/>
      <c r="M612" s="144"/>
      <c r="N612" s="144"/>
      <c r="O612" s="144"/>
      <c r="P612" s="144"/>
      <c r="Q612" s="144"/>
      <c r="R612" s="144"/>
      <c r="S612" s="144"/>
      <c r="T612" s="144"/>
      <c r="U612" s="144"/>
      <c r="V612" s="144"/>
      <c r="W612" s="144"/>
      <c r="X612" s="144"/>
      <c r="Y612" s="144"/>
      <c r="Z612" s="144"/>
    </row>
    <row r="613" spans="1:26" ht="13.5" customHeight="1">
      <c r="A613" s="144"/>
      <c r="B613" s="144"/>
      <c r="C613" s="143"/>
      <c r="D613" s="144"/>
      <c r="E613" s="144"/>
      <c r="F613" s="144"/>
      <c r="G613" s="144"/>
      <c r="H613" s="144"/>
      <c r="I613" s="144"/>
      <c r="J613" s="144"/>
      <c r="K613" s="144"/>
      <c r="L613" s="144"/>
      <c r="M613" s="144"/>
      <c r="N613" s="144"/>
      <c r="O613" s="144"/>
      <c r="P613" s="144"/>
      <c r="Q613" s="144"/>
      <c r="R613" s="144"/>
      <c r="S613" s="144"/>
      <c r="T613" s="144"/>
      <c r="U613" s="144"/>
      <c r="V613" s="144"/>
      <c r="W613" s="144"/>
      <c r="X613" s="144"/>
      <c r="Y613" s="144"/>
      <c r="Z613" s="144"/>
    </row>
    <row r="614" spans="1:26" ht="13.5" customHeight="1">
      <c r="A614" s="144"/>
      <c r="B614" s="144"/>
      <c r="C614" s="143"/>
      <c r="D614" s="144"/>
      <c r="E614" s="144"/>
      <c r="F614" s="144"/>
      <c r="G614" s="144"/>
      <c r="H614" s="144"/>
      <c r="I614" s="144"/>
      <c r="J614" s="144"/>
      <c r="K614" s="144"/>
      <c r="L614" s="144"/>
      <c r="M614" s="144"/>
      <c r="N614" s="144"/>
      <c r="O614" s="144"/>
      <c r="P614" s="144"/>
      <c r="Q614" s="144"/>
      <c r="R614" s="144"/>
      <c r="S614" s="144"/>
      <c r="T614" s="144"/>
      <c r="U614" s="144"/>
      <c r="V614" s="144"/>
      <c r="W614" s="144"/>
      <c r="X614" s="144"/>
      <c r="Y614" s="144"/>
      <c r="Z614" s="144"/>
    </row>
    <row r="615" spans="1:26" ht="13.5" customHeight="1">
      <c r="A615" s="144"/>
      <c r="B615" s="144"/>
      <c r="C615" s="143"/>
      <c r="D615" s="144"/>
      <c r="E615" s="144"/>
      <c r="F615" s="144"/>
      <c r="G615" s="144"/>
      <c r="H615" s="144"/>
      <c r="I615" s="144"/>
      <c r="J615" s="144"/>
      <c r="K615" s="144"/>
      <c r="L615" s="144"/>
      <c r="M615" s="144"/>
      <c r="N615" s="144"/>
      <c r="O615" s="144"/>
      <c r="P615" s="144"/>
      <c r="Q615" s="144"/>
      <c r="R615" s="144"/>
      <c r="S615" s="144"/>
      <c r="T615" s="144"/>
      <c r="U615" s="144"/>
      <c r="V615" s="144"/>
      <c r="W615" s="144"/>
      <c r="X615" s="144"/>
      <c r="Y615" s="144"/>
      <c r="Z615" s="144"/>
    </row>
    <row r="616" spans="1:26" ht="13.5" customHeight="1">
      <c r="A616" s="144"/>
      <c r="B616" s="144"/>
      <c r="C616" s="143"/>
      <c r="D616" s="144"/>
      <c r="E616" s="144"/>
      <c r="F616" s="144"/>
      <c r="G616" s="144"/>
      <c r="H616" s="144"/>
      <c r="I616" s="144"/>
      <c r="J616" s="144"/>
      <c r="K616" s="144"/>
      <c r="L616" s="144"/>
      <c r="M616" s="144"/>
      <c r="N616" s="144"/>
      <c r="O616" s="144"/>
      <c r="P616" s="144"/>
      <c r="Q616" s="144"/>
      <c r="R616" s="144"/>
      <c r="S616" s="144"/>
      <c r="T616" s="144"/>
      <c r="U616" s="144"/>
      <c r="V616" s="144"/>
      <c r="W616" s="144"/>
      <c r="X616" s="144"/>
      <c r="Y616" s="144"/>
      <c r="Z616" s="144"/>
    </row>
    <row r="617" spans="1:26" ht="13.5" customHeight="1">
      <c r="A617" s="144"/>
      <c r="B617" s="144"/>
      <c r="C617" s="143"/>
      <c r="D617" s="144"/>
      <c r="E617" s="144"/>
      <c r="F617" s="144"/>
      <c r="G617" s="144"/>
      <c r="H617" s="144"/>
      <c r="I617" s="144"/>
      <c r="J617" s="144"/>
      <c r="K617" s="144"/>
      <c r="L617" s="144"/>
      <c r="M617" s="144"/>
      <c r="N617" s="144"/>
      <c r="O617" s="144"/>
      <c r="P617" s="144"/>
      <c r="Q617" s="144"/>
      <c r="R617" s="144"/>
      <c r="S617" s="144"/>
      <c r="T617" s="144"/>
      <c r="U617" s="144"/>
      <c r="V617" s="144"/>
      <c r="W617" s="144"/>
      <c r="X617" s="144"/>
      <c r="Y617" s="144"/>
      <c r="Z617" s="144"/>
    </row>
    <row r="618" spans="1:26" ht="13.5" customHeight="1">
      <c r="A618" s="144"/>
      <c r="B618" s="144"/>
      <c r="C618" s="143"/>
      <c r="D618" s="144"/>
      <c r="E618" s="144"/>
      <c r="F618" s="144"/>
      <c r="G618" s="144"/>
      <c r="H618" s="144"/>
      <c r="I618" s="144"/>
      <c r="J618" s="144"/>
      <c r="K618" s="144"/>
      <c r="L618" s="144"/>
      <c r="M618" s="144"/>
      <c r="N618" s="144"/>
      <c r="O618" s="144"/>
      <c r="P618" s="144"/>
      <c r="Q618" s="144"/>
      <c r="R618" s="144"/>
      <c r="S618" s="144"/>
      <c r="T618" s="144"/>
      <c r="U618" s="144"/>
      <c r="V618" s="144"/>
      <c r="W618" s="144"/>
      <c r="X618" s="144"/>
      <c r="Y618" s="144"/>
      <c r="Z618" s="144"/>
    </row>
    <row r="619" spans="1:26" ht="13.5" customHeight="1">
      <c r="A619" s="144"/>
      <c r="B619" s="144"/>
      <c r="C619" s="143"/>
      <c r="D619" s="144"/>
      <c r="E619" s="144"/>
      <c r="F619" s="144"/>
      <c r="G619" s="144"/>
      <c r="H619" s="144"/>
      <c r="I619" s="144"/>
      <c r="J619" s="144"/>
      <c r="K619" s="144"/>
      <c r="L619" s="144"/>
      <c r="M619" s="144"/>
      <c r="N619" s="144"/>
      <c r="O619" s="144"/>
      <c r="P619" s="144"/>
      <c r="Q619" s="144"/>
      <c r="R619" s="144"/>
      <c r="S619" s="144"/>
      <c r="T619" s="144"/>
      <c r="U619" s="144"/>
      <c r="V619" s="144"/>
      <c r="W619" s="144"/>
      <c r="X619" s="144"/>
      <c r="Y619" s="144"/>
      <c r="Z619" s="144"/>
    </row>
    <row r="620" spans="1:26" ht="13.5" customHeight="1">
      <c r="A620" s="144"/>
      <c r="B620" s="144"/>
      <c r="C620" s="143"/>
      <c r="D620" s="144"/>
      <c r="E620" s="144"/>
      <c r="F620" s="144"/>
      <c r="G620" s="144"/>
      <c r="H620" s="144"/>
      <c r="I620" s="144"/>
      <c r="J620" s="144"/>
      <c r="K620" s="144"/>
      <c r="L620" s="144"/>
      <c r="M620" s="144"/>
      <c r="N620" s="144"/>
      <c r="O620" s="144"/>
      <c r="P620" s="144"/>
      <c r="Q620" s="144"/>
      <c r="R620" s="144"/>
      <c r="S620" s="144"/>
      <c r="T620" s="144"/>
      <c r="U620" s="144"/>
      <c r="V620" s="144"/>
      <c r="W620" s="144"/>
      <c r="X620" s="144"/>
      <c r="Y620" s="144"/>
      <c r="Z620" s="144"/>
    </row>
    <row r="621" spans="1:26" ht="13.5" customHeight="1">
      <c r="A621" s="144"/>
      <c r="B621" s="144"/>
      <c r="C621" s="143"/>
      <c r="D621" s="144"/>
      <c r="E621" s="144"/>
      <c r="F621" s="144"/>
      <c r="G621" s="144"/>
      <c r="H621" s="144"/>
      <c r="I621" s="144"/>
      <c r="J621" s="144"/>
      <c r="K621" s="144"/>
      <c r="L621" s="144"/>
      <c r="M621" s="144"/>
      <c r="N621" s="144"/>
      <c r="O621" s="144"/>
      <c r="P621" s="144"/>
      <c r="Q621" s="144"/>
      <c r="R621" s="144"/>
      <c r="S621" s="144"/>
      <c r="T621" s="144"/>
      <c r="U621" s="144"/>
      <c r="V621" s="144"/>
      <c r="W621" s="144"/>
      <c r="X621" s="144"/>
      <c r="Y621" s="144"/>
      <c r="Z621" s="144"/>
    </row>
    <row r="622" spans="1:26" ht="13.5" customHeight="1">
      <c r="A622" s="144"/>
      <c r="B622" s="144"/>
      <c r="C622" s="143"/>
      <c r="D622" s="144"/>
      <c r="E622" s="144"/>
      <c r="F622" s="144"/>
      <c r="G622" s="144"/>
      <c r="H622" s="144"/>
      <c r="I622" s="144"/>
      <c r="J622" s="144"/>
      <c r="K622" s="144"/>
      <c r="L622" s="144"/>
      <c r="M622" s="144"/>
      <c r="N622" s="144"/>
      <c r="O622" s="144"/>
      <c r="P622" s="144"/>
      <c r="Q622" s="144"/>
      <c r="R622" s="144"/>
      <c r="S622" s="144"/>
      <c r="T622" s="144"/>
      <c r="U622" s="144"/>
      <c r="V622" s="144"/>
      <c r="W622" s="144"/>
      <c r="X622" s="144"/>
      <c r="Y622" s="144"/>
      <c r="Z622" s="144"/>
    </row>
    <row r="623" spans="1:26" ht="13.5" customHeight="1">
      <c r="A623" s="144"/>
      <c r="B623" s="144"/>
      <c r="C623" s="143"/>
      <c r="D623" s="144"/>
      <c r="E623" s="144"/>
      <c r="F623" s="144"/>
      <c r="G623" s="144"/>
      <c r="H623" s="144"/>
      <c r="I623" s="144"/>
      <c r="J623" s="144"/>
      <c r="K623" s="144"/>
      <c r="L623" s="144"/>
      <c r="M623" s="144"/>
      <c r="N623" s="144"/>
      <c r="O623" s="144"/>
      <c r="P623" s="144"/>
      <c r="Q623" s="144"/>
      <c r="R623" s="144"/>
      <c r="S623" s="144"/>
      <c r="T623" s="144"/>
      <c r="U623" s="144"/>
      <c r="V623" s="144"/>
      <c r="W623" s="144"/>
      <c r="X623" s="144"/>
      <c r="Y623" s="144"/>
      <c r="Z623" s="144"/>
    </row>
    <row r="624" spans="1:26" ht="13.5" customHeight="1">
      <c r="A624" s="144"/>
      <c r="B624" s="144"/>
      <c r="C624" s="143"/>
      <c r="D624" s="144"/>
      <c r="E624" s="144"/>
      <c r="F624" s="144"/>
      <c r="G624" s="144"/>
      <c r="H624" s="144"/>
      <c r="I624" s="144"/>
      <c r="J624" s="144"/>
      <c r="K624" s="144"/>
      <c r="L624" s="144"/>
      <c r="M624" s="144"/>
      <c r="N624" s="144"/>
      <c r="O624" s="144"/>
      <c r="P624" s="144"/>
      <c r="Q624" s="144"/>
      <c r="R624" s="144"/>
      <c r="S624" s="144"/>
      <c r="T624" s="144"/>
      <c r="U624" s="144"/>
      <c r="V624" s="144"/>
      <c r="W624" s="144"/>
      <c r="X624" s="144"/>
      <c r="Y624" s="144"/>
      <c r="Z624" s="144"/>
    </row>
    <row r="625" spans="1:26" ht="13.5" customHeight="1">
      <c r="A625" s="144"/>
      <c r="B625" s="144"/>
      <c r="C625" s="143"/>
      <c r="D625" s="144"/>
      <c r="E625" s="144"/>
      <c r="F625" s="144"/>
      <c r="G625" s="144"/>
      <c r="H625" s="144"/>
      <c r="I625" s="144"/>
      <c r="J625" s="144"/>
      <c r="K625" s="144"/>
      <c r="L625" s="144"/>
      <c r="M625" s="144"/>
      <c r="N625" s="144"/>
      <c r="O625" s="144"/>
      <c r="P625" s="144"/>
      <c r="Q625" s="144"/>
      <c r="R625" s="144"/>
      <c r="S625" s="144"/>
      <c r="T625" s="144"/>
      <c r="U625" s="144"/>
      <c r="V625" s="144"/>
      <c r="W625" s="144"/>
      <c r="X625" s="144"/>
      <c r="Y625" s="144"/>
      <c r="Z625" s="144"/>
    </row>
    <row r="626" spans="1:26" ht="13.5" customHeight="1">
      <c r="A626" s="144"/>
      <c r="B626" s="144"/>
      <c r="C626" s="143"/>
      <c r="D626" s="144"/>
      <c r="E626" s="144"/>
      <c r="F626" s="144"/>
      <c r="G626" s="144"/>
      <c r="H626" s="144"/>
      <c r="I626" s="144"/>
      <c r="J626" s="144"/>
      <c r="K626" s="144"/>
      <c r="L626" s="144"/>
      <c r="M626" s="144"/>
      <c r="N626" s="144"/>
      <c r="O626" s="144"/>
      <c r="P626" s="144"/>
      <c r="Q626" s="144"/>
      <c r="R626" s="144"/>
      <c r="S626" s="144"/>
      <c r="T626" s="144"/>
      <c r="U626" s="144"/>
      <c r="V626" s="144"/>
      <c r="W626" s="144"/>
      <c r="X626" s="144"/>
      <c r="Y626" s="144"/>
      <c r="Z626" s="144"/>
    </row>
    <row r="627" spans="1:26" ht="13.5" customHeight="1">
      <c r="A627" s="144"/>
      <c r="B627" s="144"/>
      <c r="C627" s="143"/>
      <c r="D627" s="144"/>
      <c r="E627" s="144"/>
      <c r="F627" s="144"/>
      <c r="G627" s="144"/>
      <c r="H627" s="144"/>
      <c r="I627" s="144"/>
      <c r="J627" s="144"/>
      <c r="K627" s="144"/>
      <c r="L627" s="144"/>
      <c r="M627" s="144"/>
      <c r="N627" s="144"/>
      <c r="O627" s="144"/>
      <c r="P627" s="144"/>
      <c r="Q627" s="144"/>
      <c r="R627" s="144"/>
      <c r="S627" s="144"/>
      <c r="T627" s="144"/>
      <c r="U627" s="144"/>
      <c r="V627" s="144"/>
      <c r="W627" s="144"/>
      <c r="X627" s="144"/>
      <c r="Y627" s="144"/>
      <c r="Z627" s="144"/>
    </row>
    <row r="628" spans="1:26" ht="13.5" customHeight="1">
      <c r="A628" s="144"/>
      <c r="B628" s="144"/>
      <c r="C628" s="143"/>
      <c r="D628" s="144"/>
      <c r="E628" s="144"/>
      <c r="F628" s="144"/>
      <c r="G628" s="144"/>
      <c r="H628" s="144"/>
      <c r="I628" s="144"/>
      <c r="J628" s="144"/>
      <c r="K628" s="144"/>
      <c r="L628" s="144"/>
      <c r="M628" s="144"/>
      <c r="N628" s="144"/>
      <c r="O628" s="144"/>
      <c r="P628" s="144"/>
      <c r="Q628" s="144"/>
      <c r="R628" s="144"/>
      <c r="S628" s="144"/>
      <c r="T628" s="144"/>
      <c r="U628" s="144"/>
      <c r="V628" s="144"/>
      <c r="W628" s="144"/>
      <c r="X628" s="144"/>
      <c r="Y628" s="144"/>
      <c r="Z628" s="144"/>
    </row>
    <row r="629" spans="1:26" ht="13.5" customHeight="1">
      <c r="A629" s="144"/>
      <c r="B629" s="144"/>
      <c r="C629" s="143"/>
      <c r="D629" s="144"/>
      <c r="E629" s="144"/>
      <c r="F629" s="144"/>
      <c r="G629" s="144"/>
      <c r="H629" s="144"/>
      <c r="I629" s="144"/>
      <c r="J629" s="144"/>
      <c r="K629" s="144"/>
      <c r="L629" s="144"/>
      <c r="M629" s="144"/>
      <c r="N629" s="144"/>
      <c r="O629" s="144"/>
      <c r="P629" s="144"/>
      <c r="Q629" s="144"/>
      <c r="R629" s="144"/>
      <c r="S629" s="144"/>
      <c r="T629" s="144"/>
      <c r="U629" s="144"/>
      <c r="V629" s="144"/>
      <c r="W629" s="144"/>
      <c r="X629" s="144"/>
      <c r="Y629" s="144"/>
      <c r="Z629" s="144"/>
    </row>
    <row r="630" spans="1:26" ht="13.5" customHeight="1">
      <c r="A630" s="144"/>
      <c r="B630" s="144"/>
      <c r="C630" s="143"/>
      <c r="D630" s="144"/>
      <c r="E630" s="144"/>
      <c r="F630" s="144"/>
      <c r="G630" s="144"/>
      <c r="H630" s="144"/>
      <c r="I630" s="144"/>
      <c r="J630" s="144"/>
      <c r="K630" s="144"/>
      <c r="L630" s="144"/>
      <c r="M630" s="144"/>
      <c r="N630" s="144"/>
      <c r="O630" s="144"/>
      <c r="P630" s="144"/>
      <c r="Q630" s="144"/>
      <c r="R630" s="144"/>
      <c r="S630" s="144"/>
      <c r="T630" s="144"/>
      <c r="U630" s="144"/>
      <c r="V630" s="144"/>
      <c r="W630" s="144"/>
      <c r="X630" s="144"/>
      <c r="Y630" s="144"/>
      <c r="Z630" s="144"/>
    </row>
    <row r="631" spans="1:26" ht="13.5" customHeight="1">
      <c r="A631" s="144"/>
      <c r="B631" s="144"/>
      <c r="C631" s="143"/>
      <c r="D631" s="144"/>
      <c r="E631" s="144"/>
      <c r="F631" s="144"/>
      <c r="G631" s="144"/>
      <c r="H631" s="144"/>
      <c r="I631" s="144"/>
      <c r="J631" s="144"/>
      <c r="K631" s="144"/>
      <c r="L631" s="144"/>
      <c r="M631" s="144"/>
      <c r="N631" s="144"/>
      <c r="O631" s="144"/>
      <c r="P631" s="144"/>
      <c r="Q631" s="144"/>
      <c r="R631" s="144"/>
      <c r="S631" s="144"/>
      <c r="T631" s="144"/>
      <c r="U631" s="144"/>
      <c r="V631" s="144"/>
      <c r="W631" s="144"/>
      <c r="X631" s="144"/>
      <c r="Y631" s="144"/>
      <c r="Z631" s="144"/>
    </row>
    <row r="632" spans="1:26" ht="13.5" customHeight="1">
      <c r="A632" s="144"/>
      <c r="B632" s="144"/>
      <c r="C632" s="143"/>
      <c r="D632" s="144"/>
      <c r="E632" s="144"/>
      <c r="F632" s="144"/>
      <c r="G632" s="144"/>
      <c r="H632" s="144"/>
      <c r="I632" s="144"/>
      <c r="J632" s="144"/>
      <c r="K632" s="144"/>
      <c r="L632" s="144"/>
      <c r="M632" s="144"/>
      <c r="N632" s="144"/>
      <c r="O632" s="144"/>
      <c r="P632" s="144"/>
      <c r="Q632" s="144"/>
      <c r="R632" s="144"/>
      <c r="S632" s="144"/>
      <c r="T632" s="144"/>
      <c r="U632" s="144"/>
      <c r="V632" s="144"/>
      <c r="W632" s="144"/>
      <c r="X632" s="144"/>
      <c r="Y632" s="144"/>
      <c r="Z632" s="144"/>
    </row>
    <row r="633" spans="1:26" ht="13.5" customHeight="1">
      <c r="A633" s="144"/>
      <c r="B633" s="144"/>
      <c r="C633" s="143"/>
      <c r="D633" s="144"/>
      <c r="E633" s="144"/>
      <c r="F633" s="144"/>
      <c r="G633" s="144"/>
      <c r="H633" s="144"/>
      <c r="I633" s="144"/>
      <c r="J633" s="144"/>
      <c r="K633" s="144"/>
      <c r="L633" s="144"/>
      <c r="M633" s="144"/>
      <c r="N633" s="144"/>
      <c r="O633" s="144"/>
      <c r="P633" s="144"/>
      <c r="Q633" s="144"/>
      <c r="R633" s="144"/>
      <c r="S633" s="144"/>
      <c r="T633" s="144"/>
      <c r="U633" s="144"/>
      <c r="V633" s="144"/>
      <c r="W633" s="144"/>
      <c r="X633" s="144"/>
      <c r="Y633" s="144"/>
      <c r="Z633" s="144"/>
    </row>
    <row r="634" spans="1:26" ht="13.5" customHeight="1">
      <c r="A634" s="144"/>
      <c r="B634" s="144"/>
      <c r="C634" s="143"/>
      <c r="D634" s="144"/>
      <c r="E634" s="144"/>
      <c r="F634" s="144"/>
      <c r="G634" s="144"/>
      <c r="H634" s="144"/>
      <c r="I634" s="144"/>
      <c r="J634" s="144"/>
      <c r="K634" s="144"/>
      <c r="L634" s="144"/>
      <c r="M634" s="144"/>
      <c r="N634" s="144"/>
      <c r="O634" s="144"/>
      <c r="P634" s="144"/>
      <c r="Q634" s="144"/>
      <c r="R634" s="144"/>
      <c r="S634" s="144"/>
      <c r="T634" s="144"/>
      <c r="U634" s="144"/>
      <c r="V634" s="144"/>
      <c r="W634" s="144"/>
      <c r="X634" s="144"/>
      <c r="Y634" s="144"/>
      <c r="Z634" s="144"/>
    </row>
    <row r="635" spans="1:26" ht="13.5" customHeight="1">
      <c r="A635" s="144"/>
      <c r="B635" s="144"/>
      <c r="C635" s="143"/>
      <c r="D635" s="144"/>
      <c r="E635" s="144"/>
      <c r="F635" s="144"/>
      <c r="G635" s="144"/>
      <c r="H635" s="144"/>
      <c r="I635" s="144"/>
      <c r="J635" s="144"/>
      <c r="K635" s="144"/>
      <c r="L635" s="144"/>
      <c r="M635" s="144"/>
      <c r="N635" s="144"/>
      <c r="O635" s="144"/>
      <c r="P635" s="144"/>
      <c r="Q635" s="144"/>
      <c r="R635" s="144"/>
      <c r="S635" s="144"/>
      <c r="T635" s="144"/>
      <c r="U635" s="144"/>
      <c r="V635" s="144"/>
      <c r="W635" s="144"/>
      <c r="X635" s="144"/>
      <c r="Y635" s="144"/>
      <c r="Z635" s="144"/>
    </row>
    <row r="636" spans="1:26" ht="13.5" customHeight="1">
      <c r="A636" s="144"/>
      <c r="B636" s="144"/>
      <c r="C636" s="143"/>
      <c r="D636" s="144"/>
      <c r="E636" s="144"/>
      <c r="F636" s="144"/>
      <c r="G636" s="144"/>
      <c r="H636" s="144"/>
      <c r="I636" s="144"/>
      <c r="J636" s="144"/>
      <c r="K636" s="144"/>
      <c r="L636" s="144"/>
      <c r="M636" s="144"/>
      <c r="N636" s="144"/>
      <c r="O636" s="144"/>
      <c r="P636" s="144"/>
      <c r="Q636" s="144"/>
      <c r="R636" s="144"/>
      <c r="S636" s="144"/>
      <c r="T636" s="144"/>
      <c r="U636" s="144"/>
      <c r="V636" s="144"/>
      <c r="W636" s="144"/>
      <c r="X636" s="144"/>
      <c r="Y636" s="144"/>
      <c r="Z636" s="144"/>
    </row>
    <row r="637" spans="1:26" ht="13.5" customHeight="1">
      <c r="A637" s="144"/>
      <c r="B637" s="144"/>
      <c r="C637" s="143"/>
      <c r="D637" s="144"/>
      <c r="E637" s="144"/>
      <c r="F637" s="144"/>
      <c r="G637" s="144"/>
      <c r="H637" s="144"/>
      <c r="I637" s="144"/>
      <c r="J637" s="144"/>
      <c r="K637" s="144"/>
      <c r="L637" s="144"/>
      <c r="M637" s="144"/>
      <c r="N637" s="144"/>
      <c r="O637" s="144"/>
      <c r="P637" s="144"/>
      <c r="Q637" s="144"/>
      <c r="R637" s="144"/>
      <c r="S637" s="144"/>
      <c r="T637" s="144"/>
      <c r="U637" s="144"/>
      <c r="V637" s="144"/>
      <c r="W637" s="144"/>
      <c r="X637" s="144"/>
      <c r="Y637" s="144"/>
      <c r="Z637" s="144"/>
    </row>
    <row r="638" spans="1:26" ht="13.5" customHeight="1">
      <c r="A638" s="144"/>
      <c r="B638" s="144"/>
      <c r="C638" s="143"/>
      <c r="D638" s="144"/>
      <c r="E638" s="144"/>
      <c r="F638" s="144"/>
      <c r="G638" s="144"/>
      <c r="H638" s="144"/>
      <c r="I638" s="144"/>
      <c r="J638" s="144"/>
      <c r="K638" s="144"/>
      <c r="L638" s="144"/>
      <c r="M638" s="144"/>
      <c r="N638" s="144"/>
      <c r="O638" s="144"/>
      <c r="P638" s="144"/>
      <c r="Q638" s="144"/>
      <c r="R638" s="144"/>
      <c r="S638" s="144"/>
      <c r="T638" s="144"/>
      <c r="U638" s="144"/>
      <c r="V638" s="144"/>
      <c r="W638" s="144"/>
      <c r="X638" s="144"/>
      <c r="Y638" s="144"/>
      <c r="Z638" s="144"/>
    </row>
    <row r="639" spans="1:26" ht="13.5" customHeight="1">
      <c r="A639" s="144"/>
      <c r="B639" s="144"/>
      <c r="C639" s="143"/>
      <c r="D639" s="144"/>
      <c r="E639" s="144"/>
      <c r="F639" s="144"/>
      <c r="G639" s="144"/>
      <c r="H639" s="144"/>
      <c r="I639" s="144"/>
      <c r="J639" s="144"/>
      <c r="K639" s="144"/>
      <c r="L639" s="144"/>
      <c r="M639" s="144"/>
      <c r="N639" s="144"/>
      <c r="O639" s="144"/>
      <c r="P639" s="144"/>
      <c r="Q639" s="144"/>
      <c r="R639" s="144"/>
      <c r="S639" s="144"/>
      <c r="T639" s="144"/>
      <c r="U639" s="144"/>
      <c r="V639" s="144"/>
      <c r="W639" s="144"/>
      <c r="X639" s="144"/>
      <c r="Y639" s="144"/>
      <c r="Z639" s="144"/>
    </row>
    <row r="640" spans="1:26" ht="13.5" customHeight="1">
      <c r="A640" s="144"/>
      <c r="B640" s="144"/>
      <c r="C640" s="143"/>
      <c r="D640" s="144"/>
      <c r="E640" s="144"/>
      <c r="F640" s="144"/>
      <c r="G640" s="144"/>
      <c r="H640" s="144"/>
      <c r="I640" s="144"/>
      <c r="J640" s="144"/>
      <c r="K640" s="144"/>
      <c r="L640" s="144"/>
      <c r="M640" s="144"/>
      <c r="N640" s="144"/>
      <c r="O640" s="144"/>
      <c r="P640" s="144"/>
      <c r="Q640" s="144"/>
      <c r="R640" s="144"/>
      <c r="S640" s="144"/>
      <c r="T640" s="144"/>
      <c r="U640" s="144"/>
      <c r="V640" s="144"/>
      <c r="W640" s="144"/>
      <c r="X640" s="144"/>
      <c r="Y640" s="144"/>
      <c r="Z640" s="144"/>
    </row>
    <row r="641" spans="1:26" ht="13.5" customHeight="1">
      <c r="A641" s="144"/>
      <c r="B641" s="144"/>
      <c r="C641" s="143"/>
      <c r="D641" s="144"/>
      <c r="E641" s="144"/>
      <c r="F641" s="144"/>
      <c r="G641" s="144"/>
      <c r="H641" s="144"/>
      <c r="I641" s="144"/>
      <c r="J641" s="144"/>
      <c r="K641" s="144"/>
      <c r="L641" s="144"/>
      <c r="M641" s="144"/>
      <c r="N641" s="144"/>
      <c r="O641" s="144"/>
      <c r="P641" s="144"/>
      <c r="Q641" s="144"/>
      <c r="R641" s="144"/>
      <c r="S641" s="144"/>
      <c r="T641" s="144"/>
      <c r="U641" s="144"/>
      <c r="V641" s="144"/>
      <c r="W641" s="144"/>
      <c r="X641" s="144"/>
      <c r="Y641" s="144"/>
      <c r="Z641" s="144"/>
    </row>
    <row r="642" spans="1:26" ht="13.5" customHeight="1">
      <c r="A642" s="144"/>
      <c r="B642" s="144"/>
      <c r="C642" s="143"/>
      <c r="D642" s="144"/>
      <c r="E642" s="144"/>
      <c r="F642" s="144"/>
      <c r="G642" s="144"/>
      <c r="H642" s="144"/>
      <c r="I642" s="144"/>
      <c r="J642" s="144"/>
      <c r="K642" s="144"/>
      <c r="L642" s="144"/>
      <c r="M642" s="144"/>
      <c r="N642" s="144"/>
      <c r="O642" s="144"/>
      <c r="P642" s="144"/>
      <c r="Q642" s="144"/>
      <c r="R642" s="144"/>
      <c r="S642" s="144"/>
      <c r="T642" s="144"/>
      <c r="U642" s="144"/>
      <c r="V642" s="144"/>
      <c r="W642" s="144"/>
      <c r="X642" s="144"/>
      <c r="Y642" s="144"/>
      <c r="Z642" s="144"/>
    </row>
    <row r="643" spans="1:26" ht="13.5" customHeight="1">
      <c r="A643" s="144"/>
      <c r="B643" s="144"/>
      <c r="C643" s="143"/>
      <c r="D643" s="144"/>
      <c r="E643" s="144"/>
      <c r="F643" s="144"/>
      <c r="G643" s="144"/>
      <c r="H643" s="144"/>
      <c r="I643" s="144"/>
      <c r="J643" s="144"/>
      <c r="K643" s="144"/>
      <c r="L643" s="144"/>
      <c r="M643" s="144"/>
      <c r="N643" s="144"/>
      <c r="O643" s="144"/>
      <c r="P643" s="144"/>
      <c r="Q643" s="144"/>
      <c r="R643" s="144"/>
      <c r="S643" s="144"/>
      <c r="T643" s="144"/>
      <c r="U643" s="144"/>
      <c r="V643" s="144"/>
      <c r="W643" s="144"/>
      <c r="X643" s="144"/>
      <c r="Y643" s="144"/>
      <c r="Z643" s="144"/>
    </row>
    <row r="644" spans="1:26" ht="13.5" customHeight="1">
      <c r="A644" s="144"/>
      <c r="B644" s="144"/>
      <c r="C644" s="143"/>
      <c r="D644" s="144"/>
      <c r="E644" s="144"/>
      <c r="F644" s="144"/>
      <c r="G644" s="144"/>
      <c r="H644" s="144"/>
      <c r="I644" s="144"/>
      <c r="J644" s="144"/>
      <c r="K644" s="144"/>
      <c r="L644" s="144"/>
      <c r="M644" s="144"/>
      <c r="N644" s="144"/>
      <c r="O644" s="144"/>
      <c r="P644" s="144"/>
      <c r="Q644" s="144"/>
      <c r="R644" s="144"/>
      <c r="S644" s="144"/>
      <c r="T644" s="144"/>
      <c r="U644" s="144"/>
      <c r="V644" s="144"/>
      <c r="W644" s="144"/>
      <c r="X644" s="144"/>
      <c r="Y644" s="144"/>
      <c r="Z644" s="144"/>
    </row>
    <row r="645" spans="1:26" ht="13.5" customHeight="1">
      <c r="A645" s="144"/>
      <c r="B645" s="144"/>
      <c r="C645" s="143"/>
      <c r="D645" s="144"/>
      <c r="E645" s="144"/>
      <c r="F645" s="144"/>
      <c r="G645" s="144"/>
      <c r="H645" s="144"/>
      <c r="I645" s="144"/>
      <c r="J645" s="144"/>
      <c r="K645" s="144"/>
      <c r="L645" s="144"/>
      <c r="M645" s="144"/>
      <c r="N645" s="144"/>
      <c r="O645" s="144"/>
      <c r="P645" s="144"/>
      <c r="Q645" s="144"/>
      <c r="R645" s="144"/>
      <c r="S645" s="144"/>
      <c r="T645" s="144"/>
      <c r="U645" s="144"/>
      <c r="V645" s="144"/>
      <c r="W645" s="144"/>
      <c r="X645" s="144"/>
      <c r="Y645" s="144"/>
      <c r="Z645" s="144"/>
    </row>
    <row r="646" spans="1:26" ht="13.5" customHeight="1">
      <c r="A646" s="144"/>
      <c r="B646" s="144"/>
      <c r="C646" s="143"/>
      <c r="D646" s="144"/>
      <c r="E646" s="144"/>
      <c r="F646" s="144"/>
      <c r="G646" s="144"/>
      <c r="H646" s="144"/>
      <c r="I646" s="144"/>
      <c r="J646" s="144"/>
      <c r="K646" s="144"/>
      <c r="L646" s="144"/>
      <c r="M646" s="144"/>
      <c r="N646" s="144"/>
      <c r="O646" s="144"/>
      <c r="P646" s="144"/>
      <c r="Q646" s="144"/>
      <c r="R646" s="144"/>
      <c r="S646" s="144"/>
      <c r="T646" s="144"/>
      <c r="U646" s="144"/>
      <c r="V646" s="144"/>
      <c r="W646" s="144"/>
      <c r="X646" s="144"/>
      <c r="Y646" s="144"/>
      <c r="Z646" s="144"/>
    </row>
    <row r="647" spans="1:26" ht="13.5" customHeight="1">
      <c r="A647" s="144"/>
      <c r="B647" s="144"/>
      <c r="C647" s="143"/>
      <c r="D647" s="144"/>
      <c r="E647" s="144"/>
      <c r="F647" s="144"/>
      <c r="G647" s="144"/>
      <c r="H647" s="144"/>
      <c r="I647" s="144"/>
      <c r="J647" s="144"/>
      <c r="K647" s="144"/>
      <c r="L647" s="144"/>
      <c r="M647" s="144"/>
      <c r="N647" s="144"/>
      <c r="O647" s="144"/>
      <c r="P647" s="144"/>
      <c r="Q647" s="144"/>
      <c r="R647" s="144"/>
      <c r="S647" s="144"/>
      <c r="T647" s="144"/>
      <c r="U647" s="144"/>
      <c r="V647" s="144"/>
      <c r="W647" s="144"/>
      <c r="X647" s="144"/>
      <c r="Y647" s="144"/>
      <c r="Z647" s="144"/>
    </row>
    <row r="648" spans="1:26" ht="13.5" customHeight="1">
      <c r="A648" s="144"/>
      <c r="B648" s="144"/>
      <c r="C648" s="143"/>
      <c r="D648" s="144"/>
      <c r="E648" s="144"/>
      <c r="F648" s="144"/>
      <c r="G648" s="144"/>
      <c r="H648" s="144"/>
      <c r="I648" s="144"/>
      <c r="J648" s="144"/>
      <c r="K648" s="144"/>
      <c r="L648" s="144"/>
      <c r="M648" s="144"/>
      <c r="N648" s="144"/>
      <c r="O648" s="144"/>
      <c r="P648" s="144"/>
      <c r="Q648" s="144"/>
      <c r="R648" s="144"/>
      <c r="S648" s="144"/>
      <c r="T648" s="144"/>
      <c r="U648" s="144"/>
      <c r="V648" s="144"/>
      <c r="W648" s="144"/>
      <c r="X648" s="144"/>
      <c r="Y648" s="144"/>
      <c r="Z648" s="144"/>
    </row>
    <row r="649" spans="1:26" ht="13.5" customHeight="1">
      <c r="A649" s="144"/>
      <c r="B649" s="144"/>
      <c r="C649" s="143"/>
      <c r="D649" s="144"/>
      <c r="E649" s="144"/>
      <c r="F649" s="144"/>
      <c r="G649" s="144"/>
      <c r="H649" s="144"/>
      <c r="I649" s="144"/>
      <c r="J649" s="144"/>
      <c r="K649" s="144"/>
      <c r="L649" s="144"/>
      <c r="M649" s="144"/>
      <c r="N649" s="144"/>
      <c r="O649" s="144"/>
      <c r="P649" s="144"/>
      <c r="Q649" s="144"/>
      <c r="R649" s="144"/>
      <c r="S649" s="144"/>
      <c r="T649" s="144"/>
      <c r="U649" s="144"/>
      <c r="V649" s="144"/>
      <c r="W649" s="144"/>
      <c r="X649" s="144"/>
      <c r="Y649" s="144"/>
      <c r="Z649" s="144"/>
    </row>
    <row r="650" spans="1:26" ht="13.5" customHeight="1">
      <c r="A650" s="144"/>
      <c r="B650" s="144"/>
      <c r="C650" s="143"/>
      <c r="D650" s="144"/>
      <c r="E650" s="144"/>
      <c r="F650" s="144"/>
      <c r="G650" s="144"/>
      <c r="H650" s="144"/>
      <c r="I650" s="144"/>
      <c r="J650" s="144"/>
      <c r="K650" s="144"/>
      <c r="L650" s="144"/>
      <c r="M650" s="144"/>
      <c r="N650" s="144"/>
      <c r="O650" s="144"/>
      <c r="P650" s="144"/>
      <c r="Q650" s="144"/>
      <c r="R650" s="144"/>
      <c r="S650" s="144"/>
      <c r="T650" s="144"/>
      <c r="U650" s="144"/>
      <c r="V650" s="144"/>
      <c r="W650" s="144"/>
      <c r="X650" s="144"/>
      <c r="Y650" s="144"/>
      <c r="Z650" s="144"/>
    </row>
    <row r="651" spans="1:26" ht="13.5" customHeight="1">
      <c r="A651" s="144"/>
      <c r="B651" s="144"/>
      <c r="C651" s="143"/>
      <c r="D651" s="144"/>
      <c r="E651" s="144"/>
      <c r="F651" s="144"/>
      <c r="G651" s="144"/>
      <c r="H651" s="144"/>
      <c r="I651" s="144"/>
      <c r="J651" s="144"/>
      <c r="K651" s="144"/>
      <c r="L651" s="144"/>
      <c r="M651" s="144"/>
      <c r="N651" s="144"/>
      <c r="O651" s="144"/>
      <c r="P651" s="144"/>
      <c r="Q651" s="144"/>
      <c r="R651" s="144"/>
      <c r="S651" s="144"/>
      <c r="T651" s="144"/>
      <c r="U651" s="144"/>
      <c r="V651" s="144"/>
      <c r="W651" s="144"/>
      <c r="X651" s="144"/>
      <c r="Y651" s="144"/>
      <c r="Z651" s="144"/>
    </row>
    <row r="652" spans="1:26" ht="13.5" customHeight="1">
      <c r="A652" s="144"/>
      <c r="B652" s="144"/>
      <c r="C652" s="143"/>
      <c r="D652" s="144"/>
      <c r="E652" s="144"/>
      <c r="F652" s="144"/>
      <c r="G652" s="144"/>
      <c r="H652" s="144"/>
      <c r="I652" s="144"/>
      <c r="J652" s="144"/>
      <c r="K652" s="144"/>
      <c r="L652" s="144"/>
      <c r="M652" s="144"/>
      <c r="N652" s="144"/>
      <c r="O652" s="144"/>
      <c r="P652" s="144"/>
      <c r="Q652" s="144"/>
      <c r="R652" s="144"/>
      <c r="S652" s="144"/>
      <c r="T652" s="144"/>
      <c r="U652" s="144"/>
      <c r="V652" s="144"/>
      <c r="W652" s="144"/>
      <c r="X652" s="144"/>
      <c r="Y652" s="144"/>
      <c r="Z652" s="144"/>
    </row>
    <row r="653" spans="1:26" ht="13.5" customHeight="1">
      <c r="A653" s="144"/>
      <c r="B653" s="144"/>
      <c r="C653" s="143"/>
      <c r="D653" s="144"/>
      <c r="E653" s="144"/>
      <c r="F653" s="144"/>
      <c r="G653" s="144"/>
      <c r="H653" s="144"/>
      <c r="I653" s="144"/>
      <c r="J653" s="144"/>
      <c r="K653" s="144"/>
      <c r="L653" s="144"/>
      <c r="M653" s="144"/>
      <c r="N653" s="144"/>
      <c r="O653" s="144"/>
      <c r="P653" s="144"/>
      <c r="Q653" s="144"/>
      <c r="R653" s="144"/>
      <c r="S653" s="144"/>
      <c r="T653" s="144"/>
      <c r="U653" s="144"/>
      <c r="V653" s="144"/>
      <c r="W653" s="144"/>
      <c r="X653" s="144"/>
      <c r="Y653" s="144"/>
      <c r="Z653" s="144"/>
    </row>
    <row r="654" spans="1:26" ht="13.5" customHeight="1">
      <c r="A654" s="144"/>
      <c r="B654" s="144"/>
      <c r="C654" s="143"/>
      <c r="D654" s="144"/>
      <c r="E654" s="144"/>
      <c r="F654" s="144"/>
      <c r="G654" s="144"/>
      <c r="H654" s="144"/>
      <c r="I654" s="144"/>
      <c r="J654" s="144"/>
      <c r="K654" s="144"/>
      <c r="L654" s="144"/>
      <c r="M654" s="144"/>
      <c r="N654" s="144"/>
      <c r="O654" s="144"/>
      <c r="P654" s="144"/>
      <c r="Q654" s="144"/>
      <c r="R654" s="144"/>
      <c r="S654" s="144"/>
      <c r="T654" s="144"/>
      <c r="U654" s="144"/>
      <c r="V654" s="144"/>
      <c r="W654" s="144"/>
      <c r="X654" s="144"/>
      <c r="Y654" s="144"/>
      <c r="Z654" s="144"/>
    </row>
    <row r="655" spans="1:26" ht="13.5" customHeight="1">
      <c r="A655" s="144"/>
      <c r="B655" s="144"/>
      <c r="C655" s="143"/>
      <c r="D655" s="144"/>
      <c r="E655" s="144"/>
      <c r="F655" s="144"/>
      <c r="G655" s="144"/>
      <c r="H655" s="144"/>
      <c r="I655" s="144"/>
      <c r="J655" s="144"/>
      <c r="K655" s="144"/>
      <c r="L655" s="144"/>
      <c r="M655" s="144"/>
      <c r="N655" s="144"/>
      <c r="O655" s="144"/>
      <c r="P655" s="144"/>
      <c r="Q655" s="144"/>
      <c r="R655" s="144"/>
      <c r="S655" s="144"/>
      <c r="T655" s="144"/>
      <c r="U655" s="144"/>
      <c r="V655" s="144"/>
      <c r="W655" s="144"/>
      <c r="X655" s="144"/>
      <c r="Y655" s="144"/>
      <c r="Z655" s="144"/>
    </row>
    <row r="656" spans="1:26" ht="13.5" customHeight="1">
      <c r="A656" s="144"/>
      <c r="B656" s="144"/>
      <c r="C656" s="143"/>
      <c r="D656" s="144"/>
      <c r="E656" s="144"/>
      <c r="F656" s="144"/>
      <c r="G656" s="144"/>
      <c r="H656" s="144"/>
      <c r="I656" s="144"/>
      <c r="J656" s="144"/>
      <c r="K656" s="144"/>
      <c r="L656" s="144"/>
      <c r="M656" s="144"/>
      <c r="N656" s="144"/>
      <c r="O656" s="144"/>
      <c r="P656" s="144"/>
      <c r="Q656" s="144"/>
      <c r="R656" s="144"/>
      <c r="S656" s="144"/>
      <c r="T656" s="144"/>
      <c r="U656" s="144"/>
      <c r="V656" s="144"/>
      <c r="W656" s="144"/>
      <c r="X656" s="144"/>
      <c r="Y656" s="144"/>
      <c r="Z656" s="144"/>
    </row>
    <row r="657" spans="1:26" ht="13.5" customHeight="1">
      <c r="A657" s="144"/>
      <c r="B657" s="144"/>
      <c r="C657" s="143"/>
      <c r="D657" s="144"/>
      <c r="E657" s="144"/>
      <c r="F657" s="144"/>
      <c r="G657" s="144"/>
      <c r="H657" s="144"/>
      <c r="I657" s="144"/>
      <c r="J657" s="144"/>
      <c r="K657" s="144"/>
      <c r="L657" s="144"/>
      <c r="M657" s="144"/>
      <c r="N657" s="144"/>
      <c r="O657" s="144"/>
      <c r="P657" s="144"/>
      <c r="Q657" s="144"/>
      <c r="R657" s="144"/>
      <c r="S657" s="144"/>
      <c r="T657" s="144"/>
      <c r="U657" s="144"/>
      <c r="V657" s="144"/>
      <c r="W657" s="144"/>
      <c r="X657" s="144"/>
      <c r="Y657" s="144"/>
      <c r="Z657" s="144"/>
    </row>
    <row r="658" spans="1:26" ht="13.5" customHeight="1">
      <c r="A658" s="144"/>
      <c r="B658" s="144"/>
      <c r="C658" s="143"/>
      <c r="D658" s="144"/>
      <c r="E658" s="144"/>
      <c r="F658" s="144"/>
      <c r="G658" s="144"/>
      <c r="H658" s="144"/>
      <c r="I658" s="144"/>
      <c r="J658" s="144"/>
      <c r="K658" s="144"/>
      <c r="L658" s="144"/>
      <c r="M658" s="144"/>
      <c r="N658" s="144"/>
      <c r="O658" s="144"/>
      <c r="P658" s="144"/>
      <c r="Q658" s="144"/>
      <c r="R658" s="144"/>
      <c r="S658" s="144"/>
      <c r="T658" s="144"/>
      <c r="U658" s="144"/>
      <c r="V658" s="144"/>
      <c r="W658" s="144"/>
      <c r="X658" s="144"/>
      <c r="Y658" s="144"/>
      <c r="Z658" s="144"/>
    </row>
    <row r="659" spans="1:26" ht="13.5" customHeight="1">
      <c r="A659" s="144"/>
      <c r="B659" s="144"/>
      <c r="C659" s="143"/>
      <c r="D659" s="144"/>
      <c r="E659" s="144"/>
      <c r="F659" s="144"/>
      <c r="G659" s="144"/>
      <c r="H659" s="144"/>
      <c r="I659" s="144"/>
      <c r="J659" s="144"/>
      <c r="K659" s="144"/>
      <c r="L659" s="144"/>
      <c r="M659" s="144"/>
      <c r="N659" s="144"/>
      <c r="O659" s="144"/>
      <c r="P659" s="144"/>
      <c r="Q659" s="144"/>
      <c r="R659" s="144"/>
      <c r="S659" s="144"/>
      <c r="T659" s="144"/>
      <c r="U659" s="144"/>
      <c r="V659" s="144"/>
      <c r="W659" s="144"/>
      <c r="X659" s="144"/>
      <c r="Y659" s="144"/>
      <c r="Z659" s="144"/>
    </row>
    <row r="660" spans="1:26" ht="13.5" customHeight="1">
      <c r="A660" s="144"/>
      <c r="B660" s="144"/>
      <c r="C660" s="143"/>
      <c r="D660" s="144"/>
      <c r="E660" s="144"/>
      <c r="F660" s="144"/>
      <c r="G660" s="144"/>
      <c r="H660" s="144"/>
      <c r="I660" s="144"/>
      <c r="J660" s="144"/>
      <c r="K660" s="144"/>
      <c r="L660" s="144"/>
      <c r="M660" s="144"/>
      <c r="N660" s="144"/>
      <c r="O660" s="144"/>
      <c r="P660" s="144"/>
      <c r="Q660" s="144"/>
      <c r="R660" s="144"/>
      <c r="S660" s="144"/>
      <c r="T660" s="144"/>
      <c r="U660" s="144"/>
      <c r="V660" s="144"/>
      <c r="W660" s="144"/>
      <c r="X660" s="144"/>
      <c r="Y660" s="144"/>
      <c r="Z660" s="144"/>
    </row>
    <row r="661" spans="1:26" ht="13.5" customHeight="1">
      <c r="A661" s="144"/>
      <c r="B661" s="144"/>
      <c r="C661" s="143"/>
      <c r="D661" s="144"/>
      <c r="E661" s="144"/>
      <c r="F661" s="144"/>
      <c r="G661" s="144"/>
      <c r="H661" s="144"/>
      <c r="I661" s="144"/>
      <c r="J661" s="144"/>
      <c r="K661" s="144"/>
      <c r="L661" s="144"/>
      <c r="M661" s="144"/>
      <c r="N661" s="144"/>
      <c r="O661" s="144"/>
      <c r="P661" s="144"/>
      <c r="Q661" s="144"/>
      <c r="R661" s="144"/>
      <c r="S661" s="144"/>
      <c r="T661" s="144"/>
      <c r="U661" s="144"/>
      <c r="V661" s="144"/>
      <c r="W661" s="144"/>
      <c r="X661" s="144"/>
      <c r="Y661" s="144"/>
      <c r="Z661" s="144"/>
    </row>
    <row r="662" spans="1:26" ht="13.5" customHeight="1">
      <c r="A662" s="144"/>
      <c r="B662" s="144"/>
      <c r="C662" s="143"/>
      <c r="D662" s="144"/>
      <c r="E662" s="144"/>
      <c r="F662" s="144"/>
      <c r="G662" s="144"/>
      <c r="H662" s="144"/>
      <c r="I662" s="144"/>
      <c r="J662" s="144"/>
      <c r="K662" s="144"/>
      <c r="L662" s="144"/>
      <c r="M662" s="144"/>
      <c r="N662" s="144"/>
      <c r="O662" s="144"/>
      <c r="P662" s="144"/>
      <c r="Q662" s="144"/>
      <c r="R662" s="144"/>
      <c r="S662" s="144"/>
      <c r="T662" s="144"/>
      <c r="U662" s="144"/>
      <c r="V662" s="144"/>
      <c r="W662" s="144"/>
      <c r="X662" s="144"/>
      <c r="Y662" s="144"/>
      <c r="Z662" s="144"/>
    </row>
    <row r="663" spans="1:26" ht="13.5" customHeight="1">
      <c r="A663" s="144"/>
      <c r="B663" s="144"/>
      <c r="C663" s="143"/>
      <c r="D663" s="144"/>
      <c r="E663" s="144"/>
      <c r="F663" s="144"/>
      <c r="G663" s="144"/>
      <c r="H663" s="144"/>
      <c r="I663" s="144"/>
      <c r="J663" s="144"/>
      <c r="K663" s="144"/>
      <c r="L663" s="144"/>
      <c r="M663" s="144"/>
      <c r="N663" s="144"/>
      <c r="O663" s="144"/>
      <c r="P663" s="144"/>
      <c r="Q663" s="144"/>
      <c r="R663" s="144"/>
      <c r="S663" s="144"/>
      <c r="T663" s="144"/>
      <c r="U663" s="144"/>
      <c r="V663" s="144"/>
      <c r="W663" s="144"/>
      <c r="X663" s="144"/>
      <c r="Y663" s="144"/>
      <c r="Z663" s="144"/>
    </row>
    <row r="664" spans="1:26" ht="13.5" customHeight="1">
      <c r="A664" s="144"/>
      <c r="B664" s="144"/>
      <c r="C664" s="143"/>
      <c r="D664" s="144"/>
      <c r="E664" s="144"/>
      <c r="F664" s="144"/>
      <c r="G664" s="144"/>
      <c r="H664" s="144"/>
      <c r="I664" s="144"/>
      <c r="J664" s="144"/>
      <c r="K664" s="144"/>
      <c r="L664" s="144"/>
      <c r="M664" s="144"/>
      <c r="N664" s="144"/>
      <c r="O664" s="144"/>
      <c r="P664" s="144"/>
      <c r="Q664" s="144"/>
      <c r="R664" s="144"/>
      <c r="S664" s="144"/>
      <c r="T664" s="144"/>
      <c r="U664" s="144"/>
      <c r="V664" s="144"/>
      <c r="W664" s="144"/>
      <c r="X664" s="144"/>
      <c r="Y664" s="144"/>
      <c r="Z664" s="144"/>
    </row>
    <row r="665" spans="1:26" ht="13.5" customHeight="1">
      <c r="A665" s="144"/>
      <c r="B665" s="144"/>
      <c r="C665" s="143"/>
      <c r="D665" s="144"/>
      <c r="E665" s="144"/>
      <c r="F665" s="144"/>
      <c r="G665" s="144"/>
      <c r="H665" s="144"/>
      <c r="I665" s="144"/>
      <c r="J665" s="144"/>
      <c r="K665" s="144"/>
      <c r="L665" s="144"/>
      <c r="M665" s="144"/>
      <c r="N665" s="144"/>
      <c r="O665" s="144"/>
      <c r="P665" s="144"/>
      <c r="Q665" s="144"/>
      <c r="R665" s="144"/>
      <c r="S665" s="144"/>
      <c r="T665" s="144"/>
      <c r="U665" s="144"/>
      <c r="V665" s="144"/>
      <c r="W665" s="144"/>
      <c r="X665" s="144"/>
      <c r="Y665" s="144"/>
      <c r="Z665" s="144"/>
    </row>
    <row r="666" spans="1:26" ht="13.5" customHeight="1">
      <c r="A666" s="144"/>
      <c r="B666" s="144"/>
      <c r="C666" s="143"/>
      <c r="D666" s="144"/>
      <c r="E666" s="144"/>
      <c r="F666" s="144"/>
      <c r="G666" s="144"/>
      <c r="H666" s="144"/>
      <c r="I666" s="144"/>
      <c r="J666" s="144"/>
      <c r="K666" s="144"/>
      <c r="L666" s="144"/>
      <c r="M666" s="144"/>
      <c r="N666" s="144"/>
      <c r="O666" s="144"/>
      <c r="P666" s="144"/>
      <c r="Q666" s="144"/>
      <c r="R666" s="144"/>
      <c r="S666" s="144"/>
      <c r="T666" s="144"/>
      <c r="U666" s="144"/>
      <c r="V666" s="144"/>
      <c r="W666" s="144"/>
      <c r="X666" s="144"/>
      <c r="Y666" s="144"/>
      <c r="Z666" s="144"/>
    </row>
    <row r="667" spans="1:26" ht="13.5" customHeight="1">
      <c r="A667" s="144"/>
      <c r="B667" s="144"/>
      <c r="C667" s="143"/>
      <c r="D667" s="144"/>
      <c r="E667" s="144"/>
      <c r="F667" s="144"/>
      <c r="G667" s="144"/>
      <c r="H667" s="144"/>
      <c r="I667" s="144"/>
      <c r="J667" s="144"/>
      <c r="K667" s="144"/>
      <c r="L667" s="144"/>
      <c r="M667" s="144"/>
      <c r="N667" s="144"/>
      <c r="O667" s="144"/>
      <c r="P667" s="144"/>
      <c r="Q667" s="144"/>
      <c r="R667" s="144"/>
      <c r="S667" s="144"/>
      <c r="T667" s="144"/>
      <c r="U667" s="144"/>
      <c r="V667" s="144"/>
      <c r="W667" s="144"/>
      <c r="X667" s="144"/>
      <c r="Y667" s="144"/>
      <c r="Z667" s="144"/>
    </row>
    <row r="668" spans="1:26" ht="13.5" customHeight="1">
      <c r="A668" s="144"/>
      <c r="B668" s="144"/>
      <c r="C668" s="143"/>
      <c r="D668" s="144"/>
      <c r="E668" s="144"/>
      <c r="F668" s="144"/>
      <c r="G668" s="144"/>
      <c r="H668" s="144"/>
      <c r="I668" s="144"/>
      <c r="J668" s="144"/>
      <c r="K668" s="144"/>
      <c r="L668" s="144"/>
      <c r="M668" s="144"/>
      <c r="N668" s="144"/>
      <c r="O668" s="144"/>
      <c r="P668" s="144"/>
      <c r="Q668" s="144"/>
      <c r="R668" s="144"/>
      <c r="S668" s="144"/>
      <c r="T668" s="144"/>
      <c r="U668" s="144"/>
      <c r="V668" s="144"/>
      <c r="W668" s="144"/>
      <c r="X668" s="144"/>
      <c r="Y668" s="144"/>
      <c r="Z668" s="144"/>
    </row>
    <row r="669" spans="1:26" ht="13.5" customHeight="1">
      <c r="A669" s="144"/>
      <c r="B669" s="144"/>
      <c r="C669" s="143"/>
      <c r="D669" s="144"/>
      <c r="E669" s="144"/>
      <c r="F669" s="144"/>
      <c r="G669" s="144"/>
      <c r="H669" s="144"/>
      <c r="I669" s="144"/>
      <c r="J669" s="144"/>
      <c r="K669" s="144"/>
      <c r="L669" s="144"/>
      <c r="M669" s="144"/>
      <c r="N669" s="144"/>
      <c r="O669" s="144"/>
      <c r="P669" s="144"/>
      <c r="Q669" s="144"/>
      <c r="R669" s="144"/>
      <c r="S669" s="144"/>
      <c r="T669" s="144"/>
      <c r="U669" s="144"/>
      <c r="V669" s="144"/>
      <c r="W669" s="144"/>
      <c r="X669" s="144"/>
      <c r="Y669" s="144"/>
      <c r="Z669" s="144"/>
    </row>
    <row r="670" spans="1:26" ht="13.5" customHeight="1">
      <c r="A670" s="144"/>
      <c r="B670" s="144"/>
      <c r="C670" s="143"/>
      <c r="D670" s="144"/>
      <c r="E670" s="144"/>
      <c r="F670" s="144"/>
      <c r="G670" s="144"/>
      <c r="H670" s="144"/>
      <c r="I670" s="144"/>
      <c r="J670" s="144"/>
      <c r="K670" s="144"/>
      <c r="L670" s="144"/>
      <c r="M670" s="144"/>
      <c r="N670" s="144"/>
      <c r="O670" s="144"/>
      <c r="P670" s="144"/>
      <c r="Q670" s="144"/>
      <c r="R670" s="144"/>
      <c r="S670" s="144"/>
      <c r="T670" s="144"/>
      <c r="U670" s="144"/>
      <c r="V670" s="144"/>
      <c r="W670" s="144"/>
      <c r="X670" s="144"/>
      <c r="Y670" s="144"/>
      <c r="Z670" s="144"/>
    </row>
    <row r="671" spans="1:26" ht="13.5" customHeight="1">
      <c r="A671" s="144"/>
      <c r="B671" s="144"/>
      <c r="C671" s="143"/>
      <c r="D671" s="144"/>
      <c r="E671" s="144"/>
      <c r="F671" s="144"/>
      <c r="G671" s="144"/>
      <c r="H671" s="144"/>
      <c r="I671" s="144"/>
      <c r="J671" s="144"/>
      <c r="K671" s="144"/>
      <c r="L671" s="144"/>
      <c r="M671" s="144"/>
      <c r="N671" s="144"/>
      <c r="O671" s="144"/>
      <c r="P671" s="144"/>
      <c r="Q671" s="144"/>
      <c r="R671" s="144"/>
      <c r="S671" s="144"/>
      <c r="T671" s="144"/>
      <c r="U671" s="144"/>
      <c r="V671" s="144"/>
      <c r="W671" s="144"/>
      <c r="X671" s="144"/>
      <c r="Y671" s="144"/>
      <c r="Z671" s="144"/>
    </row>
    <row r="672" spans="1:26" ht="13.5" customHeight="1">
      <c r="A672" s="144"/>
      <c r="B672" s="144"/>
      <c r="C672" s="143"/>
      <c r="D672" s="144"/>
      <c r="E672" s="144"/>
      <c r="F672" s="144"/>
      <c r="G672" s="144"/>
      <c r="H672" s="144"/>
      <c r="I672" s="144"/>
      <c r="J672" s="144"/>
      <c r="K672" s="144"/>
      <c r="L672" s="144"/>
      <c r="M672" s="144"/>
      <c r="N672" s="144"/>
      <c r="O672" s="144"/>
      <c r="P672" s="144"/>
      <c r="Q672" s="144"/>
      <c r="R672" s="144"/>
      <c r="S672" s="144"/>
      <c r="T672" s="144"/>
      <c r="U672" s="144"/>
      <c r="V672" s="144"/>
      <c r="W672" s="144"/>
      <c r="X672" s="144"/>
      <c r="Y672" s="144"/>
      <c r="Z672" s="144"/>
    </row>
    <row r="673" spans="1:26" ht="13.5" customHeight="1">
      <c r="A673" s="144"/>
      <c r="B673" s="144"/>
      <c r="C673" s="143"/>
      <c r="D673" s="144"/>
      <c r="E673" s="144"/>
      <c r="F673" s="144"/>
      <c r="G673" s="144"/>
      <c r="H673" s="144"/>
      <c r="I673" s="144"/>
      <c r="J673" s="144"/>
      <c r="K673" s="144"/>
      <c r="L673" s="144"/>
      <c r="M673" s="144"/>
      <c r="N673" s="144"/>
      <c r="O673" s="144"/>
      <c r="P673" s="144"/>
      <c r="Q673" s="144"/>
      <c r="R673" s="144"/>
      <c r="S673" s="144"/>
      <c r="T673" s="144"/>
      <c r="U673" s="144"/>
      <c r="V673" s="144"/>
      <c r="W673" s="144"/>
      <c r="X673" s="144"/>
      <c r="Y673" s="144"/>
      <c r="Z673" s="144"/>
    </row>
    <row r="674" spans="1:26" ht="13.5" customHeight="1">
      <c r="A674" s="144"/>
      <c r="B674" s="144"/>
      <c r="C674" s="143"/>
      <c r="D674" s="144"/>
      <c r="E674" s="144"/>
      <c r="F674" s="144"/>
      <c r="G674" s="144"/>
      <c r="H674" s="144"/>
      <c r="I674" s="144"/>
      <c r="J674" s="144"/>
      <c r="K674" s="144"/>
      <c r="L674" s="144"/>
      <c r="M674" s="144"/>
      <c r="N674" s="144"/>
      <c r="O674" s="144"/>
      <c r="P674" s="144"/>
      <c r="Q674" s="144"/>
      <c r="R674" s="144"/>
      <c r="S674" s="144"/>
      <c r="T674" s="144"/>
      <c r="U674" s="144"/>
      <c r="V674" s="144"/>
      <c r="W674" s="144"/>
      <c r="X674" s="144"/>
      <c r="Y674" s="144"/>
      <c r="Z674" s="144"/>
    </row>
    <row r="675" spans="1:26" ht="13.5" customHeight="1">
      <c r="A675" s="144"/>
      <c r="B675" s="144"/>
      <c r="C675" s="143"/>
      <c r="D675" s="144"/>
      <c r="E675" s="144"/>
      <c r="F675" s="144"/>
      <c r="G675" s="144"/>
      <c r="H675" s="144"/>
      <c r="I675" s="144"/>
      <c r="J675" s="144"/>
      <c r="K675" s="144"/>
      <c r="L675" s="144"/>
      <c r="M675" s="144"/>
      <c r="N675" s="144"/>
      <c r="O675" s="144"/>
      <c r="P675" s="144"/>
      <c r="Q675" s="144"/>
      <c r="R675" s="144"/>
      <c r="S675" s="144"/>
      <c r="T675" s="144"/>
      <c r="U675" s="144"/>
      <c r="V675" s="144"/>
      <c r="W675" s="144"/>
      <c r="X675" s="144"/>
      <c r="Y675" s="144"/>
      <c r="Z675" s="144"/>
    </row>
    <row r="676" spans="1:26" ht="13.5" customHeight="1">
      <c r="A676" s="144"/>
      <c r="B676" s="144"/>
      <c r="C676" s="143"/>
      <c r="D676" s="144"/>
      <c r="E676" s="144"/>
      <c r="F676" s="144"/>
      <c r="G676" s="144"/>
      <c r="H676" s="144"/>
      <c r="I676" s="144"/>
      <c r="J676" s="144"/>
      <c r="K676" s="144"/>
      <c r="L676" s="144"/>
      <c r="M676" s="144"/>
      <c r="N676" s="144"/>
      <c r="O676" s="144"/>
      <c r="P676" s="144"/>
      <c r="Q676" s="144"/>
      <c r="R676" s="144"/>
      <c r="S676" s="144"/>
      <c r="T676" s="144"/>
      <c r="U676" s="144"/>
      <c r="V676" s="144"/>
      <c r="W676" s="144"/>
      <c r="X676" s="144"/>
      <c r="Y676" s="144"/>
      <c r="Z676" s="144"/>
    </row>
    <row r="677" spans="1:26" ht="13.5" customHeight="1">
      <c r="A677" s="144"/>
      <c r="B677" s="144"/>
      <c r="C677" s="143"/>
      <c r="D677" s="144"/>
      <c r="E677" s="144"/>
      <c r="F677" s="144"/>
      <c r="G677" s="144"/>
      <c r="H677" s="144"/>
      <c r="I677" s="144"/>
      <c r="J677" s="144"/>
      <c r="K677" s="144"/>
      <c r="L677" s="144"/>
      <c r="M677" s="144"/>
      <c r="N677" s="144"/>
      <c r="O677" s="144"/>
      <c r="P677" s="144"/>
      <c r="Q677" s="144"/>
      <c r="R677" s="144"/>
      <c r="S677" s="144"/>
      <c r="T677" s="144"/>
      <c r="U677" s="144"/>
      <c r="V677" s="144"/>
      <c r="W677" s="144"/>
      <c r="X677" s="144"/>
      <c r="Y677" s="144"/>
      <c r="Z677" s="144"/>
    </row>
    <row r="678" spans="1:26" ht="13.5" customHeight="1">
      <c r="A678" s="144"/>
      <c r="B678" s="144"/>
      <c r="C678" s="143"/>
      <c r="D678" s="144"/>
      <c r="E678" s="144"/>
      <c r="F678" s="144"/>
      <c r="G678" s="144"/>
      <c r="H678" s="144"/>
      <c r="I678" s="144"/>
      <c r="J678" s="144"/>
      <c r="K678" s="144"/>
      <c r="L678" s="144"/>
      <c r="M678" s="144"/>
      <c r="N678" s="144"/>
      <c r="O678" s="144"/>
      <c r="P678" s="144"/>
      <c r="Q678" s="144"/>
      <c r="R678" s="144"/>
      <c r="S678" s="144"/>
      <c r="T678" s="144"/>
      <c r="U678" s="144"/>
      <c r="V678" s="144"/>
      <c r="W678" s="144"/>
      <c r="X678" s="144"/>
      <c r="Y678" s="144"/>
      <c r="Z678" s="144"/>
    </row>
    <row r="679" spans="1:26" ht="13.5" customHeight="1">
      <c r="A679" s="144"/>
      <c r="B679" s="144"/>
      <c r="C679" s="143"/>
      <c r="D679" s="144"/>
      <c r="E679" s="144"/>
      <c r="F679" s="144"/>
      <c r="G679" s="144"/>
      <c r="H679" s="144"/>
      <c r="I679" s="144"/>
      <c r="J679" s="144"/>
      <c r="K679" s="144"/>
      <c r="L679" s="144"/>
      <c r="M679" s="144"/>
      <c r="N679" s="144"/>
      <c r="O679" s="144"/>
      <c r="P679" s="144"/>
      <c r="Q679" s="144"/>
      <c r="R679" s="144"/>
      <c r="S679" s="144"/>
      <c r="T679" s="144"/>
      <c r="U679" s="144"/>
      <c r="V679" s="144"/>
      <c r="W679" s="144"/>
      <c r="X679" s="144"/>
      <c r="Y679" s="144"/>
      <c r="Z679" s="144"/>
    </row>
    <row r="680" spans="1:26" ht="13.5" customHeight="1">
      <c r="A680" s="144"/>
      <c r="B680" s="144"/>
      <c r="C680" s="143"/>
      <c r="D680" s="144"/>
      <c r="E680" s="144"/>
      <c r="F680" s="144"/>
      <c r="G680" s="144"/>
      <c r="H680" s="144"/>
      <c r="I680" s="144"/>
      <c r="J680" s="144"/>
      <c r="K680" s="144"/>
      <c r="L680" s="144"/>
      <c r="M680" s="144"/>
      <c r="N680" s="144"/>
      <c r="O680" s="144"/>
      <c r="P680" s="144"/>
      <c r="Q680" s="144"/>
      <c r="R680" s="144"/>
      <c r="S680" s="144"/>
      <c r="T680" s="144"/>
      <c r="U680" s="144"/>
      <c r="V680" s="144"/>
      <c r="W680" s="144"/>
      <c r="X680" s="144"/>
      <c r="Y680" s="144"/>
      <c r="Z680" s="144"/>
    </row>
    <row r="681" spans="1:26" ht="13.5" customHeight="1">
      <c r="A681" s="144"/>
      <c r="B681" s="144"/>
      <c r="C681" s="143"/>
      <c r="D681" s="144"/>
      <c r="E681" s="144"/>
      <c r="F681" s="144"/>
      <c r="G681" s="144"/>
      <c r="H681" s="144"/>
      <c r="I681" s="144"/>
      <c r="J681" s="144"/>
      <c r="K681" s="144"/>
      <c r="L681" s="144"/>
      <c r="M681" s="144"/>
      <c r="N681" s="144"/>
      <c r="O681" s="144"/>
      <c r="P681" s="144"/>
      <c r="Q681" s="144"/>
      <c r="R681" s="144"/>
      <c r="S681" s="144"/>
      <c r="T681" s="144"/>
      <c r="U681" s="144"/>
      <c r="V681" s="144"/>
      <c r="W681" s="144"/>
      <c r="X681" s="144"/>
      <c r="Y681" s="144"/>
      <c r="Z681" s="144"/>
    </row>
    <row r="682" spans="1:26" ht="13.5" customHeight="1">
      <c r="A682" s="144"/>
      <c r="B682" s="144"/>
      <c r="C682" s="143"/>
      <c r="D682" s="144"/>
      <c r="E682" s="144"/>
      <c r="F682" s="144"/>
      <c r="G682" s="144"/>
      <c r="H682" s="144"/>
      <c r="I682" s="144"/>
      <c r="J682" s="144"/>
      <c r="K682" s="144"/>
      <c r="L682" s="144"/>
      <c r="M682" s="144"/>
      <c r="N682" s="144"/>
      <c r="O682" s="144"/>
      <c r="P682" s="144"/>
      <c r="Q682" s="144"/>
      <c r="R682" s="144"/>
      <c r="S682" s="144"/>
      <c r="T682" s="144"/>
      <c r="U682" s="144"/>
      <c r="V682" s="144"/>
      <c r="W682" s="144"/>
      <c r="X682" s="144"/>
      <c r="Y682" s="144"/>
      <c r="Z682" s="144"/>
    </row>
    <row r="683" spans="1:26" ht="13.5" customHeight="1">
      <c r="A683" s="144"/>
      <c r="B683" s="144"/>
      <c r="C683" s="143"/>
      <c r="D683" s="144"/>
      <c r="E683" s="144"/>
      <c r="F683" s="144"/>
      <c r="G683" s="144"/>
      <c r="H683" s="144"/>
      <c r="I683" s="144"/>
      <c r="J683" s="144"/>
      <c r="K683" s="144"/>
      <c r="L683" s="144"/>
      <c r="M683" s="144"/>
      <c r="N683" s="144"/>
      <c r="O683" s="144"/>
      <c r="P683" s="144"/>
      <c r="Q683" s="144"/>
      <c r="R683" s="144"/>
      <c r="S683" s="144"/>
      <c r="T683" s="144"/>
      <c r="U683" s="144"/>
      <c r="V683" s="144"/>
      <c r="W683" s="144"/>
      <c r="X683" s="144"/>
      <c r="Y683" s="144"/>
      <c r="Z683" s="144"/>
    </row>
    <row r="684" spans="1:26" ht="13.5" customHeight="1">
      <c r="A684" s="144"/>
      <c r="B684" s="144"/>
      <c r="C684" s="143"/>
      <c r="D684" s="144"/>
      <c r="E684" s="144"/>
      <c r="F684" s="144"/>
      <c r="G684" s="144"/>
      <c r="H684" s="144"/>
      <c r="I684" s="144"/>
      <c r="J684" s="144"/>
      <c r="K684" s="144"/>
      <c r="L684" s="144"/>
      <c r="M684" s="144"/>
      <c r="N684" s="144"/>
      <c r="O684" s="144"/>
      <c r="P684" s="144"/>
      <c r="Q684" s="144"/>
      <c r="R684" s="144"/>
      <c r="S684" s="144"/>
      <c r="T684" s="144"/>
      <c r="U684" s="144"/>
      <c r="V684" s="144"/>
      <c r="W684" s="144"/>
      <c r="X684" s="144"/>
      <c r="Y684" s="144"/>
      <c r="Z684" s="144"/>
    </row>
    <row r="685" spans="1:26" ht="13.5" customHeight="1">
      <c r="A685" s="144"/>
      <c r="B685" s="144"/>
      <c r="C685" s="143"/>
      <c r="D685" s="144"/>
      <c r="E685" s="144"/>
      <c r="F685" s="144"/>
      <c r="G685" s="144"/>
      <c r="H685" s="144"/>
      <c r="I685" s="144"/>
      <c r="J685" s="144"/>
      <c r="K685" s="144"/>
      <c r="L685" s="144"/>
      <c r="M685" s="144"/>
      <c r="N685" s="144"/>
      <c r="O685" s="144"/>
      <c r="P685" s="144"/>
      <c r="Q685" s="144"/>
      <c r="R685" s="144"/>
      <c r="S685" s="144"/>
      <c r="T685" s="144"/>
      <c r="U685" s="144"/>
      <c r="V685" s="144"/>
      <c r="W685" s="144"/>
      <c r="X685" s="144"/>
      <c r="Y685" s="144"/>
      <c r="Z685" s="144"/>
    </row>
    <row r="686" spans="1:26" ht="13.5" customHeight="1">
      <c r="A686" s="144"/>
      <c r="B686" s="144"/>
      <c r="C686" s="143"/>
      <c r="D686" s="144"/>
      <c r="E686" s="144"/>
      <c r="F686" s="144"/>
      <c r="G686" s="144"/>
      <c r="H686" s="144"/>
      <c r="I686" s="144"/>
      <c r="J686" s="144"/>
      <c r="K686" s="144"/>
      <c r="L686" s="144"/>
      <c r="M686" s="144"/>
      <c r="N686" s="144"/>
      <c r="O686" s="144"/>
      <c r="P686" s="144"/>
      <c r="Q686" s="144"/>
      <c r="R686" s="144"/>
      <c r="S686" s="144"/>
      <c r="T686" s="144"/>
      <c r="U686" s="144"/>
      <c r="V686" s="144"/>
      <c r="W686" s="144"/>
      <c r="X686" s="144"/>
      <c r="Y686" s="144"/>
      <c r="Z686" s="144"/>
    </row>
    <row r="687" spans="1:26" ht="13.5" customHeight="1">
      <c r="A687" s="144"/>
      <c r="B687" s="144"/>
      <c r="C687" s="143"/>
      <c r="D687" s="144"/>
      <c r="E687" s="144"/>
      <c r="F687" s="144"/>
      <c r="G687" s="144"/>
      <c r="H687" s="144"/>
      <c r="I687" s="144"/>
      <c r="J687" s="144"/>
      <c r="K687" s="144"/>
      <c r="L687" s="144"/>
      <c r="M687" s="144"/>
      <c r="N687" s="144"/>
      <c r="O687" s="144"/>
      <c r="P687" s="144"/>
      <c r="Q687" s="144"/>
      <c r="R687" s="144"/>
      <c r="S687" s="144"/>
      <c r="T687" s="144"/>
      <c r="U687" s="144"/>
      <c r="V687" s="144"/>
      <c r="W687" s="144"/>
      <c r="X687" s="144"/>
      <c r="Y687" s="144"/>
      <c r="Z687" s="144"/>
    </row>
    <row r="688" spans="1:26" ht="13.5" customHeight="1">
      <c r="A688" s="144"/>
      <c r="B688" s="144"/>
      <c r="C688" s="143"/>
      <c r="D688" s="144"/>
      <c r="E688" s="144"/>
      <c r="F688" s="144"/>
      <c r="G688" s="144"/>
      <c r="H688" s="144"/>
      <c r="I688" s="144"/>
      <c r="J688" s="144"/>
      <c r="K688" s="144"/>
      <c r="L688" s="144"/>
      <c r="M688" s="144"/>
      <c r="N688" s="144"/>
      <c r="O688" s="144"/>
      <c r="P688" s="144"/>
      <c r="Q688" s="144"/>
      <c r="R688" s="144"/>
      <c r="S688" s="144"/>
      <c r="T688" s="144"/>
      <c r="U688" s="144"/>
      <c r="V688" s="144"/>
      <c r="W688" s="144"/>
      <c r="X688" s="144"/>
      <c r="Y688" s="144"/>
      <c r="Z688" s="144"/>
    </row>
    <row r="689" spans="1:26" ht="13.5" customHeight="1">
      <c r="A689" s="144"/>
      <c r="B689" s="144"/>
      <c r="C689" s="143"/>
      <c r="D689" s="144"/>
      <c r="E689" s="144"/>
      <c r="F689" s="144"/>
      <c r="G689" s="144"/>
      <c r="H689" s="144"/>
      <c r="I689" s="144"/>
      <c r="J689" s="144"/>
      <c r="K689" s="144"/>
      <c r="L689" s="144"/>
      <c r="M689" s="144"/>
      <c r="N689" s="144"/>
      <c r="O689" s="144"/>
      <c r="P689" s="144"/>
      <c r="Q689" s="144"/>
      <c r="R689" s="144"/>
      <c r="S689" s="144"/>
      <c r="T689" s="144"/>
      <c r="U689" s="144"/>
      <c r="V689" s="144"/>
      <c r="W689" s="144"/>
      <c r="X689" s="144"/>
      <c r="Y689" s="144"/>
      <c r="Z689" s="144"/>
    </row>
    <row r="690" spans="1:26" ht="13.5" customHeight="1">
      <c r="A690" s="144"/>
      <c r="B690" s="144"/>
      <c r="C690" s="143"/>
      <c r="D690" s="144"/>
      <c r="E690" s="144"/>
      <c r="F690" s="144"/>
      <c r="G690" s="144"/>
      <c r="H690" s="144"/>
      <c r="I690" s="144"/>
      <c r="J690" s="144"/>
      <c r="K690" s="144"/>
      <c r="L690" s="144"/>
      <c r="M690" s="144"/>
      <c r="N690" s="144"/>
      <c r="O690" s="144"/>
      <c r="P690" s="144"/>
      <c r="Q690" s="144"/>
      <c r="R690" s="144"/>
      <c r="S690" s="144"/>
      <c r="T690" s="144"/>
      <c r="U690" s="144"/>
      <c r="V690" s="144"/>
      <c r="W690" s="144"/>
      <c r="X690" s="144"/>
      <c r="Y690" s="144"/>
      <c r="Z690" s="144"/>
    </row>
    <row r="691" spans="1:26" ht="13.5" customHeight="1">
      <c r="A691" s="144"/>
      <c r="B691" s="144"/>
      <c r="C691" s="143"/>
      <c r="D691" s="144"/>
      <c r="E691" s="144"/>
      <c r="F691" s="144"/>
      <c r="G691" s="144"/>
      <c r="H691" s="144"/>
      <c r="I691" s="144"/>
      <c r="J691" s="144"/>
      <c r="K691" s="144"/>
      <c r="L691" s="144"/>
      <c r="M691" s="144"/>
      <c r="N691" s="144"/>
      <c r="O691" s="144"/>
      <c r="P691" s="144"/>
      <c r="Q691" s="144"/>
      <c r="R691" s="144"/>
      <c r="S691" s="144"/>
      <c r="T691" s="144"/>
      <c r="U691" s="144"/>
      <c r="V691" s="144"/>
      <c r="W691" s="144"/>
      <c r="X691" s="144"/>
      <c r="Y691" s="144"/>
      <c r="Z691" s="144"/>
    </row>
    <row r="692" spans="1:26" ht="13.5" customHeight="1">
      <c r="A692" s="144"/>
      <c r="B692" s="144"/>
      <c r="C692" s="143"/>
      <c r="D692" s="144"/>
      <c r="E692" s="144"/>
      <c r="F692" s="144"/>
      <c r="G692" s="144"/>
      <c r="H692" s="144"/>
      <c r="I692" s="144"/>
      <c r="J692" s="144"/>
      <c r="K692" s="144"/>
      <c r="L692" s="144"/>
      <c r="M692" s="144"/>
      <c r="N692" s="144"/>
      <c r="O692" s="144"/>
      <c r="P692" s="144"/>
      <c r="Q692" s="144"/>
      <c r="R692" s="144"/>
      <c r="S692" s="144"/>
      <c r="T692" s="144"/>
      <c r="U692" s="144"/>
      <c r="V692" s="144"/>
      <c r="W692" s="144"/>
      <c r="X692" s="144"/>
      <c r="Y692" s="144"/>
      <c r="Z692" s="144"/>
    </row>
    <row r="693" spans="1:26" ht="13.5" customHeight="1">
      <c r="A693" s="144"/>
      <c r="B693" s="144"/>
      <c r="C693" s="143"/>
      <c r="D693" s="144"/>
      <c r="E693" s="144"/>
      <c r="F693" s="144"/>
      <c r="G693" s="144"/>
      <c r="H693" s="144"/>
      <c r="I693" s="144"/>
      <c r="J693" s="144"/>
      <c r="K693" s="144"/>
      <c r="L693" s="144"/>
      <c r="M693" s="144"/>
      <c r="N693" s="144"/>
      <c r="O693" s="144"/>
      <c r="P693" s="144"/>
      <c r="Q693" s="144"/>
      <c r="R693" s="144"/>
      <c r="S693" s="144"/>
      <c r="T693" s="144"/>
      <c r="U693" s="144"/>
      <c r="V693" s="144"/>
      <c r="W693" s="144"/>
      <c r="X693" s="144"/>
      <c r="Y693" s="144"/>
      <c r="Z693" s="144"/>
    </row>
    <row r="694" spans="1:26" ht="13.5" customHeight="1">
      <c r="A694" s="144"/>
      <c r="B694" s="144"/>
      <c r="C694" s="143"/>
      <c r="D694" s="144"/>
      <c r="E694" s="144"/>
      <c r="F694" s="144"/>
      <c r="G694" s="144"/>
      <c r="H694" s="144"/>
      <c r="I694" s="144"/>
      <c r="J694" s="144"/>
      <c r="K694" s="144"/>
      <c r="L694" s="144"/>
      <c r="M694" s="144"/>
      <c r="N694" s="144"/>
      <c r="O694" s="144"/>
      <c r="P694" s="144"/>
      <c r="Q694" s="144"/>
      <c r="R694" s="144"/>
      <c r="S694" s="144"/>
      <c r="T694" s="144"/>
      <c r="U694" s="144"/>
      <c r="V694" s="144"/>
      <c r="W694" s="144"/>
      <c r="X694" s="144"/>
      <c r="Y694" s="144"/>
      <c r="Z694" s="144"/>
    </row>
    <row r="695" spans="1:26" ht="13.5" customHeight="1">
      <c r="A695" s="144"/>
      <c r="B695" s="144"/>
      <c r="C695" s="143"/>
      <c r="D695" s="144"/>
      <c r="E695" s="144"/>
      <c r="F695" s="144"/>
      <c r="G695" s="144"/>
      <c r="H695" s="144"/>
      <c r="I695" s="144"/>
      <c r="J695" s="144"/>
      <c r="K695" s="144"/>
      <c r="L695" s="144"/>
      <c r="M695" s="144"/>
      <c r="N695" s="144"/>
      <c r="O695" s="144"/>
      <c r="P695" s="144"/>
      <c r="Q695" s="144"/>
      <c r="R695" s="144"/>
      <c r="S695" s="144"/>
      <c r="T695" s="144"/>
      <c r="U695" s="144"/>
      <c r="V695" s="144"/>
      <c r="W695" s="144"/>
      <c r="X695" s="144"/>
      <c r="Y695" s="144"/>
      <c r="Z695" s="144"/>
    </row>
    <row r="696" spans="1:26" ht="13.5" customHeight="1">
      <c r="A696" s="144"/>
      <c r="B696" s="144"/>
      <c r="C696" s="143"/>
      <c r="D696" s="144"/>
      <c r="E696" s="144"/>
      <c r="F696" s="144"/>
      <c r="G696" s="144"/>
      <c r="H696" s="144"/>
      <c r="I696" s="144"/>
      <c r="J696" s="144"/>
      <c r="K696" s="144"/>
      <c r="L696" s="144"/>
      <c r="M696" s="144"/>
      <c r="N696" s="144"/>
      <c r="O696" s="144"/>
      <c r="P696" s="144"/>
      <c r="Q696" s="144"/>
      <c r="R696" s="144"/>
      <c r="S696" s="144"/>
      <c r="T696" s="144"/>
      <c r="U696" s="144"/>
      <c r="V696" s="144"/>
      <c r="W696" s="144"/>
      <c r="X696" s="144"/>
      <c r="Y696" s="144"/>
      <c r="Z696" s="144"/>
    </row>
    <row r="697" spans="1:26" ht="13.5" customHeight="1">
      <c r="A697" s="144"/>
      <c r="B697" s="144"/>
      <c r="C697" s="143"/>
      <c r="D697" s="144"/>
      <c r="E697" s="144"/>
      <c r="F697" s="144"/>
      <c r="G697" s="144"/>
      <c r="H697" s="144"/>
      <c r="I697" s="144"/>
      <c r="J697" s="144"/>
      <c r="K697" s="144"/>
      <c r="L697" s="144"/>
      <c r="M697" s="144"/>
      <c r="N697" s="144"/>
      <c r="O697" s="144"/>
      <c r="P697" s="144"/>
      <c r="Q697" s="144"/>
      <c r="R697" s="144"/>
      <c r="S697" s="144"/>
      <c r="T697" s="144"/>
      <c r="U697" s="144"/>
      <c r="V697" s="144"/>
      <c r="W697" s="144"/>
      <c r="X697" s="144"/>
      <c r="Y697" s="144"/>
      <c r="Z697" s="144"/>
    </row>
    <row r="698" spans="1:26" ht="13.5" customHeight="1">
      <c r="A698" s="144"/>
      <c r="B698" s="144"/>
      <c r="C698" s="143"/>
      <c r="D698" s="144"/>
      <c r="E698" s="144"/>
      <c r="F698" s="144"/>
      <c r="G698" s="144"/>
      <c r="H698" s="144"/>
      <c r="I698" s="144"/>
      <c r="J698" s="144"/>
      <c r="K698" s="144"/>
      <c r="L698" s="144"/>
      <c r="M698" s="144"/>
      <c r="N698" s="144"/>
      <c r="O698" s="144"/>
      <c r="P698" s="144"/>
      <c r="Q698" s="144"/>
      <c r="R698" s="144"/>
      <c r="S698" s="144"/>
      <c r="T698" s="144"/>
      <c r="U698" s="144"/>
      <c r="V698" s="144"/>
      <c r="W698" s="144"/>
      <c r="X698" s="144"/>
      <c r="Y698" s="144"/>
      <c r="Z698" s="144"/>
    </row>
    <row r="699" spans="1:26" ht="13.5" customHeight="1">
      <c r="A699" s="144"/>
      <c r="B699" s="144"/>
      <c r="C699" s="143"/>
      <c r="D699" s="144"/>
      <c r="E699" s="144"/>
      <c r="F699" s="144"/>
      <c r="G699" s="144"/>
      <c r="H699" s="144"/>
      <c r="I699" s="144"/>
      <c r="J699" s="144"/>
      <c r="K699" s="144"/>
      <c r="L699" s="144"/>
      <c r="M699" s="144"/>
      <c r="N699" s="144"/>
      <c r="O699" s="144"/>
      <c r="P699" s="144"/>
      <c r="Q699" s="144"/>
      <c r="R699" s="144"/>
      <c r="S699" s="144"/>
      <c r="T699" s="144"/>
      <c r="U699" s="144"/>
      <c r="V699" s="144"/>
      <c r="W699" s="144"/>
      <c r="X699" s="144"/>
      <c r="Y699" s="144"/>
      <c r="Z699" s="144"/>
    </row>
    <row r="700" spans="1:26" ht="13.5" customHeight="1">
      <c r="A700" s="144"/>
      <c r="B700" s="144"/>
      <c r="C700" s="143"/>
      <c r="D700" s="144"/>
      <c r="E700" s="144"/>
      <c r="F700" s="144"/>
      <c r="G700" s="144"/>
      <c r="H700" s="144"/>
      <c r="I700" s="144"/>
      <c r="J700" s="144"/>
      <c r="K700" s="144"/>
      <c r="L700" s="144"/>
      <c r="M700" s="144"/>
      <c r="N700" s="144"/>
      <c r="O700" s="144"/>
      <c r="P700" s="144"/>
      <c r="Q700" s="144"/>
      <c r="R700" s="144"/>
      <c r="S700" s="144"/>
      <c r="T700" s="144"/>
      <c r="U700" s="144"/>
      <c r="V700" s="144"/>
      <c r="W700" s="144"/>
      <c r="X700" s="144"/>
      <c r="Y700" s="144"/>
      <c r="Z700" s="144"/>
    </row>
    <row r="701" spans="1:26" ht="13.5" customHeight="1">
      <c r="A701" s="144"/>
      <c r="B701" s="144"/>
      <c r="C701" s="143"/>
      <c r="D701" s="144"/>
      <c r="E701" s="144"/>
      <c r="F701" s="144"/>
      <c r="G701" s="144"/>
      <c r="H701" s="144"/>
      <c r="I701" s="144"/>
      <c r="J701" s="144"/>
      <c r="K701" s="144"/>
      <c r="L701" s="144"/>
      <c r="M701" s="144"/>
      <c r="N701" s="144"/>
      <c r="O701" s="144"/>
      <c r="P701" s="144"/>
      <c r="Q701" s="144"/>
      <c r="R701" s="144"/>
      <c r="S701" s="144"/>
      <c r="T701" s="144"/>
      <c r="U701" s="144"/>
      <c r="V701" s="144"/>
      <c r="W701" s="144"/>
      <c r="X701" s="144"/>
      <c r="Y701" s="144"/>
      <c r="Z701" s="144"/>
    </row>
    <row r="702" spans="1:26" ht="13.5" customHeight="1">
      <c r="A702" s="144"/>
      <c r="B702" s="144"/>
      <c r="C702" s="143"/>
      <c r="D702" s="144"/>
      <c r="E702" s="144"/>
      <c r="F702" s="144"/>
      <c r="G702" s="144"/>
      <c r="H702" s="144"/>
      <c r="I702" s="144"/>
      <c r="J702" s="144"/>
      <c r="K702" s="144"/>
      <c r="L702" s="144"/>
      <c r="M702" s="144"/>
      <c r="N702" s="144"/>
      <c r="O702" s="144"/>
      <c r="P702" s="144"/>
      <c r="Q702" s="144"/>
      <c r="R702" s="144"/>
      <c r="S702" s="144"/>
      <c r="T702" s="144"/>
      <c r="U702" s="144"/>
      <c r="V702" s="144"/>
      <c r="W702" s="144"/>
      <c r="X702" s="144"/>
      <c r="Y702" s="144"/>
      <c r="Z702" s="144"/>
    </row>
    <row r="703" spans="1:26" ht="13.5" customHeight="1">
      <c r="A703" s="144"/>
      <c r="B703" s="144"/>
      <c r="C703" s="143"/>
      <c r="D703" s="144"/>
      <c r="E703" s="144"/>
      <c r="F703" s="144"/>
      <c r="G703" s="144"/>
      <c r="H703" s="144"/>
      <c r="I703" s="144"/>
      <c r="J703" s="144"/>
      <c r="K703" s="144"/>
      <c r="L703" s="144"/>
      <c r="M703" s="144"/>
      <c r="N703" s="144"/>
      <c r="O703" s="144"/>
      <c r="P703" s="144"/>
      <c r="Q703" s="144"/>
      <c r="R703" s="144"/>
      <c r="S703" s="144"/>
      <c r="T703" s="144"/>
      <c r="U703" s="144"/>
      <c r="V703" s="144"/>
      <c r="W703" s="144"/>
      <c r="X703" s="144"/>
      <c r="Y703" s="144"/>
      <c r="Z703" s="144"/>
    </row>
    <row r="704" spans="1:26" ht="13.5" customHeight="1">
      <c r="A704" s="144"/>
      <c r="B704" s="144"/>
      <c r="C704" s="143"/>
      <c r="D704" s="144"/>
      <c r="E704" s="144"/>
      <c r="F704" s="144"/>
      <c r="G704" s="144"/>
      <c r="H704" s="144"/>
      <c r="I704" s="144"/>
      <c r="J704" s="144"/>
      <c r="K704" s="144"/>
      <c r="L704" s="144"/>
      <c r="M704" s="144"/>
      <c r="N704" s="144"/>
      <c r="O704" s="144"/>
      <c r="P704" s="144"/>
      <c r="Q704" s="144"/>
      <c r="R704" s="144"/>
      <c r="S704" s="144"/>
      <c r="T704" s="144"/>
      <c r="U704" s="144"/>
      <c r="V704" s="144"/>
      <c r="W704" s="144"/>
      <c r="X704" s="144"/>
      <c r="Y704" s="144"/>
      <c r="Z704" s="144"/>
    </row>
    <row r="705" spans="1:26" ht="13.5" customHeight="1">
      <c r="A705" s="144"/>
      <c r="B705" s="144"/>
      <c r="C705" s="143"/>
      <c r="D705" s="144"/>
      <c r="E705" s="144"/>
      <c r="F705" s="144"/>
      <c r="G705" s="144"/>
      <c r="H705" s="144"/>
      <c r="I705" s="144"/>
      <c r="J705" s="144"/>
      <c r="K705" s="144"/>
      <c r="L705" s="144"/>
      <c r="M705" s="144"/>
      <c r="N705" s="144"/>
      <c r="O705" s="144"/>
      <c r="P705" s="144"/>
      <c r="Q705" s="144"/>
      <c r="R705" s="144"/>
      <c r="S705" s="144"/>
      <c r="T705" s="144"/>
      <c r="U705" s="144"/>
      <c r="V705" s="144"/>
      <c r="W705" s="144"/>
      <c r="X705" s="144"/>
      <c r="Y705" s="144"/>
      <c r="Z705" s="144"/>
    </row>
    <row r="706" spans="1:26" ht="13.5" customHeight="1">
      <c r="A706" s="144"/>
      <c r="B706" s="144"/>
      <c r="C706" s="143"/>
      <c r="D706" s="144"/>
      <c r="E706" s="144"/>
      <c r="F706" s="144"/>
      <c r="G706" s="144"/>
      <c r="H706" s="144"/>
      <c r="I706" s="144"/>
      <c r="J706" s="144"/>
      <c r="K706" s="144"/>
      <c r="L706" s="144"/>
      <c r="M706" s="144"/>
      <c r="N706" s="144"/>
      <c r="O706" s="144"/>
      <c r="P706" s="144"/>
      <c r="Q706" s="144"/>
      <c r="R706" s="144"/>
      <c r="S706" s="144"/>
      <c r="T706" s="144"/>
      <c r="U706" s="144"/>
      <c r="V706" s="144"/>
      <c r="W706" s="144"/>
      <c r="X706" s="144"/>
      <c r="Y706" s="144"/>
      <c r="Z706" s="144"/>
    </row>
    <row r="707" spans="1:26" ht="13.5" customHeight="1">
      <c r="A707" s="144"/>
      <c r="B707" s="144"/>
      <c r="C707" s="143"/>
      <c r="D707" s="144"/>
      <c r="E707" s="144"/>
      <c r="F707" s="144"/>
      <c r="G707" s="144"/>
      <c r="H707" s="144"/>
      <c r="I707" s="144"/>
      <c r="J707" s="144"/>
      <c r="K707" s="144"/>
      <c r="L707" s="144"/>
      <c r="M707" s="144"/>
      <c r="N707" s="144"/>
      <c r="O707" s="144"/>
      <c r="P707" s="144"/>
      <c r="Q707" s="144"/>
      <c r="R707" s="144"/>
      <c r="S707" s="144"/>
      <c r="T707" s="144"/>
      <c r="U707" s="144"/>
      <c r="V707" s="144"/>
      <c r="W707" s="144"/>
      <c r="X707" s="144"/>
      <c r="Y707" s="144"/>
      <c r="Z707" s="144"/>
    </row>
    <row r="708" spans="1:26" ht="13.5" customHeight="1">
      <c r="A708" s="144"/>
      <c r="B708" s="144"/>
      <c r="C708" s="143"/>
      <c r="D708" s="144"/>
      <c r="E708" s="144"/>
      <c r="F708" s="144"/>
      <c r="G708" s="144"/>
      <c r="H708" s="144"/>
      <c r="I708" s="144"/>
      <c r="J708" s="144"/>
      <c r="K708" s="144"/>
      <c r="L708" s="144"/>
      <c r="M708" s="144"/>
      <c r="N708" s="144"/>
      <c r="O708" s="144"/>
      <c r="P708" s="144"/>
      <c r="Q708" s="144"/>
      <c r="R708" s="144"/>
      <c r="S708" s="144"/>
      <c r="T708" s="144"/>
      <c r="U708" s="144"/>
      <c r="V708" s="144"/>
      <c r="W708" s="144"/>
      <c r="X708" s="144"/>
      <c r="Y708" s="144"/>
      <c r="Z708" s="144"/>
    </row>
    <row r="709" spans="1:26" ht="13.5" customHeight="1">
      <c r="A709" s="144"/>
      <c r="B709" s="144"/>
      <c r="C709" s="143"/>
      <c r="D709" s="144"/>
      <c r="E709" s="144"/>
      <c r="F709" s="144"/>
      <c r="G709" s="144"/>
      <c r="H709" s="144"/>
      <c r="I709" s="144"/>
      <c r="J709" s="144"/>
      <c r="K709" s="144"/>
      <c r="L709" s="144"/>
      <c r="M709" s="144"/>
      <c r="N709" s="144"/>
      <c r="O709" s="144"/>
      <c r="P709" s="144"/>
      <c r="Q709" s="144"/>
      <c r="R709" s="144"/>
      <c r="S709" s="144"/>
      <c r="T709" s="144"/>
      <c r="U709" s="144"/>
      <c r="V709" s="144"/>
      <c r="W709" s="144"/>
      <c r="X709" s="144"/>
      <c r="Y709" s="144"/>
      <c r="Z709" s="144"/>
    </row>
    <row r="710" spans="1:26" ht="13.5" customHeight="1">
      <c r="A710" s="144"/>
      <c r="B710" s="144"/>
      <c r="C710" s="143"/>
      <c r="D710" s="144"/>
      <c r="E710" s="144"/>
      <c r="F710" s="144"/>
      <c r="G710" s="144"/>
      <c r="H710" s="144"/>
      <c r="I710" s="144"/>
      <c r="J710" s="144"/>
      <c r="K710" s="144"/>
      <c r="L710" s="144"/>
      <c r="M710" s="144"/>
      <c r="N710" s="144"/>
      <c r="O710" s="144"/>
      <c r="P710" s="144"/>
      <c r="Q710" s="144"/>
      <c r="R710" s="144"/>
      <c r="S710" s="144"/>
      <c r="T710" s="144"/>
      <c r="U710" s="144"/>
      <c r="V710" s="144"/>
      <c r="W710" s="144"/>
      <c r="X710" s="144"/>
      <c r="Y710" s="144"/>
      <c r="Z710" s="144"/>
    </row>
    <row r="711" spans="1:26" ht="13.5" customHeight="1">
      <c r="A711" s="144"/>
      <c r="B711" s="144"/>
      <c r="C711" s="143"/>
      <c r="D711" s="144"/>
      <c r="E711" s="144"/>
      <c r="F711" s="144"/>
      <c r="G711" s="144"/>
      <c r="H711" s="144"/>
      <c r="I711" s="144"/>
      <c r="J711" s="144"/>
      <c r="K711" s="144"/>
      <c r="L711" s="144"/>
      <c r="M711" s="144"/>
      <c r="N711" s="144"/>
      <c r="O711" s="144"/>
      <c r="P711" s="144"/>
      <c r="Q711" s="144"/>
      <c r="R711" s="144"/>
      <c r="S711" s="144"/>
      <c r="T711" s="144"/>
      <c r="U711" s="144"/>
      <c r="V711" s="144"/>
      <c r="W711" s="144"/>
      <c r="X711" s="144"/>
      <c r="Y711" s="144"/>
      <c r="Z711" s="144"/>
    </row>
    <row r="712" spans="1:26" ht="13.5" customHeight="1">
      <c r="A712" s="144"/>
      <c r="B712" s="144"/>
      <c r="C712" s="143"/>
      <c r="D712" s="144"/>
      <c r="E712" s="144"/>
      <c r="F712" s="144"/>
      <c r="G712" s="144"/>
      <c r="H712" s="144"/>
      <c r="I712" s="144"/>
      <c r="J712" s="144"/>
      <c r="K712" s="144"/>
      <c r="L712" s="144"/>
      <c r="M712" s="144"/>
      <c r="N712" s="144"/>
      <c r="O712" s="144"/>
      <c r="P712" s="144"/>
      <c r="Q712" s="144"/>
      <c r="R712" s="144"/>
      <c r="S712" s="144"/>
      <c r="T712" s="144"/>
      <c r="U712" s="144"/>
      <c r="V712" s="144"/>
      <c r="W712" s="144"/>
      <c r="X712" s="144"/>
      <c r="Y712" s="144"/>
      <c r="Z712" s="144"/>
    </row>
    <row r="713" spans="1:26" ht="13.5" customHeight="1">
      <c r="A713" s="144"/>
      <c r="B713" s="144"/>
      <c r="C713" s="143"/>
      <c r="D713" s="144"/>
      <c r="E713" s="144"/>
      <c r="F713" s="144"/>
      <c r="G713" s="144"/>
      <c r="H713" s="144"/>
      <c r="I713" s="144"/>
      <c r="J713" s="144"/>
      <c r="K713" s="144"/>
      <c r="L713" s="144"/>
      <c r="M713" s="144"/>
      <c r="N713" s="144"/>
      <c r="O713" s="144"/>
      <c r="P713" s="144"/>
      <c r="Q713" s="144"/>
      <c r="R713" s="144"/>
      <c r="S713" s="144"/>
      <c r="T713" s="144"/>
      <c r="U713" s="144"/>
      <c r="V713" s="144"/>
      <c r="W713" s="144"/>
      <c r="X713" s="144"/>
      <c r="Y713" s="144"/>
      <c r="Z713" s="144"/>
    </row>
    <row r="714" spans="1:26" ht="13.5" customHeight="1">
      <c r="A714" s="144"/>
      <c r="B714" s="144"/>
      <c r="C714" s="143"/>
      <c r="D714" s="144"/>
      <c r="E714" s="144"/>
      <c r="F714" s="144"/>
      <c r="G714" s="144"/>
      <c r="H714" s="144"/>
      <c r="I714" s="144"/>
      <c r="J714" s="144"/>
      <c r="K714" s="144"/>
      <c r="L714" s="144"/>
      <c r="M714" s="144"/>
      <c r="N714" s="144"/>
      <c r="O714" s="144"/>
      <c r="P714" s="144"/>
      <c r="Q714" s="144"/>
      <c r="R714" s="144"/>
      <c r="S714" s="144"/>
      <c r="T714" s="144"/>
      <c r="U714" s="144"/>
      <c r="V714" s="144"/>
      <c r="W714" s="144"/>
      <c r="X714" s="144"/>
      <c r="Y714" s="144"/>
      <c r="Z714" s="144"/>
    </row>
    <row r="715" spans="1:26" ht="13.5" customHeight="1">
      <c r="A715" s="144"/>
      <c r="B715" s="144"/>
      <c r="C715" s="143"/>
      <c r="D715" s="144"/>
      <c r="E715" s="144"/>
      <c r="F715" s="144"/>
      <c r="G715" s="144"/>
      <c r="H715" s="144"/>
      <c r="I715" s="144"/>
      <c r="J715" s="144"/>
      <c r="K715" s="144"/>
      <c r="L715" s="144"/>
      <c r="M715" s="144"/>
      <c r="N715" s="144"/>
      <c r="O715" s="144"/>
      <c r="P715" s="144"/>
      <c r="Q715" s="144"/>
      <c r="R715" s="144"/>
      <c r="S715" s="144"/>
      <c r="T715" s="144"/>
      <c r="U715" s="144"/>
      <c r="V715" s="144"/>
      <c r="W715" s="144"/>
      <c r="X715" s="144"/>
      <c r="Y715" s="144"/>
      <c r="Z715" s="144"/>
    </row>
    <row r="716" spans="1:26" ht="13.5" customHeight="1">
      <c r="A716" s="144"/>
      <c r="B716" s="144"/>
      <c r="C716" s="143"/>
      <c r="D716" s="144"/>
      <c r="E716" s="144"/>
      <c r="F716" s="144"/>
      <c r="G716" s="144"/>
      <c r="H716" s="144"/>
      <c r="I716" s="144"/>
      <c r="J716" s="144"/>
      <c r="K716" s="144"/>
      <c r="L716" s="144"/>
      <c r="M716" s="144"/>
      <c r="N716" s="144"/>
      <c r="O716" s="144"/>
      <c r="P716" s="144"/>
      <c r="Q716" s="144"/>
      <c r="R716" s="144"/>
      <c r="S716" s="144"/>
      <c r="T716" s="144"/>
      <c r="U716" s="144"/>
      <c r="V716" s="144"/>
      <c r="W716" s="144"/>
      <c r="X716" s="144"/>
      <c r="Y716" s="144"/>
      <c r="Z716" s="144"/>
    </row>
    <row r="717" spans="1:26" ht="13.5" customHeight="1">
      <c r="A717" s="144"/>
      <c r="B717" s="144"/>
      <c r="C717" s="143"/>
      <c r="D717" s="144"/>
      <c r="E717" s="144"/>
      <c r="F717" s="144"/>
      <c r="G717" s="144"/>
      <c r="H717" s="144"/>
      <c r="I717" s="144"/>
      <c r="J717" s="144"/>
      <c r="K717" s="144"/>
      <c r="L717" s="144"/>
      <c r="M717" s="144"/>
      <c r="N717" s="144"/>
      <c r="O717" s="144"/>
      <c r="P717" s="144"/>
      <c r="Q717" s="144"/>
      <c r="R717" s="144"/>
      <c r="S717" s="144"/>
      <c r="T717" s="144"/>
      <c r="U717" s="144"/>
      <c r="V717" s="144"/>
      <c r="W717" s="144"/>
      <c r="X717" s="144"/>
      <c r="Y717" s="144"/>
      <c r="Z717" s="144"/>
    </row>
    <row r="718" spans="1:26" ht="13.5" customHeight="1">
      <c r="A718" s="144"/>
      <c r="B718" s="144"/>
      <c r="C718" s="143"/>
      <c r="D718" s="144"/>
      <c r="E718" s="144"/>
      <c r="F718" s="144"/>
      <c r="G718" s="144"/>
      <c r="H718" s="144"/>
      <c r="I718" s="144"/>
      <c r="J718" s="144"/>
      <c r="K718" s="144"/>
      <c r="L718" s="144"/>
      <c r="M718" s="144"/>
      <c r="N718" s="144"/>
      <c r="O718" s="144"/>
      <c r="P718" s="144"/>
      <c r="Q718" s="144"/>
      <c r="R718" s="144"/>
      <c r="S718" s="144"/>
      <c r="T718" s="144"/>
      <c r="U718" s="144"/>
      <c r="V718" s="144"/>
      <c r="W718" s="144"/>
      <c r="X718" s="144"/>
      <c r="Y718" s="144"/>
      <c r="Z718" s="144"/>
    </row>
    <row r="719" spans="1:26" ht="13.5" customHeight="1">
      <c r="A719" s="144"/>
      <c r="B719" s="144"/>
      <c r="C719" s="143"/>
      <c r="D719" s="144"/>
      <c r="E719" s="144"/>
      <c r="F719" s="144"/>
      <c r="G719" s="144"/>
      <c r="H719" s="144"/>
      <c r="I719" s="144"/>
      <c r="J719" s="144"/>
      <c r="K719" s="144"/>
      <c r="L719" s="144"/>
      <c r="M719" s="144"/>
      <c r="N719" s="144"/>
      <c r="O719" s="144"/>
      <c r="P719" s="144"/>
      <c r="Q719" s="144"/>
      <c r="R719" s="144"/>
      <c r="S719" s="144"/>
      <c r="T719" s="144"/>
      <c r="U719" s="144"/>
      <c r="V719" s="144"/>
      <c r="W719" s="144"/>
      <c r="X719" s="144"/>
      <c r="Y719" s="144"/>
      <c r="Z719" s="144"/>
    </row>
    <row r="720" spans="1:26" ht="13.5" customHeight="1">
      <c r="A720" s="144"/>
      <c r="B720" s="144"/>
      <c r="C720" s="143"/>
      <c r="D720" s="144"/>
      <c r="E720" s="144"/>
      <c r="F720" s="144"/>
      <c r="G720" s="144"/>
      <c r="H720" s="144"/>
      <c r="I720" s="144"/>
      <c r="J720" s="144"/>
      <c r="K720" s="144"/>
      <c r="L720" s="144"/>
      <c r="M720" s="144"/>
      <c r="N720" s="144"/>
      <c r="O720" s="144"/>
      <c r="P720" s="144"/>
      <c r="Q720" s="144"/>
      <c r="R720" s="144"/>
      <c r="S720" s="144"/>
      <c r="T720" s="144"/>
      <c r="U720" s="144"/>
      <c r="V720" s="144"/>
      <c r="W720" s="144"/>
      <c r="X720" s="144"/>
      <c r="Y720" s="144"/>
      <c r="Z720" s="144"/>
    </row>
    <row r="721" spans="1:26" ht="13.5" customHeight="1">
      <c r="A721" s="144"/>
      <c r="B721" s="144"/>
      <c r="C721" s="143"/>
      <c r="D721" s="144"/>
      <c r="E721" s="144"/>
      <c r="F721" s="144"/>
      <c r="G721" s="144"/>
      <c r="H721" s="144"/>
      <c r="I721" s="144"/>
      <c r="J721" s="144"/>
      <c r="K721" s="144"/>
      <c r="L721" s="144"/>
      <c r="M721" s="144"/>
      <c r="N721" s="144"/>
      <c r="O721" s="144"/>
      <c r="P721" s="144"/>
      <c r="Q721" s="144"/>
      <c r="R721" s="144"/>
      <c r="S721" s="144"/>
      <c r="T721" s="144"/>
      <c r="U721" s="144"/>
      <c r="V721" s="144"/>
      <c r="W721" s="144"/>
      <c r="X721" s="144"/>
      <c r="Y721" s="144"/>
      <c r="Z721" s="144"/>
    </row>
    <row r="722" spans="1:26" ht="13.5" customHeight="1">
      <c r="A722" s="144"/>
      <c r="B722" s="144"/>
      <c r="C722" s="143"/>
      <c r="D722" s="144"/>
      <c r="E722" s="144"/>
      <c r="F722" s="144"/>
      <c r="G722" s="144"/>
      <c r="H722" s="144"/>
      <c r="I722" s="144"/>
      <c r="J722" s="144"/>
      <c r="K722" s="144"/>
      <c r="L722" s="144"/>
      <c r="M722" s="144"/>
      <c r="N722" s="144"/>
      <c r="O722" s="144"/>
      <c r="P722" s="144"/>
      <c r="Q722" s="144"/>
      <c r="R722" s="144"/>
      <c r="S722" s="144"/>
      <c r="T722" s="144"/>
      <c r="U722" s="144"/>
      <c r="V722" s="144"/>
      <c r="W722" s="144"/>
      <c r="X722" s="144"/>
      <c r="Y722" s="144"/>
      <c r="Z722" s="144"/>
    </row>
    <row r="723" spans="1:26" ht="13.5" customHeight="1">
      <c r="A723" s="144"/>
      <c r="B723" s="144"/>
      <c r="C723" s="143"/>
      <c r="D723" s="144"/>
      <c r="E723" s="144"/>
      <c r="F723" s="144"/>
      <c r="G723" s="144"/>
      <c r="H723" s="144"/>
      <c r="I723" s="144"/>
      <c r="J723" s="144"/>
      <c r="K723" s="144"/>
      <c r="L723" s="144"/>
      <c r="M723" s="144"/>
      <c r="N723" s="144"/>
      <c r="O723" s="144"/>
      <c r="P723" s="144"/>
      <c r="Q723" s="144"/>
      <c r="R723" s="144"/>
      <c r="S723" s="144"/>
      <c r="T723" s="144"/>
      <c r="U723" s="144"/>
      <c r="V723" s="144"/>
      <c r="W723" s="144"/>
      <c r="X723" s="144"/>
      <c r="Y723" s="144"/>
      <c r="Z723" s="144"/>
    </row>
    <row r="724" spans="1:26" ht="13.5" customHeight="1">
      <c r="A724" s="144"/>
      <c r="B724" s="144"/>
      <c r="C724" s="143"/>
      <c r="D724" s="144"/>
      <c r="E724" s="144"/>
      <c r="F724" s="144"/>
      <c r="G724" s="144"/>
      <c r="H724" s="144"/>
      <c r="I724" s="144"/>
      <c r="J724" s="144"/>
      <c r="K724" s="144"/>
      <c r="L724" s="144"/>
      <c r="M724" s="144"/>
      <c r="N724" s="144"/>
      <c r="O724" s="144"/>
      <c r="P724" s="144"/>
      <c r="Q724" s="144"/>
      <c r="R724" s="144"/>
      <c r="S724" s="144"/>
      <c r="T724" s="144"/>
      <c r="U724" s="144"/>
      <c r="V724" s="144"/>
      <c r="W724" s="144"/>
      <c r="X724" s="144"/>
      <c r="Y724" s="144"/>
      <c r="Z724" s="144"/>
    </row>
    <row r="725" spans="1:26" ht="13.5" customHeight="1">
      <c r="A725" s="144"/>
      <c r="B725" s="144"/>
      <c r="C725" s="143"/>
      <c r="D725" s="144"/>
      <c r="E725" s="144"/>
      <c r="F725" s="144"/>
      <c r="G725" s="144"/>
      <c r="H725" s="144"/>
      <c r="I725" s="144"/>
      <c r="J725" s="144"/>
      <c r="K725" s="144"/>
      <c r="L725" s="144"/>
      <c r="M725" s="144"/>
      <c r="N725" s="144"/>
      <c r="O725" s="144"/>
      <c r="P725" s="144"/>
      <c r="Q725" s="144"/>
      <c r="R725" s="144"/>
      <c r="S725" s="144"/>
      <c r="T725" s="144"/>
      <c r="U725" s="144"/>
      <c r="V725" s="144"/>
      <c r="W725" s="144"/>
      <c r="X725" s="144"/>
      <c r="Y725" s="144"/>
      <c r="Z725" s="144"/>
    </row>
    <row r="726" spans="1:26" ht="13.5" customHeight="1">
      <c r="A726" s="144"/>
      <c r="B726" s="144"/>
      <c r="C726" s="143"/>
      <c r="D726" s="144"/>
      <c r="E726" s="144"/>
      <c r="F726" s="144"/>
      <c r="G726" s="144"/>
      <c r="H726" s="144"/>
      <c r="I726" s="144"/>
      <c r="J726" s="144"/>
      <c r="K726" s="144"/>
      <c r="L726" s="144"/>
      <c r="M726" s="144"/>
      <c r="N726" s="144"/>
      <c r="O726" s="144"/>
      <c r="P726" s="144"/>
      <c r="Q726" s="144"/>
      <c r="R726" s="144"/>
      <c r="S726" s="144"/>
      <c r="T726" s="144"/>
      <c r="U726" s="144"/>
      <c r="V726" s="144"/>
      <c r="W726" s="144"/>
      <c r="X726" s="144"/>
      <c r="Y726" s="144"/>
      <c r="Z726" s="144"/>
    </row>
    <row r="727" spans="1:26" ht="13.5" customHeight="1">
      <c r="A727" s="144"/>
      <c r="B727" s="144"/>
      <c r="C727" s="143"/>
      <c r="D727" s="144"/>
      <c r="E727" s="144"/>
      <c r="F727" s="144"/>
      <c r="G727" s="144"/>
      <c r="H727" s="144"/>
      <c r="I727" s="144"/>
      <c r="J727" s="144"/>
      <c r="K727" s="144"/>
      <c r="L727" s="144"/>
      <c r="M727" s="144"/>
      <c r="N727" s="144"/>
      <c r="O727" s="144"/>
      <c r="P727" s="144"/>
      <c r="Q727" s="144"/>
      <c r="R727" s="144"/>
      <c r="S727" s="144"/>
      <c r="T727" s="144"/>
      <c r="U727" s="144"/>
      <c r="V727" s="144"/>
      <c r="W727" s="144"/>
      <c r="X727" s="144"/>
      <c r="Y727" s="144"/>
      <c r="Z727" s="144"/>
    </row>
    <row r="728" spans="1:26" ht="13.5" customHeight="1">
      <c r="A728" s="144"/>
      <c r="B728" s="144"/>
      <c r="C728" s="143"/>
      <c r="D728" s="144"/>
      <c r="E728" s="144"/>
      <c r="F728" s="144"/>
      <c r="G728" s="144"/>
      <c r="H728" s="144"/>
      <c r="I728" s="144"/>
      <c r="J728" s="144"/>
      <c r="K728" s="144"/>
      <c r="L728" s="144"/>
      <c r="M728" s="144"/>
      <c r="N728" s="144"/>
      <c r="O728" s="144"/>
      <c r="P728" s="144"/>
      <c r="Q728" s="144"/>
      <c r="R728" s="144"/>
      <c r="S728" s="144"/>
      <c r="T728" s="144"/>
      <c r="U728" s="144"/>
      <c r="V728" s="144"/>
      <c r="W728" s="144"/>
      <c r="X728" s="144"/>
      <c r="Y728" s="144"/>
      <c r="Z728" s="144"/>
    </row>
    <row r="729" spans="1:26" ht="13.5" customHeight="1">
      <c r="A729" s="144"/>
      <c r="B729" s="144"/>
      <c r="C729" s="143"/>
      <c r="D729" s="144"/>
      <c r="E729" s="144"/>
      <c r="F729" s="144"/>
      <c r="G729" s="144"/>
      <c r="H729" s="144"/>
      <c r="I729" s="144"/>
      <c r="J729" s="144"/>
      <c r="K729" s="144"/>
      <c r="L729" s="144"/>
      <c r="M729" s="144"/>
      <c r="N729" s="144"/>
      <c r="O729" s="144"/>
      <c r="P729" s="144"/>
      <c r="Q729" s="144"/>
      <c r="R729" s="144"/>
      <c r="S729" s="144"/>
      <c r="T729" s="144"/>
      <c r="U729" s="144"/>
      <c r="V729" s="144"/>
      <c r="W729" s="144"/>
      <c r="X729" s="144"/>
      <c r="Y729" s="144"/>
      <c r="Z729" s="144"/>
    </row>
    <row r="730" spans="1:26" ht="13.5" customHeight="1">
      <c r="A730" s="144"/>
      <c r="B730" s="144"/>
      <c r="C730" s="143"/>
      <c r="D730" s="144"/>
      <c r="E730" s="144"/>
      <c r="F730" s="144"/>
      <c r="G730" s="144"/>
      <c r="H730" s="144"/>
      <c r="I730" s="144"/>
      <c r="J730" s="144"/>
      <c r="K730" s="144"/>
      <c r="L730" s="144"/>
      <c r="M730" s="144"/>
      <c r="N730" s="144"/>
      <c r="O730" s="144"/>
      <c r="P730" s="144"/>
      <c r="Q730" s="144"/>
      <c r="R730" s="144"/>
      <c r="S730" s="144"/>
      <c r="T730" s="144"/>
      <c r="U730" s="144"/>
      <c r="V730" s="144"/>
      <c r="W730" s="144"/>
      <c r="X730" s="144"/>
      <c r="Y730" s="144"/>
      <c r="Z730" s="144"/>
    </row>
    <row r="731" spans="1:26" ht="13.5" customHeight="1">
      <c r="A731" s="144"/>
      <c r="B731" s="144"/>
      <c r="C731" s="143"/>
      <c r="D731" s="144"/>
      <c r="E731" s="144"/>
      <c r="F731" s="144"/>
      <c r="G731" s="144"/>
      <c r="H731" s="144"/>
      <c r="I731" s="144"/>
      <c r="J731" s="144"/>
      <c r="K731" s="144"/>
      <c r="L731" s="144"/>
      <c r="M731" s="144"/>
      <c r="N731" s="144"/>
      <c r="O731" s="144"/>
      <c r="P731" s="144"/>
      <c r="Q731" s="144"/>
      <c r="R731" s="144"/>
      <c r="S731" s="144"/>
      <c r="T731" s="144"/>
      <c r="U731" s="144"/>
      <c r="V731" s="144"/>
      <c r="W731" s="144"/>
      <c r="X731" s="144"/>
      <c r="Y731" s="144"/>
      <c r="Z731" s="144"/>
    </row>
    <row r="732" spans="1:26" ht="13.5" customHeight="1">
      <c r="A732" s="144"/>
      <c r="B732" s="144"/>
      <c r="C732" s="143"/>
      <c r="D732" s="144"/>
      <c r="E732" s="144"/>
      <c r="F732" s="144"/>
      <c r="G732" s="144"/>
      <c r="H732" s="144"/>
      <c r="I732" s="144"/>
      <c r="J732" s="144"/>
      <c r="K732" s="144"/>
      <c r="L732" s="144"/>
      <c r="M732" s="144"/>
      <c r="N732" s="144"/>
      <c r="O732" s="144"/>
      <c r="P732" s="144"/>
      <c r="Q732" s="144"/>
      <c r="R732" s="144"/>
      <c r="S732" s="144"/>
      <c r="T732" s="144"/>
      <c r="U732" s="144"/>
      <c r="V732" s="144"/>
      <c r="W732" s="144"/>
      <c r="X732" s="144"/>
      <c r="Y732" s="144"/>
      <c r="Z732" s="144"/>
    </row>
    <row r="733" spans="1:26" ht="13.5" customHeight="1">
      <c r="A733" s="144"/>
      <c r="B733" s="144"/>
      <c r="C733" s="143"/>
      <c r="D733" s="144"/>
      <c r="E733" s="144"/>
      <c r="F733" s="144"/>
      <c r="G733" s="144"/>
      <c r="H733" s="144"/>
      <c r="I733" s="144"/>
      <c r="J733" s="144"/>
      <c r="K733" s="144"/>
      <c r="L733" s="144"/>
      <c r="M733" s="144"/>
      <c r="N733" s="144"/>
      <c r="O733" s="144"/>
      <c r="P733" s="144"/>
      <c r="Q733" s="144"/>
      <c r="R733" s="144"/>
      <c r="S733" s="144"/>
      <c r="T733" s="144"/>
      <c r="U733" s="144"/>
      <c r="V733" s="144"/>
      <c r="W733" s="144"/>
      <c r="X733" s="144"/>
      <c r="Y733" s="144"/>
      <c r="Z733" s="144"/>
    </row>
    <row r="734" spans="1:26" ht="13.5" customHeight="1">
      <c r="A734" s="144"/>
      <c r="B734" s="144"/>
      <c r="C734" s="143"/>
      <c r="D734" s="144"/>
      <c r="E734" s="144"/>
      <c r="F734" s="144"/>
      <c r="G734" s="144"/>
      <c r="H734" s="144"/>
      <c r="I734" s="144"/>
      <c r="J734" s="144"/>
      <c r="K734" s="144"/>
      <c r="L734" s="144"/>
      <c r="M734" s="144"/>
      <c r="N734" s="144"/>
      <c r="O734" s="144"/>
      <c r="P734" s="144"/>
      <c r="Q734" s="144"/>
      <c r="R734" s="144"/>
      <c r="S734" s="144"/>
      <c r="T734" s="144"/>
      <c r="U734" s="144"/>
      <c r="V734" s="144"/>
      <c r="W734" s="144"/>
      <c r="X734" s="144"/>
      <c r="Y734" s="144"/>
      <c r="Z734" s="144"/>
    </row>
    <row r="735" spans="1:26" ht="13.5" customHeight="1">
      <c r="A735" s="144"/>
      <c r="B735" s="144"/>
      <c r="C735" s="143"/>
      <c r="D735" s="144"/>
      <c r="E735" s="144"/>
      <c r="F735" s="144"/>
      <c r="G735" s="144"/>
      <c r="H735" s="144"/>
      <c r="I735" s="144"/>
      <c r="J735" s="144"/>
      <c r="K735" s="144"/>
      <c r="L735" s="144"/>
      <c r="M735" s="144"/>
      <c r="N735" s="144"/>
      <c r="O735" s="144"/>
      <c r="P735" s="144"/>
      <c r="Q735" s="144"/>
      <c r="R735" s="144"/>
      <c r="S735" s="144"/>
      <c r="T735" s="144"/>
      <c r="U735" s="144"/>
      <c r="V735" s="144"/>
      <c r="W735" s="144"/>
      <c r="X735" s="144"/>
      <c r="Y735" s="144"/>
      <c r="Z735" s="144"/>
    </row>
    <row r="736" spans="1:26" ht="13.5" customHeight="1">
      <c r="A736" s="144"/>
      <c r="B736" s="144"/>
      <c r="C736" s="143"/>
      <c r="D736" s="144"/>
      <c r="E736" s="144"/>
      <c r="F736" s="144"/>
      <c r="G736" s="144"/>
      <c r="H736" s="144"/>
      <c r="I736" s="144"/>
      <c r="J736" s="144"/>
      <c r="K736" s="144"/>
      <c r="L736" s="144"/>
      <c r="M736" s="144"/>
      <c r="N736" s="144"/>
      <c r="O736" s="144"/>
      <c r="P736" s="144"/>
      <c r="Q736" s="144"/>
      <c r="R736" s="144"/>
      <c r="S736" s="144"/>
      <c r="T736" s="144"/>
      <c r="U736" s="144"/>
      <c r="V736" s="144"/>
      <c r="W736" s="144"/>
      <c r="X736" s="144"/>
      <c r="Y736" s="144"/>
      <c r="Z736" s="144"/>
    </row>
    <row r="737" spans="1:26" ht="13.5" customHeight="1">
      <c r="A737" s="144"/>
      <c r="B737" s="144"/>
      <c r="C737" s="143"/>
      <c r="D737" s="144"/>
      <c r="E737" s="144"/>
      <c r="F737" s="144"/>
      <c r="G737" s="144"/>
      <c r="H737" s="144"/>
      <c r="I737" s="144"/>
      <c r="J737" s="144"/>
      <c r="K737" s="144"/>
      <c r="L737" s="144"/>
      <c r="M737" s="144"/>
      <c r="N737" s="144"/>
      <c r="O737" s="144"/>
      <c r="P737" s="144"/>
      <c r="Q737" s="144"/>
      <c r="R737" s="144"/>
      <c r="S737" s="144"/>
      <c r="T737" s="144"/>
      <c r="U737" s="144"/>
      <c r="V737" s="144"/>
      <c r="W737" s="144"/>
      <c r="X737" s="144"/>
      <c r="Y737" s="144"/>
      <c r="Z737" s="144"/>
    </row>
    <row r="738" spans="1:26" ht="13.5" customHeight="1">
      <c r="A738" s="144"/>
      <c r="B738" s="144"/>
      <c r="C738" s="143"/>
      <c r="D738" s="144"/>
      <c r="E738" s="144"/>
      <c r="F738" s="144"/>
      <c r="G738" s="144"/>
      <c r="H738" s="144"/>
      <c r="I738" s="144"/>
      <c r="J738" s="144"/>
      <c r="K738" s="144"/>
      <c r="L738" s="144"/>
      <c r="M738" s="144"/>
      <c r="N738" s="144"/>
      <c r="O738" s="144"/>
      <c r="P738" s="144"/>
      <c r="Q738" s="144"/>
      <c r="R738" s="144"/>
      <c r="S738" s="144"/>
      <c r="T738" s="144"/>
      <c r="U738" s="144"/>
      <c r="V738" s="144"/>
      <c r="W738" s="144"/>
      <c r="X738" s="144"/>
      <c r="Y738" s="144"/>
      <c r="Z738" s="144"/>
    </row>
    <row r="739" spans="1:26" ht="13.5" customHeight="1">
      <c r="A739" s="144"/>
      <c r="B739" s="144"/>
      <c r="C739" s="143"/>
      <c r="D739" s="144"/>
      <c r="E739" s="144"/>
      <c r="F739" s="144"/>
      <c r="G739" s="144"/>
      <c r="H739" s="144"/>
      <c r="I739" s="144"/>
      <c r="J739" s="144"/>
      <c r="K739" s="144"/>
      <c r="L739" s="144"/>
      <c r="M739" s="144"/>
      <c r="N739" s="144"/>
      <c r="O739" s="144"/>
      <c r="P739" s="144"/>
      <c r="Q739" s="144"/>
      <c r="R739" s="144"/>
      <c r="S739" s="144"/>
      <c r="T739" s="144"/>
      <c r="U739" s="144"/>
      <c r="V739" s="144"/>
      <c r="W739" s="144"/>
      <c r="X739" s="144"/>
      <c r="Y739" s="144"/>
      <c r="Z739" s="144"/>
    </row>
    <row r="740" spans="1:26" ht="13.5" customHeight="1">
      <c r="A740" s="144"/>
      <c r="B740" s="144"/>
      <c r="C740" s="143"/>
      <c r="D740" s="144"/>
      <c r="E740" s="144"/>
      <c r="F740" s="144"/>
      <c r="G740" s="144"/>
      <c r="H740" s="144"/>
      <c r="I740" s="144"/>
      <c r="J740" s="144"/>
      <c r="K740" s="144"/>
      <c r="L740" s="144"/>
      <c r="M740" s="144"/>
      <c r="N740" s="144"/>
      <c r="O740" s="144"/>
      <c r="P740" s="144"/>
      <c r="Q740" s="144"/>
      <c r="R740" s="144"/>
      <c r="S740" s="144"/>
      <c r="T740" s="144"/>
      <c r="U740" s="144"/>
      <c r="V740" s="144"/>
      <c r="W740" s="144"/>
      <c r="X740" s="144"/>
      <c r="Y740" s="144"/>
      <c r="Z740" s="144"/>
    </row>
    <row r="741" spans="1:26" ht="13.5" customHeight="1">
      <c r="A741" s="144"/>
      <c r="B741" s="144"/>
      <c r="C741" s="143"/>
      <c r="D741" s="144"/>
      <c r="E741" s="144"/>
      <c r="F741" s="144"/>
      <c r="G741" s="144"/>
      <c r="H741" s="144"/>
      <c r="I741" s="144"/>
      <c r="J741" s="144"/>
      <c r="K741" s="144"/>
      <c r="L741" s="144"/>
      <c r="M741" s="144"/>
      <c r="N741" s="144"/>
      <c r="O741" s="144"/>
      <c r="P741" s="144"/>
      <c r="Q741" s="144"/>
      <c r="R741" s="144"/>
      <c r="S741" s="144"/>
      <c r="T741" s="144"/>
      <c r="U741" s="144"/>
      <c r="V741" s="144"/>
      <c r="W741" s="144"/>
      <c r="X741" s="144"/>
      <c r="Y741" s="144"/>
      <c r="Z741" s="144"/>
    </row>
    <row r="742" spans="1:26" ht="13.5" customHeight="1">
      <c r="A742" s="144"/>
      <c r="B742" s="144"/>
      <c r="C742" s="143"/>
      <c r="D742" s="144"/>
      <c r="E742" s="144"/>
      <c r="F742" s="144"/>
      <c r="G742" s="144"/>
      <c r="H742" s="144"/>
      <c r="I742" s="144"/>
      <c r="J742" s="144"/>
      <c r="K742" s="144"/>
      <c r="L742" s="144"/>
      <c r="M742" s="144"/>
      <c r="N742" s="144"/>
      <c r="O742" s="144"/>
      <c r="P742" s="144"/>
      <c r="Q742" s="144"/>
      <c r="R742" s="144"/>
      <c r="S742" s="144"/>
      <c r="T742" s="144"/>
      <c r="U742" s="144"/>
      <c r="V742" s="144"/>
      <c r="W742" s="144"/>
      <c r="X742" s="144"/>
      <c r="Y742" s="144"/>
      <c r="Z742" s="144"/>
    </row>
    <row r="743" spans="1:26" ht="13.5" customHeight="1">
      <c r="A743" s="144"/>
      <c r="B743" s="144"/>
      <c r="C743" s="143"/>
      <c r="D743" s="144"/>
      <c r="E743" s="144"/>
      <c r="F743" s="144"/>
      <c r="G743" s="144"/>
      <c r="H743" s="144"/>
      <c r="I743" s="144"/>
      <c r="J743" s="144"/>
      <c r="K743" s="144"/>
      <c r="L743" s="144"/>
      <c r="M743" s="144"/>
      <c r="N743" s="144"/>
      <c r="O743" s="144"/>
      <c r="P743" s="144"/>
      <c r="Q743" s="144"/>
      <c r="R743" s="144"/>
      <c r="S743" s="144"/>
      <c r="T743" s="144"/>
      <c r="U743" s="144"/>
      <c r="V743" s="144"/>
      <c r="W743" s="144"/>
      <c r="X743" s="144"/>
      <c r="Y743" s="144"/>
      <c r="Z743" s="144"/>
    </row>
    <row r="744" spans="1:26" ht="13.5" customHeight="1">
      <c r="A744" s="144"/>
      <c r="B744" s="144"/>
      <c r="C744" s="143"/>
      <c r="D744" s="144"/>
      <c r="E744" s="144"/>
      <c r="F744" s="144"/>
      <c r="G744" s="144"/>
      <c r="H744" s="144"/>
      <c r="I744" s="144"/>
      <c r="J744" s="144"/>
      <c r="K744" s="144"/>
      <c r="L744" s="144"/>
      <c r="M744" s="144"/>
      <c r="N744" s="144"/>
      <c r="O744" s="144"/>
      <c r="P744" s="144"/>
      <c r="Q744" s="144"/>
      <c r="R744" s="144"/>
      <c r="S744" s="144"/>
      <c r="T744" s="144"/>
      <c r="U744" s="144"/>
      <c r="V744" s="144"/>
      <c r="W744" s="144"/>
      <c r="X744" s="144"/>
      <c r="Y744" s="144"/>
      <c r="Z744" s="144"/>
    </row>
    <row r="745" spans="1:26" ht="13.5" customHeight="1">
      <c r="A745" s="144"/>
      <c r="B745" s="144"/>
      <c r="C745" s="143"/>
      <c r="D745" s="144"/>
      <c r="E745" s="144"/>
      <c r="F745" s="144"/>
      <c r="G745" s="144"/>
      <c r="H745" s="144"/>
      <c r="I745" s="144"/>
      <c r="J745" s="144"/>
      <c r="K745" s="144"/>
      <c r="L745" s="144"/>
      <c r="M745" s="144"/>
      <c r="N745" s="144"/>
      <c r="O745" s="144"/>
      <c r="P745" s="144"/>
      <c r="Q745" s="144"/>
      <c r="R745" s="144"/>
      <c r="S745" s="144"/>
      <c r="T745" s="144"/>
      <c r="U745" s="144"/>
      <c r="V745" s="144"/>
      <c r="W745" s="144"/>
      <c r="X745" s="144"/>
      <c r="Y745" s="144"/>
      <c r="Z745" s="144"/>
    </row>
    <row r="746" spans="1:26" ht="13.5" customHeight="1">
      <c r="A746" s="144"/>
      <c r="B746" s="144"/>
      <c r="C746" s="143"/>
      <c r="D746" s="144"/>
      <c r="E746" s="144"/>
      <c r="F746" s="144"/>
      <c r="G746" s="144"/>
      <c r="H746" s="144"/>
      <c r="I746" s="144"/>
      <c r="J746" s="144"/>
      <c r="K746" s="144"/>
      <c r="L746" s="144"/>
      <c r="M746" s="144"/>
      <c r="N746" s="144"/>
      <c r="O746" s="144"/>
      <c r="P746" s="144"/>
      <c r="Q746" s="144"/>
      <c r="R746" s="144"/>
      <c r="S746" s="144"/>
      <c r="T746" s="144"/>
      <c r="U746" s="144"/>
      <c r="V746" s="144"/>
      <c r="W746" s="144"/>
      <c r="X746" s="144"/>
      <c r="Y746" s="144"/>
      <c r="Z746" s="144"/>
    </row>
    <row r="747" spans="1:26" ht="13.5" customHeight="1">
      <c r="A747" s="144"/>
      <c r="B747" s="144"/>
      <c r="C747" s="143"/>
      <c r="D747" s="144"/>
      <c r="E747" s="144"/>
      <c r="F747" s="144"/>
      <c r="G747" s="144"/>
      <c r="H747" s="144"/>
      <c r="I747" s="144"/>
      <c r="J747" s="144"/>
      <c r="K747" s="144"/>
      <c r="L747" s="144"/>
      <c r="M747" s="144"/>
      <c r="N747" s="144"/>
      <c r="O747" s="144"/>
      <c r="P747" s="144"/>
      <c r="Q747" s="144"/>
      <c r="R747" s="144"/>
      <c r="S747" s="144"/>
      <c r="T747" s="144"/>
      <c r="U747" s="144"/>
      <c r="V747" s="144"/>
      <c r="W747" s="144"/>
      <c r="X747" s="144"/>
      <c r="Y747" s="144"/>
      <c r="Z747" s="144"/>
    </row>
    <row r="748" spans="1:26" ht="13.5" customHeight="1">
      <c r="A748" s="144"/>
      <c r="B748" s="144"/>
      <c r="C748" s="143"/>
      <c r="D748" s="144"/>
      <c r="E748" s="144"/>
      <c r="F748" s="144"/>
      <c r="G748" s="144"/>
      <c r="H748" s="144"/>
      <c r="I748" s="144"/>
      <c r="J748" s="144"/>
      <c r="K748" s="144"/>
      <c r="L748" s="144"/>
      <c r="M748" s="144"/>
      <c r="N748" s="144"/>
      <c r="O748" s="144"/>
      <c r="P748" s="144"/>
      <c r="Q748" s="144"/>
      <c r="R748" s="144"/>
      <c r="S748" s="144"/>
      <c r="T748" s="144"/>
      <c r="U748" s="144"/>
      <c r="V748" s="144"/>
      <c r="W748" s="144"/>
      <c r="X748" s="144"/>
      <c r="Y748" s="144"/>
      <c r="Z748" s="144"/>
    </row>
    <row r="749" spans="1:26" ht="13.5" customHeight="1">
      <c r="A749" s="144"/>
      <c r="B749" s="144"/>
      <c r="C749" s="143"/>
      <c r="D749" s="144"/>
      <c r="E749" s="144"/>
      <c r="F749" s="144"/>
      <c r="G749" s="144"/>
      <c r="H749" s="144"/>
      <c r="I749" s="144"/>
      <c r="J749" s="144"/>
      <c r="K749" s="144"/>
      <c r="L749" s="144"/>
      <c r="M749" s="144"/>
      <c r="N749" s="144"/>
      <c r="O749" s="144"/>
      <c r="P749" s="144"/>
      <c r="Q749" s="144"/>
      <c r="R749" s="144"/>
      <c r="S749" s="144"/>
      <c r="T749" s="144"/>
      <c r="U749" s="144"/>
      <c r="V749" s="144"/>
      <c r="W749" s="144"/>
      <c r="X749" s="144"/>
      <c r="Y749" s="144"/>
      <c r="Z749" s="144"/>
    </row>
    <row r="750" spans="1:26" ht="13.5" customHeight="1">
      <c r="A750" s="144"/>
      <c r="B750" s="144"/>
      <c r="C750" s="143"/>
      <c r="D750" s="144"/>
      <c r="E750" s="144"/>
      <c r="F750" s="144"/>
      <c r="G750" s="144"/>
      <c r="H750" s="144"/>
      <c r="I750" s="144"/>
      <c r="J750" s="144"/>
      <c r="K750" s="144"/>
      <c r="L750" s="144"/>
      <c r="M750" s="144"/>
      <c r="N750" s="144"/>
      <c r="O750" s="144"/>
      <c r="P750" s="144"/>
      <c r="Q750" s="144"/>
      <c r="R750" s="144"/>
      <c r="S750" s="144"/>
      <c r="T750" s="144"/>
      <c r="U750" s="144"/>
      <c r="V750" s="144"/>
      <c r="W750" s="144"/>
      <c r="X750" s="144"/>
      <c r="Y750" s="144"/>
      <c r="Z750" s="144"/>
    </row>
    <row r="751" spans="1:26" ht="13.5" customHeight="1">
      <c r="A751" s="144"/>
      <c r="B751" s="144"/>
      <c r="C751" s="143"/>
      <c r="D751" s="144"/>
      <c r="E751" s="144"/>
      <c r="F751" s="144"/>
      <c r="G751" s="144"/>
      <c r="H751" s="144"/>
      <c r="I751" s="144"/>
      <c r="J751" s="144"/>
      <c r="K751" s="144"/>
      <c r="L751" s="144"/>
      <c r="M751" s="144"/>
      <c r="N751" s="144"/>
      <c r="O751" s="144"/>
      <c r="P751" s="144"/>
      <c r="Q751" s="144"/>
      <c r="R751" s="144"/>
      <c r="S751" s="144"/>
      <c r="T751" s="144"/>
      <c r="U751" s="144"/>
      <c r="V751" s="144"/>
      <c r="W751" s="144"/>
      <c r="X751" s="144"/>
      <c r="Y751" s="144"/>
      <c r="Z751" s="144"/>
    </row>
    <row r="752" spans="1:26" ht="13.5" customHeight="1">
      <c r="A752" s="144"/>
      <c r="B752" s="144"/>
      <c r="C752" s="143"/>
      <c r="D752" s="144"/>
      <c r="E752" s="144"/>
      <c r="F752" s="144"/>
      <c r="G752" s="144"/>
      <c r="H752" s="144"/>
      <c r="I752" s="144"/>
      <c r="J752" s="144"/>
      <c r="K752" s="144"/>
      <c r="L752" s="144"/>
      <c r="M752" s="144"/>
      <c r="N752" s="144"/>
      <c r="O752" s="144"/>
      <c r="P752" s="144"/>
      <c r="Q752" s="144"/>
      <c r="R752" s="144"/>
      <c r="S752" s="144"/>
      <c r="T752" s="144"/>
      <c r="U752" s="144"/>
      <c r="V752" s="144"/>
      <c r="W752" s="144"/>
      <c r="X752" s="144"/>
      <c r="Y752" s="144"/>
      <c r="Z752" s="144"/>
    </row>
    <row r="753" spans="1:26" ht="13.5" customHeight="1">
      <c r="A753" s="144"/>
      <c r="B753" s="144"/>
      <c r="C753" s="143"/>
      <c r="D753" s="144"/>
      <c r="E753" s="144"/>
      <c r="F753" s="144"/>
      <c r="G753" s="144"/>
      <c r="H753" s="144"/>
      <c r="I753" s="144"/>
      <c r="J753" s="144"/>
      <c r="K753" s="144"/>
      <c r="L753" s="144"/>
      <c r="M753" s="144"/>
      <c r="N753" s="144"/>
      <c r="O753" s="144"/>
      <c r="P753" s="144"/>
      <c r="Q753" s="144"/>
      <c r="R753" s="144"/>
      <c r="S753" s="144"/>
      <c r="T753" s="144"/>
      <c r="U753" s="144"/>
      <c r="V753" s="144"/>
      <c r="W753" s="144"/>
      <c r="X753" s="144"/>
      <c r="Y753" s="144"/>
      <c r="Z753" s="144"/>
    </row>
    <row r="754" spans="1:26" ht="13.5" customHeight="1">
      <c r="A754" s="144"/>
      <c r="B754" s="144"/>
      <c r="C754" s="143"/>
      <c r="D754" s="144"/>
      <c r="E754" s="144"/>
      <c r="F754" s="144"/>
      <c r="G754" s="144"/>
      <c r="H754" s="144"/>
      <c r="I754" s="144"/>
      <c r="J754" s="144"/>
      <c r="K754" s="144"/>
      <c r="L754" s="144"/>
      <c r="M754" s="144"/>
      <c r="N754" s="144"/>
      <c r="O754" s="144"/>
      <c r="P754" s="144"/>
      <c r="Q754" s="144"/>
      <c r="R754" s="144"/>
      <c r="S754" s="144"/>
      <c r="T754" s="144"/>
      <c r="U754" s="144"/>
      <c r="V754" s="144"/>
      <c r="W754" s="144"/>
      <c r="X754" s="144"/>
      <c r="Y754" s="144"/>
      <c r="Z754" s="144"/>
    </row>
    <row r="755" spans="1:26" ht="13.5" customHeight="1">
      <c r="A755" s="144"/>
      <c r="B755" s="144"/>
      <c r="C755" s="143"/>
      <c r="D755" s="144"/>
      <c r="E755" s="144"/>
      <c r="F755" s="144"/>
      <c r="G755" s="144"/>
      <c r="H755" s="144"/>
      <c r="I755" s="144"/>
      <c r="J755" s="144"/>
      <c r="K755" s="144"/>
      <c r="L755" s="144"/>
      <c r="M755" s="144"/>
      <c r="N755" s="144"/>
      <c r="O755" s="144"/>
      <c r="P755" s="144"/>
      <c r="Q755" s="144"/>
      <c r="R755" s="144"/>
      <c r="S755" s="144"/>
      <c r="T755" s="144"/>
      <c r="U755" s="144"/>
      <c r="V755" s="144"/>
      <c r="W755" s="144"/>
      <c r="X755" s="144"/>
      <c r="Y755" s="144"/>
      <c r="Z755" s="144"/>
    </row>
    <row r="756" spans="1:26" ht="13.5" customHeight="1">
      <c r="A756" s="144"/>
      <c r="B756" s="144"/>
      <c r="C756" s="143"/>
      <c r="D756" s="144"/>
      <c r="E756" s="144"/>
      <c r="F756" s="144"/>
      <c r="G756" s="144"/>
      <c r="H756" s="144"/>
      <c r="I756" s="144"/>
      <c r="J756" s="144"/>
      <c r="K756" s="144"/>
      <c r="L756" s="144"/>
      <c r="M756" s="144"/>
      <c r="N756" s="144"/>
      <c r="O756" s="144"/>
      <c r="P756" s="144"/>
      <c r="Q756" s="144"/>
      <c r="R756" s="144"/>
      <c r="S756" s="144"/>
      <c r="T756" s="144"/>
      <c r="U756" s="144"/>
      <c r="V756" s="144"/>
      <c r="W756" s="144"/>
      <c r="X756" s="144"/>
      <c r="Y756" s="144"/>
      <c r="Z756" s="144"/>
    </row>
    <row r="757" spans="1:26" ht="13.5" customHeight="1">
      <c r="A757" s="144"/>
      <c r="B757" s="144"/>
      <c r="C757" s="143"/>
      <c r="D757" s="144"/>
      <c r="E757" s="144"/>
      <c r="F757" s="144"/>
      <c r="G757" s="144"/>
      <c r="H757" s="144"/>
      <c r="I757" s="144"/>
      <c r="J757" s="144"/>
      <c r="K757" s="144"/>
      <c r="L757" s="144"/>
      <c r="M757" s="144"/>
      <c r="N757" s="144"/>
      <c r="O757" s="144"/>
      <c r="P757" s="144"/>
      <c r="Q757" s="144"/>
      <c r="R757" s="144"/>
      <c r="S757" s="144"/>
      <c r="T757" s="144"/>
      <c r="U757" s="144"/>
      <c r="V757" s="144"/>
      <c r="W757" s="144"/>
      <c r="X757" s="144"/>
      <c r="Y757" s="144"/>
      <c r="Z757" s="144"/>
    </row>
    <row r="758" spans="1:26" ht="13.5" customHeight="1">
      <c r="A758" s="144"/>
      <c r="B758" s="144"/>
      <c r="C758" s="143"/>
      <c r="D758" s="144"/>
      <c r="E758" s="144"/>
      <c r="F758" s="144"/>
      <c r="G758" s="144"/>
      <c r="H758" s="144"/>
      <c r="I758" s="144"/>
      <c r="J758" s="144"/>
      <c r="K758" s="144"/>
      <c r="L758" s="144"/>
      <c r="M758" s="144"/>
      <c r="N758" s="144"/>
      <c r="O758" s="144"/>
      <c r="P758" s="144"/>
      <c r="Q758" s="144"/>
      <c r="R758" s="144"/>
      <c r="S758" s="144"/>
      <c r="T758" s="144"/>
      <c r="U758" s="144"/>
      <c r="V758" s="144"/>
      <c r="W758" s="144"/>
      <c r="X758" s="144"/>
      <c r="Y758" s="144"/>
      <c r="Z758" s="144"/>
    </row>
    <row r="759" spans="1:26" ht="13.5" customHeight="1">
      <c r="A759" s="144"/>
      <c r="B759" s="144"/>
      <c r="C759" s="143"/>
      <c r="D759" s="144"/>
      <c r="E759" s="144"/>
      <c r="F759" s="144"/>
      <c r="G759" s="144"/>
      <c r="H759" s="144"/>
      <c r="I759" s="144"/>
      <c r="J759" s="144"/>
      <c r="K759" s="144"/>
      <c r="L759" s="144"/>
      <c r="M759" s="144"/>
      <c r="N759" s="144"/>
      <c r="O759" s="144"/>
      <c r="P759" s="144"/>
      <c r="Q759" s="144"/>
      <c r="R759" s="144"/>
      <c r="S759" s="144"/>
      <c r="T759" s="144"/>
      <c r="U759" s="144"/>
      <c r="V759" s="144"/>
      <c r="W759" s="144"/>
      <c r="X759" s="144"/>
      <c r="Y759" s="144"/>
      <c r="Z759" s="144"/>
    </row>
    <row r="760" spans="1:26" ht="13.5" customHeight="1">
      <c r="A760" s="144"/>
      <c r="B760" s="144"/>
      <c r="C760" s="143"/>
      <c r="D760" s="144"/>
      <c r="E760" s="144"/>
      <c r="F760" s="144"/>
      <c r="G760" s="144"/>
      <c r="H760" s="144"/>
      <c r="I760" s="144"/>
      <c r="J760" s="144"/>
      <c r="K760" s="144"/>
      <c r="L760" s="144"/>
      <c r="M760" s="144"/>
      <c r="N760" s="144"/>
      <c r="O760" s="144"/>
      <c r="P760" s="144"/>
      <c r="Q760" s="144"/>
      <c r="R760" s="144"/>
      <c r="S760" s="144"/>
      <c r="T760" s="144"/>
      <c r="U760" s="144"/>
      <c r="V760" s="144"/>
      <c r="W760" s="144"/>
      <c r="X760" s="144"/>
      <c r="Y760" s="144"/>
      <c r="Z760" s="144"/>
    </row>
    <row r="761" spans="1:26" ht="13.5" customHeight="1">
      <c r="A761" s="144"/>
      <c r="B761" s="144"/>
      <c r="C761" s="143"/>
      <c r="D761" s="144"/>
      <c r="E761" s="144"/>
      <c r="F761" s="144"/>
      <c r="G761" s="144"/>
      <c r="H761" s="144"/>
      <c r="I761" s="144"/>
      <c r="J761" s="144"/>
      <c r="K761" s="144"/>
      <c r="L761" s="144"/>
      <c r="M761" s="144"/>
      <c r="N761" s="144"/>
      <c r="O761" s="144"/>
      <c r="P761" s="144"/>
      <c r="Q761" s="144"/>
      <c r="R761" s="144"/>
      <c r="S761" s="144"/>
      <c r="T761" s="144"/>
      <c r="U761" s="144"/>
      <c r="V761" s="144"/>
      <c r="W761" s="144"/>
      <c r="X761" s="144"/>
      <c r="Y761" s="144"/>
      <c r="Z761" s="144"/>
    </row>
    <row r="762" spans="1:26" ht="13.5" customHeight="1">
      <c r="A762" s="144"/>
      <c r="B762" s="144"/>
      <c r="C762" s="143"/>
      <c r="D762" s="144"/>
      <c r="E762" s="144"/>
      <c r="F762" s="144"/>
      <c r="G762" s="144"/>
      <c r="H762" s="144"/>
      <c r="I762" s="144"/>
      <c r="J762" s="144"/>
      <c r="K762" s="144"/>
      <c r="L762" s="144"/>
      <c r="M762" s="144"/>
      <c r="N762" s="144"/>
      <c r="O762" s="144"/>
      <c r="P762" s="144"/>
      <c r="Q762" s="144"/>
      <c r="R762" s="144"/>
      <c r="S762" s="144"/>
      <c r="T762" s="144"/>
      <c r="U762" s="144"/>
      <c r="V762" s="144"/>
      <c r="W762" s="144"/>
      <c r="X762" s="144"/>
      <c r="Y762" s="144"/>
      <c r="Z762" s="144"/>
    </row>
    <row r="763" spans="1:26" ht="13.5" customHeight="1">
      <c r="A763" s="144"/>
      <c r="B763" s="144"/>
      <c r="C763" s="143"/>
      <c r="D763" s="144"/>
      <c r="E763" s="144"/>
      <c r="F763" s="144"/>
      <c r="G763" s="144"/>
      <c r="H763" s="144"/>
      <c r="I763" s="144"/>
      <c r="J763" s="144"/>
      <c r="K763" s="144"/>
      <c r="L763" s="144"/>
      <c r="M763" s="144"/>
      <c r="N763" s="144"/>
      <c r="O763" s="144"/>
      <c r="P763" s="144"/>
      <c r="Q763" s="144"/>
      <c r="R763" s="144"/>
      <c r="S763" s="144"/>
      <c r="T763" s="144"/>
      <c r="U763" s="144"/>
      <c r="V763" s="144"/>
      <c r="W763" s="144"/>
      <c r="X763" s="144"/>
      <c r="Y763" s="144"/>
      <c r="Z763" s="144"/>
    </row>
    <row r="764" spans="1:26" ht="13.5" customHeight="1">
      <c r="A764" s="144"/>
      <c r="B764" s="144"/>
      <c r="C764" s="143"/>
      <c r="D764" s="144"/>
      <c r="E764" s="144"/>
      <c r="F764" s="144"/>
      <c r="G764" s="144"/>
      <c r="H764" s="144"/>
      <c r="I764" s="144"/>
      <c r="J764" s="144"/>
      <c r="K764" s="144"/>
      <c r="L764" s="144"/>
      <c r="M764" s="144"/>
      <c r="N764" s="144"/>
      <c r="O764" s="144"/>
      <c r="P764" s="144"/>
      <c r="Q764" s="144"/>
      <c r="R764" s="144"/>
      <c r="S764" s="144"/>
      <c r="T764" s="144"/>
      <c r="U764" s="144"/>
      <c r="V764" s="144"/>
      <c r="W764" s="144"/>
      <c r="X764" s="144"/>
      <c r="Y764" s="144"/>
      <c r="Z764" s="144"/>
    </row>
    <row r="765" spans="1:26" ht="13.5" customHeight="1">
      <c r="A765" s="144"/>
      <c r="B765" s="144"/>
      <c r="C765" s="143"/>
      <c r="D765" s="144"/>
      <c r="E765" s="144"/>
      <c r="F765" s="144"/>
      <c r="G765" s="144"/>
      <c r="H765" s="144"/>
      <c r="I765" s="144"/>
      <c r="J765" s="144"/>
      <c r="K765" s="144"/>
      <c r="L765" s="144"/>
      <c r="M765" s="144"/>
      <c r="N765" s="144"/>
      <c r="O765" s="144"/>
      <c r="P765" s="144"/>
      <c r="Q765" s="144"/>
      <c r="R765" s="144"/>
      <c r="S765" s="144"/>
      <c r="T765" s="144"/>
      <c r="U765" s="144"/>
      <c r="V765" s="144"/>
      <c r="W765" s="144"/>
      <c r="X765" s="144"/>
      <c r="Y765" s="144"/>
      <c r="Z765" s="144"/>
    </row>
    <row r="766" spans="1:26" ht="13.5" customHeight="1">
      <c r="A766" s="144"/>
      <c r="B766" s="144"/>
      <c r="C766" s="143"/>
      <c r="D766" s="144"/>
      <c r="E766" s="144"/>
      <c r="F766" s="144"/>
      <c r="G766" s="144"/>
      <c r="H766" s="144"/>
      <c r="I766" s="144"/>
      <c r="J766" s="144"/>
      <c r="K766" s="144"/>
      <c r="L766" s="144"/>
      <c r="M766" s="144"/>
      <c r="N766" s="144"/>
      <c r="O766" s="144"/>
      <c r="P766" s="144"/>
      <c r="Q766" s="144"/>
      <c r="R766" s="144"/>
      <c r="S766" s="144"/>
      <c r="T766" s="144"/>
      <c r="U766" s="144"/>
      <c r="V766" s="144"/>
      <c r="W766" s="144"/>
      <c r="X766" s="144"/>
      <c r="Y766" s="144"/>
      <c r="Z766" s="144"/>
    </row>
    <row r="767" spans="1:26" ht="13.5" customHeight="1">
      <c r="A767" s="144"/>
      <c r="B767" s="144"/>
      <c r="C767" s="143"/>
      <c r="D767" s="144"/>
      <c r="E767" s="144"/>
      <c r="F767" s="144"/>
      <c r="G767" s="144"/>
      <c r="H767" s="144"/>
      <c r="I767" s="144"/>
      <c r="J767" s="144"/>
      <c r="K767" s="144"/>
      <c r="L767" s="144"/>
      <c r="M767" s="144"/>
      <c r="N767" s="144"/>
      <c r="O767" s="144"/>
      <c r="P767" s="144"/>
      <c r="Q767" s="144"/>
      <c r="R767" s="144"/>
      <c r="S767" s="144"/>
      <c r="T767" s="144"/>
      <c r="U767" s="144"/>
      <c r="V767" s="144"/>
      <c r="W767" s="144"/>
      <c r="X767" s="144"/>
      <c r="Y767" s="144"/>
      <c r="Z767" s="144"/>
    </row>
    <row r="768" spans="1:26" ht="13.5" customHeight="1">
      <c r="A768" s="144"/>
      <c r="B768" s="144"/>
      <c r="C768" s="143"/>
      <c r="D768" s="144"/>
      <c r="E768" s="144"/>
      <c r="F768" s="144"/>
      <c r="G768" s="144"/>
      <c r="H768" s="144"/>
      <c r="I768" s="144"/>
      <c r="J768" s="144"/>
      <c r="K768" s="144"/>
      <c r="L768" s="144"/>
      <c r="M768" s="144"/>
      <c r="N768" s="144"/>
      <c r="O768" s="144"/>
      <c r="P768" s="144"/>
      <c r="Q768" s="144"/>
      <c r="R768" s="144"/>
      <c r="S768" s="144"/>
      <c r="T768" s="144"/>
      <c r="U768" s="144"/>
      <c r="V768" s="144"/>
      <c r="W768" s="144"/>
      <c r="X768" s="144"/>
      <c r="Y768" s="144"/>
      <c r="Z768" s="144"/>
    </row>
    <row r="769" spans="1:26" ht="13.5" customHeight="1">
      <c r="A769" s="144"/>
      <c r="B769" s="144"/>
      <c r="C769" s="143"/>
      <c r="D769" s="144"/>
      <c r="E769" s="144"/>
      <c r="F769" s="144"/>
      <c r="G769" s="144"/>
      <c r="H769" s="144"/>
      <c r="I769" s="144"/>
      <c r="J769" s="144"/>
      <c r="K769" s="144"/>
      <c r="L769" s="144"/>
      <c r="M769" s="144"/>
      <c r="N769" s="144"/>
      <c r="O769" s="144"/>
      <c r="P769" s="144"/>
      <c r="Q769" s="144"/>
      <c r="R769" s="144"/>
      <c r="S769" s="144"/>
      <c r="T769" s="144"/>
      <c r="U769" s="144"/>
      <c r="V769" s="144"/>
      <c r="W769" s="144"/>
      <c r="X769" s="144"/>
      <c r="Y769" s="144"/>
      <c r="Z769" s="144"/>
    </row>
    <row r="770" spans="1:26" ht="13.5" customHeight="1">
      <c r="A770" s="144"/>
      <c r="B770" s="144"/>
      <c r="C770" s="143"/>
      <c r="D770" s="144"/>
      <c r="E770" s="144"/>
      <c r="F770" s="144"/>
      <c r="G770" s="144"/>
      <c r="H770" s="144"/>
      <c r="I770" s="144"/>
      <c r="J770" s="144"/>
      <c r="K770" s="144"/>
      <c r="L770" s="144"/>
      <c r="M770" s="144"/>
      <c r="N770" s="144"/>
      <c r="O770" s="144"/>
      <c r="P770" s="144"/>
      <c r="Q770" s="144"/>
      <c r="R770" s="144"/>
      <c r="S770" s="144"/>
      <c r="T770" s="144"/>
      <c r="U770" s="144"/>
      <c r="V770" s="144"/>
      <c r="W770" s="144"/>
      <c r="X770" s="144"/>
      <c r="Y770" s="144"/>
      <c r="Z770" s="144"/>
    </row>
    <row r="771" spans="1:26" ht="13.5" customHeight="1">
      <c r="A771" s="144"/>
      <c r="B771" s="144"/>
      <c r="C771" s="143"/>
      <c r="D771" s="144"/>
      <c r="E771" s="144"/>
      <c r="F771" s="144"/>
      <c r="G771" s="144"/>
      <c r="H771" s="144"/>
      <c r="I771" s="144"/>
      <c r="J771" s="144"/>
      <c r="K771" s="144"/>
      <c r="L771" s="144"/>
      <c r="M771" s="144"/>
      <c r="N771" s="144"/>
      <c r="O771" s="144"/>
      <c r="P771" s="144"/>
      <c r="Q771" s="144"/>
      <c r="R771" s="144"/>
      <c r="S771" s="144"/>
      <c r="T771" s="144"/>
      <c r="U771" s="144"/>
      <c r="V771" s="144"/>
      <c r="W771" s="144"/>
      <c r="X771" s="144"/>
      <c r="Y771" s="144"/>
      <c r="Z771" s="144"/>
    </row>
    <row r="772" spans="1:26" ht="13.5" customHeight="1">
      <c r="A772" s="144"/>
      <c r="B772" s="144"/>
      <c r="C772" s="143"/>
      <c r="D772" s="144"/>
      <c r="E772" s="144"/>
      <c r="F772" s="144"/>
      <c r="G772" s="144"/>
      <c r="H772" s="144"/>
      <c r="I772" s="144"/>
      <c r="J772" s="144"/>
      <c r="K772" s="144"/>
      <c r="L772" s="144"/>
      <c r="M772" s="144"/>
      <c r="N772" s="144"/>
      <c r="O772" s="144"/>
      <c r="P772" s="144"/>
      <c r="Q772" s="144"/>
      <c r="R772" s="144"/>
      <c r="S772" s="144"/>
      <c r="T772" s="144"/>
      <c r="U772" s="144"/>
      <c r="V772" s="144"/>
      <c r="W772" s="144"/>
      <c r="X772" s="144"/>
      <c r="Y772" s="144"/>
      <c r="Z772" s="144"/>
    </row>
    <row r="773" spans="1:26" ht="13.5" customHeight="1">
      <c r="A773" s="144"/>
      <c r="B773" s="144"/>
      <c r="C773" s="143"/>
      <c r="D773" s="144"/>
      <c r="E773" s="144"/>
      <c r="F773" s="144"/>
      <c r="G773" s="144"/>
      <c r="H773" s="144"/>
      <c r="I773" s="144"/>
      <c r="J773" s="144"/>
      <c r="K773" s="144"/>
      <c r="L773" s="144"/>
      <c r="M773" s="144"/>
      <c r="N773" s="144"/>
      <c r="O773" s="144"/>
      <c r="P773" s="144"/>
      <c r="Q773" s="144"/>
      <c r="R773" s="144"/>
      <c r="S773" s="144"/>
      <c r="T773" s="144"/>
      <c r="U773" s="144"/>
      <c r="V773" s="144"/>
      <c r="W773" s="144"/>
      <c r="X773" s="144"/>
      <c r="Y773" s="144"/>
      <c r="Z773" s="144"/>
    </row>
    <row r="774" spans="1:26" ht="13.5" customHeight="1">
      <c r="A774" s="144"/>
      <c r="B774" s="144"/>
      <c r="C774" s="143"/>
      <c r="D774" s="144"/>
      <c r="E774" s="144"/>
      <c r="F774" s="144"/>
      <c r="G774" s="144"/>
      <c r="H774" s="144"/>
      <c r="I774" s="144"/>
      <c r="J774" s="144"/>
      <c r="K774" s="144"/>
      <c r="L774" s="144"/>
      <c r="M774" s="144"/>
      <c r="N774" s="144"/>
      <c r="O774" s="144"/>
      <c r="P774" s="144"/>
      <c r="Q774" s="144"/>
      <c r="R774" s="144"/>
      <c r="S774" s="144"/>
      <c r="T774" s="144"/>
      <c r="U774" s="144"/>
      <c r="V774" s="144"/>
      <c r="W774" s="144"/>
      <c r="X774" s="144"/>
      <c r="Y774" s="144"/>
      <c r="Z774" s="144"/>
    </row>
    <row r="775" spans="1:26" ht="13.5" customHeight="1">
      <c r="A775" s="144"/>
      <c r="B775" s="144"/>
      <c r="C775" s="143"/>
      <c r="D775" s="144"/>
      <c r="E775" s="144"/>
      <c r="F775" s="144"/>
      <c r="G775" s="144"/>
      <c r="H775" s="144"/>
      <c r="I775" s="144"/>
      <c r="J775" s="144"/>
      <c r="K775" s="144"/>
      <c r="L775" s="144"/>
      <c r="M775" s="144"/>
      <c r="N775" s="144"/>
      <c r="O775" s="144"/>
      <c r="P775" s="144"/>
      <c r="Q775" s="144"/>
      <c r="R775" s="144"/>
      <c r="S775" s="144"/>
      <c r="T775" s="144"/>
      <c r="U775" s="144"/>
      <c r="V775" s="144"/>
      <c r="W775" s="144"/>
      <c r="X775" s="144"/>
      <c r="Y775" s="144"/>
      <c r="Z775" s="144"/>
    </row>
    <row r="776" spans="1:26" ht="13.5" customHeight="1">
      <c r="A776" s="144"/>
      <c r="B776" s="144"/>
      <c r="C776" s="143"/>
      <c r="D776" s="144"/>
      <c r="E776" s="144"/>
      <c r="F776" s="144"/>
      <c r="G776" s="144"/>
      <c r="H776" s="144"/>
      <c r="I776" s="144"/>
      <c r="J776" s="144"/>
      <c r="K776" s="144"/>
      <c r="L776" s="144"/>
      <c r="M776" s="144"/>
      <c r="N776" s="144"/>
      <c r="O776" s="144"/>
      <c r="P776" s="144"/>
      <c r="Q776" s="144"/>
      <c r="R776" s="144"/>
      <c r="S776" s="144"/>
      <c r="T776" s="144"/>
      <c r="U776" s="144"/>
      <c r="V776" s="144"/>
      <c r="W776" s="144"/>
      <c r="X776" s="144"/>
      <c r="Y776" s="144"/>
      <c r="Z776" s="144"/>
    </row>
    <row r="777" spans="1:26" ht="13.5" customHeight="1">
      <c r="A777" s="144"/>
      <c r="B777" s="144"/>
      <c r="C777" s="143"/>
      <c r="D777" s="144"/>
      <c r="E777" s="144"/>
      <c r="F777" s="144"/>
      <c r="G777" s="144"/>
      <c r="H777" s="144"/>
      <c r="I777" s="144"/>
      <c r="J777" s="144"/>
      <c r="K777" s="144"/>
      <c r="L777" s="144"/>
      <c r="M777" s="144"/>
      <c r="N777" s="144"/>
      <c r="O777" s="144"/>
      <c r="P777" s="144"/>
      <c r="Q777" s="144"/>
      <c r="R777" s="144"/>
      <c r="S777" s="144"/>
      <c r="T777" s="144"/>
      <c r="U777" s="144"/>
      <c r="V777" s="144"/>
      <c r="W777" s="144"/>
      <c r="X777" s="144"/>
      <c r="Y777" s="144"/>
      <c r="Z777" s="144"/>
    </row>
    <row r="778" spans="1:26" ht="13.5" customHeight="1">
      <c r="A778" s="144"/>
      <c r="B778" s="144"/>
      <c r="C778" s="143"/>
      <c r="D778" s="144"/>
      <c r="E778" s="144"/>
      <c r="F778" s="144"/>
      <c r="G778" s="144"/>
      <c r="H778" s="144"/>
      <c r="I778" s="144"/>
      <c r="J778" s="144"/>
      <c r="K778" s="144"/>
      <c r="L778" s="144"/>
      <c r="M778" s="144"/>
      <c r="N778" s="144"/>
      <c r="O778" s="144"/>
      <c r="P778" s="144"/>
      <c r="Q778" s="144"/>
      <c r="R778" s="144"/>
      <c r="S778" s="144"/>
      <c r="T778" s="144"/>
      <c r="U778" s="144"/>
      <c r="V778" s="144"/>
      <c r="W778" s="144"/>
      <c r="X778" s="144"/>
      <c r="Y778" s="144"/>
      <c r="Z778" s="144"/>
    </row>
    <row r="779" spans="1:26" ht="13.5" customHeight="1">
      <c r="A779" s="144"/>
      <c r="B779" s="144"/>
      <c r="C779" s="143"/>
      <c r="D779" s="144"/>
      <c r="E779" s="144"/>
      <c r="F779" s="144"/>
      <c r="G779" s="144"/>
      <c r="H779" s="144"/>
      <c r="I779" s="144"/>
      <c r="J779" s="144"/>
      <c r="K779" s="144"/>
      <c r="L779" s="144"/>
      <c r="M779" s="144"/>
      <c r="N779" s="144"/>
      <c r="O779" s="144"/>
      <c r="P779" s="144"/>
      <c r="Q779" s="144"/>
      <c r="R779" s="144"/>
      <c r="S779" s="144"/>
      <c r="T779" s="144"/>
      <c r="U779" s="144"/>
      <c r="V779" s="144"/>
      <c r="W779" s="144"/>
      <c r="X779" s="144"/>
      <c r="Y779" s="144"/>
      <c r="Z779" s="144"/>
    </row>
    <row r="780" spans="1:26" ht="13.5" customHeight="1">
      <c r="A780" s="144"/>
      <c r="B780" s="144"/>
      <c r="C780" s="143"/>
      <c r="D780" s="144"/>
      <c r="E780" s="144"/>
      <c r="F780" s="144"/>
      <c r="G780" s="144"/>
      <c r="H780" s="144"/>
      <c r="I780" s="144"/>
      <c r="J780" s="144"/>
      <c r="K780" s="144"/>
      <c r="L780" s="144"/>
      <c r="M780" s="144"/>
      <c r="N780" s="144"/>
      <c r="O780" s="144"/>
      <c r="P780" s="144"/>
      <c r="Q780" s="144"/>
      <c r="R780" s="144"/>
      <c r="S780" s="144"/>
      <c r="T780" s="144"/>
      <c r="U780" s="144"/>
      <c r="V780" s="144"/>
      <c r="W780" s="144"/>
      <c r="X780" s="144"/>
      <c r="Y780" s="144"/>
      <c r="Z780" s="144"/>
    </row>
    <row r="781" spans="1:26" ht="13.5" customHeight="1">
      <c r="A781" s="144"/>
      <c r="B781" s="144"/>
      <c r="C781" s="143"/>
      <c r="D781" s="144"/>
      <c r="E781" s="144"/>
      <c r="F781" s="144"/>
      <c r="G781" s="144"/>
      <c r="H781" s="144"/>
      <c r="I781" s="144"/>
      <c r="J781" s="144"/>
      <c r="K781" s="144"/>
      <c r="L781" s="144"/>
      <c r="M781" s="144"/>
      <c r="N781" s="144"/>
      <c r="O781" s="144"/>
      <c r="P781" s="144"/>
      <c r="Q781" s="144"/>
      <c r="R781" s="144"/>
      <c r="S781" s="144"/>
      <c r="T781" s="144"/>
      <c r="U781" s="144"/>
      <c r="V781" s="144"/>
      <c r="W781" s="144"/>
      <c r="X781" s="144"/>
      <c r="Y781" s="144"/>
      <c r="Z781" s="144"/>
    </row>
    <row r="782" spans="1:26" ht="13.5" customHeight="1">
      <c r="A782" s="144"/>
      <c r="B782" s="144"/>
      <c r="C782" s="143"/>
      <c r="D782" s="144"/>
      <c r="E782" s="144"/>
      <c r="F782" s="144"/>
      <c r="G782" s="144"/>
      <c r="H782" s="144"/>
      <c r="I782" s="144"/>
      <c r="J782" s="144"/>
      <c r="K782" s="144"/>
      <c r="L782" s="144"/>
      <c r="M782" s="144"/>
      <c r="N782" s="144"/>
      <c r="O782" s="144"/>
      <c r="P782" s="144"/>
      <c r="Q782" s="144"/>
      <c r="R782" s="144"/>
      <c r="S782" s="144"/>
      <c r="T782" s="144"/>
      <c r="U782" s="144"/>
      <c r="V782" s="144"/>
      <c r="W782" s="144"/>
      <c r="X782" s="144"/>
      <c r="Y782" s="144"/>
      <c r="Z782" s="144"/>
    </row>
    <row r="783" spans="1:26" ht="13.5" customHeight="1">
      <c r="A783" s="144"/>
      <c r="B783" s="144"/>
      <c r="C783" s="143"/>
      <c r="D783" s="144"/>
      <c r="E783" s="144"/>
      <c r="F783" s="144"/>
      <c r="G783" s="144"/>
      <c r="H783" s="144"/>
      <c r="I783" s="144"/>
      <c r="J783" s="144"/>
      <c r="K783" s="144"/>
      <c r="L783" s="144"/>
      <c r="M783" s="144"/>
      <c r="N783" s="144"/>
      <c r="O783" s="144"/>
      <c r="P783" s="144"/>
      <c r="Q783" s="144"/>
      <c r="R783" s="144"/>
      <c r="S783" s="144"/>
      <c r="T783" s="144"/>
      <c r="U783" s="144"/>
      <c r="V783" s="144"/>
      <c r="W783" s="144"/>
      <c r="X783" s="144"/>
      <c r="Y783" s="144"/>
      <c r="Z783" s="144"/>
    </row>
    <row r="784" spans="1:26" ht="13.5" customHeight="1">
      <c r="A784" s="144"/>
      <c r="B784" s="144"/>
      <c r="C784" s="143"/>
      <c r="D784" s="144"/>
      <c r="E784" s="144"/>
      <c r="F784" s="144"/>
      <c r="G784" s="144"/>
      <c r="H784" s="144"/>
      <c r="I784" s="144"/>
      <c r="J784" s="144"/>
      <c r="K784" s="144"/>
      <c r="L784" s="144"/>
      <c r="M784" s="144"/>
      <c r="N784" s="144"/>
      <c r="O784" s="144"/>
      <c r="P784" s="144"/>
      <c r="Q784" s="144"/>
      <c r="R784" s="144"/>
      <c r="S784" s="144"/>
      <c r="T784" s="144"/>
      <c r="U784" s="144"/>
      <c r="V784" s="144"/>
      <c r="W784" s="144"/>
      <c r="X784" s="144"/>
      <c r="Y784" s="144"/>
      <c r="Z784" s="144"/>
    </row>
    <row r="785" spans="1:26" ht="13.5" customHeight="1">
      <c r="A785" s="144"/>
      <c r="B785" s="144"/>
      <c r="C785" s="143"/>
      <c r="D785" s="144"/>
      <c r="E785" s="144"/>
      <c r="F785" s="144"/>
      <c r="G785" s="144"/>
      <c r="H785" s="144"/>
      <c r="I785" s="144"/>
      <c r="J785" s="144"/>
      <c r="K785" s="144"/>
      <c r="L785" s="144"/>
      <c r="M785" s="144"/>
      <c r="N785" s="144"/>
      <c r="O785" s="144"/>
      <c r="P785" s="144"/>
      <c r="Q785" s="144"/>
      <c r="R785" s="144"/>
      <c r="S785" s="144"/>
      <c r="T785" s="144"/>
      <c r="U785" s="144"/>
      <c r="V785" s="144"/>
      <c r="W785" s="144"/>
      <c r="X785" s="144"/>
      <c r="Y785" s="144"/>
      <c r="Z785" s="144"/>
    </row>
    <row r="786" spans="1:26" ht="13.5" customHeight="1">
      <c r="A786" s="144"/>
      <c r="B786" s="144"/>
      <c r="C786" s="143"/>
      <c r="D786" s="144"/>
      <c r="E786" s="144"/>
      <c r="F786" s="144"/>
      <c r="G786" s="144"/>
      <c r="H786" s="144"/>
      <c r="I786" s="144"/>
      <c r="J786" s="144"/>
      <c r="K786" s="144"/>
      <c r="L786" s="144"/>
      <c r="M786" s="144"/>
      <c r="N786" s="144"/>
      <c r="O786" s="144"/>
      <c r="P786" s="144"/>
      <c r="Q786" s="144"/>
      <c r="R786" s="144"/>
      <c r="S786" s="144"/>
      <c r="T786" s="144"/>
      <c r="U786" s="144"/>
      <c r="V786" s="144"/>
      <c r="W786" s="144"/>
      <c r="X786" s="144"/>
      <c r="Y786" s="144"/>
      <c r="Z786" s="144"/>
    </row>
    <row r="787" spans="1:26" ht="13.5" customHeight="1">
      <c r="A787" s="144"/>
      <c r="B787" s="144"/>
      <c r="C787" s="143"/>
      <c r="D787" s="144"/>
      <c r="E787" s="144"/>
      <c r="F787" s="144"/>
      <c r="G787" s="144"/>
      <c r="H787" s="144"/>
      <c r="I787" s="144"/>
      <c r="J787" s="144"/>
      <c r="K787" s="144"/>
      <c r="L787" s="144"/>
      <c r="M787" s="144"/>
      <c r="N787" s="144"/>
      <c r="O787" s="144"/>
      <c r="P787" s="144"/>
      <c r="Q787" s="144"/>
      <c r="R787" s="144"/>
      <c r="S787" s="144"/>
      <c r="T787" s="144"/>
      <c r="U787" s="144"/>
      <c r="V787" s="144"/>
      <c r="W787" s="144"/>
      <c r="X787" s="144"/>
      <c r="Y787" s="144"/>
      <c r="Z787" s="144"/>
    </row>
    <row r="788" spans="1:26" ht="13.5" customHeight="1">
      <c r="A788" s="144"/>
      <c r="B788" s="144"/>
      <c r="C788" s="143"/>
      <c r="D788" s="144"/>
      <c r="E788" s="144"/>
      <c r="F788" s="144"/>
      <c r="G788" s="144"/>
      <c r="H788" s="144"/>
      <c r="I788" s="144"/>
      <c r="J788" s="144"/>
      <c r="K788" s="144"/>
      <c r="L788" s="144"/>
      <c r="M788" s="144"/>
      <c r="N788" s="144"/>
      <c r="O788" s="144"/>
      <c r="P788" s="144"/>
      <c r="Q788" s="144"/>
      <c r="R788" s="144"/>
      <c r="S788" s="144"/>
      <c r="T788" s="144"/>
      <c r="U788" s="144"/>
      <c r="V788" s="144"/>
      <c r="W788" s="144"/>
      <c r="X788" s="144"/>
      <c r="Y788" s="144"/>
      <c r="Z788" s="144"/>
    </row>
    <row r="789" spans="1:26" ht="13.5" customHeight="1">
      <c r="A789" s="144"/>
      <c r="B789" s="144"/>
      <c r="C789" s="143"/>
      <c r="D789" s="144"/>
      <c r="E789" s="144"/>
      <c r="F789" s="144"/>
      <c r="G789" s="144"/>
      <c r="H789" s="144"/>
      <c r="I789" s="144"/>
      <c r="J789" s="144"/>
      <c r="K789" s="144"/>
      <c r="L789" s="144"/>
      <c r="M789" s="144"/>
      <c r="N789" s="144"/>
      <c r="O789" s="144"/>
      <c r="P789" s="144"/>
      <c r="Q789" s="144"/>
      <c r="R789" s="144"/>
      <c r="S789" s="144"/>
      <c r="T789" s="144"/>
      <c r="U789" s="144"/>
      <c r="V789" s="144"/>
      <c r="W789" s="144"/>
      <c r="X789" s="144"/>
      <c r="Y789" s="144"/>
      <c r="Z789" s="144"/>
    </row>
    <row r="790" spans="1:26" ht="13.5" customHeight="1">
      <c r="A790" s="144"/>
      <c r="B790" s="144"/>
      <c r="C790" s="143"/>
      <c r="D790" s="144"/>
      <c r="E790" s="144"/>
      <c r="F790" s="144"/>
      <c r="G790" s="144"/>
      <c r="H790" s="144"/>
      <c r="I790" s="144"/>
      <c r="J790" s="144"/>
      <c r="K790" s="144"/>
      <c r="L790" s="144"/>
      <c r="M790" s="144"/>
      <c r="N790" s="144"/>
      <c r="O790" s="144"/>
      <c r="P790" s="144"/>
      <c r="Q790" s="144"/>
      <c r="R790" s="144"/>
      <c r="S790" s="144"/>
      <c r="T790" s="144"/>
      <c r="U790" s="144"/>
      <c r="V790" s="144"/>
      <c r="W790" s="144"/>
      <c r="X790" s="144"/>
      <c r="Y790" s="144"/>
      <c r="Z790" s="144"/>
    </row>
    <row r="791" spans="1:26" ht="13.5" customHeight="1">
      <c r="A791" s="144"/>
      <c r="B791" s="144"/>
      <c r="C791" s="143"/>
      <c r="D791" s="144"/>
      <c r="E791" s="144"/>
      <c r="F791" s="144"/>
      <c r="G791" s="144"/>
      <c r="H791" s="144"/>
      <c r="I791" s="144"/>
      <c r="J791" s="144"/>
      <c r="K791" s="144"/>
      <c r="L791" s="144"/>
      <c r="M791" s="144"/>
      <c r="N791" s="144"/>
      <c r="O791" s="144"/>
      <c r="P791" s="144"/>
      <c r="Q791" s="144"/>
      <c r="R791" s="144"/>
      <c r="S791" s="144"/>
      <c r="T791" s="144"/>
      <c r="U791" s="144"/>
      <c r="V791" s="144"/>
      <c r="W791" s="144"/>
      <c r="X791" s="144"/>
      <c r="Y791" s="144"/>
      <c r="Z791" s="144"/>
    </row>
    <row r="792" spans="1:26" ht="13.5" customHeight="1">
      <c r="A792" s="144"/>
      <c r="B792" s="144"/>
      <c r="C792" s="143"/>
      <c r="D792" s="144"/>
      <c r="E792" s="144"/>
      <c r="F792" s="144"/>
      <c r="G792" s="144"/>
      <c r="H792" s="144"/>
      <c r="I792" s="144"/>
      <c r="J792" s="144"/>
      <c r="K792" s="144"/>
      <c r="L792" s="144"/>
      <c r="M792" s="144"/>
      <c r="N792" s="144"/>
      <c r="O792" s="144"/>
      <c r="P792" s="144"/>
      <c r="Q792" s="144"/>
      <c r="R792" s="144"/>
      <c r="S792" s="144"/>
      <c r="T792" s="144"/>
      <c r="U792" s="144"/>
      <c r="V792" s="144"/>
      <c r="W792" s="144"/>
      <c r="X792" s="144"/>
      <c r="Y792" s="144"/>
      <c r="Z792" s="144"/>
    </row>
    <row r="793" spans="1:26" ht="13.5" customHeight="1">
      <c r="A793" s="144"/>
      <c r="B793" s="144"/>
      <c r="C793" s="143"/>
      <c r="D793" s="144"/>
      <c r="E793" s="144"/>
      <c r="F793" s="144"/>
      <c r="G793" s="144"/>
      <c r="H793" s="144"/>
      <c r="I793" s="144"/>
      <c r="J793" s="144"/>
      <c r="K793" s="144"/>
      <c r="L793" s="144"/>
      <c r="M793" s="144"/>
      <c r="N793" s="144"/>
      <c r="O793" s="144"/>
      <c r="P793" s="144"/>
      <c r="Q793" s="144"/>
      <c r="R793" s="144"/>
      <c r="S793" s="144"/>
      <c r="T793" s="144"/>
      <c r="U793" s="144"/>
      <c r="V793" s="144"/>
      <c r="W793" s="144"/>
      <c r="X793" s="144"/>
      <c r="Y793" s="144"/>
      <c r="Z793" s="144"/>
    </row>
    <row r="794" spans="1:26" ht="13.5" customHeight="1">
      <c r="A794" s="144"/>
      <c r="B794" s="144"/>
      <c r="C794" s="143"/>
      <c r="D794" s="144"/>
      <c r="E794" s="144"/>
      <c r="F794" s="144"/>
      <c r="G794" s="144"/>
      <c r="H794" s="144"/>
      <c r="I794" s="144"/>
      <c r="J794" s="144"/>
      <c r="K794" s="144"/>
      <c r="L794" s="144"/>
      <c r="M794" s="144"/>
      <c r="N794" s="144"/>
      <c r="O794" s="144"/>
      <c r="P794" s="144"/>
      <c r="Q794" s="144"/>
      <c r="R794" s="144"/>
      <c r="S794" s="144"/>
      <c r="T794" s="144"/>
      <c r="U794" s="144"/>
      <c r="V794" s="144"/>
      <c r="W794" s="144"/>
      <c r="X794" s="144"/>
      <c r="Y794" s="144"/>
      <c r="Z794" s="144"/>
    </row>
    <row r="795" spans="1:26" ht="13.5" customHeight="1">
      <c r="A795" s="144"/>
      <c r="B795" s="144"/>
      <c r="C795" s="143"/>
      <c r="D795" s="144"/>
      <c r="E795" s="144"/>
      <c r="F795" s="144"/>
      <c r="G795" s="144"/>
      <c r="H795" s="144"/>
      <c r="I795" s="144"/>
      <c r="J795" s="144"/>
      <c r="K795" s="144"/>
      <c r="L795" s="144"/>
      <c r="M795" s="144"/>
      <c r="N795" s="144"/>
      <c r="O795" s="144"/>
      <c r="P795" s="144"/>
      <c r="Q795" s="144"/>
      <c r="R795" s="144"/>
      <c r="S795" s="144"/>
      <c r="T795" s="144"/>
      <c r="U795" s="144"/>
      <c r="V795" s="144"/>
      <c r="W795" s="144"/>
      <c r="X795" s="144"/>
      <c r="Y795" s="144"/>
      <c r="Z795" s="144"/>
    </row>
    <row r="796" spans="1:26" ht="13.5" customHeight="1">
      <c r="A796" s="144"/>
      <c r="B796" s="144"/>
      <c r="C796" s="143"/>
      <c r="D796" s="144"/>
      <c r="E796" s="144"/>
      <c r="F796" s="144"/>
      <c r="G796" s="144"/>
      <c r="H796" s="144"/>
      <c r="I796" s="144"/>
      <c r="J796" s="144"/>
      <c r="K796" s="144"/>
      <c r="L796" s="144"/>
      <c r="M796" s="144"/>
      <c r="N796" s="144"/>
      <c r="O796" s="144"/>
      <c r="P796" s="144"/>
      <c r="Q796" s="144"/>
      <c r="R796" s="144"/>
      <c r="S796" s="144"/>
      <c r="T796" s="144"/>
      <c r="U796" s="144"/>
      <c r="V796" s="144"/>
      <c r="W796" s="144"/>
      <c r="X796" s="144"/>
      <c r="Y796" s="144"/>
      <c r="Z796" s="144"/>
    </row>
    <row r="797" spans="1:26" ht="13.5" customHeight="1">
      <c r="A797" s="144"/>
      <c r="B797" s="144"/>
      <c r="C797" s="143"/>
      <c r="D797" s="144"/>
      <c r="E797" s="144"/>
      <c r="F797" s="144"/>
      <c r="G797" s="144"/>
      <c r="H797" s="144"/>
      <c r="I797" s="144"/>
      <c r="J797" s="144"/>
      <c r="K797" s="144"/>
      <c r="L797" s="144"/>
      <c r="M797" s="144"/>
      <c r="N797" s="144"/>
      <c r="O797" s="144"/>
      <c r="P797" s="144"/>
      <c r="Q797" s="144"/>
      <c r="R797" s="144"/>
      <c r="S797" s="144"/>
      <c r="T797" s="144"/>
      <c r="U797" s="144"/>
      <c r="V797" s="144"/>
      <c r="W797" s="144"/>
      <c r="X797" s="144"/>
      <c r="Y797" s="144"/>
      <c r="Z797" s="144"/>
    </row>
    <row r="798" spans="1:26" ht="13.5" customHeight="1">
      <c r="A798" s="144"/>
      <c r="B798" s="144"/>
      <c r="C798" s="143"/>
      <c r="D798" s="144"/>
      <c r="E798" s="144"/>
      <c r="F798" s="144"/>
      <c r="G798" s="144"/>
      <c r="H798" s="144"/>
      <c r="I798" s="144"/>
      <c r="J798" s="144"/>
      <c r="K798" s="144"/>
      <c r="L798" s="144"/>
      <c r="M798" s="144"/>
      <c r="N798" s="144"/>
      <c r="O798" s="144"/>
      <c r="P798" s="144"/>
      <c r="Q798" s="144"/>
      <c r="R798" s="144"/>
      <c r="S798" s="144"/>
      <c r="T798" s="144"/>
      <c r="U798" s="144"/>
      <c r="V798" s="144"/>
      <c r="W798" s="144"/>
      <c r="X798" s="144"/>
      <c r="Y798" s="144"/>
      <c r="Z798" s="144"/>
    </row>
    <row r="799" spans="1:26" ht="13.5" customHeight="1">
      <c r="A799" s="144"/>
      <c r="B799" s="144"/>
      <c r="C799" s="143"/>
      <c r="D799" s="144"/>
      <c r="E799" s="144"/>
      <c r="F799" s="144"/>
      <c r="G799" s="144"/>
      <c r="H799" s="144"/>
      <c r="I799" s="144"/>
      <c r="J799" s="144"/>
      <c r="K799" s="144"/>
      <c r="L799" s="144"/>
      <c r="M799" s="144"/>
      <c r="N799" s="144"/>
      <c r="O799" s="144"/>
      <c r="P799" s="144"/>
      <c r="Q799" s="144"/>
      <c r="R799" s="144"/>
      <c r="S799" s="144"/>
      <c r="T799" s="144"/>
      <c r="U799" s="144"/>
      <c r="V799" s="144"/>
      <c r="W799" s="144"/>
      <c r="X799" s="144"/>
      <c r="Y799" s="144"/>
      <c r="Z799" s="144"/>
    </row>
    <row r="800" spans="1:26" ht="13.5" customHeight="1">
      <c r="A800" s="144"/>
      <c r="B800" s="144"/>
      <c r="C800" s="143"/>
      <c r="D800" s="144"/>
      <c r="E800" s="144"/>
      <c r="F800" s="144"/>
      <c r="G800" s="144"/>
      <c r="H800" s="144"/>
      <c r="I800" s="144"/>
      <c r="J800" s="144"/>
      <c r="K800" s="144"/>
      <c r="L800" s="144"/>
      <c r="M800" s="144"/>
      <c r="N800" s="144"/>
      <c r="O800" s="144"/>
      <c r="P800" s="144"/>
      <c r="Q800" s="144"/>
      <c r="R800" s="144"/>
      <c r="S800" s="144"/>
      <c r="T800" s="144"/>
      <c r="U800" s="144"/>
      <c r="V800" s="144"/>
      <c r="W800" s="144"/>
      <c r="X800" s="144"/>
      <c r="Y800" s="144"/>
      <c r="Z800" s="144"/>
    </row>
    <row r="801" spans="1:26" ht="13.5" customHeight="1">
      <c r="A801" s="144"/>
      <c r="B801" s="144"/>
      <c r="C801" s="143"/>
      <c r="D801" s="144"/>
      <c r="E801" s="144"/>
      <c r="F801" s="144"/>
      <c r="G801" s="144"/>
      <c r="H801" s="144"/>
      <c r="I801" s="144"/>
      <c r="J801" s="144"/>
      <c r="K801" s="144"/>
      <c r="L801" s="144"/>
      <c r="M801" s="144"/>
      <c r="N801" s="144"/>
      <c r="O801" s="144"/>
      <c r="P801" s="144"/>
      <c r="Q801" s="144"/>
      <c r="R801" s="144"/>
      <c r="S801" s="144"/>
      <c r="T801" s="144"/>
      <c r="U801" s="144"/>
      <c r="V801" s="144"/>
      <c r="W801" s="144"/>
      <c r="X801" s="144"/>
      <c r="Y801" s="144"/>
      <c r="Z801" s="144"/>
    </row>
    <row r="802" spans="1:26" ht="13.5" customHeight="1">
      <c r="A802" s="144"/>
      <c r="B802" s="144"/>
      <c r="C802" s="143"/>
      <c r="D802" s="144"/>
      <c r="E802" s="144"/>
      <c r="F802" s="144"/>
      <c r="G802" s="144"/>
      <c r="H802" s="144"/>
      <c r="I802" s="144"/>
      <c r="J802" s="144"/>
      <c r="K802" s="144"/>
      <c r="L802" s="144"/>
      <c r="M802" s="144"/>
      <c r="N802" s="144"/>
      <c r="O802" s="144"/>
      <c r="P802" s="144"/>
      <c r="Q802" s="144"/>
      <c r="R802" s="144"/>
      <c r="S802" s="144"/>
      <c r="T802" s="144"/>
      <c r="U802" s="144"/>
      <c r="V802" s="144"/>
      <c r="W802" s="144"/>
      <c r="X802" s="144"/>
      <c r="Y802" s="144"/>
      <c r="Z802" s="144"/>
    </row>
    <row r="803" spans="1:26" ht="13.5" customHeight="1">
      <c r="A803" s="144"/>
      <c r="B803" s="144"/>
      <c r="C803" s="143"/>
      <c r="D803" s="144"/>
      <c r="E803" s="144"/>
      <c r="F803" s="144"/>
      <c r="G803" s="144"/>
      <c r="H803" s="144"/>
      <c r="I803" s="144"/>
      <c r="J803" s="144"/>
      <c r="K803" s="144"/>
      <c r="L803" s="144"/>
      <c r="M803" s="144"/>
      <c r="N803" s="144"/>
      <c r="O803" s="144"/>
      <c r="P803" s="144"/>
      <c r="Q803" s="144"/>
      <c r="R803" s="144"/>
      <c r="S803" s="144"/>
      <c r="T803" s="144"/>
      <c r="U803" s="144"/>
      <c r="V803" s="144"/>
      <c r="W803" s="144"/>
      <c r="X803" s="144"/>
      <c r="Y803" s="144"/>
      <c r="Z803" s="144"/>
    </row>
    <row r="804" spans="1:26" ht="13.5" customHeight="1">
      <c r="A804" s="144"/>
      <c r="B804" s="144"/>
      <c r="C804" s="143"/>
      <c r="D804" s="144"/>
      <c r="E804" s="144"/>
      <c r="F804" s="144"/>
      <c r="G804" s="144"/>
      <c r="H804" s="144"/>
      <c r="I804" s="144"/>
      <c r="J804" s="144"/>
      <c r="K804" s="144"/>
      <c r="L804" s="144"/>
      <c r="M804" s="144"/>
      <c r="N804" s="144"/>
      <c r="O804" s="144"/>
      <c r="P804" s="144"/>
      <c r="Q804" s="144"/>
      <c r="R804" s="144"/>
      <c r="S804" s="144"/>
      <c r="T804" s="144"/>
      <c r="U804" s="144"/>
      <c r="V804" s="144"/>
      <c r="W804" s="144"/>
      <c r="X804" s="144"/>
      <c r="Y804" s="144"/>
      <c r="Z804" s="144"/>
    </row>
    <row r="805" spans="1:26" ht="13.5" customHeight="1">
      <c r="A805" s="144"/>
      <c r="B805" s="144"/>
      <c r="C805" s="143"/>
      <c r="D805" s="144"/>
      <c r="E805" s="144"/>
      <c r="F805" s="144"/>
      <c r="G805" s="144"/>
      <c r="H805" s="144"/>
      <c r="I805" s="144"/>
      <c r="J805" s="144"/>
      <c r="K805" s="144"/>
      <c r="L805" s="144"/>
      <c r="M805" s="144"/>
      <c r="N805" s="144"/>
      <c r="O805" s="144"/>
      <c r="P805" s="144"/>
      <c r="Q805" s="144"/>
      <c r="R805" s="144"/>
      <c r="S805" s="144"/>
      <c r="T805" s="144"/>
      <c r="U805" s="144"/>
      <c r="V805" s="144"/>
      <c r="W805" s="144"/>
      <c r="X805" s="144"/>
      <c r="Y805" s="144"/>
      <c r="Z805" s="144"/>
    </row>
    <row r="806" spans="1:26" ht="13.5" customHeight="1">
      <c r="A806" s="144"/>
      <c r="B806" s="144"/>
      <c r="C806" s="143"/>
      <c r="D806" s="144"/>
      <c r="E806" s="144"/>
      <c r="F806" s="144"/>
      <c r="G806" s="144"/>
      <c r="H806" s="144"/>
      <c r="I806" s="144"/>
      <c r="J806" s="144"/>
      <c r="K806" s="144"/>
      <c r="L806" s="144"/>
      <c r="M806" s="144"/>
      <c r="N806" s="144"/>
      <c r="O806" s="144"/>
      <c r="P806" s="144"/>
      <c r="Q806" s="144"/>
      <c r="R806" s="144"/>
      <c r="S806" s="144"/>
      <c r="T806" s="144"/>
      <c r="U806" s="144"/>
      <c r="V806" s="144"/>
      <c r="W806" s="144"/>
      <c r="X806" s="144"/>
      <c r="Y806" s="144"/>
      <c r="Z806" s="144"/>
    </row>
    <row r="807" spans="1:26" ht="13.5" customHeight="1">
      <c r="A807" s="144"/>
      <c r="B807" s="144"/>
      <c r="C807" s="143"/>
      <c r="D807" s="144"/>
      <c r="E807" s="144"/>
      <c r="F807" s="144"/>
      <c r="G807" s="144"/>
      <c r="H807" s="144"/>
      <c r="I807" s="144"/>
      <c r="J807" s="144"/>
      <c r="K807" s="144"/>
      <c r="L807" s="144"/>
      <c r="M807" s="144"/>
      <c r="N807" s="144"/>
      <c r="O807" s="144"/>
      <c r="P807" s="144"/>
      <c r="Q807" s="144"/>
      <c r="R807" s="144"/>
      <c r="S807" s="144"/>
      <c r="T807" s="144"/>
      <c r="U807" s="144"/>
      <c r="V807" s="144"/>
      <c r="W807" s="144"/>
      <c r="X807" s="144"/>
      <c r="Y807" s="144"/>
      <c r="Z807" s="144"/>
    </row>
    <row r="808" spans="1:26" ht="13.5" customHeight="1">
      <c r="A808" s="144"/>
      <c r="B808" s="144"/>
      <c r="C808" s="143"/>
      <c r="D808" s="144"/>
      <c r="E808" s="144"/>
      <c r="F808" s="144"/>
      <c r="G808" s="144"/>
      <c r="H808" s="144"/>
      <c r="I808" s="144"/>
      <c r="J808" s="144"/>
      <c r="K808" s="144"/>
      <c r="L808" s="144"/>
      <c r="M808" s="144"/>
      <c r="N808" s="144"/>
      <c r="O808" s="144"/>
      <c r="P808" s="144"/>
      <c r="Q808" s="144"/>
      <c r="R808" s="144"/>
      <c r="S808" s="144"/>
      <c r="T808" s="144"/>
      <c r="U808" s="144"/>
      <c r="V808" s="144"/>
      <c r="W808" s="144"/>
      <c r="X808" s="144"/>
      <c r="Y808" s="144"/>
      <c r="Z808" s="144"/>
    </row>
    <row r="809" spans="1:26" ht="13.5" customHeight="1">
      <c r="A809" s="144"/>
      <c r="B809" s="144"/>
      <c r="C809" s="143"/>
      <c r="D809" s="144"/>
      <c r="E809" s="144"/>
      <c r="F809" s="144"/>
      <c r="G809" s="144"/>
      <c r="H809" s="144"/>
      <c r="I809" s="144"/>
      <c r="J809" s="144"/>
      <c r="K809" s="144"/>
      <c r="L809" s="144"/>
      <c r="M809" s="144"/>
      <c r="N809" s="144"/>
      <c r="O809" s="144"/>
      <c r="P809" s="144"/>
      <c r="Q809" s="144"/>
      <c r="R809" s="144"/>
      <c r="S809" s="144"/>
      <c r="T809" s="144"/>
      <c r="U809" s="144"/>
      <c r="V809" s="144"/>
      <c r="W809" s="144"/>
      <c r="X809" s="144"/>
      <c r="Y809" s="144"/>
      <c r="Z809" s="144"/>
    </row>
    <row r="810" spans="1:26" ht="13.5" customHeight="1">
      <c r="A810" s="144"/>
      <c r="B810" s="144"/>
      <c r="C810" s="143"/>
      <c r="D810" s="144"/>
      <c r="E810" s="144"/>
      <c r="F810" s="144"/>
      <c r="G810" s="144"/>
      <c r="H810" s="144"/>
      <c r="I810" s="144"/>
      <c r="J810" s="144"/>
      <c r="K810" s="144"/>
      <c r="L810" s="144"/>
      <c r="M810" s="144"/>
      <c r="N810" s="144"/>
      <c r="O810" s="144"/>
      <c r="P810" s="144"/>
      <c r="Q810" s="144"/>
      <c r="R810" s="144"/>
      <c r="S810" s="144"/>
      <c r="T810" s="144"/>
      <c r="U810" s="144"/>
      <c r="V810" s="144"/>
      <c r="W810" s="144"/>
      <c r="X810" s="144"/>
      <c r="Y810" s="144"/>
      <c r="Z810" s="144"/>
    </row>
    <row r="811" spans="1:26" ht="13.5" customHeight="1">
      <c r="A811" s="144"/>
      <c r="B811" s="144"/>
      <c r="C811" s="143"/>
      <c r="D811" s="144"/>
      <c r="E811" s="144"/>
      <c r="F811" s="144"/>
      <c r="G811" s="144"/>
      <c r="H811" s="144"/>
      <c r="I811" s="144"/>
      <c r="J811" s="144"/>
      <c r="K811" s="144"/>
      <c r="L811" s="144"/>
      <c r="M811" s="144"/>
      <c r="N811" s="144"/>
      <c r="O811" s="144"/>
      <c r="P811" s="144"/>
      <c r="Q811" s="144"/>
      <c r="R811" s="144"/>
      <c r="S811" s="144"/>
      <c r="T811" s="144"/>
      <c r="U811" s="144"/>
      <c r="V811" s="144"/>
      <c r="W811" s="144"/>
      <c r="X811" s="144"/>
      <c r="Y811" s="144"/>
      <c r="Z811" s="144"/>
    </row>
    <row r="812" spans="1:26" ht="13.5" customHeight="1">
      <c r="A812" s="144"/>
      <c r="B812" s="144"/>
      <c r="C812" s="143"/>
      <c r="D812" s="144"/>
      <c r="E812" s="144"/>
      <c r="F812" s="144"/>
      <c r="G812" s="144"/>
      <c r="H812" s="144"/>
      <c r="I812" s="144"/>
      <c r="J812" s="144"/>
      <c r="K812" s="144"/>
      <c r="L812" s="144"/>
      <c r="M812" s="144"/>
      <c r="N812" s="144"/>
      <c r="O812" s="144"/>
      <c r="P812" s="144"/>
      <c r="Q812" s="144"/>
      <c r="R812" s="144"/>
      <c r="S812" s="144"/>
      <c r="T812" s="144"/>
      <c r="U812" s="144"/>
      <c r="V812" s="144"/>
      <c r="W812" s="144"/>
      <c r="X812" s="144"/>
      <c r="Y812" s="144"/>
      <c r="Z812" s="144"/>
    </row>
    <row r="813" spans="1:26" ht="13.5" customHeight="1">
      <c r="A813" s="144"/>
      <c r="B813" s="144"/>
      <c r="C813" s="143"/>
      <c r="D813" s="144"/>
      <c r="E813" s="144"/>
      <c r="F813" s="144"/>
      <c r="G813" s="144"/>
      <c r="H813" s="144"/>
      <c r="I813" s="144"/>
      <c r="J813" s="144"/>
      <c r="K813" s="144"/>
      <c r="L813" s="144"/>
      <c r="M813" s="144"/>
      <c r="N813" s="144"/>
      <c r="O813" s="144"/>
      <c r="P813" s="144"/>
      <c r="Q813" s="144"/>
      <c r="R813" s="144"/>
      <c r="S813" s="144"/>
      <c r="T813" s="144"/>
      <c r="U813" s="144"/>
      <c r="V813" s="144"/>
      <c r="W813" s="144"/>
      <c r="X813" s="144"/>
      <c r="Y813" s="144"/>
      <c r="Z813" s="144"/>
    </row>
    <row r="814" spans="1:26" ht="13.5" customHeight="1">
      <c r="A814" s="144"/>
      <c r="B814" s="144"/>
      <c r="C814" s="143"/>
      <c r="D814" s="144"/>
      <c r="E814" s="144"/>
      <c r="F814" s="144"/>
      <c r="G814" s="144"/>
      <c r="H814" s="144"/>
      <c r="I814" s="144"/>
      <c r="J814" s="144"/>
      <c r="K814" s="144"/>
      <c r="L814" s="144"/>
      <c r="M814" s="144"/>
      <c r="N814" s="144"/>
      <c r="O814" s="144"/>
      <c r="P814" s="144"/>
      <c r="Q814" s="144"/>
      <c r="R814" s="144"/>
      <c r="S814" s="144"/>
      <c r="T814" s="144"/>
      <c r="U814" s="144"/>
      <c r="V814" s="144"/>
      <c r="W814" s="144"/>
      <c r="X814" s="144"/>
      <c r="Y814" s="144"/>
      <c r="Z814" s="144"/>
    </row>
    <row r="815" spans="1:26" ht="13.5" customHeight="1">
      <c r="A815" s="144"/>
      <c r="B815" s="144"/>
      <c r="C815" s="143"/>
      <c r="D815" s="144"/>
      <c r="E815" s="144"/>
      <c r="F815" s="144"/>
      <c r="G815" s="144"/>
      <c r="H815" s="144"/>
      <c r="I815" s="144"/>
      <c r="J815" s="144"/>
      <c r="K815" s="144"/>
      <c r="L815" s="144"/>
      <c r="M815" s="144"/>
      <c r="N815" s="144"/>
      <c r="O815" s="144"/>
      <c r="P815" s="144"/>
      <c r="Q815" s="144"/>
      <c r="R815" s="144"/>
      <c r="S815" s="144"/>
      <c r="T815" s="144"/>
      <c r="U815" s="144"/>
      <c r="V815" s="144"/>
      <c r="W815" s="144"/>
      <c r="X815" s="144"/>
      <c r="Y815" s="144"/>
      <c r="Z815" s="144"/>
    </row>
    <row r="816" spans="1:26" ht="13.5" customHeight="1">
      <c r="A816" s="144"/>
      <c r="B816" s="144"/>
      <c r="C816" s="143"/>
      <c r="D816" s="144"/>
      <c r="E816" s="144"/>
      <c r="F816" s="144"/>
      <c r="G816" s="144"/>
      <c r="H816" s="144"/>
      <c r="I816" s="144"/>
      <c r="J816" s="144"/>
      <c r="K816" s="144"/>
      <c r="L816" s="144"/>
      <c r="M816" s="144"/>
      <c r="N816" s="144"/>
      <c r="O816" s="144"/>
      <c r="P816" s="144"/>
      <c r="Q816" s="144"/>
      <c r="R816" s="144"/>
      <c r="S816" s="144"/>
      <c r="T816" s="144"/>
      <c r="U816" s="144"/>
      <c r="V816" s="144"/>
      <c r="W816" s="144"/>
      <c r="X816" s="144"/>
      <c r="Y816" s="144"/>
      <c r="Z816" s="144"/>
    </row>
    <row r="817" spans="1:26" ht="13.5" customHeight="1">
      <c r="A817" s="144"/>
      <c r="B817" s="144"/>
      <c r="C817" s="143"/>
      <c r="D817" s="144"/>
      <c r="E817" s="144"/>
      <c r="F817" s="144"/>
      <c r="G817" s="144"/>
      <c r="H817" s="144"/>
      <c r="I817" s="144"/>
      <c r="J817" s="144"/>
      <c r="K817" s="144"/>
      <c r="L817" s="144"/>
      <c r="M817" s="144"/>
      <c r="N817" s="144"/>
      <c r="O817" s="144"/>
      <c r="P817" s="144"/>
      <c r="Q817" s="144"/>
      <c r="R817" s="144"/>
      <c r="S817" s="144"/>
      <c r="T817" s="144"/>
      <c r="U817" s="144"/>
      <c r="V817" s="144"/>
      <c r="W817" s="144"/>
      <c r="X817" s="144"/>
      <c r="Y817" s="144"/>
      <c r="Z817" s="144"/>
    </row>
    <row r="818" spans="1:26" ht="13.5" customHeight="1">
      <c r="A818" s="144"/>
      <c r="B818" s="144"/>
      <c r="C818" s="143"/>
      <c r="D818" s="144"/>
      <c r="E818" s="144"/>
      <c r="F818" s="144"/>
      <c r="G818" s="144"/>
      <c r="H818" s="144"/>
      <c r="I818" s="144"/>
      <c r="J818" s="144"/>
      <c r="K818" s="144"/>
      <c r="L818" s="144"/>
      <c r="M818" s="144"/>
      <c r="N818" s="144"/>
      <c r="O818" s="144"/>
      <c r="P818" s="144"/>
      <c r="Q818" s="144"/>
      <c r="R818" s="144"/>
      <c r="S818" s="144"/>
      <c r="T818" s="144"/>
      <c r="U818" s="144"/>
      <c r="V818" s="144"/>
      <c r="W818" s="144"/>
      <c r="X818" s="144"/>
      <c r="Y818" s="144"/>
      <c r="Z818" s="144"/>
    </row>
    <row r="819" spans="1:26" ht="13.5" customHeight="1">
      <c r="A819" s="144"/>
      <c r="B819" s="144"/>
      <c r="C819" s="143"/>
      <c r="D819" s="144"/>
      <c r="E819" s="144"/>
      <c r="F819" s="144"/>
      <c r="G819" s="144"/>
      <c r="H819" s="144"/>
      <c r="I819" s="144"/>
      <c r="J819" s="144"/>
      <c r="K819" s="144"/>
      <c r="L819" s="144"/>
      <c r="M819" s="144"/>
      <c r="N819" s="144"/>
      <c r="O819" s="144"/>
      <c r="P819" s="144"/>
      <c r="Q819" s="144"/>
      <c r="R819" s="144"/>
      <c r="S819" s="144"/>
      <c r="T819" s="144"/>
      <c r="U819" s="144"/>
      <c r="V819" s="144"/>
      <c r="W819" s="144"/>
      <c r="X819" s="144"/>
      <c r="Y819" s="144"/>
      <c r="Z819" s="144"/>
    </row>
    <row r="820" spans="1:26" ht="13.5" customHeight="1">
      <c r="A820" s="144"/>
      <c r="B820" s="144"/>
      <c r="C820" s="143"/>
      <c r="D820" s="144"/>
      <c r="E820" s="144"/>
      <c r="F820" s="144"/>
      <c r="G820" s="144"/>
      <c r="H820" s="144"/>
      <c r="I820" s="144"/>
      <c r="J820" s="144"/>
      <c r="K820" s="144"/>
      <c r="L820" s="144"/>
      <c r="M820" s="144"/>
      <c r="N820" s="144"/>
      <c r="O820" s="144"/>
      <c r="P820" s="144"/>
      <c r="Q820" s="144"/>
      <c r="R820" s="144"/>
      <c r="S820" s="144"/>
      <c r="T820" s="144"/>
      <c r="U820" s="144"/>
      <c r="V820" s="144"/>
      <c r="W820" s="144"/>
      <c r="X820" s="144"/>
      <c r="Y820" s="144"/>
      <c r="Z820" s="144"/>
    </row>
    <row r="821" spans="1:26" ht="13.5" customHeight="1">
      <c r="A821" s="144"/>
      <c r="B821" s="144"/>
      <c r="C821" s="143"/>
      <c r="D821" s="144"/>
      <c r="E821" s="144"/>
      <c r="F821" s="144"/>
      <c r="G821" s="144"/>
      <c r="H821" s="144"/>
      <c r="I821" s="144"/>
      <c r="J821" s="144"/>
      <c r="K821" s="144"/>
      <c r="L821" s="144"/>
      <c r="M821" s="144"/>
      <c r="N821" s="144"/>
      <c r="O821" s="144"/>
      <c r="P821" s="144"/>
      <c r="Q821" s="144"/>
      <c r="R821" s="144"/>
      <c r="S821" s="144"/>
      <c r="T821" s="144"/>
      <c r="U821" s="144"/>
      <c r="V821" s="144"/>
      <c r="W821" s="144"/>
      <c r="X821" s="144"/>
      <c r="Y821" s="144"/>
      <c r="Z821" s="144"/>
    </row>
    <row r="822" spans="1:26" ht="13.5" customHeight="1">
      <c r="A822" s="144"/>
      <c r="B822" s="144"/>
      <c r="C822" s="143"/>
      <c r="D822" s="144"/>
      <c r="E822" s="144"/>
      <c r="F822" s="144"/>
      <c r="G822" s="144"/>
      <c r="H822" s="144"/>
      <c r="I822" s="144"/>
      <c r="J822" s="144"/>
      <c r="K822" s="144"/>
      <c r="L822" s="144"/>
      <c r="M822" s="144"/>
      <c r="N822" s="144"/>
      <c r="O822" s="144"/>
      <c r="P822" s="144"/>
      <c r="Q822" s="144"/>
      <c r="R822" s="144"/>
      <c r="S822" s="144"/>
      <c r="T822" s="144"/>
      <c r="U822" s="144"/>
      <c r="V822" s="144"/>
      <c r="W822" s="144"/>
      <c r="X822" s="144"/>
      <c r="Y822" s="144"/>
      <c r="Z822" s="144"/>
    </row>
    <row r="823" spans="1:26" ht="13.5" customHeight="1">
      <c r="A823" s="144"/>
      <c r="B823" s="144"/>
      <c r="C823" s="143"/>
      <c r="D823" s="144"/>
      <c r="E823" s="144"/>
      <c r="F823" s="144"/>
      <c r="G823" s="144"/>
      <c r="H823" s="144"/>
      <c r="I823" s="144"/>
      <c r="J823" s="144"/>
      <c r="K823" s="144"/>
      <c r="L823" s="144"/>
      <c r="M823" s="144"/>
      <c r="N823" s="144"/>
      <c r="O823" s="144"/>
      <c r="P823" s="144"/>
      <c r="Q823" s="144"/>
      <c r="R823" s="144"/>
      <c r="S823" s="144"/>
      <c r="T823" s="144"/>
      <c r="U823" s="144"/>
      <c r="V823" s="144"/>
      <c r="W823" s="144"/>
      <c r="X823" s="144"/>
      <c r="Y823" s="144"/>
      <c r="Z823" s="144"/>
    </row>
    <row r="824" spans="1:26" ht="13.5" customHeight="1">
      <c r="A824" s="144"/>
      <c r="B824" s="144"/>
      <c r="C824" s="143"/>
      <c r="D824" s="144"/>
      <c r="E824" s="144"/>
      <c r="F824" s="144"/>
      <c r="G824" s="144"/>
      <c r="H824" s="144"/>
      <c r="I824" s="144"/>
      <c r="J824" s="144"/>
      <c r="K824" s="144"/>
      <c r="L824" s="144"/>
      <c r="M824" s="144"/>
      <c r="N824" s="144"/>
      <c r="O824" s="144"/>
      <c r="P824" s="144"/>
      <c r="Q824" s="144"/>
      <c r="R824" s="144"/>
      <c r="S824" s="144"/>
      <c r="T824" s="144"/>
      <c r="U824" s="144"/>
      <c r="V824" s="144"/>
      <c r="W824" s="144"/>
      <c r="X824" s="144"/>
      <c r="Y824" s="144"/>
      <c r="Z824" s="144"/>
    </row>
    <row r="825" spans="1:26" ht="13.5" customHeight="1">
      <c r="A825" s="144"/>
      <c r="B825" s="144"/>
      <c r="C825" s="143"/>
      <c r="D825" s="144"/>
      <c r="E825" s="144"/>
      <c r="F825" s="144"/>
      <c r="G825" s="144"/>
      <c r="H825" s="144"/>
      <c r="I825" s="144"/>
      <c r="J825" s="144"/>
      <c r="K825" s="144"/>
      <c r="L825" s="144"/>
      <c r="M825" s="144"/>
      <c r="N825" s="144"/>
      <c r="O825" s="144"/>
      <c r="P825" s="144"/>
      <c r="Q825" s="144"/>
      <c r="R825" s="144"/>
      <c r="S825" s="144"/>
      <c r="T825" s="144"/>
      <c r="U825" s="144"/>
      <c r="V825" s="144"/>
      <c r="W825" s="144"/>
      <c r="X825" s="144"/>
      <c r="Y825" s="144"/>
      <c r="Z825" s="144"/>
    </row>
    <row r="826" spans="1:26" ht="13.5" customHeight="1">
      <c r="A826" s="144"/>
      <c r="B826" s="144"/>
      <c r="C826" s="143"/>
      <c r="D826" s="144"/>
      <c r="E826" s="144"/>
      <c r="F826" s="144"/>
      <c r="G826" s="144"/>
      <c r="H826" s="144"/>
      <c r="I826" s="144"/>
      <c r="J826" s="144"/>
      <c r="K826" s="144"/>
      <c r="L826" s="144"/>
      <c r="M826" s="144"/>
      <c r="N826" s="144"/>
      <c r="O826" s="144"/>
      <c r="P826" s="144"/>
      <c r="Q826" s="144"/>
      <c r="R826" s="144"/>
      <c r="S826" s="144"/>
      <c r="T826" s="144"/>
      <c r="U826" s="144"/>
      <c r="V826" s="144"/>
      <c r="W826" s="144"/>
      <c r="X826" s="144"/>
      <c r="Y826" s="144"/>
      <c r="Z826" s="144"/>
    </row>
    <row r="827" spans="1:26" ht="13.5" customHeight="1">
      <c r="A827" s="144"/>
      <c r="B827" s="144"/>
      <c r="C827" s="143"/>
      <c r="D827" s="144"/>
      <c r="E827" s="144"/>
      <c r="F827" s="144"/>
      <c r="G827" s="144"/>
      <c r="H827" s="144"/>
      <c r="I827" s="144"/>
      <c r="J827" s="144"/>
      <c r="K827" s="144"/>
      <c r="L827" s="144"/>
      <c r="M827" s="144"/>
      <c r="N827" s="144"/>
      <c r="O827" s="144"/>
      <c r="P827" s="144"/>
      <c r="Q827" s="144"/>
      <c r="R827" s="144"/>
      <c r="S827" s="144"/>
      <c r="T827" s="144"/>
      <c r="U827" s="144"/>
      <c r="V827" s="144"/>
      <c r="W827" s="144"/>
      <c r="X827" s="144"/>
      <c r="Y827" s="144"/>
      <c r="Z827" s="144"/>
    </row>
    <row r="828" spans="1:26" ht="13.5" customHeight="1">
      <c r="A828" s="144"/>
      <c r="B828" s="144"/>
      <c r="C828" s="143"/>
      <c r="D828" s="144"/>
      <c r="E828" s="144"/>
      <c r="F828" s="144"/>
      <c r="G828" s="144"/>
      <c r="H828" s="144"/>
      <c r="I828" s="144"/>
      <c r="J828" s="144"/>
      <c r="K828" s="144"/>
      <c r="L828" s="144"/>
      <c r="M828" s="144"/>
      <c r="N828" s="144"/>
      <c r="O828" s="144"/>
      <c r="P828" s="144"/>
      <c r="Q828" s="144"/>
      <c r="R828" s="144"/>
      <c r="S828" s="144"/>
      <c r="T828" s="144"/>
      <c r="U828" s="144"/>
      <c r="V828" s="144"/>
      <c r="W828" s="144"/>
      <c r="X828" s="144"/>
      <c r="Y828" s="144"/>
      <c r="Z828" s="144"/>
    </row>
    <row r="829" spans="1:26" ht="13.5" customHeight="1">
      <c r="A829" s="144"/>
      <c r="B829" s="144"/>
      <c r="C829" s="143"/>
      <c r="D829" s="144"/>
      <c r="E829" s="144"/>
      <c r="F829" s="144"/>
      <c r="G829" s="144"/>
      <c r="H829" s="144"/>
      <c r="I829" s="144"/>
      <c r="J829" s="144"/>
      <c r="K829" s="144"/>
      <c r="L829" s="144"/>
      <c r="M829" s="144"/>
      <c r="N829" s="144"/>
      <c r="O829" s="144"/>
      <c r="P829" s="144"/>
      <c r="Q829" s="144"/>
      <c r="R829" s="144"/>
      <c r="S829" s="144"/>
      <c r="T829" s="144"/>
      <c r="U829" s="144"/>
      <c r="V829" s="144"/>
      <c r="W829" s="144"/>
      <c r="X829" s="144"/>
      <c r="Y829" s="144"/>
      <c r="Z829" s="144"/>
    </row>
    <row r="830" spans="1:26" ht="13.5" customHeight="1">
      <c r="A830" s="144"/>
      <c r="B830" s="144"/>
      <c r="C830" s="143"/>
      <c r="D830" s="144"/>
      <c r="E830" s="144"/>
      <c r="F830" s="144"/>
      <c r="G830" s="144"/>
      <c r="H830" s="144"/>
      <c r="I830" s="144"/>
      <c r="J830" s="144"/>
      <c r="K830" s="144"/>
      <c r="L830" s="144"/>
      <c r="M830" s="144"/>
      <c r="N830" s="144"/>
      <c r="O830" s="144"/>
      <c r="P830" s="144"/>
      <c r="Q830" s="144"/>
      <c r="R830" s="144"/>
      <c r="S830" s="144"/>
      <c r="T830" s="144"/>
      <c r="U830" s="144"/>
      <c r="V830" s="144"/>
      <c r="W830" s="144"/>
      <c r="X830" s="144"/>
      <c r="Y830" s="144"/>
      <c r="Z830" s="144"/>
    </row>
    <row r="831" spans="1:26" ht="13.5" customHeight="1">
      <c r="A831" s="144"/>
      <c r="B831" s="144"/>
      <c r="C831" s="143"/>
      <c r="D831" s="144"/>
      <c r="E831" s="144"/>
      <c r="F831" s="144"/>
      <c r="G831" s="144"/>
      <c r="H831" s="144"/>
      <c r="I831" s="144"/>
      <c r="J831" s="144"/>
      <c r="K831" s="144"/>
      <c r="L831" s="144"/>
      <c r="M831" s="144"/>
      <c r="N831" s="144"/>
      <c r="O831" s="144"/>
      <c r="P831" s="144"/>
      <c r="Q831" s="144"/>
      <c r="R831" s="144"/>
      <c r="S831" s="144"/>
      <c r="T831" s="144"/>
      <c r="U831" s="144"/>
      <c r="V831" s="144"/>
      <c r="W831" s="144"/>
      <c r="X831" s="144"/>
      <c r="Y831" s="144"/>
      <c r="Z831" s="144"/>
    </row>
    <row r="832" spans="1:26" ht="13.5" customHeight="1">
      <c r="A832" s="144"/>
      <c r="B832" s="144"/>
      <c r="C832" s="143"/>
      <c r="D832" s="144"/>
      <c r="E832" s="144"/>
      <c r="F832" s="144"/>
      <c r="G832" s="144"/>
      <c r="H832" s="144"/>
      <c r="I832" s="144"/>
      <c r="J832" s="144"/>
      <c r="K832" s="144"/>
      <c r="L832" s="144"/>
      <c r="M832" s="144"/>
      <c r="N832" s="144"/>
      <c r="O832" s="144"/>
      <c r="P832" s="144"/>
      <c r="Q832" s="144"/>
      <c r="R832" s="144"/>
      <c r="S832" s="144"/>
      <c r="T832" s="144"/>
      <c r="U832" s="144"/>
      <c r="V832" s="144"/>
      <c r="W832" s="144"/>
      <c r="X832" s="144"/>
      <c r="Y832" s="144"/>
      <c r="Z832" s="144"/>
    </row>
    <row r="833" spans="1:26" ht="13.5" customHeight="1">
      <c r="A833" s="144"/>
      <c r="B833" s="144"/>
      <c r="C833" s="143"/>
      <c r="D833" s="144"/>
      <c r="E833" s="144"/>
      <c r="F833" s="144"/>
      <c r="G833" s="144"/>
      <c r="H833" s="144"/>
      <c r="I833" s="144"/>
      <c r="J833" s="144"/>
      <c r="K833" s="144"/>
      <c r="L833" s="144"/>
      <c r="M833" s="144"/>
      <c r="N833" s="144"/>
      <c r="O833" s="144"/>
      <c r="P833" s="144"/>
      <c r="Q833" s="144"/>
      <c r="R833" s="144"/>
      <c r="S833" s="144"/>
      <c r="T833" s="144"/>
      <c r="U833" s="144"/>
      <c r="V833" s="144"/>
      <c r="W833" s="144"/>
      <c r="X833" s="144"/>
      <c r="Y833" s="144"/>
      <c r="Z833" s="144"/>
    </row>
    <row r="834" spans="1:26" ht="13.5" customHeight="1">
      <c r="A834" s="144"/>
      <c r="B834" s="144"/>
      <c r="C834" s="143"/>
      <c r="D834" s="144"/>
      <c r="E834" s="144"/>
      <c r="F834" s="144"/>
      <c r="G834" s="144"/>
      <c r="H834" s="144"/>
      <c r="I834" s="144"/>
      <c r="J834" s="144"/>
      <c r="K834" s="144"/>
      <c r="L834" s="144"/>
      <c r="M834" s="144"/>
      <c r="N834" s="144"/>
      <c r="O834" s="144"/>
      <c r="P834" s="144"/>
      <c r="Q834" s="144"/>
      <c r="R834" s="144"/>
      <c r="S834" s="144"/>
      <c r="T834" s="144"/>
      <c r="U834" s="144"/>
      <c r="V834" s="144"/>
      <c r="W834" s="144"/>
      <c r="X834" s="144"/>
      <c r="Y834" s="144"/>
      <c r="Z834" s="144"/>
    </row>
    <row r="835" spans="1:26" ht="13.5" customHeight="1">
      <c r="A835" s="144"/>
      <c r="B835" s="144"/>
      <c r="C835" s="143"/>
      <c r="D835" s="144"/>
      <c r="E835" s="144"/>
      <c r="F835" s="144"/>
      <c r="G835" s="144"/>
      <c r="H835" s="144"/>
      <c r="I835" s="144"/>
      <c r="J835" s="144"/>
      <c r="K835" s="144"/>
      <c r="L835" s="144"/>
      <c r="M835" s="144"/>
      <c r="N835" s="144"/>
      <c r="O835" s="144"/>
      <c r="P835" s="144"/>
      <c r="Q835" s="144"/>
      <c r="R835" s="144"/>
      <c r="S835" s="144"/>
      <c r="T835" s="144"/>
      <c r="U835" s="144"/>
      <c r="V835" s="144"/>
      <c r="W835" s="144"/>
      <c r="X835" s="144"/>
      <c r="Y835" s="144"/>
      <c r="Z835" s="144"/>
    </row>
    <row r="836" spans="1:26" ht="13.5" customHeight="1">
      <c r="A836" s="144"/>
      <c r="B836" s="144"/>
      <c r="C836" s="143"/>
      <c r="D836" s="144"/>
      <c r="E836" s="144"/>
      <c r="F836" s="144"/>
      <c r="G836" s="144"/>
      <c r="H836" s="144"/>
      <c r="I836" s="144"/>
      <c r="J836" s="144"/>
      <c r="K836" s="144"/>
      <c r="L836" s="144"/>
      <c r="M836" s="144"/>
      <c r="N836" s="144"/>
      <c r="O836" s="144"/>
      <c r="P836" s="144"/>
      <c r="Q836" s="144"/>
      <c r="R836" s="144"/>
      <c r="S836" s="144"/>
      <c r="T836" s="144"/>
      <c r="U836" s="144"/>
      <c r="V836" s="144"/>
      <c r="W836" s="144"/>
      <c r="X836" s="144"/>
      <c r="Y836" s="144"/>
      <c r="Z836" s="144"/>
    </row>
    <row r="837" spans="1:26" ht="13.5" customHeight="1">
      <c r="A837" s="144"/>
      <c r="B837" s="144"/>
      <c r="C837" s="143"/>
      <c r="D837" s="144"/>
      <c r="E837" s="144"/>
      <c r="F837" s="144"/>
      <c r="G837" s="144"/>
      <c r="H837" s="144"/>
      <c r="I837" s="144"/>
      <c r="J837" s="144"/>
      <c r="K837" s="144"/>
      <c r="L837" s="144"/>
      <c r="M837" s="144"/>
      <c r="N837" s="144"/>
      <c r="O837" s="144"/>
      <c r="P837" s="144"/>
      <c r="Q837" s="144"/>
      <c r="R837" s="144"/>
      <c r="S837" s="144"/>
      <c r="T837" s="144"/>
      <c r="U837" s="144"/>
      <c r="V837" s="144"/>
      <c r="W837" s="144"/>
      <c r="X837" s="144"/>
      <c r="Y837" s="144"/>
      <c r="Z837" s="144"/>
    </row>
    <row r="838" spans="1:26" ht="13.5" customHeight="1">
      <c r="A838" s="144"/>
      <c r="B838" s="144"/>
      <c r="C838" s="143"/>
      <c r="D838" s="144"/>
      <c r="E838" s="144"/>
      <c r="F838" s="144"/>
      <c r="G838" s="144"/>
      <c r="H838" s="144"/>
      <c r="I838" s="144"/>
      <c r="J838" s="144"/>
      <c r="K838" s="144"/>
      <c r="L838" s="144"/>
      <c r="M838" s="144"/>
      <c r="N838" s="144"/>
      <c r="O838" s="144"/>
      <c r="P838" s="144"/>
      <c r="Q838" s="144"/>
      <c r="R838" s="144"/>
      <c r="S838" s="144"/>
      <c r="T838" s="144"/>
      <c r="U838" s="144"/>
      <c r="V838" s="144"/>
      <c r="W838" s="144"/>
      <c r="X838" s="144"/>
      <c r="Y838" s="144"/>
      <c r="Z838" s="144"/>
    </row>
    <row r="839" spans="1:26" ht="13.5" customHeight="1">
      <c r="A839" s="144"/>
      <c r="B839" s="144"/>
      <c r="C839" s="143"/>
      <c r="D839" s="144"/>
      <c r="E839" s="144"/>
      <c r="F839" s="144"/>
      <c r="G839" s="144"/>
      <c r="H839" s="144"/>
      <c r="I839" s="144"/>
      <c r="J839" s="144"/>
      <c r="K839" s="144"/>
      <c r="L839" s="144"/>
      <c r="M839" s="144"/>
      <c r="N839" s="144"/>
      <c r="O839" s="144"/>
      <c r="P839" s="144"/>
      <c r="Q839" s="144"/>
      <c r="R839" s="144"/>
      <c r="S839" s="144"/>
      <c r="T839" s="144"/>
      <c r="U839" s="144"/>
      <c r="V839" s="144"/>
      <c r="W839" s="144"/>
      <c r="X839" s="144"/>
      <c r="Y839" s="144"/>
      <c r="Z839" s="144"/>
    </row>
    <row r="840" spans="1:26" ht="13.5" customHeight="1">
      <c r="A840" s="144"/>
      <c r="B840" s="144"/>
      <c r="C840" s="143"/>
      <c r="D840" s="144"/>
      <c r="E840" s="144"/>
      <c r="F840" s="144"/>
      <c r="G840" s="144"/>
      <c r="H840" s="144"/>
      <c r="I840" s="144"/>
      <c r="J840" s="144"/>
      <c r="K840" s="144"/>
      <c r="L840" s="144"/>
      <c r="M840" s="144"/>
      <c r="N840" s="144"/>
      <c r="O840" s="144"/>
      <c r="P840" s="144"/>
      <c r="Q840" s="144"/>
      <c r="R840" s="144"/>
      <c r="S840" s="144"/>
      <c r="T840" s="144"/>
      <c r="U840" s="144"/>
      <c r="V840" s="144"/>
      <c r="W840" s="144"/>
      <c r="X840" s="144"/>
      <c r="Y840" s="144"/>
      <c r="Z840" s="144"/>
    </row>
    <row r="841" spans="1:26" ht="13.5" customHeight="1">
      <c r="A841" s="144"/>
      <c r="B841" s="144"/>
      <c r="C841" s="143"/>
      <c r="D841" s="144"/>
      <c r="E841" s="144"/>
      <c r="F841" s="144"/>
      <c r="G841" s="144"/>
      <c r="H841" s="144"/>
      <c r="I841" s="144"/>
      <c r="J841" s="144"/>
      <c r="K841" s="144"/>
      <c r="L841" s="144"/>
      <c r="M841" s="144"/>
      <c r="N841" s="144"/>
      <c r="O841" s="144"/>
      <c r="P841" s="144"/>
      <c r="Q841" s="144"/>
      <c r="R841" s="144"/>
      <c r="S841" s="144"/>
      <c r="T841" s="144"/>
      <c r="U841" s="144"/>
      <c r="V841" s="144"/>
      <c r="W841" s="144"/>
      <c r="X841" s="144"/>
      <c r="Y841" s="144"/>
      <c r="Z841" s="144"/>
    </row>
    <row r="842" spans="1:26" ht="13.5" customHeight="1">
      <c r="A842" s="144"/>
      <c r="B842" s="144"/>
      <c r="C842" s="143"/>
      <c r="D842" s="144"/>
      <c r="E842" s="144"/>
      <c r="F842" s="144"/>
      <c r="G842" s="144"/>
      <c r="H842" s="144"/>
      <c r="I842" s="144"/>
      <c r="J842" s="144"/>
      <c r="K842" s="144"/>
      <c r="L842" s="144"/>
      <c r="M842" s="144"/>
      <c r="N842" s="144"/>
      <c r="O842" s="144"/>
      <c r="P842" s="144"/>
      <c r="Q842" s="144"/>
      <c r="R842" s="144"/>
      <c r="S842" s="144"/>
      <c r="T842" s="144"/>
      <c r="U842" s="144"/>
      <c r="V842" s="144"/>
      <c r="W842" s="144"/>
      <c r="X842" s="144"/>
      <c r="Y842" s="144"/>
      <c r="Z842" s="144"/>
    </row>
    <row r="843" spans="1:26" ht="13.5" customHeight="1">
      <c r="A843" s="144"/>
      <c r="B843" s="144"/>
      <c r="C843" s="143"/>
      <c r="D843" s="144"/>
      <c r="E843" s="144"/>
      <c r="F843" s="144"/>
      <c r="G843" s="144"/>
      <c r="H843" s="144"/>
      <c r="I843" s="144"/>
      <c r="J843" s="144"/>
      <c r="K843" s="144"/>
      <c r="L843" s="144"/>
      <c r="M843" s="144"/>
      <c r="N843" s="144"/>
      <c r="O843" s="144"/>
      <c r="P843" s="144"/>
      <c r="Q843" s="144"/>
      <c r="R843" s="144"/>
      <c r="S843" s="144"/>
      <c r="T843" s="144"/>
      <c r="U843" s="144"/>
      <c r="V843" s="144"/>
      <c r="W843" s="144"/>
      <c r="X843" s="144"/>
      <c r="Y843" s="144"/>
      <c r="Z843" s="144"/>
    </row>
    <row r="844" spans="1:26" ht="13.5" customHeight="1">
      <c r="A844" s="144"/>
      <c r="B844" s="144"/>
      <c r="C844" s="143"/>
      <c r="D844" s="144"/>
      <c r="E844" s="144"/>
      <c r="F844" s="144"/>
      <c r="G844" s="144"/>
      <c r="H844" s="144"/>
      <c r="I844" s="144"/>
      <c r="J844" s="144"/>
      <c r="K844" s="144"/>
      <c r="L844" s="144"/>
      <c r="M844" s="144"/>
      <c r="N844" s="144"/>
      <c r="O844" s="144"/>
      <c r="P844" s="144"/>
      <c r="Q844" s="144"/>
      <c r="R844" s="144"/>
      <c r="S844" s="144"/>
      <c r="T844" s="144"/>
      <c r="U844" s="144"/>
      <c r="V844" s="144"/>
      <c r="W844" s="144"/>
      <c r="X844" s="144"/>
      <c r="Y844" s="144"/>
      <c r="Z844" s="144"/>
    </row>
    <row r="845" spans="1:26" ht="13.5" customHeight="1">
      <c r="A845" s="144"/>
      <c r="B845" s="144"/>
      <c r="C845" s="143"/>
      <c r="D845" s="144"/>
      <c r="E845" s="144"/>
      <c r="F845" s="144"/>
      <c r="G845" s="144"/>
      <c r="H845" s="144"/>
      <c r="I845" s="144"/>
      <c r="J845" s="144"/>
      <c r="K845" s="144"/>
      <c r="L845" s="144"/>
      <c r="M845" s="144"/>
      <c r="N845" s="144"/>
      <c r="O845" s="144"/>
      <c r="P845" s="144"/>
      <c r="Q845" s="144"/>
      <c r="R845" s="144"/>
      <c r="S845" s="144"/>
      <c r="T845" s="144"/>
      <c r="U845" s="144"/>
      <c r="V845" s="144"/>
      <c r="W845" s="144"/>
      <c r="X845" s="144"/>
      <c r="Y845" s="144"/>
      <c r="Z845" s="144"/>
    </row>
    <row r="846" spans="1:26" ht="13.5" customHeight="1">
      <c r="A846" s="144"/>
      <c r="B846" s="144"/>
      <c r="C846" s="143"/>
      <c r="D846" s="144"/>
      <c r="E846" s="144"/>
      <c r="F846" s="144"/>
      <c r="G846" s="144"/>
      <c r="H846" s="144"/>
      <c r="I846" s="144"/>
      <c r="J846" s="144"/>
      <c r="K846" s="144"/>
      <c r="L846" s="144"/>
      <c r="M846" s="144"/>
      <c r="N846" s="144"/>
      <c r="O846" s="144"/>
      <c r="P846" s="144"/>
      <c r="Q846" s="144"/>
      <c r="R846" s="144"/>
      <c r="S846" s="144"/>
      <c r="T846" s="144"/>
      <c r="U846" s="144"/>
      <c r="V846" s="144"/>
      <c r="W846" s="144"/>
      <c r="X846" s="144"/>
      <c r="Y846" s="144"/>
      <c r="Z846" s="144"/>
    </row>
    <row r="847" spans="1:26" ht="13.5" customHeight="1">
      <c r="A847" s="144"/>
      <c r="B847" s="144"/>
      <c r="C847" s="143"/>
      <c r="D847" s="144"/>
      <c r="E847" s="144"/>
      <c r="F847" s="144"/>
      <c r="G847" s="144"/>
      <c r="H847" s="144"/>
      <c r="I847" s="144"/>
      <c r="J847" s="144"/>
      <c r="K847" s="144"/>
      <c r="L847" s="144"/>
      <c r="M847" s="144"/>
      <c r="N847" s="144"/>
      <c r="O847" s="144"/>
      <c r="P847" s="144"/>
      <c r="Q847" s="144"/>
      <c r="R847" s="144"/>
      <c r="S847" s="144"/>
      <c r="T847" s="144"/>
      <c r="U847" s="144"/>
      <c r="V847" s="144"/>
      <c r="W847" s="144"/>
      <c r="X847" s="144"/>
      <c r="Y847" s="144"/>
      <c r="Z847" s="144"/>
    </row>
    <row r="848" spans="1:26" ht="13.5" customHeight="1">
      <c r="A848" s="144"/>
      <c r="B848" s="144"/>
      <c r="C848" s="143"/>
      <c r="D848" s="144"/>
      <c r="E848" s="144"/>
      <c r="F848" s="144"/>
      <c r="G848" s="144"/>
      <c r="H848" s="144"/>
      <c r="I848" s="144"/>
      <c r="J848" s="144"/>
      <c r="K848" s="144"/>
      <c r="L848" s="144"/>
      <c r="M848" s="144"/>
      <c r="N848" s="144"/>
      <c r="O848" s="144"/>
      <c r="P848" s="144"/>
      <c r="Q848" s="144"/>
      <c r="R848" s="144"/>
      <c r="S848" s="144"/>
      <c r="T848" s="144"/>
      <c r="U848" s="144"/>
      <c r="V848" s="144"/>
      <c r="W848" s="144"/>
      <c r="X848" s="144"/>
      <c r="Y848" s="144"/>
      <c r="Z848" s="144"/>
    </row>
    <row r="849" spans="1:26" ht="13.5" customHeight="1">
      <c r="A849" s="144"/>
      <c r="B849" s="144"/>
      <c r="C849" s="143"/>
      <c r="D849" s="144"/>
      <c r="E849" s="144"/>
      <c r="F849" s="144"/>
      <c r="G849" s="144"/>
      <c r="H849" s="144"/>
      <c r="I849" s="144"/>
      <c r="J849" s="144"/>
      <c r="K849" s="144"/>
      <c r="L849" s="144"/>
      <c r="M849" s="144"/>
      <c r="N849" s="144"/>
      <c r="O849" s="144"/>
      <c r="P849" s="144"/>
      <c r="Q849" s="144"/>
      <c r="R849" s="144"/>
      <c r="S849" s="144"/>
      <c r="T849" s="144"/>
      <c r="U849" s="144"/>
      <c r="V849" s="144"/>
      <c r="W849" s="144"/>
      <c r="X849" s="144"/>
      <c r="Y849" s="144"/>
      <c r="Z849" s="144"/>
    </row>
    <row r="850" spans="1:26" ht="13.5" customHeight="1">
      <c r="A850" s="144"/>
      <c r="B850" s="144"/>
      <c r="C850" s="143"/>
      <c r="D850" s="144"/>
      <c r="E850" s="144"/>
      <c r="F850" s="144"/>
      <c r="G850" s="144"/>
      <c r="H850" s="144"/>
      <c r="I850" s="144"/>
      <c r="J850" s="144"/>
      <c r="K850" s="144"/>
      <c r="L850" s="144"/>
      <c r="M850" s="144"/>
      <c r="N850" s="144"/>
      <c r="O850" s="144"/>
      <c r="P850" s="144"/>
      <c r="Q850" s="144"/>
      <c r="R850" s="144"/>
      <c r="S850" s="144"/>
      <c r="T850" s="144"/>
      <c r="U850" s="144"/>
      <c r="V850" s="144"/>
      <c r="W850" s="144"/>
      <c r="X850" s="144"/>
      <c r="Y850" s="144"/>
      <c r="Z850" s="144"/>
    </row>
    <row r="851" spans="1:26" ht="13.5" customHeight="1">
      <c r="A851" s="144"/>
      <c r="B851" s="144"/>
      <c r="C851" s="143"/>
      <c r="D851" s="144"/>
      <c r="E851" s="144"/>
      <c r="F851" s="144"/>
      <c r="G851" s="144"/>
      <c r="H851" s="144"/>
      <c r="I851" s="144"/>
      <c r="J851" s="144"/>
      <c r="K851" s="144"/>
      <c r="L851" s="144"/>
      <c r="M851" s="144"/>
      <c r="N851" s="144"/>
      <c r="O851" s="144"/>
      <c r="P851" s="144"/>
      <c r="Q851" s="144"/>
      <c r="R851" s="144"/>
      <c r="S851" s="144"/>
      <c r="T851" s="144"/>
      <c r="U851" s="144"/>
      <c r="V851" s="144"/>
      <c r="W851" s="144"/>
      <c r="X851" s="144"/>
      <c r="Y851" s="144"/>
      <c r="Z851" s="144"/>
    </row>
    <row r="852" spans="1:26" ht="13.5" customHeight="1">
      <c r="A852" s="144"/>
      <c r="B852" s="144"/>
      <c r="C852" s="143"/>
      <c r="D852" s="144"/>
      <c r="E852" s="144"/>
      <c r="F852" s="144"/>
      <c r="G852" s="144"/>
      <c r="H852" s="144"/>
      <c r="I852" s="144"/>
      <c r="J852" s="144"/>
      <c r="K852" s="144"/>
      <c r="L852" s="144"/>
      <c r="M852" s="144"/>
      <c r="N852" s="144"/>
      <c r="O852" s="144"/>
      <c r="P852" s="144"/>
      <c r="Q852" s="144"/>
      <c r="R852" s="144"/>
      <c r="S852" s="144"/>
      <c r="T852" s="144"/>
      <c r="U852" s="144"/>
      <c r="V852" s="144"/>
      <c r="W852" s="144"/>
      <c r="X852" s="144"/>
      <c r="Y852" s="144"/>
      <c r="Z852" s="144"/>
    </row>
    <row r="853" spans="1:26" ht="13.5" customHeight="1">
      <c r="A853" s="144"/>
      <c r="B853" s="144"/>
      <c r="C853" s="143"/>
      <c r="D853" s="144"/>
      <c r="E853" s="144"/>
      <c r="F853" s="144"/>
      <c r="G853" s="144"/>
      <c r="H853" s="144"/>
      <c r="I853" s="144"/>
      <c r="J853" s="144"/>
      <c r="K853" s="144"/>
      <c r="L853" s="144"/>
      <c r="M853" s="144"/>
      <c r="N853" s="144"/>
      <c r="O853" s="144"/>
      <c r="P853" s="144"/>
      <c r="Q853" s="144"/>
      <c r="R853" s="144"/>
      <c r="S853" s="144"/>
      <c r="T853" s="144"/>
      <c r="U853" s="144"/>
      <c r="V853" s="144"/>
      <c r="W853" s="144"/>
      <c r="X853" s="144"/>
      <c r="Y853" s="144"/>
      <c r="Z853" s="144"/>
    </row>
    <row r="854" spans="1:26" ht="13.5" customHeight="1">
      <c r="A854" s="144"/>
      <c r="B854" s="144"/>
      <c r="C854" s="143"/>
      <c r="D854" s="144"/>
      <c r="E854" s="144"/>
      <c r="F854" s="144"/>
      <c r="G854" s="144"/>
      <c r="H854" s="144"/>
      <c r="I854" s="144"/>
      <c r="J854" s="144"/>
      <c r="K854" s="144"/>
      <c r="L854" s="144"/>
      <c r="M854" s="144"/>
      <c r="N854" s="144"/>
      <c r="O854" s="144"/>
      <c r="P854" s="144"/>
      <c r="Q854" s="144"/>
      <c r="R854" s="144"/>
      <c r="S854" s="144"/>
      <c r="T854" s="144"/>
      <c r="U854" s="144"/>
      <c r="V854" s="144"/>
      <c r="W854" s="144"/>
      <c r="X854" s="144"/>
      <c r="Y854" s="144"/>
      <c r="Z854" s="144"/>
    </row>
    <row r="855" spans="1:26" ht="13.5" customHeight="1">
      <c r="A855" s="144"/>
      <c r="B855" s="144"/>
      <c r="C855" s="143"/>
      <c r="D855" s="144"/>
      <c r="E855" s="144"/>
      <c r="F855" s="144"/>
      <c r="G855" s="144"/>
      <c r="H855" s="144"/>
      <c r="I855" s="144"/>
      <c r="J855" s="144"/>
      <c r="K855" s="144"/>
      <c r="L855" s="144"/>
      <c r="M855" s="144"/>
      <c r="N855" s="144"/>
      <c r="O855" s="144"/>
      <c r="P855" s="144"/>
      <c r="Q855" s="144"/>
      <c r="R855" s="144"/>
      <c r="S855" s="144"/>
      <c r="T855" s="144"/>
      <c r="U855" s="144"/>
      <c r="V855" s="144"/>
      <c r="W855" s="144"/>
      <c r="X855" s="144"/>
      <c r="Y855" s="144"/>
      <c r="Z855" s="144"/>
    </row>
    <row r="856" spans="1:26" ht="13.5" customHeight="1">
      <c r="A856" s="144"/>
      <c r="B856" s="144"/>
      <c r="C856" s="143"/>
      <c r="D856" s="144"/>
      <c r="E856" s="144"/>
      <c r="F856" s="144"/>
      <c r="G856" s="144"/>
      <c r="H856" s="144"/>
      <c r="I856" s="144"/>
      <c r="J856" s="144"/>
      <c r="K856" s="144"/>
      <c r="L856" s="144"/>
      <c r="M856" s="144"/>
      <c r="N856" s="144"/>
      <c r="O856" s="144"/>
      <c r="P856" s="144"/>
      <c r="Q856" s="144"/>
      <c r="R856" s="144"/>
      <c r="S856" s="144"/>
      <c r="T856" s="144"/>
      <c r="U856" s="144"/>
      <c r="V856" s="144"/>
      <c r="W856" s="144"/>
      <c r="X856" s="144"/>
      <c r="Y856" s="144"/>
      <c r="Z856" s="144"/>
    </row>
    <row r="857" spans="1:26" ht="13.5" customHeight="1">
      <c r="A857" s="144"/>
      <c r="B857" s="144"/>
      <c r="C857" s="143"/>
      <c r="D857" s="144"/>
      <c r="E857" s="144"/>
      <c r="F857" s="144"/>
      <c r="G857" s="144"/>
      <c r="H857" s="144"/>
      <c r="I857" s="144"/>
      <c r="J857" s="144"/>
      <c r="K857" s="144"/>
      <c r="L857" s="144"/>
      <c r="M857" s="144"/>
      <c r="N857" s="144"/>
      <c r="O857" s="144"/>
      <c r="P857" s="144"/>
      <c r="Q857" s="144"/>
      <c r="R857" s="144"/>
      <c r="S857" s="144"/>
      <c r="T857" s="144"/>
      <c r="U857" s="144"/>
      <c r="V857" s="144"/>
      <c r="W857" s="144"/>
      <c r="X857" s="144"/>
      <c r="Y857" s="144"/>
      <c r="Z857" s="144"/>
    </row>
    <row r="858" spans="1:26" ht="13.5" customHeight="1">
      <c r="A858" s="144"/>
      <c r="B858" s="144"/>
      <c r="C858" s="143"/>
      <c r="D858" s="144"/>
      <c r="E858" s="144"/>
      <c r="F858" s="144"/>
      <c r="G858" s="144"/>
      <c r="H858" s="144"/>
      <c r="I858" s="144"/>
      <c r="J858" s="144"/>
      <c r="K858" s="144"/>
      <c r="L858" s="144"/>
      <c r="M858" s="144"/>
      <c r="N858" s="144"/>
      <c r="O858" s="144"/>
      <c r="P858" s="144"/>
      <c r="Q858" s="144"/>
      <c r="R858" s="144"/>
      <c r="S858" s="144"/>
      <c r="T858" s="144"/>
      <c r="U858" s="144"/>
      <c r="V858" s="144"/>
      <c r="W858" s="144"/>
      <c r="X858" s="144"/>
      <c r="Y858" s="144"/>
      <c r="Z858" s="144"/>
    </row>
    <row r="859" spans="1:26" ht="13.5" customHeight="1">
      <c r="A859" s="144"/>
      <c r="B859" s="144"/>
      <c r="C859" s="143"/>
      <c r="D859" s="144"/>
      <c r="E859" s="144"/>
      <c r="F859" s="144"/>
      <c r="G859" s="144"/>
      <c r="H859" s="144"/>
      <c r="I859" s="144"/>
      <c r="J859" s="144"/>
      <c r="K859" s="144"/>
      <c r="L859" s="144"/>
      <c r="M859" s="144"/>
      <c r="N859" s="144"/>
      <c r="O859" s="144"/>
      <c r="P859" s="144"/>
      <c r="Q859" s="144"/>
      <c r="R859" s="144"/>
      <c r="S859" s="144"/>
      <c r="T859" s="144"/>
      <c r="U859" s="144"/>
      <c r="V859" s="144"/>
      <c r="W859" s="144"/>
      <c r="X859" s="144"/>
      <c r="Y859" s="144"/>
      <c r="Z859" s="144"/>
    </row>
    <row r="860" spans="1:26" ht="13.5" customHeight="1">
      <c r="A860" s="144"/>
      <c r="B860" s="144"/>
      <c r="C860" s="143"/>
      <c r="D860" s="144"/>
      <c r="E860" s="144"/>
      <c r="F860" s="144"/>
      <c r="G860" s="144"/>
      <c r="H860" s="144"/>
      <c r="I860" s="144"/>
      <c r="J860" s="144"/>
      <c r="K860" s="144"/>
      <c r="L860" s="144"/>
      <c r="M860" s="144"/>
      <c r="N860" s="144"/>
      <c r="O860" s="144"/>
      <c r="P860" s="144"/>
      <c r="Q860" s="144"/>
      <c r="R860" s="144"/>
      <c r="S860" s="144"/>
      <c r="T860" s="144"/>
      <c r="U860" s="144"/>
      <c r="V860" s="144"/>
      <c r="W860" s="144"/>
      <c r="X860" s="144"/>
      <c r="Y860" s="144"/>
      <c r="Z860" s="144"/>
    </row>
    <row r="861" spans="1:26" ht="13.5" customHeight="1">
      <c r="A861" s="144"/>
      <c r="B861" s="144"/>
      <c r="C861" s="143"/>
      <c r="D861" s="144"/>
      <c r="E861" s="144"/>
      <c r="F861" s="144"/>
      <c r="G861" s="144"/>
      <c r="H861" s="144"/>
      <c r="I861" s="144"/>
      <c r="J861" s="144"/>
      <c r="K861" s="144"/>
      <c r="L861" s="144"/>
      <c r="M861" s="144"/>
      <c r="N861" s="144"/>
      <c r="O861" s="144"/>
      <c r="P861" s="144"/>
      <c r="Q861" s="144"/>
      <c r="R861" s="144"/>
      <c r="S861" s="144"/>
      <c r="T861" s="144"/>
      <c r="U861" s="144"/>
      <c r="V861" s="144"/>
      <c r="W861" s="144"/>
      <c r="X861" s="144"/>
      <c r="Y861" s="144"/>
      <c r="Z861" s="144"/>
    </row>
    <row r="862" spans="1:26" ht="13.5" customHeight="1">
      <c r="A862" s="144"/>
      <c r="B862" s="144"/>
      <c r="C862" s="143"/>
      <c r="D862" s="144"/>
      <c r="E862" s="144"/>
      <c r="F862" s="144"/>
      <c r="G862" s="144"/>
      <c r="H862" s="144"/>
      <c r="I862" s="144"/>
      <c r="J862" s="144"/>
      <c r="K862" s="144"/>
      <c r="L862" s="144"/>
      <c r="M862" s="144"/>
      <c r="N862" s="144"/>
      <c r="O862" s="144"/>
      <c r="P862" s="144"/>
      <c r="Q862" s="144"/>
      <c r="R862" s="144"/>
      <c r="S862" s="144"/>
      <c r="T862" s="144"/>
      <c r="U862" s="144"/>
      <c r="V862" s="144"/>
      <c r="W862" s="144"/>
      <c r="X862" s="144"/>
      <c r="Y862" s="144"/>
      <c r="Z862" s="144"/>
    </row>
    <row r="863" spans="1:26" ht="13.5" customHeight="1">
      <c r="A863" s="144"/>
      <c r="B863" s="144"/>
      <c r="C863" s="143"/>
      <c r="D863" s="144"/>
      <c r="E863" s="144"/>
      <c r="F863" s="144"/>
      <c r="G863" s="144"/>
      <c r="H863" s="144"/>
      <c r="I863" s="144"/>
      <c r="J863" s="144"/>
      <c r="K863" s="144"/>
      <c r="L863" s="144"/>
      <c r="M863" s="144"/>
      <c r="N863" s="144"/>
      <c r="O863" s="144"/>
      <c r="P863" s="144"/>
      <c r="Q863" s="144"/>
      <c r="R863" s="144"/>
      <c r="S863" s="144"/>
      <c r="T863" s="144"/>
      <c r="U863" s="144"/>
      <c r="V863" s="144"/>
      <c r="W863" s="144"/>
      <c r="X863" s="144"/>
      <c r="Y863" s="144"/>
      <c r="Z863" s="144"/>
    </row>
    <row r="864" spans="1:26" ht="13.5" customHeight="1">
      <c r="A864" s="144"/>
      <c r="B864" s="144"/>
      <c r="C864" s="143"/>
      <c r="D864" s="144"/>
      <c r="E864" s="144"/>
      <c r="F864" s="144"/>
      <c r="G864" s="144"/>
      <c r="H864" s="144"/>
      <c r="I864" s="144"/>
      <c r="J864" s="144"/>
      <c r="K864" s="144"/>
      <c r="L864" s="144"/>
      <c r="M864" s="144"/>
      <c r="N864" s="144"/>
      <c r="O864" s="144"/>
      <c r="P864" s="144"/>
      <c r="Q864" s="144"/>
      <c r="R864" s="144"/>
      <c r="S864" s="144"/>
      <c r="T864" s="144"/>
      <c r="U864" s="144"/>
      <c r="V864" s="144"/>
      <c r="W864" s="144"/>
      <c r="X864" s="144"/>
      <c r="Y864" s="144"/>
      <c r="Z864" s="144"/>
    </row>
    <row r="865" spans="1:26" ht="13.5" customHeight="1">
      <c r="A865" s="144"/>
      <c r="B865" s="144"/>
      <c r="C865" s="143"/>
      <c r="D865" s="144"/>
      <c r="E865" s="144"/>
      <c r="F865" s="144"/>
      <c r="G865" s="144"/>
      <c r="H865" s="144"/>
      <c r="I865" s="144"/>
      <c r="J865" s="144"/>
      <c r="K865" s="144"/>
      <c r="L865" s="144"/>
      <c r="M865" s="144"/>
      <c r="N865" s="144"/>
      <c r="O865" s="144"/>
      <c r="P865" s="144"/>
      <c r="Q865" s="144"/>
      <c r="R865" s="144"/>
      <c r="S865" s="144"/>
      <c r="T865" s="144"/>
      <c r="U865" s="144"/>
      <c r="V865" s="144"/>
      <c r="W865" s="144"/>
      <c r="X865" s="144"/>
      <c r="Y865" s="144"/>
      <c r="Z865" s="144"/>
    </row>
    <row r="866" spans="1:26" ht="13.5" customHeight="1">
      <c r="A866" s="144"/>
      <c r="B866" s="144"/>
      <c r="C866" s="143"/>
      <c r="D866" s="144"/>
      <c r="E866" s="144"/>
      <c r="F866" s="144"/>
      <c r="G866" s="144"/>
      <c r="H866" s="144"/>
      <c r="I866" s="144"/>
      <c r="J866" s="144"/>
      <c r="K866" s="144"/>
      <c r="L866" s="144"/>
      <c r="M866" s="144"/>
      <c r="N866" s="144"/>
      <c r="O866" s="144"/>
      <c r="P866" s="144"/>
      <c r="Q866" s="144"/>
      <c r="R866" s="144"/>
      <c r="S866" s="144"/>
      <c r="T866" s="144"/>
      <c r="U866" s="144"/>
      <c r="V866" s="144"/>
      <c r="W866" s="144"/>
      <c r="X866" s="144"/>
      <c r="Y866" s="144"/>
      <c r="Z866" s="144"/>
    </row>
    <row r="867" spans="1:26" ht="13.5" customHeight="1">
      <c r="A867" s="144"/>
      <c r="B867" s="144"/>
      <c r="C867" s="143"/>
      <c r="D867" s="144"/>
      <c r="E867" s="144"/>
      <c r="F867" s="144"/>
      <c r="G867" s="144"/>
      <c r="H867" s="144"/>
      <c r="I867" s="144"/>
      <c r="J867" s="144"/>
      <c r="K867" s="144"/>
      <c r="L867" s="144"/>
      <c r="M867" s="144"/>
      <c r="N867" s="144"/>
      <c r="O867" s="144"/>
      <c r="P867" s="144"/>
      <c r="Q867" s="144"/>
      <c r="R867" s="144"/>
      <c r="S867" s="144"/>
      <c r="T867" s="144"/>
      <c r="U867" s="144"/>
      <c r="V867" s="144"/>
      <c r="W867" s="144"/>
      <c r="X867" s="144"/>
      <c r="Y867" s="144"/>
      <c r="Z867" s="144"/>
    </row>
    <row r="868" spans="1:26" ht="13.5" customHeight="1">
      <c r="A868" s="144"/>
      <c r="B868" s="144"/>
      <c r="C868" s="143"/>
      <c r="D868" s="144"/>
      <c r="E868" s="144"/>
      <c r="F868" s="144"/>
      <c r="G868" s="144"/>
      <c r="H868" s="144"/>
      <c r="I868" s="144"/>
      <c r="J868" s="144"/>
      <c r="K868" s="144"/>
      <c r="L868" s="144"/>
      <c r="M868" s="144"/>
      <c r="N868" s="144"/>
      <c r="O868" s="144"/>
      <c r="P868" s="144"/>
      <c r="Q868" s="144"/>
      <c r="R868" s="144"/>
      <c r="S868" s="144"/>
      <c r="T868" s="144"/>
      <c r="U868" s="144"/>
      <c r="V868" s="144"/>
      <c r="W868" s="144"/>
      <c r="X868" s="144"/>
      <c r="Y868" s="144"/>
      <c r="Z868" s="144"/>
    </row>
    <row r="869" spans="1:26" ht="13.5" customHeight="1">
      <c r="A869" s="144"/>
      <c r="B869" s="144"/>
      <c r="C869" s="143"/>
      <c r="D869" s="144"/>
      <c r="E869" s="144"/>
      <c r="F869" s="144"/>
      <c r="G869" s="144"/>
      <c r="H869" s="144"/>
      <c r="I869" s="144"/>
      <c r="J869" s="144"/>
      <c r="K869" s="144"/>
      <c r="L869" s="144"/>
      <c r="M869" s="144"/>
      <c r="N869" s="144"/>
      <c r="O869" s="144"/>
      <c r="P869" s="144"/>
      <c r="Q869" s="144"/>
      <c r="R869" s="144"/>
      <c r="S869" s="144"/>
      <c r="T869" s="144"/>
      <c r="U869" s="144"/>
      <c r="V869" s="144"/>
      <c r="W869" s="144"/>
      <c r="X869" s="144"/>
      <c r="Y869" s="144"/>
      <c r="Z869" s="144"/>
    </row>
    <row r="870" spans="1:26" ht="13.5" customHeight="1">
      <c r="A870" s="144"/>
      <c r="B870" s="144"/>
      <c r="C870" s="143"/>
      <c r="D870" s="144"/>
      <c r="E870" s="144"/>
      <c r="F870" s="144"/>
      <c r="G870" s="144"/>
      <c r="H870" s="144"/>
      <c r="I870" s="144"/>
      <c r="J870" s="144"/>
      <c r="K870" s="144"/>
      <c r="L870" s="144"/>
      <c r="M870" s="144"/>
      <c r="N870" s="144"/>
      <c r="O870" s="144"/>
      <c r="P870" s="144"/>
      <c r="Q870" s="144"/>
      <c r="R870" s="144"/>
      <c r="S870" s="144"/>
      <c r="T870" s="144"/>
      <c r="U870" s="144"/>
      <c r="V870" s="144"/>
      <c r="W870" s="144"/>
      <c r="X870" s="144"/>
      <c r="Y870" s="144"/>
      <c r="Z870" s="144"/>
    </row>
    <row r="871" spans="1:26" ht="13.5" customHeight="1">
      <c r="A871" s="144"/>
      <c r="B871" s="144"/>
      <c r="C871" s="143"/>
      <c r="D871" s="144"/>
      <c r="E871" s="144"/>
      <c r="F871" s="144"/>
      <c r="G871" s="144"/>
      <c r="H871" s="144"/>
      <c r="I871" s="144"/>
      <c r="J871" s="144"/>
      <c r="K871" s="144"/>
      <c r="L871" s="144"/>
      <c r="M871" s="144"/>
      <c r="N871" s="144"/>
      <c r="O871" s="144"/>
      <c r="P871" s="144"/>
      <c r="Q871" s="144"/>
      <c r="R871" s="144"/>
      <c r="S871" s="144"/>
      <c r="T871" s="144"/>
      <c r="U871" s="144"/>
      <c r="V871" s="144"/>
      <c r="W871" s="144"/>
      <c r="X871" s="144"/>
      <c r="Y871" s="144"/>
      <c r="Z871" s="144"/>
    </row>
    <row r="872" spans="1:26" ht="13.5" customHeight="1">
      <c r="A872" s="144"/>
      <c r="B872" s="144"/>
      <c r="C872" s="143"/>
      <c r="D872" s="144"/>
      <c r="E872" s="144"/>
      <c r="F872" s="144"/>
      <c r="G872" s="144"/>
      <c r="H872" s="144"/>
      <c r="I872" s="144"/>
      <c r="J872" s="144"/>
      <c r="K872" s="144"/>
      <c r="L872" s="144"/>
      <c r="M872" s="144"/>
      <c r="N872" s="144"/>
      <c r="O872" s="144"/>
      <c r="P872" s="144"/>
      <c r="Q872" s="144"/>
      <c r="R872" s="144"/>
      <c r="S872" s="144"/>
      <c r="T872" s="144"/>
      <c r="U872" s="144"/>
      <c r="V872" s="144"/>
      <c r="W872" s="144"/>
      <c r="X872" s="144"/>
      <c r="Y872" s="144"/>
      <c r="Z872" s="144"/>
    </row>
    <row r="873" spans="1:26" ht="13.5" customHeight="1">
      <c r="A873" s="144"/>
      <c r="B873" s="144"/>
      <c r="C873" s="143"/>
      <c r="D873" s="144"/>
      <c r="E873" s="144"/>
      <c r="F873" s="144"/>
      <c r="G873" s="144"/>
      <c r="H873" s="144"/>
      <c r="I873" s="144"/>
      <c r="J873" s="144"/>
      <c r="K873" s="144"/>
      <c r="L873" s="144"/>
      <c r="M873" s="144"/>
      <c r="N873" s="144"/>
      <c r="O873" s="144"/>
      <c r="P873" s="144"/>
      <c r="Q873" s="144"/>
      <c r="R873" s="144"/>
      <c r="S873" s="144"/>
      <c r="T873" s="144"/>
      <c r="U873" s="144"/>
      <c r="V873" s="144"/>
      <c r="W873" s="144"/>
      <c r="X873" s="144"/>
      <c r="Y873" s="144"/>
      <c r="Z873" s="144"/>
    </row>
    <row r="874" spans="1:26" ht="13.5" customHeight="1">
      <c r="A874" s="144"/>
      <c r="B874" s="144"/>
      <c r="C874" s="143"/>
      <c r="D874" s="144"/>
      <c r="E874" s="144"/>
      <c r="F874" s="144"/>
      <c r="G874" s="144"/>
      <c r="H874" s="144"/>
      <c r="I874" s="144"/>
      <c r="J874" s="144"/>
      <c r="K874" s="144"/>
      <c r="L874" s="144"/>
      <c r="M874" s="144"/>
      <c r="N874" s="144"/>
      <c r="O874" s="144"/>
      <c r="P874" s="144"/>
      <c r="Q874" s="144"/>
      <c r="R874" s="144"/>
      <c r="S874" s="144"/>
      <c r="T874" s="144"/>
      <c r="U874" s="144"/>
      <c r="V874" s="144"/>
      <c r="W874" s="144"/>
      <c r="X874" s="144"/>
      <c r="Y874" s="144"/>
      <c r="Z874" s="144"/>
    </row>
    <row r="875" spans="1:26" ht="13.5" customHeight="1">
      <c r="A875" s="144"/>
      <c r="B875" s="144"/>
      <c r="C875" s="143"/>
      <c r="D875" s="144"/>
      <c r="E875" s="144"/>
      <c r="F875" s="144"/>
      <c r="G875" s="144"/>
      <c r="H875" s="144"/>
      <c r="I875" s="144"/>
      <c r="J875" s="144"/>
      <c r="K875" s="144"/>
      <c r="L875" s="144"/>
      <c r="M875" s="144"/>
      <c r="N875" s="144"/>
      <c r="O875" s="144"/>
      <c r="P875" s="144"/>
      <c r="Q875" s="144"/>
      <c r="R875" s="144"/>
      <c r="S875" s="144"/>
      <c r="T875" s="144"/>
      <c r="U875" s="144"/>
      <c r="V875" s="144"/>
      <c r="W875" s="144"/>
      <c r="X875" s="144"/>
      <c r="Y875" s="144"/>
      <c r="Z875" s="144"/>
    </row>
    <row r="876" spans="1:26" ht="13.5" customHeight="1">
      <c r="A876" s="144"/>
      <c r="B876" s="144"/>
      <c r="C876" s="143"/>
      <c r="D876" s="144"/>
      <c r="E876" s="144"/>
      <c r="F876" s="144"/>
      <c r="G876" s="144"/>
      <c r="H876" s="144"/>
      <c r="I876" s="144"/>
      <c r="J876" s="144"/>
      <c r="K876" s="144"/>
      <c r="L876" s="144"/>
      <c r="M876" s="144"/>
      <c r="N876" s="144"/>
      <c r="O876" s="144"/>
      <c r="P876" s="144"/>
      <c r="Q876" s="144"/>
      <c r="R876" s="144"/>
      <c r="S876" s="144"/>
      <c r="T876" s="144"/>
      <c r="U876" s="144"/>
      <c r="V876" s="144"/>
      <c r="W876" s="144"/>
      <c r="X876" s="144"/>
      <c r="Y876" s="144"/>
      <c r="Z876" s="144"/>
    </row>
    <row r="877" spans="1:26" ht="13.5" customHeight="1">
      <c r="A877" s="144"/>
      <c r="B877" s="144"/>
      <c r="C877" s="143"/>
      <c r="D877" s="144"/>
      <c r="E877" s="144"/>
      <c r="F877" s="144"/>
      <c r="G877" s="144"/>
      <c r="H877" s="144"/>
      <c r="I877" s="144"/>
      <c r="J877" s="144"/>
      <c r="K877" s="144"/>
      <c r="L877" s="144"/>
      <c r="M877" s="144"/>
      <c r="N877" s="144"/>
      <c r="O877" s="144"/>
      <c r="P877" s="144"/>
      <c r="Q877" s="144"/>
      <c r="R877" s="144"/>
      <c r="S877" s="144"/>
      <c r="T877" s="144"/>
      <c r="U877" s="144"/>
      <c r="V877" s="144"/>
      <c r="W877" s="144"/>
      <c r="X877" s="144"/>
      <c r="Y877" s="144"/>
      <c r="Z877" s="144"/>
    </row>
    <row r="878" spans="1:26" ht="13.5" customHeight="1">
      <c r="A878" s="144"/>
      <c r="B878" s="144"/>
      <c r="C878" s="143"/>
      <c r="D878" s="144"/>
      <c r="E878" s="144"/>
      <c r="F878" s="144"/>
      <c r="G878" s="144"/>
      <c r="H878" s="144"/>
      <c r="I878" s="144"/>
      <c r="J878" s="144"/>
      <c r="K878" s="144"/>
      <c r="L878" s="144"/>
      <c r="M878" s="144"/>
      <c r="N878" s="144"/>
      <c r="O878" s="144"/>
      <c r="P878" s="144"/>
      <c r="Q878" s="144"/>
      <c r="R878" s="144"/>
      <c r="S878" s="144"/>
      <c r="T878" s="144"/>
      <c r="U878" s="144"/>
      <c r="V878" s="144"/>
      <c r="W878" s="144"/>
      <c r="X878" s="144"/>
      <c r="Y878" s="144"/>
      <c r="Z878" s="144"/>
    </row>
    <row r="879" spans="1:26" ht="13.5" customHeight="1">
      <c r="A879" s="144"/>
      <c r="B879" s="144"/>
      <c r="C879" s="143"/>
      <c r="D879" s="144"/>
      <c r="E879" s="144"/>
      <c r="F879" s="144"/>
      <c r="G879" s="144"/>
      <c r="H879" s="144"/>
      <c r="I879" s="144"/>
      <c r="J879" s="144"/>
      <c r="K879" s="144"/>
      <c r="L879" s="144"/>
      <c r="M879" s="144"/>
      <c r="N879" s="144"/>
      <c r="O879" s="144"/>
      <c r="P879" s="144"/>
      <c r="Q879" s="144"/>
      <c r="R879" s="144"/>
      <c r="S879" s="144"/>
      <c r="T879" s="144"/>
      <c r="U879" s="144"/>
      <c r="V879" s="144"/>
      <c r="W879" s="144"/>
      <c r="X879" s="144"/>
      <c r="Y879" s="144"/>
      <c r="Z879" s="144"/>
    </row>
    <row r="880" spans="1:26" ht="13.5" customHeight="1">
      <c r="A880" s="144"/>
      <c r="B880" s="144"/>
      <c r="C880" s="143"/>
      <c r="D880" s="144"/>
      <c r="E880" s="144"/>
      <c r="F880" s="144"/>
      <c r="G880" s="144"/>
      <c r="H880" s="144"/>
      <c r="I880" s="144"/>
      <c r="J880" s="144"/>
      <c r="K880" s="144"/>
      <c r="L880" s="144"/>
      <c r="M880" s="144"/>
      <c r="N880" s="144"/>
      <c r="O880" s="144"/>
      <c r="P880" s="144"/>
      <c r="Q880" s="144"/>
      <c r="R880" s="144"/>
      <c r="S880" s="144"/>
      <c r="T880" s="144"/>
      <c r="U880" s="144"/>
      <c r="V880" s="144"/>
      <c r="W880" s="144"/>
      <c r="X880" s="144"/>
      <c r="Y880" s="144"/>
      <c r="Z880" s="144"/>
    </row>
    <row r="881" spans="1:26" ht="13.5" customHeight="1">
      <c r="A881" s="144"/>
      <c r="B881" s="144"/>
      <c r="C881" s="143"/>
      <c r="D881" s="144"/>
      <c r="E881" s="144"/>
      <c r="F881" s="144"/>
      <c r="G881" s="144"/>
      <c r="H881" s="144"/>
      <c r="I881" s="144"/>
      <c r="J881" s="144"/>
      <c r="K881" s="144"/>
      <c r="L881" s="144"/>
      <c r="M881" s="144"/>
      <c r="N881" s="144"/>
      <c r="O881" s="144"/>
      <c r="P881" s="144"/>
      <c r="Q881" s="144"/>
      <c r="R881" s="144"/>
      <c r="S881" s="144"/>
      <c r="T881" s="144"/>
      <c r="U881" s="144"/>
      <c r="V881" s="144"/>
      <c r="W881" s="144"/>
      <c r="X881" s="144"/>
      <c r="Y881" s="144"/>
      <c r="Z881" s="144"/>
    </row>
    <row r="882" spans="1:26" ht="13.5" customHeight="1">
      <c r="A882" s="144"/>
      <c r="B882" s="144"/>
      <c r="C882" s="143"/>
      <c r="D882" s="144"/>
      <c r="E882" s="144"/>
      <c r="F882" s="144"/>
      <c r="G882" s="144"/>
      <c r="H882" s="144"/>
      <c r="I882" s="144"/>
      <c r="J882" s="144"/>
      <c r="K882" s="144"/>
      <c r="L882" s="144"/>
      <c r="M882" s="144"/>
      <c r="N882" s="144"/>
      <c r="O882" s="144"/>
      <c r="P882" s="144"/>
      <c r="Q882" s="144"/>
      <c r="R882" s="144"/>
      <c r="S882" s="144"/>
      <c r="T882" s="144"/>
      <c r="U882" s="144"/>
      <c r="V882" s="144"/>
      <c r="W882" s="144"/>
      <c r="X882" s="144"/>
      <c r="Y882" s="144"/>
      <c r="Z882" s="144"/>
    </row>
    <row r="883" spans="1:26" ht="13.5" customHeight="1">
      <c r="A883" s="144"/>
      <c r="B883" s="144"/>
      <c r="C883" s="143"/>
      <c r="D883" s="144"/>
      <c r="E883" s="144"/>
      <c r="F883" s="144"/>
      <c r="G883" s="144"/>
      <c r="H883" s="144"/>
      <c r="I883" s="144"/>
      <c r="J883" s="144"/>
      <c r="K883" s="144"/>
      <c r="L883" s="144"/>
      <c r="M883" s="144"/>
      <c r="N883" s="144"/>
      <c r="O883" s="144"/>
      <c r="P883" s="144"/>
      <c r="Q883" s="144"/>
      <c r="R883" s="144"/>
      <c r="S883" s="144"/>
      <c r="T883" s="144"/>
      <c r="U883" s="144"/>
      <c r="V883" s="144"/>
      <c r="W883" s="144"/>
      <c r="X883" s="144"/>
      <c r="Y883" s="144"/>
      <c r="Z883" s="144"/>
    </row>
    <row r="884" spans="1:26" ht="13.5" customHeight="1">
      <c r="A884" s="144"/>
      <c r="B884" s="144"/>
      <c r="C884" s="143"/>
      <c r="D884" s="144"/>
      <c r="E884" s="144"/>
      <c r="F884" s="144"/>
      <c r="G884" s="144"/>
      <c r="H884" s="144"/>
      <c r="I884" s="144"/>
      <c r="J884" s="144"/>
      <c r="K884" s="144"/>
      <c r="L884" s="144"/>
      <c r="M884" s="144"/>
      <c r="N884" s="144"/>
      <c r="O884" s="144"/>
      <c r="P884" s="144"/>
      <c r="Q884" s="144"/>
      <c r="R884" s="144"/>
      <c r="S884" s="144"/>
      <c r="T884" s="144"/>
      <c r="U884" s="144"/>
      <c r="V884" s="144"/>
      <c r="W884" s="144"/>
      <c r="X884" s="144"/>
      <c r="Y884" s="144"/>
      <c r="Z884" s="144"/>
    </row>
    <row r="885" spans="1:26" ht="13.5" customHeight="1">
      <c r="A885" s="144"/>
      <c r="B885" s="144"/>
      <c r="C885" s="143"/>
      <c r="D885" s="144"/>
      <c r="E885" s="144"/>
      <c r="F885" s="144"/>
      <c r="G885" s="144"/>
      <c r="H885" s="144"/>
      <c r="I885" s="144"/>
      <c r="J885" s="144"/>
      <c r="K885" s="144"/>
      <c r="L885" s="144"/>
      <c r="M885" s="144"/>
      <c r="N885" s="144"/>
      <c r="O885" s="144"/>
      <c r="P885" s="144"/>
      <c r="Q885" s="144"/>
      <c r="R885" s="144"/>
      <c r="S885" s="144"/>
      <c r="T885" s="144"/>
      <c r="U885" s="144"/>
      <c r="V885" s="144"/>
      <c r="W885" s="144"/>
      <c r="X885" s="144"/>
      <c r="Y885" s="144"/>
      <c r="Z885" s="144"/>
    </row>
    <row r="886" spans="1:26" ht="13.5" customHeight="1">
      <c r="A886" s="144"/>
      <c r="B886" s="144"/>
      <c r="C886" s="143"/>
      <c r="D886" s="144"/>
      <c r="E886" s="144"/>
      <c r="F886" s="144"/>
      <c r="G886" s="144"/>
      <c r="H886" s="144"/>
      <c r="I886" s="144"/>
      <c r="J886" s="144"/>
      <c r="K886" s="144"/>
      <c r="L886" s="144"/>
      <c r="M886" s="144"/>
      <c r="N886" s="144"/>
      <c r="O886" s="144"/>
      <c r="P886" s="144"/>
      <c r="Q886" s="144"/>
      <c r="R886" s="144"/>
      <c r="S886" s="144"/>
      <c r="T886" s="144"/>
      <c r="U886" s="144"/>
      <c r="V886" s="144"/>
      <c r="W886" s="144"/>
      <c r="X886" s="144"/>
      <c r="Y886" s="144"/>
      <c r="Z886" s="144"/>
    </row>
    <row r="887" spans="1:26" ht="13.5" customHeight="1">
      <c r="A887" s="144"/>
      <c r="B887" s="144"/>
      <c r="C887" s="143"/>
      <c r="D887" s="144"/>
      <c r="E887" s="144"/>
      <c r="F887" s="144"/>
      <c r="G887" s="144"/>
      <c r="H887" s="144"/>
      <c r="I887" s="144"/>
      <c r="J887" s="144"/>
      <c r="K887" s="144"/>
      <c r="L887" s="144"/>
      <c r="M887" s="144"/>
      <c r="N887" s="144"/>
      <c r="O887" s="144"/>
      <c r="P887" s="144"/>
      <c r="Q887" s="144"/>
      <c r="R887" s="144"/>
      <c r="S887" s="144"/>
      <c r="T887" s="144"/>
      <c r="U887" s="144"/>
      <c r="V887" s="144"/>
      <c r="W887" s="144"/>
      <c r="X887" s="144"/>
      <c r="Y887" s="144"/>
      <c r="Z887" s="144"/>
    </row>
    <row r="888" spans="1:26" ht="13.5" customHeight="1">
      <c r="A888" s="144"/>
      <c r="B888" s="144"/>
      <c r="C888" s="143"/>
      <c r="D888" s="144"/>
      <c r="E888" s="144"/>
      <c r="F888" s="144"/>
      <c r="G888" s="144"/>
      <c r="H888" s="144"/>
      <c r="I888" s="144"/>
      <c r="J888" s="144"/>
      <c r="K888" s="144"/>
      <c r="L888" s="144"/>
      <c r="M888" s="144"/>
      <c r="N888" s="144"/>
      <c r="O888" s="144"/>
      <c r="P888" s="144"/>
      <c r="Q888" s="144"/>
      <c r="R888" s="144"/>
      <c r="S888" s="144"/>
      <c r="T888" s="144"/>
      <c r="U888" s="144"/>
      <c r="V888" s="144"/>
      <c r="W888" s="144"/>
      <c r="X888" s="144"/>
      <c r="Y888" s="144"/>
      <c r="Z888" s="144"/>
    </row>
    <row r="889" spans="1:26" ht="13.5" customHeight="1">
      <c r="A889" s="144"/>
      <c r="B889" s="144"/>
      <c r="C889" s="143"/>
      <c r="D889" s="144"/>
      <c r="E889" s="144"/>
      <c r="F889" s="144"/>
      <c r="G889" s="144"/>
      <c r="H889" s="144"/>
      <c r="I889" s="144"/>
      <c r="J889" s="144"/>
      <c r="K889" s="144"/>
      <c r="L889" s="144"/>
      <c r="M889" s="144"/>
      <c r="N889" s="144"/>
      <c r="O889" s="144"/>
      <c r="P889" s="144"/>
      <c r="Q889" s="144"/>
      <c r="R889" s="144"/>
      <c r="S889" s="144"/>
      <c r="T889" s="144"/>
      <c r="U889" s="144"/>
      <c r="V889" s="144"/>
      <c r="W889" s="144"/>
      <c r="X889" s="144"/>
      <c r="Y889" s="144"/>
      <c r="Z889" s="144"/>
    </row>
    <row r="890" spans="1:26" ht="13.5" customHeight="1">
      <c r="A890" s="144"/>
      <c r="B890" s="144"/>
      <c r="C890" s="143"/>
      <c r="D890" s="144"/>
      <c r="E890" s="144"/>
      <c r="F890" s="144"/>
      <c r="G890" s="144"/>
      <c r="H890" s="144"/>
      <c r="I890" s="144"/>
      <c r="J890" s="144"/>
      <c r="K890" s="144"/>
      <c r="L890" s="144"/>
      <c r="M890" s="144"/>
      <c r="N890" s="144"/>
      <c r="O890" s="144"/>
      <c r="P890" s="144"/>
      <c r="Q890" s="144"/>
      <c r="R890" s="144"/>
      <c r="S890" s="144"/>
      <c r="T890" s="144"/>
      <c r="U890" s="144"/>
      <c r="V890" s="144"/>
      <c r="W890" s="144"/>
      <c r="X890" s="144"/>
      <c r="Y890" s="144"/>
      <c r="Z890" s="144"/>
    </row>
    <row r="891" spans="1:26" ht="13.5" customHeight="1">
      <c r="A891" s="144"/>
      <c r="B891" s="144"/>
      <c r="C891" s="143"/>
      <c r="D891" s="144"/>
      <c r="E891" s="144"/>
      <c r="F891" s="144"/>
      <c r="G891" s="144"/>
      <c r="H891" s="144"/>
      <c r="I891" s="144"/>
      <c r="J891" s="144"/>
      <c r="K891" s="144"/>
      <c r="L891" s="144"/>
      <c r="M891" s="144"/>
      <c r="N891" s="144"/>
      <c r="O891" s="144"/>
      <c r="P891" s="144"/>
      <c r="Q891" s="144"/>
      <c r="R891" s="144"/>
      <c r="S891" s="144"/>
      <c r="T891" s="144"/>
      <c r="U891" s="144"/>
      <c r="V891" s="144"/>
      <c r="W891" s="144"/>
      <c r="X891" s="144"/>
      <c r="Y891" s="144"/>
      <c r="Z891" s="144"/>
    </row>
    <row r="892" spans="1:26" ht="13.5" customHeight="1">
      <c r="A892" s="144"/>
      <c r="B892" s="144"/>
      <c r="C892" s="143"/>
      <c r="D892" s="144"/>
      <c r="E892" s="144"/>
      <c r="F892" s="144"/>
      <c r="G892" s="144"/>
      <c r="H892" s="144"/>
      <c r="I892" s="144"/>
      <c r="J892" s="144"/>
      <c r="K892" s="144"/>
      <c r="L892" s="144"/>
      <c r="M892" s="144"/>
      <c r="N892" s="144"/>
      <c r="O892" s="144"/>
      <c r="P892" s="144"/>
      <c r="Q892" s="144"/>
      <c r="R892" s="144"/>
      <c r="S892" s="144"/>
      <c r="T892" s="144"/>
      <c r="U892" s="144"/>
      <c r="V892" s="144"/>
      <c r="W892" s="144"/>
      <c r="X892" s="144"/>
      <c r="Y892" s="144"/>
      <c r="Z892" s="144"/>
    </row>
    <row r="893" spans="1:26" ht="13.5" customHeight="1">
      <c r="A893" s="144"/>
      <c r="B893" s="144"/>
      <c r="C893" s="143"/>
      <c r="D893" s="144"/>
      <c r="E893" s="144"/>
      <c r="F893" s="144"/>
      <c r="G893" s="144"/>
      <c r="H893" s="144"/>
      <c r="I893" s="144"/>
      <c r="J893" s="144"/>
      <c r="K893" s="144"/>
      <c r="L893" s="144"/>
      <c r="M893" s="144"/>
      <c r="N893" s="144"/>
      <c r="O893" s="144"/>
      <c r="P893" s="144"/>
      <c r="Q893" s="144"/>
      <c r="R893" s="144"/>
      <c r="S893" s="144"/>
      <c r="T893" s="144"/>
      <c r="U893" s="144"/>
      <c r="V893" s="144"/>
      <c r="W893" s="144"/>
      <c r="X893" s="144"/>
      <c r="Y893" s="144"/>
      <c r="Z893" s="144"/>
    </row>
    <row r="894" spans="1:26" ht="13.5" customHeight="1">
      <c r="A894" s="144"/>
      <c r="B894" s="144"/>
      <c r="C894" s="143"/>
      <c r="D894" s="144"/>
      <c r="E894" s="144"/>
      <c r="F894" s="144"/>
      <c r="G894" s="144"/>
      <c r="H894" s="144"/>
      <c r="I894" s="144"/>
      <c r="J894" s="144"/>
      <c r="K894" s="144"/>
      <c r="L894" s="144"/>
      <c r="M894" s="144"/>
      <c r="N894" s="144"/>
      <c r="O894" s="144"/>
      <c r="P894" s="144"/>
      <c r="Q894" s="144"/>
      <c r="R894" s="144"/>
      <c r="S894" s="144"/>
      <c r="T894" s="144"/>
      <c r="U894" s="144"/>
      <c r="V894" s="144"/>
      <c r="W894" s="144"/>
      <c r="X894" s="144"/>
      <c r="Y894" s="144"/>
      <c r="Z894" s="144"/>
    </row>
    <row r="895" spans="1:26" ht="13.5" customHeight="1">
      <c r="A895" s="144"/>
      <c r="B895" s="144"/>
      <c r="C895" s="143"/>
      <c r="D895" s="144"/>
      <c r="E895" s="144"/>
      <c r="F895" s="144"/>
      <c r="G895" s="144"/>
      <c r="H895" s="144"/>
      <c r="I895" s="144"/>
      <c r="J895" s="144"/>
      <c r="K895" s="144"/>
      <c r="L895" s="144"/>
      <c r="M895" s="144"/>
      <c r="N895" s="144"/>
      <c r="O895" s="144"/>
      <c r="P895" s="144"/>
      <c r="Q895" s="144"/>
      <c r="R895" s="144"/>
      <c r="S895" s="144"/>
      <c r="T895" s="144"/>
      <c r="U895" s="144"/>
      <c r="V895" s="144"/>
      <c r="W895" s="144"/>
      <c r="X895" s="144"/>
      <c r="Y895" s="144"/>
      <c r="Z895" s="144"/>
    </row>
    <row r="896" spans="1:26" ht="13.5" customHeight="1">
      <c r="A896" s="144"/>
      <c r="B896" s="144"/>
      <c r="C896" s="143"/>
      <c r="D896" s="144"/>
      <c r="E896" s="144"/>
      <c r="F896" s="144"/>
      <c r="G896" s="144"/>
      <c r="H896" s="144"/>
      <c r="I896" s="144"/>
      <c r="J896" s="144"/>
      <c r="K896" s="144"/>
      <c r="L896" s="144"/>
      <c r="M896" s="144"/>
      <c r="N896" s="144"/>
      <c r="O896" s="144"/>
      <c r="P896" s="144"/>
      <c r="Q896" s="144"/>
      <c r="R896" s="144"/>
      <c r="S896" s="144"/>
      <c r="T896" s="144"/>
      <c r="U896" s="144"/>
      <c r="V896" s="144"/>
      <c r="W896" s="144"/>
      <c r="X896" s="144"/>
      <c r="Y896" s="144"/>
      <c r="Z896" s="144"/>
    </row>
    <row r="897" spans="1:26" ht="13.5" customHeight="1">
      <c r="A897" s="144"/>
      <c r="B897" s="144"/>
      <c r="C897" s="143"/>
      <c r="D897" s="144"/>
      <c r="E897" s="144"/>
      <c r="F897" s="144"/>
      <c r="G897" s="144"/>
      <c r="H897" s="144"/>
      <c r="I897" s="144"/>
      <c r="J897" s="144"/>
      <c r="K897" s="144"/>
      <c r="L897" s="144"/>
      <c r="M897" s="144"/>
      <c r="N897" s="144"/>
      <c r="O897" s="144"/>
      <c r="P897" s="144"/>
      <c r="Q897" s="144"/>
      <c r="R897" s="144"/>
      <c r="S897" s="144"/>
      <c r="T897" s="144"/>
      <c r="U897" s="144"/>
      <c r="V897" s="144"/>
      <c r="W897" s="144"/>
      <c r="X897" s="144"/>
      <c r="Y897" s="144"/>
      <c r="Z897" s="144"/>
    </row>
    <row r="898" spans="1:26" ht="13.5" customHeight="1">
      <c r="A898" s="144"/>
      <c r="B898" s="144"/>
      <c r="C898" s="143"/>
      <c r="D898" s="144"/>
      <c r="E898" s="144"/>
      <c r="F898" s="144"/>
      <c r="G898" s="144"/>
      <c r="H898" s="144"/>
      <c r="I898" s="144"/>
      <c r="J898" s="144"/>
      <c r="K898" s="144"/>
      <c r="L898" s="144"/>
      <c r="M898" s="144"/>
      <c r="N898" s="144"/>
      <c r="O898" s="144"/>
      <c r="P898" s="144"/>
      <c r="Q898" s="144"/>
      <c r="R898" s="144"/>
      <c r="S898" s="144"/>
      <c r="T898" s="144"/>
      <c r="U898" s="144"/>
      <c r="V898" s="144"/>
      <c r="W898" s="144"/>
      <c r="X898" s="144"/>
      <c r="Y898" s="144"/>
      <c r="Z898" s="144"/>
    </row>
    <row r="899" spans="1:26" ht="13.5" customHeight="1">
      <c r="A899" s="144"/>
      <c r="B899" s="144"/>
      <c r="C899" s="143"/>
      <c r="D899" s="144"/>
      <c r="E899" s="144"/>
      <c r="F899" s="144"/>
      <c r="G899" s="144"/>
      <c r="H899" s="144"/>
      <c r="I899" s="144"/>
      <c r="J899" s="144"/>
      <c r="K899" s="144"/>
      <c r="L899" s="144"/>
      <c r="M899" s="144"/>
      <c r="N899" s="144"/>
      <c r="O899" s="144"/>
      <c r="P899" s="144"/>
      <c r="Q899" s="144"/>
      <c r="R899" s="144"/>
      <c r="S899" s="144"/>
      <c r="T899" s="144"/>
      <c r="U899" s="144"/>
      <c r="V899" s="144"/>
      <c r="W899" s="144"/>
      <c r="X899" s="144"/>
      <c r="Y899" s="144"/>
      <c r="Z899" s="144"/>
    </row>
    <row r="900" spans="1:26" ht="13.5" customHeight="1">
      <c r="A900" s="144"/>
      <c r="B900" s="144"/>
      <c r="C900" s="143"/>
      <c r="D900" s="144"/>
      <c r="E900" s="144"/>
      <c r="F900" s="144"/>
      <c r="G900" s="144"/>
      <c r="H900" s="144"/>
      <c r="I900" s="144"/>
      <c r="J900" s="144"/>
      <c r="K900" s="144"/>
      <c r="L900" s="144"/>
      <c r="M900" s="144"/>
      <c r="N900" s="144"/>
      <c r="O900" s="144"/>
      <c r="P900" s="144"/>
      <c r="Q900" s="144"/>
      <c r="R900" s="144"/>
      <c r="S900" s="144"/>
      <c r="T900" s="144"/>
      <c r="U900" s="144"/>
      <c r="V900" s="144"/>
      <c r="W900" s="144"/>
      <c r="X900" s="144"/>
      <c r="Y900" s="144"/>
      <c r="Z900" s="144"/>
    </row>
    <row r="901" spans="1:26" ht="13.5" customHeight="1">
      <c r="A901" s="144"/>
      <c r="B901" s="144"/>
      <c r="C901" s="143"/>
      <c r="D901" s="144"/>
      <c r="E901" s="144"/>
      <c r="F901" s="144"/>
      <c r="G901" s="144"/>
      <c r="H901" s="144"/>
      <c r="I901" s="144"/>
      <c r="J901" s="144"/>
      <c r="K901" s="144"/>
      <c r="L901" s="144"/>
      <c r="M901" s="144"/>
      <c r="N901" s="144"/>
      <c r="O901" s="144"/>
      <c r="P901" s="144"/>
      <c r="Q901" s="144"/>
      <c r="R901" s="144"/>
      <c r="S901" s="144"/>
      <c r="T901" s="144"/>
      <c r="U901" s="144"/>
      <c r="V901" s="144"/>
      <c r="W901" s="144"/>
      <c r="X901" s="144"/>
      <c r="Y901" s="144"/>
      <c r="Z901" s="144"/>
    </row>
    <row r="902" spans="1:26" ht="13.5" customHeight="1">
      <c r="A902" s="144"/>
      <c r="B902" s="144"/>
      <c r="C902" s="143"/>
      <c r="D902" s="144"/>
      <c r="E902" s="144"/>
      <c r="F902" s="144"/>
      <c r="G902" s="144"/>
      <c r="H902" s="144"/>
      <c r="I902" s="144"/>
      <c r="J902" s="144"/>
      <c r="K902" s="144"/>
      <c r="L902" s="144"/>
      <c r="M902" s="144"/>
      <c r="N902" s="144"/>
      <c r="O902" s="144"/>
      <c r="P902" s="144"/>
      <c r="Q902" s="144"/>
      <c r="R902" s="144"/>
      <c r="S902" s="144"/>
      <c r="T902" s="144"/>
      <c r="U902" s="144"/>
      <c r="V902" s="144"/>
      <c r="W902" s="144"/>
      <c r="X902" s="144"/>
      <c r="Y902" s="144"/>
      <c r="Z902" s="144"/>
    </row>
    <row r="903" spans="1:26" ht="13.5" customHeight="1">
      <c r="A903" s="144"/>
      <c r="B903" s="144"/>
      <c r="C903" s="143"/>
      <c r="D903" s="144"/>
      <c r="E903" s="144"/>
      <c r="F903" s="144"/>
      <c r="G903" s="144"/>
      <c r="H903" s="144"/>
      <c r="I903" s="144"/>
      <c r="J903" s="144"/>
      <c r="K903" s="144"/>
      <c r="L903" s="144"/>
      <c r="M903" s="144"/>
      <c r="N903" s="144"/>
      <c r="O903" s="144"/>
      <c r="P903" s="144"/>
      <c r="Q903" s="144"/>
      <c r="R903" s="144"/>
      <c r="S903" s="144"/>
      <c r="T903" s="144"/>
      <c r="U903" s="144"/>
      <c r="V903" s="144"/>
      <c r="W903" s="144"/>
      <c r="X903" s="144"/>
      <c r="Y903" s="144"/>
      <c r="Z903" s="144"/>
    </row>
    <row r="904" spans="1:26" ht="13.5" customHeight="1">
      <c r="A904" s="144"/>
      <c r="B904" s="144"/>
      <c r="C904" s="143"/>
      <c r="D904" s="144"/>
      <c r="E904" s="144"/>
      <c r="F904" s="144"/>
      <c r="G904" s="144"/>
      <c r="H904" s="144"/>
      <c r="I904" s="144"/>
      <c r="J904" s="144"/>
      <c r="K904" s="144"/>
      <c r="L904" s="144"/>
      <c r="M904" s="144"/>
      <c r="N904" s="144"/>
      <c r="O904" s="144"/>
      <c r="P904" s="144"/>
      <c r="Q904" s="144"/>
      <c r="R904" s="144"/>
      <c r="S904" s="144"/>
      <c r="T904" s="144"/>
      <c r="U904" s="144"/>
      <c r="V904" s="144"/>
      <c r="W904" s="144"/>
      <c r="X904" s="144"/>
      <c r="Y904" s="144"/>
      <c r="Z904" s="144"/>
    </row>
    <row r="905" spans="1:26" ht="13.5" customHeight="1">
      <c r="A905" s="144"/>
      <c r="B905" s="144"/>
      <c r="C905" s="143"/>
      <c r="D905" s="144"/>
      <c r="E905" s="144"/>
      <c r="F905" s="144"/>
      <c r="G905" s="144"/>
      <c r="H905" s="144"/>
      <c r="I905" s="144"/>
      <c r="J905" s="144"/>
      <c r="K905" s="144"/>
      <c r="L905" s="144"/>
      <c r="M905" s="144"/>
      <c r="N905" s="144"/>
      <c r="O905" s="144"/>
      <c r="P905" s="144"/>
      <c r="Q905" s="144"/>
      <c r="R905" s="144"/>
      <c r="S905" s="144"/>
      <c r="T905" s="144"/>
      <c r="U905" s="144"/>
      <c r="V905" s="144"/>
      <c r="W905" s="144"/>
      <c r="X905" s="144"/>
      <c r="Y905" s="144"/>
      <c r="Z905" s="144"/>
    </row>
    <row r="906" spans="1:26" ht="13.5" customHeight="1">
      <c r="A906" s="144"/>
      <c r="B906" s="144"/>
      <c r="C906" s="143"/>
      <c r="D906" s="144"/>
      <c r="E906" s="144"/>
      <c r="F906" s="144"/>
      <c r="G906" s="144"/>
      <c r="H906" s="144"/>
      <c r="I906" s="144"/>
      <c r="J906" s="144"/>
      <c r="K906" s="144"/>
      <c r="L906" s="144"/>
      <c r="M906" s="144"/>
      <c r="N906" s="144"/>
      <c r="O906" s="144"/>
      <c r="P906" s="144"/>
      <c r="Q906" s="144"/>
      <c r="R906" s="144"/>
      <c r="S906" s="144"/>
      <c r="T906" s="144"/>
      <c r="U906" s="144"/>
      <c r="V906" s="144"/>
      <c r="W906" s="144"/>
      <c r="X906" s="144"/>
      <c r="Y906" s="144"/>
      <c r="Z906" s="144"/>
    </row>
    <row r="907" spans="1:26" ht="13.5" customHeight="1">
      <c r="A907" s="144"/>
      <c r="B907" s="144"/>
      <c r="C907" s="143"/>
      <c r="D907" s="144"/>
      <c r="E907" s="144"/>
      <c r="F907" s="144"/>
      <c r="G907" s="144"/>
      <c r="H907" s="144"/>
      <c r="I907" s="144"/>
      <c r="J907" s="144"/>
      <c r="K907" s="144"/>
      <c r="L907" s="144"/>
      <c r="M907" s="144"/>
      <c r="N907" s="144"/>
      <c r="O907" s="144"/>
      <c r="P907" s="144"/>
      <c r="Q907" s="144"/>
      <c r="R907" s="144"/>
      <c r="S907" s="144"/>
      <c r="T907" s="144"/>
      <c r="U907" s="144"/>
      <c r="V907" s="144"/>
      <c r="W907" s="144"/>
      <c r="X907" s="144"/>
      <c r="Y907" s="144"/>
      <c r="Z907" s="144"/>
    </row>
    <row r="908" spans="1:26" ht="13.5" customHeight="1">
      <c r="A908" s="144"/>
      <c r="B908" s="144"/>
      <c r="C908" s="143"/>
      <c r="D908" s="144"/>
      <c r="E908" s="144"/>
      <c r="F908" s="144"/>
      <c r="G908" s="144"/>
      <c r="H908" s="144"/>
      <c r="I908" s="144"/>
      <c r="J908" s="144"/>
      <c r="K908" s="144"/>
      <c r="L908" s="144"/>
      <c r="M908" s="144"/>
      <c r="N908" s="144"/>
      <c r="O908" s="144"/>
      <c r="P908" s="144"/>
      <c r="Q908" s="144"/>
      <c r="R908" s="144"/>
      <c r="S908" s="144"/>
      <c r="T908" s="144"/>
      <c r="U908" s="144"/>
      <c r="V908" s="144"/>
      <c r="W908" s="144"/>
      <c r="X908" s="144"/>
      <c r="Y908" s="144"/>
      <c r="Z908" s="144"/>
    </row>
    <row r="909" spans="1:26" ht="13.5" customHeight="1">
      <c r="A909" s="144"/>
      <c r="B909" s="144"/>
      <c r="C909" s="143"/>
      <c r="D909" s="144"/>
      <c r="E909" s="144"/>
      <c r="F909" s="144"/>
      <c r="G909" s="144"/>
      <c r="H909" s="144"/>
      <c r="I909" s="144"/>
      <c r="J909" s="144"/>
      <c r="K909" s="144"/>
      <c r="L909" s="144"/>
      <c r="M909" s="144"/>
      <c r="N909" s="144"/>
      <c r="O909" s="144"/>
      <c r="P909" s="144"/>
      <c r="Q909" s="144"/>
      <c r="R909" s="144"/>
      <c r="S909" s="144"/>
      <c r="T909" s="144"/>
      <c r="U909" s="144"/>
      <c r="V909" s="144"/>
      <c r="W909" s="144"/>
      <c r="X909" s="144"/>
      <c r="Y909" s="144"/>
      <c r="Z909" s="144"/>
    </row>
    <row r="910" spans="1:26" ht="13.5" customHeight="1">
      <c r="A910" s="144"/>
      <c r="B910" s="144"/>
      <c r="C910" s="143"/>
      <c r="D910" s="144"/>
      <c r="E910" s="144"/>
      <c r="F910" s="144"/>
      <c r="G910" s="144"/>
      <c r="H910" s="144"/>
      <c r="I910" s="144"/>
      <c r="J910" s="144"/>
      <c r="K910" s="144"/>
      <c r="L910" s="144"/>
      <c r="M910" s="144"/>
      <c r="N910" s="144"/>
      <c r="O910" s="144"/>
      <c r="P910" s="144"/>
      <c r="Q910" s="144"/>
      <c r="R910" s="144"/>
      <c r="S910" s="144"/>
      <c r="T910" s="144"/>
      <c r="U910" s="144"/>
      <c r="V910" s="144"/>
      <c r="W910" s="144"/>
      <c r="X910" s="144"/>
      <c r="Y910" s="144"/>
      <c r="Z910" s="144"/>
    </row>
    <row r="911" spans="1:26" ht="13.5" customHeight="1">
      <c r="A911" s="144"/>
      <c r="B911" s="144"/>
      <c r="C911" s="143"/>
      <c r="D911" s="144"/>
      <c r="E911" s="144"/>
      <c r="F911" s="144"/>
      <c r="G911" s="144"/>
      <c r="H911" s="144"/>
      <c r="I911" s="144"/>
      <c r="J911" s="144"/>
      <c r="K911" s="144"/>
      <c r="L911" s="144"/>
      <c r="M911" s="144"/>
      <c r="N911" s="144"/>
      <c r="O911" s="144"/>
      <c r="P911" s="144"/>
      <c r="Q911" s="144"/>
      <c r="R911" s="144"/>
      <c r="S911" s="144"/>
      <c r="T911" s="144"/>
      <c r="U911" s="144"/>
      <c r="V911" s="144"/>
      <c r="W911" s="144"/>
      <c r="X911" s="144"/>
      <c r="Y911" s="144"/>
      <c r="Z911" s="144"/>
    </row>
    <row r="912" spans="1:26" ht="13.5" customHeight="1">
      <c r="A912" s="144"/>
      <c r="B912" s="144"/>
      <c r="C912" s="143"/>
      <c r="D912" s="144"/>
      <c r="E912" s="144"/>
      <c r="F912" s="144"/>
      <c r="G912" s="144"/>
      <c r="H912" s="144"/>
      <c r="I912" s="144"/>
      <c r="J912" s="144"/>
      <c r="K912" s="144"/>
      <c r="L912" s="144"/>
      <c r="M912" s="144"/>
      <c r="N912" s="144"/>
      <c r="O912" s="144"/>
      <c r="P912" s="144"/>
      <c r="Q912" s="144"/>
      <c r="R912" s="144"/>
      <c r="S912" s="144"/>
      <c r="T912" s="144"/>
      <c r="U912" s="144"/>
      <c r="V912" s="144"/>
      <c r="W912" s="144"/>
      <c r="X912" s="144"/>
      <c r="Y912" s="144"/>
      <c r="Z912" s="144"/>
    </row>
    <row r="913" spans="1:26" ht="13.5" customHeight="1">
      <c r="A913" s="144"/>
      <c r="B913" s="144"/>
      <c r="C913" s="143"/>
      <c r="D913" s="144"/>
      <c r="E913" s="144"/>
      <c r="F913" s="144"/>
      <c r="G913" s="144"/>
      <c r="H913" s="144"/>
      <c r="I913" s="144"/>
      <c r="J913" s="144"/>
      <c r="K913" s="144"/>
      <c r="L913" s="144"/>
      <c r="M913" s="144"/>
      <c r="N913" s="144"/>
      <c r="O913" s="144"/>
      <c r="P913" s="144"/>
      <c r="Q913" s="144"/>
      <c r="R913" s="144"/>
      <c r="S913" s="144"/>
      <c r="T913" s="144"/>
      <c r="U913" s="144"/>
      <c r="V913" s="144"/>
      <c r="W913" s="144"/>
      <c r="X913" s="144"/>
      <c r="Y913" s="144"/>
      <c r="Z913" s="144"/>
    </row>
    <row r="914" spans="1:26" ht="13.5" customHeight="1">
      <c r="A914" s="144"/>
      <c r="B914" s="144"/>
      <c r="C914" s="143"/>
      <c r="D914" s="144"/>
      <c r="E914" s="144"/>
      <c r="F914" s="144"/>
      <c r="G914" s="144"/>
      <c r="H914" s="144"/>
      <c r="I914" s="144"/>
      <c r="J914" s="144"/>
      <c r="K914" s="144"/>
      <c r="L914" s="144"/>
      <c r="M914" s="144"/>
      <c r="N914" s="144"/>
      <c r="O914" s="144"/>
      <c r="P914" s="144"/>
      <c r="Q914" s="144"/>
      <c r="R914" s="144"/>
      <c r="S914" s="144"/>
      <c r="T914" s="144"/>
      <c r="U914" s="144"/>
      <c r="V914" s="144"/>
      <c r="W914" s="144"/>
      <c r="X914" s="144"/>
      <c r="Y914" s="144"/>
      <c r="Z914" s="144"/>
    </row>
    <row r="915" spans="1:26" ht="13.5" customHeight="1">
      <c r="A915" s="144"/>
      <c r="B915" s="144"/>
      <c r="C915" s="143"/>
      <c r="D915" s="144"/>
      <c r="E915" s="144"/>
      <c r="F915" s="144"/>
      <c r="G915" s="144"/>
      <c r="H915" s="144"/>
      <c r="I915" s="144"/>
      <c r="J915" s="144"/>
      <c r="K915" s="144"/>
      <c r="L915" s="144"/>
      <c r="M915" s="144"/>
      <c r="N915" s="144"/>
      <c r="O915" s="144"/>
      <c r="P915" s="144"/>
      <c r="Q915" s="144"/>
      <c r="R915" s="144"/>
      <c r="S915" s="144"/>
      <c r="T915" s="144"/>
      <c r="U915" s="144"/>
      <c r="V915" s="144"/>
      <c r="W915" s="144"/>
      <c r="X915" s="144"/>
      <c r="Y915" s="144"/>
      <c r="Z915" s="144"/>
    </row>
    <row r="916" spans="1:26" ht="13.5" customHeight="1">
      <c r="A916" s="144"/>
      <c r="B916" s="144"/>
      <c r="C916" s="143"/>
      <c r="D916" s="144"/>
      <c r="E916" s="144"/>
      <c r="F916" s="144"/>
      <c r="G916" s="144"/>
      <c r="H916" s="144"/>
      <c r="I916" s="144"/>
      <c r="J916" s="144"/>
      <c r="K916" s="144"/>
      <c r="L916" s="144"/>
      <c r="M916" s="144"/>
      <c r="N916" s="144"/>
      <c r="O916" s="144"/>
      <c r="P916" s="144"/>
      <c r="Q916" s="144"/>
      <c r="R916" s="144"/>
      <c r="S916" s="144"/>
      <c r="T916" s="144"/>
      <c r="U916" s="144"/>
      <c r="V916" s="144"/>
      <c r="W916" s="144"/>
      <c r="X916" s="144"/>
      <c r="Y916" s="144"/>
      <c r="Z916" s="144"/>
    </row>
    <row r="917" spans="1:26" ht="13.5" customHeight="1">
      <c r="A917" s="144"/>
      <c r="B917" s="144"/>
      <c r="C917" s="143"/>
      <c r="D917" s="144"/>
      <c r="E917" s="144"/>
      <c r="F917" s="144"/>
      <c r="G917" s="144"/>
      <c r="H917" s="144"/>
      <c r="I917" s="144"/>
      <c r="J917" s="144"/>
      <c r="K917" s="144"/>
      <c r="L917" s="144"/>
      <c r="M917" s="144"/>
      <c r="N917" s="144"/>
      <c r="O917" s="144"/>
      <c r="P917" s="144"/>
      <c r="Q917" s="144"/>
      <c r="R917" s="144"/>
      <c r="S917" s="144"/>
      <c r="T917" s="144"/>
      <c r="U917" s="144"/>
      <c r="V917" s="144"/>
      <c r="W917" s="144"/>
      <c r="X917" s="144"/>
      <c r="Y917" s="144"/>
      <c r="Z917" s="144"/>
    </row>
    <row r="918" spans="1:26" ht="13.5" customHeight="1">
      <c r="A918" s="144"/>
      <c r="B918" s="144"/>
      <c r="C918" s="143"/>
      <c r="D918" s="144"/>
      <c r="E918" s="144"/>
      <c r="F918" s="144"/>
      <c r="G918" s="144"/>
      <c r="H918" s="144"/>
      <c r="I918" s="144"/>
      <c r="J918" s="144"/>
      <c r="K918" s="144"/>
      <c r="L918" s="144"/>
      <c r="M918" s="144"/>
      <c r="N918" s="144"/>
      <c r="O918" s="144"/>
      <c r="P918" s="144"/>
      <c r="Q918" s="144"/>
      <c r="R918" s="144"/>
      <c r="S918" s="144"/>
      <c r="T918" s="144"/>
      <c r="U918" s="144"/>
      <c r="V918" s="144"/>
      <c r="W918" s="144"/>
      <c r="X918" s="144"/>
      <c r="Y918" s="144"/>
      <c r="Z918" s="144"/>
    </row>
    <row r="919" spans="1:26" ht="13.5" customHeight="1">
      <c r="A919" s="144"/>
      <c r="B919" s="144"/>
      <c r="C919" s="143"/>
      <c r="D919" s="144"/>
      <c r="E919" s="144"/>
      <c r="F919" s="144"/>
      <c r="G919" s="144"/>
      <c r="H919" s="144"/>
      <c r="I919" s="144"/>
      <c r="J919" s="144"/>
      <c r="K919" s="144"/>
      <c r="L919" s="144"/>
      <c r="M919" s="144"/>
      <c r="N919" s="144"/>
      <c r="O919" s="144"/>
      <c r="P919" s="144"/>
      <c r="Q919" s="144"/>
      <c r="R919" s="144"/>
      <c r="S919" s="144"/>
      <c r="T919" s="144"/>
      <c r="U919" s="144"/>
      <c r="V919" s="144"/>
      <c r="W919" s="144"/>
      <c r="X919" s="144"/>
      <c r="Y919" s="144"/>
      <c r="Z919" s="144"/>
    </row>
    <row r="920" spans="1:26" ht="13.5" customHeight="1">
      <c r="A920" s="144"/>
      <c r="B920" s="144"/>
      <c r="C920" s="143"/>
      <c r="D920" s="144"/>
      <c r="E920" s="144"/>
      <c r="F920" s="144"/>
      <c r="G920" s="144"/>
      <c r="H920" s="144"/>
      <c r="I920" s="144"/>
      <c r="J920" s="144"/>
      <c r="K920" s="144"/>
      <c r="L920" s="144"/>
      <c r="M920" s="144"/>
      <c r="N920" s="144"/>
      <c r="O920" s="144"/>
      <c r="P920" s="144"/>
      <c r="Q920" s="144"/>
      <c r="R920" s="144"/>
      <c r="S920" s="144"/>
      <c r="T920" s="144"/>
      <c r="U920" s="144"/>
      <c r="V920" s="144"/>
      <c r="W920" s="144"/>
      <c r="X920" s="144"/>
      <c r="Y920" s="144"/>
      <c r="Z920" s="144"/>
    </row>
    <row r="921" spans="1:26" ht="13.5" customHeight="1">
      <c r="A921" s="144"/>
      <c r="B921" s="144"/>
      <c r="C921" s="143"/>
      <c r="D921" s="144"/>
      <c r="E921" s="144"/>
      <c r="F921" s="144"/>
      <c r="G921" s="144"/>
      <c r="H921" s="144"/>
      <c r="I921" s="144"/>
      <c r="J921" s="144"/>
      <c r="K921" s="144"/>
      <c r="L921" s="144"/>
      <c r="M921" s="144"/>
      <c r="N921" s="144"/>
      <c r="O921" s="144"/>
      <c r="P921" s="144"/>
      <c r="Q921" s="144"/>
      <c r="R921" s="144"/>
      <c r="S921" s="144"/>
      <c r="T921" s="144"/>
      <c r="U921" s="144"/>
      <c r="V921" s="144"/>
      <c r="W921" s="144"/>
      <c r="X921" s="144"/>
      <c r="Y921" s="144"/>
      <c r="Z921" s="144"/>
    </row>
    <row r="922" spans="1:26" ht="13.5" customHeight="1">
      <c r="A922" s="144"/>
      <c r="B922" s="144"/>
      <c r="C922" s="143"/>
      <c r="D922" s="144"/>
      <c r="E922" s="144"/>
      <c r="F922" s="144"/>
      <c r="G922" s="144"/>
      <c r="H922" s="144"/>
      <c r="I922" s="144"/>
      <c r="J922" s="144"/>
      <c r="K922" s="144"/>
      <c r="L922" s="144"/>
      <c r="M922" s="144"/>
      <c r="N922" s="144"/>
      <c r="O922" s="144"/>
      <c r="P922" s="144"/>
      <c r="Q922" s="144"/>
      <c r="R922" s="144"/>
      <c r="S922" s="144"/>
      <c r="T922" s="144"/>
      <c r="U922" s="144"/>
      <c r="V922" s="144"/>
      <c r="W922" s="144"/>
      <c r="X922" s="144"/>
      <c r="Y922" s="144"/>
      <c r="Z922" s="144"/>
    </row>
    <row r="923" spans="1:26" ht="13.5" customHeight="1">
      <c r="A923" s="144"/>
      <c r="B923" s="144"/>
      <c r="C923" s="143"/>
      <c r="D923" s="144"/>
      <c r="E923" s="144"/>
      <c r="F923" s="144"/>
      <c r="G923" s="144"/>
      <c r="H923" s="144"/>
      <c r="I923" s="144"/>
      <c r="J923" s="144"/>
      <c r="K923" s="144"/>
      <c r="L923" s="144"/>
      <c r="M923" s="144"/>
      <c r="N923" s="144"/>
      <c r="O923" s="144"/>
      <c r="P923" s="144"/>
      <c r="Q923" s="144"/>
      <c r="R923" s="144"/>
      <c r="S923" s="144"/>
      <c r="T923" s="144"/>
      <c r="U923" s="144"/>
      <c r="V923" s="144"/>
      <c r="W923" s="144"/>
      <c r="X923" s="144"/>
      <c r="Y923" s="144"/>
      <c r="Z923" s="144"/>
    </row>
    <row r="924" spans="1:26" ht="13.5" customHeight="1">
      <c r="A924" s="144"/>
      <c r="B924" s="144"/>
      <c r="C924" s="143"/>
      <c r="D924" s="144"/>
      <c r="E924" s="144"/>
      <c r="F924" s="144"/>
      <c r="G924" s="144"/>
      <c r="H924" s="144"/>
      <c r="I924" s="144"/>
      <c r="J924" s="144"/>
      <c r="K924" s="144"/>
      <c r="L924" s="144"/>
      <c r="M924" s="144"/>
      <c r="N924" s="144"/>
      <c r="O924" s="144"/>
      <c r="P924" s="144"/>
      <c r="Q924" s="144"/>
      <c r="R924" s="144"/>
      <c r="S924" s="144"/>
      <c r="T924" s="144"/>
      <c r="U924" s="144"/>
      <c r="V924" s="144"/>
      <c r="W924" s="144"/>
      <c r="X924" s="144"/>
      <c r="Y924" s="144"/>
      <c r="Z924" s="144"/>
    </row>
    <row r="925" spans="1:26" ht="13.5" customHeight="1">
      <c r="A925" s="144"/>
      <c r="B925" s="144"/>
      <c r="C925" s="143"/>
      <c r="D925" s="144"/>
      <c r="E925" s="144"/>
      <c r="F925" s="144"/>
      <c r="G925" s="144"/>
      <c r="H925" s="144"/>
      <c r="I925" s="144"/>
      <c r="J925" s="144"/>
      <c r="K925" s="144"/>
      <c r="L925" s="144"/>
      <c r="M925" s="144"/>
      <c r="N925" s="144"/>
      <c r="O925" s="144"/>
      <c r="P925" s="144"/>
      <c r="Q925" s="144"/>
      <c r="R925" s="144"/>
      <c r="S925" s="144"/>
      <c r="T925" s="144"/>
      <c r="U925" s="144"/>
      <c r="V925" s="144"/>
      <c r="W925" s="144"/>
      <c r="X925" s="144"/>
      <c r="Y925" s="144"/>
      <c r="Z925" s="144"/>
    </row>
    <row r="926" spans="1:26" ht="13.5" customHeight="1">
      <c r="A926" s="144"/>
      <c r="B926" s="144"/>
      <c r="C926" s="143"/>
      <c r="D926" s="144"/>
      <c r="E926" s="144"/>
      <c r="F926" s="144"/>
      <c r="G926" s="144"/>
      <c r="H926" s="144"/>
      <c r="I926" s="144"/>
      <c r="J926" s="144"/>
      <c r="K926" s="144"/>
      <c r="L926" s="144"/>
      <c r="M926" s="144"/>
      <c r="N926" s="144"/>
      <c r="O926" s="144"/>
      <c r="P926" s="144"/>
      <c r="Q926" s="144"/>
      <c r="R926" s="144"/>
      <c r="S926" s="144"/>
      <c r="T926" s="144"/>
      <c r="U926" s="144"/>
      <c r="V926" s="144"/>
      <c r="W926" s="144"/>
      <c r="X926" s="144"/>
      <c r="Y926" s="144"/>
      <c r="Z926" s="144"/>
    </row>
    <row r="927" spans="1:26" ht="13.5" customHeight="1">
      <c r="A927" s="144"/>
      <c r="B927" s="144"/>
      <c r="C927" s="143"/>
      <c r="D927" s="144"/>
      <c r="E927" s="144"/>
      <c r="F927" s="144"/>
      <c r="G927" s="144"/>
      <c r="H927" s="144"/>
      <c r="I927" s="144"/>
      <c r="J927" s="144"/>
      <c r="K927" s="144"/>
      <c r="L927" s="144"/>
      <c r="M927" s="144"/>
      <c r="N927" s="144"/>
      <c r="O927" s="144"/>
      <c r="P927" s="144"/>
      <c r="Q927" s="144"/>
      <c r="R927" s="144"/>
      <c r="S927" s="144"/>
      <c r="T927" s="144"/>
      <c r="U927" s="144"/>
      <c r="V927" s="144"/>
      <c r="W927" s="144"/>
      <c r="X927" s="144"/>
      <c r="Y927" s="144"/>
      <c r="Z927" s="144"/>
    </row>
    <row r="928" spans="1:26" ht="13.5" customHeight="1">
      <c r="A928" s="144"/>
      <c r="B928" s="144"/>
      <c r="C928" s="143"/>
      <c r="D928" s="144"/>
      <c r="E928" s="144"/>
      <c r="F928" s="144"/>
      <c r="G928" s="144"/>
      <c r="H928" s="144"/>
      <c r="I928" s="144"/>
      <c r="J928" s="144"/>
      <c r="K928" s="144"/>
      <c r="L928" s="144"/>
      <c r="M928" s="144"/>
      <c r="N928" s="144"/>
      <c r="O928" s="144"/>
      <c r="P928" s="144"/>
      <c r="Q928" s="144"/>
      <c r="R928" s="144"/>
      <c r="S928" s="144"/>
      <c r="T928" s="144"/>
      <c r="U928" s="144"/>
      <c r="V928" s="144"/>
      <c r="W928" s="144"/>
      <c r="X928" s="144"/>
      <c r="Y928" s="144"/>
      <c r="Z928" s="144"/>
    </row>
    <row r="929" spans="1:26" ht="13.5" customHeight="1">
      <c r="A929" s="144"/>
      <c r="B929" s="144"/>
      <c r="C929" s="143"/>
      <c r="D929" s="144"/>
      <c r="E929" s="144"/>
      <c r="F929" s="144"/>
      <c r="G929" s="144"/>
      <c r="H929" s="144"/>
      <c r="I929" s="144"/>
      <c r="J929" s="144"/>
      <c r="K929" s="144"/>
      <c r="L929" s="144"/>
      <c r="M929" s="144"/>
      <c r="N929" s="144"/>
      <c r="O929" s="144"/>
      <c r="P929" s="144"/>
      <c r="Q929" s="144"/>
      <c r="R929" s="144"/>
      <c r="S929" s="144"/>
      <c r="T929" s="144"/>
      <c r="U929" s="144"/>
      <c r="V929" s="144"/>
      <c r="W929" s="144"/>
      <c r="X929" s="144"/>
      <c r="Y929" s="144"/>
      <c r="Z929" s="144"/>
    </row>
    <row r="930" spans="1:26" ht="13.5" customHeight="1">
      <c r="A930" s="144"/>
      <c r="B930" s="144"/>
      <c r="C930" s="143"/>
      <c r="D930" s="144"/>
      <c r="E930" s="144"/>
      <c r="F930" s="144"/>
      <c r="G930" s="144"/>
      <c r="H930" s="144"/>
      <c r="I930" s="144"/>
      <c r="J930" s="144"/>
      <c r="K930" s="144"/>
      <c r="L930" s="144"/>
      <c r="M930" s="144"/>
      <c r="N930" s="144"/>
      <c r="O930" s="144"/>
      <c r="P930" s="144"/>
      <c r="Q930" s="144"/>
      <c r="R930" s="144"/>
      <c r="S930" s="144"/>
      <c r="T930" s="144"/>
      <c r="U930" s="144"/>
      <c r="V930" s="144"/>
      <c r="W930" s="144"/>
      <c r="X930" s="144"/>
      <c r="Y930" s="144"/>
      <c r="Z930" s="144"/>
    </row>
    <row r="931" spans="1:26" ht="13.5" customHeight="1">
      <c r="A931" s="144"/>
      <c r="B931" s="144"/>
      <c r="C931" s="143"/>
      <c r="D931" s="144"/>
      <c r="E931" s="144"/>
      <c r="F931" s="144"/>
      <c r="G931" s="144"/>
      <c r="H931" s="144"/>
      <c r="I931" s="144"/>
      <c r="J931" s="144"/>
      <c r="K931" s="144"/>
      <c r="L931" s="144"/>
      <c r="M931" s="144"/>
      <c r="N931" s="144"/>
      <c r="O931" s="144"/>
      <c r="P931" s="144"/>
      <c r="Q931" s="144"/>
      <c r="R931" s="144"/>
      <c r="S931" s="144"/>
      <c r="T931" s="144"/>
      <c r="U931" s="144"/>
      <c r="V931" s="144"/>
      <c r="W931" s="144"/>
      <c r="X931" s="144"/>
      <c r="Y931" s="144"/>
      <c r="Z931" s="144"/>
    </row>
    <row r="932" spans="1:26" ht="13.5" customHeight="1">
      <c r="A932" s="144"/>
      <c r="B932" s="144"/>
      <c r="C932" s="143"/>
      <c r="D932" s="144"/>
      <c r="E932" s="144"/>
      <c r="F932" s="144"/>
      <c r="G932" s="144"/>
      <c r="H932" s="144"/>
      <c r="I932" s="144"/>
      <c r="J932" s="144"/>
      <c r="K932" s="144"/>
      <c r="L932" s="144"/>
      <c r="M932" s="144"/>
      <c r="N932" s="144"/>
      <c r="O932" s="144"/>
      <c r="P932" s="144"/>
      <c r="Q932" s="144"/>
      <c r="R932" s="144"/>
      <c r="S932" s="144"/>
      <c r="T932" s="144"/>
      <c r="U932" s="144"/>
      <c r="V932" s="144"/>
      <c r="W932" s="144"/>
      <c r="X932" s="144"/>
      <c r="Y932" s="144"/>
      <c r="Z932" s="144"/>
    </row>
    <row r="933" spans="1:26" ht="13.5" customHeight="1">
      <c r="A933" s="144"/>
      <c r="B933" s="144"/>
      <c r="C933" s="143"/>
      <c r="D933" s="144"/>
      <c r="E933" s="144"/>
      <c r="F933" s="144"/>
      <c r="G933" s="144"/>
      <c r="H933" s="144"/>
      <c r="I933" s="144"/>
      <c r="J933" s="144"/>
      <c r="K933" s="144"/>
      <c r="L933" s="144"/>
      <c r="M933" s="144"/>
      <c r="N933" s="144"/>
      <c r="O933" s="144"/>
      <c r="P933" s="144"/>
      <c r="Q933" s="144"/>
      <c r="R933" s="144"/>
      <c r="S933" s="144"/>
      <c r="T933" s="144"/>
      <c r="U933" s="144"/>
      <c r="V933" s="144"/>
      <c r="W933" s="144"/>
      <c r="X933" s="144"/>
      <c r="Y933" s="144"/>
      <c r="Z933" s="144"/>
    </row>
    <row r="934" spans="1:26" ht="13.5" customHeight="1">
      <c r="A934" s="144"/>
      <c r="B934" s="144"/>
      <c r="C934" s="143"/>
      <c r="D934" s="144"/>
      <c r="E934" s="144"/>
      <c r="F934" s="144"/>
      <c r="G934" s="144"/>
      <c r="H934" s="144"/>
      <c r="I934" s="144"/>
      <c r="J934" s="144"/>
      <c r="K934" s="144"/>
      <c r="L934" s="144"/>
      <c r="M934" s="144"/>
      <c r="N934" s="144"/>
      <c r="O934" s="144"/>
      <c r="P934" s="144"/>
      <c r="Q934" s="144"/>
      <c r="R934" s="144"/>
      <c r="S934" s="144"/>
      <c r="T934" s="144"/>
      <c r="U934" s="144"/>
      <c r="V934" s="144"/>
      <c r="W934" s="144"/>
      <c r="X934" s="144"/>
      <c r="Y934" s="144"/>
      <c r="Z934" s="144"/>
    </row>
    <row r="935" spans="1:26" ht="13.5" customHeight="1">
      <c r="A935" s="144"/>
      <c r="B935" s="144"/>
      <c r="C935" s="143"/>
      <c r="D935" s="144"/>
      <c r="E935" s="144"/>
      <c r="F935" s="144"/>
      <c r="G935" s="144"/>
      <c r="H935" s="144"/>
      <c r="I935" s="144"/>
      <c r="J935" s="144"/>
      <c r="K935" s="144"/>
      <c r="L935" s="144"/>
      <c r="M935" s="144"/>
      <c r="N935" s="144"/>
      <c r="O935" s="144"/>
      <c r="P935" s="144"/>
      <c r="Q935" s="144"/>
      <c r="R935" s="144"/>
      <c r="S935" s="144"/>
      <c r="T935" s="144"/>
      <c r="U935" s="144"/>
      <c r="V935" s="144"/>
      <c r="W935" s="144"/>
      <c r="X935" s="144"/>
      <c r="Y935" s="144"/>
      <c r="Z935" s="144"/>
    </row>
    <row r="936" spans="1:26" ht="13.5" customHeight="1">
      <c r="A936" s="144"/>
      <c r="B936" s="144"/>
      <c r="C936" s="143"/>
      <c r="D936" s="144"/>
      <c r="E936" s="144"/>
      <c r="F936" s="144"/>
      <c r="G936" s="144"/>
      <c r="H936" s="144"/>
      <c r="I936" s="144"/>
      <c r="J936" s="144"/>
      <c r="K936" s="144"/>
      <c r="L936" s="144"/>
      <c r="M936" s="144"/>
      <c r="N936" s="144"/>
      <c r="O936" s="144"/>
      <c r="P936" s="144"/>
      <c r="Q936" s="144"/>
      <c r="R936" s="144"/>
      <c r="S936" s="144"/>
      <c r="T936" s="144"/>
      <c r="U936" s="144"/>
      <c r="V936" s="144"/>
      <c r="W936" s="144"/>
      <c r="X936" s="144"/>
      <c r="Y936" s="144"/>
      <c r="Z936" s="144"/>
    </row>
    <row r="937" spans="1:26" ht="13.5" customHeight="1">
      <c r="A937" s="144"/>
      <c r="B937" s="144"/>
      <c r="C937" s="143"/>
      <c r="D937" s="144"/>
      <c r="E937" s="144"/>
      <c r="F937" s="144"/>
      <c r="G937" s="144"/>
      <c r="H937" s="144"/>
      <c r="I937" s="144"/>
      <c r="J937" s="144"/>
      <c r="K937" s="144"/>
      <c r="L937" s="144"/>
      <c r="M937" s="144"/>
      <c r="N937" s="144"/>
      <c r="O937" s="144"/>
      <c r="P937" s="144"/>
      <c r="Q937" s="144"/>
      <c r="R937" s="144"/>
      <c r="S937" s="144"/>
      <c r="T937" s="144"/>
      <c r="U937" s="144"/>
      <c r="V937" s="144"/>
      <c r="W937" s="144"/>
      <c r="X937" s="144"/>
      <c r="Y937" s="144"/>
      <c r="Z937" s="144"/>
    </row>
    <row r="938" spans="1:26" ht="13.5" customHeight="1">
      <c r="A938" s="144"/>
      <c r="B938" s="144"/>
      <c r="C938" s="143"/>
      <c r="D938" s="144"/>
      <c r="E938" s="144"/>
      <c r="F938" s="144"/>
      <c r="G938" s="144"/>
      <c r="H938" s="144"/>
      <c r="I938" s="144"/>
      <c r="J938" s="144"/>
      <c r="K938" s="144"/>
      <c r="L938" s="144"/>
      <c r="M938" s="144"/>
      <c r="N938" s="144"/>
      <c r="O938" s="144"/>
      <c r="P938" s="144"/>
      <c r="Q938" s="144"/>
      <c r="R938" s="144"/>
      <c r="S938" s="144"/>
      <c r="T938" s="144"/>
      <c r="U938" s="144"/>
      <c r="V938" s="144"/>
      <c r="W938" s="144"/>
      <c r="X938" s="144"/>
      <c r="Y938" s="144"/>
      <c r="Z938" s="144"/>
    </row>
    <row r="939" spans="1:26" ht="13.5" customHeight="1">
      <c r="A939" s="144"/>
      <c r="B939" s="144"/>
      <c r="C939" s="143"/>
      <c r="D939" s="144"/>
      <c r="E939" s="144"/>
      <c r="F939" s="144"/>
      <c r="G939" s="144"/>
      <c r="H939" s="144"/>
      <c r="I939" s="144"/>
      <c r="J939" s="144"/>
      <c r="K939" s="144"/>
      <c r="L939" s="144"/>
      <c r="M939" s="144"/>
      <c r="N939" s="144"/>
      <c r="O939" s="144"/>
      <c r="P939" s="144"/>
      <c r="Q939" s="144"/>
      <c r="R939" s="144"/>
      <c r="S939" s="144"/>
      <c r="T939" s="144"/>
      <c r="U939" s="144"/>
      <c r="V939" s="144"/>
      <c r="W939" s="144"/>
      <c r="X939" s="144"/>
      <c r="Y939" s="144"/>
      <c r="Z939" s="144"/>
    </row>
    <row r="940" spans="1:26" ht="13.5" customHeight="1">
      <c r="A940" s="144"/>
      <c r="B940" s="144"/>
      <c r="C940" s="143"/>
      <c r="D940" s="144"/>
      <c r="E940" s="144"/>
      <c r="F940" s="144"/>
      <c r="G940" s="144"/>
      <c r="H940" s="144"/>
      <c r="I940" s="144"/>
      <c r="J940" s="144"/>
      <c r="K940" s="144"/>
      <c r="L940" s="144"/>
      <c r="M940" s="144"/>
      <c r="N940" s="144"/>
      <c r="O940" s="144"/>
      <c r="P940" s="144"/>
      <c r="Q940" s="144"/>
      <c r="R940" s="144"/>
      <c r="S940" s="144"/>
      <c r="T940" s="144"/>
      <c r="U940" s="144"/>
      <c r="V940" s="144"/>
      <c r="W940" s="144"/>
      <c r="X940" s="144"/>
      <c r="Y940" s="144"/>
      <c r="Z940" s="144"/>
    </row>
    <row r="941" spans="1:26" ht="13.5" customHeight="1">
      <c r="A941" s="144"/>
      <c r="B941" s="144"/>
      <c r="C941" s="143"/>
      <c r="D941" s="144"/>
      <c r="E941" s="144"/>
      <c r="F941" s="144"/>
      <c r="G941" s="144"/>
      <c r="H941" s="144"/>
      <c r="I941" s="144"/>
      <c r="J941" s="144"/>
      <c r="K941" s="144"/>
      <c r="L941" s="144"/>
      <c r="M941" s="144"/>
      <c r="N941" s="144"/>
      <c r="O941" s="144"/>
      <c r="P941" s="144"/>
      <c r="Q941" s="144"/>
      <c r="R941" s="144"/>
      <c r="S941" s="144"/>
      <c r="T941" s="144"/>
      <c r="U941" s="144"/>
      <c r="V941" s="144"/>
      <c r="W941" s="144"/>
      <c r="X941" s="144"/>
      <c r="Y941" s="144"/>
      <c r="Z941" s="144"/>
    </row>
    <row r="942" spans="1:26" ht="13.5" customHeight="1">
      <c r="A942" s="144"/>
      <c r="B942" s="144"/>
      <c r="C942" s="143"/>
      <c r="D942" s="144"/>
      <c r="E942" s="144"/>
      <c r="F942" s="144"/>
      <c r="G942" s="144"/>
      <c r="H942" s="144"/>
      <c r="I942" s="144"/>
      <c r="J942" s="144"/>
      <c r="K942" s="144"/>
      <c r="L942" s="144"/>
      <c r="M942" s="144"/>
      <c r="N942" s="144"/>
      <c r="O942" s="144"/>
      <c r="P942" s="144"/>
      <c r="Q942" s="144"/>
      <c r="R942" s="144"/>
      <c r="S942" s="144"/>
      <c r="T942" s="144"/>
      <c r="U942" s="144"/>
      <c r="V942" s="144"/>
      <c r="W942" s="144"/>
      <c r="X942" s="144"/>
      <c r="Y942" s="144"/>
      <c r="Z942" s="144"/>
    </row>
    <row r="943" spans="1:26" ht="13.5" customHeight="1">
      <c r="A943" s="144"/>
      <c r="B943" s="144"/>
      <c r="C943" s="143"/>
      <c r="D943" s="144"/>
      <c r="E943" s="144"/>
      <c r="F943" s="144"/>
      <c r="G943" s="144"/>
      <c r="H943" s="144"/>
      <c r="I943" s="144"/>
      <c r="J943" s="144"/>
      <c r="K943" s="144"/>
      <c r="L943" s="144"/>
      <c r="M943" s="144"/>
      <c r="N943" s="144"/>
      <c r="O943" s="144"/>
      <c r="P943" s="144"/>
      <c r="Q943" s="144"/>
      <c r="R943" s="144"/>
      <c r="S943" s="144"/>
      <c r="T943" s="144"/>
      <c r="U943" s="144"/>
      <c r="V943" s="144"/>
      <c r="W943" s="144"/>
      <c r="X943" s="144"/>
      <c r="Y943" s="144"/>
      <c r="Z943" s="144"/>
    </row>
    <row r="944" spans="1:26" ht="13.5" customHeight="1">
      <c r="A944" s="144"/>
      <c r="B944" s="144"/>
      <c r="C944" s="143"/>
      <c r="D944" s="144"/>
      <c r="E944" s="144"/>
      <c r="F944" s="144"/>
      <c r="G944" s="144"/>
      <c r="H944" s="144"/>
      <c r="I944" s="144"/>
      <c r="J944" s="144"/>
      <c r="K944" s="144"/>
      <c r="L944" s="144"/>
      <c r="M944" s="144"/>
      <c r="N944" s="144"/>
      <c r="O944" s="144"/>
      <c r="P944" s="144"/>
      <c r="Q944" s="144"/>
      <c r="R944" s="144"/>
      <c r="S944" s="144"/>
      <c r="T944" s="144"/>
      <c r="U944" s="144"/>
      <c r="V944" s="144"/>
      <c r="W944" s="144"/>
      <c r="X944" s="144"/>
      <c r="Y944" s="144"/>
      <c r="Z944" s="144"/>
    </row>
    <row r="945" spans="1:26" ht="13.5" customHeight="1">
      <c r="A945" s="144"/>
      <c r="B945" s="144"/>
      <c r="C945" s="143"/>
      <c r="D945" s="144"/>
      <c r="E945" s="144"/>
      <c r="F945" s="144"/>
      <c r="G945" s="144"/>
      <c r="H945" s="144"/>
      <c r="I945" s="144"/>
      <c r="J945" s="144"/>
      <c r="K945" s="144"/>
      <c r="L945" s="144"/>
      <c r="M945" s="144"/>
      <c r="N945" s="144"/>
      <c r="O945" s="144"/>
      <c r="P945" s="144"/>
      <c r="Q945" s="144"/>
      <c r="R945" s="144"/>
      <c r="S945" s="144"/>
      <c r="T945" s="144"/>
      <c r="U945" s="144"/>
      <c r="V945" s="144"/>
      <c r="W945" s="144"/>
      <c r="X945" s="144"/>
      <c r="Y945" s="144"/>
      <c r="Z945" s="144"/>
    </row>
    <row r="946" spans="1:26" ht="13.5" customHeight="1">
      <c r="A946" s="144"/>
      <c r="B946" s="144"/>
      <c r="C946" s="143"/>
      <c r="D946" s="144"/>
      <c r="E946" s="144"/>
      <c r="F946" s="144"/>
      <c r="G946" s="144"/>
      <c r="H946" s="144"/>
      <c r="I946" s="144"/>
      <c r="J946" s="144"/>
      <c r="K946" s="144"/>
      <c r="L946" s="144"/>
      <c r="M946" s="144"/>
      <c r="N946" s="144"/>
      <c r="O946" s="144"/>
      <c r="P946" s="144"/>
      <c r="Q946" s="144"/>
      <c r="R946" s="144"/>
      <c r="S946" s="144"/>
      <c r="T946" s="144"/>
      <c r="U946" s="144"/>
      <c r="V946" s="144"/>
      <c r="W946" s="144"/>
      <c r="X946" s="144"/>
      <c r="Y946" s="144"/>
      <c r="Z946" s="144"/>
    </row>
    <row r="947" spans="1:26" ht="13.5" customHeight="1">
      <c r="A947" s="144"/>
      <c r="B947" s="144"/>
      <c r="C947" s="143"/>
      <c r="D947" s="144"/>
      <c r="E947" s="144"/>
      <c r="F947" s="144"/>
      <c r="G947" s="144"/>
      <c r="H947" s="144"/>
      <c r="I947" s="144"/>
      <c r="J947" s="144"/>
      <c r="K947" s="144"/>
      <c r="L947" s="144"/>
      <c r="M947" s="144"/>
      <c r="N947" s="144"/>
      <c r="O947" s="144"/>
      <c r="P947" s="144"/>
      <c r="Q947" s="144"/>
      <c r="R947" s="144"/>
      <c r="S947" s="144"/>
      <c r="T947" s="144"/>
      <c r="U947" s="144"/>
      <c r="V947" s="144"/>
      <c r="W947" s="144"/>
      <c r="X947" s="144"/>
      <c r="Y947" s="144"/>
      <c r="Z947" s="144"/>
    </row>
    <row r="948" spans="1:26" ht="13.5" customHeight="1">
      <c r="A948" s="144"/>
      <c r="B948" s="144"/>
      <c r="C948" s="143"/>
      <c r="D948" s="144"/>
      <c r="E948" s="144"/>
      <c r="F948" s="144"/>
      <c r="G948" s="144"/>
      <c r="H948" s="144"/>
      <c r="I948" s="144"/>
      <c r="J948" s="144"/>
      <c r="K948" s="144"/>
      <c r="L948" s="144"/>
      <c r="M948" s="144"/>
      <c r="N948" s="144"/>
      <c r="O948" s="144"/>
      <c r="P948" s="144"/>
      <c r="Q948" s="144"/>
      <c r="R948" s="144"/>
      <c r="S948" s="144"/>
      <c r="T948" s="144"/>
      <c r="U948" s="144"/>
      <c r="V948" s="144"/>
      <c r="W948" s="144"/>
      <c r="X948" s="144"/>
      <c r="Y948" s="144"/>
      <c r="Z948" s="144"/>
    </row>
    <row r="949" spans="1:26" ht="13.5" customHeight="1">
      <c r="A949" s="144"/>
      <c r="B949" s="144"/>
      <c r="C949" s="143"/>
      <c r="D949" s="144"/>
      <c r="E949" s="144"/>
      <c r="F949" s="144"/>
      <c r="G949" s="144"/>
      <c r="H949" s="144"/>
      <c r="I949" s="144"/>
      <c r="J949" s="144"/>
      <c r="K949" s="144"/>
      <c r="L949" s="144"/>
      <c r="M949" s="144"/>
      <c r="N949" s="144"/>
      <c r="O949" s="144"/>
      <c r="P949" s="144"/>
      <c r="Q949" s="144"/>
      <c r="R949" s="144"/>
      <c r="S949" s="144"/>
      <c r="T949" s="144"/>
      <c r="U949" s="144"/>
      <c r="V949" s="144"/>
      <c r="W949" s="144"/>
      <c r="X949" s="144"/>
      <c r="Y949" s="144"/>
      <c r="Z949" s="144"/>
    </row>
    <row r="950" spans="1:26" ht="13.5" customHeight="1">
      <c r="A950" s="144"/>
      <c r="B950" s="144"/>
      <c r="C950" s="143"/>
      <c r="D950" s="144"/>
      <c r="E950" s="144"/>
      <c r="F950" s="144"/>
      <c r="G950" s="144"/>
      <c r="H950" s="144"/>
      <c r="I950" s="144"/>
      <c r="J950" s="144"/>
      <c r="K950" s="144"/>
      <c r="L950" s="144"/>
      <c r="M950" s="144"/>
      <c r="N950" s="144"/>
      <c r="O950" s="144"/>
      <c r="P950" s="144"/>
      <c r="Q950" s="144"/>
      <c r="R950" s="144"/>
      <c r="S950" s="144"/>
      <c r="T950" s="144"/>
      <c r="U950" s="144"/>
      <c r="V950" s="144"/>
      <c r="W950" s="144"/>
      <c r="X950" s="144"/>
      <c r="Y950" s="144"/>
      <c r="Z950" s="144"/>
    </row>
    <row r="951" spans="1:26" ht="13.5" customHeight="1">
      <c r="A951" s="144"/>
      <c r="B951" s="144"/>
      <c r="C951" s="143"/>
      <c r="D951" s="144"/>
      <c r="E951" s="144"/>
      <c r="F951" s="144"/>
      <c r="G951" s="144"/>
      <c r="H951" s="144"/>
      <c r="I951" s="144"/>
      <c r="J951" s="144"/>
      <c r="K951" s="144"/>
      <c r="L951" s="144"/>
      <c r="M951" s="144"/>
      <c r="N951" s="144"/>
      <c r="O951" s="144"/>
      <c r="P951" s="144"/>
      <c r="Q951" s="144"/>
      <c r="R951" s="144"/>
      <c r="S951" s="144"/>
      <c r="T951" s="144"/>
      <c r="U951" s="144"/>
      <c r="V951" s="144"/>
      <c r="W951" s="144"/>
      <c r="X951" s="144"/>
      <c r="Y951" s="144"/>
      <c r="Z951" s="144"/>
    </row>
    <row r="952" spans="1:26" ht="13.5" customHeight="1">
      <c r="A952" s="144"/>
      <c r="B952" s="144"/>
      <c r="C952" s="143"/>
      <c r="D952" s="144"/>
      <c r="E952" s="144"/>
      <c r="F952" s="144"/>
      <c r="G952" s="144"/>
      <c r="H952" s="144"/>
      <c r="I952" s="144"/>
      <c r="J952" s="144"/>
      <c r="K952" s="144"/>
      <c r="L952" s="144"/>
      <c r="M952" s="144"/>
      <c r="N952" s="144"/>
      <c r="O952" s="144"/>
      <c r="P952" s="144"/>
      <c r="Q952" s="144"/>
      <c r="R952" s="144"/>
      <c r="S952" s="144"/>
      <c r="T952" s="144"/>
      <c r="U952" s="144"/>
      <c r="V952" s="144"/>
      <c r="W952" s="144"/>
      <c r="X952" s="144"/>
      <c r="Y952" s="144"/>
      <c r="Z952" s="144"/>
    </row>
    <row r="953" spans="1:26" ht="13.5" customHeight="1">
      <c r="A953" s="144"/>
      <c r="B953" s="144"/>
      <c r="C953" s="143"/>
      <c r="D953" s="144"/>
      <c r="E953" s="144"/>
      <c r="F953" s="144"/>
      <c r="G953" s="144"/>
      <c r="H953" s="144"/>
      <c r="I953" s="144"/>
      <c r="J953" s="144"/>
      <c r="K953" s="144"/>
      <c r="L953" s="144"/>
      <c r="M953" s="144"/>
      <c r="N953" s="144"/>
      <c r="O953" s="144"/>
      <c r="P953" s="144"/>
      <c r="Q953" s="144"/>
      <c r="R953" s="144"/>
      <c r="S953" s="144"/>
      <c r="T953" s="144"/>
      <c r="U953" s="144"/>
      <c r="V953" s="144"/>
      <c r="W953" s="144"/>
      <c r="X953" s="144"/>
      <c r="Y953" s="144"/>
      <c r="Z953" s="144"/>
    </row>
    <row r="954" spans="1:26" ht="13.5" customHeight="1">
      <c r="A954" s="144"/>
      <c r="B954" s="144"/>
      <c r="C954" s="143"/>
      <c r="D954" s="144"/>
      <c r="E954" s="144"/>
      <c r="F954" s="144"/>
      <c r="G954" s="144"/>
      <c r="H954" s="144"/>
      <c r="I954" s="144"/>
      <c r="J954" s="144"/>
      <c r="K954" s="144"/>
      <c r="L954" s="144"/>
      <c r="M954" s="144"/>
      <c r="N954" s="144"/>
      <c r="O954" s="144"/>
      <c r="P954" s="144"/>
      <c r="Q954" s="144"/>
      <c r="R954" s="144"/>
      <c r="S954" s="144"/>
      <c r="T954" s="144"/>
      <c r="U954" s="144"/>
      <c r="V954" s="144"/>
      <c r="W954" s="144"/>
      <c r="X954" s="144"/>
      <c r="Y954" s="144"/>
      <c r="Z954" s="144"/>
    </row>
    <row r="955" spans="1:26" ht="13.5" customHeight="1">
      <c r="A955" s="144"/>
      <c r="B955" s="144"/>
      <c r="C955" s="143"/>
      <c r="D955" s="144"/>
      <c r="E955" s="144"/>
      <c r="F955" s="144"/>
      <c r="G955" s="144"/>
      <c r="H955" s="144"/>
      <c r="I955" s="144"/>
      <c r="J955" s="144"/>
      <c r="K955" s="144"/>
      <c r="L955" s="144"/>
      <c r="M955" s="144"/>
      <c r="N955" s="144"/>
      <c r="O955" s="144"/>
      <c r="P955" s="144"/>
      <c r="Q955" s="144"/>
      <c r="R955" s="144"/>
      <c r="S955" s="144"/>
      <c r="T955" s="144"/>
      <c r="U955" s="144"/>
      <c r="V955" s="144"/>
      <c r="W955" s="144"/>
      <c r="X955" s="144"/>
      <c r="Y955" s="144"/>
      <c r="Z955" s="144"/>
    </row>
    <row r="956" spans="1:26" ht="13.5" customHeight="1">
      <c r="A956" s="144"/>
      <c r="B956" s="144"/>
      <c r="C956" s="143"/>
      <c r="D956" s="144"/>
      <c r="E956" s="144"/>
      <c r="F956" s="144"/>
      <c r="G956" s="144"/>
      <c r="H956" s="144"/>
      <c r="I956" s="144"/>
      <c r="J956" s="144"/>
      <c r="K956" s="144"/>
      <c r="L956" s="144"/>
      <c r="M956" s="144"/>
      <c r="N956" s="144"/>
      <c r="O956" s="144"/>
      <c r="P956" s="144"/>
      <c r="Q956" s="144"/>
      <c r="R956" s="144"/>
      <c r="S956" s="144"/>
      <c r="T956" s="144"/>
      <c r="U956" s="144"/>
      <c r="V956" s="144"/>
      <c r="W956" s="144"/>
      <c r="X956" s="144"/>
      <c r="Y956" s="144"/>
      <c r="Z956" s="144"/>
    </row>
    <row r="957" spans="1:26" ht="13.5" customHeight="1">
      <c r="A957" s="144"/>
      <c r="B957" s="144"/>
      <c r="C957" s="143"/>
      <c r="D957" s="144"/>
      <c r="E957" s="144"/>
      <c r="F957" s="144"/>
      <c r="G957" s="144"/>
      <c r="H957" s="144"/>
      <c r="I957" s="144"/>
      <c r="J957" s="144"/>
      <c r="K957" s="144"/>
      <c r="L957" s="144"/>
      <c r="M957" s="144"/>
      <c r="N957" s="144"/>
      <c r="O957" s="144"/>
      <c r="P957" s="144"/>
      <c r="Q957" s="144"/>
      <c r="R957" s="144"/>
      <c r="S957" s="144"/>
      <c r="T957" s="144"/>
      <c r="U957" s="144"/>
      <c r="V957" s="144"/>
      <c r="W957" s="144"/>
      <c r="X957" s="144"/>
      <c r="Y957" s="144"/>
      <c r="Z957" s="144"/>
    </row>
    <row r="958" spans="1:26" ht="13.5" customHeight="1">
      <c r="A958" s="144"/>
      <c r="B958" s="144"/>
      <c r="C958" s="143"/>
      <c r="D958" s="144"/>
      <c r="E958" s="144"/>
      <c r="F958" s="144"/>
      <c r="G958" s="144"/>
      <c r="H958" s="144"/>
      <c r="I958" s="144"/>
      <c r="J958" s="144"/>
      <c r="K958" s="144"/>
      <c r="L958" s="144"/>
      <c r="M958" s="144"/>
      <c r="N958" s="144"/>
      <c r="O958" s="144"/>
      <c r="P958" s="144"/>
      <c r="Q958" s="144"/>
      <c r="R958" s="144"/>
      <c r="S958" s="144"/>
      <c r="T958" s="144"/>
      <c r="U958" s="144"/>
      <c r="V958" s="144"/>
      <c r="W958" s="144"/>
      <c r="X958" s="144"/>
      <c r="Y958" s="144"/>
      <c r="Z958" s="144"/>
    </row>
    <row r="959" spans="1:26" ht="13.5" customHeight="1">
      <c r="A959" s="144"/>
      <c r="B959" s="144"/>
      <c r="C959" s="143"/>
      <c r="D959" s="144"/>
      <c r="E959" s="144"/>
      <c r="F959" s="144"/>
      <c r="G959" s="144"/>
      <c r="H959" s="144"/>
      <c r="I959" s="144"/>
      <c r="J959" s="144"/>
      <c r="K959" s="144"/>
      <c r="L959" s="144"/>
      <c r="M959" s="144"/>
      <c r="N959" s="144"/>
      <c r="O959" s="144"/>
      <c r="P959" s="144"/>
      <c r="Q959" s="144"/>
      <c r="R959" s="144"/>
      <c r="S959" s="144"/>
      <c r="T959" s="144"/>
      <c r="U959" s="144"/>
      <c r="V959" s="144"/>
      <c r="W959" s="144"/>
      <c r="X959" s="144"/>
      <c r="Y959" s="144"/>
      <c r="Z959" s="144"/>
    </row>
    <row r="960" spans="1:26" ht="13.5" customHeight="1">
      <c r="A960" s="144"/>
      <c r="B960" s="144"/>
      <c r="C960" s="143"/>
      <c r="D960" s="144"/>
      <c r="E960" s="144"/>
      <c r="F960" s="144"/>
      <c r="G960" s="144"/>
      <c r="H960" s="144"/>
      <c r="I960" s="144"/>
      <c r="J960" s="144"/>
      <c r="K960" s="144"/>
      <c r="L960" s="144"/>
      <c r="M960" s="144"/>
      <c r="N960" s="144"/>
      <c r="O960" s="144"/>
      <c r="P960" s="144"/>
      <c r="Q960" s="144"/>
      <c r="R960" s="144"/>
      <c r="S960" s="144"/>
      <c r="T960" s="144"/>
      <c r="U960" s="144"/>
      <c r="V960" s="144"/>
      <c r="W960" s="144"/>
      <c r="X960" s="144"/>
      <c r="Y960" s="144"/>
      <c r="Z960" s="144"/>
    </row>
    <row r="961" spans="1:26" ht="13.5" customHeight="1">
      <c r="A961" s="144"/>
      <c r="B961" s="144"/>
      <c r="C961" s="143"/>
      <c r="D961" s="144"/>
      <c r="E961" s="144"/>
      <c r="F961" s="144"/>
      <c r="G961" s="144"/>
      <c r="H961" s="144"/>
      <c r="I961" s="144"/>
      <c r="J961" s="144"/>
      <c r="K961" s="144"/>
      <c r="L961" s="144"/>
      <c r="M961" s="144"/>
      <c r="N961" s="144"/>
      <c r="O961" s="144"/>
      <c r="P961" s="144"/>
      <c r="Q961" s="144"/>
      <c r="R961" s="144"/>
      <c r="S961" s="144"/>
      <c r="T961" s="144"/>
      <c r="U961" s="144"/>
      <c r="V961" s="144"/>
      <c r="W961" s="144"/>
      <c r="X961" s="144"/>
      <c r="Y961" s="144"/>
      <c r="Z961" s="144"/>
    </row>
    <row r="962" spans="1:26" ht="13.5" customHeight="1">
      <c r="A962" s="144"/>
      <c r="B962" s="144"/>
      <c r="C962" s="143"/>
      <c r="D962" s="144"/>
      <c r="E962" s="144"/>
      <c r="F962" s="144"/>
      <c r="G962" s="144"/>
      <c r="H962" s="144"/>
      <c r="I962" s="144"/>
      <c r="J962" s="144"/>
      <c r="K962" s="144"/>
      <c r="L962" s="144"/>
      <c r="M962" s="144"/>
      <c r="N962" s="144"/>
      <c r="O962" s="144"/>
      <c r="P962" s="144"/>
      <c r="Q962" s="144"/>
      <c r="R962" s="144"/>
      <c r="S962" s="144"/>
      <c r="T962" s="144"/>
      <c r="U962" s="144"/>
      <c r="V962" s="144"/>
      <c r="W962" s="144"/>
      <c r="X962" s="144"/>
      <c r="Y962" s="144"/>
      <c r="Z962" s="144"/>
    </row>
    <row r="963" spans="1:26" ht="13.5" customHeight="1">
      <c r="A963" s="144"/>
      <c r="B963" s="144"/>
      <c r="C963" s="143"/>
      <c r="D963" s="144"/>
      <c r="E963" s="144"/>
      <c r="F963" s="144"/>
      <c r="G963" s="144"/>
      <c r="H963" s="144"/>
      <c r="I963" s="144"/>
      <c r="J963" s="144"/>
      <c r="K963" s="144"/>
      <c r="L963" s="144"/>
      <c r="M963" s="144"/>
      <c r="N963" s="144"/>
      <c r="O963" s="144"/>
      <c r="P963" s="144"/>
      <c r="Q963" s="144"/>
      <c r="R963" s="144"/>
      <c r="S963" s="144"/>
      <c r="T963" s="144"/>
      <c r="U963" s="144"/>
      <c r="V963" s="144"/>
      <c r="W963" s="144"/>
      <c r="X963" s="144"/>
      <c r="Y963" s="144"/>
      <c r="Z963" s="144"/>
    </row>
    <row r="964" spans="1:26" ht="13.5" customHeight="1">
      <c r="A964" s="144"/>
      <c r="B964" s="144"/>
      <c r="C964" s="143"/>
      <c r="D964" s="144"/>
      <c r="E964" s="144"/>
      <c r="F964" s="144"/>
      <c r="G964" s="144"/>
      <c r="H964" s="144"/>
      <c r="I964" s="144"/>
      <c r="J964" s="144"/>
      <c r="K964" s="144"/>
      <c r="L964" s="144"/>
      <c r="M964" s="144"/>
      <c r="N964" s="144"/>
      <c r="O964" s="144"/>
      <c r="P964" s="144"/>
      <c r="Q964" s="144"/>
      <c r="R964" s="144"/>
      <c r="S964" s="144"/>
      <c r="T964" s="144"/>
      <c r="U964" s="144"/>
      <c r="V964" s="144"/>
      <c r="W964" s="144"/>
      <c r="X964" s="144"/>
      <c r="Y964" s="144"/>
      <c r="Z964" s="144"/>
    </row>
    <row r="965" spans="1:26" ht="13.5" customHeight="1">
      <c r="A965" s="144"/>
      <c r="B965" s="144"/>
      <c r="C965" s="143"/>
      <c r="D965" s="144"/>
      <c r="E965" s="144"/>
      <c r="F965" s="144"/>
      <c r="G965" s="144"/>
      <c r="H965" s="144"/>
      <c r="I965" s="144"/>
      <c r="J965" s="144"/>
      <c r="K965" s="144"/>
      <c r="L965" s="144"/>
      <c r="M965" s="144"/>
      <c r="N965" s="144"/>
      <c r="O965" s="144"/>
      <c r="P965" s="144"/>
      <c r="Q965" s="144"/>
      <c r="R965" s="144"/>
      <c r="S965" s="144"/>
      <c r="T965" s="144"/>
      <c r="U965" s="144"/>
      <c r="V965" s="144"/>
      <c r="W965" s="144"/>
      <c r="X965" s="144"/>
      <c r="Y965" s="144"/>
      <c r="Z965" s="144"/>
    </row>
    <row r="966" spans="1:26" ht="13.5" customHeight="1">
      <c r="A966" s="144"/>
      <c r="B966" s="144"/>
      <c r="C966" s="143"/>
      <c r="D966" s="144"/>
      <c r="E966" s="144"/>
      <c r="F966" s="144"/>
      <c r="G966" s="144"/>
      <c r="H966" s="144"/>
      <c r="I966" s="144"/>
      <c r="J966" s="144"/>
      <c r="K966" s="144"/>
      <c r="L966" s="144"/>
      <c r="M966" s="144"/>
      <c r="N966" s="144"/>
      <c r="O966" s="144"/>
      <c r="P966" s="144"/>
      <c r="Q966" s="144"/>
      <c r="R966" s="144"/>
      <c r="S966" s="144"/>
      <c r="T966" s="144"/>
      <c r="U966" s="144"/>
      <c r="V966" s="144"/>
      <c r="W966" s="144"/>
      <c r="X966" s="144"/>
      <c r="Y966" s="144"/>
      <c r="Z966" s="144"/>
    </row>
    <row r="967" spans="1:26" ht="13.5" customHeight="1">
      <c r="A967" s="144"/>
      <c r="B967" s="144"/>
      <c r="C967" s="143"/>
      <c r="D967" s="144"/>
      <c r="E967" s="144"/>
      <c r="F967" s="144"/>
      <c r="G967" s="144"/>
      <c r="H967" s="144"/>
      <c r="I967" s="144"/>
      <c r="J967" s="144"/>
      <c r="K967" s="144"/>
      <c r="L967" s="144"/>
      <c r="M967" s="144"/>
      <c r="N967" s="144"/>
      <c r="O967" s="144"/>
      <c r="P967" s="144"/>
      <c r="Q967" s="144"/>
      <c r="R967" s="144"/>
      <c r="S967" s="144"/>
      <c r="T967" s="144"/>
      <c r="U967" s="144"/>
      <c r="V967" s="144"/>
      <c r="W967" s="144"/>
      <c r="X967" s="144"/>
      <c r="Y967" s="144"/>
      <c r="Z967" s="144"/>
    </row>
    <row r="968" spans="1:26" ht="13.5" customHeight="1">
      <c r="A968" s="144"/>
      <c r="B968" s="144"/>
      <c r="C968" s="143"/>
      <c r="D968" s="144"/>
      <c r="E968" s="144"/>
      <c r="F968" s="144"/>
      <c r="G968" s="144"/>
      <c r="H968" s="144"/>
      <c r="I968" s="144"/>
      <c r="J968" s="144"/>
      <c r="K968" s="144"/>
      <c r="L968" s="144"/>
      <c r="M968" s="144"/>
      <c r="N968" s="144"/>
      <c r="O968" s="144"/>
      <c r="P968" s="144"/>
      <c r="Q968" s="144"/>
      <c r="R968" s="144"/>
      <c r="S968" s="144"/>
      <c r="T968" s="144"/>
      <c r="U968" s="144"/>
      <c r="V968" s="144"/>
      <c r="W968" s="144"/>
      <c r="X968" s="144"/>
      <c r="Y968" s="144"/>
      <c r="Z968" s="144"/>
    </row>
    <row r="969" spans="1:26" ht="13.5" customHeight="1">
      <c r="A969" s="144"/>
      <c r="B969" s="144"/>
      <c r="C969" s="143"/>
      <c r="D969" s="144"/>
      <c r="E969" s="144"/>
      <c r="F969" s="144"/>
      <c r="G969" s="144"/>
      <c r="H969" s="144"/>
      <c r="I969" s="144"/>
      <c r="J969" s="144"/>
      <c r="K969" s="144"/>
      <c r="L969" s="144"/>
      <c r="M969" s="144"/>
      <c r="N969" s="144"/>
      <c r="O969" s="144"/>
      <c r="P969" s="144"/>
      <c r="Q969" s="144"/>
      <c r="R969" s="144"/>
      <c r="S969" s="144"/>
      <c r="T969" s="144"/>
      <c r="U969" s="144"/>
      <c r="V969" s="144"/>
      <c r="W969" s="144"/>
      <c r="X969" s="144"/>
      <c r="Y969" s="144"/>
      <c r="Z969" s="144"/>
    </row>
    <row r="970" spans="1:26" ht="13.5" customHeight="1">
      <c r="A970" s="144"/>
      <c r="B970" s="144"/>
      <c r="C970" s="143"/>
      <c r="D970" s="144"/>
      <c r="E970" s="144"/>
      <c r="F970" s="144"/>
      <c r="G970" s="144"/>
      <c r="H970" s="144"/>
      <c r="I970" s="144"/>
      <c r="J970" s="144"/>
      <c r="K970" s="144"/>
      <c r="L970" s="144"/>
      <c r="M970" s="144"/>
      <c r="N970" s="144"/>
      <c r="O970" s="144"/>
      <c r="P970" s="144"/>
      <c r="Q970" s="144"/>
      <c r="R970" s="144"/>
      <c r="S970" s="144"/>
      <c r="T970" s="144"/>
      <c r="U970" s="144"/>
      <c r="V970" s="144"/>
      <c r="W970" s="144"/>
      <c r="X970" s="144"/>
      <c r="Y970" s="144"/>
      <c r="Z970" s="144"/>
    </row>
    <row r="971" spans="1:26" ht="13.5" customHeight="1">
      <c r="A971" s="144"/>
      <c r="B971" s="144"/>
      <c r="C971" s="143"/>
      <c r="D971" s="144"/>
      <c r="E971" s="144"/>
      <c r="F971" s="144"/>
      <c r="G971" s="144"/>
      <c r="H971" s="144"/>
      <c r="I971" s="144"/>
      <c r="J971" s="144"/>
      <c r="K971" s="144"/>
      <c r="L971" s="144"/>
      <c r="M971" s="144"/>
      <c r="N971" s="144"/>
      <c r="O971" s="144"/>
      <c r="P971" s="144"/>
      <c r="Q971" s="144"/>
      <c r="R971" s="144"/>
      <c r="S971" s="144"/>
      <c r="T971" s="144"/>
      <c r="U971" s="144"/>
      <c r="V971" s="144"/>
      <c r="W971" s="144"/>
      <c r="X971" s="144"/>
      <c r="Y971" s="144"/>
      <c r="Z971" s="144"/>
    </row>
    <row r="972" spans="1:26" ht="13.5" customHeight="1">
      <c r="A972" s="144"/>
      <c r="B972" s="144"/>
      <c r="C972" s="143"/>
      <c r="D972" s="144"/>
      <c r="E972" s="144"/>
      <c r="F972" s="144"/>
      <c r="G972" s="144"/>
      <c r="H972" s="144"/>
      <c r="I972" s="144"/>
      <c r="J972" s="144"/>
      <c r="K972" s="144"/>
      <c r="L972" s="144"/>
      <c r="M972" s="144"/>
      <c r="N972" s="144"/>
      <c r="O972" s="144"/>
      <c r="P972" s="144"/>
      <c r="Q972" s="144"/>
      <c r="R972" s="144"/>
      <c r="S972" s="144"/>
      <c r="T972" s="144"/>
      <c r="U972" s="144"/>
      <c r="V972" s="144"/>
      <c r="W972" s="144"/>
      <c r="X972" s="144"/>
      <c r="Y972" s="144"/>
      <c r="Z972" s="144"/>
    </row>
    <row r="973" spans="1:26" ht="13.5" customHeight="1">
      <c r="A973" s="144"/>
      <c r="B973" s="144"/>
      <c r="C973" s="143"/>
      <c r="D973" s="144"/>
      <c r="E973" s="144"/>
      <c r="F973" s="144"/>
      <c r="G973" s="144"/>
      <c r="H973" s="144"/>
      <c r="I973" s="144"/>
      <c r="J973" s="144"/>
      <c r="K973" s="144"/>
      <c r="L973" s="144"/>
      <c r="M973" s="144"/>
      <c r="N973" s="144"/>
      <c r="O973" s="144"/>
      <c r="P973" s="144"/>
      <c r="Q973" s="144"/>
      <c r="R973" s="144"/>
      <c r="S973" s="144"/>
      <c r="T973" s="144"/>
      <c r="U973" s="144"/>
      <c r="V973" s="144"/>
      <c r="W973" s="144"/>
      <c r="X973" s="144"/>
      <c r="Y973" s="144"/>
      <c r="Z973" s="144"/>
    </row>
    <row r="974" spans="1:26" ht="13.5" customHeight="1">
      <c r="A974" s="144"/>
      <c r="B974" s="144"/>
      <c r="C974" s="143"/>
      <c r="D974" s="144"/>
      <c r="E974" s="144"/>
      <c r="F974" s="144"/>
      <c r="G974" s="144"/>
      <c r="H974" s="144"/>
      <c r="I974" s="144"/>
      <c r="J974" s="144"/>
      <c r="K974" s="144"/>
      <c r="L974" s="144"/>
      <c r="M974" s="144"/>
      <c r="N974" s="144"/>
      <c r="O974" s="144"/>
      <c r="P974" s="144"/>
      <c r="Q974" s="144"/>
      <c r="R974" s="144"/>
      <c r="S974" s="144"/>
      <c r="T974" s="144"/>
      <c r="U974" s="144"/>
      <c r="V974" s="144"/>
      <c r="W974" s="144"/>
      <c r="X974" s="144"/>
      <c r="Y974" s="144"/>
      <c r="Z974" s="144"/>
    </row>
    <row r="975" spans="1:26" ht="13.5" customHeight="1">
      <c r="A975" s="144"/>
      <c r="B975" s="144"/>
      <c r="C975" s="143"/>
      <c r="D975" s="144"/>
      <c r="E975" s="144"/>
      <c r="F975" s="144"/>
      <c r="G975" s="144"/>
      <c r="H975" s="144"/>
      <c r="I975" s="144"/>
      <c r="J975" s="144"/>
      <c r="K975" s="144"/>
      <c r="L975" s="144"/>
      <c r="M975" s="144"/>
      <c r="N975" s="144"/>
      <c r="O975" s="144"/>
      <c r="P975" s="144"/>
      <c r="Q975" s="144"/>
      <c r="R975" s="144"/>
      <c r="S975" s="144"/>
      <c r="T975" s="144"/>
      <c r="U975" s="144"/>
      <c r="V975" s="144"/>
      <c r="W975" s="144"/>
      <c r="X975" s="144"/>
      <c r="Y975" s="144"/>
      <c r="Z975" s="144"/>
    </row>
    <row r="976" spans="1:26" ht="13.5" customHeight="1">
      <c r="A976" s="144"/>
      <c r="B976" s="144"/>
      <c r="C976" s="143"/>
      <c r="D976" s="144"/>
      <c r="E976" s="144"/>
      <c r="F976" s="144"/>
      <c r="G976" s="144"/>
      <c r="H976" s="144"/>
      <c r="I976" s="144"/>
      <c r="J976" s="144"/>
      <c r="K976" s="144"/>
      <c r="L976" s="144"/>
      <c r="M976" s="144"/>
      <c r="N976" s="144"/>
      <c r="O976" s="144"/>
      <c r="P976" s="144"/>
      <c r="Q976" s="144"/>
      <c r="R976" s="144"/>
      <c r="S976" s="144"/>
      <c r="T976" s="144"/>
      <c r="U976" s="144"/>
      <c r="V976" s="144"/>
      <c r="W976" s="144"/>
      <c r="X976" s="144"/>
      <c r="Y976" s="144"/>
      <c r="Z976" s="144"/>
    </row>
    <row r="977" spans="1:26" ht="13.5" customHeight="1">
      <c r="A977" s="144"/>
      <c r="B977" s="144"/>
      <c r="C977" s="143"/>
      <c r="D977" s="144"/>
      <c r="E977" s="144"/>
      <c r="F977" s="144"/>
      <c r="G977" s="144"/>
      <c r="H977" s="144"/>
      <c r="I977" s="144"/>
      <c r="J977" s="144"/>
      <c r="K977" s="144"/>
      <c r="L977" s="144"/>
      <c r="M977" s="144"/>
      <c r="N977" s="144"/>
      <c r="O977" s="144"/>
      <c r="P977" s="144"/>
      <c r="Q977" s="144"/>
      <c r="R977" s="144"/>
      <c r="S977" s="144"/>
      <c r="T977" s="144"/>
      <c r="U977" s="144"/>
      <c r="V977" s="144"/>
      <c r="W977" s="144"/>
      <c r="X977" s="144"/>
      <c r="Y977" s="144"/>
      <c r="Z977" s="144"/>
    </row>
    <row r="978" spans="1:26" ht="13.5" customHeight="1">
      <c r="A978" s="144"/>
      <c r="B978" s="144"/>
      <c r="C978" s="143"/>
      <c r="D978" s="144"/>
      <c r="E978" s="144"/>
      <c r="F978" s="144"/>
      <c r="G978" s="144"/>
      <c r="H978" s="144"/>
      <c r="I978" s="144"/>
      <c r="J978" s="144"/>
      <c r="K978" s="144"/>
      <c r="L978" s="144"/>
      <c r="M978" s="144"/>
      <c r="N978" s="144"/>
      <c r="O978" s="144"/>
      <c r="P978" s="144"/>
      <c r="Q978" s="144"/>
      <c r="R978" s="144"/>
      <c r="S978" s="144"/>
      <c r="T978" s="144"/>
      <c r="U978" s="144"/>
      <c r="V978" s="144"/>
      <c r="W978" s="144"/>
      <c r="X978" s="144"/>
      <c r="Y978" s="144"/>
      <c r="Z978" s="144"/>
    </row>
    <row r="979" spans="1:26" ht="13.5" customHeight="1">
      <c r="A979" s="144"/>
      <c r="B979" s="144"/>
      <c r="C979" s="143"/>
      <c r="D979" s="144"/>
      <c r="E979" s="144"/>
      <c r="F979" s="144"/>
      <c r="G979" s="144"/>
      <c r="H979" s="144"/>
      <c r="I979" s="144"/>
      <c r="J979" s="144"/>
      <c r="K979" s="144"/>
      <c r="L979" s="144"/>
      <c r="M979" s="144"/>
      <c r="N979" s="144"/>
      <c r="O979" s="144"/>
      <c r="P979" s="144"/>
      <c r="Q979" s="144"/>
      <c r="R979" s="144"/>
      <c r="S979" s="144"/>
      <c r="T979" s="144"/>
      <c r="U979" s="144"/>
      <c r="V979" s="144"/>
      <c r="W979" s="144"/>
      <c r="X979" s="144"/>
      <c r="Y979" s="144"/>
      <c r="Z979" s="144"/>
    </row>
    <row r="980" spans="1:26" ht="13.5" customHeight="1">
      <c r="A980" s="144"/>
      <c r="B980" s="144"/>
      <c r="C980" s="143"/>
      <c r="D980" s="144"/>
      <c r="E980" s="144"/>
      <c r="F980" s="144"/>
      <c r="G980" s="144"/>
      <c r="H980" s="144"/>
      <c r="I980" s="144"/>
      <c r="J980" s="144"/>
      <c r="K980" s="144"/>
      <c r="L980" s="144"/>
      <c r="M980" s="144"/>
      <c r="N980" s="144"/>
      <c r="O980" s="144"/>
      <c r="P980" s="144"/>
      <c r="Q980" s="144"/>
      <c r="R980" s="144"/>
      <c r="S980" s="144"/>
      <c r="T980" s="144"/>
      <c r="U980" s="144"/>
      <c r="V980" s="144"/>
      <c r="W980" s="144"/>
      <c r="X980" s="144"/>
      <c r="Y980" s="144"/>
      <c r="Z980" s="144"/>
    </row>
    <row r="981" spans="1:26" ht="13.5" customHeight="1">
      <c r="A981" s="144"/>
      <c r="B981" s="144"/>
      <c r="C981" s="143"/>
      <c r="D981" s="144"/>
      <c r="E981" s="144"/>
      <c r="F981" s="144"/>
      <c r="G981" s="144"/>
      <c r="H981" s="144"/>
      <c r="I981" s="144"/>
      <c r="J981" s="144"/>
      <c r="K981" s="144"/>
      <c r="L981" s="144"/>
      <c r="M981" s="144"/>
      <c r="N981" s="144"/>
      <c r="O981" s="144"/>
      <c r="P981" s="144"/>
      <c r="Q981" s="144"/>
      <c r="R981" s="144"/>
      <c r="S981" s="144"/>
      <c r="T981" s="144"/>
      <c r="U981" s="144"/>
      <c r="V981" s="144"/>
      <c r="W981" s="144"/>
      <c r="X981" s="144"/>
      <c r="Y981" s="144"/>
      <c r="Z981" s="144"/>
    </row>
    <row r="982" spans="1:26" ht="13.5" customHeight="1">
      <c r="A982" s="144"/>
      <c r="B982" s="144"/>
      <c r="C982" s="143"/>
      <c r="D982" s="144"/>
      <c r="E982" s="144"/>
      <c r="F982" s="144"/>
      <c r="G982" s="144"/>
      <c r="H982" s="144"/>
      <c r="I982" s="144"/>
      <c r="J982" s="144"/>
      <c r="K982" s="144"/>
      <c r="L982" s="144"/>
      <c r="M982" s="144"/>
      <c r="N982" s="144"/>
      <c r="O982" s="144"/>
      <c r="P982" s="144"/>
      <c r="Q982" s="144"/>
      <c r="R982" s="144"/>
      <c r="S982" s="144"/>
      <c r="T982" s="144"/>
      <c r="U982" s="144"/>
      <c r="V982" s="144"/>
      <c r="W982" s="144"/>
      <c r="X982" s="144"/>
      <c r="Y982" s="144"/>
      <c r="Z982" s="144"/>
    </row>
    <row r="983" spans="1:26" ht="13.5" customHeight="1">
      <c r="A983" s="144"/>
      <c r="B983" s="144"/>
      <c r="C983" s="143"/>
      <c r="D983" s="144"/>
      <c r="E983" s="144"/>
      <c r="F983" s="144"/>
      <c r="G983" s="144"/>
      <c r="H983" s="144"/>
      <c r="I983" s="144"/>
      <c r="J983" s="144"/>
      <c r="K983" s="144"/>
      <c r="L983" s="144"/>
      <c r="M983" s="144"/>
      <c r="N983" s="144"/>
      <c r="O983" s="144"/>
      <c r="P983" s="144"/>
      <c r="Q983" s="144"/>
      <c r="R983" s="144"/>
      <c r="S983" s="144"/>
      <c r="T983" s="144"/>
      <c r="U983" s="144"/>
      <c r="V983" s="144"/>
      <c r="W983" s="144"/>
      <c r="X983" s="144"/>
      <c r="Y983" s="144"/>
      <c r="Z983" s="144"/>
    </row>
    <row r="984" spans="1:26" ht="13.5" customHeight="1">
      <c r="A984" s="144"/>
      <c r="B984" s="144"/>
      <c r="C984" s="143"/>
      <c r="D984" s="144"/>
      <c r="E984" s="144"/>
      <c r="F984" s="144"/>
      <c r="G984" s="144"/>
      <c r="H984" s="144"/>
      <c r="I984" s="144"/>
      <c r="J984" s="144"/>
      <c r="K984" s="144"/>
      <c r="L984" s="144"/>
      <c r="M984" s="144"/>
      <c r="N984" s="144"/>
      <c r="O984" s="144"/>
      <c r="P984" s="144"/>
      <c r="Q984" s="144"/>
      <c r="R984" s="144"/>
      <c r="S984" s="144"/>
      <c r="T984" s="144"/>
      <c r="U984" s="144"/>
      <c r="V984" s="144"/>
      <c r="W984" s="144"/>
      <c r="X984" s="144"/>
      <c r="Y984" s="144"/>
      <c r="Z984" s="144"/>
    </row>
    <row r="985" spans="1:26" ht="13.5" customHeight="1">
      <c r="A985" s="144"/>
      <c r="B985" s="144"/>
      <c r="C985" s="143"/>
      <c r="D985" s="144"/>
      <c r="E985" s="144"/>
      <c r="F985" s="144"/>
      <c r="G985" s="144"/>
      <c r="H985" s="144"/>
      <c r="I985" s="144"/>
      <c r="J985" s="144"/>
      <c r="K985" s="144"/>
      <c r="L985" s="144"/>
      <c r="M985" s="144"/>
      <c r="N985" s="144"/>
      <c r="O985" s="144"/>
      <c r="P985" s="144"/>
      <c r="Q985" s="144"/>
      <c r="R985" s="144"/>
      <c r="S985" s="144"/>
      <c r="T985" s="144"/>
      <c r="U985" s="144"/>
      <c r="V985" s="144"/>
      <c r="W985" s="144"/>
      <c r="X985" s="144"/>
      <c r="Y985" s="144"/>
      <c r="Z985" s="144"/>
    </row>
    <row r="986" spans="1:26" ht="13.5" customHeight="1">
      <c r="A986" s="144"/>
      <c r="B986" s="144"/>
      <c r="C986" s="143"/>
      <c r="D986" s="144"/>
      <c r="E986" s="144"/>
      <c r="F986" s="144"/>
      <c r="G986" s="144"/>
      <c r="H986" s="144"/>
      <c r="I986" s="144"/>
      <c r="J986" s="144"/>
      <c r="K986" s="144"/>
      <c r="L986" s="144"/>
      <c r="M986" s="144"/>
      <c r="N986" s="144"/>
      <c r="O986" s="144"/>
      <c r="P986" s="144"/>
      <c r="Q986" s="144"/>
      <c r="R986" s="144"/>
      <c r="S986" s="144"/>
      <c r="T986" s="144"/>
      <c r="U986" s="144"/>
      <c r="V986" s="144"/>
      <c r="W986" s="144"/>
      <c r="X986" s="144"/>
      <c r="Y986" s="144"/>
      <c r="Z986" s="144"/>
    </row>
    <row r="987" spans="1:26" ht="13.5" customHeight="1">
      <c r="A987" s="144"/>
      <c r="B987" s="144"/>
      <c r="C987" s="143"/>
      <c r="D987" s="144"/>
      <c r="E987" s="144"/>
      <c r="F987" s="144"/>
      <c r="G987" s="144"/>
      <c r="H987" s="144"/>
      <c r="I987" s="144"/>
      <c r="J987" s="144"/>
      <c r="K987" s="144"/>
      <c r="L987" s="144"/>
      <c r="M987" s="144"/>
      <c r="N987" s="144"/>
      <c r="O987" s="144"/>
      <c r="P987" s="144"/>
      <c r="Q987" s="144"/>
      <c r="R987" s="144"/>
      <c r="S987" s="144"/>
      <c r="T987" s="144"/>
      <c r="U987" s="144"/>
      <c r="V987" s="144"/>
      <c r="W987" s="144"/>
      <c r="X987" s="144"/>
      <c r="Y987" s="144"/>
      <c r="Z987" s="144"/>
    </row>
    <row r="988" spans="1:26" ht="13.5" customHeight="1">
      <c r="A988" s="144"/>
      <c r="B988" s="144"/>
      <c r="C988" s="143"/>
      <c r="D988" s="144"/>
      <c r="E988" s="144"/>
      <c r="F988" s="144"/>
      <c r="G988" s="144"/>
      <c r="H988" s="144"/>
      <c r="I988" s="144"/>
      <c r="J988" s="144"/>
      <c r="K988" s="144"/>
      <c r="L988" s="144"/>
      <c r="M988" s="144"/>
      <c r="N988" s="144"/>
      <c r="O988" s="144"/>
      <c r="P988" s="144"/>
      <c r="Q988" s="144"/>
      <c r="R988" s="144"/>
      <c r="S988" s="144"/>
      <c r="T988" s="144"/>
      <c r="U988" s="144"/>
      <c r="V988" s="144"/>
      <c r="W988" s="144"/>
      <c r="X988" s="144"/>
      <c r="Y988" s="144"/>
      <c r="Z988" s="144"/>
    </row>
    <row r="989" spans="1:26" ht="13.5" customHeight="1">
      <c r="A989" s="144"/>
      <c r="B989" s="144"/>
      <c r="C989" s="143"/>
      <c r="D989" s="144"/>
      <c r="E989" s="144"/>
      <c r="F989" s="144"/>
      <c r="G989" s="144"/>
      <c r="H989" s="144"/>
      <c r="I989" s="144"/>
      <c r="J989" s="144"/>
      <c r="K989" s="144"/>
      <c r="L989" s="144"/>
      <c r="M989" s="144"/>
      <c r="N989" s="144"/>
      <c r="O989" s="144"/>
      <c r="P989" s="144"/>
      <c r="Q989" s="144"/>
      <c r="R989" s="144"/>
      <c r="S989" s="144"/>
      <c r="T989" s="144"/>
      <c r="U989" s="144"/>
      <c r="V989" s="144"/>
      <c r="W989" s="144"/>
      <c r="X989" s="144"/>
      <c r="Y989" s="144"/>
      <c r="Z989" s="144"/>
    </row>
    <row r="990" spans="1:26" ht="13.5" customHeight="1">
      <c r="A990" s="144"/>
      <c r="B990" s="144"/>
      <c r="C990" s="143"/>
      <c r="D990" s="144"/>
      <c r="E990" s="144"/>
      <c r="F990" s="144"/>
      <c r="G990" s="144"/>
      <c r="H990" s="144"/>
      <c r="I990" s="144"/>
      <c r="J990" s="144"/>
      <c r="K990" s="144"/>
      <c r="L990" s="144"/>
      <c r="M990" s="144"/>
      <c r="N990" s="144"/>
      <c r="O990" s="144"/>
      <c r="P990" s="144"/>
      <c r="Q990" s="144"/>
      <c r="R990" s="144"/>
      <c r="S990" s="144"/>
      <c r="T990" s="144"/>
      <c r="U990" s="144"/>
      <c r="V990" s="144"/>
      <c r="W990" s="144"/>
      <c r="X990" s="144"/>
      <c r="Y990" s="144"/>
      <c r="Z990" s="144"/>
    </row>
    <row r="991" spans="1:26" ht="13.5" customHeight="1">
      <c r="A991" s="144"/>
      <c r="B991" s="144"/>
      <c r="C991" s="143"/>
      <c r="D991" s="144"/>
      <c r="E991" s="144"/>
      <c r="F991" s="144"/>
      <c r="G991" s="144"/>
      <c r="H991" s="144"/>
      <c r="I991" s="144"/>
      <c r="J991" s="144"/>
      <c r="K991" s="144"/>
      <c r="L991" s="144"/>
      <c r="M991" s="144"/>
      <c r="N991" s="144"/>
      <c r="O991" s="144"/>
      <c r="P991" s="144"/>
      <c r="Q991" s="144"/>
      <c r="R991" s="144"/>
      <c r="S991" s="144"/>
      <c r="T991" s="144"/>
      <c r="U991" s="144"/>
      <c r="V991" s="144"/>
      <c r="W991" s="144"/>
      <c r="X991" s="144"/>
      <c r="Y991" s="144"/>
      <c r="Z991" s="144"/>
    </row>
    <row r="992" spans="1:26" ht="13.5" customHeight="1">
      <c r="A992" s="144"/>
      <c r="B992" s="144"/>
      <c r="C992" s="143"/>
      <c r="D992" s="144"/>
      <c r="E992" s="144"/>
      <c r="F992" s="144"/>
      <c r="G992" s="144"/>
      <c r="H992" s="144"/>
      <c r="I992" s="144"/>
      <c r="J992" s="144"/>
      <c r="K992" s="144"/>
      <c r="L992" s="144"/>
      <c r="M992" s="144"/>
      <c r="N992" s="144"/>
      <c r="O992" s="144"/>
      <c r="P992" s="144"/>
      <c r="Q992" s="144"/>
      <c r="R992" s="144"/>
      <c r="S992" s="144"/>
      <c r="T992" s="144"/>
      <c r="U992" s="144"/>
      <c r="V992" s="144"/>
      <c r="W992" s="144"/>
      <c r="X992" s="144"/>
      <c r="Y992" s="144"/>
      <c r="Z992" s="144"/>
    </row>
    <row r="993" spans="1:26" ht="13.5" customHeight="1">
      <c r="A993" s="144"/>
      <c r="B993" s="144"/>
      <c r="C993" s="143"/>
      <c r="D993" s="144"/>
      <c r="E993" s="144"/>
      <c r="F993" s="144"/>
      <c r="G993" s="144"/>
      <c r="H993" s="144"/>
      <c r="I993" s="144"/>
      <c r="J993" s="144"/>
      <c r="K993" s="144"/>
      <c r="L993" s="144"/>
      <c r="M993" s="144"/>
      <c r="N993" s="144"/>
      <c r="O993" s="144"/>
      <c r="P993" s="144"/>
      <c r="Q993" s="144"/>
      <c r="R993" s="144"/>
      <c r="S993" s="144"/>
      <c r="T993" s="144"/>
      <c r="U993" s="144"/>
      <c r="V993" s="144"/>
      <c r="W993" s="144"/>
      <c r="X993" s="144"/>
      <c r="Y993" s="144"/>
      <c r="Z993" s="144"/>
    </row>
    <row r="994" spans="1:26" ht="13.5" customHeight="1">
      <c r="A994" s="144"/>
      <c r="B994" s="144"/>
      <c r="C994" s="143"/>
      <c r="D994" s="144"/>
      <c r="E994" s="144"/>
      <c r="F994" s="144"/>
      <c r="G994" s="144"/>
      <c r="H994" s="144"/>
      <c r="I994" s="144"/>
      <c r="J994" s="144"/>
      <c r="K994" s="144"/>
      <c r="L994" s="144"/>
      <c r="M994" s="144"/>
      <c r="N994" s="144"/>
      <c r="O994" s="144"/>
      <c r="P994" s="144"/>
      <c r="Q994" s="144"/>
      <c r="R994" s="144"/>
      <c r="S994" s="144"/>
      <c r="T994" s="144"/>
      <c r="U994" s="144"/>
      <c r="V994" s="144"/>
      <c r="W994" s="144"/>
      <c r="X994" s="144"/>
      <c r="Y994" s="144"/>
      <c r="Z994" s="144"/>
    </row>
    <row r="995" spans="1:26" ht="13.5" customHeight="1">
      <c r="A995" s="144"/>
      <c r="B995" s="144"/>
      <c r="C995" s="143"/>
      <c r="D995" s="144"/>
      <c r="E995" s="144"/>
      <c r="F995" s="144"/>
      <c r="G995" s="144"/>
      <c r="H995" s="144"/>
      <c r="I995" s="144"/>
      <c r="J995" s="144"/>
      <c r="K995" s="144"/>
      <c r="L995" s="144"/>
      <c r="M995" s="144"/>
      <c r="N995" s="144"/>
      <c r="O995" s="144"/>
      <c r="P995" s="144"/>
      <c r="Q995" s="144"/>
      <c r="R995" s="144"/>
      <c r="S995" s="144"/>
      <c r="T995" s="144"/>
      <c r="U995" s="144"/>
      <c r="V995" s="144"/>
      <c r="W995" s="144"/>
      <c r="X995" s="144"/>
      <c r="Y995" s="144"/>
      <c r="Z995" s="144"/>
    </row>
    <row r="996" spans="1:26" ht="13.5" customHeight="1">
      <c r="A996" s="144"/>
      <c r="B996" s="144"/>
      <c r="C996" s="143"/>
      <c r="D996" s="144"/>
      <c r="E996" s="144"/>
      <c r="F996" s="144"/>
      <c r="G996" s="144"/>
      <c r="H996" s="144"/>
      <c r="I996" s="144"/>
      <c r="J996" s="144"/>
      <c r="K996" s="144"/>
      <c r="L996" s="144"/>
      <c r="M996" s="144"/>
      <c r="N996" s="144"/>
      <c r="O996" s="144"/>
      <c r="P996" s="144"/>
      <c r="Q996" s="144"/>
      <c r="R996" s="144"/>
      <c r="S996" s="144"/>
      <c r="T996" s="144"/>
      <c r="U996" s="144"/>
      <c r="V996" s="144"/>
      <c r="W996" s="144"/>
      <c r="X996" s="144"/>
      <c r="Y996" s="144"/>
      <c r="Z996" s="144"/>
    </row>
    <row r="997" spans="1:26" ht="13.5" customHeight="1">
      <c r="A997" s="144"/>
      <c r="B997" s="144"/>
      <c r="C997" s="143"/>
      <c r="D997" s="144"/>
      <c r="E997" s="144"/>
      <c r="F997" s="144"/>
      <c r="G997" s="144"/>
      <c r="H997" s="144"/>
      <c r="I997" s="144"/>
      <c r="J997" s="144"/>
      <c r="K997" s="144"/>
      <c r="L997" s="144"/>
      <c r="M997" s="144"/>
      <c r="N997" s="144"/>
      <c r="O997" s="144"/>
      <c r="P997" s="144"/>
      <c r="Q997" s="144"/>
      <c r="R997" s="144"/>
      <c r="S997" s="144"/>
      <c r="T997" s="144"/>
      <c r="U997" s="144"/>
      <c r="V997" s="144"/>
      <c r="W997" s="144"/>
      <c r="X997" s="144"/>
      <c r="Y997" s="144"/>
      <c r="Z997" s="144"/>
    </row>
    <row r="998" spans="1:26" ht="13.5" customHeight="1">
      <c r="A998" s="144"/>
      <c r="B998" s="144"/>
      <c r="C998" s="143"/>
      <c r="D998" s="144"/>
      <c r="E998" s="144"/>
      <c r="F998" s="144"/>
      <c r="G998" s="144"/>
      <c r="H998" s="144"/>
      <c r="I998" s="144"/>
      <c r="J998" s="144"/>
      <c r="K998" s="144"/>
      <c r="L998" s="144"/>
      <c r="M998" s="144"/>
      <c r="N998" s="144"/>
      <c r="O998" s="144"/>
      <c r="P998" s="144"/>
      <c r="Q998" s="144"/>
      <c r="R998" s="144"/>
      <c r="S998" s="144"/>
      <c r="T998" s="144"/>
      <c r="U998" s="144"/>
      <c r="V998" s="144"/>
      <c r="W998" s="144"/>
      <c r="X998" s="144"/>
      <c r="Y998" s="144"/>
      <c r="Z998" s="144"/>
    </row>
    <row r="999" spans="1:26" ht="13.5" customHeight="1">
      <c r="A999" s="144"/>
      <c r="B999" s="144"/>
      <c r="C999" s="143"/>
      <c r="D999" s="144"/>
      <c r="E999" s="144"/>
      <c r="F999" s="144"/>
      <c r="G999" s="144"/>
      <c r="H999" s="144"/>
      <c r="I999" s="144"/>
      <c r="J999" s="144"/>
      <c r="K999" s="144"/>
      <c r="L999" s="144"/>
      <c r="M999" s="144"/>
      <c r="N999" s="144"/>
      <c r="O999" s="144"/>
      <c r="P999" s="144"/>
      <c r="Q999" s="144"/>
      <c r="R999" s="144"/>
      <c r="S999" s="144"/>
      <c r="T999" s="144"/>
      <c r="U999" s="144"/>
      <c r="V999" s="144"/>
      <c r="W999" s="144"/>
      <c r="X999" s="144"/>
      <c r="Y999" s="144"/>
      <c r="Z999" s="144"/>
    </row>
    <row r="1000" spans="1:26" ht="13.5" customHeight="1">
      <c r="A1000" s="144"/>
      <c r="B1000" s="144"/>
      <c r="C1000" s="143"/>
      <c r="D1000" s="144"/>
      <c r="E1000" s="144"/>
      <c r="F1000" s="144"/>
      <c r="G1000" s="144"/>
      <c r="H1000" s="144"/>
      <c r="I1000" s="144"/>
      <c r="J1000" s="144"/>
      <c r="K1000" s="144"/>
      <c r="L1000" s="144"/>
      <c r="M1000" s="144"/>
      <c r="N1000" s="144"/>
      <c r="O1000" s="144"/>
      <c r="P1000" s="144"/>
      <c r="Q1000" s="144"/>
      <c r="R1000" s="144"/>
      <c r="S1000" s="144"/>
      <c r="T1000" s="144"/>
      <c r="U1000" s="144"/>
      <c r="V1000" s="144"/>
      <c r="W1000" s="144"/>
      <c r="X1000" s="144"/>
      <c r="Y1000" s="144"/>
      <c r="Z1000" s="144"/>
    </row>
  </sheetData>
  <mergeCells count="3">
    <mergeCell ref="A1:B1"/>
    <mergeCell ref="A2:B2"/>
    <mergeCell ref="A3:B3"/>
  </mergeCells>
  <pageMargins left="0.19685039370078741" right="0.19685039370078741" top="0.39370078740157483" bottom="0.19685039370078741"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31"/>
  <sheetViews>
    <sheetView workbookViewId="0">
      <pane ySplit="1" topLeftCell="A2" activePane="bottomLeft" state="frozen"/>
      <selection pane="bottomLeft" activeCell="K10" sqref="K10"/>
    </sheetView>
  </sheetViews>
  <sheetFormatPr defaultColWidth="9.140625" defaultRowHeight="15" customHeight="1"/>
  <cols>
    <col min="1" max="1" width="12.42578125" style="117" customWidth="1"/>
    <col min="2" max="2" width="25.140625" style="116" customWidth="1"/>
    <col min="3" max="3" width="9" style="116" customWidth="1"/>
    <col min="4" max="4" width="10.140625" style="116" customWidth="1"/>
    <col min="5" max="5" width="9.7109375" style="116" customWidth="1"/>
    <col min="6" max="6" width="9" style="116" customWidth="1"/>
    <col min="7" max="7" width="12" style="116" customWidth="1"/>
    <col min="8" max="8" width="13.7109375" style="116" customWidth="1"/>
    <col min="9" max="9" width="7.85546875" style="116" customWidth="1"/>
    <col min="10" max="16384" width="9.140625" style="116"/>
  </cols>
  <sheetData>
    <row r="1" spans="1:9" ht="23.25" customHeight="1">
      <c r="A1" s="1589" t="s">
        <v>984</v>
      </c>
      <c r="B1" s="1589"/>
      <c r="C1" s="1589"/>
      <c r="D1" s="1589"/>
      <c r="E1" s="1589"/>
      <c r="F1" s="1589"/>
      <c r="G1" s="1589"/>
      <c r="H1" s="1589"/>
      <c r="I1" s="1589"/>
    </row>
    <row r="2" spans="1:9" ht="21.75" customHeight="1">
      <c r="A2" s="1589" t="s">
        <v>985</v>
      </c>
      <c r="B2" s="1589"/>
      <c r="C2" s="1589"/>
      <c r="D2" s="1589"/>
      <c r="E2" s="1589"/>
      <c r="F2" s="1589"/>
      <c r="G2" s="1589"/>
      <c r="H2" s="1589"/>
      <c r="I2" s="1589"/>
    </row>
    <row r="3" spans="1:9" ht="16.5">
      <c r="A3" s="127"/>
      <c r="B3" s="119"/>
    </row>
    <row r="4" spans="1:9" ht="19.5">
      <c r="I4" s="120" t="s">
        <v>809</v>
      </c>
    </row>
    <row r="5" spans="1:9" s="119" customFormat="1" ht="49.5" customHeight="1">
      <c r="A5" s="1591" t="s">
        <v>1</v>
      </c>
      <c r="B5" s="1591" t="s">
        <v>979</v>
      </c>
      <c r="C5" s="1590" t="s">
        <v>2441</v>
      </c>
      <c r="D5" s="1590"/>
      <c r="E5" s="1590"/>
      <c r="F5" s="1591" t="s">
        <v>544</v>
      </c>
      <c r="G5" s="1591"/>
      <c r="H5" s="1591"/>
      <c r="I5" s="1591"/>
    </row>
    <row r="6" spans="1:9" ht="16.5">
      <c r="A6" s="1591"/>
      <c r="B6" s="1591"/>
      <c r="C6" s="125" t="s">
        <v>5</v>
      </c>
      <c r="D6" s="125" t="s">
        <v>6</v>
      </c>
      <c r="E6" s="125" t="s">
        <v>7</v>
      </c>
      <c r="F6" s="125" t="s">
        <v>5</v>
      </c>
      <c r="G6" s="125" t="s">
        <v>6</v>
      </c>
      <c r="H6" s="125" t="s">
        <v>7</v>
      </c>
      <c r="I6" s="125" t="s">
        <v>8</v>
      </c>
    </row>
    <row r="7" spans="1:9" ht="16.5">
      <c r="A7" s="463">
        <v>1</v>
      </c>
      <c r="B7" s="448" t="s">
        <v>5385</v>
      </c>
      <c r="C7" s="475" t="s">
        <v>5349</v>
      </c>
      <c r="D7" s="475" t="s">
        <v>5350</v>
      </c>
      <c r="E7" s="475" t="s">
        <v>5351</v>
      </c>
      <c r="F7" s="475">
        <v>42</v>
      </c>
      <c r="G7" s="475">
        <v>40</v>
      </c>
      <c r="H7" s="475">
        <v>35</v>
      </c>
      <c r="I7" s="475" t="s">
        <v>5351</v>
      </c>
    </row>
    <row r="8" spans="1:9" ht="16.5">
      <c r="A8" s="463">
        <v>2</v>
      </c>
      <c r="B8" s="459" t="s">
        <v>5386</v>
      </c>
      <c r="C8" s="475" t="s">
        <v>5351</v>
      </c>
      <c r="D8" s="475">
        <v>28</v>
      </c>
      <c r="E8" s="475" t="s">
        <v>5353</v>
      </c>
      <c r="F8" s="475">
        <v>35</v>
      </c>
      <c r="G8" s="475">
        <v>30</v>
      </c>
      <c r="H8" s="475">
        <v>25</v>
      </c>
      <c r="I8" s="475"/>
    </row>
    <row r="9" spans="1:9" ht="16.5">
      <c r="A9" s="463">
        <v>3</v>
      </c>
      <c r="B9" s="325" t="s">
        <v>5387</v>
      </c>
      <c r="C9" s="475">
        <v>35</v>
      </c>
      <c r="D9" s="475" t="s">
        <v>5351</v>
      </c>
      <c r="E9" s="475"/>
      <c r="F9" s="475">
        <v>38</v>
      </c>
      <c r="G9" s="475">
        <v>31</v>
      </c>
      <c r="H9" s="475">
        <v>28</v>
      </c>
      <c r="I9" s="475"/>
    </row>
    <row r="10" spans="1:9" ht="16.5">
      <c r="A10" s="463">
        <v>4</v>
      </c>
      <c r="B10" s="325" t="s">
        <v>5388</v>
      </c>
      <c r="C10" s="475">
        <v>21</v>
      </c>
      <c r="D10" s="475" t="s">
        <v>5354</v>
      </c>
      <c r="E10" s="475"/>
      <c r="F10" s="475">
        <v>22</v>
      </c>
      <c r="G10" s="475">
        <v>19</v>
      </c>
      <c r="H10" s="475"/>
      <c r="I10" s="475"/>
    </row>
    <row r="11" spans="1:9" ht="16.5">
      <c r="A11" s="463">
        <v>5</v>
      </c>
      <c r="B11" s="325" t="s">
        <v>5389</v>
      </c>
      <c r="C11" s="475" t="s">
        <v>5352</v>
      </c>
      <c r="D11" s="475">
        <v>21</v>
      </c>
      <c r="E11" s="475"/>
      <c r="F11" s="475">
        <v>25</v>
      </c>
      <c r="G11" s="475">
        <v>22</v>
      </c>
      <c r="H11" s="475"/>
      <c r="I11" s="475"/>
    </row>
    <row r="12" spans="1:9" ht="16.5">
      <c r="A12" s="460">
        <v>6</v>
      </c>
      <c r="B12" s="448" t="s">
        <v>5376</v>
      </c>
      <c r="C12" s="472">
        <v>45</v>
      </c>
      <c r="D12" s="472">
        <v>40</v>
      </c>
      <c r="E12" s="472">
        <v>35</v>
      </c>
      <c r="F12" s="472">
        <v>51</v>
      </c>
      <c r="G12" s="472">
        <v>46</v>
      </c>
      <c r="H12" s="472">
        <v>40</v>
      </c>
      <c r="I12" s="472">
        <v>35</v>
      </c>
    </row>
    <row r="13" spans="1:9" ht="16.5">
      <c r="A13" s="460">
        <v>7</v>
      </c>
      <c r="B13" s="448" t="s">
        <v>5375</v>
      </c>
      <c r="C13" s="472">
        <v>45</v>
      </c>
      <c r="D13" s="472">
        <v>40</v>
      </c>
      <c r="E13" s="472">
        <v>35</v>
      </c>
      <c r="F13" s="475">
        <v>68</v>
      </c>
      <c r="G13" s="475">
        <v>56</v>
      </c>
      <c r="H13" s="475">
        <v>48</v>
      </c>
      <c r="I13" s="475">
        <v>36</v>
      </c>
    </row>
    <row r="14" spans="1:9" ht="16.5">
      <c r="A14" s="460">
        <v>8</v>
      </c>
      <c r="B14" s="448" t="s">
        <v>5374</v>
      </c>
      <c r="C14" s="475">
        <v>45</v>
      </c>
      <c r="D14" s="475">
        <v>40</v>
      </c>
      <c r="E14" s="475">
        <v>35</v>
      </c>
      <c r="F14" s="475">
        <v>57</v>
      </c>
      <c r="G14" s="475">
        <v>51</v>
      </c>
      <c r="H14" s="475">
        <v>45</v>
      </c>
      <c r="I14" s="475"/>
    </row>
    <row r="15" spans="1:9" ht="16.5">
      <c r="A15" s="464">
        <v>9</v>
      </c>
      <c r="B15" s="461" t="s">
        <v>6504</v>
      </c>
      <c r="C15" s="703">
        <v>56</v>
      </c>
      <c r="D15" s="703">
        <v>40</v>
      </c>
      <c r="E15" s="703">
        <v>30</v>
      </c>
      <c r="F15" s="462">
        <v>56</v>
      </c>
      <c r="G15" s="462">
        <v>41.6</v>
      </c>
      <c r="H15" s="462">
        <v>35.1</v>
      </c>
      <c r="I15" s="462"/>
    </row>
    <row r="16" spans="1:9" ht="16.5">
      <c r="A16" s="464">
        <v>10</v>
      </c>
      <c r="B16" s="461" t="s">
        <v>6651</v>
      </c>
      <c r="C16" s="689">
        <v>48</v>
      </c>
      <c r="D16" s="704">
        <v>38.4</v>
      </c>
      <c r="E16" s="481">
        <v>32</v>
      </c>
      <c r="F16" s="705">
        <v>55</v>
      </c>
      <c r="G16" s="705">
        <v>42</v>
      </c>
      <c r="H16" s="705">
        <v>35</v>
      </c>
      <c r="I16" s="462"/>
    </row>
    <row r="17" spans="1:9" ht="16.5">
      <c r="A17" s="464">
        <v>11</v>
      </c>
      <c r="B17" s="461" t="s">
        <v>6669</v>
      </c>
      <c r="C17" s="462">
        <v>35</v>
      </c>
      <c r="D17" s="462">
        <v>27.7</v>
      </c>
      <c r="E17" s="462"/>
      <c r="F17" s="462">
        <v>44</v>
      </c>
      <c r="G17" s="462">
        <v>40</v>
      </c>
      <c r="H17" s="462"/>
      <c r="I17" s="462"/>
    </row>
    <row r="18" spans="1:9" ht="16.5">
      <c r="A18" s="460">
        <v>12</v>
      </c>
      <c r="B18" s="448" t="s">
        <v>6500</v>
      </c>
      <c r="C18" s="475">
        <v>50</v>
      </c>
      <c r="D18" s="475">
        <v>45</v>
      </c>
      <c r="E18" s="475">
        <v>20</v>
      </c>
      <c r="F18" s="475">
        <v>50</v>
      </c>
      <c r="G18" s="475">
        <v>45</v>
      </c>
      <c r="H18" s="475">
        <v>40</v>
      </c>
      <c r="I18" s="475"/>
    </row>
    <row r="19" spans="1:9" ht="16.5">
      <c r="A19" s="460">
        <v>13</v>
      </c>
      <c r="B19" s="448" t="s">
        <v>6501</v>
      </c>
      <c r="C19" s="475">
        <v>40</v>
      </c>
      <c r="D19" s="475">
        <v>35</v>
      </c>
      <c r="E19" s="475">
        <v>30</v>
      </c>
      <c r="F19" s="475">
        <v>45</v>
      </c>
      <c r="G19" s="475">
        <v>40</v>
      </c>
      <c r="H19" s="475">
        <v>35</v>
      </c>
      <c r="I19" s="475"/>
    </row>
    <row r="20" spans="1:9" ht="16.5">
      <c r="A20" s="460">
        <v>14</v>
      </c>
      <c r="B20" s="448" t="s">
        <v>6502</v>
      </c>
      <c r="C20" s="475">
        <v>30</v>
      </c>
      <c r="D20" s="475">
        <v>25</v>
      </c>
      <c r="E20" s="475">
        <v>20</v>
      </c>
      <c r="F20" s="475">
        <v>40</v>
      </c>
      <c r="G20" s="475">
        <v>35</v>
      </c>
      <c r="H20" s="475">
        <v>30</v>
      </c>
      <c r="I20" s="475"/>
    </row>
    <row r="21" spans="1:9" ht="16.5">
      <c r="A21" s="460">
        <v>15</v>
      </c>
      <c r="B21" s="448" t="s">
        <v>6503</v>
      </c>
      <c r="C21" s="475">
        <v>30</v>
      </c>
      <c r="D21" s="475">
        <v>25</v>
      </c>
      <c r="E21" s="475">
        <v>20</v>
      </c>
      <c r="F21" s="475">
        <v>35</v>
      </c>
      <c r="G21" s="475">
        <v>30</v>
      </c>
      <c r="H21" s="475">
        <v>25</v>
      </c>
      <c r="I21" s="475"/>
    </row>
    <row r="22" spans="1:9" ht="16.5">
      <c r="A22" s="460">
        <v>16</v>
      </c>
      <c r="B22" s="448" t="s">
        <v>6475</v>
      </c>
      <c r="C22" s="475">
        <v>28</v>
      </c>
      <c r="D22" s="475">
        <v>24</v>
      </c>
      <c r="E22" s="475">
        <v>20</v>
      </c>
      <c r="F22" s="475">
        <v>30</v>
      </c>
      <c r="G22" s="475">
        <v>28</v>
      </c>
      <c r="H22" s="475">
        <v>25</v>
      </c>
      <c r="I22" s="475"/>
    </row>
    <row r="23" spans="1:9" ht="16.5">
      <c r="A23" s="355">
        <v>17</v>
      </c>
      <c r="B23" s="441" t="s">
        <v>2274</v>
      </c>
      <c r="C23" s="481">
        <v>25</v>
      </c>
      <c r="D23" s="481">
        <v>22</v>
      </c>
      <c r="E23" s="481">
        <v>20</v>
      </c>
      <c r="F23" s="481">
        <v>35</v>
      </c>
      <c r="G23" s="481">
        <v>30</v>
      </c>
      <c r="H23" s="481">
        <v>25</v>
      </c>
      <c r="I23" s="481"/>
    </row>
    <row r="24" spans="1:9" ht="16.5">
      <c r="A24" s="464">
        <v>18</v>
      </c>
      <c r="B24" s="327" t="s">
        <v>2275</v>
      </c>
      <c r="C24" s="478">
        <v>26.5</v>
      </c>
      <c r="D24" s="478">
        <v>23.5</v>
      </c>
      <c r="E24" s="478">
        <v>21.333333333333332</v>
      </c>
      <c r="F24" s="481">
        <v>35</v>
      </c>
      <c r="G24" s="481">
        <v>30</v>
      </c>
      <c r="H24" s="481">
        <v>25</v>
      </c>
      <c r="I24" s="481"/>
    </row>
    <row r="25" spans="1:9" ht="24.75" customHeight="1">
      <c r="A25" s="355">
        <v>19</v>
      </c>
      <c r="B25" s="441" t="s">
        <v>2276</v>
      </c>
      <c r="C25" s="481">
        <v>31.2</v>
      </c>
      <c r="D25" s="481">
        <v>28</v>
      </c>
      <c r="E25" s="481">
        <v>24.8</v>
      </c>
      <c r="F25" s="481">
        <v>40</v>
      </c>
      <c r="G25" s="481">
        <v>35</v>
      </c>
      <c r="H25" s="481">
        <v>30</v>
      </c>
      <c r="I25" s="481"/>
    </row>
    <row r="26" spans="1:9" ht="16.5">
      <c r="A26" s="464">
        <v>20</v>
      </c>
      <c r="B26" s="327" t="s">
        <v>2277</v>
      </c>
      <c r="C26" s="481">
        <v>27.5</v>
      </c>
      <c r="D26" s="481">
        <v>24.2</v>
      </c>
      <c r="E26" s="481">
        <v>22</v>
      </c>
      <c r="F26" s="481">
        <v>30</v>
      </c>
      <c r="G26" s="481">
        <v>25</v>
      </c>
      <c r="H26" s="481">
        <v>23</v>
      </c>
      <c r="I26" s="481"/>
    </row>
    <row r="27" spans="1:9" ht="16.5">
      <c r="A27" s="355">
        <v>21</v>
      </c>
      <c r="B27" s="441" t="s">
        <v>2278</v>
      </c>
      <c r="C27" s="481">
        <v>28</v>
      </c>
      <c r="D27" s="481">
        <v>25</v>
      </c>
      <c r="E27" s="481">
        <v>22</v>
      </c>
      <c r="F27" s="481">
        <v>35</v>
      </c>
      <c r="G27" s="481">
        <v>30</v>
      </c>
      <c r="H27" s="481">
        <v>25</v>
      </c>
      <c r="I27" s="481"/>
    </row>
    <row r="28" spans="1:9" s="839" customFormat="1" ht="16.5">
      <c r="A28" s="645">
        <v>22</v>
      </c>
      <c r="B28" s="646" t="s">
        <v>5390</v>
      </c>
      <c r="C28" s="647">
        <v>91</v>
      </c>
      <c r="D28" s="647">
        <v>80</v>
      </c>
      <c r="E28" s="647">
        <v>72</v>
      </c>
      <c r="F28" s="647">
        <v>33</v>
      </c>
      <c r="G28" s="647">
        <v>91</v>
      </c>
      <c r="H28" s="647">
        <v>80</v>
      </c>
      <c r="I28" s="647"/>
    </row>
    <row r="29" spans="1:9" s="839" customFormat="1" ht="16.5">
      <c r="A29" s="645">
        <v>23</v>
      </c>
      <c r="B29" s="840" t="s">
        <v>5394</v>
      </c>
      <c r="C29" s="647">
        <v>45</v>
      </c>
      <c r="D29" s="647">
        <v>34</v>
      </c>
      <c r="E29" s="647"/>
      <c r="F29" s="647">
        <v>50</v>
      </c>
      <c r="G29" s="647">
        <v>40</v>
      </c>
      <c r="H29" s="647"/>
      <c r="I29" s="647"/>
    </row>
    <row r="30" spans="1:9" s="839" customFormat="1" ht="16.5">
      <c r="A30" s="645">
        <v>24</v>
      </c>
      <c r="B30" s="380" t="s">
        <v>5393</v>
      </c>
      <c r="C30" s="647">
        <v>30</v>
      </c>
      <c r="D30" s="647">
        <v>25</v>
      </c>
      <c r="E30" s="647">
        <v>23</v>
      </c>
      <c r="F30" s="647">
        <v>60</v>
      </c>
      <c r="G30" s="647">
        <v>45</v>
      </c>
      <c r="H30" s="647">
        <v>30</v>
      </c>
      <c r="I30" s="647"/>
    </row>
    <row r="31" spans="1:9" s="839" customFormat="1" ht="16.5">
      <c r="A31" s="645">
        <v>25</v>
      </c>
      <c r="B31" s="380" t="s">
        <v>5392</v>
      </c>
      <c r="C31" s="647">
        <v>33</v>
      </c>
      <c r="D31" s="647">
        <v>31</v>
      </c>
      <c r="E31" s="647">
        <v>28</v>
      </c>
      <c r="F31" s="647">
        <v>100</v>
      </c>
      <c r="G31" s="647">
        <v>90</v>
      </c>
      <c r="H31" s="647">
        <v>81</v>
      </c>
      <c r="I31" s="647"/>
    </row>
    <row r="32" spans="1:9" ht="16.5">
      <c r="A32" s="463">
        <v>26</v>
      </c>
      <c r="B32" s="448" t="s">
        <v>5391</v>
      </c>
      <c r="C32" s="475">
        <v>33</v>
      </c>
      <c r="D32" s="475">
        <v>29</v>
      </c>
      <c r="E32" s="475">
        <v>26</v>
      </c>
      <c r="F32" s="475">
        <v>50</v>
      </c>
      <c r="G32" s="475">
        <v>45</v>
      </c>
      <c r="H32" s="475">
        <v>40</v>
      </c>
      <c r="I32" s="475"/>
    </row>
    <row r="33" spans="1:22" ht="16.5">
      <c r="A33" s="463">
        <v>27</v>
      </c>
      <c r="B33" s="459" t="s">
        <v>5377</v>
      </c>
      <c r="C33" s="475">
        <v>36</v>
      </c>
      <c r="D33" s="475">
        <v>32</v>
      </c>
      <c r="E33" s="475">
        <v>29</v>
      </c>
      <c r="F33" s="475">
        <v>75</v>
      </c>
      <c r="G33" s="475">
        <v>70</v>
      </c>
      <c r="H33" s="475">
        <v>65</v>
      </c>
      <c r="I33" s="475"/>
    </row>
    <row r="34" spans="1:22" s="131" customFormat="1" ht="16.5">
      <c r="A34" s="463">
        <v>28</v>
      </c>
      <c r="B34" s="570" t="s">
        <v>5395</v>
      </c>
      <c r="C34" s="475">
        <v>36</v>
      </c>
      <c r="D34" s="475">
        <v>32</v>
      </c>
      <c r="E34" s="475">
        <v>29</v>
      </c>
      <c r="F34" s="475">
        <v>55</v>
      </c>
      <c r="G34" s="475">
        <v>50</v>
      </c>
      <c r="H34" s="475">
        <v>45</v>
      </c>
      <c r="I34" s="475"/>
      <c r="L34" s="116"/>
      <c r="M34" s="116"/>
    </row>
    <row r="35" spans="1:22" s="131" customFormat="1" ht="18.75">
      <c r="A35" s="463">
        <v>29</v>
      </c>
      <c r="B35" s="458" t="s">
        <v>6903</v>
      </c>
      <c r="C35" s="771">
        <v>30</v>
      </c>
      <c r="D35" s="772"/>
      <c r="E35" s="772"/>
      <c r="F35" s="773">
        <v>35</v>
      </c>
      <c r="G35" s="475"/>
      <c r="H35" s="475"/>
      <c r="I35" s="475"/>
      <c r="L35" s="116"/>
      <c r="M35" s="116"/>
    </row>
    <row r="36" spans="1:22" s="131" customFormat="1" ht="16.5">
      <c r="A36" s="463">
        <v>30</v>
      </c>
      <c r="B36" s="570" t="s">
        <v>7154</v>
      </c>
      <c r="C36" s="475">
        <v>20</v>
      </c>
      <c r="D36" s="475"/>
      <c r="E36" s="475"/>
      <c r="F36" s="475">
        <v>30</v>
      </c>
      <c r="G36" s="475"/>
      <c r="H36" s="475"/>
      <c r="I36" s="475"/>
      <c r="L36" s="116"/>
      <c r="M36" s="116"/>
    </row>
    <row r="37" spans="1:22" s="131" customFormat="1" ht="16.5">
      <c r="A37" s="463">
        <v>31</v>
      </c>
      <c r="B37" s="570" t="s">
        <v>7216</v>
      </c>
      <c r="C37" s="475">
        <v>20</v>
      </c>
      <c r="D37" s="475">
        <v>17</v>
      </c>
      <c r="E37" s="475"/>
      <c r="F37" s="475">
        <v>24</v>
      </c>
      <c r="G37" s="475">
        <v>20</v>
      </c>
      <c r="H37" s="475">
        <v>17</v>
      </c>
      <c r="I37" s="475"/>
      <c r="L37" s="116"/>
      <c r="M37" s="116"/>
    </row>
    <row r="38" spans="1:22" s="238" customFormat="1" ht="13.5" customHeight="1">
      <c r="A38" s="460">
        <v>32</v>
      </c>
      <c r="B38" s="448" t="s">
        <v>5373</v>
      </c>
      <c r="C38" s="472">
        <v>23</v>
      </c>
      <c r="D38" s="472">
        <v>20</v>
      </c>
      <c r="E38" s="472">
        <v>18</v>
      </c>
      <c r="F38" s="472">
        <v>35</v>
      </c>
      <c r="G38" s="472">
        <v>31</v>
      </c>
      <c r="H38" s="472">
        <v>27</v>
      </c>
      <c r="I38" s="472">
        <v>24</v>
      </c>
      <c r="J38" s="69"/>
      <c r="K38" s="69"/>
      <c r="L38" s="116"/>
      <c r="M38" s="116"/>
      <c r="N38" s="69"/>
      <c r="O38" s="69"/>
      <c r="P38" s="69"/>
      <c r="Q38" s="69"/>
      <c r="R38" s="69"/>
      <c r="S38" s="69"/>
      <c r="T38" s="69"/>
      <c r="U38" s="69"/>
    </row>
    <row r="39" spans="1:22" s="238" customFormat="1" ht="13.5" customHeight="1">
      <c r="A39" s="460">
        <v>33</v>
      </c>
      <c r="B39" s="448" t="s">
        <v>5372</v>
      </c>
      <c r="C39" s="472">
        <v>25</v>
      </c>
      <c r="D39" s="472">
        <v>23</v>
      </c>
      <c r="E39" s="472">
        <v>21</v>
      </c>
      <c r="F39" s="472">
        <v>37</v>
      </c>
      <c r="G39" s="472">
        <v>34</v>
      </c>
      <c r="H39" s="472">
        <v>31</v>
      </c>
      <c r="I39" s="472"/>
      <c r="J39" s="69"/>
      <c r="K39" s="69"/>
      <c r="L39" s="116"/>
      <c r="M39" s="116"/>
      <c r="N39" s="69"/>
      <c r="O39" s="69"/>
      <c r="P39" s="69"/>
      <c r="Q39" s="69"/>
      <c r="R39" s="69"/>
    </row>
    <row r="40" spans="1:22" s="238" customFormat="1" ht="16.5">
      <c r="A40" s="460">
        <v>34</v>
      </c>
      <c r="B40" s="448" t="s">
        <v>5371</v>
      </c>
      <c r="C40" s="472">
        <v>26.3</v>
      </c>
      <c r="D40" s="472">
        <v>24</v>
      </c>
      <c r="E40" s="472">
        <v>22</v>
      </c>
      <c r="F40" s="472">
        <v>43</v>
      </c>
      <c r="G40" s="472">
        <v>39</v>
      </c>
      <c r="H40" s="472">
        <v>36</v>
      </c>
      <c r="I40" s="472"/>
      <c r="J40" s="69"/>
      <c r="K40" s="69"/>
      <c r="L40" s="116"/>
      <c r="M40" s="116"/>
      <c r="N40" s="69"/>
      <c r="O40" s="69"/>
    </row>
    <row r="41" spans="1:22" s="238" customFormat="1" ht="13.5" customHeight="1">
      <c r="A41" s="460">
        <v>35</v>
      </c>
      <c r="B41" s="448" t="s">
        <v>5360</v>
      </c>
      <c r="C41" s="472">
        <v>13</v>
      </c>
      <c r="D41" s="472">
        <v>21</v>
      </c>
      <c r="E41" s="472">
        <v>19</v>
      </c>
      <c r="F41" s="472">
        <v>30</v>
      </c>
      <c r="G41" s="472">
        <v>27</v>
      </c>
      <c r="H41" s="472">
        <v>25</v>
      </c>
      <c r="I41" s="472"/>
      <c r="J41" s="69"/>
      <c r="K41" s="69"/>
      <c r="L41" s="116"/>
      <c r="M41" s="116"/>
      <c r="N41" s="69"/>
      <c r="O41" s="69"/>
    </row>
    <row r="42" spans="1:22" s="238" customFormat="1" ht="13.5" customHeight="1">
      <c r="A42" s="460">
        <v>36</v>
      </c>
      <c r="B42" s="448" t="s">
        <v>5361</v>
      </c>
      <c r="C42" s="472">
        <v>24</v>
      </c>
      <c r="D42" s="472">
        <v>22</v>
      </c>
      <c r="E42" s="472">
        <v>20</v>
      </c>
      <c r="F42" s="472">
        <v>31</v>
      </c>
      <c r="G42" s="472">
        <v>28</v>
      </c>
      <c r="H42" s="472">
        <v>26</v>
      </c>
      <c r="I42" s="472">
        <v>23</v>
      </c>
      <c r="J42" s="69"/>
      <c r="K42" s="69"/>
      <c r="L42" s="116"/>
      <c r="M42" s="116"/>
      <c r="N42" s="69"/>
      <c r="O42" s="69"/>
      <c r="P42" s="69"/>
      <c r="Q42" s="69"/>
      <c r="R42" s="69"/>
      <c r="S42" s="69"/>
      <c r="T42" s="69"/>
      <c r="U42" s="69"/>
      <c r="V42" s="69"/>
    </row>
    <row r="43" spans="1:22" s="238" customFormat="1" ht="13.5" customHeight="1">
      <c r="A43" s="645">
        <v>37</v>
      </c>
      <c r="B43" s="646" t="s">
        <v>5396</v>
      </c>
      <c r="C43" s="647">
        <v>54</v>
      </c>
      <c r="D43" s="647">
        <v>39.9</v>
      </c>
      <c r="E43" s="647">
        <v>31.2</v>
      </c>
      <c r="F43" s="647">
        <v>65</v>
      </c>
      <c r="G43" s="647">
        <v>55</v>
      </c>
      <c r="H43" s="647">
        <v>45</v>
      </c>
      <c r="I43" s="647"/>
      <c r="J43" s="69"/>
      <c r="K43" s="69"/>
      <c r="L43" s="116"/>
      <c r="M43" s="116"/>
      <c r="N43" s="69"/>
      <c r="O43" s="69"/>
      <c r="P43" s="69"/>
      <c r="Q43" s="69"/>
      <c r="R43" s="69"/>
      <c r="S43" s="69"/>
      <c r="T43" s="69"/>
      <c r="U43" s="69"/>
      <c r="V43" s="69"/>
    </row>
    <row r="44" spans="1:22" s="238" customFormat="1" ht="13.5" customHeight="1">
      <c r="A44" s="645">
        <v>38</v>
      </c>
      <c r="B44" s="646" t="s">
        <v>5600</v>
      </c>
      <c r="C44" s="647">
        <v>46</v>
      </c>
      <c r="D44" s="647">
        <v>38</v>
      </c>
      <c r="E44" s="647"/>
      <c r="F44" s="647">
        <v>55</v>
      </c>
      <c r="G44" s="647">
        <v>50</v>
      </c>
      <c r="H44" s="647"/>
      <c r="I44" s="647"/>
      <c r="J44" s="69"/>
      <c r="K44" s="69"/>
      <c r="L44" s="116"/>
      <c r="M44" s="116"/>
      <c r="N44" s="69"/>
      <c r="O44" s="69"/>
      <c r="P44" s="69"/>
      <c r="Q44" s="69"/>
      <c r="R44" s="69"/>
      <c r="S44" s="69"/>
      <c r="T44" s="69"/>
      <c r="U44" s="69"/>
      <c r="V44" s="69"/>
    </row>
    <row r="45" spans="1:22" s="238" customFormat="1" ht="13.5" customHeight="1">
      <c r="A45" s="645">
        <v>39</v>
      </c>
      <c r="B45" s="646" t="s">
        <v>5654</v>
      </c>
      <c r="C45" s="647">
        <v>53.04</v>
      </c>
      <c r="D45" s="647">
        <v>42</v>
      </c>
      <c r="E45" s="647">
        <v>26</v>
      </c>
      <c r="F45" s="647">
        <v>55</v>
      </c>
      <c r="G45" s="647">
        <v>50</v>
      </c>
      <c r="H45" s="647">
        <v>45</v>
      </c>
      <c r="I45" s="647">
        <v>40</v>
      </c>
      <c r="J45" s="69"/>
      <c r="K45" s="69"/>
      <c r="L45" s="116"/>
      <c r="M45" s="116"/>
      <c r="N45" s="69"/>
      <c r="O45" s="69"/>
      <c r="P45" s="69"/>
      <c r="Q45" s="69"/>
      <c r="R45" s="69"/>
      <c r="S45" s="69"/>
      <c r="T45" s="69"/>
      <c r="U45" s="69"/>
      <c r="V45" s="69"/>
    </row>
    <row r="46" spans="1:22" s="238" customFormat="1" ht="13.5" customHeight="1">
      <c r="A46" s="645">
        <v>40</v>
      </c>
      <c r="B46" s="646" t="s">
        <v>5686</v>
      </c>
      <c r="C46" s="647">
        <v>50</v>
      </c>
      <c r="D46" s="647">
        <v>42</v>
      </c>
      <c r="E46" s="647">
        <v>39.6</v>
      </c>
      <c r="F46" s="647">
        <v>55</v>
      </c>
      <c r="G46" s="647">
        <v>50</v>
      </c>
      <c r="H46" s="647">
        <v>45</v>
      </c>
      <c r="I46" s="647">
        <v>40</v>
      </c>
      <c r="J46" s="69"/>
      <c r="K46" s="69"/>
      <c r="L46" s="116"/>
      <c r="M46" s="116"/>
      <c r="N46" s="69"/>
      <c r="O46" s="69"/>
      <c r="P46" s="69"/>
      <c r="Q46" s="69"/>
      <c r="R46" s="69"/>
      <c r="S46" s="69"/>
      <c r="T46" s="69"/>
      <c r="U46" s="69"/>
      <c r="V46" s="69"/>
    </row>
    <row r="47" spans="1:22" s="238" customFormat="1" ht="13.5" customHeight="1">
      <c r="A47" s="645">
        <v>41</v>
      </c>
      <c r="B47" s="646" t="s">
        <v>6255</v>
      </c>
      <c r="C47" s="647">
        <v>50</v>
      </c>
      <c r="D47" s="647">
        <v>41</v>
      </c>
      <c r="E47" s="647">
        <v>34.32</v>
      </c>
      <c r="F47" s="647">
        <v>57</v>
      </c>
      <c r="G47" s="647">
        <v>50</v>
      </c>
      <c r="H47" s="647">
        <v>40</v>
      </c>
      <c r="I47" s="647"/>
      <c r="J47" s="69"/>
      <c r="K47" s="69"/>
      <c r="L47" s="116"/>
      <c r="M47" s="116"/>
      <c r="N47" s="69"/>
      <c r="O47" s="69"/>
      <c r="P47" s="69"/>
      <c r="Q47" s="69"/>
      <c r="R47" s="69"/>
      <c r="S47" s="69"/>
      <c r="T47" s="69"/>
      <c r="U47" s="69"/>
      <c r="V47" s="69"/>
    </row>
    <row r="48" spans="1:22" s="238" customFormat="1" ht="13.5" customHeight="1">
      <c r="A48" s="645">
        <v>42</v>
      </c>
      <c r="B48" s="646" t="s">
        <v>5788</v>
      </c>
      <c r="C48" s="647">
        <v>48.96</v>
      </c>
      <c r="D48" s="647">
        <v>41.76</v>
      </c>
      <c r="E48" s="647">
        <v>37.44</v>
      </c>
      <c r="F48" s="647">
        <v>50</v>
      </c>
      <c r="G48" s="647">
        <v>45</v>
      </c>
      <c r="H48" s="647">
        <v>40</v>
      </c>
      <c r="I48" s="647"/>
      <c r="J48" s="69"/>
      <c r="K48" s="69"/>
      <c r="L48" s="116"/>
      <c r="M48" s="116"/>
      <c r="N48" s="69"/>
      <c r="O48" s="69"/>
      <c r="P48" s="69"/>
      <c r="Q48" s="69"/>
      <c r="R48" s="69"/>
      <c r="S48" s="69"/>
      <c r="T48" s="69"/>
      <c r="U48" s="69"/>
      <c r="V48" s="69"/>
    </row>
    <row r="49" spans="1:22" s="238" customFormat="1" ht="13.5" customHeight="1">
      <c r="A49" s="645">
        <v>43</v>
      </c>
      <c r="B49" s="646" t="s">
        <v>5804</v>
      </c>
      <c r="C49" s="647">
        <v>54</v>
      </c>
      <c r="D49" s="647">
        <v>39.5</v>
      </c>
      <c r="E49" s="647">
        <v>23</v>
      </c>
      <c r="F49" s="647">
        <v>59</v>
      </c>
      <c r="G49" s="647">
        <v>51</v>
      </c>
      <c r="H49" s="647">
        <v>32</v>
      </c>
      <c r="I49" s="647"/>
      <c r="J49" s="69"/>
      <c r="K49" s="69"/>
      <c r="L49" s="116"/>
      <c r="M49" s="116"/>
      <c r="N49" s="69"/>
      <c r="O49" s="69"/>
      <c r="P49" s="69"/>
      <c r="Q49" s="69"/>
      <c r="R49" s="69"/>
      <c r="S49" s="69"/>
      <c r="T49" s="69"/>
      <c r="U49" s="69"/>
      <c r="V49" s="69"/>
    </row>
    <row r="50" spans="1:22" s="238" customFormat="1" ht="13.5" customHeight="1">
      <c r="A50" s="645">
        <v>44</v>
      </c>
      <c r="B50" s="646" t="s">
        <v>6033</v>
      </c>
      <c r="C50" s="647">
        <v>45</v>
      </c>
      <c r="D50" s="647">
        <v>39</v>
      </c>
      <c r="E50" s="647">
        <v>32</v>
      </c>
      <c r="F50" s="647">
        <v>45</v>
      </c>
      <c r="G50" s="647">
        <v>39</v>
      </c>
      <c r="H50" s="647">
        <v>32</v>
      </c>
      <c r="I50" s="647"/>
      <c r="J50" s="69"/>
      <c r="K50" s="69"/>
      <c r="L50" s="116"/>
      <c r="M50" s="116"/>
      <c r="N50" s="69"/>
      <c r="O50" s="69"/>
      <c r="P50" s="69"/>
      <c r="Q50" s="69"/>
      <c r="R50" s="69"/>
      <c r="S50" s="69"/>
      <c r="T50" s="69"/>
      <c r="U50" s="69"/>
      <c r="V50" s="69"/>
    </row>
    <row r="51" spans="1:22" s="238" customFormat="1" ht="13.5" customHeight="1">
      <c r="A51" s="645">
        <v>45</v>
      </c>
      <c r="B51" s="646" t="s">
        <v>6089</v>
      </c>
      <c r="C51" s="647">
        <v>54</v>
      </c>
      <c r="D51" s="647">
        <v>33.5</v>
      </c>
      <c r="E51" s="647">
        <v>23</v>
      </c>
      <c r="F51" s="647">
        <v>54</v>
      </c>
      <c r="G51" s="647">
        <v>48</v>
      </c>
      <c r="H51" s="647">
        <v>40.5</v>
      </c>
      <c r="I51" s="647"/>
      <c r="J51" s="69"/>
      <c r="K51" s="69"/>
      <c r="L51" s="116"/>
      <c r="M51" s="116"/>
      <c r="N51" s="69"/>
      <c r="O51" s="69"/>
      <c r="P51" s="69"/>
      <c r="Q51" s="69"/>
      <c r="R51" s="69"/>
      <c r="S51" s="69"/>
      <c r="T51" s="69"/>
      <c r="U51" s="69"/>
      <c r="V51" s="69"/>
    </row>
    <row r="52" spans="1:22" s="238" customFormat="1" ht="13.5" customHeight="1">
      <c r="A52" s="645">
        <v>46</v>
      </c>
      <c r="B52" s="646" t="s">
        <v>6199</v>
      </c>
      <c r="C52" s="647">
        <v>36</v>
      </c>
      <c r="D52" s="647">
        <v>30</v>
      </c>
      <c r="E52" s="647">
        <v>23</v>
      </c>
      <c r="F52" s="647">
        <v>45</v>
      </c>
      <c r="G52" s="647">
        <v>39</v>
      </c>
      <c r="H52" s="647">
        <v>32</v>
      </c>
      <c r="I52" s="647"/>
      <c r="J52" s="69"/>
      <c r="K52" s="69"/>
      <c r="L52" s="116"/>
      <c r="M52" s="116"/>
      <c r="N52" s="69"/>
      <c r="O52" s="69"/>
      <c r="P52" s="69"/>
      <c r="Q52" s="69"/>
      <c r="R52" s="69"/>
      <c r="S52" s="69"/>
      <c r="T52" s="69"/>
      <c r="U52" s="69"/>
      <c r="V52" s="69"/>
    </row>
    <row r="53" spans="1:22" s="238" customFormat="1" ht="13.5" customHeight="1">
      <c r="A53" s="645">
        <v>47</v>
      </c>
      <c r="B53" s="646" t="s">
        <v>6219</v>
      </c>
      <c r="C53" s="647">
        <v>42</v>
      </c>
      <c r="D53" s="647">
        <v>32.5</v>
      </c>
      <c r="E53" s="647" t="s">
        <v>10</v>
      </c>
      <c r="F53" s="647">
        <v>42</v>
      </c>
      <c r="G53" s="647">
        <v>35</v>
      </c>
      <c r="H53" s="647"/>
      <c r="I53" s="647"/>
      <c r="J53" s="69"/>
      <c r="K53" s="69"/>
      <c r="L53" s="116"/>
      <c r="M53" s="116"/>
      <c r="N53" s="69"/>
      <c r="O53" s="69"/>
      <c r="P53" s="69"/>
      <c r="Q53" s="69"/>
      <c r="R53" s="69"/>
      <c r="S53" s="69"/>
      <c r="T53" s="69"/>
      <c r="U53" s="69"/>
      <c r="V53" s="69"/>
    </row>
    <row r="54" spans="1:22" ht="16.5">
      <c r="A54" s="464">
        <v>48</v>
      </c>
      <c r="B54" s="462" t="s">
        <v>974</v>
      </c>
      <c r="C54" s="481">
        <v>30</v>
      </c>
      <c r="D54" s="481">
        <v>25.867000000000001</v>
      </c>
      <c r="E54" s="481">
        <v>20</v>
      </c>
      <c r="F54" s="481">
        <v>55</v>
      </c>
      <c r="G54" s="481">
        <v>40</v>
      </c>
      <c r="H54" s="481">
        <v>25</v>
      </c>
      <c r="I54" s="465"/>
    </row>
    <row r="55" spans="1:22" ht="16.5">
      <c r="A55" s="464">
        <v>49</v>
      </c>
      <c r="B55" s="462" t="s">
        <v>1063</v>
      </c>
      <c r="C55" s="481">
        <v>23</v>
      </c>
      <c r="D55" s="481">
        <v>21</v>
      </c>
      <c r="E55" s="481">
        <v>18.5</v>
      </c>
      <c r="F55" s="472">
        <v>32</v>
      </c>
      <c r="G55" s="472">
        <v>26</v>
      </c>
      <c r="H55" s="472">
        <v>22</v>
      </c>
      <c r="I55" s="465"/>
    </row>
    <row r="56" spans="1:22" ht="16.5">
      <c r="A56" s="464">
        <v>50</v>
      </c>
      <c r="B56" s="462" t="s">
        <v>1124</v>
      </c>
      <c r="C56" s="481">
        <v>23</v>
      </c>
      <c r="D56" s="481">
        <v>21</v>
      </c>
      <c r="E56" s="481">
        <v>18.5</v>
      </c>
      <c r="F56" s="481">
        <v>40</v>
      </c>
      <c r="G56" s="481">
        <v>35</v>
      </c>
      <c r="H56" s="481">
        <v>30</v>
      </c>
      <c r="I56" s="465"/>
    </row>
    <row r="57" spans="1:22" ht="16.5">
      <c r="A57" s="464">
        <v>51</v>
      </c>
      <c r="B57" s="462" t="s">
        <v>1204</v>
      </c>
      <c r="C57" s="481">
        <v>24</v>
      </c>
      <c r="D57" s="481">
        <v>21</v>
      </c>
      <c r="E57" s="481">
        <v>18</v>
      </c>
      <c r="F57" s="481">
        <v>30</v>
      </c>
      <c r="G57" s="481">
        <v>25</v>
      </c>
      <c r="H57" s="481">
        <v>20</v>
      </c>
      <c r="I57" s="465"/>
    </row>
    <row r="58" spans="1:22" ht="16.5">
      <c r="A58" s="464">
        <v>52</v>
      </c>
      <c r="B58" s="441" t="s">
        <v>1205</v>
      </c>
      <c r="C58" s="481">
        <v>22</v>
      </c>
      <c r="D58" s="481">
        <v>20</v>
      </c>
      <c r="E58" s="481">
        <v>17</v>
      </c>
      <c r="F58" s="481">
        <v>28</v>
      </c>
      <c r="G58" s="481">
        <v>25</v>
      </c>
      <c r="H58" s="481">
        <v>20</v>
      </c>
      <c r="I58" s="465"/>
    </row>
    <row r="59" spans="1:22" ht="16.5">
      <c r="A59" s="464">
        <v>53</v>
      </c>
      <c r="B59" s="462" t="s">
        <v>1287</v>
      </c>
      <c r="C59" s="481">
        <v>22</v>
      </c>
      <c r="D59" s="481">
        <v>20</v>
      </c>
      <c r="E59" s="481">
        <v>17</v>
      </c>
      <c r="F59" s="481">
        <v>25</v>
      </c>
      <c r="G59" s="481">
        <v>22</v>
      </c>
      <c r="H59" s="481">
        <v>20</v>
      </c>
      <c r="I59" s="465"/>
    </row>
    <row r="60" spans="1:22" ht="16.5">
      <c r="A60" s="464">
        <v>54</v>
      </c>
      <c r="B60" s="462" t="s">
        <v>2279</v>
      </c>
      <c r="C60" s="515">
        <v>50</v>
      </c>
      <c r="D60" s="515">
        <v>45</v>
      </c>
      <c r="E60" s="515">
        <v>40</v>
      </c>
      <c r="F60" s="515">
        <v>110</v>
      </c>
      <c r="G60" s="515">
        <v>95</v>
      </c>
      <c r="H60" s="515">
        <v>80</v>
      </c>
      <c r="I60" s="481"/>
    </row>
    <row r="61" spans="1:22" ht="16.5">
      <c r="A61" s="355">
        <v>55</v>
      </c>
      <c r="B61" s="441" t="s">
        <v>1567</v>
      </c>
      <c r="C61" s="481">
        <v>77</v>
      </c>
      <c r="D61" s="481">
        <v>48</v>
      </c>
      <c r="E61" s="481">
        <v>40</v>
      </c>
      <c r="F61" s="481">
        <v>160</v>
      </c>
      <c r="G61" s="481">
        <v>145</v>
      </c>
      <c r="H61" s="481">
        <v>130</v>
      </c>
      <c r="I61" s="481"/>
    </row>
    <row r="62" spans="1:22" ht="16.5">
      <c r="A62" s="464">
        <v>56</v>
      </c>
      <c r="B62" s="327" t="s">
        <v>1566</v>
      </c>
      <c r="C62" s="481">
        <v>77</v>
      </c>
      <c r="D62" s="481">
        <v>66</v>
      </c>
      <c r="E62" s="481"/>
      <c r="F62" s="481">
        <v>160</v>
      </c>
      <c r="G62" s="481">
        <v>145</v>
      </c>
      <c r="H62" s="481">
        <v>130</v>
      </c>
      <c r="I62" s="481"/>
    </row>
    <row r="63" spans="1:22" ht="16.5">
      <c r="A63" s="464">
        <v>57</v>
      </c>
      <c r="B63" s="327" t="s">
        <v>1936</v>
      </c>
      <c r="C63" s="481">
        <v>77</v>
      </c>
      <c r="D63" s="481">
        <v>66</v>
      </c>
      <c r="E63" s="481"/>
      <c r="F63" s="481">
        <v>160</v>
      </c>
      <c r="G63" s="481">
        <v>145</v>
      </c>
      <c r="H63" s="481"/>
      <c r="I63" s="481"/>
    </row>
    <row r="64" spans="1:22" ht="16.5">
      <c r="A64" s="355">
        <v>58</v>
      </c>
      <c r="B64" s="441" t="s">
        <v>2135</v>
      </c>
      <c r="C64" s="481">
        <v>66</v>
      </c>
      <c r="D64" s="481">
        <v>61</v>
      </c>
      <c r="E64" s="481">
        <v>50</v>
      </c>
      <c r="F64" s="481">
        <v>150</v>
      </c>
      <c r="G64" s="481">
        <v>135</v>
      </c>
      <c r="H64" s="481">
        <v>120</v>
      </c>
      <c r="I64" s="481"/>
    </row>
    <row r="65" spans="1:11" ht="16.5">
      <c r="A65" s="464">
        <v>59</v>
      </c>
      <c r="B65" s="327" t="s">
        <v>2273</v>
      </c>
      <c r="C65" s="481">
        <v>139</v>
      </c>
      <c r="D65" s="481">
        <v>66</v>
      </c>
      <c r="E65" s="481">
        <v>61</v>
      </c>
      <c r="F65" s="481">
        <v>150</v>
      </c>
      <c r="G65" s="481">
        <v>135</v>
      </c>
      <c r="H65" s="481">
        <v>120</v>
      </c>
      <c r="I65" s="481"/>
    </row>
    <row r="66" spans="1:11" ht="16.5">
      <c r="A66" s="460">
        <v>60</v>
      </c>
      <c r="B66" s="448" t="s">
        <v>5362</v>
      </c>
      <c r="C66" s="472">
        <v>37.200000000000003</v>
      </c>
      <c r="D66" s="472">
        <v>28.8</v>
      </c>
      <c r="E66" s="472">
        <v>20.399999999999999</v>
      </c>
      <c r="F66" s="472">
        <v>44</v>
      </c>
      <c r="G66" s="472">
        <v>34</v>
      </c>
      <c r="H66" s="472">
        <v>24</v>
      </c>
      <c r="I66" s="472"/>
    </row>
    <row r="67" spans="1:11" ht="16.5">
      <c r="A67" s="460">
        <v>61</v>
      </c>
      <c r="B67" s="448" t="s">
        <v>5363</v>
      </c>
      <c r="C67" s="475">
        <v>42</v>
      </c>
      <c r="D67" s="475">
        <f>37200/1000</f>
        <v>37.200000000000003</v>
      </c>
      <c r="E67" s="472">
        <f>35000/1000</f>
        <v>35</v>
      </c>
      <c r="F67" s="472">
        <v>50</v>
      </c>
      <c r="G67" s="472">
        <v>44</v>
      </c>
      <c r="H67" s="472">
        <v>41</v>
      </c>
      <c r="I67" s="472">
        <v>30</v>
      </c>
    </row>
    <row r="68" spans="1:11" ht="16.5">
      <c r="A68" s="460">
        <v>62</v>
      </c>
      <c r="B68" s="448" t="s">
        <v>5364</v>
      </c>
      <c r="C68" s="475">
        <v>28.8</v>
      </c>
      <c r="D68" s="475">
        <v>20.399999999999999</v>
      </c>
      <c r="E68" s="472"/>
      <c r="F68" s="472">
        <v>38</v>
      </c>
      <c r="G68" s="472">
        <v>27</v>
      </c>
      <c r="H68" s="472"/>
      <c r="I68" s="472"/>
    </row>
    <row r="69" spans="1:11" ht="16.5">
      <c r="A69" s="460">
        <v>63</v>
      </c>
      <c r="B69" s="448" t="s">
        <v>5365</v>
      </c>
      <c r="C69" s="475">
        <v>35</v>
      </c>
      <c r="D69" s="475">
        <v>32</v>
      </c>
      <c r="E69" s="475"/>
      <c r="F69" s="475">
        <v>43</v>
      </c>
      <c r="G69" s="475">
        <v>39</v>
      </c>
      <c r="H69" s="475"/>
      <c r="I69" s="475"/>
    </row>
    <row r="70" spans="1:11" ht="16.5">
      <c r="A70" s="460">
        <v>64</v>
      </c>
      <c r="B70" s="448" t="s">
        <v>5366</v>
      </c>
      <c r="C70" s="475">
        <v>35</v>
      </c>
      <c r="D70" s="475">
        <v>32</v>
      </c>
      <c r="E70" s="475">
        <v>28</v>
      </c>
      <c r="F70" s="475">
        <v>44</v>
      </c>
      <c r="G70" s="475">
        <v>40</v>
      </c>
      <c r="H70" s="475">
        <v>35</v>
      </c>
      <c r="I70" s="475"/>
    </row>
    <row r="71" spans="1:11" ht="16.5">
      <c r="A71" s="460">
        <v>65</v>
      </c>
      <c r="B71" s="448" t="s">
        <v>5367</v>
      </c>
      <c r="C71" s="562">
        <v>49</v>
      </c>
      <c r="D71" s="562">
        <v>42</v>
      </c>
      <c r="E71" s="562">
        <v>35</v>
      </c>
      <c r="F71" s="562">
        <v>50</v>
      </c>
      <c r="G71" s="562">
        <v>42</v>
      </c>
      <c r="H71" s="562">
        <v>45</v>
      </c>
      <c r="I71" s="562">
        <v>32</v>
      </c>
    </row>
    <row r="72" spans="1:11" ht="16.5">
      <c r="A72" s="460">
        <v>66</v>
      </c>
      <c r="B72" s="448" t="s">
        <v>5368</v>
      </c>
      <c r="C72" s="472">
        <v>35</v>
      </c>
      <c r="D72" s="472">
        <v>32</v>
      </c>
      <c r="E72" s="472"/>
      <c r="F72" s="472">
        <v>45</v>
      </c>
      <c r="G72" s="472">
        <v>38</v>
      </c>
      <c r="H72" s="472"/>
      <c r="I72" s="472"/>
    </row>
    <row r="73" spans="1:11" ht="16.5">
      <c r="A73" s="460">
        <v>67</v>
      </c>
      <c r="B73" s="448" t="s">
        <v>5369</v>
      </c>
      <c r="C73" s="472">
        <v>35</v>
      </c>
      <c r="D73" s="472">
        <v>32</v>
      </c>
      <c r="E73" s="472">
        <v>28</v>
      </c>
      <c r="F73" s="472">
        <v>40</v>
      </c>
      <c r="G73" s="472">
        <v>36</v>
      </c>
      <c r="H73" s="472">
        <v>32</v>
      </c>
      <c r="I73" s="472"/>
    </row>
    <row r="74" spans="1:11" ht="16.5">
      <c r="A74" s="460">
        <v>68</v>
      </c>
      <c r="B74" s="448" t="s">
        <v>5370</v>
      </c>
      <c r="C74" s="472">
        <v>35</v>
      </c>
      <c r="D74" s="472">
        <v>32</v>
      </c>
      <c r="E74" s="472">
        <v>28</v>
      </c>
      <c r="F74" s="472">
        <v>35</v>
      </c>
      <c r="G74" s="472">
        <v>32</v>
      </c>
      <c r="H74" s="472">
        <v>28</v>
      </c>
      <c r="I74" s="472"/>
    </row>
    <row r="75" spans="1:11" ht="16.5">
      <c r="A75" s="447"/>
      <c r="B75" s="449"/>
      <c r="C75" s="450"/>
      <c r="D75" s="450"/>
      <c r="E75" s="450"/>
      <c r="F75" s="450">
        <f>MAX(F7:F74)</f>
        <v>160</v>
      </c>
      <c r="G75" s="450"/>
      <c r="H75" s="450"/>
      <c r="I75" s="450">
        <f>MIN(I7:I74)</f>
        <v>23</v>
      </c>
    </row>
    <row r="76" spans="1:11" ht="16.5">
      <c r="A76" s="447"/>
      <c r="B76" s="449"/>
      <c r="C76" s="450"/>
      <c r="D76" s="450"/>
      <c r="E76" s="450"/>
      <c r="G76" s="450"/>
      <c r="I76" s="450"/>
    </row>
    <row r="77" spans="1:11" s="158" customFormat="1" ht="18.75">
      <c r="A77" s="710">
        <v>6</v>
      </c>
      <c r="B77" s="1592" t="s">
        <v>3030</v>
      </c>
      <c r="C77" s="1593"/>
      <c r="D77" s="1593"/>
      <c r="E77" s="711"/>
      <c r="F77" s="711"/>
      <c r="G77" s="711"/>
      <c r="H77" s="711"/>
      <c r="I77" s="711"/>
      <c r="J77" s="711"/>
      <c r="K77" s="711"/>
    </row>
    <row r="78" spans="1:11" s="131" customFormat="1" ht="48.75" customHeight="1">
      <c r="A78" s="1594" t="s">
        <v>6727</v>
      </c>
      <c r="B78" s="1595"/>
      <c r="C78" s="1595"/>
      <c r="D78" s="1595"/>
      <c r="E78" s="1595"/>
      <c r="F78" s="1595"/>
      <c r="G78" s="1595"/>
      <c r="H78" s="1595"/>
      <c r="I78" s="1595"/>
      <c r="J78" s="1595"/>
      <c r="K78" s="1595"/>
    </row>
    <row r="79" spans="1:11" s="131" customFormat="1" ht="55.5" customHeight="1">
      <c r="A79" s="1578" t="s">
        <v>6728</v>
      </c>
      <c r="B79" s="1579"/>
      <c r="C79" s="1579"/>
      <c r="D79" s="1579"/>
      <c r="E79" s="1579"/>
      <c r="F79" s="1579"/>
      <c r="G79" s="1579"/>
      <c r="H79" s="1579"/>
      <c r="I79" s="1579"/>
      <c r="J79" s="1579"/>
      <c r="K79" s="1579"/>
    </row>
    <row r="80" spans="1:11" s="131" customFormat="1" ht="16.5">
      <c r="A80" s="1578" t="s">
        <v>6729</v>
      </c>
      <c r="B80" s="1579"/>
      <c r="C80" s="1579"/>
      <c r="D80" s="1579"/>
      <c r="E80" s="1579"/>
      <c r="F80" s="1579"/>
      <c r="G80" s="1579"/>
      <c r="H80" s="1579"/>
      <c r="I80" s="1579"/>
      <c r="J80" s="1579"/>
      <c r="K80" s="1579"/>
    </row>
    <row r="81" spans="1:11" s="158" customFormat="1" ht="16.5">
      <c r="A81" s="1578" t="s">
        <v>6730</v>
      </c>
      <c r="B81" s="1579"/>
      <c r="C81" s="1579"/>
      <c r="D81" s="1579"/>
      <c r="E81" s="1579"/>
      <c r="F81" s="1579"/>
      <c r="G81" s="1579"/>
      <c r="H81" s="1579"/>
      <c r="I81" s="1579"/>
      <c r="J81" s="1579"/>
      <c r="K81" s="1579"/>
    </row>
    <row r="82" spans="1:11" s="131" customFormat="1" ht="29.25" customHeight="1">
      <c r="A82" s="712">
        <v>7</v>
      </c>
      <c r="B82" s="1586" t="s">
        <v>3088</v>
      </c>
      <c r="C82" s="1581"/>
      <c r="D82" s="713"/>
      <c r="E82" s="713"/>
      <c r="F82" s="713"/>
      <c r="G82" s="713"/>
      <c r="H82" s="713"/>
      <c r="I82" s="713"/>
      <c r="J82" s="713"/>
      <c r="K82" s="713"/>
    </row>
    <row r="83" spans="1:11" s="131" customFormat="1" ht="24.75" customHeight="1">
      <c r="A83" s="1578" t="s">
        <v>6731</v>
      </c>
      <c r="B83" s="1579"/>
      <c r="C83" s="1579"/>
      <c r="D83" s="1579"/>
      <c r="E83" s="1579"/>
      <c r="F83" s="1579"/>
      <c r="G83" s="1579"/>
      <c r="H83" s="1579"/>
      <c r="I83" s="1579"/>
      <c r="J83" s="1579"/>
      <c r="K83" s="1579"/>
    </row>
    <row r="84" spans="1:11" s="158" customFormat="1" ht="16.5">
      <c r="A84" s="1587" t="s">
        <v>6732</v>
      </c>
      <c r="B84" s="1588"/>
      <c r="C84" s="1588"/>
      <c r="D84" s="1588"/>
      <c r="E84" s="1588"/>
      <c r="F84" s="1588"/>
      <c r="G84" s="1588"/>
      <c r="H84" s="1588"/>
      <c r="I84" s="1588"/>
      <c r="J84" s="1588"/>
      <c r="K84" s="1588"/>
    </row>
    <row r="85" spans="1:11" s="131" customFormat="1" ht="16.5">
      <c r="A85" s="1582" t="s">
        <v>6733</v>
      </c>
      <c r="B85" s="1583"/>
      <c r="C85" s="1583"/>
      <c r="D85" s="1583"/>
      <c r="E85" s="1583"/>
      <c r="F85" s="1583"/>
      <c r="G85" s="1583"/>
      <c r="H85" s="1583"/>
      <c r="I85" s="1583"/>
      <c r="J85" s="1583"/>
      <c r="K85" s="1583"/>
    </row>
    <row r="86" spans="1:11" s="131" customFormat="1" ht="16.5">
      <c r="A86" s="1582" t="s">
        <v>6734</v>
      </c>
      <c r="B86" s="1583"/>
      <c r="C86" s="1583"/>
      <c r="D86" s="1583"/>
      <c r="E86" s="1583"/>
      <c r="F86" s="1583"/>
      <c r="G86" s="1583"/>
      <c r="H86" s="1583"/>
      <c r="I86" s="1583"/>
      <c r="J86" s="1583"/>
      <c r="K86" s="1583"/>
    </row>
    <row r="87" spans="1:11" s="131" customFormat="1" ht="16.5">
      <c r="A87" s="712">
        <v>8</v>
      </c>
      <c r="B87" s="1581" t="s">
        <v>6735</v>
      </c>
      <c r="C87" s="1581"/>
      <c r="D87" s="1581"/>
      <c r="E87" s="1581"/>
      <c r="F87" s="1581"/>
      <c r="G87" s="713"/>
      <c r="H87" s="713"/>
      <c r="I87" s="713"/>
      <c r="J87" s="713"/>
      <c r="K87" s="713"/>
    </row>
    <row r="88" spans="1:11" s="119" customFormat="1" ht="16.5">
      <c r="A88" s="1582" t="s">
        <v>6736</v>
      </c>
      <c r="B88" s="1583"/>
      <c r="C88" s="1583"/>
      <c r="D88" s="1583"/>
      <c r="E88" s="1583"/>
      <c r="F88" s="1583"/>
      <c r="G88" s="1583"/>
      <c r="H88" s="1583"/>
      <c r="I88" s="1583"/>
      <c r="J88" s="1583"/>
      <c r="K88" s="713"/>
    </row>
    <row r="89" spans="1:11" s="131" customFormat="1" ht="28.5" customHeight="1">
      <c r="A89" s="1578" t="s">
        <v>6737</v>
      </c>
      <c r="B89" s="1579"/>
      <c r="C89" s="1579"/>
      <c r="D89" s="1579"/>
      <c r="E89" s="1579"/>
      <c r="F89" s="1579"/>
      <c r="G89" s="1579"/>
      <c r="H89" s="1579"/>
      <c r="I89" s="1579"/>
      <c r="J89" s="1579"/>
      <c r="K89" s="713"/>
    </row>
    <row r="90" spans="1:11" s="131" customFormat="1" ht="27" customHeight="1">
      <c r="A90" s="1582" t="s">
        <v>6738</v>
      </c>
      <c r="B90" s="1583"/>
      <c r="C90" s="1583"/>
      <c r="D90" s="1583"/>
      <c r="E90" s="1583"/>
      <c r="F90" s="1583"/>
      <c r="G90" s="1583"/>
      <c r="H90" s="1583"/>
      <c r="I90" s="1583"/>
      <c r="J90" s="1583"/>
      <c r="K90" s="713"/>
    </row>
    <row r="91" spans="1:11" s="131" customFormat="1" ht="16.5">
      <c r="A91" s="447"/>
      <c r="B91" s="449"/>
      <c r="C91" s="450"/>
      <c r="D91" s="450"/>
      <c r="E91" s="450"/>
      <c r="F91" s="450"/>
      <c r="G91" s="450"/>
      <c r="H91" s="450"/>
      <c r="I91" s="450"/>
      <c r="J91" s="116"/>
      <c r="K91" s="116"/>
    </row>
    <row r="92" spans="1:11" s="155" customFormat="1" ht="16.5">
      <c r="A92" s="127">
        <v>17</v>
      </c>
      <c r="B92" s="158" t="s">
        <v>2274</v>
      </c>
      <c r="C92" s="158"/>
      <c r="D92" s="158"/>
      <c r="E92" s="158"/>
      <c r="F92" s="158"/>
      <c r="G92" s="158"/>
      <c r="H92" s="158"/>
      <c r="I92" s="158"/>
      <c r="J92" s="158"/>
      <c r="K92" s="158"/>
    </row>
    <row r="93" spans="1:11" s="155" customFormat="1" ht="36" customHeight="1">
      <c r="A93" s="205" t="s">
        <v>2442</v>
      </c>
      <c r="B93" s="1585" t="s">
        <v>2452</v>
      </c>
      <c r="C93" s="1585"/>
      <c r="D93" s="1585"/>
      <c r="E93" s="1585"/>
      <c r="F93" s="1585"/>
      <c r="G93" s="1585"/>
      <c r="H93" s="1585"/>
      <c r="I93" s="1585"/>
      <c r="J93" s="131"/>
      <c r="K93" s="131"/>
    </row>
    <row r="94" spans="1:11" s="155" customFormat="1" ht="16.5">
      <c r="A94" s="205" t="s">
        <v>2444</v>
      </c>
      <c r="B94" s="1585" t="s">
        <v>2453</v>
      </c>
      <c r="C94" s="1585"/>
      <c r="D94" s="1585"/>
      <c r="E94" s="1585"/>
      <c r="F94" s="1585"/>
      <c r="G94" s="1585"/>
      <c r="H94" s="1585"/>
      <c r="I94" s="1585"/>
      <c r="J94" s="131"/>
      <c r="K94" s="131"/>
    </row>
    <row r="95" spans="1:11" s="155" customFormat="1" ht="16.5">
      <c r="A95" s="205" t="s">
        <v>2446</v>
      </c>
      <c r="B95" s="1584" t="s">
        <v>2447</v>
      </c>
      <c r="C95" s="1584"/>
      <c r="D95" s="1584"/>
      <c r="E95" s="1584"/>
      <c r="F95" s="1584"/>
      <c r="G95" s="1584"/>
      <c r="H95" s="1584"/>
      <c r="I95" s="1584"/>
      <c r="J95" s="131"/>
      <c r="K95" s="131"/>
    </row>
    <row r="96" spans="1:11" s="119" customFormat="1" ht="16.5">
      <c r="A96" s="191">
        <v>18</v>
      </c>
      <c r="B96" s="160" t="s">
        <v>2275</v>
      </c>
      <c r="C96" s="160"/>
      <c r="D96" s="160"/>
      <c r="E96" s="160"/>
      <c r="F96" s="160"/>
      <c r="G96" s="160"/>
      <c r="H96" s="160"/>
      <c r="I96" s="160"/>
      <c r="J96" s="158"/>
      <c r="K96" s="158"/>
    </row>
    <row r="97" spans="1:20" ht="12.75" customHeight="1">
      <c r="A97" s="215" t="s">
        <v>2442</v>
      </c>
      <c r="B97" s="1585" t="s">
        <v>2689</v>
      </c>
      <c r="C97" s="1585"/>
      <c r="D97" s="1585"/>
      <c r="E97" s="1585"/>
      <c r="F97" s="1585"/>
      <c r="G97" s="1585"/>
      <c r="H97" s="1585"/>
      <c r="I97" s="1585"/>
      <c r="J97" s="131"/>
      <c r="K97" s="131"/>
    </row>
    <row r="98" spans="1:20" s="181" customFormat="1" ht="48" customHeight="1">
      <c r="A98" s="215" t="s">
        <v>2444</v>
      </c>
      <c r="B98" s="1585" t="s">
        <v>2690</v>
      </c>
      <c r="C98" s="1585"/>
      <c r="D98" s="1585"/>
      <c r="E98" s="1585"/>
      <c r="F98" s="1585"/>
      <c r="G98" s="1585"/>
      <c r="H98" s="1585"/>
      <c r="I98" s="1585"/>
      <c r="J98" s="131"/>
      <c r="K98" s="131"/>
    </row>
    <row r="99" spans="1:20" s="181" customFormat="1" ht="16.5">
      <c r="A99" s="127">
        <v>19</v>
      </c>
      <c r="B99" s="158" t="s">
        <v>2276</v>
      </c>
      <c r="C99" s="158"/>
      <c r="D99" s="158"/>
      <c r="E99" s="158"/>
      <c r="F99" s="158"/>
      <c r="G99" s="158"/>
      <c r="H99" s="158"/>
      <c r="I99" s="158"/>
      <c r="J99" s="158"/>
      <c r="K99" s="158"/>
    </row>
    <row r="100" spans="1:20" s="179" customFormat="1" ht="15" customHeight="1">
      <c r="A100" s="205" t="s">
        <v>2458</v>
      </c>
      <c r="B100" s="131"/>
      <c r="C100" s="131"/>
      <c r="D100" s="131"/>
      <c r="E100" s="131"/>
      <c r="F100" s="131"/>
      <c r="G100" s="131"/>
      <c r="H100" s="131"/>
      <c r="I100" s="131"/>
      <c r="J100" s="131"/>
      <c r="K100" s="131"/>
    </row>
    <row r="101" spans="1:20" s="198" customFormat="1" ht="37.5" customHeight="1">
      <c r="A101" s="205" t="s">
        <v>2459</v>
      </c>
      <c r="B101" s="131"/>
      <c r="C101" s="131"/>
      <c r="D101" s="131"/>
      <c r="E101" s="131"/>
      <c r="F101" s="131"/>
      <c r="G101" s="131"/>
      <c r="H101" s="131"/>
      <c r="I101" s="131"/>
      <c r="J101" s="131"/>
      <c r="K101" s="131"/>
    </row>
    <row r="102" spans="1:20" s="198" customFormat="1" ht="50.25" customHeight="1">
      <c r="A102" s="205" t="s">
        <v>2446</v>
      </c>
      <c r="B102" s="1584" t="s">
        <v>2447</v>
      </c>
      <c r="C102" s="1584"/>
      <c r="D102" s="1584"/>
      <c r="E102" s="1584"/>
      <c r="F102" s="1584"/>
      <c r="G102" s="1584"/>
      <c r="H102" s="1584"/>
      <c r="I102" s="1584"/>
      <c r="J102" s="131"/>
      <c r="K102" s="131"/>
    </row>
    <row r="103" spans="1:20" s="198" customFormat="1" ht="16.5">
      <c r="A103" s="127">
        <v>20</v>
      </c>
      <c r="B103" s="119" t="s">
        <v>2277</v>
      </c>
      <c r="C103" s="119"/>
      <c r="D103" s="119"/>
      <c r="E103" s="119"/>
      <c r="F103" s="119"/>
      <c r="G103" s="119"/>
      <c r="H103" s="119"/>
      <c r="I103" s="119"/>
      <c r="J103" s="119"/>
      <c r="K103" s="119"/>
    </row>
    <row r="104" spans="1:20" s="175" customFormat="1" ht="16.5">
      <c r="A104" s="205" t="s">
        <v>2442</v>
      </c>
      <c r="B104" s="131" t="s">
        <v>2691</v>
      </c>
      <c r="C104" s="131"/>
      <c r="D104" s="131"/>
      <c r="E104" s="131"/>
      <c r="F104" s="131"/>
      <c r="G104" s="131"/>
      <c r="H104" s="131"/>
      <c r="I104" s="131"/>
      <c r="J104" s="131"/>
      <c r="K104" s="131"/>
    </row>
    <row r="105" spans="1:20" s="184" customFormat="1" ht="70.5" customHeight="1">
      <c r="A105" s="205" t="s">
        <v>2444</v>
      </c>
      <c r="B105" s="131" t="s">
        <v>2692</v>
      </c>
      <c r="C105" s="131"/>
      <c r="D105" s="131"/>
      <c r="E105" s="131"/>
      <c r="F105" s="131"/>
      <c r="G105" s="131"/>
      <c r="H105" s="131"/>
      <c r="I105" s="131"/>
      <c r="J105" s="131"/>
      <c r="K105" s="131"/>
      <c r="T105" s="200"/>
    </row>
    <row r="106" spans="1:20" s="184" customFormat="1" ht="16.5" customHeight="1">
      <c r="A106" s="205" t="s">
        <v>2446</v>
      </c>
      <c r="B106" s="1584" t="s">
        <v>2447</v>
      </c>
      <c r="C106" s="1584"/>
      <c r="D106" s="1584"/>
      <c r="E106" s="1584"/>
      <c r="F106" s="1584"/>
      <c r="G106" s="1584"/>
      <c r="H106" s="1584"/>
      <c r="I106" s="1584"/>
      <c r="J106" s="131"/>
      <c r="K106" s="131"/>
      <c r="T106" s="200"/>
    </row>
    <row r="107" spans="1:20" s="184" customFormat="1" ht="31.5" customHeight="1">
      <c r="A107" s="218">
        <v>21</v>
      </c>
      <c r="B107" s="155" t="s">
        <v>2278</v>
      </c>
      <c r="C107" s="155"/>
      <c r="D107" s="155"/>
      <c r="E107" s="155"/>
      <c r="F107" s="155"/>
      <c r="G107" s="155"/>
      <c r="H107" s="155"/>
      <c r="I107" s="155"/>
      <c r="J107" s="155"/>
      <c r="K107" s="155"/>
      <c r="T107" s="200"/>
    </row>
    <row r="108" spans="1:20" s="220" customFormat="1" ht="15" customHeight="1">
      <c r="A108" s="165" t="s">
        <v>2442</v>
      </c>
      <c r="B108" s="1580" t="s">
        <v>2443</v>
      </c>
      <c r="C108" s="1580"/>
      <c r="D108" s="1580"/>
      <c r="E108" s="1580"/>
      <c r="F108" s="1580"/>
      <c r="G108" s="155"/>
      <c r="H108" s="155"/>
      <c r="I108" s="155"/>
      <c r="J108" s="155"/>
      <c r="K108" s="155"/>
    </row>
    <row r="109" spans="1:20" s="184" customFormat="1" ht="16.5">
      <c r="A109" s="165" t="s">
        <v>2444</v>
      </c>
      <c r="B109" s="155" t="s">
        <v>2445</v>
      </c>
      <c r="C109" s="155"/>
      <c r="D109" s="155"/>
      <c r="E109" s="155"/>
      <c r="F109" s="155"/>
      <c r="G109" s="155"/>
      <c r="H109" s="155"/>
      <c r="I109" s="155"/>
      <c r="J109" s="155"/>
      <c r="K109" s="155"/>
    </row>
    <row r="110" spans="1:20" s="184" customFormat="1" ht="29.25" customHeight="1">
      <c r="A110" s="165" t="s">
        <v>2446</v>
      </c>
      <c r="B110" s="155" t="s">
        <v>2447</v>
      </c>
      <c r="C110" s="155"/>
      <c r="D110" s="155"/>
      <c r="E110" s="155"/>
      <c r="F110" s="155"/>
      <c r="G110" s="155"/>
      <c r="H110" s="155"/>
      <c r="I110" s="155"/>
      <c r="J110" s="155"/>
      <c r="K110" s="155"/>
    </row>
    <row r="111" spans="1:20" s="184" customFormat="1" ht="29.25" customHeight="1">
      <c r="A111" s="714">
        <v>32</v>
      </c>
      <c r="B111" s="714" t="s">
        <v>6739</v>
      </c>
      <c r="C111" s="715"/>
      <c r="D111" s="715"/>
      <c r="E111" s="715"/>
      <c r="F111" s="715"/>
      <c r="G111" s="716"/>
      <c r="H111" s="716"/>
      <c r="I111" s="716"/>
      <c r="J111" s="716"/>
      <c r="K111" s="717"/>
    </row>
    <row r="112" spans="1:20" s="175" customFormat="1" ht="50.25" customHeight="1">
      <c r="A112" s="1578" t="s">
        <v>6740</v>
      </c>
      <c r="B112" s="1579"/>
      <c r="C112" s="1579"/>
      <c r="D112" s="1579"/>
      <c r="E112" s="1579"/>
      <c r="F112" s="1579"/>
      <c r="G112" s="1579"/>
      <c r="H112" s="1579"/>
      <c r="I112" s="1579"/>
      <c r="J112" s="1579"/>
      <c r="K112" s="717"/>
    </row>
    <row r="113" spans="1:11" s="169" customFormat="1" ht="50.25" customHeight="1">
      <c r="A113" s="1578" t="s">
        <v>6741</v>
      </c>
      <c r="B113" s="1579"/>
      <c r="C113" s="1579"/>
      <c r="D113" s="1579"/>
      <c r="E113" s="1579"/>
      <c r="F113" s="1579"/>
      <c r="G113" s="1579"/>
      <c r="H113" s="1579"/>
      <c r="I113" s="1579"/>
      <c r="J113" s="1579"/>
      <c r="K113" s="717"/>
    </row>
    <row r="114" spans="1:11" s="169" customFormat="1" ht="50.25" customHeight="1">
      <c r="A114" s="1578" t="s">
        <v>6742</v>
      </c>
      <c r="B114" s="1579"/>
      <c r="C114" s="1579"/>
      <c r="D114" s="1579"/>
      <c r="E114" s="1579"/>
      <c r="F114" s="1579"/>
      <c r="G114" s="1579"/>
      <c r="H114" s="1579"/>
      <c r="I114" s="1579"/>
      <c r="J114" s="1579"/>
      <c r="K114" s="717"/>
    </row>
    <row r="115" spans="1:11" s="169" customFormat="1" ht="50.25" customHeight="1">
      <c r="A115" s="1578" t="s">
        <v>6743</v>
      </c>
      <c r="B115" s="1579"/>
      <c r="C115" s="1579"/>
      <c r="D115" s="1579"/>
      <c r="E115" s="1579"/>
      <c r="F115" s="1579"/>
      <c r="G115" s="1579"/>
      <c r="H115" s="1579"/>
      <c r="I115" s="1579"/>
      <c r="J115" s="1579"/>
      <c r="K115" s="717"/>
    </row>
    <row r="116" spans="1:11" s="175" customFormat="1" ht="50.25" customHeight="1">
      <c r="A116" s="717">
        <v>33</v>
      </c>
      <c r="B116" s="717" t="s">
        <v>6744</v>
      </c>
      <c r="C116" s="715"/>
      <c r="D116" s="715"/>
      <c r="E116" s="715"/>
      <c r="F116" s="715"/>
      <c r="G116" s="716"/>
      <c r="H116" s="716"/>
      <c r="I116" s="716"/>
      <c r="J116" s="716"/>
      <c r="K116" s="717"/>
    </row>
    <row r="117" spans="1:11" s="169" customFormat="1" ht="50.25" customHeight="1">
      <c r="A117" s="1578" t="s">
        <v>6745</v>
      </c>
      <c r="B117" s="1579"/>
      <c r="C117" s="1579"/>
      <c r="D117" s="1579"/>
      <c r="E117" s="1579"/>
      <c r="F117" s="1579"/>
      <c r="G117" s="1579"/>
      <c r="H117" s="1579"/>
      <c r="I117" s="1579"/>
      <c r="J117" s="1579"/>
      <c r="K117" s="717"/>
    </row>
    <row r="118" spans="1:11" s="169" customFormat="1" ht="50.25" customHeight="1">
      <c r="A118" s="1578" t="s">
        <v>6746</v>
      </c>
      <c r="B118" s="1579"/>
      <c r="C118" s="1579"/>
      <c r="D118" s="1579"/>
      <c r="E118" s="1579"/>
      <c r="F118" s="1579"/>
      <c r="G118" s="1579"/>
      <c r="H118" s="1579"/>
      <c r="I118" s="1579"/>
      <c r="J118" s="1579"/>
      <c r="K118" s="717"/>
    </row>
    <row r="119" spans="1:11" s="169" customFormat="1" ht="16.5">
      <c r="A119" s="1578" t="s">
        <v>6747</v>
      </c>
      <c r="B119" s="1579"/>
      <c r="C119" s="1579"/>
      <c r="D119" s="1579"/>
      <c r="E119" s="1579"/>
      <c r="F119" s="1579"/>
      <c r="G119" s="1579"/>
      <c r="H119" s="1579"/>
      <c r="I119" s="1579"/>
      <c r="J119" s="1579"/>
      <c r="K119" s="717"/>
    </row>
    <row r="120" spans="1:11" s="175" customFormat="1" ht="16.5">
      <c r="A120" s="1578" t="s">
        <v>6748</v>
      </c>
      <c r="B120" s="1579"/>
      <c r="C120" s="1579"/>
      <c r="D120" s="1579"/>
      <c r="E120" s="1579"/>
      <c r="F120" s="1579"/>
      <c r="G120" s="1579"/>
      <c r="H120" s="1579"/>
      <c r="I120" s="1579"/>
      <c r="J120" s="1579"/>
      <c r="K120" s="717"/>
    </row>
    <row r="121" spans="1:11" s="169" customFormat="1" ht="16.5">
      <c r="A121" s="714">
        <v>34</v>
      </c>
      <c r="B121" s="714" t="s">
        <v>6749</v>
      </c>
      <c r="C121" s="715"/>
      <c r="D121" s="715"/>
      <c r="E121" s="715"/>
      <c r="F121" s="715"/>
      <c r="G121" s="716"/>
      <c r="H121" s="716"/>
      <c r="I121" s="716"/>
      <c r="J121" s="716"/>
      <c r="K121" s="717"/>
    </row>
    <row r="122" spans="1:11" s="169" customFormat="1" ht="16.5">
      <c r="A122" s="1578" t="s">
        <v>6750</v>
      </c>
      <c r="B122" s="1579"/>
      <c r="C122" s="1579"/>
      <c r="D122" s="1579"/>
      <c r="E122" s="1579"/>
      <c r="F122" s="1579"/>
      <c r="G122" s="1579"/>
      <c r="H122" s="1579"/>
      <c r="I122" s="1579"/>
      <c r="J122" s="1579"/>
      <c r="K122" s="717"/>
    </row>
    <row r="123" spans="1:11" s="169" customFormat="1" ht="16.5">
      <c r="A123" s="1578" t="s">
        <v>6751</v>
      </c>
      <c r="B123" s="1579"/>
      <c r="C123" s="1579"/>
      <c r="D123" s="1579"/>
      <c r="E123" s="1579"/>
      <c r="F123" s="1579"/>
      <c r="G123" s="1579"/>
      <c r="H123" s="1579"/>
      <c r="I123" s="1579"/>
      <c r="J123" s="1579"/>
      <c r="K123" s="717"/>
    </row>
    <row r="124" spans="1:11" s="175" customFormat="1" ht="16.5">
      <c r="A124" s="1578" t="s">
        <v>6752</v>
      </c>
      <c r="B124" s="1579"/>
      <c r="C124" s="1579"/>
      <c r="D124" s="1579"/>
      <c r="E124" s="1579"/>
      <c r="F124" s="1579"/>
      <c r="G124" s="1579"/>
      <c r="H124" s="1579"/>
      <c r="I124" s="1579"/>
      <c r="J124" s="1579"/>
      <c r="K124" s="717"/>
    </row>
    <row r="125" spans="1:11" s="184" customFormat="1" ht="16.5">
      <c r="A125" s="1578" t="s">
        <v>6753</v>
      </c>
      <c r="B125" s="1579"/>
      <c r="C125" s="1579"/>
      <c r="D125" s="1579"/>
      <c r="E125" s="1579"/>
      <c r="F125" s="1579"/>
      <c r="G125" s="1579"/>
      <c r="H125" s="1579"/>
      <c r="I125" s="1579"/>
      <c r="J125" s="1579"/>
      <c r="K125" s="717"/>
    </row>
    <row r="126" spans="1:11" s="184" customFormat="1" ht="16.5">
      <c r="A126" s="714">
        <v>35</v>
      </c>
      <c r="B126" s="714" t="s">
        <v>6754</v>
      </c>
      <c r="C126" s="715"/>
      <c r="D126" s="715"/>
      <c r="E126" s="715"/>
      <c r="F126" s="715"/>
      <c r="G126" s="716"/>
      <c r="H126" s="716"/>
      <c r="I126" s="716"/>
      <c r="J126" s="716"/>
      <c r="K126" s="717"/>
    </row>
    <row r="127" spans="1:11" s="184" customFormat="1" ht="16.5">
      <c r="A127" s="1578" t="s">
        <v>6755</v>
      </c>
      <c r="B127" s="1579"/>
      <c r="C127" s="1579"/>
      <c r="D127" s="1579"/>
      <c r="E127" s="1579"/>
      <c r="F127" s="1579"/>
      <c r="G127" s="1579"/>
      <c r="H127" s="1579"/>
      <c r="I127" s="1579"/>
      <c r="J127" s="1579"/>
      <c r="K127" s="717"/>
    </row>
    <row r="128" spans="1:11" s="175" customFormat="1" ht="16.5">
      <c r="A128" s="1578" t="s">
        <v>6756</v>
      </c>
      <c r="B128" s="1579"/>
      <c r="C128" s="1579"/>
      <c r="D128" s="1579"/>
      <c r="E128" s="1579"/>
      <c r="F128" s="1579"/>
      <c r="G128" s="1579"/>
      <c r="H128" s="1579"/>
      <c r="I128" s="1579"/>
      <c r="J128" s="1579"/>
      <c r="K128" s="717"/>
    </row>
    <row r="129" spans="1:11" s="184" customFormat="1" ht="16.5">
      <c r="A129" s="1578" t="s">
        <v>6757</v>
      </c>
      <c r="B129" s="1579"/>
      <c r="C129" s="1579"/>
      <c r="D129" s="1579"/>
      <c r="E129" s="1579"/>
      <c r="F129" s="1579"/>
      <c r="G129" s="1579"/>
      <c r="H129" s="1579"/>
      <c r="I129" s="1579"/>
      <c r="J129" s="1579"/>
      <c r="K129" s="717"/>
    </row>
    <row r="130" spans="1:11" s="184" customFormat="1" ht="16.5">
      <c r="A130" s="1578" t="s">
        <v>6748</v>
      </c>
      <c r="B130" s="1579"/>
      <c r="C130" s="1579"/>
      <c r="D130" s="1579"/>
      <c r="E130" s="1579"/>
      <c r="F130" s="1579"/>
      <c r="G130" s="1579"/>
      <c r="H130" s="1579"/>
      <c r="I130" s="1579"/>
      <c r="J130" s="1579"/>
      <c r="K130" s="717"/>
    </row>
    <row r="131" spans="1:11" s="184" customFormat="1" ht="16.5">
      <c r="A131" s="714">
        <v>36</v>
      </c>
      <c r="B131" s="714" t="s">
        <v>6758</v>
      </c>
      <c r="C131" s="715"/>
      <c r="D131" s="715"/>
      <c r="E131" s="715"/>
      <c r="F131" s="715"/>
      <c r="G131" s="716"/>
      <c r="H131" s="716"/>
      <c r="I131" s="716"/>
      <c r="J131" s="716"/>
      <c r="K131" s="717"/>
    </row>
    <row r="132" spans="1:11" s="175" customFormat="1" ht="36.75" customHeight="1">
      <c r="A132" s="1578" t="s">
        <v>6759</v>
      </c>
      <c r="B132" s="1579"/>
      <c r="C132" s="1579"/>
      <c r="D132" s="1579"/>
      <c r="E132" s="1579"/>
      <c r="F132" s="1579"/>
      <c r="G132" s="1579"/>
      <c r="H132" s="1579"/>
      <c r="I132" s="1579"/>
      <c r="J132" s="1579"/>
      <c r="K132" s="717"/>
    </row>
    <row r="133" spans="1:11" s="184" customFormat="1" ht="16.5">
      <c r="A133" s="1578" t="s">
        <v>6760</v>
      </c>
      <c r="B133" s="1579"/>
      <c r="C133" s="1579"/>
      <c r="D133" s="1579"/>
      <c r="E133" s="1579"/>
      <c r="F133" s="1579"/>
      <c r="G133" s="1579"/>
      <c r="H133" s="1579"/>
      <c r="I133" s="1579"/>
      <c r="J133" s="1579"/>
      <c r="K133" s="717"/>
    </row>
    <row r="134" spans="1:11" s="184" customFormat="1" ht="16.5">
      <c r="A134" s="1578" t="s">
        <v>6761</v>
      </c>
      <c r="B134" s="1579"/>
      <c r="C134" s="1579"/>
      <c r="D134" s="1579"/>
      <c r="E134" s="1579"/>
      <c r="F134" s="1579"/>
      <c r="G134" s="1579"/>
      <c r="H134" s="1579"/>
      <c r="I134" s="1579"/>
      <c r="J134" s="1579"/>
      <c r="K134" s="717"/>
    </row>
    <row r="135" spans="1:11" s="175" customFormat="1" ht="16.5">
      <c r="A135" s="1578" t="s">
        <v>6762</v>
      </c>
      <c r="B135" s="1579"/>
      <c r="C135" s="1579"/>
      <c r="D135" s="1579"/>
      <c r="E135" s="1579"/>
      <c r="F135" s="1579"/>
      <c r="G135" s="1579"/>
      <c r="H135" s="1579"/>
      <c r="I135" s="1579"/>
      <c r="J135" s="1579"/>
      <c r="K135" s="717"/>
    </row>
    <row r="136" spans="1:11" s="184" customFormat="1" ht="16.5">
      <c r="A136" s="127">
        <v>48</v>
      </c>
      <c r="B136" s="119" t="s">
        <v>974</v>
      </c>
      <c r="C136" s="119"/>
      <c r="D136" s="119"/>
      <c r="E136" s="119"/>
      <c r="F136" s="119"/>
      <c r="G136" s="119"/>
      <c r="H136" s="119"/>
      <c r="I136" s="119"/>
      <c r="J136" s="119"/>
      <c r="K136" s="119"/>
    </row>
    <row r="137" spans="1:11" s="184" customFormat="1" ht="16.5">
      <c r="A137" s="117" t="s">
        <v>2595</v>
      </c>
      <c r="B137" s="1596" t="s">
        <v>2596</v>
      </c>
      <c r="C137" s="1597"/>
      <c r="D137" s="1597"/>
      <c r="E137" s="116"/>
      <c r="F137" s="116"/>
      <c r="G137" s="116"/>
      <c r="H137" s="116"/>
      <c r="I137" s="116"/>
      <c r="J137" s="116"/>
      <c r="K137" s="116"/>
    </row>
    <row r="138" spans="1:11" s="184" customFormat="1" ht="16.5">
      <c r="A138" s="193" t="s">
        <v>2597</v>
      </c>
      <c r="B138" s="1598" t="s">
        <v>2598</v>
      </c>
      <c r="C138" s="1598"/>
      <c r="D138" s="1598"/>
      <c r="E138" s="181"/>
      <c r="F138" s="181"/>
      <c r="G138" s="181"/>
      <c r="H138" s="181"/>
      <c r="I138" s="181"/>
      <c r="J138" s="181"/>
      <c r="K138" s="181"/>
    </row>
    <row r="139" spans="1:11" s="175" customFormat="1" ht="16.5">
      <c r="A139" s="193" t="s">
        <v>2599</v>
      </c>
      <c r="B139" s="1598" t="s">
        <v>2447</v>
      </c>
      <c r="C139" s="1598"/>
      <c r="D139" s="1598"/>
      <c r="E139" s="181"/>
      <c r="F139" s="181"/>
      <c r="G139" s="181"/>
      <c r="H139" s="181"/>
      <c r="I139" s="181"/>
      <c r="J139" s="181"/>
      <c r="K139" s="181"/>
    </row>
    <row r="140" spans="1:11" s="197" customFormat="1" ht="16.5">
      <c r="A140" s="208">
        <v>49</v>
      </c>
      <c r="B140" s="179" t="s">
        <v>1063</v>
      </c>
      <c r="C140" s="179"/>
      <c r="D140" s="179"/>
      <c r="E140" s="179"/>
      <c r="F140" s="179"/>
      <c r="G140" s="179"/>
      <c r="H140" s="179"/>
      <c r="I140" s="179"/>
      <c r="J140" s="179"/>
      <c r="K140" s="179"/>
    </row>
    <row r="141" spans="1:11" s="197" customFormat="1" ht="16.5">
      <c r="A141" s="209" t="s">
        <v>2595</v>
      </c>
      <c r="B141" s="1599" t="s">
        <v>2605</v>
      </c>
      <c r="C141" s="1599"/>
      <c r="D141" s="1599"/>
      <c r="E141" s="1599"/>
      <c r="F141" s="1599"/>
      <c r="G141" s="1599"/>
      <c r="H141" s="1599"/>
      <c r="I141" s="1599"/>
      <c r="J141" s="198"/>
      <c r="K141" s="198"/>
    </row>
    <row r="142" spans="1:11" s="197" customFormat="1" ht="16.5">
      <c r="A142" s="209" t="s">
        <v>2597</v>
      </c>
      <c r="B142" s="1599" t="s">
        <v>2606</v>
      </c>
      <c r="C142" s="1599"/>
      <c r="D142" s="1599"/>
      <c r="E142" s="1599"/>
      <c r="F142" s="1599"/>
      <c r="G142" s="1599"/>
      <c r="H142" s="1599"/>
      <c r="I142" s="1599"/>
      <c r="J142" s="198"/>
      <c r="K142" s="198"/>
    </row>
    <row r="143" spans="1:11" ht="16.5">
      <c r="A143" s="209" t="s">
        <v>2599</v>
      </c>
      <c r="B143" s="1599" t="s">
        <v>2447</v>
      </c>
      <c r="C143" s="1599"/>
      <c r="D143" s="1599"/>
      <c r="E143" s="1599"/>
      <c r="F143" s="198"/>
      <c r="G143" s="198"/>
      <c r="H143" s="198"/>
      <c r="I143" s="198"/>
      <c r="J143" s="198"/>
      <c r="K143" s="198"/>
    </row>
    <row r="144" spans="1:11" ht="16.5">
      <c r="A144" s="180">
        <v>50</v>
      </c>
      <c r="B144" s="175" t="s">
        <v>1124</v>
      </c>
      <c r="C144" s="175"/>
      <c r="D144" s="175"/>
      <c r="E144" s="175"/>
      <c r="F144" s="175"/>
      <c r="G144" s="175"/>
      <c r="H144" s="175"/>
      <c r="I144" s="175"/>
      <c r="J144" s="175"/>
      <c r="K144" s="175"/>
    </row>
    <row r="145" spans="1:11" ht="16.5">
      <c r="A145" s="193" t="s">
        <v>2595</v>
      </c>
      <c r="B145" s="1600" t="s">
        <v>2607</v>
      </c>
      <c r="C145" s="1600"/>
      <c r="D145" s="1600"/>
      <c r="E145" s="1600"/>
      <c r="F145" s="1600"/>
      <c r="G145" s="1600"/>
      <c r="H145" s="1600"/>
      <c r="I145" s="1600"/>
      <c r="J145" s="590"/>
      <c r="K145" s="590"/>
    </row>
    <row r="146" spans="1:11" ht="16.5">
      <c r="A146" s="193" t="s">
        <v>2597</v>
      </c>
      <c r="B146" s="1600" t="s">
        <v>2608</v>
      </c>
      <c r="C146" s="1600"/>
      <c r="D146" s="1600"/>
      <c r="E146" s="1600"/>
      <c r="F146" s="1600"/>
      <c r="G146" s="590"/>
      <c r="H146" s="590"/>
      <c r="I146" s="590"/>
      <c r="J146" s="590"/>
      <c r="K146" s="590"/>
    </row>
    <row r="147" spans="1:11" ht="16.5">
      <c r="A147" s="193" t="s">
        <v>2599</v>
      </c>
      <c r="B147" s="1600" t="s">
        <v>2447</v>
      </c>
      <c r="C147" s="1600"/>
      <c r="D147" s="1600"/>
      <c r="E147" s="1600"/>
      <c r="F147" s="1600"/>
      <c r="G147" s="590"/>
      <c r="H147" s="590"/>
      <c r="I147" s="590"/>
      <c r="J147" s="590"/>
      <c r="K147" s="590"/>
    </row>
    <row r="148" spans="1:11" ht="16.5">
      <c r="A148" s="180">
        <v>51</v>
      </c>
      <c r="B148" s="175" t="s">
        <v>1204</v>
      </c>
      <c r="C148" s="220"/>
      <c r="D148" s="220"/>
      <c r="E148" s="220"/>
      <c r="F148" s="220"/>
      <c r="G148" s="220"/>
      <c r="H148" s="220"/>
      <c r="I148" s="220"/>
      <c r="J148" s="220"/>
      <c r="K148" s="220"/>
    </row>
    <row r="149" spans="1:11" ht="16.5">
      <c r="A149" s="193" t="s">
        <v>2595</v>
      </c>
      <c r="B149" s="588" t="s">
        <v>2617</v>
      </c>
      <c r="C149" s="590"/>
      <c r="D149" s="590"/>
      <c r="E149" s="590"/>
      <c r="F149" s="590"/>
      <c r="G149" s="590"/>
      <c r="H149" s="590"/>
      <c r="I149" s="590"/>
      <c r="J149" s="590"/>
      <c r="K149" s="590"/>
    </row>
    <row r="150" spans="1:11" ht="16.5">
      <c r="A150" s="193" t="s">
        <v>2597</v>
      </c>
      <c r="B150" s="1600" t="s">
        <v>2618</v>
      </c>
      <c r="C150" s="1600"/>
      <c r="D150" s="1600"/>
      <c r="E150" s="1600"/>
      <c r="F150" s="590"/>
      <c r="G150" s="590"/>
      <c r="H150" s="590"/>
      <c r="I150" s="590"/>
      <c r="J150" s="590"/>
      <c r="K150" s="590"/>
    </row>
    <row r="151" spans="1:11" ht="16.5">
      <c r="A151" s="193" t="s">
        <v>2599</v>
      </c>
      <c r="B151" s="1600" t="s">
        <v>2447</v>
      </c>
      <c r="C151" s="1600"/>
      <c r="D151" s="1600"/>
      <c r="E151" s="1600"/>
      <c r="F151" s="590"/>
      <c r="G151" s="590"/>
      <c r="H151" s="590"/>
      <c r="I151" s="590"/>
      <c r="J151" s="590"/>
      <c r="K151" s="590"/>
    </row>
    <row r="152" spans="1:11" ht="16.5">
      <c r="A152" s="180">
        <v>52</v>
      </c>
      <c r="B152" s="188" t="s">
        <v>1205</v>
      </c>
      <c r="C152" s="175"/>
      <c r="D152" s="175"/>
      <c r="E152" s="175"/>
      <c r="F152" s="175"/>
      <c r="G152" s="175"/>
      <c r="H152" s="175"/>
      <c r="I152" s="175"/>
      <c r="J152" s="175"/>
      <c r="K152" s="175"/>
    </row>
    <row r="153" spans="1:11" ht="16.5">
      <c r="A153" s="193" t="s">
        <v>2595</v>
      </c>
      <c r="B153" s="169" t="s">
        <v>2619</v>
      </c>
      <c r="C153" s="169"/>
      <c r="D153" s="169"/>
      <c r="E153" s="169"/>
      <c r="F153" s="169"/>
      <c r="G153" s="169"/>
      <c r="H153" s="169"/>
      <c r="I153" s="169"/>
      <c r="J153" s="169"/>
      <c r="K153" s="169"/>
    </row>
    <row r="154" spans="1:11" ht="16.5">
      <c r="A154" s="193" t="s">
        <v>2597</v>
      </c>
      <c r="B154" s="169" t="s">
        <v>2620</v>
      </c>
      <c r="C154" s="169"/>
      <c r="D154" s="169"/>
      <c r="E154" s="169"/>
      <c r="F154" s="169"/>
      <c r="G154" s="169"/>
      <c r="H154" s="169"/>
      <c r="I154" s="169"/>
      <c r="J154" s="169"/>
      <c r="K154" s="169"/>
    </row>
    <row r="155" spans="1:11" ht="16.5">
      <c r="A155" s="193" t="s">
        <v>2599</v>
      </c>
      <c r="B155" s="169" t="s">
        <v>2447</v>
      </c>
      <c r="C155" s="169"/>
      <c r="D155" s="169"/>
      <c r="E155" s="169"/>
      <c r="F155" s="169"/>
      <c r="G155" s="169"/>
      <c r="H155" s="169"/>
      <c r="I155" s="169"/>
      <c r="J155" s="169"/>
      <c r="K155" s="169"/>
    </row>
    <row r="156" spans="1:11" ht="16.5">
      <c r="A156" s="180">
        <v>53</v>
      </c>
      <c r="B156" s="175" t="s">
        <v>1287</v>
      </c>
      <c r="C156" s="175"/>
      <c r="D156" s="175"/>
      <c r="E156" s="175"/>
      <c r="F156" s="175"/>
      <c r="G156" s="175"/>
      <c r="H156" s="175"/>
      <c r="I156" s="175"/>
      <c r="J156" s="175"/>
      <c r="K156" s="175"/>
    </row>
    <row r="157" spans="1:11" ht="16.5">
      <c r="A157" s="201" t="s">
        <v>2622</v>
      </c>
      <c r="B157" s="1600" t="s">
        <v>2623</v>
      </c>
      <c r="C157" s="1600"/>
      <c r="D157" s="1600"/>
      <c r="E157" s="1600"/>
      <c r="F157" s="1600"/>
      <c r="G157" s="169"/>
      <c r="H157" s="169"/>
      <c r="I157" s="169"/>
      <c r="J157" s="169"/>
      <c r="K157" s="169"/>
    </row>
    <row r="158" spans="1:11" ht="16.5">
      <c r="A158" s="201" t="s">
        <v>2444</v>
      </c>
      <c r="B158" s="169" t="s">
        <v>2624</v>
      </c>
      <c r="C158" s="169"/>
      <c r="D158" s="169"/>
      <c r="E158" s="169"/>
      <c r="F158" s="169"/>
      <c r="G158" s="169"/>
      <c r="H158" s="169"/>
      <c r="I158" s="169"/>
      <c r="J158" s="169"/>
      <c r="K158" s="169"/>
    </row>
    <row r="159" spans="1:11" ht="16.5">
      <c r="A159" s="201" t="s">
        <v>2446</v>
      </c>
      <c r="B159" s="169" t="s">
        <v>2625</v>
      </c>
      <c r="C159" s="169"/>
      <c r="D159" s="169"/>
      <c r="E159" s="169"/>
      <c r="F159" s="169"/>
      <c r="G159" s="169"/>
      <c r="H159" s="169"/>
      <c r="I159" s="169"/>
      <c r="J159" s="169"/>
      <c r="K159" s="169"/>
    </row>
    <row r="160" spans="1:11" ht="16.5">
      <c r="A160" s="180">
        <v>54</v>
      </c>
      <c r="B160" s="175" t="s">
        <v>2279</v>
      </c>
      <c r="C160" s="175"/>
      <c r="D160" s="175"/>
      <c r="E160" s="175"/>
      <c r="F160" s="175"/>
      <c r="G160" s="175"/>
      <c r="H160" s="175"/>
      <c r="I160" s="175"/>
      <c r="J160" s="175"/>
      <c r="K160" s="175"/>
    </row>
    <row r="161" spans="1:11" ht="16.5">
      <c r="A161" s="586" t="s">
        <v>980</v>
      </c>
      <c r="B161" s="169" t="s">
        <v>2629</v>
      </c>
      <c r="C161" s="169"/>
      <c r="D161" s="169"/>
      <c r="E161" s="169"/>
      <c r="F161" s="169"/>
      <c r="G161" s="217"/>
      <c r="H161" s="169"/>
      <c r="I161" s="169"/>
      <c r="J161" s="169"/>
      <c r="K161" s="169"/>
    </row>
    <row r="162" spans="1:11" ht="16.5">
      <c r="A162" s="586" t="s">
        <v>981</v>
      </c>
      <c r="B162" s="1601" t="s">
        <v>2630</v>
      </c>
      <c r="C162" s="1601"/>
      <c r="D162" s="1601"/>
      <c r="E162" s="1601"/>
      <c r="F162" s="1601"/>
      <c r="G162" s="1601"/>
      <c r="H162" s="1601"/>
      <c r="I162" s="1601"/>
      <c r="J162" s="1601"/>
      <c r="K162" s="169"/>
    </row>
    <row r="163" spans="1:11" ht="16.5">
      <c r="A163" s="586" t="s">
        <v>982</v>
      </c>
      <c r="B163" s="169" t="s">
        <v>2447</v>
      </c>
      <c r="C163" s="169"/>
      <c r="D163" s="169"/>
      <c r="E163" s="169"/>
      <c r="F163" s="169"/>
      <c r="G163" s="217"/>
      <c r="H163" s="169"/>
      <c r="I163" s="169"/>
      <c r="J163" s="169"/>
      <c r="K163" s="169"/>
    </row>
    <row r="164" spans="1:11" ht="16.5">
      <c r="A164" s="196">
        <v>55</v>
      </c>
      <c r="B164" s="188" t="s">
        <v>1567</v>
      </c>
      <c r="C164" s="175"/>
      <c r="D164" s="175"/>
      <c r="E164" s="175"/>
      <c r="F164" s="175"/>
      <c r="G164" s="175"/>
      <c r="H164" s="175"/>
      <c r="I164" s="175"/>
      <c r="J164" s="175"/>
      <c r="K164" s="175"/>
    </row>
    <row r="165" spans="1:11" ht="16.5">
      <c r="A165" s="194" t="s">
        <v>980</v>
      </c>
      <c r="B165" s="1600" t="s">
        <v>2637</v>
      </c>
      <c r="C165" s="1600"/>
      <c r="D165" s="1600"/>
      <c r="E165" s="1600"/>
      <c r="F165" s="1600"/>
      <c r="G165" s="1600"/>
      <c r="H165" s="1600"/>
      <c r="I165" s="590"/>
      <c r="J165" s="590"/>
      <c r="K165" s="590"/>
    </row>
    <row r="166" spans="1:11" ht="16.5">
      <c r="A166" s="194" t="s">
        <v>981</v>
      </c>
      <c r="B166" s="590" t="s">
        <v>2638</v>
      </c>
      <c r="C166" s="166"/>
      <c r="D166" s="166"/>
      <c r="E166" s="166"/>
      <c r="F166" s="166"/>
      <c r="G166" s="166"/>
      <c r="H166" s="590"/>
      <c r="I166" s="590"/>
      <c r="J166" s="590"/>
      <c r="K166" s="590"/>
    </row>
    <row r="167" spans="1:11" ht="16.5">
      <c r="A167" s="194" t="s">
        <v>982</v>
      </c>
      <c r="B167" s="168" t="s">
        <v>2447</v>
      </c>
      <c r="C167" s="168"/>
      <c r="D167" s="168"/>
      <c r="E167" s="168"/>
      <c r="F167" s="168"/>
      <c r="G167" s="168"/>
      <c r="H167" s="590"/>
      <c r="I167" s="590"/>
      <c r="J167" s="590"/>
      <c r="K167" s="590"/>
    </row>
    <row r="168" spans="1:11" ht="16.5">
      <c r="A168" s="180">
        <v>56</v>
      </c>
      <c r="B168" s="190" t="s">
        <v>1566</v>
      </c>
      <c r="C168" s="175"/>
      <c r="D168" s="175"/>
      <c r="E168" s="175"/>
      <c r="F168" s="175"/>
      <c r="G168" s="175"/>
      <c r="H168" s="175"/>
      <c r="I168" s="175"/>
      <c r="J168" s="175"/>
      <c r="K168" s="175"/>
    </row>
    <row r="169" spans="1:11" ht="16.5">
      <c r="A169" s="586" t="s">
        <v>980</v>
      </c>
      <c r="B169" s="592" t="s">
        <v>2658</v>
      </c>
      <c r="C169" s="194"/>
      <c r="D169" s="592"/>
      <c r="E169" s="592"/>
      <c r="F169" s="592"/>
      <c r="G169" s="194"/>
      <c r="H169" s="590"/>
      <c r="I169" s="590"/>
      <c r="J169" s="590"/>
      <c r="K169" s="590"/>
    </row>
    <row r="170" spans="1:11" ht="16.5">
      <c r="A170" s="586" t="s">
        <v>981</v>
      </c>
      <c r="B170" s="1600" t="s">
        <v>2659</v>
      </c>
      <c r="C170" s="1600"/>
      <c r="D170" s="1600"/>
      <c r="E170" s="1600"/>
      <c r="F170" s="1600"/>
      <c r="G170" s="1600"/>
      <c r="H170" s="1600"/>
      <c r="I170" s="1600"/>
      <c r="J170" s="590"/>
      <c r="K170" s="590"/>
    </row>
    <row r="171" spans="1:11" ht="16.5">
      <c r="A171" s="586" t="s">
        <v>982</v>
      </c>
      <c r="B171" s="592" t="s">
        <v>2447</v>
      </c>
      <c r="C171" s="194"/>
      <c r="D171" s="592"/>
      <c r="E171" s="592"/>
      <c r="F171" s="194"/>
      <c r="G171" s="194"/>
      <c r="H171" s="590"/>
      <c r="I171" s="590"/>
      <c r="J171" s="590"/>
      <c r="K171" s="590"/>
    </row>
    <row r="172" spans="1:11" ht="16.5">
      <c r="A172" s="180">
        <v>57</v>
      </c>
      <c r="B172" s="190" t="s">
        <v>1936</v>
      </c>
      <c r="C172" s="175"/>
      <c r="D172" s="175"/>
      <c r="E172" s="175"/>
      <c r="F172" s="175"/>
      <c r="G172" s="175"/>
      <c r="H172" s="175"/>
      <c r="I172" s="175"/>
      <c r="J172" s="175"/>
      <c r="K172" s="175"/>
    </row>
    <row r="173" spans="1:11" ht="16.5">
      <c r="A173" s="193" t="s">
        <v>2595</v>
      </c>
      <c r="B173" s="590" t="s">
        <v>2664</v>
      </c>
      <c r="C173" s="590"/>
      <c r="D173" s="590"/>
      <c r="E173" s="590"/>
      <c r="F173" s="590"/>
      <c r="G173" s="590"/>
      <c r="H173" s="590"/>
      <c r="I173" s="590"/>
      <c r="J173" s="590"/>
      <c r="K173" s="590"/>
    </row>
    <row r="174" spans="1:11" ht="16.5">
      <c r="A174" s="193" t="s">
        <v>2597</v>
      </c>
      <c r="B174" s="590" t="s">
        <v>2447</v>
      </c>
      <c r="C174" s="590"/>
      <c r="D174" s="590"/>
      <c r="E174" s="590"/>
      <c r="F174" s="590"/>
      <c r="G174" s="590"/>
      <c r="H174" s="590"/>
      <c r="I174" s="590"/>
      <c r="J174" s="590"/>
      <c r="K174" s="590"/>
    </row>
    <row r="175" spans="1:11" ht="16.5">
      <c r="A175" s="196">
        <v>58</v>
      </c>
      <c r="B175" s="188" t="s">
        <v>2135</v>
      </c>
      <c r="C175" s="175"/>
      <c r="D175" s="175"/>
      <c r="E175" s="175"/>
      <c r="F175" s="175"/>
      <c r="G175" s="175"/>
      <c r="H175" s="175"/>
      <c r="I175" s="175"/>
      <c r="J175" s="175"/>
      <c r="K175" s="175"/>
    </row>
    <row r="176" spans="1:11" ht="16.5">
      <c r="A176" s="586" t="s">
        <v>980</v>
      </c>
      <c r="B176" s="1600" t="s">
        <v>2669</v>
      </c>
      <c r="C176" s="1600"/>
      <c r="D176" s="1600"/>
      <c r="E176" s="1600"/>
      <c r="F176" s="1600"/>
      <c r="G176" s="1600"/>
      <c r="H176" s="1600"/>
      <c r="I176" s="1600"/>
      <c r="J176" s="590"/>
      <c r="K176" s="590"/>
    </row>
    <row r="177" spans="1:11" ht="16.5">
      <c r="A177" s="586" t="s">
        <v>981</v>
      </c>
      <c r="B177" s="1600" t="s">
        <v>2670</v>
      </c>
      <c r="C177" s="1600"/>
      <c r="D177" s="1600"/>
      <c r="E177" s="1600"/>
      <c r="F177" s="1600"/>
      <c r="G177" s="588"/>
      <c r="H177" s="588"/>
      <c r="I177" s="590"/>
      <c r="J177" s="590"/>
      <c r="K177" s="590"/>
    </row>
    <row r="178" spans="1:11" ht="16.5">
      <c r="A178" s="586" t="s">
        <v>982</v>
      </c>
      <c r="B178" s="588" t="s">
        <v>2447</v>
      </c>
      <c r="C178" s="588"/>
      <c r="D178" s="588"/>
      <c r="E178" s="588"/>
      <c r="F178" s="588"/>
      <c r="G178" s="588"/>
      <c r="H178" s="588"/>
      <c r="I178" s="590"/>
      <c r="J178" s="590"/>
      <c r="K178" s="590"/>
    </row>
    <row r="179" spans="1:11" ht="16.5">
      <c r="A179" s="180">
        <v>59</v>
      </c>
      <c r="B179" s="190" t="s">
        <v>2273</v>
      </c>
      <c r="C179" s="175"/>
      <c r="D179" s="175"/>
      <c r="E179" s="175"/>
      <c r="F179" s="175"/>
      <c r="G179" s="175"/>
      <c r="H179" s="175"/>
      <c r="I179" s="175"/>
      <c r="J179" s="175"/>
      <c r="K179" s="175"/>
    </row>
    <row r="180" spans="1:11" ht="16.5">
      <c r="A180" s="584" t="s">
        <v>980</v>
      </c>
      <c r="B180" s="1602" t="s">
        <v>2672</v>
      </c>
      <c r="C180" s="1602"/>
      <c r="D180" s="1602"/>
      <c r="E180" s="1602"/>
      <c r="F180" s="197"/>
      <c r="G180" s="197"/>
      <c r="H180" s="197"/>
      <c r="I180" s="197"/>
      <c r="J180" s="197"/>
      <c r="K180" s="197"/>
    </row>
    <row r="181" spans="1:11" ht="16.5">
      <c r="A181" s="584" t="s">
        <v>981</v>
      </c>
      <c r="B181" s="1598" t="s">
        <v>2673</v>
      </c>
      <c r="C181" s="1598"/>
      <c r="D181" s="1598"/>
      <c r="E181" s="1598"/>
      <c r="F181" s="1598"/>
      <c r="G181" s="1598"/>
      <c r="H181" s="1598"/>
      <c r="I181" s="1598"/>
      <c r="J181" s="197"/>
      <c r="K181" s="197"/>
    </row>
    <row r="182" spans="1:11" ht="16.5">
      <c r="A182" s="584" t="s">
        <v>982</v>
      </c>
      <c r="B182" s="1598" t="s">
        <v>2447</v>
      </c>
      <c r="C182" s="1598"/>
      <c r="D182" s="1598"/>
      <c r="E182" s="1598"/>
      <c r="F182" s="197"/>
      <c r="G182" s="197"/>
      <c r="H182" s="197"/>
      <c r="I182" s="197"/>
      <c r="J182" s="197"/>
      <c r="K182" s="197"/>
    </row>
    <row r="183" spans="1:11" ht="16.5">
      <c r="A183" s="714">
        <v>60</v>
      </c>
      <c r="B183" s="714" t="s">
        <v>6763</v>
      </c>
      <c r="C183" s="715"/>
      <c r="D183" s="715"/>
      <c r="E183" s="715"/>
      <c r="F183" s="715"/>
      <c r="G183" s="716"/>
      <c r="H183" s="716"/>
      <c r="I183" s="716"/>
      <c r="J183" s="716"/>
      <c r="K183" s="717"/>
    </row>
    <row r="184" spans="1:11" ht="16.5">
      <c r="A184" s="1603" t="s">
        <v>6764</v>
      </c>
      <c r="B184" s="1604"/>
      <c r="C184" s="1604"/>
      <c r="D184" s="1604"/>
      <c r="E184" s="1604"/>
      <c r="F184" s="1604"/>
      <c r="G184" s="1604"/>
      <c r="H184" s="1604"/>
      <c r="I184" s="1604"/>
      <c r="J184" s="1604"/>
      <c r="K184" s="717"/>
    </row>
    <row r="185" spans="1:11" ht="16.5">
      <c r="A185" s="1603" t="s">
        <v>6765</v>
      </c>
      <c r="B185" s="1604"/>
      <c r="C185" s="1604"/>
      <c r="D185" s="1604"/>
      <c r="E185" s="1604"/>
      <c r="F185" s="1604"/>
      <c r="G185" s="1604"/>
      <c r="H185" s="1604"/>
      <c r="I185" s="1604"/>
      <c r="J185" s="1604"/>
      <c r="K185" s="717"/>
    </row>
    <row r="186" spans="1:11" ht="16.5">
      <c r="A186" s="1603" t="s">
        <v>6766</v>
      </c>
      <c r="B186" s="1604"/>
      <c r="C186" s="1604"/>
      <c r="D186" s="1604"/>
      <c r="E186" s="1604"/>
      <c r="F186" s="1604"/>
      <c r="G186" s="1604"/>
      <c r="H186" s="1604"/>
      <c r="I186" s="1604"/>
      <c r="J186" s="1604"/>
      <c r="K186" s="717"/>
    </row>
    <row r="187" spans="1:11" ht="16.5">
      <c r="A187" s="1603" t="s">
        <v>6748</v>
      </c>
      <c r="B187" s="1604"/>
      <c r="C187" s="1604"/>
      <c r="D187" s="1604"/>
      <c r="E187" s="1604"/>
      <c r="F187" s="1604"/>
      <c r="G187" s="1604"/>
      <c r="H187" s="1604"/>
      <c r="I187" s="1604"/>
      <c r="J187" s="1604"/>
      <c r="K187" s="717"/>
    </row>
    <row r="188" spans="1:11" ht="16.5">
      <c r="A188" s="718">
        <v>61</v>
      </c>
      <c r="B188" s="717" t="s">
        <v>6767</v>
      </c>
      <c r="C188" s="715"/>
      <c r="D188" s="715"/>
      <c r="E188" s="715"/>
      <c r="F188" s="715"/>
      <c r="G188" s="716"/>
      <c r="H188" s="716"/>
      <c r="I188" s="716"/>
      <c r="J188" s="716"/>
      <c r="K188" s="717"/>
    </row>
    <row r="189" spans="1:11" ht="16.5">
      <c r="A189" s="1603" t="s">
        <v>6768</v>
      </c>
      <c r="B189" s="1604"/>
      <c r="C189" s="1604"/>
      <c r="D189" s="1604"/>
      <c r="E189" s="1604"/>
      <c r="F189" s="1604"/>
      <c r="G189" s="1604"/>
      <c r="H189" s="1604"/>
      <c r="I189" s="1604"/>
      <c r="J189" s="1604"/>
      <c r="K189" s="717"/>
    </row>
    <row r="190" spans="1:11" ht="16.5">
      <c r="A190" s="1603" t="s">
        <v>6769</v>
      </c>
      <c r="B190" s="1604"/>
      <c r="C190" s="1604"/>
      <c r="D190" s="1604"/>
      <c r="E190" s="1604"/>
      <c r="F190" s="1604"/>
      <c r="G190" s="1604"/>
      <c r="H190" s="1604"/>
      <c r="I190" s="1604"/>
      <c r="J190" s="1604"/>
      <c r="K190" s="717"/>
    </row>
    <row r="191" spans="1:11" ht="16.5">
      <c r="A191" s="1603" t="s">
        <v>6770</v>
      </c>
      <c r="B191" s="1604"/>
      <c r="C191" s="1604"/>
      <c r="D191" s="1604"/>
      <c r="E191" s="1604"/>
      <c r="F191" s="1604"/>
      <c r="G191" s="1604"/>
      <c r="H191" s="1604"/>
      <c r="I191" s="1604"/>
      <c r="J191" s="1604"/>
      <c r="K191" s="717"/>
    </row>
    <row r="192" spans="1:11" ht="16.5">
      <c r="A192" s="1603" t="s">
        <v>6771</v>
      </c>
      <c r="B192" s="1604"/>
      <c r="C192" s="1604"/>
      <c r="D192" s="1604"/>
      <c r="E192" s="1604"/>
      <c r="F192" s="1604"/>
      <c r="G192" s="1604"/>
      <c r="H192" s="1604"/>
      <c r="I192" s="1604"/>
      <c r="J192" s="1604"/>
      <c r="K192" s="717"/>
    </row>
    <row r="193" spans="1:11" ht="16.5">
      <c r="A193" s="718">
        <v>62</v>
      </c>
      <c r="B193" s="717" t="s">
        <v>6772</v>
      </c>
      <c r="C193" s="715"/>
      <c r="D193" s="715"/>
      <c r="E193" s="715"/>
      <c r="F193" s="715"/>
      <c r="G193" s="716"/>
      <c r="H193" s="716"/>
      <c r="I193" s="716"/>
      <c r="J193" s="716"/>
      <c r="K193" s="717"/>
    </row>
    <row r="194" spans="1:11" ht="16.5">
      <c r="A194" s="1603" t="s">
        <v>6773</v>
      </c>
      <c r="B194" s="1604"/>
      <c r="C194" s="1604"/>
      <c r="D194" s="1604"/>
      <c r="E194" s="1604"/>
      <c r="F194" s="1604"/>
      <c r="G194" s="1604"/>
      <c r="H194" s="1604"/>
      <c r="I194" s="1604"/>
      <c r="J194" s="1604"/>
      <c r="K194" s="717"/>
    </row>
    <row r="195" spans="1:11" ht="16.5">
      <c r="A195" s="1603" t="s">
        <v>6774</v>
      </c>
      <c r="B195" s="1604"/>
      <c r="C195" s="1604"/>
      <c r="D195" s="1604"/>
      <c r="E195" s="1604"/>
      <c r="F195" s="1604"/>
      <c r="G195" s="1604"/>
      <c r="H195" s="1604"/>
      <c r="I195" s="1604"/>
      <c r="J195" s="1604"/>
      <c r="K195" s="717"/>
    </row>
    <row r="196" spans="1:11" ht="16.5">
      <c r="A196" s="718">
        <v>63</v>
      </c>
      <c r="B196" s="717" t="s">
        <v>6775</v>
      </c>
      <c r="C196" s="715"/>
      <c r="D196" s="715"/>
      <c r="E196" s="715"/>
      <c r="F196" s="715"/>
      <c r="G196" s="716"/>
      <c r="H196" s="716"/>
      <c r="I196" s="716"/>
      <c r="J196" s="716"/>
      <c r="K196" s="717"/>
    </row>
    <row r="197" spans="1:11" ht="16.5">
      <c r="A197" s="1603" t="s">
        <v>6776</v>
      </c>
      <c r="B197" s="1604"/>
      <c r="C197" s="1604"/>
      <c r="D197" s="1604"/>
      <c r="E197" s="1604"/>
      <c r="F197" s="1604"/>
      <c r="G197" s="1604"/>
      <c r="H197" s="1604"/>
      <c r="I197" s="1604"/>
      <c r="J197" s="1604"/>
      <c r="K197" s="717"/>
    </row>
    <row r="198" spans="1:11" ht="16.5">
      <c r="A198" s="1603" t="s">
        <v>6774</v>
      </c>
      <c r="B198" s="1604"/>
      <c r="C198" s="1604"/>
      <c r="D198" s="1604"/>
      <c r="E198" s="1604"/>
      <c r="F198" s="1604"/>
      <c r="G198" s="1604"/>
      <c r="H198" s="1604"/>
      <c r="I198" s="1604"/>
      <c r="J198" s="716"/>
      <c r="K198" s="717"/>
    </row>
    <row r="199" spans="1:11" ht="16.5">
      <c r="A199" s="719">
        <v>64</v>
      </c>
      <c r="B199" s="714" t="s">
        <v>6777</v>
      </c>
      <c r="C199" s="715"/>
      <c r="D199" s="715"/>
      <c r="E199" s="715"/>
      <c r="F199" s="715"/>
      <c r="G199" s="716"/>
      <c r="H199" s="716"/>
      <c r="I199" s="716"/>
      <c r="J199" s="716"/>
      <c r="K199" s="717"/>
    </row>
    <row r="200" spans="1:11" ht="16.5">
      <c r="A200" s="1605" t="s">
        <v>6778</v>
      </c>
      <c r="B200" s="1606"/>
      <c r="C200" s="1606"/>
      <c r="D200" s="1606"/>
      <c r="E200" s="1606"/>
      <c r="F200" s="1606"/>
      <c r="G200" s="1606"/>
      <c r="H200" s="1606"/>
      <c r="I200" s="1606"/>
      <c r="J200" s="716"/>
      <c r="K200" s="717"/>
    </row>
    <row r="201" spans="1:11" ht="16.5">
      <c r="A201" s="1605" t="s">
        <v>6779</v>
      </c>
      <c r="B201" s="1606"/>
      <c r="C201" s="1606"/>
      <c r="D201" s="1606"/>
      <c r="E201" s="1606"/>
      <c r="F201" s="1606"/>
      <c r="G201" s="1606"/>
      <c r="H201" s="1606"/>
      <c r="I201" s="1606"/>
      <c r="J201" s="716"/>
      <c r="K201" s="717"/>
    </row>
    <row r="202" spans="1:11" ht="16.5">
      <c r="A202" s="1605" t="s">
        <v>6780</v>
      </c>
      <c r="B202" s="1606"/>
      <c r="C202" s="1606"/>
      <c r="D202" s="1606"/>
      <c r="E202" s="1606"/>
      <c r="F202" s="1606"/>
      <c r="G202" s="1606"/>
      <c r="H202" s="1606"/>
      <c r="I202" s="1606"/>
      <c r="J202" s="716"/>
      <c r="K202" s="717"/>
    </row>
    <row r="203" spans="1:11" ht="16.5">
      <c r="A203" s="719">
        <v>65</v>
      </c>
      <c r="B203" s="714" t="s">
        <v>6781</v>
      </c>
      <c r="C203" s="715"/>
      <c r="D203" s="715"/>
      <c r="E203" s="715"/>
      <c r="F203" s="715"/>
      <c r="G203" s="716"/>
      <c r="H203" s="716"/>
      <c r="I203" s="716"/>
      <c r="J203" s="716"/>
      <c r="K203" s="717"/>
    </row>
    <row r="204" spans="1:11" ht="16.5">
      <c r="A204" s="1605" t="s">
        <v>6782</v>
      </c>
      <c r="B204" s="1606"/>
      <c r="C204" s="1606"/>
      <c r="D204" s="1606"/>
      <c r="E204" s="1606"/>
      <c r="F204" s="1606"/>
      <c r="G204" s="1606"/>
      <c r="H204" s="1606"/>
      <c r="I204" s="1606"/>
      <c r="J204" s="716"/>
      <c r="K204" s="717"/>
    </row>
    <row r="205" spans="1:11" ht="16.5">
      <c r="A205" s="1605" t="s">
        <v>6783</v>
      </c>
      <c r="B205" s="1606"/>
      <c r="C205" s="1606"/>
      <c r="D205" s="1606"/>
      <c r="E205" s="1606"/>
      <c r="F205" s="1606"/>
      <c r="G205" s="1606"/>
      <c r="H205" s="1606"/>
      <c r="I205" s="1606"/>
      <c r="J205" s="716"/>
      <c r="K205" s="717"/>
    </row>
    <row r="206" spans="1:11" ht="16.5">
      <c r="A206" s="1605" t="s">
        <v>6784</v>
      </c>
      <c r="B206" s="1606"/>
      <c r="C206" s="1606"/>
      <c r="D206" s="1606"/>
      <c r="E206" s="1606"/>
      <c r="F206" s="1606"/>
      <c r="G206" s="1606"/>
      <c r="H206" s="1606"/>
      <c r="I206" s="1606"/>
      <c r="J206" s="716"/>
      <c r="K206" s="717"/>
    </row>
    <row r="207" spans="1:11" ht="16.5">
      <c r="A207" s="1605" t="s">
        <v>6785</v>
      </c>
      <c r="B207" s="1606"/>
      <c r="C207" s="1606"/>
      <c r="D207" s="1606"/>
      <c r="E207" s="1606"/>
      <c r="F207" s="1606"/>
      <c r="G207" s="1606"/>
      <c r="H207" s="1606"/>
      <c r="I207" s="1606"/>
      <c r="J207" s="716"/>
      <c r="K207" s="717"/>
    </row>
    <row r="208" spans="1:11" ht="16.5">
      <c r="A208" s="719">
        <v>66</v>
      </c>
      <c r="B208" s="714" t="s">
        <v>6786</v>
      </c>
      <c r="C208" s="715"/>
      <c r="D208" s="715"/>
      <c r="E208" s="715"/>
      <c r="F208" s="715"/>
      <c r="G208" s="716"/>
      <c r="H208" s="716"/>
      <c r="I208" s="716"/>
      <c r="J208" s="716"/>
      <c r="K208" s="717"/>
    </row>
    <row r="209" spans="1:11" ht="16.5">
      <c r="A209" s="1603" t="s">
        <v>6787</v>
      </c>
      <c r="B209" s="1604"/>
      <c r="C209" s="1604"/>
      <c r="D209" s="1604"/>
      <c r="E209" s="1604"/>
      <c r="F209" s="1604"/>
      <c r="G209" s="1604"/>
      <c r="H209" s="1604"/>
      <c r="I209" s="716"/>
      <c r="J209" s="716"/>
      <c r="K209" s="717"/>
    </row>
    <row r="210" spans="1:11" ht="16.5">
      <c r="A210" s="1603" t="s">
        <v>6788</v>
      </c>
      <c r="B210" s="1604"/>
      <c r="C210" s="1604"/>
      <c r="D210" s="1604"/>
      <c r="E210" s="1604"/>
      <c r="F210" s="1604"/>
      <c r="G210" s="1604"/>
      <c r="H210" s="1604"/>
      <c r="I210" s="1604"/>
      <c r="J210" s="716"/>
      <c r="K210" s="717"/>
    </row>
    <row r="211" spans="1:11" ht="16.5">
      <c r="A211" s="719">
        <v>67</v>
      </c>
      <c r="B211" s="714" t="s">
        <v>6789</v>
      </c>
      <c r="C211" s="715"/>
      <c r="D211" s="715"/>
      <c r="E211" s="715"/>
      <c r="F211" s="715"/>
      <c r="G211" s="716"/>
      <c r="H211" s="716"/>
      <c r="I211" s="716"/>
      <c r="J211" s="716"/>
      <c r="K211" s="717"/>
    </row>
    <row r="212" spans="1:11" ht="43.5" customHeight="1">
      <c r="A212" s="1605" t="s">
        <v>6790</v>
      </c>
      <c r="B212" s="1606"/>
      <c r="C212" s="1606"/>
      <c r="D212" s="1606"/>
      <c r="E212" s="1606"/>
      <c r="F212" s="1606"/>
      <c r="G212" s="1606"/>
      <c r="H212" s="1606"/>
      <c r="I212" s="1606"/>
      <c r="J212" s="1606"/>
      <c r="K212" s="717"/>
    </row>
    <row r="213" spans="1:11" ht="43.5" customHeight="1">
      <c r="A213" s="1605" t="s">
        <v>6791</v>
      </c>
      <c r="B213" s="1606"/>
      <c r="C213" s="1606"/>
      <c r="D213" s="1606"/>
      <c r="E213" s="1606"/>
      <c r="F213" s="1606"/>
      <c r="G213" s="1606"/>
      <c r="H213" s="1606"/>
      <c r="I213" s="1606"/>
      <c r="J213" s="1606"/>
      <c r="K213" s="717"/>
    </row>
    <row r="214" spans="1:11" ht="43.5" customHeight="1">
      <c r="A214" s="1605" t="s">
        <v>6792</v>
      </c>
      <c r="B214" s="1606"/>
      <c r="C214" s="1606"/>
      <c r="D214" s="1606"/>
      <c r="E214" s="1606"/>
      <c r="F214" s="1606"/>
      <c r="G214" s="1606"/>
      <c r="H214" s="1606"/>
      <c r="I214" s="1606"/>
      <c r="J214" s="1606"/>
      <c r="K214" s="717"/>
    </row>
    <row r="215" spans="1:11" ht="16.5">
      <c r="A215" s="719">
        <v>68</v>
      </c>
      <c r="B215" s="714" t="s">
        <v>6793</v>
      </c>
      <c r="C215" s="715"/>
      <c r="D215" s="715"/>
      <c r="E215" s="715"/>
      <c r="F215" s="715"/>
      <c r="G215" s="716"/>
      <c r="H215" s="716"/>
      <c r="I215" s="716"/>
      <c r="J215" s="716"/>
      <c r="K215" s="717"/>
    </row>
    <row r="216" spans="1:11" ht="16.5">
      <c r="A216" s="1605" t="s">
        <v>6794</v>
      </c>
      <c r="B216" s="1606"/>
      <c r="C216" s="1606"/>
      <c r="D216" s="1606"/>
      <c r="E216" s="1606"/>
      <c r="F216" s="1606"/>
      <c r="G216" s="1606"/>
      <c r="H216" s="1606"/>
      <c r="I216" s="1606"/>
      <c r="J216" s="1606"/>
      <c r="K216" s="717"/>
    </row>
    <row r="217" spans="1:11" ht="16.5">
      <c r="A217" s="1605" t="s">
        <v>6795</v>
      </c>
      <c r="B217" s="1606"/>
      <c r="C217" s="1606"/>
      <c r="D217" s="1606"/>
      <c r="E217" s="1606"/>
      <c r="F217" s="1606"/>
      <c r="G217" s="1606"/>
      <c r="H217" s="1606"/>
      <c r="I217" s="1606"/>
      <c r="J217" s="1606"/>
      <c r="K217" s="717"/>
    </row>
    <row r="218" spans="1:11" ht="16.5">
      <c r="A218" s="1605" t="s">
        <v>6757</v>
      </c>
      <c r="B218" s="1606"/>
      <c r="C218" s="1606"/>
      <c r="D218" s="1606"/>
      <c r="E218" s="1606"/>
      <c r="F218" s="1606"/>
      <c r="G218" s="1606"/>
      <c r="H218" s="1606"/>
      <c r="I218" s="1606"/>
      <c r="J218" s="1606"/>
      <c r="K218" s="717"/>
    </row>
    <row r="219" spans="1:11" ht="16.5"/>
    <row r="220" spans="1:11" ht="16.5"/>
    <row r="221" spans="1:11" ht="16.5"/>
    <row r="222" spans="1:11" ht="16.5"/>
    <row r="223" spans="1:11" ht="16.5"/>
    <row r="224" spans="1:11" ht="16.5"/>
    <row r="225" ht="16.5"/>
    <row r="226" ht="16.5"/>
    <row r="227" ht="16.5"/>
    <row r="228" ht="16.5"/>
    <row r="229" ht="16.5"/>
    <row r="230" ht="16.5"/>
    <row r="231" ht="16.5"/>
    <row r="232" ht="16.5"/>
    <row r="233" ht="16.5"/>
    <row r="234" ht="16.5"/>
    <row r="235" ht="16.5"/>
    <row r="236" ht="16.5"/>
    <row r="237" ht="16.5"/>
    <row r="238" ht="16.5"/>
    <row r="239" ht="16.5"/>
    <row r="240" ht="16.5"/>
    <row r="241" ht="16.5"/>
    <row r="242" ht="16.5"/>
    <row r="243" ht="16.5"/>
    <row r="244" ht="16.5"/>
    <row r="245" ht="16.5"/>
    <row r="246" ht="16.5"/>
    <row r="247" ht="16.5"/>
    <row r="248" ht="16.5"/>
    <row r="249" ht="16.5"/>
    <row r="250" ht="16.5"/>
    <row r="251" ht="16.5"/>
    <row r="252" ht="16.5"/>
    <row r="253" ht="16.5"/>
    <row r="254" ht="16.5"/>
    <row r="255" ht="16.5"/>
    <row r="256" ht="16.5"/>
    <row r="257" ht="16.5"/>
    <row r="258" ht="16.5"/>
    <row r="259" ht="16.5"/>
    <row r="260" ht="16.5"/>
    <row r="261" ht="16.5"/>
    <row r="262" ht="16.5"/>
    <row r="263" ht="16.5"/>
    <row r="264" ht="16.5"/>
    <row r="265" ht="16.5"/>
    <row r="266" ht="16.5"/>
    <row r="267" ht="16.5"/>
    <row r="268" ht="16.5"/>
    <row r="269" ht="16.5"/>
    <row r="270" ht="16.5"/>
    <row r="271" ht="16.5"/>
    <row r="272" ht="16.5"/>
    <row r="273" ht="16.5"/>
    <row r="274" ht="16.5"/>
    <row r="275" ht="16.5"/>
    <row r="276" ht="16.5"/>
    <row r="277" ht="16.5"/>
    <row r="278" ht="16.5"/>
    <row r="279" ht="16.5"/>
    <row r="280" ht="16.5"/>
    <row r="281" ht="16.5"/>
    <row r="282" ht="16.5"/>
    <row r="283" ht="16.5"/>
    <row r="284" ht="16.5"/>
    <row r="285" ht="16.5"/>
    <row r="286" ht="16.5"/>
    <row r="287" ht="16.5"/>
    <row r="288" ht="16.5"/>
    <row r="289" ht="16.5"/>
    <row r="290" ht="16.5"/>
    <row r="291" ht="16.5"/>
    <row r="292" ht="16.5"/>
    <row r="293" ht="16.5"/>
    <row r="294" ht="16.5"/>
    <row r="295" ht="16.5"/>
    <row r="296" ht="16.5"/>
    <row r="297" ht="16.5"/>
    <row r="298" ht="16.5"/>
    <row r="299" ht="16.5"/>
    <row r="300" ht="16.5"/>
    <row r="301" ht="16.5"/>
    <row r="302" ht="16.5"/>
    <row r="303" ht="16.5"/>
    <row r="304" ht="16.5"/>
    <row r="305" ht="16.5"/>
    <row r="306" ht="16.5"/>
    <row r="307" ht="16.5"/>
    <row r="308" ht="16.5"/>
    <row r="309" ht="16.5"/>
    <row r="310" ht="16.5"/>
    <row r="311" ht="16.5"/>
    <row r="312" ht="16.5"/>
    <row r="313" ht="16.5"/>
    <row r="314" ht="16.5"/>
    <row r="315" ht="16.5"/>
    <row r="316" ht="16.5"/>
    <row r="317" ht="16.5"/>
    <row r="318" ht="16.5"/>
    <row r="319" ht="16.5"/>
    <row r="320" ht="16.5"/>
    <row r="321" ht="16.5"/>
    <row r="322" ht="16.5"/>
    <row r="323" ht="16.5"/>
    <row r="324" ht="16.5"/>
    <row r="325" ht="16.5"/>
    <row r="326" ht="16.5"/>
    <row r="327" ht="16.5"/>
    <row r="328" ht="16.5"/>
    <row r="329" ht="16.5"/>
    <row r="330" ht="16.5"/>
    <row r="331" ht="16.5"/>
    <row r="332" ht="16.5"/>
    <row r="333" ht="16.5"/>
    <row r="334" ht="16.5"/>
    <row r="335" ht="16.5"/>
    <row r="336" ht="16.5"/>
    <row r="337" ht="16.5"/>
    <row r="338" ht="16.5"/>
    <row r="339" ht="16.5"/>
    <row r="340" ht="16.5"/>
    <row r="341" ht="16.5"/>
    <row r="342" ht="16.5"/>
    <row r="343" ht="16.5"/>
    <row r="344" ht="16.5"/>
    <row r="345" ht="16.5"/>
    <row r="346" ht="16.5"/>
    <row r="347" ht="16.5"/>
    <row r="348" ht="16.5"/>
    <row r="349" ht="16.5"/>
    <row r="350" ht="16.5"/>
    <row r="351" ht="16.5"/>
    <row r="352" ht="16.5"/>
    <row r="353" ht="16.5"/>
    <row r="354" ht="16.5"/>
    <row r="355" ht="16.5"/>
    <row r="356" ht="16.5"/>
    <row r="357" ht="16.5"/>
    <row r="358" ht="16.5"/>
    <row r="359" ht="16.5"/>
    <row r="360" ht="16.5"/>
    <row r="361" ht="16.5"/>
    <row r="362" ht="16.5"/>
    <row r="363" ht="16.5"/>
    <row r="364" ht="16.5"/>
    <row r="365" ht="16.5"/>
    <row r="366" ht="16.5"/>
    <row r="367" ht="16.5"/>
    <row r="368" ht="16.5"/>
    <row r="369" ht="16.5"/>
    <row r="370" ht="16.5"/>
    <row r="371" ht="16.5"/>
    <row r="372" ht="16.5"/>
    <row r="373" ht="16.5"/>
    <row r="374" ht="16.5"/>
    <row r="375" ht="16.5"/>
    <row r="376" ht="16.5"/>
    <row r="377" ht="16.5"/>
    <row r="378" ht="16.5"/>
    <row r="379" ht="16.5"/>
    <row r="380" ht="16.5"/>
    <row r="381" ht="16.5"/>
    <row r="382" ht="16.5"/>
    <row r="383" ht="16.5"/>
    <row r="384" ht="16.5"/>
    <row r="385" ht="16.5"/>
    <row r="386" ht="16.5"/>
    <row r="387" ht="16.5"/>
    <row r="388" ht="16.5"/>
    <row r="389" ht="16.5"/>
    <row r="390" ht="16.5"/>
    <row r="391" ht="16.5"/>
    <row r="392" ht="16.5"/>
    <row r="393" ht="16.5"/>
    <row r="394" ht="16.5"/>
    <row r="395" ht="16.5"/>
    <row r="396" ht="16.5"/>
    <row r="397" ht="16.5"/>
    <row r="398" ht="16.5"/>
    <row r="399" ht="16.5"/>
    <row r="400" ht="16.5"/>
    <row r="401" ht="16.5"/>
    <row r="402" ht="16.5"/>
    <row r="403" ht="16.5"/>
    <row r="404" ht="16.5"/>
    <row r="405" ht="16.5"/>
    <row r="406" ht="16.5"/>
    <row r="407" ht="16.5"/>
    <row r="408" ht="16.5"/>
    <row r="409" ht="16.5"/>
    <row r="410" ht="16.5"/>
    <row r="411" ht="16.5"/>
    <row r="412" ht="16.5"/>
    <row r="413" ht="16.5"/>
    <row r="414" ht="16.5"/>
    <row r="415" ht="16.5"/>
    <row r="416" ht="16.5"/>
    <row r="417" ht="16.5"/>
    <row r="418" ht="16.5"/>
    <row r="419" ht="16.5"/>
    <row r="420" ht="16.5"/>
    <row r="421" ht="16.5"/>
    <row r="422" ht="16.5"/>
    <row r="423" ht="16.5"/>
    <row r="424" ht="16.5"/>
    <row r="425" ht="16.5"/>
    <row r="426" ht="16.5"/>
    <row r="427" ht="16.5"/>
    <row r="428" ht="16.5"/>
    <row r="429" ht="16.5"/>
    <row r="430" ht="16.5"/>
    <row r="431" ht="16.5"/>
    <row r="432" ht="16.5"/>
    <row r="433" ht="16.5"/>
    <row r="434" ht="16.5"/>
    <row r="435" ht="16.5"/>
    <row r="436" ht="16.5"/>
    <row r="437" ht="16.5"/>
    <row r="438" ht="16.5"/>
    <row r="439" ht="16.5"/>
    <row r="440" ht="16.5"/>
    <row r="441" ht="16.5"/>
    <row r="442" ht="16.5"/>
    <row r="443" ht="16.5"/>
    <row r="444" ht="16.5"/>
    <row r="445" ht="16.5"/>
    <row r="446" ht="16.5"/>
    <row r="447" ht="16.5"/>
    <row r="448" ht="16.5"/>
    <row r="449" ht="16.5"/>
    <row r="450" ht="16.5"/>
    <row r="451" ht="16.5"/>
    <row r="452" ht="16.5"/>
    <row r="453" ht="16.5"/>
    <row r="454" ht="16.5"/>
    <row r="455" ht="16.5"/>
    <row r="456" ht="16.5"/>
    <row r="457" ht="16.5"/>
    <row r="458" ht="16.5"/>
    <row r="459" ht="16.5"/>
    <row r="460" ht="16.5"/>
    <row r="461" ht="16.5"/>
    <row r="462" ht="16.5"/>
    <row r="463" ht="16.5"/>
    <row r="464" ht="16.5"/>
    <row r="465" ht="16.5"/>
    <row r="466" ht="16.5"/>
    <row r="467" ht="16.5"/>
    <row r="468" ht="16.5"/>
    <row r="469" ht="16.5"/>
    <row r="470" ht="16.5"/>
    <row r="471" ht="16.5"/>
    <row r="472" ht="16.5"/>
    <row r="473" ht="16.5"/>
    <row r="474" ht="16.5"/>
    <row r="475" ht="16.5"/>
    <row r="476" ht="16.5"/>
    <row r="477" ht="16.5"/>
    <row r="478" ht="16.5"/>
    <row r="479" ht="16.5"/>
    <row r="480" ht="16.5"/>
    <row r="481" ht="16.5"/>
    <row r="482" ht="16.5"/>
    <row r="483" ht="16.5"/>
    <row r="484" ht="16.5"/>
    <row r="485" ht="16.5"/>
    <row r="486" ht="16.5"/>
    <row r="487" ht="16.5"/>
    <row r="488" ht="16.5"/>
    <row r="489" ht="16.5"/>
    <row r="490" ht="16.5"/>
    <row r="491" ht="16.5"/>
    <row r="492" ht="16.5"/>
    <row r="493" ht="16.5"/>
    <row r="494" ht="16.5"/>
    <row r="495" ht="16.5"/>
    <row r="496" ht="16.5"/>
    <row r="497" ht="16.5"/>
    <row r="498" ht="16.5"/>
    <row r="499" ht="16.5"/>
    <row r="500" ht="16.5"/>
    <row r="501" ht="16.5"/>
    <row r="502" ht="16.5"/>
    <row r="503" ht="16.5"/>
    <row r="504" ht="16.5"/>
    <row r="505" ht="16.5"/>
    <row r="506" ht="16.5"/>
    <row r="507" ht="16.5"/>
    <row r="508" ht="16.5"/>
    <row r="509" ht="16.5"/>
    <row r="510" ht="16.5"/>
    <row r="511" ht="16.5"/>
    <row r="512" ht="16.5"/>
    <row r="513" ht="16.5"/>
    <row r="514" ht="16.5"/>
    <row r="515" ht="16.5"/>
    <row r="516" ht="16.5"/>
    <row r="517" ht="16.5"/>
    <row r="518" ht="16.5"/>
    <row r="519" ht="16.5"/>
    <row r="520" ht="16.5"/>
    <row r="521" ht="16.5"/>
    <row r="522" ht="16.5"/>
    <row r="523" ht="16.5"/>
    <row r="524" ht="16.5"/>
    <row r="525" ht="16.5"/>
    <row r="526" ht="16.5"/>
    <row r="527" ht="16.5"/>
    <row r="528" ht="16.5"/>
    <row r="529" ht="16.5"/>
    <row r="530" ht="16.5"/>
    <row r="531" ht="16.5"/>
    <row r="532" ht="16.5"/>
    <row r="533" ht="16.5"/>
    <row r="534" ht="16.5"/>
    <row r="535" ht="16.5"/>
    <row r="536" ht="16.5"/>
    <row r="537" ht="16.5"/>
    <row r="538" ht="16.5"/>
    <row r="539" ht="16.5"/>
    <row r="540" ht="16.5"/>
    <row r="541" ht="16.5"/>
    <row r="542" ht="16.5"/>
    <row r="543" ht="16.5"/>
    <row r="544" ht="16.5"/>
    <row r="545" ht="16.5"/>
    <row r="546" ht="16.5"/>
    <row r="547" ht="16.5"/>
    <row r="548" ht="16.5"/>
    <row r="549" ht="16.5"/>
    <row r="550" ht="16.5"/>
    <row r="551" ht="16.5"/>
    <row r="552" ht="16.5"/>
    <row r="553" ht="16.5"/>
    <row r="554" ht="16.5"/>
    <row r="555" ht="16.5"/>
    <row r="556" ht="16.5"/>
    <row r="557" ht="16.5"/>
    <row r="558" ht="16.5"/>
    <row r="559" ht="16.5"/>
    <row r="560" ht="16.5"/>
    <row r="561" ht="16.5"/>
    <row r="562" ht="16.5"/>
    <row r="563" ht="16.5"/>
    <row r="564" ht="16.5"/>
    <row r="565" ht="16.5"/>
    <row r="566" ht="16.5"/>
    <row r="567" ht="16.5"/>
    <row r="568" ht="16.5"/>
    <row r="569" ht="16.5"/>
    <row r="570" ht="16.5"/>
    <row r="571" ht="16.5"/>
    <row r="572" ht="16.5"/>
    <row r="573" ht="16.5"/>
    <row r="574" ht="16.5"/>
    <row r="575" ht="16.5"/>
    <row r="576" ht="16.5"/>
    <row r="577" ht="16.5"/>
    <row r="578" ht="16.5"/>
    <row r="579" ht="16.5"/>
    <row r="580" ht="16.5"/>
    <row r="581" ht="16.5"/>
    <row r="582" ht="16.5"/>
    <row r="583" ht="16.5"/>
    <row r="584" ht="16.5"/>
    <row r="585" ht="16.5"/>
    <row r="586" ht="16.5"/>
    <row r="587" ht="16.5"/>
    <row r="588" ht="16.5"/>
    <row r="589" ht="16.5"/>
    <row r="590" ht="16.5"/>
    <row r="591" ht="16.5"/>
    <row r="592" ht="16.5"/>
    <row r="593" ht="16.5"/>
    <row r="594" ht="16.5"/>
    <row r="595" ht="16.5"/>
    <row r="596" ht="16.5"/>
    <row r="597" ht="16.5"/>
    <row r="598" ht="16.5"/>
    <row r="599" ht="16.5"/>
    <row r="600" ht="16.5"/>
    <row r="601" ht="16.5"/>
    <row r="602" ht="16.5"/>
    <row r="603" ht="16.5"/>
    <row r="604" ht="16.5"/>
    <row r="605" ht="16.5"/>
    <row r="606" ht="16.5"/>
    <row r="607" ht="16.5"/>
    <row r="608" ht="16.5"/>
    <row r="609" ht="16.5"/>
    <row r="610" ht="16.5"/>
    <row r="611" ht="16.5"/>
    <row r="612" ht="16.5"/>
    <row r="613" ht="16.5"/>
    <row r="614" ht="16.5"/>
    <row r="615" ht="16.5"/>
    <row r="616" ht="16.5"/>
    <row r="617" ht="16.5"/>
    <row r="618" ht="16.5"/>
    <row r="619" ht="16.5"/>
    <row r="620" ht="16.5"/>
    <row r="621" ht="16.5"/>
    <row r="622" ht="16.5"/>
    <row r="623" ht="16.5"/>
    <row r="624" ht="16.5"/>
    <row r="625" ht="16.5"/>
    <row r="626" ht="16.5"/>
    <row r="627" ht="16.5"/>
    <row r="628" ht="16.5"/>
    <row r="629" ht="16.5"/>
    <row r="630" ht="16.5"/>
    <row r="631" ht="16.5"/>
    <row r="632" ht="16.5"/>
    <row r="633" ht="16.5"/>
    <row r="634" ht="16.5"/>
    <row r="635" ht="16.5"/>
    <row r="636" ht="16.5"/>
    <row r="637" ht="16.5"/>
    <row r="638" ht="16.5"/>
    <row r="639" ht="16.5"/>
    <row r="640" ht="16.5"/>
    <row r="641" ht="16.5"/>
    <row r="642" ht="16.5"/>
    <row r="643" ht="16.5"/>
    <row r="644" ht="16.5"/>
    <row r="645" ht="16.5"/>
    <row r="646" ht="16.5"/>
    <row r="647" ht="16.5"/>
    <row r="648" ht="16.5"/>
    <row r="649" ht="16.5"/>
    <row r="650" ht="16.5"/>
    <row r="651" ht="16.5"/>
    <row r="652" ht="16.5"/>
    <row r="653" ht="16.5"/>
    <row r="654" ht="16.5"/>
    <row r="655" ht="16.5"/>
    <row r="656" ht="16.5"/>
    <row r="657" ht="16.5"/>
    <row r="658" ht="16.5"/>
    <row r="659" ht="16.5"/>
    <row r="660" ht="16.5"/>
    <row r="661" ht="16.5"/>
    <row r="662" ht="16.5"/>
    <row r="663" ht="16.5"/>
    <row r="664" ht="16.5"/>
    <row r="665" ht="16.5"/>
    <row r="666" ht="16.5"/>
    <row r="667" ht="16.5"/>
    <row r="668" ht="16.5"/>
    <row r="669" ht="16.5"/>
    <row r="670" ht="16.5"/>
    <row r="671" ht="16.5"/>
    <row r="672" ht="16.5"/>
    <row r="673" ht="16.5"/>
    <row r="674" ht="16.5"/>
    <row r="675" ht="16.5"/>
    <row r="676" ht="16.5"/>
    <row r="677" ht="16.5"/>
    <row r="678" ht="16.5"/>
    <row r="679" ht="16.5"/>
    <row r="680" ht="16.5"/>
    <row r="681" ht="16.5"/>
    <row r="682" ht="16.5"/>
    <row r="683" ht="16.5"/>
    <row r="684" ht="16.5"/>
    <row r="685" ht="16.5"/>
    <row r="686" ht="16.5"/>
    <row r="687" ht="16.5"/>
    <row r="688" ht="16.5"/>
    <row r="689" ht="16.5"/>
    <row r="690" ht="16.5"/>
    <row r="691" ht="16.5"/>
    <row r="692" ht="16.5"/>
    <row r="693" ht="16.5"/>
    <row r="694" ht="16.5"/>
    <row r="695" ht="16.5"/>
    <row r="696" ht="16.5"/>
    <row r="697" ht="16.5"/>
    <row r="698" ht="16.5"/>
    <row r="699" ht="16.5"/>
    <row r="700" ht="16.5"/>
    <row r="701" ht="16.5"/>
    <row r="702" ht="16.5"/>
    <row r="703" ht="16.5"/>
    <row r="704" ht="16.5"/>
    <row r="705" ht="16.5"/>
    <row r="706" ht="16.5"/>
    <row r="707" ht="16.5"/>
    <row r="708" ht="16.5"/>
    <row r="709" ht="16.5"/>
    <row r="710" ht="16.5"/>
    <row r="711" ht="16.5"/>
    <row r="712" ht="16.5"/>
    <row r="713" ht="16.5"/>
    <row r="714" ht="16.5"/>
    <row r="715" ht="16.5"/>
    <row r="716" ht="16.5"/>
    <row r="717" ht="16.5"/>
    <row r="718" ht="16.5"/>
    <row r="719" ht="16.5"/>
    <row r="720" ht="16.5"/>
    <row r="721" ht="16.5"/>
    <row r="722" ht="16.5"/>
    <row r="723" ht="16.5"/>
    <row r="724" ht="16.5"/>
    <row r="725" ht="16.5"/>
    <row r="726" ht="16.5"/>
    <row r="727" ht="16.5"/>
    <row r="728" ht="16.5"/>
    <row r="729" ht="16.5"/>
    <row r="730" ht="16.5"/>
    <row r="731" ht="16.5"/>
    <row r="732" ht="16.5"/>
    <row r="733" ht="16.5"/>
    <row r="734" ht="16.5"/>
    <row r="735" ht="16.5"/>
    <row r="736" ht="16.5"/>
    <row r="737" ht="16.5"/>
    <row r="738" ht="16.5"/>
    <row r="739" ht="16.5"/>
    <row r="740" ht="16.5"/>
    <row r="741" ht="16.5"/>
    <row r="742" ht="16.5"/>
    <row r="743" ht="16.5"/>
    <row r="744" ht="16.5"/>
    <row r="745" ht="16.5"/>
    <row r="746" ht="16.5"/>
    <row r="747" ht="16.5"/>
    <row r="748" ht="16.5"/>
    <row r="749" ht="16.5"/>
    <row r="750" ht="16.5"/>
    <row r="751" ht="16.5"/>
    <row r="752" ht="16.5"/>
    <row r="753" ht="16.5"/>
    <row r="754" ht="16.5"/>
    <row r="755" ht="16.5"/>
    <row r="756" ht="16.5"/>
    <row r="757" ht="16.5"/>
    <row r="758" ht="16.5"/>
    <row r="759" ht="16.5"/>
    <row r="760" ht="16.5"/>
    <row r="761" ht="16.5"/>
    <row r="762" ht="16.5"/>
    <row r="763" ht="16.5"/>
    <row r="764" ht="16.5"/>
    <row r="765" ht="16.5"/>
    <row r="766" ht="16.5"/>
    <row r="767" ht="16.5"/>
    <row r="768" ht="16.5"/>
    <row r="769" ht="16.5"/>
    <row r="770" ht="16.5"/>
    <row r="771" ht="16.5"/>
    <row r="772" ht="16.5"/>
    <row r="773" ht="16.5"/>
    <row r="774" ht="16.5"/>
    <row r="775" ht="16.5"/>
    <row r="776" ht="16.5"/>
    <row r="777" ht="16.5"/>
    <row r="778" ht="16.5"/>
    <row r="779" ht="16.5"/>
    <row r="780" ht="16.5"/>
    <row r="781" ht="16.5"/>
    <row r="782" ht="16.5"/>
    <row r="783" ht="16.5"/>
    <row r="784" ht="16.5"/>
    <row r="785" ht="16.5"/>
    <row r="786" ht="16.5"/>
    <row r="787" ht="16.5"/>
    <row r="788" ht="16.5"/>
    <row r="789" ht="16.5"/>
    <row r="790" ht="16.5"/>
    <row r="791" ht="16.5"/>
    <row r="792" ht="16.5"/>
    <row r="793" ht="16.5"/>
    <row r="794" ht="16.5"/>
    <row r="795" ht="16.5"/>
    <row r="796" ht="16.5"/>
    <row r="797" ht="16.5"/>
    <row r="798" ht="16.5"/>
    <row r="799" ht="16.5"/>
    <row r="800" ht="16.5"/>
    <row r="801" ht="16.5"/>
    <row r="802" ht="16.5"/>
    <row r="803" ht="16.5"/>
    <row r="804" ht="16.5"/>
    <row r="805" ht="16.5"/>
    <row r="806" ht="16.5"/>
    <row r="807" ht="16.5"/>
    <row r="808" ht="16.5"/>
    <row r="809" ht="16.5"/>
    <row r="810" ht="16.5"/>
    <row r="811" ht="16.5"/>
    <row r="812" ht="16.5"/>
    <row r="813" ht="16.5"/>
    <row r="814" ht="16.5"/>
    <row r="815" ht="16.5"/>
    <row r="816" ht="16.5"/>
    <row r="817" ht="16.5"/>
    <row r="818" ht="16.5"/>
    <row r="819" ht="16.5"/>
    <row r="820" ht="16.5"/>
    <row r="821" ht="16.5"/>
    <row r="822" ht="16.5"/>
    <row r="823" ht="16.5"/>
    <row r="824" ht="16.5"/>
    <row r="825" ht="16.5"/>
    <row r="826" ht="16.5"/>
    <row r="827" ht="16.5"/>
    <row r="828" ht="16.5"/>
    <row r="829" ht="16.5"/>
    <row r="830" ht="16.5"/>
    <row r="831" ht="16.5"/>
    <row r="832" ht="16.5"/>
    <row r="833" ht="16.5"/>
    <row r="834" ht="16.5"/>
    <row r="835" ht="16.5"/>
    <row r="836" ht="16.5"/>
    <row r="837" ht="16.5"/>
    <row r="838" ht="16.5"/>
    <row r="839" ht="16.5"/>
    <row r="840" ht="16.5"/>
    <row r="841" ht="16.5"/>
    <row r="842" ht="16.5"/>
    <row r="843" ht="16.5"/>
    <row r="844" ht="16.5"/>
    <row r="845" ht="16.5"/>
    <row r="846" ht="16.5"/>
    <row r="847" ht="16.5"/>
    <row r="848" ht="16.5"/>
    <row r="849" ht="16.5"/>
    <row r="850" ht="16.5"/>
    <row r="851" ht="16.5"/>
    <row r="852" ht="16.5"/>
    <row r="853" ht="16.5"/>
    <row r="854" ht="16.5"/>
    <row r="855" ht="16.5"/>
    <row r="856" ht="16.5"/>
    <row r="857" ht="16.5"/>
    <row r="858" ht="16.5"/>
    <row r="859" ht="16.5"/>
    <row r="860" ht="16.5"/>
    <row r="861" ht="16.5"/>
    <row r="862" ht="16.5"/>
    <row r="863" ht="16.5"/>
    <row r="864" ht="16.5"/>
    <row r="865" ht="16.5"/>
    <row r="866" ht="16.5"/>
    <row r="867" ht="16.5"/>
    <row r="868" ht="16.5"/>
    <row r="869" ht="16.5"/>
    <row r="870" ht="16.5"/>
    <row r="871" ht="16.5"/>
    <row r="872" ht="16.5"/>
    <row r="873" ht="16.5"/>
    <row r="874" ht="16.5"/>
    <row r="875" ht="16.5"/>
    <row r="876" ht="16.5"/>
    <row r="877" ht="16.5"/>
    <row r="878" ht="16.5"/>
    <row r="879" ht="16.5"/>
    <row r="880" ht="16.5"/>
    <row r="881" ht="16.5"/>
    <row r="882" ht="16.5"/>
    <row r="883" ht="16.5"/>
    <row r="884" ht="16.5"/>
    <row r="885" ht="16.5"/>
    <row r="886" ht="16.5"/>
    <row r="887" ht="16.5"/>
    <row r="888" ht="16.5"/>
    <row r="889" ht="16.5"/>
    <row r="890" ht="16.5"/>
    <row r="891" ht="16.5"/>
    <row r="892" ht="16.5"/>
    <row r="893" ht="16.5"/>
    <row r="894" ht="16.5"/>
    <row r="895" ht="16.5"/>
    <row r="896" ht="16.5"/>
    <row r="897" ht="16.5"/>
    <row r="898" ht="16.5"/>
    <row r="899" ht="16.5"/>
    <row r="900" ht="16.5"/>
    <row r="901" ht="16.5"/>
    <row r="902" ht="16.5"/>
    <row r="903" ht="16.5"/>
    <row r="904" ht="16.5"/>
    <row r="905" ht="16.5"/>
    <row r="906" ht="16.5"/>
    <row r="907" ht="16.5"/>
    <row r="908" ht="16.5"/>
    <row r="909" ht="16.5"/>
    <row r="910" ht="16.5"/>
    <row r="911" ht="16.5"/>
    <row r="912" ht="16.5"/>
    <row r="913" ht="16.5"/>
    <row r="914" ht="16.5"/>
    <row r="915" ht="16.5"/>
    <row r="916" ht="16.5"/>
    <row r="917" ht="16.5"/>
    <row r="918" ht="16.5"/>
    <row r="919" ht="16.5"/>
    <row r="920" ht="16.5"/>
    <row r="921" ht="16.5"/>
    <row r="922" ht="16.5"/>
    <row r="923" ht="16.5"/>
    <row r="924" ht="16.5"/>
    <row r="925" ht="16.5"/>
    <row r="926" ht="16.5"/>
    <row r="927" ht="16.5"/>
    <row r="928" ht="16.5"/>
    <row r="929" ht="16.5"/>
    <row r="930" ht="16.5"/>
    <row r="931" ht="16.5"/>
    <row r="932" ht="16.5"/>
    <row r="933" ht="16.5"/>
    <row r="934" ht="16.5"/>
    <row r="935" ht="16.5"/>
    <row r="936" ht="16.5"/>
    <row r="937" ht="16.5"/>
    <row r="938" ht="16.5"/>
    <row r="939" ht="16.5"/>
    <row r="940" ht="16.5"/>
    <row r="941" ht="16.5"/>
    <row r="942" ht="16.5"/>
    <row r="943" ht="16.5"/>
    <row r="944" ht="16.5"/>
    <row r="945" ht="16.5"/>
    <row r="946" ht="16.5"/>
    <row r="947" ht="16.5"/>
    <row r="948" ht="16.5"/>
    <row r="949" ht="16.5"/>
    <row r="950" ht="16.5"/>
    <row r="951" ht="16.5"/>
    <row r="952" ht="16.5"/>
    <row r="953" ht="16.5"/>
    <row r="954" ht="16.5"/>
    <row r="955" ht="16.5"/>
    <row r="956" ht="16.5"/>
    <row r="957" ht="16.5"/>
    <row r="958" ht="16.5"/>
    <row r="959" ht="16.5"/>
    <row r="960" ht="16.5"/>
    <row r="961" ht="16.5"/>
    <row r="962" ht="16.5"/>
    <row r="963" ht="16.5"/>
    <row r="964" ht="16.5"/>
    <row r="965" ht="16.5"/>
    <row r="966" ht="16.5"/>
    <row r="967" ht="16.5"/>
    <row r="968" ht="16.5"/>
    <row r="969" ht="16.5"/>
    <row r="970" ht="16.5"/>
    <row r="971" ht="16.5"/>
    <row r="972" ht="16.5"/>
    <row r="973" ht="16.5"/>
    <row r="974" ht="16.5"/>
    <row r="975" ht="16.5"/>
    <row r="976" ht="16.5"/>
    <row r="977" ht="16.5"/>
    <row r="978" ht="16.5"/>
    <row r="979" ht="16.5"/>
    <row r="980" ht="16.5"/>
    <row r="981" ht="16.5"/>
    <row r="982" ht="16.5"/>
    <row r="983" ht="16.5"/>
    <row r="984" ht="16.5"/>
    <row r="985" ht="16.5"/>
    <row r="986" ht="16.5"/>
    <row r="987" ht="16.5"/>
    <row r="988" ht="16.5"/>
    <row r="989" ht="16.5"/>
    <row r="990" ht="16.5"/>
    <row r="991" ht="16.5"/>
    <row r="992" ht="16.5"/>
    <row r="993" ht="16.5"/>
    <row r="994" ht="16.5"/>
    <row r="995" ht="16.5"/>
    <row r="996" ht="16.5"/>
    <row r="997" ht="16.5"/>
    <row r="998" ht="16.5"/>
    <row r="999" ht="16.5"/>
    <row r="1000" ht="16.5"/>
    <row r="1001" ht="16.5"/>
    <row r="1002" ht="16.5"/>
    <row r="1003" ht="16.5"/>
    <row r="1004" ht="16.5"/>
    <row r="1005" ht="16.5"/>
    <row r="1006" ht="16.5"/>
    <row r="1007" ht="16.5"/>
    <row r="1008" ht="16.5"/>
    <row r="1009" ht="16.5"/>
    <row r="1010" ht="16.5"/>
    <row r="1011" ht="16.5"/>
    <row r="1012" ht="16.5"/>
    <row r="1013" ht="16.5"/>
    <row r="1014" ht="16.5"/>
    <row r="1015" ht="16.5"/>
    <row r="1016" ht="16.5"/>
    <row r="1017" ht="16.5"/>
    <row r="1018" ht="16.5"/>
    <row r="1019" ht="16.5"/>
    <row r="1020" ht="16.5"/>
    <row r="1021" ht="16.5"/>
    <row r="1022" ht="16.5"/>
    <row r="1023" ht="16.5"/>
    <row r="1024" ht="16.5"/>
    <row r="1025" ht="16.5"/>
    <row r="1026" ht="16.5"/>
    <row r="1027" ht="16.5"/>
    <row r="1028" ht="16.5"/>
    <row r="1029" ht="16.5"/>
    <row r="1030" ht="16.5"/>
    <row r="1031" ht="16.5"/>
  </sheetData>
  <sortState ref="A7:I52">
    <sortCondition ref="A7:A52"/>
  </sortState>
  <mergeCells count="95">
    <mergeCell ref="A217:J217"/>
    <mergeCell ref="A218:J218"/>
    <mergeCell ref="A210:I210"/>
    <mergeCell ref="A212:J212"/>
    <mergeCell ref="A213:J213"/>
    <mergeCell ref="A214:J214"/>
    <mergeCell ref="A216:J216"/>
    <mergeCell ref="A204:I204"/>
    <mergeCell ref="A205:I205"/>
    <mergeCell ref="A206:I206"/>
    <mergeCell ref="A207:I207"/>
    <mergeCell ref="A209:H209"/>
    <mergeCell ref="A197:J197"/>
    <mergeCell ref="A198:I198"/>
    <mergeCell ref="A200:I200"/>
    <mergeCell ref="A201:I201"/>
    <mergeCell ref="A202:I202"/>
    <mergeCell ref="A190:J190"/>
    <mergeCell ref="A191:J191"/>
    <mergeCell ref="A192:J192"/>
    <mergeCell ref="A194:J194"/>
    <mergeCell ref="A195:J195"/>
    <mergeCell ref="A184:J184"/>
    <mergeCell ref="A185:J185"/>
    <mergeCell ref="A186:J186"/>
    <mergeCell ref="A187:J187"/>
    <mergeCell ref="A189:J189"/>
    <mergeCell ref="B176:I176"/>
    <mergeCell ref="B177:F177"/>
    <mergeCell ref="B180:E180"/>
    <mergeCell ref="B181:I181"/>
    <mergeCell ref="B182:E182"/>
    <mergeCell ref="B151:E151"/>
    <mergeCell ref="B157:F157"/>
    <mergeCell ref="B162:J162"/>
    <mergeCell ref="B165:H165"/>
    <mergeCell ref="B170:I170"/>
    <mergeCell ref="B143:E143"/>
    <mergeCell ref="B145:I145"/>
    <mergeCell ref="B146:F146"/>
    <mergeCell ref="B147:F147"/>
    <mergeCell ref="B150:E150"/>
    <mergeCell ref="A135:J135"/>
    <mergeCell ref="B137:D137"/>
    <mergeCell ref="B138:D138"/>
    <mergeCell ref="B139:D139"/>
    <mergeCell ref="B142:I142"/>
    <mergeCell ref="B141:I141"/>
    <mergeCell ref="A129:J129"/>
    <mergeCell ref="A130:J130"/>
    <mergeCell ref="A132:J132"/>
    <mergeCell ref="A133:J133"/>
    <mergeCell ref="A134:J134"/>
    <mergeCell ref="A123:J123"/>
    <mergeCell ref="A124:J124"/>
    <mergeCell ref="A125:J125"/>
    <mergeCell ref="A127:J127"/>
    <mergeCell ref="A128:J128"/>
    <mergeCell ref="B77:D77"/>
    <mergeCell ref="A78:K78"/>
    <mergeCell ref="A79:K79"/>
    <mergeCell ref="A80:K80"/>
    <mergeCell ref="A81:K81"/>
    <mergeCell ref="A1:I1"/>
    <mergeCell ref="A2:I2"/>
    <mergeCell ref="C5:E5"/>
    <mergeCell ref="F5:I5"/>
    <mergeCell ref="B5:B6"/>
    <mergeCell ref="A5:A6"/>
    <mergeCell ref="B82:C82"/>
    <mergeCell ref="A83:K83"/>
    <mergeCell ref="A84:K84"/>
    <mergeCell ref="A85:K85"/>
    <mergeCell ref="A86:K86"/>
    <mergeCell ref="B87:F87"/>
    <mergeCell ref="A88:J88"/>
    <mergeCell ref="A89:J89"/>
    <mergeCell ref="A90:J90"/>
    <mergeCell ref="B106:I106"/>
    <mergeCell ref="B102:I102"/>
    <mergeCell ref="B93:I93"/>
    <mergeCell ref="B94:I94"/>
    <mergeCell ref="B95:I95"/>
    <mergeCell ref="B97:I97"/>
    <mergeCell ref="B98:I98"/>
    <mergeCell ref="B108:F108"/>
    <mergeCell ref="A112:J112"/>
    <mergeCell ref="A113:J113"/>
    <mergeCell ref="A114:J114"/>
    <mergeCell ref="A115:J115"/>
    <mergeCell ref="A117:J117"/>
    <mergeCell ref="A118:J118"/>
    <mergeCell ref="A119:J119"/>
    <mergeCell ref="A120:J120"/>
    <mergeCell ref="A122:J122"/>
  </mergeCells>
  <printOptions horizontalCentered="1"/>
  <pageMargins left="0.19685039370078741" right="0.19685039370078741" top="0.39370078740157483" bottom="0.19685039370078741" header="0" footer="0"/>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PL1 ODT</vt:lpstr>
      <vt:lpstr>PL1 ODT (2)</vt:lpstr>
      <vt:lpstr>PL2 ONT</vt:lpstr>
      <vt:lpstr>PL2 ONT (2)</vt:lpstr>
      <vt:lpstr>PL3 TMD</vt:lpstr>
      <vt:lpstr>PL4 SKC</vt:lpstr>
      <vt:lpstr>PL5 SKS</vt:lpstr>
      <vt:lpstr>PL6 SCC </vt:lpstr>
      <vt:lpstr>PL7 LUC</vt:lpstr>
      <vt:lpstr>PL4 SKC_2</vt:lpstr>
      <vt:lpstr>PL8 HNK</vt:lpstr>
      <vt:lpstr>PL9 CLN</vt:lpstr>
      <vt:lpstr>PL10 RSX</vt:lpstr>
      <vt:lpstr>PL11 NTS</vt:lpstr>
      <vt:lpstr>PL12 LMU</vt:lpstr>
      <vt:lpstr>PL13 CNT</vt:lpstr>
      <vt:lpstr>PL14 ĐẢO</vt:lpstr>
      <vt:lpstr>'PL10 RSX'!Print_Area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DELL-M</cp:lastModifiedBy>
  <dcterms:created xsi:type="dcterms:W3CDTF">2024-12-11T02:58:49Z</dcterms:created>
  <dcterms:modified xsi:type="dcterms:W3CDTF">2025-11-26T00:42:45Z</dcterms:modified>
</cp:coreProperties>
</file>